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C:\Users\Jim\Desktop\"/>
    </mc:Choice>
  </mc:AlternateContent>
  <xr:revisionPtr revIDLastSave="0" documentId="13_ncr:1_{65A024B2-E048-4DBD-842D-CE502A346C15}" xr6:coauthVersionLast="46" xr6:coauthVersionMax="46" xr10:uidLastSave="{00000000-0000-0000-0000-000000000000}"/>
  <bookViews>
    <workbookView xWindow="-120" yWindow="-120" windowWidth="29040" windowHeight="15840" activeTab="2" xr2:uid="{00000000-000D-0000-FFFF-FFFF00000000}"/>
  </bookViews>
  <sheets>
    <sheet name="Intro" sheetId="4" r:id="rId1"/>
    <sheet name="ASL CoW Abbreviations &amp; Notes " sheetId="2" r:id="rId2"/>
    <sheet name="COW 2020" sheetId="5" r:id="rId3"/>
    <sheet name="CH Chronology" sheetId="8" r:id="rId4"/>
    <sheet name="ROAR as of 2-8=21" sheetId="20" r:id="rId5"/>
  </sheets>
  <definedNames>
    <definedName name="AFVs">'ASL CoW Abbreviations &amp; Notes '!$R:$R</definedName>
    <definedName name="Armor">'ASL CoW Abbreviations &amp; Notes '!$R:$R</definedName>
    <definedName name="ASL">'ASL CoW Abbreviations &amp; Notes '!#REF!</definedName>
    <definedName name="Attacker">'ASL CoW Abbreviations &amp; Notes '!$I:$I</definedName>
    <definedName name="Awins">'ASL CoW Abbreviations &amp; Notes '!$J:$J</definedName>
    <definedName name="Board_41">'ASL CoW Abbreviations &amp; Notes '!#REF!</definedName>
    <definedName name="Board_42">'ASL CoW Abbreviations &amp; Notes '!#REF!</definedName>
    <definedName name="Board_D">'ASL CoW Abbreviations &amp; Notes '!#REF!</definedName>
    <definedName name="Board_e">'ASL CoW Abbreviations &amp; Notes '!#REF!</definedName>
    <definedName name="Board_f">'ASL CoW Abbreviations &amp; Notes '!#REF!</definedName>
    <definedName name="Board01">'ASL CoW Abbreviations &amp; Notes '!#REF!</definedName>
    <definedName name="Board02">'ASL CoW Abbreviations &amp; Notes '!#REF!</definedName>
    <definedName name="Board03">'ASL CoW Abbreviations &amp; Notes '!#REF!</definedName>
    <definedName name="Board04">'ASL CoW Abbreviations &amp; Notes '!#REF!</definedName>
    <definedName name="Board05">'ASL CoW Abbreviations &amp; Notes '!#REF!</definedName>
    <definedName name="Board06">'ASL CoW Abbreviations &amp; Notes '!#REF!</definedName>
    <definedName name="Board07">'ASL CoW Abbreviations &amp; Notes '!#REF!</definedName>
    <definedName name="Board08">'ASL CoW Abbreviations &amp; Notes '!#REF!</definedName>
    <definedName name="Board09">'ASL CoW Abbreviations &amp; Notes '!#REF!</definedName>
    <definedName name="Board10">'ASL CoW Abbreviations &amp; Notes '!#REF!</definedName>
    <definedName name="Board11">'ASL CoW Abbreviations &amp; Notes '!#REF!</definedName>
    <definedName name="Board12">'ASL CoW Abbreviations &amp; Notes '!#REF!</definedName>
    <definedName name="Board13">'ASL CoW Abbreviations &amp; Notes '!#REF!</definedName>
    <definedName name="Board14">'ASL CoW Abbreviations &amp; Notes '!#REF!</definedName>
    <definedName name="Board15">'ASL CoW Abbreviations &amp; Notes '!#REF!</definedName>
    <definedName name="Board16">'ASL CoW Abbreviations &amp; Notes '!#REF!</definedName>
    <definedName name="Board17">'ASL CoW Abbreviations &amp; Notes '!#REF!</definedName>
    <definedName name="Board18">'ASL CoW Abbreviations &amp; Notes '!#REF!</definedName>
    <definedName name="Board19">'ASL CoW Abbreviations &amp; Notes '!#REF!</definedName>
    <definedName name="Board20">'ASL CoW Abbreviations &amp; Notes '!#REF!</definedName>
    <definedName name="Board21">'ASL CoW Abbreviations &amp; Notes '!#REF!</definedName>
    <definedName name="Board22">'ASL CoW Abbreviations &amp; Notes '!#REF!</definedName>
    <definedName name="Board23">'ASL CoW Abbreviations &amp; Notes '!#REF!</definedName>
    <definedName name="Board24">'ASL CoW Abbreviations &amp; Notes '!#REF!</definedName>
    <definedName name="Board25">'ASL CoW Abbreviations &amp; Notes '!#REF!</definedName>
    <definedName name="Board26">'ASL CoW Abbreviations &amp; Notes '!#REF!</definedName>
    <definedName name="Board27">'ASL CoW Abbreviations &amp; Notes '!#REF!</definedName>
    <definedName name="Board28">'ASL CoW Abbreviations &amp; Notes '!#REF!</definedName>
    <definedName name="Board29">'ASL CoW Abbreviations &amp; Notes '!#REF!</definedName>
    <definedName name="Board30">'ASL CoW Abbreviations &amp; Notes '!#REF!</definedName>
    <definedName name="Board31">'ASL CoW Abbreviations &amp; Notes '!#REF!</definedName>
    <definedName name="Board32">'ASL CoW Abbreviations &amp; Notes '!#REF!</definedName>
    <definedName name="Board33">'ASL CoW Abbreviations &amp; Notes '!#REF!</definedName>
    <definedName name="Board34">'ASL CoW Abbreviations &amp; Notes '!#REF!</definedName>
    <definedName name="Board35">'ASL CoW Abbreviations &amp; Notes '!#REF!</definedName>
    <definedName name="Board36">'ASL CoW Abbreviations &amp; Notes '!#REF!</definedName>
    <definedName name="Board37">'ASL CoW Abbreviations &amp; Notes '!#REF!</definedName>
    <definedName name="Board38">'ASL CoW Abbreviations &amp; Notes '!#REF!</definedName>
    <definedName name="Board39">'ASL CoW Abbreviations &amp; Notes '!#REF!</definedName>
    <definedName name="Board40">'ASL CoW Abbreviations &amp; Notes '!#REF!</definedName>
    <definedName name="Board41">'ASL CoW Abbreviations &amp; Notes '!#REF!</definedName>
    <definedName name="Board42">'ASL CoW Abbreviations &amp; Notes '!#REF!</definedName>
    <definedName name="Board43">'ASL CoW Abbreviations &amp; Notes '!#REF!</definedName>
    <definedName name="Board6">'ASL CoW Abbreviations &amp; Notes '!#REF!</definedName>
    <definedName name="BoardA">'ASL CoW Abbreviations &amp; Notes '!#REF!</definedName>
    <definedName name="Boardasln1">'ASL CoW Abbreviations &amp; Notes '!#REF!</definedName>
    <definedName name="BoardB">'ASL CoW Abbreviations &amp; Notes '!#REF!</definedName>
    <definedName name="BoardC">'ASL CoW Abbreviations &amp; Notes '!#REF!</definedName>
    <definedName name="BoardCH1">'ASL CoW Abbreviations &amp; Notes '!#REF!</definedName>
    <definedName name="BoardD">'ASL CoW Abbreviations &amp; Notes '!#REF!</definedName>
    <definedName name="BoardE">'ASL CoW Abbreviations &amp; Notes '!#REF!</definedName>
    <definedName name="BoardF">'ASL CoW Abbreviations &amp; Notes '!#REF!</definedName>
    <definedName name="BoardG">'ASL CoW Abbreviations &amp; Notes '!#REF!</definedName>
    <definedName name="BoardH">'ASL CoW Abbreviations &amp; Notes '!#REF!</definedName>
    <definedName name="BRT">'ASL CoW Abbreviations &amp; Notes '!#REF!</definedName>
    <definedName name="Date">'ASL CoW Abbreviations &amp; Notes '!$O:$O</definedName>
    <definedName name="Defender">'ASL CoW Abbreviations &amp; Notes '!#REF!</definedName>
    <definedName name="Draws">'ASL CoW Abbreviations &amp; Notes '!$L:$L</definedName>
    <definedName name="DTT">'ASL CoW Abbreviations &amp; Notes '!#REF!</definedName>
    <definedName name="Dwins">'ASL CoW Abbreviations &amp; Notes '!$G:$G</definedName>
    <definedName name="GSTK">'ASL CoW Abbreviations &amp; Notes '!#REF!</definedName>
    <definedName name="GT">'ASL CoW Abbreviations &amp; Notes '!#REF!</definedName>
    <definedName name="ID">'ASL CoW Abbreviations &amp; Notes '!#REF!</definedName>
    <definedName name="KGP_I">'ASL CoW Abbreviations &amp; Notes '!#REF!</definedName>
    <definedName name="Location">'ASL CoW Abbreviations &amp; Notes '!$N:$N</definedName>
    <definedName name="MISC">'ASL CoW Abbreviations &amp; Notes '!$V:$V</definedName>
    <definedName name="Module">'ASL CoW Abbreviations &amp; Notes '!$C:$C</definedName>
    <definedName name="Name">'ASL CoW Abbreviations &amp; Notes '!$D:$D</definedName>
    <definedName name="Night">'ASL CoW Abbreviations &amp; Notes '!$S:$S</definedName>
    <definedName name="OBA">'ASL CoW Abbreviations &amp; Notes '!$T:$T</definedName>
    <definedName name="PB">'ASL CoW Abbreviations &amp; Notes '!#REF!</definedName>
    <definedName name="_xlnm.Print_Titles" localSheetId="1">'ASL CoW Abbreviations &amp; Notes '!#REF!</definedName>
    <definedName name="PTO">'ASL CoW Abbreviations &amp; Notes '!$U:$U</definedName>
    <definedName name="RB">'ASL CoW Abbreviations &amp; Notes '!#REF!</definedName>
    <definedName name="RedB">'ASL CoW Abbreviations &amp; Notes '!#REF!</definedName>
    <definedName name="Scenario">'ASL CoW Abbreviations &amp; Notes '!$B:$B</definedName>
    <definedName name="solver_lin" localSheetId="1" hidden="1">0</definedName>
    <definedName name="solver_num" localSheetId="1" hidden="1">0</definedName>
    <definedName name="solver_opt" localSheetId="1" hidden="1">'ASL CoW Abbreviations &amp; Notes '!#REF!</definedName>
    <definedName name="solver_typ" localSheetId="1" hidden="1">1</definedName>
    <definedName name="solver_val" localSheetId="1" hidden="1">0</definedName>
    <definedName name="Turns">'ASL CoW Abbreviations &amp; Notes '!$W:$W</definedName>
    <definedName name="Type">'ASL CoW Abbreviations &amp; Notes '!#REF!</definedName>
    <definedName name="Wins">'ASL CoW Abbreviations &amp; Notes '!$G:$G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 l="1"/>
  <c r="F69" i="2"/>
  <c r="F68" i="2"/>
  <c r="F67" i="2"/>
  <c r="F66" i="2"/>
  <c r="F64" i="2"/>
  <c r="F63" i="2"/>
  <c r="F62" i="2"/>
  <c r="F61" i="2"/>
  <c r="F60" i="2"/>
  <c r="F59" i="2"/>
  <c r="F58" i="2"/>
  <c r="F2" i="2"/>
  <c r="F72" i="2"/>
  <c r="F82" i="2" l="1"/>
  <c r="F65" i="2" l="1"/>
  <c r="F74" i="2"/>
  <c r="F81" i="2" l="1"/>
  <c r="F80" i="2"/>
  <c r="F79" i="2"/>
  <c r="F78" i="2"/>
  <c r="F77" i="2"/>
  <c r="F76" i="2"/>
  <c r="F75" i="2"/>
  <c r="F73" i="2"/>
  <c r="F71" i="2"/>
  <c r="F70"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9" i="2"/>
  <c r="F8" i="2"/>
  <c r="F7" i="2"/>
  <c r="F6" i="2"/>
  <c r="F5" i="2"/>
  <c r="F4" i="2"/>
  <c r="F3" i="2"/>
</calcChain>
</file>

<file path=xl/sharedStrings.xml><?xml version="1.0" encoding="utf-8"?>
<sst xmlns="http://schemas.openxmlformats.org/spreadsheetml/2006/main" count="138059" uniqueCount="42994">
  <si>
    <t>Brzesc-Litewski, Poland</t>
  </si>
  <si>
    <t>D8/A7</t>
  </si>
  <si>
    <t>North of Otwock, Poland</t>
  </si>
  <si>
    <t>Taking the Prize</t>
  </si>
  <si>
    <t>55-121</t>
  </si>
  <si>
    <t>Pip Roberts' Run</t>
  </si>
  <si>
    <t>BC, CH: PdH SSR</t>
  </si>
  <si>
    <t>PT-109</t>
  </si>
  <si>
    <t>AH MMP Module  6: The Last Hurrah 47</t>
  </si>
  <si>
    <t>Wrong Place For a Rest Stop</t>
  </si>
  <si>
    <t>Ponyri 1</t>
  </si>
  <si>
    <t>Ponyri 2</t>
  </si>
  <si>
    <t>Tuckum, Latvia</t>
  </si>
  <si>
    <t>AP 9</t>
  </si>
  <si>
    <t>AP10</t>
  </si>
  <si>
    <t>AP11</t>
  </si>
  <si>
    <t>AP12</t>
  </si>
  <si>
    <t>AP13</t>
  </si>
  <si>
    <t>AP14</t>
  </si>
  <si>
    <t>AP15</t>
  </si>
  <si>
    <t>AP16</t>
  </si>
  <si>
    <t>HP16</t>
  </si>
  <si>
    <t>The Mud Rats</t>
  </si>
  <si>
    <t>Right Hook</t>
  </si>
  <si>
    <t>Ripping the Line</t>
  </si>
  <si>
    <t>Cat Scratching</t>
  </si>
  <si>
    <t>A Nasty Surprise</t>
  </si>
  <si>
    <t>CH: Hotton</t>
  </si>
  <si>
    <t>Kraut Disinfected'</t>
  </si>
  <si>
    <t>GameSquad.com Forum BSO Scenario</t>
  </si>
  <si>
    <t>Poteau, Belgium</t>
  </si>
  <si>
    <t>BWF, GS, Ov3</t>
  </si>
  <si>
    <t>GameSquad.com Forum BSO Scenario Poteau Party</t>
  </si>
  <si>
    <t>Critical Hit Issue 2 CH 13 &amp; Critical Hit Issue 7.2 CH 13(a)</t>
  </si>
  <si>
    <t>Spanish</t>
  </si>
  <si>
    <t>South Africa</t>
  </si>
  <si>
    <t>Starlight, Starbright</t>
  </si>
  <si>
    <t>CH111</t>
  </si>
  <si>
    <t>Forest Fighting In Latvia</t>
  </si>
  <si>
    <t>Two Pounds In Return</t>
  </si>
  <si>
    <t>Last Stand At Iserlon</t>
  </si>
  <si>
    <t>Stand At Festubert</t>
  </si>
  <si>
    <t>Key To the Gate</t>
  </si>
  <si>
    <t>Valour On the Bou</t>
  </si>
  <si>
    <t>Arnautovo, Russia</t>
  </si>
  <si>
    <t>Tridentina Avanti!</t>
  </si>
  <si>
    <t>Tridentina Ahead!</t>
  </si>
  <si>
    <t>Nikolajewka, Russia</t>
  </si>
  <si>
    <t>Moltke Bridge, Berlin, Germany</t>
  </si>
  <si>
    <t>10 miles northwest of Warsaw, Poland</t>
  </si>
  <si>
    <t>Calais, France</t>
  </si>
  <si>
    <t>The Swedish Voluntary Corps</t>
  </si>
  <si>
    <t>Pointe-du-Hoc, France</t>
  </si>
  <si>
    <t>Run From the Devil</t>
  </si>
  <si>
    <t>Pulawy, Poland</t>
  </si>
  <si>
    <t>Annihilation</t>
  </si>
  <si>
    <t>Rattenkrieg</t>
  </si>
  <si>
    <t>Southwest of Bologna, Italy</t>
  </si>
  <si>
    <t>CH180</t>
  </si>
  <si>
    <t>The Ruins of Sillegny</t>
  </si>
  <si>
    <t>CH181</t>
  </si>
  <si>
    <t>Thunder At Seelow</t>
  </si>
  <si>
    <t>D2-5/A4-7</t>
  </si>
  <si>
    <t>Novy Targ sector, Poland</t>
  </si>
  <si>
    <t>6 miles north of Toungoo, Burma</t>
  </si>
  <si>
    <t>A10</t>
  </si>
  <si>
    <t>139 Solec, Warsaw, Poland</t>
  </si>
  <si>
    <t>SP 73</t>
  </si>
  <si>
    <t>Seregelyes Slug-Out</t>
  </si>
  <si>
    <t>Beach Defense</t>
  </si>
  <si>
    <t>Rubarth At Waldelinecourt</t>
  </si>
  <si>
    <t>Time On Target Teaser</t>
  </si>
  <si>
    <t>Tauroggen, Lithuania</t>
  </si>
  <si>
    <t>Allan, France</t>
  </si>
  <si>
    <t>Between San Giacomo and Termoli, Italy</t>
  </si>
  <si>
    <t>44</t>
  </si>
  <si>
    <t>5 Dates</t>
  </si>
  <si>
    <t>Near Port-Lyautey, French Morocco</t>
  </si>
  <si>
    <t>Steppe</t>
  </si>
  <si>
    <t>Ghosts In the Rubble</t>
  </si>
  <si>
    <t>Chance d'Une Affair</t>
  </si>
  <si>
    <t>Panthers In the Mist</t>
  </si>
  <si>
    <t>SP 41</t>
  </si>
  <si>
    <t>Single Man Publishing</t>
  </si>
  <si>
    <t>Grenadier Against Grenadier</t>
  </si>
  <si>
    <t>Aprilia: The Factory</t>
  </si>
  <si>
    <t>Donnybrook</t>
  </si>
  <si>
    <t>A Royal Escape</t>
  </si>
  <si>
    <t>Leibstandarte Pack 5: Scorched Earth</t>
  </si>
  <si>
    <t>CH: DTW SSR</t>
  </si>
  <si>
    <t>Gator Tracks</t>
  </si>
  <si>
    <t>Armoured Aussie Pack</t>
  </si>
  <si>
    <t>JDS2</t>
  </si>
  <si>
    <t>VV51</t>
  </si>
  <si>
    <t>VV54</t>
  </si>
  <si>
    <t>On All Fronts Issue  98</t>
  </si>
  <si>
    <t>On All Fronts Issue  99</t>
  </si>
  <si>
    <t>Closing the Net</t>
  </si>
  <si>
    <t xml:space="preserve"> Swamp Cats </t>
  </si>
  <si>
    <t>The Attu Climb</t>
  </si>
  <si>
    <t>SP101</t>
  </si>
  <si>
    <t>Jura Juggernaut</t>
  </si>
  <si>
    <t>SP102</t>
  </si>
  <si>
    <t>T7.875</t>
  </si>
  <si>
    <t>Hell 253.5</t>
  </si>
  <si>
    <t>ASLUG  6</t>
  </si>
  <si>
    <t>HS16</t>
  </si>
  <si>
    <t>Sims Ridge</t>
  </si>
  <si>
    <t>TW-D</t>
  </si>
  <si>
    <t>Ad Hoc At Chef-Du-Pont</t>
  </si>
  <si>
    <t>A Ridge Too Far</t>
  </si>
  <si>
    <t>Baking Bread</t>
  </si>
  <si>
    <t>Hungarian Goulash</t>
  </si>
  <si>
    <t>Kemi Airport, Finland</t>
  </si>
  <si>
    <t>ASL Module  7: Hollow Legions</t>
  </si>
  <si>
    <t>ASL Module  8: Code of Bushido</t>
  </si>
  <si>
    <t>Gradiste, Yugoslavia</t>
  </si>
  <si>
    <t>In Contact IC 7</t>
  </si>
  <si>
    <t>In Contact IC12</t>
  </si>
  <si>
    <t>ASL Module  5a: For King and Country 106</t>
  </si>
  <si>
    <t>ASL Annual `89 A  8</t>
  </si>
  <si>
    <t>ES1</t>
  </si>
  <si>
    <t>GRV1</t>
  </si>
  <si>
    <t>HV1</t>
  </si>
  <si>
    <t>JA1</t>
  </si>
  <si>
    <t>JA2</t>
  </si>
  <si>
    <t>JA4</t>
  </si>
  <si>
    <t>JA5</t>
  </si>
  <si>
    <t>JA6</t>
  </si>
  <si>
    <t>JA8</t>
  </si>
  <si>
    <t>Caumont, France</t>
  </si>
  <si>
    <t>FE109.1</t>
  </si>
  <si>
    <t>Salla</t>
  </si>
  <si>
    <t>No Luck</t>
  </si>
  <si>
    <t>Escoville, France</t>
  </si>
  <si>
    <t>Zugführer Hexdraw HASL: The Causeway Fight</t>
  </si>
  <si>
    <t>JW 7</t>
  </si>
  <si>
    <t>Follow Me!</t>
  </si>
  <si>
    <t>Goldap, East Prussia</t>
  </si>
  <si>
    <t>Recon Leader: Situation 5 - Mountain Pass</t>
  </si>
  <si>
    <t>A: Raft8</t>
  </si>
  <si>
    <t>North of Mondrainville, France</t>
  </si>
  <si>
    <t>SAGA 1999B</t>
  </si>
  <si>
    <t>SAGA98-3</t>
  </si>
  <si>
    <t>SAGA98-1</t>
  </si>
  <si>
    <t>SAGA98-2</t>
  </si>
  <si>
    <t>SAGA Tournament Scenario 1989</t>
  </si>
  <si>
    <t>SMP: MW</t>
  </si>
  <si>
    <t>SMP: Stalag 13</t>
  </si>
  <si>
    <t>SMP: MW SSR</t>
  </si>
  <si>
    <t>Zherebetso, Russia</t>
  </si>
  <si>
    <t>Oktobermessed! Zombie Rules for ASL</t>
  </si>
  <si>
    <t>On To Montebourg - 1 (Ecaussville)</t>
  </si>
  <si>
    <t>Ecausseville , Normandy, France</t>
  </si>
  <si>
    <t>On To Montebourg - 2 (Le Ham)</t>
  </si>
  <si>
    <t>LFT: KGS south winter</t>
  </si>
  <si>
    <t>Raid On Grohote</t>
  </si>
  <si>
    <t>No Fortress Is Impregnable</t>
  </si>
  <si>
    <t>SP 82</t>
  </si>
  <si>
    <t>La Pinetiere, 4km east of Roncey, France</t>
  </si>
  <si>
    <t>Endless Struggle</t>
  </si>
  <si>
    <t>Near Turia Velyka, Russia</t>
  </si>
  <si>
    <t>D2</t>
  </si>
  <si>
    <t>Airborne Samurai</t>
  </si>
  <si>
    <t>Near Menado, Celebes</t>
  </si>
  <si>
    <t>AK02</t>
  </si>
  <si>
    <t>AK03</t>
  </si>
  <si>
    <t>Erskine's Charge</t>
  </si>
  <si>
    <t>T-Patchers</t>
  </si>
  <si>
    <t>HG- 7</t>
  </si>
  <si>
    <t>Bonny Nouvelle</t>
  </si>
  <si>
    <t>Col de Bonne, Madagascar</t>
  </si>
  <si>
    <t>HG- 8</t>
  </si>
  <si>
    <t>Perún’s Thunder</t>
  </si>
  <si>
    <t>Maloduse, Ukraine</t>
  </si>
  <si>
    <t>High Ground HG!2</t>
  </si>
  <si>
    <t>HG-10</t>
  </si>
  <si>
    <t>High Ground HG!8</t>
  </si>
  <si>
    <t>Djebel El Ahmera, Tunisia</t>
  </si>
  <si>
    <t>Reconnaissance Failure</t>
  </si>
  <si>
    <t>Halte D'el Heri, Tunisia</t>
  </si>
  <si>
    <t>Jebel Achkel, Tunisia</t>
  </si>
  <si>
    <t>Götterdämmerung In Afrika</t>
  </si>
  <si>
    <t>Jebel Zaghouan, Tunisia</t>
  </si>
  <si>
    <t>Near Tafaraoui Airfield, French Morocco</t>
  </si>
  <si>
    <t>Bloodiest Red...Won!</t>
  </si>
  <si>
    <t>G23</t>
  </si>
  <si>
    <t>Habbaniya Heights</t>
  </si>
  <si>
    <t>Near Habbaniya, Iraq</t>
  </si>
  <si>
    <t>G24</t>
  </si>
  <si>
    <t>Vertice Mocha, Madrid, Spain</t>
  </si>
  <si>
    <t>Gilna-Petrinja Road, Croatia</t>
  </si>
  <si>
    <t>GS 3</t>
  </si>
  <si>
    <t>Seelow Seesaw</t>
  </si>
  <si>
    <t>Oder Bound</t>
  </si>
  <si>
    <t>Out of Order</t>
  </si>
  <si>
    <t>Burn Gurkha Burn!</t>
  </si>
  <si>
    <t>Scorpions In a Bottle</t>
  </si>
  <si>
    <t>Slonin, Russia</t>
  </si>
  <si>
    <t>2a</t>
  </si>
  <si>
    <t>Chopped Off At the Knees</t>
  </si>
  <si>
    <t>La Macta, Algeria</t>
  </si>
  <si>
    <t>Nehring's Roving Cauldron</t>
  </si>
  <si>
    <t>Gaffron, Steinau Bridgehead, Oder River, Germany</t>
  </si>
  <si>
    <t>The Trouble With Tito</t>
  </si>
  <si>
    <t>Trnovska Mountains, Slovenia</t>
  </si>
  <si>
    <r>
      <t>GS, Ov4</t>
    </r>
    <r>
      <rPr>
        <sz val="10"/>
        <rFont val="Wingdings"/>
        <charset val="2"/>
      </rPr>
      <t/>
    </r>
  </si>
  <si>
    <t>Goschen's House</t>
  </si>
  <si>
    <t>Last Act At Post R33</t>
  </si>
  <si>
    <t>The gap at Post R33, Tobruk, Libya</t>
  </si>
  <si>
    <t>A Legend is Born</t>
  </si>
  <si>
    <t>Brihuega, near Guadalajara, Spain</t>
  </si>
  <si>
    <t>Bastogne, Belgium</t>
  </si>
  <si>
    <t>Thrust and Parry</t>
  </si>
  <si>
    <t>Carrier Assault On Poplar Ridge</t>
  </si>
  <si>
    <t>Blasting Through</t>
  </si>
  <si>
    <t>Hill 300, south of La Coucourde, France</t>
  </si>
  <si>
    <t>South of Piryatina, Maritime Province, Siberia, Russia</t>
  </si>
  <si>
    <t>LFT: FTC4 SSR</t>
  </si>
  <si>
    <t>Grasp the Wind</t>
  </si>
  <si>
    <t>Kazanka, Maritime Province, Siberia, Russia</t>
  </si>
  <si>
    <t>Fanatic Pack 2</t>
  </si>
  <si>
    <t>Fanatic Pack 3</t>
  </si>
  <si>
    <t>Muncheberg, Germany</t>
  </si>
  <si>
    <t>Gold Beach!: Jig Green West</t>
  </si>
  <si>
    <t>Gold Beach!: Jig Green East</t>
  </si>
  <si>
    <t>Hotton, Belgium</t>
  </si>
  <si>
    <t>The Waterhole</t>
  </si>
  <si>
    <t>Near Ponyri, Russia</t>
  </si>
  <si>
    <t>D2/A5</t>
  </si>
  <si>
    <t>Mont Lambert, outside of Boulogne, France</t>
  </si>
  <si>
    <t>A13</t>
  </si>
  <si>
    <t>KP 167</t>
  </si>
  <si>
    <t>3 miles east of Mauban, Bataan</t>
  </si>
  <si>
    <t>Ap Bac, southwest of Saigon. the Mekong Delta, Vietnam</t>
  </si>
  <si>
    <t>ASLV</t>
  </si>
  <si>
    <t>Patton's Prayers</t>
  </si>
  <si>
    <t>OPT1.1</t>
  </si>
  <si>
    <t>OPT2.1</t>
  </si>
  <si>
    <t>OPT4.1</t>
  </si>
  <si>
    <t>SR1</t>
  </si>
  <si>
    <t>A: Tr12</t>
  </si>
  <si>
    <t>Gorodishche, Russia</t>
  </si>
  <si>
    <t>Hill 112, Normandy, France</t>
  </si>
  <si>
    <t>East of La Gleize, Belgium</t>
  </si>
  <si>
    <t>D4/A2</t>
  </si>
  <si>
    <t>KGP  6</t>
  </si>
  <si>
    <t>Hamminkeln, Germany</t>
  </si>
  <si>
    <t>A11</t>
  </si>
  <si>
    <t>Near Studzianki, Poland</t>
  </si>
  <si>
    <t>Land of Milk and Honeys</t>
  </si>
  <si>
    <t>Duropa Plantation, New Guinea</t>
  </si>
  <si>
    <t>ASL Journal Issue 6 J102</t>
  </si>
  <si>
    <t>Denoument</t>
  </si>
  <si>
    <t>The Hills of Lagonovo</t>
  </si>
  <si>
    <t>South of Turkeve, Hungary</t>
  </si>
  <si>
    <t>The Whirlwind</t>
  </si>
  <si>
    <t>Kruzhilin, Russia</t>
  </si>
  <si>
    <t>AP46</t>
  </si>
  <si>
    <t>Red Comrades</t>
  </si>
  <si>
    <t>South of Sujewo, Russia</t>
  </si>
  <si>
    <t>CH: SHSR, Rain</t>
  </si>
  <si>
    <t>No Surrender</t>
  </si>
  <si>
    <t>Aranaville, France</t>
  </si>
  <si>
    <t>The Bowling Alley</t>
  </si>
  <si>
    <t>Rally Point Tournament Scenario</t>
  </si>
  <si>
    <t>On Top ASL Scenarios</t>
  </si>
  <si>
    <t>West of Kovel, Poland</t>
  </si>
  <si>
    <t>East of Minsk, Russia</t>
  </si>
  <si>
    <t>South of Szekesfehervar, Hungary</t>
  </si>
  <si>
    <t>ASL: The Great War</t>
  </si>
  <si>
    <t>TGW1</t>
  </si>
  <si>
    <t>Charleroi, France</t>
  </si>
  <si>
    <t>Learning / Teaching Scenario</t>
  </si>
  <si>
    <t>Orlik and the Uhlans</t>
  </si>
  <si>
    <t>Poland</t>
  </si>
  <si>
    <t>Bloody Gulch</t>
  </si>
  <si>
    <t>Steel and Irony</t>
  </si>
  <si>
    <t>Near Crehen, Belgium</t>
  </si>
  <si>
    <t>Tanabaru, Okinawa</t>
  </si>
  <si>
    <t>Colonna Chiaramonti</t>
  </si>
  <si>
    <t>Iron Fist</t>
  </si>
  <si>
    <t>A1-3</t>
  </si>
  <si>
    <t>D4/A7</t>
  </si>
  <si>
    <t>On All Fronts Issue  72</t>
  </si>
  <si>
    <t>On All Fronts Issue  73</t>
  </si>
  <si>
    <t>On All Fronts Issue  74</t>
  </si>
  <si>
    <t>On All Fronts Issue  75</t>
  </si>
  <si>
    <t>On All Fronts Issue  76</t>
  </si>
  <si>
    <t>The First Step</t>
  </si>
  <si>
    <t>Counterattack On the Vistula</t>
  </si>
  <si>
    <t>Backblast Issue 2 BB16</t>
  </si>
  <si>
    <t>ASL Journal Issue 1 J 12</t>
  </si>
  <si>
    <t>ASL Journal Issue 1 J 11</t>
  </si>
  <si>
    <t>G37</t>
  </si>
  <si>
    <t>G38</t>
  </si>
  <si>
    <t>G39</t>
  </si>
  <si>
    <t>G40</t>
  </si>
  <si>
    <t>G41</t>
  </si>
  <si>
    <t>Jabo</t>
  </si>
  <si>
    <t>G42</t>
  </si>
  <si>
    <t>Uncles and Pups</t>
  </si>
  <si>
    <t xml:space="preserve">The Devil's Free To Have a Try </t>
  </si>
  <si>
    <t xml:space="preserve">Furor Hungaricus </t>
  </si>
  <si>
    <t xml:space="preserve">HKL 259 </t>
  </si>
  <si>
    <t xml:space="preserve">Siesta Time </t>
  </si>
  <si>
    <t>Longstop Hill, Tunisia</t>
  </si>
  <si>
    <t>Ed Duda Knights</t>
  </si>
  <si>
    <t>Near Jebel Abiod, Tunisia</t>
  </si>
  <si>
    <t>Bougainville Series #5: The Trail To Hell Again</t>
  </si>
  <si>
    <t>Pacific War Series #5: Spare the Pagoda</t>
  </si>
  <si>
    <t>Southern suburbs of Mandalay, Burma</t>
  </si>
  <si>
    <t>FB, Ov2</t>
  </si>
  <si>
    <t>West Front Series #6: Land Sharkey</t>
  </si>
  <si>
    <t>Escarville-Troarn Road, Normandy, France</t>
  </si>
  <si>
    <t>D: Air, AS</t>
  </si>
  <si>
    <t>Tracks Back to Cambrai</t>
  </si>
  <si>
    <t>Mozzagrogna, Italy</t>
  </si>
  <si>
    <t>ASL Annual `96 A102</t>
  </si>
  <si>
    <t>FE 82.1</t>
  </si>
  <si>
    <t>Central Maryland, USA</t>
  </si>
  <si>
    <t>Near Balberkamp, Norway</t>
  </si>
  <si>
    <t>CH: AA:KB SSR</t>
  </si>
  <si>
    <t>Rude Awakening</t>
  </si>
  <si>
    <t>Alibunara, Yugoslavia</t>
  </si>
  <si>
    <t>A8</t>
  </si>
  <si>
    <t>Came Tumbling After</t>
  </si>
  <si>
    <t xml:space="preserve">The Terror of the Castle </t>
  </si>
  <si>
    <t>The Shooting Gallery</t>
  </si>
  <si>
    <t>Boy Soldier</t>
  </si>
  <si>
    <t>The Black Ravens Are Flying</t>
  </si>
  <si>
    <t>Don't Economize</t>
  </si>
  <si>
    <t>The Taking of Object 59</t>
  </si>
  <si>
    <t>Crossing the Bloody Meadow</t>
  </si>
  <si>
    <t>Stalingrad Redux</t>
  </si>
  <si>
    <t>Designed for ASLSK or ASL play</t>
  </si>
  <si>
    <t>ASL News 19</t>
  </si>
  <si>
    <t>North of Mlawa, Poland</t>
  </si>
  <si>
    <t>Beneath the Castle Walls</t>
  </si>
  <si>
    <t>North of Amfreville, France</t>
  </si>
  <si>
    <t>The Siege</t>
  </si>
  <si>
    <t>Southwest of Maloye Samoshire, Russia</t>
  </si>
  <si>
    <t>Road Block At Stoumont</t>
  </si>
  <si>
    <t>ASL News 56</t>
  </si>
  <si>
    <t>Hervorst Hell</t>
  </si>
  <si>
    <t>At the Barricades!</t>
  </si>
  <si>
    <t>Port Battery</t>
  </si>
  <si>
    <t>FrF15</t>
  </si>
  <si>
    <t>VotG18</t>
  </si>
  <si>
    <t>SG CG</t>
  </si>
  <si>
    <t>Potter's Ridge</t>
  </si>
  <si>
    <t>IP 4</t>
  </si>
  <si>
    <t>Assault On the Assembly Hall</t>
  </si>
  <si>
    <t>Dezign Pak 3</t>
  </si>
  <si>
    <t>Mayhem</t>
  </si>
  <si>
    <t>Radziechow, Russia</t>
  </si>
  <si>
    <t>FT 52</t>
  </si>
  <si>
    <t>FT 53</t>
  </si>
  <si>
    <t>FT 54</t>
  </si>
  <si>
    <t>FT 56</t>
  </si>
  <si>
    <t>FT 57</t>
  </si>
  <si>
    <t>Catcher Caught</t>
  </si>
  <si>
    <t>West of Myintha, Burma</t>
  </si>
  <si>
    <t>Mopping Up</t>
  </si>
  <si>
    <t>ASL Annual `89 A 10</t>
  </si>
  <si>
    <t>ASL Annual `89 A 16</t>
  </si>
  <si>
    <t>ASL Annual `89 A  7</t>
  </si>
  <si>
    <t>ASL Journal Issue 9</t>
  </si>
  <si>
    <t>HP28</t>
  </si>
  <si>
    <t>HP30</t>
  </si>
  <si>
    <t>HP31</t>
  </si>
  <si>
    <t>HP32</t>
  </si>
  <si>
    <t>Syrtzevo, 100 km south of Kursk, Russia</t>
  </si>
  <si>
    <t>Myschkova River, Russia</t>
  </si>
  <si>
    <t>Trojan Horses</t>
  </si>
  <si>
    <t>The Shortest Way</t>
  </si>
  <si>
    <t>CH 44</t>
  </si>
  <si>
    <t>Tasimboko Raid</t>
  </si>
  <si>
    <t>Close to the Edge</t>
  </si>
  <si>
    <t>Pak Nest</t>
  </si>
  <si>
    <t>ASL Module  5a: For King and Country  92</t>
  </si>
  <si>
    <t>RB 7</t>
  </si>
  <si>
    <t>The Red House</t>
  </si>
  <si>
    <t>Into the Factory</t>
  </si>
  <si>
    <t>40-96</t>
  </si>
  <si>
    <t>Liinakharnari, Russia</t>
  </si>
  <si>
    <t>Nachtjagd</t>
  </si>
  <si>
    <t>Koningsplatz, Berlin, Germany</t>
  </si>
  <si>
    <t>Opera of Death</t>
  </si>
  <si>
    <t>Thirimont, Belgium</t>
  </si>
  <si>
    <t>BdF1</t>
  </si>
  <si>
    <t>BdF2</t>
  </si>
  <si>
    <t>BdF3</t>
  </si>
  <si>
    <t>BdF4</t>
  </si>
  <si>
    <t>BdF5</t>
  </si>
  <si>
    <t>BdF6</t>
  </si>
  <si>
    <t>BdF7</t>
  </si>
  <si>
    <t>Eastern Oblivia, Latin America</t>
  </si>
  <si>
    <t>Cold Reception</t>
  </si>
  <si>
    <t>F</t>
  </si>
  <si>
    <t>South of Leningrad, Russia</t>
  </si>
  <si>
    <t>Istria Peninsula, Yugoslavia</t>
  </si>
  <si>
    <t>Fire On the Volga</t>
  </si>
  <si>
    <t>JF16</t>
  </si>
  <si>
    <t>Papua, New Guinea</t>
  </si>
  <si>
    <t>San Vittore del Luzia, Italy</t>
  </si>
  <si>
    <t xml:space="preserve">Joyeux No'ellcat </t>
  </si>
  <si>
    <t>Hemroulle, Belgium</t>
  </si>
  <si>
    <t>ASL Annual `95 Winter DASL A13</t>
  </si>
  <si>
    <t>Provence Pack PP 8</t>
  </si>
  <si>
    <t>Ischerskaja, Russia</t>
  </si>
  <si>
    <t>v</t>
  </si>
  <si>
    <t>Cajnice, Croatia</t>
  </si>
  <si>
    <t>Mount Butler, Hong Kong Island, China</t>
  </si>
  <si>
    <t>Mostar, Yugoslavia</t>
  </si>
  <si>
    <t>Paddington Bears `96 Pack PBP4</t>
  </si>
  <si>
    <t>Beda Fomm 3</t>
  </si>
  <si>
    <t>GD 2</t>
  </si>
  <si>
    <t>GD 3</t>
  </si>
  <si>
    <t>GD 4</t>
  </si>
  <si>
    <t>GD 5</t>
  </si>
  <si>
    <t>GD 6</t>
  </si>
  <si>
    <t>Battle of the Bulge Pak 1</t>
  </si>
  <si>
    <t>Battle of the Bulge Pak 1 BP1 Bonus 2</t>
  </si>
  <si>
    <t>Battle of the Bulge Pak 1 BP1  4</t>
  </si>
  <si>
    <t>Battle of the Bulge Pak 1 BP1  1</t>
  </si>
  <si>
    <t>Battle of the Bulge Pak 1 BP1  3</t>
  </si>
  <si>
    <t>Battle of the Bulge Pak 1 BP1  8</t>
  </si>
  <si>
    <t>Battle of the Bulge Pak 1 BP1  5</t>
  </si>
  <si>
    <t>Battle of the Bulge Pak 1 BP1  7</t>
  </si>
  <si>
    <t>Battle of the Bulge Pak 1 BP1  6</t>
  </si>
  <si>
    <t>Battle of the Bulge Pak 1 BP1  2</t>
  </si>
  <si>
    <t>Battle of the Bulge Pak 1 BP1 10</t>
  </si>
  <si>
    <t>Battle of the Bulge Pak 1 BP1  9</t>
  </si>
  <si>
    <t>Battle of the Bulge Pak 1 BP1 11</t>
  </si>
  <si>
    <t>Battle of the Bulge Pak 1 BP1 Bonus 3</t>
  </si>
  <si>
    <t>Battle of the Bulge Pak 1 BP1 Bonus 1</t>
  </si>
  <si>
    <t>The Chosin Few</t>
  </si>
  <si>
    <t>Darkest December</t>
  </si>
  <si>
    <t>DD 1</t>
  </si>
  <si>
    <t>DD 2</t>
  </si>
  <si>
    <t>DD 3</t>
  </si>
  <si>
    <t>DD 4</t>
  </si>
  <si>
    <t>DD 5</t>
  </si>
  <si>
    <t>DD 6</t>
  </si>
  <si>
    <t>DD 7</t>
  </si>
  <si>
    <t>DD 8</t>
  </si>
  <si>
    <t>DD 9</t>
  </si>
  <si>
    <t>DD10</t>
  </si>
  <si>
    <t>DD11</t>
  </si>
  <si>
    <t>DD12</t>
  </si>
  <si>
    <t>DD13</t>
  </si>
  <si>
    <t>6</t>
  </si>
  <si>
    <t>Point-du-hoc, Normandy, France</t>
  </si>
  <si>
    <t>A: MC1, Tr1</t>
  </si>
  <si>
    <t>ASL News 51</t>
  </si>
  <si>
    <t>HoB: FF 9</t>
  </si>
  <si>
    <t>Near Biscke, Hungary</t>
  </si>
  <si>
    <t>Near Lake Khasan, Russia</t>
  </si>
  <si>
    <t xml:space="preserve">Koevering, Holland </t>
  </si>
  <si>
    <t>Nuenen, Netherlands</t>
  </si>
  <si>
    <t>We Hardly Talk</t>
  </si>
  <si>
    <t>Mentone, Southern France</t>
  </si>
  <si>
    <t>Ocestovo, Yugoslavia</t>
  </si>
  <si>
    <t>Recon By Fire! Issue 1 RBF- 4</t>
  </si>
  <si>
    <t>BFP 3: Blood and Jungle BFP-56</t>
  </si>
  <si>
    <t>Critical Hit Retro Issue 3 CH 41(a)</t>
  </si>
  <si>
    <t>CH 43(a)</t>
  </si>
  <si>
    <t>Critical Hit Retro Issue 3 CH 43(a)</t>
  </si>
  <si>
    <t>Critical Hit Issue 4 CH 43</t>
  </si>
  <si>
    <t>Raus' Sour Krauts</t>
  </si>
  <si>
    <t>VASL</t>
  </si>
  <si>
    <t>Other ASL Variant (i.e., Civil War)</t>
  </si>
  <si>
    <t>View From the Trenches Issue 22</t>
  </si>
  <si>
    <t>View From the Trenches Issue 23</t>
  </si>
  <si>
    <t>High Ground HG!7</t>
  </si>
  <si>
    <t>HG-11</t>
  </si>
  <si>
    <t>High Ground HG!3</t>
  </si>
  <si>
    <t>HG-13</t>
  </si>
  <si>
    <t>An Unfriendly Welcome</t>
  </si>
  <si>
    <t>HG-14</t>
  </si>
  <si>
    <t>HG-15</t>
  </si>
  <si>
    <t>King Darges</t>
  </si>
  <si>
    <t>Near Bicke, Hungary</t>
  </si>
  <si>
    <t>HG-16</t>
  </si>
  <si>
    <t>Pagan, Burma</t>
  </si>
  <si>
    <t>BFP J</t>
  </si>
  <si>
    <t>HG- 4</t>
  </si>
  <si>
    <t>HG- 5</t>
  </si>
  <si>
    <t>Tanks Take Rook</t>
  </si>
  <si>
    <t>Pandelejmon, Greece</t>
  </si>
  <si>
    <t>HG- 9</t>
  </si>
  <si>
    <t>HG-12</t>
  </si>
  <si>
    <t>Afrikakorps AK001: El Alamein</t>
  </si>
  <si>
    <t>Afrikakorps AK002: Benghazi Handicap</t>
  </si>
  <si>
    <t>Afrikakorps AK003: Bitter Enders</t>
  </si>
  <si>
    <t>Afrikakorps AK004: Second Time Around</t>
  </si>
  <si>
    <t>Afrikakorps AK005: Operation Torch</t>
  </si>
  <si>
    <t>Afrikakorps AK006: Combined Arms</t>
  </si>
  <si>
    <t>Afrikakorps AK007: Battle of Gazala</t>
  </si>
  <si>
    <t>Afrikakorps AK008: Frontier War</t>
  </si>
  <si>
    <t>Afrikakorps AK009: Reluctant Offensive</t>
  </si>
  <si>
    <t>Afrikakorps AK010: Along the Via Balbia</t>
  </si>
  <si>
    <t>Afrikakorps AK011: Hellfire Pass and Beyond</t>
  </si>
  <si>
    <t>Afrikakorps AK012: El Guettar Stakes</t>
  </si>
  <si>
    <t>Afrikakorps Bonus Material</t>
  </si>
  <si>
    <t>Out of the Attic Issue 1 OA12</t>
  </si>
  <si>
    <t>Out of the Attic Issue 1 OA 7</t>
  </si>
  <si>
    <t>Schweigen, Germany</t>
  </si>
  <si>
    <t>The Army H</t>
  </si>
  <si>
    <t>Le Franc Tireur Issue  3</t>
  </si>
  <si>
    <t>Le Franc Tireur Issue  4</t>
  </si>
  <si>
    <t>Le Franc Tireur Issue  6</t>
  </si>
  <si>
    <t>Cape Fedala, French Morocco</t>
  </si>
  <si>
    <t>The Fall of Mechili</t>
  </si>
  <si>
    <t>Mechili, Libya</t>
  </si>
  <si>
    <t>Barring the Door</t>
  </si>
  <si>
    <t>Arctic Ambush</t>
  </si>
  <si>
    <t>Between Lakes Verehneye &amp; Motti, Finland</t>
  </si>
  <si>
    <t>North of Twingon, Burma</t>
  </si>
  <si>
    <t>ASL Module  5a: For King and Country  99</t>
  </si>
  <si>
    <t>FE144.1</t>
  </si>
  <si>
    <t>Hero of the Soviet Union</t>
  </si>
  <si>
    <t>Rakisszentmihaly, Hungary</t>
  </si>
  <si>
    <t>FE2</t>
  </si>
  <si>
    <t>Northwest of Krasnyj Bor, Russia</t>
  </si>
  <si>
    <t>The Prince of Arrogance</t>
  </si>
  <si>
    <t>Jig Green East: Storming Le Hamel</t>
  </si>
  <si>
    <t>Sakawng, Burma</t>
  </si>
  <si>
    <t>Near Novorssisk, Russia</t>
  </si>
  <si>
    <t xml:space="preserve">Good Night, Sweet Prince </t>
  </si>
  <si>
    <t>Point 102, Egypt</t>
  </si>
  <si>
    <t>ASL on the Internet BB2.2</t>
  </si>
  <si>
    <t>Blocked Escape</t>
  </si>
  <si>
    <t>Ste.-Mere-Eglise, France</t>
  </si>
  <si>
    <r>
      <t>ESG: Zombie SSR</t>
    </r>
    <r>
      <rPr>
        <sz val="10"/>
        <rFont val="Wingdings"/>
        <charset val="2"/>
      </rPr>
      <t/>
    </r>
  </si>
  <si>
    <t>Agoo, the Philippine Islands</t>
  </si>
  <si>
    <t>Pio, Bataan, the Philippine Islands</t>
  </si>
  <si>
    <t>D13-17/A13-16</t>
  </si>
  <si>
    <t>Air, Mist, Ov4</t>
  </si>
  <si>
    <t>J 55</t>
  </si>
  <si>
    <t>Matsumoto's Charge</t>
  </si>
  <si>
    <t>One Story Town</t>
  </si>
  <si>
    <t>Petrozavodsk, East Karelia</t>
  </si>
  <si>
    <t>Ov3 w A: Air2, FTV1 w D: cave3</t>
  </si>
  <si>
    <t>Клементи Ворошилов Scenario</t>
  </si>
  <si>
    <t>Near Baguio, Luzon Island, the Philippines</t>
  </si>
  <si>
    <t>Kleinbautzen, Germany</t>
  </si>
  <si>
    <t>D: Cavalry4</t>
  </si>
  <si>
    <t>Luzk, Ukraine, Russia</t>
  </si>
  <si>
    <t>Near Onferno, Italy</t>
  </si>
  <si>
    <t>May-sur-Orne, France</t>
  </si>
  <si>
    <t>Battles: An Independent Wargame Magazine</t>
  </si>
  <si>
    <t>Battles Issue 1</t>
  </si>
  <si>
    <t>Balta, Ukraine</t>
  </si>
  <si>
    <t>Sidi Rezeg, Libya</t>
  </si>
  <si>
    <t>Assault At Sola</t>
  </si>
  <si>
    <t>Setting the Woods On Fire</t>
  </si>
  <si>
    <t>The Trap At Targul Frumos</t>
  </si>
  <si>
    <t>Singapore By Moonlight</t>
  </si>
  <si>
    <t>No Time For Love</t>
  </si>
  <si>
    <t>Texas ASL</t>
  </si>
  <si>
    <t>Raiders Along the Wall</t>
  </si>
  <si>
    <t>Schevenhuette, Germany</t>
  </si>
  <si>
    <t>Dispatches From the Bunker Issue 26</t>
  </si>
  <si>
    <t>Beyond the Slaughterhouse</t>
  </si>
  <si>
    <t>Pest, Hungary</t>
  </si>
  <si>
    <t>DB074</t>
  </si>
  <si>
    <t>DB075</t>
  </si>
  <si>
    <t>DB076</t>
  </si>
  <si>
    <t>DB077</t>
  </si>
  <si>
    <t>Pacific War Series #2: Sole Success</t>
  </si>
  <si>
    <t>The Brickworks Series #2: Shifting Bricks</t>
  </si>
  <si>
    <t>West Front Series #4: Out of the Shadows</t>
  </si>
  <si>
    <t>Operation Rösselsprung Series #1: Speed, Shock &amp; Surprise</t>
  </si>
  <si>
    <t>S30</t>
  </si>
  <si>
    <t>Ripples On the Pond</t>
  </si>
  <si>
    <t>Kwajalien Crush</t>
  </si>
  <si>
    <t>A Beautiful Mess</t>
  </si>
  <si>
    <t>D: Air1</t>
  </si>
  <si>
    <t>Atrocity Is Mandatory</t>
  </si>
  <si>
    <t>On All Fronts Issue  67</t>
  </si>
  <si>
    <t>Pirot, Yugoslavia</t>
  </si>
  <si>
    <t>Hofen, Belgium</t>
  </si>
  <si>
    <t>Tea Time Interuption</t>
  </si>
  <si>
    <t>Gore Force</t>
  </si>
  <si>
    <t>Good Firday On Christmas</t>
  </si>
  <si>
    <t>North of Kursk Salient, Russia</t>
  </si>
  <si>
    <t>Tarakan, the Dutch East Indies</t>
  </si>
  <si>
    <t>Grun, Russia</t>
  </si>
  <si>
    <t>The GD Shows Its Claws!</t>
  </si>
  <si>
    <t>ASL Annual `93a A 11</t>
  </si>
  <si>
    <t>ASL Classic A</t>
  </si>
  <si>
    <t>ASL Classic B</t>
  </si>
  <si>
    <t>ASL Classic C</t>
  </si>
  <si>
    <t>ASL Classic D</t>
  </si>
  <si>
    <t>J 63</t>
  </si>
  <si>
    <t>Mt. Erebus</t>
  </si>
  <si>
    <t>Standby To Ram!</t>
  </si>
  <si>
    <t>Hell Keep</t>
  </si>
  <si>
    <t>Round 4</t>
  </si>
  <si>
    <t>Kelly's Heroes</t>
  </si>
  <si>
    <t>Eastern Island, Midway Atoll</t>
  </si>
  <si>
    <t>A Crown of Thorns</t>
  </si>
  <si>
    <t>Kritz and Fritz</t>
  </si>
  <si>
    <t>Thisnes, Belgium</t>
  </si>
  <si>
    <t>A: AVRE1, Bridgelayer1, Crab2, FTV1</t>
  </si>
  <si>
    <t>V22</t>
  </si>
  <si>
    <t>Stoumont's Station, Belgium</t>
  </si>
  <si>
    <t>ASL News 1</t>
  </si>
  <si>
    <t>S 9</t>
  </si>
  <si>
    <t>Ambitious Assault</t>
  </si>
  <si>
    <t>S10</t>
  </si>
  <si>
    <t>Paper Army</t>
  </si>
  <si>
    <t>Another Alamo</t>
  </si>
  <si>
    <t>StB15</t>
  </si>
  <si>
    <t>StB16</t>
  </si>
  <si>
    <t>AlH, FTV</t>
  </si>
  <si>
    <t>AlH, Drifts, GS, Ski, WC</t>
  </si>
  <si>
    <t>AlH, FS, Ov1</t>
  </si>
  <si>
    <t>Guebeling, France</t>
  </si>
  <si>
    <t>Moro River, Italy</t>
  </si>
  <si>
    <t>Tug Argan Pass, Somaliland</t>
  </si>
  <si>
    <t>Meat Choppers</t>
  </si>
  <si>
    <t>Trapping Nasser</t>
  </si>
  <si>
    <t>AH ASL Module  1: Beyond Valor  4</t>
  </si>
  <si>
    <t>AH ASL Module  1: Beyond Valor  5</t>
  </si>
  <si>
    <t>AH ASL Module  1: Beyond Valor  6</t>
  </si>
  <si>
    <t>Partisan Leader CG - Scenario 1</t>
  </si>
  <si>
    <t>Partisan Leader CG - Scenario 2</t>
  </si>
  <si>
    <t>ABS- 9</t>
  </si>
  <si>
    <t>With Flame and Shell</t>
  </si>
  <si>
    <t>The Zuid Willems Canal</t>
  </si>
  <si>
    <t>CH 73</t>
  </si>
  <si>
    <t>CH 74</t>
  </si>
  <si>
    <t>CH 75</t>
  </si>
  <si>
    <t>CH 76</t>
  </si>
  <si>
    <t>French / American</t>
  </si>
  <si>
    <t>Nives, Belgium</t>
  </si>
  <si>
    <t>K</t>
  </si>
  <si>
    <t>Near Stalingrad, Russia</t>
  </si>
  <si>
    <t>You Die, Marine</t>
  </si>
  <si>
    <t>North of Wiener Neustadt, Austria</t>
  </si>
  <si>
    <t>AH ASL Module  1: Beyond Valor  7</t>
  </si>
  <si>
    <t>AH ASL Module  1: Beyond Valor  8</t>
  </si>
  <si>
    <t>AH ASL Module  1: Beyond Valor  9</t>
  </si>
  <si>
    <t>AH ASL Module  1: Beyond Valor 10</t>
  </si>
  <si>
    <t>AH MMP Module  6: The Last Hurrah 44</t>
  </si>
  <si>
    <t>AH MMP Module  6: The Last Hurrah 45</t>
  </si>
  <si>
    <t>AH MMP Module  6: The Last Hurrah 46</t>
  </si>
  <si>
    <t>Calarasi, Basarabia, Russia</t>
  </si>
  <si>
    <t>Breaking the Massif</t>
  </si>
  <si>
    <t>Leatherneck 1 Leatherneck 4</t>
  </si>
  <si>
    <t>Splitting the Seam</t>
  </si>
  <si>
    <t>Tin Cans, Tin Hats</t>
  </si>
  <si>
    <t>Northeast of Raseiniai, Lithuania</t>
  </si>
  <si>
    <t>Near Hadong, South Korea</t>
  </si>
  <si>
    <t>Grabbing Some Houses</t>
  </si>
  <si>
    <t>Second Push</t>
  </si>
  <si>
    <t>The Dying Wave</t>
  </si>
  <si>
    <t>Gun Duels</t>
  </si>
  <si>
    <t>The Grenadier's First Push</t>
  </si>
  <si>
    <t>JA-03</t>
  </si>
  <si>
    <t>Chinee, Chinee?</t>
  </si>
  <si>
    <t>JA-04</t>
  </si>
  <si>
    <t>Mah Key</t>
  </si>
  <si>
    <t>Bruyarreys, France</t>
  </si>
  <si>
    <t>Karpovo, Russia</t>
  </si>
  <si>
    <t>Destroy All Monsters</t>
  </si>
  <si>
    <t>OB10</t>
  </si>
  <si>
    <t>Lapitschi Fit</t>
  </si>
  <si>
    <t>Midnight At Champs Elyse'es</t>
  </si>
  <si>
    <t>Fire On the Red Line</t>
  </si>
  <si>
    <t>Victory Is Life</t>
  </si>
  <si>
    <t>St. Gilles, France</t>
  </si>
  <si>
    <t>Midway between Vevi &amp; Kozani, Greece</t>
  </si>
  <si>
    <t>Butyrki, Russia</t>
  </si>
  <si>
    <t>Critical Hit Retro Issue 1 CH 8</t>
  </si>
  <si>
    <t>Un Peu Plus Pres du Ciel</t>
  </si>
  <si>
    <t>Meli-Melo Nocturne</t>
  </si>
  <si>
    <t>Across the Berezina</t>
  </si>
  <si>
    <t>Tom Repetti's Dream Scenario</t>
  </si>
  <si>
    <t>Outside of Bicske, Hungary</t>
  </si>
  <si>
    <t>A12</t>
  </si>
  <si>
    <t>FE 24</t>
  </si>
  <si>
    <t>Precious Minutes</t>
  </si>
  <si>
    <t>Easy In?</t>
  </si>
  <si>
    <t>Critical Hit Retro Issue 1 CH  7</t>
  </si>
  <si>
    <t>HS 3</t>
  </si>
  <si>
    <t>HS 4</t>
  </si>
  <si>
    <t>High Water Mark</t>
  </si>
  <si>
    <t>CH 88</t>
  </si>
  <si>
    <t>Rolling Down Rollbahn D</t>
  </si>
  <si>
    <t>Honsfeld, Belgium</t>
  </si>
  <si>
    <t>DBP 6</t>
  </si>
  <si>
    <t>Route 41</t>
  </si>
  <si>
    <t>TAP10</t>
  </si>
  <si>
    <t>TAP11</t>
  </si>
  <si>
    <t>Second Crack At Caumont</t>
  </si>
  <si>
    <t>ASL Journal Issue 3</t>
  </si>
  <si>
    <t>Les Sept-Planetes, France</t>
  </si>
  <si>
    <t>Storm, Five, Five, Five!</t>
  </si>
  <si>
    <t>Bobruysk, Russia</t>
  </si>
  <si>
    <t>Near the village of Surazh, Russia</t>
  </si>
  <si>
    <t>D4/A11</t>
  </si>
  <si>
    <t>Near Taejon Airstrip, South Korea</t>
  </si>
  <si>
    <t>Stalin's Shadow</t>
  </si>
  <si>
    <t>Borodzatyn, Russia</t>
  </si>
  <si>
    <t>CH 29(a)</t>
  </si>
  <si>
    <t>CH 30(a)</t>
  </si>
  <si>
    <t>Critical Hit Issue 3 CH30</t>
  </si>
  <si>
    <t>CH 32(a)</t>
  </si>
  <si>
    <t>Critical Hit Retro Issue 4 CH32(a)</t>
  </si>
  <si>
    <t>CH 33(a)</t>
  </si>
  <si>
    <t>Typical German Response</t>
  </si>
  <si>
    <t>Silent Moon, Lite Night</t>
  </si>
  <si>
    <t>Northwest of Ortona, Italy</t>
  </si>
  <si>
    <t>Riccio River, Italy</t>
  </si>
  <si>
    <t>The Fifth Column</t>
  </si>
  <si>
    <t>24-42</t>
  </si>
  <si>
    <t>Fuchin, China</t>
  </si>
  <si>
    <t>Eltigen, Russia</t>
  </si>
  <si>
    <t>Clidi Ridge, Leros, Greece</t>
  </si>
  <si>
    <t>Simemi Creek, New Guinea</t>
  </si>
  <si>
    <t>Pas de Calais, France</t>
  </si>
  <si>
    <t>Hottinen, Finland</t>
  </si>
  <si>
    <t>Beyond the Beachhead 2 BtB 8</t>
  </si>
  <si>
    <t>Le Ham , France</t>
  </si>
  <si>
    <t>Hero Pax 4: Mediterranean Theater of Operations HP29</t>
  </si>
  <si>
    <t>Valley of Kyakhta, near Gosiny Lake, Siberia, Russia</t>
  </si>
  <si>
    <t>FT133</t>
  </si>
  <si>
    <t>The Baron's Luck</t>
  </si>
  <si>
    <t>Novo-Dmitrievskoe, Siberia, Russia</t>
  </si>
  <si>
    <t>41</t>
  </si>
  <si>
    <t>5-7.5</t>
  </si>
  <si>
    <t>Mongolian BBQ</t>
  </si>
  <si>
    <t>Berdorf, Luxembourg</t>
  </si>
  <si>
    <t>LCP: WaR</t>
  </si>
  <si>
    <t>LCP: WaR, Mist, Ov3</t>
  </si>
  <si>
    <t>Old Hickory</t>
  </si>
  <si>
    <t>Yahoo! Groups - Houston Half Squads Sceanrios OTT1, OTT5, OTT8 &amp; OTT9</t>
  </si>
  <si>
    <t>St. Joseph's Farm, Chouigui Pass, Tunisia</t>
  </si>
  <si>
    <t>Outskirts of Rome along Highway 6, Italy</t>
  </si>
  <si>
    <t>4-7.5</t>
  </si>
  <si>
    <t>Patitilla Airport, Panama</t>
  </si>
  <si>
    <t>ASLUG 10</t>
  </si>
  <si>
    <t>Grainville-Sur-Odon, France</t>
  </si>
  <si>
    <t>Omaha Lifeline</t>
  </si>
  <si>
    <t>Bocage 1</t>
  </si>
  <si>
    <t>FT 07</t>
  </si>
  <si>
    <t>Jackson's Fire</t>
  </si>
  <si>
    <t>FT 08</t>
  </si>
  <si>
    <t>Hit `Em Hard!</t>
  </si>
  <si>
    <t>HoB V-1</t>
  </si>
  <si>
    <t>HoB: BtB SSR</t>
  </si>
  <si>
    <t>Wurselen, Germany</t>
  </si>
  <si>
    <t>RBF-50</t>
  </si>
  <si>
    <t>Recon by Fire! Issue 4 RBF-50</t>
  </si>
  <si>
    <t>Recon by Fire! Issue 4 RBF-48</t>
  </si>
  <si>
    <t>Desperate Dash</t>
  </si>
  <si>
    <t>BP2</t>
  </si>
  <si>
    <t>BP3</t>
  </si>
  <si>
    <t>BP4</t>
  </si>
  <si>
    <t>BP5</t>
  </si>
  <si>
    <t>BP6</t>
  </si>
  <si>
    <t>BW1</t>
  </si>
  <si>
    <t>BWW1</t>
  </si>
  <si>
    <t>CC2</t>
  </si>
  <si>
    <t>D8/A5</t>
  </si>
  <si>
    <t>IDRAC `92</t>
  </si>
  <si>
    <t>ASL Annual `91 A 7</t>
  </si>
  <si>
    <t>Hill 41, near Niscemi, Sicily, Italy</t>
  </si>
  <si>
    <t>TAP20</t>
  </si>
  <si>
    <t>The Buda Probe</t>
  </si>
  <si>
    <t>TAP21</t>
  </si>
  <si>
    <t>Peking, China</t>
  </si>
  <si>
    <t>Matchstick Men of the Fighting O</t>
  </si>
  <si>
    <t>Southeast Ohio, USA</t>
  </si>
  <si>
    <t>Zombie6</t>
  </si>
  <si>
    <t>Women &amp; Children Last</t>
  </si>
  <si>
    <t>"Sans Espirt de Recul"</t>
  </si>
  <si>
    <t>Critical Hit Issue 3.1 CH 57</t>
  </si>
  <si>
    <t>Critical Hit Issue 3.1 CH 58</t>
  </si>
  <si>
    <t>Critical Hit Retro Issue 4 CH33(a)</t>
  </si>
  <si>
    <t>CH 50(a)</t>
  </si>
  <si>
    <t>Cabanatuan</t>
  </si>
  <si>
    <t>Cabanatuan Prison Camp, Luzon, the Philippine Islands</t>
  </si>
  <si>
    <t>No Simple Victory</t>
  </si>
  <si>
    <t>Dsipatches From the Bunker Issue  4 DB008</t>
  </si>
  <si>
    <t>Dsipatches From the Bunker Issue 10 DB020</t>
  </si>
  <si>
    <t>North of Lake Balton, Hungary</t>
  </si>
  <si>
    <t>Dispatches From the Bunker Issue 16</t>
  </si>
  <si>
    <t>Dispatches From the Bunker Issue 17</t>
  </si>
  <si>
    <t>Dispatches From the Bunker Issue 18</t>
  </si>
  <si>
    <t>Dispatches From the Bunker Issue 19</t>
  </si>
  <si>
    <t>The road between Alakurtii and Tuntsajoki, Finland</t>
  </si>
  <si>
    <t>ASL Action Pack 5: East Front</t>
  </si>
  <si>
    <t>Lutsk, Russia</t>
  </si>
  <si>
    <t>Siam Sambal</t>
  </si>
  <si>
    <t>Addis Ababa, Ethiopia</t>
  </si>
  <si>
    <t>Bloody Red Beach</t>
  </si>
  <si>
    <t>Shanderovka, Ukraine, Russia</t>
  </si>
  <si>
    <t>Carentan, France</t>
  </si>
  <si>
    <t>¡Nuts!</t>
  </si>
  <si>
    <t>The White Hell</t>
  </si>
  <si>
    <t>The ,,Wehr"</t>
  </si>
  <si>
    <t>The Barrikady</t>
  </si>
  <si>
    <t>145-232</t>
  </si>
  <si>
    <t>KGP  1</t>
  </si>
  <si>
    <t>Shadows of Death</t>
  </si>
  <si>
    <t>Stoumont, Belgium</t>
  </si>
  <si>
    <t>KGP  2</t>
  </si>
  <si>
    <t>ASL News 34</t>
  </si>
  <si>
    <t>Euro-Pack 61</t>
  </si>
  <si>
    <t>Euro-Pack 69</t>
  </si>
  <si>
    <t>ASLBB 1</t>
  </si>
  <si>
    <t>Opening Blow</t>
  </si>
  <si>
    <t>Beaurains, France</t>
  </si>
  <si>
    <t>Cactus Farm</t>
  </si>
  <si>
    <t>V20</t>
  </si>
  <si>
    <t>Peter's Corner, the Cactus Farm, Tunisia</t>
  </si>
  <si>
    <t>ELR: Soldiers of the Negus SoN1</t>
  </si>
  <si>
    <t>Special Ops: The Wargaming Journal Issue 1</t>
  </si>
  <si>
    <t>S37</t>
  </si>
  <si>
    <t>S38</t>
  </si>
  <si>
    <t>Go Big Or Go Home</t>
  </si>
  <si>
    <t>Breaking the Ishun Line</t>
  </si>
  <si>
    <t>Ishun, Ukraine</t>
  </si>
  <si>
    <t>Breaking the Panzers</t>
  </si>
  <si>
    <t>Rauray, France</t>
  </si>
  <si>
    <t>TAP17</t>
  </si>
  <si>
    <t>Vuosalmi, Finland</t>
  </si>
  <si>
    <t>TAP18</t>
  </si>
  <si>
    <t>ASL Classic E</t>
  </si>
  <si>
    <t>ASL Classic F</t>
  </si>
  <si>
    <t>ASL Classic G</t>
  </si>
  <si>
    <t>ASL Classic H</t>
  </si>
  <si>
    <t>Round 3</t>
  </si>
  <si>
    <t>The Marco Polo Bridge Incident</t>
  </si>
  <si>
    <t>La Pompe, France</t>
  </si>
  <si>
    <t>J 75</t>
  </si>
  <si>
    <t>CH 22</t>
  </si>
  <si>
    <t>Payagyi, Burma</t>
  </si>
  <si>
    <t>D3/A7</t>
  </si>
  <si>
    <t>O3</t>
  </si>
  <si>
    <t>The Eastern Gate</t>
  </si>
  <si>
    <t>11 miles northeast of Maungdaw, Burma</t>
  </si>
  <si>
    <t>Fernstein, Austria</t>
  </si>
  <si>
    <t>Anping Ambush</t>
  </si>
  <si>
    <t>Along the Tientsin-Peiping Highway, near Anping, China</t>
  </si>
  <si>
    <t>WP 6</t>
  </si>
  <si>
    <t>WP 7</t>
  </si>
  <si>
    <t>Wild West Fest `97: Repetti Mini-Tournament</t>
  </si>
  <si>
    <t>AC</t>
  </si>
  <si>
    <t>Armored Cupola (D9.5)</t>
  </si>
  <si>
    <t>J 56</t>
  </si>
  <si>
    <t>J 57</t>
  </si>
  <si>
    <t>J 58</t>
  </si>
  <si>
    <t>Southwest of Smorgon, Byelorussia</t>
  </si>
  <si>
    <t>Guards Artillery</t>
  </si>
  <si>
    <t>FT142</t>
  </si>
  <si>
    <t>Miramare Airfield, near Rimini, Italy</t>
  </si>
  <si>
    <t>You May Check Out Any Time You Please</t>
  </si>
  <si>
    <t>Lake Tolvajarvi, Finland</t>
  </si>
  <si>
    <t>6a</t>
  </si>
  <si>
    <t>47</t>
  </si>
  <si>
    <t>Montese, Italy</t>
  </si>
  <si>
    <t>Vae Victis Issue 103</t>
  </si>
  <si>
    <t>VV77</t>
  </si>
  <si>
    <t>StB19</t>
  </si>
  <si>
    <t>VV72</t>
  </si>
  <si>
    <t>VV73</t>
  </si>
  <si>
    <t>A Balkan Caldron</t>
  </si>
  <si>
    <t>Bolec, Serbia</t>
  </si>
  <si>
    <t>Nygards, Ola</t>
  </si>
  <si>
    <t>The Mainit River Bridge</t>
  </si>
  <si>
    <t>FT 13</t>
  </si>
  <si>
    <t>Baoerena, Java</t>
  </si>
  <si>
    <t>St. Barthelemy, France</t>
  </si>
  <si>
    <t>CanCon Tournament Scenario Scenario 1997 CN4</t>
  </si>
  <si>
    <t>Mongolian / Russian</t>
  </si>
  <si>
    <t>Panoramic View</t>
  </si>
  <si>
    <t>SAGA93 Demo</t>
  </si>
  <si>
    <t>West of Cauquigny, France</t>
  </si>
  <si>
    <t>Panzerkeil</t>
  </si>
  <si>
    <t>Peningkibaru Push</t>
  </si>
  <si>
    <t>The General Issue 22-6 C</t>
  </si>
  <si>
    <t>Krasnoiarovka Russia</t>
  </si>
  <si>
    <t>TMP</t>
  </si>
  <si>
    <t>AY02</t>
  </si>
  <si>
    <t>Another Strongpoint</t>
  </si>
  <si>
    <t>Niscemi, Sicily, Italy</t>
  </si>
  <si>
    <t>Operation Berlin</t>
  </si>
  <si>
    <t>Confused Firefight</t>
  </si>
  <si>
    <t>Djebel Abiod, Tunisia</t>
  </si>
  <si>
    <t>Philippines Series B #1: Dropping Like Flies</t>
  </si>
  <si>
    <t>Objective Bill</t>
  </si>
  <si>
    <t>ASL News Issue 11</t>
  </si>
  <si>
    <t>Friends No More</t>
  </si>
  <si>
    <t>FE 56.1</t>
  </si>
  <si>
    <t>Deception At RJ177</t>
  </si>
  <si>
    <t>Wrong Way At RJ177</t>
  </si>
  <si>
    <t>Dispatches From the Bunker Issue  2</t>
  </si>
  <si>
    <t>Dispatches From the Bunker Issue  3</t>
  </si>
  <si>
    <t>Suave Qui Peut</t>
  </si>
  <si>
    <t>To the Reichstag!</t>
  </si>
  <si>
    <t>Zu Wenig, Zu Spaet</t>
  </si>
  <si>
    <t>Under the Red Star</t>
  </si>
  <si>
    <t>Yurky, Russia</t>
  </si>
  <si>
    <t>Berlin: Red Vengeance</t>
  </si>
  <si>
    <t>Fortress Cassino: The Road to Rome</t>
  </si>
  <si>
    <t>High Ground</t>
  </si>
  <si>
    <t>Contact!</t>
  </si>
  <si>
    <t>Hurde, Russia</t>
  </si>
  <si>
    <t>Swobodny Port, Russia</t>
  </si>
  <si>
    <t>Armed Reconnaissance</t>
  </si>
  <si>
    <t>Try, Try Again</t>
  </si>
  <si>
    <t>ConTrary Tournament Scenario 1989</t>
  </si>
  <si>
    <t>Intensive Fire Tournament Scenario 1996</t>
  </si>
  <si>
    <t>Geestefeld, Germany</t>
  </si>
  <si>
    <t>Cellar</t>
  </si>
  <si>
    <t>Charlottenburg, Germany</t>
  </si>
  <si>
    <t>Aessan, France</t>
  </si>
  <si>
    <t>HTB! 6</t>
  </si>
  <si>
    <t>Just a Bit Outside</t>
  </si>
  <si>
    <t>Village of Cabanes Viellies, France</t>
  </si>
  <si>
    <t>Road To Kozani Pass</t>
  </si>
  <si>
    <t>Rehearsal For Crete</t>
  </si>
  <si>
    <t>Time On Target Issue 2 TOT28</t>
  </si>
  <si>
    <t>Time On Target Issue 1 TOT 7</t>
  </si>
  <si>
    <t>KCI: MM1</t>
  </si>
  <si>
    <t>HoW 6</t>
  </si>
  <si>
    <t>HoW 7</t>
  </si>
  <si>
    <t>HoW 8</t>
  </si>
  <si>
    <t>HoW 9</t>
  </si>
  <si>
    <t>HoW10</t>
  </si>
  <si>
    <t>HoW11</t>
  </si>
  <si>
    <t>HoW12</t>
  </si>
  <si>
    <t>HoW13</t>
  </si>
  <si>
    <t>MLR1</t>
  </si>
  <si>
    <t>MLR2</t>
  </si>
  <si>
    <t>MLR4</t>
  </si>
  <si>
    <t>CH154</t>
  </si>
  <si>
    <t>Thunderbird Series #3: Dash For Mt. Croce</t>
  </si>
  <si>
    <t>East Front Series #6: Shock At Kamenewo</t>
  </si>
  <si>
    <t>Delayed On Tiger Route</t>
  </si>
  <si>
    <t>The Slaughter At Krutik</t>
  </si>
  <si>
    <t>Assault On the Hotel Continental</t>
  </si>
  <si>
    <t>A Legend Is Born</t>
  </si>
  <si>
    <t>Didn't Have To Be There</t>
  </si>
  <si>
    <t>A Hell of a Way To Die</t>
  </si>
  <si>
    <t>Block By Bloody Block</t>
  </si>
  <si>
    <t>Late For Mass</t>
  </si>
  <si>
    <t>Tigers To the Bridge!</t>
  </si>
  <si>
    <t>Just In Case</t>
  </si>
  <si>
    <t>Russe! Down In the Wolga!</t>
  </si>
  <si>
    <t>Perfected In Battle</t>
  </si>
  <si>
    <t>Kempf At Melikhovo</t>
  </si>
  <si>
    <t>Bougainville Series #2: The Trail To Hell(zapoppin' Ridge)</t>
  </si>
  <si>
    <t>Early Philippines Series #2: Crisis On the Abucay Line</t>
  </si>
  <si>
    <t>Lorraine Series #2: Block At Ville-Sur-Illon</t>
  </si>
  <si>
    <t>Philippines Series A #2: Taking a Stand At Rosario</t>
  </si>
  <si>
    <t>East of Stalingrad, Russia</t>
  </si>
  <si>
    <t>Halfaya Pass, Egypt</t>
  </si>
  <si>
    <t>Novaia Kalitava, Russia</t>
  </si>
  <si>
    <t>Caucasus, Russia</t>
  </si>
  <si>
    <t>Roer, Western Germany</t>
  </si>
  <si>
    <t>Kohima, India</t>
  </si>
  <si>
    <t>Jelna, Russia</t>
  </si>
  <si>
    <t>Shouting Into the Storm</t>
  </si>
  <si>
    <t>Boadilla del Monte, Spain</t>
  </si>
  <si>
    <t>On All Fronts Issue  83</t>
  </si>
  <si>
    <t>NKVD Town Hall</t>
  </si>
  <si>
    <t>Pershino, Russia</t>
  </si>
  <si>
    <t>Near Carentan, France</t>
  </si>
  <si>
    <t>Alsace, France</t>
  </si>
  <si>
    <t>D2/A16</t>
  </si>
  <si>
    <t>WC</t>
  </si>
  <si>
    <t>Stanichka, Russia</t>
  </si>
  <si>
    <t>Genesis  5</t>
  </si>
  <si>
    <t>Directive Number Three</t>
  </si>
  <si>
    <t>Hotton-soy-Melines-NY Quatre-Bras Crossroads, Belgium</t>
  </si>
  <si>
    <t>CH: Quatres-Bras</t>
  </si>
  <si>
    <t>Mize Tries Again</t>
  </si>
  <si>
    <t>Another Attempt - The Right Hook</t>
  </si>
  <si>
    <t>Last Attempt In the Plains</t>
  </si>
  <si>
    <t>ASL Digest Issue 3.10 MS1</t>
  </si>
  <si>
    <t>ASL Digest Issue 3.09 ATL 93.4</t>
  </si>
  <si>
    <t>Backblast Issue 2 BB12</t>
  </si>
  <si>
    <t>WO Bonus Pack 3</t>
  </si>
  <si>
    <t>The Heat Is On</t>
  </si>
  <si>
    <t>Hell For the Holidays</t>
  </si>
  <si>
    <t>Beyond the Beachhead 2</t>
  </si>
  <si>
    <t>Cohort and the Phalanx</t>
  </si>
  <si>
    <t>Perati, Albania</t>
  </si>
  <si>
    <t>Mount Istibei</t>
  </si>
  <si>
    <t>Mount Istibei, Greece</t>
  </si>
  <si>
    <t>Corniche Game</t>
  </si>
  <si>
    <t>ASL Annual `92 A 46</t>
  </si>
  <si>
    <t>Rosario, Luzon, the Philippine Islands</t>
  </si>
  <si>
    <t>D2/A6</t>
  </si>
  <si>
    <t>AP 7</t>
  </si>
  <si>
    <t>Beda Fomm Mini Campaign Game</t>
  </si>
  <si>
    <t>Scenarios FT 63, FT 64 &amp; FT 65</t>
  </si>
  <si>
    <t>Shiliki, Russia</t>
  </si>
  <si>
    <t>On All Fronts Issue  68</t>
  </si>
  <si>
    <t>On All Fronts Issue  69</t>
  </si>
  <si>
    <t>On All Fronts Issue  70</t>
  </si>
  <si>
    <t>VotG11</t>
  </si>
  <si>
    <t>BB 5</t>
  </si>
  <si>
    <t>BB 6</t>
  </si>
  <si>
    <t>BB 7</t>
  </si>
  <si>
    <t>BB 8</t>
  </si>
  <si>
    <t>BB 9</t>
  </si>
  <si>
    <t>BB10</t>
  </si>
  <si>
    <t>BB11</t>
  </si>
  <si>
    <t>BB12</t>
  </si>
  <si>
    <t>BB13</t>
  </si>
  <si>
    <t>BB14</t>
  </si>
  <si>
    <t>BB15</t>
  </si>
  <si>
    <t>BB16</t>
  </si>
  <si>
    <t>Chakila Sunrise</t>
  </si>
  <si>
    <t>VotG10</t>
  </si>
  <si>
    <t>D3/A5</t>
  </si>
  <si>
    <t>Suomussalmi, Finland</t>
  </si>
  <si>
    <t>Learning the Law of the Solider</t>
  </si>
  <si>
    <t>Sunday of the Dead</t>
  </si>
  <si>
    <t>North of Gela, Sicily, Italy</t>
  </si>
  <si>
    <t>199?</t>
  </si>
  <si>
    <t>Layac, Bataan, the Philippine Islands</t>
  </si>
  <si>
    <t>Longoskawayan Point, Bataan, the Philippine Islands</t>
  </si>
  <si>
    <t>ASL News Scroungin' ASL News 39</t>
  </si>
  <si>
    <t>ASL News Scroungin' ASL News 40</t>
  </si>
  <si>
    <t>RB 5</t>
  </si>
  <si>
    <t>The Last Bid</t>
  </si>
  <si>
    <t>ASLUG 14</t>
  </si>
  <si>
    <t>Frontal Assault</t>
  </si>
  <si>
    <t>Near Presles, France</t>
  </si>
  <si>
    <t>Along the Somme, France</t>
  </si>
  <si>
    <t>6-9</t>
  </si>
  <si>
    <t>South of the River Neretva, Yugoslavia</t>
  </si>
  <si>
    <t>Mzensk, Russia</t>
  </si>
  <si>
    <t>RT</t>
  </si>
  <si>
    <t>BB 2.2</t>
  </si>
  <si>
    <t>Radoskovichi, Belorussia</t>
  </si>
  <si>
    <t>OB14</t>
  </si>
  <si>
    <t>Locust Swarm</t>
  </si>
  <si>
    <t>Cheveaux-sur-Chien, France</t>
  </si>
  <si>
    <t>Romanian Hammers</t>
  </si>
  <si>
    <t>Nalchik, Russia</t>
  </si>
  <si>
    <t>Tacando, Luzon, the Philippine Islands</t>
  </si>
  <si>
    <t>Munoz, Luzon, the Philippine Islands</t>
  </si>
  <si>
    <t>Novaliches, Luzon, the Philippine Islands</t>
  </si>
  <si>
    <t>Kapinatalan, Luzon, the Philippine Islands</t>
  </si>
  <si>
    <t>Harz Mountains, Germany</t>
  </si>
  <si>
    <t>Ivan's War: The Battle of Stalingrad 1942</t>
  </si>
  <si>
    <t>Turning the Tide ASL Scenario Bundle</t>
  </si>
  <si>
    <t>U14</t>
  </si>
  <si>
    <t>U15</t>
  </si>
  <si>
    <t>U16</t>
  </si>
  <si>
    <t>U17</t>
  </si>
  <si>
    <t>U18</t>
  </si>
  <si>
    <t>U19</t>
  </si>
  <si>
    <t>U20</t>
  </si>
  <si>
    <t>U22</t>
  </si>
  <si>
    <t>U21</t>
  </si>
  <si>
    <t>U23</t>
  </si>
  <si>
    <t>U24</t>
  </si>
  <si>
    <t>U25</t>
  </si>
  <si>
    <t>U26</t>
  </si>
  <si>
    <t>U27</t>
  </si>
  <si>
    <t>U28</t>
  </si>
  <si>
    <t>U29</t>
  </si>
  <si>
    <t>U30</t>
  </si>
  <si>
    <t>U31</t>
  </si>
  <si>
    <t>The Barricades</t>
  </si>
  <si>
    <t>Mamayev Hill</t>
  </si>
  <si>
    <t>Paratroopers</t>
  </si>
  <si>
    <t>On All Fronts Issue  63</t>
  </si>
  <si>
    <t>Dispatches From the Bunker Issue  6</t>
  </si>
  <si>
    <t>Dispatches From the Bunker Issue  7</t>
  </si>
  <si>
    <t>Assault On Crete: The Olive Factory</t>
  </si>
  <si>
    <t>ASL News 38</t>
  </si>
  <si>
    <t>Frasselt, Germany</t>
  </si>
  <si>
    <t>Desperate Stand</t>
  </si>
  <si>
    <t>Possad, Russia</t>
  </si>
  <si>
    <t>FT 83</t>
  </si>
  <si>
    <t>Between Krasnyj Bor and Kolpino, Russia</t>
  </si>
  <si>
    <t>FT 84</t>
  </si>
  <si>
    <t>Along the Vianden-Fouhren Road, Germany</t>
  </si>
  <si>
    <r>
      <t>CH: FaWSR</t>
    </r>
    <r>
      <rPr>
        <sz val="10"/>
        <rFont val="Wingdings"/>
        <charset val="2"/>
      </rPr>
      <t/>
    </r>
  </si>
  <si>
    <t>A Bloody Slugfest</t>
  </si>
  <si>
    <t>Near Menden, Germany</t>
  </si>
  <si>
    <t>J101</t>
  </si>
  <si>
    <t>TCF1</t>
  </si>
  <si>
    <t>TCF2</t>
  </si>
  <si>
    <t>TCF3</t>
  </si>
  <si>
    <t>Cole's Charge</t>
  </si>
  <si>
    <t>GSZ: TCF</t>
  </si>
  <si>
    <t>Toujours l'Audace</t>
  </si>
  <si>
    <t>Visions of Grandeur</t>
  </si>
  <si>
    <t>Toreisky, Siberia, Russia</t>
  </si>
  <si>
    <t>Faid Pass, Tunisia</t>
  </si>
  <si>
    <t>Mountain Men</t>
  </si>
  <si>
    <t>On the road to Ousseltia, Tunisia</t>
  </si>
  <si>
    <t>An Atilleryman's Dream</t>
  </si>
  <si>
    <t>Bou Chebka, Tunisia</t>
  </si>
  <si>
    <t>A Good Shoot</t>
  </si>
  <si>
    <t>Near Alam Halfa, El Alamein, Egypt</t>
  </si>
  <si>
    <t>Surprise At Cap De Fedala</t>
  </si>
  <si>
    <t>Position on the S-Ridge, Santa Maria Infante, Italy</t>
  </si>
  <si>
    <t>IP 1</t>
  </si>
  <si>
    <t>Hidden Foe</t>
  </si>
  <si>
    <t>Stranded Cats</t>
  </si>
  <si>
    <t>SP118</t>
  </si>
  <si>
    <t>AP30</t>
  </si>
  <si>
    <t>AP31</t>
  </si>
  <si>
    <t>AP32</t>
  </si>
  <si>
    <t>AP33</t>
  </si>
  <si>
    <t>AP34</t>
  </si>
  <si>
    <t>AP35</t>
  </si>
  <si>
    <t>AP36</t>
  </si>
  <si>
    <t>D29-39/A81-101</t>
  </si>
  <si>
    <t>Le Franc Tireur Issue  2</t>
  </si>
  <si>
    <t>Operation Merkur: Too Little, Too Light</t>
  </si>
  <si>
    <t>From the Cellar Pack 3</t>
  </si>
  <si>
    <t>FT 99</t>
  </si>
  <si>
    <t>FT100</t>
  </si>
  <si>
    <t>FT101</t>
  </si>
  <si>
    <t>FT102</t>
  </si>
  <si>
    <t>FT103</t>
  </si>
  <si>
    <t>FT104</t>
  </si>
  <si>
    <t>FT105</t>
  </si>
  <si>
    <t>Rain, Ov1</t>
  </si>
  <si>
    <t>Winter Wolves</t>
  </si>
  <si>
    <t>Recon Leader: Situation 4 - Meeting Engagement</t>
  </si>
  <si>
    <t>Grebbe End</t>
  </si>
  <si>
    <t>J 44</t>
  </si>
  <si>
    <t>J 45</t>
  </si>
  <si>
    <t>J 46</t>
  </si>
  <si>
    <t>J 47</t>
  </si>
  <si>
    <t>J 48</t>
  </si>
  <si>
    <t>J 49</t>
  </si>
  <si>
    <t>J 50</t>
  </si>
  <si>
    <t>Audacity!</t>
  </si>
  <si>
    <t>Ankenes, Norway</t>
  </si>
  <si>
    <t>A: Bi9</t>
  </si>
  <si>
    <t>SS-96c</t>
  </si>
  <si>
    <t>Cuckoo</t>
  </si>
  <si>
    <t xml:space="preserve">Night Hodgepodge </t>
  </si>
  <si>
    <t>HoB: OM</t>
  </si>
  <si>
    <t>Brothers Enemy</t>
  </si>
  <si>
    <t>BrT, GS</t>
  </si>
  <si>
    <t>CH 60</t>
  </si>
  <si>
    <t>Near Longsdorf, Luxembourg, Germany</t>
  </si>
  <si>
    <t>Leatherneck  7</t>
  </si>
  <si>
    <t>Saipan's Tanks</t>
  </si>
  <si>
    <t>BMW 4.2</t>
  </si>
  <si>
    <t>BMW 2.1</t>
  </si>
  <si>
    <t>BMW 1.3</t>
  </si>
  <si>
    <t>BMW 0</t>
  </si>
  <si>
    <t>DB024</t>
  </si>
  <si>
    <t>Ogleduv, Poland</t>
  </si>
  <si>
    <t>Miracle of Sinagoga</t>
  </si>
  <si>
    <t>Hetzer Hunters</t>
  </si>
  <si>
    <t>The Road To Waegan</t>
  </si>
  <si>
    <t>From Bad To Wurselen</t>
  </si>
  <si>
    <t>Petrozavodsk, Russia</t>
  </si>
  <si>
    <t>Pescara, Russia</t>
  </si>
  <si>
    <t>Fields of Valor</t>
  </si>
  <si>
    <t>Hell On Wheels Battle Pack HoW 5</t>
  </si>
  <si>
    <t>Hell On Wheels Battle Pack HoW 6</t>
  </si>
  <si>
    <t>Hell On Wheels Battle Pack HoW 9</t>
  </si>
  <si>
    <t>Seek and Destroy</t>
  </si>
  <si>
    <t>Operation Dickens</t>
  </si>
  <si>
    <t>A256.1</t>
  </si>
  <si>
    <t>Olkhovatka, Russia</t>
  </si>
  <si>
    <t>D5/A4</t>
  </si>
  <si>
    <t>The Aller Waltz</t>
  </si>
  <si>
    <t>Popelevo, Russia</t>
  </si>
  <si>
    <t>Avril, France</t>
  </si>
  <si>
    <t>Rome, Open City?</t>
  </si>
  <si>
    <t>Centocelle, Italy</t>
  </si>
  <si>
    <t>Darkest December DD12</t>
  </si>
  <si>
    <t>Darkest December DD13</t>
  </si>
  <si>
    <t>Darkest December DD15</t>
  </si>
  <si>
    <t>Darkest December DD18</t>
  </si>
  <si>
    <t>CF CG</t>
  </si>
  <si>
    <t>Escape from Chosin: Toktong Pass 1950  1</t>
  </si>
  <si>
    <t>Escape from Chosin: Toktong Pass 1950  2</t>
  </si>
  <si>
    <t>Escape from Chosin: Toktong Pass 1950  3</t>
  </si>
  <si>
    <t>Escape from Chosin: Toktong Pass 1950  4</t>
  </si>
  <si>
    <t>Escape from Chosin: Toktong Pass 1950  5</t>
  </si>
  <si>
    <t>Escape from Chosin: Toktong Pass 1950  6</t>
  </si>
  <si>
    <t>Escape from Chosin: Toktong Pass 1950  7</t>
  </si>
  <si>
    <t>Escape from Chosin: Toktong Pass 1950  8</t>
  </si>
  <si>
    <t>Escape from Chosin: Toktong Pass 1950  9</t>
  </si>
  <si>
    <t>Escape from Chosin: Toktong Pass 1950 10</t>
  </si>
  <si>
    <t>Toktong Ridge Runners Campaign Game</t>
  </si>
  <si>
    <t>Toktong Pass, Korea</t>
  </si>
  <si>
    <t>42-70</t>
  </si>
  <si>
    <t>WP11</t>
  </si>
  <si>
    <t>WP12</t>
  </si>
  <si>
    <t>WP13</t>
  </si>
  <si>
    <t>WP14</t>
  </si>
  <si>
    <t>WP15</t>
  </si>
  <si>
    <t>WP16</t>
  </si>
  <si>
    <t>St. Lo, Normandy, France</t>
  </si>
  <si>
    <t>South Poland</t>
  </si>
  <si>
    <t>Huelgoat, France</t>
  </si>
  <si>
    <t>Scenarios ESG84 &amp; ESG85 combined</t>
  </si>
  <si>
    <t>BB Gun At the Baby Parade</t>
  </si>
  <si>
    <t>Berlize, France</t>
  </si>
  <si>
    <t>Bogodukhov, Ukraine</t>
  </si>
  <si>
    <t>Radaskovicy, Russia</t>
  </si>
  <si>
    <t>Changlochieh, China</t>
  </si>
  <si>
    <t>Loire River, near Chateaunuef, France</t>
  </si>
  <si>
    <t>Kyigon, Meikita, Burma</t>
  </si>
  <si>
    <t>The Battle For Berlin Module 1: Fall of the Third Reich 1</t>
  </si>
  <si>
    <t>The Battle For Berlin Module 1: Fall of the Third Reich 2</t>
  </si>
  <si>
    <t>The Battle For Berlin Module 1: Fall of the Third Reich 3</t>
  </si>
  <si>
    <t>The Battle For Berlin Module 1: Fall of the Third Reich 4</t>
  </si>
  <si>
    <t>The Battle For Berlin Module 1: Fall of the Third Reich 5</t>
  </si>
  <si>
    <t>The Battle For Berlin Module 1: Fall of the Third Reich 6</t>
  </si>
  <si>
    <t>The Battle For Berlin Module 1: Fall of the Third Reich BR3 CG1</t>
  </si>
  <si>
    <t>The Battle For Berlin Module 1: Fall of the Third Reich BR3 CG2</t>
  </si>
  <si>
    <t>Berlin Final Days: The Final Days of the Third Reich</t>
  </si>
  <si>
    <t>Near Fort Lahtzanit, Bar-Lev Line, Israel</t>
  </si>
  <si>
    <t>KV5</t>
  </si>
  <si>
    <t>KV1</t>
  </si>
  <si>
    <t>Smokin' Cobras</t>
  </si>
  <si>
    <t>KV2</t>
  </si>
  <si>
    <t>Burial Mound</t>
  </si>
  <si>
    <t>KV3</t>
  </si>
  <si>
    <t>Operation Countenance</t>
  </si>
  <si>
    <t>Iranian</t>
  </si>
  <si>
    <t>KV4</t>
  </si>
  <si>
    <t>A Thousand and One Nights</t>
  </si>
  <si>
    <t>Grumble Jones - An ASL Blog</t>
  </si>
  <si>
    <t>The Road To Hell's Gate</t>
  </si>
  <si>
    <t>Ukraine</t>
  </si>
  <si>
    <t>KSM005</t>
  </si>
  <si>
    <t>KSM004</t>
  </si>
  <si>
    <t>KSM003</t>
  </si>
  <si>
    <t>Tiger Trap</t>
  </si>
  <si>
    <t>Muzla, Hungary</t>
  </si>
  <si>
    <t>KSM002</t>
  </si>
  <si>
    <t>Kalt's Escape</t>
  </si>
  <si>
    <t>Zapad, Russia</t>
  </si>
  <si>
    <t>KSM001</t>
  </si>
  <si>
    <t>Vitebsk, Ukraine</t>
  </si>
  <si>
    <t>Friendly Fire Pack 7</t>
  </si>
  <si>
    <t>FrF53</t>
  </si>
  <si>
    <t>FrF54</t>
  </si>
  <si>
    <t>FrF55</t>
  </si>
  <si>
    <t>FrF56</t>
  </si>
  <si>
    <t>FrF57</t>
  </si>
  <si>
    <t>FrF58</t>
  </si>
  <si>
    <t>FrF59</t>
  </si>
  <si>
    <t>FrF60</t>
  </si>
  <si>
    <t>Vae Victis Issue  90</t>
  </si>
  <si>
    <t>Vae Victis Issue  91</t>
  </si>
  <si>
    <t>Vae Victis Issue  92</t>
  </si>
  <si>
    <t>Vae Victis Issue  93</t>
  </si>
  <si>
    <t>Vae Victis Issue  94</t>
  </si>
  <si>
    <t>Vae Victis Issue  95</t>
  </si>
  <si>
    <t>Vae Victis Issue  96</t>
  </si>
  <si>
    <t>Vae Victis Issue  97</t>
  </si>
  <si>
    <t>Vae Victis Issue  98</t>
  </si>
  <si>
    <t>Vae Victis Issue  99</t>
  </si>
  <si>
    <t>VV76</t>
  </si>
  <si>
    <t>The Taxis of Tobruk</t>
  </si>
  <si>
    <r>
      <t>AFVs:</t>
    </r>
    <r>
      <rPr>
        <sz val="10"/>
        <rFont val="Arial"/>
        <family val="2"/>
      </rPr>
      <t xml:space="preserve"> The number of AFVs in each sides OB listed in the format “D#/A#”, where “D#” represents the Defender’s AFVs and “A#” the Attacker’s AFVs. For the purposes of this database an AFV is any vehicle armed with at least a MG, including jeeps, half-tracks, en portee guns and LCs.</t>
    </r>
  </si>
  <si>
    <t>Nasty Little Firefight</t>
  </si>
  <si>
    <t>FE100</t>
  </si>
  <si>
    <t>San Manuel #1</t>
  </si>
  <si>
    <t xml:space="preserve">One Day In Normandy </t>
  </si>
  <si>
    <t>Scheldt Fortress South</t>
  </si>
  <si>
    <t>Clearing The Breskins Pocket</t>
  </si>
  <si>
    <t>Distinguished Service</t>
  </si>
  <si>
    <t>Swatting At Tigers</t>
  </si>
  <si>
    <t>Babali Village, Crete</t>
  </si>
  <si>
    <t>Klias River, Brunei Bay, Borneo, Netherlands East Indies</t>
  </si>
  <si>
    <t>Friendly Fire Pack 1</t>
  </si>
  <si>
    <t>Algeria, French Morocco</t>
  </si>
  <si>
    <t>Port-Lyautey, French Morocco</t>
  </si>
  <si>
    <t>Near the road north of Giofer, Libya</t>
  </si>
  <si>
    <t>Er Regima, Libya</t>
  </si>
  <si>
    <t>Djebel El Mechachem, Tunisia</t>
  </si>
  <si>
    <t>Near Cape Bon, Tunisia</t>
  </si>
  <si>
    <t>Between El Tengeder &amp; Bir El Haryani, Libya</t>
  </si>
  <si>
    <t>Bonus #5</t>
  </si>
  <si>
    <t>El Wak Push</t>
  </si>
  <si>
    <t>Bonus #6</t>
  </si>
  <si>
    <t>Revolving Door</t>
  </si>
  <si>
    <t>Verkhniy Kumskiy, Russia</t>
  </si>
  <si>
    <t>Bonus #1</t>
  </si>
  <si>
    <t>Bonus #2</t>
  </si>
  <si>
    <t>Bagged One For the Trophy Case</t>
  </si>
  <si>
    <t>North of Goubellat, Tunisia</t>
  </si>
  <si>
    <t>New Kid In the Neighborhood</t>
  </si>
  <si>
    <t>South of Djedeida, Tunisia</t>
  </si>
  <si>
    <t>Dembeguina Pass, Ethiopia</t>
  </si>
  <si>
    <t>The Tembien, Ethiopia</t>
  </si>
  <si>
    <t>Sainte-Anne quarter of Toulon, France, 1100 hours</t>
  </si>
  <si>
    <t>02:00 hours, Near Fort Maddalena, Libya</t>
  </si>
  <si>
    <t>07:00 hours, Ghirba, Libya</t>
  </si>
  <si>
    <t>Beyond Deadly Ground</t>
  </si>
  <si>
    <t>Afrika Korps Bonus Material Aussie Bonus #2</t>
  </si>
  <si>
    <t xml:space="preserve">Critical Hit Issue 4.2 PB-CH(B) </t>
  </si>
  <si>
    <t>Powderkeg</t>
  </si>
  <si>
    <t>Afrika Korps Bonus Material Aussie Bonus #5</t>
  </si>
  <si>
    <t>Aussie Bonus #6</t>
  </si>
  <si>
    <t>Fallen Among the Cacti</t>
  </si>
  <si>
    <t>Afrika Korps Bonus Material Aussie Bonus #6</t>
  </si>
  <si>
    <t>Ruhr Pocket, Bismarckhohe, Germany</t>
  </si>
  <si>
    <t>Afrika Korps Bonus Material Aussie Bonus #3</t>
  </si>
  <si>
    <t>House of Horror</t>
  </si>
  <si>
    <t>Aussie Bonus #3</t>
  </si>
  <si>
    <t>Aussie Bonus #4</t>
  </si>
  <si>
    <t>Hardest To Kill</t>
  </si>
  <si>
    <t>Aussie Bonus #2</t>
  </si>
  <si>
    <t>Roumana Ridge, Tunisia</t>
  </si>
  <si>
    <t>Lingevres - Preperation</t>
  </si>
  <si>
    <t>CH 14</t>
  </si>
  <si>
    <t>Ninety Minute War</t>
  </si>
  <si>
    <t>Agana, Guam, the Marianas</t>
  </si>
  <si>
    <t>CH 15</t>
  </si>
  <si>
    <t>Southwest of Prokhorovka, Russia</t>
  </si>
  <si>
    <t>6-7</t>
  </si>
  <si>
    <t>Parma, Italy</t>
  </si>
  <si>
    <t>Lash Out</t>
  </si>
  <si>
    <t>American / British</t>
  </si>
  <si>
    <t>Assurbanipal</t>
  </si>
  <si>
    <t>Deutsche Banzai</t>
  </si>
  <si>
    <t>South of Brinzeni, Basarabia, Russia</t>
  </si>
  <si>
    <t>Gak Gak the Ack Ack</t>
  </si>
  <si>
    <t>Near Sidi Bou Zid, Tunisia</t>
  </si>
  <si>
    <t>OG1.1</t>
  </si>
  <si>
    <t>OG2.1</t>
  </si>
  <si>
    <t>PK 3.2</t>
  </si>
  <si>
    <t>PK 7.1</t>
  </si>
  <si>
    <t>PK 9.1</t>
  </si>
  <si>
    <t>Beyond the Beachhead BtB 2</t>
  </si>
  <si>
    <t>L'Abbaye Blanche</t>
  </si>
  <si>
    <t>The Battle of Pork Chop Hill</t>
  </si>
  <si>
    <t>Loss of the Outpost</t>
  </si>
  <si>
    <t>'Iron Triangle' Outpost, Pork Chop Hill, Korea</t>
  </si>
  <si>
    <t>CH: Pork Chop Hill</t>
  </si>
  <si>
    <t>CH: PHSR, Mist</t>
  </si>
  <si>
    <t>"Organization In Depth"</t>
  </si>
  <si>
    <t>Dale Outpost, Korea</t>
  </si>
  <si>
    <t>CH: PHSR</t>
  </si>
  <si>
    <t>April Assault</t>
  </si>
  <si>
    <t>Photo Op</t>
  </si>
  <si>
    <t>Love American Style</t>
  </si>
  <si>
    <t>Through the Front Door</t>
  </si>
  <si>
    <t>Last Attack On Pork Chop Hill</t>
  </si>
  <si>
    <t>The Longest Night</t>
  </si>
  <si>
    <t>Chosin Few 11</t>
  </si>
  <si>
    <t>American (USMC) / British</t>
  </si>
  <si>
    <t>Along the road between Koto-Ri and Hagaru-Ri, Korea</t>
  </si>
  <si>
    <t>Impervious</t>
  </si>
  <si>
    <t>Near Leningrad, Russia</t>
  </si>
  <si>
    <t>KV7</t>
  </si>
  <si>
    <t>KV8</t>
  </si>
  <si>
    <t>Studley Constable, England</t>
  </si>
  <si>
    <t>KV6</t>
  </si>
  <si>
    <t>Nibelungen Swansong</t>
  </si>
  <si>
    <t>Wasseburg, Germany</t>
  </si>
  <si>
    <t>A35</t>
  </si>
  <si>
    <t>Orphanage Hill, Narva, Estonia</t>
  </si>
  <si>
    <t>Клементи Ворошилов Scenarios KV1 - KV8</t>
  </si>
  <si>
    <t>Shenam Pass</t>
  </si>
  <si>
    <t>East of Tengoupol, Burma</t>
  </si>
  <si>
    <t>Last Drop</t>
  </si>
  <si>
    <t>RBF-31</t>
  </si>
  <si>
    <t>Occidental Tourists</t>
  </si>
  <si>
    <t>Qingdao, China</t>
  </si>
  <si>
    <t>D2/A2</t>
  </si>
  <si>
    <t>Aprilia Settlement, Central Italy</t>
  </si>
  <si>
    <t>San Pablo Airstrip, the Philippines</t>
  </si>
  <si>
    <t>San Manuel Melee</t>
  </si>
  <si>
    <t>San Manuel, Luzon, the Philippines</t>
  </si>
  <si>
    <t>Geki Cacti</t>
  </si>
  <si>
    <t>West of Lupoa, Luzon, the Philippines</t>
  </si>
  <si>
    <t>Thrilla In Manila</t>
  </si>
  <si>
    <t>Manilla, the Philippines</t>
  </si>
  <si>
    <t>Flaming Arseholes</t>
  </si>
  <si>
    <t>The Wrong Side of Victory</t>
  </si>
  <si>
    <t>Near Seikpyu, Burma</t>
  </si>
  <si>
    <t>The Battle of the Bulge</t>
  </si>
  <si>
    <t>Before the Ghible Comes</t>
  </si>
  <si>
    <t>The Crete GTP</t>
  </si>
  <si>
    <t>View From the Trenches Issue  5</t>
  </si>
  <si>
    <t>The Spur', south of the Santa Maria Infante, Italy</t>
  </si>
  <si>
    <t>Between 'The Tits' and 'The Spur', Santa Maria Infante, Italy</t>
  </si>
  <si>
    <t>Hythe, England</t>
  </si>
  <si>
    <t>GameSquad.com</t>
  </si>
  <si>
    <t>A Clinical War</t>
  </si>
  <si>
    <t>Madrid, Spain</t>
  </si>
  <si>
    <t>a</t>
  </si>
  <si>
    <t>On All Fronts Issue  64</t>
  </si>
  <si>
    <t>On All Fronts Issue  65</t>
  </si>
  <si>
    <t>On All Fronts Issue  66</t>
  </si>
  <si>
    <t>Miory, Belarus</t>
  </si>
  <si>
    <t>Southwest of Nomonhan, Manchukuo</t>
  </si>
  <si>
    <t>Tenacious Defense</t>
  </si>
  <si>
    <t>Shuraviovka, Russia</t>
  </si>
  <si>
    <t>Into the Forest</t>
  </si>
  <si>
    <t>Expanding the Bridgehead</t>
  </si>
  <si>
    <t>Hamlet of Russa, Russia</t>
  </si>
  <si>
    <t>CH: Russa-Sitno</t>
  </si>
  <si>
    <t>IP10</t>
  </si>
  <si>
    <t>CH113</t>
  </si>
  <si>
    <t>Critical Hit Issue 1 CH  8</t>
  </si>
  <si>
    <t>North of Saint Marcel, France</t>
  </si>
  <si>
    <t>May Day!</t>
  </si>
  <si>
    <t>Claws of the Sparrow</t>
  </si>
  <si>
    <t>BIA's First Battle</t>
  </si>
  <si>
    <t>North of Schwedaung, Burma</t>
  </si>
  <si>
    <t>The Shan Capital</t>
  </si>
  <si>
    <t>Kengtung Burma</t>
  </si>
  <si>
    <t>Witches Cauldron: The Oosterbeek Perimeter - Arnhem 1944</t>
  </si>
  <si>
    <t>St. Lambert-sur-Drives, France</t>
  </si>
  <si>
    <t>Hold the Ridge!</t>
  </si>
  <si>
    <t>DB011</t>
  </si>
  <si>
    <t>DB012</t>
  </si>
  <si>
    <t>Hungarian Manors</t>
  </si>
  <si>
    <t>Obuda, Hungary</t>
  </si>
  <si>
    <t>Leatherneck 12</t>
  </si>
  <si>
    <t>Maknassy, Tunisia</t>
  </si>
  <si>
    <t>Tin Can Alley</t>
  </si>
  <si>
    <t>Along the Gafsa-Gabes Road, Tunisia</t>
  </si>
  <si>
    <t>El Guettar Derby</t>
  </si>
  <si>
    <t>AK  1</t>
  </si>
  <si>
    <t>AK  2</t>
  </si>
  <si>
    <t>AK  3</t>
  </si>
  <si>
    <t>AK  4</t>
  </si>
  <si>
    <t>AK  5</t>
  </si>
  <si>
    <t>AK  6</t>
  </si>
  <si>
    <t>AK  7</t>
  </si>
  <si>
    <t>AK  8</t>
  </si>
  <si>
    <t>AK  9</t>
  </si>
  <si>
    <t>AK 10</t>
  </si>
  <si>
    <t>AK 11</t>
  </si>
  <si>
    <t>AK 12</t>
  </si>
  <si>
    <t>AK 13</t>
  </si>
  <si>
    <t>AK 14</t>
  </si>
  <si>
    <t>AK 15</t>
  </si>
  <si>
    <t>AK 16</t>
  </si>
  <si>
    <t>AK 17</t>
  </si>
  <si>
    <t>AK 18</t>
  </si>
  <si>
    <t>AK 19</t>
  </si>
  <si>
    <t>AK 20</t>
  </si>
  <si>
    <t>AK 21</t>
  </si>
  <si>
    <t>AK 22</t>
  </si>
  <si>
    <t>AK 23</t>
  </si>
  <si>
    <t>AK 24</t>
  </si>
  <si>
    <t>AK 25</t>
  </si>
  <si>
    <t>AK 26</t>
  </si>
  <si>
    <t>AK 27</t>
  </si>
  <si>
    <t>AK 28</t>
  </si>
  <si>
    <t>AK 29</t>
  </si>
  <si>
    <t>Village of Noromaryevka, Russia</t>
  </si>
  <si>
    <t>Maple Leaf Route Pack 1: Canada At War MLR1</t>
  </si>
  <si>
    <t>Euro-Pack 6: Partisans and Irregulars</t>
  </si>
  <si>
    <t>L4</t>
  </si>
  <si>
    <t>VV31</t>
  </si>
  <si>
    <t>VV32</t>
  </si>
  <si>
    <t>VV33</t>
  </si>
  <si>
    <t>Action At Carentan!</t>
  </si>
  <si>
    <t>Point 290</t>
  </si>
  <si>
    <t>Point 280 on Longstop Hill, Tunisia</t>
  </si>
  <si>
    <t>Lancers Alone</t>
  </si>
  <si>
    <t>Sidi Bou Zid</t>
  </si>
  <si>
    <t>Sidi Bou Zid, Tunisia</t>
  </si>
  <si>
    <t>Maknassy Raid</t>
  </si>
  <si>
    <t>AK 60</t>
  </si>
  <si>
    <t>AK 68</t>
  </si>
  <si>
    <t>AK 69</t>
  </si>
  <si>
    <t>AK 70</t>
  </si>
  <si>
    <t>AK 71</t>
  </si>
  <si>
    <t>AK 72</t>
  </si>
  <si>
    <t>AK 73</t>
  </si>
  <si>
    <t>AK 74</t>
  </si>
  <si>
    <t>AK 75</t>
  </si>
  <si>
    <t>AK 76</t>
  </si>
  <si>
    <t>AK 77</t>
  </si>
  <si>
    <t>AK 78</t>
  </si>
  <si>
    <t>AK 79</t>
  </si>
  <si>
    <t>AK 80</t>
  </si>
  <si>
    <t>AK 81</t>
  </si>
  <si>
    <t>The Seton Block</t>
  </si>
  <si>
    <t>Seton, Burma</t>
  </si>
  <si>
    <t>Odessa, Russia</t>
  </si>
  <si>
    <t>Flatfooted Cavalry</t>
  </si>
  <si>
    <t>SP 96</t>
  </si>
  <si>
    <t>SP 97</t>
  </si>
  <si>
    <t>SP 98</t>
  </si>
  <si>
    <t>SP 99</t>
  </si>
  <si>
    <t>LinCon Tournament Scenario</t>
  </si>
  <si>
    <t>89:4</t>
  </si>
  <si>
    <t>Bir Hacheim: The Fall of Point 186</t>
  </si>
  <si>
    <t>Bir Hacheim, Libya</t>
  </si>
  <si>
    <t>D5/A16</t>
  </si>
  <si>
    <t>Carstens' Lament</t>
  </si>
  <si>
    <t>Krupi, Byelorussia</t>
  </si>
  <si>
    <t>Tisza Tease</t>
  </si>
  <si>
    <t>Near Aprilia, Italy</t>
  </si>
  <si>
    <t>Guerra En la Selva</t>
  </si>
  <si>
    <t>Odessa Squeeze</t>
  </si>
  <si>
    <t>Friendly Fire Pack 2</t>
  </si>
  <si>
    <t>Friendly Fire Pack 3</t>
  </si>
  <si>
    <t>Zombie Pak 1</t>
  </si>
  <si>
    <t>Summer Storms</t>
  </si>
  <si>
    <t>Avanti Gurkhas</t>
  </si>
  <si>
    <t>Ahead Gurkhas</t>
  </si>
  <si>
    <t>La Valbonne, France</t>
  </si>
  <si>
    <t>Near Rimini, Santarcangelo, Italy</t>
  </si>
  <si>
    <t xml:space="preserve">American </t>
  </si>
  <si>
    <t>The French Relief</t>
  </si>
  <si>
    <t>Bonus #3</t>
  </si>
  <si>
    <t>Frosty Bonus #1</t>
  </si>
  <si>
    <t>Bonus #4</t>
  </si>
  <si>
    <t>Break Off the Pursuit</t>
  </si>
  <si>
    <t>Sanok salient, Galicia, Poland</t>
  </si>
  <si>
    <t>StB10</t>
  </si>
  <si>
    <t>The Ghost Scenario</t>
  </si>
  <si>
    <t>Winter Storm</t>
  </si>
  <si>
    <t>A Thorn In the Flesh</t>
  </si>
  <si>
    <t>The Tebourba Engagement</t>
  </si>
  <si>
    <t>Thrust For a Bridgehead</t>
  </si>
  <si>
    <t>Slovak Salvation</t>
  </si>
  <si>
    <t>Lojev, Ukraine, Russia</t>
  </si>
  <si>
    <t>Ivaskovie, Ukrainia</t>
  </si>
  <si>
    <t>Warsaw Ghetto, Warsaw, Poland</t>
  </si>
  <si>
    <t>Rembertów, Poland</t>
  </si>
  <si>
    <t>Metal-Shaba, Zaire</t>
  </si>
  <si>
    <t>PTO-LJ</t>
  </si>
  <si>
    <t>Operations of SS Panzer Abteilung 102 In the Normandy Campaign</t>
  </si>
  <si>
    <t>Return To Luxembourg</t>
  </si>
  <si>
    <t>Condor Legions: The Spanish Civil War II SCW 14</t>
  </si>
  <si>
    <t>BP1  1</t>
  </si>
  <si>
    <t>BP1  2</t>
  </si>
  <si>
    <t>BP1  3</t>
  </si>
  <si>
    <t>BP1  4</t>
  </si>
  <si>
    <t>BP1  5</t>
  </si>
  <si>
    <t>BP1  6</t>
  </si>
  <si>
    <t>BP1  7</t>
  </si>
  <si>
    <t>BP1  8</t>
  </si>
  <si>
    <t>BP1  9</t>
  </si>
  <si>
    <t>BP1 10</t>
  </si>
  <si>
    <t>Last Gasp At Champs</t>
  </si>
  <si>
    <t>Skorzeny's Crossroads</t>
  </si>
  <si>
    <t>CH2</t>
  </si>
  <si>
    <t>Euro-Pack 2: The Bulge Euro-Pack 45 &amp; ASL News Issue 23 ASL News 45</t>
  </si>
  <si>
    <t>Hansen's Push</t>
  </si>
  <si>
    <t>Honsfeld Rush</t>
  </si>
  <si>
    <t>Krutik, Russia</t>
  </si>
  <si>
    <t>SP 21</t>
  </si>
  <si>
    <t>Johnny One</t>
  </si>
  <si>
    <t>Assault On Crete: Unsung Heroes</t>
  </si>
  <si>
    <t>Assault On Crete: Glide Path To Invasion</t>
  </si>
  <si>
    <t>They Really Know How To Die</t>
  </si>
  <si>
    <t>Second Day In Hell</t>
  </si>
  <si>
    <t>Leibstandarte Pack 3: Clash At Kharkov!</t>
  </si>
  <si>
    <t>Wacht Am Rhein: Hitler's Last Gamble In the West</t>
  </si>
  <si>
    <t>Operations: Special Edition Issue 1</t>
  </si>
  <si>
    <t>East of Krinkelt, Belgium</t>
  </si>
  <si>
    <t>ASL Union of Gamers Issue 1 ASLUG 1.1</t>
  </si>
  <si>
    <t>The Professionals</t>
  </si>
  <si>
    <t>A Meeting of Patrols</t>
  </si>
  <si>
    <t>Delaying Action</t>
  </si>
  <si>
    <t>Bondeno, Italy</t>
  </si>
  <si>
    <t>Death Zone</t>
  </si>
  <si>
    <t>The Smelting</t>
  </si>
  <si>
    <t>Cirenaica, Libya, North Africa</t>
  </si>
  <si>
    <t>GCE1</t>
  </si>
  <si>
    <t>Falaise Road, north of the Quesnian Woods</t>
  </si>
  <si>
    <t>Sir Roger Mercenario Xtra Issue 1</t>
  </si>
  <si>
    <t>DB070</t>
  </si>
  <si>
    <t>DB072</t>
  </si>
  <si>
    <t>DB073</t>
  </si>
  <si>
    <t>Dispatches From the Bunker Issue  8</t>
  </si>
  <si>
    <t>Assault On Crete: Town and Country</t>
  </si>
  <si>
    <t>Assault On Crete: At the Apex</t>
  </si>
  <si>
    <t>Assault On Crete: 42nd Street</t>
  </si>
  <si>
    <t>Assault On Crete: Their First and Last</t>
  </si>
  <si>
    <t>Assault On Crete: The Game's Up Aussies</t>
  </si>
  <si>
    <t>Ice Cold</t>
  </si>
  <si>
    <t>Tuupura Island, Finland</t>
  </si>
  <si>
    <t>White Tigers</t>
  </si>
  <si>
    <t>Amoung the Bravest of the Brave</t>
  </si>
  <si>
    <t>Able at Cesaro</t>
  </si>
  <si>
    <t>Men of Stone</t>
  </si>
  <si>
    <t>BC, Ov2</t>
  </si>
  <si>
    <t>Axis Minor SWOrdnance/Vehicle</t>
  </si>
  <si>
    <t>Traverse Right..Fire!</t>
  </si>
  <si>
    <t>Bald Hill</t>
  </si>
  <si>
    <t>A Winter Melee</t>
  </si>
  <si>
    <t>Night Battle At Noromaryevka</t>
  </si>
  <si>
    <t>Disaster On the Dnieper Loop</t>
  </si>
  <si>
    <t>Through Fire and Ice</t>
  </si>
  <si>
    <t>Heikurila, Finland</t>
  </si>
  <si>
    <t>Mini CG</t>
  </si>
  <si>
    <t>Mount Lungo, Italy</t>
  </si>
  <si>
    <t>Scouting Kristische</t>
  </si>
  <si>
    <t>Kristische, Russia</t>
  </si>
  <si>
    <t>Drifts, EW, FS, GS</t>
  </si>
  <si>
    <t>Route 12 between Pavullo and Modena, Italy</t>
  </si>
  <si>
    <t>North of Bir Hacheim, Libya</t>
  </si>
  <si>
    <t>MASL</t>
  </si>
  <si>
    <t>MJN 1e</t>
  </si>
  <si>
    <t>Grounding Noriega</t>
  </si>
  <si>
    <t>Belchite, Spain</t>
  </si>
  <si>
    <t>The Green House</t>
  </si>
  <si>
    <t>Barrigada, Guam, the Marianas</t>
  </si>
  <si>
    <t>SP 15</t>
  </si>
  <si>
    <t>Tabacchificio Fiocche</t>
  </si>
  <si>
    <t>Persano, Italy</t>
  </si>
  <si>
    <t>Wesel, Germany</t>
  </si>
  <si>
    <t>PP 2</t>
  </si>
  <si>
    <t>PP 3</t>
  </si>
  <si>
    <t>PP 4</t>
  </si>
  <si>
    <t>PP 5</t>
  </si>
  <si>
    <t>PP 6</t>
  </si>
  <si>
    <t>PP 7</t>
  </si>
  <si>
    <t>PP 8</t>
  </si>
  <si>
    <t>PP 9</t>
  </si>
  <si>
    <t>PP10</t>
  </si>
  <si>
    <t>Near Glebovka, Russia</t>
  </si>
  <si>
    <t>Achtung! Panzer!</t>
  </si>
  <si>
    <t>Storming the Bridges</t>
  </si>
  <si>
    <t>Tanks Coming!</t>
  </si>
  <si>
    <t>South Rampart - Fire!</t>
  </si>
  <si>
    <t>Les Heutes, France</t>
  </si>
  <si>
    <t>North Rampart - Fire!</t>
  </si>
  <si>
    <t>ASL News 46</t>
  </si>
  <si>
    <t>Justify the Losses</t>
  </si>
  <si>
    <t>Le Haut du Bosq, Normandy, France</t>
  </si>
  <si>
    <t>ASL News 16</t>
  </si>
  <si>
    <t>ASL News 17</t>
  </si>
  <si>
    <t>ASL News 18</t>
  </si>
  <si>
    <t>Yards Measured In Blood</t>
  </si>
  <si>
    <t>AH: RB SSR, CH: VotG SR</t>
  </si>
  <si>
    <t>ASL Annual `95 Winter A 83</t>
  </si>
  <si>
    <t>The Other Foot</t>
  </si>
  <si>
    <t>Rout Report Issue 4.4 Z16</t>
  </si>
  <si>
    <t>Dispatches From the Bunker Issue 33</t>
  </si>
  <si>
    <t>DB090</t>
  </si>
  <si>
    <t>DB091</t>
  </si>
  <si>
    <t>DB092</t>
  </si>
  <si>
    <t>DB093</t>
  </si>
  <si>
    <t>ESG: Zombie SSR, Mist</t>
  </si>
  <si>
    <t>Zombie5</t>
  </si>
  <si>
    <t>Aces Over Eights</t>
  </si>
  <si>
    <t>North of Kiev, Russia</t>
  </si>
  <si>
    <t>SP  9</t>
  </si>
  <si>
    <t>Gun Copse</t>
  </si>
  <si>
    <t>Near the Rog River, Russia</t>
  </si>
  <si>
    <t>The Struggle Begins</t>
  </si>
  <si>
    <t>Johore Strait, Singapore</t>
  </si>
  <si>
    <t>C'est Aujourd'Hui Qu'On Prend Hyeres</t>
  </si>
  <si>
    <t>West of Villers-Bocage, France</t>
  </si>
  <si>
    <t>Maple Leaf Route Issue 2.1 MLR3 &amp; View From the Trenches Issue 33 MLR3</t>
  </si>
  <si>
    <t>Kautenbach, Belgium</t>
  </si>
  <si>
    <t>J102</t>
  </si>
  <si>
    <t>J103</t>
  </si>
  <si>
    <t>FT 65</t>
  </si>
  <si>
    <t>Last Chance Breakthrough</t>
  </si>
  <si>
    <t>Monte Cipolla, Sicily, Italy</t>
  </si>
  <si>
    <t>V13</t>
  </si>
  <si>
    <t>The Lighthouse</t>
  </si>
  <si>
    <t>Frustration Jr.</t>
  </si>
  <si>
    <t>French (FFL)</t>
  </si>
  <si>
    <t xml:space="preserve">Mount Castle </t>
  </si>
  <si>
    <t>KGP 10</t>
  </si>
  <si>
    <t>Peiper's Last Gasp</t>
  </si>
  <si>
    <t>KGP 11</t>
  </si>
  <si>
    <t>PB 1</t>
  </si>
  <si>
    <t>Ham and Bloody Jam</t>
  </si>
  <si>
    <t>Benouville, France</t>
  </si>
  <si>
    <t>PB 2</t>
  </si>
  <si>
    <t>CH 35(a)</t>
  </si>
  <si>
    <t>Operation Moscow</t>
  </si>
  <si>
    <t>GCE3</t>
  </si>
  <si>
    <t>Hill 666</t>
  </si>
  <si>
    <t>Multi-Player</t>
  </si>
  <si>
    <t>40 Miles Behind</t>
  </si>
  <si>
    <t>Surprise Attack</t>
  </si>
  <si>
    <t>JS 7-8</t>
  </si>
  <si>
    <t>CH: AA:KB-Sh-TO SSR</t>
  </si>
  <si>
    <t>SP179</t>
  </si>
  <si>
    <t>SP180</t>
  </si>
  <si>
    <t>Halfhearted Hiwis</t>
  </si>
  <si>
    <t>Le Mesnil, France</t>
  </si>
  <si>
    <t>Audacity of Innocence</t>
  </si>
  <si>
    <t>Bikerath, Germany</t>
  </si>
  <si>
    <t>St. Pierre du Fresne, France</t>
  </si>
  <si>
    <t>Der Letzte Geburtstag</t>
  </si>
  <si>
    <t>South of Straussberg, Germany</t>
  </si>
  <si>
    <t>Isle of Elba, Italy</t>
  </si>
  <si>
    <t>Paddington Bears `96 Pack PBP1</t>
  </si>
  <si>
    <t>Paddington Bears `96 Pack PBP2</t>
  </si>
  <si>
    <t>Viipuri, Finland</t>
  </si>
  <si>
    <t>CH 51</t>
  </si>
  <si>
    <t>The Sonnenburg Hilton</t>
  </si>
  <si>
    <t>CH 52</t>
  </si>
  <si>
    <t>Gross Deutschland's Doorknockers</t>
  </si>
  <si>
    <t>Connage, France</t>
  </si>
  <si>
    <t>Easy With Armor</t>
  </si>
  <si>
    <t>Wingen-Sur-Moder, Alsace, France</t>
  </si>
  <si>
    <t>BC</t>
  </si>
  <si>
    <t>East of La Fiere, France</t>
  </si>
  <si>
    <t>ASL Annual `91 A 35</t>
  </si>
  <si>
    <t>ASL Annual `91 A 38</t>
  </si>
  <si>
    <t>CH134</t>
  </si>
  <si>
    <t>All Aboard!</t>
  </si>
  <si>
    <t>West of Maleme, Crete</t>
  </si>
  <si>
    <t>08</t>
  </si>
  <si>
    <t>War-Oboe Publications</t>
  </si>
  <si>
    <t>Boeinked</t>
  </si>
  <si>
    <t>SP 84</t>
  </si>
  <si>
    <t>Keren, Eritrea</t>
  </si>
  <si>
    <t>High Tide</t>
  </si>
  <si>
    <t>North of Hill 226.6, Psel River, Russia</t>
  </si>
  <si>
    <t>CH: K2</t>
  </si>
  <si>
    <t>CH160</t>
  </si>
  <si>
    <t>FT127</t>
  </si>
  <si>
    <t>FT128</t>
  </si>
  <si>
    <t>Not Out of the Woods Yet</t>
  </si>
  <si>
    <t>Valhalla Bound</t>
  </si>
  <si>
    <t>Medal of Honor</t>
  </si>
  <si>
    <t>No Farther</t>
  </si>
  <si>
    <t>Into the Valley</t>
  </si>
  <si>
    <t>Haunt-le-Wastia, France</t>
  </si>
  <si>
    <t>Suxy, France</t>
  </si>
  <si>
    <t>Heavyweights</t>
  </si>
  <si>
    <t>The Quarry</t>
  </si>
  <si>
    <t>High and Dry</t>
  </si>
  <si>
    <t>Earth House</t>
  </si>
  <si>
    <t>Ici Belevedere</t>
  </si>
  <si>
    <t>Ay Carmela</t>
  </si>
  <si>
    <t>Escape From Encirclement</t>
  </si>
  <si>
    <t>Leatherneck  5</t>
  </si>
  <si>
    <t>Meeting Otto</t>
  </si>
  <si>
    <t>Apamama Atoll, Gilbert Islands</t>
  </si>
  <si>
    <t>Pandemonium</t>
  </si>
  <si>
    <t>Baintsagan</t>
  </si>
  <si>
    <t>Kusmenkovo, Russia</t>
  </si>
  <si>
    <t>Aprilia, Italy</t>
  </si>
  <si>
    <t>Inhumaine</t>
  </si>
  <si>
    <t>FT 24.1</t>
  </si>
  <si>
    <t>North of Miropol, Russia</t>
  </si>
  <si>
    <t>Mission 13</t>
  </si>
  <si>
    <t>A: MC5</t>
  </si>
  <si>
    <t>ASL News 14</t>
  </si>
  <si>
    <t>Tiger Hunt</t>
  </si>
  <si>
    <t>The Eye of the Needle</t>
  </si>
  <si>
    <t>TEF1 1</t>
  </si>
  <si>
    <t>TEF1 3</t>
  </si>
  <si>
    <t>Map Boards Used</t>
  </si>
  <si>
    <t>South of Karkov, Russia</t>
  </si>
  <si>
    <t>OAF: G1</t>
  </si>
  <si>
    <t>Kursk salient, Syr'yevo, Russia</t>
  </si>
  <si>
    <t>Babe Ruth, Go To Hell!</t>
  </si>
  <si>
    <t>Euro-Pack 1: European Designers Euro-Pack   8</t>
  </si>
  <si>
    <t>Euro-Pack 1: European Designers Euro-Pack 19</t>
  </si>
  <si>
    <t>Euro-Pack 1: European Designers Euro-Pack 21</t>
  </si>
  <si>
    <t>Norway</t>
  </si>
  <si>
    <t>TAP25</t>
  </si>
  <si>
    <t>Tisdel, Michael</t>
  </si>
  <si>
    <t>Troha, Rick</t>
  </si>
  <si>
    <t>Petersen, Steve</t>
  </si>
  <si>
    <t>Reeve, Robin</t>
  </si>
  <si>
    <t>Haley, Alan</t>
  </si>
  <si>
    <t>Retreat From the Caucasus</t>
  </si>
  <si>
    <t>Chapman, Chris</t>
  </si>
  <si>
    <t>Fago, Carl</t>
  </si>
  <si>
    <t>Help Coming</t>
  </si>
  <si>
    <t>Julias, Chris</t>
  </si>
  <si>
    <t>Mont Ormel, France</t>
  </si>
  <si>
    <t>Hilter's Lost Iron</t>
  </si>
  <si>
    <t>Leczyka, Poland</t>
  </si>
  <si>
    <t>Silent Night, Deadly Night</t>
  </si>
  <si>
    <t>Genesis 48 Genesis  1</t>
  </si>
  <si>
    <t>Genesis 48 Genesis  2</t>
  </si>
  <si>
    <t>Genesis 48 Genesis  4</t>
  </si>
  <si>
    <t>Genesis 48 Genesis  3</t>
  </si>
  <si>
    <t>Genesis 48 Genesis  5</t>
  </si>
  <si>
    <t>Genesis 48 Genesis  6</t>
  </si>
  <si>
    <t>Genesis 48 Genesis  7</t>
  </si>
  <si>
    <t>Genesis 48 Genesis  8</t>
  </si>
  <si>
    <t>Genesis 48 Genesis 10</t>
  </si>
  <si>
    <t>Genesis 48 Genesis 11</t>
  </si>
  <si>
    <t>Genesis 48 Genesis 14</t>
  </si>
  <si>
    <t>Genesis 48 Genesis 15</t>
  </si>
  <si>
    <t>Critical Hit Issue 6.3 Genesis 16</t>
  </si>
  <si>
    <t>Critical Hit Issue 6.3 Genesis 17</t>
  </si>
  <si>
    <t>The Arva Valley, Israel</t>
  </si>
  <si>
    <t>Critical Hit Issue 6.3 Genesis 18</t>
  </si>
  <si>
    <t>Push To Um-Katef</t>
  </si>
  <si>
    <t>Um-Katef, Sinai</t>
  </si>
  <si>
    <t>Bloody French Hill</t>
  </si>
  <si>
    <t>Outside Jerusalem, Israel</t>
  </si>
  <si>
    <t>Molotov Inferno</t>
  </si>
  <si>
    <t>Semach, Syria</t>
  </si>
  <si>
    <t>Syrian Spirit</t>
  </si>
  <si>
    <t>Tel Faq'r, Syria</t>
  </si>
  <si>
    <t>Isolation Strategy</t>
  </si>
  <si>
    <t>Vae Victis Issue  25</t>
  </si>
  <si>
    <t>Vae Victis Issue  26</t>
  </si>
  <si>
    <t>Vae Victis Issue  27</t>
  </si>
  <si>
    <t>Vae Victis Issue  28</t>
  </si>
  <si>
    <t>Vae Victis Issue  29</t>
  </si>
  <si>
    <t>Vae Victis Issue  33</t>
  </si>
  <si>
    <t>Vae Victis Issue  35</t>
  </si>
  <si>
    <t>Vae Victis Issue  37</t>
  </si>
  <si>
    <t>Vae Victis Issue  39</t>
  </si>
  <si>
    <t>Vae Victis Issue  42</t>
  </si>
  <si>
    <t>Vae Victis Issue  43</t>
  </si>
  <si>
    <t>Vae Victis Issue  46</t>
  </si>
  <si>
    <t>Vae Victis Issue  48</t>
  </si>
  <si>
    <t>Vae Victis Issue  50</t>
  </si>
  <si>
    <t>Vae Victis Issue  52</t>
  </si>
  <si>
    <t>Vae Victis Issue  55</t>
  </si>
  <si>
    <t>Vae Victis Issue  57</t>
  </si>
  <si>
    <t>Vae Victis Issue  58</t>
  </si>
  <si>
    <t>Vae Victis Issue  59</t>
  </si>
  <si>
    <t>Vae Victis Issue  61</t>
  </si>
  <si>
    <t>Vae Victis Issue  63</t>
  </si>
  <si>
    <t>Vae Victis Issue  64</t>
  </si>
  <si>
    <t>Vae Victis Issue  66</t>
  </si>
  <si>
    <t>Vae Victis Issue  68</t>
  </si>
  <si>
    <t>Vae Victis Issue  70</t>
  </si>
  <si>
    <t>Vae Victis Issue  72</t>
  </si>
  <si>
    <t>Vae Victis Issue  75</t>
  </si>
  <si>
    <t>Vae Victis Issue  76</t>
  </si>
  <si>
    <t>Vae Victis Issue  77</t>
  </si>
  <si>
    <t>Vae Victis Issue  78</t>
  </si>
  <si>
    <t>Vae Victis Issue  82</t>
  </si>
  <si>
    <t>Vae Victis Issue  84</t>
  </si>
  <si>
    <t>Vae Victis Issue  85</t>
  </si>
  <si>
    <t>Vae Victis Issue  86</t>
  </si>
  <si>
    <t>Vae Victis Issue  87</t>
  </si>
  <si>
    <t>Vae Victis Issue  88</t>
  </si>
  <si>
    <t>Vae Victis Issue  89</t>
  </si>
  <si>
    <t>V</t>
  </si>
  <si>
    <t>Auld Lang Syne</t>
  </si>
  <si>
    <t>Gerimont, France</t>
  </si>
  <si>
    <t>Scenario Title in English</t>
  </si>
  <si>
    <t>GS, Ov3</t>
  </si>
  <si>
    <t>BC, Ov4</t>
  </si>
  <si>
    <t>GS, Ov1, WC</t>
  </si>
  <si>
    <t>BC, Ov6</t>
  </si>
  <si>
    <t>West of Luchki, Russia</t>
  </si>
  <si>
    <t>Dibra, Yugoslavia</t>
  </si>
  <si>
    <t>Poplar Ridge, Esqueimes, Belgium</t>
  </si>
  <si>
    <t>Smoke the Kents</t>
  </si>
  <si>
    <t>Toulon, France, one hour before dawn</t>
  </si>
  <si>
    <t>48-64</t>
  </si>
  <si>
    <t>CH: PdH</t>
  </si>
  <si>
    <t>D10</t>
  </si>
  <si>
    <t>Pointe Du Hoc</t>
  </si>
  <si>
    <t>42-56</t>
  </si>
  <si>
    <t>DYO X9</t>
  </si>
  <si>
    <t>American, British, German or Russian Personal Armor Leader CG</t>
  </si>
  <si>
    <t>Armor Leaders!</t>
  </si>
  <si>
    <t>MJN 8a</t>
  </si>
  <si>
    <t>SP 76</t>
  </si>
  <si>
    <t>Gyulamajor, Hungary</t>
  </si>
  <si>
    <t>Fontenay le Pesnel, France</t>
  </si>
  <si>
    <t>Mendicite, Belgium</t>
  </si>
  <si>
    <t>Clearing Colleville</t>
  </si>
  <si>
    <t>View From the Trenches Issue  7</t>
  </si>
  <si>
    <t>View From the Trenches Issue  8</t>
  </si>
  <si>
    <t>View From the Trenches Issue 20</t>
  </si>
  <si>
    <t>View From the Trenches Issue 21</t>
  </si>
  <si>
    <t>Butgenbach, Belgium</t>
  </si>
  <si>
    <t>Bitter Reply</t>
  </si>
  <si>
    <t>Morka, Poland</t>
  </si>
  <si>
    <t>Sbeitla, Tunisia</t>
  </si>
  <si>
    <t>D8/A8</t>
  </si>
  <si>
    <t>Near Anzio, Italy</t>
  </si>
  <si>
    <t>2 to 4/1944</t>
  </si>
  <si>
    <t>Bordj Toum Station, Tunisia</t>
  </si>
  <si>
    <t>Friendly Fire</t>
  </si>
  <si>
    <t>Wild West Fest `97: Shelling Mini-Tournament</t>
  </si>
  <si>
    <t>D14/A21</t>
  </si>
  <si>
    <t>V11</t>
  </si>
  <si>
    <t>V12</t>
  </si>
  <si>
    <t>V A</t>
  </si>
  <si>
    <t>Across the Aisne and Into Freineux</t>
  </si>
  <si>
    <t>Konitsa Crackdown</t>
  </si>
  <si>
    <t>East of Konitsa, Greece</t>
  </si>
  <si>
    <t>HG- 3</t>
  </si>
  <si>
    <t>High Ground HG!4</t>
  </si>
  <si>
    <t>High Ground HG!5</t>
  </si>
  <si>
    <t>HG- 6</t>
  </si>
  <si>
    <t>Damned At Demyansk</t>
  </si>
  <si>
    <t>Valday Hills, Demyansk, Russia</t>
  </si>
  <si>
    <t>The End of the Line</t>
  </si>
  <si>
    <t>5-11</t>
  </si>
  <si>
    <t>A: Bi1, Cavalry8</t>
  </si>
  <si>
    <t>Euro-Pack 81</t>
  </si>
  <si>
    <t>Euro-Pack 84</t>
  </si>
  <si>
    <t>J 51</t>
  </si>
  <si>
    <t>Provence Pack PP 1</t>
  </si>
  <si>
    <t>Provence Pack PP 2</t>
  </si>
  <si>
    <t xml:space="preserve">Chance For a Bargain </t>
  </si>
  <si>
    <t xml:space="preserve">Roses For Vandervoort </t>
  </si>
  <si>
    <t xml:space="preserve">Big Cats At Bay </t>
  </si>
  <si>
    <t>Watch On the Rine</t>
  </si>
  <si>
    <t xml:space="preserve">Makin Island, in the Gilbert Islands </t>
  </si>
  <si>
    <t>Point Blank 3</t>
  </si>
  <si>
    <t>Simi, Dodecanese Islands, Greece</t>
  </si>
  <si>
    <t>Bloody Hell</t>
  </si>
  <si>
    <t>The French Perimeter</t>
  </si>
  <si>
    <t>Hungarian</t>
  </si>
  <si>
    <t>Romanian</t>
  </si>
  <si>
    <t>Near Treviso, Russia</t>
  </si>
  <si>
    <t>Crete CG</t>
  </si>
  <si>
    <t>Wosuszka River, Russia</t>
  </si>
  <si>
    <t>7.5</t>
  </si>
  <si>
    <t>CH 82</t>
  </si>
  <si>
    <t>ASL News 26</t>
  </si>
  <si>
    <t>Lysyanka, Russia</t>
  </si>
  <si>
    <t>GS, Mist</t>
  </si>
  <si>
    <t>G27</t>
  </si>
  <si>
    <t>2-3</t>
  </si>
  <si>
    <t>Breaking Through the Trap</t>
  </si>
  <si>
    <t>Aussies After Dark</t>
  </si>
  <si>
    <t>D5/A6</t>
  </si>
  <si>
    <t>Le Pleine, Normandy, France</t>
  </si>
  <si>
    <t>They Think Its All Over</t>
  </si>
  <si>
    <t>Somewhere in Normandy, France</t>
  </si>
  <si>
    <t>Near Senno, Russia</t>
  </si>
  <si>
    <t>NQNG-1</t>
  </si>
  <si>
    <t>Direct Order!</t>
  </si>
  <si>
    <t>ASL Digest Issue 3.07 DallasCon 93</t>
  </si>
  <si>
    <t>La Meauffe, France</t>
  </si>
  <si>
    <t>Days of Glory (Indigenes)</t>
  </si>
  <si>
    <t>South slopes of Hill 107, Maleme, Crete</t>
  </si>
  <si>
    <t>Qualberg, Germany</t>
  </si>
  <si>
    <t>Weis, Germany</t>
  </si>
  <si>
    <t>Guise, France</t>
  </si>
  <si>
    <t>G30</t>
  </si>
  <si>
    <t>Bar-le-Luc, France</t>
  </si>
  <si>
    <t>D3/A4</t>
  </si>
  <si>
    <t>Spartakova, Russia</t>
  </si>
  <si>
    <t>The Housing District</t>
  </si>
  <si>
    <t>5.5</t>
  </si>
  <si>
    <t>Euro-Pack 10</t>
  </si>
  <si>
    <t>Euro-Pack 12</t>
  </si>
  <si>
    <t>Carnage At Keren</t>
  </si>
  <si>
    <t>Assault On Kunlun Pass</t>
  </si>
  <si>
    <t>Stab In the Back</t>
  </si>
  <si>
    <t>Philippine Scouts At Mabatang</t>
  </si>
  <si>
    <t>Cavalry Charge At Mussino</t>
  </si>
  <si>
    <t>Krushed At Kroussia</t>
  </si>
  <si>
    <t>The Devil Is In Trouble</t>
  </si>
  <si>
    <t>East of Bishempur, India</t>
  </si>
  <si>
    <t>Westerplatte, Danzig, Poland</t>
  </si>
  <si>
    <t>Ormoc, Leyte, the Philippines</t>
  </si>
  <si>
    <t>Bydgoszcz, Poland</t>
  </si>
  <si>
    <t>Half a Chance</t>
  </si>
  <si>
    <t>Bir el Gubi, Libya</t>
  </si>
  <si>
    <t>Soebang, Java</t>
  </si>
  <si>
    <t>Exceeding Expectations</t>
  </si>
  <si>
    <t>Maramadag, Caucasus, Russia</t>
  </si>
  <si>
    <t>Oy Veghel</t>
  </si>
  <si>
    <t>Partisan Leader CG - Scenario 3</t>
  </si>
  <si>
    <t>Partisan Leader CG - Scenario 4</t>
  </si>
  <si>
    <t>Partisan Leader CG - Scenario 5</t>
  </si>
  <si>
    <t>Partisan Leader CG - Scenario 6</t>
  </si>
  <si>
    <t>Gold Beach!: King Green East</t>
  </si>
  <si>
    <t>Kostriza, Belorussia</t>
  </si>
  <si>
    <t>Bobruisk, Belorussia</t>
  </si>
  <si>
    <t>Euro-Pack 6 Euro-Pack 13</t>
  </si>
  <si>
    <t>AF1</t>
  </si>
  <si>
    <t>Death Is Their Trade</t>
  </si>
  <si>
    <t xml:space="preserve">The Fugitive </t>
  </si>
  <si>
    <t>A110</t>
  </si>
  <si>
    <t>Item Pocket, Okinawa</t>
  </si>
  <si>
    <t>CH: IP</t>
  </si>
  <si>
    <t>Panzer Graveyard</t>
  </si>
  <si>
    <t>Minturno, Italy</t>
  </si>
  <si>
    <t>LV, Ov4</t>
  </si>
  <si>
    <t>The Slaughterhouse</t>
  </si>
  <si>
    <t>Cobra's Venom</t>
  </si>
  <si>
    <t>Montreuil, France</t>
  </si>
  <si>
    <t>Flames of Unrest</t>
  </si>
  <si>
    <t>On Route 1, Timbuyo, Bicol Peninsula, the Philippines</t>
  </si>
  <si>
    <t>At the Point Issue  6</t>
  </si>
  <si>
    <t>Porsea, Sumatra</t>
  </si>
  <si>
    <t>FE163</t>
  </si>
  <si>
    <t>Red Tide At Tarawa</t>
  </si>
  <si>
    <t>Mourning In Mouen</t>
  </si>
  <si>
    <t>La Gleize, Belgium</t>
  </si>
  <si>
    <t>78-130</t>
  </si>
  <si>
    <t>Cheneux, Belgium</t>
  </si>
  <si>
    <t>24-40</t>
  </si>
  <si>
    <t>KGP  5</t>
  </si>
  <si>
    <t>FT119</t>
  </si>
  <si>
    <t>FT120</t>
  </si>
  <si>
    <t>FT121</t>
  </si>
  <si>
    <t>FT122</t>
  </si>
  <si>
    <t>FT123</t>
  </si>
  <si>
    <t>FT124</t>
  </si>
  <si>
    <t>FT125</t>
  </si>
  <si>
    <t>FT126</t>
  </si>
  <si>
    <t>SP 20</t>
  </si>
  <si>
    <t>Spitfire Three</t>
  </si>
  <si>
    <t>Outside of Mortain, France</t>
  </si>
  <si>
    <t>CH 44(a)</t>
  </si>
  <si>
    <t>Critical Hit Online Issue 1 CH 83(a)</t>
  </si>
  <si>
    <t>CH 41(a)</t>
  </si>
  <si>
    <t>Fifty Years Ago Today: Greeks Counter Italian Invasion</t>
  </si>
  <si>
    <t>TEF1 5</t>
  </si>
  <si>
    <t>Panzer Pioniers</t>
  </si>
  <si>
    <t>TAP14</t>
  </si>
  <si>
    <t>Playtester's Journal Issue 1</t>
  </si>
  <si>
    <t>Playtester's Journal Issue 2</t>
  </si>
  <si>
    <t>Playtester's Journal Issue 3</t>
  </si>
  <si>
    <t xml:space="preserve">Playtester's Journal Issue 4 </t>
  </si>
  <si>
    <t>Playtester's Journal Issue 5</t>
  </si>
  <si>
    <t>Playtester's Journal Issue 6</t>
  </si>
  <si>
    <t>Near Ciempozuelos and the Jarama River, Spain</t>
  </si>
  <si>
    <t>Near Wola Chodkowska, Poland</t>
  </si>
  <si>
    <t xml:space="preserve">German </t>
  </si>
  <si>
    <t>Deceptive Reception</t>
  </si>
  <si>
    <t>Jatkosota 2</t>
  </si>
  <si>
    <t>BR6</t>
  </si>
  <si>
    <t>BR7</t>
  </si>
  <si>
    <t>BR8</t>
  </si>
  <si>
    <t>Gaming Gossip Weekly FKaC Teaser</t>
  </si>
  <si>
    <t>Forward Observer Issue 1</t>
  </si>
  <si>
    <t>Forward Observer Issue 2</t>
  </si>
  <si>
    <t>FrF 1</t>
  </si>
  <si>
    <t>FrF 2</t>
  </si>
  <si>
    <t>FrF 3</t>
  </si>
  <si>
    <t>FrF 4</t>
  </si>
  <si>
    <t>FrF 5</t>
  </si>
  <si>
    <t>FrF 6</t>
  </si>
  <si>
    <t>FrF 8</t>
  </si>
  <si>
    <t>The Crossing Sweepers</t>
  </si>
  <si>
    <t>Countermix Abbreviations</t>
  </si>
  <si>
    <t>Wounded Three Times In One Day</t>
  </si>
  <si>
    <t>Battam Bang Bang</t>
  </si>
  <si>
    <t>Breakwater</t>
  </si>
  <si>
    <t>Sened Railway Station, Tunisia</t>
  </si>
  <si>
    <t>Red Beach Three, Betio Island, Tarawa Atoll, Gilbert Islands</t>
  </si>
  <si>
    <t>Along the causeway to Carentan, France</t>
  </si>
  <si>
    <t>Scenarios A 33 - A 38</t>
  </si>
  <si>
    <t>Point 59, north of Ortona, Italy</t>
  </si>
  <si>
    <t>Northwest of the Anzio Beachhead, Italy</t>
  </si>
  <si>
    <t>Near Lisov, Poland</t>
  </si>
  <si>
    <t>E-E-Extending BRT</t>
  </si>
  <si>
    <t>BRT Variant CG</t>
  </si>
  <si>
    <t>View From the Trenches Issue 65/66 VFTT A</t>
  </si>
  <si>
    <t>On All Fronts Issue  84</t>
  </si>
  <si>
    <t>On All Fronts Issue  85</t>
  </si>
  <si>
    <t>Oleyyov, Poland</t>
  </si>
  <si>
    <t>D; Tr1</t>
  </si>
  <si>
    <t>Paderborn, Germany</t>
  </si>
  <si>
    <t>The Clog</t>
  </si>
  <si>
    <t>The Fast, the Slow &amp; the Doomed</t>
  </si>
  <si>
    <t>Near Wesel, Germany</t>
  </si>
  <si>
    <t>MP 1</t>
  </si>
  <si>
    <t>MP 2</t>
  </si>
  <si>
    <t>MP 3</t>
  </si>
  <si>
    <t>MP 4</t>
  </si>
  <si>
    <t>Olankhuduk, Manchukuo</t>
  </si>
  <si>
    <t>Le Plein, Normandy, France</t>
  </si>
  <si>
    <t>CH: CC</t>
  </si>
  <si>
    <t>Cavenish Filibuster</t>
  </si>
  <si>
    <t>Bobby Trap Capability (B28.9)</t>
  </si>
  <si>
    <t>BWF</t>
  </si>
  <si>
    <t>Barbed Wire Fences (P3)</t>
  </si>
  <si>
    <t>Heavy Surf (G13.44)</t>
  </si>
  <si>
    <t>Lousy Crossroads</t>
  </si>
  <si>
    <t>Loisy, France</t>
  </si>
  <si>
    <t>HP 3</t>
  </si>
  <si>
    <t>Benouville and Le Port, France</t>
  </si>
  <si>
    <t>Coup de Main</t>
  </si>
  <si>
    <t>D2-3</t>
  </si>
  <si>
    <t>45-80</t>
  </si>
  <si>
    <t xml:space="preserve">Once More, Into the Breach </t>
  </si>
  <si>
    <t>ASL News 32</t>
  </si>
  <si>
    <t>Sillegny, France</t>
  </si>
  <si>
    <t>ASL News 33</t>
  </si>
  <si>
    <t>Paper Tigers</t>
  </si>
  <si>
    <t>Two miles south of Ponteolvia, Sicily, Italy</t>
  </si>
  <si>
    <t>Broich, Germany</t>
  </si>
  <si>
    <t>The Beast</t>
  </si>
  <si>
    <t>Suomma, Finland</t>
  </si>
  <si>
    <t>Tretten In Flames</t>
  </si>
  <si>
    <t>Death of An Army</t>
  </si>
  <si>
    <t>Report For the Fuhrer</t>
  </si>
  <si>
    <t>Back To the V-T Line</t>
  </si>
  <si>
    <t>Near Lille, France</t>
  </si>
  <si>
    <t>Deadly Encounter</t>
  </si>
  <si>
    <t>Stand At Shestakov</t>
  </si>
  <si>
    <t>Critical Hit Issue 4.2 PB-CH(B)</t>
  </si>
  <si>
    <t>Kobrin District, Brest-Litovsk fortress, Belorussia</t>
  </si>
  <si>
    <t>Pohost, Russia</t>
  </si>
  <si>
    <t>Cavalry, Ov3</t>
  </si>
  <si>
    <t>Near Mozhaisk, Russia</t>
  </si>
  <si>
    <t>LFT: Borodino SSR, Ov2</t>
  </si>
  <si>
    <t>MMP: ABtF SSR</t>
  </si>
  <si>
    <t>Euro-Pack 4 Euro-Pack 14</t>
  </si>
  <si>
    <t>Ambush</t>
  </si>
  <si>
    <t>Easy Over</t>
  </si>
  <si>
    <t>Blackjack Is Back!</t>
  </si>
  <si>
    <t>Oboyan, Russia</t>
  </si>
  <si>
    <t>Lack of Reconnaissance</t>
  </si>
  <si>
    <t>Kotisaari Island, Finland</t>
  </si>
  <si>
    <t>Dezign Pak 4</t>
  </si>
  <si>
    <t>Marvie, Belgium</t>
  </si>
  <si>
    <t>Northern Paddock, Hill 112, Normandy, France</t>
  </si>
  <si>
    <t>Saint Manvieu, France</t>
  </si>
  <si>
    <t>Wistedt, Germany</t>
  </si>
  <si>
    <t>Sweep Up</t>
  </si>
  <si>
    <t>Konduja, Russia</t>
  </si>
  <si>
    <t>ASL News 40</t>
  </si>
  <si>
    <t>On All Fronts Issue  61</t>
  </si>
  <si>
    <t>On All Fronts Issue  62</t>
  </si>
  <si>
    <t>Leibstandarte Series #4: Night Assault At Vodotyï</t>
  </si>
  <si>
    <t>The Bravest Thing I Ever Saw</t>
  </si>
  <si>
    <t>Serafimovich, Russia</t>
  </si>
  <si>
    <t>Holy Cassino Mountainside, Batman!</t>
  </si>
  <si>
    <t xml:space="preserve">Assault On Gambsheim </t>
  </si>
  <si>
    <t>Hand To Hand</t>
  </si>
  <si>
    <t>To Die In Belleza</t>
  </si>
  <si>
    <t>Critical Hit Retro Issue 4 CH 54(a)</t>
  </si>
  <si>
    <t>Critical Hit Retro Issue 4 CH 57(a)</t>
  </si>
  <si>
    <t>Critical Hit Retro Issue 4 CH 59(a)</t>
  </si>
  <si>
    <t>CH 58(a)</t>
  </si>
  <si>
    <t>FS, LFT: KGS SSR, LV, GS</t>
  </si>
  <si>
    <t>FS, LFT: KGS SSR, GS</t>
  </si>
  <si>
    <t>LFT: KGS north winter</t>
  </si>
  <si>
    <t>LFT: KGS north summer</t>
  </si>
  <si>
    <t>LFT: KGS south summer</t>
  </si>
  <si>
    <t>AS, LFT: KGS SSR, LV, Mud</t>
  </si>
  <si>
    <t>4-6</t>
  </si>
  <si>
    <t>LFT: KGS SSR</t>
  </si>
  <si>
    <t>A4-6</t>
  </si>
  <si>
    <t>BR3 CG3</t>
  </si>
  <si>
    <t>BR3 CG4</t>
  </si>
  <si>
    <t>The Battle For Berlin Module 2: Tyrant's Lair BR3 CG3</t>
  </si>
  <si>
    <t>The Battle For Berlin Module 2: Tyrant's Lair BR3 CG4</t>
  </si>
  <si>
    <t>Himler's House</t>
  </si>
  <si>
    <t>Götterdammerung</t>
  </si>
  <si>
    <t>Götterdammerung In Berlin</t>
  </si>
  <si>
    <t>Götterdammerung!</t>
  </si>
  <si>
    <t>Kroll Opera House, Berlin, Germany</t>
  </si>
  <si>
    <t>Königsplatz, Berlin, Germany</t>
  </si>
  <si>
    <t>West of Himler's House, Berlin, Germany</t>
  </si>
  <si>
    <t>Weidendammer Bridge, Berlin, Germany</t>
  </si>
  <si>
    <t>Su To the Slaughter</t>
  </si>
  <si>
    <t>Last Line In Berlin</t>
  </si>
  <si>
    <t>Arnhem: The Third Bridge 2nd Edition ATB2</t>
  </si>
  <si>
    <t>Arnhem: The Third Bridge 2nd Edition ATB3</t>
  </si>
  <si>
    <t>Arnhem: The Third Bridge 2nd Edition ATB4</t>
  </si>
  <si>
    <t>Arnhem: The Third Bridge 2nd Edition ATB5</t>
  </si>
  <si>
    <t>Arnhem: The Third Bridge 2nd Edition ATB6</t>
  </si>
  <si>
    <t>Arnhem: The Third Bridge 2nd Edition ATB7</t>
  </si>
  <si>
    <t>Arnhem: The Third Bridge 2nd Edition ATB8</t>
  </si>
  <si>
    <r>
      <t>Third Bridge 4</t>
    </r>
    <r>
      <rPr>
        <u/>
        <vertAlign val="superscript"/>
        <sz val="10"/>
        <rFont val="Arial"/>
        <family val="2"/>
      </rPr>
      <t/>
    </r>
  </si>
  <si>
    <t>Third Bridge 4</t>
  </si>
  <si>
    <t>Third Bridge 4 ATB9</t>
  </si>
  <si>
    <t>CH149b</t>
  </si>
  <si>
    <t>Third Bridge 4 CH149b</t>
  </si>
  <si>
    <t>"Chief"</t>
  </si>
  <si>
    <t>Rock the Kasbah</t>
  </si>
  <si>
    <t>Bridge Number 10</t>
  </si>
  <si>
    <t>Burnt, Blue and Gray</t>
  </si>
  <si>
    <t>45</t>
  </si>
  <si>
    <t>19</t>
  </si>
  <si>
    <t>On All Fronts Issue 108</t>
  </si>
  <si>
    <t>Skill In Khilki</t>
  </si>
  <si>
    <t>FF- 7</t>
  </si>
  <si>
    <t>FF- 8</t>
  </si>
  <si>
    <t>FF- 9</t>
  </si>
  <si>
    <t>FF-10</t>
  </si>
  <si>
    <t>07:30 hours, Nibeiwa, Egypt</t>
  </si>
  <si>
    <t>13:00 hours, Tummar West Camp, Egypt</t>
  </si>
  <si>
    <t>FE173</t>
  </si>
  <si>
    <t>FE174</t>
  </si>
  <si>
    <t>The Battle of Fallujah</t>
  </si>
  <si>
    <t>Critical Hit Issue 3 CH29</t>
  </si>
  <si>
    <t>Fallen For France</t>
  </si>
  <si>
    <t>Chateau de Quesnoy</t>
  </si>
  <si>
    <t>Chaumont, 4 miles south of Bastogne, Belgium</t>
  </si>
  <si>
    <t>CH 64</t>
  </si>
  <si>
    <t>Rheinburg, Germany</t>
  </si>
  <si>
    <t>Obliteration</t>
  </si>
  <si>
    <t>From the Cellar Pack 5 FT156</t>
  </si>
  <si>
    <t>The Lost Column</t>
  </si>
  <si>
    <t>Anear Assy Montboint, France</t>
  </si>
  <si>
    <t>Close Combat Teams</t>
  </si>
  <si>
    <t>Russian SW/Ordnance/Vehicle or Commissar</t>
  </si>
  <si>
    <t>SoN</t>
  </si>
  <si>
    <t>Opening the Burma Road</t>
  </si>
  <si>
    <t>Northeast of Lungling, Yunnan Province, China</t>
  </si>
  <si>
    <t>Uriv, Russia</t>
  </si>
  <si>
    <t>The Last Bridge</t>
  </si>
  <si>
    <t>Fateful Monday</t>
  </si>
  <si>
    <t>Bradbury, David C.</t>
  </si>
  <si>
    <t>CH 39(a)</t>
  </si>
  <si>
    <t>Bessang Pass, northwestern Luzon,  Philippines</t>
  </si>
  <si>
    <t>Brutality Alley</t>
  </si>
  <si>
    <t>Berezovka, south of Kursk, Russia</t>
  </si>
  <si>
    <t>Contest In the Clouds</t>
  </si>
  <si>
    <t>Bardenberg, Germany</t>
  </si>
  <si>
    <t>D15</t>
  </si>
  <si>
    <t>A: Air</t>
  </si>
  <si>
    <t>The Liberation of Tulle</t>
  </si>
  <si>
    <t>Le Franc Tireur Issue  7 FT 32</t>
  </si>
  <si>
    <t>ASL Journal Issue 6 J103</t>
  </si>
  <si>
    <t>The Mongol Ride</t>
  </si>
  <si>
    <t>Siberians Are Coming</t>
  </si>
  <si>
    <t>Aerosleds to the Rescue</t>
  </si>
  <si>
    <t>Ridge Runners Mop Up</t>
  </si>
  <si>
    <t>13:00 hours, Toktong Pass, Korea</t>
  </si>
  <si>
    <t>Regulars, By God!</t>
  </si>
  <si>
    <t>Sened Station, Tunisia</t>
  </si>
  <si>
    <t>Benson Force</t>
  </si>
  <si>
    <t>Bitter Enders</t>
  </si>
  <si>
    <t>Djebel Achkel, Tunisia</t>
  </si>
  <si>
    <t>Action At Kilometer Post 3</t>
  </si>
  <si>
    <t>Sebcha El Seghira, Libya</t>
  </si>
  <si>
    <t>South of Mersa El Brega, Libya</t>
  </si>
  <si>
    <t>Agedabia Sunset</t>
  </si>
  <si>
    <t>Kircheim's Command</t>
  </si>
  <si>
    <t>Point 212, Djebel Bou Aoukaz, Tunisa</t>
  </si>
  <si>
    <t>Near Mutanchiang, Manchuria</t>
  </si>
  <si>
    <t>Tangled At Tsangkou</t>
  </si>
  <si>
    <t>Tsangkou, China</t>
  </si>
  <si>
    <t>Vignes-Oudines Woods, Gironde, Normandy, France</t>
  </si>
  <si>
    <t>Italian GHQ, Monterotondo, Rome, Italy</t>
  </si>
  <si>
    <t>Critical Hit Online Issue 1 CH 81a</t>
  </si>
  <si>
    <t>The Agony of Doom</t>
  </si>
  <si>
    <t>Silent Death</t>
  </si>
  <si>
    <t>Sbeitla Probe</t>
  </si>
  <si>
    <t>King's Castle</t>
  </si>
  <si>
    <t>Let Motey Punch</t>
  </si>
  <si>
    <t>ABS-11</t>
  </si>
  <si>
    <t>HoB: OtO SSR</t>
  </si>
  <si>
    <t>OB 1</t>
  </si>
  <si>
    <t>OB 2</t>
  </si>
  <si>
    <t>Maple Leaf Route Pack 1: Canada At War MLR5</t>
  </si>
  <si>
    <t>Maple Leaf Route Pack 1: Canada At War MLR6</t>
  </si>
  <si>
    <t>05:30 hours, Bardia, Libya</t>
  </si>
  <si>
    <t xml:space="preserve">07:50 hours, Bardia, Libya </t>
  </si>
  <si>
    <t>Line In the Sand: Rommel's Remedy</t>
  </si>
  <si>
    <t>Line In the Sand: Egypt's Last Hope</t>
  </si>
  <si>
    <t xml:space="preserve">The Ultimate Attack </t>
  </si>
  <si>
    <t>In Defense of the Motherland</t>
  </si>
  <si>
    <t>Killing Field</t>
  </si>
  <si>
    <t>Bastard Tanks &amp; Shootin' Fools</t>
  </si>
  <si>
    <t>DF 109</t>
  </si>
  <si>
    <t xml:space="preserve"> A Blow of the Hand?</t>
  </si>
  <si>
    <t>TEF1 6</t>
  </si>
  <si>
    <t>Pisino, Russia</t>
  </si>
  <si>
    <t>Hornet's Nest</t>
  </si>
  <si>
    <t>OtO CG</t>
  </si>
  <si>
    <t>DBP17</t>
  </si>
  <si>
    <t>DBP16</t>
  </si>
  <si>
    <t>ASL On the Internet DL 24.3</t>
  </si>
  <si>
    <t>CH165</t>
  </si>
  <si>
    <t>Russian Riposte</t>
  </si>
  <si>
    <t>Krivoi Rog, Russia</t>
  </si>
  <si>
    <t>SP116</t>
  </si>
  <si>
    <t>Loonies and Leicesters</t>
  </si>
  <si>
    <t>SP117</t>
  </si>
  <si>
    <t>Into the Fray</t>
  </si>
  <si>
    <t>Grossdeutschland Series #3: Point 247</t>
  </si>
  <si>
    <t>Outside Ceyinje, Montenegro</t>
  </si>
  <si>
    <t>21-24</t>
  </si>
  <si>
    <t>Falling Like Dominos</t>
  </si>
  <si>
    <t>Battle For the Crossing</t>
  </si>
  <si>
    <t>Prelude To Dying</t>
  </si>
  <si>
    <t>ASLUG  2.1</t>
  </si>
  <si>
    <t>Valor of the Guards Series #4: Urban Nightmare</t>
  </si>
  <si>
    <t>Break-Through At RJ177</t>
  </si>
  <si>
    <t>Nightmare At Naha</t>
  </si>
  <si>
    <t>Dispatches From the Bunker Issue  9</t>
  </si>
  <si>
    <t>Dispatches From the Bunker Issue 10</t>
  </si>
  <si>
    <t>Dispatches From the Bunker Issue 11</t>
  </si>
  <si>
    <t>DD14</t>
  </si>
  <si>
    <t>DD15</t>
  </si>
  <si>
    <t>DD16</t>
  </si>
  <si>
    <t>DD17</t>
  </si>
  <si>
    <t>DD18</t>
  </si>
  <si>
    <t>DD19</t>
  </si>
  <si>
    <t>DD20</t>
  </si>
  <si>
    <t>CH: DDSR, LV</t>
  </si>
  <si>
    <t>CH: DDSR, Mist</t>
  </si>
  <si>
    <t>Facing the Blitz: Airborne Attack On the Albert Canal 1940</t>
  </si>
  <si>
    <t>Company G</t>
  </si>
  <si>
    <t>Back To Wingen</t>
  </si>
  <si>
    <t>The 781st Tries Again</t>
  </si>
  <si>
    <t>Wingen-Sur-Moder</t>
  </si>
  <si>
    <t>13-16</t>
  </si>
  <si>
    <t>The Day After</t>
  </si>
  <si>
    <t>CH50(a)</t>
  </si>
  <si>
    <t>Nordic Twilight Bonus CH50(a)</t>
  </si>
  <si>
    <t>Tac17</t>
  </si>
  <si>
    <t>Tac18</t>
  </si>
  <si>
    <t>DR7</t>
  </si>
  <si>
    <t>Booth Force</t>
  </si>
  <si>
    <t>Tanque, Luzon, the Philippine Islands</t>
  </si>
  <si>
    <t xml:space="preserve">Back To the Start Line </t>
  </si>
  <si>
    <t>NEV1</t>
  </si>
  <si>
    <t>NEV2</t>
  </si>
  <si>
    <t>Para Drop (E9)</t>
  </si>
  <si>
    <t>Rooftops (B23.8 &amp; O.5)</t>
  </si>
  <si>
    <t>Sewer</t>
  </si>
  <si>
    <t>Kibbutz Yad Mordechai, Israel</t>
  </si>
  <si>
    <t>CH 58</t>
  </si>
  <si>
    <t>Death Ride</t>
  </si>
  <si>
    <t>Wrong Battle</t>
  </si>
  <si>
    <t>Zunyi, China</t>
  </si>
  <si>
    <t>Those Left Behind</t>
  </si>
  <si>
    <t>LM-CG</t>
  </si>
  <si>
    <t>Shihan, China</t>
  </si>
  <si>
    <t>Recruiting Tactics</t>
  </si>
  <si>
    <t>Jiangxi Province, China</t>
  </si>
  <si>
    <t>Resisting the Constriction</t>
  </si>
  <si>
    <t>Guangchang, China</t>
  </si>
  <si>
    <t>PBP 6</t>
  </si>
  <si>
    <t>PBP 7</t>
  </si>
  <si>
    <t>PBP 8</t>
  </si>
  <si>
    <t>Shout At the Devil</t>
  </si>
  <si>
    <t>Morire In Belleza</t>
  </si>
  <si>
    <t>Himmler's House</t>
  </si>
  <si>
    <t>AH MMP Module 11: Doomed Battalions 85</t>
  </si>
  <si>
    <t>AH MMP Module 11: Doomed Battalions 86</t>
  </si>
  <si>
    <t>AH MMP Module  6: The Last Hurrah 43</t>
  </si>
  <si>
    <t>Purple Heart Lane</t>
  </si>
  <si>
    <t>Prelude to Festung Brest</t>
  </si>
  <si>
    <t>S17</t>
  </si>
  <si>
    <t>West Texas, USA</t>
  </si>
  <si>
    <t>Puffendorf, German</t>
  </si>
  <si>
    <t>W</t>
  </si>
  <si>
    <t>DB007</t>
  </si>
  <si>
    <t>DB008</t>
  </si>
  <si>
    <t>Karhumakea, Finland</t>
  </si>
  <si>
    <t>In the Peloponnesus, Argos, Greece</t>
  </si>
  <si>
    <t>Deir el Shein, Egypt</t>
  </si>
  <si>
    <t>Red Storm</t>
  </si>
  <si>
    <t>Critical Hit Retro Issue 1 CH  4</t>
  </si>
  <si>
    <t>Rather Uncoordinated</t>
  </si>
  <si>
    <t>Leatherneck  6</t>
  </si>
  <si>
    <t>The Last Island</t>
  </si>
  <si>
    <t>Near the Bug River, Russia</t>
  </si>
  <si>
    <t>Those Malign Gray Slopes</t>
  </si>
  <si>
    <t>Tatsinskaya, Russia</t>
  </si>
  <si>
    <t>Keitel and Cox</t>
  </si>
  <si>
    <t>Cecina, Italy</t>
  </si>
  <si>
    <t>z</t>
  </si>
  <si>
    <t>Comrade Klimenkov</t>
  </si>
  <si>
    <t>Near the River Zariza, Russia</t>
  </si>
  <si>
    <t>Pavlov's Fortress</t>
  </si>
  <si>
    <t>Dzerhezinsky Tractor Works, Stalingrad, Russia</t>
  </si>
  <si>
    <t>Near Ruwiesat Ridge, Egypt</t>
  </si>
  <si>
    <t>NKVD Series #1: Bandits At Strubowiska</t>
  </si>
  <si>
    <t>Tulle, France</t>
  </si>
  <si>
    <t>Parade Ground Soldiers</t>
  </si>
  <si>
    <t>Sebesh, Russia</t>
  </si>
  <si>
    <t>Plywood Knights</t>
  </si>
  <si>
    <t>Malinov, Russia</t>
  </si>
  <si>
    <t>The Fall of Sidi Barrani</t>
  </si>
  <si>
    <t>The Slide Rule Is Mightier Than the Sword</t>
  </si>
  <si>
    <t>Polish</t>
  </si>
  <si>
    <t>Attack of the Manchurian Candidates</t>
  </si>
  <si>
    <t>Markendorf, Eastern Germany</t>
  </si>
  <si>
    <t>Counterstroke At Carentan</t>
  </si>
  <si>
    <t>A Productive Day At the Office</t>
  </si>
  <si>
    <t>Assault On a Queen</t>
  </si>
  <si>
    <t>Breakthrough!</t>
  </si>
  <si>
    <t>Albano-Anzio Road, Italy</t>
  </si>
  <si>
    <t>"Everything We've Got!"</t>
  </si>
  <si>
    <t>"Here Come the Bastards"</t>
  </si>
  <si>
    <t>Near Petrovka, Russia</t>
  </si>
  <si>
    <t>D: MC12</t>
  </si>
  <si>
    <t>Kurovitsy, Russia</t>
  </si>
  <si>
    <t>ASL Module  5a: For King and Country  95</t>
  </si>
  <si>
    <t>Maple Leaf Route Pack 1: Canada At War MLR4</t>
  </si>
  <si>
    <t>GS 2</t>
  </si>
  <si>
    <t>Bjornfell, Norway</t>
  </si>
  <si>
    <t>DB088</t>
  </si>
  <si>
    <t>DB086</t>
  </si>
  <si>
    <t>DB087</t>
  </si>
  <si>
    <t>DB089</t>
  </si>
  <si>
    <t>North of the Wawa Dam, Luzon, the Philippine Islands</t>
  </si>
  <si>
    <t>Grossdeutschland Series #2: Clearing Kamienka</t>
  </si>
  <si>
    <t>MMP: PBr</t>
  </si>
  <si>
    <t>Poplar Ridge, Pecq, Belgium</t>
  </si>
  <si>
    <t>DBP 3</t>
  </si>
  <si>
    <t>Down and Dirty</t>
  </si>
  <si>
    <t xml:space="preserve">Positions at Strongpoint "Wienne", Dien Bien Phu, French Indochina </t>
  </si>
  <si>
    <t>Trolak, Malaya</t>
  </si>
  <si>
    <t>Frozen Earth</t>
  </si>
  <si>
    <t>DBP 5</t>
  </si>
  <si>
    <t>Soldiers of Destruction</t>
  </si>
  <si>
    <t>The General Issue 29.2</t>
  </si>
  <si>
    <t>FE111.1</t>
  </si>
  <si>
    <t>HoB: OtO</t>
  </si>
  <si>
    <t>D3/A8</t>
  </si>
  <si>
    <t>H</t>
  </si>
  <si>
    <t>Velikiye Luki, Central Russia</t>
  </si>
  <si>
    <t>Near Merville, France</t>
  </si>
  <si>
    <t>Briere de l'Isle Barracks, Hanoi Citadel, French Indochina</t>
  </si>
  <si>
    <t>J 77</t>
  </si>
  <si>
    <t>Moses' Blazes</t>
  </si>
  <si>
    <t>Rethem, Germany, on the Aller River</t>
  </si>
  <si>
    <t>Forward Defense</t>
  </si>
  <si>
    <t>Under Murderous Fire</t>
  </si>
  <si>
    <t>RBF-52</t>
  </si>
  <si>
    <t>Chou En-Lai's Promise</t>
  </si>
  <si>
    <t>Along the Tientsin-Peiping Road, China</t>
  </si>
  <si>
    <t>VV12</t>
  </si>
  <si>
    <t>VV13</t>
  </si>
  <si>
    <t>Kabuki Theater</t>
  </si>
  <si>
    <t>Khabarovsk, Maritime Province, Siberia, Russia</t>
  </si>
  <si>
    <t>Sverdlikova, Russia</t>
  </si>
  <si>
    <t>Neubauer Battalion</t>
  </si>
  <si>
    <t>Phantom Ridge, near Cassino, Italy</t>
  </si>
  <si>
    <t>Piacenza, Italy</t>
  </si>
  <si>
    <t>TT 8</t>
  </si>
  <si>
    <t>In the Heat of the Night</t>
  </si>
  <si>
    <t>TT 9</t>
  </si>
  <si>
    <t>ASL Annual `91 A 37</t>
  </si>
  <si>
    <t>The Siegfried Blitzkrieg</t>
  </si>
  <si>
    <t>FE 38</t>
  </si>
  <si>
    <t>FE 39</t>
  </si>
  <si>
    <t>FE 40</t>
  </si>
  <si>
    <t>FE 41</t>
  </si>
  <si>
    <t>Scenario 2</t>
  </si>
  <si>
    <t>Scenario 3</t>
  </si>
  <si>
    <t>Scenario 4</t>
  </si>
  <si>
    <t>Buck10</t>
  </si>
  <si>
    <t>Buckeye Blitzkrieg</t>
  </si>
  <si>
    <t>Parker's Last Stand</t>
  </si>
  <si>
    <t>D6</t>
  </si>
  <si>
    <t>20-24</t>
  </si>
  <si>
    <t>Bokruisk, Russia</t>
  </si>
  <si>
    <t>DMM</t>
  </si>
  <si>
    <t>ASLUG 17</t>
  </si>
  <si>
    <t>Escape At Dawn</t>
  </si>
  <si>
    <t>Uncle Joe's Fury</t>
  </si>
  <si>
    <t>Our Land</t>
  </si>
  <si>
    <t>Tedium</t>
  </si>
  <si>
    <t>Tiger Woods</t>
  </si>
  <si>
    <t>Worker's Settlement No. 8</t>
  </si>
  <si>
    <t>Syracuse, Sicily, Italy</t>
  </si>
  <si>
    <t>O Jerusalem!</t>
  </si>
  <si>
    <t>24-28</t>
  </si>
  <si>
    <t>Another Bloody Attack</t>
  </si>
  <si>
    <t>Gerstenberg's Boast</t>
  </si>
  <si>
    <t>Busting the Bocage</t>
  </si>
  <si>
    <t>Doomed Battalions Pack</t>
  </si>
  <si>
    <t>AH MMP Module  6: The Last Hurrah 48</t>
  </si>
  <si>
    <t>An Uncommon Occurrence</t>
  </si>
  <si>
    <t>TOT15</t>
  </si>
  <si>
    <t>TOT16</t>
  </si>
  <si>
    <t>TOT17</t>
  </si>
  <si>
    <t>Peacock Point, Wake Island</t>
  </si>
  <si>
    <t>Midnight Massacre</t>
  </si>
  <si>
    <t>Uttfeld, Germany</t>
  </si>
  <si>
    <t>VV17</t>
  </si>
  <si>
    <t>VV 8</t>
  </si>
  <si>
    <t>Ov2</t>
  </si>
  <si>
    <t>Ov4</t>
  </si>
  <si>
    <t>Ov1</t>
  </si>
  <si>
    <t>HH, Ov1</t>
  </si>
  <si>
    <t>CH157</t>
  </si>
  <si>
    <t>CH156</t>
  </si>
  <si>
    <t>Hill 150</t>
  </si>
  <si>
    <t>06</t>
  </si>
  <si>
    <t xml:space="preserve">The New Army </t>
  </si>
  <si>
    <t>HP19</t>
  </si>
  <si>
    <t>ATF1</t>
  </si>
  <si>
    <t>ATF2</t>
  </si>
  <si>
    <t>ATF3</t>
  </si>
  <si>
    <t>ATF4</t>
  </si>
  <si>
    <t>ATF5</t>
  </si>
  <si>
    <t>ATF6</t>
  </si>
  <si>
    <t>NJ1</t>
  </si>
  <si>
    <t>NJ2</t>
  </si>
  <si>
    <t>NJ3</t>
  </si>
  <si>
    <t>NJ4</t>
  </si>
  <si>
    <t>FT 68</t>
  </si>
  <si>
    <t>Due Cappuccino</t>
  </si>
  <si>
    <t>Tacloban Airstrip</t>
  </si>
  <si>
    <t>Leyte, Phillipines</t>
  </si>
  <si>
    <t>Backblast Issue 1 BB 7</t>
  </si>
  <si>
    <t>MMP News MMP3</t>
  </si>
  <si>
    <t>MMP News MMP1</t>
  </si>
  <si>
    <t>MMP News MMP2</t>
  </si>
  <si>
    <t>Exhausting But Productive</t>
  </si>
  <si>
    <t>Groningen, Netherland</t>
  </si>
  <si>
    <t>" Alarm, the Tommies Coming!!! "</t>
  </si>
  <si>
    <t>Encounter At Checkpoint Chapkevskoy</t>
  </si>
  <si>
    <t>Cemetery At Drvar</t>
  </si>
  <si>
    <t>The Bridges At Tuntsajoki</t>
  </si>
  <si>
    <t>Battle For the Odessa Line</t>
  </si>
  <si>
    <t>Last Stand On H7</t>
  </si>
  <si>
    <t>Canada At War 1</t>
  </si>
  <si>
    <t>Canada At War 2</t>
  </si>
  <si>
    <t>Canadians In Italy 1: The Red Patch Devils In Sunny Sicily, Italy</t>
  </si>
  <si>
    <t>Canadians In Italy 2: The Spaghetti League</t>
  </si>
  <si>
    <t>Canadians In Italy 3: D-Day Dodgers</t>
  </si>
  <si>
    <t>Modica, Sicily, Italy</t>
  </si>
  <si>
    <t>Heat of Battle's Special Forces &amp; Issue #</t>
  </si>
  <si>
    <t>The Guns of Corfu</t>
  </si>
  <si>
    <t>British / Italian</t>
  </si>
  <si>
    <t>Take the Highway</t>
  </si>
  <si>
    <t>PB-CH(F)</t>
  </si>
  <si>
    <t>VHN1</t>
  </si>
  <si>
    <t>VHN2</t>
  </si>
  <si>
    <t>ASL Classic</t>
  </si>
  <si>
    <t>ASL News  5</t>
  </si>
  <si>
    <t>Near Tarnopol, Russia</t>
  </si>
  <si>
    <t>The End Is In Sight</t>
  </si>
  <si>
    <t>Our Place In the Sun</t>
  </si>
  <si>
    <t>Havoc In Shanghai</t>
  </si>
  <si>
    <t>Blood In the Mud</t>
  </si>
  <si>
    <t>Cats and Birds</t>
  </si>
  <si>
    <t>Rear Guard</t>
  </si>
  <si>
    <t>StB17</t>
  </si>
  <si>
    <t>StB18</t>
  </si>
  <si>
    <t>50-100</t>
  </si>
  <si>
    <t>The Akrotiri Peninsula</t>
  </si>
  <si>
    <t>Profitilias, Crete</t>
  </si>
  <si>
    <t>A: GL12</t>
  </si>
  <si>
    <t>T16</t>
  </si>
  <si>
    <t>Turned Away</t>
  </si>
  <si>
    <t>North of Fleury sur Orne, France</t>
  </si>
  <si>
    <t>10-20</t>
  </si>
  <si>
    <t>DB015</t>
  </si>
  <si>
    <t>DB016</t>
  </si>
  <si>
    <t xml:space="preserve">Dien Bien Phu, French Indochina </t>
  </si>
  <si>
    <t>D1/A13</t>
  </si>
  <si>
    <t>A22</t>
  </si>
  <si>
    <t>Out of the Attic Issue 1 OA15</t>
  </si>
  <si>
    <t>Out of the Attic Issue 1 OA16</t>
  </si>
  <si>
    <t>Out of the Bunker</t>
  </si>
  <si>
    <t>Riding the Coattails</t>
  </si>
  <si>
    <t>Point 247</t>
  </si>
  <si>
    <t>Brasche Encounter</t>
  </si>
  <si>
    <t>Clearing Kamienka</t>
  </si>
  <si>
    <t>First Clash In Tunisia</t>
  </si>
  <si>
    <t>Crisis At Kasserine</t>
  </si>
  <si>
    <t>Unhappy Trails</t>
  </si>
  <si>
    <t>First Crack At Hellzapoppin' Ridge</t>
  </si>
  <si>
    <t>The Men From Zadig</t>
  </si>
  <si>
    <t>Avril Action</t>
  </si>
  <si>
    <t>Block At Ville-Sur-Illon</t>
  </si>
  <si>
    <t>A Hotly Contested Crossroads</t>
  </si>
  <si>
    <t>Pursuing Kobayashi</t>
  </si>
  <si>
    <t>Zombie Zeit</t>
  </si>
  <si>
    <t>Zombies</t>
  </si>
  <si>
    <t>Near Somewhere in France</t>
  </si>
  <si>
    <t>Near Wickerschwihr, France</t>
  </si>
  <si>
    <t>The General Issue 23-2 D</t>
  </si>
  <si>
    <t>The General Issue 23-2 E</t>
  </si>
  <si>
    <t>Smerdynia, Russia</t>
  </si>
  <si>
    <t>FE 74.1</t>
  </si>
  <si>
    <t>Moabit District, Berlin, Germany</t>
  </si>
  <si>
    <t>GD14</t>
  </si>
  <si>
    <t>Fighting Like Lions</t>
  </si>
  <si>
    <t>Jock Column</t>
  </si>
  <si>
    <t>The "Benghazi Handicap"</t>
  </si>
  <si>
    <t>Teufelgarten</t>
  </si>
  <si>
    <t xml:space="preserve">Devil Garden </t>
  </si>
  <si>
    <t>South of El Alamein, Egypt</t>
  </si>
  <si>
    <t>SK5</t>
  </si>
  <si>
    <t>DB019</t>
  </si>
  <si>
    <t>Bren-Guns</t>
  </si>
  <si>
    <t>Corfu, Aegean Sea, Greece</t>
  </si>
  <si>
    <t>The Youth's First Blood</t>
  </si>
  <si>
    <t>Paddington Bears Online</t>
  </si>
  <si>
    <t>HASL Module 8: Festung Budapest FB11</t>
  </si>
  <si>
    <t>FB 1</t>
  </si>
  <si>
    <t>FB 2</t>
  </si>
  <si>
    <t>FB 3</t>
  </si>
  <si>
    <t>FB 4</t>
  </si>
  <si>
    <t>FB 5</t>
  </si>
  <si>
    <t>FB 6</t>
  </si>
  <si>
    <t>FB 7</t>
  </si>
  <si>
    <t>FB 8</t>
  </si>
  <si>
    <t>FB 9</t>
  </si>
  <si>
    <t>FB10</t>
  </si>
  <si>
    <t>FB11</t>
  </si>
  <si>
    <t>FB12</t>
  </si>
  <si>
    <t>FB13</t>
  </si>
  <si>
    <t>FB14</t>
  </si>
  <si>
    <t>FB15</t>
  </si>
  <si>
    <t>FB16</t>
  </si>
  <si>
    <t>FB17</t>
  </si>
  <si>
    <t>HASL Module 8: Festung Budapest FB 1</t>
  </si>
  <si>
    <t>HASL Module 8: Festung Budapest FB 8</t>
  </si>
  <si>
    <t>Gembloux: The Feint GTF2</t>
  </si>
  <si>
    <t>Gembloux: The Feint GTF3</t>
  </si>
  <si>
    <t>Gembloux: The Feint GTF4</t>
  </si>
  <si>
    <t>Gembloux: The Feint GTF5</t>
  </si>
  <si>
    <t>Gembloux: The Feint GTF6</t>
  </si>
  <si>
    <t>Gembloux: The Feint GTF7</t>
  </si>
  <si>
    <t>Gembloux: The Feint GTF8</t>
  </si>
  <si>
    <t>A Grim Brick Sentinel</t>
  </si>
  <si>
    <t>GameSquad.com Forum Playtest Scenario "A Grim Brick Sentinel"</t>
  </si>
  <si>
    <t>Vae Victis Issue 101</t>
  </si>
  <si>
    <t>The General Issue 28.5</t>
  </si>
  <si>
    <t>Fallen Leader</t>
  </si>
  <si>
    <t>Out of the Sand</t>
  </si>
  <si>
    <t>The Sequel</t>
  </si>
  <si>
    <t>An Aborted Counterattack</t>
  </si>
  <si>
    <t>Take Two</t>
  </si>
  <si>
    <t>Timoshenko's Attack</t>
  </si>
  <si>
    <t>Gomel, Russia</t>
  </si>
  <si>
    <t>Smertniki</t>
  </si>
  <si>
    <t>Japanese</t>
  </si>
  <si>
    <t>ASL News 2</t>
  </si>
  <si>
    <t>Recon In Force</t>
  </si>
  <si>
    <t>A Bridge For Panthers</t>
  </si>
  <si>
    <t>Zamami, Kerama Islands, southwest of Okinawa</t>
  </si>
  <si>
    <t>Sting of the Cactus</t>
  </si>
  <si>
    <t>Red Hill</t>
  </si>
  <si>
    <t>AH2</t>
  </si>
  <si>
    <t>AH3</t>
  </si>
  <si>
    <t>AH4</t>
  </si>
  <si>
    <t>AH5</t>
  </si>
  <si>
    <t>BB 1.1</t>
  </si>
  <si>
    <t>March of the Mastodons</t>
  </si>
  <si>
    <t>Long Minutes</t>
  </si>
  <si>
    <t>SP103</t>
  </si>
  <si>
    <t>For Whom the Bells Toll</t>
  </si>
  <si>
    <t>SP104</t>
  </si>
  <si>
    <t>Easy's Bridge</t>
  </si>
  <si>
    <t>SP105</t>
  </si>
  <si>
    <t>SP106</t>
  </si>
  <si>
    <t>After the Tea Break</t>
  </si>
  <si>
    <t>SP107</t>
  </si>
  <si>
    <t>The Sawmill</t>
  </si>
  <si>
    <t>SP108</t>
  </si>
  <si>
    <t>Take Henderson Field</t>
  </si>
  <si>
    <t>Biting Beeck</t>
  </si>
  <si>
    <t>None Came Back</t>
  </si>
  <si>
    <t>Ichiki's Folly</t>
  </si>
  <si>
    <t>D: Tr11</t>
  </si>
  <si>
    <t>Belvedere, north of Monte Cassino, Italy</t>
  </si>
  <si>
    <t>Near Manilla Suburb, the Philippine Islands</t>
  </si>
  <si>
    <t>Cummins, Christopher R.</t>
  </si>
  <si>
    <t>Beyond the Beachhead</t>
  </si>
  <si>
    <t>Another Bloody Morning</t>
  </si>
  <si>
    <t>CH149</t>
  </si>
  <si>
    <t>VV70</t>
  </si>
  <si>
    <t>Near Orglandes, France</t>
  </si>
  <si>
    <t>Mont Mouchet, France</t>
  </si>
  <si>
    <t>Near Sommieres , Belgium</t>
  </si>
  <si>
    <t>Out of the Attic Issue 1</t>
  </si>
  <si>
    <t>Out of the Attic Issue 2</t>
  </si>
  <si>
    <t>OA17</t>
  </si>
  <si>
    <t>OA18</t>
  </si>
  <si>
    <t>OA19</t>
  </si>
  <si>
    <t>OA20</t>
  </si>
  <si>
    <t>OA21</t>
  </si>
  <si>
    <t>OA22</t>
  </si>
  <si>
    <t>OA23</t>
  </si>
  <si>
    <t>OA24</t>
  </si>
  <si>
    <t>OA25</t>
  </si>
  <si>
    <t>OA26</t>
  </si>
  <si>
    <t>OA27</t>
  </si>
  <si>
    <t>OA28</t>
  </si>
  <si>
    <t>West of Letila Heights, Russia</t>
  </si>
  <si>
    <t>Out of the Attic Issue 2 OA19</t>
  </si>
  <si>
    <t>Montecorvino, Italy</t>
  </si>
  <si>
    <t>CanCon Tournament Scenario 2006 Mini 01a</t>
  </si>
  <si>
    <t>The Revenge of the Greys</t>
  </si>
  <si>
    <t>Out of the Attic Issue 2 OA20</t>
  </si>
  <si>
    <t>CanCon Tournament Scenario 2006 Mini 01b</t>
  </si>
  <si>
    <t>CanCon Tournament Scenario 2006 Mini 01c</t>
  </si>
  <si>
    <t>Out of the Attic Issue 2 OA21</t>
  </si>
  <si>
    <t>Dzerzhinin, Poland</t>
  </si>
  <si>
    <t>A Midnight Clear</t>
  </si>
  <si>
    <t>Trois Ponts, Belgium</t>
  </si>
  <si>
    <t>Out of the Attic Issue 2 OA22</t>
  </si>
  <si>
    <t>Mist, Ov5</t>
  </si>
  <si>
    <t>Penny Packets</t>
  </si>
  <si>
    <t>Mt. Cochen, Agordat, Eritrea</t>
  </si>
  <si>
    <t>HoB: FF13</t>
  </si>
  <si>
    <t>FF14</t>
  </si>
  <si>
    <t>FF15</t>
  </si>
  <si>
    <t>The Hunted</t>
  </si>
  <si>
    <t>Foret de Mont Castre, France</t>
  </si>
  <si>
    <t>Near Scaglioca, Italy</t>
  </si>
  <si>
    <t>The Capture of Balta: August 1941</t>
  </si>
  <si>
    <t>CH: BtB</t>
  </si>
  <si>
    <t>End of Command</t>
  </si>
  <si>
    <t>Tentative</t>
  </si>
  <si>
    <t>CH169</t>
  </si>
  <si>
    <t>Against All Hope</t>
  </si>
  <si>
    <t>Lang Son, Tonkin, Vietnam</t>
  </si>
  <si>
    <t>CanCon Tournament Scenario 1995</t>
  </si>
  <si>
    <t>North of Ponyri, Russia</t>
  </si>
  <si>
    <t>Forging Spetsnaz</t>
  </si>
  <si>
    <t>Chongjin, Korea</t>
  </si>
  <si>
    <t>FE155</t>
  </si>
  <si>
    <t>Moerdijk Massacre</t>
  </si>
  <si>
    <t>FE 33</t>
  </si>
  <si>
    <t>FE 34</t>
  </si>
  <si>
    <t>"We Hold Here!"</t>
  </si>
  <si>
    <t>The Asan-Adelup eachhead, Guam, the Marianas</t>
  </si>
  <si>
    <t>Twilight of the Reich</t>
  </si>
  <si>
    <t>Pesky Pachyderms</t>
  </si>
  <si>
    <t>The Feineisen Factor</t>
  </si>
  <si>
    <t>SP100</t>
  </si>
  <si>
    <t>ABS- 6</t>
  </si>
  <si>
    <t>ABS- 7</t>
  </si>
  <si>
    <t>On All Fronts Issue 107</t>
  </si>
  <si>
    <t>The Liberation of Paris: Romilly, Champaubert, Montmirail</t>
  </si>
  <si>
    <t>Ochota District, Warsaw, Poland</t>
  </si>
  <si>
    <t>The General Issue 22-6 A &amp; On All Fronts Issue  42</t>
  </si>
  <si>
    <t>Playtester's Journal Issue 7 DW1</t>
  </si>
  <si>
    <t>CH 63</t>
  </si>
  <si>
    <t>ASL Journal Issue 2 J 23</t>
  </si>
  <si>
    <t>ASL Journal Issue 3 J 43</t>
  </si>
  <si>
    <t>Road from Suda, Crete</t>
  </si>
  <si>
    <t>Calvary Hill</t>
  </si>
  <si>
    <t>Naduret El Ghesceuasc, Libya</t>
  </si>
  <si>
    <t>Sidi Rezeg Airfield, Libya</t>
  </si>
  <si>
    <t xml:space="preserve">ASL </t>
  </si>
  <si>
    <t>Last Train To Lodz</t>
  </si>
  <si>
    <t>95-1</t>
  </si>
  <si>
    <t>95-2</t>
  </si>
  <si>
    <t>The Polozkov Push</t>
  </si>
  <si>
    <t>Kampfgruppe 101 Nacht</t>
  </si>
  <si>
    <t>The War Is Over</t>
  </si>
  <si>
    <t>Stampede At Hill 253.5</t>
  </si>
  <si>
    <t>God Save the King!</t>
  </si>
  <si>
    <t>Outside Dvinsk, Russia</t>
  </si>
  <si>
    <t>Stavromenos, Crete</t>
  </si>
  <si>
    <t>Armor Leader: Kursk</t>
  </si>
  <si>
    <t>ASL Stuff</t>
  </si>
  <si>
    <t>Lone Canuck Publishing</t>
  </si>
  <si>
    <t>Yankee ASL Club</t>
  </si>
  <si>
    <t>Boardgame Journal</t>
  </si>
  <si>
    <t>Partisan Publishing</t>
  </si>
  <si>
    <t>The Lions of Westerplatte</t>
  </si>
  <si>
    <t>16:00 hours, Sidi Barrani, Egypt</t>
  </si>
  <si>
    <t xml:space="preserve">Third Commando Bridge </t>
  </si>
  <si>
    <t>Near Dombas, Norway</t>
  </si>
  <si>
    <t>SP 83</t>
  </si>
  <si>
    <t>CH146</t>
  </si>
  <si>
    <t>WCW 2</t>
  </si>
  <si>
    <t>WCW 4</t>
  </si>
  <si>
    <t>WCW 3</t>
  </si>
  <si>
    <t>WCW 5</t>
  </si>
  <si>
    <t>WCW 6</t>
  </si>
  <si>
    <t>WCW 7</t>
  </si>
  <si>
    <t>WCW 8</t>
  </si>
  <si>
    <t>WCW 9</t>
  </si>
  <si>
    <t>WCW10</t>
  </si>
  <si>
    <t>Yes, Bix</t>
  </si>
  <si>
    <t>Alamein1</t>
  </si>
  <si>
    <t>Near Courseulles-sur-Mere, France</t>
  </si>
  <si>
    <t>Liepaja, Latvia</t>
  </si>
  <si>
    <t>Grigorievka, Russia</t>
  </si>
  <si>
    <t>Shin2</t>
  </si>
  <si>
    <t>Shin3</t>
  </si>
  <si>
    <t>Shin4</t>
  </si>
  <si>
    <t>Shin5</t>
  </si>
  <si>
    <t>Shin6</t>
  </si>
  <si>
    <t>Shin7</t>
  </si>
  <si>
    <t>Shin8</t>
  </si>
  <si>
    <t>The Strassengabel Strongpoint</t>
  </si>
  <si>
    <t>The General Issue 29.3</t>
  </si>
  <si>
    <t>Jadraque, Spain</t>
  </si>
  <si>
    <t>Critical Hit Retro Issue 1 CH  1</t>
  </si>
  <si>
    <t>Critical Hit Retro Issue 1 CH  2</t>
  </si>
  <si>
    <t>Critical Hit Retro Issue 1 CH  3</t>
  </si>
  <si>
    <t>Critical Hit Issue 5.2 CH 96</t>
  </si>
  <si>
    <t>ASL News 4 ASL News 8</t>
  </si>
  <si>
    <t>Soutwest of Rzhev, Russia</t>
  </si>
  <si>
    <t>Wunderwaffe</t>
  </si>
  <si>
    <t>Miracle Weapon</t>
  </si>
  <si>
    <t>Genesis 48</t>
  </si>
  <si>
    <t>OAF Pack 1</t>
  </si>
  <si>
    <t>FE 42</t>
  </si>
  <si>
    <t>FE 43</t>
  </si>
  <si>
    <t>FE 44</t>
  </si>
  <si>
    <t>FE 45</t>
  </si>
  <si>
    <t>FE 46</t>
  </si>
  <si>
    <t>FE 47</t>
  </si>
  <si>
    <t>FE 48</t>
  </si>
  <si>
    <t>FE 49</t>
  </si>
  <si>
    <t>Contested Landing</t>
  </si>
  <si>
    <t>Cocktail Hour</t>
  </si>
  <si>
    <t>Maskirovka</t>
  </si>
  <si>
    <t>Little Katy</t>
  </si>
  <si>
    <t>Hill 253.1</t>
  </si>
  <si>
    <t>Squall of Fire</t>
  </si>
  <si>
    <t>Funk Lenken</t>
  </si>
  <si>
    <t>White Beach Blood Red</t>
  </si>
  <si>
    <t>CH: Peleliu</t>
  </si>
  <si>
    <t>Point 593</t>
  </si>
  <si>
    <t>Into the Valley of Death</t>
  </si>
  <si>
    <t>Merville, France</t>
  </si>
  <si>
    <t>Euro-Pack  8</t>
  </si>
  <si>
    <t>Popcorn 1</t>
  </si>
  <si>
    <t>The Duel</t>
  </si>
  <si>
    <t>Sollies-Ville, northeast of Toulon, France, 0845 hours</t>
  </si>
  <si>
    <t>AH: Ocean Overlay</t>
  </si>
  <si>
    <t>A: GL10</t>
  </si>
  <si>
    <t>A103</t>
  </si>
  <si>
    <t>Albaneta Farm, near Cassino, Italy</t>
  </si>
  <si>
    <t>By Dawns Early Light</t>
  </si>
  <si>
    <t>Bydgoszcz Coup</t>
  </si>
  <si>
    <t>March Madness</t>
  </si>
  <si>
    <t>Somewhere in Germany</t>
  </si>
  <si>
    <t>St. Nizier, France</t>
  </si>
  <si>
    <t>Mount Froid, France</t>
  </si>
  <si>
    <t>Bobrik, in the Kursk Salient, Russia</t>
  </si>
  <si>
    <t>Citadel Night</t>
  </si>
  <si>
    <t>Route 1, Timbuyo Peninsula, Philippines</t>
  </si>
  <si>
    <t>Ballbreaker</t>
  </si>
  <si>
    <t>Nipponese Nightmare</t>
  </si>
  <si>
    <t>CH 17</t>
  </si>
  <si>
    <t>Zyfflich, Germany</t>
  </si>
  <si>
    <t>CH 18</t>
  </si>
  <si>
    <t>Raging Furnace</t>
  </si>
  <si>
    <t>Coupez la Route de Marseille</t>
  </si>
  <si>
    <t>Corvee de Ravitaillement</t>
  </si>
  <si>
    <t>La Releve du Viet</t>
  </si>
  <si>
    <t>Novy Targ Region, Southern Polnad</t>
  </si>
  <si>
    <t>Gerbini, Sicily, Italy</t>
  </si>
  <si>
    <t>Paras On the Run</t>
  </si>
  <si>
    <t>Les Rosiers, France</t>
  </si>
  <si>
    <t>D12</t>
  </si>
  <si>
    <t>CH 53</t>
  </si>
  <si>
    <t>CH 35</t>
  </si>
  <si>
    <t>TEF1 8</t>
  </si>
  <si>
    <t>Shakeshead Ridge, near Cassino, Italy</t>
  </si>
  <si>
    <t>Historical Defiance On Hill 30</t>
  </si>
  <si>
    <t>From Desert To Jungle</t>
  </si>
  <si>
    <t>You Want To Save Private Ryan?</t>
  </si>
  <si>
    <t>Meeting On the Summit</t>
  </si>
  <si>
    <t>Hard To Cook</t>
  </si>
  <si>
    <t>Xianchou, Northern China</t>
  </si>
  <si>
    <t>OB13</t>
  </si>
  <si>
    <t>North of Gross Hauslingen, Germany</t>
  </si>
  <si>
    <t>Cambes, France</t>
  </si>
  <si>
    <t>ASL News Issue 13 ASL News 26</t>
  </si>
  <si>
    <t>ASL News Issue 17 ASL News 33</t>
  </si>
  <si>
    <t>ASL News Issue 11 ASL News 22</t>
  </si>
  <si>
    <t>Beer Cellar Boast</t>
  </si>
  <si>
    <t>Tennis, Anyone?</t>
  </si>
  <si>
    <t>At the Tennis Court, Garrison Hill, Kohima, India</t>
  </si>
  <si>
    <t>Hill 536, The Ardennes, Belgium</t>
  </si>
  <si>
    <t>Tank Buster: Kursk</t>
  </si>
  <si>
    <t>The Tank Has To Go</t>
  </si>
  <si>
    <t>Coming Or Going</t>
  </si>
  <si>
    <t>CH  4a</t>
  </si>
  <si>
    <t>Dog Green</t>
  </si>
  <si>
    <t>Wailly, France</t>
  </si>
  <si>
    <t>JA-06</t>
  </si>
  <si>
    <t>Vosges, France</t>
  </si>
  <si>
    <t>VV 5</t>
  </si>
  <si>
    <t>ASL News 27</t>
  </si>
  <si>
    <t>Brief Breakfast</t>
  </si>
  <si>
    <t>Fraiture Village, Belgium</t>
  </si>
  <si>
    <t>DS, FS</t>
  </si>
  <si>
    <t>The Fool and the Hero</t>
  </si>
  <si>
    <t>Rusa, Russia</t>
  </si>
  <si>
    <t>The Pursuit</t>
  </si>
  <si>
    <t>FT 69</t>
  </si>
  <si>
    <t>FT 70</t>
  </si>
  <si>
    <t>FT 71</t>
  </si>
  <si>
    <t>FT 72</t>
  </si>
  <si>
    <t>Last Ditch Ridge</t>
  </si>
  <si>
    <t>Bloody Bari</t>
  </si>
  <si>
    <t>TAP 1</t>
  </si>
  <si>
    <t>TAP 2</t>
  </si>
  <si>
    <t>TAP 3</t>
  </si>
  <si>
    <t>TAP 4</t>
  </si>
  <si>
    <t>TAP 5</t>
  </si>
  <si>
    <t>TAP 6</t>
  </si>
  <si>
    <t>TAP 7</t>
  </si>
  <si>
    <t>TAP 8</t>
  </si>
  <si>
    <t>TAP 9</t>
  </si>
  <si>
    <t>Agrigento, Italy</t>
  </si>
  <si>
    <t>Senochamps, Belgium</t>
  </si>
  <si>
    <t>Lider Issue  4</t>
  </si>
  <si>
    <t>Lider Issue 25</t>
  </si>
  <si>
    <t>Lider Issue 26</t>
  </si>
  <si>
    <t>Lider Issue 54</t>
  </si>
  <si>
    <t>The Boardgamer Issue 8.1</t>
  </si>
  <si>
    <t>ASL Journal Issue 1</t>
  </si>
  <si>
    <t>LSSAH15</t>
  </si>
  <si>
    <t>Tanambogo Nightmare</t>
  </si>
  <si>
    <t>Showtime</t>
  </si>
  <si>
    <t>South of Campoleone , Italy</t>
  </si>
  <si>
    <t>Tally Ho!</t>
  </si>
  <si>
    <t>Rabka-Mszana Road, Poland</t>
  </si>
  <si>
    <t>Armor Clash</t>
  </si>
  <si>
    <t>Blue Jacket Attack</t>
  </si>
  <si>
    <t>Hall of the Mountain King</t>
  </si>
  <si>
    <t>Kronborg, Norway</t>
  </si>
  <si>
    <t>CG-AA1</t>
  </si>
  <si>
    <t>Kansas City Irregular ASLers</t>
  </si>
  <si>
    <t>L1</t>
  </si>
  <si>
    <t>L2</t>
  </si>
  <si>
    <t>L3</t>
  </si>
  <si>
    <t>D11-15/A10-15</t>
  </si>
  <si>
    <t>Wardin, Belgium</t>
  </si>
  <si>
    <t>Breaching Maloarkhangelsk</t>
  </si>
  <si>
    <t>Mussolini Makes His Move</t>
  </si>
  <si>
    <t>And So It Begins</t>
  </si>
  <si>
    <t>Operation Achse</t>
  </si>
  <si>
    <t>Die Weisse Holle</t>
  </si>
  <si>
    <t>Le Queniau, outside of Thulin, Belgium</t>
  </si>
  <si>
    <t>ASL Annual `97 A106</t>
  </si>
  <si>
    <t>Near Biscari, Sicily, Italy</t>
  </si>
  <si>
    <t>Across the Meuse</t>
  </si>
  <si>
    <t>Meuse River, near Bazeilles, France</t>
  </si>
  <si>
    <t>Führerbefehl</t>
  </si>
  <si>
    <t>Führerbefehl!</t>
  </si>
  <si>
    <t>NQNG-3</t>
  </si>
  <si>
    <t>NQNG-4</t>
  </si>
  <si>
    <t>ASL Action Pack 4: Normandy AP 37</t>
  </si>
  <si>
    <t>Infiltrators</t>
  </si>
  <si>
    <t>Near Burcy, France</t>
  </si>
  <si>
    <t>Ziegenhagen, Pomerania</t>
  </si>
  <si>
    <t>Cotentin Peninsula, France</t>
  </si>
  <si>
    <t>Blood On the Timbers</t>
  </si>
  <si>
    <t>Wolf Pack In the Hills</t>
  </si>
  <si>
    <t>Panzer Aces 3</t>
  </si>
  <si>
    <t>Panzer Aces 4</t>
  </si>
  <si>
    <t>Panzer Aces 5</t>
  </si>
  <si>
    <t>Panzer Aces 6</t>
  </si>
  <si>
    <t>Resistance At Chabrehez</t>
  </si>
  <si>
    <t>Swedish Volunteers: ASL Module 12.5</t>
  </si>
  <si>
    <t>Swedish Volunteers</t>
  </si>
  <si>
    <t>Torigni-sur-Vire, France</t>
  </si>
  <si>
    <t>St. Sever Calavados, France</t>
  </si>
  <si>
    <t>The One Hundredth</t>
  </si>
  <si>
    <t>Southeast of Tula, Russia</t>
  </si>
  <si>
    <t>GD 8</t>
  </si>
  <si>
    <t>Leibstandarte Series #2: The Marketplace At Wormhoudt</t>
  </si>
  <si>
    <t>Cleve, Western Germany</t>
  </si>
  <si>
    <t>Armored Fist</t>
  </si>
  <si>
    <t>Mission r1</t>
  </si>
  <si>
    <t>Mission r2</t>
  </si>
  <si>
    <t>Mission r3</t>
  </si>
  <si>
    <t>Mission r4</t>
  </si>
  <si>
    <t>Breakout</t>
  </si>
  <si>
    <t>Hold the Factory</t>
  </si>
  <si>
    <t>Bled White</t>
  </si>
  <si>
    <t>Rout Report Issue 2.1</t>
  </si>
  <si>
    <t>March Madness `99 Rare British Vehicles</t>
  </si>
  <si>
    <t>Mortain 9</t>
  </si>
  <si>
    <t>ASL News Issue 27</t>
  </si>
  <si>
    <t>ASL News Issue 28</t>
  </si>
  <si>
    <t>ASL News Issue 29</t>
  </si>
  <si>
    <t>ASL News Issue 30</t>
  </si>
  <si>
    <t>ASL News Issue 31</t>
  </si>
  <si>
    <t>Near Nove-Koszary, Russia</t>
  </si>
  <si>
    <t>PTO1 8</t>
  </si>
  <si>
    <t>Genesis  6</t>
  </si>
  <si>
    <t>Genesis  7</t>
  </si>
  <si>
    <t>Genesis  8</t>
  </si>
  <si>
    <t>Genesis  9</t>
  </si>
  <si>
    <t>Genesis 10</t>
  </si>
  <si>
    <t>Genesis 11</t>
  </si>
  <si>
    <t>13:00 hours, Coastal Road, west of Alam el Dab, Egypt</t>
  </si>
  <si>
    <t>Round One</t>
  </si>
  <si>
    <t>PSASL1</t>
  </si>
  <si>
    <t>PSASL2</t>
  </si>
  <si>
    <t>Meximeux, France</t>
  </si>
  <si>
    <t>Clark Field, Luzon, the Philippines</t>
  </si>
  <si>
    <t>Western Outskirts of Piotrkow, Poland</t>
  </si>
  <si>
    <t>SP  6</t>
  </si>
  <si>
    <t>Udarnik Bridgehead</t>
  </si>
  <si>
    <t>Counterstroke At Stonne</t>
  </si>
  <si>
    <t>Critical Hit  Issue 2 CH 11 &amp; Critical Hit Issue 6.4 CH158</t>
  </si>
  <si>
    <t>Critical Hit Retro Issue 2 CH 11</t>
  </si>
  <si>
    <t>Critical Hit Issue 2 CH 12</t>
  </si>
  <si>
    <t>Critical Hit Retro Issue 2 CH 12</t>
  </si>
  <si>
    <t>GD 7</t>
  </si>
  <si>
    <t>Snake Ready to Strike</t>
  </si>
  <si>
    <t>The Bitter End</t>
  </si>
  <si>
    <t>On the Road To Andalsnes</t>
  </si>
  <si>
    <t>Showdown At Tug Argan Pass</t>
  </si>
  <si>
    <t>Near Verrieres, Normandy, France</t>
  </si>
  <si>
    <t>Mooshof Melee</t>
  </si>
  <si>
    <t>Mooshof, Germany</t>
  </si>
  <si>
    <t>Easy Company</t>
  </si>
  <si>
    <t>South of Kyakhta, Outer Mongolia</t>
  </si>
  <si>
    <t>The Head of the Mace</t>
  </si>
  <si>
    <t>East of Goch, Germany</t>
  </si>
  <si>
    <t>Taking the Bridge</t>
  </si>
  <si>
    <t>Lake Tinnsjo, Norway</t>
  </si>
  <si>
    <t>Piraeus, Greece</t>
  </si>
  <si>
    <t>SHS1</t>
  </si>
  <si>
    <t>SHS2</t>
  </si>
  <si>
    <t>SHS3</t>
  </si>
  <si>
    <t>SHS4</t>
  </si>
  <si>
    <t>DBP 7</t>
  </si>
  <si>
    <t>A: Tr6</t>
  </si>
  <si>
    <t>AP 6</t>
  </si>
  <si>
    <t>Histoire de la Easy Company</t>
  </si>
  <si>
    <t>Genesis  2</t>
  </si>
  <si>
    <t>Genesis  3</t>
  </si>
  <si>
    <t>Genesis  4</t>
  </si>
  <si>
    <t>S44</t>
  </si>
  <si>
    <t>S46</t>
  </si>
  <si>
    <t>S47</t>
  </si>
  <si>
    <t>S48</t>
  </si>
  <si>
    <t>S49</t>
  </si>
  <si>
    <t>S50</t>
  </si>
  <si>
    <t>S51</t>
  </si>
  <si>
    <t>S45</t>
  </si>
  <si>
    <t>Castor's Opening Act</t>
  </si>
  <si>
    <t>DBP 8</t>
  </si>
  <si>
    <t>Keeping Isabelle Fed</t>
  </si>
  <si>
    <t>Kurkino, Russia</t>
  </si>
  <si>
    <t>No Country For Old Men</t>
  </si>
  <si>
    <t>PdH7</t>
  </si>
  <si>
    <t>PdH8</t>
  </si>
  <si>
    <t>No Bars To Be Had</t>
  </si>
  <si>
    <t>Beyond the D514</t>
  </si>
  <si>
    <t>Lang's Group</t>
  </si>
  <si>
    <t>Kuuterselka, Finland</t>
  </si>
  <si>
    <t>Deja Vu?</t>
  </si>
  <si>
    <t>Courseulles-sur-Mer, France</t>
  </si>
  <si>
    <t>Night Assault</t>
  </si>
  <si>
    <t>Tebourba Engagement</t>
  </si>
  <si>
    <t>The T-Patchers</t>
  </si>
  <si>
    <t>Operation Varsity</t>
  </si>
  <si>
    <t>Take the Chance</t>
  </si>
  <si>
    <t>ASLUG 12</t>
  </si>
  <si>
    <t>Mount Pissadori</t>
  </si>
  <si>
    <t>Critical Hit Issue 7.2 CH 35(a)</t>
  </si>
  <si>
    <t>Critical Hit Issue 3 CH 35</t>
  </si>
  <si>
    <t>Provence Pack PP 9</t>
  </si>
  <si>
    <t>Near Cassino, Italy</t>
  </si>
  <si>
    <t>BMW 9.0</t>
  </si>
  <si>
    <t>BMW 8.2</t>
  </si>
  <si>
    <t>BMW 6.3</t>
  </si>
  <si>
    <t>BMW 3.4</t>
  </si>
  <si>
    <t>CH174</t>
  </si>
  <si>
    <t>Settling An Old Score</t>
  </si>
  <si>
    <t>Rossosch, Russia</t>
  </si>
  <si>
    <t>The Cauquigny Bridgehead</t>
  </si>
  <si>
    <t>ASL News  2</t>
  </si>
  <si>
    <t>ASL News  3</t>
  </si>
  <si>
    <t>Devuretschnaja, Russia</t>
  </si>
  <si>
    <t>TB 9</t>
  </si>
  <si>
    <t>CH: TB SSR</t>
  </si>
  <si>
    <t>CH152</t>
  </si>
  <si>
    <t>Tin Pan Hill</t>
  </si>
  <si>
    <t>Modane, France</t>
  </si>
  <si>
    <t>Outskirts of Sporonyy on the Manych River, Russia</t>
  </si>
  <si>
    <t>Strassengabel Farm, west of Rethem, Germany</t>
  </si>
  <si>
    <t>D2/A7</t>
  </si>
  <si>
    <t>ASL Journal Issue 6 J 94</t>
  </si>
  <si>
    <t>March Madness `99 Pack KE20</t>
  </si>
  <si>
    <t>J 61</t>
  </si>
  <si>
    <t>Only the Enemy In Front</t>
  </si>
  <si>
    <t>Riposte At Dusk</t>
  </si>
  <si>
    <t>Operational area 'Kipling', Notheast of Orleans, France</t>
  </si>
  <si>
    <t>Lissjanka, the Ukraine</t>
  </si>
  <si>
    <t>Domagen, Germany</t>
  </si>
  <si>
    <t>CH 90</t>
  </si>
  <si>
    <t>CH 91</t>
  </si>
  <si>
    <t>CH 92</t>
  </si>
  <si>
    <t>CH 93</t>
  </si>
  <si>
    <t>CH 94</t>
  </si>
  <si>
    <t>CH 95</t>
  </si>
  <si>
    <t>Kampfschweine</t>
  </si>
  <si>
    <t>4.5-5</t>
  </si>
  <si>
    <t>North of Prochovoka, Southern Russia</t>
  </si>
  <si>
    <t>CH101</t>
  </si>
  <si>
    <t>Mountain Boys</t>
  </si>
  <si>
    <t>BC15</t>
  </si>
  <si>
    <t>BC16</t>
  </si>
  <si>
    <t>FE 66.1</t>
  </si>
  <si>
    <t>Maple Leaf Route Pack 1: Canada at War MLR5</t>
  </si>
  <si>
    <t>Sweet Surrender</t>
  </si>
  <si>
    <t>Lifeline</t>
  </si>
  <si>
    <t>Access Denied</t>
  </si>
  <si>
    <t>Gut Check</t>
  </si>
  <si>
    <t>Mount Owen-Stanley, New Guinea</t>
  </si>
  <si>
    <t>Remagen Bridge, Rhine River, Germany</t>
  </si>
  <si>
    <t>ATB1</t>
  </si>
  <si>
    <t>ATB2</t>
  </si>
  <si>
    <t>ATB3</t>
  </si>
  <si>
    <t>ATB4</t>
  </si>
  <si>
    <t>ATB5</t>
  </si>
  <si>
    <t>ATB6</t>
  </si>
  <si>
    <t>DB036</t>
  </si>
  <si>
    <t>DB037</t>
  </si>
  <si>
    <t>Aessen, Luxembourg</t>
  </si>
  <si>
    <t>CI</t>
  </si>
  <si>
    <t>FE 93.1</t>
  </si>
  <si>
    <t>Zombie Slaughterfest</t>
  </si>
  <si>
    <t xml:space="preserve">Operation On the Gudbransdal </t>
  </si>
  <si>
    <t>Near Lake Muolaa, Finland</t>
  </si>
  <si>
    <t>Rescue My Friend</t>
  </si>
  <si>
    <t>Lozovaja, Russia</t>
  </si>
  <si>
    <t>HoB: GSTK</t>
  </si>
  <si>
    <t xml:space="preserve">Squeezing the Pimple </t>
  </si>
  <si>
    <t xml:space="preserve">Gandesa, Spain </t>
  </si>
  <si>
    <t>The Stonne Heights: Gateway To Sedan 1940</t>
  </si>
  <si>
    <t>Hexdraw: Mamayev Kurgan</t>
  </si>
  <si>
    <t>Abadan, Iraq</t>
  </si>
  <si>
    <t>Jachontov, Russia</t>
  </si>
  <si>
    <t>The General Issue 24.1</t>
  </si>
  <si>
    <t>The General Issue 24.2</t>
  </si>
  <si>
    <t>The General Issue 24.3</t>
  </si>
  <si>
    <t>The General Issue 24.4</t>
  </si>
  <si>
    <t>"Help is on the Way, Hold On!"</t>
  </si>
  <si>
    <t>Canale Naviglio, Italy</t>
  </si>
  <si>
    <t>Palov's House</t>
  </si>
  <si>
    <t>Bloody Nose</t>
  </si>
  <si>
    <t>Armor On the Somme</t>
  </si>
  <si>
    <t xml:space="preserve">The Tanks Are At the End </t>
  </si>
  <si>
    <t>Kurylowka, Poland</t>
  </si>
  <si>
    <t>Dornot, France</t>
  </si>
  <si>
    <t>Cracking Kharkov</t>
  </si>
  <si>
    <t>South of Rogan, Russia</t>
  </si>
  <si>
    <t>Krasny Bor, Russia</t>
  </si>
  <si>
    <t>Mga, Russia</t>
  </si>
  <si>
    <t>Chehery,  France</t>
  </si>
  <si>
    <t>Tetemara, New Georgia</t>
  </si>
  <si>
    <t>Ninth Tanks</t>
  </si>
  <si>
    <t>Lambetti Plantation, New Georgia</t>
  </si>
  <si>
    <t>Just a Drive Along the Beach</t>
  </si>
  <si>
    <t>Near Buchach, Southern Russia</t>
  </si>
  <si>
    <t>AK 82</t>
  </si>
  <si>
    <t>AK 83</t>
  </si>
  <si>
    <t>AK 84</t>
  </si>
  <si>
    <t>AK 85</t>
  </si>
  <si>
    <t>AK 86</t>
  </si>
  <si>
    <t>AK 87</t>
  </si>
  <si>
    <t>AK 88</t>
  </si>
  <si>
    <t>AK 89</t>
  </si>
  <si>
    <t>AK 90</t>
  </si>
  <si>
    <t>AK 91</t>
  </si>
  <si>
    <t>AK 92</t>
  </si>
  <si>
    <t>AK 93</t>
  </si>
  <si>
    <t>AK 94</t>
  </si>
  <si>
    <t>AK 95</t>
  </si>
  <si>
    <t>AK 96</t>
  </si>
  <si>
    <t>AK 97</t>
  </si>
  <si>
    <t>AK 98</t>
  </si>
  <si>
    <t>AK 99</t>
  </si>
  <si>
    <t>AK100</t>
  </si>
  <si>
    <t>Panzers In Vain</t>
  </si>
  <si>
    <t>DB047</t>
  </si>
  <si>
    <t>Thunderbird Series #1: Ghosts and Thunderbirds</t>
  </si>
  <si>
    <t>Authie: The Death of Company C</t>
  </si>
  <si>
    <t>CH  2</t>
  </si>
  <si>
    <t>ASL News 30</t>
  </si>
  <si>
    <t>The Dreadnought</t>
  </si>
  <si>
    <t xml:space="preserve">29 Let's Go! </t>
  </si>
  <si>
    <t>Along the Algeria-Tunisia border, Tunisia</t>
  </si>
  <si>
    <t>Jebel El Guessa, Tunisia</t>
  </si>
  <si>
    <t>Bir El Aalia, Tunisia</t>
  </si>
  <si>
    <t>Siegfried Slog</t>
  </si>
  <si>
    <t>Special Message</t>
  </si>
  <si>
    <t>Locking Horns At Lozovzja</t>
  </si>
  <si>
    <t>DB048</t>
  </si>
  <si>
    <t>Independent Series #4: Erstwhile Allies</t>
  </si>
  <si>
    <t>DB049</t>
  </si>
  <si>
    <t>Independent Series #5: Wetlet</t>
  </si>
  <si>
    <t>Wetlet, Burma</t>
  </si>
  <si>
    <t>DB050</t>
  </si>
  <si>
    <t>Day of High Danger</t>
  </si>
  <si>
    <t>Djebel El Rhar Holdouts</t>
  </si>
  <si>
    <t>East of Venafro, Italy</t>
  </si>
  <si>
    <t>Sidi Barrani, Egypt</t>
  </si>
  <si>
    <t>Z26</t>
  </si>
  <si>
    <t>To Clear a Roadblock</t>
  </si>
  <si>
    <t>"Rose Hill" near the Arkan Coast, Burma</t>
  </si>
  <si>
    <t>22-28</t>
  </si>
  <si>
    <t>CH 41</t>
  </si>
  <si>
    <t>East of El Guettar, Tunisa</t>
  </si>
  <si>
    <t>Theatre</t>
  </si>
  <si>
    <t>Apweiler, Germany</t>
  </si>
  <si>
    <t>In Sight of the Volga</t>
  </si>
  <si>
    <t>Kettlehut To the Rescue</t>
  </si>
  <si>
    <t xml:space="preserve">Godet Hill, northwest of St. Pierre-sur-Dives, France </t>
  </si>
  <si>
    <t>CH: SFC</t>
  </si>
  <si>
    <t>The Shooting Lodge</t>
  </si>
  <si>
    <t>Karelia Isthmus, Finland</t>
  </si>
  <si>
    <t>L'Amour, L'Amour, L'Amour</t>
  </si>
  <si>
    <t>Here They Come!</t>
  </si>
  <si>
    <t>CH: Toktong Pass</t>
  </si>
  <si>
    <t>Rasyeinyia, Lithuania</t>
  </si>
  <si>
    <t>Esquay, Normandy, France</t>
  </si>
  <si>
    <t>Windsor Knot</t>
  </si>
  <si>
    <t>Carpiquet Airfield, Normandy, France</t>
  </si>
  <si>
    <t>Buchholz Station</t>
  </si>
  <si>
    <t>The Bitche Salient</t>
  </si>
  <si>
    <t>FF-11</t>
  </si>
  <si>
    <t>FF-12</t>
  </si>
  <si>
    <t xml:space="preserve">Sky and Mud </t>
  </si>
  <si>
    <t xml:space="preserve">Country Outing </t>
  </si>
  <si>
    <t>MwT21</t>
  </si>
  <si>
    <t>MwT22</t>
  </si>
  <si>
    <t>MwT23</t>
  </si>
  <si>
    <t>Advanced Squad Leader Starter Kit: Expansion Pack 1</t>
  </si>
  <si>
    <t>CH 13</t>
  </si>
  <si>
    <t>Busting the Bocage Bocage 1</t>
  </si>
  <si>
    <t>Vassieux, France</t>
  </si>
  <si>
    <t>Lauban, Silesia</t>
  </si>
  <si>
    <t>Taranovka, Russia</t>
  </si>
  <si>
    <t>AP47</t>
  </si>
  <si>
    <t>BRT6</t>
  </si>
  <si>
    <t>BRT7</t>
  </si>
  <si>
    <t>ABTF1</t>
  </si>
  <si>
    <t>ABTF2</t>
  </si>
  <si>
    <t>ABTF3</t>
  </si>
  <si>
    <t>ABTF4</t>
  </si>
  <si>
    <t>ABTF5</t>
  </si>
  <si>
    <t>ABTF6</t>
  </si>
  <si>
    <t>ABTF7</t>
  </si>
  <si>
    <t>ABTF8</t>
  </si>
  <si>
    <t>ABTF9</t>
  </si>
  <si>
    <t>South of Mateur, Tunisa</t>
  </si>
  <si>
    <t>BRT1</t>
  </si>
  <si>
    <t>ASL Annual `89 A  3</t>
  </si>
  <si>
    <t>ASL Module  5a: For King and Country 100</t>
  </si>
  <si>
    <t>ASL Module  5a: For King and Country  96</t>
  </si>
  <si>
    <t>15:00 hours, Toktong Pass, Korea</t>
  </si>
  <si>
    <t>The Noose</t>
  </si>
  <si>
    <t>FS</t>
  </si>
  <si>
    <t>G34</t>
  </si>
  <si>
    <t>The Liberators</t>
  </si>
  <si>
    <t>Monty's Mess</t>
  </si>
  <si>
    <t>Mission JM1</t>
  </si>
  <si>
    <t>Hoch! Hoch!</t>
  </si>
  <si>
    <t>North of Sujewo, Russia</t>
  </si>
  <si>
    <t>CH: SuH</t>
  </si>
  <si>
    <t>CH: SHSR, LV</t>
  </si>
  <si>
    <t>TX-C</t>
  </si>
  <si>
    <t>Stalin's Giants</t>
  </si>
  <si>
    <t>D: Sewer</t>
  </si>
  <si>
    <t>Finnish</t>
  </si>
  <si>
    <t>Krasny Krim, Russia</t>
  </si>
  <si>
    <t>Smashing the Third</t>
  </si>
  <si>
    <t>South of Wolomin. Poland</t>
  </si>
  <si>
    <t>Colonel Saeki's Raid</t>
  </si>
  <si>
    <t>Hill 91</t>
  </si>
  <si>
    <t>Classic Meeting Engagement</t>
  </si>
  <si>
    <t>Operation Opel</t>
  </si>
  <si>
    <t>A Belated Christmas</t>
  </si>
  <si>
    <t>Okorovovo, Russia</t>
  </si>
  <si>
    <t>D: Cavalry</t>
  </si>
  <si>
    <t>Skopce, Poland</t>
  </si>
  <si>
    <t>Near Saturnia, Galicia</t>
  </si>
  <si>
    <t>Terrify and Destroy</t>
  </si>
  <si>
    <t>"Suger Loaf", Okinawa</t>
  </si>
  <si>
    <t>CH 56</t>
  </si>
  <si>
    <t>The "Stalingrad" of Kursk</t>
  </si>
  <si>
    <t>FT For Fun</t>
  </si>
  <si>
    <t>Astrang River, Wuster, Western Germany</t>
  </si>
  <si>
    <t>All Down the Line</t>
  </si>
  <si>
    <t>Oct06-1</t>
  </si>
  <si>
    <t>Oct06-2</t>
  </si>
  <si>
    <t>Purple Heart Draw</t>
  </si>
  <si>
    <t>4 Player</t>
  </si>
  <si>
    <t>Skiing In Laponia</t>
  </si>
  <si>
    <t>Heteoja, Petsamo, Finland</t>
  </si>
  <si>
    <t>Newborn Partisans</t>
  </si>
  <si>
    <t>Near Tykocin, Poland</t>
  </si>
  <si>
    <t>Crossing Swords At Kyaukse</t>
  </si>
  <si>
    <t>Kyaukse, Burma</t>
  </si>
  <si>
    <t>Wunderwagen</t>
  </si>
  <si>
    <t>FrF#</t>
  </si>
  <si>
    <t>Friendly Fire Pack &amp; Issue #</t>
  </si>
  <si>
    <t>Notable Achievment</t>
  </si>
  <si>
    <t>San Lorenzo, Correggiano, Italy</t>
  </si>
  <si>
    <t>Not In Vain</t>
  </si>
  <si>
    <t>West of San Martino, Italy</t>
  </si>
  <si>
    <t>Outside Nazareth, Palastine</t>
  </si>
  <si>
    <t>3 kilometers northwest of the Devol River, Italian Albania</t>
  </si>
  <si>
    <t>The Flyover</t>
  </si>
  <si>
    <t>Near Cisterna, Central Italy</t>
  </si>
  <si>
    <t>VV20</t>
  </si>
  <si>
    <t>VV21</t>
  </si>
  <si>
    <t>A Good Party</t>
  </si>
  <si>
    <t>Nofilia, Libya</t>
  </si>
  <si>
    <t>North of Kufra, Libya</t>
  </si>
  <si>
    <t>Selzaete, Belgium</t>
  </si>
  <si>
    <t>Pioneer Spirit</t>
  </si>
  <si>
    <t>10:00 hours, Toktong Pass, Korea</t>
  </si>
  <si>
    <t>Ridge Runners of Toktong Pass</t>
  </si>
  <si>
    <t>Attack On Turkey Hill</t>
  </si>
  <si>
    <t>06:30 hours, Toktong Pass, Korea</t>
  </si>
  <si>
    <t>CH: TPSR, FS</t>
  </si>
  <si>
    <t>"Those Magnificent Bastards"</t>
  </si>
  <si>
    <t>CG-GE1</t>
  </si>
  <si>
    <t>The Grain Elevator, Stalingrad, Russia</t>
  </si>
  <si>
    <t>20-36</t>
  </si>
  <si>
    <t>FS, GS, Ov2</t>
  </si>
  <si>
    <t xml:space="preserve">Joseph 351 </t>
  </si>
  <si>
    <t>Pointe de Corsen, France</t>
  </si>
  <si>
    <t>S25</t>
  </si>
  <si>
    <t>14:30 hours, Sidi Saleh, near Beda Fomm, Libya</t>
  </si>
  <si>
    <t>CH: BF</t>
  </si>
  <si>
    <t>AFV Only</t>
  </si>
  <si>
    <t>PTO1 7</t>
  </si>
  <si>
    <t>Kakazu Ridge West, Okinawa</t>
  </si>
  <si>
    <t>No Sen Ninbaris</t>
  </si>
  <si>
    <t>JA-17</t>
  </si>
  <si>
    <t>Reversal of Fortune</t>
  </si>
  <si>
    <t>Antanagna, Italy</t>
  </si>
  <si>
    <t>Too Little, Too Late</t>
  </si>
  <si>
    <t>Parmra, Italy</t>
  </si>
  <si>
    <t>A14</t>
  </si>
  <si>
    <t>A: MC2</t>
  </si>
  <si>
    <t>Sarandoporo River Valley, Greece</t>
  </si>
  <si>
    <t>The Sanananda Front</t>
  </si>
  <si>
    <t>Papua New Guinea</t>
  </si>
  <si>
    <t>FrF10</t>
  </si>
  <si>
    <t>Wielki Dzial, Poland</t>
  </si>
  <si>
    <t>A: FTV3</t>
  </si>
  <si>
    <t>Steady Boys, Steady</t>
  </si>
  <si>
    <t>Mount Yae</t>
  </si>
  <si>
    <t>SV 6</t>
  </si>
  <si>
    <t>Duel of Long Barrels</t>
  </si>
  <si>
    <t>The Cannes Strongpoint</t>
  </si>
  <si>
    <t>Contested Crossing</t>
  </si>
  <si>
    <t>Enemy Approaching</t>
  </si>
  <si>
    <t>Chivres, France</t>
  </si>
  <si>
    <t>Lislet, France</t>
  </si>
  <si>
    <t>Merdorp, Belgium</t>
  </si>
  <si>
    <t>Malmady, Belgium</t>
  </si>
  <si>
    <t>Battle At Baliugag</t>
  </si>
  <si>
    <t>HTB! 8</t>
  </si>
  <si>
    <t>HTB! 7</t>
  </si>
  <si>
    <t>OPT 3.2</t>
  </si>
  <si>
    <t>OPT 5.1</t>
  </si>
  <si>
    <t>OPT 6.1</t>
  </si>
  <si>
    <t>Konigsberg, East Prussia</t>
  </si>
  <si>
    <t>8-9.5</t>
  </si>
  <si>
    <t>Euro-Pack 62</t>
  </si>
  <si>
    <t>Euro-Pack  3</t>
  </si>
  <si>
    <t>Hard To Kill</t>
  </si>
  <si>
    <t>Welcome To Sunny Italy</t>
  </si>
  <si>
    <t>AA Mini-CG</t>
  </si>
  <si>
    <t>Campaign For the Causeway</t>
  </si>
  <si>
    <t>Varies</t>
  </si>
  <si>
    <t>Rout Report Issue 4.3 Z 6</t>
  </si>
  <si>
    <t>VV41</t>
  </si>
  <si>
    <t>VV42</t>
  </si>
  <si>
    <t>Rout Report Issue 2.? X 6</t>
  </si>
  <si>
    <t>Red Don</t>
  </si>
  <si>
    <t>Near Babka, Russia</t>
  </si>
  <si>
    <t>Roberts, Jeff</t>
  </si>
  <si>
    <t>Martin, Leslie</t>
  </si>
  <si>
    <t>Ruweisat Ridge, El Alamein, Egypt</t>
  </si>
  <si>
    <t>Gunner Halm</t>
  </si>
  <si>
    <t>Djebel Lessouda, Tunisia</t>
  </si>
  <si>
    <t>The Debt Repaid</t>
  </si>
  <si>
    <t>The Knife Edge of Defeat</t>
  </si>
  <si>
    <t>Brandenburger Bridge</t>
  </si>
  <si>
    <t>Cushman's Pocket</t>
  </si>
  <si>
    <t>Parit Sulong, Malaya</t>
  </si>
  <si>
    <t>D3/A1</t>
  </si>
  <si>
    <t>Out of Harm's Way</t>
  </si>
  <si>
    <t>Hogan's Heroes</t>
  </si>
  <si>
    <t>Stalag 13, Germany</t>
  </si>
  <si>
    <t>Suhinici Station</t>
  </si>
  <si>
    <t>Khadyshenskaya, Russia</t>
  </si>
  <si>
    <t>Gold Beach!: Jig Red East</t>
  </si>
  <si>
    <t>ASL Starter Kit Rules</t>
  </si>
  <si>
    <t>Euro-Pack  5</t>
  </si>
  <si>
    <t>Bitche, Southern Germany</t>
  </si>
  <si>
    <t>Ambush From Above!</t>
  </si>
  <si>
    <t>Yannina-Arta Road, Greece</t>
  </si>
  <si>
    <t>AP45</t>
  </si>
  <si>
    <t>Reaping Rewards</t>
  </si>
  <si>
    <t>White Death</t>
  </si>
  <si>
    <t>Streets Afire</t>
  </si>
  <si>
    <t>Viku Baptism</t>
  </si>
  <si>
    <t>A Vicious Melee</t>
  </si>
  <si>
    <t xml:space="preserve">Bloody Belchite </t>
  </si>
  <si>
    <t xml:space="preserve">To Saragossa!   </t>
  </si>
  <si>
    <t>FE 65.1</t>
  </si>
  <si>
    <t>Pulkovo, Russia</t>
  </si>
  <si>
    <t>Cross-Check</t>
  </si>
  <si>
    <t>The Final Wave</t>
  </si>
  <si>
    <t>"He Fought Like a Lion"</t>
  </si>
  <si>
    <t>Mokra Melee</t>
  </si>
  <si>
    <t>Rue de 442e</t>
  </si>
  <si>
    <t>The Ride of the Valkries &amp; Final Desperation Combined Scenario</t>
  </si>
  <si>
    <t>Er Regima Pass, near Benghazi, Egypt</t>
  </si>
  <si>
    <t>To Cut the Hotton-Marche Road</t>
  </si>
  <si>
    <t>Verdenne, Belgium</t>
  </si>
  <si>
    <t>Ambitous Ideas</t>
  </si>
  <si>
    <t>Suffer the Consequences</t>
  </si>
  <si>
    <t>Night Ferry</t>
  </si>
  <si>
    <t>HoB: FF 6</t>
  </si>
  <si>
    <t>Escape From Huguette 6</t>
  </si>
  <si>
    <t>CH 61</t>
  </si>
  <si>
    <t>Green Beach, Betio Island, Tarawa Atoll, Gilbert Islands</t>
  </si>
  <si>
    <t>Boves, Italy</t>
  </si>
  <si>
    <t>Near Borisov, Russia</t>
  </si>
  <si>
    <t>Erfurt, Germany</t>
  </si>
  <si>
    <t>Roman Glory: Corpo di Spedizione Italiano In Russia - Nikitovka 1941</t>
  </si>
  <si>
    <t>Piercing the Peel</t>
  </si>
  <si>
    <t>Operation Weiß</t>
  </si>
  <si>
    <t>Near the Hungarian Border, Poland</t>
  </si>
  <si>
    <t xml:space="preserve">Two miles northeast of Sin Kares, Crete </t>
  </si>
  <si>
    <t>ALEA Issue  1</t>
  </si>
  <si>
    <t>ALEA Issue  8</t>
  </si>
  <si>
    <t>ALEA Issue  9</t>
  </si>
  <si>
    <t>ALEA Issue 11</t>
  </si>
  <si>
    <t>ALEA Issue 17</t>
  </si>
  <si>
    <t>Critical Hit Issue 4 CH 49</t>
  </si>
  <si>
    <t xml:space="preserve">Hugo's Hunt </t>
  </si>
  <si>
    <t xml:space="preserve">All Bets Closed </t>
  </si>
  <si>
    <t xml:space="preserve">Death of the Dragon </t>
  </si>
  <si>
    <t xml:space="preserve">Chariots of Fire </t>
  </si>
  <si>
    <t xml:space="preserve">It Has Not Happened! </t>
  </si>
  <si>
    <t xml:space="preserve">Much Too Little, Too Early </t>
  </si>
  <si>
    <t>A: PD</t>
  </si>
  <si>
    <t>Capitan Navarro</t>
  </si>
  <si>
    <t>Western Greece</t>
  </si>
  <si>
    <t>Normandy, France</t>
  </si>
  <si>
    <t>Near Toungoo, Burma</t>
  </si>
  <si>
    <t>Red Marines of Ozereyka Bay</t>
  </si>
  <si>
    <t>A Hungarian Village…</t>
  </si>
  <si>
    <t>Euro-Pack 3 Euro-Pack 61</t>
  </si>
  <si>
    <t>Die Panzer Sind Am Ende</t>
  </si>
  <si>
    <t>Prelude To Disaster</t>
  </si>
  <si>
    <t>Island-Hopping On Lake Ladoga</t>
  </si>
  <si>
    <t>Kommt Die Panzer!</t>
  </si>
  <si>
    <t>A Visit To Butovo</t>
  </si>
  <si>
    <t>Operation Merkur: The German Air Assault On Crete</t>
  </si>
  <si>
    <t>ASL Annual `89 A  2</t>
  </si>
  <si>
    <t>ASL Annual `90 A  22</t>
  </si>
  <si>
    <t>Along the River Mius, Stepanovka, Russia</t>
  </si>
  <si>
    <t>DB058</t>
  </si>
  <si>
    <t>AoC 1</t>
  </si>
  <si>
    <t>Outside Berlin, Germany</t>
  </si>
  <si>
    <t>Up to 8</t>
  </si>
  <si>
    <t>St. Georges d'Elle, France</t>
  </si>
  <si>
    <t>VAC: Hill 192</t>
  </si>
  <si>
    <t>Faugh A' Ballagh!</t>
  </si>
  <si>
    <t>Dorset Wood In the Rain</t>
  </si>
  <si>
    <t>Shanghai In Flames</t>
  </si>
  <si>
    <t>Tangled Up In Blue</t>
  </si>
  <si>
    <t>Norwegian Edelweiss</t>
  </si>
  <si>
    <t>J 21</t>
  </si>
  <si>
    <t>Scobie Preserves</t>
  </si>
  <si>
    <t>Maloney's Turn</t>
  </si>
  <si>
    <t>Euro-Pack 64</t>
  </si>
  <si>
    <t>Euro-Pack 85</t>
  </si>
  <si>
    <t>PL A</t>
  </si>
  <si>
    <t>Refuse To Retire</t>
  </si>
  <si>
    <t>Counterattack</t>
  </si>
  <si>
    <t>Diversonary Attack</t>
  </si>
  <si>
    <t>Okytaberskii State Farm, Russis</t>
  </si>
  <si>
    <t>J 54</t>
  </si>
  <si>
    <t>D/A</t>
  </si>
  <si>
    <t>8+</t>
  </si>
  <si>
    <t>Lawless Ways</t>
  </si>
  <si>
    <t>Route 13, between Tau-O &amp; Huo Quan, South Vietnam</t>
  </si>
  <si>
    <t>Total Annihilation</t>
  </si>
  <si>
    <t>Ba Gai, west of Ngai, South Vietnam</t>
  </si>
  <si>
    <t>Wolfpack</t>
  </si>
  <si>
    <t>West of Cu Chi, South Vietnam</t>
  </si>
  <si>
    <t>The Big One: Into the Woods</t>
  </si>
  <si>
    <t>OA15</t>
  </si>
  <si>
    <t>OA16</t>
  </si>
  <si>
    <t>A Tiger?</t>
  </si>
  <si>
    <t>They Stop Here!</t>
  </si>
  <si>
    <t>Euro-Pack 1: European Designers Euro-Pack 25</t>
  </si>
  <si>
    <t>Euro-Pack 1: European Designers Euro-Pack 41</t>
  </si>
  <si>
    <t>Euro-Pack 1: European Designers Euro-Pack 42</t>
  </si>
  <si>
    <t>Habiemont, Belgium</t>
  </si>
  <si>
    <t>GS, Mist, Ov3</t>
  </si>
  <si>
    <t>The Forgotten Hills</t>
  </si>
  <si>
    <t>Lake Khasan, Russia</t>
  </si>
  <si>
    <t>Summa Snow</t>
  </si>
  <si>
    <t>Lake Summa, Finland</t>
  </si>
  <si>
    <t>Slipping Away</t>
  </si>
  <si>
    <t>Pebbles In the Stream</t>
  </si>
  <si>
    <t>Gravelotte, France</t>
  </si>
  <si>
    <t>Hopes…</t>
  </si>
  <si>
    <t>Rout Report Issue 5.2 Z28</t>
  </si>
  <si>
    <t>Rate of Fire Issue 13</t>
  </si>
  <si>
    <t>Afrika Korps Bonus Material Aussie Bonus #4</t>
  </si>
  <si>
    <t>Kalach, Russia</t>
  </si>
  <si>
    <t>Kholovdevchiya, Russia</t>
  </si>
  <si>
    <t>LCP: 7SS SSR, Ov1</t>
  </si>
  <si>
    <t>Rising Tide</t>
  </si>
  <si>
    <t>Critical Hit Issue 4.2 PBP 20</t>
  </si>
  <si>
    <t>Afrika Korps Bonus Material Aussie Bonus #1</t>
  </si>
  <si>
    <t>ASL Journal Issue 7</t>
  </si>
  <si>
    <t>Backblast Issue 1</t>
  </si>
  <si>
    <t>Backblast Issue 2</t>
  </si>
  <si>
    <t>Piano Lupo, Italy</t>
  </si>
  <si>
    <t>SP 13</t>
  </si>
  <si>
    <t>Stopped Cold</t>
  </si>
  <si>
    <t>95-4</t>
  </si>
  <si>
    <t>Near Torbung, India</t>
  </si>
  <si>
    <t xml:space="preserve">The Path of Glory </t>
  </si>
  <si>
    <t>The Technical College</t>
  </si>
  <si>
    <t>Chenogne, Belgium</t>
  </si>
  <si>
    <t>FE153</t>
  </si>
  <si>
    <t>FE154</t>
  </si>
  <si>
    <t>The Hero Maduro</t>
  </si>
  <si>
    <t>DE1</t>
  </si>
  <si>
    <t>TH11</t>
  </si>
  <si>
    <t>Triumph Atop Taraldsvikfjell</t>
  </si>
  <si>
    <t>The Defense of Luga</t>
  </si>
  <si>
    <t>Dutch Pack</t>
  </si>
  <si>
    <t>Flanking FTs</t>
  </si>
  <si>
    <t>The Porecheye Bridgehead</t>
  </si>
  <si>
    <t>ASL Journal Issue 6 J 93</t>
  </si>
  <si>
    <t>ASL Journal Issue 7 J104</t>
  </si>
  <si>
    <t>MP13</t>
  </si>
  <si>
    <t>The Blue House</t>
  </si>
  <si>
    <t>MP14</t>
  </si>
  <si>
    <t>Stubborn Ferdinand</t>
  </si>
  <si>
    <t>MP15</t>
  </si>
  <si>
    <t>Independent Series #6: Jungle Rats</t>
  </si>
  <si>
    <t>MwT24</t>
  </si>
  <si>
    <t>MwT25</t>
  </si>
  <si>
    <t>Rom, Norway</t>
  </si>
  <si>
    <t>MwT20</t>
  </si>
  <si>
    <t>North of Trögstad, Norway</t>
  </si>
  <si>
    <t>MwT19</t>
  </si>
  <si>
    <t>MwT18</t>
  </si>
  <si>
    <t>South of Hov, Norway</t>
  </si>
  <si>
    <t>MwT17</t>
  </si>
  <si>
    <t>MwT16</t>
  </si>
  <si>
    <t>MwT15</t>
  </si>
  <si>
    <t>MwT14</t>
  </si>
  <si>
    <t>SP 44</t>
  </si>
  <si>
    <t>SP 48</t>
  </si>
  <si>
    <t>SP 37</t>
  </si>
  <si>
    <t>SP 38</t>
  </si>
  <si>
    <t>SP 39</t>
  </si>
  <si>
    <t>SP 40</t>
  </si>
  <si>
    <t>Cemetery Ridge: Do Or Die</t>
  </si>
  <si>
    <t>St. Malo, Normandy, France</t>
  </si>
  <si>
    <t>CC02</t>
  </si>
  <si>
    <t>Leonfortem, Sicily, Italy</t>
  </si>
  <si>
    <t>Birds of Prey</t>
  </si>
  <si>
    <t>Kannes, Belgium</t>
  </si>
  <si>
    <t>GD15</t>
  </si>
  <si>
    <t>Closing the Back Door</t>
  </si>
  <si>
    <t>South of Hoscheid, Luxembourg</t>
  </si>
  <si>
    <t>Vae Victis Issue 100</t>
  </si>
  <si>
    <t>Vae Victis Issue   1</t>
  </si>
  <si>
    <t>Vae Victis Issue   2</t>
  </si>
  <si>
    <t>Vae Victis Issue   5</t>
  </si>
  <si>
    <t>Vae Victis Issue   9</t>
  </si>
  <si>
    <t>Vae Victis Issue  10</t>
  </si>
  <si>
    <t>Vae Victis Issue  11</t>
  </si>
  <si>
    <t>Vae Victis Issue  12</t>
  </si>
  <si>
    <t>Vae Victis Issue  13</t>
  </si>
  <si>
    <t>Vae Victis Issue  14</t>
  </si>
  <si>
    <t>Vae Victis Issue  15</t>
  </si>
  <si>
    <t>Vae Victis Issue  16</t>
  </si>
  <si>
    <t>Vae Victis Issue  17</t>
  </si>
  <si>
    <t>Vae Victis Issue  18</t>
  </si>
  <si>
    <t>Vae Victis Issue  19</t>
  </si>
  <si>
    <t>Vae Victis Issue  20</t>
  </si>
  <si>
    <t>Vae Victis Issue  21</t>
  </si>
  <si>
    <t>Vae Victis Issue  22</t>
  </si>
  <si>
    <t>Vae Victis Issue  23</t>
  </si>
  <si>
    <t>Vae Victis Issue  24</t>
  </si>
  <si>
    <t>One Last Mighty Hew</t>
  </si>
  <si>
    <t>West of Sevsk, Russia</t>
  </si>
  <si>
    <t>Pavlov's Dogs</t>
  </si>
  <si>
    <t>Northern Rzhev, Russia</t>
  </si>
  <si>
    <t>FrF51</t>
  </si>
  <si>
    <t>Bite of the Bassotto</t>
  </si>
  <si>
    <t>Near San Casciano, Italy</t>
  </si>
  <si>
    <t>FrF52</t>
  </si>
  <si>
    <t>Dying For Danzig</t>
  </si>
  <si>
    <t>Olivaer Tor, Gdansk, Poland</t>
  </si>
  <si>
    <t>First Defeat</t>
  </si>
  <si>
    <t>Milne Bay, New Guinea</t>
  </si>
  <si>
    <t>Fog of war scenario</t>
  </si>
  <si>
    <t>First Action</t>
  </si>
  <si>
    <t>Vic-sur-Seille, France</t>
  </si>
  <si>
    <t>Siegel's Stand 1</t>
  </si>
  <si>
    <t>Rally Point Issue 4: Ruins of the Reich</t>
  </si>
  <si>
    <t>RPT31</t>
  </si>
  <si>
    <t>RPT32</t>
  </si>
  <si>
    <t>RPT33</t>
  </si>
  <si>
    <t>RPT34</t>
  </si>
  <si>
    <t>RPT35</t>
  </si>
  <si>
    <t>RPT36</t>
  </si>
  <si>
    <t>RPT37</t>
  </si>
  <si>
    <t>RPT38</t>
  </si>
  <si>
    <t>RPT39</t>
  </si>
  <si>
    <t>RPT40</t>
  </si>
  <si>
    <t>Able Was I Ere I Saw Elba</t>
  </si>
  <si>
    <t>Critical Hit Online Issue 1</t>
  </si>
  <si>
    <t>Critical Hit Online Issue 2</t>
  </si>
  <si>
    <t>Quevauvillers, France</t>
  </si>
  <si>
    <t xml:space="preserve">The Ultimate Treachery </t>
  </si>
  <si>
    <t>ASL News 37</t>
  </si>
  <si>
    <t>A Bush Across the Street</t>
  </si>
  <si>
    <t>El Alamein, Egypt</t>
  </si>
  <si>
    <t>Vakkila Crossroads</t>
  </si>
  <si>
    <t>Raider Ridge</t>
  </si>
  <si>
    <t>A2</t>
  </si>
  <si>
    <t>A: MC9, Tr1</t>
  </si>
  <si>
    <t>Southern Stalingrad, Russia</t>
  </si>
  <si>
    <t>On All Fronts Issue 112</t>
  </si>
  <si>
    <t>On All Fronts Issue 113</t>
  </si>
  <si>
    <t>On All Fronts Issue 114</t>
  </si>
  <si>
    <t>On All Fronts Issue 115</t>
  </si>
  <si>
    <t>On All Fronts Issue 116</t>
  </si>
  <si>
    <t>Fog w D: Cave4</t>
  </si>
  <si>
    <t>Strod Island, Norway</t>
  </si>
  <si>
    <t>BC, CH: APSR</t>
  </si>
  <si>
    <t>TAP15</t>
  </si>
  <si>
    <t>Road To Ruin</t>
  </si>
  <si>
    <t>Metgeten, East Prussia</t>
  </si>
  <si>
    <t>TAP16</t>
  </si>
  <si>
    <t>Room Service</t>
  </si>
  <si>
    <t>CH: MC2</t>
  </si>
  <si>
    <t>TAP24</t>
  </si>
  <si>
    <t>Vrutky, Slovakia</t>
  </si>
  <si>
    <t>Lemberg, Poland</t>
  </si>
  <si>
    <t>Tyranny's End</t>
  </si>
  <si>
    <t>Southern France</t>
  </si>
  <si>
    <t>Krupki Station</t>
  </si>
  <si>
    <t>Mezotur, Hungary</t>
  </si>
  <si>
    <t>Smiling Albert</t>
  </si>
  <si>
    <t>Tic Tac Toe</t>
  </si>
  <si>
    <t>Euro-Pack 26</t>
  </si>
  <si>
    <t>Outside Stolzenau, Germany</t>
  </si>
  <si>
    <t>Partisan Leader CG - Scenario 7</t>
  </si>
  <si>
    <t>PBP 3</t>
  </si>
  <si>
    <t>PBP 4</t>
  </si>
  <si>
    <t>PBP 5</t>
  </si>
  <si>
    <t>The Cactus Farm</t>
  </si>
  <si>
    <t>Hill 107, Tunisa</t>
  </si>
  <si>
    <t>Point of Attack!</t>
  </si>
  <si>
    <t>Odin's Position</t>
  </si>
  <si>
    <t>Operation Eisbar</t>
  </si>
  <si>
    <t>Antimachia, Kos Island, Greece</t>
  </si>
  <si>
    <t>Bari Harbor, Italy</t>
  </si>
  <si>
    <t>Town Without Pity</t>
  </si>
  <si>
    <t>Near Thamed, Sinai</t>
  </si>
  <si>
    <t>Milta Pass, Sinai</t>
  </si>
  <si>
    <t>The Monastery</t>
  </si>
  <si>
    <t>Wattenburg, France</t>
  </si>
  <si>
    <t>St. Poursain, France</t>
  </si>
  <si>
    <t>South of Lehovon, Greece</t>
  </si>
  <si>
    <t>Halbe, Germany</t>
  </si>
  <si>
    <t>Fury At Zhuri</t>
  </si>
  <si>
    <t>Zhuri, Czechoslovakia</t>
  </si>
  <si>
    <t>1</t>
  </si>
  <si>
    <t>Wolves In the Forest</t>
  </si>
  <si>
    <t>Between Waldmünchen and Domažlice, Germany</t>
  </si>
  <si>
    <t>Snow Ghosts</t>
  </si>
  <si>
    <t>ASL Module  5a: For King and Country 102</t>
  </si>
  <si>
    <t>AaC1</t>
  </si>
  <si>
    <t>On the northern approach to Carentan, France</t>
  </si>
  <si>
    <t>CH: BG3</t>
  </si>
  <si>
    <t>Gona Village, New Guinea</t>
  </si>
  <si>
    <t>Gona 2</t>
  </si>
  <si>
    <t>Gona's Gone</t>
  </si>
  <si>
    <t>Shattered Bone &amp; Burning Flesh</t>
  </si>
  <si>
    <t>Warka Bridgehead, Vistula River, Poland</t>
  </si>
  <si>
    <t>J 90</t>
  </si>
  <si>
    <t>Sword of Damocles</t>
  </si>
  <si>
    <t>Olmütz, Czechoslovakia</t>
  </si>
  <si>
    <t>The Kings Are Dead</t>
  </si>
  <si>
    <t>Winter of Their Discontent</t>
  </si>
  <si>
    <t>Chertkovo, Russia</t>
  </si>
  <si>
    <t>Rite of Passage</t>
  </si>
  <si>
    <t>Western Ukraine, Russia</t>
  </si>
  <si>
    <t>CH 12</t>
  </si>
  <si>
    <t>ASL News Issue 32</t>
  </si>
  <si>
    <t>ASL News Issue  1</t>
  </si>
  <si>
    <t>On All Fronts Issue 100</t>
  </si>
  <si>
    <t>On All Fronts Issue 101</t>
  </si>
  <si>
    <t>On All Fronts Issue 102</t>
  </si>
  <si>
    <t>On All Fronts Issue 103</t>
  </si>
  <si>
    <t>On All Fronts Issue 104</t>
  </si>
  <si>
    <t>On All Fronts Issue 105</t>
  </si>
  <si>
    <t>On All Fronts Issue 106</t>
  </si>
  <si>
    <t>Diekirch, Luxembourg</t>
  </si>
  <si>
    <t>Bastogne Roadblocks</t>
  </si>
  <si>
    <t>A: AVRE, Crab, FTV1</t>
  </si>
  <si>
    <t>Oktobermessed</t>
  </si>
  <si>
    <t>Gold Beach!: King Red West</t>
  </si>
  <si>
    <t>Provence Pack PP 3</t>
  </si>
  <si>
    <t>Provence Pack PP 4</t>
  </si>
  <si>
    <t>Provence Pack PP 5</t>
  </si>
  <si>
    <t>Provence Pack PP 6</t>
  </si>
  <si>
    <t>Provence Pack PP 7</t>
  </si>
  <si>
    <t>The Barrikady, Stalingrad, Russia</t>
  </si>
  <si>
    <t>Last Defense Line</t>
  </si>
  <si>
    <t>The Long Road</t>
  </si>
  <si>
    <t>ASL News 10</t>
  </si>
  <si>
    <t>North of Diekirch, Luxembourg</t>
  </si>
  <si>
    <t>ASL News 11</t>
  </si>
  <si>
    <t>Port-Filliolet, Normandy, France</t>
  </si>
  <si>
    <t>MwT 1</t>
  </si>
  <si>
    <t>Critical Hit Issue 2 CH 14</t>
  </si>
  <si>
    <t>Critical Hit Retro Issue 2 CH 13</t>
  </si>
  <si>
    <t>In the Ruins of the Reich</t>
  </si>
  <si>
    <r>
      <t>BC, BFP: BtB SSR, Ov1</t>
    </r>
    <r>
      <rPr>
        <sz val="10"/>
        <rFont val="Wingdings"/>
        <charset val="2"/>
      </rPr>
      <t/>
    </r>
  </si>
  <si>
    <t>BtB16</t>
  </si>
  <si>
    <t>Battlegroup Nor-Mons</t>
  </si>
  <si>
    <t>Pavee, France</t>
  </si>
  <si>
    <t>BC, BFP: BtB SSR</t>
  </si>
  <si>
    <t>Opening Phase</t>
  </si>
  <si>
    <t>Lozan, France</t>
  </si>
  <si>
    <t>Fondouk Pass, Tunisia</t>
  </si>
  <si>
    <t>Beyond the Pakfronts</t>
  </si>
  <si>
    <t>Camp Nibeiwa</t>
  </si>
  <si>
    <t>CH 21</t>
  </si>
  <si>
    <t>Mai Pha, south of Langson, French Indochina</t>
  </si>
  <si>
    <t>J 91</t>
  </si>
  <si>
    <t>The Sooner the Better</t>
  </si>
  <si>
    <t>N</t>
  </si>
  <si>
    <t>Casus Belli Issue 45</t>
  </si>
  <si>
    <t>Casus Belli Issue 76</t>
  </si>
  <si>
    <t>ASL News 25</t>
  </si>
  <si>
    <t>Pilatka-Ilza, Poland</t>
  </si>
  <si>
    <t>Outside Kvan, Norway</t>
  </si>
  <si>
    <t>TOT20</t>
  </si>
  <si>
    <t>TOT26</t>
  </si>
  <si>
    <t>TOT29</t>
  </si>
  <si>
    <t>TOT33</t>
  </si>
  <si>
    <t>TOT34</t>
  </si>
  <si>
    <t>Balkan Suicide</t>
  </si>
  <si>
    <t>On All Fronts Issue  71</t>
  </si>
  <si>
    <t>It's About Time</t>
  </si>
  <si>
    <t>South Vaagso, Vaagso Island</t>
  </si>
  <si>
    <t>Kamenewo, Russia</t>
  </si>
  <si>
    <t>Strategist Issue 273</t>
  </si>
  <si>
    <t>Strategy Gaming Society</t>
  </si>
  <si>
    <t>DC4</t>
  </si>
  <si>
    <t>Satan's Fire</t>
  </si>
  <si>
    <t>Craig, David</t>
  </si>
  <si>
    <t>Casus Belli hors-série Issue 13</t>
  </si>
  <si>
    <t>PTO1 2</t>
  </si>
  <si>
    <t>Volkmann's Guerillas</t>
  </si>
  <si>
    <t>Ivan's Roadblock</t>
  </si>
  <si>
    <t>Near Husum, Germany</t>
  </si>
  <si>
    <t>Coudehard, France</t>
  </si>
  <si>
    <t>Chernichivo, Russia</t>
  </si>
  <si>
    <t>Shadow Enemy</t>
  </si>
  <si>
    <t>Asturias, Spain</t>
  </si>
  <si>
    <t>Son Servera</t>
  </si>
  <si>
    <t>Majorca, Spain</t>
  </si>
  <si>
    <t>ASL Annual `95 Winter A 70</t>
  </si>
  <si>
    <t>PBDYO</t>
  </si>
  <si>
    <t>Advanced Squad Leader Starter Kit 2: Guns!</t>
  </si>
  <si>
    <t>Lightning War</t>
  </si>
  <si>
    <t>Crossing the Meuse</t>
  </si>
  <si>
    <t>The Hard Way</t>
  </si>
  <si>
    <t>Elan</t>
  </si>
  <si>
    <t>Loveluck</t>
  </si>
  <si>
    <t>Branzini Brouhaha</t>
  </si>
  <si>
    <t>Zombie1</t>
  </si>
  <si>
    <t>Sucker Punch</t>
  </si>
  <si>
    <t>Roseiniai, Luthuania</t>
  </si>
  <si>
    <t>Grandcamp, France</t>
  </si>
  <si>
    <t>The Works</t>
  </si>
  <si>
    <t>Turning the Tide ASL Scenario Bundle U17</t>
  </si>
  <si>
    <t>View From the Trenches Issue  7 V 3</t>
  </si>
  <si>
    <t>Turning the Tide ASL Scenario Bundle U18</t>
  </si>
  <si>
    <t>A: GL4, PD</t>
  </si>
  <si>
    <t>FE156</t>
  </si>
  <si>
    <t>Ypenburg Airfield</t>
  </si>
  <si>
    <t>SP 42</t>
  </si>
  <si>
    <t>SP 43</t>
  </si>
  <si>
    <t>SP 45</t>
  </si>
  <si>
    <t>SP 46</t>
  </si>
  <si>
    <t>SP 47</t>
  </si>
  <si>
    <t>Bir el Aalia, Tunisa</t>
  </si>
  <si>
    <t>Euro-Pack 6 Euro-Pack 57</t>
  </si>
  <si>
    <t>Euro-Pack 6 Euro-Pack 64</t>
  </si>
  <si>
    <t>Euro-Pack 3 Euro-Pack 69</t>
  </si>
  <si>
    <t>Euro-Pack 4 Euro-Pack 71</t>
  </si>
  <si>
    <t>Euro-Pack 4 Euro-Pack 71bis</t>
  </si>
  <si>
    <t>Ice Follies</t>
  </si>
  <si>
    <t xml:space="preserve">Hill 769 </t>
  </si>
  <si>
    <t>A Trojan Bear</t>
  </si>
  <si>
    <t>Scorched Earth</t>
  </si>
  <si>
    <t>Near Bolotina, Russia</t>
  </si>
  <si>
    <t>Gift of Time</t>
  </si>
  <si>
    <t>British / American</t>
  </si>
  <si>
    <t>German / Italian</t>
  </si>
  <si>
    <t>Kasserine Pass, Tunisia</t>
  </si>
  <si>
    <t>A113</t>
  </si>
  <si>
    <t>Then Things Got Worse</t>
  </si>
  <si>
    <t>Denee, France</t>
  </si>
  <si>
    <t>A114</t>
  </si>
  <si>
    <t>Hamlet's Demise</t>
  </si>
  <si>
    <t>Jauche, Belgium</t>
  </si>
  <si>
    <t>A115</t>
  </si>
  <si>
    <t>Blockbusters</t>
  </si>
  <si>
    <t>Eastern Front, Russia</t>
  </si>
  <si>
    <t>ASL News 39</t>
  </si>
  <si>
    <t>KOTH CG</t>
  </si>
  <si>
    <t>The Chantilly Prelude</t>
  </si>
  <si>
    <t>France, near Strasbourg, Germany</t>
  </si>
  <si>
    <t>Task Force Smith</t>
  </si>
  <si>
    <t>CH  3</t>
  </si>
  <si>
    <t>The Green Hell</t>
  </si>
  <si>
    <t>Final Days</t>
  </si>
  <si>
    <t>A102</t>
  </si>
  <si>
    <t>On Silent Wings</t>
  </si>
  <si>
    <t>Dornot, Lorraine, France</t>
  </si>
  <si>
    <t>Operation Winter Thunderstorm</t>
  </si>
  <si>
    <t>Dragon's Den</t>
  </si>
  <si>
    <t>JF 9</t>
  </si>
  <si>
    <t>Ambitious Plans</t>
  </si>
  <si>
    <t>Red Gust</t>
  </si>
  <si>
    <t>BC13</t>
  </si>
  <si>
    <t>To Mokmer Drome</t>
  </si>
  <si>
    <t>Biak, New Guinea</t>
  </si>
  <si>
    <t>BC14</t>
  </si>
  <si>
    <t>Vichy Vengeance</t>
  </si>
  <si>
    <t>Sidon, Syria</t>
  </si>
  <si>
    <t>BC 1</t>
  </si>
  <si>
    <t>BC 2</t>
  </si>
  <si>
    <t>BC 3</t>
  </si>
  <si>
    <t>BC 4</t>
  </si>
  <si>
    <t>BC 5</t>
  </si>
  <si>
    <t>BC 6</t>
  </si>
  <si>
    <t>BC 7</t>
  </si>
  <si>
    <t>FT 89</t>
  </si>
  <si>
    <t>Home Alone: Urrah!</t>
  </si>
  <si>
    <t>Somewhere in Eastern Europe</t>
  </si>
  <si>
    <t>LV</t>
  </si>
  <si>
    <t>ASLSK Contest H</t>
  </si>
  <si>
    <t>Critical Hit Retro Issue 2</t>
  </si>
  <si>
    <t>Fischer Design Shop</t>
  </si>
  <si>
    <t>Hardeman, Francis</t>
  </si>
  <si>
    <t>We Surrender</t>
  </si>
  <si>
    <t>CH131</t>
  </si>
  <si>
    <t>Blood Brothers</t>
  </si>
  <si>
    <t>Burnes, France</t>
  </si>
  <si>
    <t>CH132</t>
  </si>
  <si>
    <t>Artelnoye, Russia</t>
  </si>
  <si>
    <t>Critical Hit Online Issue 3</t>
  </si>
  <si>
    <t>Moves Issue  8</t>
  </si>
  <si>
    <t>Rout Report Issue 2.?</t>
  </si>
  <si>
    <t>GS, Ov8</t>
  </si>
  <si>
    <t>Mud, Ov4</t>
  </si>
  <si>
    <t>No Crying In Crimea</t>
  </si>
  <si>
    <t>Desobry Defiant</t>
  </si>
  <si>
    <t>SS-3 NFNH12</t>
  </si>
  <si>
    <t>SS-3 NFNH13</t>
  </si>
  <si>
    <t>SS-3 NFNH14</t>
  </si>
  <si>
    <t>ASL Annual `95 Winter A 74</t>
  </si>
  <si>
    <t>Maple Leaf Route Pack 1: Canada at War MLR3</t>
  </si>
  <si>
    <t>Third Time Lucky</t>
  </si>
  <si>
    <t>FE160</t>
  </si>
  <si>
    <t>Hill 490</t>
  </si>
  <si>
    <t>Outside Wiltz, Luxembourg</t>
  </si>
  <si>
    <t>TOT Teaser A</t>
  </si>
  <si>
    <t>Land of the Khan</t>
  </si>
  <si>
    <t>Soelstad, Denmark</t>
  </si>
  <si>
    <t>Mtensk, Russia</t>
  </si>
  <si>
    <t>Cauquigny, France</t>
  </si>
  <si>
    <t>The Italians Need Help!</t>
  </si>
  <si>
    <t>Camp Tumar West, south of Sidi Barani, Egypt</t>
  </si>
  <si>
    <t>Helfaya Pass, south of Sollum, Egypt</t>
  </si>
  <si>
    <t>Monte Cassino, Italy</t>
  </si>
  <si>
    <t>61</t>
  </si>
  <si>
    <t>62</t>
  </si>
  <si>
    <t>60</t>
  </si>
  <si>
    <t>A: Cavalry8</t>
  </si>
  <si>
    <t>Red Star Express</t>
  </si>
  <si>
    <t>West of Sitsa, Maritime Province, Siberia, Russia</t>
  </si>
  <si>
    <t>Hit the Beach Issue 3.8</t>
  </si>
  <si>
    <t>Norway 1940</t>
  </si>
  <si>
    <t>Rjukan Factory, Norway</t>
  </si>
  <si>
    <t>D5/A7</t>
  </si>
  <si>
    <t>Slough of Despair</t>
  </si>
  <si>
    <t>Ischbuchenskiy, Russia</t>
  </si>
  <si>
    <t>ITR-1</t>
  </si>
  <si>
    <t>ITR-2</t>
  </si>
  <si>
    <t>Twilight's Last Gleaming</t>
  </si>
  <si>
    <t>Oberembt, Germany</t>
  </si>
  <si>
    <t>ASLUG 11</t>
  </si>
  <si>
    <t>Barfour, Normandy, France</t>
  </si>
  <si>
    <t>Retreat From Bairik</t>
  </si>
  <si>
    <t>Bairak, Russia</t>
  </si>
  <si>
    <t>Leibstandarte Series #1: Sochaczew</t>
  </si>
  <si>
    <t>AP 4</t>
  </si>
  <si>
    <t>L'Abbaye Blanche, France</t>
  </si>
  <si>
    <t>West of Djefna, Tunisia</t>
  </si>
  <si>
    <t>Rout Report Issue 4.3 Z10</t>
  </si>
  <si>
    <t>Ov5</t>
  </si>
  <si>
    <t>The Rats of Hamich</t>
  </si>
  <si>
    <t>Turning the Tide ASL Scenario Bundle U21</t>
  </si>
  <si>
    <t>Komanos, Western Greece</t>
  </si>
  <si>
    <t>4</t>
  </si>
  <si>
    <t>Five Days In May</t>
  </si>
  <si>
    <t>Razorback Pack</t>
  </si>
  <si>
    <t>ABS- 2</t>
  </si>
  <si>
    <t>ABS- 3</t>
  </si>
  <si>
    <t>ABS- 4</t>
  </si>
  <si>
    <t>ABS- 5</t>
  </si>
  <si>
    <t>Tac27</t>
  </si>
  <si>
    <t>Tarakan, east of Borneo, Netherlands East Indies</t>
  </si>
  <si>
    <t>Quick &amp; Dirty</t>
  </si>
  <si>
    <t>Kangaroo Hop</t>
  </si>
  <si>
    <t>BFP 3: Blood and Jungle BFP-47</t>
  </si>
  <si>
    <t>Leatherneck 1 Leatherneck 3</t>
  </si>
  <si>
    <t>FC 1</t>
  </si>
  <si>
    <t>Bon Accueil</t>
  </si>
  <si>
    <t>6 miles north of Mutanchiang, Manchukuo</t>
  </si>
  <si>
    <t>Spielford, Yugoslavia</t>
  </si>
  <si>
    <t>Mussino, Russia</t>
  </si>
  <si>
    <t>ASL Annual `89 A  1</t>
  </si>
  <si>
    <t>Near Cheux, south of Norrey, France</t>
  </si>
  <si>
    <t>High Ground 2</t>
  </si>
  <si>
    <t>HG- 1</t>
  </si>
  <si>
    <t>High Ground HG!6</t>
  </si>
  <si>
    <t>HG- 2</t>
  </si>
  <si>
    <t>Le Franc Tireur Issue  8: Normandy</t>
  </si>
  <si>
    <t>CH 70</t>
  </si>
  <si>
    <t>CH108</t>
  </si>
  <si>
    <t>Gomel-Bryansk Highway, Russia</t>
  </si>
  <si>
    <t>&gt;10</t>
  </si>
  <si>
    <t>Take a Bath</t>
  </si>
  <si>
    <t>Nissoria, Sicily, Italy</t>
  </si>
  <si>
    <t>ASL Sweden</t>
  </si>
  <si>
    <t>ASL Sweden Online</t>
  </si>
  <si>
    <t>A Breezeless Day</t>
  </si>
  <si>
    <t>Rikusentai</t>
  </si>
  <si>
    <t>Saipan, the Marianas</t>
  </si>
  <si>
    <t>Elvegardsmoen, Norway</t>
  </si>
  <si>
    <t>J  1</t>
  </si>
  <si>
    <t>J  2</t>
  </si>
  <si>
    <t>J  3</t>
  </si>
  <si>
    <t>J  4</t>
  </si>
  <si>
    <t>J  5</t>
  </si>
  <si>
    <t>J  6</t>
  </si>
  <si>
    <t>J  7</t>
  </si>
  <si>
    <t>J  8</t>
  </si>
  <si>
    <t>J  9</t>
  </si>
  <si>
    <t>J 10</t>
  </si>
  <si>
    <t>J 11</t>
  </si>
  <si>
    <t>J 12</t>
  </si>
  <si>
    <t>D8/A20</t>
  </si>
  <si>
    <t>Beda Fomm 1</t>
  </si>
  <si>
    <t>Dragoons In Holland</t>
  </si>
  <si>
    <t>The Bridge Over the River Kwai</t>
  </si>
  <si>
    <t>Crossroads At Suxy</t>
  </si>
  <si>
    <t>The Golf Hotel, northeast of Hyeres, France, 1815 hours</t>
  </si>
  <si>
    <t>OB 7</t>
  </si>
  <si>
    <t>OB 8</t>
  </si>
  <si>
    <t>D6/A4</t>
  </si>
  <si>
    <t>Preparing the Way</t>
  </si>
  <si>
    <t>Command &amp; Strategy Issue 7 1</t>
  </si>
  <si>
    <t>Double Assaut</t>
  </si>
  <si>
    <t>Torneo ModCon 2K Tournament Scenario</t>
  </si>
  <si>
    <t>Dal Bello, Daniele</t>
  </si>
  <si>
    <t>Men Only</t>
  </si>
  <si>
    <t>Steel Guns and Iron Men</t>
  </si>
  <si>
    <t>Funnies</t>
  </si>
  <si>
    <t>DYO Type Variable OB Purchase</t>
  </si>
  <si>
    <t>DBP 4</t>
  </si>
  <si>
    <t>CH110</t>
  </si>
  <si>
    <t>BRT2</t>
  </si>
  <si>
    <t>BRT3</t>
  </si>
  <si>
    <t>BRT4</t>
  </si>
  <si>
    <t>BRT5</t>
  </si>
  <si>
    <t>Apartment Hunting</t>
  </si>
  <si>
    <t>Kharkov, in the Ukranie</t>
  </si>
  <si>
    <t>BtB 9</t>
  </si>
  <si>
    <t>BtB10</t>
  </si>
  <si>
    <t>BtB11</t>
  </si>
  <si>
    <t>BtB12</t>
  </si>
  <si>
    <t>BtB13</t>
  </si>
  <si>
    <t>BtB14</t>
  </si>
  <si>
    <t>Norman "D"</t>
  </si>
  <si>
    <t>Montmartin-en-Graignes, France</t>
  </si>
  <si>
    <t>BFP E</t>
  </si>
  <si>
    <t>BC, BFP: BtB SSR, Ov2</t>
  </si>
  <si>
    <t>G35</t>
  </si>
  <si>
    <t>The Dinant Bridgehead</t>
  </si>
  <si>
    <t>The Mailed Fist</t>
  </si>
  <si>
    <t>Acts of Defiance</t>
  </si>
  <si>
    <t>Broich Bash</t>
  </si>
  <si>
    <t>Maelu, Burma</t>
  </si>
  <si>
    <t>Seelow Heights, Germany</t>
  </si>
  <si>
    <t>FE108.1</t>
  </si>
  <si>
    <t>No Walkover</t>
  </si>
  <si>
    <t>Captain Harada's Counter-Attack</t>
  </si>
  <si>
    <t>4-6.5</t>
  </si>
  <si>
    <t>The Nutcracker</t>
  </si>
  <si>
    <t>A Well-Engineered Ambush</t>
  </si>
  <si>
    <t>Baw Drop</t>
  </si>
  <si>
    <t>Baw Village, Burma</t>
  </si>
  <si>
    <t>Cat’s Cradle</t>
  </si>
  <si>
    <t>Centuripe, Sicily, Italy</t>
  </si>
  <si>
    <t>Cherry Ripe</t>
  </si>
  <si>
    <t>Odd Angry Shot</t>
  </si>
  <si>
    <t>Finisterre Range, New Guinea</t>
  </si>
  <si>
    <t>Uncommon Misery</t>
  </si>
  <si>
    <t>Potsambang, Burma</t>
  </si>
  <si>
    <t>Sons of Slava</t>
  </si>
  <si>
    <t>Busk Sasov, Poland</t>
  </si>
  <si>
    <t>Head In the Noose</t>
  </si>
  <si>
    <t>Guns For St. Barbara</t>
  </si>
  <si>
    <t>St. Barbara, Germany</t>
  </si>
  <si>
    <t>BC22</t>
  </si>
  <si>
    <t>Two Man Front</t>
  </si>
  <si>
    <t>BC23</t>
  </si>
  <si>
    <t>BC24</t>
  </si>
  <si>
    <t>BC25</t>
  </si>
  <si>
    <t>Kill 'em</t>
  </si>
  <si>
    <t>Shaggy Shootout</t>
  </si>
  <si>
    <t>Tommy Tarzan</t>
  </si>
  <si>
    <t>WO Bonus Pack 1</t>
  </si>
  <si>
    <t>WO Bonus Pack 2</t>
  </si>
  <si>
    <t>AH ASL Module  1: Beyond Valor  1</t>
  </si>
  <si>
    <t>AH ASL Module  1: Beyond Valor  2</t>
  </si>
  <si>
    <t>AH ASL Module  1: Beyond Valor  3</t>
  </si>
  <si>
    <t>Guam, the Marianas</t>
  </si>
  <si>
    <t>Dispatches From the Bunker Issue  1</t>
  </si>
  <si>
    <t>The World Is Against Us!</t>
  </si>
  <si>
    <t>Wilno, Poland</t>
  </si>
  <si>
    <t>Dachang, China</t>
  </si>
  <si>
    <t>Ordeal Before Shuri</t>
  </si>
  <si>
    <t>Platoon Leader</t>
  </si>
  <si>
    <t>Soul Brothers</t>
  </si>
  <si>
    <t>ASL Union of Gamers Issue 1</t>
  </si>
  <si>
    <t>ASL Union of Gamers Issue 2</t>
  </si>
  <si>
    <t>ASL Union of Gamers Issue 3</t>
  </si>
  <si>
    <t>A: AB12</t>
  </si>
  <si>
    <t>CH178</t>
  </si>
  <si>
    <t>Crocodile Hunt</t>
  </si>
  <si>
    <t>Mind the Gap / Riesensauerei</t>
  </si>
  <si>
    <t>Baffing / Panzerknacker</t>
  </si>
  <si>
    <t>Hubert's Folly</t>
  </si>
  <si>
    <t>Arras</t>
  </si>
  <si>
    <t>Priests On the Line</t>
  </si>
  <si>
    <t>JF 7</t>
  </si>
  <si>
    <t>JF 8</t>
  </si>
  <si>
    <t>JF11</t>
  </si>
  <si>
    <t>JF10</t>
  </si>
  <si>
    <t>JF12</t>
  </si>
  <si>
    <t>JF15</t>
  </si>
  <si>
    <t>JF13</t>
  </si>
  <si>
    <t>JF14</t>
  </si>
  <si>
    <t>Wounded Tiger</t>
  </si>
  <si>
    <t>Between Berezovka and Syrtsevo, Russia</t>
  </si>
  <si>
    <t>FF 1</t>
  </si>
  <si>
    <t>Hitler's New Years Eve</t>
  </si>
  <si>
    <t>ASLOK 2005 #1</t>
  </si>
  <si>
    <t>The Salient</t>
  </si>
  <si>
    <t>The General Issue 23-5 F</t>
  </si>
  <si>
    <t>The General Issue 23-5 G</t>
  </si>
  <si>
    <t>ASL Union of Gamers Issue 5</t>
  </si>
  <si>
    <t>CH 40(a)</t>
  </si>
  <si>
    <t>Critical Hit Issue 3 CH 40</t>
  </si>
  <si>
    <t>Critical Hit Retro Issue 3 CH39(a)</t>
  </si>
  <si>
    <t>Critical Hit Retro Issue 3 CH40(a)</t>
  </si>
  <si>
    <t>Shambles</t>
  </si>
  <si>
    <t>Guryev's Headquarters</t>
  </si>
  <si>
    <t>Berserk!</t>
  </si>
  <si>
    <t>Bessarabia, Romania</t>
  </si>
  <si>
    <t>Hills of Arakan</t>
  </si>
  <si>
    <t>Critical Hit Retro Issue 3 CH 44(a)</t>
  </si>
  <si>
    <t>CH 46(a)</t>
  </si>
  <si>
    <t>Critical Hit Issue 4 CH 46</t>
  </si>
  <si>
    <t>Critical Hit Retro Issue 3 CH 46(a)</t>
  </si>
  <si>
    <t>CH 48(a)</t>
  </si>
  <si>
    <t>Critical Hit Retro Issue 3 CH 48(a)</t>
  </si>
  <si>
    <t>Critical Hit Issue 4 CH 48</t>
  </si>
  <si>
    <t>CH 31(a)</t>
  </si>
  <si>
    <t>Critical Hit Retro Issue 4 CH31(a)</t>
  </si>
  <si>
    <t>Damn Army</t>
  </si>
  <si>
    <t>The Hawkins Room</t>
  </si>
  <si>
    <t>Ov1, Rain</t>
  </si>
  <si>
    <t>ASL News 69</t>
  </si>
  <si>
    <t>Near Schwanenhof, Germany</t>
  </si>
  <si>
    <t>Along the Jebel Akhdar, Libya</t>
  </si>
  <si>
    <t>The Hardest Day</t>
  </si>
  <si>
    <t>Quesnel, France</t>
  </si>
  <si>
    <t>ADatR-03</t>
  </si>
  <si>
    <t>Break For Hungary</t>
  </si>
  <si>
    <t>The Front In Flames</t>
  </si>
  <si>
    <t>Line In the Sand</t>
  </si>
  <si>
    <t>Escape To Wiltz</t>
  </si>
  <si>
    <t>CH 54(a)</t>
  </si>
  <si>
    <t>CH 59(a)</t>
  </si>
  <si>
    <t>Critical Hit Issue 3.1 CH 54</t>
  </si>
  <si>
    <t>Critical Hit Issue 3.1 CH 59</t>
  </si>
  <si>
    <t>CH 57(a)</t>
  </si>
  <si>
    <t>Z10</t>
  </si>
  <si>
    <t>Q11</t>
  </si>
  <si>
    <t>Alife, Italy</t>
  </si>
  <si>
    <t>Garvis</t>
  </si>
  <si>
    <t>Gavis, France</t>
  </si>
  <si>
    <t>The Grim Reapers</t>
  </si>
  <si>
    <t>Dasseville, J.P.</t>
  </si>
  <si>
    <t>FE 88.1</t>
  </si>
  <si>
    <t xml:space="preserve">Last Stop Before Victory </t>
  </si>
  <si>
    <t xml:space="preserve">A War of Corporals </t>
  </si>
  <si>
    <t>West of Primosole Bridge, Sicily, Italy</t>
  </si>
  <si>
    <t>Xanino, Russia</t>
  </si>
  <si>
    <t>Ritpong, Burma</t>
  </si>
  <si>
    <t>Operation Spring</t>
  </si>
  <si>
    <t>Bleialf, Germany</t>
  </si>
  <si>
    <t>S16</t>
  </si>
  <si>
    <t>Legio Patria Nostra</t>
  </si>
  <si>
    <t>Radicofani, Italy</t>
  </si>
  <si>
    <t>S 4</t>
  </si>
  <si>
    <t>Welcome Back</t>
  </si>
  <si>
    <t>y</t>
  </si>
  <si>
    <t>S 3</t>
  </si>
  <si>
    <t>S 2</t>
  </si>
  <si>
    <t>S 1</t>
  </si>
  <si>
    <t>S 5</t>
  </si>
  <si>
    <t>S 6</t>
  </si>
  <si>
    <t>CH 83a</t>
  </si>
  <si>
    <t>Wingen-sur-Moder, France</t>
  </si>
  <si>
    <t>Wacht Am Rhein</t>
  </si>
  <si>
    <t>The Assault On Gap</t>
  </si>
  <si>
    <t>Euro-Pack 71</t>
  </si>
  <si>
    <t>On All Fronts Issue  49</t>
  </si>
  <si>
    <t>Chef-du-Pont, France</t>
  </si>
  <si>
    <t>Port Fuad, Egypt</t>
  </si>
  <si>
    <t>Blitzkrieg Pack</t>
  </si>
  <si>
    <t>Un Taxi Pour Ste. Anne</t>
  </si>
  <si>
    <t>Collision Course</t>
  </si>
  <si>
    <t>Day At Night</t>
  </si>
  <si>
    <t>Saint Jean-de-Daye, France</t>
  </si>
  <si>
    <t>Porta San Paolo, Rome, Italy</t>
  </si>
  <si>
    <t>On the Kokoda Trail</t>
  </si>
  <si>
    <t>The I &amp; R Platoon</t>
  </si>
  <si>
    <t>Lanzareth, Belgium</t>
  </si>
  <si>
    <t>Red Factory, Stalingrad, Russia</t>
  </si>
  <si>
    <t>Lider</t>
  </si>
  <si>
    <t>Frontier Post, Libyan-Egyptain Border</t>
  </si>
  <si>
    <t>Northwest of Staritsa, Russia</t>
  </si>
  <si>
    <t>Uulantoinwarra, Finland</t>
  </si>
  <si>
    <t>Euro-Pack 91</t>
  </si>
  <si>
    <t>Butovo, Russia</t>
  </si>
  <si>
    <t>Rearguard Action</t>
  </si>
  <si>
    <t>Tome, Arunci Mountains, Italy</t>
  </si>
  <si>
    <t>Outskirts of Leningrad, Russia</t>
  </si>
  <si>
    <t>The Amazing Tominac</t>
  </si>
  <si>
    <t>Manila John</t>
  </si>
  <si>
    <t>Batterie Du Port</t>
  </si>
  <si>
    <t>Z20</t>
  </si>
  <si>
    <t>Tooth and Nail</t>
  </si>
  <si>
    <t>GCE2</t>
  </si>
  <si>
    <t>Mouren, Normandy, France</t>
  </si>
  <si>
    <t>Asun, Malaya</t>
  </si>
  <si>
    <t>Southern edge of Scheidiswald, Russia</t>
  </si>
  <si>
    <t>Wormhoudt, France</t>
  </si>
  <si>
    <t>...and Here We Damned Well Stay</t>
  </si>
  <si>
    <t>Southeast of Mtsensk, Russia</t>
  </si>
  <si>
    <t>Battleplan Issue 2</t>
  </si>
  <si>
    <t>Critical Hit, Inc.</t>
  </si>
  <si>
    <t>Dawn Attack</t>
  </si>
  <si>
    <t>Wingen-Sur-Moder, France</t>
  </si>
  <si>
    <t>CH: Wingen-Sur-Moder</t>
  </si>
  <si>
    <t>Krauts In the Holes</t>
  </si>
  <si>
    <r>
      <t>CH: WSR, GS</t>
    </r>
    <r>
      <rPr>
        <sz val="10"/>
        <rFont val="Wingdings"/>
        <charset val="2"/>
      </rPr>
      <t/>
    </r>
  </si>
  <si>
    <t>A Company Alone</t>
  </si>
  <si>
    <t>Jumbo Time</t>
  </si>
  <si>
    <t>Love Hurts</t>
  </si>
  <si>
    <t>5-7</t>
  </si>
  <si>
    <t>14 miles west of El Alamein, Egypt</t>
  </si>
  <si>
    <t>A15</t>
  </si>
  <si>
    <t>Mannerheim Line, Finland</t>
  </si>
  <si>
    <t>Near Osa, Hungary</t>
  </si>
  <si>
    <t>Finnish Blitzkrieg</t>
  </si>
  <si>
    <t>Alakurtti, Finland</t>
  </si>
  <si>
    <t>The Crimea, Russia</t>
  </si>
  <si>
    <t>Tripwire</t>
  </si>
  <si>
    <t>Vulcan's Forge</t>
  </si>
  <si>
    <t>A Worthy Adversary</t>
  </si>
  <si>
    <t>Nepokrytaia, Russia</t>
  </si>
  <si>
    <t>ASL News Issue 15</t>
  </si>
  <si>
    <t>ASL News Issue 16</t>
  </si>
  <si>
    <t>HASL Module 4: Pegasus Bridge</t>
  </si>
  <si>
    <t>Solitaire ASL</t>
  </si>
  <si>
    <t>Monster Pack 2000</t>
  </si>
  <si>
    <t>Casus Belli</t>
  </si>
  <si>
    <t>Kleinhole, Germany</t>
  </si>
  <si>
    <t>D14/A19</t>
  </si>
  <si>
    <t>Casa Berardi, Italy</t>
  </si>
  <si>
    <t>ASL Annual `90 A 17</t>
  </si>
  <si>
    <t>ASL Annual `90 A 21</t>
  </si>
  <si>
    <t>Floing, France</t>
  </si>
  <si>
    <t>FE 89.1</t>
  </si>
  <si>
    <t>FE 90.1</t>
  </si>
  <si>
    <t>Montherme, France</t>
  </si>
  <si>
    <t>Bulson, France</t>
  </si>
  <si>
    <t>AP 2</t>
  </si>
  <si>
    <t>Dispatches From the Bunker Issue 29</t>
  </si>
  <si>
    <t>The Meat Grinder</t>
  </si>
  <si>
    <t>A Bad Start</t>
  </si>
  <si>
    <t>Not Without a Fight</t>
  </si>
  <si>
    <t>Near Auw, Germany</t>
  </si>
  <si>
    <t>Bourguebus Ridge, France</t>
  </si>
  <si>
    <t>Point 125, Deg, Hungary</t>
  </si>
  <si>
    <t>Kyaukpu, Burma</t>
  </si>
  <si>
    <t>Meiktila, Burma</t>
  </si>
  <si>
    <t>Scroungin' ASL News</t>
  </si>
  <si>
    <t>Avalon Hill Game Company</t>
  </si>
  <si>
    <t>Jatkosota: Finland's Continuation War</t>
  </si>
  <si>
    <t>Pontaubault, France</t>
  </si>
  <si>
    <t>A hypothetical invasion of Japan scenario</t>
  </si>
  <si>
    <t>Near Takanabe, Kyushu, Japan</t>
  </si>
  <si>
    <t>VASL: TR1</t>
  </si>
  <si>
    <t>The Buddhist Monastery</t>
  </si>
  <si>
    <t>N.of Makurazaki, Kyushu, Japan</t>
  </si>
  <si>
    <t>VASL: F2</t>
  </si>
  <si>
    <t>The Porcelain Factory</t>
  </si>
  <si>
    <t>Kagoshima, Kyushu, Japan</t>
  </si>
  <si>
    <t>Firefight Tournament Scenario 2008: Festung Budapest</t>
  </si>
  <si>
    <t>Firefight Tournament Scenario 2009: Fog of War</t>
  </si>
  <si>
    <t>Red Star/White Star</t>
  </si>
  <si>
    <t>Front Range ASL Club Online Scenario</t>
  </si>
  <si>
    <t>Vienna, Austria</t>
  </si>
  <si>
    <t>Mixed Response</t>
  </si>
  <si>
    <t>Outside Carentan, Normandy, France</t>
  </si>
  <si>
    <t>Near les Droueries, Normandy, France</t>
  </si>
  <si>
    <t>Man and Machine</t>
  </si>
  <si>
    <t>Probing the Mabatang Line</t>
  </si>
  <si>
    <t>Bataan: Battle For the Mabatang Line 1941</t>
  </si>
  <si>
    <t>15:00 hours, Mabatang, the Philippine Islands</t>
  </si>
  <si>
    <t>CH: Mabatang</t>
  </si>
  <si>
    <t>Fry's Philippine Scouts</t>
  </si>
  <si>
    <t>06:00 hours, Mabatang, the Philippine Islands</t>
  </si>
  <si>
    <t>23:00 hours, Mabatang, the Philippine Islands</t>
  </si>
  <si>
    <t>First Honor</t>
  </si>
  <si>
    <t>08:30 hours, Mabatang, the Philippine Islands</t>
  </si>
  <si>
    <t>Carabao Minesweeper</t>
  </si>
  <si>
    <t>Mopping Up Mabatang</t>
  </si>
  <si>
    <t>Afternoon Tea…NT</t>
  </si>
  <si>
    <t>On the Road To Abucay</t>
  </si>
  <si>
    <t>Belt Fed Drive</t>
  </si>
  <si>
    <t>CH: ST1</t>
  </si>
  <si>
    <t>Militia Pushback</t>
  </si>
  <si>
    <t xml:space="preserve"> HB3 Bonus 3</t>
  </si>
  <si>
    <t xml:space="preserve"> HB3 Bonus 4</t>
  </si>
  <si>
    <t>On All Fronts Issue  95</t>
  </si>
  <si>
    <t>Euro-Pack Issue 4 Euro-Pack 15</t>
  </si>
  <si>
    <t>ASL Journal Issue 6 J 96</t>
  </si>
  <si>
    <t>ASL Journal Issue 6 J 95</t>
  </si>
  <si>
    <t>Tactiques Issue 8 Tac62</t>
  </si>
  <si>
    <t>MwT 6</t>
  </si>
  <si>
    <t>ASL Classic T4</t>
  </si>
  <si>
    <t>Near Sidi Rezegh, Libya</t>
  </si>
  <si>
    <t>Supercharge!</t>
  </si>
  <si>
    <t>D12/A14</t>
  </si>
  <si>
    <t>Down and Out</t>
  </si>
  <si>
    <t>Buna, Papua New Guinea</t>
  </si>
  <si>
    <t>Trial of Strength</t>
  </si>
  <si>
    <t>Before Nightfall</t>
  </si>
  <si>
    <t>ASL Module  3: Yanks</t>
  </si>
  <si>
    <t>OM-1</t>
  </si>
  <si>
    <t>OM-2</t>
  </si>
  <si>
    <t>OM-3</t>
  </si>
  <si>
    <t>OM-4</t>
  </si>
  <si>
    <t>OM-5</t>
  </si>
  <si>
    <t>OM-6</t>
  </si>
  <si>
    <t>OM-7</t>
  </si>
  <si>
    <t>Two miles west of Hamminkeln, Germany</t>
  </si>
  <si>
    <t>Dzerhezinsky Tractor Works</t>
  </si>
  <si>
    <t>SP120</t>
  </si>
  <si>
    <t>P</t>
  </si>
  <si>
    <t>Balkan Dawn</t>
  </si>
  <si>
    <t>Livno, Hercegovina</t>
  </si>
  <si>
    <t>Le Plein: The Other Side of Pegasus</t>
  </si>
  <si>
    <t>Sargent Rudolf Brasche Series #1: Brasche Encounter</t>
  </si>
  <si>
    <t>Homyly, France</t>
  </si>
  <si>
    <t>DB002</t>
  </si>
  <si>
    <t>OA 5</t>
  </si>
  <si>
    <t>Troteval Farm</t>
  </si>
  <si>
    <t>FC 3</t>
  </si>
  <si>
    <t>FC 4</t>
  </si>
  <si>
    <t>FC 5</t>
  </si>
  <si>
    <t>FC 6</t>
  </si>
  <si>
    <t>FC 7</t>
  </si>
  <si>
    <t>FC 8</t>
  </si>
  <si>
    <t>FC 9</t>
  </si>
  <si>
    <t>FC10</t>
  </si>
  <si>
    <t>FCCG</t>
  </si>
  <si>
    <t>GSTK2</t>
  </si>
  <si>
    <t>GSTK3</t>
  </si>
  <si>
    <t>Steel and Fire</t>
  </si>
  <si>
    <t>LSSAH27</t>
  </si>
  <si>
    <t>LSSAH28</t>
  </si>
  <si>
    <t>FT 60</t>
  </si>
  <si>
    <t>Bloody Brothers</t>
  </si>
  <si>
    <t>In Contact IC 9</t>
  </si>
  <si>
    <t>OA 9</t>
  </si>
  <si>
    <t xml:space="preserve">Storm Over Mariupol </t>
  </si>
  <si>
    <t>Volkovisk, Russia</t>
  </si>
  <si>
    <t>FrF14</t>
  </si>
  <si>
    <t>Patton Breaks Loose</t>
  </si>
  <si>
    <t>GSTK4</t>
  </si>
  <si>
    <t>WP 8</t>
  </si>
  <si>
    <t>WP 9</t>
  </si>
  <si>
    <t>WP10</t>
  </si>
  <si>
    <t>BB 1</t>
  </si>
  <si>
    <t>BB 2</t>
  </si>
  <si>
    <t>BB 3</t>
  </si>
  <si>
    <t>BB 4</t>
  </si>
  <si>
    <t>Maple Leaf Route Pack 1: Canada at War MLR6</t>
  </si>
  <si>
    <t>Moabit Prison, Berlin, Germany</t>
  </si>
  <si>
    <t>CH: B1</t>
  </si>
  <si>
    <t>Village of Horgne, 20km southwest of Sedan, France</t>
  </si>
  <si>
    <t>Steeple Chasing</t>
  </si>
  <si>
    <t>Bagnacavallo, Italy</t>
  </si>
  <si>
    <t>Battered Remnants</t>
  </si>
  <si>
    <t>AaC2</t>
  </si>
  <si>
    <t>AaC3</t>
  </si>
  <si>
    <t>Outside Carentan, France</t>
  </si>
  <si>
    <t>AaC4</t>
  </si>
  <si>
    <t>Frontal Collision</t>
  </si>
  <si>
    <t>The Last Fifteen</t>
  </si>
  <si>
    <t>The Specialists' House</t>
  </si>
  <si>
    <t>WG 6</t>
  </si>
  <si>
    <t>D: Cavalry6</t>
  </si>
  <si>
    <t>Shellshock #6</t>
  </si>
  <si>
    <t>Rocky Mountain Rumble Scenario</t>
  </si>
  <si>
    <t>Halloween 2010</t>
  </si>
  <si>
    <t>Dispatches From the Bunker Issue 16 DB035</t>
  </si>
  <si>
    <t>Dispatches From the Bunker Issue 17 DB036</t>
  </si>
  <si>
    <t>Dispatches From the Bunker Issue 19 DB043</t>
  </si>
  <si>
    <t>The Belgian Collapse</t>
  </si>
  <si>
    <t>Gruppo Mobile</t>
  </si>
  <si>
    <t>Setback At El Adem</t>
  </si>
  <si>
    <t>The Pastor's Punch</t>
  </si>
  <si>
    <t>Halfaya Pass, south of Sollum, Egypt</t>
  </si>
  <si>
    <t>Critical Hit Issue 1 CH  1</t>
  </si>
  <si>
    <t>South of Krasny Bor, Russia</t>
  </si>
  <si>
    <t>Pointe du Hoc, Normandy, France</t>
  </si>
  <si>
    <t>Devil's Garden</t>
  </si>
  <si>
    <t>Casa Del Priolo, Sicily, Italy</t>
  </si>
  <si>
    <t>Deadly Appetici</t>
  </si>
  <si>
    <t>Leros, Dodecanese Islands, Aegean Sea</t>
  </si>
  <si>
    <t>HoB: SF#</t>
  </si>
  <si>
    <t>This Isn't a 7-11!</t>
  </si>
  <si>
    <t>Trijueque, Spain</t>
  </si>
  <si>
    <t>Tea For Two</t>
  </si>
  <si>
    <t>March Madness `99 Pack KE15</t>
  </si>
  <si>
    <t>FT 28</t>
  </si>
  <si>
    <t>First Annoyance</t>
  </si>
  <si>
    <t>To the Rescue</t>
  </si>
  <si>
    <t>Tzuhsingtun, Manchuria</t>
  </si>
  <si>
    <t>Repulsed</t>
  </si>
  <si>
    <t>Borgut, The Ogaden, Ethiopia</t>
  </si>
  <si>
    <t>Now It's German!</t>
  </si>
  <si>
    <t>Dodecanese Islands, Aegean Sea</t>
  </si>
  <si>
    <t>False Flag</t>
  </si>
  <si>
    <t>Isle of Calchi, Dodecanese Islands, Aegean Sea</t>
  </si>
  <si>
    <t>FE 91.1</t>
  </si>
  <si>
    <t>FE 92.1</t>
  </si>
  <si>
    <t>Un Chasseur Trop Pressé</t>
  </si>
  <si>
    <t>Near Chichagof Harbor, Alaska, USA</t>
  </si>
  <si>
    <t>Gavin's Train</t>
  </si>
  <si>
    <t>Fruitless Fighting</t>
  </si>
  <si>
    <t>Porech'e Push</t>
  </si>
  <si>
    <t>The Battle of Krasnogvadeisk</t>
  </si>
  <si>
    <t>Stalin's Revenge</t>
  </si>
  <si>
    <t>Misfortune</t>
  </si>
  <si>
    <t>Such Impudence</t>
  </si>
  <si>
    <t>Cut, Slash and Mow Down</t>
  </si>
  <si>
    <t>Gold Beach!: Jig Red West</t>
  </si>
  <si>
    <t>A: MC3. Tr5</t>
  </si>
  <si>
    <t>Roi, Italy</t>
  </si>
  <si>
    <t>Maleme Airfield, Crete</t>
  </si>
  <si>
    <t>Repoussage 1</t>
  </si>
  <si>
    <t>The Stalin Line</t>
  </si>
  <si>
    <t>The Bloody Saber</t>
  </si>
  <si>
    <t>New Pinstov, Poland</t>
  </si>
  <si>
    <t>First Blood</t>
  </si>
  <si>
    <t>North of Deynze, Belgium</t>
  </si>
  <si>
    <t>CH104</t>
  </si>
  <si>
    <t>CH105</t>
  </si>
  <si>
    <t>Winged Devils</t>
  </si>
  <si>
    <t>CH: MC6</t>
  </si>
  <si>
    <t>CH: APSR</t>
  </si>
  <si>
    <t>Near Verbasz, Yugoslavia</t>
  </si>
  <si>
    <t>CH: MC4</t>
  </si>
  <si>
    <t>Near Kanev, Russia</t>
  </si>
  <si>
    <t>AP44</t>
  </si>
  <si>
    <t>The Burial Mound</t>
  </si>
  <si>
    <t>Shellshock #3</t>
  </si>
  <si>
    <t>Shellshock #4</t>
  </si>
  <si>
    <t>Rzhev, Russia</t>
  </si>
  <si>
    <t>D: FB2</t>
  </si>
  <si>
    <t>SAGA `94</t>
  </si>
  <si>
    <t>10-12</t>
  </si>
  <si>
    <t>78-117</t>
  </si>
  <si>
    <t>Silesian Interlude</t>
  </si>
  <si>
    <t>South of Oppeln, Upper Silesia</t>
  </si>
  <si>
    <t>Southeast of Mareth, Tunisia</t>
  </si>
  <si>
    <t>First Banzai</t>
  </si>
  <si>
    <t>Rout Report Issue 2.2</t>
  </si>
  <si>
    <t>Rout Report Issue 4.?</t>
  </si>
  <si>
    <t>Rout Report Issue 4.3</t>
  </si>
  <si>
    <t>Rout Report Issue 4.4</t>
  </si>
  <si>
    <t>Rout Report Issue 5.1</t>
  </si>
  <si>
    <t>Rout Report Issue 5.2</t>
  </si>
  <si>
    <t>FT 75</t>
  </si>
  <si>
    <t>FT 76</t>
  </si>
  <si>
    <t>FT 77</t>
  </si>
  <si>
    <t>FT 78</t>
  </si>
  <si>
    <t>FF11</t>
  </si>
  <si>
    <t>Out of Ethiopia</t>
  </si>
  <si>
    <t>Tug Argan Pass, British Somaliland</t>
  </si>
  <si>
    <t>HoB: FF11</t>
  </si>
  <si>
    <t>Heavy Metal Wargaming</t>
  </si>
  <si>
    <t>A: Cavalry16</t>
  </si>
  <si>
    <t>Poles Apart</t>
  </si>
  <si>
    <t>d</t>
  </si>
  <si>
    <t>ASL Action Pack 8: Roads Through Rome</t>
  </si>
  <si>
    <t>AP73</t>
  </si>
  <si>
    <t>AP74</t>
  </si>
  <si>
    <t>AP75</t>
  </si>
  <si>
    <t>AP76</t>
  </si>
  <si>
    <t>AP78</t>
  </si>
  <si>
    <t>AP79</t>
  </si>
  <si>
    <t>AP80</t>
  </si>
  <si>
    <t>AP81</t>
  </si>
  <si>
    <t>AP82</t>
  </si>
  <si>
    <t>HASL Module 8: Festung Budapest</t>
  </si>
  <si>
    <t>The Fields of Black Gold</t>
  </si>
  <si>
    <t>East of Sagopshin, Russia</t>
  </si>
  <si>
    <t>FrF13</t>
  </si>
  <si>
    <t>Firefight Tournament Scenario 2011</t>
  </si>
  <si>
    <t>A Hundred Rounds</t>
  </si>
  <si>
    <t>A Gleam of Bayonets</t>
  </si>
  <si>
    <t>Rocket's Red Glare</t>
  </si>
  <si>
    <t>Balkan Barbeque</t>
  </si>
  <si>
    <t>Blitzkrieg</t>
  </si>
  <si>
    <t>Blitzkrieg Issue #21</t>
  </si>
  <si>
    <t>Iron Cross</t>
  </si>
  <si>
    <t>Tactiques Platoon Based DYO Scenario</t>
  </si>
  <si>
    <t>DB038</t>
  </si>
  <si>
    <t>DB039</t>
  </si>
  <si>
    <t>DB040</t>
  </si>
  <si>
    <t>DB041</t>
  </si>
  <si>
    <t>DB042</t>
  </si>
  <si>
    <t>DB043</t>
  </si>
  <si>
    <t>DB044</t>
  </si>
  <si>
    <t>DB054</t>
  </si>
  <si>
    <r>
      <t xml:space="preserve">Modern Era ASL Variant (1950+) </t>
    </r>
    <r>
      <rPr>
        <i/>
        <sz val="10"/>
        <color indexed="8"/>
        <rFont val="Arial"/>
        <family val="2"/>
      </rPr>
      <t>[EXC: Vietnam]</t>
    </r>
  </si>
  <si>
    <t>The General Issue 24.6</t>
  </si>
  <si>
    <t>The General Issue 25.2</t>
  </si>
  <si>
    <t>The General Issue 25.3</t>
  </si>
  <si>
    <t>The General Issue 25.5</t>
  </si>
  <si>
    <t>The General Issue 25.6</t>
  </si>
  <si>
    <t>Lampertswalde, Germany</t>
  </si>
  <si>
    <t>The General Issue 28.3</t>
  </si>
  <si>
    <t>The General Issue 28.4</t>
  </si>
  <si>
    <t>TOT42</t>
  </si>
  <si>
    <t>FrF18</t>
  </si>
  <si>
    <t>Armor Tactics 101</t>
  </si>
  <si>
    <t>Stalingrad South</t>
  </si>
  <si>
    <t>Genesis  1</t>
  </si>
  <si>
    <t>Leipzig, Germany</t>
  </si>
  <si>
    <t>Cambrai, France</t>
  </si>
  <si>
    <t>Fallschirmjager Take Charge</t>
  </si>
  <si>
    <t>Torda, Hungary</t>
  </si>
  <si>
    <t>CH: MC3</t>
  </si>
  <si>
    <t>CH: MC5</t>
  </si>
  <si>
    <t>Ust-Usa, Siberia, Russia</t>
  </si>
  <si>
    <t>Aussie Bonus #1</t>
  </si>
  <si>
    <t>Aussie Bonus #5</t>
  </si>
  <si>
    <t>Not So Fast!</t>
  </si>
  <si>
    <t>For Honor?</t>
  </si>
  <si>
    <t>The Eleventh Commandment</t>
  </si>
  <si>
    <t>Ziglerovka, Russia</t>
  </si>
  <si>
    <t>Alimena, Sicily, Italy</t>
  </si>
  <si>
    <t>Elephants Unleashed</t>
  </si>
  <si>
    <t>A: Cavalry12, hd5</t>
  </si>
  <si>
    <t>M</t>
  </si>
  <si>
    <t>River Spree, Berlin, Germany</t>
  </si>
  <si>
    <t>Pinched a Tank</t>
  </si>
  <si>
    <t>Fort Pilastrino, Tobruk, Tunisia</t>
  </si>
  <si>
    <t>VotG13</t>
  </si>
  <si>
    <t>Escape From Komsomol Park</t>
  </si>
  <si>
    <t>VotG14</t>
  </si>
  <si>
    <t>VotG15</t>
  </si>
  <si>
    <t>VotG16</t>
  </si>
  <si>
    <t>VotG17</t>
  </si>
  <si>
    <t>Pleine-Plakishkan, East Prussia</t>
  </si>
  <si>
    <t>Bad Luck</t>
  </si>
  <si>
    <t>Summer Fury</t>
  </si>
  <si>
    <t>Aus Der Traum</t>
  </si>
  <si>
    <t>From a Dream</t>
  </si>
  <si>
    <t>Rochefort, Belgium</t>
  </si>
  <si>
    <t>Herbaimont, Belgium</t>
  </si>
  <si>
    <t>Big Bonus</t>
  </si>
  <si>
    <t>Land of Malaria and Pain</t>
  </si>
  <si>
    <t>Savannah Rain</t>
  </si>
  <si>
    <t>Dans la Bataille, Pour la Petrie</t>
  </si>
  <si>
    <t xml:space="preserve">In the Battle, For Petrie </t>
  </si>
  <si>
    <t>West of Butovo, Russia</t>
  </si>
  <si>
    <t>FF 9</t>
  </si>
  <si>
    <t>DR1</t>
  </si>
  <si>
    <t>DR2</t>
  </si>
  <si>
    <t>DR3</t>
  </si>
  <si>
    <t>DR4</t>
  </si>
  <si>
    <t>DR5</t>
  </si>
  <si>
    <t>DR6</t>
  </si>
  <si>
    <t>Perivolia, Crete</t>
  </si>
  <si>
    <t>Near Vilnius, Poland</t>
  </si>
  <si>
    <t>Stavka 1A</t>
  </si>
  <si>
    <t>Stavka 2B</t>
  </si>
  <si>
    <t>Near Barvenkovo, Ukraine</t>
  </si>
  <si>
    <t>DBP 2</t>
  </si>
  <si>
    <t>Where the Buffalo Roam</t>
  </si>
  <si>
    <t>CH 81a</t>
  </si>
  <si>
    <t>A: Raft9, Tr1</t>
  </si>
  <si>
    <t>A: Raft6</t>
  </si>
  <si>
    <t>Squeezing Peiper's Bulge</t>
  </si>
  <si>
    <t>Ambleve Valley, Belgium</t>
  </si>
  <si>
    <t>The General Issue 29.4</t>
  </si>
  <si>
    <t>The General Issue 29.5</t>
  </si>
  <si>
    <t>Dzerhezinsky Tractor Works ,Stalingrad, Russia</t>
  </si>
  <si>
    <t>xTW-1</t>
  </si>
  <si>
    <t>St. Omer, France</t>
  </si>
  <si>
    <t>Rommel's Sunset</t>
  </si>
  <si>
    <t>Woljov River, Russia</t>
  </si>
  <si>
    <t>House G</t>
  </si>
  <si>
    <t>The Pillbox</t>
  </si>
  <si>
    <t>Please Hurry</t>
  </si>
  <si>
    <t>LSSAH13</t>
  </si>
  <si>
    <t>LSSAH14</t>
  </si>
  <si>
    <t>Salamanders Into the Flames</t>
  </si>
  <si>
    <t>Cornered Tigers</t>
  </si>
  <si>
    <t>Red On White</t>
  </si>
  <si>
    <t>Hitler's Bridge</t>
  </si>
  <si>
    <t>Adolf Hitler Bridge, Uerdingen, Germany</t>
  </si>
  <si>
    <t>Get Me That Bridge</t>
  </si>
  <si>
    <t>The Ruptured Duck</t>
  </si>
  <si>
    <t>CM1</t>
  </si>
  <si>
    <t>Eusko Gudariak</t>
  </si>
  <si>
    <t>Sograndio, Spain</t>
  </si>
  <si>
    <t>JF17</t>
  </si>
  <si>
    <t>JF18</t>
  </si>
  <si>
    <t>JF19</t>
  </si>
  <si>
    <t>JF20</t>
  </si>
  <si>
    <t>ASL Module  5a: For King and Country 107</t>
  </si>
  <si>
    <t>ASL News Issue 23</t>
  </si>
  <si>
    <t>At the Point Issue  8/9</t>
  </si>
  <si>
    <t>Falangist Pride</t>
  </si>
  <si>
    <t>Noi Siamo Italiani di Garibaldi'</t>
  </si>
  <si>
    <t>Ring of Iron</t>
  </si>
  <si>
    <t>Kakas, Netherlands East Indies</t>
  </si>
  <si>
    <t>North of Palembang-Sumatra, Netherlands East Indies</t>
  </si>
  <si>
    <t>Near Babau, Netherlands East Indies</t>
  </si>
  <si>
    <t>Java, Netherlands East Indies</t>
  </si>
  <si>
    <t>FE138.1</t>
  </si>
  <si>
    <t>S</t>
  </si>
  <si>
    <t>Near Aschaffenburg, Germany</t>
  </si>
  <si>
    <t>48</t>
  </si>
  <si>
    <t>A: Air2</t>
  </si>
  <si>
    <t>Fierce Tiger In the Fog</t>
  </si>
  <si>
    <t>Shiyueting, China</t>
  </si>
  <si>
    <t>25</t>
  </si>
  <si>
    <t>Luting Bridge</t>
  </si>
  <si>
    <t>Luting, China</t>
  </si>
  <si>
    <t>Lazikou Pass</t>
  </si>
  <si>
    <t>Lazikou Pass, China</t>
  </si>
  <si>
    <t>15</t>
  </si>
  <si>
    <t>Cutting Off the Tail</t>
  </si>
  <si>
    <t>Wugi, China</t>
  </si>
  <si>
    <t>More Than Four Horseman</t>
  </si>
  <si>
    <t>Platanias, Crete</t>
  </si>
  <si>
    <t>No Need For Orders</t>
  </si>
  <si>
    <t>From Omaha With Love</t>
  </si>
  <si>
    <t>Shrapnel Motivation</t>
  </si>
  <si>
    <t>The General Issue 29.1</t>
  </si>
  <si>
    <t>Mezzocamino, Italy</t>
  </si>
  <si>
    <t>Magliana, Italy</t>
  </si>
  <si>
    <t>Le Franc Tireur Issue  7 FT 34</t>
  </si>
  <si>
    <t>ASL Journal Issue 7 J105</t>
  </si>
  <si>
    <t>¿Cuàndo Te Vas?</t>
  </si>
  <si>
    <t>East of Tortosa</t>
  </si>
  <si>
    <t>El Alcazar de Toledo</t>
  </si>
  <si>
    <t>On the Swedish Border</t>
  </si>
  <si>
    <t>MwT 5</t>
  </si>
  <si>
    <t>Cariquet Ballet</t>
  </si>
  <si>
    <t>Galtgraben Hills, Near Konigsburg, East Prussia</t>
  </si>
  <si>
    <t>Damortis, Luzon, Philippines</t>
  </si>
  <si>
    <t>Dien Ben Phu, French Indochina</t>
  </si>
  <si>
    <t>Bypassed Lehr</t>
  </si>
  <si>
    <t>South of Mesnil-Durand, France</t>
  </si>
  <si>
    <t>Crete 2: The Bridge</t>
  </si>
  <si>
    <t>Schnee Eifel Region, Germany</t>
  </si>
  <si>
    <t>Bounding Fire Productions, LLC</t>
  </si>
  <si>
    <t>Merdjayoun, Syria</t>
  </si>
  <si>
    <t>Mount Belevedere, near Cassino, Italy</t>
  </si>
  <si>
    <t>One Last Try</t>
  </si>
  <si>
    <t>Fighting Withdrawal</t>
  </si>
  <si>
    <t>AFVs</t>
  </si>
  <si>
    <t>Night</t>
  </si>
  <si>
    <t>RBF-23</t>
  </si>
  <si>
    <t>RBF-24</t>
  </si>
  <si>
    <t>Hademstorf, Germany</t>
  </si>
  <si>
    <t>Frontal Attack!</t>
  </si>
  <si>
    <t>87:1</t>
  </si>
  <si>
    <t>Unternehmen Wintergewitter</t>
  </si>
  <si>
    <t>Fleur de Lend-Lease</t>
  </si>
  <si>
    <t>Lee's Charge</t>
  </si>
  <si>
    <t>The Puma Prowls</t>
  </si>
  <si>
    <t>The Drive For Taierchung</t>
  </si>
  <si>
    <t>Saving the Breakout</t>
  </si>
  <si>
    <t>CH 37</t>
  </si>
  <si>
    <t>Forgotten Years</t>
  </si>
  <si>
    <t>Torija, near Gudalajara, Spain</t>
  </si>
  <si>
    <t>A101</t>
  </si>
  <si>
    <t>CH: HB SSR</t>
  </si>
  <si>
    <t>FE 35</t>
  </si>
  <si>
    <t>A: Goliath2</t>
  </si>
  <si>
    <t>One Eye to the West</t>
  </si>
  <si>
    <t>Chateau Nebelwerfer</t>
  </si>
  <si>
    <t>J 13</t>
  </si>
  <si>
    <t>The Gorge</t>
  </si>
  <si>
    <t>The Calm Before the Storm</t>
  </si>
  <si>
    <t>Soliders of the Negus</t>
  </si>
  <si>
    <t>Publisher</t>
  </si>
  <si>
    <t>ASL Oktoberfest</t>
  </si>
  <si>
    <t>Austin ASL Club</t>
  </si>
  <si>
    <t>Euro-Pack 54</t>
  </si>
  <si>
    <t>Bar's Against Pazers</t>
  </si>
  <si>
    <t>Dream Is Over</t>
  </si>
  <si>
    <t>Race At Longchamps</t>
  </si>
  <si>
    <t>Infantry Probe At Argentan</t>
  </si>
  <si>
    <t>Go On To Kolpino!</t>
  </si>
  <si>
    <t>Make Or Break</t>
  </si>
  <si>
    <t>Revenge On Go Chan Trail</t>
  </si>
  <si>
    <t>Tigers On the Hill</t>
  </si>
  <si>
    <t>I Never Thought To Endure Worse</t>
  </si>
  <si>
    <t>Bridge At Remagen</t>
  </si>
  <si>
    <t>North To Timmes</t>
  </si>
  <si>
    <t>No Better Place To Die..</t>
  </si>
  <si>
    <t>ASL News 24</t>
  </si>
  <si>
    <t>5-8</t>
  </si>
  <si>
    <t>Rebuffed At Ryan's Ridge</t>
  </si>
  <si>
    <t>Race To the Reichstag</t>
  </si>
  <si>
    <t>Cork In a Bottle</t>
  </si>
  <si>
    <t>Scots At a Standstill</t>
  </si>
  <si>
    <t>Last Stand On Hill 197</t>
  </si>
  <si>
    <t>Southern Russia</t>
  </si>
  <si>
    <t>Muranowka Square, Warsaw, Poland</t>
  </si>
  <si>
    <t xml:space="preserve">The Monstrous Attack </t>
  </si>
  <si>
    <t xml:space="preserve">The Manor </t>
  </si>
  <si>
    <t xml:space="preserve">Always Audacity </t>
  </si>
  <si>
    <t xml:space="preserve">The Hedgehog </t>
  </si>
  <si>
    <t xml:space="preserve">The White Abby </t>
  </si>
  <si>
    <t>Beyond Vyborg</t>
  </si>
  <si>
    <t>MP17</t>
  </si>
  <si>
    <t>Bagging Burcorps</t>
  </si>
  <si>
    <t>MP18</t>
  </si>
  <si>
    <t>National Road, northeast of Toulon, France, 1030 hours</t>
  </si>
  <si>
    <t>Northwest of Danzig, Germany</t>
  </si>
  <si>
    <t>Second `N Ten</t>
  </si>
  <si>
    <t>Weather the Sturm</t>
  </si>
  <si>
    <t>North of Dubrovno, Russia</t>
  </si>
  <si>
    <t>0630 hours, Vierville, France</t>
  </si>
  <si>
    <t>The Pocket, Betio Island, Tarawa Atoll, Gilbert Islands</t>
  </si>
  <si>
    <t>PBP24</t>
  </si>
  <si>
    <t>PBP25</t>
  </si>
  <si>
    <t>PBP26</t>
  </si>
  <si>
    <t>PBP27</t>
  </si>
  <si>
    <t>PBP28</t>
  </si>
  <si>
    <t>PBP29</t>
  </si>
  <si>
    <t>Brihuega Disaster</t>
  </si>
  <si>
    <t>AP 3</t>
  </si>
  <si>
    <t>Black Friday</t>
  </si>
  <si>
    <t>Saint Denis-le-Gast, France</t>
  </si>
  <si>
    <t>CH 30</t>
  </si>
  <si>
    <t>In the saddle between Cemetary Ridge and Hill 130, Santa Maria Infante, Italy</t>
  </si>
  <si>
    <t>Last Word</t>
  </si>
  <si>
    <t>Tanks But No Tanks</t>
  </si>
  <si>
    <t>Szack, Poland</t>
  </si>
  <si>
    <t>A Promise Fulfilled</t>
  </si>
  <si>
    <t>Sartene, Corsica</t>
  </si>
  <si>
    <t>We Need Headquarters</t>
  </si>
  <si>
    <t>Bicske Brawl</t>
  </si>
  <si>
    <t>Clearing the Breskins Pocket</t>
  </si>
  <si>
    <t>Rehersal For Crete</t>
  </si>
  <si>
    <t>The Battle For Rome</t>
  </si>
  <si>
    <t>Hell Or High Water</t>
  </si>
  <si>
    <t>Outside Hademstorf, Germany</t>
  </si>
  <si>
    <t>D8</t>
  </si>
  <si>
    <t>I</t>
  </si>
  <si>
    <t>The Road To Wiltz</t>
  </si>
  <si>
    <t>Grab At Gribovo</t>
  </si>
  <si>
    <t>A View From the Top</t>
  </si>
  <si>
    <t>The Attempt To Relieve Peiper</t>
  </si>
  <si>
    <t>Commando Raid At Dieppe</t>
  </si>
  <si>
    <t>A Tough Nut To Crack</t>
  </si>
  <si>
    <t>Mountain Come To Mohammed</t>
  </si>
  <si>
    <t>Will To Fight... Eradicated</t>
  </si>
  <si>
    <t>Chouigui, Tunisia</t>
  </si>
  <si>
    <t>SP 52</t>
  </si>
  <si>
    <t>SP 53</t>
  </si>
  <si>
    <t>SP 54</t>
  </si>
  <si>
    <t>SP 55</t>
  </si>
  <si>
    <t>SP 56</t>
  </si>
  <si>
    <t>South of Medzidli-Kenali, Yugoslavia</t>
  </si>
  <si>
    <t>Rhine Bridge Parachute Assault</t>
  </si>
  <si>
    <t>A: Air, PD</t>
  </si>
  <si>
    <t>Nomonhan, Manchukuo</t>
  </si>
  <si>
    <t>Near Moinet, east of Bastogne, Belgium</t>
  </si>
  <si>
    <t>Clash At Ponyri</t>
  </si>
  <si>
    <t>Redlegs As Infantry</t>
  </si>
  <si>
    <t>Inch By Inch</t>
  </si>
  <si>
    <t>Pingarron Hill</t>
  </si>
  <si>
    <t>Jarama Valley, Spain</t>
  </si>
  <si>
    <t>Dombrowski's Stand</t>
  </si>
  <si>
    <t>University City section, Madrid, Spain</t>
  </si>
  <si>
    <t>Graudenz, West Prussia</t>
  </si>
  <si>
    <t>FT 80</t>
  </si>
  <si>
    <t>One Spanish Hero</t>
  </si>
  <si>
    <t>North of Sitno, Russia</t>
  </si>
  <si>
    <t>FT 81</t>
  </si>
  <si>
    <t>Near Dunrovka and Tigoda, Russia</t>
  </si>
  <si>
    <t>Unna, Germany</t>
  </si>
  <si>
    <t>General Sasaki's Attack</t>
  </si>
  <si>
    <t>ATP5</t>
  </si>
  <si>
    <t>A Walk In The Sun</t>
  </si>
  <si>
    <t>Salerno, Italy</t>
  </si>
  <si>
    <t>ID 6</t>
  </si>
  <si>
    <t>ASL News  4</t>
  </si>
  <si>
    <t>BtB1</t>
  </si>
  <si>
    <t>BtB2</t>
  </si>
  <si>
    <t>Kuporosnoye, Southern Stalingrad, Russia</t>
  </si>
  <si>
    <t>D: AC2</t>
  </si>
  <si>
    <t>Ambush At Cauquigny</t>
  </si>
  <si>
    <t>Sept-Vents, France</t>
  </si>
  <si>
    <t>Southwest of El Adem, Libya</t>
  </si>
  <si>
    <t>PBP 9</t>
  </si>
  <si>
    <t>PBP10</t>
  </si>
  <si>
    <t>PBP11</t>
  </si>
  <si>
    <t>PBP12</t>
  </si>
  <si>
    <t>SP 72</t>
  </si>
  <si>
    <t>Retimo, Crete</t>
  </si>
  <si>
    <t>CX Issue 3</t>
  </si>
  <si>
    <t>Griva, Russia</t>
  </si>
  <si>
    <t>Legend</t>
  </si>
  <si>
    <t>LEG1</t>
  </si>
  <si>
    <t>LG2</t>
  </si>
  <si>
    <t>Glimpse of the Meuse</t>
  </si>
  <si>
    <t>A Pleasant Diversion</t>
  </si>
  <si>
    <t>Closing Up</t>
  </si>
  <si>
    <t>The Last Shuttle</t>
  </si>
  <si>
    <t>20 miles north of the Ardennes, France</t>
  </si>
  <si>
    <t>Vae Victis Issue 63 VV40</t>
  </si>
  <si>
    <t>Wings of Death</t>
  </si>
  <si>
    <t>MTO</t>
  </si>
  <si>
    <t>Axis Minor</t>
  </si>
  <si>
    <t>Durs A Cuire</t>
  </si>
  <si>
    <t>Allah Protects the British</t>
  </si>
  <si>
    <t>Rabbit Hunt</t>
  </si>
  <si>
    <t>The Bridge At Ramelle</t>
  </si>
  <si>
    <t>St. Marie Village, South Corsica</t>
  </si>
  <si>
    <t>Pavlov’s House</t>
  </si>
  <si>
    <t>D: BT, FB, Sewer</t>
  </si>
  <si>
    <t>E1 Overlay</t>
  </si>
  <si>
    <t>AtlantiCon Tournament Scenario</t>
  </si>
  <si>
    <t>CH: AA:Sh SSR, Mud</t>
  </si>
  <si>
    <t>G14</t>
  </si>
  <si>
    <t>Tiger, Tiger</t>
  </si>
  <si>
    <t>Chernichevo, Russia</t>
  </si>
  <si>
    <t>Amba Augher, Ethiopia</t>
  </si>
  <si>
    <t>After the Disaster</t>
  </si>
  <si>
    <t>Dom Butgenbach, Belgium</t>
  </si>
  <si>
    <t>Hard Point</t>
  </si>
  <si>
    <t>Los Ejercitos Nuevos</t>
  </si>
  <si>
    <t>MMP1</t>
  </si>
  <si>
    <t>MMP2</t>
  </si>
  <si>
    <t>MMP3</t>
  </si>
  <si>
    <t>Paddington Bears</t>
  </si>
  <si>
    <t>Silicon Valley ASL Club</t>
  </si>
  <si>
    <t>Southern California ASL Club</t>
  </si>
  <si>
    <t>J 24</t>
  </si>
  <si>
    <t>Sirot Island</t>
  </si>
  <si>
    <t>Sirot Island, South Pacific</t>
  </si>
  <si>
    <t>BRV1c</t>
  </si>
  <si>
    <t>BRV2b</t>
  </si>
  <si>
    <t>Before the Ghibli Comes</t>
  </si>
  <si>
    <t>16 miles north of Nikolayev, Russia</t>
  </si>
  <si>
    <t>Kljuc, Yugoslavia</t>
  </si>
  <si>
    <t>The Bulge</t>
  </si>
  <si>
    <t>La Varde, France</t>
  </si>
  <si>
    <t>Slava!</t>
  </si>
  <si>
    <t>Kniazhe, Poland</t>
  </si>
  <si>
    <t>The King's Dash</t>
  </si>
  <si>
    <t>Criniti's Escape</t>
  </si>
  <si>
    <t>Keppeln, Germany</t>
  </si>
  <si>
    <t>Armored Cavalry</t>
  </si>
  <si>
    <t>VV24</t>
  </si>
  <si>
    <t>Reluctant Withdrawal</t>
  </si>
  <si>
    <t>Crehen, Belgium</t>
  </si>
  <si>
    <t>Out of the Pocket</t>
  </si>
  <si>
    <t>West of Ounda, Tunisa</t>
  </si>
  <si>
    <t>DB005</t>
  </si>
  <si>
    <t>Leatherneck  8</t>
  </si>
  <si>
    <t>White Beach 1</t>
  </si>
  <si>
    <t>Near Cheveux-sur-Chien, France</t>
  </si>
  <si>
    <t>The Gorge, near Cassino, Italy</t>
  </si>
  <si>
    <t>Zholudev's Guards</t>
  </si>
  <si>
    <t>Podul Iloaiei, Romania</t>
  </si>
  <si>
    <t>Slovakian Slugfest</t>
  </si>
  <si>
    <t>Zilina, Slovakia</t>
  </si>
  <si>
    <t>Enemies All Around</t>
  </si>
  <si>
    <t>Knin, Yugoslavia</t>
  </si>
  <si>
    <t>FT130</t>
  </si>
  <si>
    <t>Le Mesnil Frementel, Normandy, France</t>
  </si>
  <si>
    <t>OA13</t>
  </si>
  <si>
    <t>OA14</t>
  </si>
  <si>
    <t>Schurter's Sortie</t>
  </si>
  <si>
    <t>Prothero's Hook</t>
  </si>
  <si>
    <t>Mount Prothero, New Guinea</t>
  </si>
  <si>
    <t>Desertion</t>
  </si>
  <si>
    <t>They Will Not Pass</t>
  </si>
  <si>
    <t>One Tough Canuck</t>
  </si>
  <si>
    <t>Witry, Belgium</t>
  </si>
  <si>
    <t>Never Say Navoz</t>
  </si>
  <si>
    <t>CanCon Tournament Scenario Scenario 1997 CN3</t>
  </si>
  <si>
    <t>Ritpong Rampage</t>
  </si>
  <si>
    <t>Out of Oranienbaum</t>
  </si>
  <si>
    <t>Old Fashioned Valor</t>
  </si>
  <si>
    <t>Meximeux Mess</t>
  </si>
  <si>
    <t>Away the Lads!</t>
  </si>
  <si>
    <t xml:space="preserve">Ban Kho Lai, French Indochina </t>
  </si>
  <si>
    <t>No Footprints</t>
  </si>
  <si>
    <t>Texas Tea</t>
  </si>
  <si>
    <t>HP25</t>
  </si>
  <si>
    <t>HP26</t>
  </si>
  <si>
    <t>HP29</t>
  </si>
  <si>
    <t>OAF 1</t>
  </si>
  <si>
    <t>OAF 2</t>
  </si>
  <si>
    <t>OAF 3</t>
  </si>
  <si>
    <t>OAF 4</t>
  </si>
  <si>
    <t>OAF 5</t>
  </si>
  <si>
    <t>OAF 6</t>
  </si>
  <si>
    <t>OAF 7</t>
  </si>
  <si>
    <t>OAF 8</t>
  </si>
  <si>
    <t>Mexico and Morocco</t>
  </si>
  <si>
    <t>Katyusha Variations</t>
  </si>
  <si>
    <t>South of Näätälä, Finland</t>
  </si>
  <si>
    <t>Swede Revenge</t>
  </si>
  <si>
    <t>North of Tali, Finland</t>
  </si>
  <si>
    <t>Trap By Mishap</t>
  </si>
  <si>
    <t>SV13</t>
  </si>
  <si>
    <t>SV14</t>
  </si>
  <si>
    <t>Backfire</t>
  </si>
  <si>
    <t>D: FB3, hd3</t>
  </si>
  <si>
    <t>Neuville-sur-Seine, France</t>
  </si>
  <si>
    <t>Machorka</t>
  </si>
  <si>
    <t>A: MC4</t>
  </si>
  <si>
    <t>A Bridge Too Near…</t>
  </si>
  <si>
    <t>San Pablo Airstrip, Leyte, the Philippine Islands</t>
  </si>
  <si>
    <t>Tacondo Barrio, Luzon, the Philippine Islands</t>
  </si>
  <si>
    <t>Cebu City, Cebu Island, the Philippine Islands</t>
  </si>
  <si>
    <t>Moron, Baatan, the Philippine Islands</t>
  </si>
  <si>
    <t>Lippa, Transylvania (Romania)</t>
  </si>
  <si>
    <t>Rain, Mud</t>
  </si>
  <si>
    <t>D12/A25-34</t>
  </si>
  <si>
    <t xml:space="preserve">Among the Ruins </t>
  </si>
  <si>
    <t>Aachen, Germany</t>
  </si>
  <si>
    <t>D: AS</t>
  </si>
  <si>
    <t>Mila 18</t>
  </si>
  <si>
    <t>German (SS)</t>
  </si>
  <si>
    <t>Vossenack, Germany</t>
  </si>
  <si>
    <t>X 1</t>
  </si>
  <si>
    <t>X 2</t>
  </si>
  <si>
    <t>CH 34</t>
  </si>
  <si>
    <t>Kibbutz Nitzanim, Palestine</t>
  </si>
  <si>
    <t>CH 33</t>
  </si>
  <si>
    <t>Fitzgerald's Fire</t>
  </si>
  <si>
    <t>Operation Merkur: Morning's Peril</t>
  </si>
  <si>
    <t>Operation Merkur: Hill 107</t>
  </si>
  <si>
    <t>Schwerpunkt Issue 1 SP  4</t>
  </si>
  <si>
    <t>Special Edition `96 CH 63</t>
  </si>
  <si>
    <t>South of Cheux, France</t>
  </si>
  <si>
    <t>The Hawk</t>
  </si>
  <si>
    <t>42-63</t>
  </si>
  <si>
    <t>Saint Nazaire, France</t>
  </si>
  <si>
    <t>Ponyri, Kursk, Russia</t>
  </si>
  <si>
    <t>ASL Module  5a: For King and Country</t>
  </si>
  <si>
    <t>Descent Into Hell</t>
  </si>
  <si>
    <t>FT 90</t>
  </si>
  <si>
    <t>FT 91</t>
  </si>
  <si>
    <t>FT 92</t>
  </si>
  <si>
    <t>SAGA94-5</t>
  </si>
  <si>
    <t>End Tide</t>
  </si>
  <si>
    <t>Sneshkoff Kut, Russia</t>
  </si>
  <si>
    <t>Aachen, Western Germany</t>
  </si>
  <si>
    <t>Gruchy, France</t>
  </si>
  <si>
    <t>Motta Montecorvino, Italy</t>
  </si>
  <si>
    <t>A Grim Day At Krasny Krim</t>
  </si>
  <si>
    <t>Stripped and Ready For War</t>
  </si>
  <si>
    <t>Pitomnik, Russia</t>
  </si>
  <si>
    <t>Leskovicz, Albania</t>
  </si>
  <si>
    <t>Mila, Brac Island, Yugoslavia</t>
  </si>
  <si>
    <t>NRS Test Scenario 3</t>
  </si>
  <si>
    <t>Amoung the Bravest</t>
  </si>
  <si>
    <t>Lojev, Russia</t>
  </si>
  <si>
    <t>S11</t>
  </si>
  <si>
    <t>S12</t>
  </si>
  <si>
    <t>Skyline Drive, Luxembourg</t>
  </si>
  <si>
    <t>S13</t>
  </si>
  <si>
    <t>Tac50</t>
  </si>
  <si>
    <t>Tac51</t>
  </si>
  <si>
    <t>Tac52</t>
  </si>
  <si>
    <t>Tac53</t>
  </si>
  <si>
    <t>In Contact IC11</t>
  </si>
  <si>
    <t>A: Air1, CI</t>
  </si>
  <si>
    <t>March Madness 2011 Texel Pack</t>
  </si>
  <si>
    <t>MM08</t>
  </si>
  <si>
    <t>The Northern Battery</t>
  </si>
  <si>
    <t>De Slufter, Netherlands</t>
  </si>
  <si>
    <t>MM09</t>
  </si>
  <si>
    <t>Old Child Harbor</t>
  </si>
  <si>
    <t>Oudeschild, Netherlands</t>
  </si>
  <si>
    <t>MM10</t>
  </si>
  <si>
    <t>De Waal, Netherlands</t>
  </si>
  <si>
    <t>MM11</t>
  </si>
  <si>
    <t>De Koog, Netherlands</t>
  </si>
  <si>
    <t>MM12</t>
  </si>
  <si>
    <t>Texel Airport</t>
  </si>
  <si>
    <t>Vlijt Airport, Netherlands</t>
  </si>
  <si>
    <t>MM13</t>
  </si>
  <si>
    <t>Texel Lighthouse</t>
  </si>
  <si>
    <t>De Cocksdorp, Netherlands</t>
  </si>
  <si>
    <t>MM14</t>
  </si>
  <si>
    <t>Californie, Netherlands</t>
  </si>
  <si>
    <t>AH MMP Module  6: The Last Hurrah 49</t>
  </si>
  <si>
    <t>AH MMP Module  6: The Last Hurrah 50</t>
  </si>
  <si>
    <t>AH MMP Module 11: Doomed Battalions 83</t>
  </si>
  <si>
    <t>AH MMP Module 11: Doomed Battalions 84</t>
  </si>
  <si>
    <t>Hill 150, on the northern end of Martinville Ridge, St. Lo, France</t>
  </si>
  <si>
    <t>CH155</t>
  </si>
  <si>
    <t>Stalking Tigers</t>
  </si>
  <si>
    <t>Pont Du Fahs, Tunisia</t>
  </si>
  <si>
    <t>Wanping, suburb of Beijing, China</t>
  </si>
  <si>
    <t>Bogged Down</t>
  </si>
  <si>
    <t>La Luzerne, France</t>
  </si>
  <si>
    <t>Buying the Farm</t>
  </si>
  <si>
    <t>La Cambe, France</t>
  </si>
  <si>
    <t>MMMP1</t>
  </si>
  <si>
    <t>MMMP2</t>
  </si>
  <si>
    <t>MMMP3</t>
  </si>
  <si>
    <t>MMMP4</t>
  </si>
  <si>
    <t>CH: DBP SSR, Mud</t>
  </si>
  <si>
    <t>CH168</t>
  </si>
  <si>
    <t>FT 14</t>
  </si>
  <si>
    <t>FT 15</t>
  </si>
  <si>
    <t>FoW ASL2</t>
  </si>
  <si>
    <t>BRV10</t>
  </si>
  <si>
    <t>AtF1</t>
  </si>
  <si>
    <t>AtF2</t>
  </si>
  <si>
    <t>AtF3</t>
  </si>
  <si>
    <t>BR1</t>
  </si>
  <si>
    <t>BR2</t>
  </si>
  <si>
    <t>BR3</t>
  </si>
  <si>
    <t>BR4</t>
  </si>
  <si>
    <t>BR5</t>
  </si>
  <si>
    <t>Ulyanovo, Russia</t>
  </si>
  <si>
    <t>OA10</t>
  </si>
  <si>
    <t>Gorovatka, Russia</t>
  </si>
  <si>
    <t>East of Medjez el Bab, Tunisia</t>
  </si>
  <si>
    <t>The General Issue 23.5</t>
  </si>
  <si>
    <t>The General Issue 23.6</t>
  </si>
  <si>
    <t>Totsugeki!</t>
  </si>
  <si>
    <t>Shootout At Singling</t>
  </si>
  <si>
    <t>Chateau Cherry</t>
  </si>
  <si>
    <t>Kakazu Ridge</t>
  </si>
  <si>
    <t>Savnik, Bosnia-Herzegovina</t>
  </si>
  <si>
    <t>Shot Like Rabbits</t>
  </si>
  <si>
    <t>Jansen Pass, four kilometers southwest of Mosko, Yugoslavia</t>
  </si>
  <si>
    <t>Operation "Kugelblitz"</t>
  </si>
  <si>
    <t>Operation Schneesturm</t>
  </si>
  <si>
    <t>Devil's Den</t>
  </si>
  <si>
    <t>Mohnke Business</t>
  </si>
  <si>
    <t>Northeast of Persano, Italy</t>
  </si>
  <si>
    <t>Walawbum, Burma</t>
  </si>
  <si>
    <t>Kirchhellen, Germany</t>
  </si>
  <si>
    <t>The White Abby</t>
  </si>
  <si>
    <t>A104</t>
  </si>
  <si>
    <t>TEF1 4</t>
  </si>
  <si>
    <t>Sqeeze Play</t>
  </si>
  <si>
    <t>A27</t>
  </si>
  <si>
    <t>French</t>
  </si>
  <si>
    <t>The Last Waltz</t>
  </si>
  <si>
    <t>Number Nine</t>
  </si>
  <si>
    <t>Fortenberry, Gary</t>
  </si>
  <si>
    <t>3W, Inc.</t>
  </si>
  <si>
    <t>Canadian Wargamers Group</t>
  </si>
  <si>
    <t>Closier, Laurent</t>
  </si>
  <si>
    <t>On All Fronts Issue  46</t>
  </si>
  <si>
    <t>On All Fronts Issue  47</t>
  </si>
  <si>
    <t>On All Fronts Issue  48</t>
  </si>
  <si>
    <t>Sparkplug</t>
  </si>
  <si>
    <t>ASL Module  5a: For King and Country 105</t>
  </si>
  <si>
    <t>D: hd6, Tr8</t>
  </si>
  <si>
    <t>KP05</t>
  </si>
  <si>
    <t>Teatro Comunale</t>
  </si>
  <si>
    <t>Chiusi, Italy</t>
  </si>
  <si>
    <t>A: hd6</t>
  </si>
  <si>
    <t>IC  7</t>
  </si>
  <si>
    <t>Magen David</t>
  </si>
  <si>
    <t>Suxy, Belgium</t>
  </si>
  <si>
    <t>Philippines Series B #2: Pursuing Kobayashi</t>
  </si>
  <si>
    <t>ASL Annual `90 A 15</t>
  </si>
  <si>
    <t>First Attack</t>
  </si>
  <si>
    <t>Stand Fast the Guards</t>
  </si>
  <si>
    <t>Cat and Mouse</t>
  </si>
  <si>
    <t>Butting Heads</t>
  </si>
  <si>
    <t>D1-2/A0-3</t>
  </si>
  <si>
    <t>VV43</t>
  </si>
  <si>
    <t>Point Blank Issue 1.4 OPT 6.1</t>
  </si>
  <si>
    <t>Point Blank Issue 1.4 OPT 5.1</t>
  </si>
  <si>
    <t>Cavalry (A13)</t>
  </si>
  <si>
    <t>Jail House Rock</t>
  </si>
  <si>
    <t>Near the Issel Canal, Germany</t>
  </si>
  <si>
    <t>Such Carnage</t>
  </si>
  <si>
    <t>GD 1</t>
  </si>
  <si>
    <t>Gabes Gap</t>
  </si>
  <si>
    <t>Critical Hit Retro Issue 4 CH 30(a)</t>
  </si>
  <si>
    <t>Critical Hit Retro Issue 4 CH 31(a)</t>
  </si>
  <si>
    <t>Critical Hit Retro Issue 4 CH 32(a)</t>
  </si>
  <si>
    <t>Critical Hit Retro Issue 4 CH 33(a)</t>
  </si>
  <si>
    <t>Critical Hit Retro Issue 3 CH 29(a)</t>
  </si>
  <si>
    <t>31Scr(a)</t>
  </si>
  <si>
    <t>Critical Hit Retro Issue 3 31Scr(a)</t>
  </si>
  <si>
    <t>Chantilly</t>
  </si>
  <si>
    <t>Chantilly, France</t>
  </si>
  <si>
    <t>Assurbanipal JW2</t>
  </si>
  <si>
    <t>96-128</t>
  </si>
  <si>
    <t>Saving Ryan's Privates</t>
  </si>
  <si>
    <t>Prochovoka</t>
  </si>
  <si>
    <t>On the Hop</t>
  </si>
  <si>
    <t>Wau, Papua, New Guinea</t>
  </si>
  <si>
    <t>View From the Trenches Issue 24 V16</t>
  </si>
  <si>
    <t>Aussie-ASL '97 Pack PBP12</t>
  </si>
  <si>
    <t>OCTOBear Tournament Scenario 2000 Scenario 2</t>
  </si>
  <si>
    <t>Smelva Train Station, Southeast of Vitebsk, Russia</t>
  </si>
  <si>
    <t>HoB: FF 8</t>
  </si>
  <si>
    <t>A7-8</t>
  </si>
  <si>
    <t>Firefights! 1 FF 8</t>
  </si>
  <si>
    <t>Skirmishes! SK5</t>
  </si>
  <si>
    <t>FE 76.1</t>
  </si>
  <si>
    <t>Krasnogvadeisk, Russia</t>
  </si>
  <si>
    <t>FE 77.1</t>
  </si>
  <si>
    <t>Kuutersalka, Finland</t>
  </si>
  <si>
    <t>The Black Ravens Are Flying…</t>
  </si>
  <si>
    <t>Waffen-SS FF  9</t>
  </si>
  <si>
    <t>DR8</t>
  </si>
  <si>
    <t>The Yelnya Bridge</t>
  </si>
  <si>
    <t>Yelnya, Russia</t>
  </si>
  <si>
    <t>Beyond the Blue Beach</t>
  </si>
  <si>
    <t>Paestum, Italy</t>
  </si>
  <si>
    <t>D: Tr2</t>
  </si>
  <si>
    <t>Mortain 1</t>
  </si>
  <si>
    <t>Mortain 2</t>
  </si>
  <si>
    <t>Mortain 3</t>
  </si>
  <si>
    <t>Mortain 4</t>
  </si>
  <si>
    <t>Suffer the Children...</t>
  </si>
  <si>
    <t>Plouzane, France</t>
  </si>
  <si>
    <t>Mission 15</t>
  </si>
  <si>
    <t>Mission 16</t>
  </si>
  <si>
    <t>Airlanding</t>
  </si>
  <si>
    <t>First Big Fight</t>
  </si>
  <si>
    <t>Crazy Carriers</t>
  </si>
  <si>
    <t>Able Forward</t>
  </si>
  <si>
    <t>Genesis 21</t>
  </si>
  <si>
    <t>Antiquity</t>
  </si>
  <si>
    <t>HP27</t>
  </si>
  <si>
    <t>Near Nanyuan, China</t>
  </si>
  <si>
    <t>Kunlunguan</t>
  </si>
  <si>
    <t>Near Chiu Tiang, China</t>
  </si>
  <si>
    <t>North of Grainville-Sur-Odon, France</t>
  </si>
  <si>
    <t>"The Pocket", Lubuan Island, Borneo, Netherlands East Indies</t>
  </si>
  <si>
    <t>Sujewo, Russia</t>
  </si>
  <si>
    <t>For Honor!</t>
  </si>
  <si>
    <t>Strategist Issue 226</t>
  </si>
  <si>
    <t>Under Northern Lights</t>
  </si>
  <si>
    <t>Holy War, 1940</t>
  </si>
  <si>
    <t>Firefights! Online</t>
  </si>
  <si>
    <t>FF 7</t>
  </si>
  <si>
    <t>HoB: FF 7</t>
  </si>
  <si>
    <t>Firefights! Online FF 7</t>
  </si>
  <si>
    <t>Cologne, France</t>
  </si>
  <si>
    <t>Turning the Tide ASL Scenario Bundle U28</t>
  </si>
  <si>
    <t>Sadao, Thailand</t>
  </si>
  <si>
    <t>Krassny-Bor, Russia</t>
  </si>
  <si>
    <t>GS, Mud</t>
  </si>
  <si>
    <t>Operations Issue 52</t>
  </si>
  <si>
    <t>Desperate Escape</t>
  </si>
  <si>
    <t>Skilbeck's Gautlet</t>
  </si>
  <si>
    <t>Brandenburg, Germany</t>
  </si>
  <si>
    <t>Castle Nebelwerfer</t>
  </si>
  <si>
    <t>Absolut Märkäjärvi</t>
  </si>
  <si>
    <t>Mamayev Kurgan</t>
  </si>
  <si>
    <t>Near Bardenburg, Germany</t>
  </si>
  <si>
    <t>CH: Grain Elevator</t>
  </si>
  <si>
    <t>CH: DTW</t>
  </si>
  <si>
    <t>CH: RR</t>
  </si>
  <si>
    <t>FL: BdF</t>
  </si>
  <si>
    <t>HoB: BRV</t>
  </si>
  <si>
    <t>HoB: BRT</t>
  </si>
  <si>
    <t>HoB: KH</t>
  </si>
  <si>
    <t>Soumussalmi Sandwich</t>
  </si>
  <si>
    <t>HoB: FF 5</t>
  </si>
  <si>
    <t>Ostroviec, Poland</t>
  </si>
  <si>
    <t>Sacrifice of Polish Armor</t>
  </si>
  <si>
    <t>Ghost Riders</t>
  </si>
  <si>
    <t>Sceljankino, Russia</t>
  </si>
  <si>
    <t>GS, Ov2, WC</t>
  </si>
  <si>
    <t>Ride Across the Caucasus</t>
  </si>
  <si>
    <t>Surprised Buffalo</t>
  </si>
  <si>
    <t>White Suns</t>
  </si>
  <si>
    <t>The Adriatic Pirates</t>
  </si>
  <si>
    <t>GS 7</t>
  </si>
  <si>
    <t>GS 8</t>
  </si>
  <si>
    <t>Breakout Too Late</t>
  </si>
  <si>
    <t>Sturm Warning</t>
  </si>
  <si>
    <t>Monkey Business</t>
  </si>
  <si>
    <t>?</t>
  </si>
  <si>
    <t>10+</t>
  </si>
  <si>
    <t>08:30 hours, Bardia, Libya</t>
  </si>
  <si>
    <t>14:30 hours, outside of Tobruk, Libya</t>
  </si>
  <si>
    <t>Northeast of Gela, Sicily, Italy</t>
  </si>
  <si>
    <t>MwT11</t>
  </si>
  <si>
    <t>Dog White, Le Hamel-au-Pretre, Normandy, France</t>
  </si>
  <si>
    <t>CH133</t>
  </si>
  <si>
    <t>OB 4</t>
  </si>
  <si>
    <t>Chernevka, Belorussia</t>
  </si>
  <si>
    <t>Stand and Deliver</t>
  </si>
  <si>
    <t>From the Cellar Pack 4</t>
  </si>
  <si>
    <t>Stalwart Sons</t>
  </si>
  <si>
    <t>MwT 4</t>
  </si>
  <si>
    <t>MwT 7</t>
  </si>
  <si>
    <t>The Streets of Carpiquet</t>
  </si>
  <si>
    <t>Fifty Butchers</t>
  </si>
  <si>
    <t>MwT 3</t>
  </si>
  <si>
    <t>MwT10</t>
  </si>
  <si>
    <t>MwT 2</t>
  </si>
  <si>
    <t>Fourth of July</t>
  </si>
  <si>
    <t>MwT 9</t>
  </si>
  <si>
    <t>TEF1 7</t>
  </si>
  <si>
    <t>Anzio-Nettuno Beachhead, Italy</t>
  </si>
  <si>
    <t>West of Kierma-Nezyski, Poland</t>
  </si>
  <si>
    <t>GS 4</t>
  </si>
  <si>
    <t>A Sad Victory</t>
  </si>
  <si>
    <t>Vilnius, Poland</t>
  </si>
  <si>
    <t>SG1</t>
  </si>
  <si>
    <t>SG2</t>
  </si>
  <si>
    <t>SP 85</t>
  </si>
  <si>
    <t>Sortavala, Finland</t>
  </si>
  <si>
    <t>FE 64.1</t>
  </si>
  <si>
    <t>FE 63.1</t>
  </si>
  <si>
    <t>FE 62.2</t>
  </si>
  <si>
    <t>Armored Banzai</t>
  </si>
  <si>
    <t>Partisan Prelude</t>
  </si>
  <si>
    <t>FE106</t>
  </si>
  <si>
    <t>FE107</t>
  </si>
  <si>
    <t>Norton’s Knob</t>
  </si>
  <si>
    <t>Low Visibility Hindrance (E3.1)</t>
  </si>
  <si>
    <t>Sporck's Eleven</t>
  </si>
  <si>
    <t>In Rommel's Wake</t>
  </si>
  <si>
    <t>LV, Ov8</t>
  </si>
  <si>
    <t>Italian SW/Ordnance/Vehicle</t>
  </si>
  <si>
    <t>Six Came Back</t>
  </si>
  <si>
    <t>SP 58</t>
  </si>
  <si>
    <t xml:space="preserve">The Gustav Line, Littorno, France </t>
  </si>
  <si>
    <t>Mook, Belgium</t>
  </si>
  <si>
    <t>Crete 1: The Airfield</t>
  </si>
  <si>
    <t xml:space="preserve">Between the Hammer and the Anvil II </t>
  </si>
  <si>
    <t>The southern Kemyanka Valley, near Rostov, Russia</t>
  </si>
  <si>
    <t>Mabatang, the Philippine Islands</t>
  </si>
  <si>
    <t>South of Deir el Munassib, Egypt</t>
  </si>
  <si>
    <t>A: BT</t>
  </si>
  <si>
    <t>Khamsin</t>
  </si>
  <si>
    <t>Rachi Ridge</t>
  </si>
  <si>
    <t>Leros, Greece</t>
  </si>
  <si>
    <t xml:space="preserve">Thulin Must Be Taken! </t>
  </si>
  <si>
    <t xml:space="preserve">Kakazu Ridge </t>
  </si>
  <si>
    <t xml:space="preserve">By Saint George! </t>
  </si>
  <si>
    <t>Near Tolvajarvi, Finland</t>
  </si>
  <si>
    <t>First Contact, First Defeat</t>
  </si>
  <si>
    <t>Firefights! 1 FF 1</t>
  </si>
  <si>
    <t>Firefights! 1 FF 3</t>
  </si>
  <si>
    <t>Skirmishes!</t>
  </si>
  <si>
    <t>Skirmishes! SK4</t>
  </si>
  <si>
    <t>Near Mabato Point, Laguna de Bay, the Philippines</t>
  </si>
  <si>
    <t>Pin Chaung, near Yenaungyaung, Burma</t>
  </si>
  <si>
    <t>Encircle This!</t>
  </si>
  <si>
    <t>At the Gates of Viipuri</t>
  </si>
  <si>
    <t>Hard Cactus</t>
  </si>
  <si>
    <t>FrF35</t>
  </si>
  <si>
    <t>FrF36</t>
  </si>
  <si>
    <t>FrF37</t>
  </si>
  <si>
    <t>FrF38</t>
  </si>
  <si>
    <t>FrF39</t>
  </si>
  <si>
    <t>FrF40</t>
  </si>
  <si>
    <t>FrF41</t>
  </si>
  <si>
    <t>Obstinate Canadians</t>
  </si>
  <si>
    <t>Ebben, Germany</t>
  </si>
  <si>
    <t>The Good Shepard</t>
  </si>
  <si>
    <t>Kepplen, Germany</t>
  </si>
  <si>
    <t>Fort McGregor</t>
  </si>
  <si>
    <t>5 miles south of Medjez el Bab, Tunisia</t>
  </si>
  <si>
    <t>"Vorwart!"</t>
  </si>
  <si>
    <t>The Fuhrer's Pawns</t>
  </si>
  <si>
    <t>West of Libau, Lithuania</t>
  </si>
  <si>
    <t>04</t>
  </si>
  <si>
    <t>Freeing the Roadway</t>
  </si>
  <si>
    <t>Crepon, France</t>
  </si>
  <si>
    <t>Unexpected Fire</t>
  </si>
  <si>
    <t>South of Cristot, France</t>
  </si>
  <si>
    <t>Near Mantes, France</t>
  </si>
  <si>
    <t>All American Gamers Guide</t>
  </si>
  <si>
    <t>Gembloux: The Feint</t>
  </si>
  <si>
    <t>Trapped Like Rats</t>
  </si>
  <si>
    <t>Novogorad-Severski, Russia</t>
  </si>
  <si>
    <t>East of Lvov, Poland</t>
  </si>
  <si>
    <t>Binalonan, Luzon, the Philippines</t>
  </si>
  <si>
    <t>DB033</t>
  </si>
  <si>
    <t>DB034</t>
  </si>
  <si>
    <t>DB035</t>
  </si>
  <si>
    <t>No. 8 Platoon Overrun</t>
  </si>
  <si>
    <t>J 59</t>
  </si>
  <si>
    <t>J 60</t>
  </si>
  <si>
    <t>Lost Sentinels</t>
  </si>
  <si>
    <t>Bacolod, Mindanao, the Philippine Islands</t>
  </si>
  <si>
    <t>A: GL9</t>
  </si>
  <si>
    <t>Crete 3: The Hill</t>
  </si>
  <si>
    <t>Roman Night</t>
  </si>
  <si>
    <t>Oblivkavia, Russia</t>
  </si>
  <si>
    <t>Point Peiper</t>
  </si>
  <si>
    <t>The Final Battle</t>
  </si>
  <si>
    <t>Critical Hit Issue 6.3</t>
  </si>
  <si>
    <t>Critical Hit Issue 6.4</t>
  </si>
  <si>
    <t>Critical Hit Issue 7.1</t>
  </si>
  <si>
    <t>PSASL3</t>
  </si>
  <si>
    <t>Puget Sound ASL Club</t>
  </si>
  <si>
    <t>CX Issue 4</t>
  </si>
  <si>
    <t>The Imphal Campaign: Gunner's Box</t>
  </si>
  <si>
    <t>A25.6 Issue 2</t>
  </si>
  <si>
    <t>South of Gona Village, New Guinea</t>
  </si>
  <si>
    <t>Lt. Elmo's Fire</t>
  </si>
  <si>
    <t>Bocage (B9.5)</t>
  </si>
  <si>
    <t>Bi</t>
  </si>
  <si>
    <t>Bicycle (D15.8)</t>
  </si>
  <si>
    <t>BrT</t>
  </si>
  <si>
    <t>Broken Terrain (F13.1)</t>
  </si>
  <si>
    <t>Euro-Pack 57</t>
  </si>
  <si>
    <t>Recon By Fire! Issue 1</t>
  </si>
  <si>
    <t>Recon By Fire! Issue 2</t>
  </si>
  <si>
    <t>Recon By Fire! Issue 4: Germany's Captured Vehicles</t>
  </si>
  <si>
    <t>GD4</t>
  </si>
  <si>
    <t>GD5</t>
  </si>
  <si>
    <t>GD6</t>
  </si>
  <si>
    <t>MMMM1</t>
  </si>
  <si>
    <t>MMMM2</t>
  </si>
  <si>
    <t>MMMM3</t>
  </si>
  <si>
    <t>MMMM4</t>
  </si>
  <si>
    <t>Beast of Prey</t>
  </si>
  <si>
    <t>Spasskaia, Russia</t>
  </si>
  <si>
    <t>Steimbke, Germany</t>
  </si>
  <si>
    <t>Guestling Green, East Sussex, England</t>
  </si>
  <si>
    <t>Menil 3 Fetus Farm, France</t>
  </si>
  <si>
    <t>Oblivion Pack</t>
  </si>
  <si>
    <t>HASL Module 5:Blood Reef: Tarawa BRT6</t>
  </si>
  <si>
    <t>Rattenkreig</t>
  </si>
  <si>
    <t>TW-C</t>
  </si>
  <si>
    <t>Before the Storm</t>
  </si>
  <si>
    <t>Guns of Naro</t>
  </si>
  <si>
    <t>Canicatti</t>
  </si>
  <si>
    <t>Canicatti, Sicily, Italy</t>
  </si>
  <si>
    <t>ASLUG  7</t>
  </si>
  <si>
    <t>A: FTV2</t>
  </si>
  <si>
    <t>Anzio-Nettuno Beachhead, Carroceto, Italy</t>
  </si>
  <si>
    <t>Gavin Take</t>
  </si>
  <si>
    <t>The General Issue 31.4</t>
  </si>
  <si>
    <t>Trying the Right Flank</t>
  </si>
  <si>
    <t>BC, LC: PHD SSR</t>
  </si>
  <si>
    <t>BC, LC: PHD SSR, Mist</t>
  </si>
  <si>
    <t>Near the Ia Drang Valley, South Vietnam</t>
  </si>
  <si>
    <t>On Route 13</t>
  </si>
  <si>
    <t>Road between Saigon &amp; Phu Loi, South Vietnam</t>
  </si>
  <si>
    <t>Wargamer Issue 2.11</t>
  </si>
  <si>
    <t>Crossfire Issue 1.3</t>
  </si>
  <si>
    <t>A Taste of Things To Come</t>
  </si>
  <si>
    <t>South To Glory</t>
  </si>
  <si>
    <t>The Last To Die</t>
  </si>
  <si>
    <t>Ripped To Shreds</t>
  </si>
  <si>
    <t>South Korea</t>
  </si>
  <si>
    <t>To Take Back a Hill</t>
  </si>
  <si>
    <t>7-8.5</t>
  </si>
  <si>
    <t>Farmyard Affray</t>
  </si>
  <si>
    <t>Cornwalls' Rum Ration</t>
  </si>
  <si>
    <t>Bruggerhof, Germany</t>
  </si>
  <si>
    <t>Updated Rules Included</t>
  </si>
  <si>
    <t>Fruhjrabestellung</t>
  </si>
  <si>
    <t>Spring Order</t>
  </si>
  <si>
    <t>By the End of a Rifle!</t>
  </si>
  <si>
    <t>"To Hold?"</t>
  </si>
  <si>
    <t>Tanks March!</t>
  </si>
  <si>
    <t>A: FTV1</t>
  </si>
  <si>
    <t>Quesnoy's Castle</t>
  </si>
  <si>
    <t>A: Air3, FTV3, Raft16</t>
  </si>
  <si>
    <t>Euro-Pack 18</t>
  </si>
  <si>
    <t>Victoria Township, Labuan Island, Borneo, Netherlands East Indies</t>
  </si>
  <si>
    <t>Last Stand</t>
  </si>
  <si>
    <t>South of Azizia, Libya</t>
  </si>
  <si>
    <t>Happy New Year</t>
  </si>
  <si>
    <t>FE 69.1</t>
  </si>
  <si>
    <t>Siniavino Heights, Russia</t>
  </si>
  <si>
    <t>FE 70.1</t>
  </si>
  <si>
    <t>FE 71.1</t>
  </si>
  <si>
    <t>Firefight Tournament Scenario 2007</t>
  </si>
  <si>
    <t>The Volga Is Reached!</t>
  </si>
  <si>
    <t>Slobodka, Russia</t>
  </si>
  <si>
    <t>Friendly Fire Pack 6</t>
  </si>
  <si>
    <t>FrF45</t>
  </si>
  <si>
    <t>FrF46</t>
  </si>
  <si>
    <t>FrF47</t>
  </si>
  <si>
    <t>FrF48</t>
  </si>
  <si>
    <t>FrF49</t>
  </si>
  <si>
    <t>FrF50</t>
  </si>
  <si>
    <t>Totensonntag</t>
  </si>
  <si>
    <t>Janowice, Poland</t>
  </si>
  <si>
    <t>Dutch Courage</t>
  </si>
  <si>
    <t>Outskirts of Dordrecht, the Netherlands</t>
  </si>
  <si>
    <t>Cutting Off a Hydra's Head</t>
  </si>
  <si>
    <t>CH: OWCSR</t>
  </si>
  <si>
    <t>CH: Oosterbeek 1</t>
  </si>
  <si>
    <t>Toungoo, Burma</t>
  </si>
  <si>
    <t>Sicilian Midnight</t>
  </si>
  <si>
    <t>Without Thought of Retreat</t>
  </si>
  <si>
    <t>Ernage, Belgium</t>
  </si>
  <si>
    <t>Avanti!</t>
  </si>
  <si>
    <t>Near Jasnaja Poljana, Russia</t>
  </si>
  <si>
    <t>Nailed To the Ground</t>
  </si>
  <si>
    <t>Volkhov Front, Russia</t>
  </si>
  <si>
    <t>CH 55</t>
  </si>
  <si>
    <t>The Five Pound Prize</t>
  </si>
  <si>
    <t>Longsdorf-Tandel Road Junction, Luxembourg</t>
  </si>
  <si>
    <t>East of Mesnil, France</t>
  </si>
  <si>
    <t>Ostwind</t>
  </si>
  <si>
    <t>East Wind</t>
  </si>
  <si>
    <t>Goucherie, France</t>
  </si>
  <si>
    <t>To Force a Pass</t>
  </si>
  <si>
    <t>D12/A11</t>
  </si>
  <si>
    <t>Falling Snow (E3.71)</t>
  </si>
  <si>
    <t>CH#</t>
  </si>
  <si>
    <t>Hill 150, north end of Martinville Ridge, Normandy, France</t>
  </si>
  <si>
    <t>JA-15</t>
  </si>
  <si>
    <t>A: PD, GL15</t>
  </si>
  <si>
    <t>West of Rethem, Germany</t>
  </si>
  <si>
    <t>First Threat</t>
  </si>
  <si>
    <t>Near Cauquigny, France</t>
  </si>
  <si>
    <t>Tombés Pour La France</t>
  </si>
  <si>
    <t>Storm Over Champagne</t>
  </si>
  <si>
    <t>Souain, France</t>
  </si>
  <si>
    <t>Get Them Out!</t>
  </si>
  <si>
    <t>Millançay, France</t>
  </si>
  <si>
    <t>La Horgne</t>
  </si>
  <si>
    <t>FT 64</t>
  </si>
  <si>
    <t>View From the Trenches Issue 24</t>
  </si>
  <si>
    <t>Near Kerch, Russia</t>
  </si>
  <si>
    <t>Nasty Business</t>
  </si>
  <si>
    <t>The Last Counterattack</t>
  </si>
  <si>
    <t>Recontres Tournament Scenario 1996</t>
  </si>
  <si>
    <t>First Light of Dawn</t>
  </si>
  <si>
    <t>CH 31</t>
  </si>
  <si>
    <t>On the Schoenberg-St. Vith Road, Belgium</t>
  </si>
  <si>
    <t>Hit the Beach Issue 6.3 HTB!11</t>
  </si>
  <si>
    <t>Leningrad, Russia</t>
  </si>
  <si>
    <t>A: Air2, Tr4</t>
  </si>
  <si>
    <t>3</t>
  </si>
  <si>
    <t>Forged In Fire</t>
  </si>
  <si>
    <t>North of Rasyeinyia, Lithuania</t>
  </si>
  <si>
    <t>Disengagement Under Fire</t>
  </si>
  <si>
    <t>East of Bir Hacheim, Libya</t>
  </si>
  <si>
    <t>Barbarossa North</t>
  </si>
  <si>
    <t>Battlin' Bastards of Bataan Pack</t>
  </si>
  <si>
    <t>Village of Mga, Russia</t>
  </si>
  <si>
    <t>Rethem Station, Germany</t>
  </si>
  <si>
    <t>Across the Aller</t>
  </si>
  <si>
    <t>North Korean</t>
  </si>
  <si>
    <t>Korea</t>
  </si>
  <si>
    <t>The Pride of Lions</t>
  </si>
  <si>
    <t>West of Smolensk, Russia</t>
  </si>
  <si>
    <t>HoB: FF 4</t>
  </si>
  <si>
    <t>Scenarios for Wargamers Issue 4</t>
  </si>
  <si>
    <t>Franco-Italian Border</t>
  </si>
  <si>
    <t>RB 2</t>
  </si>
  <si>
    <t>A Fighting Withdrawal</t>
  </si>
  <si>
    <t>Thrace, Bulgarian-Occupied Greece</t>
  </si>
  <si>
    <t>San Manuel #2</t>
  </si>
  <si>
    <t>FE102</t>
  </si>
  <si>
    <t>Spirit of Bushido</t>
  </si>
  <si>
    <t>Village of the Damned</t>
  </si>
  <si>
    <t>Born Under a Bad Sign</t>
  </si>
  <si>
    <t>Australian</t>
  </si>
  <si>
    <t>Shanghai, China</t>
  </si>
  <si>
    <t>D: FB3</t>
  </si>
  <si>
    <t>A111</t>
  </si>
  <si>
    <t>Cattern's Position</t>
  </si>
  <si>
    <t>Party HQ, Novaya Buda, Russia</t>
  </si>
  <si>
    <t>Draconian Measures</t>
  </si>
  <si>
    <t>Kharkov, Russia</t>
  </si>
  <si>
    <t>ASL News Issue 16 ASL News 32</t>
  </si>
  <si>
    <t>Kicked Autz</t>
  </si>
  <si>
    <t>HP13</t>
  </si>
  <si>
    <t>Radio Wars</t>
  </si>
  <si>
    <t>HP14</t>
  </si>
  <si>
    <t>Cracking Skulls</t>
  </si>
  <si>
    <t>HP15</t>
  </si>
  <si>
    <t>Moldavian Massacre</t>
  </si>
  <si>
    <t>Take It Now!</t>
  </si>
  <si>
    <t>Victory At Pratulin</t>
  </si>
  <si>
    <t>Danica Air</t>
  </si>
  <si>
    <t>Koprivnica, Croatia</t>
  </si>
  <si>
    <t>Elbing, East Prussia</t>
  </si>
  <si>
    <t>Point of Junction</t>
  </si>
  <si>
    <t>Near Mga and Kel'Kolovo, Russia</t>
  </si>
  <si>
    <t>Mission 17</t>
  </si>
  <si>
    <t>Mission 18</t>
  </si>
  <si>
    <t>Mission 19</t>
  </si>
  <si>
    <t>Mission 20</t>
  </si>
  <si>
    <t>Mission 21</t>
  </si>
  <si>
    <t>Pursuit</t>
  </si>
  <si>
    <t>River Assault!</t>
  </si>
  <si>
    <t>A Most Excellent Pasting</t>
  </si>
  <si>
    <t>Mai Ceu, Ethiopia</t>
  </si>
  <si>
    <t>AH: NG</t>
  </si>
  <si>
    <t>D8/A2</t>
  </si>
  <si>
    <t>Jura River area, Lithuania</t>
  </si>
  <si>
    <t>Knifing the Bodygaurd</t>
  </si>
  <si>
    <t>PL J1</t>
  </si>
  <si>
    <t>French Castoffs</t>
  </si>
  <si>
    <t>FE112.1</t>
  </si>
  <si>
    <t>Old Tactics, New Victims</t>
  </si>
  <si>
    <t>Kestenga, Russia</t>
  </si>
  <si>
    <t xml:space="preserve">Pin Hmi Village, near Mogaung, Burma </t>
  </si>
  <si>
    <t>East of Wiltz, Belgium</t>
  </si>
  <si>
    <t>G10</t>
  </si>
  <si>
    <t>A: GL29</t>
  </si>
  <si>
    <t>85-170</t>
  </si>
  <si>
    <t>Vienna ASL Club</t>
  </si>
  <si>
    <t>CW</t>
  </si>
  <si>
    <t>Car Wars</t>
  </si>
  <si>
    <t>Zjitomir, Russia</t>
  </si>
  <si>
    <t>Pabianice, Poland</t>
  </si>
  <si>
    <t>Schwerpunkt Issue 1 SP  2</t>
  </si>
  <si>
    <t>Schwerpunkt Issue 1 SP  3</t>
  </si>
  <si>
    <t>A Special Valor</t>
  </si>
  <si>
    <t>East of Gembloux, Belgium</t>
  </si>
  <si>
    <t>Central Hungary</t>
  </si>
  <si>
    <t>Bouchon A Bouchain</t>
  </si>
  <si>
    <t>Bouchain, France</t>
  </si>
  <si>
    <t>First Drop</t>
  </si>
  <si>
    <t>The Wisps Come and Go</t>
  </si>
  <si>
    <t>First Contact-First Defeat</t>
  </si>
  <si>
    <t>Near Viipuri, Finland</t>
  </si>
  <si>
    <t>Taraldsvikfjell, Norway</t>
  </si>
  <si>
    <t>ASLUG 15</t>
  </si>
  <si>
    <t>Bir Hakeim, Libya</t>
  </si>
  <si>
    <t>False Facade</t>
  </si>
  <si>
    <t>Hide &amp; Seek</t>
  </si>
  <si>
    <t>HS14</t>
  </si>
  <si>
    <t>The Christmas Gifu</t>
  </si>
  <si>
    <t>HS15</t>
  </si>
  <si>
    <t>Hill 27</t>
  </si>
  <si>
    <t>Operation Exodus</t>
  </si>
  <si>
    <t>ASLSK Contest C</t>
  </si>
  <si>
    <t>Thank Heavens, We Lost</t>
  </si>
  <si>
    <t>DS, EW</t>
  </si>
  <si>
    <t>The Commissar's House</t>
  </si>
  <si>
    <t>Red Christmas: Moscow Counteroffensive</t>
  </si>
  <si>
    <t>Il Pattuglione</t>
  </si>
  <si>
    <t>Novo Orlovka, Russia</t>
  </si>
  <si>
    <t>CH: Novo Orlovka</t>
  </si>
  <si>
    <t>Do They Know It's Christmas?</t>
  </si>
  <si>
    <t>Orlov Ivanovka, Russia</t>
  </si>
  <si>
    <t>Voiskovitsy, Russia</t>
  </si>
  <si>
    <t>0.5</t>
  </si>
  <si>
    <t>ASL Union of Gamers Issue 1 ASLUG2.1</t>
  </si>
  <si>
    <t>The General Issue 30-5 DASL C</t>
  </si>
  <si>
    <t>Breslau, Germany</t>
  </si>
  <si>
    <t>SK3</t>
  </si>
  <si>
    <t>SK4</t>
  </si>
  <si>
    <t>CH 38</t>
  </si>
  <si>
    <t>Orange Beach 3</t>
  </si>
  <si>
    <t>0.75</t>
  </si>
  <si>
    <t>Czechs and Balances</t>
  </si>
  <si>
    <t>Prague, Czechoslovakia</t>
  </si>
  <si>
    <t>Most Barikádníku</t>
  </si>
  <si>
    <t>Schwerpunkt Issue 15</t>
  </si>
  <si>
    <t>CH106</t>
  </si>
  <si>
    <t>The Price of Impatience</t>
  </si>
  <si>
    <t>Cressensac, France</t>
  </si>
  <si>
    <t>ASLUG 21.1</t>
  </si>
  <si>
    <t>Choi River, New Georgia</t>
  </si>
  <si>
    <t>Maple Leaf Route Pack 1: Canada at War MLR4</t>
  </si>
  <si>
    <t>At the Very Beginning</t>
  </si>
  <si>
    <t>Road Out of Rangoon</t>
  </si>
  <si>
    <t>Taukkyan, Burma</t>
  </si>
  <si>
    <t>Diabolical Surprise</t>
  </si>
  <si>
    <t>March Madness 2009 Partisan Pack: Partisan!</t>
  </si>
  <si>
    <t>March Madness 2000 Tournament Scenario</t>
  </si>
  <si>
    <t>Near the Pron River, Yougoslavian-Albanian Border</t>
  </si>
  <si>
    <t>Pozega Valley, Croatia</t>
  </si>
  <si>
    <t>FE 54.1</t>
  </si>
  <si>
    <t>Dubrovnik 2</t>
  </si>
  <si>
    <t>Brezanci, Slovenia</t>
  </si>
  <si>
    <t>FE 55.1</t>
  </si>
  <si>
    <t>No Easy Victories</t>
  </si>
  <si>
    <t>BC, Mud</t>
  </si>
  <si>
    <t>ASL News 12</t>
  </si>
  <si>
    <t>Test of Nerves</t>
  </si>
  <si>
    <t>A: Cavalry10, Tr5</t>
  </si>
  <si>
    <t>Near the French-Italian Border</t>
  </si>
  <si>
    <t>Market-Garden Campaign</t>
  </si>
  <si>
    <t>PTO1 1</t>
  </si>
  <si>
    <t>The O-Patchers!</t>
  </si>
  <si>
    <t>Tac24</t>
  </si>
  <si>
    <t>Tac25</t>
  </si>
  <si>
    <t>Tac26</t>
  </si>
  <si>
    <t>Breakout From Borisov</t>
  </si>
  <si>
    <t>East Front Series #3: The God of War</t>
  </si>
  <si>
    <t>East Front Series #4: A Hotly Contested Crossroads</t>
  </si>
  <si>
    <t>Schwerpunkt Tournament Scenario 1993</t>
  </si>
  <si>
    <t>Buariki Island, Tarawa Atoll, Gilbert Islands</t>
  </si>
  <si>
    <t>Langrune-sur-Mere, France</t>
  </si>
  <si>
    <t>G32</t>
  </si>
  <si>
    <t>Near Saint George-d'Eelle, France</t>
  </si>
  <si>
    <t>G33</t>
  </si>
  <si>
    <t>Roumana Ridge, Tunisa</t>
  </si>
  <si>
    <t>Squeezing the Peiper's Bulge</t>
  </si>
  <si>
    <t>Sufferin' Sudfrankreich</t>
  </si>
  <si>
    <t>Weissenhof Crossroads</t>
  </si>
  <si>
    <t>Kakazu's Tombs</t>
  </si>
  <si>
    <t>J 17</t>
  </si>
  <si>
    <t>PTO1 6</t>
  </si>
  <si>
    <t>Night Dragons</t>
  </si>
  <si>
    <t>KB Mission, Milne Bay, New Guinea</t>
  </si>
  <si>
    <t>PTO1 5</t>
  </si>
  <si>
    <t>Oil Strike!</t>
  </si>
  <si>
    <t>ASL Module  5a: For King and Country 109</t>
  </si>
  <si>
    <t>Villers-Bocage, Normandy, France</t>
  </si>
  <si>
    <t>Szabdbattyan, Hungary</t>
  </si>
  <si>
    <t>The Zebra Mission</t>
  </si>
  <si>
    <t>Rate of Fire Issue 8 Z27</t>
  </si>
  <si>
    <t>Rate of Fire Issue 8 Z28</t>
  </si>
  <si>
    <t>The General Issue 30-1 G27</t>
  </si>
  <si>
    <t>ASL Digest Issue 3.5 DLS91 1</t>
  </si>
  <si>
    <t>Tinovka, Russia</t>
  </si>
  <si>
    <t>Near Tchernobyl, Russia</t>
  </si>
  <si>
    <t>Ov1, Pine</t>
  </si>
  <si>
    <t>Grossdeutschland Series #1: The Forest North of Karachev</t>
  </si>
  <si>
    <t>ASL Annual `93a</t>
  </si>
  <si>
    <t>Near Bystritsa, Russia</t>
  </si>
  <si>
    <t>Burzevo, Russia</t>
  </si>
  <si>
    <t>J 78</t>
  </si>
  <si>
    <t>J 79</t>
  </si>
  <si>
    <t>J 80</t>
  </si>
  <si>
    <t>J 81</t>
  </si>
  <si>
    <t>J 82</t>
  </si>
  <si>
    <t>J 83</t>
  </si>
  <si>
    <t>J 84</t>
  </si>
  <si>
    <t>J 85</t>
  </si>
  <si>
    <t>J 86</t>
  </si>
  <si>
    <t>J 87</t>
  </si>
  <si>
    <t>Rolling Stones</t>
  </si>
  <si>
    <t>SV 1</t>
  </si>
  <si>
    <t>SV 2</t>
  </si>
  <si>
    <t>SV 3</t>
  </si>
  <si>
    <t>SV 4</t>
  </si>
  <si>
    <t>SV 5</t>
  </si>
  <si>
    <t>A: Air, FTV1</t>
  </si>
  <si>
    <t>A Choice Morsel</t>
  </si>
  <si>
    <t>MwT 8</t>
  </si>
  <si>
    <t>The Hangers At Carpiquet</t>
  </si>
  <si>
    <t>ASL News Issue 2 ASL News 3</t>
  </si>
  <si>
    <t>ASL News Issue 3 ASL News 5</t>
  </si>
  <si>
    <t>Krasny Oktabyr-Kliuchi, Russia</t>
  </si>
  <si>
    <t>CH: Kursk 1943</t>
  </si>
  <si>
    <t>see scenario</t>
  </si>
  <si>
    <t>Forests of the North</t>
  </si>
  <si>
    <t>20 miles southwest of Louhki, Russia</t>
  </si>
  <si>
    <t>SL 25</t>
  </si>
  <si>
    <t>JDB4</t>
  </si>
  <si>
    <t>Dies Irae</t>
  </si>
  <si>
    <t>HS 6</t>
  </si>
  <si>
    <t>Coup!</t>
  </si>
  <si>
    <t>BB18.1</t>
  </si>
  <si>
    <t>BB19.1</t>
  </si>
  <si>
    <t>BB20.1</t>
  </si>
  <si>
    <t>Jebel El Guessa, Tunisa</t>
  </si>
  <si>
    <t>Near Bou Saadia, Tunisia</t>
  </si>
  <si>
    <t>Crosshair Alley</t>
  </si>
  <si>
    <t>Northeast of Klin, Russia</t>
  </si>
  <si>
    <t>No Quarter</t>
  </si>
  <si>
    <t>Le Journal du Stratège</t>
  </si>
  <si>
    <t>Le Journal du Stratège Issue 34</t>
  </si>
  <si>
    <t>Le Journal du Stratège Issue 36</t>
  </si>
  <si>
    <t>HS 2</t>
  </si>
  <si>
    <t>No Better Spot To Die</t>
  </si>
  <si>
    <t>Backs To the Sea</t>
  </si>
  <si>
    <t>Revenge At Kastelli</t>
  </si>
  <si>
    <t>A High Price To Pay</t>
  </si>
  <si>
    <t>Hitdorf On the Rhine</t>
  </si>
  <si>
    <t>Bring Up the Guns</t>
  </si>
  <si>
    <t>Sir, the Greeks Are Firing</t>
  </si>
  <si>
    <t>A: hd2, MC1, Tr6</t>
  </si>
  <si>
    <t>Knjazevac, Serbia</t>
  </si>
  <si>
    <t>Reichstag, Berlin, Germany</t>
  </si>
  <si>
    <t>SAGA Tournament Scenario 2000 Round 2</t>
  </si>
  <si>
    <t>El Guettar</t>
  </si>
  <si>
    <t>El Guettar, Tunisia</t>
  </si>
  <si>
    <t>Fanatical Defense of Rees</t>
  </si>
  <si>
    <t>Rees, Germany</t>
  </si>
  <si>
    <t>Camp Crossroads, northwest of Toulon, France, 1800 hours</t>
  </si>
  <si>
    <t>Biscari Station, Sicily, Italy</t>
  </si>
  <si>
    <t>CH 67</t>
  </si>
  <si>
    <t>Along the Lateral Road</t>
  </si>
  <si>
    <t>SP  1</t>
  </si>
  <si>
    <t>Dutch / British</t>
  </si>
  <si>
    <t>SP 11</t>
  </si>
  <si>
    <t>Pomeranian Tigers</t>
  </si>
  <si>
    <t>Liri Valley, Italy</t>
  </si>
  <si>
    <t>Tinian Island, the Marianas</t>
  </si>
  <si>
    <t>Tanga, German East Africa</t>
  </si>
  <si>
    <t>ASLSK</t>
  </si>
  <si>
    <t>South of Cherkassy, Russia</t>
  </si>
  <si>
    <t>Prelude To Breakout</t>
  </si>
  <si>
    <t>Shoot-N-Scoot</t>
  </si>
  <si>
    <t>Capturing the Palembang Oilfields</t>
  </si>
  <si>
    <t>20-28</t>
  </si>
  <si>
    <t>A Bird In the Hand</t>
  </si>
  <si>
    <t>Thrust To the North</t>
  </si>
  <si>
    <t>Hold At Any Price</t>
  </si>
  <si>
    <t>Escape To the Elbe</t>
  </si>
  <si>
    <t>Food For An Army</t>
  </si>
  <si>
    <t>Saumer, France</t>
  </si>
  <si>
    <t>A: Air, Tr1</t>
  </si>
  <si>
    <t>Villars-Bocage, France</t>
  </si>
  <si>
    <t>Siberian Woods</t>
  </si>
  <si>
    <t>Jackboot Woods</t>
  </si>
  <si>
    <t>Aces High</t>
  </si>
  <si>
    <t>Ligneuville, Belgium</t>
  </si>
  <si>
    <t>ASL News 53</t>
  </si>
  <si>
    <t>Cour, Belgium</t>
  </si>
  <si>
    <t>Rots, in the Mue Valley, Normandy, France</t>
  </si>
  <si>
    <t>AoC 5</t>
  </si>
  <si>
    <t>FAW 2</t>
  </si>
  <si>
    <t>FAW 3</t>
  </si>
  <si>
    <t>FAW 4</t>
  </si>
  <si>
    <t>A Sunday Stroll</t>
  </si>
  <si>
    <t>Peru Border, el Oro Province, Ecuador</t>
  </si>
  <si>
    <t>Crater Lake</t>
  </si>
  <si>
    <t>Mike Sector, Juno Beach, Normandy, France</t>
  </si>
  <si>
    <t>Leibstandarte Pack 1: Blitzkrieg!</t>
  </si>
  <si>
    <t>Tunisian Series #8: The Killing Ground</t>
  </si>
  <si>
    <t>Istra, Russia</t>
  </si>
  <si>
    <t>Recon Leader: Situation 3 - Road Junction</t>
  </si>
  <si>
    <t>Mile 18</t>
  </si>
  <si>
    <t>Bocage 6</t>
  </si>
  <si>
    <t>ASL News Issue 17</t>
  </si>
  <si>
    <t>ASL News Issue 18</t>
  </si>
  <si>
    <t>ASL News Issue 19</t>
  </si>
  <si>
    <t>ASL News Issue 20</t>
  </si>
  <si>
    <t>ASL News Issue 21</t>
  </si>
  <si>
    <t>ASL News Issue 22</t>
  </si>
  <si>
    <t>Island Fever</t>
  </si>
  <si>
    <t>Barkmann's Corner</t>
  </si>
  <si>
    <t>East of Suomussalmi, Finland</t>
  </si>
  <si>
    <t>Cesaro, Sicily, Italy</t>
  </si>
  <si>
    <t>Leatherneck 3-8</t>
  </si>
  <si>
    <t>Daliki, Russia</t>
  </si>
  <si>
    <t>To the Seine</t>
  </si>
  <si>
    <t>Round  2</t>
  </si>
  <si>
    <t>The northern suburbs of Naha, Okinawa</t>
  </si>
  <si>
    <t>Leatherneck 13</t>
  </si>
  <si>
    <t>IC  6</t>
  </si>
  <si>
    <t>Genesis 18</t>
  </si>
  <si>
    <t>First Sting</t>
  </si>
  <si>
    <t>Knifing the Bodyguard</t>
  </si>
  <si>
    <t>AP 5</t>
  </si>
  <si>
    <t>Invisible Foes</t>
  </si>
  <si>
    <t>Aussie ASL Ninety-Six Pack</t>
  </si>
  <si>
    <t>PB 7</t>
  </si>
  <si>
    <t>Aussie ASL Ninety-Six Pack PB 7</t>
  </si>
  <si>
    <t>PB 8</t>
  </si>
  <si>
    <t>Aussie ASL Ninety-Six Pack PB 8</t>
  </si>
  <si>
    <t>PB 9</t>
  </si>
  <si>
    <t>Aussie ASL Ninety-Six Pack PB 9</t>
  </si>
  <si>
    <t>PB10</t>
  </si>
  <si>
    <t>Aussie ASL Ninety-Six Pack PB10</t>
  </si>
  <si>
    <t>West of Berlin, Germany</t>
  </si>
  <si>
    <t>Rout Report Issue 4.3 Z 7</t>
  </si>
  <si>
    <t>M1</t>
  </si>
  <si>
    <t>Panzer Aces and Commanders of the Panzertruppe</t>
  </si>
  <si>
    <t xml:space="preserve">Mount Akayama </t>
  </si>
  <si>
    <t xml:space="preserve">Last Stop Sened </t>
  </si>
  <si>
    <t xml:space="preserve">Red Flag </t>
  </si>
  <si>
    <t>IP 3</t>
  </si>
  <si>
    <t>Tac28</t>
  </si>
  <si>
    <t>Ost Front Pack</t>
  </si>
  <si>
    <t>AH: RB SSR, FB</t>
  </si>
  <si>
    <t>Schwerpunkt Tournament Scenario 1994</t>
  </si>
  <si>
    <t>DB028</t>
  </si>
  <si>
    <t>DB029</t>
  </si>
  <si>
    <t>DB030</t>
  </si>
  <si>
    <t>DB031</t>
  </si>
  <si>
    <t>DB032</t>
  </si>
  <si>
    <t>ASL Annual `96 A 95</t>
  </si>
  <si>
    <t>ASL Annual `96 A 96</t>
  </si>
  <si>
    <t>ASL Annual `96 A 97</t>
  </si>
  <si>
    <t>AH: RB SSR, LV</t>
  </si>
  <si>
    <t>Whirlwinds and Operations</t>
  </si>
  <si>
    <t>Ultimate Resources</t>
  </si>
  <si>
    <t>Towards Kursk</t>
  </si>
  <si>
    <t>Tac29</t>
  </si>
  <si>
    <t>ITR-4</t>
  </si>
  <si>
    <t>ITR-5</t>
  </si>
  <si>
    <t>ITR-6</t>
  </si>
  <si>
    <t>ITR-7</t>
  </si>
  <si>
    <t>ITR-8</t>
  </si>
  <si>
    <t>Sung Kiang, China</t>
  </si>
  <si>
    <t>Sittang, Burma</t>
  </si>
  <si>
    <t>Humans</t>
  </si>
  <si>
    <t>Wulmerson, Belgium</t>
  </si>
  <si>
    <t>Pride and Joy</t>
  </si>
  <si>
    <t>Koritsa, Greece</t>
  </si>
  <si>
    <t>The Big One: The Men Who Would Be Kings of the Hill</t>
  </si>
  <si>
    <t>ASL News 44</t>
  </si>
  <si>
    <t xml:space="preserve">German / Italian </t>
  </si>
  <si>
    <t>At the Point Issue 10</t>
  </si>
  <si>
    <t>Xiang River, Guangxi Province, China</t>
  </si>
  <si>
    <t>AS, CI</t>
  </si>
  <si>
    <t>Under the Noel Trees</t>
  </si>
  <si>
    <t>Champs, Belgium</t>
  </si>
  <si>
    <t>Showdown In Syria</t>
  </si>
  <si>
    <t>SFW2</t>
  </si>
  <si>
    <t>SFW3</t>
  </si>
  <si>
    <t>SFW4</t>
  </si>
  <si>
    <t>A16</t>
  </si>
  <si>
    <t>ASLUG  1.1</t>
  </si>
  <si>
    <t>South of Verkhopenya, Russia</t>
  </si>
  <si>
    <t>Waffen-SS FF  7</t>
  </si>
  <si>
    <t>Priority Target</t>
  </si>
  <si>
    <t xml:space="preserve">  Korinthos, Greece</t>
  </si>
  <si>
    <t>S14</t>
  </si>
  <si>
    <t>S15</t>
  </si>
  <si>
    <t xml:space="preserve">Peek Hour At the Golf Hotel </t>
  </si>
  <si>
    <t>ASL Digest Issue 6.05 TH12</t>
  </si>
  <si>
    <t>ASL Journal Issue 2 J 21</t>
  </si>
  <si>
    <t xml:space="preserve">A Civil War, Not a Gentleman's War </t>
  </si>
  <si>
    <t>Akrotiri Peninsula, Crete</t>
  </si>
  <si>
    <t>Hell Is Full</t>
  </si>
  <si>
    <t>Midnight Snack</t>
  </si>
  <si>
    <t>Critical Hit Issue 4.1 CH 74</t>
  </si>
  <si>
    <t>Critical Hit Issue 7.2 CH 74(a)</t>
  </si>
  <si>
    <t>Operation Nordwind</t>
  </si>
  <si>
    <t>Time For Lunch</t>
  </si>
  <si>
    <t>Jungles of Stone</t>
  </si>
  <si>
    <t>Knight's Cross</t>
  </si>
  <si>
    <t>VV 4</t>
  </si>
  <si>
    <t>Rjev, Russia</t>
  </si>
  <si>
    <t>Skirmishes! SK3</t>
  </si>
  <si>
    <t>BC, Mist, Ov1</t>
  </si>
  <si>
    <t>St. Barthelmy, north of Mortain, France</t>
  </si>
  <si>
    <t>The Kibbutz</t>
  </si>
  <si>
    <t>At the Point</t>
  </si>
  <si>
    <t>High Danger</t>
  </si>
  <si>
    <t>Grenadier 2010 Tournament Scenario</t>
  </si>
  <si>
    <t>GRE7</t>
  </si>
  <si>
    <t>From the Cellar Pack 5</t>
  </si>
  <si>
    <t>FT146</t>
  </si>
  <si>
    <t>FT147</t>
  </si>
  <si>
    <t>FT148</t>
  </si>
  <si>
    <t>FT149</t>
  </si>
  <si>
    <t>FT150</t>
  </si>
  <si>
    <t>FT151</t>
  </si>
  <si>
    <t>FT152</t>
  </si>
  <si>
    <t>FT153</t>
  </si>
  <si>
    <t>FT154</t>
  </si>
  <si>
    <t>FT155</t>
  </si>
  <si>
    <t>FT156</t>
  </si>
  <si>
    <t>FT157</t>
  </si>
  <si>
    <t>FT158</t>
  </si>
  <si>
    <t>FT159</t>
  </si>
  <si>
    <t>Bridge of Life</t>
  </si>
  <si>
    <t>Luding Bridge, Sichuan Province, China</t>
  </si>
  <si>
    <t>Flight of the Intruders</t>
  </si>
  <si>
    <t>Outskirts of Riga, Latvia</t>
  </si>
  <si>
    <t>Near Saint Jean-de-daye, France</t>
  </si>
  <si>
    <t>Mike Red</t>
  </si>
  <si>
    <t>Smolensk-Moscow Highway, near Yelnya, Russia</t>
  </si>
  <si>
    <t xml:space="preserve">Guarding the Railway Line </t>
  </si>
  <si>
    <t>By Chance</t>
  </si>
  <si>
    <t>JA-16</t>
  </si>
  <si>
    <t>BrT, Ov10</t>
  </si>
  <si>
    <t>CH: CaC SSR, LV</t>
  </si>
  <si>
    <t>West of Odessa, Russia</t>
  </si>
  <si>
    <t>Euro-Pack  7</t>
  </si>
  <si>
    <t>Olankhuduk, Mongolia</t>
  </si>
  <si>
    <t>Pacific Theater - Light Jungle (G2.1)</t>
  </si>
  <si>
    <t>Steppe Terrain (F13.2)</t>
  </si>
  <si>
    <t>Kodorov, Ukraine</t>
  </si>
  <si>
    <t>Critical Hit Issue 1 CH  7</t>
  </si>
  <si>
    <t>Les Bon Repos, Normandy, France</t>
  </si>
  <si>
    <t>JF1</t>
  </si>
  <si>
    <t>JH1</t>
  </si>
  <si>
    <t>JH3</t>
  </si>
  <si>
    <t>JR1</t>
  </si>
  <si>
    <t>JS 1</t>
  </si>
  <si>
    <t>JS 2</t>
  </si>
  <si>
    <t>JS 6</t>
  </si>
  <si>
    <t>Hamar-Elverum Road, Norway</t>
  </si>
  <si>
    <t>A: Tr7</t>
  </si>
  <si>
    <t>SP 31</t>
  </si>
  <si>
    <t>SP 32</t>
  </si>
  <si>
    <t>SP 33</t>
  </si>
  <si>
    <t>Once Upon a Time… In the East</t>
  </si>
  <si>
    <t>Novoia Vodolaga, Russia</t>
  </si>
  <si>
    <t>West of Favara, Sicily, Italy</t>
  </si>
  <si>
    <t>Le Franc Tireur Issue  9: Yugoslavia</t>
  </si>
  <si>
    <t>Critical Hit’s Jatkosota</t>
  </si>
  <si>
    <t>hd</t>
  </si>
  <si>
    <t>Short Sharp Shock</t>
  </si>
  <si>
    <t>SP 49</t>
  </si>
  <si>
    <t>SP 50</t>
  </si>
  <si>
    <t>SP 51</t>
  </si>
  <si>
    <t>Baptism of Fire</t>
  </si>
  <si>
    <t>Orgy of Gore</t>
  </si>
  <si>
    <t>Duenaburg, Latvia</t>
  </si>
  <si>
    <t>Royal Marines</t>
  </si>
  <si>
    <t>G44</t>
  </si>
  <si>
    <t>Goodbye Marie</t>
  </si>
  <si>
    <t>A4-5</t>
  </si>
  <si>
    <t>The Rock</t>
  </si>
  <si>
    <t>Primo Contatto</t>
  </si>
  <si>
    <t>Pokrovskoje, Russia</t>
  </si>
  <si>
    <t>Wysoka Mountain</t>
  </si>
  <si>
    <t>Stien, Norway</t>
  </si>
  <si>
    <t>Probing Korsus</t>
  </si>
  <si>
    <t>Jandeba, Russia</t>
  </si>
  <si>
    <t>34</t>
  </si>
  <si>
    <t>SV 8</t>
  </si>
  <si>
    <t>SV 9</t>
  </si>
  <si>
    <t>SV10</t>
  </si>
  <si>
    <t>SV11</t>
  </si>
  <si>
    <t>SV12</t>
  </si>
  <si>
    <t>Through Mud and Blood</t>
  </si>
  <si>
    <t>Shemenski, Russia</t>
  </si>
  <si>
    <t>52</t>
  </si>
  <si>
    <t>Dezign Pak 6</t>
  </si>
  <si>
    <t>Brushwood Buzzsaw</t>
  </si>
  <si>
    <t>Casablanca, French Morocco</t>
  </si>
  <si>
    <t>Taking Popelevo</t>
  </si>
  <si>
    <t>Ville-sur-Illon, France</t>
  </si>
  <si>
    <t>15-24</t>
  </si>
  <si>
    <t>Diplomatic Quarter, Berlin, Germany</t>
  </si>
  <si>
    <t>Run For Your Lives</t>
  </si>
  <si>
    <t>Szenttanas, Yugoslavia</t>
  </si>
  <si>
    <t>Yugoslavian</t>
  </si>
  <si>
    <t>Wayward Productions</t>
  </si>
  <si>
    <t>Checkerboard Strike!</t>
  </si>
  <si>
    <t>Near Ratte, Finland</t>
  </si>
  <si>
    <t>For a Few Rounds More</t>
  </si>
  <si>
    <t>China Pack Teaser #1</t>
  </si>
  <si>
    <t>Von Bodenhausen's Ride</t>
  </si>
  <si>
    <t>Nikonovo, Russia</t>
  </si>
  <si>
    <t>W1</t>
  </si>
  <si>
    <t>W2</t>
  </si>
  <si>
    <t>Traverse Right...Fire!</t>
  </si>
  <si>
    <t>Firefights! Teaser</t>
  </si>
  <si>
    <t>I Had a Camrade</t>
  </si>
  <si>
    <t>CH: K1</t>
  </si>
  <si>
    <t>PdH6</t>
  </si>
  <si>
    <t>Yenaungyaung, Burma</t>
  </si>
  <si>
    <t>Volfoni Brothers VB8</t>
  </si>
  <si>
    <t>American SW/Ordnance/Vehicle</t>
  </si>
  <si>
    <t>Aussie `95 Pack PB1</t>
  </si>
  <si>
    <t>Backblast Issue 1 BB10</t>
  </si>
  <si>
    <t>ASL Annual `91 A 33</t>
  </si>
  <si>
    <t>Ferenc Jozef Barracks</t>
  </si>
  <si>
    <t>Northwest of Oarba de Mures, Transylvania (Romania)</t>
  </si>
  <si>
    <t>Apahida, east of Cluj, Transylvania (Romania)</t>
  </si>
  <si>
    <t>DBP 9</t>
  </si>
  <si>
    <t>Waffen-SS FF  8</t>
  </si>
  <si>
    <t>Kursk Saliant, Russia</t>
  </si>
  <si>
    <t>Hill 920</t>
  </si>
  <si>
    <t>Tamparan, Mindanao, the Philippine Islands</t>
  </si>
  <si>
    <t>One Lone Farmhouse</t>
  </si>
  <si>
    <t>On the banks of the Dvina River near Ulla, Russia</t>
  </si>
  <si>
    <t>Skirmishes! SK1</t>
  </si>
  <si>
    <t>A: GL16, Tr2</t>
  </si>
  <si>
    <t>Operation Wellhit</t>
  </si>
  <si>
    <t>CAW 1</t>
  </si>
  <si>
    <t>CAW 2</t>
  </si>
  <si>
    <t>CAW 3</t>
  </si>
  <si>
    <t>CAW 4</t>
  </si>
  <si>
    <t>The Brickworks Series #1: Commandos Hold Fast</t>
  </si>
  <si>
    <t>Keller's Heroes</t>
  </si>
  <si>
    <t>Guines, France</t>
  </si>
  <si>
    <t>Morning Traffic</t>
  </si>
  <si>
    <t>Amiens, France</t>
  </si>
  <si>
    <t>Bedlam Bridge</t>
  </si>
  <si>
    <t>D: AS, FB3</t>
  </si>
  <si>
    <t>Bofors Bashing</t>
  </si>
  <si>
    <t>The Big One: A Peaceful Little Village</t>
  </si>
  <si>
    <t>A Surprise Encounter</t>
  </si>
  <si>
    <t xml:space="preserve">Monna Country House </t>
  </si>
  <si>
    <t xml:space="preserve">Campaign 1944 </t>
  </si>
  <si>
    <t xml:space="preserve">No Passing </t>
  </si>
  <si>
    <t xml:space="preserve">Friendly Greetings </t>
  </si>
  <si>
    <t xml:space="preserve">Cemetery Appointment </t>
  </si>
  <si>
    <t>A: Air, MC12</t>
  </si>
  <si>
    <t>Lagonovo, Russia</t>
  </si>
  <si>
    <t>Backs To the Orne</t>
  </si>
  <si>
    <t>Norway In Half</t>
  </si>
  <si>
    <t>Bridge At Stavelot</t>
  </si>
  <si>
    <t>Leatherneck 1 Leatherneck 8</t>
  </si>
  <si>
    <t>Tropic Thunder TT 9</t>
  </si>
  <si>
    <t>Tropic Thunder TT12</t>
  </si>
  <si>
    <t>Point Blank! Issue 5.2</t>
  </si>
  <si>
    <t>Point Blank! Issue 1.1</t>
  </si>
  <si>
    <t>Point Blank! Issue 1.2</t>
  </si>
  <si>
    <t>Point Blank! Issue 1.3</t>
  </si>
  <si>
    <t>Point Blank! Issue 1.4</t>
  </si>
  <si>
    <t>One More Day of Freedom</t>
  </si>
  <si>
    <t>ASL News 20</t>
  </si>
  <si>
    <t>Malmedy, Belgium</t>
  </si>
  <si>
    <t>The Island</t>
  </si>
  <si>
    <t>Intimate War</t>
  </si>
  <si>
    <t>J 29</t>
  </si>
  <si>
    <t>Street Sweepers</t>
  </si>
  <si>
    <t>The Unfriendly Welcome</t>
  </si>
  <si>
    <t>Gross-Rederching, Germany</t>
  </si>
  <si>
    <t>CH 45</t>
  </si>
  <si>
    <t>Curtain Call</t>
  </si>
  <si>
    <t>South of Sidi Abd el Rahman, Egypt</t>
  </si>
  <si>
    <t>Near Krinkelt &amp; Rinchrath, Belgium</t>
  </si>
  <si>
    <t>Tr</t>
  </si>
  <si>
    <t>Mud (D8.23)</t>
  </si>
  <si>
    <t>Drifts, DS, EW</t>
  </si>
  <si>
    <t>A105</t>
  </si>
  <si>
    <t>Police Action</t>
  </si>
  <si>
    <t>Kamienna, Poland</t>
  </si>
  <si>
    <t>A106</t>
  </si>
  <si>
    <t>Ov8</t>
  </si>
  <si>
    <t>Ov3</t>
  </si>
  <si>
    <t>Retreat To Ihantala</t>
  </si>
  <si>
    <t>Southeast of the Barrikady, Stalingrad, Russia</t>
  </si>
  <si>
    <t>Out of the Frying Pan</t>
  </si>
  <si>
    <t>Z21</t>
  </si>
  <si>
    <t>At Any Cost</t>
  </si>
  <si>
    <t>370 Warzyngota, Warsaw, Poland</t>
  </si>
  <si>
    <t>A6</t>
  </si>
  <si>
    <t>The Fugitives</t>
  </si>
  <si>
    <t>Historical the Port-Filliolet Crossroad</t>
  </si>
  <si>
    <t>Near Valuiki, Russia</t>
  </si>
  <si>
    <t xml:space="preserve">Those of Batailon Foch </t>
  </si>
  <si>
    <t xml:space="preserve">The Funny War </t>
  </si>
  <si>
    <t xml:space="preserve">Between the Hammer and the Anvil  </t>
  </si>
  <si>
    <t>Vogt's Knight's Cross</t>
  </si>
  <si>
    <t>TD6</t>
  </si>
  <si>
    <t>Stiff Resistance</t>
  </si>
  <si>
    <t>CAW10</t>
  </si>
  <si>
    <t>ASL Module  5a: For King and Country 103</t>
  </si>
  <si>
    <t>Northwest of Cloville, Normandy, France</t>
  </si>
  <si>
    <t>Rokovaia's Bridge, Russia</t>
  </si>
  <si>
    <t>CH  4</t>
  </si>
  <si>
    <t>Steutzpunkt Vierville</t>
  </si>
  <si>
    <t>CH  5</t>
  </si>
  <si>
    <t>CH  6</t>
  </si>
  <si>
    <t>Armored Probe</t>
  </si>
  <si>
    <t>Mutilation Station</t>
  </si>
  <si>
    <t>Naaverdalen, Norway</t>
  </si>
  <si>
    <t>West of Cambrai, France</t>
  </si>
  <si>
    <t>Bryansk area, Russia</t>
  </si>
  <si>
    <t>Odceda, Russia</t>
  </si>
  <si>
    <t>Great Elan</t>
  </si>
  <si>
    <t>Kamienka, Russia</t>
  </si>
  <si>
    <t>Sargent Rudolf Brasche Series #6: Brasching the British</t>
  </si>
  <si>
    <t>Red Lightning</t>
  </si>
  <si>
    <t>Castello Fatato</t>
  </si>
  <si>
    <t>Critical Hit Issue 6.1 CH107</t>
  </si>
  <si>
    <t>Lions and Tin Men</t>
  </si>
  <si>
    <t>Os, Norway</t>
  </si>
  <si>
    <t>24</t>
  </si>
  <si>
    <t>Shiloy Tschernez, Russia</t>
  </si>
  <si>
    <t>Steelgrad</t>
  </si>
  <si>
    <t>Recon by Fire! Issue 4 RBF-49</t>
  </si>
  <si>
    <t>RBF-49</t>
  </si>
  <si>
    <t>RBF-51</t>
  </si>
  <si>
    <t>Final Glory</t>
  </si>
  <si>
    <t>AP51</t>
  </si>
  <si>
    <t>Cutly and the Brigadier</t>
  </si>
  <si>
    <t>Near Nezvet Ghirba, Libya</t>
  </si>
  <si>
    <t>Paole Zion</t>
  </si>
  <si>
    <t>Near Sharovka, Russia</t>
  </si>
  <si>
    <t>Tenaru Meat Grinders</t>
  </si>
  <si>
    <t>RetroPak 7</t>
  </si>
  <si>
    <t>The Road To Berlin</t>
  </si>
  <si>
    <t>RetroPak 8</t>
  </si>
  <si>
    <t>Osasto Fossi</t>
  </si>
  <si>
    <t>Squad Leader Gamette 2: Cresendo of Doom</t>
  </si>
  <si>
    <t>Tientsin-Peiping Road, Northern China</t>
  </si>
  <si>
    <t>Storming the Amphitheatre</t>
  </si>
  <si>
    <t>Walkabout</t>
  </si>
  <si>
    <t>Brigade Hill</t>
  </si>
  <si>
    <t>Osan, Korea</t>
  </si>
  <si>
    <t>Northeast of Borisov, Russia</t>
  </si>
  <si>
    <t>Dutch Treat</t>
  </si>
  <si>
    <t>Reconby Fire! Issue 1 RBF- 7</t>
  </si>
  <si>
    <t>StB CG 3</t>
  </si>
  <si>
    <t>StB CG 1</t>
  </si>
  <si>
    <t>The Lion Rampart</t>
  </si>
  <si>
    <t>We Blessed Them</t>
  </si>
  <si>
    <t>Tobruk Derby</t>
  </si>
  <si>
    <t>South of Mechili, Libya</t>
  </si>
  <si>
    <t>Winter Melee</t>
  </si>
  <si>
    <t>Moyland, Bloody Moyland</t>
  </si>
  <si>
    <t>Four Throws, Kent, England</t>
  </si>
  <si>
    <t>ASL News 61</t>
  </si>
  <si>
    <t>D6/A6</t>
  </si>
  <si>
    <t>ASL News 62</t>
  </si>
  <si>
    <t>Coo-Biester, Belgium</t>
  </si>
  <si>
    <t>NQNG-6</t>
  </si>
  <si>
    <t>One Eye To the West</t>
  </si>
  <si>
    <t>DB066</t>
  </si>
  <si>
    <t>DB067</t>
  </si>
  <si>
    <t>DB068</t>
  </si>
  <si>
    <t>DB069</t>
  </si>
  <si>
    <t>Mayhem In Manila</t>
  </si>
  <si>
    <t>CH 59</t>
  </si>
  <si>
    <t>On All Fronts Issue 109</t>
  </si>
  <si>
    <t>On All Fronts Issue 110</t>
  </si>
  <si>
    <t>On All Fronts Issue 111</t>
  </si>
  <si>
    <t>Monster Mash</t>
  </si>
  <si>
    <t>Klim and Punishment</t>
  </si>
  <si>
    <t>95-5</t>
  </si>
  <si>
    <t>Northern Lights</t>
  </si>
  <si>
    <t>The Thirsty First Goes In</t>
  </si>
  <si>
    <t>Resistance At Paderborn</t>
  </si>
  <si>
    <t>ASL Journal Issue 6</t>
  </si>
  <si>
    <t>Lone Bridge Over the Volga</t>
  </si>
  <si>
    <t>Critical Hit Issue 7.2 RP1(a)</t>
  </si>
  <si>
    <t>Bounding Fire Productions BFP &amp; Issue #</t>
  </si>
  <si>
    <t>Kinetic Energy's Time On Target &amp; Issue #</t>
  </si>
  <si>
    <t>Breakout! Issue 42</t>
  </si>
  <si>
    <t>Breakout! Issue 32</t>
  </si>
  <si>
    <t>Breakout! Issue 33</t>
  </si>
  <si>
    <t>Last Drop of Blood</t>
  </si>
  <si>
    <t>Castle Keep</t>
  </si>
  <si>
    <t>HoB: FF10</t>
  </si>
  <si>
    <t>Near Osipovitchi, Russia</t>
  </si>
  <si>
    <t>D: FB1</t>
  </si>
  <si>
    <t>Artahuhta, Finland</t>
  </si>
  <si>
    <t>Near Le Mesnil-Patry, Normandy, France</t>
  </si>
  <si>
    <t>The General Issue 30.4</t>
  </si>
  <si>
    <t>The General Issue 30.5</t>
  </si>
  <si>
    <t>The General Issue 30.6</t>
  </si>
  <si>
    <t>The General Issue 31.1</t>
  </si>
  <si>
    <t>Strongpoint Elaine 2, Dien Bien Phu, Vietnam</t>
  </si>
  <si>
    <t>First Impressions</t>
  </si>
  <si>
    <t>CH118</t>
  </si>
  <si>
    <t>Coastal Road, east of Sollum, Egypt</t>
  </si>
  <si>
    <t>Sidi Omar</t>
  </si>
  <si>
    <t>CH119</t>
  </si>
  <si>
    <t>CH120</t>
  </si>
  <si>
    <t>Small Encounters</t>
  </si>
  <si>
    <t>CH121</t>
  </si>
  <si>
    <t>A Test of Nerves</t>
  </si>
  <si>
    <t>DLV, Ov2</t>
  </si>
  <si>
    <t xml:space="preserve">Hold Your Ground! </t>
  </si>
  <si>
    <t>6-8</t>
  </si>
  <si>
    <t>Up the Numa Numa Trail</t>
  </si>
  <si>
    <t>Cut, Slash, and Mow Them Down</t>
  </si>
  <si>
    <t>Buck 2</t>
  </si>
  <si>
    <t>Buck 3</t>
  </si>
  <si>
    <t>Buck 4</t>
  </si>
  <si>
    <t>Buck 5</t>
  </si>
  <si>
    <t>Buck 6</t>
  </si>
  <si>
    <t>StB 3</t>
  </si>
  <si>
    <t>StB 4</t>
  </si>
  <si>
    <t>StB 5</t>
  </si>
  <si>
    <t>StB 6</t>
  </si>
  <si>
    <t>StB 7</t>
  </si>
  <si>
    <t>StB 8</t>
  </si>
  <si>
    <t>StB 9</t>
  </si>
  <si>
    <t>StB11</t>
  </si>
  <si>
    <t>StB12</t>
  </si>
  <si>
    <t>StB13</t>
  </si>
  <si>
    <t>StB14</t>
  </si>
  <si>
    <t>Loire River, St. Nazaire, France</t>
  </si>
  <si>
    <t>LFT: StN SSR</t>
  </si>
  <si>
    <t>MGB</t>
  </si>
  <si>
    <t>Motor Gun Boats (LFT: M)</t>
  </si>
  <si>
    <t>AlH, CI</t>
  </si>
  <si>
    <t>Wadelincourt, Belgium</t>
  </si>
  <si>
    <t>Boram Creek, Wewak, New Guinea</t>
  </si>
  <si>
    <t>ASL Open `95 Scenario Pack</t>
  </si>
  <si>
    <t>Send In the Sand Rabbits</t>
  </si>
  <si>
    <t>SL 32</t>
  </si>
  <si>
    <t>SL 46</t>
  </si>
  <si>
    <t>CI, WC</t>
  </si>
  <si>
    <t>Shingle's List</t>
  </si>
  <si>
    <t>SL 21</t>
  </si>
  <si>
    <t>For One More Hour</t>
  </si>
  <si>
    <t>Rebounded Spirit</t>
  </si>
  <si>
    <t>Facuti, Romania</t>
  </si>
  <si>
    <t>Paddington Bears '97 Pack PBP11</t>
  </si>
  <si>
    <t>Paddington Bears '98 Pack PBP27</t>
  </si>
  <si>
    <t>Parry and Strike</t>
  </si>
  <si>
    <t>Fanatic Pack 5</t>
  </si>
  <si>
    <t>Son of Oblivion Pack</t>
  </si>
  <si>
    <t>Olin's Surprise</t>
  </si>
  <si>
    <t>Waffen-SS NQNG! 2</t>
  </si>
  <si>
    <t>Waffen-SS NQNG! 3</t>
  </si>
  <si>
    <t>State Cooperative Farm 79</t>
  </si>
  <si>
    <t>The Three Communes</t>
  </si>
  <si>
    <t xml:space="preserve">Patrol </t>
  </si>
  <si>
    <t>AlH, DS, LV, Skis, WC</t>
  </si>
  <si>
    <t>AlH, Mud</t>
  </si>
  <si>
    <t>LFT: StN N</t>
  </si>
  <si>
    <t>Dockside Dust Up</t>
  </si>
  <si>
    <t>"We'll Fight Our Way Out"</t>
  </si>
  <si>
    <t>Escape and Evade</t>
  </si>
  <si>
    <t>Purple Hearts Galore</t>
  </si>
  <si>
    <t>b</t>
  </si>
  <si>
    <t>FS, GS</t>
  </si>
  <si>
    <t>JA-10</t>
  </si>
  <si>
    <t>The Better They Are</t>
  </si>
  <si>
    <t>Gliders (E8)</t>
  </si>
  <si>
    <t>KE98</t>
  </si>
  <si>
    <t>KE19</t>
  </si>
  <si>
    <t>KE20</t>
  </si>
  <si>
    <t>KE21</t>
  </si>
  <si>
    <t>KE22</t>
  </si>
  <si>
    <t>KE14</t>
  </si>
  <si>
    <t>KE 1</t>
  </si>
  <si>
    <t>KE 2</t>
  </si>
  <si>
    <t>KE 3</t>
  </si>
  <si>
    <t>KE 4</t>
  </si>
  <si>
    <t>KE 5</t>
  </si>
  <si>
    <t>KE 6</t>
  </si>
  <si>
    <t>KE 7</t>
  </si>
  <si>
    <t>KE 9</t>
  </si>
  <si>
    <t>KE10</t>
  </si>
  <si>
    <t>KE11</t>
  </si>
  <si>
    <t>KE12</t>
  </si>
  <si>
    <t>KE 8</t>
  </si>
  <si>
    <t>Close Order Dreil</t>
  </si>
  <si>
    <t>Dreil Team</t>
  </si>
  <si>
    <t>North Bank</t>
  </si>
  <si>
    <t>Victoria Cross</t>
  </si>
  <si>
    <t>The Tits</t>
  </si>
  <si>
    <t>Knightsbridge, south of Bir Lefa, Libya</t>
  </si>
  <si>
    <t>Nunshigum Hill</t>
  </si>
  <si>
    <t>North of Imphal, India</t>
  </si>
  <si>
    <t>Seizing Sidi Rezegh</t>
  </si>
  <si>
    <t>Kfar Etzion, Palestine Mandate</t>
  </si>
  <si>
    <t>The Maoris Retreat</t>
  </si>
  <si>
    <t>Real Men Stay In School</t>
  </si>
  <si>
    <t>Blood On Hill 192</t>
  </si>
  <si>
    <t>Assault On Wielki Dzial</t>
  </si>
  <si>
    <t>Knives To a Gunfight</t>
  </si>
  <si>
    <t>An Army Travels On It’s Stomach</t>
  </si>
  <si>
    <t>RBM CG</t>
  </si>
  <si>
    <t>RBM C1</t>
  </si>
  <si>
    <t>RBM C2</t>
  </si>
  <si>
    <t xml:space="preserve">The Teacher's School </t>
  </si>
  <si>
    <t>Two Long Bars</t>
  </si>
  <si>
    <t>Kalinin, Russia</t>
  </si>
  <si>
    <t>HS12</t>
  </si>
  <si>
    <t>Chesty's Turn</t>
  </si>
  <si>
    <t>HS13</t>
  </si>
  <si>
    <t>The Ravine</t>
  </si>
  <si>
    <t>ASL News 54</t>
  </si>
  <si>
    <t>ASL News 55</t>
  </si>
  <si>
    <t>Charite Hospital, Berlin, Germany</t>
  </si>
  <si>
    <t>Red Banner Number 5</t>
  </si>
  <si>
    <t>CanadianSoldiers.com</t>
  </si>
  <si>
    <t>Scenario Designer's Handbook</t>
  </si>
  <si>
    <t>Easy Out</t>
  </si>
  <si>
    <t>HoB: FF12</t>
  </si>
  <si>
    <t>FF13</t>
  </si>
  <si>
    <t>A: AS, Tr1</t>
  </si>
  <si>
    <t>WG 5</t>
  </si>
  <si>
    <t>South of Moscow, Russia</t>
  </si>
  <si>
    <t>J 94</t>
  </si>
  <si>
    <t>J 95</t>
  </si>
  <si>
    <t>J 96</t>
  </si>
  <si>
    <t>13:30 hours, Derna, Libya</t>
  </si>
  <si>
    <t>Near Ruweisat Ridge, El Alamein, Egypt</t>
  </si>
  <si>
    <t>Breaking Laager</t>
  </si>
  <si>
    <t>In the Ruins of a Church</t>
  </si>
  <si>
    <t>A Cross In Gold</t>
  </si>
  <si>
    <t>Sycamore and Succotash</t>
  </si>
  <si>
    <t>Namur, Kwajalein Atoll, the Marshall Islands</t>
  </si>
  <si>
    <t>Borisov, east of the Berezina River, Russia</t>
  </si>
  <si>
    <t>ASL Annual `96 A 93</t>
  </si>
  <si>
    <t>ASL Annual `96 A 94</t>
  </si>
  <si>
    <t>SL220</t>
  </si>
  <si>
    <t>SP1</t>
  </si>
  <si>
    <t>TH 4</t>
  </si>
  <si>
    <t>TH 5</t>
  </si>
  <si>
    <t>TH 6</t>
  </si>
  <si>
    <t>TH 7</t>
  </si>
  <si>
    <t>TH 8</t>
  </si>
  <si>
    <t>TH 9</t>
  </si>
  <si>
    <t>TH AP2</t>
  </si>
  <si>
    <t>TH AP3</t>
  </si>
  <si>
    <t>TL1</t>
  </si>
  <si>
    <t>Wolf's Den</t>
  </si>
  <si>
    <t>Luden, Rick</t>
  </si>
  <si>
    <t xml:space="preserve">Pollock, Brent </t>
  </si>
  <si>
    <t xml:space="preserve">Facq McHugh </t>
  </si>
  <si>
    <t>Ears For Souvenirs</t>
  </si>
  <si>
    <t>Money's On the Dresser</t>
  </si>
  <si>
    <t>Corregidor, the Philippine Islands</t>
  </si>
  <si>
    <t>Morong, the Philippine Islands</t>
  </si>
  <si>
    <t>Binalonan, Luzon, the Philippine Islands</t>
  </si>
  <si>
    <t>Munoz, North Luzon, the Philippine Islands</t>
  </si>
  <si>
    <t>Awaiting Orders</t>
  </si>
  <si>
    <t>Pasir Panjang, Malaya</t>
  </si>
  <si>
    <t>Mountain Hunters</t>
  </si>
  <si>
    <t>Novo Shuli, Crimea</t>
  </si>
  <si>
    <t>The Art of Dying</t>
  </si>
  <si>
    <t>Kotovskij, Russia</t>
  </si>
  <si>
    <t>First Love</t>
  </si>
  <si>
    <t>Jungle Infiltration</t>
  </si>
  <si>
    <t>One Miserable Night</t>
  </si>
  <si>
    <t>Kerry’s Crossing</t>
  </si>
  <si>
    <t>Diversion</t>
  </si>
  <si>
    <t>Muddy Mayhem</t>
  </si>
  <si>
    <t>No Mercy In Burcy</t>
  </si>
  <si>
    <t>Burcy, France</t>
  </si>
  <si>
    <t>Pont à Marcq, France</t>
  </si>
  <si>
    <t>Light Aid Detached</t>
  </si>
  <si>
    <t>Point To Make</t>
  </si>
  <si>
    <t>Corpo Di Truppe Volontari</t>
  </si>
  <si>
    <t>IC11</t>
  </si>
  <si>
    <t>The Clash of the Titans</t>
  </si>
  <si>
    <t>Lisow, Poland</t>
  </si>
  <si>
    <t>20 Years After…</t>
  </si>
  <si>
    <t>Prelude To Breakthrough</t>
  </si>
  <si>
    <t>Breakthrough To Kozani</t>
  </si>
  <si>
    <t>At the Point Issue 11-12</t>
  </si>
  <si>
    <t>MM07 PuP3</t>
  </si>
  <si>
    <t>MM07 PuP5</t>
  </si>
  <si>
    <t>No Good Reason</t>
  </si>
  <si>
    <t>Above the Prayers</t>
  </si>
  <si>
    <t>Fuel Depot #2</t>
  </si>
  <si>
    <t>Rout On the Riviera</t>
  </si>
  <si>
    <t>Husum Hotfoot</t>
  </si>
  <si>
    <t>ATB7</t>
  </si>
  <si>
    <t>ATB8</t>
  </si>
  <si>
    <t>ATB9</t>
  </si>
  <si>
    <t>Night March</t>
  </si>
  <si>
    <t>Clash In the Night</t>
  </si>
  <si>
    <t>Port of Porthia, Kalymons Island, Aegean Sea</t>
  </si>
  <si>
    <t>Operation Polar Bear</t>
  </si>
  <si>
    <t>Island of Kos, Aegean Sea</t>
  </si>
  <si>
    <t xml:space="preserve">Stopped Cold </t>
  </si>
  <si>
    <t>Tebbe's Tigers</t>
  </si>
  <si>
    <t>Henrykowka, Russia</t>
  </si>
  <si>
    <t>Sea Battle</t>
  </si>
  <si>
    <t>Cherson, Russia</t>
  </si>
  <si>
    <t>Brew Time</t>
  </si>
  <si>
    <t>AK 30</t>
  </si>
  <si>
    <t>AK 31</t>
  </si>
  <si>
    <t>AK 32</t>
  </si>
  <si>
    <t>Rimling Round Up</t>
  </si>
  <si>
    <t>Rimling, France</t>
  </si>
  <si>
    <t>Backblast Issue 2 BB14</t>
  </si>
  <si>
    <t>Turning the Tide ASL Scenario Bundle U30</t>
  </si>
  <si>
    <t>Turning the Tide ASL Scenario Bundle U31</t>
  </si>
  <si>
    <t>ASL Journal Issue 5 Online W2</t>
  </si>
  <si>
    <t>Tea Time</t>
  </si>
  <si>
    <t>CH 65</t>
  </si>
  <si>
    <t>AK 33</t>
  </si>
  <si>
    <t>AK 34</t>
  </si>
  <si>
    <t>AK 43</t>
  </si>
  <si>
    <t>AK 44</t>
  </si>
  <si>
    <t>AK 45</t>
  </si>
  <si>
    <t>AK 46</t>
  </si>
  <si>
    <t>AK 47</t>
  </si>
  <si>
    <t>AK 48</t>
  </si>
  <si>
    <t>AK 49</t>
  </si>
  <si>
    <t>AK 50</t>
  </si>
  <si>
    <t>AK 35</t>
  </si>
  <si>
    <t>AK 36</t>
  </si>
  <si>
    <t>AK 37</t>
  </si>
  <si>
    <t>AK 38</t>
  </si>
  <si>
    <t>AK 39</t>
  </si>
  <si>
    <t>AK 40</t>
  </si>
  <si>
    <t>AK 41</t>
  </si>
  <si>
    <t>AK 42</t>
  </si>
  <si>
    <t>AK 51</t>
  </si>
  <si>
    <t>AK 52</t>
  </si>
  <si>
    <t>AK 53</t>
  </si>
  <si>
    <t>AK 54</t>
  </si>
  <si>
    <t>Z19</t>
  </si>
  <si>
    <t>SP125</t>
  </si>
  <si>
    <t>SP126</t>
  </si>
  <si>
    <t>SP127</t>
  </si>
  <si>
    <t>SP128</t>
  </si>
  <si>
    <t>BC11</t>
  </si>
  <si>
    <t>Bedersdorf, Germany</t>
  </si>
  <si>
    <t>Near Kolpari, Russia</t>
  </si>
  <si>
    <t>Cocktails For Molotov</t>
  </si>
  <si>
    <t>Yasuoka's Tank Experience</t>
  </si>
  <si>
    <t>South of Noville, Belgium</t>
  </si>
  <si>
    <t>Smashing the Fourth</t>
  </si>
  <si>
    <t>Advance To the Blacktop</t>
  </si>
  <si>
    <t>Lighter Than a Feather</t>
  </si>
  <si>
    <t>Can.. Hold…If…Supplied…</t>
  </si>
  <si>
    <t>Die Gurkha Die!</t>
  </si>
  <si>
    <t>SP 81</t>
  </si>
  <si>
    <t>Betje Wolf Plein</t>
  </si>
  <si>
    <t>Near the Rapido River, Italy</t>
  </si>
  <si>
    <t>JA-02</t>
  </si>
  <si>
    <t>Spit and Polish</t>
  </si>
  <si>
    <t>Hill 600, Italy</t>
  </si>
  <si>
    <t>Romanian Panzers</t>
  </si>
  <si>
    <t>SP 91</t>
  </si>
  <si>
    <t>SP 92</t>
  </si>
  <si>
    <t>SP 93</t>
  </si>
  <si>
    <t>SP 94</t>
  </si>
  <si>
    <t>SP 95</t>
  </si>
  <si>
    <t>Two Cappuccino</t>
  </si>
  <si>
    <t>Red Express</t>
  </si>
  <si>
    <t>Le Bon Repos</t>
  </si>
  <si>
    <t>Groupement Moliné's Honor</t>
  </si>
  <si>
    <t>Lille Pocket, France</t>
  </si>
  <si>
    <t>South of Thebes, Greece</t>
  </si>
  <si>
    <t>FE117</t>
  </si>
  <si>
    <t>FE118</t>
  </si>
  <si>
    <t>FE119</t>
  </si>
  <si>
    <t>FE120</t>
  </si>
  <si>
    <t>FE122</t>
  </si>
  <si>
    <t>FE121</t>
  </si>
  <si>
    <t>FE123</t>
  </si>
  <si>
    <t>FE124</t>
  </si>
  <si>
    <t>FE125</t>
  </si>
  <si>
    <t>FE127</t>
  </si>
  <si>
    <t>Brasseur, Steve</t>
  </si>
  <si>
    <t>Manios, Louis</t>
  </si>
  <si>
    <t>TGW2</t>
  </si>
  <si>
    <t>The Fox's First Bite</t>
  </si>
  <si>
    <t>The Argonne, France</t>
  </si>
  <si>
    <t>JA-18</t>
  </si>
  <si>
    <t>Kukai</t>
  </si>
  <si>
    <t>Baranovichi, Belorussia</t>
  </si>
  <si>
    <t>OB 3</t>
  </si>
  <si>
    <t>Close Quarters</t>
  </si>
  <si>
    <t>HoB: BRV SSR</t>
  </si>
  <si>
    <t>ASL Journal Issue 5</t>
  </si>
  <si>
    <t>CH100</t>
  </si>
  <si>
    <t xml:space="preserve">1-3 Scenarios Beda Fomm </t>
  </si>
  <si>
    <t>Doorway To Norway</t>
  </si>
  <si>
    <t>ASLSK Contest F</t>
  </si>
  <si>
    <t>Glimmer of Hope</t>
  </si>
  <si>
    <t>Ogedow, Southern Poland</t>
  </si>
  <si>
    <t>Fourteen miles west of El Alamein, Egypt</t>
  </si>
  <si>
    <t>FE131</t>
  </si>
  <si>
    <t>Take That Damn Factory</t>
  </si>
  <si>
    <t>FE132</t>
  </si>
  <si>
    <t>Dublin, Ireland</t>
  </si>
  <si>
    <t>Time On Target Issue 3</t>
  </si>
  <si>
    <t>FT 86</t>
  </si>
  <si>
    <t>Black Tercio</t>
  </si>
  <si>
    <t>Near Liuban, Russia</t>
  </si>
  <si>
    <t>FT 87</t>
  </si>
  <si>
    <t>Viva la Muerte!</t>
  </si>
  <si>
    <t>Krussow, Poland</t>
  </si>
  <si>
    <t>DASL</t>
  </si>
  <si>
    <t>GS 9</t>
  </si>
  <si>
    <t>GS11</t>
  </si>
  <si>
    <t>GS12</t>
  </si>
  <si>
    <t>Rif War</t>
  </si>
  <si>
    <t>AP 1</t>
  </si>
  <si>
    <t>North of Neuville-au-Plain, Normandy, France</t>
  </si>
  <si>
    <t>CH: TXP1</t>
  </si>
  <si>
    <t>Karlovka, Russia</t>
  </si>
  <si>
    <t>D0-2/A4</t>
  </si>
  <si>
    <t>CH 57</t>
  </si>
  <si>
    <t>CH 66</t>
  </si>
  <si>
    <t>Boltenko's Gun</t>
  </si>
  <si>
    <t>WG 2</t>
  </si>
  <si>
    <t>Teploye, Russia</t>
  </si>
  <si>
    <t>Telephonic Building, Barcelona, Spain</t>
  </si>
  <si>
    <t>Potpop, Luzon, the Philippine Islands</t>
  </si>
  <si>
    <t>The Infiltrator Issue 1.1</t>
  </si>
  <si>
    <t>Saint Manvieu, Normandy, France</t>
  </si>
  <si>
    <t>Le Haut du Bosq, France</t>
  </si>
  <si>
    <t>A: Tr4</t>
  </si>
  <si>
    <t>Fratricidal Fighting</t>
  </si>
  <si>
    <t>Coxen's Farm, Tunisia</t>
  </si>
  <si>
    <t>random generation</t>
  </si>
  <si>
    <t>FT135</t>
  </si>
  <si>
    <t>Gotta Light?</t>
  </si>
  <si>
    <t>FTC#</t>
  </si>
  <si>
    <t>Le Franc Tireur's From the Cellar Pack &amp; Issue #</t>
  </si>
  <si>
    <t>Bertalan's Bridge</t>
  </si>
  <si>
    <t>Petrescu's Cadets</t>
  </si>
  <si>
    <t>Seeking Sanctuary</t>
  </si>
  <si>
    <t>Sivry, France</t>
  </si>
  <si>
    <t>HP 2</t>
  </si>
  <si>
    <t>The Aubagne Bottleneck Must Pop</t>
  </si>
  <si>
    <t>Aubagne, South of France</t>
  </si>
  <si>
    <t>Desant On Gorbachi</t>
  </si>
  <si>
    <t>Gobachi, Russia</t>
  </si>
  <si>
    <t>22</t>
  </si>
  <si>
    <t>On All Fronts Issue  86</t>
  </si>
  <si>
    <t>On All Fronts Issue  87</t>
  </si>
  <si>
    <t>On All Fronts Issue  88</t>
  </si>
  <si>
    <t>On All Fronts Issue  89</t>
  </si>
  <si>
    <t>On All Fronts Issue  90</t>
  </si>
  <si>
    <t>Saulx de Vesoul, France</t>
  </si>
  <si>
    <t>Grufflingen, Belgium</t>
  </si>
  <si>
    <t>Turning the Tide ASL Scenario Bundle U15</t>
  </si>
  <si>
    <t>Gdynia, Northern Poland</t>
  </si>
  <si>
    <t>2</t>
  </si>
  <si>
    <t>Squad Leader Gamette 2: Cresendo of Doom SL25</t>
  </si>
  <si>
    <t>LV, Ov1</t>
  </si>
  <si>
    <t>SP 79</t>
  </si>
  <si>
    <t>Men of the Mountains</t>
  </si>
  <si>
    <t>Mlava Stronghold</t>
  </si>
  <si>
    <t>Something To Prove</t>
  </si>
  <si>
    <t>ASLSK B3</t>
  </si>
  <si>
    <t>ASL B3</t>
  </si>
  <si>
    <t>ASLSK B4</t>
  </si>
  <si>
    <t>ASLSK B5</t>
  </si>
  <si>
    <t>ASLSK B6</t>
  </si>
  <si>
    <t>Action Not Words!</t>
  </si>
  <si>
    <t>Henchir-Moussa, Tunisia</t>
  </si>
  <si>
    <t>Buron,  Normandy, France</t>
  </si>
  <si>
    <t>FE187</t>
  </si>
  <si>
    <t>Jiangyuan, China</t>
  </si>
  <si>
    <t>Medieval Warfare</t>
  </si>
  <si>
    <t>Huili, China</t>
  </si>
  <si>
    <t>Critical Hit Issue 6.2</t>
  </si>
  <si>
    <t>16-28</t>
  </si>
  <si>
    <t>Frontiers and Pioneers</t>
  </si>
  <si>
    <t>AtlantiCon Tournament Scenario ATL 93.3</t>
  </si>
  <si>
    <t>Critical Hit Issue 7.3: Busting the Bocage 3rd Edition BtB5</t>
  </si>
  <si>
    <t>Primosole Bridge, Catania, Sicily, Italy</t>
  </si>
  <si>
    <t>Le Franc Tireur Issue  7: Barbarossa</t>
  </si>
  <si>
    <t>ASL News 63</t>
  </si>
  <si>
    <t>DC Party</t>
  </si>
  <si>
    <t>LSSAH16</t>
  </si>
  <si>
    <t>LSSAH17</t>
  </si>
  <si>
    <t>LSSAH18</t>
  </si>
  <si>
    <t>LSSAH19</t>
  </si>
  <si>
    <t>LSSAH20</t>
  </si>
  <si>
    <t>LSSAH21</t>
  </si>
  <si>
    <t>LSSAH22</t>
  </si>
  <si>
    <t>LSSAH23</t>
  </si>
  <si>
    <t>Italian / German</t>
  </si>
  <si>
    <t>The Awakening of Spring</t>
  </si>
  <si>
    <t>PL D</t>
  </si>
  <si>
    <t>Tobruk, Libya</t>
  </si>
  <si>
    <t>Wake Up Call</t>
  </si>
  <si>
    <t>Allied Minor</t>
  </si>
  <si>
    <t>Assault Boat (E5.11)</t>
  </si>
  <si>
    <t>Lezey: The Germans Attack</t>
  </si>
  <si>
    <t>Levey, France</t>
  </si>
  <si>
    <t>Saint Martin-de-Fontenay, France</t>
  </si>
  <si>
    <t>ASL Journal Issue 8</t>
  </si>
  <si>
    <t>J113</t>
  </si>
  <si>
    <t>J114</t>
  </si>
  <si>
    <t>J115</t>
  </si>
  <si>
    <t>J116</t>
  </si>
  <si>
    <t>J117</t>
  </si>
  <si>
    <t>J118</t>
  </si>
  <si>
    <t>J119</t>
  </si>
  <si>
    <t>J120</t>
  </si>
  <si>
    <t>J121</t>
  </si>
  <si>
    <t>J122</t>
  </si>
  <si>
    <t>Verdenne, Belguim</t>
  </si>
  <si>
    <t>Mission I1</t>
  </si>
  <si>
    <t>HoB: FC SSR</t>
  </si>
  <si>
    <t>Jagdtiger, Jagdtiger</t>
  </si>
  <si>
    <t>Arctic Strongpoint</t>
  </si>
  <si>
    <t>Leatherneck  1</t>
  </si>
  <si>
    <t>Ichiki's Mistake</t>
  </si>
  <si>
    <t>Tricks of War</t>
  </si>
  <si>
    <t>Rate of Fire Issue  8</t>
  </si>
  <si>
    <t>Rate of Fire Issue  9</t>
  </si>
  <si>
    <t>The Liberation of May</t>
  </si>
  <si>
    <t>Leibstandarte Series #5: The Backhand Blow</t>
  </si>
  <si>
    <t>Kharkov, Ukraine</t>
  </si>
  <si>
    <t>Independent Series #3: Hill 731</t>
  </si>
  <si>
    <t>Along the Albanin border, northern Greece</t>
  </si>
  <si>
    <t>The Verdun</t>
  </si>
  <si>
    <t>Tabacco Factory</t>
  </si>
  <si>
    <t>D175, Poix/Thieulloy-l'Abbaye crossroad, France</t>
  </si>
  <si>
    <t>Near Kutaskaya, Russia</t>
  </si>
  <si>
    <t>The Last Circle</t>
  </si>
  <si>
    <t>ASL On the Internet SL 220</t>
  </si>
  <si>
    <t>Leatherneck  2</t>
  </si>
  <si>
    <t>Hell's Corner</t>
  </si>
  <si>
    <t>Cross of Lorraine</t>
  </si>
  <si>
    <t>Hatten, Alsace, France</t>
  </si>
  <si>
    <t>SP 18</t>
  </si>
  <si>
    <t>Forest Through the Trees</t>
  </si>
  <si>
    <t>ASL News  8</t>
  </si>
  <si>
    <t>D: Air</t>
  </si>
  <si>
    <t>Red Packets</t>
  </si>
  <si>
    <t>Hell From Hill 441</t>
  </si>
  <si>
    <t>10 kilometers east of Nikel, Finland</t>
  </si>
  <si>
    <t>Ambush!</t>
  </si>
  <si>
    <t>FE101</t>
  </si>
  <si>
    <t>JA-14</t>
  </si>
  <si>
    <t>D5/A5</t>
  </si>
  <si>
    <t>But We're Not Quite There!</t>
  </si>
  <si>
    <t>Crna, Slovenia</t>
  </si>
  <si>
    <t>Per l'Onore d'Italia</t>
  </si>
  <si>
    <t>Branzini, Bessarabia</t>
  </si>
  <si>
    <t>Casa del Cobo, Spain</t>
  </si>
  <si>
    <t>Gafa, Tunisa</t>
  </si>
  <si>
    <t>Well Taught</t>
  </si>
  <si>
    <t>Hohenrupperdorf, Austria</t>
  </si>
  <si>
    <t>Shelling the Sivash</t>
  </si>
  <si>
    <t>36-48</t>
  </si>
  <si>
    <t>Tunisian Series #4: Smashing the Semoventi</t>
  </si>
  <si>
    <t>Sidi n'Sir, Tunisia</t>
  </si>
  <si>
    <t>Kamiekna, Russia</t>
  </si>
  <si>
    <t>A: MC6, Tr6</t>
  </si>
  <si>
    <t>DB017</t>
  </si>
  <si>
    <t>DB018</t>
  </si>
  <si>
    <t>Meuncheberg, Germany</t>
  </si>
  <si>
    <t>FE157</t>
  </si>
  <si>
    <t>French Forward!</t>
  </si>
  <si>
    <t>DLV, Ov5</t>
  </si>
  <si>
    <t>Ov1, CI</t>
  </si>
  <si>
    <t>A Room With a View</t>
  </si>
  <si>
    <t>Hevosalmi, Finland</t>
  </si>
  <si>
    <t>Decapitation</t>
  </si>
  <si>
    <t>D: Cavalry13</t>
  </si>
  <si>
    <t>Euro-Pack 45</t>
  </si>
  <si>
    <t>Operation Merkur: Glide Path To Hell</t>
  </si>
  <si>
    <t>Aggravation At Agrigento</t>
  </si>
  <si>
    <t>Dunbrowka, Russia</t>
  </si>
  <si>
    <t>Utmost Savagery</t>
  </si>
  <si>
    <t>Third Hotspot</t>
  </si>
  <si>
    <t>Near Shwedaung, Burma</t>
  </si>
  <si>
    <t>RS CG</t>
  </si>
  <si>
    <t>Storming the Station</t>
  </si>
  <si>
    <t>40-64</t>
  </si>
  <si>
    <t>American High Tide On the Cassino Massif</t>
  </si>
  <si>
    <t>The Mounted Menace</t>
  </si>
  <si>
    <t>Minedog!</t>
  </si>
  <si>
    <t>Near Ak-Monay, Kerch Peninsular, Crimea</t>
  </si>
  <si>
    <t>Helen</t>
  </si>
  <si>
    <t>CH 23</t>
  </si>
  <si>
    <t>Ayo Gurkhali!</t>
  </si>
  <si>
    <t>Newbie 01</t>
  </si>
  <si>
    <t>CF1</t>
  </si>
  <si>
    <t>Tank Devil Strikes Back</t>
  </si>
  <si>
    <t>Deg, Hungary</t>
  </si>
  <si>
    <t>Pegasus Bridge</t>
  </si>
  <si>
    <t>Brest, France</t>
  </si>
  <si>
    <t>D: FB4</t>
  </si>
  <si>
    <t>DLV, Ov17</t>
  </si>
  <si>
    <t>South of Minsk-Moscow Highway, Belorussia</t>
  </si>
  <si>
    <t>Page, Czechoslovakia</t>
  </si>
  <si>
    <t>20-32</t>
  </si>
  <si>
    <t>Betio, Tarawa Atoll, the Gilbert Islands</t>
  </si>
  <si>
    <t>OC4</t>
  </si>
  <si>
    <t>OB 5</t>
  </si>
  <si>
    <t>SAGA Tournament Scenario 2000 Round 3</t>
  </si>
  <si>
    <t>GD10</t>
  </si>
  <si>
    <t>Apple Sauce</t>
  </si>
  <si>
    <t>Gorschetschnoje, southern Russia</t>
  </si>
  <si>
    <t>Marsh Madness</t>
  </si>
  <si>
    <t>MP19</t>
  </si>
  <si>
    <t>Ski Patrol</t>
  </si>
  <si>
    <t>Beyond the Oder</t>
  </si>
  <si>
    <t>Kurstin, Germany</t>
  </si>
  <si>
    <t>Werchne, Jablotschnij</t>
  </si>
  <si>
    <t>BtB3</t>
  </si>
  <si>
    <t>BtB4</t>
  </si>
  <si>
    <t>BtB5</t>
  </si>
  <si>
    <t>BtB6</t>
  </si>
  <si>
    <t>Taking Tailleville</t>
  </si>
  <si>
    <t>Tailleville, France</t>
  </si>
  <si>
    <t>The General Issue 26.2 Q</t>
  </si>
  <si>
    <t>The General Issue 32.3 W</t>
  </si>
  <si>
    <t>The General Issue 27.3 T 7</t>
  </si>
  <si>
    <t>ASL Journal Issue 1 J  8</t>
  </si>
  <si>
    <t>Sicily, Italy</t>
  </si>
  <si>
    <t>Itson</t>
  </si>
  <si>
    <t>AH: KGP SSR, Mist</t>
  </si>
  <si>
    <t>J 53</t>
  </si>
  <si>
    <t>Setting the Stage</t>
  </si>
  <si>
    <t>Komsomolets State Farm, Russia</t>
  </si>
  <si>
    <t>Beda Fomm Mini-CG</t>
  </si>
  <si>
    <t>Lanfeng, China</t>
  </si>
  <si>
    <t>CH 26</t>
  </si>
  <si>
    <t>Gros Rederching, France</t>
  </si>
  <si>
    <t>NQNG-5</t>
  </si>
  <si>
    <t>CH 83</t>
  </si>
  <si>
    <t>CH 84</t>
  </si>
  <si>
    <t>Every Man a Fortress</t>
  </si>
  <si>
    <t>CH 85</t>
  </si>
  <si>
    <t>CH 86</t>
  </si>
  <si>
    <t>The Broken Blade</t>
  </si>
  <si>
    <t>Loushan Pass, China</t>
  </si>
  <si>
    <t>Return To the Wu River</t>
  </si>
  <si>
    <t>PBP13</t>
  </si>
  <si>
    <t>PBP14</t>
  </si>
  <si>
    <t>PBP15</t>
  </si>
  <si>
    <t>PBP16</t>
  </si>
  <si>
    <t>PBP17</t>
  </si>
  <si>
    <t>PBP18</t>
  </si>
  <si>
    <t>Critical Hit Issue 7.3: Busting the Bocage 3rd Edition BtB3</t>
  </si>
  <si>
    <t>Critical Hit Issue 7.3: Busting the Bocage 3rd Edition BtB4</t>
  </si>
  <si>
    <t>Fields of Fire</t>
  </si>
  <si>
    <t>RB 3</t>
  </si>
  <si>
    <t>Near Hopin, Burma</t>
  </si>
  <si>
    <t>Northern Greece</t>
  </si>
  <si>
    <t>Critical Hit Retro Issue 2 CH 15</t>
  </si>
  <si>
    <t>Bridegrooms of Death</t>
  </si>
  <si>
    <t>Badajoz, Spain</t>
  </si>
  <si>
    <t>Ride of the Valkyries</t>
  </si>
  <si>
    <t>Another Day, Another Field</t>
  </si>
  <si>
    <t>Belle-Fontaine, Normandy, France</t>
  </si>
  <si>
    <t>h</t>
  </si>
  <si>
    <t>Han-Sur-Neid</t>
  </si>
  <si>
    <t>Trial By Combat</t>
  </si>
  <si>
    <t>U10</t>
  </si>
  <si>
    <t>U 4</t>
  </si>
  <si>
    <t>U 5</t>
  </si>
  <si>
    <t>U 6</t>
  </si>
  <si>
    <t>U 7</t>
  </si>
  <si>
    <t>U 8</t>
  </si>
  <si>
    <t>U 9</t>
  </si>
  <si>
    <t>U11</t>
  </si>
  <si>
    <t>ATL 93.1</t>
  </si>
  <si>
    <t>ATL 93.2</t>
  </si>
  <si>
    <t>Gologulowka, Russia</t>
  </si>
  <si>
    <t>The Cork Defense</t>
  </si>
  <si>
    <t>Boos, France</t>
  </si>
  <si>
    <t>Near Hamminkeln, Germany</t>
  </si>
  <si>
    <t>Anzio, Italy</t>
  </si>
  <si>
    <t>Dispatches From the Bunker Issue 30</t>
  </si>
  <si>
    <t>DB078</t>
  </si>
  <si>
    <t>DB079</t>
  </si>
  <si>
    <t>DB080</t>
  </si>
  <si>
    <t>DB081</t>
  </si>
  <si>
    <t>Cotignac, France</t>
  </si>
  <si>
    <t>NKVD Series #2: Mga Station</t>
  </si>
  <si>
    <t>Wusong, south of Shanghai, China</t>
  </si>
  <si>
    <t>Mokmar Airstrip, Biak, the Schouten Islands</t>
  </si>
  <si>
    <t>Desert Fortress</t>
  </si>
  <si>
    <t>Into the Cauldron</t>
  </si>
  <si>
    <t>Hurtgen Forest, Germany</t>
  </si>
  <si>
    <t>X 3</t>
  </si>
  <si>
    <t>X 4</t>
  </si>
  <si>
    <t>X 5</t>
  </si>
  <si>
    <t>X 6</t>
  </si>
  <si>
    <t>French Toast and Bacon</t>
  </si>
  <si>
    <t>Ouren, Luxemburg</t>
  </si>
  <si>
    <t>Onhaye, Belgium</t>
  </si>
  <si>
    <t>New Kid On the Block</t>
  </si>
  <si>
    <t>Surprise At Honkaniemi</t>
  </si>
  <si>
    <t>FAW 5</t>
  </si>
  <si>
    <t>FAW 6</t>
  </si>
  <si>
    <t>FAW 7</t>
  </si>
  <si>
    <t>FAW 8</t>
  </si>
  <si>
    <t>FAW 9</t>
  </si>
  <si>
    <t>FAW10</t>
  </si>
  <si>
    <t>FAW11</t>
  </si>
  <si>
    <t>FAW12</t>
  </si>
  <si>
    <t>Marjamaki, Finland</t>
  </si>
  <si>
    <t>FT 21</t>
  </si>
  <si>
    <t>FT 22</t>
  </si>
  <si>
    <t>FT 23</t>
  </si>
  <si>
    <t>FT 24</t>
  </si>
  <si>
    <t>FT 25</t>
  </si>
  <si>
    <t>FT 26</t>
  </si>
  <si>
    <t>FT 27</t>
  </si>
  <si>
    <t>FT 29</t>
  </si>
  <si>
    <t>FT 30</t>
  </si>
  <si>
    <t>FT 31</t>
  </si>
  <si>
    <t>FT 32</t>
  </si>
  <si>
    <t>FT 33</t>
  </si>
  <si>
    <t>FT 34</t>
  </si>
  <si>
    <t>FT 35</t>
  </si>
  <si>
    <t>FT 36</t>
  </si>
  <si>
    <t>FT 37</t>
  </si>
  <si>
    <t>FT 38</t>
  </si>
  <si>
    <t>FT 39</t>
  </si>
  <si>
    <t>FT 40</t>
  </si>
  <si>
    <t>FT 41</t>
  </si>
  <si>
    <t>FT 42</t>
  </si>
  <si>
    <t>FT 43</t>
  </si>
  <si>
    <t>FT 44</t>
  </si>
  <si>
    <t>Holtzwihr, France</t>
  </si>
  <si>
    <t>Near Pontry, Russia</t>
  </si>
  <si>
    <t>Sweep Along Skyline Drive</t>
  </si>
  <si>
    <t>KH 7</t>
  </si>
  <si>
    <t>KH 8</t>
  </si>
  <si>
    <t>KH 9</t>
  </si>
  <si>
    <t>KH10</t>
  </si>
  <si>
    <t>OtO1</t>
  </si>
  <si>
    <t>OtO2</t>
  </si>
  <si>
    <t>OtO3</t>
  </si>
  <si>
    <t>OtO4</t>
  </si>
  <si>
    <t>OtO5</t>
  </si>
  <si>
    <t>OtO6</t>
  </si>
  <si>
    <t>OtO7</t>
  </si>
  <si>
    <t>OtO8</t>
  </si>
  <si>
    <t>Duty To the Emperor</t>
  </si>
  <si>
    <t>HSASL Module 2: Operation Veritable</t>
  </si>
  <si>
    <t>March Madness `99 Pack KE21</t>
  </si>
  <si>
    <t>March Madness `99 Pack KE22</t>
  </si>
  <si>
    <t>ASL News Issue 12</t>
  </si>
  <si>
    <t>ASL News Issue 13</t>
  </si>
  <si>
    <t>Lightening War</t>
  </si>
  <si>
    <t>Elea, Greece</t>
  </si>
  <si>
    <t>Near Utah Beach Exit 1, Normandy, France</t>
  </si>
  <si>
    <t>ASL News 15</t>
  </si>
  <si>
    <t>Take the Flag!</t>
  </si>
  <si>
    <t>Shredkowice</t>
  </si>
  <si>
    <t>Shredkowice, Poland</t>
  </si>
  <si>
    <t>Critical Hit Issue 7.3: Busting the Bocage 3rd Edition BtB2</t>
  </si>
  <si>
    <t>Fanatic Enterprises</t>
  </si>
  <si>
    <t>Fire &amp; Movement</t>
  </si>
  <si>
    <t>Front Line Productions</t>
  </si>
  <si>
    <t>Gamex</t>
  </si>
  <si>
    <t>Heat of Battle</t>
  </si>
  <si>
    <t>CH: Oosterbeek 2</t>
  </si>
  <si>
    <t>Till the Woods Run Red</t>
  </si>
  <si>
    <t>CH: OWCSR, LV</t>
  </si>
  <si>
    <t>A: Cavalry14, hd1</t>
  </si>
  <si>
    <t>CH145</t>
  </si>
  <si>
    <t>Krugloye, Belorussia</t>
  </si>
  <si>
    <t>OB11</t>
  </si>
  <si>
    <t>Slutsk, Belorussia</t>
  </si>
  <si>
    <t>Solid Gold Real Estate</t>
  </si>
  <si>
    <t>VV29</t>
  </si>
  <si>
    <t>Near Mussino, Russia</t>
  </si>
  <si>
    <t>Panovo, east of Tula, Russia</t>
  </si>
  <si>
    <t>Aux Barricades!</t>
  </si>
  <si>
    <t>Raiders At Regi</t>
  </si>
  <si>
    <t>Duel At Reuler</t>
  </si>
  <si>
    <t>Ghastly Sojourn</t>
  </si>
  <si>
    <t>Threat To a Bridgehead</t>
  </si>
  <si>
    <t>Euro-Pack 20</t>
  </si>
  <si>
    <t>Millet's Men</t>
  </si>
  <si>
    <t>OBA</t>
  </si>
  <si>
    <t>Smashed From the Left</t>
  </si>
  <si>
    <t>Armstrong's Broken Lance</t>
  </si>
  <si>
    <t>Raising Cain</t>
  </si>
  <si>
    <t>The White House</t>
  </si>
  <si>
    <t>Suicidal Tendencies</t>
  </si>
  <si>
    <t>Stonne 8</t>
  </si>
  <si>
    <t>Shattered Lines</t>
  </si>
  <si>
    <t>OA11</t>
  </si>
  <si>
    <t>In Contact IC10</t>
  </si>
  <si>
    <t>PL JS1</t>
  </si>
  <si>
    <t>Zombie2</t>
  </si>
  <si>
    <t>Hell and High Water</t>
  </si>
  <si>
    <t>Niscemi-Biscari Highway</t>
  </si>
  <si>
    <t>The Karelian Isthmus, Finland</t>
  </si>
  <si>
    <t>Opening Fire</t>
  </si>
  <si>
    <t>The Encircled At Suomussalmi</t>
  </si>
  <si>
    <t xml:space="preserve">They Fired On Odessa... </t>
  </si>
  <si>
    <t>Belyi, Russia</t>
  </si>
  <si>
    <t>The General Issue 26.1</t>
  </si>
  <si>
    <t>The General Issue 26.2</t>
  </si>
  <si>
    <t>The General Issue 26.5</t>
  </si>
  <si>
    <t>The General Issue 27.1</t>
  </si>
  <si>
    <t>The General Issue 27.2</t>
  </si>
  <si>
    <t>Near Caen, north of Cagny, France</t>
  </si>
  <si>
    <t>Near Amba Aradam, Ethiopia</t>
  </si>
  <si>
    <t>Fighting Sparrow</t>
  </si>
  <si>
    <t>Northeast of Koepang, Timor, the Lessor Sundas</t>
  </si>
  <si>
    <t>The Grand Canal</t>
  </si>
  <si>
    <t>Taierzhuang, China</t>
  </si>
  <si>
    <t>TOT14</t>
  </si>
  <si>
    <t>Sacrificial Lambs</t>
  </si>
  <si>
    <t>The Ulla Crossing</t>
  </si>
  <si>
    <t>PTO1 3</t>
  </si>
  <si>
    <t>Koepang Bang</t>
  </si>
  <si>
    <t>SP 59</t>
  </si>
  <si>
    <t>SP 60</t>
  </si>
  <si>
    <t>Down On the Street</t>
  </si>
  <si>
    <t>Shooting Gallery</t>
  </si>
  <si>
    <t>Shot From Both Sides</t>
  </si>
  <si>
    <t>Clearing the Way</t>
  </si>
  <si>
    <t>Rescued</t>
  </si>
  <si>
    <t>Dolan, Dan</t>
  </si>
  <si>
    <t>On Yeremenko's Orders</t>
  </si>
  <si>
    <t>ABS1</t>
  </si>
  <si>
    <t>ABS2</t>
  </si>
  <si>
    <t>AH1</t>
  </si>
  <si>
    <t>HASL Module 7: Valor of the Guards</t>
  </si>
  <si>
    <t>VotG 1</t>
  </si>
  <si>
    <t>VotG 2</t>
  </si>
  <si>
    <t>VotG 3</t>
  </si>
  <si>
    <t>VotG 4</t>
  </si>
  <si>
    <t>VotG 5</t>
  </si>
  <si>
    <t>VotG 6</t>
  </si>
  <si>
    <t>VotG 7</t>
  </si>
  <si>
    <t>VotG 8</t>
  </si>
  <si>
    <t>VotG 9</t>
  </si>
  <si>
    <t>Uppsala Tournament Scenario</t>
  </si>
  <si>
    <t>In Contact IC 2</t>
  </si>
  <si>
    <t>In Contact IC 3</t>
  </si>
  <si>
    <t>RBF-46</t>
  </si>
  <si>
    <t>RBF-47</t>
  </si>
  <si>
    <t>RBF-48</t>
  </si>
  <si>
    <t>Recon by Fire! Issue 4 RBF-46</t>
  </si>
  <si>
    <t>FF-14</t>
  </si>
  <si>
    <t>Hill 419 in the Caucasus Mountains, Russia</t>
  </si>
  <si>
    <t>Sargent Rudolf Brasche Series #5: Last Man Standing</t>
  </si>
  <si>
    <t>CH 67.1</t>
  </si>
  <si>
    <t>Briere Island barracks, Citadel of Hanoi, Hanoi, Indochina</t>
  </si>
  <si>
    <t>The Roof of Europe</t>
  </si>
  <si>
    <t>It's a Battlefield</t>
  </si>
  <si>
    <t>Duoy Sainte-Marguerite, France</t>
  </si>
  <si>
    <t>A: Tr1</t>
  </si>
  <si>
    <t>Mission X2</t>
  </si>
  <si>
    <t>Probed</t>
  </si>
  <si>
    <t>The Tigers of Winter</t>
  </si>
  <si>
    <t>North of Mortain, France</t>
  </si>
  <si>
    <t>The Abucay Line, Bataan, the Philippine Islands</t>
  </si>
  <si>
    <t>Eve of Destruction</t>
  </si>
  <si>
    <t>ASL News 23</t>
  </si>
  <si>
    <t>West of the Factory, Stalingrad, Russia</t>
  </si>
  <si>
    <t>Mt. Mutumbo, Belgian Congo</t>
  </si>
  <si>
    <t>The Kall Gorge, Hurtgen Forest, Germany</t>
  </si>
  <si>
    <t>Lenin's Sons</t>
  </si>
  <si>
    <t>Yudinki, Russia</t>
  </si>
  <si>
    <t>PTO - LJ</t>
  </si>
  <si>
    <t>With Pick and Shovel</t>
  </si>
  <si>
    <t>Hundsdorfer, Tim</t>
  </si>
  <si>
    <t>Maple Leaf Route Pack 1: Canada At War</t>
  </si>
  <si>
    <t>Hueishan Docks</t>
  </si>
  <si>
    <t>Melee Near the Coast</t>
  </si>
  <si>
    <t>South of Luihe, China</t>
  </si>
  <si>
    <t>Chinese Alamo</t>
  </si>
  <si>
    <t>Slaughter At Nanyaun</t>
  </si>
  <si>
    <t>AK 62</t>
  </si>
  <si>
    <t>AK 63</t>
  </si>
  <si>
    <t>AK 64</t>
  </si>
  <si>
    <t>AK 65</t>
  </si>
  <si>
    <t>AK 66</t>
  </si>
  <si>
    <t>AK 67</t>
  </si>
  <si>
    <t>Hundred Regiments Offensive</t>
  </si>
  <si>
    <t>Shanxi Province, China</t>
  </si>
  <si>
    <t>Mai Phu</t>
  </si>
  <si>
    <t>Mai Phu, Tonkin, French Indochina</t>
  </si>
  <si>
    <t>Wannan Incident</t>
  </si>
  <si>
    <t>Near Maolin, China</t>
  </si>
  <si>
    <t>Debacle At Yeang Dang</t>
  </si>
  <si>
    <t>Baraque De Fraiture, Belgium</t>
  </si>
  <si>
    <t>Rittershoffen, Alsace, France</t>
  </si>
  <si>
    <t xml:space="preserve">Pyrrhic Victory </t>
  </si>
  <si>
    <t xml:space="preserve">In the Name of Rome </t>
  </si>
  <si>
    <t xml:space="preserve">Dangerous Crossroads </t>
  </si>
  <si>
    <t xml:space="preserve">Last Stand </t>
  </si>
  <si>
    <t>Akimovka, Russia</t>
  </si>
  <si>
    <t>Critical Hit Issue 4.2 ASL News  2</t>
  </si>
  <si>
    <t>Simple Equation</t>
  </si>
  <si>
    <t>Buck 8</t>
  </si>
  <si>
    <t>Buck 1</t>
  </si>
  <si>
    <t>Buck 9</t>
  </si>
  <si>
    <t>Luzon Fire!</t>
  </si>
  <si>
    <t>Potpot Potshot</t>
  </si>
  <si>
    <t>Spirited Action</t>
  </si>
  <si>
    <t>HASL Module 1: St. Nazaire: Operation Chariot</t>
  </si>
  <si>
    <t>Club Dragón</t>
  </si>
  <si>
    <t>Defense of Sashegy Hill</t>
  </si>
  <si>
    <t>FE143.1</t>
  </si>
  <si>
    <t>The Woodsmen</t>
  </si>
  <si>
    <t>Hero Pax 3: Jungle Heroes</t>
  </si>
  <si>
    <t>Outside the gates of Tunis, Tunisia</t>
  </si>
  <si>
    <t>Afrika Korps AK010: Along the Via Balbia AK 79</t>
  </si>
  <si>
    <t>March Madness `97 Pack KE 8</t>
  </si>
  <si>
    <t>The Tractor Works</t>
  </si>
  <si>
    <t>Winter War (Talvisota)</t>
  </si>
  <si>
    <t>The Glory Brigade</t>
  </si>
  <si>
    <t>AK 55</t>
  </si>
  <si>
    <t>AK 56</t>
  </si>
  <si>
    <t>AK 57</t>
  </si>
  <si>
    <t>AK 58</t>
  </si>
  <si>
    <t>AK 59</t>
  </si>
  <si>
    <t>AK 61</t>
  </si>
  <si>
    <t>Storming the Factory</t>
  </si>
  <si>
    <t>Daroga Square, Rostov, Russia</t>
  </si>
  <si>
    <t>Genesis 17</t>
  </si>
  <si>
    <t>Ben-Jabo!</t>
  </si>
  <si>
    <t>Tac58</t>
  </si>
  <si>
    <t>Via la Revolucion!: The Los Lobos Prison Break</t>
  </si>
  <si>
    <t>AH: RB SSR</t>
  </si>
  <si>
    <t>Cobra Kings</t>
  </si>
  <si>
    <t>Cellar Dwellers</t>
  </si>
  <si>
    <t>Terror At Twilight</t>
  </si>
  <si>
    <t>Armored Samurai</t>
  </si>
  <si>
    <t>Get Out!</t>
  </si>
  <si>
    <t>Quebec, Republic Of Quebec</t>
  </si>
  <si>
    <t>Behind Utah Beach, Normandy, France</t>
  </si>
  <si>
    <t>Vicinity of St. Martin de-Tallevende, France</t>
  </si>
  <si>
    <t>Prut River, Moldavia</t>
  </si>
  <si>
    <t>07</t>
  </si>
  <si>
    <t>Advanced Squad Leader Starter Kit: Bonus Pack 1 - Beyond the Beaches</t>
  </si>
  <si>
    <t>One More Hedgerow</t>
  </si>
  <si>
    <t>S42</t>
  </si>
  <si>
    <t>Sink's Encouragement</t>
  </si>
  <si>
    <t>S41</t>
  </si>
  <si>
    <t>SP  7</t>
  </si>
  <si>
    <t>ASLOK 1</t>
  </si>
  <si>
    <t>ASLOK 2</t>
  </si>
  <si>
    <t>Tony - Take the Bridge - Out!</t>
  </si>
  <si>
    <t>IC  1</t>
  </si>
  <si>
    <t>In Contact</t>
  </si>
  <si>
    <t>Martinville Ridge, France</t>
  </si>
  <si>
    <t>IC  2</t>
  </si>
  <si>
    <t>IC  3</t>
  </si>
  <si>
    <t>Waiting For Fredendall</t>
  </si>
  <si>
    <t>Djebel Lessouds, Tunisia</t>
  </si>
  <si>
    <t>Demyansk Pocket, Russia</t>
  </si>
  <si>
    <t>Storming the Abbey</t>
  </si>
  <si>
    <t>Bleed Gurkha Bleed!</t>
  </si>
  <si>
    <t>Sittang Bridge, Burma</t>
  </si>
  <si>
    <t>Rupee Reward</t>
  </si>
  <si>
    <t>Taunggyi, Burma</t>
  </si>
  <si>
    <t>Operation Schwarz</t>
  </si>
  <si>
    <t>Pogari, Yugoslavia</t>
  </si>
  <si>
    <t>To the Bitter End</t>
  </si>
  <si>
    <t>Juniville, France</t>
  </si>
  <si>
    <t>Stalin's Fury</t>
  </si>
  <si>
    <t>The Last Action</t>
  </si>
  <si>
    <t>Appointment With Royalty</t>
  </si>
  <si>
    <t>Dispatches From the Bunker Issue 15</t>
  </si>
  <si>
    <t>Giberville, France</t>
  </si>
  <si>
    <t>Audie Murphy</t>
  </si>
  <si>
    <t>Paco Station</t>
  </si>
  <si>
    <t>Stryker’s Charge</t>
  </si>
  <si>
    <t>ITR-3</t>
  </si>
  <si>
    <t>RPT15</t>
  </si>
  <si>
    <t>RPT16</t>
  </si>
  <si>
    <t>RPT17</t>
  </si>
  <si>
    <t>RPT18</t>
  </si>
  <si>
    <t>RPT20</t>
  </si>
  <si>
    <t>Butchers and Bakers</t>
  </si>
  <si>
    <t>AH ASL Module 11: Doomed Battalions 89</t>
  </si>
  <si>
    <t>AH ASL Module 11: Doomed Battalions 90</t>
  </si>
  <si>
    <t>West of Byelgorod, Russia</t>
  </si>
  <si>
    <t>Kiss of Fury</t>
  </si>
  <si>
    <t>Rosochatka, Poland</t>
  </si>
  <si>
    <t>Grebbe Hill, Holland, the Netherlands</t>
  </si>
  <si>
    <t>Arnhem, Holland, the Netherlands</t>
  </si>
  <si>
    <t>West of Arnhem, Holland, the Netherlands</t>
  </si>
  <si>
    <t>Near Aalst, Holland, the Netherlands</t>
  </si>
  <si>
    <t>South of Dreil, Holland, the Netherlands</t>
  </si>
  <si>
    <t>Tripsrath, Germany</t>
  </si>
  <si>
    <t>Mud, Rain</t>
  </si>
  <si>
    <t>Night Hunt</t>
  </si>
  <si>
    <t>DC1</t>
  </si>
  <si>
    <t>DC2</t>
  </si>
  <si>
    <t>DC3</t>
  </si>
  <si>
    <t>Last Stand At Marchelepot</t>
  </si>
  <si>
    <t>Red Monsters</t>
  </si>
  <si>
    <t>The Mace</t>
  </si>
  <si>
    <t>Moppping Up</t>
  </si>
  <si>
    <t>A0-3</t>
  </si>
  <si>
    <t>A: Tr0-1</t>
  </si>
  <si>
    <t>Overextended</t>
  </si>
  <si>
    <t>3a</t>
  </si>
  <si>
    <t>D1-5/A1-3</t>
  </si>
  <si>
    <t>D: Tr0-4</t>
  </si>
  <si>
    <t>SV 7</t>
  </si>
  <si>
    <t>Ten Ton Tank</t>
  </si>
  <si>
    <t>SV</t>
  </si>
  <si>
    <t>Märkäjärvi, Finland</t>
  </si>
  <si>
    <t>EW, GS, Ov2, Ski, WC</t>
  </si>
  <si>
    <t>Goch Ya</t>
  </si>
  <si>
    <t>Goch, Germany</t>
  </si>
  <si>
    <t>ASL Annual `93b A 12</t>
  </si>
  <si>
    <t>HSASL Module 2: Operation Veritable HS23</t>
  </si>
  <si>
    <t>Goch-Kalkar Road, Germany</t>
  </si>
  <si>
    <t>MMP: RR</t>
  </si>
  <si>
    <t>MMP: RR SSR</t>
  </si>
  <si>
    <t>Go! Go! Go!</t>
  </si>
  <si>
    <t>G36</t>
  </si>
  <si>
    <t>Hill of Death</t>
  </si>
  <si>
    <t>Where the Winter Lingers</t>
  </si>
  <si>
    <t>Lapland</t>
  </si>
  <si>
    <t>Enter the Young</t>
  </si>
  <si>
    <t>March Madness 2001 Tournament Scenario</t>
  </si>
  <si>
    <t>Recon Leader: Situation 1 - The Village</t>
  </si>
  <si>
    <t>Saito's Farewell Order</t>
  </si>
  <si>
    <t>Squad Leader Gamette 1: Cross of Iron SL16</t>
  </si>
  <si>
    <t>Swing On Singling</t>
  </si>
  <si>
    <t>Damn and Blast</t>
  </si>
  <si>
    <t>20-40</t>
  </si>
  <si>
    <t>Gribovo, Russia</t>
  </si>
  <si>
    <t>The Edge of Extinction</t>
  </si>
  <si>
    <t>Santa Maria Infante, Italy</t>
  </si>
  <si>
    <t>Y</t>
  </si>
  <si>
    <t xml:space="preserve"> Rate of Fire Issue 17 Online</t>
  </si>
  <si>
    <t>Vimoutiers, France</t>
  </si>
  <si>
    <t>Rout Report Issue 5.2 Z27</t>
  </si>
  <si>
    <t>View From the Trenches Issue 34/35 MLR6</t>
  </si>
  <si>
    <t>First Day At Funchin</t>
  </si>
  <si>
    <t>PL E</t>
  </si>
  <si>
    <t>GameSquad.com Archive</t>
  </si>
  <si>
    <t>HP 1</t>
  </si>
  <si>
    <t>Armor Leader: Normandy CG</t>
  </si>
  <si>
    <t>South of Winnenthal, Germany</t>
  </si>
  <si>
    <t>Sestroretsk Road, Terijoki, Finland</t>
  </si>
  <si>
    <t>Arakan Coast, Burma</t>
  </si>
  <si>
    <t>G21</t>
  </si>
  <si>
    <t>Cat's Kill</t>
  </si>
  <si>
    <t>Brettville L'Orgueilleuse, France</t>
  </si>
  <si>
    <t>ASL Union of Gamers Issue 6</t>
  </si>
  <si>
    <t>ASL Union of Gamers Issue 7</t>
  </si>
  <si>
    <t>Tilly-Sur-Seulles, Bocage of Normandy, France</t>
  </si>
  <si>
    <t>SP 57</t>
  </si>
  <si>
    <t>Get That Sniper</t>
  </si>
  <si>
    <t>Tough Luck</t>
  </si>
  <si>
    <t>Critical Hit Issue 7.3: Busting the Bocage 3rd Edition BtB6</t>
  </si>
  <si>
    <t>Rabka-Mszana Road</t>
  </si>
  <si>
    <t>Garapan, Saipan, the Marianas</t>
  </si>
  <si>
    <t>Flame Tree Hill</t>
  </si>
  <si>
    <t>Le Homme (Hill 226), near les Loges, Caumont L'evenie, Normandy, France</t>
  </si>
  <si>
    <t>Zombie4</t>
  </si>
  <si>
    <t>Killing Fields</t>
  </si>
  <si>
    <t>Northern Missouri, USA</t>
  </si>
  <si>
    <t>Monty's Big Left Hook</t>
  </si>
  <si>
    <t>Unlimited</t>
  </si>
  <si>
    <t>Mission 14</t>
  </si>
  <si>
    <t>GD16</t>
  </si>
  <si>
    <t>Forest Devil</t>
  </si>
  <si>
    <t>East of Drávaszabolcs, Hungary</t>
  </si>
  <si>
    <t>Anhalt Pandemonium</t>
  </si>
  <si>
    <t>Between Neukölln and the Reichstag, Berlin, Germany</t>
  </si>
  <si>
    <t>American / German / French</t>
  </si>
  <si>
    <t>Bridge of the Barricade Defenders</t>
  </si>
  <si>
    <t>"Mad Mike's" Part Two</t>
  </si>
  <si>
    <t>Mogaung, Burma</t>
  </si>
  <si>
    <t>ASL News Issue  2</t>
  </si>
  <si>
    <t>Recon Leader: Situation 2 - The City</t>
  </si>
  <si>
    <t>The Weigh In</t>
  </si>
  <si>
    <t>Piotrkow, Poland</t>
  </si>
  <si>
    <t>J 25</t>
  </si>
  <si>
    <t>J 26</t>
  </si>
  <si>
    <t>Round Two</t>
  </si>
  <si>
    <t>Critical Hit Issue 5.1 PLFH</t>
  </si>
  <si>
    <t>OCTOBear Tournament Scenario 1997</t>
  </si>
  <si>
    <t>Chocolates</t>
  </si>
  <si>
    <t>Crushed</t>
  </si>
  <si>
    <t>Flamin' 'ell</t>
  </si>
  <si>
    <t>OtO S2</t>
  </si>
  <si>
    <t>The Cross Roads</t>
  </si>
  <si>
    <t>Surprise, Surprise!!</t>
  </si>
  <si>
    <t xml:space="preserve"> Verkhniy Kumskiy, Russia</t>
  </si>
  <si>
    <t>JB1</t>
  </si>
  <si>
    <t>JB2</t>
  </si>
  <si>
    <t>JDJ1.1</t>
  </si>
  <si>
    <t>JDS1</t>
  </si>
  <si>
    <t>The Real Estonian Legion</t>
  </si>
  <si>
    <t>Estonia</t>
  </si>
  <si>
    <t>Red October Worker's Settlement, Stalingrad, Russia</t>
  </si>
  <si>
    <t>Z 2</t>
  </si>
  <si>
    <t>Betio Atoll, Tarawa</t>
  </si>
  <si>
    <t>Z 3</t>
  </si>
  <si>
    <t>Z 4</t>
  </si>
  <si>
    <t>Z 5</t>
  </si>
  <si>
    <t>Haukila Farm, Finland</t>
  </si>
  <si>
    <t>D4-6</t>
  </si>
  <si>
    <t>A: Tr5</t>
  </si>
  <si>
    <t>Fire for Effect</t>
  </si>
  <si>
    <t>Scherpenzeel, Holland, the Netherlands</t>
  </si>
  <si>
    <t>Heumen, Holland, the Netherlands</t>
  </si>
  <si>
    <t>Moergestel, Holland, the Netherlands</t>
  </si>
  <si>
    <t>Dreyensweg, near Arnhem, Holland, the Netherlands</t>
  </si>
  <si>
    <t>Blerick, Holland, the Netherlands</t>
  </si>
  <si>
    <t>East of Dortmund-Ems Canal, Holland, the Netherlands</t>
  </si>
  <si>
    <t>Aam, Holland, the Netherlands</t>
  </si>
  <si>
    <t>Flushing, Walcheren Island, Holland, the Netherlands</t>
  </si>
  <si>
    <t>Boeink, Holland, the Netherlands</t>
  </si>
  <si>
    <t>North of Erp, Holland, the Netherlands</t>
  </si>
  <si>
    <t>Smolensk, Russia</t>
  </si>
  <si>
    <t>Good Night, Sweet Prince</t>
  </si>
  <si>
    <t>La Drole de Guerre</t>
  </si>
  <si>
    <t>DBP 1</t>
  </si>
  <si>
    <t>Search and Destroy</t>
  </si>
  <si>
    <t>KE16</t>
  </si>
  <si>
    <t>KE17</t>
  </si>
  <si>
    <t>KE18</t>
  </si>
  <si>
    <t>IC  8</t>
  </si>
  <si>
    <t>IC  9</t>
  </si>
  <si>
    <t>La Horgne, France</t>
  </si>
  <si>
    <t>La Houssiere, France</t>
  </si>
  <si>
    <t>Pripet Marsh, Russia</t>
  </si>
  <si>
    <t>The Defense of Shanghai University</t>
  </si>
  <si>
    <t>LV, GS</t>
  </si>
  <si>
    <t>Encounter</t>
  </si>
  <si>
    <t>DeGaulle Counterattacks</t>
  </si>
  <si>
    <t>Ham, France</t>
  </si>
  <si>
    <t>The Trap Congeals</t>
  </si>
  <si>
    <t>CH: Omaha 1</t>
  </si>
  <si>
    <t>Nijmegen, Holland, the Netherlands</t>
  </si>
  <si>
    <t>Z 6</t>
  </si>
  <si>
    <t>Z 7</t>
  </si>
  <si>
    <t>Schwerpunkt!</t>
  </si>
  <si>
    <t>Hill 239, east of Lysyanka, Russia</t>
  </si>
  <si>
    <t>American / French</t>
  </si>
  <si>
    <t>Greco-Bulgarian Border</t>
  </si>
  <si>
    <t>Dreil, Holland, the Netherlands</t>
  </si>
  <si>
    <t>Hertogonbosch, Holland, the Netherlands</t>
  </si>
  <si>
    <t>Johannahoeve Farm, Holland, the Netherlands</t>
  </si>
  <si>
    <t>Frog of War</t>
  </si>
  <si>
    <t>It Ain't Easy</t>
  </si>
  <si>
    <t>The Last Day</t>
  </si>
  <si>
    <t>AH Solitaire ASL Mission  4</t>
  </si>
  <si>
    <t>AH Solitaire ASL Mission  5</t>
  </si>
  <si>
    <t>AH Solitaire ASL Mission  6</t>
  </si>
  <si>
    <t>AH Solitaire ASL Mission  7</t>
  </si>
  <si>
    <t>AH Solitaire ASL Mission  8</t>
  </si>
  <si>
    <t>AH Solitaire ASL Mission  9</t>
  </si>
  <si>
    <t>AH Solitaire ASL Mission 10</t>
  </si>
  <si>
    <t>AH Solitaire ASL Mission 12</t>
  </si>
  <si>
    <t>AH Solitaire ASL Mission 11</t>
  </si>
  <si>
    <t>AH Solitaire ASL Mission 13</t>
  </si>
  <si>
    <t>AH Solitaire ASL Mission 14</t>
  </si>
  <si>
    <t>Friendly: Tr</t>
  </si>
  <si>
    <t>Friendly: GL, PD</t>
  </si>
  <si>
    <t>9+</t>
  </si>
  <si>
    <t>Friendly: AB</t>
  </si>
  <si>
    <t>13+</t>
  </si>
  <si>
    <t>Friendly: LC</t>
  </si>
  <si>
    <t>11+</t>
  </si>
  <si>
    <t>Enemy: LC</t>
  </si>
  <si>
    <t>Strong Point 858</t>
  </si>
  <si>
    <t>Nimm Das Jetzt!</t>
  </si>
  <si>
    <t>La Paz, Luzon, the Philippine Islands</t>
  </si>
  <si>
    <t>San Manuel, Luzon, the Philippine Islands</t>
  </si>
  <si>
    <t>Bonsai!!</t>
  </si>
  <si>
    <t>ASL Annual `89</t>
  </si>
  <si>
    <t>ASL Annual `90</t>
  </si>
  <si>
    <t>ASL Annual `91</t>
  </si>
  <si>
    <t>ASL Annual `92</t>
  </si>
  <si>
    <t>Indians With Grenades</t>
  </si>
  <si>
    <t>North of Smerdyna, Russia</t>
  </si>
  <si>
    <t>Leyte, the Philippine Islands</t>
  </si>
  <si>
    <t>CH 25</t>
  </si>
  <si>
    <t>The General Issue 29.4 G22</t>
  </si>
  <si>
    <t>The General Issue 31-3 G38</t>
  </si>
  <si>
    <t>The General Issue 30-7 G33</t>
  </si>
  <si>
    <t>The General Issue 32-3 G46</t>
  </si>
  <si>
    <t>Side By Side</t>
  </si>
  <si>
    <t>Those Ragged Bloody Heroes</t>
  </si>
  <si>
    <t>Gona, New Guinea</t>
  </si>
  <si>
    <t>30-40</t>
  </si>
  <si>
    <t>Maltot, Normandy, France</t>
  </si>
  <si>
    <t>The Incident</t>
  </si>
  <si>
    <t>Critical Hit Issue 1 CH  2</t>
  </si>
  <si>
    <t>Critical Hit Issue 1 CH  3</t>
  </si>
  <si>
    <t>Critical Hit Issue 1 CH  4</t>
  </si>
  <si>
    <t>The Gauntlet</t>
  </si>
  <si>
    <t>Italian</t>
  </si>
  <si>
    <t>30-120</t>
  </si>
  <si>
    <t>Near Highway 114, Primosole Bridge, Sicily, Italy</t>
  </si>
  <si>
    <t>FE 94.1</t>
  </si>
  <si>
    <t>Kroussia, Greece</t>
  </si>
  <si>
    <t>FE 95.1</t>
  </si>
  <si>
    <t>Trail 7, Bataan Province, Luzon, the Philippine Islands</t>
  </si>
  <si>
    <t>Corregidor Island, the Philippine Islands</t>
  </si>
  <si>
    <t>Hero In Our Midst</t>
  </si>
  <si>
    <t>D6/A3</t>
  </si>
  <si>
    <t>This Place Sussex</t>
  </si>
  <si>
    <t>Soft Noodle</t>
  </si>
  <si>
    <t>Lotien, China</t>
  </si>
  <si>
    <t>Das Fort Der Unbeugsam</t>
  </si>
  <si>
    <t>FT 05</t>
  </si>
  <si>
    <t>FT 06</t>
  </si>
  <si>
    <t>Slaget om Hangasjärvi</t>
  </si>
  <si>
    <t>Battle of Hangasjarvi</t>
  </si>
  <si>
    <t>Lingveres, France</t>
  </si>
  <si>
    <t>Mont Froid, France</t>
  </si>
  <si>
    <t>Jasnaya Polyana, Russia</t>
  </si>
  <si>
    <t xml:space="preserve">Panzers March! </t>
  </si>
  <si>
    <t>SP 12</t>
  </si>
  <si>
    <t>Children of the Kunaii</t>
  </si>
  <si>
    <t>U.S. Forces</t>
  </si>
  <si>
    <t>North of Rogachev, Belorussia</t>
  </si>
  <si>
    <t>FE116</t>
  </si>
  <si>
    <t>Ptolemais, Greece</t>
  </si>
  <si>
    <t>M2</t>
  </si>
  <si>
    <t>Busting the Bocage Bocage 4</t>
  </si>
  <si>
    <t>25 miles south of Tobruk, Libya</t>
  </si>
  <si>
    <t>Soebang Serenade</t>
  </si>
  <si>
    <t>Ospedaletto, Italy</t>
  </si>
  <si>
    <t>FE 58.1</t>
  </si>
  <si>
    <t>Busting the Bocage Bocage 5</t>
  </si>
  <si>
    <t>AP29</t>
  </si>
  <si>
    <t>Busting the Bocage Bocage 2</t>
  </si>
  <si>
    <t>Busting the Bocage Bocage 3</t>
  </si>
  <si>
    <t>D: AS, Tr1</t>
  </si>
  <si>
    <t>Mission X1</t>
  </si>
  <si>
    <t>Big, Bad, Gun</t>
  </si>
  <si>
    <t>Mentone, France</t>
  </si>
  <si>
    <t xml:space="preserve">Long Minutes </t>
  </si>
  <si>
    <t>Frozen Hell</t>
  </si>
  <si>
    <t>Off the Beach!</t>
  </si>
  <si>
    <t>0730 hours, le Hamel-Au-Pretre, France</t>
  </si>
  <si>
    <t>0830 hours, St. Laurent Sur Mer, France</t>
  </si>
  <si>
    <t>CH:Omaha 2</t>
  </si>
  <si>
    <t>CH: OBH SSR, LV</t>
  </si>
  <si>
    <t>Lesson One</t>
  </si>
  <si>
    <t>1330 hours, Vierville, France</t>
  </si>
  <si>
    <t>Frontal At St. Laurent</t>
  </si>
  <si>
    <t>2100 hours, St. Laurent, France</t>
  </si>
  <si>
    <t>CH: Omaha 3</t>
  </si>
  <si>
    <t>A Brutal Task</t>
  </si>
  <si>
    <t>0700 hours, les Moulins, France</t>
  </si>
  <si>
    <t>6+</t>
  </si>
  <si>
    <t>Mission 11</t>
  </si>
  <si>
    <t>Tank Attack!</t>
  </si>
  <si>
    <t>The War is Over!!</t>
  </si>
  <si>
    <t>VN5</t>
  </si>
  <si>
    <t>Ia Drang Valley, South Vietnam</t>
  </si>
  <si>
    <t>Rock Around the Clock</t>
  </si>
  <si>
    <t>Mechanical Thunder</t>
  </si>
  <si>
    <t>Near Kharkov, Russia</t>
  </si>
  <si>
    <t>Alaric's Return</t>
  </si>
  <si>
    <t>Army Group South ASL Club</t>
  </si>
  <si>
    <t>Grigioverde 1</t>
  </si>
  <si>
    <t>Monterosi, Italy</t>
  </si>
  <si>
    <t>Leo, Guiseppe</t>
  </si>
  <si>
    <t>A256.2</t>
  </si>
  <si>
    <t>Wargamer Issue 2.09</t>
  </si>
  <si>
    <t>Wargamer Issue 2.10</t>
  </si>
  <si>
    <t>ASLUG 19.1</t>
  </si>
  <si>
    <t>Miscellaneous Abbreviations &amp; Rules Section</t>
  </si>
  <si>
    <t>Love, Love, Love</t>
  </si>
  <si>
    <t>Operation Brassard: Monte Costello</t>
  </si>
  <si>
    <t>Distinguished Company</t>
  </si>
  <si>
    <t>HASL Module 5: Blood Reef: Tarawa</t>
  </si>
  <si>
    <t>SP134</t>
  </si>
  <si>
    <t>HASL Module 6: A Bridge Too Far</t>
  </si>
  <si>
    <t>Yahoo! Groups - Houston Half Squads</t>
  </si>
  <si>
    <t>Yahoo! Groups - ASL Australian Players</t>
  </si>
  <si>
    <t>From the Cellar Pack 6</t>
  </si>
  <si>
    <t>VV74</t>
  </si>
  <si>
    <t>SF- 7</t>
  </si>
  <si>
    <t>SF- 8</t>
  </si>
  <si>
    <t>SF- 9</t>
  </si>
  <si>
    <t>SF-10</t>
  </si>
  <si>
    <t>SF-11</t>
  </si>
  <si>
    <t>SF-12</t>
  </si>
  <si>
    <t>Soupta, New Guinea</t>
  </si>
  <si>
    <t>Hell Wouldn't Have It</t>
  </si>
  <si>
    <t>HP 6</t>
  </si>
  <si>
    <t>Kraut Cookout</t>
  </si>
  <si>
    <t>HP 7</t>
  </si>
  <si>
    <t>Ripple Effect</t>
  </si>
  <si>
    <t>HP 8</t>
  </si>
  <si>
    <t>Ligneuville Halt</t>
  </si>
  <si>
    <t>HP 9</t>
  </si>
  <si>
    <t>ELR: Soldiers of the Negus SoN5</t>
  </si>
  <si>
    <t>Nowhere To Hide</t>
  </si>
  <si>
    <t>Euro-Pack 1: European Designers Euro-Pack 43</t>
  </si>
  <si>
    <t>Euro-Pack 1: European Designers Euro-Pack 48</t>
  </si>
  <si>
    <t>ASL News Pack 1</t>
  </si>
  <si>
    <t>BRV 1</t>
  </si>
  <si>
    <t>BRV 2</t>
  </si>
  <si>
    <t>BRV 3</t>
  </si>
  <si>
    <t>BRV 4</t>
  </si>
  <si>
    <t>BRV 5</t>
  </si>
  <si>
    <t>BRV 6</t>
  </si>
  <si>
    <t>BRV 7</t>
  </si>
  <si>
    <t>BRV 8</t>
  </si>
  <si>
    <t>BRV 9</t>
  </si>
  <si>
    <t>BRV  CG</t>
  </si>
  <si>
    <t>ASL Journal Issue 2 J 25</t>
  </si>
  <si>
    <t>ASL Annual `93b A 63</t>
  </si>
  <si>
    <t>ASL Annual `91 A 31</t>
  </si>
  <si>
    <t>ASL Journal Issue 3 J 42</t>
  </si>
  <si>
    <t>ASL Annual `91 A 28</t>
  </si>
  <si>
    <t>Multi-Man Publishing, Inc.</t>
  </si>
  <si>
    <t>HSASL Module 1: Operation Watchtower HS 9</t>
  </si>
  <si>
    <t>FT 63</t>
  </si>
  <si>
    <t>Clear That Road!</t>
  </si>
  <si>
    <t>East of Blagaj, Yugoslavia</t>
  </si>
  <si>
    <t>Trieste, Italy</t>
  </si>
  <si>
    <t>Istrian Peninsula, Basovizza, Italy</t>
  </si>
  <si>
    <t>Attack To Retreat</t>
  </si>
  <si>
    <t>The Kindness of Strangers</t>
  </si>
  <si>
    <t>Epire, Greece</t>
  </si>
  <si>
    <t xml:space="preserve">The Last Bridge </t>
  </si>
  <si>
    <t xml:space="preserve">Dig Them Out! </t>
  </si>
  <si>
    <t>Donbaik, Burma</t>
  </si>
  <si>
    <t>TT10</t>
  </si>
  <si>
    <t>TT11</t>
  </si>
  <si>
    <t>On All Fronts Issue  56</t>
  </si>
  <si>
    <t>Trögstad, Norway</t>
  </si>
  <si>
    <t>Chinese / British</t>
  </si>
  <si>
    <t>ASL News 36</t>
  </si>
  <si>
    <t>Near Agedabia, Libya</t>
  </si>
  <si>
    <t>3 Player</t>
  </si>
  <si>
    <t>Night of the Kitchen Sinks</t>
  </si>
  <si>
    <r>
      <t>BC, BFP: BtB SSR, HH, LV</t>
    </r>
    <r>
      <rPr>
        <sz val="10"/>
        <rFont val="Wingdings"/>
        <charset val="2"/>
      </rPr>
      <t/>
    </r>
  </si>
  <si>
    <t>Bullets For Breakfast</t>
  </si>
  <si>
    <t>JS 7</t>
  </si>
  <si>
    <t>East of Puffendorf, Germany</t>
  </si>
  <si>
    <t>Bobrik in the Kursk Salient, Russia</t>
  </si>
  <si>
    <t>SS-92</t>
  </si>
  <si>
    <t>Operation Draufganger</t>
  </si>
  <si>
    <t>South of Andrijevica, Yugoslavia</t>
  </si>
  <si>
    <t>Vratarnica, Yugoslavia</t>
  </si>
  <si>
    <t>No Sight For Sore Eyes</t>
  </si>
  <si>
    <t>Viasotince, Yugoslavia</t>
  </si>
  <si>
    <t>Final Assault</t>
  </si>
  <si>
    <t>Point 131, Gothic Line, Italy</t>
  </si>
  <si>
    <t>Monte Peloso, Italy</t>
  </si>
  <si>
    <t>Sakhalin Island, Japan</t>
  </si>
  <si>
    <t>CH173</t>
  </si>
  <si>
    <t>Bitches' On the Beach</t>
  </si>
  <si>
    <t>Strongpoint 11</t>
  </si>
  <si>
    <t>Martincourt, France</t>
  </si>
  <si>
    <t>D: MC1</t>
  </si>
  <si>
    <t>Palembang, Sumatra</t>
  </si>
  <si>
    <t>ASL News Issue  7</t>
  </si>
  <si>
    <t>ASL News Issue  8</t>
  </si>
  <si>
    <t>ASL News Issue  9</t>
  </si>
  <si>
    <t>HS17</t>
  </si>
  <si>
    <t>HS20</t>
  </si>
  <si>
    <t>HS18</t>
  </si>
  <si>
    <t>HS19</t>
  </si>
  <si>
    <t>HS21</t>
  </si>
  <si>
    <t>HS22</t>
  </si>
  <si>
    <t>HS23</t>
  </si>
  <si>
    <t>HS24</t>
  </si>
  <si>
    <t>HS25</t>
  </si>
  <si>
    <t>HS26</t>
  </si>
  <si>
    <t>HS27</t>
  </si>
  <si>
    <t>HS28</t>
  </si>
  <si>
    <t>HS29</t>
  </si>
  <si>
    <t>Sterlin Castle</t>
  </si>
  <si>
    <t>The Silos of Stalingrad</t>
  </si>
  <si>
    <t>Take Him</t>
  </si>
  <si>
    <t>Along the Way</t>
  </si>
  <si>
    <t>Villers-la-Bonne-Eau, Belgium</t>
  </si>
  <si>
    <t>SP  5</t>
  </si>
  <si>
    <t>The Hornet of Cloville</t>
  </si>
  <si>
    <t>Cloville, France</t>
  </si>
  <si>
    <t>The South Side of Green</t>
  </si>
  <si>
    <t>JA-07</t>
  </si>
  <si>
    <t>Gruesome Twosome</t>
  </si>
  <si>
    <t>JA-08</t>
  </si>
  <si>
    <t>Last Resistance</t>
  </si>
  <si>
    <t>JA-09</t>
  </si>
  <si>
    <t>Wild West Fest</t>
  </si>
  <si>
    <t>Windy City Wargamers</t>
  </si>
  <si>
    <t>Counterattack On Martinville Ridge</t>
  </si>
  <si>
    <r>
      <t xml:space="preserve"># Defender: </t>
    </r>
    <r>
      <rPr>
        <sz val="10"/>
        <rFont val="Arial"/>
        <family val="2"/>
      </rPr>
      <t xml:space="preserve">The scenario Defender’s nationality(ies), usually the side that sets up first. In cases where it is unclear who the Defender is the defending nationality(ies) shall be the first OB listed on the scenario card. </t>
    </r>
    <r>
      <rPr>
        <i/>
        <sz val="10"/>
        <rFont val="Arial"/>
        <family val="2"/>
      </rPr>
      <t>[see Countermix]</t>
    </r>
  </si>
  <si>
    <r>
      <t># Attacker:</t>
    </r>
    <r>
      <rPr>
        <sz val="10"/>
        <rFont val="Arial"/>
        <family val="2"/>
      </rPr>
      <t xml:space="preserve"> The scenario Attacker’s nationality(ies), usually the side that moves first. In cases where it is unclear who the Attacker is the Attacking nationality(ies) shall be the second OB listed on the scenario card. </t>
    </r>
    <r>
      <rPr>
        <i/>
        <sz val="10"/>
        <rFont val="Arial"/>
        <family val="2"/>
      </rPr>
      <t>[see Countermix]</t>
    </r>
  </si>
  <si>
    <r>
      <t>Location:</t>
    </r>
    <r>
      <rPr>
        <sz val="10"/>
        <rFont val="Arial"/>
        <family val="2"/>
      </rPr>
      <t xml:space="preserve"> The location of the scenario.</t>
    </r>
  </si>
  <si>
    <r>
      <t>Date:</t>
    </r>
    <r>
      <rPr>
        <sz val="10"/>
        <rFont val="Arial"/>
        <family val="2"/>
      </rPr>
      <t xml:space="preserve"> The date of the scenario. Scenarios and Campaign Games are listed by the first date given in the scenario/CG information.  Scenarios with only month and year given are recorded as the first day of the corresponding month.</t>
    </r>
  </si>
  <si>
    <t>Pitchin' In</t>
  </si>
  <si>
    <t>Glusk, Russia</t>
  </si>
  <si>
    <t>Probing For the Hotton Bridge</t>
  </si>
  <si>
    <t>FE 50.1</t>
  </si>
  <si>
    <t>Hungarian Ghoulash</t>
  </si>
  <si>
    <t>Verbasz, Yugoslavia</t>
  </si>
  <si>
    <t>Rassenkampf</t>
  </si>
  <si>
    <t>Race War</t>
  </si>
  <si>
    <t>Lentilly, France</t>
  </si>
  <si>
    <t>Cap-Martin Stronghold, west of Menton, France</t>
  </si>
  <si>
    <t>And Then They Landed</t>
  </si>
  <si>
    <t>Dong Tac, southwest of Do Son, Indochina</t>
  </si>
  <si>
    <t>East of Gandesa, Spain</t>
  </si>
  <si>
    <t>The Fortress of Toledo</t>
  </si>
  <si>
    <t>Toledo, Spain</t>
  </si>
  <si>
    <t>From Britain To Borneo</t>
  </si>
  <si>
    <t>Tempest At Tombe</t>
  </si>
  <si>
    <t xml:space="preserve">South of Bialtstok, Russia </t>
  </si>
  <si>
    <t>Total Pacific Theatre Pack 1</t>
  </si>
  <si>
    <t>First of Many</t>
  </si>
  <si>
    <t>Sassetta, Italy</t>
  </si>
  <si>
    <t>Butaritari Island, Makin Atoll, Gilbert Islands</t>
  </si>
  <si>
    <t>Seizing the Sittang Bridge</t>
  </si>
  <si>
    <t>The Marnach Strongpoint</t>
  </si>
  <si>
    <t>Germeter By Meter</t>
  </si>
  <si>
    <t>Bridgehead On the Berezina</t>
  </si>
  <si>
    <t>Isola Belle, Italy</t>
  </si>
  <si>
    <t>ESG A</t>
  </si>
  <si>
    <t>ESG B</t>
  </si>
  <si>
    <t>ESG C</t>
  </si>
  <si>
    <t>ESG D</t>
  </si>
  <si>
    <t>Swedish Volunteers: ASL Module 12.5 SV 2</t>
  </si>
  <si>
    <t>RBF-11</t>
  </si>
  <si>
    <t>RBF-12</t>
  </si>
  <si>
    <t>RBF-13</t>
  </si>
  <si>
    <t>RBF-14</t>
  </si>
  <si>
    <t>Funchin, Manchuria</t>
  </si>
  <si>
    <t>RBF-25</t>
  </si>
  <si>
    <t>RBF-26</t>
  </si>
  <si>
    <t>BC, Mist</t>
  </si>
  <si>
    <t>ATP4</t>
  </si>
  <si>
    <t>Euro-Pack101</t>
  </si>
  <si>
    <t>Titioland</t>
  </si>
  <si>
    <t>Bulanov Rebuked</t>
  </si>
  <si>
    <t>Pavlov's House</t>
  </si>
  <si>
    <t>Stopped At 'The Spur'</t>
  </si>
  <si>
    <t>Company G Stopped At 'The Spur'</t>
  </si>
  <si>
    <t>Dead In Its Tracks</t>
  </si>
  <si>
    <t>Confusion At the S-Ridge</t>
  </si>
  <si>
    <t>Block At Anui</t>
  </si>
  <si>
    <t>Te' Kiwi Sunrise</t>
  </si>
  <si>
    <t>Mono Island, Treasury Islands</t>
  </si>
  <si>
    <t>Don Company's Canal</t>
  </si>
  <si>
    <t>Merilles Melee</t>
  </si>
  <si>
    <t>Round 7</t>
  </si>
  <si>
    <t>Sowchos 79</t>
  </si>
  <si>
    <t>Tickling the Ivories</t>
  </si>
  <si>
    <t>Got Milk?</t>
  </si>
  <si>
    <t>A Matter of Coordination</t>
  </si>
  <si>
    <t>CH: Orlov Ivanovka</t>
  </si>
  <si>
    <t>Paint It Red</t>
  </si>
  <si>
    <t>Vergemoli, Italy</t>
  </si>
  <si>
    <t>Somewhere in Russia</t>
  </si>
  <si>
    <t>Popcorn 2</t>
  </si>
  <si>
    <t>East of Lwow, Galicia, Poland</t>
  </si>
  <si>
    <t>Prome, Burma</t>
  </si>
  <si>
    <t>Near Selaclaca, The Shire, Ethiopia</t>
  </si>
  <si>
    <t>J 92</t>
  </si>
  <si>
    <t>Your Turn Now</t>
  </si>
  <si>
    <t>J 93</t>
  </si>
  <si>
    <t>The Porechye Bridgehead</t>
  </si>
  <si>
    <t>Porechye, Russia</t>
  </si>
  <si>
    <t>The Bears of St. Denis</t>
  </si>
  <si>
    <t>St. Denis-de-Mere, France</t>
  </si>
  <si>
    <t>Labarthe's Charade</t>
  </si>
  <si>
    <t>Chemery, France</t>
  </si>
  <si>
    <t>Ivie, Russia</t>
  </si>
  <si>
    <t>Tunisian Series #3: First Clash In Tunisia</t>
  </si>
  <si>
    <t>East Front Series #1: Onslaught On Orsha</t>
  </si>
  <si>
    <t>Pontawki Street, Warsaw Ghetto, Poland</t>
  </si>
  <si>
    <t>Bucking For Sargeant</t>
  </si>
  <si>
    <t>StalPak 8</t>
  </si>
  <si>
    <t>StalPak 9</t>
  </si>
  <si>
    <t>StalPak10</t>
  </si>
  <si>
    <t>Crete</t>
  </si>
  <si>
    <t>Wings of War</t>
  </si>
  <si>
    <t>FE1</t>
  </si>
  <si>
    <t>Police Duty</t>
  </si>
  <si>
    <t>Gold Beach!: King Red East</t>
  </si>
  <si>
    <t>Gyokusai! Banzi!</t>
  </si>
  <si>
    <t>Blood Factory</t>
  </si>
  <si>
    <t>Near Cologne, Germany</t>
  </si>
  <si>
    <t>Wola, Warsaw, Poland</t>
  </si>
  <si>
    <t>East of Wolomin, Poland</t>
  </si>
  <si>
    <t>ASL Journal Issue 2 J 28</t>
  </si>
  <si>
    <t>Euro-Pack 4 Euro-Pack 15</t>
  </si>
  <si>
    <t>Euro-Pack 3 Euro-Pack 26</t>
  </si>
  <si>
    <t>Euro-Pack 4 Euro-Pack 29a</t>
  </si>
  <si>
    <t>Point 176, Maisoncellles, France</t>
  </si>
  <si>
    <t>Tac19</t>
  </si>
  <si>
    <t>Tac20</t>
  </si>
  <si>
    <t>Tac21</t>
  </si>
  <si>
    <t>Tac22</t>
  </si>
  <si>
    <t>Tac23</t>
  </si>
  <si>
    <t>VV71</t>
  </si>
  <si>
    <t>Vae Victis Hors-Série Issue 14</t>
  </si>
  <si>
    <t>Year of the Werewolf</t>
  </si>
  <si>
    <t>Sverdlikovo, Russia</t>
  </si>
  <si>
    <t>Sebemji-Mantusovo, Russia</t>
  </si>
  <si>
    <t>D: MC9, Tr2</t>
  </si>
  <si>
    <t>Ubach, Germany</t>
  </si>
  <si>
    <t>Juvelize: The Finale</t>
  </si>
  <si>
    <t>Juvelize, France</t>
  </si>
  <si>
    <t>Nhpum Ga, Burma</t>
  </si>
  <si>
    <t>Bob's Farm</t>
  </si>
  <si>
    <t>Flames on the Borders</t>
  </si>
  <si>
    <t>Cracking Fortress Holland</t>
  </si>
  <si>
    <t>Weakest Link</t>
  </si>
  <si>
    <t>Southwest of Carentan, France</t>
  </si>
  <si>
    <t>Le Mesnil Strongpoint</t>
  </si>
  <si>
    <t>Gambarie, Italy</t>
  </si>
  <si>
    <t>Aspromonte, Italy</t>
  </si>
  <si>
    <t>Villa Rogatti, Italy</t>
  </si>
  <si>
    <t>A2-3</t>
  </si>
  <si>
    <t>D: MC3, Tr4</t>
  </si>
  <si>
    <t>Slam Dance</t>
  </si>
  <si>
    <t>Mouterhouse, Alsace-Lorraine, France</t>
  </si>
  <si>
    <t>The Marine Way</t>
  </si>
  <si>
    <t>ASL Annual `93b</t>
  </si>
  <si>
    <t>ASL Annual `95 Winter</t>
  </si>
  <si>
    <t>ASL Annual `96</t>
  </si>
  <si>
    <t>ASL Annual `97</t>
  </si>
  <si>
    <t>ASL Module 10: Croix de Guerre</t>
  </si>
  <si>
    <t>ASL Module 11: Doomed Battalions</t>
  </si>
  <si>
    <t>DASL Module 1: Streets of Fire</t>
  </si>
  <si>
    <t xml:space="preserve">Shelling, Pete </t>
  </si>
  <si>
    <t xml:space="preserve">Shields, Jeffrey </t>
  </si>
  <si>
    <t>Engineers as Infantry</t>
  </si>
  <si>
    <t>VV25</t>
  </si>
  <si>
    <t>At Last the Spree</t>
  </si>
  <si>
    <t>O Corsica Island of Love</t>
  </si>
  <si>
    <t>Dead Man's Corner</t>
  </si>
  <si>
    <t>Grossdeutschland Pack 2: Forging the Stahlhelm</t>
  </si>
  <si>
    <t>MP12</t>
  </si>
  <si>
    <t>Curtain Kall</t>
  </si>
  <si>
    <t>Olchovatka, Russia</t>
  </si>
  <si>
    <t>A: hd2</t>
  </si>
  <si>
    <t>The Gingerbread Men</t>
  </si>
  <si>
    <t>Damulaan, Leyle, the Philippine Islands</t>
  </si>
  <si>
    <t>Danube Log Jam</t>
  </si>
  <si>
    <t>Danube River, near Prakhovo, Yugoslavia</t>
  </si>
  <si>
    <t>Rafts</t>
  </si>
  <si>
    <t>Reckless Behavior</t>
  </si>
  <si>
    <t>Foret d'Orleans, France</t>
  </si>
  <si>
    <t>HoB: LRDG SSR</t>
  </si>
  <si>
    <t>Bushwhacking the Ambush</t>
  </si>
  <si>
    <t>J110</t>
  </si>
  <si>
    <t>J111</t>
  </si>
  <si>
    <t>J112</t>
  </si>
  <si>
    <t>Gavin's Gamble</t>
  </si>
  <si>
    <t>Perilous Descent</t>
  </si>
  <si>
    <t>Euro-Pack 36</t>
  </si>
  <si>
    <t>Quickfire Challenge #1</t>
  </si>
  <si>
    <t>GS 1</t>
  </si>
  <si>
    <t>Roadside Assistance</t>
  </si>
  <si>
    <t>Exochi, Greece</t>
  </si>
  <si>
    <t>Ich hatt' einen Kameraden</t>
  </si>
  <si>
    <t>PL B</t>
  </si>
  <si>
    <t>PL C</t>
  </si>
  <si>
    <t>Confusion Reigns</t>
  </si>
  <si>
    <t>Saint Mere-Eglise, France</t>
  </si>
  <si>
    <t>D23/A19</t>
  </si>
  <si>
    <t>Ommerey: Duel of Commandos</t>
  </si>
  <si>
    <t>Ommerey, France</t>
  </si>
  <si>
    <t>D12/A22</t>
  </si>
  <si>
    <t>HG!7</t>
  </si>
  <si>
    <t>HG!8</t>
  </si>
  <si>
    <t>KH 1</t>
  </si>
  <si>
    <t>KH 2</t>
  </si>
  <si>
    <t>SP145</t>
  </si>
  <si>
    <t>SP146</t>
  </si>
  <si>
    <t>SP147</t>
  </si>
  <si>
    <t>SP148</t>
  </si>
  <si>
    <t>SP149</t>
  </si>
  <si>
    <t>SP150</t>
  </si>
  <si>
    <t>SP151</t>
  </si>
  <si>
    <t>SP152</t>
  </si>
  <si>
    <t>SP153</t>
  </si>
  <si>
    <t>SP154</t>
  </si>
  <si>
    <t>SP155</t>
  </si>
  <si>
    <t>SP156</t>
  </si>
  <si>
    <t>The Reluctant Tiger</t>
  </si>
  <si>
    <t>Lemay, France</t>
  </si>
  <si>
    <t>Meet the Flak</t>
  </si>
  <si>
    <t xml:space="preserve">Pilatka, Poland </t>
  </si>
  <si>
    <t>Desert Crucible</t>
  </si>
  <si>
    <t>Iakhontov, Russia</t>
  </si>
  <si>
    <t>South of Gona Mission, New Guinea</t>
  </si>
  <si>
    <t>TRBH CG</t>
  </si>
  <si>
    <t>La Fiere Monoir, France</t>
  </si>
  <si>
    <t>To the Manor Drawn</t>
  </si>
  <si>
    <t>North of Cloville, France</t>
  </si>
  <si>
    <t>St. Manvieu, France</t>
  </si>
  <si>
    <t>Martinville Ridge</t>
  </si>
  <si>
    <t>Martinville, France</t>
  </si>
  <si>
    <t>NQNG-2</t>
  </si>
  <si>
    <t>Bunker Burning</t>
  </si>
  <si>
    <t>Kelja, Finland</t>
  </si>
  <si>
    <t>PL G</t>
  </si>
  <si>
    <t>Tigers On 'The Balcony'</t>
  </si>
  <si>
    <t>Tigers To the Rescue</t>
  </si>
  <si>
    <t>Chabrehez, Belgium</t>
  </si>
  <si>
    <t>Kfar Eztion, Palestine Mandate</t>
  </si>
  <si>
    <t>The Whiskey Wager</t>
  </si>
  <si>
    <t>Piercing the Abscess</t>
  </si>
  <si>
    <t>SS-3 NFNH 9</t>
  </si>
  <si>
    <t>SS-3 NFNH10</t>
  </si>
  <si>
    <t>SS-3 NFNH11</t>
  </si>
  <si>
    <t>Leatherneck  9</t>
  </si>
  <si>
    <t>Road Junction 177, Guam, the Marianas</t>
  </si>
  <si>
    <t>Leatherneck 10</t>
  </si>
  <si>
    <t>Time On Target Issue 1 TOT11</t>
  </si>
  <si>
    <t>Time On Target Issue 2 TOT15</t>
  </si>
  <si>
    <t>Time On Target Issue 2 TOT25</t>
  </si>
  <si>
    <t>SS-3 NFNH 1</t>
  </si>
  <si>
    <t>SS-3 NFNH 2</t>
  </si>
  <si>
    <t>SS-3 NFNH 3</t>
  </si>
  <si>
    <t>SS-3 NFNH 4</t>
  </si>
  <si>
    <t>SS-3 NFNH 5</t>
  </si>
  <si>
    <t>SS-3 NFNH 6</t>
  </si>
  <si>
    <t>Tanapag Plain, Northern Saipan, the Marianas</t>
  </si>
  <si>
    <t>Northwest of Rzhev, Russia</t>
  </si>
  <si>
    <t xml:space="preserve">A Dance With the Queen </t>
  </si>
  <si>
    <t>Muerte Lives!</t>
  </si>
  <si>
    <t>ASL Annual `93b A 61</t>
  </si>
  <si>
    <t>Fire On the Volkhov</t>
  </si>
  <si>
    <t>Liquidate the Bridgehead?</t>
  </si>
  <si>
    <t>Argos, in the Peloponnesus, Greece</t>
  </si>
  <si>
    <t>5</t>
  </si>
  <si>
    <t>East of Toungoo, Burma</t>
  </si>
  <si>
    <t>War the Italian Way</t>
  </si>
  <si>
    <t>FC 2</t>
  </si>
  <si>
    <t>Bizory, Belgium</t>
  </si>
  <si>
    <t>Danish Pride</t>
  </si>
  <si>
    <t>Fighting Along the Mius</t>
  </si>
  <si>
    <t>Kommerscheidt, Germany</t>
  </si>
  <si>
    <t>CH 50</t>
  </si>
  <si>
    <t>Genesis 20</t>
  </si>
  <si>
    <t>Soldier of Jerusalem</t>
  </si>
  <si>
    <t>78-104</t>
  </si>
  <si>
    <t>The Black Devils</t>
  </si>
  <si>
    <t>FE 83.1</t>
  </si>
  <si>
    <t>FE 84.1</t>
  </si>
  <si>
    <t>FE 85.1</t>
  </si>
  <si>
    <t>FE 86.1</t>
  </si>
  <si>
    <t>Dombaas, Norway</t>
  </si>
  <si>
    <t>FE 87.1</t>
  </si>
  <si>
    <t>Libramont-Neufchateau, Belgium</t>
  </si>
  <si>
    <t>HASL Module 5:Blood Reef: Tarawa BRT3</t>
  </si>
  <si>
    <t>John's Track, Tarakan, east of Borneo, Netherlands East Indies</t>
  </si>
  <si>
    <t>A: Glider8, PD</t>
  </si>
  <si>
    <t>Lastra, Hercegovina</t>
  </si>
  <si>
    <t>The Volksgrenadiers Try Again</t>
  </si>
  <si>
    <t>D11</t>
  </si>
  <si>
    <t>Ozereyka Bay, Russia</t>
  </si>
  <si>
    <t>Pont Herbert, France</t>
  </si>
  <si>
    <t>DBP14</t>
  </si>
  <si>
    <t>Berlin, Germany</t>
  </si>
  <si>
    <t>D1/A5</t>
  </si>
  <si>
    <t xml:space="preserve">A Prince in the Vice </t>
  </si>
  <si>
    <t>WG 1</t>
  </si>
  <si>
    <t>No Time To Be Thamed</t>
  </si>
  <si>
    <t>The Road To Torija</t>
  </si>
  <si>
    <t>Nothing To Spare</t>
  </si>
  <si>
    <t>Lord Help Us</t>
  </si>
  <si>
    <t>Sarnowka, Ukraine</t>
  </si>
  <si>
    <t>36-54</t>
  </si>
  <si>
    <t>The Factory</t>
  </si>
  <si>
    <t>Munda Mash</t>
  </si>
  <si>
    <t>Fortified Building (B23.91)</t>
  </si>
  <si>
    <t>Chinese SW/Ordnance/Vehicle</t>
  </si>
  <si>
    <t>ASLUG  4</t>
  </si>
  <si>
    <t>Trap in Marche</t>
  </si>
  <si>
    <t>Alpine Bolt</t>
  </si>
  <si>
    <t>Get Up, Kids!</t>
  </si>
  <si>
    <t>Alt Langsow, Germany</t>
  </si>
  <si>
    <t>A0-1</t>
  </si>
  <si>
    <t>Hill 621</t>
  </si>
  <si>
    <t>The Paw of the Tiger</t>
  </si>
  <si>
    <t>Hube's Pocket</t>
  </si>
  <si>
    <t>Noble Craft of Warfare</t>
  </si>
  <si>
    <t>SP 25</t>
  </si>
  <si>
    <t>SP 26</t>
  </si>
  <si>
    <t>SP 27</t>
  </si>
  <si>
    <t>SP 28</t>
  </si>
  <si>
    <t>SP 29</t>
  </si>
  <si>
    <t>Cellar, Ov2</t>
  </si>
  <si>
    <t>Not One Inch</t>
  </si>
  <si>
    <t>Las Rozas, Spain</t>
  </si>
  <si>
    <t>Cuàndo Go Away</t>
  </si>
  <si>
    <t>Grochow Suburb of Warsaw, Poland</t>
  </si>
  <si>
    <t>CH 24</t>
  </si>
  <si>
    <t>Those Normandy Nights</t>
  </si>
  <si>
    <t>Near Azeville, France</t>
  </si>
  <si>
    <t>Combat Pigs</t>
  </si>
  <si>
    <t>Air County!</t>
  </si>
  <si>
    <t>Eastern outskirts of Tebourba, Tunisia</t>
  </si>
  <si>
    <t>Kraut Corner</t>
  </si>
  <si>
    <t>Aka, Kerama Islands, southwest of Okinawa</t>
  </si>
  <si>
    <t>Aka Assault</t>
  </si>
  <si>
    <t>Rally Point Issue 3: Relics From the Schwerpunkt Archives</t>
  </si>
  <si>
    <t>A Few Rare Men</t>
  </si>
  <si>
    <t>East Front Series #7: Pot of Stew</t>
  </si>
  <si>
    <t>DB085</t>
  </si>
  <si>
    <t>Northeastern Barrikady District, Stalingrad, Russia</t>
  </si>
  <si>
    <t>King of the Hill</t>
  </si>
  <si>
    <t>HP 4</t>
  </si>
  <si>
    <t>French Toast</t>
  </si>
  <si>
    <t>HP 5</t>
  </si>
  <si>
    <t>Pigeon Shoot</t>
  </si>
  <si>
    <t>Ban Ong Pet, north of Dien Bien Pru, French Indochina</t>
  </si>
  <si>
    <t>SP 30</t>
  </si>
  <si>
    <t>FrFA</t>
  </si>
  <si>
    <t>Bad Moon Rising</t>
  </si>
  <si>
    <t>On All Fronts Issue  50</t>
  </si>
  <si>
    <t>SAM2</t>
  </si>
  <si>
    <t>Tac 1</t>
  </si>
  <si>
    <t>Tac 2</t>
  </si>
  <si>
    <t>Tac 3</t>
  </si>
  <si>
    <t>Tac 4</t>
  </si>
  <si>
    <t>Tac 5</t>
  </si>
  <si>
    <t>Tac 6</t>
  </si>
  <si>
    <t>Tac 7</t>
  </si>
  <si>
    <t>Tac 8</t>
  </si>
  <si>
    <t>Laung-chaung, Burma</t>
  </si>
  <si>
    <t>FE133</t>
  </si>
  <si>
    <t>Break Contact!</t>
  </si>
  <si>
    <t>Aussie Tournament Pack</t>
  </si>
  <si>
    <t>A: Cavalry13, hd6</t>
  </si>
  <si>
    <t>The Taking of Takrouna</t>
  </si>
  <si>
    <t>OB12</t>
  </si>
  <si>
    <t>We Not Dat Good</t>
  </si>
  <si>
    <t>Belvedere, Italy</t>
  </si>
  <si>
    <t>Maleme, Crete</t>
  </si>
  <si>
    <t>Back to School</t>
  </si>
  <si>
    <t>BC17</t>
  </si>
  <si>
    <t>BC18</t>
  </si>
  <si>
    <t>BC19</t>
  </si>
  <si>
    <t>BC20</t>
  </si>
  <si>
    <t>Bagging the Bago Bridge</t>
  </si>
  <si>
    <t>Road To Buin</t>
  </si>
  <si>
    <t>Forlorn Fury</t>
  </si>
  <si>
    <t>Ghosts In the Machines</t>
  </si>
  <si>
    <t>Hop In For Your Bloody Chop</t>
  </si>
  <si>
    <t>On the Beach</t>
  </si>
  <si>
    <t>BC21</t>
  </si>
  <si>
    <t>Irksome Rearguard</t>
  </si>
  <si>
    <t>Gallants</t>
  </si>
  <si>
    <t>BC26</t>
  </si>
  <si>
    <t>Aussie Battler Pack</t>
  </si>
  <si>
    <t>Unplanned Attack</t>
  </si>
  <si>
    <t>St. Claire, France</t>
  </si>
  <si>
    <t>BFP: V-3</t>
  </si>
  <si>
    <t>BC, BFP: BtB SSR, Ov1</t>
  </si>
  <si>
    <t>RGC2</t>
  </si>
  <si>
    <t>RGC3</t>
  </si>
  <si>
    <t>RGC4</t>
  </si>
  <si>
    <t>Operation Bagration: Breakthrough</t>
  </si>
  <si>
    <t>Operation Bagration: Counterattack</t>
  </si>
  <si>
    <t>Operation Bagration:Liberation of Minsk</t>
  </si>
  <si>
    <t>Orsha, Byelorussia</t>
  </si>
  <si>
    <t>Shooting Like Mad</t>
  </si>
  <si>
    <t>CAW11</t>
  </si>
  <si>
    <t>HS30</t>
  </si>
  <si>
    <t>HS31</t>
  </si>
  <si>
    <t>Fat Sparrows Atop Skyline Drive</t>
  </si>
  <si>
    <t>Hosingen, Luxembourg</t>
  </si>
  <si>
    <t>SP 16</t>
  </si>
  <si>
    <t>SP 17</t>
  </si>
  <si>
    <t>Western Russia</t>
  </si>
  <si>
    <t>A: Crab2, FTV1</t>
  </si>
  <si>
    <t>Heure de Pointe au Golf-Hotel</t>
  </si>
  <si>
    <t>Bridgehead!</t>
  </si>
  <si>
    <t>Escape!</t>
  </si>
  <si>
    <t>Festung St. Edouard</t>
  </si>
  <si>
    <t>KGP  3</t>
  </si>
  <si>
    <t>The Cossacks Are Coming</t>
  </si>
  <si>
    <t>Palesnik, Croatia</t>
  </si>
  <si>
    <t>66-88</t>
  </si>
  <si>
    <t>Near Laspa, southeast of Saporoshje, Ukraine</t>
  </si>
  <si>
    <t>La Estación de Suhinici</t>
  </si>
  <si>
    <t>Eastern Front</t>
  </si>
  <si>
    <t>Necesitamos un Cuartel</t>
  </si>
  <si>
    <t>Point Blank! Issue 2.1</t>
  </si>
  <si>
    <t>SASL CG</t>
  </si>
  <si>
    <t>Point Blank! Issue</t>
  </si>
  <si>
    <t>SASL CG following German tank commander Otto Carius</t>
  </si>
  <si>
    <t>Tiger Ace Otto Carius</t>
  </si>
  <si>
    <t>CH: BoB1</t>
  </si>
  <si>
    <t>Hürtgen Surprise BM1</t>
  </si>
  <si>
    <t>North of Brécourt Manor, Normandy, France</t>
  </si>
  <si>
    <t>08:30 hours, North of Brécourt Manor, Normandy, France</t>
  </si>
  <si>
    <t>Brécourt Mop Up</t>
  </si>
  <si>
    <t>Hürtgen Surprise BM2</t>
  </si>
  <si>
    <t>BoB Normandy 1</t>
  </si>
  <si>
    <t>BoB Normandy 2</t>
  </si>
  <si>
    <t>BoB Normandy 3</t>
  </si>
  <si>
    <t>BoB Normandy 4</t>
  </si>
  <si>
    <t>BoB Normandy 5</t>
  </si>
  <si>
    <t>On To la Barquette</t>
  </si>
  <si>
    <t>La Barquette, France</t>
  </si>
  <si>
    <t>CH: NP</t>
  </si>
  <si>
    <t>Strayer Forward</t>
  </si>
  <si>
    <t>On To Pouppeville</t>
  </si>
  <si>
    <t>Between Drop Zone C &amp; Pouppeville, Normandy, France</t>
  </si>
  <si>
    <t>First To Close</t>
  </si>
  <si>
    <t>Fourcarville, Normandy, France</t>
  </si>
  <si>
    <t>Three Patrol Action</t>
  </si>
  <si>
    <t>Haut Fornel, Normandy, France</t>
  </si>
  <si>
    <t>BoB Normandy 6</t>
  </si>
  <si>
    <t>BoB Normandy 7</t>
  </si>
  <si>
    <t>BoB Normandy 8</t>
  </si>
  <si>
    <t>BoB Normandy Bonus 1</t>
  </si>
  <si>
    <t>BoB Normandy Bonus 2</t>
  </si>
  <si>
    <t>Sink's Orders</t>
  </si>
  <si>
    <t>Tense Moments</t>
  </si>
  <si>
    <t>Cellars (B23.41)</t>
  </si>
  <si>
    <t>Drifts (E3.75)</t>
  </si>
  <si>
    <t>GS, Ov5</t>
  </si>
  <si>
    <t>Christmas Fields</t>
  </si>
  <si>
    <t>Q12</t>
  </si>
  <si>
    <t>Z13</t>
  </si>
  <si>
    <t>Bridge Over the Ijssel</t>
  </si>
  <si>
    <t>Graziani's Advance</t>
  </si>
  <si>
    <t>A Leches en Larache</t>
  </si>
  <si>
    <t>Operations Issue 53</t>
  </si>
  <si>
    <t>S32</t>
  </si>
  <si>
    <t>Göring's Men</t>
  </si>
  <si>
    <t>Vyazivok, Russia</t>
  </si>
  <si>
    <t>D1-2</t>
  </si>
  <si>
    <t>Tip of the Spear</t>
  </si>
  <si>
    <t>Wake Island Scenario</t>
  </si>
  <si>
    <t>Rare Vehicles Scenario</t>
  </si>
  <si>
    <t>The Tiger's Roar</t>
  </si>
  <si>
    <t>Critical Hit Retro Issue 2 CH 18</t>
  </si>
  <si>
    <t>Critical Hit Issue 2 CH 18</t>
  </si>
  <si>
    <t>Critical Hit Issue 1 CH  9</t>
  </si>
  <si>
    <t>Critical Hit Issue 1 CH 10</t>
  </si>
  <si>
    <t>PBP23</t>
  </si>
  <si>
    <t>Open Draw Bridges</t>
  </si>
  <si>
    <t>The Firemen of Tchernobyl</t>
  </si>
  <si>
    <t>Texas ASL Club</t>
  </si>
  <si>
    <t>Thunderbird Series #3: "Murphy, Go Help the British"</t>
  </si>
  <si>
    <t>Cornimont, France</t>
  </si>
  <si>
    <t>The Stand Off</t>
  </si>
  <si>
    <t>Down Radio Road</t>
  </si>
  <si>
    <t>Balkan Ballet</t>
  </si>
  <si>
    <t>Metlika, Yugoslavia</t>
  </si>
  <si>
    <t>Makin Island Madness</t>
  </si>
  <si>
    <t>Point Blank 2</t>
  </si>
  <si>
    <t>VASL: Makin</t>
  </si>
  <si>
    <t>Fire For Effect</t>
  </si>
  <si>
    <t>Austin ASL Club Online Scenario</t>
  </si>
  <si>
    <t>HASL Module 5:Blood Reef: Tarawa BRT2</t>
  </si>
  <si>
    <t>Protesting the Speculative</t>
  </si>
  <si>
    <t>The Hochwald Gap, Germany</t>
  </si>
  <si>
    <t>Mission FT2</t>
  </si>
  <si>
    <t>Hit Them Hard</t>
  </si>
  <si>
    <t>Outskirts of Narvik, Norway</t>
  </si>
  <si>
    <t>Silaiim Point, Bataan, the Philippine Islands</t>
  </si>
  <si>
    <t>West of Orion, Bataan, the Philippine Islands</t>
  </si>
  <si>
    <t>Alternate History Scenario Company</t>
  </si>
  <si>
    <t>Besieged</t>
  </si>
  <si>
    <t>Kavsakia Hill (Hill 107), Maleme, Crete</t>
  </si>
  <si>
    <t>Telok Ansol, Malaya</t>
  </si>
  <si>
    <t>FE 73.1</t>
  </si>
  <si>
    <t>Seize That Crossroad</t>
  </si>
  <si>
    <t>South of Periers-St. Lo Highway, France</t>
  </si>
  <si>
    <t>BFP 3: Blood and Jungle</t>
  </si>
  <si>
    <t>Necklace of Pearls</t>
  </si>
  <si>
    <t>The Wells of Borgut</t>
  </si>
  <si>
    <t>Celles Melee</t>
  </si>
  <si>
    <t>The Kings' Dash</t>
  </si>
  <si>
    <t>The Corridor</t>
  </si>
  <si>
    <t>Tolochin, Belorussia</t>
  </si>
  <si>
    <t>Cullin Hedgerow Device (B9.541) and/or Mineroller/Mineflail Device</t>
  </si>
  <si>
    <t>Maaten Giofer, Libya</t>
  </si>
  <si>
    <t>The Abbeville Bridgehead</t>
  </si>
  <si>
    <t>West of Abbeville, France</t>
  </si>
  <si>
    <t>FrF 9</t>
  </si>
  <si>
    <t>Obergefreiter and Feldwebel</t>
  </si>
  <si>
    <t>Bridges At Leipzig</t>
  </si>
  <si>
    <t>Forming the Perimeter</t>
  </si>
  <si>
    <t>Z14</t>
  </si>
  <si>
    <t>Z15</t>
  </si>
  <si>
    <t>The Landing Zone</t>
  </si>
  <si>
    <t>Velikye, Louki, Russia</t>
  </si>
  <si>
    <r>
      <t>Long Minutes</t>
    </r>
    <r>
      <rPr>
        <sz val="10"/>
        <color indexed="10"/>
        <rFont val="Arial"/>
        <family val="2"/>
      </rPr>
      <t/>
    </r>
  </si>
  <si>
    <t>Lehr Sanction</t>
  </si>
  <si>
    <t>Grevils-Bresil, Luxembourg</t>
  </si>
  <si>
    <t>Just Short</t>
  </si>
  <si>
    <t>Heiderscheid, Luxembourg</t>
  </si>
  <si>
    <t>CanCon Tournament Scenario 2007 Playtest</t>
  </si>
  <si>
    <t>Can07-1</t>
  </si>
  <si>
    <t>&lt;&lt;Unnamed&gt;&gt;</t>
  </si>
  <si>
    <t>Chongju, North Korea</t>
  </si>
  <si>
    <t>The Dnieper Loop, Dudari Village, Russia</t>
  </si>
  <si>
    <t>St. Cloud, Algeria</t>
  </si>
  <si>
    <t>D0-2</t>
  </si>
  <si>
    <t>Malkieh, Israel</t>
  </si>
  <si>
    <t>Glaskov, Siberia, Russia</t>
  </si>
  <si>
    <t>BFP A</t>
  </si>
  <si>
    <t>North of Osteria Nuova, Italy</t>
  </si>
  <si>
    <t>A18</t>
  </si>
  <si>
    <t>Singling, France</t>
  </si>
  <si>
    <t>Kursk, Russia</t>
  </si>
  <si>
    <t>The Big One: The Aunt of All Tank Battles</t>
  </si>
  <si>
    <t>Ludopress</t>
  </si>
  <si>
    <t>Diverse Talents, Inc.</t>
  </si>
  <si>
    <t>Groupe Excelsior Publications</t>
  </si>
  <si>
    <t>Maquetismo y Simulación</t>
  </si>
  <si>
    <t>Karamales, Jay</t>
  </si>
  <si>
    <t>South of Ludus, Romania</t>
  </si>
  <si>
    <t>A: Cavalry13</t>
  </si>
  <si>
    <t>OtO S1</t>
  </si>
  <si>
    <t>The Last Fort</t>
  </si>
  <si>
    <t>The Hatert Bridge</t>
  </si>
  <si>
    <t>Balkan Sideshow</t>
  </si>
  <si>
    <t>DYO Purchase of Forces</t>
  </si>
  <si>
    <t>BFP#</t>
  </si>
  <si>
    <t>A New Kind of Foe</t>
  </si>
  <si>
    <t>Seirijai, Lithuania</t>
  </si>
  <si>
    <t>Habbaniya, Iraq</t>
  </si>
  <si>
    <t>CH: VSR SSR</t>
  </si>
  <si>
    <t>Tac62</t>
  </si>
  <si>
    <t>Death By Pale Moonlight</t>
  </si>
  <si>
    <t>CH122</t>
  </si>
  <si>
    <t>10</t>
  </si>
  <si>
    <t>Tunisian Series #6: The Third Column</t>
  </si>
  <si>
    <t>RBF-34</t>
  </si>
  <si>
    <t>Bloody Hill</t>
  </si>
  <si>
    <t>Counterattack Along the Danube</t>
  </si>
  <si>
    <t>The Damned Die Hard</t>
  </si>
  <si>
    <t>Waffen-SS FF 10</t>
  </si>
  <si>
    <t>CH175</t>
  </si>
  <si>
    <t>Escape Hatch</t>
  </si>
  <si>
    <t>Grodno, Russia</t>
  </si>
  <si>
    <t>La Guerre Finie!!</t>
  </si>
  <si>
    <t>Duropa Plantation</t>
  </si>
  <si>
    <t>Winnipeg ASL Club</t>
  </si>
  <si>
    <t>Rescue Attempt</t>
  </si>
  <si>
    <t>Buying Time</t>
  </si>
  <si>
    <t>Yad Mordechai, Israel</t>
  </si>
  <si>
    <t>Triple Play</t>
  </si>
  <si>
    <t>Plan Two</t>
  </si>
  <si>
    <t>Chrozow, Poland</t>
  </si>
  <si>
    <t>Critical Hit &amp; Issue or Module</t>
  </si>
  <si>
    <t>FF10</t>
  </si>
  <si>
    <t>West of Gora, Russia</t>
  </si>
  <si>
    <t>Highway 5</t>
  </si>
  <si>
    <t>PdH CG</t>
  </si>
  <si>
    <t>An Obligation Fulfilled</t>
  </si>
  <si>
    <t>GS</t>
  </si>
  <si>
    <t>CH109</t>
  </si>
  <si>
    <t>Ghosts of the Danube</t>
  </si>
  <si>
    <t>Golubats, Yugoslavia</t>
  </si>
  <si>
    <t>The Outskirts of Lemberg</t>
  </si>
  <si>
    <t>West of San Leonardo, Italy</t>
  </si>
  <si>
    <t>Blood Reef Tarawa BR7</t>
  </si>
  <si>
    <t>Blood Reef Tarawa BR8</t>
  </si>
  <si>
    <t>Captain Lambert's Factory</t>
  </si>
  <si>
    <t>Smashing Into Vlasotince</t>
  </si>
  <si>
    <t>FrF11</t>
  </si>
  <si>
    <t>Rostov Redemption</t>
  </si>
  <si>
    <t>FrF12</t>
  </si>
  <si>
    <t>Schwerpunkt Tournament Scenario 1995</t>
  </si>
  <si>
    <t>HB8</t>
  </si>
  <si>
    <t>To and From Beloostrov</t>
  </si>
  <si>
    <t>Tac30</t>
  </si>
  <si>
    <t>Tac31</t>
  </si>
  <si>
    <t>Tac32</t>
  </si>
  <si>
    <t>Tac33</t>
  </si>
  <si>
    <t>Tac34</t>
  </si>
  <si>
    <t>Tac35</t>
  </si>
  <si>
    <t>Tac36</t>
  </si>
  <si>
    <t>Tac37</t>
  </si>
  <si>
    <t>Hour of Bravery</t>
  </si>
  <si>
    <t>FoW 01</t>
  </si>
  <si>
    <t>Seize Paris</t>
  </si>
  <si>
    <t>CH 46</t>
  </si>
  <si>
    <t>Zerf Stranglehold</t>
  </si>
  <si>
    <t>Zerf, Germany</t>
  </si>
  <si>
    <t>CH 47</t>
  </si>
  <si>
    <t>11:30 hours, Bardia, Libya</t>
  </si>
  <si>
    <t>CH 34(a)</t>
  </si>
  <si>
    <t>CH 26(a)</t>
  </si>
  <si>
    <t>The General Issue 27.3</t>
  </si>
  <si>
    <t>The General Issue 27.5</t>
  </si>
  <si>
    <t>Minsk-Mazowiecki, Poland</t>
  </si>
  <si>
    <t>Flea Circus</t>
  </si>
  <si>
    <t>Ripe Pickings</t>
  </si>
  <si>
    <t>Blood Reef Tarawa BR3</t>
  </si>
  <si>
    <t>Blood Reef Tarawa BR4</t>
  </si>
  <si>
    <t>Blood Reef Tarawa BR5</t>
  </si>
  <si>
    <t>Blood Reef Tarawa BR6</t>
  </si>
  <si>
    <t>Southwest of Siaulenai, Lithuania</t>
  </si>
  <si>
    <t>Sverdlikova Melee</t>
  </si>
  <si>
    <t>Sahara</t>
  </si>
  <si>
    <t>Libya</t>
  </si>
  <si>
    <t>Debacle At Montrevel</t>
  </si>
  <si>
    <t>VV14</t>
  </si>
  <si>
    <t>VV15</t>
  </si>
  <si>
    <t>VV16</t>
  </si>
  <si>
    <t>StB 1</t>
  </si>
  <si>
    <t>StB 2</t>
  </si>
  <si>
    <t>Lattari Mountains, northwest of Salerno, Italy</t>
  </si>
  <si>
    <t>8</t>
  </si>
  <si>
    <t>Near Marigny, France</t>
  </si>
  <si>
    <t>North of Vienna, Austria</t>
  </si>
  <si>
    <t>Eye of the Tiger</t>
  </si>
  <si>
    <t>My God, Did You See Who They Were…</t>
  </si>
  <si>
    <t>Powderworks</t>
  </si>
  <si>
    <t>MMP: KR</t>
  </si>
  <si>
    <t>J 14</t>
  </si>
  <si>
    <t>On the Hoss' Side</t>
  </si>
  <si>
    <t>Beda Fomm, Libya</t>
  </si>
  <si>
    <t>Blood Enemies</t>
  </si>
  <si>
    <t>Men Remembered Well</t>
  </si>
  <si>
    <t>Matabang, Bataan Peninsula, the Philippine Islands</t>
  </si>
  <si>
    <t>Baraque de Fraiture, Belgium</t>
  </si>
  <si>
    <t>Six miles northeast of Regalbuto, Sicily, Italy</t>
  </si>
  <si>
    <t>Saiso Valley, Sicily, Italy</t>
  </si>
  <si>
    <t>AtlantiCon Tournament Scenario ATL 93.1</t>
  </si>
  <si>
    <t>Hitler's Samurai</t>
  </si>
  <si>
    <t>Operation Rosselsprung</t>
  </si>
  <si>
    <t>Those Are T-34 Tanks, Sir</t>
  </si>
  <si>
    <t>3 Miles Nouth of Osan, Korea</t>
  </si>
  <si>
    <t>Flames Over Flavion</t>
  </si>
  <si>
    <t>HASL Module 1: Red Barricades SASL CG Playtest</t>
  </si>
  <si>
    <t>To the Volga</t>
  </si>
  <si>
    <t>MMP: RB SASL SSR</t>
  </si>
  <si>
    <t>The General Issue 24-1 H</t>
  </si>
  <si>
    <t>The General Issue 24-1 J</t>
  </si>
  <si>
    <t>Toast the Morning With Tanks</t>
  </si>
  <si>
    <t>Fires In the Night</t>
  </si>
  <si>
    <t>Green Jacket's Bridge</t>
  </si>
  <si>
    <t>Les Attaques, France</t>
  </si>
  <si>
    <t>SP 78</t>
  </si>
  <si>
    <t>The Golovchino Breakout</t>
  </si>
  <si>
    <t>East of Golovchino, Russia</t>
  </si>
  <si>
    <t>March Madness `98 Pack</t>
  </si>
  <si>
    <t>AA28</t>
  </si>
  <si>
    <t>CAC1</t>
  </si>
  <si>
    <t>CAC2</t>
  </si>
  <si>
    <t>CAC3</t>
  </si>
  <si>
    <t>CAC4</t>
  </si>
  <si>
    <t>CAC5</t>
  </si>
  <si>
    <t>CAC7</t>
  </si>
  <si>
    <t>CAC8</t>
  </si>
  <si>
    <t>PB-CH(A)</t>
  </si>
  <si>
    <t>PB-CH(B)</t>
  </si>
  <si>
    <t>PB-CH(C)</t>
  </si>
  <si>
    <t>PB-CH(D)</t>
  </si>
  <si>
    <t>PB-CH(E)</t>
  </si>
  <si>
    <t>Plenty of Time To Rest When You're Dead</t>
  </si>
  <si>
    <t>Van De Ploeg To the Rescue</t>
  </si>
  <si>
    <t>A Victory For Early Polish Armor</t>
  </si>
  <si>
    <t>The General Issue 29.6 T</t>
  </si>
  <si>
    <t>RetroPak 1</t>
  </si>
  <si>
    <t>StalPak 1</t>
  </si>
  <si>
    <t>StalPak 2</t>
  </si>
  <si>
    <t>StalPak 3</t>
  </si>
  <si>
    <t>Out of Cowardice</t>
  </si>
  <si>
    <t>Liberating Bessarabia</t>
  </si>
  <si>
    <t>Cautious Crusaders</t>
  </si>
  <si>
    <t>Huns of Steel</t>
  </si>
  <si>
    <t>Age Old Foes</t>
  </si>
  <si>
    <t>Przemysl, Poland</t>
  </si>
  <si>
    <t>D4</t>
  </si>
  <si>
    <t>Moichanovo, Russia</t>
  </si>
  <si>
    <t>Near Somry, Russia</t>
  </si>
  <si>
    <t>Seleus, Yugoslavia</t>
  </si>
  <si>
    <t>Mission FT1</t>
  </si>
  <si>
    <t>Transylvanian Imbroglio</t>
  </si>
  <si>
    <t>Take Ten!</t>
  </si>
  <si>
    <t>Krewinkel, Belgium</t>
  </si>
  <si>
    <t>Platoon Leader PL E</t>
  </si>
  <si>
    <t>UV6</t>
  </si>
  <si>
    <t>UV7</t>
  </si>
  <si>
    <t>UV1</t>
  </si>
  <si>
    <t>PS1</t>
  </si>
  <si>
    <t>FXH1</t>
  </si>
  <si>
    <t>FXH2</t>
  </si>
  <si>
    <t>RGC1</t>
  </si>
  <si>
    <t>The Jagdtiger Theory</t>
  </si>
  <si>
    <t>A Polish Requiem</t>
  </si>
  <si>
    <t>BMW10.0</t>
  </si>
  <si>
    <t>Coastal Fortress Gamers Group Online Scenario DL16.4</t>
  </si>
  <si>
    <t>Critical Hit Issue 6.4 CH155</t>
  </si>
  <si>
    <t>Modified from Coastal Fortress Gamers Group Online Scenario OG1.1</t>
  </si>
  <si>
    <t>Iron Coffins</t>
  </si>
  <si>
    <t>A9-10</t>
  </si>
  <si>
    <t>PdH5</t>
  </si>
  <si>
    <t>RP1</t>
  </si>
  <si>
    <t>RP2</t>
  </si>
  <si>
    <t>RP3</t>
  </si>
  <si>
    <t>RP4</t>
  </si>
  <si>
    <t>Code Name Edelweiss</t>
  </si>
  <si>
    <t>Flesh and Steel</t>
  </si>
  <si>
    <t>Quneitra, Syria</t>
  </si>
  <si>
    <t>Northern Russia</t>
  </si>
  <si>
    <t>Blockbusting the Meatgrinder</t>
  </si>
  <si>
    <t>Cherry Pickin</t>
  </si>
  <si>
    <t>Longvilly, Belgium</t>
  </si>
  <si>
    <t>FT 67</t>
  </si>
  <si>
    <t>Knin Pocket</t>
  </si>
  <si>
    <t>At the Banesa Bridge, Bucharest, Romania</t>
  </si>
  <si>
    <t>AB, CI, PD</t>
  </si>
  <si>
    <t>The General Issue 32.2</t>
  </si>
  <si>
    <t>Maple Leaf Route Issue 1.1</t>
  </si>
  <si>
    <t>D: Air, Tr3</t>
  </si>
  <si>
    <t>Canale di Bonifica, Italy</t>
  </si>
  <si>
    <t>The General Issue 31.5</t>
  </si>
  <si>
    <t>The General Issue 31.6</t>
  </si>
  <si>
    <t>Steel Charge At Sesena</t>
  </si>
  <si>
    <t>JS 8</t>
  </si>
  <si>
    <t>JS 9</t>
  </si>
  <si>
    <t>JS11</t>
  </si>
  <si>
    <t>KF1</t>
  </si>
  <si>
    <t>LM1</t>
  </si>
  <si>
    <t>ML1</t>
  </si>
  <si>
    <t>Panikovo Forest, Russia</t>
  </si>
  <si>
    <t>ASL Journal Issue 7 J110</t>
  </si>
  <si>
    <t>FT134</t>
  </si>
  <si>
    <t>ASL News 59</t>
  </si>
  <si>
    <t>Misty Morning</t>
  </si>
  <si>
    <t>In the Breach</t>
  </si>
  <si>
    <t>Champs near Bastogne, Belgium</t>
  </si>
  <si>
    <t>ASL News 13</t>
  </si>
  <si>
    <t>VV19</t>
  </si>
  <si>
    <t>Villebaudon, France</t>
  </si>
  <si>
    <t>Mariupol, Russia</t>
  </si>
  <si>
    <t>Babile Pass, Ethiopia</t>
  </si>
  <si>
    <t>Graebner's Folly</t>
  </si>
  <si>
    <t>Independent Action</t>
  </si>
  <si>
    <t>Tolvajarvi, Finland</t>
  </si>
  <si>
    <t>OAF10</t>
  </si>
  <si>
    <t>OBS1</t>
  </si>
  <si>
    <t>Cat Becomes the Mouse</t>
  </si>
  <si>
    <t>Folliott, France</t>
  </si>
  <si>
    <t>At the Point Issue 11/12</t>
  </si>
  <si>
    <t>Near Folkestone, England</t>
  </si>
  <si>
    <t>CanCon Tournament Scenario 2006</t>
  </si>
  <si>
    <t>Mini 01a</t>
  </si>
  <si>
    <t>Mini 01b</t>
  </si>
  <si>
    <t>Golzow, Germany</t>
  </si>
  <si>
    <t>Khristishche, Russia</t>
  </si>
  <si>
    <t>Drinumor River, New Guinea</t>
  </si>
  <si>
    <t>ASL News 21</t>
  </si>
  <si>
    <t>ASL News 22</t>
  </si>
  <si>
    <t>PL1</t>
  </si>
  <si>
    <t>PL2</t>
  </si>
  <si>
    <t>PL3</t>
  </si>
  <si>
    <t>PL4</t>
  </si>
  <si>
    <t>PL5</t>
  </si>
  <si>
    <t>PL6</t>
  </si>
  <si>
    <t>PL7</t>
  </si>
  <si>
    <t>RL1</t>
  </si>
  <si>
    <t>RL2</t>
  </si>
  <si>
    <t>RL3</t>
  </si>
  <si>
    <t>Simmons' Rebuff</t>
  </si>
  <si>
    <t>Barroud of Honor</t>
  </si>
  <si>
    <t>The Ceramic Factory</t>
  </si>
  <si>
    <t>Maple Leaf Route Issue 2.1</t>
  </si>
  <si>
    <t>Brothers In Arms - 2</t>
  </si>
  <si>
    <t>Brothers In Arms - 4</t>
  </si>
  <si>
    <t>Brothers In Arms - 5</t>
  </si>
  <si>
    <t>ASL Journal Issue 2 J 18</t>
  </si>
  <si>
    <t>Ugly Faces</t>
  </si>
  <si>
    <t>J126</t>
  </si>
  <si>
    <t>J127</t>
  </si>
  <si>
    <t>J128</t>
  </si>
  <si>
    <t>J129</t>
  </si>
  <si>
    <t>J130</t>
  </si>
  <si>
    <t>J131</t>
  </si>
  <si>
    <t>J132</t>
  </si>
  <si>
    <t>J133</t>
  </si>
  <si>
    <t>J134</t>
  </si>
  <si>
    <t>J135</t>
  </si>
  <si>
    <t>J136</t>
  </si>
  <si>
    <t>J137</t>
  </si>
  <si>
    <t>J138</t>
  </si>
  <si>
    <t>J139</t>
  </si>
  <si>
    <t>J140</t>
  </si>
  <si>
    <t>Nieuport, Belgium</t>
  </si>
  <si>
    <t>French / British</t>
  </si>
  <si>
    <t>Messervy’s Men</t>
  </si>
  <si>
    <t>Tamanau Gap, Eritrea</t>
  </si>
  <si>
    <t>Opium Hill</t>
  </si>
  <si>
    <t>Rybachiy, Russia</t>
  </si>
  <si>
    <t xml:space="preserve">Tips For ASL Tankers: Defeating Enemy Armor </t>
  </si>
  <si>
    <t>Zacrozym, Poland</t>
  </si>
  <si>
    <t>D9</t>
  </si>
  <si>
    <t>Grabner's Charge</t>
  </si>
  <si>
    <t>BG6</t>
  </si>
  <si>
    <t>BP1</t>
  </si>
  <si>
    <t>Cost of Allegiance</t>
  </si>
  <si>
    <t>There Will Be No More Retreating</t>
  </si>
  <si>
    <t>GB01</t>
  </si>
  <si>
    <t>North of Taierzhuang, China</t>
  </si>
  <si>
    <t>TT 1</t>
  </si>
  <si>
    <t>Larache, Spain</t>
  </si>
  <si>
    <t>¡Viva la Republica!</t>
  </si>
  <si>
    <t>A Promising Start</t>
  </si>
  <si>
    <t>Winter Camouflage (E3.712)</t>
  </si>
  <si>
    <t>Anjiajia, Madagascar</t>
  </si>
  <si>
    <t>05</t>
  </si>
  <si>
    <t>On the Meuse, France</t>
  </si>
  <si>
    <t>The General Issue 29-3 G19</t>
  </si>
  <si>
    <t>The General Issue 29-3 G20</t>
  </si>
  <si>
    <t>ASL Digest Issue 3.02 ATL92.5</t>
  </si>
  <si>
    <t>Ye-U, Berma</t>
  </si>
  <si>
    <t>SP 10</t>
  </si>
  <si>
    <t>Bring Up the Boys</t>
  </si>
  <si>
    <t>Festubert, France</t>
  </si>
  <si>
    <t>HoW 5</t>
  </si>
  <si>
    <t>Abbeville, France</t>
  </si>
  <si>
    <t>TD1</t>
  </si>
  <si>
    <t>TD2</t>
  </si>
  <si>
    <t>TD3</t>
  </si>
  <si>
    <t>TD4</t>
  </si>
  <si>
    <t>TD5</t>
  </si>
  <si>
    <t>TD7</t>
  </si>
  <si>
    <t>TD8</t>
  </si>
  <si>
    <t>Inside the Cherkassy Pocket, east of Lyssinka, Russia</t>
  </si>
  <si>
    <t>Rome, Italy</t>
  </si>
  <si>
    <t>East of Majunga, Madagascar</t>
  </si>
  <si>
    <t>Floridia, Sicily, Italy</t>
  </si>
  <si>
    <t>Izyum Bulge, south of Lozovaya, Russia</t>
  </si>
  <si>
    <t>D: Cavalry12</t>
  </si>
  <si>
    <t>AS</t>
  </si>
  <si>
    <t>WG 3</t>
  </si>
  <si>
    <t>San Pietro, Italy</t>
  </si>
  <si>
    <t>G26</t>
  </si>
  <si>
    <t>Parker's Crossroads</t>
  </si>
  <si>
    <t>30-42</t>
  </si>
  <si>
    <t>CG-TW1</t>
  </si>
  <si>
    <t>The Volga Corridor</t>
  </si>
  <si>
    <t>Aittojoki, Finland</t>
  </si>
  <si>
    <t>03</t>
  </si>
  <si>
    <t>Out of the Attic Issue 2 OA24</t>
  </si>
  <si>
    <t>Out of the Attic Issue 2 OA25</t>
  </si>
  <si>
    <t>Out of the Attic Issue 2 OA26</t>
  </si>
  <si>
    <t>Out of the Attic Issue 2 OA27</t>
  </si>
  <si>
    <t>Gun Duel Tournament Scenario  2001 GD1</t>
  </si>
  <si>
    <t>Gun Duel Tournament Scenario  2001 GD5</t>
  </si>
  <si>
    <t>Where the Iron Crosses Grow</t>
  </si>
  <si>
    <t>OA29</t>
  </si>
  <si>
    <t>Out of the Attic Issue 2 OA29</t>
  </si>
  <si>
    <t>Out of the Attic Issue 2 OA28</t>
  </si>
  <si>
    <t>Southern Cross Scenario Pack `96 SX5.2</t>
  </si>
  <si>
    <t>Southern Cross Scenario Pack `96 SX2.1</t>
  </si>
  <si>
    <t>OA31</t>
  </si>
  <si>
    <t>OA32</t>
  </si>
  <si>
    <t>OA30</t>
  </si>
  <si>
    <t>Southern Cross Scenario Pack `96 SX3</t>
  </si>
  <si>
    <t>Southern Cross Scenario Pack `96 SX4.2</t>
  </si>
  <si>
    <t>Out of the Attic Issue 2 OA30</t>
  </si>
  <si>
    <t>Out of the Attic Issue 2 OA31</t>
  </si>
  <si>
    <t>The Gifu</t>
  </si>
  <si>
    <t>Bumps Along the Tiddam Road</t>
  </si>
  <si>
    <t>A Piece of Folly</t>
  </si>
  <si>
    <t>Crossing the Gnioli Tikitsch</t>
  </si>
  <si>
    <t>Casualties Cooks and Corpsmem</t>
  </si>
  <si>
    <t>A Siege of Their Own</t>
  </si>
  <si>
    <t xml:space="preserve">Velikeye Luki, Russia </t>
  </si>
  <si>
    <t>FE152</t>
  </si>
  <si>
    <t>Millwork</t>
  </si>
  <si>
    <t>ASLSK Contest E</t>
  </si>
  <si>
    <t>East of Gorki, Belorussia</t>
  </si>
  <si>
    <t>Fortress Cassino Campaign Game</t>
  </si>
  <si>
    <t>Not To Lose Face</t>
  </si>
  <si>
    <t>Assault On Pointe du Hoc</t>
  </si>
  <si>
    <t>A: Glider, PD</t>
  </si>
  <si>
    <t>ASLSK Contest G</t>
  </si>
  <si>
    <t>RPT19</t>
  </si>
  <si>
    <t>Kunlun Pass, China</t>
  </si>
  <si>
    <t>Bataan, the Philippine Islands</t>
  </si>
  <si>
    <t>Biscari Airfield, Sicily, Italy</t>
  </si>
  <si>
    <t>Ropsha, Russia</t>
  </si>
  <si>
    <t>Kameing, Burma</t>
  </si>
  <si>
    <t>Hit the Beach Issue 6.3</t>
  </si>
  <si>
    <t>HTB!10</t>
  </si>
  <si>
    <t>HTB!11</t>
  </si>
  <si>
    <t>The Ruhr, Germany</t>
  </si>
  <si>
    <t>Maple Leaf Route Pack 1: Canada at War MLR1</t>
  </si>
  <si>
    <t>Maple Leaf Route Pack 1: Canada at War MLR2</t>
  </si>
  <si>
    <t>Grünewalde, Germany</t>
  </si>
  <si>
    <t>OTT7</t>
  </si>
  <si>
    <t>South of Baranov, Poland</t>
  </si>
  <si>
    <t>Ubrez, Slovakia</t>
  </si>
  <si>
    <t>Sanok Action</t>
  </si>
  <si>
    <t>The Gurkhas Are Upon You!</t>
  </si>
  <si>
    <t>Lisjanka, Ukraine, Russia</t>
  </si>
  <si>
    <t>Chiang's Finest</t>
  </si>
  <si>
    <t>Brittany Speared</t>
  </si>
  <si>
    <t>Les Coates, Brittany, France</t>
  </si>
  <si>
    <t>Karcag, Hungary</t>
  </si>
  <si>
    <t>Friendly Fire Pack 5</t>
  </si>
  <si>
    <t>Squad Leader Gamette 1: Cross of Iron SL21</t>
  </si>
  <si>
    <t>Panzer Kompany Waffen-SS Pack Teaser</t>
  </si>
  <si>
    <t>Kupres, Yugoslavia</t>
  </si>
  <si>
    <t>FT 61</t>
  </si>
  <si>
    <t>First Cossack Victory</t>
  </si>
  <si>
    <t>Oborova, Yugoslavia</t>
  </si>
  <si>
    <t>Dog Green, Omaha Beach, Normandy, France</t>
  </si>
  <si>
    <t>North of Plavy, Russia</t>
  </si>
  <si>
    <t>A</t>
  </si>
  <si>
    <t>RPT43</t>
  </si>
  <si>
    <t>RPT44</t>
  </si>
  <si>
    <t>RPT45</t>
  </si>
  <si>
    <t>RPT46</t>
  </si>
  <si>
    <t>RPT47</t>
  </si>
  <si>
    <t>RPT48</t>
  </si>
  <si>
    <t>RPT49</t>
  </si>
  <si>
    <t>RPT50</t>
  </si>
  <si>
    <t>Sicilian Debut</t>
  </si>
  <si>
    <t>Ponte Dirillo, Sicily, Italy</t>
  </si>
  <si>
    <t>Piccolo Peak</t>
  </si>
  <si>
    <t>Calore River, Italy</t>
  </si>
  <si>
    <t>Solovtin, Russia</t>
  </si>
  <si>
    <t>J123</t>
  </si>
  <si>
    <t>J124</t>
  </si>
  <si>
    <t>J125</t>
  </si>
  <si>
    <t>Poretscha, Russia</t>
  </si>
  <si>
    <t>Tarnet, Norway</t>
  </si>
  <si>
    <t>Retribution</t>
  </si>
  <si>
    <t>Platoon Leader Booster Pack</t>
  </si>
  <si>
    <t>Tough As Nails</t>
  </si>
  <si>
    <t>Takrouna, Tunisia</t>
  </si>
  <si>
    <t>28-36</t>
  </si>
  <si>
    <t>Defense Sector Z, Berlin, Germany</t>
  </si>
  <si>
    <t>The Primosole Bridge, south of Catina, Sicily, Italy</t>
  </si>
  <si>
    <t>Balta, Russia</t>
  </si>
  <si>
    <t>France</t>
  </si>
  <si>
    <t>ASL Report</t>
  </si>
  <si>
    <t>Piano Lupo</t>
  </si>
  <si>
    <t>One More Try</t>
  </si>
  <si>
    <t>Recon by Fire! Issue 2 RBF-16</t>
  </si>
  <si>
    <t>Jakack, Poland</t>
  </si>
  <si>
    <t>Luftlande!</t>
  </si>
  <si>
    <t>Outside Westen, Germany</t>
  </si>
  <si>
    <t>Franzen's Roadblock</t>
  </si>
  <si>
    <t>North of the Alexander Platz, outside Essel, Germany</t>
  </si>
  <si>
    <t>Free-For-All</t>
  </si>
  <si>
    <t>FE 78.1</t>
  </si>
  <si>
    <t>Wilkowiecko, Poland</t>
  </si>
  <si>
    <t>FE 79.1</t>
  </si>
  <si>
    <t>Mokra, Poland</t>
  </si>
  <si>
    <t>Casa del Priolo, Sicily, Italy</t>
  </si>
  <si>
    <t>Hellfire Pass</t>
  </si>
  <si>
    <t>South of Mozhalsk, Russia</t>
  </si>
  <si>
    <t>Yigo, Guam, the Marianas</t>
  </si>
  <si>
    <t>S26</t>
  </si>
  <si>
    <t>Last Ally, Last Victory</t>
  </si>
  <si>
    <t>Rate of Fire Issue 10</t>
  </si>
  <si>
    <t>Rate of Fire Issue 12</t>
  </si>
  <si>
    <t>Rate of Fire Issue 13 Online</t>
  </si>
  <si>
    <t>Rate of Fire Issue 14</t>
  </si>
  <si>
    <t>Rate of Fire Issue 17 Online</t>
  </si>
  <si>
    <t>Hohenwalde, Eastern Germany</t>
  </si>
  <si>
    <t>Austin ASL Team Tournament Opening Assault Mini Scenario 2007</t>
  </si>
  <si>
    <t>Austin ASL Team Tournament Opening Assault Mini Scenario 2008</t>
  </si>
  <si>
    <t>Stubowiska, Poland</t>
  </si>
  <si>
    <t>South of the Sivash Sea, Crimea, Russia</t>
  </si>
  <si>
    <t>Cameronian Crossing</t>
  </si>
  <si>
    <t>VV9</t>
  </si>
  <si>
    <t>San Pablo, the Philippine Islands</t>
  </si>
  <si>
    <t>Piis, Luzon, the Philippine Islands</t>
  </si>
  <si>
    <t xml:space="preserve">Close To the Rhine </t>
  </si>
  <si>
    <t>Saint Nicolas On the Mannerheim Line</t>
  </si>
  <si>
    <t>Euro-Pack 52</t>
  </si>
  <si>
    <t>Euro-Pack 53</t>
  </si>
  <si>
    <t>DB055</t>
  </si>
  <si>
    <t>DB056</t>
  </si>
  <si>
    <t>DB059</t>
  </si>
  <si>
    <t>DB060</t>
  </si>
  <si>
    <t>DB061</t>
  </si>
  <si>
    <t>DB062</t>
  </si>
  <si>
    <t>DB063</t>
  </si>
  <si>
    <t>DB064</t>
  </si>
  <si>
    <t>DB065</t>
  </si>
  <si>
    <t>24-36</t>
  </si>
  <si>
    <t>Tretten, Norway</t>
  </si>
  <si>
    <t>Small Land</t>
  </si>
  <si>
    <t>No Step Back!</t>
  </si>
  <si>
    <t>Resist Or Die</t>
  </si>
  <si>
    <t>Ambush At Mitla</t>
  </si>
  <si>
    <t>Thisnes At Dusk</t>
  </si>
  <si>
    <t>Death On a Hollow Road</t>
  </si>
  <si>
    <t>Near Vinnitsa, Ukraine, Russia</t>
  </si>
  <si>
    <t>The Ides of March</t>
  </si>
  <si>
    <t>Dien Bien Phu: The French Indochina War 1954 PL DBP1</t>
  </si>
  <si>
    <t>Grossdeutschland Pack 1: The Early Years</t>
  </si>
  <si>
    <t>Critical Hit Retro Issue 2 CH 19</t>
  </si>
  <si>
    <t>Critical Hit Issue 2 CH 20</t>
  </si>
  <si>
    <t>Critical Hit Retro Issue 2 CH 20</t>
  </si>
  <si>
    <t>Critical Hit Issue 2 CH 21</t>
  </si>
  <si>
    <t>Critical Hit Retro Issue 2 CH 22</t>
  </si>
  <si>
    <t>Critical Hit Retro Issue 2 CH 21</t>
  </si>
  <si>
    <t>Critical Hit Issue 2 CH 22</t>
  </si>
  <si>
    <t>Critical Hit Issue 2 CH 23</t>
  </si>
  <si>
    <t>HoB: FC</t>
  </si>
  <si>
    <t>MMP: ER</t>
  </si>
  <si>
    <t>HS 5</t>
  </si>
  <si>
    <t>Tangle At Tolochin</t>
  </si>
  <si>
    <t>Shootout At Slutsk</t>
  </si>
  <si>
    <t>On Track To Orsha</t>
  </si>
  <si>
    <t>Breakthrough To Orsha</t>
  </si>
  <si>
    <t>ASL News 50</t>
  </si>
  <si>
    <t>SL 41</t>
  </si>
  <si>
    <t>SP 70</t>
  </si>
  <si>
    <t>SP 71</t>
  </si>
  <si>
    <t>Arras, France</t>
  </si>
  <si>
    <t>CH129</t>
  </si>
  <si>
    <t>St. Homme Skirmish</t>
  </si>
  <si>
    <t>St. Homme crossroads, south of Thulin, Belgium</t>
  </si>
  <si>
    <t>A: MC1</t>
  </si>
  <si>
    <t>ASL Module  5a: For King and Country  93</t>
  </si>
  <si>
    <t>Taming Tulagi</t>
  </si>
  <si>
    <t>Tulagi</t>
  </si>
  <si>
    <t>The Grain of Sand</t>
  </si>
  <si>
    <t>Extreme Winter (E3.74)</t>
  </si>
  <si>
    <t>British SW/Ordnance/Vehicle</t>
  </si>
  <si>
    <t>FB</t>
  </si>
  <si>
    <t>Near Minsk, Russia</t>
  </si>
  <si>
    <t>Grenade and Bayonet</t>
  </si>
  <si>
    <t>Siegfried Line, western edge of the Hochwald Forest, Germany</t>
  </si>
  <si>
    <t>DB001</t>
  </si>
  <si>
    <t>Central Germany</t>
  </si>
  <si>
    <t>Buna, Papua, New Guinea</t>
  </si>
  <si>
    <t>The Lithuanian Border</t>
  </si>
  <si>
    <t>D3/A2</t>
  </si>
  <si>
    <t xml:space="preserve">XK2 </t>
  </si>
  <si>
    <t>Katukov Turns the Tables</t>
  </si>
  <si>
    <t>Tigerhunter, Tigerhunter</t>
  </si>
  <si>
    <t>6 Player</t>
  </si>
  <si>
    <t>ASL Starter Kit Scenario Contest Scenario Pack</t>
  </si>
  <si>
    <t>Defense de Doubler</t>
  </si>
  <si>
    <t>Southeast of Roncey, France</t>
  </si>
  <si>
    <t>D2-4/A2-4</t>
  </si>
  <si>
    <t>L.A. Tournament</t>
  </si>
  <si>
    <t>Balikpapan, Borneo, Netherlands East Indies</t>
  </si>
  <si>
    <t>The Italian Turn</t>
  </si>
  <si>
    <t>Istya River, Llyinskoye, Russia</t>
  </si>
  <si>
    <t>SHS5</t>
  </si>
  <si>
    <t>GD1</t>
  </si>
  <si>
    <t>GD2</t>
  </si>
  <si>
    <t>GD3</t>
  </si>
  <si>
    <t>Year</t>
  </si>
  <si>
    <t>GD11</t>
  </si>
  <si>
    <t>Tough As Old Boots!</t>
  </si>
  <si>
    <t>Home On the Grange</t>
  </si>
  <si>
    <t>The End At Dombaas</t>
  </si>
  <si>
    <t>Kogenbroich, north of Geilenkirchen, Germany</t>
  </si>
  <si>
    <t>Tropic Thunder</t>
  </si>
  <si>
    <t>Intensive Fire</t>
  </si>
  <si>
    <t>HASL Module 5:Blood Reef: Tarawa BRT4</t>
  </si>
  <si>
    <t>TH1</t>
  </si>
  <si>
    <t>TH2</t>
  </si>
  <si>
    <t>Saving Lt. Rykov</t>
  </si>
  <si>
    <t>Near Merkulov, Russia</t>
  </si>
  <si>
    <t>Thirty Seconds Over Tokyo, a Lifetime In China</t>
  </si>
  <si>
    <t>Gros Rederching, Alsace Lorraine</t>
  </si>
  <si>
    <t>ASL On the Internet</t>
  </si>
  <si>
    <t>The General Issue 22.6</t>
  </si>
  <si>
    <t>The General Issue 23.2</t>
  </si>
  <si>
    <t>Hurtgen Hill</t>
  </si>
  <si>
    <t>J 27</t>
  </si>
  <si>
    <t>G28</t>
  </si>
  <si>
    <t>G29</t>
  </si>
  <si>
    <t>Rocherath, Belgium</t>
  </si>
  <si>
    <t>Mist</t>
  </si>
  <si>
    <t>More Than He Could Chew</t>
  </si>
  <si>
    <t>Qinggangpo, China</t>
  </si>
  <si>
    <t>Frogs In the Pocket</t>
  </si>
  <si>
    <t>Day At the River</t>
  </si>
  <si>
    <t>Two Coins For the Ferryman</t>
  </si>
  <si>
    <t>Anshunchang, China</t>
  </si>
  <si>
    <t>Handed On a Silver Platter</t>
  </si>
  <si>
    <t>Ice Devils</t>
  </si>
  <si>
    <t>Trapped</t>
  </si>
  <si>
    <t>Schwerpunkt Issue  2 SP 13</t>
  </si>
  <si>
    <t>Hill 285, west of Mortain, France</t>
  </si>
  <si>
    <t>ASL Journal Issue 3 J 62</t>
  </si>
  <si>
    <t>Lingevres - Aftermath</t>
  </si>
  <si>
    <t>The Race To Loushan Pass</t>
  </si>
  <si>
    <t>A Hollow Victory</t>
  </si>
  <si>
    <t>For Want of Either Crust or Crumb</t>
  </si>
  <si>
    <t>Valor of the Guards Series #3: Breakout From Stalingrad - 1</t>
  </si>
  <si>
    <t>Harmless Steel</t>
  </si>
  <si>
    <t>Sewer Movement (B8.4)</t>
  </si>
  <si>
    <t>Ski</t>
  </si>
  <si>
    <t>Ski capable (E4)</t>
  </si>
  <si>
    <t>Northwest of Moscow, Russia</t>
  </si>
  <si>
    <t>Point Blank Issue 1.3 OPT 3.2</t>
  </si>
  <si>
    <t>Hit the Beach Issue 4.4</t>
  </si>
  <si>
    <t>Tunisian Series #7: Deep Strike</t>
  </si>
  <si>
    <t>St. Marie du Zit, Tunisia</t>
  </si>
  <si>
    <t>French Fries</t>
  </si>
  <si>
    <t>The Downfall</t>
  </si>
  <si>
    <t>Willaumez Peninsula, New Britain</t>
  </si>
  <si>
    <t>FT140</t>
  </si>
  <si>
    <t>Chinese Raiders</t>
  </si>
  <si>
    <t>36</t>
  </si>
  <si>
    <t>FT139</t>
  </si>
  <si>
    <t>Kunlun Pass, North Guangxi, China</t>
  </si>
  <si>
    <t>FT138</t>
  </si>
  <si>
    <t>Meeting Up At Matan</t>
  </si>
  <si>
    <t>LFT2</t>
  </si>
  <si>
    <t>FT137</t>
  </si>
  <si>
    <t>FT136</t>
  </si>
  <si>
    <t>Shanghai By Sea</t>
  </si>
  <si>
    <t>Le Journal du Stratège Issue 37</t>
  </si>
  <si>
    <r>
      <t xml:space="preserve">Truck, Jeep, AC or other unarmed vehicle </t>
    </r>
    <r>
      <rPr>
        <i/>
        <sz val="10"/>
        <color indexed="8"/>
        <rFont val="Arial"/>
        <family val="2"/>
      </rPr>
      <t>[EXC: Motorcycles, Bicycles]</t>
    </r>
  </si>
  <si>
    <t>LM 8</t>
  </si>
  <si>
    <t>LM 9</t>
  </si>
  <si>
    <t>LM10</t>
  </si>
  <si>
    <t>LM11</t>
  </si>
  <si>
    <t>LM12</t>
  </si>
  <si>
    <t>LM13</t>
  </si>
  <si>
    <t>Out of the Woods</t>
  </si>
  <si>
    <t>Strass, Germany</t>
  </si>
  <si>
    <t>CH: Strass</t>
  </si>
  <si>
    <t>Position on the western end of 'The Spur', Santa Maria Infante, Italy</t>
  </si>
  <si>
    <t>The Capture of Santa Maria Infante</t>
  </si>
  <si>
    <t>The Globus Raid</t>
  </si>
  <si>
    <t>Copenhagen, Denmark</t>
  </si>
  <si>
    <t>Sylvan Death</t>
  </si>
  <si>
    <t>DB025</t>
  </si>
  <si>
    <t>To the Ferry</t>
  </si>
  <si>
    <t>Playtest</t>
  </si>
  <si>
    <t>Monte Castello</t>
  </si>
  <si>
    <t>Near Gaggio Montano, Italy</t>
  </si>
  <si>
    <t>Schwerpunkt Tournament Scenario 1995 95-5</t>
  </si>
  <si>
    <t>Schloss Bubingen</t>
  </si>
  <si>
    <t>Timbuyo Tango</t>
  </si>
  <si>
    <t>Hilfe Kommt</t>
  </si>
  <si>
    <t>Wet Sawahs</t>
  </si>
  <si>
    <t>Bizory Loves Company</t>
  </si>
  <si>
    <t>St. Barthelemy Bash</t>
  </si>
  <si>
    <t>BM 4</t>
  </si>
  <si>
    <t>Advance On Beach Exit 2</t>
  </si>
  <si>
    <t>ATF Mission 1</t>
  </si>
  <si>
    <t>Zouravlinie, Ukraine</t>
  </si>
  <si>
    <t>Ashdod, Israel</t>
  </si>
  <si>
    <t>The Don, north of Voronezh, Russia</t>
  </si>
  <si>
    <t>Warta River, Central Poland</t>
  </si>
  <si>
    <t>Westen, Germany</t>
  </si>
  <si>
    <t>A: MC12, Tr2</t>
  </si>
  <si>
    <t>ASL Journal Issue 4</t>
  </si>
  <si>
    <t>The Hurtgen Forest, Germany</t>
  </si>
  <si>
    <t>D: BT</t>
  </si>
  <si>
    <t>Drop Zone A</t>
  </si>
  <si>
    <t>Elusive Armor</t>
  </si>
  <si>
    <t>Another Damn Bridge</t>
  </si>
  <si>
    <t>A Funny Kind of War</t>
  </si>
  <si>
    <t>In the Siegfried Line, near Aachen, Germany</t>
  </si>
  <si>
    <t>Forward Observer Issue 1 FO1</t>
  </si>
  <si>
    <t>Popeleva, Russia</t>
  </si>
  <si>
    <t>15-30</t>
  </si>
  <si>
    <t>Silni Tochka 858</t>
  </si>
  <si>
    <t>Too Few, Too Late</t>
  </si>
  <si>
    <t>Castle Cherry</t>
  </si>
  <si>
    <t>Summer Cleaning</t>
  </si>
  <si>
    <t>54-72</t>
  </si>
  <si>
    <t>Sparks Fly</t>
  </si>
  <si>
    <t>Get Ready</t>
  </si>
  <si>
    <t>Carano, Italy</t>
  </si>
  <si>
    <t>G.I.'s Dozen U10</t>
  </si>
  <si>
    <t>Provence Pack PP10</t>
  </si>
  <si>
    <t>Bounding Fire Productions Online Scenario</t>
  </si>
  <si>
    <t>March Madness Movie Pack: ASL Goes to the Movies MMMP3</t>
  </si>
  <si>
    <t>Bounding Fire Productions Online Scenario DH1</t>
  </si>
  <si>
    <t>FE113.1</t>
  </si>
  <si>
    <t>West of Mason, South Korea</t>
  </si>
  <si>
    <t>GB02</t>
  </si>
  <si>
    <t>Colle St. Angelo</t>
  </si>
  <si>
    <t>Colle St. Angelo, near Cassino, Italy</t>
  </si>
  <si>
    <t>Operations Issue 47</t>
  </si>
  <si>
    <t>Operations Issue 48</t>
  </si>
  <si>
    <t>Operations Issue 49</t>
  </si>
  <si>
    <t>Operations Issue 50</t>
  </si>
  <si>
    <t>Operations Issue 51</t>
  </si>
  <si>
    <t>Forward!</t>
  </si>
  <si>
    <t>Filiberto, Russia</t>
  </si>
  <si>
    <t>DLV, Ov3</t>
  </si>
  <si>
    <t>Assault At Wadelincourt</t>
  </si>
  <si>
    <t>Rout Report X11</t>
  </si>
  <si>
    <t>Rout Report O1</t>
  </si>
  <si>
    <t>Emergencies</t>
  </si>
  <si>
    <t>Tunisian Series #1: Devil's Play</t>
  </si>
  <si>
    <t>Nevrokop Basin, Greece</t>
  </si>
  <si>
    <t>TEF1 2</t>
  </si>
  <si>
    <t>The Sixth Blow</t>
  </si>
  <si>
    <t>Downsizing the Uprising</t>
  </si>
  <si>
    <t>Ancient Fued</t>
  </si>
  <si>
    <t>Drive To Fuka</t>
  </si>
  <si>
    <t>7 miles south of Sidi Rezegh, Libya</t>
  </si>
  <si>
    <t>A: Tr13</t>
  </si>
  <si>
    <t>Central Stalingrad, Russia</t>
  </si>
  <si>
    <t>MMP: VotG</t>
  </si>
  <si>
    <t>MMP: BRT SSR</t>
  </si>
  <si>
    <t>Breakthrough Towards Tarnopol</t>
  </si>
  <si>
    <t>Horodyszce, Galicia</t>
  </si>
  <si>
    <t>Scobie's Preserves</t>
  </si>
  <si>
    <t>Pieper's Sledgehammer</t>
  </si>
  <si>
    <t>Firefight Before Breakfast</t>
  </si>
  <si>
    <t>Arnaville, France</t>
  </si>
  <si>
    <t>Colonel Ichiki's Folly</t>
  </si>
  <si>
    <t>CH 77</t>
  </si>
  <si>
    <t>CH 78</t>
  </si>
  <si>
    <t>CH 79</t>
  </si>
  <si>
    <t>CH 80</t>
  </si>
  <si>
    <t>Outside Rethem Station, Germany</t>
  </si>
  <si>
    <t>Peleliu: White Beach One</t>
  </si>
  <si>
    <t>The Gully</t>
  </si>
  <si>
    <t>Ponyri Station, Russia</t>
  </si>
  <si>
    <t>CH: DDSR</t>
  </si>
  <si>
    <t>Tank Hunters of Ponyri</t>
  </si>
  <si>
    <t>Won On Points</t>
  </si>
  <si>
    <t>Hotel Hell</t>
  </si>
  <si>
    <t>Sting Like a Bee</t>
  </si>
  <si>
    <t>The Japs Counter-Attack!</t>
  </si>
  <si>
    <t>Kakazu West, Okinawa</t>
  </si>
  <si>
    <t>Seizing the Ridge</t>
  </si>
  <si>
    <t>Le Journal du Stratège Issue 39</t>
  </si>
  <si>
    <t>Le Journal du Stratège Issue 41/42</t>
  </si>
  <si>
    <t>Le Journal du Stratège Issue 46</t>
  </si>
  <si>
    <t>The Long March CG</t>
  </si>
  <si>
    <t>HoB: LM-CG SSR</t>
  </si>
  <si>
    <t>Transylvania 6-5000</t>
  </si>
  <si>
    <t>Durboslar, Germany</t>
  </si>
  <si>
    <t>Chapei Province, China</t>
  </si>
  <si>
    <t>ID</t>
  </si>
  <si>
    <t>Operational ASL</t>
  </si>
  <si>
    <t>Clash At Voronezh</t>
  </si>
  <si>
    <t>Voronezh, Russia</t>
  </si>
  <si>
    <t>Opération Brassard: Marciana Marina (French)</t>
  </si>
  <si>
    <t>Slayed</t>
  </si>
  <si>
    <t>Reclamation</t>
  </si>
  <si>
    <t>Red Army Day</t>
  </si>
  <si>
    <t>Biecker’s Bastion</t>
  </si>
  <si>
    <t>Contested Canisters</t>
  </si>
  <si>
    <t>Red Ruin Roulette</t>
  </si>
  <si>
    <t>Fighting Over the Dead</t>
  </si>
  <si>
    <t>Their Fate Sealed?</t>
  </si>
  <si>
    <t>From Matilda With Love</t>
  </si>
  <si>
    <t>The Battle In the Tunnel and Organ Gully</t>
  </si>
  <si>
    <t>Lost In a Day</t>
  </si>
  <si>
    <t>Knock! Knock!</t>
  </si>
  <si>
    <t>May Day – East Side</t>
  </si>
  <si>
    <t>May Day – West Side</t>
  </si>
  <si>
    <t>Regained In a Day</t>
  </si>
  <si>
    <t>HASL Module 2: Kampfgruppe Scherer: The Shield of Cholm</t>
  </si>
  <si>
    <t>Critical Hit Online Issue 3 CH 67.1</t>
  </si>
  <si>
    <t>Euro-Pack Issue 4 DYO X9</t>
  </si>
  <si>
    <t>V 6</t>
  </si>
  <si>
    <t>V 7</t>
  </si>
  <si>
    <t>V 8</t>
  </si>
  <si>
    <t>V10</t>
  </si>
  <si>
    <t>V 9</t>
  </si>
  <si>
    <t>DLV, Ov13</t>
  </si>
  <si>
    <t>Ov12</t>
  </si>
  <si>
    <t>K.B. Mission, Milne Bay, Papua, New Guinea</t>
  </si>
  <si>
    <t>Near Drvar, Yugoslavia</t>
  </si>
  <si>
    <t>On All Fronts Issue  60</t>
  </si>
  <si>
    <t>Spyckar, France</t>
  </si>
  <si>
    <t>On All Fronts Issue  96</t>
  </si>
  <si>
    <t>On All Fronts Issue  97</t>
  </si>
  <si>
    <t>5-10</t>
  </si>
  <si>
    <t>Counterstike At Dorogobush</t>
  </si>
  <si>
    <t>Reconnaissance In Force</t>
  </si>
  <si>
    <t>French Doctrine Is Revised</t>
  </si>
  <si>
    <t>DB052</t>
  </si>
  <si>
    <t>DB053</t>
  </si>
  <si>
    <t>On the road to Torija, near Guadalajara, Spain</t>
  </si>
  <si>
    <t>South of Komaron, Hungary</t>
  </si>
  <si>
    <t>Rostov, Russia</t>
  </si>
  <si>
    <t>01</t>
  </si>
  <si>
    <t>Gambit</t>
  </si>
  <si>
    <t>Strayer's Strays</t>
  </si>
  <si>
    <t>North of Essel, Germany</t>
  </si>
  <si>
    <t>Biak, the Schouten Islands</t>
  </si>
  <si>
    <t>Sanok, Russia</t>
  </si>
  <si>
    <t>Zaporohze Island</t>
  </si>
  <si>
    <t>Zaporohze Island, Russia</t>
  </si>
  <si>
    <t>The Face of War</t>
  </si>
  <si>
    <t>Kakazu Ridge, Okinawa</t>
  </si>
  <si>
    <t>Here Comes the "Hoss"</t>
  </si>
  <si>
    <t>Rubble Trouble</t>
  </si>
  <si>
    <t>Villanueva de la Canada, Spain</t>
  </si>
  <si>
    <t>Guards Attack</t>
  </si>
  <si>
    <t>ASL News  7</t>
  </si>
  <si>
    <t>Rescue Behle</t>
  </si>
  <si>
    <t>Troglodytes</t>
  </si>
  <si>
    <t>Orders For the Major</t>
  </si>
  <si>
    <t>Flamed In France</t>
  </si>
  <si>
    <t>Hampshires On the Hill</t>
  </si>
  <si>
    <t>Testing Megalos</t>
  </si>
  <si>
    <t>Vovousa, Pindus Mountains, Greece</t>
  </si>
  <si>
    <t>Below the Belt</t>
  </si>
  <si>
    <t>Tongeren, Belgium</t>
  </si>
  <si>
    <t>Last Man Out</t>
  </si>
  <si>
    <t>Lodz, Poland</t>
  </si>
  <si>
    <t>Raus!</t>
  </si>
  <si>
    <t>GSTK CG</t>
  </si>
  <si>
    <t>CH  7</t>
  </si>
  <si>
    <t>CH  8</t>
  </si>
  <si>
    <t>The Predators</t>
  </si>
  <si>
    <t>Ryukus Islands, Okinowa</t>
  </si>
  <si>
    <t>CH 81</t>
  </si>
  <si>
    <t>CG-TW2</t>
  </si>
  <si>
    <t>Seizing the Factory</t>
  </si>
  <si>
    <t>25-40</t>
  </si>
  <si>
    <t>TW-A</t>
  </si>
  <si>
    <t>TW-B</t>
  </si>
  <si>
    <t>At the Bismarckturn, outside Hohenheide, Germany</t>
  </si>
  <si>
    <t>Zweckel, Germany</t>
  </si>
  <si>
    <t>Canadian Wargamers Journal Issue 13</t>
  </si>
  <si>
    <t>Canadian Wargamers Journal Issue 22</t>
  </si>
  <si>
    <t>Canadian Wargamers Journal Issue 26</t>
  </si>
  <si>
    <t>North of Lugo, Italy</t>
  </si>
  <si>
    <t>With Friends Like These</t>
  </si>
  <si>
    <t>Fedala, Morocco</t>
  </si>
  <si>
    <t>Where Iron Crosses Grow</t>
  </si>
  <si>
    <t>Southeast of Berlin, Germany</t>
  </si>
  <si>
    <t>A: PD, Air</t>
  </si>
  <si>
    <t>Leibstandarte Pack 2: Barbarossa!</t>
  </si>
  <si>
    <t>Determination, Resolve and Grenades</t>
  </si>
  <si>
    <t>Klisura Pass, Greece</t>
  </si>
  <si>
    <t>SF- 1</t>
  </si>
  <si>
    <t>SF- 2</t>
  </si>
  <si>
    <t>SF- 3</t>
  </si>
  <si>
    <t>SF- 4</t>
  </si>
  <si>
    <t>SF- 5</t>
  </si>
  <si>
    <t>SF- 6</t>
  </si>
  <si>
    <t>Barce Beat Up</t>
  </si>
  <si>
    <t>Crash At Kharkov</t>
  </si>
  <si>
    <t>Firefight Tournament Scenario 2006</t>
  </si>
  <si>
    <t>Cadillac Test Drive</t>
  </si>
  <si>
    <t>Go To Town</t>
  </si>
  <si>
    <t>A Long Way To Berlin</t>
  </si>
  <si>
    <t>Fire Brigade To Filiolet</t>
  </si>
  <si>
    <t>The Chernichivo Shuffle</t>
  </si>
  <si>
    <t>SP111</t>
  </si>
  <si>
    <t>SP112</t>
  </si>
  <si>
    <t>Foreshadowing Silvertop</t>
  </si>
  <si>
    <t>SP113</t>
  </si>
  <si>
    <t>Show a Little Guts!</t>
  </si>
  <si>
    <t>West Front Series #5: Lack of Communication</t>
  </si>
  <si>
    <t>Nullifying Neris</t>
  </si>
  <si>
    <t>Euro-Pack 3 Euro-Pack 44</t>
  </si>
  <si>
    <t xml:space="preserve">Sad Baptism </t>
  </si>
  <si>
    <t>Outnumbered and Outgunned</t>
  </si>
  <si>
    <t>GS 5</t>
  </si>
  <si>
    <t>Petshany, Russia</t>
  </si>
  <si>
    <t>GS 6</t>
  </si>
  <si>
    <t>The Elbe Front, Germany</t>
  </si>
  <si>
    <t>Hell and No Water</t>
  </si>
  <si>
    <t>Alhucemas Bay, Morocco</t>
  </si>
  <si>
    <t>Culquaber, Ethiopia</t>
  </si>
  <si>
    <t>Mehdia, Morocco</t>
  </si>
  <si>
    <t>Dispatches From the Bunker Issue 22</t>
  </si>
  <si>
    <t>Dispatches From the Bunker Issue 23</t>
  </si>
  <si>
    <t>Dispatches From the Bunker Issue 24</t>
  </si>
  <si>
    <t>Dispatches From the Bunker Issue 25</t>
  </si>
  <si>
    <t>Jandrain, Belgium</t>
  </si>
  <si>
    <t>Assault On Fornebu</t>
  </si>
  <si>
    <t>Betrayed By General Winter</t>
  </si>
  <si>
    <t>Mont Lambert, France</t>
  </si>
  <si>
    <t>Lenforte, Sicily, Italy</t>
  </si>
  <si>
    <t>Single Man Publishing Online Scenario</t>
  </si>
  <si>
    <t>Midway 1942</t>
  </si>
  <si>
    <t>Amateurs At War</t>
  </si>
  <si>
    <t>Brought Low In Lojev</t>
  </si>
  <si>
    <t>The Leather Factory</t>
  </si>
  <si>
    <t>Leatherneck 3-2</t>
  </si>
  <si>
    <t>Friendly Fire Pack 3 FrF23</t>
  </si>
  <si>
    <t>ASL Journal Issue 8 J118</t>
  </si>
  <si>
    <t>ASL Journal Issue 8 J116</t>
  </si>
  <si>
    <t>Aussie Tournament Pack BC 7</t>
  </si>
  <si>
    <t>Oosterbeek, Holland, the Netherlands</t>
  </si>
  <si>
    <t>Erstein, Alsace-Lorraine</t>
  </si>
  <si>
    <t>The Penetration of Rostov</t>
  </si>
  <si>
    <t>Regalbuto Ridge</t>
  </si>
  <si>
    <t>Z 8</t>
  </si>
  <si>
    <t>Z 9</t>
  </si>
  <si>
    <t>Flags of Defiance</t>
  </si>
  <si>
    <t>France 1944</t>
  </si>
  <si>
    <t>r</t>
  </si>
  <si>
    <t>Darby's Rangers At Gela</t>
  </si>
  <si>
    <t>The Chambois-Vimoutiers Road, France</t>
  </si>
  <si>
    <t>Marchelepot, France</t>
  </si>
  <si>
    <t>Coke Hill</t>
  </si>
  <si>
    <t>Geijsteren Castle, north of Venlo, Holland, the Netherlands</t>
  </si>
  <si>
    <t>Probing Layforce</t>
  </si>
  <si>
    <t>Babali Hani, Crete</t>
  </si>
  <si>
    <t>The Witch's Cauldron</t>
  </si>
  <si>
    <t>Merdrop, Belgium</t>
  </si>
  <si>
    <t>D: Tr5</t>
  </si>
  <si>
    <t>CH112</t>
  </si>
  <si>
    <t>Bunshin Gogeki</t>
  </si>
  <si>
    <t>The General Issue 24-2 T4</t>
  </si>
  <si>
    <t>Commando Hunt</t>
  </si>
  <si>
    <t>Ramelau Mountains, Timor, the Lessor Sundas</t>
  </si>
  <si>
    <t>Might Makes Right</t>
  </si>
  <si>
    <t>Finneid, Norway</t>
  </si>
  <si>
    <t>By Ourselves</t>
  </si>
  <si>
    <t>SP 61</t>
  </si>
  <si>
    <t>SP 62</t>
  </si>
  <si>
    <t>SP 63</t>
  </si>
  <si>
    <t>CH143</t>
  </si>
  <si>
    <t>The Gunslingers</t>
  </si>
  <si>
    <t>Mission  6</t>
  </si>
  <si>
    <t>The Fortress</t>
  </si>
  <si>
    <t>Mission  7</t>
  </si>
  <si>
    <t>Block Party</t>
  </si>
  <si>
    <t>Djergljetz, Russia</t>
  </si>
  <si>
    <t>Beloostrov, Russia</t>
  </si>
  <si>
    <t>Thermopyles, Greece</t>
  </si>
  <si>
    <t>Clearing Qualberg</t>
  </si>
  <si>
    <t>Evicting Yamagishi</t>
  </si>
  <si>
    <t>14:30 hours, Tobruk Perimeter, Libya</t>
  </si>
  <si>
    <t>Aidez l'Espagne!</t>
  </si>
  <si>
    <t>Help Spain!</t>
  </si>
  <si>
    <t>Jarma, Spain</t>
  </si>
  <si>
    <t>Lifeblood of An Army</t>
  </si>
  <si>
    <t>CH161</t>
  </si>
  <si>
    <t>Tanned Hides</t>
  </si>
  <si>
    <t>Langrune-sur-Mer, France</t>
  </si>
  <si>
    <t>The Tiger of Toungoo</t>
  </si>
  <si>
    <t>On All Fronts Issue 93</t>
  </si>
  <si>
    <t>V21</t>
  </si>
  <si>
    <t>Festung Blerick</t>
  </si>
  <si>
    <t>Genesis 19</t>
  </si>
  <si>
    <t>Operation Kislev</t>
  </si>
  <si>
    <t>The Arave, Israel</t>
  </si>
  <si>
    <t>Dagger</t>
  </si>
  <si>
    <t>Cisterna, Italy</t>
  </si>
  <si>
    <t>Out of Luck</t>
  </si>
  <si>
    <t>South of Busk, Poland</t>
  </si>
  <si>
    <t>D6/A5</t>
  </si>
  <si>
    <t>Seelow Heights, Eastern Germany</t>
  </si>
  <si>
    <t>Rahmaa Island, Lake Ladoga, Russia</t>
  </si>
  <si>
    <t>To Have and To Hold</t>
  </si>
  <si>
    <t>Loser Takes All</t>
  </si>
  <si>
    <t>Herten, Holland, the Netherlands</t>
  </si>
  <si>
    <t xml:space="preserve"> 1900 hours, Arnhem, Holland, the Netherlands</t>
  </si>
  <si>
    <t>FrF 7</t>
  </si>
  <si>
    <t>To Have and to Hold</t>
  </si>
  <si>
    <t>Thionville, France</t>
  </si>
  <si>
    <t>ASL Journal Issue 8 J114</t>
  </si>
  <si>
    <t>Dispatches From the Bunker Issue  3 DB005</t>
  </si>
  <si>
    <t>Mannerheim's Cross</t>
  </si>
  <si>
    <t>Thomashof, Holland, the Netherlands</t>
  </si>
  <si>
    <t>Veghel, Holland, the Netherlands</t>
  </si>
  <si>
    <t>El Alemein, Egypt</t>
  </si>
  <si>
    <t>OA 1</t>
  </si>
  <si>
    <t>"Hold The Bridge"</t>
  </si>
  <si>
    <t>Heim's Causeway Bound</t>
  </si>
  <si>
    <t>Slugging It Out</t>
  </si>
  <si>
    <t>Kwajalain</t>
  </si>
  <si>
    <t>Italian Winter</t>
  </si>
  <si>
    <t>Hurry Up!</t>
  </si>
  <si>
    <t>Senta, Yugoslavia</t>
  </si>
  <si>
    <t>Middleburg Heights, Ohio, USA</t>
  </si>
  <si>
    <t>Vae Victis Hors-Série Issue  6</t>
  </si>
  <si>
    <t>Near Hermilly, France</t>
  </si>
  <si>
    <t>Vysokopolye, Russia</t>
  </si>
  <si>
    <t>Vae Victis Hors-Série Issue 10</t>
  </si>
  <si>
    <t>Dzuarikau, Russia</t>
  </si>
  <si>
    <t>Oran, Algeria</t>
  </si>
  <si>
    <t>Vae Victis Hors-Série Issue 11</t>
  </si>
  <si>
    <t>Vae Victis Hors-Série Issue 12</t>
  </si>
  <si>
    <t>VV62</t>
  </si>
  <si>
    <t xml:space="preserve">Don't Touch Grisbi! </t>
  </si>
  <si>
    <t>VV63</t>
  </si>
  <si>
    <t>Euro-Pack 3 Euro-Pack 11</t>
  </si>
  <si>
    <t>Z28</t>
  </si>
  <si>
    <t>Naha Airfield, Okinawa</t>
  </si>
  <si>
    <t>Near Dravar, Yugoslavia</t>
  </si>
  <si>
    <t>Near Bir Ebna, Egypt</t>
  </si>
  <si>
    <t>SP133</t>
  </si>
  <si>
    <t>The Steel-Eyed Boys</t>
  </si>
  <si>
    <t>Waffen-SS FF 11</t>
  </si>
  <si>
    <t>Waffen-SS FF 12</t>
  </si>
  <si>
    <t>Drvar, Yugoslavia</t>
  </si>
  <si>
    <t>Calmness Under Fire</t>
  </si>
  <si>
    <t>Lake Khanka, Trans-Siberian Railway, Maritime Province, Siberia, Russia</t>
  </si>
  <si>
    <t>J 19</t>
  </si>
  <si>
    <t>Lacking Coordination</t>
  </si>
  <si>
    <t xml:space="preserve"> DLV</t>
  </si>
  <si>
    <t>Heart of a Lion</t>
  </si>
  <si>
    <t>The Halba and Holsten Rivers, Manchukuo</t>
  </si>
  <si>
    <t>ATP1</t>
  </si>
  <si>
    <t>The First Waltz</t>
  </si>
  <si>
    <t>Crimee, Russia</t>
  </si>
  <si>
    <t>The Jungleers</t>
  </si>
  <si>
    <t>Long Range Recon</t>
  </si>
  <si>
    <t>VV10</t>
  </si>
  <si>
    <t>VV11</t>
  </si>
  <si>
    <t>A Fast Lunch</t>
  </si>
  <si>
    <t>Fight and Die Forward</t>
  </si>
  <si>
    <t>Grim Warning</t>
  </si>
  <si>
    <t>Forgotten Counters</t>
  </si>
  <si>
    <t>Palace!</t>
  </si>
  <si>
    <t>Tactiques Issue 5</t>
  </si>
  <si>
    <t>Tactiques Issue 6</t>
  </si>
  <si>
    <t>Tactiques Issue 7</t>
  </si>
  <si>
    <t>ASL Module  5a: For King and Country 104</t>
  </si>
  <si>
    <t>Backstab</t>
  </si>
  <si>
    <t>Moncenisio Region, Southern France</t>
  </si>
  <si>
    <t>WG 7</t>
  </si>
  <si>
    <t>WG 8</t>
  </si>
  <si>
    <t>HASL Module 5: Blood Reef: Tarawa BRT1</t>
  </si>
  <si>
    <t>Raunizza, Italy</t>
  </si>
  <si>
    <t>Strand, Silesia</t>
  </si>
  <si>
    <t>Heiligenbeil, East Prussia</t>
  </si>
  <si>
    <t>J 28</t>
  </si>
  <si>
    <t>BC, LV</t>
  </si>
  <si>
    <t>Soldiers of Construction</t>
  </si>
  <si>
    <t>Used and Abused</t>
  </si>
  <si>
    <t>Battle of Mons</t>
  </si>
  <si>
    <t>Point of the Sword</t>
  </si>
  <si>
    <t>The Fighting Seabees</t>
  </si>
  <si>
    <t>Vichy French</t>
  </si>
  <si>
    <t>T14</t>
  </si>
  <si>
    <t>Clean Up Crew</t>
  </si>
  <si>
    <t>Glinki, Russia</t>
  </si>
  <si>
    <t xml:space="preserve">Cut the Road To Marseille </t>
  </si>
  <si>
    <t>Hot In Kot</t>
  </si>
  <si>
    <t>120-200</t>
  </si>
  <si>
    <t>Bewildered and Belligerent</t>
  </si>
  <si>
    <t>Married Up</t>
  </si>
  <si>
    <t>The Greeks Don't Want No Freaks</t>
  </si>
  <si>
    <t>Taking a Different Route</t>
  </si>
  <si>
    <t>Shuiche, China</t>
  </si>
  <si>
    <t>Scenarios LM 2-LM10, LM12-LM16</t>
  </si>
  <si>
    <t>China</t>
  </si>
  <si>
    <t>Reindeer Games</t>
  </si>
  <si>
    <t>Tjasajoli, Finland</t>
  </si>
  <si>
    <t>FE CG1</t>
  </si>
  <si>
    <t>G16</t>
  </si>
  <si>
    <t>Alligator Creek</t>
  </si>
  <si>
    <t>T13</t>
  </si>
  <si>
    <t xml:space="preserve">Double Trigger </t>
  </si>
  <si>
    <t>Hill 647</t>
  </si>
  <si>
    <t>Near Conde-Folie, France</t>
  </si>
  <si>
    <t>AH Solitaire ASL Mission  3</t>
  </si>
  <si>
    <t>Le Valtru, France</t>
  </si>
  <si>
    <t>The Lost Platoon</t>
  </si>
  <si>
    <t>The Flank of the Black Bull</t>
  </si>
  <si>
    <t>Honey Trap</t>
  </si>
  <si>
    <t>Frundsberg Right</t>
  </si>
  <si>
    <t>Hohenstaufen Left</t>
  </si>
  <si>
    <t>East of Krivoi Rog, Russia</t>
  </si>
  <si>
    <t>Climax At the Mures Defile</t>
  </si>
  <si>
    <t>The Bridge</t>
  </si>
  <si>
    <t>Three miles south of Piazza Armerina, Sicily, Italy</t>
  </si>
  <si>
    <t>Risen From Hell</t>
  </si>
  <si>
    <t>Repulse 1</t>
  </si>
  <si>
    <t>Endgame</t>
  </si>
  <si>
    <t>Cassino Station, Cassino, Italy</t>
  </si>
  <si>
    <t>SP119</t>
  </si>
  <si>
    <t>The Dragon's Lehr</t>
  </si>
  <si>
    <t>Bardia, Libya</t>
  </si>
  <si>
    <t>SAGA94-4</t>
  </si>
  <si>
    <t>SAGA94-2</t>
  </si>
  <si>
    <t>The Recalcitrants</t>
  </si>
  <si>
    <t>Jitra, Malaysia</t>
  </si>
  <si>
    <t>OA 8</t>
  </si>
  <si>
    <t>GD13</t>
  </si>
  <si>
    <t>Fire Brigades</t>
  </si>
  <si>
    <t>Across the Wurm</t>
  </si>
  <si>
    <t>Q50</t>
  </si>
  <si>
    <t>Han-sur-Neid, France</t>
  </si>
  <si>
    <t>Romanian Holiday</t>
  </si>
  <si>
    <t>Hokovti, Russia</t>
  </si>
  <si>
    <t>Meeting Again</t>
  </si>
  <si>
    <t>Led To the Slaughter</t>
  </si>
  <si>
    <t>ASL News 70</t>
  </si>
  <si>
    <t>Trench Warfare</t>
  </si>
  <si>
    <t>A Perfect Match</t>
  </si>
  <si>
    <t>The Narrow Front</t>
  </si>
  <si>
    <t>CH 19</t>
  </si>
  <si>
    <t>No Moon River</t>
  </si>
  <si>
    <t>Firefight At Trögstad</t>
  </si>
  <si>
    <t>Turning the Tide ASL Scenario Bundle U24</t>
  </si>
  <si>
    <t>ASL Journal Issue 5 Online W1</t>
  </si>
  <si>
    <t>Turning the Tide ASL Scenario Bundle U25</t>
  </si>
  <si>
    <t>Ov10</t>
  </si>
  <si>
    <t>Surrounded At Mouterhouse</t>
  </si>
  <si>
    <t>Commando</t>
  </si>
  <si>
    <t>Jungle Fighters</t>
  </si>
  <si>
    <t>DB045</t>
  </si>
  <si>
    <t>DB046</t>
  </si>
  <si>
    <t>Encounter At Cornimont</t>
  </si>
  <si>
    <t>First To Strike</t>
  </si>
  <si>
    <t>One Down, Two To Go</t>
  </si>
  <si>
    <t>Clash At Stoumont</t>
  </si>
  <si>
    <t>Decision At La Gleize</t>
  </si>
  <si>
    <t>The Bridge At Cheneux</t>
  </si>
  <si>
    <t>Dispatches From the Bunker Issue  7 DB013</t>
  </si>
  <si>
    <t>Dispatches From the Bunker Issue  2 DB003</t>
  </si>
  <si>
    <t>Dispatches From the Bunker Issue  4 DB007</t>
  </si>
  <si>
    <t>Southeast of Kiev, Russia</t>
  </si>
  <si>
    <t>South of Kharkov, Russia</t>
  </si>
  <si>
    <t>Tarakan, Borneo, Netherlands East Indies</t>
  </si>
  <si>
    <t>VB10</t>
  </si>
  <si>
    <t>OTT6</t>
  </si>
  <si>
    <t>North of Losovaya, Russia</t>
  </si>
  <si>
    <t>random selection 26 to 31</t>
  </si>
  <si>
    <t>OTT3</t>
  </si>
  <si>
    <t>Hamelin, Germany</t>
  </si>
  <si>
    <t>OTT4</t>
  </si>
  <si>
    <t>Panovo, Russia</t>
  </si>
  <si>
    <t>OTT2</t>
  </si>
  <si>
    <t>Ayrapaa, Finland</t>
  </si>
  <si>
    <t>The Abucay Line</t>
  </si>
  <si>
    <t>Closing the Pocket</t>
  </si>
  <si>
    <t>Falaise, France</t>
  </si>
  <si>
    <t>The Birth of Blitzkrieg</t>
  </si>
  <si>
    <t>Motorcycle Probe</t>
  </si>
  <si>
    <t>Grasping For The Wind</t>
  </si>
  <si>
    <t>Outside Cintheaux, Normandy, France</t>
  </si>
  <si>
    <t>Former Allies</t>
  </si>
  <si>
    <t>Hit the Beach Issue 6.1</t>
  </si>
  <si>
    <t>OBS CG</t>
  </si>
  <si>
    <t>Hürtgen Surprise</t>
  </si>
  <si>
    <t>Mini-CG</t>
  </si>
  <si>
    <t>HS 9</t>
  </si>
  <si>
    <t>HS10</t>
  </si>
  <si>
    <t>Government Property</t>
  </si>
  <si>
    <t>HS11</t>
  </si>
  <si>
    <t>The Sand Pit</t>
  </si>
  <si>
    <t>Near Davo, Mindanao, the Philippine Islands</t>
  </si>
  <si>
    <t>Dispatches From the Bunker Issue 12</t>
  </si>
  <si>
    <t>Monterotondo, Italy</t>
  </si>
  <si>
    <t>LSSAH24</t>
  </si>
  <si>
    <t>LSSAH 1</t>
  </si>
  <si>
    <t>Their Darkest Hour</t>
  </si>
  <si>
    <t>Art Nouveau</t>
  </si>
  <si>
    <t>War Without End</t>
  </si>
  <si>
    <t>Fauvilliers, Belgium</t>
  </si>
  <si>
    <t>Textbook Attack</t>
  </si>
  <si>
    <t>The Pouppeville Exit</t>
  </si>
  <si>
    <t>The Dead of Winter</t>
  </si>
  <si>
    <t>CH: KR SSR, LV</t>
  </si>
  <si>
    <t>The Crusher</t>
  </si>
  <si>
    <t>Marked For Death</t>
  </si>
  <si>
    <t>Send More Pigeons</t>
  </si>
  <si>
    <t>Avola, Sicily, Italy</t>
  </si>
  <si>
    <t>Mean Quick Raid</t>
  </si>
  <si>
    <t>Staroje, Russia</t>
  </si>
  <si>
    <t>Pandols Heights, near Gandesa, Tarragon, Spain</t>
  </si>
  <si>
    <t>Best of Canadian Wargamers Journal Issue 2</t>
  </si>
  <si>
    <t>Rear Area Defenders</t>
  </si>
  <si>
    <t>Hazebrouck, France</t>
  </si>
  <si>
    <t>Hill 769, south of Lagone, Italy</t>
  </si>
  <si>
    <t>Mount Monna Casale, Italy</t>
  </si>
  <si>
    <t>Wollersheim, Germany</t>
  </si>
  <si>
    <t>Battlin' Bastards of Bataan</t>
  </si>
  <si>
    <t>Go Down Fighting</t>
  </si>
  <si>
    <t>FE 25</t>
  </si>
  <si>
    <t>FE 26</t>
  </si>
  <si>
    <t>FE 27</t>
  </si>
  <si>
    <t>Item Pocket Reduced</t>
  </si>
  <si>
    <t>GD 9</t>
  </si>
  <si>
    <t>Taste of Blood</t>
  </si>
  <si>
    <t>Kulewka, Russia</t>
  </si>
  <si>
    <t>D5/A3</t>
  </si>
  <si>
    <t>ASL News 28</t>
  </si>
  <si>
    <t>Near Elsenheim, France</t>
  </si>
  <si>
    <t>RBF- 2</t>
  </si>
  <si>
    <t>RBF- 3</t>
  </si>
  <si>
    <t>RBF- 4</t>
  </si>
  <si>
    <t>RBF- 5</t>
  </si>
  <si>
    <t>RBF- 6</t>
  </si>
  <si>
    <t>RBF- 7</t>
  </si>
  <si>
    <t>RBF- 8</t>
  </si>
  <si>
    <t>Bielefeld, Germany</t>
  </si>
  <si>
    <t>Seizing Viru Harbor</t>
  </si>
  <si>
    <t>FTV</t>
  </si>
  <si>
    <t>Flame Throwing AFV (D3.6)</t>
  </si>
  <si>
    <t>RetroPak13</t>
  </si>
  <si>
    <t>RetroPak14</t>
  </si>
  <si>
    <t>RetroPak15</t>
  </si>
  <si>
    <t>RetroPak16</t>
  </si>
  <si>
    <t>RetroPak17</t>
  </si>
  <si>
    <t>RetroPak18</t>
  </si>
  <si>
    <t>Special Edition: Stalingrad! CH 87</t>
  </si>
  <si>
    <t>Special Edition: Stalingrad! CH 86</t>
  </si>
  <si>
    <t>Critical Hit Issue 2</t>
  </si>
  <si>
    <t>Critical Hit Issue 3</t>
  </si>
  <si>
    <t>Critical Hit Issue 3.1</t>
  </si>
  <si>
    <t>Critical Hit Issue 4</t>
  </si>
  <si>
    <t>Critical Hit Issue 4.1</t>
  </si>
  <si>
    <t>Critical Hit Issue 4.2</t>
  </si>
  <si>
    <t>Critical Hit Issue 5.1</t>
  </si>
  <si>
    <t>Critical Hit Issue 5.2</t>
  </si>
  <si>
    <t xml:space="preserve">Four Aces </t>
  </si>
  <si>
    <t>Operation Brassard: Port Ferraio</t>
  </si>
  <si>
    <t>Opération Brassard</t>
  </si>
  <si>
    <t>A Desperate Affair</t>
  </si>
  <si>
    <t>FE162</t>
  </si>
  <si>
    <t>PHD-1</t>
  </si>
  <si>
    <t>PHD-2</t>
  </si>
  <si>
    <t>PHD-3</t>
  </si>
  <si>
    <t>PHD-4</t>
  </si>
  <si>
    <t>Critical Hit Issue 6.1</t>
  </si>
  <si>
    <t xml:space="preserve">Combat For a Tower </t>
  </si>
  <si>
    <t>A Providential Occurrence</t>
  </si>
  <si>
    <t>West of Amfreville, France</t>
  </si>
  <si>
    <t>CH 10</t>
  </si>
  <si>
    <t>Tactical Doctrine</t>
  </si>
  <si>
    <t>Tolvajaarvi, Finland</t>
  </si>
  <si>
    <t>D1</t>
  </si>
  <si>
    <t>Varengeville, France</t>
  </si>
  <si>
    <t>Shwedaung, Burma</t>
  </si>
  <si>
    <t>Bloody Ridge</t>
  </si>
  <si>
    <t>Blitzkrieg Pack FE 84</t>
  </si>
  <si>
    <t>Blitzkrieg Pack FE 83</t>
  </si>
  <si>
    <t>FE 81</t>
  </si>
  <si>
    <t>MP 5</t>
  </si>
  <si>
    <t>MP 6</t>
  </si>
  <si>
    <t>MP 7</t>
  </si>
  <si>
    <t>MP 8</t>
  </si>
  <si>
    <t>MP 9</t>
  </si>
  <si>
    <t>Early Surprise</t>
  </si>
  <si>
    <t>Gona 5</t>
  </si>
  <si>
    <t>Gona 4</t>
  </si>
  <si>
    <t>Gona 6</t>
  </si>
  <si>
    <t>Oh Joy!</t>
  </si>
  <si>
    <t>J 22</t>
  </si>
  <si>
    <t>J 23</t>
  </si>
  <si>
    <t>xTW-1a</t>
  </si>
  <si>
    <t>Cavalry</t>
  </si>
  <si>
    <t>Allied Minor SW/Ordnance/Vehicle</t>
  </si>
  <si>
    <t>Mission 10</t>
  </si>
  <si>
    <t>Hold the Line</t>
  </si>
  <si>
    <t>Behind Utah Beach Campaigns For Shanley's Hill</t>
  </si>
  <si>
    <t>CH: AA SSR</t>
  </si>
  <si>
    <t>CH125</t>
  </si>
  <si>
    <t>Down the Throat</t>
  </si>
  <si>
    <t>The Fall of Tobruk</t>
  </si>
  <si>
    <t>CH124</t>
  </si>
  <si>
    <t>16:00 hours, Bardia, Libya</t>
  </si>
  <si>
    <t>Retrograde Out of Stoumont</t>
  </si>
  <si>
    <t>Beat Feet To Foy</t>
  </si>
  <si>
    <t>Last Stand At Westen</t>
  </si>
  <si>
    <t>Panzers To the Rescue</t>
  </si>
  <si>
    <t>A1</t>
  </si>
  <si>
    <t>Final Desperation</t>
  </si>
  <si>
    <t>The Last Wave</t>
  </si>
  <si>
    <t>Hill 249.6, south of Krasnodar, Russia</t>
  </si>
  <si>
    <t>A: Cavalry10</t>
  </si>
  <si>
    <t>South of Szolnok, Hungary</t>
  </si>
  <si>
    <t xml:space="preserve">Chestnuts! Hot Chestnuts! </t>
  </si>
  <si>
    <t>Final Crisis At Blackpool</t>
  </si>
  <si>
    <t>Double Or Nothing</t>
  </si>
  <si>
    <t>Jahore Bahru, Malaya</t>
  </si>
  <si>
    <t>In the Old Tradition</t>
  </si>
  <si>
    <t>You've Killed Us!</t>
  </si>
  <si>
    <t>The Milling Crowd</t>
  </si>
  <si>
    <t>A: Tr</t>
  </si>
  <si>
    <t>G13</t>
  </si>
  <si>
    <t>Obong-Ni Ridge</t>
  </si>
  <si>
    <t>Obong Ni Ridge, near Taegu, South Korea</t>
  </si>
  <si>
    <t>CAC6.1</t>
  </si>
  <si>
    <t>CH163</t>
  </si>
  <si>
    <t>Galatas Village &amp; Cemetery Hill, Crete</t>
  </si>
  <si>
    <t>Provost, Vic</t>
  </si>
  <si>
    <t>ASL News  6</t>
  </si>
  <si>
    <t>Ov2, Pine</t>
  </si>
  <si>
    <t>Schwerpunkt Issue  3</t>
  </si>
  <si>
    <t>Schwerpunkt Issue  4</t>
  </si>
  <si>
    <t>Critical Hit Issue 4.2 PB-CH(A) &amp; CanCon `97 Scenario CN1</t>
  </si>
  <si>
    <t>Beyond the Beachhead 2 BtB 7</t>
  </si>
  <si>
    <t>Schwerpunkt Issue  9</t>
  </si>
  <si>
    <t>Schwerpunkt Issue 10</t>
  </si>
  <si>
    <t>Le Franc Tireur Issue  1</t>
  </si>
  <si>
    <t>Critical Hit Issue 5.1 CH 91</t>
  </si>
  <si>
    <t>Butarutari Island, Makin Atoll, Gilbert Islands</t>
  </si>
  <si>
    <t>Mounted Extraction</t>
  </si>
  <si>
    <t>The Kiwis Attack</t>
  </si>
  <si>
    <t>Down the Road</t>
  </si>
  <si>
    <t>Prelim To Death Night</t>
  </si>
  <si>
    <t>St. Martin de Cilly, France</t>
  </si>
  <si>
    <t>MS 3</t>
  </si>
  <si>
    <t>MS 6</t>
  </si>
  <si>
    <t>North-northwest of Stalingrad, Russia</t>
  </si>
  <si>
    <t>MS 7</t>
  </si>
  <si>
    <t>Krakow, Russia</t>
  </si>
  <si>
    <t>A14-17</t>
  </si>
  <si>
    <t>DS, FS, GS, Ov1, WC</t>
  </si>
  <si>
    <t>MS 5</t>
  </si>
  <si>
    <r>
      <t>Module/Publication:</t>
    </r>
    <r>
      <rPr>
        <sz val="10"/>
        <rFont val="Arial"/>
        <family val="2"/>
      </rPr>
      <t xml:space="preserve"> Self-explanatory. I will attempt to give issue numbers for zine and magazine scenarios.</t>
    </r>
  </si>
  <si>
    <r>
      <t>Type:</t>
    </r>
    <r>
      <rPr>
        <sz val="10"/>
        <rFont val="Arial"/>
        <family val="2"/>
      </rPr>
      <t xml:space="preserve"> ASL, DASL (Deluxe), HASL (Historical) [Note: The scenario itself may not be a HASL scenario per say, but it will use a non-geomorphic mapboard], MASL (Mark Neukom’s Modern ASL) PBDYO (Tactiques’ Platoon Based DYO), PL (Steve Swann’s Platoon Leader) or SASL (Solitaire ASL {including scenarios designed for solitaire play prior to the release of the SASL Module}).</t>
    </r>
  </si>
  <si>
    <r>
      <t>ID#:</t>
    </r>
    <r>
      <rPr>
        <sz val="10"/>
        <rFont val="Arial"/>
        <family val="2"/>
      </rPr>
      <t xml:space="preserve"> The scenario identification/reference number. These are usually printed on the scenario but are sometimes designated by myself.</t>
    </r>
  </si>
  <si>
    <r>
      <t>Scenario Title:</t>
    </r>
    <r>
      <rPr>
        <sz val="10"/>
        <rFont val="Arial"/>
        <family val="2"/>
      </rPr>
      <t xml:space="preserve"> Nuff said.</t>
    </r>
  </si>
  <si>
    <r>
      <t>Scenario Title in English:</t>
    </r>
    <r>
      <rPr>
        <sz val="10"/>
        <rFont val="Arial"/>
        <family val="2"/>
      </rPr>
      <t xml:space="preserve"> Non-english scenarios will include english translations when available.</t>
    </r>
  </si>
  <si>
    <r>
      <t xml:space="preserve">Previously Published: </t>
    </r>
    <r>
      <rPr>
        <sz val="10"/>
        <rFont val="Arial"/>
        <family val="2"/>
      </rPr>
      <t xml:space="preserve">If a scenario has been published on more than one occasion or in more than one publication they will be listed here. </t>
    </r>
  </si>
  <si>
    <r>
      <t>Miscellaneous:</t>
    </r>
    <r>
      <rPr>
        <sz val="10"/>
        <rFont val="Arial"/>
        <family val="2"/>
      </rPr>
      <t xml:space="preserve"> The abbreviations are intended to relay some of the more “unusual” or “special” conditions found in the scenario SSRs.  A number following the abbreviation indicates the quantity of that item found in the scenario [EX: AC2 indicates that side’s OB has two Armored Cupolas].  Any General conditions applying to both sides are listed first, with Attacker’s notes following an “A:” and Defender’s notes following a “D:”.  See the Miscellaneous Abbreviations &amp; Rules Section above for a list of rules sections and their respective abbreviations.</t>
    </r>
  </si>
  <si>
    <r>
      <t>Overlays:</t>
    </r>
    <r>
      <rPr>
        <sz val="10"/>
        <rFont val="Arial"/>
        <family val="2"/>
      </rPr>
      <t xml:space="preserve"> Number of overlays used on the scenario.  Superscripts: CH - Critical Hit &amp; Issue, SL - GI: Anvil of Victory overlays; TOT2 - Time On Target # 2</t>
    </r>
  </si>
  <si>
    <r>
      <t>Turns:</t>
    </r>
    <r>
      <rPr>
        <sz val="10"/>
        <rFont val="Arial"/>
        <family val="2"/>
      </rPr>
      <t xml:space="preserve"> The number of turns the scenario/CG lasts.</t>
    </r>
  </si>
  <si>
    <t>FE 51.1</t>
  </si>
  <si>
    <t>Lastva, Hercegovina</t>
  </si>
  <si>
    <t>The Dreadnought of Rasyeinyia</t>
  </si>
  <si>
    <t>Point 270</t>
  </si>
  <si>
    <t>The Godet Hill</t>
  </si>
  <si>
    <t>La Thuile, Maurienne, France</t>
  </si>
  <si>
    <t>Near Cebu City, the Philippine Islands</t>
  </si>
  <si>
    <t>Sidi Saleh, near Beda Fomm, Libya</t>
  </si>
  <si>
    <t>Hammer and Nail</t>
  </si>
  <si>
    <t>Eviction Notice</t>
  </si>
  <si>
    <t>The Darkest Day</t>
  </si>
  <si>
    <t>FrF16</t>
  </si>
  <si>
    <t>Last Orders</t>
  </si>
  <si>
    <t>South of Zossen, Germany</t>
  </si>
  <si>
    <t>Nearby Osan, South Korea</t>
  </si>
  <si>
    <t>Oostrozebeke, Belgium</t>
  </si>
  <si>
    <t>Na Cham Border Post, Indochina</t>
  </si>
  <si>
    <t>Northwest of Klisura, Albania</t>
  </si>
  <si>
    <t>Hit the Beach Issue 5.1</t>
  </si>
  <si>
    <t>Schwerpunkt Issue 17</t>
  </si>
  <si>
    <t>SP193</t>
  </si>
  <si>
    <t>SP194</t>
  </si>
  <si>
    <t>SP195</t>
  </si>
  <si>
    <t>SP196</t>
  </si>
  <si>
    <t>SP197</t>
  </si>
  <si>
    <t>SP198</t>
  </si>
  <si>
    <t>SP199</t>
  </si>
  <si>
    <t>SP200</t>
  </si>
  <si>
    <t>SP201</t>
  </si>
  <si>
    <t>SP202</t>
  </si>
  <si>
    <t>SP203</t>
  </si>
  <si>
    <t>SP204</t>
  </si>
  <si>
    <t>Kamikaze Gorge</t>
  </si>
  <si>
    <t>Requiem For a Dreadnaught</t>
  </si>
  <si>
    <t>Ptycha, Ukraine</t>
  </si>
  <si>
    <t>Retreat From Hannut</t>
  </si>
  <si>
    <t>Hannut, Belgium</t>
  </si>
  <si>
    <t>Hussars and Hounds</t>
  </si>
  <si>
    <t>Udem, Germany</t>
  </si>
  <si>
    <t>The Clinch</t>
  </si>
  <si>
    <t>Kasnaia Poliana, Russia</t>
  </si>
  <si>
    <t>Fish In a Barrel</t>
  </si>
  <si>
    <t>Para-Trap</t>
  </si>
  <si>
    <t>Three Card Monty</t>
  </si>
  <si>
    <t>St. Sylvan, France</t>
  </si>
  <si>
    <t>Doppleganger</t>
  </si>
  <si>
    <t>Melin, France</t>
  </si>
  <si>
    <t>AoC 6</t>
  </si>
  <si>
    <t>West of Suda, Crete</t>
  </si>
  <si>
    <t>AoC 7</t>
  </si>
  <si>
    <t>West of Canea, Crete</t>
  </si>
  <si>
    <t>Mezze, Syria</t>
  </si>
  <si>
    <t>Chapelle Ste. Anne</t>
  </si>
  <si>
    <t>48-80</t>
  </si>
  <si>
    <t>Down the Manipur Road</t>
  </si>
  <si>
    <t>Viswema, Burma</t>
  </si>
  <si>
    <t>X13</t>
  </si>
  <si>
    <t>SP 34</t>
  </si>
  <si>
    <t>SP 35</t>
  </si>
  <si>
    <t>SP 36</t>
  </si>
  <si>
    <t>Desantniki</t>
  </si>
  <si>
    <t>Bear Hunt</t>
  </si>
  <si>
    <t>Doomed Battalions Pack DB1</t>
  </si>
  <si>
    <t>Kempf at Melikhovo</t>
  </si>
  <si>
    <t>Melikhovo, Russia</t>
  </si>
  <si>
    <t>30-48</t>
  </si>
  <si>
    <t>MLR6</t>
  </si>
  <si>
    <t>CWJ1</t>
  </si>
  <si>
    <t>CWJ2</t>
  </si>
  <si>
    <t>CWJ3</t>
  </si>
  <si>
    <t>AA 1</t>
  </si>
  <si>
    <t>AA 2</t>
  </si>
  <si>
    <t>AA 3</t>
  </si>
  <si>
    <t>AA 4</t>
  </si>
  <si>
    <t>Cut a Thousand Men!</t>
  </si>
  <si>
    <t>18 Mila, the Warsaw Ghetto, Poland</t>
  </si>
  <si>
    <t>D: AS, FB</t>
  </si>
  <si>
    <t>The Czerniakow Bridgehead</t>
  </si>
  <si>
    <t>The Long Left Flank</t>
  </si>
  <si>
    <t>AH: KGP SSR</t>
  </si>
  <si>
    <t>Petrozavodsk, East Karelia, Russia</t>
  </si>
  <si>
    <t>South of Primosole Bridge, Catania, Sicily, Italy</t>
  </si>
  <si>
    <t>SP 22</t>
  </si>
  <si>
    <t>Foy-Notre-Dame, Belgium</t>
  </si>
  <si>
    <t>Kerepesi Cemetery</t>
  </si>
  <si>
    <t>Teruel's Tooth</t>
  </si>
  <si>
    <t>Teruel, Spain</t>
  </si>
  <si>
    <t>La Corne, France</t>
  </si>
  <si>
    <t>One mile west of Usau, Dutch Timor</t>
  </si>
  <si>
    <t>The Back Door</t>
  </si>
  <si>
    <t>Agira, Sicily, Italy</t>
  </si>
  <si>
    <t>Battle of Carpiquet</t>
  </si>
  <si>
    <t>Carpiquet, France</t>
  </si>
  <si>
    <t>Assaulting Tes</t>
  </si>
  <si>
    <t>Skirting the Mace</t>
  </si>
  <si>
    <t>Grenadier</t>
  </si>
  <si>
    <t>Houx, France</t>
  </si>
  <si>
    <t>Kovel, Poland</t>
  </si>
  <si>
    <t>Termoli, Italy</t>
  </si>
  <si>
    <t>A: MC7</t>
  </si>
  <si>
    <t>Arbuzovka, Russia</t>
  </si>
  <si>
    <t>Ninove, Belgium</t>
  </si>
  <si>
    <t>Varosmajor Grange</t>
  </si>
  <si>
    <t>Tes, Hungary</t>
  </si>
  <si>
    <t>Near Moissy, France</t>
  </si>
  <si>
    <t>Eniwetok, the Marshall Islands</t>
  </si>
  <si>
    <t>East of Reppen, Germany</t>
  </si>
  <si>
    <t>Drvar, Bosnia, Yugoslavia</t>
  </si>
  <si>
    <t>PBP30</t>
  </si>
  <si>
    <t>PdH1</t>
  </si>
  <si>
    <t>PdH2</t>
  </si>
  <si>
    <t>PdH3</t>
  </si>
  <si>
    <t>PdH4</t>
  </si>
  <si>
    <t>Tough `Ombres</t>
  </si>
  <si>
    <t>Mairy, France</t>
  </si>
  <si>
    <t>Engulfed</t>
  </si>
  <si>
    <t>Bukrin Bridgehead, Khodorov, Ukraine, Russia</t>
  </si>
  <si>
    <t>St. Jean-Rohrbach, France</t>
  </si>
  <si>
    <t>Valor In Defeat</t>
  </si>
  <si>
    <t>World Boardgaming Championship DonCon Scenario 2008</t>
  </si>
  <si>
    <t>World Boardgaming Championship DonCon Scenario 2007</t>
  </si>
  <si>
    <t>Operations: Special Edition Issue 2</t>
  </si>
  <si>
    <t>Few and Far Between</t>
  </si>
  <si>
    <t>Twilight At Baerendorf</t>
  </si>
  <si>
    <t>Baerendorf, France</t>
  </si>
  <si>
    <t>Rate of Fire Issue  3</t>
  </si>
  <si>
    <t>Rate of Fire Issue  5</t>
  </si>
  <si>
    <t>Rate of Fire Issue  6</t>
  </si>
  <si>
    <t>Rate of Fire Issue  7</t>
  </si>
  <si>
    <t>The Canberra Games Society, Inc.</t>
  </si>
  <si>
    <t xml:space="preserve">Numa Numa Trail, Central Bougainville, the Solomon Islands </t>
  </si>
  <si>
    <t xml:space="preserve">Hill 700, Bougainville, the Solomon Islands </t>
  </si>
  <si>
    <t xml:space="preserve">Near Logging Trail, Bougainville, the Solomon Islands </t>
  </si>
  <si>
    <t>Soanotaiu Village, Mono Island, the Solomon Islands</t>
  </si>
  <si>
    <t>Tombe Village, New Georgia, the Solomon Islands</t>
  </si>
  <si>
    <t>Reka, Guadalcanal, the Solomon Islands</t>
  </si>
  <si>
    <t>Binu, Guadalcanal, the Solomon Islands</t>
  </si>
  <si>
    <t>Bimu, Guadalcanal, the Solomon Islands</t>
  </si>
  <si>
    <t>Mt. Austen, Guadalcanal, the Solomon Islands</t>
  </si>
  <si>
    <t>Piva River, Bougainville, the Solomon Islands</t>
  </si>
  <si>
    <t>Matanikau Village, Guadalcanal, the Solomon Islands</t>
  </si>
  <si>
    <t>Tenaru River, Guadalcanal, the Solomon Islands</t>
  </si>
  <si>
    <t>Tasimboko, Guadalcanal, the Solomon Islands</t>
  </si>
  <si>
    <t>Lunga Ridge, Guadalcanal, the Solomon Islands</t>
  </si>
  <si>
    <t>West of Lunga Ridge, Guadalcanal, the Solomon Islands</t>
  </si>
  <si>
    <t>"The Jap Bridge", Guadalcanal, the Solomon Islands</t>
  </si>
  <si>
    <t>Matanikau River Mouth, Guadalcanal, the Solomon Islands</t>
  </si>
  <si>
    <t>A116</t>
  </si>
  <si>
    <t>Rout Report Issue 4.4 Q11</t>
  </si>
  <si>
    <t>Rout Report Issue 4.4 Z18</t>
  </si>
  <si>
    <t>PHD TM</t>
  </si>
  <si>
    <t>GRE1</t>
  </si>
  <si>
    <t>GRE2</t>
  </si>
  <si>
    <t>Unfinished Business</t>
  </si>
  <si>
    <t>Ochota, Poland</t>
  </si>
  <si>
    <t>Recon Awry</t>
  </si>
  <si>
    <t>International Highway, Elsenborn Ridge, Belgium</t>
  </si>
  <si>
    <t>GS, Mist, Ov10, Pine</t>
  </si>
  <si>
    <t>The Meat Grinder: Hill 382</t>
  </si>
  <si>
    <t>Schwerpunkt Issue 11</t>
  </si>
  <si>
    <t>Schwerpunkt Issue 12</t>
  </si>
  <si>
    <t>Schwerpunkt Issue 13</t>
  </si>
  <si>
    <t>Fidgety Bridget</t>
  </si>
  <si>
    <t>Reluctant Warriors</t>
  </si>
  <si>
    <t>Trail #2</t>
  </si>
  <si>
    <t>Northeast of Zborov, Poland</t>
  </si>
  <si>
    <t>Shaduzup, Burma</t>
  </si>
  <si>
    <t>CH 28</t>
  </si>
  <si>
    <t>Last Gasp</t>
  </si>
  <si>
    <t>Neustadt, Germany</t>
  </si>
  <si>
    <t>GSTK5</t>
  </si>
  <si>
    <t>GSTK6</t>
  </si>
  <si>
    <t>Extracurricular Activity</t>
  </si>
  <si>
    <t>Buda, Hungary</t>
  </si>
  <si>
    <t>Charge of the Bumblebee</t>
  </si>
  <si>
    <t>Critical Hit Issue 7.2 CH 26(a)</t>
  </si>
  <si>
    <t>CH 24(a)</t>
  </si>
  <si>
    <t>Vicinity of La Giorgetta, Italy</t>
  </si>
  <si>
    <t>Oktiabr'skii State Farm, west of Prokhorovka, Russia</t>
  </si>
  <si>
    <t>Isolation</t>
  </si>
  <si>
    <t>Asphyxiation</t>
  </si>
  <si>
    <t>Frustration</t>
  </si>
  <si>
    <t>The Three Companies</t>
  </si>
  <si>
    <t>Nanawa, Paraguay</t>
  </si>
  <si>
    <t>Allenstein, East Prussia</t>
  </si>
  <si>
    <t>Scream of the Panther</t>
  </si>
  <si>
    <t>Holy Ground</t>
  </si>
  <si>
    <t>Bleeding the First</t>
  </si>
  <si>
    <t>Gubnik, Russia</t>
  </si>
  <si>
    <t>Hamich, Germany</t>
  </si>
  <si>
    <t>Buck 7</t>
  </si>
  <si>
    <t>Schwerpunkt Issue 14</t>
  </si>
  <si>
    <t>SP157</t>
  </si>
  <si>
    <t>SP158</t>
  </si>
  <si>
    <t>SP159</t>
  </si>
  <si>
    <t>SP160</t>
  </si>
  <si>
    <t>SP161</t>
  </si>
  <si>
    <t>SP162</t>
  </si>
  <si>
    <t>SP163</t>
  </si>
  <si>
    <t>SP164</t>
  </si>
  <si>
    <t>BB12.1</t>
  </si>
  <si>
    <t>BB13.3</t>
  </si>
  <si>
    <t>BB14.1</t>
  </si>
  <si>
    <t>No Quarter At Cluj</t>
  </si>
  <si>
    <t>Derna, Libya</t>
  </si>
  <si>
    <t>Funnel of Death</t>
  </si>
  <si>
    <t>Battleplan Issue 9 BB3</t>
  </si>
  <si>
    <t>ASL News Issue 27 ASL News 51</t>
  </si>
  <si>
    <t>FE176</t>
  </si>
  <si>
    <t>FE177</t>
  </si>
  <si>
    <t>FE178</t>
  </si>
  <si>
    <t>FE179</t>
  </si>
  <si>
    <t>FE180</t>
  </si>
  <si>
    <t>Near Taejon, South Korea</t>
  </si>
  <si>
    <t>La Maranosa, Spain</t>
  </si>
  <si>
    <t>KP04</t>
  </si>
  <si>
    <t>Finale</t>
  </si>
  <si>
    <t>Finale Nell'Emilia, Italy</t>
  </si>
  <si>
    <t>Hitdorf, Germany</t>
  </si>
  <si>
    <t xml:space="preserve">Positions at "Eliane 1", Dien Bien Phu, French Indochina </t>
  </si>
  <si>
    <t>Kurhaus Clash</t>
  </si>
  <si>
    <t>D</t>
  </si>
  <si>
    <t>North of Obol, Belarus, Russia</t>
  </si>
  <si>
    <t>North of Maisoncelle, France</t>
  </si>
  <si>
    <t>Near Sinnersdorf, Germany</t>
  </si>
  <si>
    <t>Via la Revolucion!: On the Border</t>
  </si>
  <si>
    <t>Where the Bullet Meets the Bone</t>
  </si>
  <si>
    <t>The Bear Battalion Attacks</t>
  </si>
  <si>
    <t>Lemon Bridge</t>
  </si>
  <si>
    <t>Kuibyshev Crossing, Southern Stalingrad, Russia</t>
  </si>
  <si>
    <t>Sydney Adventure Gaming Awards</t>
  </si>
  <si>
    <t>SP165</t>
  </si>
  <si>
    <t>SP166</t>
  </si>
  <si>
    <t>Suda, Crete</t>
  </si>
  <si>
    <t>Critical Hit Retro Issue 4</t>
  </si>
  <si>
    <t>Critical Hit Retro Issue 3</t>
  </si>
  <si>
    <t>BtB 2</t>
  </si>
  <si>
    <t>BtB 3</t>
  </si>
  <si>
    <t>BtB 4</t>
  </si>
  <si>
    <t>BtB 5</t>
  </si>
  <si>
    <t>BtB 6</t>
  </si>
  <si>
    <t>BtB 7</t>
  </si>
  <si>
    <t>BtB 8</t>
  </si>
  <si>
    <t>BtB 1</t>
  </si>
  <si>
    <t>Sir Roger Mercenario</t>
  </si>
  <si>
    <t>GSTK7</t>
  </si>
  <si>
    <t>GSTK8</t>
  </si>
  <si>
    <t>GSTK1</t>
  </si>
  <si>
    <t>HG!1</t>
  </si>
  <si>
    <t>HG!2</t>
  </si>
  <si>
    <t>HG!3</t>
  </si>
  <si>
    <t>HG!4</t>
  </si>
  <si>
    <t>HG!5</t>
  </si>
  <si>
    <t>HG!6</t>
  </si>
  <si>
    <t>CH 36</t>
  </si>
  <si>
    <t>A Wedge In the Ice</t>
  </si>
  <si>
    <t>Heiderscheid, Luxemburg</t>
  </si>
  <si>
    <t>CAW 8</t>
  </si>
  <si>
    <t>Fire and Brimstone</t>
  </si>
  <si>
    <t>CAW 9</t>
  </si>
  <si>
    <t>Hulequait, Israel</t>
  </si>
  <si>
    <t>Fedala, French Morocco</t>
  </si>
  <si>
    <t>Northwest of Belgorod, Russia</t>
  </si>
  <si>
    <t>New Allies</t>
  </si>
  <si>
    <t>Barce, North Africa</t>
  </si>
  <si>
    <t>BFP 2: Operation Cobra</t>
  </si>
  <si>
    <t>Korand Bride, Croatia</t>
  </si>
  <si>
    <t>Dispatches From the Bunker Issue  4</t>
  </si>
  <si>
    <t>Dispatches From the Bunker Issue  5</t>
  </si>
  <si>
    <t>Paddington Bears `96 Pack PBP6</t>
  </si>
  <si>
    <t>Paddington Bears '98 Pack PBP21</t>
  </si>
  <si>
    <t>Paddington Bears `96 Pack PBP3</t>
  </si>
  <si>
    <t>War In the Forest</t>
  </si>
  <si>
    <t>Siberia, Russia</t>
  </si>
  <si>
    <t>Silly Scenario</t>
  </si>
  <si>
    <t>Hill 921</t>
  </si>
  <si>
    <t>MLR3</t>
  </si>
  <si>
    <t>MLR5</t>
  </si>
  <si>
    <t>The Central Railway Station</t>
  </si>
  <si>
    <t>HB7</t>
  </si>
  <si>
    <t>West Front Series #2: WN63</t>
  </si>
  <si>
    <t>Cabourg, France</t>
  </si>
  <si>
    <t>SS-3 NFNH 7</t>
  </si>
  <si>
    <t>SS-3 NFNH 8</t>
  </si>
  <si>
    <t>VV55</t>
  </si>
  <si>
    <t>East of Calais, France</t>
  </si>
  <si>
    <t>Under a Sky of Lead</t>
  </si>
  <si>
    <t>Saving Managascar</t>
  </si>
  <si>
    <t>Grainville, France</t>
  </si>
  <si>
    <t>Fright Night</t>
  </si>
  <si>
    <t>Red Barricade, Stalingrad, Russia</t>
  </si>
  <si>
    <t>The Tigers Wrecked 'Em</t>
  </si>
  <si>
    <t>PA SSR</t>
  </si>
  <si>
    <t>LV, PA SSR</t>
  </si>
  <si>
    <t>Zabrze Area, Krakow district, Poland</t>
  </si>
  <si>
    <t>Harbin, Manchuria</t>
  </si>
  <si>
    <t>BFP B</t>
  </si>
  <si>
    <t>Chapei Chockblock</t>
  </si>
  <si>
    <t>Marco Polo Bridge</t>
  </si>
  <si>
    <t>Wanping, China</t>
  </si>
  <si>
    <t>HP33</t>
  </si>
  <si>
    <t>HP34</t>
  </si>
  <si>
    <t>HP35</t>
  </si>
  <si>
    <t>HP36</t>
  </si>
  <si>
    <t>Stanley Village, Hong Kong Island, China</t>
  </si>
  <si>
    <t>CH137</t>
  </si>
  <si>
    <t>On the Breach</t>
  </si>
  <si>
    <t>Narva, Estonia</t>
  </si>
  <si>
    <t>Mobile Group</t>
  </si>
  <si>
    <t>Riposte</t>
  </si>
  <si>
    <t>U12</t>
  </si>
  <si>
    <t>U13</t>
  </si>
  <si>
    <t>Pachino Airfield, Sicily, Italy</t>
  </si>
  <si>
    <t>Movie Popcorn</t>
  </si>
  <si>
    <t>A25.6 Issue 4</t>
  </si>
  <si>
    <t>GCA2</t>
  </si>
  <si>
    <t>Between the Golden Ears</t>
  </si>
  <si>
    <t>DBP18</t>
  </si>
  <si>
    <t>PK15, Highway 19, French Vietnam</t>
  </si>
  <si>
    <t>Seizing the Bridge</t>
  </si>
  <si>
    <t>Second Blow</t>
  </si>
  <si>
    <t>Ruckkampfer</t>
  </si>
  <si>
    <t>Yeang Dang Khum, Indochina</t>
  </si>
  <si>
    <t>Backs To the Saare</t>
  </si>
  <si>
    <t>Fraulatern, Germany</t>
  </si>
  <si>
    <t>D: FB0-3</t>
  </si>
  <si>
    <t>North of Maladang, Luzon, the Philippines</t>
  </si>
  <si>
    <t>Logoan Airfield</t>
  </si>
  <si>
    <t>Advance To Kakas</t>
  </si>
  <si>
    <t>Last Cavalry Charge</t>
  </si>
  <si>
    <t>Morong, Luzon, the Philippines</t>
  </si>
  <si>
    <t>Bukit Full of Trouble</t>
  </si>
  <si>
    <t>Bukit Timah, Singapore</t>
  </si>
  <si>
    <t>Aerodrome P1</t>
  </si>
  <si>
    <t>GS, WC</t>
  </si>
  <si>
    <t>G</t>
  </si>
  <si>
    <t>The Mines of February</t>
  </si>
  <si>
    <t>Near Prokhorovka, Russia</t>
  </si>
  <si>
    <t>Caught Napping</t>
  </si>
  <si>
    <t>Oreye, Belgium</t>
  </si>
  <si>
    <t>Bitter Day</t>
  </si>
  <si>
    <t>10km east of Hannut, Belgium</t>
  </si>
  <si>
    <t>Meximieux, France</t>
  </si>
  <si>
    <t>BdF8</t>
  </si>
  <si>
    <t>BdF9</t>
  </si>
  <si>
    <t>FoW ASL1</t>
  </si>
  <si>
    <t>Martinvast, south of Cherbourg, France</t>
  </si>
  <si>
    <t>OAF: L</t>
  </si>
  <si>
    <t>Bryansk Pocket, Russia</t>
  </si>
  <si>
    <t>Dispatches From the Bunker Issue 31 DB082</t>
  </si>
  <si>
    <t>Quickfire Challenge #1 GS 1</t>
  </si>
  <si>
    <t>Belgrade, Yugoslavia</t>
  </si>
  <si>
    <t>South Park</t>
  </si>
  <si>
    <t>Pusan, South Korea</t>
  </si>
  <si>
    <t>Stalingrad, Russia</t>
  </si>
  <si>
    <t>Near Zaghouan, Tunisia</t>
  </si>
  <si>
    <t>March Madness `99 Pack KE16</t>
  </si>
  <si>
    <t>March Madness `99 Pack KE17</t>
  </si>
  <si>
    <t>March Madness `99 Pack KE18</t>
  </si>
  <si>
    <t>March Madness `99 Pack KE19</t>
  </si>
  <si>
    <t>ABS-12</t>
  </si>
  <si>
    <t>All American</t>
  </si>
  <si>
    <t>FF-13</t>
  </si>
  <si>
    <t>Outside Termoli, Italy</t>
  </si>
  <si>
    <t>Cornwall's Bill</t>
  </si>
  <si>
    <t>Drifts, DS</t>
  </si>
  <si>
    <t>CH: TPSR</t>
  </si>
  <si>
    <t>Stoumont Station, Belgium</t>
  </si>
  <si>
    <t>Tiger 222</t>
  </si>
  <si>
    <t>Nightmare</t>
  </si>
  <si>
    <t>Noville, Belgium</t>
  </si>
  <si>
    <t>TOT Teaser C</t>
  </si>
  <si>
    <t>The Precious Price of Time</t>
  </si>
  <si>
    <t>ASL News 64</t>
  </si>
  <si>
    <t>Ludendorff Bridge, near Remagen, Germany</t>
  </si>
  <si>
    <t>Pacific War Series #4: Jumonji Pass</t>
  </si>
  <si>
    <t>Mini 01c</t>
  </si>
  <si>
    <t>Main 02</t>
  </si>
  <si>
    <t>Lababia Ridge</t>
  </si>
  <si>
    <t>The Queen's Prequel</t>
  </si>
  <si>
    <t>Moyland, Germany</t>
  </si>
  <si>
    <t>Italian Brothers</t>
  </si>
  <si>
    <t>The Enemy of My Enemy</t>
  </si>
  <si>
    <t>A25.6 Issue 1</t>
  </si>
  <si>
    <t>Critical Hit Issue 7.2 CH 84(a)</t>
  </si>
  <si>
    <t>ASL Journal Issue 4 J 67</t>
  </si>
  <si>
    <t>Near Dubno, Russia</t>
  </si>
  <si>
    <t>VV30</t>
  </si>
  <si>
    <t>SP 74</t>
  </si>
  <si>
    <t>The Last Tiger</t>
  </si>
  <si>
    <t>Pillau, Samland, East Prussia</t>
  </si>
  <si>
    <t>SP 75</t>
  </si>
  <si>
    <t>Taurus Pursuant</t>
  </si>
  <si>
    <t>Bras, Normandy, France</t>
  </si>
  <si>
    <t>You Dirty, Little, Serafimovich</t>
  </si>
  <si>
    <t>Muravji, Russia</t>
  </si>
  <si>
    <t>South of Pratulin, Poland</t>
  </si>
  <si>
    <t>G17</t>
  </si>
  <si>
    <t>Hakkaa Paalle</t>
  </si>
  <si>
    <t>Near Vetko, Finland</t>
  </si>
  <si>
    <t>Warnach, Belgium</t>
  </si>
  <si>
    <t>ASL News 52</t>
  </si>
  <si>
    <t>Preussen, Germany</t>
  </si>
  <si>
    <t>Phillipps, Pete</t>
  </si>
  <si>
    <t>Lorraine Series #3: Misty Morning Melee</t>
  </si>
  <si>
    <t>Near Lezy, France</t>
  </si>
  <si>
    <t>Lorraine Series #1: Avril Action</t>
  </si>
  <si>
    <t>Bread Factory #2</t>
  </si>
  <si>
    <t>Subterranean Quarry</t>
  </si>
  <si>
    <t>DD2A</t>
  </si>
  <si>
    <t>DD2B</t>
  </si>
  <si>
    <t>DD4</t>
  </si>
  <si>
    <t>DD5</t>
  </si>
  <si>
    <t>DH1</t>
  </si>
  <si>
    <t>DL16.4</t>
  </si>
  <si>
    <t>DL24.3</t>
  </si>
  <si>
    <t>Charge of the Bison</t>
  </si>
  <si>
    <t>Without the Morale of Recul</t>
  </si>
  <si>
    <t>ASL Digest Issue 3.01 ATL 92.1</t>
  </si>
  <si>
    <t>08:00 hours, Toktong Pass, Korea</t>
  </si>
  <si>
    <t>Friendly Fire Pack 4</t>
  </si>
  <si>
    <t>FrF25</t>
  </si>
  <si>
    <t>FrF26</t>
  </si>
  <si>
    <t>ASL News Issue 32 ASL News 70</t>
  </si>
  <si>
    <t>Tiger By the Tail</t>
  </si>
  <si>
    <t>North of Sevastopol, Crimea, Russia</t>
  </si>
  <si>
    <t>Fort Molotov, Crimea, Russia</t>
  </si>
  <si>
    <t>Isola Bella, Italy</t>
  </si>
  <si>
    <t>Zlotnik, Russia</t>
  </si>
  <si>
    <t>4+</t>
  </si>
  <si>
    <t>Katib el-Subha, Sinai</t>
  </si>
  <si>
    <t>Last Bridge</t>
  </si>
  <si>
    <t>Mines!</t>
  </si>
  <si>
    <t>Romny</t>
  </si>
  <si>
    <t>FT 01</t>
  </si>
  <si>
    <t>FT 02</t>
  </si>
  <si>
    <t>FT 03</t>
  </si>
  <si>
    <t>FT 04</t>
  </si>
  <si>
    <t>PP 1</t>
  </si>
  <si>
    <t>The French Fight</t>
  </si>
  <si>
    <t>Free French</t>
  </si>
  <si>
    <t>Black Day For the 116</t>
  </si>
  <si>
    <t>CH: AS</t>
  </si>
  <si>
    <t>Race For the Sarvis</t>
  </si>
  <si>
    <t>Why At Erp</t>
  </si>
  <si>
    <t>Kenetic Energy's  March Madness `98 Hungarian/Romanian Counter Set</t>
  </si>
  <si>
    <t>16-18</t>
  </si>
  <si>
    <t>Origins Tournament Scenario 1996</t>
  </si>
  <si>
    <t>MMP News</t>
  </si>
  <si>
    <t>RBF-15</t>
  </si>
  <si>
    <t>RBF-16</t>
  </si>
  <si>
    <t>RBF-17</t>
  </si>
  <si>
    <t>RBF- 1</t>
  </si>
  <si>
    <t>Flesh Against Concrete</t>
  </si>
  <si>
    <t>Move Out!</t>
  </si>
  <si>
    <t>Eselnau, Alsace, France</t>
  </si>
  <si>
    <t>D7/A14</t>
  </si>
  <si>
    <t>La Cadena (Spanish)</t>
  </si>
  <si>
    <t>Hill 101.4, Weat of Stalingrad, Russia</t>
  </si>
  <si>
    <t>DASL Module 2: Hedgerow Hell</t>
  </si>
  <si>
    <t>HASL Module 1: Red Barricades</t>
  </si>
  <si>
    <t>Langlais On Hill 781</t>
  </si>
  <si>
    <t>Repulsed On the Beach</t>
  </si>
  <si>
    <t>Battling For Belgium</t>
  </si>
  <si>
    <t>Bruised At Bruree</t>
  </si>
  <si>
    <t>Trapped At Authie</t>
  </si>
  <si>
    <t>Sisu At Suma</t>
  </si>
  <si>
    <t>Down On the Streets</t>
  </si>
  <si>
    <t>No Quarter At Queniau</t>
  </si>
  <si>
    <t>Assault On a Partisan Home Base</t>
  </si>
  <si>
    <t>AP50</t>
  </si>
  <si>
    <t>Panzergeist</t>
  </si>
  <si>
    <t>Olszak, Poland</t>
  </si>
  <si>
    <t>Vethem, Germany</t>
  </si>
  <si>
    <t>On the Goch-Calcor Road</t>
  </si>
  <si>
    <t>South of Bykivka, Russia</t>
  </si>
  <si>
    <t>North of Luchki, Russia</t>
  </si>
  <si>
    <t>ASL News Scroungin' ASL News 32</t>
  </si>
  <si>
    <t>Martelange, Belgium</t>
  </si>
  <si>
    <t>ASLUG 23.1</t>
  </si>
  <si>
    <t>ASLUG 24.1</t>
  </si>
  <si>
    <t>Assenois, France</t>
  </si>
  <si>
    <t>Hill 243.0, Werchopenje, Russia</t>
  </si>
  <si>
    <t>Daugava Drubbing</t>
  </si>
  <si>
    <t>Along the Dubysa River, near Rasienai, Lithuania</t>
  </si>
  <si>
    <t>Savoia!</t>
  </si>
  <si>
    <t>Near Hirbet Main, Israel</t>
  </si>
  <si>
    <t>Etziongrad</t>
  </si>
  <si>
    <t>HoB: NFNH SSR</t>
  </si>
  <si>
    <t>Outside Paulis, Romania</t>
  </si>
  <si>
    <t>Double Cross</t>
  </si>
  <si>
    <t>Rowanowka, Russia</t>
  </si>
  <si>
    <t>Absent Friends</t>
  </si>
  <si>
    <t>RBF-29</t>
  </si>
  <si>
    <t>RBF-30</t>
  </si>
  <si>
    <t>Midnight Train</t>
  </si>
  <si>
    <t>Mission 12</t>
  </si>
  <si>
    <t>Pillau Fight</t>
  </si>
  <si>
    <t>HP12</t>
  </si>
  <si>
    <t>Steel Rain</t>
  </si>
  <si>
    <t>Near Pbzovica, Yugoslavia</t>
  </si>
  <si>
    <t>St. Contest, France</t>
  </si>
  <si>
    <t>Euro-Pack 5: The Eastern Front Euro-Pack  7</t>
  </si>
  <si>
    <t>Euro-Pack 5: The Eastern Front Euro-Pack 18</t>
  </si>
  <si>
    <t>Ivankovo, Russia</t>
  </si>
  <si>
    <r>
      <t>CH: SHSR</t>
    </r>
    <r>
      <rPr>
        <sz val="10"/>
        <rFont val="Wingdings"/>
        <charset val="2"/>
      </rPr>
      <t/>
    </r>
  </si>
  <si>
    <t>Voshchinino, Russia</t>
  </si>
  <si>
    <t>Gromovaja-Balka, Ukraine</t>
  </si>
  <si>
    <t>Kampar, Malaya</t>
  </si>
  <si>
    <t>Direct Order</t>
  </si>
  <si>
    <t xml:space="preserve">Terrorist!! </t>
  </si>
  <si>
    <t>Massif Assault</t>
  </si>
  <si>
    <t>Quinauan Point, Bataan, the Philippine Islands</t>
  </si>
  <si>
    <t>Trail #2, Bataan, the Philippine Islands</t>
  </si>
  <si>
    <t>ASL Journal Issue 3 J 56</t>
  </si>
  <si>
    <t>DB009</t>
  </si>
  <si>
    <t>DB010</t>
  </si>
  <si>
    <t>Rain (E3.51)</t>
  </si>
  <si>
    <t>VV22</t>
  </si>
  <si>
    <t>Hana-Saku</t>
  </si>
  <si>
    <t>Between Spytkowice and Wysoka, Poland</t>
  </si>
  <si>
    <t>Stavolot, Belgium</t>
  </si>
  <si>
    <t>SAGA98-4</t>
  </si>
  <si>
    <t>Gothic Horror</t>
  </si>
  <si>
    <t>D4/A8</t>
  </si>
  <si>
    <t>Hangest, France</t>
  </si>
  <si>
    <t>West of the Dniepr River, Ukraine, Russia</t>
  </si>
  <si>
    <t>FB2, MMP: VotG SSR</t>
  </si>
  <si>
    <t>Euro-Pack 3: Late War `44-45</t>
  </si>
  <si>
    <t>Euro-Pack 4: The War in North Africa</t>
  </si>
  <si>
    <t>D: Tr4</t>
  </si>
  <si>
    <t>A: AS</t>
  </si>
  <si>
    <t>Sinagoga, Italy</t>
  </si>
  <si>
    <t>D1/A3</t>
  </si>
  <si>
    <t>Bouvellemont, France</t>
  </si>
  <si>
    <t>CH140</t>
  </si>
  <si>
    <t>Summa, Finland</t>
  </si>
  <si>
    <t>Rennes, France</t>
  </si>
  <si>
    <t>ASL News 42</t>
  </si>
  <si>
    <t>Na Cham Fort, Indochina</t>
  </si>
  <si>
    <t>ASL News 43</t>
  </si>
  <si>
    <t>Flavion, Belgium</t>
  </si>
  <si>
    <t>Rudder's Line</t>
  </si>
  <si>
    <t>Vaagso, Vaagso Island, Norway</t>
  </si>
  <si>
    <t>Kromatorsk area, Russia</t>
  </si>
  <si>
    <t>Second Cristot</t>
  </si>
  <si>
    <t>Bocage Blockage</t>
  </si>
  <si>
    <t>Trevieres, France</t>
  </si>
  <si>
    <t>Sargent Rudolf Brasche Series #4: No Soup For You!</t>
  </si>
  <si>
    <t>East Front Series #2: PaKing a Punch</t>
  </si>
  <si>
    <t>Kargarlyk, Russia</t>
  </si>
  <si>
    <t>Bihac, Yugoslavia</t>
  </si>
  <si>
    <t>Against Ill Advice</t>
  </si>
  <si>
    <t>Tank Battle</t>
  </si>
  <si>
    <t>PBP21</t>
  </si>
  <si>
    <t>PBP22</t>
  </si>
  <si>
    <t>Signal Hill</t>
  </si>
  <si>
    <t>Blood-Flecked Snow</t>
  </si>
  <si>
    <t>MwT13</t>
  </si>
  <si>
    <t>Prelude To Caen</t>
  </si>
  <si>
    <t>0.25</t>
  </si>
  <si>
    <t>Colleville, Normandy, France</t>
  </si>
  <si>
    <t>A: WC</t>
  </si>
  <si>
    <t>March Madness `99 Pack</t>
  </si>
  <si>
    <t>Kinetic Energy Productions</t>
  </si>
  <si>
    <t>Provence Pack</t>
  </si>
  <si>
    <t>Right Hook At Sudkampen</t>
  </si>
  <si>
    <t>Push Comes To Shove</t>
  </si>
  <si>
    <t>Death Knell At Kalach</t>
  </si>
  <si>
    <t>Hot Time In the Old Town Tonight</t>
  </si>
  <si>
    <t>Tiger At the Gates</t>
  </si>
  <si>
    <t>Bonfires At Bir Hakeim</t>
  </si>
  <si>
    <t>Leibstandarte Series #3: Recon Blitz At Sarnowka</t>
  </si>
  <si>
    <t>ASL News Issue 32 ASL News 71bis</t>
  </si>
  <si>
    <t>Backblast Issue 1 BB 2</t>
  </si>
  <si>
    <t>ASL Module  5a: For King and Country 101</t>
  </si>
  <si>
    <t>West of Quesnel, France</t>
  </si>
  <si>
    <t>A Most Trying Time</t>
  </si>
  <si>
    <t>Holding Out</t>
  </si>
  <si>
    <t>Southwest of Quesnel, France</t>
  </si>
  <si>
    <t>Mukden, Manchuria</t>
  </si>
  <si>
    <t>St. Lambet-Sur-Dives, France</t>
  </si>
  <si>
    <t>Watson's Wood</t>
  </si>
  <si>
    <t>Three Story House</t>
  </si>
  <si>
    <t>The Eternal City</t>
  </si>
  <si>
    <t>Hero Pax 2: Eastern Front Hero Fest</t>
  </si>
  <si>
    <t>The Plantation</t>
  </si>
  <si>
    <t>Squaring Up</t>
  </si>
  <si>
    <t>Kokumbona Krunch</t>
  </si>
  <si>
    <t>Sudden Fury</t>
  </si>
  <si>
    <t>Over Open Sights</t>
  </si>
  <si>
    <t>View From the Trenches Issue 33</t>
  </si>
  <si>
    <t>View From the Trenches Issue 34/35</t>
  </si>
  <si>
    <t>View From the Trenches Issue 39</t>
  </si>
  <si>
    <t>View From the Trenches Issue 42</t>
  </si>
  <si>
    <t>View From the Trenches Issue 65/66</t>
  </si>
  <si>
    <t>View From the Trenches Issue 67</t>
  </si>
  <si>
    <t>Wargamer Issue 2.01</t>
  </si>
  <si>
    <t>Hondeghem, France</t>
  </si>
  <si>
    <t>Gemas, Malaya</t>
  </si>
  <si>
    <t>Gagliano, Sicily, Italy</t>
  </si>
  <si>
    <t>2GM-1</t>
  </si>
  <si>
    <t>Monnin, Bruce</t>
  </si>
  <si>
    <t>HASL Module 4: Pegasus Bridge PB6</t>
  </si>
  <si>
    <t>Conflict Simulations of Australia</t>
  </si>
  <si>
    <t>FE 23</t>
  </si>
  <si>
    <t xml:space="preserve">Tariq-Capuzzo track south of Tobruk, Libya </t>
  </si>
  <si>
    <t>Stavka Archives</t>
  </si>
  <si>
    <t>Scenario File 1</t>
  </si>
  <si>
    <t>Blazing Borders</t>
  </si>
  <si>
    <t>Spoils of War</t>
  </si>
  <si>
    <t>Aglajavi, Finland</t>
  </si>
  <si>
    <t>Village of Marchelpot, south of Peronne, France</t>
  </si>
  <si>
    <t>Raining Bullets</t>
  </si>
  <si>
    <t>Penful Airfield, Koepang, Dutch Timor</t>
  </si>
  <si>
    <t>PTO1 4</t>
  </si>
  <si>
    <t>Mourir a Madrid</t>
  </si>
  <si>
    <t>ABS- 8</t>
  </si>
  <si>
    <t>LM15</t>
  </si>
  <si>
    <t xml:space="preserve">The Alleyways of Rome </t>
  </si>
  <si>
    <t>Sugar Cane Shuffle</t>
  </si>
  <si>
    <t>Battery 'B' Bites Back</t>
  </si>
  <si>
    <t>Arare, New Guinea</t>
  </si>
  <si>
    <t>Fortress of Boulogne, Francs</t>
  </si>
  <si>
    <t>Watten, France</t>
  </si>
  <si>
    <t>Here Stands the Legion!</t>
  </si>
  <si>
    <t xml:space="preserve">TOT11 </t>
  </si>
  <si>
    <t xml:space="preserve">TOT12 </t>
  </si>
  <si>
    <t>TOT 3</t>
  </si>
  <si>
    <t>TOT 4</t>
  </si>
  <si>
    <t>TOT 5</t>
  </si>
  <si>
    <t>TOT 6</t>
  </si>
  <si>
    <t>TOT13</t>
  </si>
  <si>
    <t>Air Assault On Drvar</t>
  </si>
  <si>
    <t xml:space="preserve">Slaughter In Heaven </t>
  </si>
  <si>
    <t xml:space="preserve">The Army At the End of the World </t>
  </si>
  <si>
    <t xml:space="preserve">Ghosts In the Jungle </t>
  </si>
  <si>
    <t xml:space="preserve">A Train For Arnhem </t>
  </si>
  <si>
    <t>Hukawng Valley, Burma</t>
  </si>
  <si>
    <t>ASL News  1</t>
  </si>
  <si>
    <t xml:space="preserve"> A Mortifying Proposition: The Vicar's Lunch</t>
  </si>
  <si>
    <t>England</t>
  </si>
  <si>
    <t>SL 47</t>
  </si>
  <si>
    <t>Dispatches From the Bunker Issue 19 DB042</t>
  </si>
  <si>
    <t>Dispatches From the Bunker Issue 18 DB040</t>
  </si>
  <si>
    <t>Dispatches From the Bunker Issue 13 DB026</t>
  </si>
  <si>
    <t>Dispatches From the Bunker Issue  6 DB012</t>
  </si>
  <si>
    <t xml:space="preserve">Cabanes Vieilles </t>
  </si>
  <si>
    <t>Old Huts</t>
  </si>
  <si>
    <t>The Thousand Forks</t>
  </si>
  <si>
    <t xml:space="preserve">Les Mille Fourches </t>
  </si>
  <si>
    <t xml:space="preserve">La Forca </t>
  </si>
  <si>
    <t xml:space="preserve">Les 3 Communes </t>
  </si>
  <si>
    <t>Marine! You Die!</t>
  </si>
  <si>
    <t>15-27</t>
  </si>
  <si>
    <t>Eyne, Belgium</t>
  </si>
  <si>
    <t>End of the Line</t>
  </si>
  <si>
    <t>HTB! 9</t>
  </si>
  <si>
    <t>ASL Action Pack 4: Normandy</t>
  </si>
  <si>
    <t>Euro-Pack 11</t>
  </si>
  <si>
    <t>An Arm and a Leg</t>
  </si>
  <si>
    <t>San Terenzo, Italy</t>
  </si>
  <si>
    <t>SP 19</t>
  </si>
  <si>
    <t>RBF- 9</t>
  </si>
  <si>
    <t>RBF-10</t>
  </si>
  <si>
    <t>The Hand That Holds the Dagger</t>
  </si>
  <si>
    <t>Headlong Charge</t>
  </si>
  <si>
    <t>ABS-10</t>
  </si>
  <si>
    <t>Les Foulons, France</t>
  </si>
  <si>
    <t>D2/A3</t>
  </si>
  <si>
    <t>Operation Rosselsprung: Knight's Move</t>
  </si>
  <si>
    <t>LSSAH25</t>
  </si>
  <si>
    <t>Getting the Job Done!</t>
  </si>
  <si>
    <t>LSSAH26</t>
  </si>
  <si>
    <t>Dispatches From the Bunker Issue  5 DB010</t>
  </si>
  <si>
    <t>Headhunting For Bloody Huns</t>
  </si>
  <si>
    <t>DASL Series #1: Headhunting For Bloody Huns</t>
  </si>
  <si>
    <t>Tunisian Series #2: Crisis At Kasserine</t>
  </si>
  <si>
    <t>Dispatches From the Bunker Issue  1 DB001</t>
  </si>
  <si>
    <t>Dispatches From the Bunker Issue  8 DB016</t>
  </si>
  <si>
    <t>Le Hamel, Normandy, France</t>
  </si>
  <si>
    <t>Fire Teams</t>
  </si>
  <si>
    <t>MP16</t>
  </si>
  <si>
    <t>Power Struggle</t>
  </si>
  <si>
    <t>The General Issue 32.3</t>
  </si>
  <si>
    <t>Boardgame Journal Issue 3</t>
  </si>
  <si>
    <t>Boardgame Journal Issue 4</t>
  </si>
  <si>
    <t>Venafro, Italy</t>
  </si>
  <si>
    <t>Between Dardennes and Les Moulins, France, 1700 hours</t>
  </si>
  <si>
    <t>A Lesson For Lehr</t>
  </si>
  <si>
    <t>Le Desert, near St. Jean-de-Daye, France</t>
  </si>
  <si>
    <t>Scenarios Tac65, Tac66, Tac73 &amp; Tac74</t>
  </si>
  <si>
    <t>AP17</t>
  </si>
  <si>
    <t>AP18</t>
  </si>
  <si>
    <t>AP19</t>
  </si>
  <si>
    <t>AP20</t>
  </si>
  <si>
    <t>AP21</t>
  </si>
  <si>
    <t>AP22</t>
  </si>
  <si>
    <t>AP23</t>
  </si>
  <si>
    <t>AP24</t>
  </si>
  <si>
    <t>AP25</t>
  </si>
  <si>
    <t>AP26</t>
  </si>
  <si>
    <t>AP27</t>
  </si>
  <si>
    <t>AP28</t>
  </si>
  <si>
    <t>The Valley of Death</t>
  </si>
  <si>
    <t>Arbuzov, Russia</t>
  </si>
  <si>
    <t>TT 2</t>
  </si>
  <si>
    <t>Another Balaclava</t>
  </si>
  <si>
    <t>FT 19</t>
  </si>
  <si>
    <t>Oviedo 34</t>
  </si>
  <si>
    <t>Oviedo, Spain</t>
  </si>
  <si>
    <t>02:30 hours, Toktong Pass, Korea</t>
  </si>
  <si>
    <t>Mounte Criscina, Sicily, Italy</t>
  </si>
  <si>
    <t>Clay Pigeons</t>
  </si>
  <si>
    <t>Dufayel, France</t>
  </si>
  <si>
    <t>They're Coming!</t>
  </si>
  <si>
    <t>CH: BVR SSR</t>
  </si>
  <si>
    <t>CH Web Freebie</t>
  </si>
  <si>
    <t>CH: TP</t>
  </si>
  <si>
    <t>Ettelbruck, Luxembourg</t>
  </si>
  <si>
    <t>To Milk In Larache</t>
  </si>
  <si>
    <t>A Stroke of Luck</t>
  </si>
  <si>
    <t>French / British / American</t>
  </si>
  <si>
    <t>Caspe, Aragón, Spain</t>
  </si>
  <si>
    <t>AH: PB SSR</t>
  </si>
  <si>
    <t>AH:  PB SSR, LV</t>
  </si>
  <si>
    <t>Buchholz, Germany</t>
  </si>
  <si>
    <t>D: Tr3</t>
  </si>
  <si>
    <t>J</t>
  </si>
  <si>
    <t>"Forlorn Hope"</t>
  </si>
  <si>
    <t>Akrotiri Gone Awry</t>
  </si>
  <si>
    <t>Critical Hit Issue 7.3 CH177</t>
  </si>
  <si>
    <t>Bedja Blockade</t>
  </si>
  <si>
    <t>Bedja Pass, Tunisia</t>
  </si>
  <si>
    <t>Critical Hit Issue 4.2 ASL News 2</t>
  </si>
  <si>
    <t>Coastal Fortress Gamers Group Online Scenario SF1.1</t>
  </si>
  <si>
    <t>Scenario Designer's Handbook SF1.1</t>
  </si>
  <si>
    <t>Deilinghofen Airfield, Ruhr Pocket, Germany</t>
  </si>
  <si>
    <t>Mortain10</t>
  </si>
  <si>
    <t>La Fantay, France</t>
  </si>
  <si>
    <t>Mortain, France</t>
  </si>
  <si>
    <t>Hill 314, east of Mortain, France</t>
  </si>
  <si>
    <t>Raw Deal</t>
  </si>
  <si>
    <t>Knightsbridge, Libya</t>
  </si>
  <si>
    <t>DB006</t>
  </si>
  <si>
    <t>DYO</t>
  </si>
  <si>
    <t>To Save Berlin</t>
  </si>
  <si>
    <t>RBM C3</t>
  </si>
  <si>
    <t>RBM C4</t>
  </si>
  <si>
    <t>RBM C5</t>
  </si>
  <si>
    <t>The General Issue 23.3</t>
  </si>
  <si>
    <t>RBF-39</t>
  </si>
  <si>
    <t>Brochow-Solchaczew, Poland</t>
  </si>
  <si>
    <t>RBF-40</t>
  </si>
  <si>
    <t>King's Gambit</t>
  </si>
  <si>
    <t>RBF-41</t>
  </si>
  <si>
    <t>RBF-42</t>
  </si>
  <si>
    <t>RBF-44</t>
  </si>
  <si>
    <t>Maple Leaf Route Issue 1.1 MLR1 &amp; View From the Trenches Issue 32 MLR1</t>
  </si>
  <si>
    <t>Vodotyï, Ukraine</t>
  </si>
  <si>
    <t>VV57</t>
  </si>
  <si>
    <t>VV58</t>
  </si>
  <si>
    <t>VV59</t>
  </si>
  <si>
    <t>Yield the Passage!</t>
  </si>
  <si>
    <t>A: MC5, Tr6</t>
  </si>
  <si>
    <t>VV56</t>
  </si>
  <si>
    <t>The General Issue 31-3 G37</t>
  </si>
  <si>
    <t>ASL Digest Issue 2.06 SL 38</t>
  </si>
  <si>
    <t>Thulin, Belgium</t>
  </si>
  <si>
    <t>Point of No Return</t>
  </si>
  <si>
    <t>6½ miles east of Sidi Rezneg, Libya</t>
  </si>
  <si>
    <t>Debacle At Sung Kiang</t>
  </si>
  <si>
    <t>Factory In Flux</t>
  </si>
  <si>
    <t>North of Kaunas, Lithuania</t>
  </si>
  <si>
    <t>AH Solitaire ASL Mission  1</t>
  </si>
  <si>
    <t>AH Solitaire ASL Mission  2</t>
  </si>
  <si>
    <t>89:1</t>
  </si>
  <si>
    <t>Tolvajari, Finland</t>
  </si>
  <si>
    <t>A Cold Day In Hell</t>
  </si>
  <si>
    <t>The Iron Ring Is Closed</t>
  </si>
  <si>
    <t>Le Journal du Stratège Issue 70</t>
  </si>
  <si>
    <t xml:space="preserve"> The Gallows </t>
  </si>
  <si>
    <t>The First Battle of Uryv</t>
  </si>
  <si>
    <t>Helping Hand</t>
  </si>
  <si>
    <t>Signs of Victory</t>
  </si>
  <si>
    <t>Lousy At Ludburg</t>
  </si>
  <si>
    <t>Hero Pax 4: Mediterranean Theater of Operations</t>
  </si>
  <si>
    <t>Leatherneck 1</t>
  </si>
  <si>
    <t>Total Axis Pack 1: Eastern Front Firestorm</t>
  </si>
  <si>
    <t>Total Eastern Front Pack 1</t>
  </si>
  <si>
    <t>TOT21</t>
  </si>
  <si>
    <t>TOT22</t>
  </si>
  <si>
    <t>TOT23</t>
  </si>
  <si>
    <t>TOT24</t>
  </si>
  <si>
    <t>TOT25</t>
  </si>
  <si>
    <t>TOT27</t>
  </si>
  <si>
    <t>21 Nations At la Canada</t>
  </si>
  <si>
    <t>Last Push To Mozhaisk</t>
  </si>
  <si>
    <t>Ready To Sting</t>
  </si>
  <si>
    <t>Cornered Beasts</t>
  </si>
  <si>
    <t>Petushki, Ukraine, Russia</t>
  </si>
  <si>
    <t>5.5-6.5</t>
  </si>
  <si>
    <t>Von Renesse's Recon</t>
  </si>
  <si>
    <t>Radekhov, Ukraine, Russia</t>
  </si>
  <si>
    <t>Armor only scenario</t>
  </si>
  <si>
    <t>Beaufort's Feast</t>
  </si>
  <si>
    <t>Gorodok, Russia</t>
  </si>
  <si>
    <t>Novorossisk, Kuban Estuary, Russia</t>
  </si>
  <si>
    <t>Grudge Match</t>
  </si>
  <si>
    <t>Battles Issue 3</t>
  </si>
  <si>
    <t>Boardgame Players Association</t>
  </si>
  <si>
    <t>The End</t>
  </si>
  <si>
    <t>The Far Bank</t>
  </si>
  <si>
    <t>River Zapadnaja Divina, Belorussia</t>
  </si>
  <si>
    <t>Fog of War Scenario</t>
  </si>
  <si>
    <t>Seven Graves For Seven Brothers</t>
  </si>
  <si>
    <t>No Monumental Acclaim</t>
  </si>
  <si>
    <t>Association des Stratèges Ludiques</t>
  </si>
  <si>
    <t>Qusr Shaikh, Iran</t>
  </si>
  <si>
    <t>SCW 7</t>
  </si>
  <si>
    <t>SCW 8</t>
  </si>
  <si>
    <t>SCW 9</t>
  </si>
  <si>
    <t>SCW10</t>
  </si>
  <si>
    <t>SCW11</t>
  </si>
  <si>
    <t>SCW12</t>
  </si>
  <si>
    <t>Tim Hundsdorfer</t>
  </si>
  <si>
    <t>Max and Moritz</t>
  </si>
  <si>
    <t>South of Rzhev, Russia</t>
  </si>
  <si>
    <t>GD12</t>
  </si>
  <si>
    <t>Herbstwind</t>
  </si>
  <si>
    <t>Gostischka Valley, Russia</t>
  </si>
  <si>
    <t>ASLUG  5</t>
  </si>
  <si>
    <t>Choke Point</t>
  </si>
  <si>
    <t>Verdal, Norway</t>
  </si>
  <si>
    <t>The Grind</t>
  </si>
  <si>
    <t>Patton's Pride</t>
  </si>
  <si>
    <t>A: Air1</t>
  </si>
  <si>
    <t>Commence Hostilities</t>
  </si>
  <si>
    <t>A: MC</t>
  </si>
  <si>
    <t>ASL News 29</t>
  </si>
  <si>
    <t>The St. Goar Assault</t>
  </si>
  <si>
    <t>East of Mutanchiang, Manchuria</t>
  </si>
  <si>
    <t>¡No Pasaran!</t>
  </si>
  <si>
    <t>FE128</t>
  </si>
  <si>
    <t>Victorious of Dead</t>
  </si>
  <si>
    <t>The General Issue 25.3 M</t>
  </si>
  <si>
    <t>Bad Neighbor Policy</t>
  </si>
  <si>
    <t>The Bitwood Gamble</t>
  </si>
  <si>
    <t>ASL News 47</t>
  </si>
  <si>
    <t>Into the Caldron</t>
  </si>
  <si>
    <t>The Tiger Attacks</t>
  </si>
  <si>
    <t>Rock the Block</t>
  </si>
  <si>
    <t>CH: B2 South</t>
  </si>
  <si>
    <t>Blow the Bridge</t>
  </si>
  <si>
    <t>Urban Fortress</t>
  </si>
  <si>
    <t>Turk's Tank</t>
  </si>
  <si>
    <t>Tiger Station</t>
  </si>
  <si>
    <t>CH: B2 North</t>
  </si>
  <si>
    <t>Charge of the Light Brigade</t>
  </si>
  <si>
    <t>Dawn's Early Light</t>
  </si>
  <si>
    <t>Allen, Jeffrey T.</t>
  </si>
  <si>
    <t>Somewhere in France</t>
  </si>
  <si>
    <t>Popcorn 3</t>
  </si>
  <si>
    <t>Heroes of Mtsensk</t>
  </si>
  <si>
    <t>Russians Are Coming!</t>
  </si>
  <si>
    <t>Smoke Them Out</t>
  </si>
  <si>
    <t>IP 7</t>
  </si>
  <si>
    <t xml:space="preserve">Another Day, Another Field </t>
  </si>
  <si>
    <t xml:space="preserve">Tiger 222 </t>
  </si>
  <si>
    <t xml:space="preserve">Winter Wonderland </t>
  </si>
  <si>
    <t>Regalbuto, Italy</t>
  </si>
  <si>
    <t>HASL</t>
  </si>
  <si>
    <t>SP  8</t>
  </si>
  <si>
    <t>The Getaway</t>
  </si>
  <si>
    <t>Fort Kassala, Monte Mocram Pass, Sudan</t>
  </si>
  <si>
    <t xml:space="preserve">A Good Rest </t>
  </si>
  <si>
    <t xml:space="preserve">Recovery </t>
  </si>
  <si>
    <t>G22</t>
  </si>
  <si>
    <t>Death On the Eismeer Strasse</t>
  </si>
  <si>
    <t>Near Luostari, Russia</t>
  </si>
  <si>
    <t>FS, GS, LV, WC</t>
  </si>
  <si>
    <t>Fighting Over Food &amp; Ammo</t>
  </si>
  <si>
    <t>Luostari, Russia</t>
  </si>
  <si>
    <t>Thunderbird Series #5: Task Force To Cotignac</t>
  </si>
  <si>
    <t>Chinese Series #1: Lack of Discernment</t>
  </si>
  <si>
    <t>Canton, Kwangtung Provence, China</t>
  </si>
  <si>
    <t>ASLUG 16</t>
  </si>
  <si>
    <t>D: FB6</t>
  </si>
  <si>
    <t>ASL News 45</t>
  </si>
  <si>
    <t>Russian</t>
  </si>
  <si>
    <t>Faraone, Joe</t>
  </si>
  <si>
    <t>Charpate, Burma</t>
  </si>
  <si>
    <t>Historical Gavin Take</t>
  </si>
  <si>
    <t>East of the Litsa River, Northern Finland</t>
  </si>
  <si>
    <t>Galatas, Crete</t>
  </si>
  <si>
    <t>Hell On Wheels Battle Pack HoW 8</t>
  </si>
  <si>
    <t>Hell On Wheels Battle Pack HoW 1</t>
  </si>
  <si>
    <t>Hell On Wheels Battle Pack HoW12</t>
  </si>
  <si>
    <t>Hell On Wheels Battle Pack HoW10</t>
  </si>
  <si>
    <t>Fire and Ice</t>
  </si>
  <si>
    <t>Pillau, East Prussia</t>
  </si>
  <si>
    <t>Autz, Courland</t>
  </si>
  <si>
    <t>Kovono, Lithuania</t>
  </si>
  <si>
    <t>Opochka, Russia</t>
  </si>
  <si>
    <t>Schwerpunkt Tournament Scenario 1995 95-1</t>
  </si>
  <si>
    <t>GS, Ov1</t>
  </si>
  <si>
    <t>OA12</t>
  </si>
  <si>
    <t>Peleliu, Palau Islands</t>
  </si>
  <si>
    <t>A20</t>
  </si>
  <si>
    <t>CH 39</t>
  </si>
  <si>
    <t>Freedom Fighters</t>
  </si>
  <si>
    <t>Across the Wire</t>
  </si>
  <si>
    <t>Executive Decision</t>
  </si>
  <si>
    <t>Kanga Force</t>
  </si>
  <si>
    <t>HP18</t>
  </si>
  <si>
    <t>HP20</t>
  </si>
  <si>
    <t>HP21</t>
  </si>
  <si>
    <t>AP40</t>
  </si>
  <si>
    <t>TAP13</t>
  </si>
  <si>
    <t>Last Gasp of the Wacht an Rhein!</t>
  </si>
  <si>
    <t>Hellzapoppin' Ridge</t>
  </si>
  <si>
    <t>Boulogne, France</t>
  </si>
  <si>
    <t>The Forgotten Front</t>
  </si>
  <si>
    <t>Hennebont, France</t>
  </si>
  <si>
    <t>To the Last Man</t>
  </si>
  <si>
    <t>Budapest, Hungary</t>
  </si>
  <si>
    <t>First Clash</t>
  </si>
  <si>
    <t>For the Honor of Italy</t>
  </si>
  <si>
    <t>FE 32</t>
  </si>
  <si>
    <t>Waffen-SS FF 13</t>
  </si>
  <si>
    <t>Waffen-SS FF 14</t>
  </si>
  <si>
    <t>Out of the Attic Issue 2 OA17</t>
  </si>
  <si>
    <t>Out of the Attic Issue 2 OA18</t>
  </si>
  <si>
    <t>Portinhaika Strongpoint, Finland</t>
  </si>
  <si>
    <t>The Central Railway Station, Stalingrad, Russia</t>
  </si>
  <si>
    <t xml:space="preserve">Elastic Defense </t>
  </si>
  <si>
    <t xml:space="preserve">A Thorny Problem </t>
  </si>
  <si>
    <t xml:space="preserve">Bear Hunting </t>
  </si>
  <si>
    <t xml:space="preserve">The Last Charge </t>
  </si>
  <si>
    <t>Lorraine Series #4: Asking For Trouble</t>
  </si>
  <si>
    <t>Near Orneset, Norway</t>
  </si>
  <si>
    <t>Peiper's Progress</t>
  </si>
  <si>
    <t>Wintergewitter</t>
  </si>
  <si>
    <t>Faugh A'Ballagh</t>
  </si>
  <si>
    <t>Down In a Hole</t>
  </si>
  <si>
    <t>Beyond the Beachhead BtB 7</t>
  </si>
  <si>
    <t>Grain For the Taking</t>
  </si>
  <si>
    <t>Hope For Relief</t>
  </si>
  <si>
    <t>The Unholy Mission</t>
  </si>
  <si>
    <t>Victory For Nothing</t>
  </si>
  <si>
    <t>San Nen Kire!</t>
  </si>
  <si>
    <t>Battle For St. Nizier</t>
  </si>
  <si>
    <t>Refusal On the Flank</t>
  </si>
  <si>
    <t>Death Ride of Das Reich</t>
  </si>
  <si>
    <t>Southwest of Notre-Dame-de-Cenilly, France</t>
  </si>
  <si>
    <t>From Villebaudon To Valhalla</t>
  </si>
  <si>
    <t>Villeaudon/Beaucrody, France</t>
  </si>
  <si>
    <t>BFP C</t>
  </si>
  <si>
    <t>Carnage In the Night</t>
  </si>
  <si>
    <t>Beast At Bay</t>
  </si>
  <si>
    <t>Last Act In Lorraine</t>
  </si>
  <si>
    <t>Plow Factory</t>
  </si>
  <si>
    <t>Dubno, Ukraine</t>
  </si>
  <si>
    <t>A: Cavalry2, Tr2</t>
  </si>
  <si>
    <t>CH130</t>
  </si>
  <si>
    <t>CanCon Tournament Scenario 1999</t>
  </si>
  <si>
    <t>OCTOBear Tournament Scenario 1999</t>
  </si>
  <si>
    <t>OCTOBear Tournament Scenario 2000</t>
  </si>
  <si>
    <t>ASL Classic J</t>
  </si>
  <si>
    <t>Riva-Bella, France</t>
  </si>
  <si>
    <t>VV 6</t>
  </si>
  <si>
    <t>Alamein  7</t>
  </si>
  <si>
    <t>Probing the Villas</t>
  </si>
  <si>
    <t>The Citadel</t>
  </si>
  <si>
    <t>The Citadel of Brest-Litovsk, Russia</t>
  </si>
  <si>
    <t>A3</t>
  </si>
  <si>
    <t>D: AC3</t>
  </si>
  <si>
    <t>American</t>
  </si>
  <si>
    <t>Near Pont l'Abbe, France</t>
  </si>
  <si>
    <t>Cold Comfort</t>
  </si>
  <si>
    <t>One-Log Bridge</t>
  </si>
  <si>
    <t>ASLUG 13</t>
  </si>
  <si>
    <t>Shot Off With Too Weak of a Bullet</t>
  </si>
  <si>
    <t>South of Balka Tshaptschach, Russia</t>
  </si>
  <si>
    <t>Tac 29</t>
  </si>
  <si>
    <t>CF 1</t>
  </si>
  <si>
    <t>A: GL, PD</t>
  </si>
  <si>
    <t>FE 80.1</t>
  </si>
  <si>
    <t>Krolewsh, Poland</t>
  </si>
  <si>
    <t>Balkan Warfare</t>
  </si>
  <si>
    <t>Budapest Pack</t>
  </si>
  <si>
    <t>Histoire &amp; Collections</t>
  </si>
  <si>
    <t>Kecskemet, Hungary</t>
  </si>
  <si>
    <t>FE135.1</t>
  </si>
  <si>
    <t>Approach March</t>
  </si>
  <si>
    <t>Ocsa, Hungary</t>
  </si>
  <si>
    <t>FE136.1</t>
  </si>
  <si>
    <t>Impertinence Rewarded</t>
  </si>
  <si>
    <t>Baracska, Hungary</t>
  </si>
  <si>
    <t>FE137.1</t>
  </si>
  <si>
    <t>Tin Cans Burning</t>
  </si>
  <si>
    <t>CH: SMI</t>
  </si>
  <si>
    <t>The Border Forts</t>
  </si>
  <si>
    <t>CH 69</t>
  </si>
  <si>
    <t>Warsaw, Poland</t>
  </si>
  <si>
    <t>Paddington Bears '97 Pack PBP14</t>
  </si>
  <si>
    <t>Paddington Bears '97 Pack PBP13</t>
  </si>
  <si>
    <t>Paddington Bears '98 Pack PBP24</t>
  </si>
  <si>
    <t>Paddington Bears '98 Pack PBP25</t>
  </si>
  <si>
    <t>Rain</t>
  </si>
  <si>
    <t>Magierov, Western Ukraine</t>
  </si>
  <si>
    <t>East of Medjez-el-Bab, Tunisia</t>
  </si>
  <si>
    <t>CH 48</t>
  </si>
  <si>
    <t>Donets Basin, Ukraine, Russia</t>
  </si>
  <si>
    <t>CH 49</t>
  </si>
  <si>
    <t>Taylor Made Defense</t>
  </si>
  <si>
    <t>PB 6</t>
  </si>
  <si>
    <t>A112</t>
  </si>
  <si>
    <t>Viertagi, Stalingrad, Russia</t>
  </si>
  <si>
    <t>FE134.1</t>
  </si>
  <si>
    <t>Kecskemet Clash</t>
  </si>
  <si>
    <t>HB1</t>
  </si>
  <si>
    <t>HB2</t>
  </si>
  <si>
    <t>HB3</t>
  </si>
  <si>
    <t>HB4</t>
  </si>
  <si>
    <t>HB5</t>
  </si>
  <si>
    <t>Storm From the North</t>
  </si>
  <si>
    <t>Restoration</t>
  </si>
  <si>
    <t>Metal Gods</t>
  </si>
  <si>
    <t>Big Toul Pocket</t>
  </si>
  <si>
    <t>ASL News Issue 30 ASL News 61</t>
  </si>
  <si>
    <t>ASL News Issue 32 ASL News 69</t>
  </si>
  <si>
    <t>Rout Report Issue 2.? X 9</t>
  </si>
  <si>
    <t>ASL News Issue 7 ASL News 14</t>
  </si>
  <si>
    <t>Wysloka, Poland</t>
  </si>
  <si>
    <t>Krasnobod, Poland</t>
  </si>
  <si>
    <t>Crushing Polish Victory</t>
  </si>
  <si>
    <t>Nowy Wisniez, Poland</t>
  </si>
  <si>
    <t>With Breakfast You Get Germans</t>
  </si>
  <si>
    <t>CH: TB</t>
  </si>
  <si>
    <t>The Stand</t>
  </si>
  <si>
    <t>Grinding Forward</t>
  </si>
  <si>
    <t>Z23</t>
  </si>
  <si>
    <t>Pfaffenheck, Germany</t>
  </si>
  <si>
    <t>Near Salerno, Italy</t>
  </si>
  <si>
    <t>Sola Airfield, southwest of Stavanger, Norway</t>
  </si>
  <si>
    <t>89:3</t>
  </si>
  <si>
    <t>89:2</t>
  </si>
  <si>
    <t>Paris Fights</t>
  </si>
  <si>
    <t>Paris, France</t>
  </si>
  <si>
    <t>The Road To Bohme</t>
  </si>
  <si>
    <t>The Attack On Hill 32</t>
  </si>
  <si>
    <t>Drive the Canadians On Hard</t>
  </si>
  <si>
    <t>The Road To Rome</t>
  </si>
  <si>
    <t>"Whiskey! Well At Least It's Canadian"</t>
  </si>
  <si>
    <t>Mounting a Big Blow</t>
  </si>
  <si>
    <t>The Clash At Borissovka</t>
  </si>
  <si>
    <t>The Russians Are Coming!</t>
  </si>
  <si>
    <t>Counterattack At Watten</t>
  </si>
  <si>
    <t xml:space="preserve">Just An Illusion </t>
  </si>
  <si>
    <t>To Die In Madrid</t>
  </si>
  <si>
    <t>Puspokladany, Hungary</t>
  </si>
  <si>
    <t>S27</t>
  </si>
  <si>
    <t>Stand For New Zealand</t>
  </si>
  <si>
    <t>S18</t>
  </si>
  <si>
    <t>S19</t>
  </si>
  <si>
    <t>S28</t>
  </si>
  <si>
    <t>S29</t>
  </si>
  <si>
    <t>Repulse Bay, Hong Kong, China</t>
  </si>
  <si>
    <t>D: AS, FB1, Tr2</t>
  </si>
  <si>
    <t>Thor's Hammer</t>
  </si>
  <si>
    <t>Aasta, Norway</t>
  </si>
  <si>
    <t>Midsummer's Night Dream</t>
  </si>
  <si>
    <t>Near Kantau, Burma</t>
  </si>
  <si>
    <t>Grabbing Gavutu</t>
  </si>
  <si>
    <t>CH115</t>
  </si>
  <si>
    <t>Tummar West</t>
  </si>
  <si>
    <t>CH116</t>
  </si>
  <si>
    <t>OAF: CRS</t>
  </si>
  <si>
    <t>Near Zembin, northeast of Minsk</t>
  </si>
  <si>
    <t>Lehrter Station, Berlin, Germany</t>
  </si>
  <si>
    <t>Haut Vents, France</t>
  </si>
  <si>
    <t>RB 1</t>
  </si>
  <si>
    <t>Commando Schenke</t>
  </si>
  <si>
    <t>Smoke the Kents!</t>
  </si>
  <si>
    <t>Search &amp; Destroy</t>
  </si>
  <si>
    <t>SP138</t>
  </si>
  <si>
    <t>SP139</t>
  </si>
  <si>
    <t>SP140</t>
  </si>
  <si>
    <t>SP141</t>
  </si>
  <si>
    <t>SP142</t>
  </si>
  <si>
    <t>SP143</t>
  </si>
  <si>
    <t>SP144</t>
  </si>
  <si>
    <t>Old Hickory's Path</t>
  </si>
  <si>
    <t>East of Kirchhellen, Germany</t>
  </si>
  <si>
    <t>Putot en Bessin, Normandy, France</t>
  </si>
  <si>
    <t>Section d’Assaut (Hommage à Vae Victis)</t>
  </si>
  <si>
    <t>Operation Brassard: Marciana Marina</t>
  </si>
  <si>
    <t>Gran Sasso, Italy</t>
  </si>
  <si>
    <t>Southwest of Stuhlweissenburg, Hungary</t>
  </si>
  <si>
    <t>LV, Mud</t>
  </si>
  <si>
    <t>CH  1</t>
  </si>
  <si>
    <t>D0-3</t>
  </si>
  <si>
    <t>West of Pritzhagen, Germany</t>
  </si>
  <si>
    <t>Wulkow, Germany</t>
  </si>
  <si>
    <t>A Chance Meeting In the Reichwald</t>
  </si>
  <si>
    <t>Ov</t>
  </si>
  <si>
    <t>Failure To Communicate</t>
  </si>
  <si>
    <t>The Liberation of Paris: Reunion</t>
  </si>
  <si>
    <t>A Night To Remember</t>
  </si>
  <si>
    <t>Braux-Saint-Rémy, France</t>
  </si>
  <si>
    <t>Near Macta, Algeria</t>
  </si>
  <si>
    <t>Near Schepzig, Germany</t>
  </si>
  <si>
    <t>Northeast of Kletsk, Belorussia</t>
  </si>
  <si>
    <t>The Fangs of Transylvania</t>
  </si>
  <si>
    <t>Apahida, Romania</t>
  </si>
  <si>
    <t>VV34</t>
  </si>
  <si>
    <t>VV35</t>
  </si>
  <si>
    <t>VV36</t>
  </si>
  <si>
    <t>VV37</t>
  </si>
  <si>
    <t>FE181</t>
  </si>
  <si>
    <t>FE182</t>
  </si>
  <si>
    <t>FE183</t>
  </si>
  <si>
    <t>FE184</t>
  </si>
  <si>
    <t>FE185</t>
  </si>
  <si>
    <t>First Invasion of Germany</t>
  </si>
  <si>
    <t>Hurrah!</t>
  </si>
  <si>
    <t>Defense of Wysloka</t>
  </si>
  <si>
    <t>March Madness 2010 Irregular Forces Pack</t>
  </si>
  <si>
    <t>MM01</t>
  </si>
  <si>
    <t>MM02</t>
  </si>
  <si>
    <t>MM03</t>
  </si>
  <si>
    <t>MM04</t>
  </si>
  <si>
    <t>MM05</t>
  </si>
  <si>
    <t>MM06</t>
  </si>
  <si>
    <t>MM07</t>
  </si>
  <si>
    <t>Metal-Shaba</t>
  </si>
  <si>
    <t>Ust-Usa</t>
  </si>
  <si>
    <t>Ambushing the Warheads</t>
  </si>
  <si>
    <t>Arab</t>
  </si>
  <si>
    <t>Frontier Surprise</t>
  </si>
  <si>
    <t>Fontier Post, Libyan-Egyptian Border</t>
  </si>
  <si>
    <t>Combe Force</t>
  </si>
  <si>
    <t>Ghirba, Libya</t>
  </si>
  <si>
    <t>Swanning About'</t>
  </si>
  <si>
    <t>Electric Wiskers</t>
  </si>
  <si>
    <t>The Fall of Camp Nibeiwa</t>
  </si>
  <si>
    <t>Nibeiwa, Egypt</t>
  </si>
  <si>
    <t>March To Fire</t>
  </si>
  <si>
    <t>Tummar West Camp, Egypt</t>
  </si>
  <si>
    <t>Coastal Road west of Alam el Dab, Egypt</t>
  </si>
  <si>
    <t>Sidi Barrani</t>
  </si>
  <si>
    <t>Next Stop Sidi Omar</t>
  </si>
  <si>
    <t>Sidi Omar, Egypt</t>
  </si>
  <si>
    <t>Ciao Time!</t>
  </si>
  <si>
    <t>A Test of Nerve</t>
  </si>
  <si>
    <t>The Tobruk Perimeter</t>
  </si>
  <si>
    <t>Vladivostok, Siberia, Russia</t>
  </si>
  <si>
    <t>FT117</t>
  </si>
  <si>
    <t>BC 8</t>
  </si>
  <si>
    <t>BC 9</t>
  </si>
  <si>
    <t>Contact Front</t>
  </si>
  <si>
    <t>Oivi, Papua, New Guinea</t>
  </si>
  <si>
    <t>BC10</t>
  </si>
  <si>
    <t>American / Chinese</t>
  </si>
  <si>
    <t>Near Ningbo, China</t>
  </si>
  <si>
    <t>FT 45</t>
  </si>
  <si>
    <t>FT 46</t>
  </si>
  <si>
    <t>FT 47</t>
  </si>
  <si>
    <t>FT 48</t>
  </si>
  <si>
    <t>FT 49</t>
  </si>
  <si>
    <t>Panzer Press</t>
  </si>
  <si>
    <t>See Scenario Card</t>
  </si>
  <si>
    <t>Any</t>
  </si>
  <si>
    <t>FT144</t>
  </si>
  <si>
    <t>Red Scare</t>
  </si>
  <si>
    <t>Near Jiagou, China</t>
  </si>
  <si>
    <t>FT143</t>
  </si>
  <si>
    <t>Tigers of Pantang</t>
  </si>
  <si>
    <t>Near Pantang, China</t>
  </si>
  <si>
    <t>FT145</t>
  </si>
  <si>
    <t>Bears of Kinmen</t>
  </si>
  <si>
    <t>Kinmen Island, Taiwan Straight, China</t>
  </si>
  <si>
    <t>FT141</t>
  </si>
  <si>
    <t>Easy Day At Volupai</t>
  </si>
  <si>
    <t>VV61</t>
  </si>
  <si>
    <t>The Hunter</t>
  </si>
  <si>
    <t>Hill Sweet Blues</t>
  </si>
  <si>
    <t>Udo Grebe Gamedesign</t>
  </si>
  <si>
    <t>Command &amp; Strategy Issue 7</t>
  </si>
  <si>
    <t>The Achilles Heel</t>
  </si>
  <si>
    <t>Tiger's Roar</t>
  </si>
  <si>
    <t>Marilles, Belgium</t>
  </si>
  <si>
    <t>ASL News 41</t>
  </si>
  <si>
    <t>Objective Princenhage</t>
  </si>
  <si>
    <t>Mission  8</t>
  </si>
  <si>
    <t>Patrol</t>
  </si>
  <si>
    <t>Mission  9</t>
  </si>
  <si>
    <t>Enemy Offensive</t>
  </si>
  <si>
    <t>7+</t>
  </si>
  <si>
    <t>Desert Low Visibility Hindrance (F11)</t>
  </si>
  <si>
    <t>Al</t>
  </si>
  <si>
    <t>DS</t>
  </si>
  <si>
    <t>Deep Snow (E3.73)</t>
  </si>
  <si>
    <t>Ax</t>
  </si>
  <si>
    <t>Reuler, Luxemburg</t>
  </si>
  <si>
    <t>SP  4</t>
  </si>
  <si>
    <t>A Ridge To Far</t>
  </si>
  <si>
    <t>Critical Hit Issue 2 CH 16</t>
  </si>
  <si>
    <t>Critical Hit Retro Issue 2 CH 17</t>
  </si>
  <si>
    <t>Critical Hit Issue 2 CH 17</t>
  </si>
  <si>
    <t>VV45</t>
  </si>
  <si>
    <t>VV46</t>
  </si>
  <si>
    <t>VV47</t>
  </si>
  <si>
    <t>High Tide At Heiligenbeil</t>
  </si>
  <si>
    <t>View From the Trenches Issue 34/35 MLR5</t>
  </si>
  <si>
    <t>A Final Surprise</t>
  </si>
  <si>
    <t>Nocturnal Attrition</t>
  </si>
  <si>
    <t>Fuchin, Manchuria</t>
  </si>
  <si>
    <t>South of Scialesi, Albania</t>
  </si>
  <si>
    <t>Boulougne, France</t>
  </si>
  <si>
    <t>JA-01</t>
  </si>
  <si>
    <t>The General Issue 31.2</t>
  </si>
  <si>
    <t>Gun Duel 2000 SHS2</t>
  </si>
  <si>
    <t>FE 36</t>
  </si>
  <si>
    <t>FE 37</t>
  </si>
  <si>
    <t>FE 61</t>
  </si>
  <si>
    <t>FE  1</t>
  </si>
  <si>
    <t>FE  2</t>
  </si>
  <si>
    <t>FE  3</t>
  </si>
  <si>
    <t>OB 6</t>
  </si>
  <si>
    <t>Hoffmeister's Charge</t>
  </si>
  <si>
    <t>South of Skoplje, Yugoslavia</t>
  </si>
  <si>
    <t>Assault On Red Barricades</t>
  </si>
  <si>
    <t>Greek</t>
  </si>
  <si>
    <t>God Save the King</t>
  </si>
  <si>
    <t>Surabaya Slugfest</t>
  </si>
  <si>
    <t>Surabaya, Indonesia</t>
  </si>
  <si>
    <t>LM14</t>
  </si>
  <si>
    <t>LM16</t>
  </si>
  <si>
    <t>LM17</t>
  </si>
  <si>
    <t>VV53</t>
  </si>
  <si>
    <t>VV52</t>
  </si>
  <si>
    <t>VV60</t>
  </si>
  <si>
    <t>A: hd4</t>
  </si>
  <si>
    <t>Battles Issue 2</t>
  </si>
  <si>
    <t>Counter-Attack On the Friedrichstrasse</t>
  </si>
  <si>
    <t>Flanking the Canal</t>
  </si>
  <si>
    <t>Faustniks</t>
  </si>
  <si>
    <t>A: AB11</t>
  </si>
  <si>
    <t>Royal Palace, Copenhagen, Denmark</t>
  </si>
  <si>
    <t>Axios Valley, Greece</t>
  </si>
  <si>
    <t>Danish</t>
  </si>
  <si>
    <t>Hand-to-Hand CC (J2.31)</t>
  </si>
  <si>
    <t>Jat</t>
  </si>
  <si>
    <t>Genesis 15</t>
  </si>
  <si>
    <t>Near Arry, France</t>
  </si>
  <si>
    <t>Northwest of Biscari, Sicily, Italy</t>
  </si>
  <si>
    <t>T10</t>
  </si>
  <si>
    <t>T11</t>
  </si>
  <si>
    <t>South of Trois Ponts, Belgium</t>
  </si>
  <si>
    <t>T12</t>
  </si>
  <si>
    <t>Genesis 14</t>
  </si>
  <si>
    <t>Near Hekken's Road, Reichwald Forest, Germany</t>
  </si>
  <si>
    <t>The Other Side of the Rein</t>
  </si>
  <si>
    <t>Near the Rein River, Germany</t>
  </si>
  <si>
    <t>N/A</t>
  </si>
  <si>
    <t>Paulis Detachment</t>
  </si>
  <si>
    <t>Paulis, Romania</t>
  </si>
  <si>
    <t>Lessons Learned the Hard Way</t>
  </si>
  <si>
    <t>Biala Palanka, Bulgaria</t>
  </si>
  <si>
    <t>DS, WC</t>
  </si>
  <si>
    <t>Thorne In Your Side</t>
  </si>
  <si>
    <t>Rozvazhev, Ukraine</t>
  </si>
  <si>
    <t>50</t>
  </si>
  <si>
    <t>FE195</t>
  </si>
  <si>
    <t>A2+</t>
  </si>
  <si>
    <t>The Hunters Become the Hunted</t>
  </si>
  <si>
    <t>A: Cavalry11</t>
  </si>
  <si>
    <t>MD1</t>
  </si>
  <si>
    <t>Ramelle, France</t>
  </si>
  <si>
    <t>Aussie `95 Pack PB2</t>
  </si>
  <si>
    <t>Aussie `95 Pack PB6</t>
  </si>
  <si>
    <t>ASL Module  4: Partisan!</t>
  </si>
  <si>
    <t>ASL Module  5: West of Alemein</t>
  </si>
  <si>
    <t>ASL Module  6: The Last Hurrah</t>
  </si>
  <si>
    <t>Agony, Ateball and Angel</t>
  </si>
  <si>
    <t>LCP: 7SS SSR</t>
  </si>
  <si>
    <t>VotG12</t>
  </si>
  <si>
    <t>The First Bid</t>
  </si>
  <si>
    <t>Friendly</t>
  </si>
  <si>
    <t>1-3</t>
  </si>
  <si>
    <t>The Prelude To Spring</t>
  </si>
  <si>
    <t>Time To Kill</t>
  </si>
  <si>
    <t>Slaughter At Shanderovka</t>
  </si>
  <si>
    <t>Death Or Glory</t>
  </si>
  <si>
    <t>The Cemetery</t>
  </si>
  <si>
    <t>Dravar, Yugoslavia</t>
  </si>
  <si>
    <t>Z27</t>
  </si>
  <si>
    <t>Vuoksi River, near Vouselmi, Finland</t>
  </si>
  <si>
    <t>ASL News Issue 19 ASL News 39</t>
  </si>
  <si>
    <t>ASL News Issue 20 ASL News 40</t>
  </si>
  <si>
    <t>Critical Hit Online Issue 1 xTW-1a</t>
  </si>
  <si>
    <t>Cream of the Crop</t>
  </si>
  <si>
    <t>Shielding Moscow</t>
  </si>
  <si>
    <t>Broken Bamboo</t>
  </si>
  <si>
    <t>Danger Forward</t>
  </si>
  <si>
    <t>Schwerpunkt</t>
  </si>
  <si>
    <t>Targul Frumos, Romania</t>
  </si>
  <si>
    <t>Ivanovo, Russia</t>
  </si>
  <si>
    <t>WG 9</t>
  </si>
  <si>
    <t>The Horse Soldiers</t>
  </si>
  <si>
    <t>Valor of the Mahrattas</t>
  </si>
  <si>
    <t>Near Dombass, Norway</t>
  </si>
  <si>
    <t>Schanzenberg, Germany</t>
  </si>
  <si>
    <t xml:space="preserve">Singling, Germany </t>
  </si>
  <si>
    <t>Final Act</t>
  </si>
  <si>
    <t>Less Than Expected</t>
  </si>
  <si>
    <t>One For the Trophy Case</t>
  </si>
  <si>
    <t>North of Goubellat, Tunisa</t>
  </si>
  <si>
    <t>Operation Neptune</t>
  </si>
  <si>
    <t>O</t>
  </si>
  <si>
    <t>Ring of Fire</t>
  </si>
  <si>
    <t>Raseinei, Russia</t>
  </si>
  <si>
    <t>Le Franc Tireur Issue  7 FT 29</t>
  </si>
  <si>
    <t>Le Franc Tireur Issue  7 FT 31</t>
  </si>
  <si>
    <t>Firestorm In St. Manvieu</t>
  </si>
  <si>
    <t>Walk In the Woods</t>
  </si>
  <si>
    <t>Fire On the Mountain</t>
  </si>
  <si>
    <t>Another Day On the Rack!</t>
  </si>
  <si>
    <t>Assault On Crete: Rushing Hill A</t>
  </si>
  <si>
    <t>Assault On Crete: The Venetian Fort</t>
  </si>
  <si>
    <t>VASL Tr4</t>
  </si>
  <si>
    <t>Humaine, Belguim</t>
  </si>
  <si>
    <t>End Station Budapest</t>
  </si>
  <si>
    <t>CH136</t>
  </si>
  <si>
    <t>A Point of the Sword</t>
  </si>
  <si>
    <t>Finlandia!</t>
  </si>
  <si>
    <t>The Battle For Carroceto</t>
  </si>
  <si>
    <t>Devils In the Graveyard</t>
  </si>
  <si>
    <t>Paddington Bears `96 Pack PBP5</t>
  </si>
  <si>
    <t>Rommel Is At the Gates</t>
  </si>
  <si>
    <t>Counter-Landing At Koromokina Lagoon</t>
  </si>
  <si>
    <t>Decision At Safi</t>
  </si>
  <si>
    <t>Easter At Tobruk</t>
  </si>
  <si>
    <t>The Struggle Begins: Panzers At Rasienai</t>
  </si>
  <si>
    <t>King's Pawn To … Taejon?</t>
  </si>
  <si>
    <t>FT StN2</t>
  </si>
  <si>
    <t>FT StN3</t>
  </si>
  <si>
    <t>FT StN4</t>
  </si>
  <si>
    <t>FT StN5</t>
  </si>
  <si>
    <t>FT StN6</t>
  </si>
  <si>
    <t>FT StN7</t>
  </si>
  <si>
    <t>FT StN8</t>
  </si>
  <si>
    <t>Greyhound at Bay</t>
  </si>
  <si>
    <t>DB051</t>
  </si>
  <si>
    <t>FE193</t>
  </si>
  <si>
    <t>FE194</t>
  </si>
  <si>
    <t>So Glorious To Die</t>
  </si>
  <si>
    <t>The Tragedy At Grodno</t>
  </si>
  <si>
    <t>Reconnaissance By Attack</t>
  </si>
  <si>
    <t>Just Short of Victory</t>
  </si>
  <si>
    <t>Hodgson’s Honey Pots</t>
  </si>
  <si>
    <t>Death From Above</t>
  </si>
  <si>
    <t>Crushing the Diversion</t>
  </si>
  <si>
    <t>ASLUG  9</t>
  </si>
  <si>
    <t>A Dangerous Possibility</t>
  </si>
  <si>
    <t>Siberian Shockwave</t>
  </si>
  <si>
    <t>South of Casa Barardi, Italy</t>
  </si>
  <si>
    <t>Near Eisholz Germany</t>
  </si>
  <si>
    <t>ASL Module  1: Beyond Valor</t>
  </si>
  <si>
    <t>ASL Module  2: Paratrooper</t>
  </si>
  <si>
    <t>The Port-Filliolet Crossroads</t>
  </si>
  <si>
    <t>Sauve Qui Peut</t>
  </si>
  <si>
    <t>Time To Burn</t>
  </si>
  <si>
    <t>Preussen In Flammen</t>
  </si>
  <si>
    <t>Maple Leaf Route Issue 2.? MLR4 &amp; View From the Trenches Issue 33 MLR4</t>
  </si>
  <si>
    <t>Orange At Walawbum</t>
  </si>
  <si>
    <t>Making a Break For It</t>
  </si>
  <si>
    <t>Tigers At Merefa</t>
  </si>
  <si>
    <t>IC10</t>
  </si>
  <si>
    <t>Honkaniemi, Finland</t>
  </si>
  <si>
    <t>Swan Song</t>
  </si>
  <si>
    <t>Villers-sur-Mareuil, France</t>
  </si>
  <si>
    <t>Smith &amp; Weston</t>
  </si>
  <si>
    <t>Near Warong, Burma</t>
  </si>
  <si>
    <t>Usau Ridge</t>
  </si>
  <si>
    <t>In the Samurai Tradition</t>
  </si>
  <si>
    <t>Riding Shotgun</t>
  </si>
  <si>
    <t>He Who Hesitates</t>
  </si>
  <si>
    <t>Near Antsirane, Managascar</t>
  </si>
  <si>
    <t>U 1</t>
  </si>
  <si>
    <t>Sweep For Bordj Toum Bridge</t>
  </si>
  <si>
    <t>U 2</t>
  </si>
  <si>
    <t>U 3</t>
  </si>
  <si>
    <t>Point D'Appui</t>
  </si>
  <si>
    <t>In Front of the Storm</t>
  </si>
  <si>
    <t>Pityless</t>
  </si>
  <si>
    <t>Kummersdorf Proving Grounds, southeast of Berlin, Germany</t>
  </si>
  <si>
    <t>Fingers of the Black Order</t>
  </si>
  <si>
    <t>ASL Starter Kit Scenario Design Contest</t>
  </si>
  <si>
    <t>Brest-Litovsk, Russia</t>
  </si>
  <si>
    <t>Hungary</t>
  </si>
  <si>
    <t>VV44</t>
  </si>
  <si>
    <t>Fontenay le Pasnel, France</t>
  </si>
  <si>
    <t>Aachen Redoubt</t>
  </si>
  <si>
    <t>LC2</t>
  </si>
  <si>
    <t>Running the Gauntlet</t>
  </si>
  <si>
    <t>Near Kiev, Ukraine</t>
  </si>
  <si>
    <t>GS, Ov2</t>
  </si>
  <si>
    <t>Looking For Trouble</t>
  </si>
  <si>
    <t>Along the Raate Road, near Suomussalmi, Finland</t>
  </si>
  <si>
    <t>CH: MC1</t>
  </si>
  <si>
    <t>Die a Bitter Death!</t>
  </si>
  <si>
    <t>Crimea, Russia</t>
  </si>
  <si>
    <t>Krampfgruppe vs. Brigade</t>
  </si>
  <si>
    <t>Gates of the Reich</t>
  </si>
  <si>
    <t xml:space="preserve">Gates of the Reich </t>
  </si>
  <si>
    <t>Raff's Dilemma</t>
  </si>
  <si>
    <t>Jumonji Pass, Manchuria</t>
  </si>
  <si>
    <t>East Front Series #8: No Rest For the Weary</t>
  </si>
  <si>
    <t>Sieffersdorf, Germany</t>
  </si>
  <si>
    <t>Sedan Breakout</t>
  </si>
  <si>
    <t>Indeed!</t>
  </si>
  <si>
    <t>Hemnesberget, Norway</t>
  </si>
  <si>
    <t>Critical Hit Issue 5.2 PB-CH (D)</t>
  </si>
  <si>
    <t>Kampfgruppe Lang</t>
  </si>
  <si>
    <t>Sidi Nsir, Tunisia</t>
  </si>
  <si>
    <t>"His Men"</t>
  </si>
  <si>
    <t>Peiper's Bridge</t>
  </si>
  <si>
    <t>Wadelinecourt, Sedan, France</t>
  </si>
  <si>
    <t>A: Raft9</t>
  </si>
  <si>
    <t>FT 09</t>
  </si>
  <si>
    <t>FT 10</t>
  </si>
  <si>
    <t>FT 11</t>
  </si>
  <si>
    <t>FT 12</t>
  </si>
  <si>
    <t>Paratroopers Hit Back</t>
  </si>
  <si>
    <t>Sadzot, Belgium</t>
  </si>
  <si>
    <t>Death In the Afternoon</t>
  </si>
  <si>
    <t>Inferno of Steel</t>
  </si>
  <si>
    <t>SP167</t>
  </si>
  <si>
    <t>SP168</t>
  </si>
  <si>
    <t>RPT21</t>
  </si>
  <si>
    <t>RPT22</t>
  </si>
  <si>
    <t>RPT23</t>
  </si>
  <si>
    <t>RPT24</t>
  </si>
  <si>
    <t>RPT25</t>
  </si>
  <si>
    <t>RPT26</t>
  </si>
  <si>
    <t>RPT27</t>
  </si>
  <si>
    <t>RPT28</t>
  </si>
  <si>
    <t>RPT29</t>
  </si>
  <si>
    <t>RPT30</t>
  </si>
  <si>
    <t>TOT35</t>
  </si>
  <si>
    <t>Mist, MMP: KGP SSR</t>
  </si>
  <si>
    <t>A: LC6</t>
  </si>
  <si>
    <t>Palembang, Sumatra, Indonesia</t>
  </si>
  <si>
    <t>Sons of Galilee</t>
  </si>
  <si>
    <t>Bocage 4</t>
  </si>
  <si>
    <t>1600 Hours - Stein's Flank</t>
  </si>
  <si>
    <t>Bocage 5</t>
  </si>
  <si>
    <t>J 36</t>
  </si>
  <si>
    <t>J 37</t>
  </si>
  <si>
    <t xml:space="preserve">Nowhere To Run </t>
  </si>
  <si>
    <t>Near the Dneipr River, Russia</t>
  </si>
  <si>
    <t>Rout Report X 8</t>
  </si>
  <si>
    <t>Rout Report X 1</t>
  </si>
  <si>
    <t>Rout Report X 3</t>
  </si>
  <si>
    <t>HP17</t>
  </si>
  <si>
    <t>Tac 9</t>
  </si>
  <si>
    <t>Wong Nei Chong Gap, Hong Kong, China</t>
  </si>
  <si>
    <t>Dispatches From the Bunker Issue 20</t>
  </si>
  <si>
    <t>Dispatches From the Bunker Issue 21</t>
  </si>
  <si>
    <t>A Few Rounds</t>
  </si>
  <si>
    <t>Villa Reichswald, Germany</t>
  </si>
  <si>
    <t>FT 20</t>
  </si>
  <si>
    <t>CH: OBH SSR</t>
  </si>
  <si>
    <t>FT 73</t>
  </si>
  <si>
    <t>FT 74</t>
  </si>
  <si>
    <t>Meiktila Sunrise</t>
  </si>
  <si>
    <t>Culquaber</t>
  </si>
  <si>
    <t>Guns of Kasbah</t>
  </si>
  <si>
    <t>Mauled</t>
  </si>
  <si>
    <t>ASL Journal Issue 2 J 20</t>
  </si>
  <si>
    <t>ASL Journal Issue 2 J 19</t>
  </si>
  <si>
    <t>Near Ooterhout, Holland, the Netherlands</t>
  </si>
  <si>
    <t>West of Oosterbeek, Holland, the Netherlands</t>
  </si>
  <si>
    <t xml:space="preserve">Death From the Sky </t>
  </si>
  <si>
    <t>Leatherneck 2-1</t>
  </si>
  <si>
    <t>Leatherneck 2-2</t>
  </si>
  <si>
    <t>Leatherneck 2-3</t>
  </si>
  <si>
    <t>Leatherneck 2-4</t>
  </si>
  <si>
    <t>Leatherneck 2-5</t>
  </si>
  <si>
    <t>Leatherneck 2-6</t>
  </si>
  <si>
    <t>Leatherneck 2-7</t>
  </si>
  <si>
    <t>Leatherneck 2-8</t>
  </si>
  <si>
    <t>Leatherneck 3-1</t>
  </si>
  <si>
    <t>MM07 PuP2</t>
  </si>
  <si>
    <t>MM07 PuP6</t>
  </si>
  <si>
    <t>FT 88</t>
  </si>
  <si>
    <t>Das Untergang</t>
  </si>
  <si>
    <t>Hell On Horseshoe Hill</t>
  </si>
  <si>
    <t>Big Guns At Bililo</t>
  </si>
  <si>
    <t>Eigelscheid, Germany</t>
  </si>
  <si>
    <t>Stoumont: The Break-In</t>
  </si>
  <si>
    <t>2-8 Players</t>
  </si>
  <si>
    <t>FT 66</t>
  </si>
  <si>
    <t>Grohote, Solta Island, Yugoslavia</t>
  </si>
  <si>
    <t>South El Alamein, Egypt</t>
  </si>
  <si>
    <t>Give Them Some Steel!</t>
  </si>
  <si>
    <t>Djebel el Anl Pass, Tunisia</t>
  </si>
  <si>
    <t>School Daze</t>
  </si>
  <si>
    <t>Near Dvinsk, Russia</t>
  </si>
  <si>
    <t>A: MC3, Tr2</t>
  </si>
  <si>
    <t>The Glory Bridge</t>
  </si>
  <si>
    <t>Thunderbird Series #2: The Fabulous Thunderbirds</t>
  </si>
  <si>
    <t>Fortress Budapest</t>
  </si>
  <si>
    <t>In Arrears</t>
  </si>
  <si>
    <t>SAGA02-1</t>
  </si>
  <si>
    <t>SAGA02-2</t>
  </si>
  <si>
    <t>Dark Blue World</t>
  </si>
  <si>
    <t xml:space="preserve">Cooks, Clerks, and Bazookas </t>
  </si>
  <si>
    <t>RBF-35</t>
  </si>
  <si>
    <t>Vakarel</t>
  </si>
  <si>
    <t>Vakarel, Bulgaria</t>
  </si>
  <si>
    <t>D: MC4</t>
  </si>
  <si>
    <t>RBF-36</t>
  </si>
  <si>
    <t>RBF-37</t>
  </si>
  <si>
    <t>Fizzled Fury</t>
  </si>
  <si>
    <t>Old Town, Warsaw, Poland</t>
  </si>
  <si>
    <t>BB21.1</t>
  </si>
  <si>
    <t>BB22.1</t>
  </si>
  <si>
    <t>BB23.1</t>
  </si>
  <si>
    <t>BB24.2</t>
  </si>
  <si>
    <t>BB25.1</t>
  </si>
  <si>
    <t>BB26.1</t>
  </si>
  <si>
    <t>BB27.1</t>
  </si>
  <si>
    <t>BB28.2</t>
  </si>
  <si>
    <t>BB29.1</t>
  </si>
  <si>
    <t>BG1</t>
  </si>
  <si>
    <t>BG5</t>
  </si>
  <si>
    <t>Speed Kills</t>
  </si>
  <si>
    <t>Stop Gap</t>
  </si>
  <si>
    <t>The 24 Hour Pass</t>
  </si>
  <si>
    <t>Merzig, Germany</t>
  </si>
  <si>
    <t>J 62</t>
  </si>
  <si>
    <t>Corroie, Belgium</t>
  </si>
  <si>
    <t>Beek, Holland, the Netherlands</t>
  </si>
  <si>
    <t>Koevering, Holland, the Netherlands</t>
  </si>
  <si>
    <t>Winnekendonk, Holland, the Netherlands</t>
  </si>
  <si>
    <t>Popov's Injection</t>
  </si>
  <si>
    <t>MwT29</t>
  </si>
  <si>
    <t>The General Issue 27-2 T6</t>
  </si>
  <si>
    <t>Tjalang, Sumantra</t>
  </si>
  <si>
    <t>Operation Rösselsprung Series #2: Demolition Men</t>
  </si>
  <si>
    <t>Russian Style</t>
  </si>
  <si>
    <t>Hebecrevon, France</t>
  </si>
  <si>
    <t>CH: Brècourt Manor</t>
  </si>
  <si>
    <t>BM 1</t>
  </si>
  <si>
    <t>`So Full of Fire'</t>
  </si>
  <si>
    <t>BM 2</t>
  </si>
  <si>
    <t>BM 3</t>
  </si>
  <si>
    <t>Normandy Nights</t>
  </si>
  <si>
    <t>Le Viet Distillery, north of Hyeres, France, 1730 hours</t>
  </si>
  <si>
    <t>Do Or Die</t>
  </si>
  <si>
    <t>Stalemate At Shoblin</t>
  </si>
  <si>
    <t>Komsomolets State Farm, near Prokhorovka, Russia</t>
  </si>
  <si>
    <t>Paper Line</t>
  </si>
  <si>
    <t>This Close To the Sharp End</t>
  </si>
  <si>
    <t>Priolo, Sicily, Italy</t>
  </si>
  <si>
    <t>CH: IPSR</t>
  </si>
  <si>
    <t>Siege Without Shells</t>
  </si>
  <si>
    <t>Fot, Hungary</t>
  </si>
  <si>
    <t>IP 2</t>
  </si>
  <si>
    <t>Company A's Chance</t>
  </si>
  <si>
    <t>Blackforce Counterattack</t>
  </si>
  <si>
    <t>Leuwilang, Java</t>
  </si>
  <si>
    <t>An Abandoned Army</t>
  </si>
  <si>
    <t>Branzeni, Bessarabia, Romania</t>
  </si>
  <si>
    <t>Lipovic, Ukraine</t>
  </si>
  <si>
    <t>West of Vizzini, Sicily, Italy</t>
  </si>
  <si>
    <t>Thunderbolts</t>
  </si>
  <si>
    <t>Near Novgorod, Russia</t>
  </si>
  <si>
    <t>Nordic Combined</t>
  </si>
  <si>
    <t>ESG: Middleburg Heights</t>
  </si>
  <si>
    <t>A Bridge On the Ambleve</t>
  </si>
  <si>
    <t>Front Range ASL Club</t>
  </si>
  <si>
    <t>Reichswald Forest, Germany</t>
  </si>
  <si>
    <t>ASL News Issue  3</t>
  </si>
  <si>
    <t>ASL News Issue  4</t>
  </si>
  <si>
    <t>ASL News Issue  5</t>
  </si>
  <si>
    <t>ASL News Issue  6</t>
  </si>
  <si>
    <t>East of Orsha, Russia</t>
  </si>
  <si>
    <t>Throwing Down the Gauntlet</t>
  </si>
  <si>
    <t>Heraklion, Crete</t>
  </si>
  <si>
    <t>Critical Hit Issue 6.1 CH102</t>
  </si>
  <si>
    <t>Near Ferlach, Austria</t>
  </si>
  <si>
    <t>18 miles southeast of Odessa, Russia</t>
  </si>
  <si>
    <t>ASLUG 18</t>
  </si>
  <si>
    <t>Temporary Victory</t>
  </si>
  <si>
    <t>Bardenburg, Germany</t>
  </si>
  <si>
    <t>"They're Here! Reverse!"</t>
  </si>
  <si>
    <t>The Bukrin Bridgehead</t>
  </si>
  <si>
    <t>Deadly Message</t>
  </si>
  <si>
    <t>D1/A12</t>
  </si>
  <si>
    <t>Critical Hit Issue 1</t>
  </si>
  <si>
    <t>07:30 hours, Sidi Saleh, near Beda Fomm, Libya</t>
  </si>
  <si>
    <t>Port-Lyautey, Morocco</t>
  </si>
  <si>
    <t>Mission  2</t>
  </si>
  <si>
    <t>ELR: Soldiers of the Negus SoN6</t>
  </si>
  <si>
    <t>ELR: Soldiers of the Negus SoN7</t>
  </si>
  <si>
    <t>Critical Hit Issue 3 CH 39</t>
  </si>
  <si>
    <t>Liquid Gold</t>
  </si>
  <si>
    <t>Thunder In the Valley</t>
  </si>
  <si>
    <t>Teleset, Italy</t>
  </si>
  <si>
    <t>Purple Heart Alley</t>
  </si>
  <si>
    <t>Operation Buffalo</t>
  </si>
  <si>
    <t>East of Campoleone Station, Italy</t>
  </si>
  <si>
    <t>Ghosts At Meximieux</t>
  </si>
  <si>
    <t>D: Air2</t>
  </si>
  <si>
    <t>Cape Krestovyi Caper</t>
  </si>
  <si>
    <t>MwT32</t>
  </si>
  <si>
    <t>MwT31</t>
  </si>
  <si>
    <t>The Ice Men Cometh</t>
  </si>
  <si>
    <t>Western shore of Cape Krestovyi, Finland</t>
  </si>
  <si>
    <t>MwT30</t>
  </si>
  <si>
    <t>Lanweg Road, Finland</t>
  </si>
  <si>
    <t>Guns of Cape Krestovyi</t>
  </si>
  <si>
    <t>Slicing the Artery</t>
  </si>
  <si>
    <t>MwT28</t>
  </si>
  <si>
    <r>
      <t>02</t>
    </r>
    <r>
      <rPr>
        <sz val="10"/>
        <rFont val="Arial"/>
        <family val="2"/>
      </rPr>
      <t/>
    </r>
  </si>
  <si>
    <t>Surprised Outside Strass</t>
  </si>
  <si>
    <t>Playing Fossum</t>
  </si>
  <si>
    <t>Impaled!!</t>
  </si>
  <si>
    <t>Last Command</t>
  </si>
  <si>
    <t>Ban Tsagan Hill, Mongolia</t>
  </si>
  <si>
    <t>Armor Leader: Eastern Front CG</t>
  </si>
  <si>
    <t>Here They Come Again</t>
  </si>
  <si>
    <t>MwT27</t>
  </si>
  <si>
    <t>Tactiques Issue 8</t>
  </si>
  <si>
    <t>Tactiques Issue 9</t>
  </si>
  <si>
    <t>Banzai!! Issue 2.3</t>
  </si>
  <si>
    <t>Dnieper River, Russia</t>
  </si>
  <si>
    <t>Near Bauang, Luzon, the Philippine Islands</t>
  </si>
  <si>
    <t>A Few Brave Men</t>
  </si>
  <si>
    <t>Another Attempt - The Left Hook</t>
  </si>
  <si>
    <t>Dravograd, Slovenia</t>
  </si>
  <si>
    <t>Touched</t>
  </si>
  <si>
    <t>IC12</t>
  </si>
  <si>
    <t>Crocodile Rock</t>
  </si>
  <si>
    <t>Bergen, Germany</t>
  </si>
  <si>
    <t>Go Your Way</t>
  </si>
  <si>
    <t>Nicholls and Nash</t>
  </si>
  <si>
    <t>Foote-ing the Bill</t>
  </si>
  <si>
    <t>Meiktila Break-In</t>
  </si>
  <si>
    <t>The Time of Humiliations</t>
  </si>
  <si>
    <t>PL FH</t>
  </si>
  <si>
    <t>Mussolini's Soldiers</t>
  </si>
  <si>
    <t>Night Drop</t>
  </si>
  <si>
    <t>Tac38</t>
  </si>
  <si>
    <t>Tac39</t>
  </si>
  <si>
    <t>Tac40</t>
  </si>
  <si>
    <t>Tac41</t>
  </si>
  <si>
    <t>Tac42</t>
  </si>
  <si>
    <t>Tac43</t>
  </si>
  <si>
    <t>Krasnaya Polyana, Russia</t>
  </si>
  <si>
    <t>Near Savnik, Yugoslavia</t>
  </si>
  <si>
    <t>Near Saint Come-du-Mont, France</t>
  </si>
  <si>
    <t>D: AB1</t>
  </si>
  <si>
    <t>Bridging the Wu</t>
  </si>
  <si>
    <t>Wu River, China</t>
  </si>
  <si>
    <t>Forced To Reconsider</t>
  </si>
  <si>
    <t>Huangpidong, China</t>
  </si>
  <si>
    <t>The Culling At Xiang River</t>
  </si>
  <si>
    <t>Xiang River, China</t>
  </si>
  <si>
    <t>Prayers In the Dark</t>
  </si>
  <si>
    <t>ASL Suff WCW1</t>
  </si>
  <si>
    <t>ASL Open `96 WCW2</t>
  </si>
  <si>
    <t>Published Elsewhere</t>
  </si>
  <si>
    <t>Villers-Bocage, France</t>
  </si>
  <si>
    <t>CH 42</t>
  </si>
  <si>
    <t>Teryaeva Sloboda</t>
  </si>
  <si>
    <t>Teryaeva Sloboda, Russia</t>
  </si>
  <si>
    <t>CH 43</t>
  </si>
  <si>
    <t>OA 6</t>
  </si>
  <si>
    <t>In Contact IC 6</t>
  </si>
  <si>
    <t>OA 7</t>
  </si>
  <si>
    <t>Modhion, Crete</t>
  </si>
  <si>
    <t>PTO - DJ</t>
  </si>
  <si>
    <t>Genesis 12</t>
  </si>
  <si>
    <t>Genesis 16</t>
  </si>
  <si>
    <t>Palestinian Prokhorovka</t>
  </si>
  <si>
    <t>On the Ailette Canal, near Pont St. Mard, France</t>
  </si>
  <si>
    <t>Hit the Beach Issue 6.1 HTB!7</t>
  </si>
  <si>
    <t>HSASL Module 1: Operation Watchtower HS 3</t>
  </si>
  <si>
    <t>ASL Journal Issue 2 J 31</t>
  </si>
  <si>
    <t>6 km north of Sovjos 79, Russia</t>
  </si>
  <si>
    <t>AoC 2</t>
  </si>
  <si>
    <t>AoC 3</t>
  </si>
  <si>
    <t>Gun Duel 2000 SHS1</t>
  </si>
  <si>
    <t>Canadian ASL Association</t>
  </si>
  <si>
    <t>Rout Report</t>
  </si>
  <si>
    <t>ELR</t>
  </si>
  <si>
    <t>Soldiers of the Negus</t>
  </si>
  <si>
    <t>FE  5</t>
  </si>
  <si>
    <t>FE  6</t>
  </si>
  <si>
    <t>FE  7</t>
  </si>
  <si>
    <t>FE  8</t>
  </si>
  <si>
    <t>FE  9</t>
  </si>
  <si>
    <t>FE 10</t>
  </si>
  <si>
    <t>FE 11</t>
  </si>
  <si>
    <t>FE 12</t>
  </si>
  <si>
    <t>Little Stalingrad</t>
  </si>
  <si>
    <t>Middle of the pass, the Alps, France</t>
  </si>
  <si>
    <t>Nomonhan Region, Mongolia</t>
  </si>
  <si>
    <t>Five Out of Five At Zembin</t>
  </si>
  <si>
    <t>Sanok, Poland</t>
  </si>
  <si>
    <t>D: hd1</t>
  </si>
  <si>
    <t>GTF7</t>
  </si>
  <si>
    <t>GTF8</t>
  </si>
  <si>
    <t>SCW 1</t>
  </si>
  <si>
    <t>SCW 2</t>
  </si>
  <si>
    <t>SCW 3</t>
  </si>
  <si>
    <t>Leatherneck 3-6</t>
  </si>
  <si>
    <t>Leatherneck 3-7</t>
  </si>
  <si>
    <t>D: FB</t>
  </si>
  <si>
    <t>Trapped!</t>
  </si>
  <si>
    <t>Saint Come-du-Mont, France</t>
  </si>
  <si>
    <t>SP  2</t>
  </si>
  <si>
    <t>SP  3</t>
  </si>
  <si>
    <t>FO3</t>
  </si>
  <si>
    <t>FO4</t>
  </si>
  <si>
    <t>AA19</t>
  </si>
  <si>
    <t>AA20</t>
  </si>
  <si>
    <t>AA21</t>
  </si>
  <si>
    <t>AA22</t>
  </si>
  <si>
    <t>AA23</t>
  </si>
  <si>
    <t>AA24</t>
  </si>
  <si>
    <t>AA25</t>
  </si>
  <si>
    <t>AA26</t>
  </si>
  <si>
    <t>AA27</t>
  </si>
  <si>
    <t>Rafts (E5)</t>
  </si>
  <si>
    <t>FT113</t>
  </si>
  <si>
    <t>Blood On the Shores</t>
  </si>
  <si>
    <t>Cape Krestovyy, Finland</t>
  </si>
  <si>
    <t>ASL News Scroungin' ASL News 31</t>
  </si>
  <si>
    <t>Near Memel, Lithuania</t>
  </si>
  <si>
    <t>WG 4</t>
  </si>
  <si>
    <t>Ci Arrendiamo</t>
  </si>
  <si>
    <t>Sidi Saleh, Libya</t>
  </si>
  <si>
    <t>TT 3</t>
  </si>
  <si>
    <t>Kellers' Heroes</t>
  </si>
  <si>
    <t>Kuhmo, Finland</t>
  </si>
  <si>
    <t>Panzer Aces 1</t>
  </si>
  <si>
    <t>Panzer Aces 2</t>
  </si>
  <si>
    <t>FE145.1</t>
  </si>
  <si>
    <t>The Dead &amp; the Dying</t>
  </si>
  <si>
    <t>FE146.1</t>
  </si>
  <si>
    <t>Near Glovino, Belorussia</t>
  </si>
  <si>
    <t>CH127</t>
  </si>
  <si>
    <t>Toast Victory With Vodka</t>
  </si>
  <si>
    <t>Brothers In Arms</t>
  </si>
  <si>
    <t>Lake Iso Lakijarvi, Finland</t>
  </si>
  <si>
    <t>St. Sever-Calavados, France</t>
  </si>
  <si>
    <t>BC, Mist, Ov2</t>
  </si>
  <si>
    <t>Piece of Cake</t>
  </si>
  <si>
    <t>Terminator</t>
  </si>
  <si>
    <t>Lago Di Comacchio, Italy</t>
  </si>
  <si>
    <t>Last Roundup</t>
  </si>
  <si>
    <t>Secrets</t>
  </si>
  <si>
    <t>The Wakamatsu Unit</t>
  </si>
  <si>
    <t>Chatel, Java</t>
  </si>
  <si>
    <t>FE161</t>
  </si>
  <si>
    <t>Cup O' Java</t>
  </si>
  <si>
    <t>Buitenzorg, Java</t>
  </si>
  <si>
    <t>Westafen Canal Locks, Berlin, Germany</t>
  </si>
  <si>
    <t>VFTT A</t>
  </si>
  <si>
    <t>Tunisian Series #5: No Respite</t>
  </si>
  <si>
    <t>St. Vith, Belguim</t>
  </si>
  <si>
    <t>ASL News 48</t>
  </si>
  <si>
    <t>Crupet, Belgium</t>
  </si>
  <si>
    <t>Attack Across the Paddy Fields</t>
  </si>
  <si>
    <t>Babad, Java</t>
  </si>
  <si>
    <t>HASL Module 5:Blood Reef: Tarawa BRT5</t>
  </si>
  <si>
    <t>ASL News 49</t>
  </si>
  <si>
    <t>J 38</t>
  </si>
  <si>
    <t>J 39</t>
  </si>
  <si>
    <t>J 40</t>
  </si>
  <si>
    <t>J 41</t>
  </si>
  <si>
    <t>J 42</t>
  </si>
  <si>
    <t>J 43</t>
  </si>
  <si>
    <t>The Bridge of Verdalsora</t>
  </si>
  <si>
    <t>Verdalsora, Norway</t>
  </si>
  <si>
    <t>Gudbrandsdal Valley, Norway</t>
  </si>
  <si>
    <t>Manila, the Philippine Islands</t>
  </si>
  <si>
    <t>Tournois Oeuf Cube</t>
  </si>
  <si>
    <t>West Front Series #1: Acorns In the Fire</t>
  </si>
  <si>
    <t>CH 96</t>
  </si>
  <si>
    <t>CH 97</t>
  </si>
  <si>
    <t>CH 98</t>
  </si>
  <si>
    <t>Just Before Breakfast</t>
  </si>
  <si>
    <t>Prussian Panic</t>
  </si>
  <si>
    <t>Velletri Gap, Anzio Beachhead, Italy</t>
  </si>
  <si>
    <t>HB9</t>
  </si>
  <si>
    <t>What the Hell Goes On Here?</t>
  </si>
  <si>
    <t>SAGA 1999A</t>
  </si>
  <si>
    <t>q</t>
  </si>
  <si>
    <t>Across the Border</t>
  </si>
  <si>
    <t>s</t>
  </si>
  <si>
    <t xml:space="preserve">ASLSK two scenario CG (S47 &amp; S48) </t>
  </si>
  <si>
    <t>Vae Victis Hors-Série Issue 13</t>
  </si>
  <si>
    <t>VV67</t>
  </si>
  <si>
    <t>VV69</t>
  </si>
  <si>
    <t>The Red Devil</t>
  </si>
  <si>
    <t>Syria</t>
  </si>
  <si>
    <t xml:space="preserve">Seizure of Saida </t>
  </si>
  <si>
    <t>Charge To Aqqaqir Ridge</t>
  </si>
  <si>
    <t>The Mark of the Lion</t>
  </si>
  <si>
    <t>January Breached</t>
  </si>
  <si>
    <t>Todt</t>
  </si>
  <si>
    <t>Fraser's Black Line Dash</t>
  </si>
  <si>
    <t>Kidney Punch</t>
  </si>
  <si>
    <t>Saving French Bacon</t>
  </si>
  <si>
    <t>Fruehlingswind</t>
  </si>
  <si>
    <t>Spring Wind</t>
  </si>
  <si>
    <t>Jebel Achkel</t>
  </si>
  <si>
    <t>Faid Fadeaway</t>
  </si>
  <si>
    <t>Gunlayer Halm</t>
  </si>
  <si>
    <t>Head On At Alam Halfa</t>
  </si>
  <si>
    <t>"Armor for Tunis!"</t>
  </si>
  <si>
    <t>RetroPak 9</t>
  </si>
  <si>
    <t>RetroPak10</t>
  </si>
  <si>
    <t>RetroPak11</t>
  </si>
  <si>
    <t>RetroPak12</t>
  </si>
  <si>
    <t>Ov11</t>
  </si>
  <si>
    <t>Montcoronet, France</t>
  </si>
  <si>
    <t>Munda Trail, New Georgia</t>
  </si>
  <si>
    <t>Get Going!</t>
  </si>
  <si>
    <t>Somewhere, July 1943</t>
  </si>
  <si>
    <t>Russia</t>
  </si>
  <si>
    <t>End of the Ninth</t>
  </si>
  <si>
    <t>Port-Filliolet Crossroads</t>
  </si>
  <si>
    <t>Bloody Christmas</t>
  </si>
  <si>
    <t>Indian Sacrifice</t>
  </si>
  <si>
    <t>March Madness `97 Pack KE10</t>
  </si>
  <si>
    <t>March Madness `99 Pack KE13</t>
  </si>
  <si>
    <t>March Madness `99 Pack KE14</t>
  </si>
  <si>
    <t>RP5</t>
  </si>
  <si>
    <t>RP7</t>
  </si>
  <si>
    <t>RP8</t>
  </si>
  <si>
    <t>RP6</t>
  </si>
  <si>
    <t>Spel! Issue 8.4</t>
  </si>
  <si>
    <t>Brandon Partisans ASL Club</t>
  </si>
  <si>
    <t>Finland</t>
  </si>
  <si>
    <t>Oder River, near Kustrin, Russia</t>
  </si>
  <si>
    <t>Lamone River, Italy</t>
  </si>
  <si>
    <t>Orsha, Russia</t>
  </si>
  <si>
    <t>Euro-Pack 96</t>
  </si>
  <si>
    <t>Korosten, Russia</t>
  </si>
  <si>
    <t>Euro-Pack 79</t>
  </si>
  <si>
    <t>MMP: OC3</t>
  </si>
  <si>
    <t>Niel, Germany</t>
  </si>
  <si>
    <t>To the Matter Born</t>
  </si>
  <si>
    <t>Cleve, Germany</t>
  </si>
  <si>
    <t>O1</t>
  </si>
  <si>
    <t>A Bridgehead Too Wet</t>
  </si>
  <si>
    <t>West of Wadi Zigzaou, Tunisia</t>
  </si>
  <si>
    <t>B</t>
  </si>
  <si>
    <t>East of Narva, Russia</t>
  </si>
  <si>
    <t>Coup d' Mayne</t>
  </si>
  <si>
    <t>Red Sorghum, Yellow Earth</t>
  </si>
  <si>
    <t>Karelian Dream</t>
  </si>
  <si>
    <t>Cut and Run</t>
  </si>
  <si>
    <t>Wisnicz, Poland</t>
  </si>
  <si>
    <t>Near Aga Batyr, Russia</t>
  </si>
  <si>
    <t>The Dragon's Claw</t>
  </si>
  <si>
    <t>Tuitum, Manipur</t>
  </si>
  <si>
    <t>Balkovzi, Russia</t>
  </si>
  <si>
    <t>Buchenau, Silesia</t>
  </si>
  <si>
    <t>U.S. Counterattack On Wilkes</t>
  </si>
  <si>
    <t>WI2.1</t>
  </si>
  <si>
    <t>Iwo Jima, Ogasawara Islands</t>
  </si>
  <si>
    <t>Near Hill 362B, Iwo Jima, Ogasawara Islands</t>
  </si>
  <si>
    <t>Carnage At Cassino</t>
  </si>
  <si>
    <t>Fast Heinz</t>
  </si>
  <si>
    <t>East of Roslavi, Russia</t>
  </si>
  <si>
    <t>Alam Halfa, Egypt</t>
  </si>
  <si>
    <t>On All Fronts Issue  91</t>
  </si>
  <si>
    <t>On All Fronts Issue  92</t>
  </si>
  <si>
    <t>On All Fronts Issue  93</t>
  </si>
  <si>
    <t>On All Fronts Issue  94</t>
  </si>
  <si>
    <t>The Sound of Guns</t>
  </si>
  <si>
    <t>Red Barricades, Stalingrad, Russia</t>
  </si>
  <si>
    <t>HB6</t>
  </si>
  <si>
    <t>MM07 PuP1</t>
  </si>
  <si>
    <t>Super Bazooka</t>
  </si>
  <si>
    <t>MM07 PuP4</t>
  </si>
  <si>
    <t>The Grist Mill</t>
  </si>
  <si>
    <t>Chisinau, Basarabia, Russia</t>
  </si>
  <si>
    <t>A Push In the Bush</t>
  </si>
  <si>
    <t>Hack and Mangle</t>
  </si>
  <si>
    <t>Outflanked</t>
  </si>
  <si>
    <t>Attack Plan "R"</t>
  </si>
  <si>
    <t>Keep 'Em Separated</t>
  </si>
  <si>
    <t>Strongarmed</t>
  </si>
  <si>
    <t>Blood and Guts</t>
  </si>
  <si>
    <t>Beyond the Beachhead BtB 8</t>
  </si>
  <si>
    <t>Beyond the Beachhead 2 BtB 3</t>
  </si>
  <si>
    <t>Beyond the Beachhead 2 BtB 4</t>
  </si>
  <si>
    <t>Beyond the Beachhead 2 BtB 5</t>
  </si>
  <si>
    <t>Beyond the Beachhead 2 BtB 6</t>
  </si>
  <si>
    <t>Kuibyshev Sawmill</t>
  </si>
  <si>
    <t>Mont-Le-Ban, Belgium</t>
  </si>
  <si>
    <t>Varaville, France</t>
  </si>
  <si>
    <t>ASL Geomorphic Board Scenario</t>
  </si>
  <si>
    <t>ASL Historical Map Scenario</t>
  </si>
  <si>
    <t>Beyond the Beachhead BtB 1</t>
  </si>
  <si>
    <t>Beyond the Beachhead 2 BtB 1</t>
  </si>
  <si>
    <t>Last Stand of the Besotten Jenny</t>
  </si>
  <si>
    <t>Itter, Austria</t>
  </si>
  <si>
    <t>River Elbe, Schoenebeck,  Germany</t>
  </si>
  <si>
    <t>MS14</t>
  </si>
  <si>
    <t xml:space="preserve">Positions at "Eliane 4", Dien Bien Phu, French Indochina </t>
  </si>
  <si>
    <t>DBP15</t>
  </si>
  <si>
    <t>PL DBP1</t>
  </si>
  <si>
    <t>Champs Elysees</t>
  </si>
  <si>
    <t>Sherry Enterprises</t>
  </si>
  <si>
    <t>Hanna Business Group</t>
  </si>
  <si>
    <t>General Housekeeping &amp; Corrections</t>
  </si>
  <si>
    <t>WI1.1</t>
  </si>
  <si>
    <t>SAM1</t>
  </si>
  <si>
    <t>Stonne, France</t>
  </si>
  <si>
    <r>
      <t>Night:</t>
    </r>
    <r>
      <rPr>
        <sz val="10"/>
        <rFont val="Arial"/>
        <family val="2"/>
      </rPr>
      <t xml:space="preserve"> “Y” indicates a scenario using Night Rules (E1)</t>
    </r>
  </si>
  <si>
    <r>
      <t>OBA:</t>
    </r>
    <r>
      <rPr>
        <sz val="10"/>
        <rFont val="Arial"/>
        <family val="2"/>
      </rPr>
      <t xml:space="preserve"> Indicates if a scenario calls for Off Board Artillery (C1), including NOBA (G14.6) and Bombardment (C1.8).  “A” indicates the Attacker receives OBA, “D” indicates the Defender receives OBA and “B” indicates both the Attacker and Defender receive OBA.</t>
    </r>
  </si>
  <si>
    <r>
      <t>Theater:</t>
    </r>
    <r>
      <rPr>
        <sz val="10"/>
        <rFont val="Arial"/>
        <family val="2"/>
      </rPr>
      <t xml:space="preserve">  Indicates the theater of war based on the terrain rules used as indicated in the Theater notations above.</t>
    </r>
  </si>
  <si>
    <t>Cut the Line</t>
  </si>
  <si>
    <t>Cauquigny, Normandy, France</t>
  </si>
  <si>
    <t>CH102</t>
  </si>
  <si>
    <t>CH103</t>
  </si>
  <si>
    <t>A Splendid Counterattack</t>
  </si>
  <si>
    <t>HSASL Module 1: Operation Watchtower</t>
  </si>
  <si>
    <t>Ebro River, Zaragoza, Spain</t>
  </si>
  <si>
    <t>Happy Valley</t>
  </si>
  <si>
    <t>Batty-P</t>
  </si>
  <si>
    <t>Gabriel's Horn</t>
  </si>
  <si>
    <t>Smoke 'em</t>
  </si>
  <si>
    <t>Texas Flood</t>
  </si>
  <si>
    <t>Crossfire</t>
  </si>
  <si>
    <t>Marochinate</t>
  </si>
  <si>
    <t>A Bloody Waste</t>
  </si>
  <si>
    <t>Lost Highway</t>
  </si>
  <si>
    <t>Coriano</t>
  </si>
  <si>
    <t>German/Italian</t>
  </si>
  <si>
    <t>Battipaglia, Italy</t>
  </si>
  <si>
    <t xml:space="preserve"> German</t>
  </si>
  <si>
    <t>Acerno, Italy</t>
  </si>
  <si>
    <t>Esperia, Italy</t>
  </si>
  <si>
    <t>Artena-Valmonte Gap, Italy</t>
  </si>
  <si>
    <t>Coriano, Italy</t>
  </si>
  <si>
    <t>Dezign Pak 7</t>
  </si>
  <si>
    <t>Blunt Force Trauma</t>
  </si>
  <si>
    <t>Savage Struggle</t>
  </si>
  <si>
    <t>Focused Fury</t>
  </si>
  <si>
    <t>Americans</t>
  </si>
  <si>
    <t>A Healthy Respect</t>
  </si>
  <si>
    <t>Death Machines</t>
  </si>
  <si>
    <t>Last of Its Kind</t>
  </si>
  <si>
    <t>Americans / British</t>
  </si>
  <si>
    <t>Near Warsaw, Poland</t>
  </si>
  <si>
    <t>Split the D!</t>
  </si>
  <si>
    <t>It's Not Over</t>
  </si>
  <si>
    <t>Sadistic Frenzy</t>
  </si>
  <si>
    <t>Bitter Brittany</t>
  </si>
  <si>
    <t>Bloody Brittany</t>
  </si>
  <si>
    <t>Bitter, Bloody Brittany</t>
  </si>
  <si>
    <t>Battle For Iraq Series #1: Bedouin Blitz</t>
  </si>
  <si>
    <t>West of Ramadi, Iraq</t>
  </si>
  <si>
    <t>Chinese Series #2: Atrocities Beget Atrocities</t>
  </si>
  <si>
    <t>Tsinan, Shantung Province, China</t>
  </si>
  <si>
    <t>NKVD Series #3: The Streets of Kharkov</t>
  </si>
  <si>
    <t>Operation Varsity Series #1: Thunder From Heaven</t>
  </si>
  <si>
    <t>Hamminkein, Germany</t>
  </si>
  <si>
    <t>D5-8</t>
  </si>
  <si>
    <t>Nearly Entombed</t>
  </si>
  <si>
    <t>Cape Mogilnyy, Russia</t>
  </si>
  <si>
    <t>Repple Depples No More</t>
  </si>
  <si>
    <t>Flamin' Frank</t>
  </si>
  <si>
    <t>FE126.1</t>
  </si>
  <si>
    <t>Junkyard Wars</t>
  </si>
  <si>
    <t>Yastrebci, Hungary</t>
  </si>
  <si>
    <t>Mission  5</t>
  </si>
  <si>
    <t>Soliders of Honor</t>
  </si>
  <si>
    <t>Love Elfriede</t>
  </si>
  <si>
    <t>Into the Trap</t>
  </si>
  <si>
    <t>Krzynowloga Mala, Poland</t>
  </si>
  <si>
    <t>Black Monday</t>
  </si>
  <si>
    <t>Rout Report Issue 4.4 Q12</t>
  </si>
  <si>
    <t>Bodange, Belgium</t>
  </si>
  <si>
    <t>HoB: FF14</t>
  </si>
  <si>
    <t>Dragoons Returned</t>
  </si>
  <si>
    <t>ASL News Issue 30 ASL News 63</t>
  </si>
  <si>
    <t>ASL News Issue 1 ASL News 1</t>
  </si>
  <si>
    <t>ASL News Issue 26 ASL News 47</t>
  </si>
  <si>
    <t>Critical Hit Issue 5.2 CH100</t>
  </si>
  <si>
    <t>On All Fronts Issue  78</t>
  </si>
  <si>
    <t>On All Fronts Issue  79</t>
  </si>
  <si>
    <t>Avalon Hill Intercontinental Kriegspiel Society ID6</t>
  </si>
  <si>
    <t>Avalon Hill Intercontinental Kriegspiel Society</t>
  </si>
  <si>
    <t>MP10</t>
  </si>
  <si>
    <t>MP11</t>
  </si>
  <si>
    <t>SP 14</t>
  </si>
  <si>
    <t>Shimda's Fist</t>
  </si>
  <si>
    <t>Kakazu, Okinawa</t>
  </si>
  <si>
    <t>CH: KR</t>
  </si>
  <si>
    <t>CH: UV</t>
  </si>
  <si>
    <t>Riders On the Sturm</t>
  </si>
  <si>
    <t>Fiery Finale</t>
  </si>
  <si>
    <t>Paretz, Germany</t>
  </si>
  <si>
    <t>Chaos Crossing</t>
  </si>
  <si>
    <t>Nagyvarad, Hungary</t>
  </si>
  <si>
    <t>Yankee Pride</t>
  </si>
  <si>
    <t>Kaundorf, Luxembourg</t>
  </si>
  <si>
    <t>South of Henderson Field, Guadalcanal, the Solomon Islands</t>
  </si>
  <si>
    <t>South of the Gifu Strongpoint, Guadalcanal, the Solomon Islands</t>
  </si>
  <si>
    <t>Near Laiana, New Georgia, the Solomon Islands</t>
  </si>
  <si>
    <t>Gavuta, the Solomon Islands</t>
  </si>
  <si>
    <t>Tanambogo, the Solomon Islands</t>
  </si>
  <si>
    <t>Gavuta-Tanambogo, the Solomon Islands</t>
  </si>
  <si>
    <t>Bougainville, the Solomon Islands</t>
  </si>
  <si>
    <t>Cape Torokina, Bougainville, the Solomon Islands</t>
  </si>
  <si>
    <t>River Ilu, Guadalcanal, the Solomon Islands</t>
  </si>
  <si>
    <t>The Gifu, Guadalcanal, the Solomon Islands</t>
  </si>
  <si>
    <t>Puriata River, Bougainville, the Solomon Islands</t>
  </si>
  <si>
    <t xml:space="preserve"> Buin Road, Bougainville, the Solomon Islands </t>
  </si>
  <si>
    <t xml:space="preserve"> Bonis Peninsula, Bougainville, the Solomon Islands </t>
  </si>
  <si>
    <t>Genga River, Bougainville, the Solomon Islands</t>
  </si>
  <si>
    <t>Tsimba Ridge, Bougainville, the Solomon Islands</t>
  </si>
  <si>
    <t>Warrior River, Choiselu Island, the Solomon Islands</t>
  </si>
  <si>
    <t>Near Torokina Airbase, Bougainville, the Solomon Islands</t>
  </si>
  <si>
    <t>Near Point Cruz, Guadalcanal, the Solomon Islands</t>
  </si>
  <si>
    <t>Edwson's Ridge, Guadalcanal, the Solomon Islands</t>
  </si>
  <si>
    <t>Shimizu Hill, New Georgia, the Solomon Islands</t>
  </si>
  <si>
    <t>Point Cruz, Guadalcanal, the Solomon Islands</t>
  </si>
  <si>
    <t>Ilu River, Guadalcanal, the Solomon Islands</t>
  </si>
  <si>
    <t>Matanikau River, west of Henderson Field, Guadalcanal, the Solomon Islands</t>
  </si>
  <si>
    <t>Koromokina Lagoon, Bougainville, the Solomon Islands</t>
  </si>
  <si>
    <t>Upstream of the Tenaru River, Guadalcanal, the Solomon Islands</t>
  </si>
  <si>
    <t>Guadalcanal, the Solomon Islands</t>
  </si>
  <si>
    <t>Nissan Island, Green Islands Group, Northern Solomon Islands</t>
  </si>
  <si>
    <t>Hill 700, Bougainville, the Solomon Islands</t>
  </si>
  <si>
    <t>Matanikau River, Guadalcanal, the Solomon Islands</t>
  </si>
  <si>
    <t>Lunga Point, Guadalcanal, the Solomon Islands</t>
  </si>
  <si>
    <t>Munda Trail, New Georgia, the Solomon Islands</t>
  </si>
  <si>
    <t xml:space="preserve">South of Bairoko Harbor, New Georgia Island, the Solomon Islands </t>
  </si>
  <si>
    <t xml:space="preserve">Parachute Drop Clearing, New Georgia Island, the Solomon Islands </t>
  </si>
  <si>
    <t xml:space="preserve">Horseshoe Hill, New Georgia Island, the Solomon Islands </t>
  </si>
  <si>
    <t xml:space="preserve">Northeast of Bibilo Hill, New Georgia Island, the Solomon Islands </t>
  </si>
  <si>
    <t xml:space="preserve">Bibilo Hill, New Georgia Island, the Solomon Islands </t>
  </si>
  <si>
    <t>Caretan, France</t>
  </si>
  <si>
    <t>53</t>
  </si>
  <si>
    <t>Andrzejewo Aflame</t>
  </si>
  <si>
    <t>Andrzejewo, Poland</t>
  </si>
  <si>
    <t>Gardens of the Citadel</t>
  </si>
  <si>
    <t>Brzese, Poland</t>
  </si>
  <si>
    <t>Bloody Bobruisk</t>
  </si>
  <si>
    <t>A Single Sucess</t>
  </si>
  <si>
    <t>CH172</t>
  </si>
  <si>
    <t>CH177</t>
  </si>
  <si>
    <t>Funnies At Zyfflich</t>
  </si>
  <si>
    <t>Busted At Bulson</t>
  </si>
  <si>
    <t>Manila, Luzon, the Philippine Islands</t>
  </si>
  <si>
    <t>Sid, Yugoslavia</t>
  </si>
  <si>
    <t>AP52</t>
  </si>
  <si>
    <t>Into Vienna Woods</t>
  </si>
  <si>
    <t>Wannsee Sector, Berlin, Germany</t>
  </si>
  <si>
    <t>Clearing the Station</t>
  </si>
  <si>
    <t>Near Hill 81, Guadalcanal, the Solomon Islands</t>
  </si>
  <si>
    <t>Hill 27, Guadalcanal, the Solomon Islands</t>
  </si>
  <si>
    <t>Galloping Horse, Guadalcanal, the Solomon Islands</t>
  </si>
  <si>
    <t>One Log Bridge, Guadalcanal, the Solomon Islands</t>
  </si>
  <si>
    <t>Hill 75, Guadalcanal, the Solomon Islands</t>
  </si>
  <si>
    <t>Mission/Numa-Numa Trails, Bougainville, the Solomon Islands</t>
  </si>
  <si>
    <t>Hellzapoppin' Ridge, Bougainville, the Solomon Islands</t>
  </si>
  <si>
    <t>GRE3</t>
  </si>
  <si>
    <t>GRE5</t>
  </si>
  <si>
    <t>GRE6</t>
  </si>
  <si>
    <t>Wikings Catwalk</t>
  </si>
  <si>
    <t>Bukit Chandu</t>
  </si>
  <si>
    <t>The Dornot Horseshoe</t>
  </si>
  <si>
    <t>Green Berets At Termoli</t>
  </si>
  <si>
    <t>5 miles south of Sidi Rezegh, Libya</t>
  </si>
  <si>
    <t>D7/A8</t>
  </si>
  <si>
    <t>The Schoolhouse</t>
  </si>
  <si>
    <t>Ponyri, Russia</t>
  </si>
  <si>
    <t>Forest Strongpoint</t>
  </si>
  <si>
    <t>Orlovo, Russia</t>
  </si>
  <si>
    <t>Mt. Pucot, Bataan Peninsula, the Philippine Islands</t>
  </si>
  <si>
    <t>Lydavenal, Lithuania</t>
  </si>
  <si>
    <t>Shkodër, Albania</t>
  </si>
  <si>
    <t>BFP-016</t>
  </si>
  <si>
    <t>BFP-017</t>
  </si>
  <si>
    <t>BFP-018</t>
  </si>
  <si>
    <t>BFP-019</t>
  </si>
  <si>
    <t>BFP-020</t>
  </si>
  <si>
    <t>BFP-021</t>
  </si>
  <si>
    <t>BFP-022</t>
  </si>
  <si>
    <t>BFP-023</t>
  </si>
  <si>
    <t>BFP-024</t>
  </si>
  <si>
    <t>BFP-025</t>
  </si>
  <si>
    <t>BFP-026</t>
  </si>
  <si>
    <t>BFP-027</t>
  </si>
  <si>
    <t>BFP-028</t>
  </si>
  <si>
    <t>BFP-029</t>
  </si>
  <si>
    <t>BFP-030</t>
  </si>
  <si>
    <t>BFP-031</t>
  </si>
  <si>
    <t>BFP-032</t>
  </si>
  <si>
    <t>BFP-033</t>
  </si>
  <si>
    <t>BFP-034</t>
  </si>
  <si>
    <t>BFP-035</t>
  </si>
  <si>
    <t>BFP-036</t>
  </si>
  <si>
    <t>BFP-037</t>
  </si>
  <si>
    <t>BFP-038</t>
  </si>
  <si>
    <t>BFP-039</t>
  </si>
  <si>
    <t>BFP-040</t>
  </si>
  <si>
    <t>BFP-041</t>
  </si>
  <si>
    <t>BFP-042</t>
  </si>
  <si>
    <t>BFP-043</t>
  </si>
  <si>
    <t>BFP-044</t>
  </si>
  <si>
    <t>BFP-045</t>
  </si>
  <si>
    <t>BFP-046</t>
  </si>
  <si>
    <t>BFP-047</t>
  </si>
  <si>
    <t>BFP-048</t>
  </si>
  <si>
    <t>BFP-049</t>
  </si>
  <si>
    <t>BFP-050</t>
  </si>
  <si>
    <t>BFP-051</t>
  </si>
  <si>
    <t>BFP-052</t>
  </si>
  <si>
    <t>BFP-053</t>
  </si>
  <si>
    <t>BFP-054</t>
  </si>
  <si>
    <t>BFP-055</t>
  </si>
  <si>
    <t>BFP-056</t>
  </si>
  <si>
    <t>BFP-057</t>
  </si>
  <si>
    <t>BFP-058</t>
  </si>
  <si>
    <t>BFP-059</t>
  </si>
  <si>
    <t>BFP-060</t>
  </si>
  <si>
    <t>BFP-061</t>
  </si>
  <si>
    <t>BFP-062</t>
  </si>
  <si>
    <t>BFP-063</t>
  </si>
  <si>
    <t>BFP-064</t>
  </si>
  <si>
    <t>BFP-065</t>
  </si>
  <si>
    <t>BFP-066</t>
  </si>
  <si>
    <t>BFP-067</t>
  </si>
  <si>
    <t>BFP-068</t>
  </si>
  <si>
    <t>BFP-069</t>
  </si>
  <si>
    <t>BFP-070</t>
  </si>
  <si>
    <t>BFP-071</t>
  </si>
  <si>
    <t>BFP-072</t>
  </si>
  <si>
    <t>BFP-073</t>
  </si>
  <si>
    <t>BFP-074</t>
  </si>
  <si>
    <t>BFP-075</t>
  </si>
  <si>
    <t>BFP-076</t>
  </si>
  <si>
    <t>BFP-077</t>
  </si>
  <si>
    <t>BFP-078</t>
  </si>
  <si>
    <t>BFP-079</t>
  </si>
  <si>
    <t>BFP-080</t>
  </si>
  <si>
    <t>BFP-081</t>
  </si>
  <si>
    <t>BFP-082</t>
  </si>
  <si>
    <t>BFP-083</t>
  </si>
  <si>
    <t>BFP-084</t>
  </si>
  <si>
    <t>BFP-085</t>
  </si>
  <si>
    <t>BFP-086</t>
  </si>
  <si>
    <t>BFP-087</t>
  </si>
  <si>
    <t>BFP-088</t>
  </si>
  <si>
    <t>BFP-089</t>
  </si>
  <si>
    <t>BFP-090</t>
  </si>
  <si>
    <t>BFP-091</t>
  </si>
  <si>
    <t>BFP-092</t>
  </si>
  <si>
    <t>BFP-093</t>
  </si>
  <si>
    <t>BFP-094</t>
  </si>
  <si>
    <t>BFP-095</t>
  </si>
  <si>
    <t>BFP-096</t>
  </si>
  <si>
    <t>BFP-097</t>
  </si>
  <si>
    <t>BFP-098</t>
  </si>
  <si>
    <t>BFP-099</t>
  </si>
  <si>
    <t>BFP-100</t>
  </si>
  <si>
    <t>BFP-101</t>
  </si>
  <si>
    <t>BFP-102</t>
  </si>
  <si>
    <t>BFP-103</t>
  </si>
  <si>
    <t>BFP-104</t>
  </si>
  <si>
    <t xml:space="preserve">Preliminary Move </t>
  </si>
  <si>
    <t xml:space="preserve">Coiled To Strike </t>
  </si>
  <si>
    <t xml:space="preserve">Schreiber's Success </t>
  </si>
  <si>
    <t xml:space="preserve">Trial of the Infantry </t>
  </si>
  <si>
    <t xml:space="preserve">Burning Down the House </t>
  </si>
  <si>
    <t xml:space="preserve">Operation Wheatfield </t>
  </si>
  <si>
    <t xml:space="preserve">A Hard Push </t>
  </si>
  <si>
    <t xml:space="preserve">Ratushniak's Sacrifice </t>
  </si>
  <si>
    <t xml:space="preserve">Iron Coffins </t>
  </si>
  <si>
    <t xml:space="preserve">Steamroller </t>
  </si>
  <si>
    <t xml:space="preserve">The Second Belt </t>
  </si>
  <si>
    <t xml:space="preserve">Kreida Station </t>
  </si>
  <si>
    <t xml:space="preserve">Churchills At Kursk </t>
  </si>
  <si>
    <t xml:space="preserve">Panzer Regiment Rothenburg </t>
  </si>
  <si>
    <t xml:space="preserve">Fork In the Road </t>
  </si>
  <si>
    <t xml:space="preserve">The Bunkered Village </t>
  </si>
  <si>
    <t xml:space="preserve">Relentless Pressure </t>
  </si>
  <si>
    <t xml:space="preserve">Early Morning Action </t>
  </si>
  <si>
    <t>Hunters From the Clouds</t>
  </si>
  <si>
    <t>Sola Airfield, Norway</t>
  </si>
  <si>
    <t>Red Cocktails</t>
  </si>
  <si>
    <t>Gorki, Russia</t>
  </si>
  <si>
    <t>The Grainary</t>
  </si>
  <si>
    <t>Staligrad, Russia</t>
  </si>
  <si>
    <t>Luftlandekommando Hedderich</t>
  </si>
  <si>
    <t>Under the Northern Light</t>
  </si>
  <si>
    <t>Bitter Defense At Otta</t>
  </si>
  <si>
    <t>On To Florence</t>
  </si>
  <si>
    <t>The Borders Are Burning</t>
  </si>
  <si>
    <t>First Crisis At Army Group North</t>
  </si>
  <si>
    <t>Ad Hoc At Beaurains</t>
  </si>
  <si>
    <t>With Tigers On Their Tails</t>
  </si>
  <si>
    <t>Return To Sender</t>
  </si>
  <si>
    <t>The French Decide To Fight</t>
  </si>
  <si>
    <t>South of Roslavl, Russia</t>
  </si>
  <si>
    <t>Legend Issue 13</t>
  </si>
  <si>
    <t>Legend Issue  1</t>
  </si>
  <si>
    <t>Hangasjärvi, north of Vilajoki, Finland</t>
  </si>
  <si>
    <t>Escape From Velikiye Luki</t>
  </si>
  <si>
    <t>Bavaria, Germany</t>
  </si>
  <si>
    <t>MwT12.1</t>
  </si>
  <si>
    <t>On the Right Flank</t>
  </si>
  <si>
    <t>Pizza Run: Run For the Dough</t>
  </si>
  <si>
    <t>A Dark and Fateful Day</t>
  </si>
  <si>
    <t>45-72</t>
  </si>
  <si>
    <t>South of Hamminkein, Germany</t>
  </si>
  <si>
    <t>16:00 hours, Toktong Pass, Korea</t>
  </si>
  <si>
    <t>Climbach, France</t>
  </si>
  <si>
    <t>Mist, Mud</t>
  </si>
  <si>
    <t>CH142</t>
  </si>
  <si>
    <t>Longstop Hill</t>
  </si>
  <si>
    <t>Longstop Hill, Tunisa</t>
  </si>
  <si>
    <t>CH: G1</t>
  </si>
  <si>
    <t>CH141</t>
  </si>
  <si>
    <t>Advancing Fire Issue 1.1</t>
  </si>
  <si>
    <t>Pursuing Frank</t>
  </si>
  <si>
    <t>The Battle For St. Cloud</t>
  </si>
  <si>
    <t>Pyrrhus At `Pest</t>
  </si>
  <si>
    <t>Near Oum El Aoubia, Tunisia</t>
  </si>
  <si>
    <t>Alger, Algeria</t>
  </si>
  <si>
    <t>Belfort, France</t>
  </si>
  <si>
    <t>Saur Mogilsky, Russia</t>
  </si>
  <si>
    <t>Breakout At the Café Gondree</t>
  </si>
  <si>
    <t>ASL Sweden Magazine Issue 1</t>
  </si>
  <si>
    <t>Tactiques Issue 1</t>
  </si>
  <si>
    <t>Tactiques Issue 2</t>
  </si>
  <si>
    <t>Tactiques Issue 3</t>
  </si>
  <si>
    <t>Tactiques Issue 4</t>
  </si>
  <si>
    <t>Playtester's Journal Issue 7</t>
  </si>
  <si>
    <t>Playtester's Journal Issue 8</t>
  </si>
  <si>
    <t xml:space="preserve"> Rate of Fire Issue 13</t>
  </si>
  <si>
    <t>BMW 5.4</t>
  </si>
  <si>
    <t>Costal Fortress Gamers Group Online Scenario PK41.1</t>
  </si>
  <si>
    <t>Between Bir El Harmani &amp; Bir Hakeim. Libya</t>
  </si>
  <si>
    <t>ATP2</t>
  </si>
  <si>
    <t>Bloody Cavalry</t>
  </si>
  <si>
    <t>ATP3</t>
  </si>
  <si>
    <t>Montrevel, France</t>
  </si>
  <si>
    <t>West Front Series #3: Let's Dance</t>
  </si>
  <si>
    <t>Caen, France</t>
  </si>
  <si>
    <t>DASL Series #5: Exit Pole</t>
  </si>
  <si>
    <t>Leczyca, Poland</t>
  </si>
  <si>
    <t>Civilian Interrogation (E2.4)</t>
  </si>
  <si>
    <t>Tri Tam, French Indochina</t>
  </si>
  <si>
    <t>Cherkasskoye, Kursk salient</t>
  </si>
  <si>
    <t>La Marfee Heights, Sedan, France</t>
  </si>
  <si>
    <t>CH: TRBH</t>
  </si>
  <si>
    <t>Tigers To the Front</t>
  </si>
  <si>
    <t>Audacity On Omaha</t>
  </si>
  <si>
    <t>First Trial-By-Fire</t>
  </si>
  <si>
    <t>Off To the Crossroads</t>
  </si>
  <si>
    <t>Attack On the Partisan Headquarters</t>
  </si>
  <si>
    <t>Assault On the Mannerheim Line</t>
  </si>
  <si>
    <t>Encounter At Pochep</t>
  </si>
  <si>
    <t>ASL Action Pack 6: The Decade of War</t>
  </si>
  <si>
    <t>AP53</t>
  </si>
  <si>
    <t>ASL Oktoberfest `90 Scenario</t>
  </si>
  <si>
    <t>Safi, French Morocco</t>
  </si>
  <si>
    <t>West Bank of the Rhine River, Hurtgen Forest, Germany</t>
  </si>
  <si>
    <t>Vogt's Ritterkreuz</t>
  </si>
  <si>
    <t>Tac44</t>
  </si>
  <si>
    <t>Tac45</t>
  </si>
  <si>
    <t>Tac46</t>
  </si>
  <si>
    <t>Tac47</t>
  </si>
  <si>
    <t>Tac48</t>
  </si>
  <si>
    <t>Tac49</t>
  </si>
  <si>
    <t>Sherlock's Stand</t>
  </si>
  <si>
    <t>Wandumi, New Guinea</t>
  </si>
  <si>
    <t>Warfe's War</t>
  </si>
  <si>
    <t>Wau, New Guinea</t>
  </si>
  <si>
    <t>Black Eye</t>
  </si>
  <si>
    <t>A Motley Crew</t>
  </si>
  <si>
    <t>Just Another Bridge</t>
  </si>
  <si>
    <t>Winter Hell</t>
  </si>
  <si>
    <t>Leapfrog</t>
  </si>
  <si>
    <t>Obong-Ni</t>
  </si>
  <si>
    <t>Obong-Ni Ridge, South Korea</t>
  </si>
  <si>
    <t>Bougainville Series #3: First Crack At Hellzapoppin' Ridge</t>
  </si>
  <si>
    <t>AP54</t>
  </si>
  <si>
    <t>AP55</t>
  </si>
  <si>
    <t>AP56</t>
  </si>
  <si>
    <t>AP57</t>
  </si>
  <si>
    <t>AP58</t>
  </si>
  <si>
    <t>AP59</t>
  </si>
  <si>
    <t>AP60</t>
  </si>
  <si>
    <t>AP61</t>
  </si>
  <si>
    <t>AP62</t>
  </si>
  <si>
    <t>Far From Home</t>
  </si>
  <si>
    <t>The Generalissimo's Own</t>
  </si>
  <si>
    <t>Quagmire</t>
  </si>
  <si>
    <t>Kleckerweise</t>
  </si>
  <si>
    <t>Riccio River Valley, Italy</t>
  </si>
  <si>
    <t>BT</t>
  </si>
  <si>
    <t>Melfa Bridgehead</t>
  </si>
  <si>
    <t>Melfa River, Italy</t>
  </si>
  <si>
    <t xml:space="preserve">XK1 </t>
  </si>
  <si>
    <t>Land Leviathans</t>
  </si>
  <si>
    <t>Hill 253.5</t>
  </si>
  <si>
    <t>Aachen's Pall</t>
  </si>
  <si>
    <t>... To Its Last Man</t>
  </si>
  <si>
    <t>FrF42</t>
  </si>
  <si>
    <t>FrF43</t>
  </si>
  <si>
    <t>FrF44</t>
  </si>
  <si>
    <t>Walking Wounded</t>
  </si>
  <si>
    <t>A Futile Hour</t>
  </si>
  <si>
    <t>Rout the Kraut</t>
  </si>
  <si>
    <t>Insult To Injury</t>
  </si>
  <si>
    <t>ALEA Issue 18</t>
  </si>
  <si>
    <t>ALEA Issue 23</t>
  </si>
  <si>
    <t>ALEA Issue 24</t>
  </si>
  <si>
    <t>ALEA Issue 25</t>
  </si>
  <si>
    <t>ALEA Issue 29</t>
  </si>
  <si>
    <t>ALEA Issue 30</t>
  </si>
  <si>
    <t>ALEA Issue 31</t>
  </si>
  <si>
    <t>ALEA Issue 32</t>
  </si>
  <si>
    <t>Belchite, Zaragoza, Spain</t>
  </si>
  <si>
    <t>Sting of the Italian Hornet</t>
  </si>
  <si>
    <t>The Hellenic Expedition</t>
  </si>
  <si>
    <t>On All Fronts Issue 117</t>
  </si>
  <si>
    <t>On All Fronts Issue 118</t>
  </si>
  <si>
    <t>Battle For the Abbaye de Ardennes</t>
  </si>
  <si>
    <t>The Battle For St. Contest</t>
  </si>
  <si>
    <t>Kirovograd, Ukraine</t>
  </si>
  <si>
    <t>Behind the Barrikady, Stalingrad,  Russia</t>
  </si>
  <si>
    <t xml:space="preserve"> </t>
  </si>
  <si>
    <t>Lingevres, France</t>
  </si>
  <si>
    <t>Seregelyes, Hungary</t>
  </si>
  <si>
    <t>Fossum, Norway</t>
  </si>
  <si>
    <t>The Askim Maxim</t>
  </si>
  <si>
    <t>Askim, Norway</t>
  </si>
  <si>
    <t>East Front Series #5: Hamburg On the Lovat</t>
  </si>
  <si>
    <t>MMP: VotG SSR</t>
  </si>
  <si>
    <t>Red Beach One, Betio Island, Tarawa Atoll, Gilbert Islands</t>
  </si>
  <si>
    <t>RPT 1</t>
  </si>
  <si>
    <t>RPT 2</t>
  </si>
  <si>
    <t>RPT 3</t>
  </si>
  <si>
    <t>RPT 4</t>
  </si>
  <si>
    <t>RPT 5</t>
  </si>
  <si>
    <t>RPT 6</t>
  </si>
  <si>
    <t>RPT 7</t>
  </si>
  <si>
    <t>RPT 8</t>
  </si>
  <si>
    <t>RPT 9</t>
  </si>
  <si>
    <t>RPT10</t>
  </si>
  <si>
    <t>Tip Off At Tauroggen</t>
  </si>
  <si>
    <t>A: hd1</t>
  </si>
  <si>
    <t>V19</t>
  </si>
  <si>
    <t>The Capture of Hill 27</t>
  </si>
  <si>
    <t>The Achilles' Heel</t>
  </si>
  <si>
    <t>The Hunting Ground</t>
  </si>
  <si>
    <t>The Prize</t>
  </si>
  <si>
    <t>MMP: ABTF</t>
  </si>
  <si>
    <t>Sesena, Spain</t>
  </si>
  <si>
    <t>Scratch Force</t>
  </si>
  <si>
    <t>Irsch, Germany</t>
  </si>
  <si>
    <t>Scheer Terror</t>
  </si>
  <si>
    <t>A: Cavalry</t>
  </si>
  <si>
    <t>Tank Busters</t>
  </si>
  <si>
    <t>ASL News 71bis</t>
  </si>
  <si>
    <t>Stubborn Insurrection</t>
  </si>
  <si>
    <t>DBP10</t>
  </si>
  <si>
    <t>Lost Opportunities</t>
  </si>
  <si>
    <t>Ste. Mere-Eglise, France</t>
  </si>
  <si>
    <t>The Roadblock</t>
  </si>
  <si>
    <t>DLV, Ov10</t>
  </si>
  <si>
    <t>Ov14</t>
  </si>
  <si>
    <t>BC, Ov1</t>
  </si>
  <si>
    <t>Priekopa, Slovakia</t>
  </si>
  <si>
    <t>Clear That Ridge</t>
  </si>
  <si>
    <t>Sidi Rezegh, Libya</t>
  </si>
  <si>
    <t>DTO</t>
  </si>
  <si>
    <t>Touché</t>
  </si>
  <si>
    <t>ASL Module  9: Gung Ho!</t>
  </si>
  <si>
    <t>AtantiCon</t>
  </si>
  <si>
    <t>TOT 1</t>
  </si>
  <si>
    <t>TOT 2</t>
  </si>
  <si>
    <t>TOT 7</t>
  </si>
  <si>
    <t>TOT 8</t>
  </si>
  <si>
    <t>TOT 9</t>
  </si>
  <si>
    <t xml:space="preserve">TOT10 </t>
  </si>
  <si>
    <t>Recon By Fire</t>
  </si>
  <si>
    <t>Schaefer By Far</t>
  </si>
  <si>
    <t>Night Shift At the Factory</t>
  </si>
  <si>
    <t>SP 64</t>
  </si>
  <si>
    <t>SP 65</t>
  </si>
  <si>
    <t>Defense of Orphanage Farm</t>
  </si>
  <si>
    <t>Merely Hanging On</t>
  </si>
  <si>
    <t>St. Mere Eglese, France</t>
  </si>
  <si>
    <t>Deadly Sleigh Ride</t>
  </si>
  <si>
    <t>The Triangle</t>
  </si>
  <si>
    <t>Sovkhoz Haystacks</t>
  </si>
  <si>
    <t>Telman Sovkhoz, Crimea</t>
  </si>
  <si>
    <t>Ishun Tank Traps</t>
  </si>
  <si>
    <t>Ishun, Crimea</t>
  </si>
  <si>
    <t>Charging Chaumont</t>
  </si>
  <si>
    <t>Assenois, Belgium</t>
  </si>
  <si>
    <t>Everything Is Lost</t>
  </si>
  <si>
    <t>Prokhorovka, Russia</t>
  </si>
  <si>
    <t>Les Forges, France</t>
  </si>
  <si>
    <t>BC, OV1</t>
  </si>
  <si>
    <t>Zaporozhye, Russia</t>
  </si>
  <si>
    <t>J 20</t>
  </si>
  <si>
    <t>The Guns of Naro</t>
  </si>
  <si>
    <t>North of Naro, Sicily, Italy</t>
  </si>
  <si>
    <t>"Ne Pas Subir"</t>
  </si>
  <si>
    <t>Spanish Fury: Hell On the Eastern Front</t>
  </si>
  <si>
    <t>The Cupola Smashers of Eben Emael</t>
  </si>
  <si>
    <t>Salla, Russia</t>
  </si>
  <si>
    <t>FE110.1</t>
  </si>
  <si>
    <t>Not So Superman</t>
  </si>
  <si>
    <t>Hell On Wheels Battle Pack HoW 2</t>
  </si>
  <si>
    <t>Outskirts of Vrutky, Slovakia</t>
  </si>
  <si>
    <t>Near Kocane, east of Nish, Serbia</t>
  </si>
  <si>
    <t>X 7</t>
  </si>
  <si>
    <t>X 8</t>
  </si>
  <si>
    <t>X 9</t>
  </si>
  <si>
    <t>The New Spartans</t>
  </si>
  <si>
    <t>1 kilometer North of Arras, France</t>
  </si>
  <si>
    <t>Tac10</t>
  </si>
  <si>
    <t>Tac11</t>
  </si>
  <si>
    <t>Tac12</t>
  </si>
  <si>
    <t>Tac13</t>
  </si>
  <si>
    <t>Tac14</t>
  </si>
  <si>
    <t>Tac15</t>
  </si>
  <si>
    <t>Tac16</t>
  </si>
  <si>
    <t>AP37</t>
  </si>
  <si>
    <t>AP38</t>
  </si>
  <si>
    <t>AP39</t>
  </si>
  <si>
    <t>Cullin</t>
  </si>
  <si>
    <t>Scenarios With</t>
  </si>
  <si>
    <t>Schwerpunkt Issue  7</t>
  </si>
  <si>
    <t>Schwerpunkt Issue  8</t>
  </si>
  <si>
    <t>Danzig, Germany</t>
  </si>
  <si>
    <t>Mass Confusion</t>
  </si>
  <si>
    <t>∞</t>
  </si>
  <si>
    <t>Brahe River, Poland</t>
  </si>
  <si>
    <t>ASL Module  5a: For King and Country 110</t>
  </si>
  <si>
    <t>SP 86</t>
  </si>
  <si>
    <t>SP 87</t>
  </si>
  <si>
    <t>SP 88</t>
  </si>
  <si>
    <t>SP 89</t>
  </si>
  <si>
    <t>SP 90</t>
  </si>
  <si>
    <t>The Hunter Or the Hunted?</t>
  </si>
  <si>
    <t>Beyond the Beachhead 2 BtB 2</t>
  </si>
  <si>
    <t>West of Sujewo, Russia</t>
  </si>
  <si>
    <t>Cemetery Ridge: No Turning Back</t>
  </si>
  <si>
    <t>Near Lake Lagoda, Finland</t>
  </si>
  <si>
    <t>Grodno, Poland</t>
  </si>
  <si>
    <t>Near Osan, South Korea</t>
  </si>
  <si>
    <t>Tauran Plateau, outer Mongolia</t>
  </si>
  <si>
    <t>PSASL4</t>
  </si>
  <si>
    <t>Flowers Abloom</t>
  </si>
  <si>
    <t>Buonriposo Ridge, Anzio, Italy</t>
  </si>
  <si>
    <t>HP Bonus</t>
  </si>
  <si>
    <t>Hero Pax 4: Mediterranean Theater of Operations HP Bonus</t>
  </si>
  <si>
    <t>Adriatic Barricade</t>
  </si>
  <si>
    <t>Iron Banzai</t>
  </si>
  <si>
    <t>Fire and Rain</t>
  </si>
  <si>
    <t>Piats and Panthers</t>
  </si>
  <si>
    <t>LSSAH29</t>
  </si>
  <si>
    <t>LSSAH30</t>
  </si>
  <si>
    <t>Swept Clean</t>
  </si>
  <si>
    <t>LSSAH31</t>
  </si>
  <si>
    <t>LSSAH32</t>
  </si>
  <si>
    <t>Fighting Spirit</t>
  </si>
  <si>
    <t>Battering Rams</t>
  </si>
  <si>
    <t>Golden Pheasants</t>
  </si>
  <si>
    <t>Panzers Forward!</t>
  </si>
  <si>
    <t>Tiger of Vitebsk</t>
  </si>
  <si>
    <t>CAW 7</t>
  </si>
  <si>
    <t>ALEA Issue 33</t>
  </si>
  <si>
    <t>2GM-2</t>
  </si>
  <si>
    <t>Men and Tanks</t>
  </si>
  <si>
    <t>VV28</t>
  </si>
  <si>
    <t>VV26</t>
  </si>
  <si>
    <t>VV27</t>
  </si>
  <si>
    <t>Three Musketeers</t>
  </si>
  <si>
    <t>Near Port Said, Egypt</t>
  </si>
  <si>
    <t>Enemy</t>
  </si>
  <si>
    <t>Storming the Metaxas Line</t>
  </si>
  <si>
    <t>Leuwilliang, Java</t>
  </si>
  <si>
    <t>Surabaya, Java</t>
  </si>
  <si>
    <t>Sturmwind On the Sopot</t>
  </si>
  <si>
    <t>On the Rheinard Line</t>
  </si>
  <si>
    <t>German Banzai</t>
  </si>
  <si>
    <t>Winter Thunderstorms</t>
  </si>
  <si>
    <t>Le Manoir</t>
  </si>
  <si>
    <t>Le Herisson</t>
  </si>
  <si>
    <t xml:space="preserve">Death Roamed Freely </t>
  </si>
  <si>
    <t xml:space="preserve">Trenches In Flames </t>
  </si>
  <si>
    <t xml:space="preserve">Klein Stalingrad </t>
  </si>
  <si>
    <t xml:space="preserve">To the Last Shell </t>
  </si>
  <si>
    <t xml:space="preserve">Obian Highway </t>
  </si>
  <si>
    <t>Toward the Sound of Guns</t>
  </si>
  <si>
    <t>On the Verge of Extinction</t>
  </si>
  <si>
    <t>Neffe Chateau, Belgium</t>
  </si>
  <si>
    <t>Final Embrace</t>
  </si>
  <si>
    <t>Critical Hit Issue 3 CH 26</t>
  </si>
  <si>
    <t xml:space="preserve">Midnight Bath At Tobruk </t>
  </si>
  <si>
    <t xml:space="preserve">There Once Was a Little Column... </t>
  </si>
  <si>
    <t xml:space="preserve">Counterattack At Connage </t>
  </si>
  <si>
    <t xml:space="preserve">Counterattack At Villers-Bocage </t>
  </si>
  <si>
    <t>Trap In Carpiquet</t>
  </si>
  <si>
    <t>The General Issue 28.1</t>
  </si>
  <si>
    <t>The General Issue 28.2</t>
  </si>
  <si>
    <t>Flix, Spain</t>
  </si>
  <si>
    <t xml:space="preserve"> BFP B</t>
  </si>
  <si>
    <t>Near the village of Biffontaine, Vosages, France</t>
  </si>
  <si>
    <t>JA-13</t>
  </si>
  <si>
    <t>Hit the Beach Issue 6.1 HTB!6</t>
  </si>
  <si>
    <t>Hit the Beach Issue 6.1 HTB!8</t>
  </si>
  <si>
    <t>Le Franc Tireur Online Playtest</t>
  </si>
  <si>
    <t>ASL News 60</t>
  </si>
  <si>
    <t>Call Them Ironsides</t>
  </si>
  <si>
    <t>Suburbs of Carentan, France</t>
  </si>
  <si>
    <t>Netherlands</t>
  </si>
  <si>
    <t>u</t>
  </si>
  <si>
    <t>D20/A18</t>
  </si>
  <si>
    <t>Outside Romny, Russia</t>
  </si>
  <si>
    <t>Cahier Carriers</t>
  </si>
  <si>
    <t>Cahier, near Garvus, France</t>
  </si>
  <si>
    <t>Near Verrieres, France</t>
  </si>
  <si>
    <t>The Big Cat's Den</t>
  </si>
  <si>
    <t>Luchesa Valley, Russia</t>
  </si>
  <si>
    <t>Near Rzhev, Russia</t>
  </si>
  <si>
    <t>Piercing the Veil</t>
  </si>
  <si>
    <t>Stand and Die</t>
  </si>
  <si>
    <t>Veritable Jungle</t>
  </si>
  <si>
    <t>CH139</t>
  </si>
  <si>
    <t>Mission DTW-1</t>
  </si>
  <si>
    <t>A120</t>
  </si>
  <si>
    <t>Uncommon Valor</t>
  </si>
  <si>
    <t>"Fox Company, You Are Surrounded"</t>
  </si>
  <si>
    <t>Gemencheh Bridge, Malaya</t>
  </si>
  <si>
    <t>D2/A4</t>
  </si>
  <si>
    <t>Euro-Pack 99</t>
  </si>
  <si>
    <t>Lords of the Steppe</t>
  </si>
  <si>
    <t>VHN3</t>
  </si>
  <si>
    <t>VHN4</t>
  </si>
  <si>
    <t>VHN5</t>
  </si>
  <si>
    <t>VHN6</t>
  </si>
  <si>
    <t>GTF1</t>
  </si>
  <si>
    <t>GTF2</t>
  </si>
  <si>
    <t>GTF3</t>
  </si>
  <si>
    <t>GTF4</t>
  </si>
  <si>
    <t>GTF5</t>
  </si>
  <si>
    <t>GTF6</t>
  </si>
  <si>
    <t>3-6 All American Scenarios</t>
  </si>
  <si>
    <t>3-5 All American Scenarios</t>
  </si>
  <si>
    <t>Khopa's Crossing</t>
  </si>
  <si>
    <t>FT160</t>
  </si>
  <si>
    <t>FT161</t>
  </si>
  <si>
    <t>FT162</t>
  </si>
  <si>
    <t>FT163</t>
  </si>
  <si>
    <t>FT164</t>
  </si>
  <si>
    <t>FT165</t>
  </si>
  <si>
    <t>FT166</t>
  </si>
  <si>
    <t>FT167</t>
  </si>
  <si>
    <t>FT168</t>
  </si>
  <si>
    <t>FT169</t>
  </si>
  <si>
    <t>Close Encounter of the Bad Kind</t>
  </si>
  <si>
    <t>Price of Persia</t>
  </si>
  <si>
    <t>Shopino Struggle</t>
  </si>
  <si>
    <t>Heros At Leros</t>
  </si>
  <si>
    <t>Wasp Sting</t>
  </si>
  <si>
    <t>Daring Parafroggers</t>
  </si>
  <si>
    <t xml:space="preserve">Russian </t>
  </si>
  <si>
    <t>Guts Are Not Enough</t>
  </si>
  <si>
    <t>Assault On District Rovno</t>
  </si>
  <si>
    <t>French Civil War In Gabon</t>
  </si>
  <si>
    <t>The Battle of Algieria</t>
  </si>
  <si>
    <t>The Lions of Belfort</t>
  </si>
  <si>
    <t>Seoul, South Korea</t>
  </si>
  <si>
    <t>Anui, South Korea</t>
  </si>
  <si>
    <t>Scenario 1</t>
  </si>
  <si>
    <t>CC1</t>
  </si>
  <si>
    <t>Jungle Citadel</t>
  </si>
  <si>
    <t>Foucarville, France</t>
  </si>
  <si>
    <t>Artemki, Russia</t>
  </si>
  <si>
    <t>German</t>
  </si>
  <si>
    <t>The Coconut Plantation</t>
  </si>
  <si>
    <t>ASL News 65</t>
  </si>
  <si>
    <t>ASL News 66</t>
  </si>
  <si>
    <t>ASL News 67</t>
  </si>
  <si>
    <t>ASL News 68</t>
  </si>
  <si>
    <t>Rock Steady</t>
  </si>
  <si>
    <t>San Fratello, Scicily, Italy</t>
  </si>
  <si>
    <t>Commandos Eat Quiche</t>
  </si>
  <si>
    <t>In the Bag</t>
  </si>
  <si>
    <t>Dawn of a New Age</t>
  </si>
  <si>
    <t>Flight of the Phoenix</t>
  </si>
  <si>
    <t>Gona 1</t>
  </si>
  <si>
    <t>Haderslev, Denmark</t>
  </si>
  <si>
    <t>Released From the East</t>
  </si>
  <si>
    <t>Uppsala Tournament</t>
  </si>
  <si>
    <t>UT1</t>
  </si>
  <si>
    <t>UT2</t>
  </si>
  <si>
    <t>UT3</t>
  </si>
  <si>
    <t>A Bright Idea</t>
  </si>
  <si>
    <t xml:space="preserve">Target Practice </t>
  </si>
  <si>
    <t>Wargamer Issue 2.02</t>
  </si>
  <si>
    <t>Wargamer Issue 2.08</t>
  </si>
  <si>
    <t>Northern Tunis</t>
  </si>
  <si>
    <t>Grünewald</t>
  </si>
  <si>
    <t>Gough, Forward!!!</t>
  </si>
  <si>
    <t>Assault On Walcheren</t>
  </si>
  <si>
    <t>G15</t>
  </si>
  <si>
    <t>Bone of Contention</t>
  </si>
  <si>
    <t>Rouen, France</t>
  </si>
  <si>
    <t>V14</t>
  </si>
  <si>
    <t>V15</t>
  </si>
  <si>
    <t>V16</t>
  </si>
  <si>
    <t>The Eagle Has Landed</t>
  </si>
  <si>
    <t>Sodbury by the Sea, England</t>
  </si>
  <si>
    <t>The Temple</t>
  </si>
  <si>
    <t>WWW 83</t>
  </si>
  <si>
    <t>WWW 91</t>
  </si>
  <si>
    <t>WWW 98</t>
  </si>
  <si>
    <t>Black Plague: Against All Odds</t>
  </si>
  <si>
    <t>The Gates of Stalingrad</t>
  </si>
  <si>
    <t>Broken Pipes</t>
  </si>
  <si>
    <t>Frozen Flood</t>
  </si>
  <si>
    <t>Moving On Terek</t>
  </si>
  <si>
    <t>Unhorsed Todforce</t>
  </si>
  <si>
    <t>Rolling On the River</t>
  </si>
  <si>
    <t>Another Day In the Champaign Campaign</t>
  </si>
  <si>
    <t>Counterattack At Maranosa</t>
  </si>
  <si>
    <t>Brallos, Greece</t>
  </si>
  <si>
    <t>TAP19</t>
  </si>
  <si>
    <t>FF 4</t>
  </si>
  <si>
    <t>FF 5</t>
  </si>
  <si>
    <t>FF 6</t>
  </si>
  <si>
    <t>HoB: FF 1</t>
  </si>
  <si>
    <t>Defiant Confrontation</t>
  </si>
  <si>
    <t>HoB: FF 2</t>
  </si>
  <si>
    <t>HoB: FF 3</t>
  </si>
  <si>
    <t>Guadalcanal Series #1: Bloody Banzai</t>
  </si>
  <si>
    <t>Guadalcanal Series #3:Time To Die</t>
  </si>
  <si>
    <t>Guadalcanal Series #2:Hell's Point</t>
  </si>
  <si>
    <t>Guadalcanal Series Mini-CG: Ill Fate On the Ilu</t>
  </si>
  <si>
    <t>Slap In the Face</t>
  </si>
  <si>
    <t>Critical Hit: Platoon Leader CG</t>
  </si>
  <si>
    <t>The Jews Have Guns!</t>
  </si>
  <si>
    <t>Slovak Security</t>
  </si>
  <si>
    <t>Is Paris Burning?</t>
  </si>
  <si>
    <t>Rembertów</t>
  </si>
  <si>
    <t>Near Somme, France</t>
  </si>
  <si>
    <t>Hunting Artic Heroes</t>
  </si>
  <si>
    <t>MwT40</t>
  </si>
  <si>
    <t>Cape Krestovyi, Finland</t>
  </si>
  <si>
    <t>Sapper Scouts Forward</t>
  </si>
  <si>
    <t>MwT41</t>
  </si>
  <si>
    <t>East of Luostari River, Russia</t>
  </si>
  <si>
    <t>A Time For Russian Heroes</t>
  </si>
  <si>
    <t>MwT42</t>
  </si>
  <si>
    <t>East of Nikel, Russia</t>
  </si>
  <si>
    <t>Targets Near Tarnet</t>
  </si>
  <si>
    <t>MwT43</t>
  </si>
  <si>
    <t>East of Tarnet, Norway</t>
  </si>
  <si>
    <t>MwT43 Mini-CG</t>
  </si>
  <si>
    <t>Harbor of Heros</t>
  </si>
  <si>
    <t>MwT39</t>
  </si>
  <si>
    <t>Pestilent Pioneers</t>
  </si>
  <si>
    <t>MwT34</t>
  </si>
  <si>
    <t>Petsamo River, Finland</t>
  </si>
  <si>
    <t>MwT35</t>
  </si>
  <si>
    <t>Now Give'm Back</t>
  </si>
  <si>
    <t>MwT33</t>
  </si>
  <si>
    <t>Four Golden Stars</t>
  </si>
  <si>
    <t>Petsamo Bay, Cape Krestovyi, Finland</t>
  </si>
  <si>
    <t>Near Petsamo, Cape Krestovyi, Finland</t>
  </si>
  <si>
    <t>MwT37</t>
  </si>
  <si>
    <t>Where Bears Dare</t>
  </si>
  <si>
    <t>The Last Full Measure</t>
  </si>
  <si>
    <t>Jenin, Israel</t>
  </si>
  <si>
    <t>WP 1</t>
  </si>
  <si>
    <t>WP 2</t>
  </si>
  <si>
    <t>WP 3</t>
  </si>
  <si>
    <t>WP 4</t>
  </si>
  <si>
    <t>WP 5</t>
  </si>
  <si>
    <t>Clearing Brooks Channel</t>
  </si>
  <si>
    <t>Operation Braun</t>
  </si>
  <si>
    <t>FE158</t>
  </si>
  <si>
    <t>Abda Command</t>
  </si>
  <si>
    <t>FE159</t>
  </si>
  <si>
    <t>D: Air2, FB1</t>
  </si>
  <si>
    <t>St. Valery en Caux, France</t>
  </si>
  <si>
    <t>Rahden, Germany</t>
  </si>
  <si>
    <t>AP77</t>
  </si>
  <si>
    <t>Coke Hill, Balikpapan, Borneo</t>
  </si>
  <si>
    <t>First Day At Fuchin</t>
  </si>
  <si>
    <t>Fuchin Fortified</t>
  </si>
  <si>
    <t>Emperor of Shozu Hill</t>
  </si>
  <si>
    <t>Mist, MMP: PBr SSR</t>
  </si>
  <si>
    <t>To Battle By Air 1</t>
  </si>
  <si>
    <t>To Battle By Air 2</t>
  </si>
  <si>
    <t>Winpak 1</t>
  </si>
  <si>
    <t>Advanced Squad Leader Starter Kit 1: Infantry!</t>
  </si>
  <si>
    <t>Fanatic Pack 4</t>
  </si>
  <si>
    <t>Leningrad Pack</t>
  </si>
  <si>
    <t>Luzon Pack</t>
  </si>
  <si>
    <t>Desporation Morale</t>
  </si>
  <si>
    <t>Scenario Designers Guide</t>
  </si>
  <si>
    <t>Java1</t>
  </si>
  <si>
    <t>Java2</t>
  </si>
  <si>
    <t>Outside Amfreville, France</t>
  </si>
  <si>
    <t>Westward Ho!</t>
  </si>
  <si>
    <t>East of Celles, Belgium</t>
  </si>
  <si>
    <t>M3</t>
  </si>
  <si>
    <t>The Crossroads</t>
  </si>
  <si>
    <t>Tuupura Island, Finalnd</t>
  </si>
  <si>
    <t>DS, GS, LV, WC</t>
  </si>
  <si>
    <t>CH138</t>
  </si>
  <si>
    <t>Waffen-SS NQNG! 4</t>
  </si>
  <si>
    <t>Waffen-SS NQNG! 5</t>
  </si>
  <si>
    <t>Waffen-SS NQNG! 6</t>
  </si>
  <si>
    <t>The New Boy</t>
  </si>
  <si>
    <t>Marnach, Luxembourg</t>
  </si>
  <si>
    <t>Two miles south of Valguarnera, Sicily, Italy</t>
  </si>
  <si>
    <t>Black Beaches 1 &amp; 2, Betio Island, Tarawa Atoll, Gilbert Islands</t>
  </si>
  <si>
    <t>Alligator Tanks</t>
  </si>
  <si>
    <t>Kwajalein Atoll, the Marshall Islands</t>
  </si>
  <si>
    <t>Kachin Rangers</t>
  </si>
  <si>
    <t>Tingkrung Hka Trail, Burma</t>
  </si>
  <si>
    <t>Grant vs. Stuart</t>
  </si>
  <si>
    <t>Tamu, India</t>
  </si>
  <si>
    <t>Romel, Normandy, France</t>
  </si>
  <si>
    <t>On To Solaro and Pilastrino</t>
  </si>
  <si>
    <t>Savnik</t>
  </si>
  <si>
    <t>Hohenruppersdorf, Austria</t>
  </si>
  <si>
    <t>CH 27</t>
  </si>
  <si>
    <t>Fix Bayonets!</t>
  </si>
  <si>
    <t>That Damed Hill!</t>
  </si>
  <si>
    <t>288-480</t>
  </si>
  <si>
    <t>CH 29</t>
  </si>
  <si>
    <t>Gift Wrapped</t>
  </si>
  <si>
    <t>Savnik, Yugoslavia</t>
  </si>
  <si>
    <t>We Know Where They Are</t>
  </si>
  <si>
    <t>HS 8</t>
  </si>
  <si>
    <t>Bailey's Demise</t>
  </si>
  <si>
    <t>ESG E</t>
  </si>
  <si>
    <t>Near the Dvina River, North of Dvinsk, Latvia</t>
  </si>
  <si>
    <t>Favarotta, Sicily, Italy</t>
  </si>
  <si>
    <t>BC, Ov5</t>
  </si>
  <si>
    <t>Mons, Belgium</t>
  </si>
  <si>
    <t>Burma</t>
  </si>
  <si>
    <t>SAGA00-1</t>
  </si>
  <si>
    <t>SAGA00-3</t>
  </si>
  <si>
    <t>SAGA00-2</t>
  </si>
  <si>
    <t>SAGA00-4</t>
  </si>
  <si>
    <t>Tito's Return</t>
  </si>
  <si>
    <t>SAGA 1999C</t>
  </si>
  <si>
    <t>SAGA 1999D</t>
  </si>
  <si>
    <t>Euro-Pack 41</t>
  </si>
  <si>
    <t>ASL Journal Issue 5 Online</t>
  </si>
  <si>
    <t>Late for Pudding</t>
  </si>
  <si>
    <t>Hong Kong</t>
  </si>
  <si>
    <t>Sausage Sizzle</t>
  </si>
  <si>
    <t>May sur Orne, France</t>
  </si>
  <si>
    <t>Sola-Stavanger, Norway</t>
  </si>
  <si>
    <t>ASL News 57</t>
  </si>
  <si>
    <t>Red Dragon</t>
  </si>
  <si>
    <t>Pinghsing Pass, Great Wall, China</t>
  </si>
  <si>
    <t>09</t>
  </si>
  <si>
    <t>ASL News 58</t>
  </si>
  <si>
    <t>Just Fighting Through</t>
  </si>
  <si>
    <t>HS 7</t>
  </si>
  <si>
    <t>Crehan, Belgium</t>
  </si>
  <si>
    <t>Stairway To Heaven</t>
  </si>
  <si>
    <t>Near Brunete, Spain</t>
  </si>
  <si>
    <t>On the Road Again</t>
  </si>
  <si>
    <t>Potpot Barrio, Luzon, the Philippine Islands</t>
  </si>
  <si>
    <t>1a</t>
  </si>
  <si>
    <t>Hell's Last Issue</t>
  </si>
  <si>
    <t>Speldrop, Germany</t>
  </si>
  <si>
    <t>Bottcher's Corner</t>
  </si>
  <si>
    <t>Buna Village, New Guinea</t>
  </si>
  <si>
    <t>Polish Campaign Pack</t>
  </si>
  <si>
    <t>Mersa el Brega, Libya</t>
  </si>
  <si>
    <t>ASL Open `96 Scenario Pack &amp; ASL Stuff WCW1</t>
  </si>
  <si>
    <t>My Lonely Valentine</t>
  </si>
  <si>
    <t>Kustrin-Neustadt, Germany</t>
  </si>
  <si>
    <t>J 76</t>
  </si>
  <si>
    <t>Ultimate Treachery</t>
  </si>
  <si>
    <t>The Orkin Men</t>
  </si>
  <si>
    <t>Southeast Michigan, USA</t>
  </si>
  <si>
    <t>CH: Jerusalem the Old City</t>
  </si>
  <si>
    <t>A Place Without a Postcard</t>
  </si>
  <si>
    <t>Under Siege</t>
  </si>
  <si>
    <t>Gurkhas and Grants</t>
  </si>
  <si>
    <t>First and Inches</t>
  </si>
  <si>
    <t>Evening Rush Hour</t>
  </si>
  <si>
    <t>The Glory Road</t>
  </si>
  <si>
    <t>Springer, Christian</t>
  </si>
  <si>
    <t>CJS2</t>
  </si>
  <si>
    <t>The Archers of Um Sheham</t>
  </si>
  <si>
    <t>Um Sheham, Sinai</t>
  </si>
  <si>
    <t>West of Budogosh, Russia</t>
  </si>
  <si>
    <t>FE 67.1</t>
  </si>
  <si>
    <t>Medvezhegorsk, Russia</t>
  </si>
  <si>
    <t>FE 68.1</t>
  </si>
  <si>
    <t>The Golden Mountain</t>
  </si>
  <si>
    <t>Keteghaza, Hungary</t>
  </si>
  <si>
    <t>Rally Point Issue 5: Thunderbird Pack</t>
  </si>
  <si>
    <t>RPT41</t>
  </si>
  <si>
    <t>RPT42</t>
  </si>
  <si>
    <t>Gagarinka, Ukraine</t>
  </si>
  <si>
    <t>Vlasov's Fist</t>
  </si>
  <si>
    <t>Sachsendorf, Germany</t>
  </si>
  <si>
    <t>Fighting With the Devil</t>
  </si>
  <si>
    <t>Woodpecker Ridge, Luzon, the Philippines</t>
  </si>
  <si>
    <t>Klandasan, Balikpapan, Borneo</t>
  </si>
  <si>
    <t>Kotscherovo, Russia</t>
  </si>
  <si>
    <t>ANZACon Tournament Scenario 1999 Round 4</t>
  </si>
  <si>
    <t>CanCon Tournament Scenario 1998 Scenario</t>
  </si>
  <si>
    <t>ASL Union of Gamers Issue 5 ASLUG 9</t>
  </si>
  <si>
    <t>Special Edition Issue 5</t>
  </si>
  <si>
    <t>Walker File Issue 3</t>
  </si>
  <si>
    <t>View From the Trenches Issue 32</t>
  </si>
  <si>
    <t>View From the Trenches Issue 26/27</t>
  </si>
  <si>
    <t>Schwerpunkt Issue  5: Medal of Honor</t>
  </si>
  <si>
    <t>Schwerpunkt Issue  6: Victoria's Cross</t>
  </si>
  <si>
    <t>CH167</t>
  </si>
  <si>
    <t>The Maelstrom</t>
  </si>
  <si>
    <t>HP10</t>
  </si>
  <si>
    <t>Three Brave Men</t>
  </si>
  <si>
    <t>HP11</t>
  </si>
  <si>
    <t>San Stefano, Quisquina, Sicily, Italy</t>
  </si>
  <si>
    <t>Recon by Fire! Issue 1 RBF- 5</t>
  </si>
  <si>
    <t>Recon by Fire! Issue 1 RBF- 3</t>
  </si>
  <si>
    <t>Defending Norwegian Wood</t>
  </si>
  <si>
    <t>The Bet</t>
  </si>
  <si>
    <t>Dorway To Norway</t>
  </si>
  <si>
    <t>Asco, along the Ebro River, Spain</t>
  </si>
  <si>
    <t>The Primosole Bridge</t>
  </si>
  <si>
    <t>Hpa-Pen, Burma</t>
  </si>
  <si>
    <t>San Andres, Oblivia, Latin America</t>
  </si>
  <si>
    <t>RBF-43</t>
  </si>
  <si>
    <t>RBF-45</t>
  </si>
  <si>
    <t>The General Issue 31.3</t>
  </si>
  <si>
    <t>Foy, Belgium</t>
  </si>
  <si>
    <t>DASL Series #2: The Men From Zadig</t>
  </si>
  <si>
    <t>Neuilly, suburb of Paris, France</t>
  </si>
  <si>
    <t>JA-11</t>
  </si>
  <si>
    <t>No Haji</t>
  </si>
  <si>
    <t>Italy</t>
  </si>
  <si>
    <t>SL 16</t>
  </si>
  <si>
    <t>SL 19</t>
  </si>
  <si>
    <t>U32</t>
  </si>
  <si>
    <t>U33</t>
  </si>
  <si>
    <t>Under Cover of Darkness</t>
  </si>
  <si>
    <t>Hasty Pudding</t>
  </si>
  <si>
    <t>Fighting At World's Edge</t>
  </si>
  <si>
    <t>CH 68</t>
  </si>
  <si>
    <t>Special Messenger</t>
  </si>
  <si>
    <t>The Road To Mandalay</t>
  </si>
  <si>
    <t>Asan Beachhead, Guam, the Marianas</t>
  </si>
  <si>
    <t>Dispatches From the Bunker Issue 28</t>
  </si>
  <si>
    <t>Men From Mars</t>
  </si>
  <si>
    <t>Chinese / American</t>
  </si>
  <si>
    <t>Mo-hlaing, Burma</t>
  </si>
  <si>
    <t>Howards Men</t>
  </si>
  <si>
    <t>PB 3</t>
  </si>
  <si>
    <t>Piecemeal</t>
  </si>
  <si>
    <t>PB 4</t>
  </si>
  <si>
    <t>Killean's Red</t>
  </si>
  <si>
    <t>Red Tide</t>
  </si>
  <si>
    <t>The Filstrof Bridge</t>
  </si>
  <si>
    <t>Whoa Mohammed!</t>
  </si>
  <si>
    <t>Hit the Beach Issue 6.2</t>
  </si>
  <si>
    <t>VASL: Wake</t>
  </si>
  <si>
    <t>Pirgos, Crete</t>
  </si>
  <si>
    <t>Fighting the Skavoli</t>
  </si>
  <si>
    <t>ASL Union of Gamers</t>
  </si>
  <si>
    <t>ASLUG 20</t>
  </si>
  <si>
    <t>ASL B1</t>
  </si>
  <si>
    <t>ASLSK B1</t>
  </si>
  <si>
    <t>ASLSK B2</t>
  </si>
  <si>
    <t>ASL B2</t>
  </si>
  <si>
    <t>The Riley Shuffle</t>
  </si>
  <si>
    <t>Out of the Attic Issue 2 OA32</t>
  </si>
  <si>
    <t>Southern Cross Scenario Pack `96 SX8</t>
  </si>
  <si>
    <t>Near Fuhrberg, Germany</t>
  </si>
  <si>
    <t>ASL News Issue 27 ASL News 27</t>
  </si>
  <si>
    <t>A Day By the Shore</t>
  </si>
  <si>
    <t>Franceville-Plage, France</t>
  </si>
  <si>
    <t>ASL News  9</t>
  </si>
  <si>
    <t>ASL News Issue 26</t>
  </si>
  <si>
    <t>Hazardous Occupation</t>
  </si>
  <si>
    <t>Euro-Pack 71bis</t>
  </si>
  <si>
    <t>G45</t>
  </si>
  <si>
    <t>G46</t>
  </si>
  <si>
    <t>Halha River Bridge</t>
  </si>
  <si>
    <t>Catcher In the Kunai</t>
  </si>
  <si>
    <t>Welcome To the Jungle</t>
  </si>
  <si>
    <t>Going To School</t>
  </si>
  <si>
    <t>Tank Wedge</t>
  </si>
  <si>
    <t>Mission  1</t>
  </si>
  <si>
    <t>CH 62</t>
  </si>
  <si>
    <t>Tanigawa's Outpost</t>
  </si>
  <si>
    <t>FE 30</t>
  </si>
  <si>
    <t>FE 31</t>
  </si>
  <si>
    <t>Wyzoka, Poland</t>
  </si>
  <si>
    <t>East of Woflheze, the Nertherlands</t>
  </si>
  <si>
    <t>Z24</t>
  </si>
  <si>
    <t>Kastelli, Crete</t>
  </si>
  <si>
    <t>Sarakan, Hungary</t>
  </si>
  <si>
    <t>The Ring</t>
  </si>
  <si>
    <t>Niesky, Germany</t>
  </si>
  <si>
    <t>MMMP5</t>
  </si>
  <si>
    <t>MMMP6</t>
  </si>
  <si>
    <t>MMMP7</t>
  </si>
  <si>
    <t>MMMP8</t>
  </si>
  <si>
    <t>MMMP9</t>
  </si>
  <si>
    <t>Dirty Dozen</t>
  </si>
  <si>
    <t>Kwai River, Burma</t>
  </si>
  <si>
    <t>Claremont, France</t>
  </si>
  <si>
    <t>Destiny Riders</t>
  </si>
  <si>
    <t>PL F</t>
  </si>
  <si>
    <t>Arakian Rose</t>
  </si>
  <si>
    <t>Deadeye Smoyer</t>
  </si>
  <si>
    <t>Northeast of Kharkov, Russia</t>
  </si>
  <si>
    <t>Veritable Giants</t>
  </si>
  <si>
    <t>OB 9</t>
  </si>
  <si>
    <t>Oriola Force</t>
  </si>
  <si>
    <t>Near Castelforte, Italy</t>
  </si>
  <si>
    <t>Palma di Montechiaro, Sicily, Italy</t>
  </si>
  <si>
    <t>Yasnaya Polyana, Ukraine, Russia</t>
  </si>
  <si>
    <t>Le Port, France</t>
  </si>
  <si>
    <t>PB 5</t>
  </si>
  <si>
    <t>Last Line Before Oboyan</t>
  </si>
  <si>
    <t>Dubrova, Russia</t>
  </si>
  <si>
    <t>The Lawless Roads</t>
  </si>
  <si>
    <t xml:space="preserve">Loser Takes All  </t>
  </si>
  <si>
    <t>Fire From the Hole</t>
  </si>
  <si>
    <t>The Quick and the Dead</t>
  </si>
  <si>
    <t>Tunisia</t>
  </si>
  <si>
    <t>Typhoon's Vortex</t>
  </si>
  <si>
    <t>Yarsevo, Russia</t>
  </si>
  <si>
    <t>Dangerous Reliance</t>
  </si>
  <si>
    <t>Lingevres - Execution</t>
  </si>
  <si>
    <t>Hell At Kiernozia</t>
  </si>
  <si>
    <t>Kiernozia, Poland</t>
  </si>
  <si>
    <t>Fanatic Enterprises: Online Scenario Designer's Corner</t>
  </si>
  <si>
    <t>Lignueville, Belgium</t>
  </si>
  <si>
    <t>Ten miles east of Soumussalmi, Finland</t>
  </si>
  <si>
    <t>Best One Out of Three</t>
  </si>
  <si>
    <t>Struggle Out of the Scheidiswald</t>
  </si>
  <si>
    <t>ASL Annual `95 Winter A 81</t>
  </si>
  <si>
    <t>"Mad Mike's" Finest Hour</t>
  </si>
  <si>
    <t>Nizhne Udinsk, Siberia, Russia</t>
  </si>
  <si>
    <t>Near Jouy-en-Josas, south of Paris, France</t>
  </si>
  <si>
    <t>Southeast of St. Polten, Austria</t>
  </si>
  <si>
    <t>AlH</t>
  </si>
  <si>
    <t>AlH, Pine</t>
  </si>
  <si>
    <t>Rout Report X 4</t>
  </si>
  <si>
    <t>Hell On Wheels Battle Pack</t>
  </si>
  <si>
    <t>Coastal Fortress Gamers Group</t>
  </si>
  <si>
    <t>Coastal Fortress Gamers Group Online Scenario</t>
  </si>
  <si>
    <t>From the Cellar Pack 2</t>
  </si>
  <si>
    <t>Euro-Pack 2: The Bulge</t>
  </si>
  <si>
    <t>No Way Out</t>
  </si>
  <si>
    <t>Pilatka, Poland</t>
  </si>
  <si>
    <t>Fighting Back</t>
  </si>
  <si>
    <t xml:space="preserve">Scottish Nightmare </t>
  </si>
  <si>
    <t>FT118</t>
  </si>
  <si>
    <t>Exit Plans</t>
  </si>
  <si>
    <t>Tschuchlowo, Russia</t>
  </si>
  <si>
    <t>Sayan Mountain, north of Uliassutai, Outer Mongolia</t>
  </si>
  <si>
    <t>32</t>
  </si>
  <si>
    <t>In the Mouth of Madness</t>
  </si>
  <si>
    <t>TOT43</t>
  </si>
  <si>
    <t>TOT44</t>
  </si>
  <si>
    <t>TOT45</t>
  </si>
  <si>
    <t>RGC5</t>
  </si>
  <si>
    <t>SFS2</t>
  </si>
  <si>
    <t>SFS4</t>
  </si>
  <si>
    <t>SFS5</t>
  </si>
  <si>
    <t>SFS6</t>
  </si>
  <si>
    <t>Foret de Nieppe</t>
  </si>
  <si>
    <t>Nieppe Drill</t>
  </si>
  <si>
    <t>Yugo City</t>
  </si>
  <si>
    <t>Rethymnon, Crete</t>
  </si>
  <si>
    <t>Crimson Snow</t>
  </si>
  <si>
    <t>Velikiye Luki, Russia</t>
  </si>
  <si>
    <t>ASLSK Contest D</t>
  </si>
  <si>
    <t>The McCown Encounter</t>
  </si>
  <si>
    <t>Fangs of the Tiger</t>
  </si>
  <si>
    <t xml:space="preserve">GT CG </t>
  </si>
  <si>
    <t>Sand and Blood</t>
  </si>
  <si>
    <t>TH PL 1</t>
  </si>
  <si>
    <t>The Storming of Ivanovo</t>
  </si>
  <si>
    <t>Border Clash</t>
  </si>
  <si>
    <t>Hill 100, Peleliu, Palau Islands</t>
  </si>
  <si>
    <t>Smolensk-Moscow Highway, nearYelnya, Russia</t>
  </si>
  <si>
    <t>Smolensk-Moscow Highway, on the Kolotchy River, Russia</t>
  </si>
  <si>
    <t>Argun River, east of Manchouli, Barga Province, Manchuria</t>
  </si>
  <si>
    <t>SS-95</t>
  </si>
  <si>
    <t>ASL Module  5a: For King and Country 108</t>
  </si>
  <si>
    <t>All-Time Favorites</t>
  </si>
  <si>
    <t>Uttweiler, Germany</t>
  </si>
  <si>
    <t>Airfield Fracas</t>
  </si>
  <si>
    <t>Suicide Creek</t>
  </si>
  <si>
    <t>Cape Gloucester, New Britain</t>
  </si>
  <si>
    <t>On China Station</t>
  </si>
  <si>
    <t>Flanking Flamethrowers</t>
  </si>
  <si>
    <t>Semenovskaya, Russia</t>
  </si>
  <si>
    <t>Borodino Train Station</t>
  </si>
  <si>
    <t>Borodino, Russia</t>
  </si>
  <si>
    <t>Marders Not Martyrs</t>
  </si>
  <si>
    <t>Dylewo, Poland</t>
  </si>
  <si>
    <t>A: Cavalry10, hd2</t>
  </si>
  <si>
    <t>A4</t>
  </si>
  <si>
    <t>Independent Series #6: Vossenack Church</t>
  </si>
  <si>
    <t>Near Romilly-sur-Seine, France</t>
  </si>
  <si>
    <t>Krassny-Bor</t>
  </si>
  <si>
    <t>Near Maleme, Crete</t>
  </si>
  <si>
    <t>T15</t>
  </si>
  <si>
    <t>Daroczi Road, Buda, Hungary</t>
  </si>
  <si>
    <t>Near Paulis, Romania</t>
  </si>
  <si>
    <t>Visselhovede, Germany</t>
  </si>
  <si>
    <t>Sturm Party</t>
  </si>
  <si>
    <t>Operation Hubertus</t>
  </si>
  <si>
    <t>Near Mount Popa, Burma</t>
  </si>
  <si>
    <t>Curly and the Brigadier</t>
  </si>
  <si>
    <t>Tarakan Hill, Tarakan</t>
  </si>
  <si>
    <t>Typhoon of Steel</t>
  </si>
  <si>
    <t>North of Shuri, Okinawa</t>
  </si>
  <si>
    <t>Southwest of Maleme, Crete</t>
  </si>
  <si>
    <t>March Madness `97 Pack KE12</t>
  </si>
  <si>
    <t>March Madness `97 Pack KE 5</t>
  </si>
  <si>
    <t>Put To the Sword</t>
  </si>
  <si>
    <t>CH 32</t>
  </si>
  <si>
    <t>State Farm 41</t>
  </si>
  <si>
    <t>Death and Ruins</t>
  </si>
  <si>
    <t>Stutzpunkt Riva Bella</t>
  </si>
  <si>
    <t>Ouistreham, France</t>
  </si>
  <si>
    <t>Cussy, France</t>
  </si>
  <si>
    <t>Argentan, France</t>
  </si>
  <si>
    <t>MMP: SC</t>
  </si>
  <si>
    <t>Circle of Doom</t>
  </si>
  <si>
    <t>Nuremberg, Germany</t>
  </si>
  <si>
    <t>Three For the Third</t>
  </si>
  <si>
    <t>J143</t>
  </si>
  <si>
    <t>J144</t>
  </si>
  <si>
    <t>J145</t>
  </si>
  <si>
    <t>J146</t>
  </si>
  <si>
    <t>Ragnarök</t>
  </si>
  <si>
    <t>VotG22</t>
  </si>
  <si>
    <t>VotG23</t>
  </si>
  <si>
    <t>VotG24</t>
  </si>
  <si>
    <t>Bark You Dogs!</t>
  </si>
  <si>
    <t>Heroes of the Soviet Union</t>
  </si>
  <si>
    <t>Raid On Rodimtsev</t>
  </si>
  <si>
    <t>Schwerpunkt Issue 16</t>
  </si>
  <si>
    <t>SP181</t>
  </si>
  <si>
    <t>SP182</t>
  </si>
  <si>
    <t>SP183</t>
  </si>
  <si>
    <t>SP184</t>
  </si>
  <si>
    <t>SP185</t>
  </si>
  <si>
    <t>SP186</t>
  </si>
  <si>
    <t>SP187</t>
  </si>
  <si>
    <t>SP188</t>
  </si>
  <si>
    <t>SP189</t>
  </si>
  <si>
    <t>SP190</t>
  </si>
  <si>
    <t>SP191</t>
  </si>
  <si>
    <t>SP192</t>
  </si>
  <si>
    <t>The Elefant of Surprise</t>
  </si>
  <si>
    <t>FT109</t>
  </si>
  <si>
    <t>FT110</t>
  </si>
  <si>
    <t>FT111</t>
  </si>
  <si>
    <t>FT112</t>
  </si>
  <si>
    <t>FT114</t>
  </si>
  <si>
    <t>FT115</t>
  </si>
  <si>
    <t>FT StN1</t>
  </si>
  <si>
    <t>Maple Leaf Route Pack 1: Canada At War MLR2</t>
  </si>
  <si>
    <t>Maple Leaf Route Pack 1: Canada At War MLR3</t>
  </si>
  <si>
    <t>Fort Eben Emael, Belgium</t>
  </si>
  <si>
    <t>Recon By Fire! Issue 3: Axis Minors At War</t>
  </si>
  <si>
    <t>Rout Report Z 4</t>
  </si>
  <si>
    <t>Returning the Favor</t>
  </si>
  <si>
    <t>South of St. Come-du-Mont, France</t>
  </si>
  <si>
    <t>7.SS-Gebirgs Division "Prinz Eugen"</t>
  </si>
  <si>
    <t>West of Nomonhan, Manchuria</t>
  </si>
  <si>
    <t>CH107</t>
  </si>
  <si>
    <t>Prokhorovka Melee</t>
  </si>
  <si>
    <t>HP22</t>
  </si>
  <si>
    <t>HP23</t>
  </si>
  <si>
    <t>HP24</t>
  </si>
  <si>
    <t>Hot Zemlyankas!</t>
  </si>
  <si>
    <t>East of Angara, Crimea</t>
  </si>
  <si>
    <t>Osuchy, Poland</t>
  </si>
  <si>
    <t>South of Delme, France</t>
  </si>
  <si>
    <t>East of Razgulyayevka Station, Stalingrad, Russia</t>
  </si>
  <si>
    <t>French Revenge</t>
  </si>
  <si>
    <t>Pressure On Jelna</t>
  </si>
  <si>
    <t>Near Fort Maddalena, Libya</t>
  </si>
  <si>
    <t>CH: Baraque de Fraiture</t>
  </si>
  <si>
    <t>The Argun Knot</t>
  </si>
  <si>
    <t>FT116</t>
  </si>
  <si>
    <t>Meet the Madsens</t>
  </si>
  <si>
    <t>FT131</t>
  </si>
  <si>
    <t>FT132</t>
  </si>
  <si>
    <t>WI3.1</t>
  </si>
  <si>
    <t>Ov7, Rain</t>
  </si>
  <si>
    <t>West-Northwest of Tokmak, Russia</t>
  </si>
  <si>
    <t>Talking Heads</t>
  </si>
  <si>
    <t>Near Efogi, Papua, New Guinea</t>
  </si>
  <si>
    <t>Ango Trail, Buna Mission, Papua, New Guinea</t>
  </si>
  <si>
    <t>Bloody Bois Jacques</t>
  </si>
  <si>
    <t>Wilmersdorf, Berlin, Germany</t>
  </si>
  <si>
    <t>Dispatches From the Bunker Issue 31</t>
  </si>
  <si>
    <t>DB082</t>
  </si>
  <si>
    <t>Independent Series #7: Roadside Assistance</t>
  </si>
  <si>
    <t>DB083</t>
  </si>
  <si>
    <t>Pacific War Series #3: Block To Bataan</t>
  </si>
  <si>
    <t>North of Carmen, the Philippines</t>
  </si>
  <si>
    <t>DB084</t>
  </si>
  <si>
    <t>Forming the Thumb</t>
  </si>
  <si>
    <t>Kafr Badda, Syria</t>
  </si>
  <si>
    <t>Groff's Grief</t>
  </si>
  <si>
    <t>Seoul, Korea</t>
  </si>
  <si>
    <t>A GI's Dozen</t>
  </si>
  <si>
    <t>Schwerpunkt Issue  2 Second Edition</t>
  </si>
  <si>
    <t>Schwerpunkt Issue  1 Second Edition</t>
  </si>
  <si>
    <t>North of Oosterbeek, Holland</t>
  </si>
  <si>
    <t>MMP: VaN SSR</t>
  </si>
  <si>
    <t>The Guard On the Rhine</t>
  </si>
  <si>
    <t>GS, Ov4, WC</t>
  </si>
  <si>
    <t>Hunting Tigers</t>
  </si>
  <si>
    <t>Tac66</t>
  </si>
  <si>
    <t>Tac67</t>
  </si>
  <si>
    <t>Tac68</t>
  </si>
  <si>
    <t>Tac69</t>
  </si>
  <si>
    <t>Tac70</t>
  </si>
  <si>
    <t>Tac71</t>
  </si>
  <si>
    <t>Tac72</t>
  </si>
  <si>
    <t>Tac73</t>
  </si>
  <si>
    <t>Tac74</t>
  </si>
  <si>
    <t>JW 1</t>
  </si>
  <si>
    <t>JW 2</t>
  </si>
  <si>
    <t>JW 3</t>
  </si>
  <si>
    <t>JW 4</t>
  </si>
  <si>
    <t>JW10</t>
  </si>
  <si>
    <t>HoW 1</t>
  </si>
  <si>
    <t>HoW 2</t>
  </si>
  <si>
    <t>HoW 3</t>
  </si>
  <si>
    <t>HoW 4</t>
  </si>
  <si>
    <t>German / Finnish</t>
  </si>
  <si>
    <t>Taking the Left Tit</t>
  </si>
  <si>
    <t>Flying the Flag of Poland</t>
  </si>
  <si>
    <t>Le Franc Tireur Online Playtest FT 18</t>
  </si>
  <si>
    <t>SP129</t>
  </si>
  <si>
    <t>SP130</t>
  </si>
  <si>
    <t>SP131</t>
  </si>
  <si>
    <t>SP132</t>
  </si>
  <si>
    <t>Danger Close!</t>
  </si>
  <si>
    <t>Smashing a Breach</t>
  </si>
  <si>
    <t>1030 hours, St. Laurent, France</t>
  </si>
  <si>
    <t>0715 hours, Vierville Sur Mer, France</t>
  </si>
  <si>
    <t>Blood In the Water</t>
  </si>
  <si>
    <t>0630 hours, les Moulins, France</t>
  </si>
  <si>
    <t>0830 hours, les Moulins, France</t>
  </si>
  <si>
    <t>Rocket Men</t>
  </si>
  <si>
    <t>1200 hours, St. Laurent, France</t>
  </si>
  <si>
    <t>Etalle, Belgium</t>
  </si>
  <si>
    <t>Operation "Niwi"</t>
  </si>
  <si>
    <t>Maori's Moment</t>
  </si>
  <si>
    <t>Red Rapido</t>
  </si>
  <si>
    <t>Rocca Janicula</t>
  </si>
  <si>
    <t>Line In the Sand: Twisted Knickers</t>
  </si>
  <si>
    <t>Frankforce</t>
  </si>
  <si>
    <t>All In Vain</t>
  </si>
  <si>
    <t>HS 1</t>
  </si>
  <si>
    <t>First Matanikau</t>
  </si>
  <si>
    <t>Vae Victis Issue 15 CG VV1</t>
  </si>
  <si>
    <t>ASL Campaign</t>
  </si>
  <si>
    <t>Le Franc Tireur Issue 10 ASL Campaign</t>
  </si>
  <si>
    <t>Jarama Proving Ground</t>
  </si>
  <si>
    <t>CH: SHSR</t>
  </si>
  <si>
    <t>Frontier Raid</t>
  </si>
  <si>
    <t>Mission  4</t>
  </si>
  <si>
    <t>Bunker Busting</t>
  </si>
  <si>
    <t>Backblast Issue 1 BB 6</t>
  </si>
  <si>
    <t>A6-14</t>
  </si>
  <si>
    <t>Stavka 6E</t>
  </si>
  <si>
    <t>D3/A25</t>
  </si>
  <si>
    <t>RB 6</t>
  </si>
  <si>
    <t>Castlemaine County, Kerry, Ireland</t>
  </si>
  <si>
    <t>The Guards Counterattack</t>
  </si>
  <si>
    <t>Arracourt, France</t>
  </si>
  <si>
    <t>TD9</t>
  </si>
  <si>
    <t>The Last Musketeer</t>
  </si>
  <si>
    <t>VV 1</t>
  </si>
  <si>
    <t>FS, GS, WC</t>
  </si>
  <si>
    <t>ASLUG  3</t>
  </si>
  <si>
    <t>Battle At Borodino</t>
  </si>
  <si>
    <t>Hungarian Hammerhead</t>
  </si>
  <si>
    <t>CH: AA:Sh SSR</t>
  </si>
  <si>
    <t>CH: AA:Sh SSR, CI</t>
  </si>
  <si>
    <t>Tarraguel, David</t>
  </si>
  <si>
    <t>GC1</t>
  </si>
  <si>
    <t>Vertice Mocha</t>
  </si>
  <si>
    <t>ASL Module  5a: For King and Country  97</t>
  </si>
  <si>
    <t>Destruction of a Squadron</t>
  </si>
  <si>
    <t>Bel Val, Normandy, France</t>
  </si>
  <si>
    <t>A Little Hill</t>
  </si>
  <si>
    <t>Samree, Belgium</t>
  </si>
  <si>
    <t>Flight From Bryansk</t>
  </si>
  <si>
    <t>ASL News 31</t>
  </si>
  <si>
    <t>Minsk, Russia</t>
  </si>
  <si>
    <t>Mud</t>
  </si>
  <si>
    <t>Charnel-Wood</t>
  </si>
  <si>
    <t>Buron, France</t>
  </si>
  <si>
    <t xml:space="preserve"> FT KGS 2</t>
  </si>
  <si>
    <t xml:space="preserve"> FT KGS 3</t>
  </si>
  <si>
    <t xml:space="preserve"> FT KGS 4</t>
  </si>
  <si>
    <t xml:space="preserve"> FT KGS 5</t>
  </si>
  <si>
    <t xml:space="preserve"> FT KGS 6</t>
  </si>
  <si>
    <t xml:space="preserve"> FT KGS 7</t>
  </si>
  <si>
    <t xml:space="preserve"> FT KGS 8</t>
  </si>
  <si>
    <t xml:space="preserve"> FT KGS 9</t>
  </si>
  <si>
    <t xml:space="preserve"> FT KGS10</t>
  </si>
  <si>
    <t xml:space="preserve"> FT KGS11</t>
  </si>
  <si>
    <t xml:space="preserve"> FT KGS12</t>
  </si>
  <si>
    <t>Shattering the Line</t>
  </si>
  <si>
    <t>Seelow, Germany</t>
  </si>
  <si>
    <t>The Pinnacle</t>
  </si>
  <si>
    <t>Ie Shima</t>
  </si>
  <si>
    <t>The Mighty Maus</t>
  </si>
  <si>
    <t>Garage Hands</t>
  </si>
  <si>
    <t>The Briefest Campaign</t>
  </si>
  <si>
    <t>WBC 2</t>
  </si>
  <si>
    <t>WBC 1</t>
  </si>
  <si>
    <t>WBC 4</t>
  </si>
  <si>
    <t>WBC 3</t>
  </si>
  <si>
    <r>
      <t>u</t>
    </r>
    <r>
      <rPr>
        <sz val="10"/>
        <rFont val="Wingdings"/>
        <charset val="2"/>
      </rPr>
      <t/>
    </r>
  </si>
  <si>
    <t>Outside Bilbao, Basque Provinces, Spain</t>
  </si>
  <si>
    <t>Knin, Dalmatia</t>
  </si>
  <si>
    <t>ASL On the Internet TL1</t>
  </si>
  <si>
    <t>Hell On Wheels Battle Pack HoW11</t>
  </si>
  <si>
    <t>Haifa, Palestine Mandate</t>
  </si>
  <si>
    <t>Euro-Pack 14</t>
  </si>
  <si>
    <t>Euro-Pack 15</t>
  </si>
  <si>
    <t>Le Mesnil Patry, Normandy, France</t>
  </si>
  <si>
    <t>Okinawa</t>
  </si>
  <si>
    <t>ASL Journal Issue 3 J 61</t>
  </si>
  <si>
    <t>The General Issue 31-5 G40</t>
  </si>
  <si>
    <t>Critical Hit Issue 7.3</t>
  </si>
  <si>
    <t>CH170</t>
  </si>
  <si>
    <t>FE CG 3</t>
  </si>
  <si>
    <t>Coastal Fortress Gamers Group Online Scenario PKC1.01</t>
  </si>
  <si>
    <t>Fanatic Pack 5 FE CG 3</t>
  </si>
  <si>
    <t>South of Mersa Matruh, Egypt</t>
  </si>
  <si>
    <t>"The Saucer'</t>
  </si>
  <si>
    <t>Tel Alam el Shaqiq, Egypt</t>
  </si>
  <si>
    <t>Between the Munassib Depression and Mount Himeimat, Egypt</t>
  </si>
  <si>
    <t>Action Along the Rahman Track</t>
  </si>
  <si>
    <t>Operation Beresford</t>
  </si>
  <si>
    <t>Near Deir el Munassib, Egypt</t>
  </si>
  <si>
    <t>Hunters of Africa</t>
  </si>
  <si>
    <t>D3/A3</t>
  </si>
  <si>
    <t>G31</t>
  </si>
  <si>
    <t>A107</t>
  </si>
  <si>
    <t>Lushno, Russia</t>
  </si>
  <si>
    <t>The Doomed “Tirailleurs”</t>
  </si>
  <si>
    <t>L’Arbresle, near Lyon, France</t>
  </si>
  <si>
    <t>Hajra!</t>
  </si>
  <si>
    <t>Bjerkvik, Norway</t>
  </si>
  <si>
    <t>Round 1</t>
  </si>
  <si>
    <t>FE188</t>
  </si>
  <si>
    <t>FE189</t>
  </si>
  <si>
    <t>FE190</t>
  </si>
  <si>
    <t>FE191</t>
  </si>
  <si>
    <t>FE192</t>
  </si>
  <si>
    <t xml:space="preserve">I Remember </t>
  </si>
  <si>
    <t xml:space="preserve">The Merville Battery </t>
  </si>
  <si>
    <t xml:space="preserve">Snow and Blood </t>
  </si>
  <si>
    <t>First Cristot</t>
  </si>
  <si>
    <t>Christot, France</t>
  </si>
  <si>
    <t>Mud, Pine</t>
  </si>
  <si>
    <t>Albert, France</t>
  </si>
  <si>
    <t>O4</t>
  </si>
  <si>
    <t>U</t>
  </si>
  <si>
    <t>Near Chehery, France</t>
  </si>
  <si>
    <t>Korotojak Bridgehead, Russia</t>
  </si>
  <si>
    <t>North of the Factory, Stalingrad, Russia</t>
  </si>
  <si>
    <t>North of Stalingrad, Russia</t>
  </si>
  <si>
    <t>Pest</t>
  </si>
  <si>
    <t>FE147.1</t>
  </si>
  <si>
    <t>Burn Baby Burn</t>
  </si>
  <si>
    <t>FE148.1</t>
  </si>
  <si>
    <t>Breakout!</t>
  </si>
  <si>
    <t>FE149.1</t>
  </si>
  <si>
    <t>Arpad Bridge</t>
  </si>
  <si>
    <t>Margit Island, Budapest, Hungary</t>
  </si>
  <si>
    <t>FE150.1</t>
  </si>
  <si>
    <t>Blue Danube</t>
  </si>
  <si>
    <t>w</t>
  </si>
  <si>
    <t>FE151.1</t>
  </si>
  <si>
    <t>Brother Against Brother</t>
  </si>
  <si>
    <t>CH: CE</t>
  </si>
  <si>
    <t>DBP11</t>
  </si>
  <si>
    <t>Cattle Drive</t>
  </si>
  <si>
    <t>DBP12</t>
  </si>
  <si>
    <t>Time On Target Issue 3 TOT Teaser C</t>
  </si>
  <si>
    <t>Time On Target Issue 1 TOT 8</t>
  </si>
  <si>
    <t>Time On Target Issue 1 TOT10</t>
  </si>
  <si>
    <t>Teutonic Knights</t>
  </si>
  <si>
    <t>MwT11b</t>
  </si>
  <si>
    <t>A Good Finish</t>
  </si>
  <si>
    <t>Rough Road To Arnhem</t>
  </si>
  <si>
    <t>Apenas Nos Hablamos</t>
  </si>
  <si>
    <t>Hammer To the Teeth</t>
  </si>
  <si>
    <t>Clash At Borisovka</t>
  </si>
  <si>
    <t>Agony At Arnautovo</t>
  </si>
  <si>
    <t>All Roads Lead To Rome</t>
  </si>
  <si>
    <t>Not Apt To Drag Feet</t>
  </si>
  <si>
    <t>Apples To Apples</t>
  </si>
  <si>
    <t>Rifles Standing Where They Fell</t>
  </si>
  <si>
    <t>Djedeida, Tunisia</t>
  </si>
  <si>
    <t>ASLUG  8</t>
  </si>
  <si>
    <t>Desert Citadel</t>
  </si>
  <si>
    <t>First Wave At Omaha: The Invasion of Normandy</t>
  </si>
  <si>
    <t>PP01</t>
  </si>
  <si>
    <t>PP02</t>
  </si>
  <si>
    <t>PP03</t>
  </si>
  <si>
    <t>PP04</t>
  </si>
  <si>
    <t>PP05</t>
  </si>
  <si>
    <t>PP06</t>
  </si>
  <si>
    <t>PP07</t>
  </si>
  <si>
    <t>BR3 CG2</t>
  </si>
  <si>
    <t>BR3 CG1</t>
  </si>
  <si>
    <t>ASL Digest Issue 3.09 ATL 93.2 &amp; Tactiques Issue 3 Tac22</t>
  </si>
  <si>
    <t>Bzura Cauldron,west of Warsaw, Poland</t>
  </si>
  <si>
    <t>Porto Empedolce, Sicily, Italy</t>
  </si>
  <si>
    <t>Velika Kikinda, Serbia</t>
  </si>
  <si>
    <t>D: AS, BT</t>
  </si>
  <si>
    <t>Bougainville Series #4: The Bloody Torokina Perimeter</t>
  </si>
  <si>
    <t>Orczy Square</t>
  </si>
  <si>
    <t>The Bozsoki Relay</t>
  </si>
  <si>
    <t>Torda, Transylvania (Romania)</t>
  </si>
  <si>
    <t>Cry of the Valkyries</t>
  </si>
  <si>
    <t>Behind the Barrikady, Stalingrad, Russia</t>
  </si>
  <si>
    <t>DB1</t>
  </si>
  <si>
    <t>DB2</t>
  </si>
  <si>
    <t>KH 3</t>
  </si>
  <si>
    <t>KH 4</t>
  </si>
  <si>
    <t>Gnilets Breakthrough</t>
  </si>
  <si>
    <t>Casus Belli hors-série Issue  9</t>
  </si>
  <si>
    <t>On the Road To Hell</t>
  </si>
  <si>
    <t>Hill 73.5, northeast of Toulon, France</t>
  </si>
  <si>
    <t>Charge the Causeway</t>
  </si>
  <si>
    <t>Around Cauquigny, France</t>
  </si>
  <si>
    <t>Searing Soltau</t>
  </si>
  <si>
    <t>SP109</t>
  </si>
  <si>
    <t>Olboeter's Escape</t>
  </si>
  <si>
    <t>SP110</t>
  </si>
  <si>
    <t>Grave Bridge</t>
  </si>
  <si>
    <t>Hamlets of Casale and Variano, Italy</t>
  </si>
  <si>
    <t>River of Blood</t>
  </si>
  <si>
    <t>Brave But Doomed</t>
  </si>
  <si>
    <t>Melines, Belgium</t>
  </si>
  <si>
    <t>OAF 9</t>
  </si>
  <si>
    <t>Critical Hit Retro Issue 1 CH 10</t>
  </si>
  <si>
    <t>Critical Hit Retro Issue 1 CH  9</t>
  </si>
  <si>
    <t>With Dry Feet</t>
  </si>
  <si>
    <t>Brandenburger Fiasco</t>
  </si>
  <si>
    <t>Boteni Airfield, Romania</t>
  </si>
  <si>
    <t>Round 5</t>
  </si>
  <si>
    <t>VV64</t>
  </si>
  <si>
    <t>Operation Merkur Campaign Game</t>
  </si>
  <si>
    <t>Australian 4 / New Zaland 4</t>
  </si>
  <si>
    <t>FE139.1</t>
  </si>
  <si>
    <t>The Highest Value</t>
  </si>
  <si>
    <t>Szekesfehervar, Hungary</t>
  </si>
  <si>
    <t>SF1.1</t>
  </si>
  <si>
    <t>The Devils' Drop</t>
  </si>
  <si>
    <r>
      <t>03</t>
    </r>
    <r>
      <rPr>
        <sz val="10"/>
        <rFont val="Arial"/>
        <family val="2"/>
      </rPr>
      <t/>
    </r>
  </si>
  <si>
    <t>First Objective</t>
  </si>
  <si>
    <t>Bocage 2</t>
  </si>
  <si>
    <t>Position on 'The Spur', Santa Maria Infante, Italy</t>
  </si>
  <si>
    <t>GC2</t>
  </si>
  <si>
    <t>Red Snow</t>
  </si>
  <si>
    <t>Near Haguenau, Alsace-Lorraine, France</t>
  </si>
  <si>
    <t>Imjin River, South Korea</t>
  </si>
  <si>
    <t>0500 hours, Arnhem, Holland, the Netherlands</t>
  </si>
  <si>
    <t>1200 hours, Arnhem, Holland, the Netherlands</t>
  </si>
  <si>
    <t>2000 hours, Arnhem, Holland, the Netherlands</t>
  </si>
  <si>
    <t>Saint Joost, Holland, the Netherlands</t>
  </si>
  <si>
    <t>Zon, Holland, the Netherlands</t>
  </si>
  <si>
    <t>Northwest of Schijndel, Holland, the Netherlands</t>
  </si>
  <si>
    <t>Northeast of Veghel, Holland, the Netherlands</t>
  </si>
  <si>
    <t>Holland, the Netherlands</t>
  </si>
  <si>
    <t>Gennap, Holland, the Netherlands</t>
  </si>
  <si>
    <t>Ceovorden, Holland, the Netherlands</t>
  </si>
  <si>
    <t>South of Nijmegen, Holland, the Netherlands</t>
  </si>
  <si>
    <t>Rhine Bridge, Holland, the Netherlands</t>
  </si>
  <si>
    <t>Village of Sneek, Holland, the Netherlands</t>
  </si>
  <si>
    <t>Near Osterbeek, Holland, the Netherlands</t>
  </si>
  <si>
    <t>Princenhauge, Holland, the Netherlands</t>
  </si>
  <si>
    <t>Somi Wari, Morocco</t>
  </si>
  <si>
    <t>Quickfire Challenge #2: ASL Chopped! - Original Recipe</t>
  </si>
  <si>
    <t>Slamming of the Door</t>
  </si>
  <si>
    <t>A19</t>
  </si>
  <si>
    <t>V 1</t>
  </si>
  <si>
    <t>V 2</t>
  </si>
  <si>
    <t>V 3</t>
  </si>
  <si>
    <t>V 4</t>
  </si>
  <si>
    <t>The Tempering Plant</t>
  </si>
  <si>
    <t>Welbenfraus, Germany</t>
  </si>
  <si>
    <t>Uzice, Yugoslavia</t>
  </si>
  <si>
    <t>OTT9</t>
  </si>
  <si>
    <t>Huertgen Forest, Germany</t>
  </si>
  <si>
    <t>East of Lysanka, Ukraine</t>
  </si>
  <si>
    <t>ANZACon Tournament Scenario 1999 Round 2-3</t>
  </si>
  <si>
    <t>Soldato-Aleksandrovskoye, Russia</t>
  </si>
  <si>
    <t>ANZACon Tournament Scenario 2000 Round 1-5</t>
  </si>
  <si>
    <t>AKA Scenario RRv22.7</t>
  </si>
  <si>
    <t>"Rotes Rathaus"</t>
  </si>
  <si>
    <t>Ogre Gen Con Scenarios 1-2</t>
  </si>
  <si>
    <t>South of Ruweisat Ridge, El Alamein, Egypt</t>
  </si>
  <si>
    <t>D: Tr1</t>
  </si>
  <si>
    <t>VV75</t>
  </si>
  <si>
    <t>Big Trouble…</t>
  </si>
  <si>
    <t>Near Pommereuil, France</t>
  </si>
  <si>
    <t>BMW PL TR</t>
  </si>
  <si>
    <t>ELR: Soldiers of the Negus SoN8</t>
  </si>
  <si>
    <t>North of La Bassee, France</t>
  </si>
  <si>
    <t>The Finest</t>
  </si>
  <si>
    <t>In the Nick of Time</t>
  </si>
  <si>
    <t>Priority Call</t>
  </si>
  <si>
    <t>Whistling Hill</t>
  </si>
  <si>
    <t>Between Esschen and Wouwsche Plantage, Holland, the Netherlands</t>
  </si>
  <si>
    <t>Scheldt Estuaries, Holland, the Netherlands</t>
  </si>
  <si>
    <t>East of Gona Village, New Guinea</t>
  </si>
  <si>
    <t>FrF27</t>
  </si>
  <si>
    <t>FrF28</t>
  </si>
  <si>
    <t>FrF29</t>
  </si>
  <si>
    <t>FrF30</t>
  </si>
  <si>
    <t>FrF31</t>
  </si>
  <si>
    <t>FrF32</t>
  </si>
  <si>
    <t>FrF33</t>
  </si>
  <si>
    <t>FrF34</t>
  </si>
  <si>
    <t>Critical Hit Issue 7.3: Busting the Bocage 3rd Edition BtB1</t>
  </si>
  <si>
    <t>Cape Endaiadere, New Guinea</t>
  </si>
  <si>
    <t>Hauwei, Admiralty Islands</t>
  </si>
  <si>
    <t>Le Franc Tireur Issue  6: La Guerre d'Espangne</t>
  </si>
  <si>
    <t>VV38</t>
  </si>
  <si>
    <t>VV39</t>
  </si>
  <si>
    <t>VV40</t>
  </si>
  <si>
    <t>Module / Publication</t>
  </si>
  <si>
    <t>Neuville-au-Plain, France</t>
  </si>
  <si>
    <t>Le Port-Filiolet, Normandy, France</t>
  </si>
  <si>
    <t>The Chain</t>
  </si>
  <si>
    <t>Unsung Heroes</t>
  </si>
  <si>
    <t>DB026</t>
  </si>
  <si>
    <t>DB027</t>
  </si>
  <si>
    <t>Sea of Tranquillity</t>
  </si>
  <si>
    <t>Degania A, Israel</t>
  </si>
  <si>
    <t>Escape From Derna</t>
  </si>
  <si>
    <t>Tanks In the Street</t>
  </si>
  <si>
    <t>Bungle In the Jungle</t>
  </si>
  <si>
    <t>Strangers In a Strange Land</t>
  </si>
  <si>
    <t>Gunner! Armor Piercing!</t>
  </si>
  <si>
    <t>Bhamo, Burma</t>
  </si>
  <si>
    <t>The Defiance of the Narvik Military Academy</t>
  </si>
  <si>
    <t>Second Time Around</t>
  </si>
  <si>
    <t>ASL Module  5a: For King and Country  91</t>
  </si>
  <si>
    <t>At the Point Issue  7</t>
  </si>
  <si>
    <t>Brush Burn</t>
  </si>
  <si>
    <t>East of Hannut, France</t>
  </si>
  <si>
    <t>Fatih-Allah</t>
  </si>
  <si>
    <t>Until the Last</t>
  </si>
  <si>
    <t>Missionary Position</t>
  </si>
  <si>
    <t>Close Ranks</t>
  </si>
  <si>
    <t>FT 79</t>
  </si>
  <si>
    <t>From the Cellar Pack 1</t>
  </si>
  <si>
    <t>Dispatches From the Bunker Issue 13</t>
  </si>
  <si>
    <t>Dispatches From the Bunker Issue 14</t>
  </si>
  <si>
    <t>Krojanty, Poland</t>
  </si>
  <si>
    <t>A5</t>
  </si>
  <si>
    <t>The Hedgehog of Piepsk</t>
  </si>
  <si>
    <t>South of the Barrikady, Stalingrad, Russia</t>
  </si>
  <si>
    <t>On Deadly Ground</t>
  </si>
  <si>
    <t>House of Pain</t>
  </si>
  <si>
    <t>We Have Captured God</t>
  </si>
  <si>
    <t>Mishmar Hayarden, Israel</t>
  </si>
  <si>
    <t>Djebel Roumana, Tunisa</t>
  </si>
  <si>
    <t>Biazzi Ridge, Sicily, Italy</t>
  </si>
  <si>
    <t>Grammichele, Sicily, Italy</t>
  </si>
  <si>
    <t>The Long March</t>
  </si>
  <si>
    <t>LM 1</t>
  </si>
  <si>
    <t>LM 2</t>
  </si>
  <si>
    <t>LM 3</t>
  </si>
  <si>
    <t>LM 4</t>
  </si>
  <si>
    <t>LM 5</t>
  </si>
  <si>
    <t>LM 6</t>
  </si>
  <si>
    <t>LM 7</t>
  </si>
  <si>
    <t>East of Vitebsk, Russia</t>
  </si>
  <si>
    <t>South of Stalingrad, Russia</t>
  </si>
  <si>
    <t>OA 3</t>
  </si>
  <si>
    <t>OA 2</t>
  </si>
  <si>
    <t>OA 4</t>
  </si>
  <si>
    <t>In Contact IC 1</t>
  </si>
  <si>
    <t>SAGA94-3</t>
  </si>
  <si>
    <t>SAGA94-6</t>
  </si>
  <si>
    <t>SAGA95-1</t>
  </si>
  <si>
    <t>SAGA95-3</t>
  </si>
  <si>
    <t>SAGA95-4</t>
  </si>
  <si>
    <t>SAGA95-5</t>
  </si>
  <si>
    <t xml:space="preserve"> SAGA Tornament Scenario 1995 SAGA95-1</t>
  </si>
  <si>
    <t>Aussie-ASL '97 Pack PBP15</t>
  </si>
  <si>
    <t>Aussie-ASL '97 Pack PBP16</t>
  </si>
  <si>
    <t>Paying the Devil's Bill</t>
  </si>
  <si>
    <t>Aussie-ASL '96 Pack PBP 5</t>
  </si>
  <si>
    <t>Caucasus Mountains, North of Malchik, Russia</t>
  </si>
  <si>
    <t>RBF-33</t>
  </si>
  <si>
    <t>Road to Lojev, Yugoslavia</t>
  </si>
  <si>
    <t>Turreted House</t>
  </si>
  <si>
    <t>Cactus Trap</t>
  </si>
  <si>
    <t>Sidi Muftah, Libya</t>
  </si>
  <si>
    <t>Aberdeen</t>
  </si>
  <si>
    <t>The 'Caldron', near Bir El Harmat, Libya</t>
  </si>
  <si>
    <t>Crisis At Knightbridge</t>
  </si>
  <si>
    <t>South of Bir Lefa, Libya</t>
  </si>
  <si>
    <t>CH158</t>
  </si>
  <si>
    <t>Cautious Advance</t>
  </si>
  <si>
    <t>Leonov's Hill</t>
  </si>
  <si>
    <t>MwT26</t>
  </si>
  <si>
    <t>MwT36</t>
  </si>
  <si>
    <t>MwT38</t>
  </si>
  <si>
    <t>800 Heroes</t>
  </si>
  <si>
    <t>Klein-Silber, Germany</t>
  </si>
  <si>
    <t>Lanfeng, Henan Province, China</t>
  </si>
  <si>
    <t>Shangfu, China</t>
  </si>
  <si>
    <t>7-10</t>
  </si>
  <si>
    <t>Along the Chéméry Road, France</t>
  </si>
  <si>
    <t>Sat Sri Akal!</t>
  </si>
  <si>
    <t>Nishne, Nyet!</t>
  </si>
  <si>
    <t>Outside of Tobruk, Libya</t>
  </si>
  <si>
    <t>Intel Coup At Mechili</t>
  </si>
  <si>
    <t>West of Fort el Mechili, Libya</t>
  </si>
  <si>
    <t>Sabratha Stand</t>
  </si>
  <si>
    <t>Fox Killed In the Open</t>
  </si>
  <si>
    <t>Beda Fromm, Libya</t>
  </si>
  <si>
    <t>Along the Via Balbia</t>
  </si>
  <si>
    <t>Near Fuka, Egypt</t>
  </si>
  <si>
    <t>Chance Encounter</t>
  </si>
  <si>
    <t>Don't Pass Go</t>
  </si>
  <si>
    <t>Rethel sur l'Aisne, France</t>
  </si>
  <si>
    <t>St. Lambert Sur Dives, Normandy, France</t>
  </si>
  <si>
    <t>Seaforth Objective</t>
  </si>
  <si>
    <t>Wriezen, Germany</t>
  </si>
  <si>
    <t>Near Beresov, Russia</t>
  </si>
  <si>
    <t>State Farm Ssolojew, Russia</t>
  </si>
  <si>
    <t>BFP: CoS SSR, Ov6</t>
  </si>
  <si>
    <t>Lutschi, Russia</t>
  </si>
  <si>
    <t>BFP: CoS &amp; ITR SSR, RT</t>
  </si>
  <si>
    <t>Kreida Station, Russia</t>
  </si>
  <si>
    <t>Northwest of Ternovka, Russia</t>
  </si>
  <si>
    <t>Northeast of Krutoy Log, Russia</t>
  </si>
  <si>
    <t>Hill 254.5, Russia</t>
  </si>
  <si>
    <t>Luchanino, Russia</t>
  </si>
  <si>
    <t>BFP: CoS SSR, Ov1</t>
  </si>
  <si>
    <t>East of Maslovo Pristani, Russia</t>
  </si>
  <si>
    <t>Bolshoi-Majatschki, Russia</t>
  </si>
  <si>
    <t>North of Djen Uroshaja, Russia</t>
  </si>
  <si>
    <t>Gresnoe, Russia</t>
  </si>
  <si>
    <t>South of Novoselovka, Russia</t>
  </si>
  <si>
    <t>Verkhopenye, Russia</t>
  </si>
  <si>
    <t>Near Batratskaia Dacha, Russia</t>
  </si>
  <si>
    <t>Oktiabrskii, Russia</t>
  </si>
  <si>
    <t>BFP L</t>
  </si>
  <si>
    <t>Ivanoskii Vyselok, Russia</t>
  </si>
  <si>
    <t>Kazachie, Russia</t>
  </si>
  <si>
    <t>Near Jamki, Russia</t>
  </si>
  <si>
    <t>Tolstoy Woods , Russia</t>
  </si>
  <si>
    <t>Vypolzovka, Russia</t>
  </si>
  <si>
    <t>Facing the Blitz: Airborne Attack On the Albert Canal VHN1</t>
  </si>
  <si>
    <t>Facing the Blitz: Airborne Attack On the Albert Canal VHN2</t>
  </si>
  <si>
    <t>Facing the Blitz: Airborne Attack On the Albert Canal VHN3</t>
  </si>
  <si>
    <t>Facing the Blitz: Airborne Attack On the Albert Canal VHN4</t>
  </si>
  <si>
    <t>Facing the Blitz: Airborne Attack On the Albert Canal VHN5</t>
  </si>
  <si>
    <t>Facing the Blitz: Airborne Attack On the Albert Canal VHN6</t>
  </si>
  <si>
    <t>Critical Hit Issue 7.1 VHN1</t>
  </si>
  <si>
    <t>Critical Hit Issue 7.1 VHN2</t>
  </si>
  <si>
    <t>Critical Hit Issue 7.1 VHN3</t>
  </si>
  <si>
    <t>Critical Hit Issue 7.1 VHN4</t>
  </si>
  <si>
    <t>Critical Hit Issue 7.1 VHN5</t>
  </si>
  <si>
    <t>Critical Hit Issue 7.1 VHN6</t>
  </si>
  <si>
    <t>GameSquad.com Forum Playtest Scenario ACL18.03</t>
  </si>
  <si>
    <t>SH 1</t>
  </si>
  <si>
    <t>SH 2</t>
  </si>
  <si>
    <t>SH 3</t>
  </si>
  <si>
    <t>SH 4</t>
  </si>
  <si>
    <t>SH 5</t>
  </si>
  <si>
    <t>SH 6</t>
  </si>
  <si>
    <t>SH 7</t>
  </si>
  <si>
    <t>SH 8</t>
  </si>
  <si>
    <t>SH 9</t>
  </si>
  <si>
    <t>SH10</t>
  </si>
  <si>
    <t>SH11</t>
  </si>
  <si>
    <t>SH12</t>
  </si>
  <si>
    <t>SH13</t>
  </si>
  <si>
    <t>SH14</t>
  </si>
  <si>
    <t>SH15</t>
  </si>
  <si>
    <t>SH16</t>
  </si>
  <si>
    <t>The Stonne Heights: Gateway To Sedan SH 7</t>
  </si>
  <si>
    <t>The Stonne Heights: Gateway To Sedan SH 8</t>
  </si>
  <si>
    <t>Kirpercheny, Romanian Bessarabia</t>
  </si>
  <si>
    <t>Whirling Dervishes</t>
  </si>
  <si>
    <t>Kufra, Libya</t>
  </si>
  <si>
    <t>Beyond the Call of Duty</t>
  </si>
  <si>
    <t>Romania Mare</t>
  </si>
  <si>
    <t>Târgu Frumos, Romania</t>
  </si>
  <si>
    <t>The Sound of Hoof Beats</t>
  </si>
  <si>
    <t>Fornebu, Norway</t>
  </si>
  <si>
    <t>Rhine Valley, Saint Goar, Germany</t>
  </si>
  <si>
    <t>Southern Kemyanka Valley, near Rostiv, Russia</t>
  </si>
  <si>
    <t>Busting the Bocage Bocage 6</t>
  </si>
  <si>
    <t>Near Remagne, Belgium</t>
  </si>
  <si>
    <t>War Without Quarter</t>
  </si>
  <si>
    <t>Into the Breech Once More</t>
  </si>
  <si>
    <t>Liebe Elfriede</t>
  </si>
  <si>
    <t>Ô Corse Île d’Amour</t>
  </si>
  <si>
    <t>Somewhere in Berlin, Germany</t>
  </si>
  <si>
    <t>D1/A1</t>
  </si>
  <si>
    <t>AB</t>
  </si>
  <si>
    <t>Popcorn 4</t>
  </si>
  <si>
    <t>Players Choice</t>
  </si>
  <si>
    <t>TOC1</t>
  </si>
  <si>
    <t>TOC2</t>
  </si>
  <si>
    <t>TOC3</t>
  </si>
  <si>
    <t>WCW1</t>
  </si>
  <si>
    <t>WCW2</t>
  </si>
  <si>
    <t>WCW 1</t>
  </si>
  <si>
    <t>FrF17</t>
  </si>
  <si>
    <t>FrF19</t>
  </si>
  <si>
    <t>FrF20</t>
  </si>
  <si>
    <t>FrF21</t>
  </si>
  <si>
    <t>FrF22</t>
  </si>
  <si>
    <t>FrF23</t>
  </si>
  <si>
    <t>FrF24</t>
  </si>
  <si>
    <t>Celje, Slovakia</t>
  </si>
  <si>
    <t>Medjez el Bab, Tunisia</t>
  </si>
  <si>
    <t>Backblast Issue 1 BB 8</t>
  </si>
  <si>
    <t>Critical Hit Issue 3 CH 28</t>
  </si>
  <si>
    <t>Phu-Doan, French Vietnam</t>
  </si>
  <si>
    <t>Near Gubanitsy, Russia</t>
  </si>
  <si>
    <t>FS, GS, Ov2, WC</t>
  </si>
  <si>
    <t>The Crumbling Citadel</t>
  </si>
  <si>
    <t>EW</t>
  </si>
  <si>
    <t>7</t>
  </si>
  <si>
    <t>PBP 20</t>
  </si>
  <si>
    <t>Freineux, Belgium</t>
  </si>
  <si>
    <t>Y45a</t>
  </si>
  <si>
    <t xml:space="preserve">Resistance Close To Pripet </t>
  </si>
  <si>
    <t>Counterattack At Carentan</t>
  </si>
  <si>
    <t>I Don't Like Retreating</t>
  </si>
  <si>
    <t>Astride Hell's Highway</t>
  </si>
  <si>
    <t>Along the road to Vuokkiniemi, Finland</t>
  </si>
  <si>
    <t>VV23</t>
  </si>
  <si>
    <t>Sevastopol, Russia</t>
  </si>
  <si>
    <t>FE103</t>
  </si>
  <si>
    <t>Yanangimoto</t>
  </si>
  <si>
    <t>FE104</t>
  </si>
  <si>
    <t>FE105</t>
  </si>
  <si>
    <t>Euro-Pack 29a</t>
  </si>
  <si>
    <t>Drifts</t>
  </si>
  <si>
    <t>Dozer</t>
  </si>
  <si>
    <t>Le Paradis, south of Merville, France</t>
  </si>
  <si>
    <t>North of Marayoun, Lebanon</t>
  </si>
  <si>
    <t>The Prussian Way</t>
  </si>
  <si>
    <t>Demyansk, Russia</t>
  </si>
  <si>
    <t>StB20</t>
  </si>
  <si>
    <t>SoN1</t>
  </si>
  <si>
    <t>SoN2</t>
  </si>
  <si>
    <t>SoN3</t>
  </si>
  <si>
    <t>SoN4</t>
  </si>
  <si>
    <t>SoN5</t>
  </si>
  <si>
    <t>SoN6</t>
  </si>
  <si>
    <t>SoN7</t>
  </si>
  <si>
    <t>Purple Heart Corner</t>
  </si>
  <si>
    <t>Near Brihuega, Spain</t>
  </si>
  <si>
    <t>CH123</t>
  </si>
  <si>
    <t>The Bardia Waterworks</t>
  </si>
  <si>
    <t>Dozer (B24.7) Including Tank Dozers</t>
  </si>
  <si>
    <t>A Triangle of Buggers</t>
  </si>
  <si>
    <t>Bois de Bavent, France</t>
  </si>
  <si>
    <t>A Stroll By the Falaise Road.....</t>
  </si>
  <si>
    <t>D16/A23</t>
  </si>
  <si>
    <t>Tigers To the Front!</t>
  </si>
  <si>
    <t>a.k.a. A First Swing For Blood</t>
  </si>
  <si>
    <t>LV, Ov3</t>
  </si>
  <si>
    <t>BC, Mud, Ov3</t>
  </si>
  <si>
    <t>The Sunrise Bridge</t>
  </si>
  <si>
    <t>Armored Stand</t>
  </si>
  <si>
    <t>Assault!</t>
  </si>
  <si>
    <t>Tank Hunters</t>
  </si>
  <si>
    <t>Savoy!</t>
  </si>
  <si>
    <t>Primosole Bridge, Sicily, Italy</t>
  </si>
  <si>
    <t>Devil's Hill</t>
  </si>
  <si>
    <t>Burzevo</t>
  </si>
  <si>
    <t>Le Journal du Stratège Issue 53/54</t>
  </si>
  <si>
    <t>Le Journal du Stratège Issue 55/56</t>
  </si>
  <si>
    <t>Le Journal du Stratège Issue 57</t>
  </si>
  <si>
    <t>Le Journal du Stratège Issue 58/59</t>
  </si>
  <si>
    <t>Le Journal du Stratège Issue 60/61</t>
  </si>
  <si>
    <t>Le Journal du Stratège Issue 62</t>
  </si>
  <si>
    <t>Le Journal du Stratège Issue 63/64</t>
  </si>
  <si>
    <t>Le Journal du Stratège Issue 65/66</t>
  </si>
  <si>
    <t>Le Journal du Stratège Issue 67/68</t>
  </si>
  <si>
    <t>Z25</t>
  </si>
  <si>
    <t>Knight's Move</t>
  </si>
  <si>
    <t>02</t>
  </si>
  <si>
    <t>A100</t>
  </si>
  <si>
    <t>Stonne 1940</t>
  </si>
  <si>
    <t>The Grain Elevator</t>
  </si>
  <si>
    <t>Cassino, Italy</t>
  </si>
  <si>
    <t>T</t>
  </si>
  <si>
    <t>G25</t>
  </si>
  <si>
    <t>DB023</t>
  </si>
  <si>
    <t>Frivilligkompani Benckert</t>
  </si>
  <si>
    <t>Knogsvinger, Norway</t>
  </si>
  <si>
    <t>Rattle of Sabers</t>
  </si>
  <si>
    <t>East of Milawa, Poland</t>
  </si>
  <si>
    <t>6 miles south of Damascus, Syria</t>
  </si>
  <si>
    <t>For Honor Alone</t>
  </si>
  <si>
    <t>Fog</t>
  </si>
  <si>
    <t>Romny, Russia</t>
  </si>
  <si>
    <t>Udarnik, Russia</t>
  </si>
  <si>
    <t>The Barracks</t>
  </si>
  <si>
    <t>MMP: BRT</t>
  </si>
  <si>
    <t>V17</t>
  </si>
  <si>
    <t>V18</t>
  </si>
  <si>
    <t>Becker's Battery</t>
  </si>
  <si>
    <t>The Winnekendonk Cakewalk</t>
  </si>
  <si>
    <t>SP169</t>
  </si>
  <si>
    <t>SP170</t>
  </si>
  <si>
    <t>SP171</t>
  </si>
  <si>
    <t>SP172</t>
  </si>
  <si>
    <t>SP173</t>
  </si>
  <si>
    <t>SP174</t>
  </si>
  <si>
    <t>SP175</t>
  </si>
  <si>
    <t>SP176</t>
  </si>
  <si>
    <t>SP177</t>
  </si>
  <si>
    <t>SP178</t>
  </si>
  <si>
    <t>"Kamerad"</t>
  </si>
  <si>
    <t>"Comrade"</t>
  </si>
  <si>
    <t>Position south of Tame, Italy</t>
  </si>
  <si>
    <t>Beyond the Right Tit</t>
  </si>
  <si>
    <t>Shellshock #2</t>
  </si>
  <si>
    <t>Out of the Fold</t>
  </si>
  <si>
    <t>Nizna Piana, Slovakia</t>
  </si>
  <si>
    <t>Pinching Patton</t>
  </si>
  <si>
    <t>Guerra del Lampo</t>
  </si>
  <si>
    <t>A Bridge So Far…</t>
  </si>
  <si>
    <t>Amfreville, France</t>
  </si>
  <si>
    <t>The Gathering</t>
  </si>
  <si>
    <t>Plateau Glieres, France</t>
  </si>
  <si>
    <t>A Walk In the Sun</t>
  </si>
  <si>
    <t>Agrigento, Sicily, Italy</t>
  </si>
  <si>
    <t>Slow and Steady</t>
  </si>
  <si>
    <t>A Stiff Fight</t>
  </si>
  <si>
    <t>ASLUG 22</t>
  </si>
  <si>
    <t>Raiders On Butaritari</t>
  </si>
  <si>
    <t>Curtain Raiser On the Imjin River</t>
  </si>
  <si>
    <t>Philippsburg, Alsace-Lorraine, France</t>
  </si>
  <si>
    <t>Beda Fomm 2</t>
  </si>
  <si>
    <t>Hamlet of Russa and Sitno, Russia</t>
  </si>
  <si>
    <t>TAP12</t>
  </si>
  <si>
    <t>The Butcher's Bill</t>
  </si>
  <si>
    <t>Bethune, France</t>
  </si>
  <si>
    <t xml:space="preserve">Strength Through Unity </t>
  </si>
  <si>
    <t>FT 93</t>
  </si>
  <si>
    <t>FT 94</t>
  </si>
  <si>
    <t>FT 95</t>
  </si>
  <si>
    <t>FT 96</t>
  </si>
  <si>
    <t>FT 97</t>
  </si>
  <si>
    <t>FT 98</t>
  </si>
  <si>
    <t>Too Little, My Friend…</t>
  </si>
  <si>
    <t>Marloie, Belgium</t>
  </si>
  <si>
    <t>BB 8.1</t>
  </si>
  <si>
    <t>BB 9.1</t>
  </si>
  <si>
    <t>BB10.1</t>
  </si>
  <si>
    <t>BB11.1</t>
  </si>
  <si>
    <t>Climax At Nijmegen Bridge</t>
  </si>
  <si>
    <t>They Fired On Odessa…</t>
  </si>
  <si>
    <t>Ubitzik Pass, Siberia, Russia</t>
  </si>
  <si>
    <t>Costly Mistake</t>
  </si>
  <si>
    <t>Brunch of the Dead</t>
  </si>
  <si>
    <t>On All Fronts Issue  41</t>
  </si>
  <si>
    <t>On All Fronts Issue  42</t>
  </si>
  <si>
    <t>On All Fronts Issue  44</t>
  </si>
  <si>
    <t>On All Fronts Issue  45</t>
  </si>
  <si>
    <t>Cavalry Brigade Motel</t>
  </si>
  <si>
    <t>ASL Union of Gamers Issue 3 ASLUG 3</t>
  </si>
  <si>
    <t>ASL Union of Gamers Issue 3 ASLUG 4</t>
  </si>
  <si>
    <t>ASL Journal Issue 5 J 82</t>
  </si>
  <si>
    <t>BC12</t>
  </si>
  <si>
    <t>Mont-Saint-Eloi, France</t>
  </si>
  <si>
    <t>DB057</t>
  </si>
  <si>
    <t>West of the Minturno-Santa Maria Road, Santa Maria Infante, Italy</t>
  </si>
  <si>
    <t>Le Cercle de Stratégie</t>
  </si>
  <si>
    <t>Fanatic Pack 1</t>
  </si>
  <si>
    <t>Fire &amp; Movement 53</t>
  </si>
  <si>
    <t>ASL Action Pack 1</t>
  </si>
  <si>
    <t>KH 5</t>
  </si>
  <si>
    <t>KH 6</t>
  </si>
  <si>
    <t>Path To Retribution</t>
  </si>
  <si>
    <t>Smasher Karl</t>
  </si>
  <si>
    <t>Holding the Rear</t>
  </si>
  <si>
    <t>Fort of Mille Fourches, France</t>
  </si>
  <si>
    <t>La Forca, France</t>
  </si>
  <si>
    <t>EW, GS</t>
  </si>
  <si>
    <t>CH 71</t>
  </si>
  <si>
    <t>Bottom of the Barrel</t>
  </si>
  <si>
    <t>Southeast of Zossen, Germany</t>
  </si>
  <si>
    <t>CH 72</t>
  </si>
  <si>
    <t>Le Franc Tireur Issue 12: Welcome To the PTO</t>
  </si>
  <si>
    <t>East of Iasnaia Poliana, Russia</t>
  </si>
  <si>
    <t>Operation Merkur: Waltzing the Matildas</t>
  </si>
  <si>
    <t>Shklov, Russia</t>
  </si>
  <si>
    <t>Premature Evaluation</t>
  </si>
  <si>
    <t>Villers-la Bonne-Eau, Belgium</t>
  </si>
  <si>
    <t>IP 5</t>
  </si>
  <si>
    <t>Schoeff's Stand</t>
  </si>
  <si>
    <t>IP 6</t>
  </si>
  <si>
    <t>Khum Kandal Highway, Battambang, Cambodia</t>
  </si>
  <si>
    <t>Critical Hit Issue 6.1 CH104</t>
  </si>
  <si>
    <t>Euro-Pack 3 Euro-Pack  3</t>
  </si>
  <si>
    <t>G.I.'s Dozen U 3</t>
  </si>
  <si>
    <t>CH: AA: KB</t>
  </si>
  <si>
    <t>CH: AA: TO</t>
  </si>
  <si>
    <t>CH: AA: Sh</t>
  </si>
  <si>
    <t>The Butcher</t>
  </si>
  <si>
    <t>A New Day Dawning</t>
  </si>
  <si>
    <t>23-35</t>
  </si>
  <si>
    <t xml:space="preserve">Lebanese Drama </t>
  </si>
  <si>
    <t>CH153</t>
  </si>
  <si>
    <t>Schwegyin, Burma</t>
  </si>
  <si>
    <t>Motorcycles At Zjitomir</t>
  </si>
  <si>
    <t>Beyond the Beachhead BtB 3</t>
  </si>
  <si>
    <t>Beyond the Beachhead BtB 4</t>
  </si>
  <si>
    <t>Beyond the Beachhead BtB 5</t>
  </si>
  <si>
    <t>Beyond the Beachhead BtB 6</t>
  </si>
  <si>
    <t>Lepel, Byelorussia</t>
  </si>
  <si>
    <t>Minsk, Byelorussia</t>
  </si>
  <si>
    <t>Minsk, Belorussia</t>
  </si>
  <si>
    <t>OCTOBear Tournament Scenario 2006</t>
  </si>
  <si>
    <t>FFE1</t>
  </si>
  <si>
    <t>SS- 6</t>
  </si>
  <si>
    <t>SS- 2d</t>
  </si>
  <si>
    <t>SS- 1</t>
  </si>
  <si>
    <t>Whitman's Turkey Shoot</t>
  </si>
  <si>
    <t>Mission I2</t>
  </si>
  <si>
    <t>Plans Gone Astray</t>
  </si>
  <si>
    <t>Under Fire</t>
  </si>
  <si>
    <t>Turncoats</t>
  </si>
  <si>
    <t>FE 60</t>
  </si>
  <si>
    <t>Nalchik Captured</t>
  </si>
  <si>
    <t>FE164</t>
  </si>
  <si>
    <t>FE165</t>
  </si>
  <si>
    <t>FE166</t>
  </si>
  <si>
    <t>FE167</t>
  </si>
  <si>
    <t>FE168</t>
  </si>
  <si>
    <t>FE169</t>
  </si>
  <si>
    <t>FE170</t>
  </si>
  <si>
    <t>FE171</t>
  </si>
  <si>
    <t>FE172</t>
  </si>
  <si>
    <t>Near Olshowatka, Russia</t>
  </si>
  <si>
    <t>S31</t>
  </si>
  <si>
    <t>Going To New York!</t>
  </si>
  <si>
    <t>BWF, Ov2</t>
  </si>
  <si>
    <t>To the Banks of the Volga</t>
  </si>
  <si>
    <t>Baraque de Fraiture: The Battle for Parker's Crossroads</t>
  </si>
  <si>
    <t>A Meaningful Diversion</t>
  </si>
  <si>
    <t>The Last Assault</t>
  </si>
  <si>
    <t>Action At Kommerscheidt</t>
  </si>
  <si>
    <t>ASL Journal Issue 3 J 51</t>
  </si>
  <si>
    <t>North of Luga, Russia</t>
  </si>
  <si>
    <t>Stary Oskol, Russia</t>
  </si>
  <si>
    <t>Staton San Oliva, Sicily, Italy</t>
  </si>
  <si>
    <t>x</t>
  </si>
  <si>
    <t>Abrams' Charge</t>
  </si>
  <si>
    <t>MMP: SG</t>
  </si>
  <si>
    <t>MMP: SG SSR</t>
  </si>
  <si>
    <t>West of Bohme, Germany</t>
  </si>
  <si>
    <t>The General Issue 24-2 T1</t>
  </si>
  <si>
    <t>The General Issue 24-2 T3</t>
  </si>
  <si>
    <t>About His Shadowy Sides</t>
  </si>
  <si>
    <t>West of Dubysa, Lithuania</t>
  </si>
  <si>
    <t>Adolf's Amateurs</t>
  </si>
  <si>
    <t>Salla, Finland</t>
  </si>
  <si>
    <t>Edge of the Sword</t>
  </si>
  <si>
    <t>Independent Series #2: Riding the Coattails</t>
  </si>
  <si>
    <t>GameSquad.com Forum</t>
  </si>
  <si>
    <t>ACL18.03</t>
  </si>
  <si>
    <t>Francofonte, Sicily, Italy</t>
  </si>
  <si>
    <t>59</t>
  </si>
  <si>
    <t>A Few Rare Men CH128</t>
  </si>
  <si>
    <t>OrcCon Tournament Scenario 1989 Round 2</t>
  </si>
  <si>
    <t>Rout Report Issue 5.2 Z25</t>
  </si>
  <si>
    <t>Origins' Tournament Scenario 1989</t>
  </si>
  <si>
    <t>A Cold Winter's Day (Soviet)</t>
  </si>
  <si>
    <t xml:space="preserve"> Bobruisk, Belorussia</t>
  </si>
  <si>
    <t>J104</t>
  </si>
  <si>
    <t>J105</t>
  </si>
  <si>
    <t>J106</t>
  </si>
  <si>
    <t>J107</t>
  </si>
  <si>
    <t>D: Tr8</t>
  </si>
  <si>
    <t>South of Apahida, Romania</t>
  </si>
  <si>
    <t>Outside Nish, Yugoslavia</t>
  </si>
  <si>
    <t>Attempt To Relieve Peiper</t>
  </si>
  <si>
    <t>Surprise At Kalferthaus</t>
  </si>
  <si>
    <t>ASL Union of Gamers Issue 8</t>
  </si>
  <si>
    <t>HS ER CG</t>
  </si>
  <si>
    <t>Bloody Ridge Campaign Game</t>
  </si>
  <si>
    <t>An Unconventional Attack</t>
  </si>
  <si>
    <t>FE 13</t>
  </si>
  <si>
    <t>FE 14</t>
  </si>
  <si>
    <t>FE 15</t>
  </si>
  <si>
    <t>FE 16</t>
  </si>
  <si>
    <t>FE 17</t>
  </si>
  <si>
    <t>FE 18</t>
  </si>
  <si>
    <t>FE 19</t>
  </si>
  <si>
    <t>FE 20</t>
  </si>
  <si>
    <t>FE 21</t>
  </si>
  <si>
    <t>Götterdämmerung</t>
  </si>
  <si>
    <t>Twelve fog of war scenarios</t>
  </si>
  <si>
    <t>...a Dish Best Served cold....</t>
  </si>
  <si>
    <t>Chaumont, Belgium</t>
  </si>
  <si>
    <t>J108</t>
  </si>
  <si>
    <t>J109</t>
  </si>
  <si>
    <t>Gavrus, France</t>
  </si>
  <si>
    <t>OAF Pack 1 OAF 8</t>
  </si>
  <si>
    <t>Pajari's Pride</t>
  </si>
  <si>
    <t>CH151</t>
  </si>
  <si>
    <t>Race For Freedom</t>
  </si>
  <si>
    <t>Kock, Poland</t>
  </si>
  <si>
    <t>CH144</t>
  </si>
  <si>
    <t>CH: Melines</t>
  </si>
  <si>
    <t>Sudden Full Contact</t>
  </si>
  <si>
    <t>CH: DWSR, LV</t>
  </si>
  <si>
    <t>ASL News Issue 18  ASL News 36</t>
  </si>
  <si>
    <t>Wotanstellung</t>
  </si>
  <si>
    <t>JF 3</t>
  </si>
  <si>
    <t>JF 1</t>
  </si>
  <si>
    <t>JF 2</t>
  </si>
  <si>
    <t>HSASL Module 1: Operation Watchtower HS10</t>
  </si>
  <si>
    <t>Skoritsy, Russia</t>
  </si>
  <si>
    <t>On All Fronts Issue  59</t>
  </si>
  <si>
    <t>OrcCon Tournament Scenario 1992</t>
  </si>
  <si>
    <t>OrcCon Tournament Scenario 1993</t>
  </si>
  <si>
    <t>L.A. Tournament Scenario</t>
  </si>
  <si>
    <t>JF 4</t>
  </si>
  <si>
    <t>JF 5</t>
  </si>
  <si>
    <t>JF 6</t>
  </si>
  <si>
    <t>Storozhevoe, Russia</t>
  </si>
  <si>
    <t>AP48</t>
  </si>
  <si>
    <t>Up Inferno Hill</t>
  </si>
  <si>
    <t>AP49</t>
  </si>
  <si>
    <t>Retrained and Rearmed</t>
  </si>
  <si>
    <t>KGP  7</t>
  </si>
  <si>
    <t>KGP  8</t>
  </si>
  <si>
    <t>Les Montis</t>
  </si>
  <si>
    <t>D7</t>
  </si>
  <si>
    <t>KGP  9</t>
  </si>
  <si>
    <t>Kot, India</t>
  </si>
  <si>
    <t>Where's the Beef?</t>
  </si>
  <si>
    <t>Lake Onega, near Koulikov lighthouse, Russia</t>
  </si>
  <si>
    <t>Advance To Contact</t>
  </si>
  <si>
    <t>Vierville Strongpoint</t>
  </si>
  <si>
    <t>Vietnam Era ASL Variant</t>
  </si>
  <si>
    <t>The Fort of the Uncompromising</t>
  </si>
  <si>
    <t>Onslaught To Orsha</t>
  </si>
  <si>
    <t>Motoring To Mogilev</t>
  </si>
  <si>
    <t>Berated At Baranovichi</t>
  </si>
  <si>
    <t>ASL News Issue 31 ASL News 67</t>
  </si>
  <si>
    <t>Euro-Pack 42</t>
  </si>
  <si>
    <t>Euro-Pack 43</t>
  </si>
  <si>
    <t>Euro-Pack 48</t>
  </si>
  <si>
    <t>Winpak 2</t>
  </si>
  <si>
    <t>Media, Morocco</t>
  </si>
  <si>
    <t>Honinghutie, Holland</t>
  </si>
  <si>
    <t>Pont de St. Fromond, France</t>
  </si>
  <si>
    <t>La Muela</t>
  </si>
  <si>
    <t>Guerra Civil: The Spanish Civil War SCW 10</t>
  </si>
  <si>
    <t>Guerra Civil: The Spanish Civil War SCW  1</t>
  </si>
  <si>
    <t>Guerra Civil: The Spanish Civil War SCW  2</t>
  </si>
  <si>
    <t>Guerra Civil: The Spanish Civil War SCW  3</t>
  </si>
  <si>
    <t>The East-West Trail east of the Piva River, Bougainville, the Solomon Islands</t>
  </si>
  <si>
    <t>Torokina Perimeter, Bougainville, the Solomon Islands</t>
  </si>
  <si>
    <t>Regi, New Georgia, the Solomon Islands</t>
  </si>
  <si>
    <t>East of Edson's Ridge, Guadalcanal, the Solomon Islands</t>
  </si>
  <si>
    <t>Sangigai, Choiseul Island, the Solomon Islands</t>
  </si>
  <si>
    <t>Kokumbona, Guadalcanal, the Solomon Islands</t>
  </si>
  <si>
    <t>Tanambogo Island, the Solomon Islands</t>
  </si>
  <si>
    <t>RPT51</t>
  </si>
  <si>
    <t>RPT52</t>
  </si>
  <si>
    <t>RPT53</t>
  </si>
  <si>
    <t>RPT54</t>
  </si>
  <si>
    <t>RPT55</t>
  </si>
  <si>
    <t>RPT56</t>
  </si>
  <si>
    <t>RPT57</t>
  </si>
  <si>
    <t>RPT58</t>
  </si>
  <si>
    <t>RPT59</t>
  </si>
  <si>
    <t>RPT60</t>
  </si>
  <si>
    <t>BFP 4: Crucible of Steel</t>
  </si>
  <si>
    <t>BFP-014</t>
  </si>
  <si>
    <t>BFP-015</t>
  </si>
  <si>
    <t>Sons of Abraham</t>
  </si>
  <si>
    <t>University City</t>
  </si>
  <si>
    <t>Guadalajara Offensive</t>
  </si>
  <si>
    <t>Stand At Pozuelo Cemetery</t>
  </si>
  <si>
    <t>The Boys of Summer</t>
  </si>
  <si>
    <t>Villanueva de la Cañada, near Brunete, Spain</t>
  </si>
  <si>
    <t>Italian Brothers-In-Arms</t>
  </si>
  <si>
    <t>Basque Citadel</t>
  </si>
  <si>
    <t>A: Air1-3</t>
  </si>
  <si>
    <t>SCW13</t>
  </si>
  <si>
    <t>SCW14</t>
  </si>
  <si>
    <t>SCW15</t>
  </si>
  <si>
    <t>SCW16</t>
  </si>
  <si>
    <t>Critical Hit Issue 7.3 CH170</t>
  </si>
  <si>
    <t>Internaçionale Follies</t>
  </si>
  <si>
    <t>Critical Hit Issue 7.3 CH171</t>
  </si>
  <si>
    <t>The Devil's Island</t>
  </si>
  <si>
    <t>Convent of the Dead</t>
  </si>
  <si>
    <t>Near Irun, San Marcial Convent, Spain</t>
  </si>
  <si>
    <t>CH: SCW 2</t>
  </si>
  <si>
    <t>FT 62</t>
  </si>
  <si>
    <t>New Model Army</t>
  </si>
  <si>
    <t>Gabela, Yugoslavia</t>
  </si>
  <si>
    <t>Romanian Ritterkreuz</t>
  </si>
  <si>
    <t>School of Hard Knocks</t>
  </si>
  <si>
    <t>Elsdorf, Germany</t>
  </si>
  <si>
    <t>Biazzo Ridge, Italy</t>
  </si>
  <si>
    <t>Squad Leader Gamette 1: Cross of Iron</t>
  </si>
  <si>
    <t>Firefights! 1 FF 5</t>
  </si>
  <si>
    <t>Skirmishes! SK2</t>
  </si>
  <si>
    <t>Rock of Resistance</t>
  </si>
  <si>
    <t>Solitaire ASL Scenario</t>
  </si>
  <si>
    <t>Kroll Oper, Berlin, Germany</t>
  </si>
  <si>
    <t>Grizzly Bear</t>
  </si>
  <si>
    <t>Polish Prize</t>
  </si>
  <si>
    <t>Tiergarten, Berlin, Germany</t>
  </si>
  <si>
    <t>Gold Beach!: King Green West</t>
  </si>
  <si>
    <t>CH 11</t>
  </si>
  <si>
    <t>Type</t>
  </si>
  <si>
    <t>A: MC2, Tr5</t>
  </si>
  <si>
    <t>FE PT1</t>
  </si>
  <si>
    <t>Not Gonna Be Easy</t>
  </si>
  <si>
    <t>Mareth, Tunisia</t>
  </si>
  <si>
    <t>DGL PT1v1</t>
  </si>
  <si>
    <t>FE186</t>
  </si>
  <si>
    <t>Naval Landing Force</t>
  </si>
  <si>
    <t>Parachute Troopers</t>
  </si>
  <si>
    <t>Monastir Gap</t>
  </si>
  <si>
    <t>Chakila, New Guinea</t>
  </si>
  <si>
    <t>D3</t>
  </si>
  <si>
    <t>TOT Teaser B</t>
  </si>
  <si>
    <t>Marine Ambush</t>
  </si>
  <si>
    <t>West of Anderten, Germany</t>
  </si>
  <si>
    <t>Pine</t>
  </si>
  <si>
    <t>HoB: GSTK SSR</t>
  </si>
  <si>
    <t>Le Franc Tireur Issue  7 FT 33</t>
  </si>
  <si>
    <t>Five-Seventeen Attack</t>
  </si>
  <si>
    <t>APC's At Ap Bac</t>
  </si>
  <si>
    <t>Resistance Is Futile</t>
  </si>
  <si>
    <t>ELR’s or Critical Hit’s Soldiers of Negus</t>
  </si>
  <si>
    <t>LC</t>
  </si>
  <si>
    <t>Landing Craft (G12)</t>
  </si>
  <si>
    <t>ToT#</t>
  </si>
  <si>
    <t>View From the Trenches Issue 21 VFTT10</t>
  </si>
  <si>
    <t>The Merville Battery</t>
  </si>
  <si>
    <t>Barbarossa D-Day</t>
  </si>
  <si>
    <t>Pruzhany, Russia</t>
  </si>
  <si>
    <t>Northwest of Berditshev, Kiev Region, Ukraine</t>
  </si>
  <si>
    <t>Bocage 3</t>
  </si>
  <si>
    <t>Wintz's Flank</t>
  </si>
  <si>
    <t>5 miles northeast of Gabr Saleh, Libya</t>
  </si>
  <si>
    <t>The Warlord's Estate</t>
  </si>
  <si>
    <t>Hunan Province, Yuhsien, China</t>
  </si>
  <si>
    <t>CH166</t>
  </si>
  <si>
    <t>West of Biscske, Hungary</t>
  </si>
  <si>
    <t>CH162</t>
  </si>
  <si>
    <t>The Four Courts</t>
  </si>
  <si>
    <t xml:space="preserve">Positions at "Champs Elysees", Dien Bien Phu, French Indochina </t>
  </si>
  <si>
    <t>DBP13</t>
  </si>
  <si>
    <t>In the Shadow of Bazeilles</t>
  </si>
  <si>
    <t>HS32</t>
  </si>
  <si>
    <t>Water Foul</t>
  </si>
  <si>
    <t>A: Tr3</t>
  </si>
  <si>
    <t>Blazin' Chariots</t>
  </si>
  <si>
    <t>British</t>
  </si>
  <si>
    <t>The Gods of War</t>
  </si>
  <si>
    <t>China Girl</t>
  </si>
  <si>
    <t>Ryan's Orphans</t>
  </si>
  <si>
    <t>D6/A8</t>
  </si>
  <si>
    <t>Winter Wonderland</t>
  </si>
  <si>
    <t>Lion's Share</t>
  </si>
  <si>
    <t>Counterattack At Sidi Bou Zid</t>
  </si>
  <si>
    <t>Beachhead At Ozereyka Bay</t>
  </si>
  <si>
    <t>Defeat In Java</t>
  </si>
  <si>
    <t>Zon With the Wind</t>
  </si>
  <si>
    <t>On All Fronts Issue  57</t>
  </si>
  <si>
    <t>On All Fronts Issue  58</t>
  </si>
  <si>
    <t>Leatherneck 11</t>
  </si>
  <si>
    <t>The Mad Minute</t>
  </si>
  <si>
    <t>Longchamps, Belgium</t>
  </si>
  <si>
    <t>Tor Pignatara, Rome, Italy</t>
  </si>
  <si>
    <t>The Horvath Interlude</t>
  </si>
  <si>
    <t>Alexeyevka, Russia</t>
  </si>
  <si>
    <t>Cadets and Cadre</t>
  </si>
  <si>
    <t>Paulis, Transylvania (Romania)</t>
  </si>
  <si>
    <t>Target Practice</t>
  </si>
  <si>
    <t>Gislingrud, Norway</t>
  </si>
  <si>
    <t>A: Air3</t>
  </si>
  <si>
    <t>Askim For Trouble</t>
  </si>
  <si>
    <t>Near Askim, Norway</t>
  </si>
  <si>
    <t>Of Mysen Men</t>
  </si>
  <si>
    <t>East of Askim, Norway</t>
  </si>
  <si>
    <t>Ramsey's Charge</t>
  </si>
  <si>
    <t>Morgan's Stand</t>
  </si>
  <si>
    <t>Sierakow, Poland</t>
  </si>
  <si>
    <t>The Ardennes, Belgium</t>
  </si>
  <si>
    <t>A: MC12</t>
  </si>
  <si>
    <t>Peiper's Prelude</t>
  </si>
  <si>
    <t>The Raate Road</t>
  </si>
  <si>
    <t>A Better Spot Than This…</t>
  </si>
  <si>
    <t>Cloaks of Confusion</t>
  </si>
  <si>
    <t>ELR: Soldiers of the Negus SoN3</t>
  </si>
  <si>
    <t>Men Against Tanks</t>
  </si>
  <si>
    <t>Near St. Lo-Periers Highway, France</t>
  </si>
  <si>
    <t>Vernon, France</t>
  </si>
  <si>
    <t>Near Haut du Bosq, France</t>
  </si>
  <si>
    <t>Flaming of the Guard</t>
  </si>
  <si>
    <t>ASL Journal Issue 6 J 98</t>
  </si>
  <si>
    <t>Independent Series #1: Centauro On a Flank</t>
  </si>
  <si>
    <t>Reprisals… Patrols… Pursuit</t>
  </si>
  <si>
    <t>Come Seven, Come Eleven</t>
  </si>
  <si>
    <t>FT 59</t>
  </si>
  <si>
    <t>Crete: Riders On the Storm CG</t>
  </si>
  <si>
    <t>Hell's Fury At Muencheberg</t>
  </si>
  <si>
    <t>ASL News Issue 6 ASL News 11</t>
  </si>
  <si>
    <t>South of Canea, Crete</t>
  </si>
  <si>
    <t>AH: PB</t>
  </si>
  <si>
    <t>AH: RB</t>
  </si>
  <si>
    <t>AH: GT</t>
  </si>
  <si>
    <t>Charge You Bastards!</t>
  </si>
  <si>
    <t>Pagoda Hill, Hemu, Burma</t>
  </si>
  <si>
    <t>Taking Umbrage</t>
  </si>
  <si>
    <t>RL4</t>
  </si>
  <si>
    <t>RL5</t>
  </si>
  <si>
    <t>B1</t>
  </si>
  <si>
    <t>B2</t>
  </si>
  <si>
    <t>B3</t>
  </si>
  <si>
    <t>CEP17</t>
  </si>
  <si>
    <t>CEP18</t>
  </si>
  <si>
    <t>CEP19</t>
  </si>
  <si>
    <t>TT3</t>
  </si>
  <si>
    <t>Third and Long</t>
  </si>
  <si>
    <t>Chef Du Pont, Normandy, France</t>
  </si>
  <si>
    <t>AA Mission 3</t>
  </si>
  <si>
    <t>AA Mission 1</t>
  </si>
  <si>
    <t>AA Mission 2</t>
  </si>
  <si>
    <t>40-72</t>
  </si>
  <si>
    <t>Play Ball</t>
  </si>
  <si>
    <t>Hero Pax 1: Hurtgen Hell To Bulge Nightmare</t>
  </si>
  <si>
    <t>A: AS, Tr3</t>
  </si>
  <si>
    <t>To the Square</t>
  </si>
  <si>
    <t>Most Slaski Bridge, Warsaw, Poland</t>
  </si>
  <si>
    <t>The Torneo Master Bulletin</t>
  </si>
  <si>
    <t>SP121</t>
  </si>
  <si>
    <t>SP122</t>
  </si>
  <si>
    <t>SP123</t>
  </si>
  <si>
    <t>SP124</t>
  </si>
  <si>
    <t>Polish Stronghold</t>
  </si>
  <si>
    <t>Through the Side Door</t>
  </si>
  <si>
    <t>Tettau's Attack</t>
  </si>
  <si>
    <t>Ban Kho Lai, Dien Bien Phu, French Indochina</t>
  </si>
  <si>
    <t>Dominique 3, Dien Bien Phu, French Indochina</t>
  </si>
  <si>
    <t>Huguette 7, Dien Ben Phu, French Indochina</t>
  </si>
  <si>
    <t>All-Out Effort</t>
  </si>
  <si>
    <t>The Stalingrad of the Kursk Salient</t>
  </si>
  <si>
    <t>Piercing the Abcess</t>
  </si>
  <si>
    <t>Glåmarous</t>
  </si>
  <si>
    <t>Worker's Settlement No. 8, Russia</t>
  </si>
  <si>
    <t>Mercury Rising</t>
  </si>
  <si>
    <t>The Meat Grinder: Turkey Knob</t>
  </si>
  <si>
    <t>FT 16</t>
  </si>
  <si>
    <t>FT 17</t>
  </si>
  <si>
    <t>FT 18</t>
  </si>
  <si>
    <t>South of Barrikady, Stalingrad,  Russia</t>
  </si>
  <si>
    <t>CH 16</t>
  </si>
  <si>
    <t>3CB</t>
  </si>
  <si>
    <t>20-30</t>
  </si>
  <si>
    <t>J 52</t>
  </si>
  <si>
    <t>Dress Rehersal</t>
  </si>
  <si>
    <t>ELR: Soldiers of the Negus SoN2</t>
  </si>
  <si>
    <t>CH148</t>
  </si>
  <si>
    <t>Fanatic Enterprises: Online Scenario</t>
  </si>
  <si>
    <t>War With No Quarter</t>
  </si>
  <si>
    <t>Topusko, Croatia</t>
  </si>
  <si>
    <t>IWPT1</t>
  </si>
  <si>
    <t>Lousitari, Russia</t>
  </si>
  <si>
    <t>FE PT4</t>
  </si>
  <si>
    <t>Special Edition: Stalingrad! CH 84</t>
  </si>
  <si>
    <t>CH 74(a)</t>
  </si>
  <si>
    <t>CAW 5</t>
  </si>
  <si>
    <t>CAW 6</t>
  </si>
  <si>
    <t>Children of the Kunai</t>
  </si>
  <si>
    <t>First and Goal</t>
  </si>
  <si>
    <t>Champfleur, France</t>
  </si>
  <si>
    <t>West of Neuhof, Germany</t>
  </si>
  <si>
    <t>Mortain 6</t>
  </si>
  <si>
    <t>Mortain 7</t>
  </si>
  <si>
    <t>The Cat Has Jumped</t>
  </si>
  <si>
    <t>A9</t>
  </si>
  <si>
    <t>Near Danzig, Prussia</t>
  </si>
  <si>
    <t>D1/A11</t>
  </si>
  <si>
    <t>South of Krakow, Poland</t>
  </si>
  <si>
    <t>Turning the Tide ASL Scenario Bundle U14</t>
  </si>
  <si>
    <t>Foca, Yugoslavia</t>
  </si>
  <si>
    <t>Critical Hit Retro Issue 2 CH 25</t>
  </si>
  <si>
    <t>Critical Hit Issue 2 CH 25</t>
  </si>
  <si>
    <t>Critical Hit Retro Issue 2 CH 14</t>
  </si>
  <si>
    <t>Near Chernvitsi, Ukraine</t>
  </si>
  <si>
    <t>On All Fronts Issue  77</t>
  </si>
  <si>
    <t xml:space="preserve">Positions at "Hugette 6", Dien Bien Phu, French Indochina </t>
  </si>
  <si>
    <t>Novitskaya Mines, Maritime Province, Siberia, Russia</t>
  </si>
  <si>
    <t>Freebooter Relish</t>
  </si>
  <si>
    <t>Yugoslavia</t>
  </si>
  <si>
    <t>Grenadier 2000 Double Blind Tournament Scenario</t>
  </si>
  <si>
    <t>Nishne-Gnilovskaya, Russia</t>
  </si>
  <si>
    <t>The Battle of Ghirba</t>
  </si>
  <si>
    <t>Lezongar Stronghold</t>
  </si>
  <si>
    <t>Twilight of the Gods</t>
  </si>
  <si>
    <t>Silence That Gun</t>
  </si>
  <si>
    <t>Sargent Rudolf Brasche Series #2: Bunker Brasche</t>
  </si>
  <si>
    <t>Critical Hit Retro Issue 2 CH 23</t>
  </si>
  <si>
    <t>Critical Hit Retro Issue 2 CH 24</t>
  </si>
  <si>
    <t>Bobruisk, Russia</t>
  </si>
  <si>
    <t>D: FTV1</t>
  </si>
  <si>
    <t>Outside Mogaung, Burma</t>
  </si>
  <si>
    <t>ASL News 71</t>
  </si>
  <si>
    <t>Staryy Bykhov, Russia</t>
  </si>
  <si>
    <t>AP43</t>
  </si>
  <si>
    <t>Podvyssokoya-Peregonorka, Russia</t>
  </si>
  <si>
    <t>AP41</t>
  </si>
  <si>
    <t>AP42</t>
  </si>
  <si>
    <t>RetroPak 2</t>
  </si>
  <si>
    <t>Strachwitz's Tigers</t>
  </si>
  <si>
    <t>RetroPak 3</t>
  </si>
  <si>
    <t>RetroPak 4</t>
  </si>
  <si>
    <t>RetroPak 5</t>
  </si>
  <si>
    <t>Grünewald Grind</t>
  </si>
  <si>
    <t>RetroPak 6</t>
  </si>
  <si>
    <t>Euro-Pack100</t>
  </si>
  <si>
    <t>Glope!</t>
  </si>
  <si>
    <t>El Presidente</t>
  </si>
  <si>
    <t>Dr. Rival</t>
  </si>
  <si>
    <t>Carambia, Latin America</t>
  </si>
  <si>
    <t>Sudkampen, Germany</t>
  </si>
  <si>
    <t>Ostrov, Russia</t>
  </si>
  <si>
    <t>Leatherneck  4</t>
  </si>
  <si>
    <t>Government Gardens, near Buna, New Guinea</t>
  </si>
  <si>
    <t>Near Namkwin, Burma</t>
  </si>
  <si>
    <t>Mount Porchia, Italy</t>
  </si>
  <si>
    <t>Yad Mordechai</t>
  </si>
  <si>
    <t>CH 15(a)</t>
  </si>
  <si>
    <t>CH 13(a)</t>
  </si>
  <si>
    <t>RP1(a)</t>
  </si>
  <si>
    <t>A: MC1, Tr7</t>
  </si>
  <si>
    <t xml:space="preserve">Misunderstanding </t>
  </si>
  <si>
    <t xml:space="preserve">Its Growing </t>
  </si>
  <si>
    <t>ASL Union of Gamers Issue 4</t>
  </si>
  <si>
    <t>JA-12</t>
  </si>
  <si>
    <t>One Way Through</t>
  </si>
  <si>
    <t>FAW 1</t>
  </si>
  <si>
    <t>FT106</t>
  </si>
  <si>
    <t>FT107</t>
  </si>
  <si>
    <t>FT108</t>
  </si>
  <si>
    <t>D1/A2</t>
  </si>
  <si>
    <t>DLV</t>
  </si>
  <si>
    <t>Send the Tigers!</t>
  </si>
  <si>
    <t>Surrender Or Die</t>
  </si>
  <si>
    <t>D2/A8</t>
  </si>
  <si>
    <t>Snake Charmed</t>
  </si>
  <si>
    <t>Northwest of Periers, France</t>
  </si>
  <si>
    <t>BFP D</t>
  </si>
  <si>
    <t>Near the Smolensk-Moscow Highway, Yudinki, Russia</t>
  </si>
  <si>
    <t>FE 22</t>
  </si>
  <si>
    <t>On the Borderline</t>
  </si>
  <si>
    <t>Shanley's Hill</t>
  </si>
  <si>
    <t>Caponnet, France</t>
  </si>
  <si>
    <t>Everybody's Dying</t>
  </si>
  <si>
    <t>Lost Battalions</t>
  </si>
  <si>
    <t>Into the Rubble</t>
  </si>
  <si>
    <t>The Chin Hills near Fort White, Burma</t>
  </si>
  <si>
    <t>Dash For the Bridge</t>
  </si>
  <si>
    <t>Bridge To Nowhere</t>
  </si>
  <si>
    <t>Assault On Round Top</t>
  </si>
  <si>
    <t>Stonne 7</t>
  </si>
  <si>
    <t>On All Fronts #88</t>
  </si>
  <si>
    <t>Mission JM2</t>
  </si>
  <si>
    <t>Bloody Omaha</t>
  </si>
  <si>
    <t>Omaha Beach, Normandy, France</t>
  </si>
  <si>
    <t>Variable</t>
  </si>
  <si>
    <t>15+</t>
  </si>
  <si>
    <t>Wake Island</t>
  </si>
  <si>
    <t>LV, Ov2</t>
  </si>
  <si>
    <t>Ningthoukhong, India</t>
  </si>
  <si>
    <t>D5</t>
  </si>
  <si>
    <t>Best-Laid Plans</t>
  </si>
  <si>
    <t>South of Mombaroccio, Italy</t>
  </si>
  <si>
    <t>Campredo, Spain</t>
  </si>
  <si>
    <t>Enemy must be Japanese or Russian</t>
  </si>
  <si>
    <t>North of Riga, Russia</t>
  </si>
  <si>
    <t>C</t>
  </si>
  <si>
    <t>Piepsk, Central Russia</t>
  </si>
  <si>
    <t>E</t>
  </si>
  <si>
    <t>Euro-Pack 33</t>
  </si>
  <si>
    <t>FE129</t>
  </si>
  <si>
    <t>FT 85</t>
  </si>
  <si>
    <t>Red Roller</t>
  </si>
  <si>
    <t>Turning the Tables</t>
  </si>
  <si>
    <t>Rally Point Issue 1: Axis Minors Special Study</t>
  </si>
  <si>
    <t>Rally Point Issue 2: Starter Kit Special Study</t>
  </si>
  <si>
    <t xml:space="preserve">Hotly Contested Town </t>
  </si>
  <si>
    <t xml:space="preserve">Renewed Pressure </t>
  </si>
  <si>
    <t xml:space="preserve">Place of Honor </t>
  </si>
  <si>
    <t xml:space="preserve">Ivanovskii </t>
  </si>
  <si>
    <t xml:space="preserve">Tiger Vanguard </t>
  </si>
  <si>
    <t xml:space="preserve">Panzer Spirit </t>
  </si>
  <si>
    <t xml:space="preserve">Tolstoy Woods </t>
  </si>
  <si>
    <t xml:space="preserve">Knife In the Flank </t>
  </si>
  <si>
    <t>Flying Turrets</t>
  </si>
  <si>
    <t>Worker's Settlement No. 5, Russia</t>
  </si>
  <si>
    <t>FE 72.1</t>
  </si>
  <si>
    <t>Manos a la Manos</t>
  </si>
  <si>
    <t>Gardner's Withdrawal</t>
  </si>
  <si>
    <t>95-3</t>
  </si>
  <si>
    <t>D6/A18</t>
  </si>
  <si>
    <t>Volkhov River, Russia</t>
  </si>
  <si>
    <t>CH: Volkhov</t>
  </si>
  <si>
    <t>Positions near Ruunakorpi, Finland</t>
  </si>
  <si>
    <t>CH: FaWSR</t>
  </si>
  <si>
    <t>Renewed Offensive</t>
  </si>
  <si>
    <t>East of Lodeynoye Pole, Russia</t>
  </si>
  <si>
    <t>Euro-Pack 5: Eastern Front Warfare</t>
  </si>
  <si>
    <t>SP 77</t>
  </si>
  <si>
    <t>Tac55</t>
  </si>
  <si>
    <t>Tac56</t>
  </si>
  <si>
    <t>Tac57</t>
  </si>
  <si>
    <t>Wide Diamond</t>
  </si>
  <si>
    <t>Grainville-sur-Odon, Normandy, France</t>
  </si>
  <si>
    <t>Lepel, Russia</t>
  </si>
  <si>
    <t>J 15</t>
  </si>
  <si>
    <t>Turning Off the Spigot</t>
  </si>
  <si>
    <t>J 16</t>
  </si>
  <si>
    <t>Rout Report X 2</t>
  </si>
  <si>
    <t>CH114</t>
  </si>
  <si>
    <t>AoC 4</t>
  </si>
  <si>
    <t>Human Wave</t>
  </si>
  <si>
    <t>Gate Crashing</t>
  </si>
  <si>
    <t>Jerusalem, Israel</t>
  </si>
  <si>
    <t>ASLSK Contest B</t>
  </si>
  <si>
    <t>To the Soldiers of the Ostfront</t>
  </si>
  <si>
    <t>Leibstandarte Pack 4: Turning of the Tide!</t>
  </si>
  <si>
    <t>R</t>
  </si>
  <si>
    <t>KGP  4</t>
  </si>
  <si>
    <t>Vaagso Venture</t>
  </si>
  <si>
    <t>Recapturing Ernage</t>
  </si>
  <si>
    <t>Outside Ernage, Belgium</t>
  </si>
  <si>
    <t>The Sauage War</t>
  </si>
  <si>
    <t>Tolvajari Village, Finland</t>
  </si>
  <si>
    <t>Zeigenhagen, Germany</t>
  </si>
  <si>
    <t>Expelling the Guards</t>
  </si>
  <si>
    <t>Near Peremoga, Russia</t>
  </si>
  <si>
    <t>Nunshigum</t>
  </si>
  <si>
    <t>Nunshigum, Burma</t>
  </si>
  <si>
    <t>Malignant Mahrattas</t>
  </si>
  <si>
    <t>Near Sibong, Burma</t>
  </si>
  <si>
    <t>SAGA95-2</t>
  </si>
  <si>
    <t>Take the Rhino By the Horn</t>
  </si>
  <si>
    <t>Battle For the Warta Line</t>
  </si>
  <si>
    <t>House To House In Leonforte</t>
  </si>
  <si>
    <t>Disaster At Taejon</t>
  </si>
  <si>
    <t>Merzenhausen Zoo</t>
  </si>
  <si>
    <t>Merzenhausen, Germany</t>
  </si>
  <si>
    <t>Celles, Belgium</t>
  </si>
  <si>
    <t>East of Kielce, Poland</t>
  </si>
  <si>
    <t>Central Russia</t>
  </si>
  <si>
    <t>M4</t>
  </si>
  <si>
    <t>Tiger Route</t>
  </si>
  <si>
    <t>Guadalajara Salient, Spain</t>
  </si>
  <si>
    <t>Iserlon, Germany</t>
  </si>
  <si>
    <t>Ov7</t>
  </si>
  <si>
    <t>Mount Pissoderi, Albania</t>
  </si>
  <si>
    <t>Steamrollers</t>
  </si>
  <si>
    <t>Drifts, GS, WC</t>
  </si>
  <si>
    <t>Alea Issue 23</t>
  </si>
  <si>
    <t>Lider Issue 54 L4</t>
  </si>
  <si>
    <t>SRÑ1</t>
  </si>
  <si>
    <t>SRÑ2</t>
  </si>
  <si>
    <t>SRÑ3</t>
  </si>
  <si>
    <t>Euro-Pack 1: European Designers</t>
  </si>
  <si>
    <t>Euro-Pack 19</t>
  </si>
  <si>
    <t>Euro-Pack 21</t>
  </si>
  <si>
    <t>Euro-Pack 25</t>
  </si>
  <si>
    <t>VV66</t>
  </si>
  <si>
    <t>VV01</t>
  </si>
  <si>
    <t>Counter Attack At Gela</t>
  </si>
  <si>
    <t>Panzers Pass the Meuse</t>
  </si>
  <si>
    <t>The Return of the Animal</t>
  </si>
  <si>
    <t>Partisan</t>
  </si>
  <si>
    <t>VV68</t>
  </si>
  <si>
    <t>ASL Action Pack 7</t>
  </si>
  <si>
    <t>AP63</t>
  </si>
  <si>
    <t>AP64</t>
  </si>
  <si>
    <t>Firefights! #1</t>
  </si>
  <si>
    <t>Firefights! #2</t>
  </si>
  <si>
    <t>Let's Go and Beat Them</t>
  </si>
  <si>
    <t>Shout For Piats</t>
  </si>
  <si>
    <t>Position Be Buggered!</t>
  </si>
  <si>
    <t>Lovat First Sight</t>
  </si>
  <si>
    <t>Waffen-SS NQNG! 1</t>
  </si>
  <si>
    <t>CG</t>
  </si>
  <si>
    <r>
      <t>A Helping Hand</t>
    </r>
    <r>
      <rPr>
        <sz val="10"/>
        <color indexed="14"/>
        <rFont val="Arial"/>
        <family val="2"/>
      </rPr>
      <t/>
    </r>
  </si>
  <si>
    <t>VV 2</t>
  </si>
  <si>
    <t>VV 3</t>
  </si>
  <si>
    <t>Gambsheim, France</t>
  </si>
  <si>
    <t>DLV, Ov1</t>
  </si>
  <si>
    <t>DLV, Ov6</t>
  </si>
  <si>
    <t>A Parting Blow</t>
  </si>
  <si>
    <t>The Breakthrough</t>
  </si>
  <si>
    <t>South of Grainville-sur-Odon, Normandy, France</t>
  </si>
  <si>
    <t>J 30</t>
  </si>
  <si>
    <t>J 31</t>
  </si>
  <si>
    <t>J 32</t>
  </si>
  <si>
    <t>J 33</t>
  </si>
  <si>
    <t>J 34</t>
  </si>
  <si>
    <t>J 35</t>
  </si>
  <si>
    <t>The Capture of Balta</t>
  </si>
  <si>
    <t>Syke, Germany</t>
  </si>
  <si>
    <t>Order Dare</t>
  </si>
  <si>
    <t>Gross Neuendorf, Germany</t>
  </si>
  <si>
    <t>Red Valentines</t>
  </si>
  <si>
    <t>Ssagopschin, Germany</t>
  </si>
  <si>
    <t>Broken Beek</t>
  </si>
  <si>
    <t>To No Avail</t>
  </si>
  <si>
    <t>Stepanovka, Russia</t>
  </si>
  <si>
    <t>The Crux of Calais</t>
  </si>
  <si>
    <t>Cold Crocodiles</t>
  </si>
  <si>
    <t>Meshkov, Russia</t>
  </si>
  <si>
    <t>PKC1.02</t>
  </si>
  <si>
    <t>RT2</t>
  </si>
  <si>
    <t>SB1</t>
  </si>
  <si>
    <t>SE1</t>
  </si>
  <si>
    <t>SK1</t>
  </si>
  <si>
    <t>SK2</t>
  </si>
  <si>
    <t>Luodian Sector, Shanghai, China</t>
  </si>
  <si>
    <t>Gona 7</t>
  </si>
  <si>
    <t>Near Diedersdorf, Germany</t>
  </si>
  <si>
    <t>Gratangen, Norway</t>
  </si>
  <si>
    <t>At the Crossroads</t>
  </si>
  <si>
    <t>Storming the Point</t>
  </si>
  <si>
    <t>Sneek Attack</t>
  </si>
  <si>
    <t>The Twilight Begins</t>
  </si>
  <si>
    <t>Dunbrowka Headquarters</t>
  </si>
  <si>
    <t>AL01</t>
  </si>
  <si>
    <t>Ducosim</t>
  </si>
  <si>
    <t>It's Hardly Fair</t>
  </si>
  <si>
    <t>Wyler, Germany</t>
  </si>
  <si>
    <t>Plugging the Gap: State Farm 79</t>
  </si>
  <si>
    <t>Frenzenberg, Germany</t>
  </si>
  <si>
    <t>Rudder's Keystone</t>
  </si>
  <si>
    <t>Velizh, Russia</t>
  </si>
  <si>
    <t>The General Issue 29.6</t>
  </si>
  <si>
    <t>The General Issue 30.1</t>
  </si>
  <si>
    <t>The General Issue 30.2</t>
  </si>
  <si>
    <t>The General Issue 30.3</t>
  </si>
  <si>
    <t>A: MC10, Tr1</t>
  </si>
  <si>
    <t>J 67</t>
  </si>
  <si>
    <t>le Beau Marais, France</t>
  </si>
  <si>
    <t>J 68</t>
  </si>
  <si>
    <t>Unlucky Thirteenth</t>
  </si>
  <si>
    <t>Avalette, near Bethune, France</t>
  </si>
  <si>
    <t>J 69</t>
  </si>
  <si>
    <t>J 70</t>
  </si>
  <si>
    <t>Just An Illusion</t>
  </si>
  <si>
    <t>Phum Preav, French Indochina</t>
  </si>
  <si>
    <t>J 71</t>
  </si>
  <si>
    <t>Tomforce</t>
  </si>
  <si>
    <t>Bukit Timah Village, Singapore Island</t>
  </si>
  <si>
    <t>J 72</t>
  </si>
  <si>
    <t>8-12</t>
  </si>
  <si>
    <t>WG10</t>
  </si>
  <si>
    <t>Pabiance, Poland</t>
  </si>
  <si>
    <t>Merefa, Russia</t>
  </si>
  <si>
    <t>Tumult From the Clouds</t>
  </si>
  <si>
    <t>Rolling Thunder</t>
  </si>
  <si>
    <t>Welcome To Vietnam</t>
  </si>
  <si>
    <t xml:space="preserve">Leatherneck 2: Starring the USMC In the Pacific </t>
  </si>
  <si>
    <t>Leatherneck 3: Call In the Army</t>
  </si>
  <si>
    <t>Time On Target Issue 1</t>
  </si>
  <si>
    <t>Time On Target Issue 2</t>
  </si>
  <si>
    <t>Critical Hit Retro Issue 1</t>
  </si>
  <si>
    <t>At the Point Issue 13/14</t>
  </si>
  <si>
    <t>SPB1</t>
  </si>
  <si>
    <t>7 miles south of Halfaya Pass, Egypt</t>
  </si>
  <si>
    <t>ASL Annual `92 A 40</t>
  </si>
  <si>
    <t>Allakurtti, Russia</t>
  </si>
  <si>
    <t>FE114.1</t>
  </si>
  <si>
    <t>Lista, Russia</t>
  </si>
  <si>
    <t>FE115.1</t>
  </si>
  <si>
    <t>Battalion For Special Missions</t>
  </si>
  <si>
    <t>Straight To the Front</t>
  </si>
  <si>
    <t>Internacionale Follies</t>
  </si>
  <si>
    <t>Boadilla, Spain</t>
  </si>
  <si>
    <t>Island X371, Pacific Ocean</t>
  </si>
  <si>
    <t>Baraque de Fraiture</t>
  </si>
  <si>
    <t>Hyeres, France, 1830 hours</t>
  </si>
  <si>
    <t>Gola, Poland</t>
  </si>
  <si>
    <t>TAP22</t>
  </si>
  <si>
    <t>TAP23</t>
  </si>
  <si>
    <t>GS, Ov9</t>
  </si>
  <si>
    <t>RBF-18</t>
  </si>
  <si>
    <t>RBF-19</t>
  </si>
  <si>
    <t>RBF-20</t>
  </si>
  <si>
    <t>RBF-21</t>
  </si>
  <si>
    <t>RBF-22</t>
  </si>
  <si>
    <t>Brede Village, East Sussex, England</t>
  </si>
  <si>
    <t>Merode, Germany</t>
  </si>
  <si>
    <t>Contested Settlement</t>
  </si>
  <si>
    <t>Not So Disposed</t>
  </si>
  <si>
    <t>Converging Assaults</t>
  </si>
  <si>
    <t>Two Shooting Days Till Christmas</t>
  </si>
  <si>
    <t>Sweet Revenge</t>
  </si>
  <si>
    <t>Honour and Glory</t>
  </si>
  <si>
    <t>Heart of Oak</t>
  </si>
  <si>
    <t>Glorious Summer Day</t>
  </si>
  <si>
    <t>0930 hours, Vierville, France</t>
  </si>
  <si>
    <t>1230 hours, Vierville, France</t>
  </si>
  <si>
    <t>Sergeants Lead the Way</t>
  </si>
  <si>
    <t>Osterbeek, Holland, the Netherlands</t>
  </si>
  <si>
    <t>Near Oosterbeek, Holland, the Netherlands</t>
  </si>
  <si>
    <t xml:space="preserve"> Oosterbeek, Holland, the Netherlands</t>
  </si>
  <si>
    <t>Second Thoughts</t>
  </si>
  <si>
    <t>Bigonville, Belgium</t>
  </si>
  <si>
    <t>Berdorf, Belgium</t>
  </si>
  <si>
    <t>Dickie's Bridge</t>
  </si>
  <si>
    <t>PB 6a</t>
  </si>
  <si>
    <t>KG «W» (French)</t>
  </si>
  <si>
    <t>D11/A9</t>
  </si>
  <si>
    <t>Near Kalinovka, Russia</t>
  </si>
  <si>
    <t>Near Campoleone, Italy</t>
  </si>
  <si>
    <t>ON 1</t>
  </si>
  <si>
    <t>ON 2</t>
  </si>
  <si>
    <t>ON 3</t>
  </si>
  <si>
    <t>ON 4</t>
  </si>
  <si>
    <t>ON 5</t>
  </si>
  <si>
    <t>ON 6</t>
  </si>
  <si>
    <t>ON 7</t>
  </si>
  <si>
    <t>ON 8</t>
  </si>
  <si>
    <t>ON10</t>
  </si>
  <si>
    <t>On Top Scenarios ON 6</t>
  </si>
  <si>
    <t>On Top Scenarios ON 7</t>
  </si>
  <si>
    <t>On Top Scenarios ON 3</t>
  </si>
  <si>
    <t>ASL Journal Issue 8 J119</t>
  </si>
  <si>
    <t>ON11</t>
  </si>
  <si>
    <t>ASL Journal Issue 8 J125</t>
  </si>
  <si>
    <t>On Top Scenarios ON11</t>
  </si>
  <si>
    <t>ASL Journal Issue 8 J120</t>
  </si>
  <si>
    <t>ON12</t>
  </si>
  <si>
    <t>ON16</t>
  </si>
  <si>
    <t>Ekaterinovka, Crimea</t>
  </si>
  <si>
    <t>ON17</t>
  </si>
  <si>
    <t>Mekenziev Hills, Crimea</t>
  </si>
  <si>
    <t>On Top ASL Playtest Scenarios ON10-ON12 &amp; ON16-ON17</t>
  </si>
  <si>
    <t>A: AS, Tr12</t>
  </si>
  <si>
    <t>Le Muy, France</t>
  </si>
  <si>
    <t>Amfréville, France</t>
  </si>
  <si>
    <t>Baruth, Germany</t>
  </si>
  <si>
    <t>Operations Issues 47-48 &amp; 51-52</t>
  </si>
  <si>
    <t>Resupply At Samrée</t>
  </si>
  <si>
    <t>The Führer's Firemen</t>
  </si>
  <si>
    <t>Modlin, 20 miles southwest of Warsaw, Poland</t>
  </si>
  <si>
    <t>The Bees' Nest</t>
  </si>
  <si>
    <t>Near Lake Ladoga, Finland</t>
  </si>
  <si>
    <t>Northeast of Rzhev, Russia</t>
  </si>
  <si>
    <t>Sappers Forward!</t>
  </si>
  <si>
    <t>Schwetzingen, Germany</t>
  </si>
  <si>
    <t>Combat History of Schwere Panzerjäger Abteilung 653</t>
  </si>
  <si>
    <t>Nonsan-Kongiu Road Junction, west of Taegu, South Korea</t>
  </si>
  <si>
    <t>KCI: PuP SSR, Ov1</t>
  </si>
  <si>
    <t>Chindong-ni, west of Masan, South Korea</t>
  </si>
  <si>
    <t>Soesil, southeast of the Ohang ferry crossing, South Korea</t>
  </si>
  <si>
    <t>KCI: PuP SSR</t>
  </si>
  <si>
    <t>A Line Too Thinly Held</t>
  </si>
  <si>
    <t>KCI: PuP SSR, Ov3</t>
  </si>
  <si>
    <t>Hill 121, soth of Waegwan, South Korea</t>
  </si>
  <si>
    <t>Job Tvoi Matj</t>
  </si>
  <si>
    <t>Wandumi, Papua, New Guinea</t>
  </si>
  <si>
    <t xml:space="preserve">Ogre Con </t>
  </si>
  <si>
    <t>Ogre Gen Con</t>
  </si>
  <si>
    <t>Surrender At Honsfeld</t>
  </si>
  <si>
    <t>J 64</t>
  </si>
  <si>
    <t>American Tragedy</t>
  </si>
  <si>
    <t>J 65</t>
  </si>
  <si>
    <t>Brave Little Emchas</t>
  </si>
  <si>
    <t>TT 4</t>
  </si>
  <si>
    <t>Up Helen Hill</t>
  </si>
  <si>
    <t>TT 5</t>
  </si>
  <si>
    <t>Commandos, Not Supermen</t>
  </si>
  <si>
    <t>Tatra Salad</t>
  </si>
  <si>
    <t>Strecno, Slovakia</t>
  </si>
  <si>
    <t>Rock the Csaba</t>
  </si>
  <si>
    <t>BP1 Bonus 1</t>
  </si>
  <si>
    <t>BP1 Bonus 2</t>
  </si>
  <si>
    <t>BP1 Bonus 3</t>
  </si>
  <si>
    <t>Code Name "Iron"</t>
  </si>
  <si>
    <t>Special Edition: Stalingrad! CH 85</t>
  </si>
  <si>
    <t>Sant Angelo, Italy</t>
  </si>
  <si>
    <t>CH4</t>
  </si>
  <si>
    <t>First Crossing</t>
  </si>
  <si>
    <t>Critical Hit Issue 6.2 CH135</t>
  </si>
  <si>
    <t>Warche Tomfoolery</t>
  </si>
  <si>
    <t>BP1 11</t>
  </si>
  <si>
    <t>The Stonne Heights: Gateway To Sedan CG2</t>
  </si>
  <si>
    <t>The Stonne Heights: Gateway To Sedan CG3</t>
  </si>
  <si>
    <t>Humped Guns</t>
  </si>
  <si>
    <t>IP 8</t>
  </si>
  <si>
    <t>Fists and Fury</t>
  </si>
  <si>
    <t>IP 9</t>
  </si>
  <si>
    <t>Weston’s War</t>
  </si>
  <si>
    <t>Cutler’s Cross</t>
  </si>
  <si>
    <t>Ils Ne Passeront Pas</t>
  </si>
  <si>
    <t>Upham’s Bar</t>
  </si>
  <si>
    <t>Pomaia-Rasignano, Italy</t>
  </si>
  <si>
    <t>Near Auschwitz, Poland</t>
  </si>
  <si>
    <t>Ukrainian Mutiny</t>
  </si>
  <si>
    <t>Partisan Fight</t>
  </si>
  <si>
    <t>Black Edelweiss</t>
  </si>
  <si>
    <t xml:space="preserve">Luzon, the Philippine Islands </t>
  </si>
  <si>
    <t>RBF-27</t>
  </si>
  <si>
    <t>RBF-28</t>
  </si>
  <si>
    <t>Squad Leader Gamette 3: Anvil of Victory</t>
  </si>
  <si>
    <t>VB 1</t>
  </si>
  <si>
    <t>VB 2</t>
  </si>
  <si>
    <t>VB 3</t>
  </si>
  <si>
    <t>VB 4</t>
  </si>
  <si>
    <t>VB 5</t>
  </si>
  <si>
    <t>VB 6</t>
  </si>
  <si>
    <t>VB 7</t>
  </si>
  <si>
    <t>VB 8</t>
  </si>
  <si>
    <t>VB 9</t>
  </si>
  <si>
    <t>Near Autun, France</t>
  </si>
  <si>
    <t>French Stick</t>
  </si>
  <si>
    <t>Near Nice, France</t>
  </si>
  <si>
    <t>Easy Riders</t>
  </si>
  <si>
    <t>A: GL5</t>
  </si>
  <si>
    <t>G12</t>
  </si>
  <si>
    <t>Avalanche!</t>
  </si>
  <si>
    <t>South of Nalchik, Russia</t>
  </si>
  <si>
    <t>Pouppeville, France</t>
  </si>
  <si>
    <t>Lingevres Campaign</t>
  </si>
  <si>
    <t>Escape From the Promised Land</t>
  </si>
  <si>
    <t>The Ardennes Abbey</t>
  </si>
  <si>
    <t>Marche, the Ardennes, Belgium</t>
  </si>
  <si>
    <t>A Wee Whack</t>
  </si>
  <si>
    <t>Rots, France</t>
  </si>
  <si>
    <t>Wiedendammer Bridge, Berlin, Germany</t>
  </si>
  <si>
    <r>
      <t>MMP: VotG SSR</t>
    </r>
    <r>
      <rPr>
        <sz val="10"/>
        <rFont val="Wingdings"/>
        <charset val="2"/>
      </rPr>
      <t/>
    </r>
  </si>
  <si>
    <t>VaN Mini-CG</t>
  </si>
  <si>
    <t>Verdict At Nuremberg</t>
  </si>
  <si>
    <t>Three scenario mini-CG of J143, J144 and J145</t>
  </si>
  <si>
    <t>ASL Journal Issue 9 J128</t>
  </si>
  <si>
    <t>Grenadier 10th Anniversary ASL Scenario Pack GRE4</t>
  </si>
  <si>
    <t>Mind If We Play Through?</t>
  </si>
  <si>
    <t>JF23</t>
  </si>
  <si>
    <t>The Gap, Libya</t>
  </si>
  <si>
    <t>Monkey-Harry</t>
  </si>
  <si>
    <t>KhotaBaru, Malaya</t>
  </si>
  <si>
    <t>JF22d</t>
  </si>
  <si>
    <t>Radfahr Raid</t>
  </si>
  <si>
    <t>Near Jetkino, Russia</t>
  </si>
  <si>
    <t>Suburbs of Sedan, France</t>
  </si>
  <si>
    <t>Cunzendorf, Germany</t>
  </si>
  <si>
    <t>0630 hours, Normandy, France</t>
  </si>
  <si>
    <t>Tac63</t>
  </si>
  <si>
    <t>Tac64</t>
  </si>
  <si>
    <t>Tac65</t>
  </si>
  <si>
    <t>The Walking Dead</t>
  </si>
  <si>
    <t>Wola District, Warsaw, Poland</t>
  </si>
  <si>
    <t>Alpine Hills (B10.211)</t>
  </si>
  <si>
    <t>CH: CaC SSR</t>
  </si>
  <si>
    <t>Riethorst, Holland, the Netherlands</t>
  </si>
  <si>
    <t>Moerdijk, south of Rotterdam, Holland, the Netherlands</t>
  </si>
  <si>
    <t>Ace In the Hole</t>
  </si>
  <si>
    <t>ID #</t>
  </si>
  <si>
    <t>A Backwater of War</t>
  </si>
  <si>
    <t>CH 99</t>
  </si>
  <si>
    <t>Sword Play</t>
  </si>
  <si>
    <t xml:space="preserve">A Cab For Sainte-Anne </t>
  </si>
  <si>
    <t>Close To the Edge</t>
  </si>
  <si>
    <t>The RHA At Bay</t>
  </si>
  <si>
    <t>Driven To the Bottle</t>
  </si>
  <si>
    <t>Requiem For a Dream</t>
  </si>
  <si>
    <t>Ambush At Small Creek</t>
  </si>
  <si>
    <t>VASL: ATF</t>
  </si>
  <si>
    <t>LV, Rain</t>
  </si>
  <si>
    <t>Crosstown Traffic</t>
  </si>
  <si>
    <t>RBF-38</t>
  </si>
  <si>
    <t>Cluj, Romania</t>
  </si>
  <si>
    <t>View From the Trenches Online Scenario</t>
  </si>
  <si>
    <t>Operations Issue 46</t>
  </si>
  <si>
    <t>AoC 8</t>
  </si>
  <si>
    <t>Panzer-Teufel Strikes Back</t>
  </si>
  <si>
    <t>East of Trois-Ponts, Belgium</t>
  </si>
  <si>
    <t xml:space="preserve">Hart Attack </t>
  </si>
  <si>
    <t>Nikitovka, Russia</t>
  </si>
  <si>
    <t>CH: Nikitovka</t>
  </si>
  <si>
    <t>Better To Sweat Than Bleed</t>
  </si>
  <si>
    <t>Taste For Cold Steel</t>
  </si>
  <si>
    <t>Prussia In Flames</t>
  </si>
  <si>
    <t>CH171</t>
  </si>
  <si>
    <t>Recon by Fire! Issue 1 RBF- 4</t>
  </si>
  <si>
    <t>FE PT3</t>
  </si>
  <si>
    <t>China One</t>
  </si>
  <si>
    <t xml:space="preserve"> HB3 Bonus 1</t>
  </si>
  <si>
    <t xml:space="preserve"> HB3 Bonus 2</t>
  </si>
  <si>
    <t>BB 7.2</t>
  </si>
  <si>
    <t>DAR</t>
  </si>
  <si>
    <t>Darby's Rangers CG</t>
  </si>
  <si>
    <t>Frog of War Issue 1</t>
  </si>
  <si>
    <t>Frog of War Issue 2</t>
  </si>
  <si>
    <t>Early Battles</t>
  </si>
  <si>
    <t>FE 57.1</t>
  </si>
  <si>
    <t>Mars’ Last Fight</t>
  </si>
  <si>
    <t>Rivers’ End</t>
  </si>
  <si>
    <t>Commando Kelly</t>
  </si>
  <si>
    <t>Altavilla, Italy</t>
  </si>
  <si>
    <t>Sakhalin Island, near Esotoru, Japan</t>
  </si>
  <si>
    <t>Route 1, near Ragay, Bicol Peninsula, the Philippine Islands</t>
  </si>
  <si>
    <t>Suluan Island, the Philippine Islands</t>
  </si>
  <si>
    <t>Near Clark Field, Luzon, the Philippine Islands</t>
  </si>
  <si>
    <t>Baguio, Luzon, the Philippine Islands</t>
  </si>
  <si>
    <t>Jeep Raid</t>
  </si>
  <si>
    <t>Sidi Haneish, near Fuka, west of El Alamein, Egypt</t>
  </si>
  <si>
    <t>StB  9</t>
  </si>
  <si>
    <t>Zavadski, Poland</t>
  </si>
  <si>
    <t>Into the Factory…</t>
  </si>
  <si>
    <t>Nikita's Revenge</t>
  </si>
  <si>
    <t>N-463</t>
  </si>
  <si>
    <t>Near Maloarkhangelsk, Russia</t>
  </si>
  <si>
    <t xml:space="preserve">Campany of Honor </t>
  </si>
  <si>
    <t>The Last Day of the Cuneense</t>
  </si>
  <si>
    <t>BrT, Ov3</t>
  </si>
  <si>
    <t>Ov6</t>
  </si>
  <si>
    <t>The Strongpoint</t>
  </si>
  <si>
    <t>Along the Kiev Road, Russia</t>
  </si>
  <si>
    <t>Hold Until Relieved</t>
  </si>
  <si>
    <t>25-50</t>
  </si>
  <si>
    <t>SASL</t>
  </si>
  <si>
    <t>Pride Before Fall</t>
  </si>
  <si>
    <t>CH117</t>
  </si>
  <si>
    <t>Stavelot, Belgium</t>
  </si>
  <si>
    <t>OBS2</t>
  </si>
  <si>
    <t>OBS3</t>
  </si>
  <si>
    <t>OBS4</t>
  </si>
  <si>
    <t>OBS5</t>
  </si>
  <si>
    <t>OBS6</t>
  </si>
  <si>
    <t>OBS7</t>
  </si>
  <si>
    <t>OBS8</t>
  </si>
  <si>
    <t>PBP 1</t>
  </si>
  <si>
    <t>PBP 2</t>
  </si>
  <si>
    <t>CH  9</t>
  </si>
  <si>
    <t>Steel Against Steel</t>
  </si>
  <si>
    <t>Channel Coast, Bruneval, France</t>
  </si>
  <si>
    <t>Monastery Hill</t>
  </si>
  <si>
    <t>Le Franc Tireur Issue 10: La Division Azul</t>
  </si>
  <si>
    <t>Le Franc Tireur Issue 11: France 1940</t>
  </si>
  <si>
    <t>Clearing Kakazu</t>
  </si>
  <si>
    <t>J 18</t>
  </si>
  <si>
    <t>Red Star, Red Sun</t>
  </si>
  <si>
    <t>10 miles west of El Alamein, Egypt</t>
  </si>
  <si>
    <t>Fort Kassala</t>
  </si>
  <si>
    <t>FE 96</t>
  </si>
  <si>
    <t>FE 97</t>
  </si>
  <si>
    <t>FE 98</t>
  </si>
  <si>
    <t>FE 99</t>
  </si>
  <si>
    <t>Teikar-Sari Island, Gulf of Finland</t>
  </si>
  <si>
    <t>Zombie3</t>
  </si>
  <si>
    <t>Dinner's Waiting</t>
  </si>
  <si>
    <t>Eastern Kansas, USA</t>
  </si>
  <si>
    <t>On All Fronts Issue  80</t>
  </si>
  <si>
    <t>On All Fronts Issue  81</t>
  </si>
  <si>
    <t>On All Fronts Issue  82</t>
  </si>
  <si>
    <t>Beeck, Germany</t>
  </si>
  <si>
    <t>Vojnik, in the Maglic Mountains, Yugoslavia</t>
  </si>
  <si>
    <t>Waidhoffen, Germany</t>
  </si>
  <si>
    <t>Convente Beato Sante</t>
  </si>
  <si>
    <t>The Bavent Recce</t>
  </si>
  <si>
    <t>MC</t>
  </si>
  <si>
    <t>Motorcycles (D15)</t>
  </si>
  <si>
    <t>Mist (E3.32)</t>
  </si>
  <si>
    <t>Overlays (A2.7, F12 &amp; G.9A)</t>
  </si>
  <si>
    <t>PD</t>
  </si>
  <si>
    <t>Southwest of Arakachi, Okinawa</t>
  </si>
  <si>
    <t>Brecourt Manor, Normandy, France</t>
  </si>
  <si>
    <t>The Blunted Dagger</t>
  </si>
  <si>
    <t>By Land, Air, and Sea</t>
  </si>
  <si>
    <t>Shumilino</t>
  </si>
  <si>
    <t>ELR: Soldiers of the Negus SoN4</t>
  </si>
  <si>
    <t>D: CI, GL0-2, PD0-2</t>
  </si>
  <si>
    <t>LCP: 7SS SSR, DS w D: WC</t>
  </si>
  <si>
    <t>Tod's Last Stand</t>
  </si>
  <si>
    <t>St. Eloi, France</t>
  </si>
  <si>
    <t>The Alexander Platz, outside Essel, Germany</t>
  </si>
  <si>
    <t>Shumilino, Belorussia</t>
  </si>
  <si>
    <t>Loyal To the Last</t>
  </si>
  <si>
    <t>The Battle For Pisino</t>
  </si>
  <si>
    <t>Panzers In the Park</t>
  </si>
  <si>
    <t>Pescara On the Bug</t>
  </si>
  <si>
    <t>Edelweiss In Decline</t>
  </si>
  <si>
    <t>High Ground At Cheux</t>
  </si>
  <si>
    <t>Devils In the Woods</t>
  </si>
  <si>
    <t>Back To the Front</t>
  </si>
  <si>
    <t>Race For the Bridges</t>
  </si>
  <si>
    <t>Metal At Mechili</t>
  </si>
  <si>
    <t>16 miles east of Compobasso, Italy</t>
  </si>
  <si>
    <t>Sollum, Egypt</t>
  </si>
  <si>
    <t>Wollersheim!</t>
  </si>
  <si>
    <t>Leskovic, Albania</t>
  </si>
  <si>
    <t>ASL Digest Issue 8.01 DD1</t>
  </si>
  <si>
    <t>Critical Hit Issue 7.1 CH164</t>
  </si>
  <si>
    <t>ASL Digest Issue 6.03 SL 220</t>
  </si>
  <si>
    <t>ASL Digest Issue 3.07 Tac 29</t>
  </si>
  <si>
    <t>ASL News Issue 9 ASL News 18</t>
  </si>
  <si>
    <t>ATL 93.3</t>
  </si>
  <si>
    <t>ConTrary Tournament Scenario 1991</t>
  </si>
  <si>
    <t>ASL News Issue 14</t>
  </si>
  <si>
    <t>A: Tr2 w D: Tr2</t>
  </si>
  <si>
    <t>Bridge of the Seven Planets</t>
  </si>
  <si>
    <t>Leatherneck  3</t>
  </si>
  <si>
    <t>DB020</t>
  </si>
  <si>
    <t>DB021</t>
  </si>
  <si>
    <t>DB022</t>
  </si>
  <si>
    <t>Euro-Pack 92</t>
  </si>
  <si>
    <t>Euro-Pack 97</t>
  </si>
  <si>
    <t>VV49</t>
  </si>
  <si>
    <t>VV50</t>
  </si>
  <si>
    <t>Tavronites Bridge, Crete</t>
  </si>
  <si>
    <t>Near Pillau, East Prussia</t>
  </si>
  <si>
    <t>Danzig, Poland</t>
  </si>
  <si>
    <t>DB-Maus</t>
  </si>
  <si>
    <t>CH 40</t>
  </si>
  <si>
    <t>Nordic Twilight</t>
  </si>
  <si>
    <t>Vosages Region, France</t>
  </si>
  <si>
    <t>Pamarajan Bridge, Serang, Java</t>
  </si>
  <si>
    <t>Iraqi</t>
  </si>
  <si>
    <t>ASL Journal Issue 2 Reprint</t>
  </si>
  <si>
    <t>Near Udenbreth, Belgium</t>
  </si>
  <si>
    <t>Constant Sorrow</t>
  </si>
  <si>
    <t>Klingenberg, Germany</t>
  </si>
  <si>
    <t>The Badger's Breath</t>
  </si>
  <si>
    <t>One Step Forward</t>
  </si>
  <si>
    <t>Dury, France</t>
  </si>
  <si>
    <t>Askim To Die</t>
  </si>
  <si>
    <t>Combat Team 101 Night</t>
  </si>
  <si>
    <t>WM01</t>
  </si>
  <si>
    <t>A Few Rare Men CH129</t>
  </si>
  <si>
    <t>A Few Rare Men CH130</t>
  </si>
  <si>
    <t>A Few Rare Men CH131</t>
  </si>
  <si>
    <t>A Few Rare Men CH132</t>
  </si>
  <si>
    <t>A Few Rare Men CH133</t>
  </si>
  <si>
    <t>Critical Hit Issue 6.2 CH128</t>
  </si>
  <si>
    <t>Critical Hit Issue 6.2 CH129</t>
  </si>
  <si>
    <t>Critical Hit Issue 6.2 CH130</t>
  </si>
  <si>
    <t>Critical Hit Issue 6.2 CH131</t>
  </si>
  <si>
    <t>Critical Hit Issue 6.2 CH132</t>
  </si>
  <si>
    <t>CH1</t>
  </si>
  <si>
    <t>A Few Rare Men Mini-CG</t>
  </si>
  <si>
    <t>Clear Up the Bridgehead</t>
  </si>
  <si>
    <t>West bank of the Dneiper, near Styaki, Russia</t>
  </si>
  <si>
    <t>Dezign Pak 5</t>
  </si>
  <si>
    <t>Pulse of Steel</t>
  </si>
  <si>
    <t>Philippine Firemen</t>
  </si>
  <si>
    <t>Near Gunstett, Germany</t>
  </si>
  <si>
    <t>BB 3.1</t>
  </si>
  <si>
    <t>BB 4.1</t>
  </si>
  <si>
    <t>BB 5.1</t>
  </si>
  <si>
    <t>BB 6.4</t>
  </si>
  <si>
    <t>Dark Menace</t>
  </si>
  <si>
    <t>Northern Libya</t>
  </si>
  <si>
    <t>D3/A15</t>
  </si>
  <si>
    <t>Going To Church</t>
  </si>
  <si>
    <t>Kransnokutskaya, southern Russia</t>
  </si>
  <si>
    <t>Makin Taken</t>
  </si>
  <si>
    <t>Bauaritari, Makin Atoll, Gilbert Islands</t>
  </si>
  <si>
    <t>Q</t>
  </si>
  <si>
    <t>Lipki, Russia</t>
  </si>
  <si>
    <t>G11</t>
  </si>
  <si>
    <t>The Last Charge!</t>
  </si>
  <si>
    <t>Sukhna, Syria</t>
  </si>
  <si>
    <t>27</t>
  </si>
  <si>
    <t>BC: RP SSR</t>
  </si>
  <si>
    <t>Saggy Ridge, Finisterre Mounains, New Guinea</t>
  </si>
  <si>
    <t>Costal Fortress Gamers Group Online Scenario PK39.1</t>
  </si>
  <si>
    <t>Authie, France</t>
  </si>
  <si>
    <t>G43</t>
  </si>
  <si>
    <t>South of Djedeida, Tunisa</t>
  </si>
  <si>
    <t>GS, Ov4, Pine, WC</t>
  </si>
  <si>
    <t>Cold Steel Rain</t>
  </si>
  <si>
    <t>Polar Star</t>
  </si>
  <si>
    <t>Ferguson, Eric</t>
  </si>
  <si>
    <t>EF1</t>
  </si>
  <si>
    <t>Alytus Bridgehead</t>
  </si>
  <si>
    <t>Near Alytus, Lithuania</t>
  </si>
  <si>
    <t>TOT28</t>
  </si>
  <si>
    <t>TOT30</t>
  </si>
  <si>
    <t>TOT31</t>
  </si>
  <si>
    <t>TOT32</t>
  </si>
  <si>
    <t>KE13</t>
  </si>
  <si>
    <t>KE15</t>
  </si>
  <si>
    <t>Hueishan Docks, Shanghai, China</t>
  </si>
  <si>
    <t>Tsunami of Maniacs</t>
  </si>
  <si>
    <t>Buckeyes!</t>
  </si>
  <si>
    <t>Highway To Hell</t>
  </si>
  <si>
    <t>East of the Moletta River, Anzio, Italy</t>
  </si>
  <si>
    <t>IP27.3</t>
  </si>
  <si>
    <t>Fillet the Argylls</t>
  </si>
  <si>
    <t>Slim River, Malaysia</t>
  </si>
  <si>
    <t>GameSquad.com Forum Playtest Scenario IP27.3</t>
  </si>
  <si>
    <t>Clash of Armor</t>
  </si>
  <si>
    <t>South of Bir Hacheim, Libya</t>
  </si>
  <si>
    <t>CH: Tobruk</t>
  </si>
  <si>
    <t>The Group Crüell Feint</t>
  </si>
  <si>
    <t>East of Bir Temrad, Libya</t>
  </si>
  <si>
    <t>Action At Point 171</t>
  </si>
  <si>
    <t>Near Bir Hacheim, Libya</t>
  </si>
  <si>
    <t>The Panzer Thrust Is Slowed</t>
  </si>
  <si>
    <t>Bir El Harmat, Libya</t>
  </si>
  <si>
    <t>The Fall of Point 186</t>
  </si>
  <si>
    <t>Tobruk Falls</t>
  </si>
  <si>
    <t>Quistreham, France</t>
  </si>
  <si>
    <t>Near Zadel'noe, Russia</t>
  </si>
  <si>
    <t>BFP: CoS SSR, Ov2</t>
  </si>
  <si>
    <t>South of Razumnoe, Russia</t>
  </si>
  <si>
    <t>BFP M</t>
  </si>
  <si>
    <t>Near Bykovka, Russia</t>
  </si>
  <si>
    <t>South of Bykovka, Russia</t>
  </si>
  <si>
    <t>Arrivederci Nembo</t>
  </si>
  <si>
    <t>Delianuona, Italy</t>
  </si>
  <si>
    <t>Death Rattle</t>
  </si>
  <si>
    <t>Tiger Blood</t>
  </si>
  <si>
    <t>Matzen, Germany</t>
  </si>
  <si>
    <t>An Italian Civil War</t>
  </si>
  <si>
    <t>Ibarra Palace, Brihega, Spain</t>
  </si>
  <si>
    <t>Coudehard Cache</t>
  </si>
  <si>
    <t>Failure To Assimilate</t>
  </si>
  <si>
    <t>Sikh Defiance</t>
  </si>
  <si>
    <t>Hungarian Hopscotch</t>
  </si>
  <si>
    <t>Hajdudurgog, Hungary</t>
  </si>
  <si>
    <t>Cat Chow</t>
  </si>
  <si>
    <t>Starokonstantinovo, Ukraine</t>
  </si>
  <si>
    <t>Nova Buda Butte</t>
  </si>
  <si>
    <t>Nova Buda, Russia</t>
  </si>
  <si>
    <t>Near Grimbosq, France</t>
  </si>
  <si>
    <t>Drifts, GS</t>
  </si>
  <si>
    <t>Tare Red</t>
  </si>
  <si>
    <t>Ward, Paul</t>
  </si>
  <si>
    <t>ADatR-01</t>
  </si>
  <si>
    <t>ADatR-02</t>
  </si>
  <si>
    <t>PBP 19</t>
  </si>
  <si>
    <t>Near Bishenpur, India</t>
  </si>
  <si>
    <t>Foy-Notre Dame, Belgium</t>
  </si>
  <si>
    <t>SCW 4</t>
  </si>
  <si>
    <t>SCW 5</t>
  </si>
  <si>
    <t>SCW 6</t>
  </si>
  <si>
    <t>Across the Volkhov</t>
  </si>
  <si>
    <t xml:space="preserve"> FT KGS13</t>
  </si>
  <si>
    <t xml:space="preserve"> FT KGS14</t>
  </si>
  <si>
    <t xml:space="preserve"> FT KGS15</t>
  </si>
  <si>
    <t xml:space="preserve"> FT KGS 1</t>
  </si>
  <si>
    <t>Le Pont de Mons, Moselle River, France</t>
  </si>
  <si>
    <t>7.5-8</t>
  </si>
  <si>
    <t>Yellow Extract</t>
  </si>
  <si>
    <t>Berneval, France</t>
  </si>
  <si>
    <t>A: MC3</t>
  </si>
  <si>
    <t>Rescue</t>
  </si>
  <si>
    <t xml:space="preserve">Trapped </t>
  </si>
  <si>
    <t xml:space="preserve">Balkan Medley </t>
  </si>
  <si>
    <t>Tulscin, Russia</t>
  </si>
  <si>
    <t>Wyler, Reichswald, Germany</t>
  </si>
  <si>
    <t>Mindanao Mop Up</t>
  </si>
  <si>
    <t>DYO Double Blind Game: Normandy</t>
  </si>
  <si>
    <t>Ja, Bix</t>
  </si>
  <si>
    <t>A Burnt Out Case</t>
  </si>
  <si>
    <t>Zhabinki, Russia</t>
  </si>
  <si>
    <t>D3/A6</t>
  </si>
  <si>
    <t>Under Old Baldy</t>
  </si>
  <si>
    <t>VV48</t>
  </si>
  <si>
    <t>The Wolves' Last Tooth</t>
  </si>
  <si>
    <t>ASLSK Contest A</t>
  </si>
  <si>
    <t>Last of Their Strength</t>
  </si>
  <si>
    <t>Surprise Encounter</t>
  </si>
  <si>
    <t>Head On</t>
  </si>
  <si>
    <t>British / French</t>
  </si>
  <si>
    <t>West of Arras, France</t>
  </si>
  <si>
    <t>Storm of Steel</t>
  </si>
  <si>
    <t>J 97</t>
  </si>
  <si>
    <t>J 98</t>
  </si>
  <si>
    <t>Lend-Lease Attack</t>
  </si>
  <si>
    <t>Krupki, Russia</t>
  </si>
  <si>
    <t>J 99</t>
  </si>
  <si>
    <t>San Martino, Italy</t>
  </si>
  <si>
    <t>J100</t>
  </si>
  <si>
    <t>Bravest of Bardia</t>
  </si>
  <si>
    <t>TT12</t>
  </si>
  <si>
    <t>Gallabat, Eritrea</t>
  </si>
  <si>
    <t>Probing For the Bridge</t>
  </si>
  <si>
    <t xml:space="preserve"> Summer Cleaning </t>
  </si>
  <si>
    <t>Block Busting In Bokruisk</t>
  </si>
  <si>
    <t>Kampfgruppe At Karachev</t>
  </si>
  <si>
    <t>Breaking Berlin</t>
  </si>
  <si>
    <t>ABS- 1</t>
  </si>
  <si>
    <t>Escape from Chosin: Toktong Pass 1950</t>
  </si>
  <si>
    <t>Dispatches From the Bunker Issue 27</t>
  </si>
  <si>
    <t>SL201 (dvl)</t>
  </si>
  <si>
    <t>First Day At Diadem</t>
  </si>
  <si>
    <t>The Road To Gora</t>
  </si>
  <si>
    <t>Defiance On Hill 30</t>
  </si>
  <si>
    <t>PP08</t>
  </si>
  <si>
    <t>Kura, Eritrea, Italian East Africa</t>
  </si>
  <si>
    <t>Forth Bridge</t>
  </si>
  <si>
    <t>10:00 hours, Sidi Omar, Egypt</t>
  </si>
  <si>
    <t>50km south of Debrecen, Hungary</t>
  </si>
  <si>
    <t>Fog of war sceanrio</t>
  </si>
  <si>
    <t>A117</t>
  </si>
  <si>
    <t>Maggot Hill</t>
  </si>
  <si>
    <t>A118</t>
  </si>
  <si>
    <t>FE140.1</t>
  </si>
  <si>
    <t>Dorog Days</t>
  </si>
  <si>
    <t>Dorog, Hungary</t>
  </si>
  <si>
    <t>FE141.1</t>
  </si>
  <si>
    <t>Attila</t>
  </si>
  <si>
    <t>Csomor, Hungary</t>
  </si>
  <si>
    <t>FE142.1</t>
  </si>
  <si>
    <t>Cellar, GS</t>
  </si>
  <si>
    <t>Up Number One Road</t>
  </si>
  <si>
    <t>Manus Island, the Admiralties</t>
  </si>
  <si>
    <t>ARRAS 1-12</t>
  </si>
  <si>
    <t>Near Debrecen, Hungary</t>
  </si>
  <si>
    <t>SP135</t>
  </si>
  <si>
    <t>SP136</t>
  </si>
  <si>
    <t>SP137</t>
  </si>
  <si>
    <t>CH: AA:TO SSR</t>
  </si>
  <si>
    <t>CH: AA:TO SSR, CI</t>
  </si>
  <si>
    <t>Near Arras, France</t>
  </si>
  <si>
    <t>FOW1B/1G</t>
  </si>
  <si>
    <t>Fontenay-Le-Pesnel, Normandy, France</t>
  </si>
  <si>
    <t>FOW2B/2G</t>
  </si>
  <si>
    <t>Thihardiere, Normandy, France</t>
  </si>
  <si>
    <t>FOW4G/4R</t>
  </si>
  <si>
    <t>Near Voronezh, Russia</t>
  </si>
  <si>
    <t>FOW3B/3G</t>
  </si>
  <si>
    <t>Hubert-Folie, near Caen, France</t>
  </si>
  <si>
    <t>Round 2</t>
  </si>
  <si>
    <t>Champs Elysees, French Indochina</t>
  </si>
  <si>
    <t>Vroenhoven, Belgium</t>
  </si>
  <si>
    <t>CH: VSR</t>
  </si>
  <si>
    <t>Wiped Out</t>
  </si>
  <si>
    <t>CH164</t>
  </si>
  <si>
    <t>Remagen Bridge, Rhine River, Remagen, Germany</t>
  </si>
  <si>
    <t>OM-CG</t>
  </si>
  <si>
    <t>Khmylovka, Russia</t>
  </si>
  <si>
    <t>Aussie-ASL '98 Pack PBP26</t>
  </si>
  <si>
    <t>SP114</t>
  </si>
  <si>
    <t>Seizing Gyulamajor</t>
  </si>
  <si>
    <t>SP115</t>
  </si>
  <si>
    <t>SS-BAR Enterprise</t>
  </si>
  <si>
    <t>BtB15</t>
  </si>
  <si>
    <t>Grentheville, France</t>
  </si>
  <si>
    <t>Madagascar Snake Pit</t>
  </si>
  <si>
    <t>The Vindicators</t>
  </si>
  <si>
    <t>ASLUG Issue 5: Rw</t>
  </si>
  <si>
    <t>A Nice Morning For a Ride</t>
  </si>
  <si>
    <t>Tale of the Comet</t>
  </si>
  <si>
    <t>Tecklenberg, Germany</t>
  </si>
  <si>
    <t>FE 59.1</t>
  </si>
  <si>
    <t>Le Lorey, France</t>
  </si>
  <si>
    <t>Austin 1</t>
  </si>
  <si>
    <t>Outside Cheneaux, France</t>
  </si>
  <si>
    <t>South of Port-Du-Fahs, Tunisa</t>
  </si>
  <si>
    <t>Nomonhan, Mandochuria</t>
  </si>
  <si>
    <t>Verkhune-Kumsky, Russia</t>
  </si>
  <si>
    <t>Z16</t>
  </si>
  <si>
    <t>Z17</t>
  </si>
  <si>
    <t>Z18</t>
  </si>
  <si>
    <t>Clearing Carentan</t>
  </si>
  <si>
    <t>S36</t>
  </si>
  <si>
    <t>S35</t>
  </si>
  <si>
    <t>S34</t>
  </si>
  <si>
    <t>S33</t>
  </si>
  <si>
    <t>CH126</t>
  </si>
  <si>
    <t>07:00 hours, west of the Fort of El Machili, Libya</t>
  </si>
  <si>
    <t>Ball en Naame, Syria</t>
  </si>
  <si>
    <t>Vlasotince, Yugoslavia</t>
  </si>
  <si>
    <t>South of Torrice, Italy</t>
  </si>
  <si>
    <t>Bruree, Ireland</t>
  </si>
  <si>
    <t>Gela, Sicily, Italy</t>
  </si>
  <si>
    <t>Near Saija, Finland</t>
  </si>
  <si>
    <t>St. Sebastian Church, Greece</t>
  </si>
  <si>
    <t>The Objective</t>
  </si>
  <si>
    <t>"…Get Off the Air!...</t>
  </si>
  <si>
    <t>"Knock Out That Big Gun…"</t>
  </si>
  <si>
    <t>"Able Marines Fill the Gap…"</t>
  </si>
  <si>
    <t>"Here Come the Jap Tanks!"</t>
  </si>
  <si>
    <t>Valley of the Dead</t>
  </si>
  <si>
    <t>War of the Rats</t>
  </si>
  <si>
    <t>Fortress St. Edward</t>
  </si>
  <si>
    <t>ASL News Issue 29 ASL News 57</t>
  </si>
  <si>
    <t>ASL News Issue 15 ASL News 29</t>
  </si>
  <si>
    <t>ASL News Issue 32 ASL News 71</t>
  </si>
  <si>
    <t>ASL News Issue 4 ASL News 7</t>
  </si>
  <si>
    <t>ASL News Issue 7 ASL News 12</t>
  </si>
  <si>
    <t>A Fierce and Desperate Battle</t>
  </si>
  <si>
    <t>Z 1</t>
  </si>
  <si>
    <t>Bosanki Petrovac, Yugoslavia</t>
  </si>
  <si>
    <t>West of Maloarkhangelsk, Russia</t>
  </si>
  <si>
    <t>Bridge Busters</t>
  </si>
  <si>
    <t>Near Ernage, Belgium</t>
  </si>
  <si>
    <t>Fanatic Pack 3 FE49</t>
  </si>
  <si>
    <t>Bosq Barbeque</t>
  </si>
  <si>
    <t>Near Notre-Dame-de Lorette, France</t>
  </si>
  <si>
    <t>VV 7</t>
  </si>
  <si>
    <t>Maczek Fire Brigade</t>
  </si>
  <si>
    <t>The Last Crossroad</t>
  </si>
  <si>
    <t>Toward Tula</t>
  </si>
  <si>
    <t>South of Marnach, Lexembourg</t>
  </si>
  <si>
    <t>Barracuda!</t>
  </si>
  <si>
    <t>Crushed Pride</t>
  </si>
  <si>
    <t>Euro-Pack 44</t>
  </si>
  <si>
    <t>JA-05</t>
  </si>
  <si>
    <t>Kotons &amp; Butaheads</t>
  </si>
  <si>
    <t>Aussie-ASL '97 Pack</t>
  </si>
  <si>
    <t>Aussie-ASL '96 Pack</t>
  </si>
  <si>
    <t>CH176</t>
  </si>
  <si>
    <t>Touchdown!</t>
  </si>
  <si>
    <t>CH179</t>
  </si>
  <si>
    <t>The Brickyard</t>
  </si>
  <si>
    <t>Usual Nerve</t>
  </si>
  <si>
    <t>FF16</t>
  </si>
  <si>
    <t>Ste. Marie du Mont, France</t>
  </si>
  <si>
    <t>FF12</t>
  </si>
  <si>
    <t>A5-6</t>
  </si>
  <si>
    <t>Strange Allies</t>
  </si>
  <si>
    <t xml:space="preserve">The Infantry Attacks </t>
  </si>
  <si>
    <t>In the Fog</t>
  </si>
  <si>
    <t>VN1</t>
  </si>
  <si>
    <t>SP 66</t>
  </si>
  <si>
    <t>SP 67</t>
  </si>
  <si>
    <t>SP 68</t>
  </si>
  <si>
    <t>SP 69</t>
  </si>
  <si>
    <t>CG VV1</t>
  </si>
  <si>
    <t>25-35</t>
  </si>
  <si>
    <t>Planinica, Yugoslavia</t>
  </si>
  <si>
    <t xml:space="preserve">Mogilev, Russia </t>
  </si>
  <si>
    <t>Houx, Belgium</t>
  </si>
  <si>
    <t>Siegel's Stand 2</t>
  </si>
  <si>
    <t>Grainville-Sur-Odon</t>
  </si>
  <si>
    <t>StB CG 2</t>
  </si>
  <si>
    <t>CH 20</t>
  </si>
  <si>
    <t>The Hand of Fate</t>
  </si>
  <si>
    <t>Custinne, Belgium</t>
  </si>
  <si>
    <t>Shellshock #1</t>
  </si>
  <si>
    <t>Cutting Out a Strongpoint</t>
  </si>
  <si>
    <t>SWE4</t>
  </si>
  <si>
    <t>The Starodub Commissar</t>
  </si>
  <si>
    <t>Starodub, Russia</t>
  </si>
  <si>
    <t>Bidermann's Escape</t>
  </si>
  <si>
    <t>Trench of Death Issue 1</t>
  </si>
  <si>
    <t>Trench of Death Issue 2</t>
  </si>
  <si>
    <t>ASL Module 12: Armies of Oblivion</t>
  </si>
  <si>
    <t>Overlord</t>
  </si>
  <si>
    <t>Clash Along the Psel</t>
  </si>
  <si>
    <t>Defeat At Seroczyn</t>
  </si>
  <si>
    <t>Allies In a Few Days</t>
  </si>
  <si>
    <t>ASL Digest Issue 3.09 ATL 93.5 &amp; Tactiques Issue 3 Tac26</t>
  </si>
  <si>
    <t>CH159</t>
  </si>
  <si>
    <t>CH150</t>
  </si>
  <si>
    <t>Doblen, Russia</t>
  </si>
  <si>
    <t>Cannes, France</t>
  </si>
  <si>
    <t>L</t>
  </si>
  <si>
    <t>1230 hours, Arnhem, Holland, the Netherlands</t>
  </si>
  <si>
    <t>1300 hours, Arnhem, Holland, the Netherlands</t>
  </si>
  <si>
    <t>Hatert, Holland, the Netherlands</t>
  </si>
  <si>
    <t>Diessen, Holland, the Netherlands</t>
  </si>
  <si>
    <t>Zutphen, Holland, the Netherlands</t>
  </si>
  <si>
    <t>West of Bornebroek, Holland, the Netherlands</t>
  </si>
  <si>
    <t xml:space="preserve">Zutphen, Holland, the Netherlands </t>
  </si>
  <si>
    <t>North of Heelsum, Holland, the Netherlands</t>
  </si>
  <si>
    <t>"That Damn Bridge!"</t>
  </si>
  <si>
    <t>Rotterdam, Holland, the Netherlands</t>
  </si>
  <si>
    <t>Katwijk, Holland, the Netherlands</t>
  </si>
  <si>
    <t>North of Monster, Holland, the Netherlands</t>
  </si>
  <si>
    <t>West of Udem, along the Goch-Calcar Road, Holland, the Netherlands</t>
  </si>
  <si>
    <t>D: Tr7</t>
  </si>
  <si>
    <t>OP Hill</t>
  </si>
  <si>
    <t>Near Mawlu, Berma</t>
  </si>
  <si>
    <t>Near St. Anthonis, Holland, the Netherlands</t>
  </si>
  <si>
    <t>Bergen-op-Zoom, Holland, the Netherlands</t>
  </si>
  <si>
    <t>Voorthuizen, Holland, the Netherlands</t>
  </si>
  <si>
    <t>Son, Holland, the Netherlands</t>
  </si>
  <si>
    <t>SoN8</t>
  </si>
  <si>
    <t>UV2</t>
  </si>
  <si>
    <t>UV3</t>
  </si>
  <si>
    <t>UV4</t>
  </si>
  <si>
    <t>UV5</t>
  </si>
  <si>
    <t>North of Laniesbourg, Franco-Italian Border</t>
  </si>
  <si>
    <t>FF 8</t>
  </si>
  <si>
    <t>Gray Waves</t>
  </si>
  <si>
    <t>Miscellaneous Rules</t>
  </si>
  <si>
    <t>Turns</t>
  </si>
  <si>
    <t>Tientsin, China</t>
  </si>
  <si>
    <t>Bloody Dawn</t>
  </si>
  <si>
    <t>&lt;&lt;No Name&gt;&gt;</t>
  </si>
  <si>
    <t>Circle the Wagons</t>
  </si>
  <si>
    <t>Keber Zabania</t>
  </si>
  <si>
    <t>FE 52.1</t>
  </si>
  <si>
    <t>Jesserina, Macedonia</t>
  </si>
  <si>
    <t>FE 53.1</t>
  </si>
  <si>
    <t>`A Civil War, Not a Gentleman's War'</t>
  </si>
  <si>
    <t>Tarakan Hill, Tarakan, east of Borneo, Netherlands East Indies</t>
  </si>
  <si>
    <t>SS Mini-CG2</t>
  </si>
  <si>
    <t>SS Mini-CG1</t>
  </si>
  <si>
    <t>The Last Road</t>
  </si>
  <si>
    <t>Zidani, Yugoslavia</t>
  </si>
  <si>
    <t>18-24</t>
  </si>
  <si>
    <t>Putot-en-Bessin-1</t>
  </si>
  <si>
    <t>Putot-en-Bessin-2</t>
  </si>
  <si>
    <t>ASL Module  5a: For King and Country  94</t>
  </si>
  <si>
    <t>Message For Ike</t>
  </si>
  <si>
    <t>Near Pont Du Fahs, Tunisia</t>
  </si>
  <si>
    <t>CH147</t>
  </si>
  <si>
    <t>See Ya' Sam</t>
  </si>
  <si>
    <t>Operations: Special Edition Issue 3</t>
  </si>
  <si>
    <t>Ranger Stronghold</t>
  </si>
  <si>
    <t>Shklov's Labors Lost</t>
  </si>
  <si>
    <t>Cherkassy Pocket</t>
  </si>
  <si>
    <t>On the Bound</t>
  </si>
  <si>
    <t>Hangman's Hill</t>
  </si>
  <si>
    <t>CH 89</t>
  </si>
  <si>
    <t>Old Man Forward</t>
  </si>
  <si>
    <t>Yong Dum Khom, Cambodia</t>
  </si>
  <si>
    <t>Air</t>
  </si>
  <si>
    <t>Ammo Shortage (A19.131)</t>
  </si>
  <si>
    <t>Finn</t>
  </si>
  <si>
    <t>Dezign Pak 1</t>
  </si>
  <si>
    <t>Loose on Luzon</t>
  </si>
  <si>
    <t>Luzon Lunatics</t>
  </si>
  <si>
    <t>Scenario Title</t>
  </si>
  <si>
    <t>Attacker</t>
  </si>
  <si>
    <t>Location</t>
  </si>
  <si>
    <t>Date</t>
  </si>
  <si>
    <t>Maps</t>
  </si>
  <si>
    <t>Enter Dragon</t>
  </si>
  <si>
    <t>The Streets of Stalingrad</t>
  </si>
  <si>
    <t>Pockets</t>
  </si>
  <si>
    <t>Mission  3</t>
  </si>
  <si>
    <t>Recon</t>
  </si>
  <si>
    <t>2 +</t>
  </si>
  <si>
    <t>ASL Annual `92 A 43</t>
  </si>
  <si>
    <t>ASL Annual `90 A 24</t>
  </si>
  <si>
    <t>Stavka 3B</t>
  </si>
  <si>
    <t>Stavka 4RГ</t>
  </si>
  <si>
    <t>Stavka 5Д</t>
  </si>
  <si>
    <t>Novaya Buda, Ukraine</t>
  </si>
  <si>
    <t>Operation Merkur: The Umbrella Men</t>
  </si>
  <si>
    <t>Operation Merkur: Stentzler's Way Reconnoitre</t>
  </si>
  <si>
    <t>A Dog's Breakfast</t>
  </si>
  <si>
    <t>Szolnok, Hungary</t>
  </si>
  <si>
    <t>Scenario 5</t>
  </si>
  <si>
    <t>Scenario 6</t>
  </si>
  <si>
    <t>Wandumi, near Wau, Papua, New Guinea</t>
  </si>
  <si>
    <t>Merilles, France</t>
  </si>
  <si>
    <t>Labuan Island, Borneo, Netherlands East Indies</t>
  </si>
  <si>
    <t>60-108</t>
  </si>
  <si>
    <t>Who Are These Devils?</t>
  </si>
  <si>
    <t>When Devils Collide</t>
  </si>
  <si>
    <r>
      <t>MMP: PBr SSR</t>
    </r>
    <r>
      <rPr>
        <sz val="10"/>
        <rFont val="Wingdings"/>
        <charset val="2"/>
      </rPr>
      <t/>
    </r>
  </si>
  <si>
    <t>D: Cave6, FB1</t>
  </si>
  <si>
    <t>Near Przebraze, Eastern Galacia</t>
  </si>
  <si>
    <t>Stutzpunkt XI</t>
  </si>
  <si>
    <t>Kriegsmarine At De Koog</t>
  </si>
  <si>
    <t>Going To Californie</t>
  </si>
  <si>
    <t>SFW1</t>
  </si>
  <si>
    <t>Bridge Number 8</t>
  </si>
  <si>
    <t>South of la Neuville, France</t>
  </si>
  <si>
    <t>Armour only scenario</t>
  </si>
  <si>
    <t>N'guigui, French Equatorial Africa</t>
  </si>
  <si>
    <t>Kaunas, Lithuania</t>
  </si>
  <si>
    <t>Ababan, Persia</t>
  </si>
  <si>
    <t>North of Shwedaung, Irrawady Valley, Burma</t>
  </si>
  <si>
    <t>Shopino, Russia</t>
  </si>
  <si>
    <t>Leros Island, Greece</t>
  </si>
  <si>
    <t>Montboint, France</t>
  </si>
  <si>
    <t>Spier, Netherlands</t>
  </si>
  <si>
    <t>Fo</t>
  </si>
  <si>
    <t>Forest (B13.7)</t>
  </si>
  <si>
    <t>Pine Woods (B13.8 &amp; P1)</t>
  </si>
  <si>
    <t>KCI: MM##</t>
  </si>
  <si>
    <t>Kansas City Irregular's March Madness Pack &amp; year</t>
  </si>
  <si>
    <t>Cave</t>
  </si>
  <si>
    <t>Caves (G11)</t>
  </si>
  <si>
    <r>
      <t>Year:</t>
    </r>
    <r>
      <rPr>
        <sz val="10"/>
        <rFont val="Arial"/>
        <family val="2"/>
      </rPr>
      <t xml:space="preserve"> Year of release for the ASL product in question.</t>
    </r>
  </si>
  <si>
    <r>
      <t>Publisher:</t>
    </r>
    <r>
      <rPr>
        <sz val="10"/>
        <rFont val="Arial"/>
        <family val="2"/>
      </rPr>
      <t xml:space="preserve"> </t>
    </r>
  </si>
  <si>
    <t>Dieppe, France</t>
  </si>
  <si>
    <t>Sandomierz, Poland</t>
  </si>
  <si>
    <t>Tornio, Finland</t>
  </si>
  <si>
    <t>ASL Digest Issue 3.02 ATL 92.3</t>
  </si>
  <si>
    <t>FE 75.1</t>
  </si>
  <si>
    <t>Porech'e, Russia</t>
  </si>
  <si>
    <t>L'Ecole Normale</t>
  </si>
  <si>
    <t>Leatherneck 3-3</t>
  </si>
  <si>
    <t>Leatherneck 3-4</t>
  </si>
  <si>
    <t>Leatherneck 3-5</t>
  </si>
  <si>
    <t>The Bread Factory, Stalingrad, Russia</t>
  </si>
  <si>
    <t>RB 4</t>
  </si>
  <si>
    <t>BMW 7.1</t>
  </si>
  <si>
    <t>Here We Stand</t>
  </si>
  <si>
    <t>Fringerhof, Luxembourg</t>
  </si>
  <si>
    <t>LCP: WaR, Mist</t>
  </si>
  <si>
    <t>Private Venture</t>
  </si>
  <si>
    <t>Hoscheid, Luxembourg</t>
  </si>
  <si>
    <t>Trouble At Agoo</t>
  </si>
  <si>
    <t>Get To the Point</t>
  </si>
  <si>
    <t>IC  4</t>
  </si>
  <si>
    <t>Hell On Wheels</t>
  </si>
  <si>
    <t>Near Chevry, France</t>
  </si>
  <si>
    <t>IC  5</t>
  </si>
  <si>
    <t>Berlin: Red Vengeance Campaign Game</t>
  </si>
  <si>
    <t>CH 87</t>
  </si>
  <si>
    <t>CC03</t>
  </si>
  <si>
    <t>Near Modion, Crete</t>
  </si>
  <si>
    <t>The Trouble With Tigers</t>
  </si>
  <si>
    <t>A108</t>
  </si>
  <si>
    <t>Orneset Beachhead, Norway</t>
  </si>
  <si>
    <t>LV, HtH</t>
  </si>
  <si>
    <t>A109</t>
  </si>
  <si>
    <t>Filstrof, France</t>
  </si>
  <si>
    <t xml:space="preserve">The Bridge On the Rokovaia </t>
  </si>
  <si>
    <t xml:space="preserve">Comings and Goings </t>
  </si>
  <si>
    <t>FT 82</t>
  </si>
  <si>
    <t>One Could Go Anywhere!</t>
  </si>
  <si>
    <t xml:space="preserve">A Hunter In a Hurry </t>
  </si>
  <si>
    <t xml:space="preserve">A Little Bit Closer To Heaven </t>
  </si>
  <si>
    <t>FS, LV</t>
  </si>
  <si>
    <t>Sturmtruppen</t>
  </si>
  <si>
    <t>CH135</t>
  </si>
  <si>
    <t>Audierne, France</t>
  </si>
  <si>
    <t>D: AC1</t>
  </si>
  <si>
    <t>VV18</t>
  </si>
  <si>
    <t>GRE4</t>
  </si>
  <si>
    <t>DW1</t>
  </si>
  <si>
    <t>The I&amp;R Platoon</t>
  </si>
  <si>
    <t>The Border</t>
  </si>
  <si>
    <t>CH128</t>
  </si>
  <si>
    <t>Parry and Riposte</t>
  </si>
  <si>
    <t>Le Franc Tireur Issue  5: La Bataille de l'Althion</t>
  </si>
  <si>
    <t>Another Tricky Day</t>
  </si>
  <si>
    <t>Schwerpunkt Tournament Scenario 1995 95-3</t>
  </si>
  <si>
    <t>Gona 3</t>
  </si>
  <si>
    <t>Best of Canadian Wargamers Journal Issue 2 CWJ3</t>
  </si>
  <si>
    <t>Mud, Ov5</t>
  </si>
  <si>
    <t>Valor of the Guards Series #2: Sturmgeschutz Forward!</t>
  </si>
  <si>
    <t>Schloss Hemingstein</t>
  </si>
  <si>
    <t>Brandscheid, Germany</t>
  </si>
  <si>
    <t>The Marketplace At Wormhoudt</t>
  </si>
  <si>
    <t xml:space="preserve">Today We Take Hyeres </t>
  </si>
  <si>
    <t>Hill St. Angelo</t>
  </si>
  <si>
    <t>Sturt and Wills</t>
  </si>
  <si>
    <t>Forcing the Issue</t>
  </si>
  <si>
    <t>DB013</t>
  </si>
  <si>
    <t>DB014</t>
  </si>
  <si>
    <t>El Wak, Somaliland</t>
  </si>
  <si>
    <t>J 88</t>
  </si>
  <si>
    <t>J 89</t>
  </si>
  <si>
    <t>Vandervoort's Stand</t>
  </si>
  <si>
    <t>Near Trois Ponts, Belgium</t>
  </si>
  <si>
    <t>VotG19</t>
  </si>
  <si>
    <t>VotG20</t>
  </si>
  <si>
    <t>VotG21</t>
  </si>
  <si>
    <t>Defending the Voentorg</t>
  </si>
  <si>
    <t>Pettend, Hungary</t>
  </si>
  <si>
    <t>Vizzini, Sicily, Italy</t>
  </si>
  <si>
    <t>e</t>
  </si>
  <si>
    <t>Dezign Pak 2</t>
  </si>
  <si>
    <t>Northwest of Hannover, Leese, Germany</t>
  </si>
  <si>
    <t>Cherkasskoye, Russia</t>
  </si>
  <si>
    <t>The Red Wave</t>
  </si>
  <si>
    <t>Sudden Death</t>
  </si>
  <si>
    <t>Scouts Out</t>
  </si>
  <si>
    <t>The Devil's Pass</t>
  </si>
  <si>
    <t>S20</t>
  </si>
  <si>
    <t>S21</t>
  </si>
  <si>
    <t>Borisovka, Russia</t>
  </si>
  <si>
    <t>S22</t>
  </si>
  <si>
    <t>Another Summer's Day</t>
  </si>
  <si>
    <t>S23</t>
  </si>
  <si>
    <t>Monty's Gamble</t>
  </si>
  <si>
    <t>S24</t>
  </si>
  <si>
    <t>Sherman Marches West</t>
  </si>
  <si>
    <t>Krupki, Byelorussia</t>
  </si>
  <si>
    <t xml:space="preserve">Supply Detail </t>
  </si>
  <si>
    <t xml:space="preserve">The Viet Relief </t>
  </si>
  <si>
    <t>V 5</t>
  </si>
  <si>
    <t>Near Skaudvila, Russia</t>
  </si>
  <si>
    <t>SAGA97-A</t>
  </si>
  <si>
    <t>SAGA97-B</t>
  </si>
  <si>
    <t>SAGA97-E</t>
  </si>
  <si>
    <t>SAGA97-C</t>
  </si>
  <si>
    <t>Aussie-ASL '98 Pack PBP22</t>
  </si>
  <si>
    <t>SAGA97-D</t>
  </si>
  <si>
    <t xml:space="preserve"> SAGA Tournament Scenario 1997 SAGA97-E</t>
  </si>
  <si>
    <t>Aussie-ASL '98 Pack PBP23</t>
  </si>
  <si>
    <t>Task Force Abe</t>
  </si>
  <si>
    <t>MMcG1</t>
  </si>
  <si>
    <t>Fortune Favours the Bold</t>
  </si>
  <si>
    <r>
      <t xml:space="preserve"># Countermix: </t>
    </r>
    <r>
      <rPr>
        <i/>
        <sz val="10"/>
        <rFont val="Arial"/>
        <family val="2"/>
      </rPr>
      <t>The OB countermix used for a nationality, when not readily apparent, is indicated with a superscript following the nationality.  A number indicates the entire OB is drawn from that countermix.  A letter indicates a portion of the OB is drawn from that countermix.  I have also noted if the OB includes US Marines (USMC) or  German SS (SS) troops for at least part of the respective OB.  Use the notations listed in the Countermix Abbreviations above.</t>
    </r>
  </si>
  <si>
    <t>ASL Chronology of War 2011 Notes</t>
  </si>
  <si>
    <t>The Orsha Plain</t>
  </si>
  <si>
    <t>Vierville, France</t>
  </si>
  <si>
    <t>ASL News 35</t>
  </si>
  <si>
    <t>South of Tsaritsa Gorge, near Stalingrad, Russia</t>
  </si>
  <si>
    <t>Foret de Nieppe, France</t>
  </si>
  <si>
    <t>8 miles southwest of Nomonhan, Manchukuo</t>
  </si>
  <si>
    <t>A7</t>
  </si>
  <si>
    <t>The Bushmasters</t>
  </si>
  <si>
    <t>Retaking Vierville</t>
  </si>
  <si>
    <t>5.5-7.5</t>
  </si>
  <si>
    <t>J 74</t>
  </si>
  <si>
    <t>A: MC6</t>
  </si>
  <si>
    <t>AP 8</t>
  </si>
  <si>
    <t>A Bloody Harvest</t>
  </si>
  <si>
    <t>Pabianice District, Poland</t>
  </si>
  <si>
    <t>Tavronitis Bridge</t>
  </si>
  <si>
    <t>Blocking Action At Lipki</t>
  </si>
  <si>
    <t>Action At Balberkamp</t>
  </si>
  <si>
    <t>Special Ops: The Wargaming Journal Issue 2</t>
  </si>
  <si>
    <t>A Frost Morning</t>
  </si>
  <si>
    <t>Ain't Running Away</t>
  </si>
  <si>
    <t>Use Your Tanks and Shove</t>
  </si>
  <si>
    <t>Island Retreat</t>
  </si>
  <si>
    <t>S39</t>
  </si>
  <si>
    <t>S40</t>
  </si>
  <si>
    <t>AH: KGP SSR, LV, Mist, Ov2, Pine</t>
  </si>
  <si>
    <t>Crushing the Bridgehead</t>
  </si>
  <si>
    <t>Siverski, north of Narva, Russia</t>
  </si>
  <si>
    <t>CanCon Tournament Scenario 1997 &amp; 1998</t>
  </si>
  <si>
    <t>OTT1</t>
  </si>
  <si>
    <t>OTT5</t>
  </si>
  <si>
    <t>OTT8</t>
  </si>
  <si>
    <t>Krinkelt-Rocherath, Belgium</t>
  </si>
  <si>
    <t>Near Gertsovka, Russia</t>
  </si>
  <si>
    <t>Near Butovo, Russia</t>
  </si>
  <si>
    <t>Beresov, Russia</t>
  </si>
  <si>
    <t>BFP: CoS SSR</t>
  </si>
  <si>
    <t>Seven "block" (scenario) CG Game</t>
  </si>
  <si>
    <t>three boards per "block" (scenario)</t>
  </si>
  <si>
    <t>M.C.C.</t>
  </si>
  <si>
    <t>On the Road To Kanev Part 1</t>
  </si>
  <si>
    <t>On the Road To Kanev Part 2</t>
  </si>
  <si>
    <t>Kharkov #3: Fight For the Anti-Tank Ditch</t>
  </si>
  <si>
    <t>Kharkov #1: Battle For the Square</t>
  </si>
  <si>
    <t>Kharkov #2: Collapse of the Tractor Factory</t>
  </si>
  <si>
    <t>Sadzot #3: Deadly Prey</t>
  </si>
  <si>
    <t>Sadzot #1: Cold Fury</t>
  </si>
  <si>
    <t>Sadzot #2: Bloody Sadzot!</t>
  </si>
  <si>
    <t>Conversion of SL204 Chance D'une Affaire</t>
  </si>
  <si>
    <t>Near Rosenov, Russia</t>
  </si>
  <si>
    <t>3 player</t>
  </si>
  <si>
    <t>Wolfheze Island, the Netherlands</t>
  </si>
  <si>
    <t>A30</t>
  </si>
  <si>
    <t>the Netherlands</t>
  </si>
  <si>
    <t>Near the Dneiper River, Shlobin, Russia</t>
  </si>
  <si>
    <t>Shoot-Out On Hill 41</t>
  </si>
  <si>
    <t>Outside Arnhem, the Netherlands</t>
  </si>
  <si>
    <t>Tulagi Island, the Soloman Islands</t>
  </si>
  <si>
    <t>North of Elnya, Russia</t>
  </si>
  <si>
    <t>On All Fronts Multiple Issues</t>
  </si>
  <si>
    <t>Playtester's Journal Issues 1-5 &amp; 7-8</t>
  </si>
  <si>
    <t>Roslavl</t>
  </si>
  <si>
    <t>Glaine, near Sedan, France</t>
  </si>
  <si>
    <t>DB5</t>
  </si>
  <si>
    <t>Bradbury, David C. Scenarios DB2 &amp; DB5</t>
  </si>
  <si>
    <t>BK 2.3</t>
  </si>
  <si>
    <t>Coastal Fortress Gamers Group Online Scenario BK 2.3</t>
  </si>
  <si>
    <t>Critical Hit Issue 7.1 CH166</t>
  </si>
  <si>
    <t>Le Franc Tireur Online Playtest FT 24.1</t>
  </si>
  <si>
    <t>GameSquad.com Archive JDJ1.1</t>
  </si>
  <si>
    <t>Coastal Fortress Gamers Group Online Scenario JDJ1.1</t>
  </si>
  <si>
    <t xml:space="preserve"> SAGA Tornament 2001 Scenarios A, B, D &amp; E</t>
  </si>
  <si>
    <t>Exhausting, But Productive</t>
  </si>
  <si>
    <t>Mate Zuchowicze, Russia</t>
  </si>
  <si>
    <t>The World Aflame</t>
  </si>
  <si>
    <t>Smialya</t>
  </si>
  <si>
    <t>Special Edition `96 CH 67</t>
  </si>
  <si>
    <t>Tac54</t>
  </si>
  <si>
    <t>AA18</t>
  </si>
  <si>
    <t>FO1</t>
  </si>
  <si>
    <t>FO2</t>
  </si>
  <si>
    <t>A119</t>
  </si>
  <si>
    <t>J 73</t>
  </si>
  <si>
    <t>Tired and Unsupported</t>
  </si>
  <si>
    <t>Montreuil Sur Lozon, France</t>
  </si>
  <si>
    <t>AA 5</t>
  </si>
  <si>
    <t>AA 6</t>
  </si>
  <si>
    <t>AA 7</t>
  </si>
  <si>
    <t>AA 8</t>
  </si>
  <si>
    <t>AA 9</t>
  </si>
  <si>
    <t>AA10</t>
  </si>
  <si>
    <t>AA11</t>
  </si>
  <si>
    <t>AA12</t>
  </si>
  <si>
    <t>AA13</t>
  </si>
  <si>
    <t>AA14</t>
  </si>
  <si>
    <t>AA15</t>
  </si>
  <si>
    <t>AA16</t>
  </si>
  <si>
    <t>AA17</t>
  </si>
  <si>
    <t>RR CG</t>
  </si>
  <si>
    <t>Ruweisat Ridge</t>
  </si>
  <si>
    <t>La Fiere, France</t>
  </si>
  <si>
    <t>CH 54</t>
  </si>
  <si>
    <t>CH: SFSR</t>
  </si>
  <si>
    <t>Revenge of the Ukranians</t>
  </si>
  <si>
    <t>Counterattack At the Roundhouse</t>
  </si>
  <si>
    <t>Assault On the Teploye Heights</t>
  </si>
  <si>
    <t>Attack On the Frontier</t>
  </si>
  <si>
    <t>Breaking Out of the Pocket</t>
  </si>
  <si>
    <t>Desperation At Seelow</t>
  </si>
  <si>
    <t>Retreat From Moscow</t>
  </si>
  <si>
    <t>Setback On the Road To Mtensk</t>
  </si>
  <si>
    <t>AL CG</t>
  </si>
  <si>
    <t>A Handful of Howdy</t>
  </si>
  <si>
    <t>Wegberg, Germany</t>
  </si>
  <si>
    <t>A: Tr2</t>
  </si>
  <si>
    <t>Meeting In the Jungle</t>
  </si>
  <si>
    <t>Gamex Tournament Scenario 1991</t>
  </si>
  <si>
    <t>Astride the Minturno-Santa Maria Road, Santa Maria Infante, Italy</t>
  </si>
  <si>
    <t>Alongside the Old Mole</t>
  </si>
  <si>
    <t>Blowing the Gates</t>
  </si>
  <si>
    <t>Get the Lights!</t>
  </si>
  <si>
    <t>J 66</t>
  </si>
  <si>
    <t>Sound Retreat</t>
  </si>
  <si>
    <t>Gap At Grunewald</t>
  </si>
  <si>
    <t>The End In Sight…</t>
  </si>
  <si>
    <t>Hell's Fire At Meuncheberg</t>
  </si>
  <si>
    <t>Attack At Martinville Ridge</t>
  </si>
  <si>
    <t>Tussle At Thomashof</t>
  </si>
  <si>
    <t>Scotch On the Rocks</t>
  </si>
  <si>
    <t>Death At Carentan</t>
  </si>
  <si>
    <t>A24</t>
  </si>
  <si>
    <t>Dreiburg, between Mannheim and Karlsruhe, Germany</t>
  </si>
  <si>
    <t>Going Against the Grain</t>
  </si>
  <si>
    <t>Swatting a Hornet</t>
  </si>
  <si>
    <t>AoC 9</t>
  </si>
  <si>
    <t>Alikianou, Crete</t>
  </si>
  <si>
    <t>AoC10</t>
  </si>
  <si>
    <t>South of Chania, Crete</t>
  </si>
  <si>
    <t>RP5(c)</t>
  </si>
  <si>
    <t>Critical Hit Issue 7.2</t>
  </si>
  <si>
    <t>CH 84(a)</t>
  </si>
  <si>
    <t>Special Edition: Stalingrad! xTW-1</t>
  </si>
  <si>
    <t>Wilkes Island, Wake Atoll</t>
  </si>
  <si>
    <t>Afrika Korps</t>
  </si>
  <si>
    <t>Seseña, Spain</t>
  </si>
  <si>
    <t>P5</t>
  </si>
  <si>
    <t>East of Leningrad, Russia</t>
  </si>
  <si>
    <t>North of Novgorod, Russia</t>
  </si>
  <si>
    <t>Teutonic Fury</t>
  </si>
  <si>
    <t>Samarang, Java</t>
  </si>
  <si>
    <t>Unlikely Allies</t>
  </si>
  <si>
    <t>The IJA's Last Battle</t>
  </si>
  <si>
    <t>OPT8.1</t>
  </si>
  <si>
    <t>The Boys In Company E</t>
  </si>
  <si>
    <t>‘Harz’ Attack!</t>
  </si>
  <si>
    <t>German Rescue</t>
  </si>
  <si>
    <t>Bolshaia Donschinka, Russia</t>
  </si>
  <si>
    <t>RBF-32</t>
  </si>
  <si>
    <t>ASL</t>
  </si>
  <si>
    <t>The Old Town</t>
  </si>
  <si>
    <t>I Dream of Jenin</t>
  </si>
  <si>
    <t>Grossdeutschland At Stonne 1940 2nd Edition CG1</t>
  </si>
  <si>
    <t>CH: SH SSR</t>
  </si>
  <si>
    <t>CH: Stonne Heights</t>
  </si>
  <si>
    <t>CH: SH SSR, LV</t>
  </si>
  <si>
    <t>Dispatches From the Bunker Issue 34</t>
  </si>
  <si>
    <t>DB094</t>
  </si>
  <si>
    <t>DB095</t>
  </si>
  <si>
    <t>DB096</t>
  </si>
  <si>
    <t>DB097</t>
  </si>
  <si>
    <t>Battles Issue 4</t>
  </si>
  <si>
    <t>Battle For Buron</t>
  </si>
  <si>
    <t>HC1</t>
  </si>
  <si>
    <t>HC2</t>
  </si>
  <si>
    <t>HC3</t>
  </si>
  <si>
    <t>HC4</t>
  </si>
  <si>
    <t>HC5</t>
  </si>
  <si>
    <t>The Sand Spit</t>
  </si>
  <si>
    <t>Whaling Good Time</t>
  </si>
  <si>
    <t>Samurai Sunset</t>
  </si>
  <si>
    <t>MMP: HC</t>
  </si>
  <si>
    <t>Satisfaction and Confidence</t>
  </si>
  <si>
    <t>VV65</t>
  </si>
  <si>
    <t>The Black Devils of Anzio</t>
  </si>
  <si>
    <t>St. Anne's Vault</t>
  </si>
  <si>
    <t>Fairy Castle</t>
  </si>
  <si>
    <t>MW1</t>
  </si>
  <si>
    <t>MW2</t>
  </si>
  <si>
    <t>MW3</t>
  </si>
  <si>
    <t>MW4</t>
  </si>
  <si>
    <t>Nemesis</t>
  </si>
  <si>
    <t>AP65</t>
  </si>
  <si>
    <t>AP66</t>
  </si>
  <si>
    <t>AP67</t>
  </si>
  <si>
    <t>AP68</t>
  </si>
  <si>
    <t>AP69</t>
  </si>
  <si>
    <t>AP70</t>
  </si>
  <si>
    <t>AP71</t>
  </si>
  <si>
    <t>AP72</t>
  </si>
  <si>
    <t>Ov9</t>
  </si>
  <si>
    <t>Romanian Marina</t>
  </si>
  <si>
    <t>Hokovti, Romania</t>
  </si>
  <si>
    <t>GL</t>
  </si>
  <si>
    <t>Les Loges, Normandy, France</t>
  </si>
  <si>
    <t>Stopping the Cavalry</t>
  </si>
  <si>
    <t>Tilly, France</t>
  </si>
  <si>
    <t>f</t>
  </si>
  <si>
    <t>DASL Series #4: 88 Alley</t>
  </si>
  <si>
    <t>Khilki, Western Ukraine</t>
  </si>
  <si>
    <t>TOT18</t>
  </si>
  <si>
    <t>TOT19</t>
  </si>
  <si>
    <t>SAGA94-1</t>
  </si>
  <si>
    <t>First To See Will...</t>
  </si>
  <si>
    <t>Winter Blues</t>
  </si>
  <si>
    <t>South of Lake Balaton, Hungary</t>
  </si>
  <si>
    <t>FE130</t>
  </si>
  <si>
    <t>Desperate Straights</t>
  </si>
  <si>
    <t>Panzers Marsch!</t>
  </si>
  <si>
    <t>Holding the Hotton Bridge</t>
  </si>
  <si>
    <t>East of Cloville, France</t>
  </si>
  <si>
    <t>Steel Inferno</t>
  </si>
  <si>
    <t>Fontenay le-Pesnel, France</t>
  </si>
  <si>
    <t>AGS1</t>
  </si>
  <si>
    <t>AGS2</t>
  </si>
  <si>
    <t>CN1</t>
  </si>
  <si>
    <t>CN2</t>
  </si>
  <si>
    <t>CN3</t>
  </si>
  <si>
    <t>CN4</t>
  </si>
  <si>
    <t>CN5</t>
  </si>
  <si>
    <t>Shin1</t>
  </si>
  <si>
    <t>Lambs Led To Slaughter</t>
  </si>
  <si>
    <t>The Road To St. Lo</t>
  </si>
  <si>
    <t>Skirmish In the Snow</t>
  </si>
  <si>
    <t>Tournois Oeuf Cube Tournament Scenario</t>
  </si>
  <si>
    <t>Bucharest, Romania</t>
  </si>
  <si>
    <t>Hey, That Ain't a ROK!</t>
  </si>
  <si>
    <t>Kihang Ferry Crossing, Agok, South Korea</t>
  </si>
  <si>
    <t>ASL News Issue 31 ASL News 64</t>
  </si>
  <si>
    <t>Long Live the Republic!</t>
  </si>
  <si>
    <t>Barcelona, Spain</t>
  </si>
  <si>
    <t>Ockenburg, Holland, the Netherlands</t>
  </si>
  <si>
    <t>Walcheren Island, the Netherlands</t>
  </si>
  <si>
    <t>Groningen, the Netherlands</t>
  </si>
  <si>
    <t>Arnhem, the Netherlands</t>
  </si>
  <si>
    <t>Oosterbeek, the Netherlands</t>
  </si>
  <si>
    <t>Mill, the Netherlands</t>
  </si>
  <si>
    <t>Maastricht, the Netherlands</t>
  </si>
  <si>
    <t>Voorburg, the Netherlands</t>
  </si>
  <si>
    <t>Moerdijk, the Netherlands</t>
  </si>
  <si>
    <t>Ypenburg, the Netherlands</t>
  </si>
  <si>
    <t>Moergestal, the Netherlands</t>
  </si>
  <si>
    <t>Waalhaven, the Netherlands</t>
  </si>
  <si>
    <t>Dordrecht, the Netherlands</t>
  </si>
  <si>
    <t>Near Nijmegan, the Netherlands</t>
  </si>
  <si>
    <t>Wolfheze, the Netherlands</t>
  </si>
  <si>
    <t>The Hague, the Netherlands</t>
  </si>
  <si>
    <t>Tarakan, Nei, Netherlands East Indies</t>
  </si>
  <si>
    <t>Manado, Netherlands East Indies</t>
  </si>
  <si>
    <t>Ace</t>
  </si>
  <si>
    <t>StalPak 4</t>
  </si>
  <si>
    <t>StalPak 5</t>
  </si>
  <si>
    <t>StalPak 6</t>
  </si>
  <si>
    <t>StalPak 7</t>
  </si>
  <si>
    <t>March Madness `97 Pack</t>
  </si>
  <si>
    <t>Once More Into the Breech</t>
  </si>
  <si>
    <t>Diadem</t>
  </si>
  <si>
    <t>O2</t>
  </si>
  <si>
    <t>Today We Attack</t>
  </si>
  <si>
    <t>Chinese</t>
  </si>
  <si>
    <t>Covering the Retreat</t>
  </si>
  <si>
    <t>Obrenovac, Yugoslavia</t>
  </si>
  <si>
    <t>View From the Trenches Issue 83</t>
  </si>
  <si>
    <t>View From the Trenches Issue 83 MD1</t>
  </si>
  <si>
    <t>View From the Trenches Issue 83 Scenario MD1</t>
  </si>
  <si>
    <t>Loosduinen, Holland, the Netherlands</t>
  </si>
  <si>
    <t>Ypenburg Airfield, Holland, the Netherlands</t>
  </si>
  <si>
    <t>North of Kortrijk, Belgium</t>
  </si>
  <si>
    <t>The Tiger's Whiskers</t>
  </si>
  <si>
    <t>Teterovino, Russia</t>
  </si>
  <si>
    <t>Pocket Panzers</t>
  </si>
  <si>
    <t>Timmerman's Bridge</t>
  </si>
  <si>
    <t>Remagen, Germany</t>
  </si>
  <si>
    <t>Seroczyn, Poland</t>
  </si>
  <si>
    <t>The Removal of Mussolini</t>
  </si>
  <si>
    <t>A17</t>
  </si>
  <si>
    <t>PL</t>
  </si>
  <si>
    <t>North Africa</t>
  </si>
  <si>
    <t>X10</t>
  </si>
  <si>
    <t>X11</t>
  </si>
  <si>
    <t>X12</t>
  </si>
  <si>
    <t>ATL 93.4</t>
  </si>
  <si>
    <t>Ghost of Napoleon</t>
  </si>
  <si>
    <t>Raid Into the Reich</t>
  </si>
  <si>
    <t>ASL Digest Issue 3.09 ATL 93.1 &amp; Tactiques Issue 3 Tac27</t>
  </si>
  <si>
    <t>The General Issue 22-6 B</t>
  </si>
  <si>
    <t>Outside of Rovaniemi, Finland</t>
  </si>
  <si>
    <t>Broszki, Poland</t>
  </si>
  <si>
    <t>Deniki, Papua New Guinea</t>
  </si>
  <si>
    <t>Shoestring Ridge</t>
  </si>
  <si>
    <t>On the road to Addis Ababd, Ethiopia</t>
  </si>
  <si>
    <t>DB098</t>
  </si>
  <si>
    <t>Red Barricades Series #2: Sandbags of the Volga</t>
  </si>
  <si>
    <t>East Central Barrikady District, Stalingrad, Russia</t>
  </si>
  <si>
    <t>Guerra Civil: The Spanish Civil War SCW  4</t>
  </si>
  <si>
    <t>Guerra Civil: The Spanish Civil War SCW  5</t>
  </si>
  <si>
    <t>Guerra Civil: The Spanish Civil War SCW  6</t>
  </si>
  <si>
    <t>Guerra Civil: The Spanish Civil War SCW  7</t>
  </si>
  <si>
    <t>Guerra Civil: The Spanish Civil War SCW  8</t>
  </si>
  <si>
    <t>Guerra Civil: The Spanish Civil War SCW  9</t>
  </si>
  <si>
    <t>Guerra Civil: The Spanish Civil War SCW 11</t>
  </si>
  <si>
    <t>Guerra Civil: The Spanish Civil War SCW 12</t>
  </si>
  <si>
    <t>General Solchaga's Orders</t>
  </si>
  <si>
    <t>Bayo's Columns</t>
  </si>
  <si>
    <t>Birkenberg, East Prussia, Germany</t>
  </si>
  <si>
    <t>Knil Before the Emperor</t>
  </si>
  <si>
    <t>Ngandjoek, the Dutch East Indies</t>
  </si>
  <si>
    <t>Forsthaus Clash</t>
  </si>
  <si>
    <t>The Forsthaus, northeast of Sevastopol, Crimea</t>
  </si>
  <si>
    <t>Saluting a General</t>
  </si>
  <si>
    <t>South of Karmanovo, Russia</t>
  </si>
  <si>
    <t>Warsaw In Flames</t>
  </si>
  <si>
    <t>Order 831</t>
  </si>
  <si>
    <t>Königsberg an der Order, Germany</t>
  </si>
  <si>
    <t>Capital Punishment</t>
  </si>
  <si>
    <t>Near Glietzen, Germany</t>
  </si>
  <si>
    <t>A War of Their Own</t>
  </si>
  <si>
    <t>Khimki, Russia</t>
  </si>
  <si>
    <t>The Airfield</t>
  </si>
  <si>
    <t>Angels At the Airfield</t>
  </si>
  <si>
    <t>The Road To Lyon</t>
  </si>
  <si>
    <t>"Just In Time"</t>
  </si>
  <si>
    <t>Apaches In Crete</t>
  </si>
  <si>
    <t>Paratroopers In Oil</t>
  </si>
  <si>
    <t>A Long Way To Go</t>
  </si>
  <si>
    <t>88s At Zon</t>
  </si>
  <si>
    <t>TT 6</t>
  </si>
  <si>
    <t>Fruit and Nuts</t>
  </si>
  <si>
    <t>TT 7</t>
  </si>
  <si>
    <t>WAL1</t>
  </si>
  <si>
    <t>Betio Island, Tarawa Atoll, Gilbert Islands</t>
  </si>
  <si>
    <t>Dispatches From the Bunker Issue 32</t>
  </si>
  <si>
    <t>Operation Rösselsprung Series #3: Get Tito</t>
  </si>
  <si>
    <t>Negros, the Philippine Islands</t>
  </si>
  <si>
    <t>Nanking, China</t>
  </si>
  <si>
    <t>23</t>
  </si>
  <si>
    <t>Rzhavets, Russia</t>
  </si>
  <si>
    <t>Finisterre Mounains, New Guinea</t>
  </si>
  <si>
    <t>Eora Creek, Papua, New Guinea</t>
  </si>
  <si>
    <t>Factory Farming</t>
  </si>
  <si>
    <t>Sargent Rudolf Brasche Series #3: The Heinrich Position</t>
  </si>
  <si>
    <t>G18</t>
  </si>
  <si>
    <t>GOYA</t>
  </si>
  <si>
    <t>Rochelinval, Belgium</t>
  </si>
  <si>
    <t>G19</t>
  </si>
  <si>
    <t>Giropa Point, 3 miles east of Buna, Papua New Guinea</t>
  </si>
  <si>
    <t>G20</t>
  </si>
  <si>
    <t>D: MC3, Tr6</t>
  </si>
  <si>
    <t>German SW/Ordnance/Vehicle</t>
  </si>
  <si>
    <t>Ground Snow (E3.72)</t>
  </si>
  <si>
    <t>Milk Factory</t>
  </si>
  <si>
    <t>Volfoni Brothers</t>
  </si>
  <si>
    <t>St.-Georges-d’Elle, France</t>
  </si>
  <si>
    <t>LCP: PHD</t>
  </si>
  <si>
    <t>Marechal's Mill</t>
  </si>
  <si>
    <t>Urban Guerillas</t>
  </si>
  <si>
    <t>Battlin' Buckeyes</t>
  </si>
  <si>
    <t>Lessines, Belgium</t>
  </si>
  <si>
    <t>Riding With the King</t>
  </si>
  <si>
    <t>Nagykallo, Hungary</t>
  </si>
  <si>
    <t>Senonchamps, Belgium</t>
  </si>
  <si>
    <t>J141</t>
  </si>
  <si>
    <t>J142</t>
  </si>
  <si>
    <t>Smorgon, Russia</t>
  </si>
  <si>
    <t>Near Reipertswiller, France</t>
  </si>
  <si>
    <t>Firestorm</t>
  </si>
  <si>
    <t>Aschaffenburg, Germany</t>
  </si>
  <si>
    <t>Spring Cleaning</t>
  </si>
  <si>
    <t>Bamberg, Germany</t>
  </si>
  <si>
    <t>Nazi Town</t>
  </si>
  <si>
    <t>Nurnberg, Germany</t>
  </si>
  <si>
    <t>Let Us Prey</t>
  </si>
  <si>
    <t>Vatutin's Right Hook</t>
  </si>
  <si>
    <t>Sol'sty, Russia</t>
  </si>
  <si>
    <t>Keystone Before Moscow</t>
  </si>
  <si>
    <t>FE 28</t>
  </si>
  <si>
    <t>FE 29</t>
  </si>
  <si>
    <t>Death Valley</t>
  </si>
  <si>
    <t>Casa della Congregatione, Italy</t>
  </si>
  <si>
    <t>Mighty Maroon Machine</t>
  </si>
  <si>
    <t>Issue In Doubt</t>
  </si>
  <si>
    <t>Monty's Mountain Goats</t>
  </si>
  <si>
    <t>Crossing of the Moro</t>
  </si>
  <si>
    <t xml:space="preserve">Critical Hit Issue 4.2 PB-CH(C) </t>
  </si>
  <si>
    <t>Balkan Uprising</t>
  </si>
  <si>
    <t>Battles Issue 5</t>
  </si>
  <si>
    <t>On All Fronts Issue 121</t>
  </si>
  <si>
    <t>On All Fronts Issue 122</t>
  </si>
  <si>
    <t>On All Fronts Issue 123</t>
  </si>
  <si>
    <t>FE CG2</t>
  </si>
  <si>
    <t>Briedgen, Belgium</t>
  </si>
  <si>
    <t>Sochaczew, Poland</t>
  </si>
  <si>
    <t>DB003</t>
  </si>
  <si>
    <t>Bougainville Series #1: Unhappy Trails</t>
  </si>
  <si>
    <t>DB004</t>
  </si>
  <si>
    <t>12 miles southeast of Sarmi, New Guinea</t>
  </si>
  <si>
    <t>Cibik's Ridge</t>
  </si>
  <si>
    <t>American (USMC)</t>
  </si>
  <si>
    <t>HS</t>
  </si>
  <si>
    <t>Wailly, Belgium</t>
  </si>
  <si>
    <t>Group Iron</t>
  </si>
  <si>
    <t>From Bad To Wuerselen</t>
  </si>
  <si>
    <t>Ripe For the Picking</t>
  </si>
  <si>
    <t>Marigny, France</t>
  </si>
  <si>
    <t>Speed Over Caution</t>
  </si>
  <si>
    <t>The Last Roadblock</t>
  </si>
  <si>
    <t>ASL Deluxe Board Scenario</t>
  </si>
  <si>
    <t>Tac59</t>
  </si>
  <si>
    <t>Tac60</t>
  </si>
  <si>
    <t>Tac61</t>
  </si>
  <si>
    <t>Dropping Off At Maleme?</t>
  </si>
  <si>
    <t>Uneasy Withdrawal</t>
  </si>
  <si>
    <t xml:space="preserve">The Valley of Thunder </t>
  </si>
  <si>
    <t>Advanced Squad Leader Starter Kit 3: Tanks!</t>
  </si>
  <si>
    <t>ASL Action Pack 2</t>
  </si>
  <si>
    <t>ASL Action Pack 3: Few Returned</t>
  </si>
  <si>
    <t>The Cat's Lair</t>
  </si>
  <si>
    <t>Lapitschi, Belorussia</t>
  </si>
  <si>
    <t>Fire On Top Bastion</t>
  </si>
  <si>
    <t>Pining For the Fjords</t>
  </si>
  <si>
    <t>Back In the Saddle</t>
  </si>
  <si>
    <t>Betrayed At Buchenau</t>
  </si>
  <si>
    <t>Thorn In the Side</t>
  </si>
  <si>
    <t>The Last VC In Europe</t>
  </si>
  <si>
    <t>Stand Or Die</t>
  </si>
  <si>
    <t>ASL Module  5a: For King and Country  98</t>
  </si>
  <si>
    <t>FT129</t>
  </si>
  <si>
    <t>Just What the Doctor Ordered</t>
  </si>
  <si>
    <t>Urugla, Maritime Province, Siberia, Russia</t>
  </si>
  <si>
    <t>42</t>
  </si>
  <si>
    <t>Russian Purges</t>
  </si>
  <si>
    <t>Irkutsk, Siberia, Russia</t>
  </si>
  <si>
    <t>51</t>
  </si>
  <si>
    <t>Punitive Expedition</t>
  </si>
  <si>
    <t>Ten miles east of Oloviannaia, Siberia, Russia</t>
  </si>
  <si>
    <t>The River Dance</t>
  </si>
  <si>
    <t>Mountain Crossmarch</t>
  </si>
  <si>
    <t>The General Issue 28.6</t>
  </si>
  <si>
    <t>Banzai!! Issue 2.4</t>
  </si>
  <si>
    <t>Banzai!! Issue 2.5</t>
  </si>
  <si>
    <t>The General Issue 22.5</t>
  </si>
  <si>
    <t>Baliuag, Luzon, the Philippine Islands</t>
  </si>
  <si>
    <t>Bergstein, Germany</t>
  </si>
  <si>
    <t>RPT11</t>
  </si>
  <si>
    <t>RPT12</t>
  </si>
  <si>
    <t>RPT13</t>
  </si>
  <si>
    <t>RPT14</t>
  </si>
  <si>
    <t>LSSAH 2</t>
  </si>
  <si>
    <t>LSSAH 3</t>
  </si>
  <si>
    <t>LSSAH 4</t>
  </si>
  <si>
    <t>LSSAH 5</t>
  </si>
  <si>
    <t>LSSAH 6</t>
  </si>
  <si>
    <t>LSSAH 7</t>
  </si>
  <si>
    <t>LSSAH 8</t>
  </si>
  <si>
    <t>LSSAH 9</t>
  </si>
  <si>
    <t>LSSAH10</t>
  </si>
  <si>
    <t>LSSAH11</t>
  </si>
  <si>
    <t>LSSAH12</t>
  </si>
  <si>
    <t>Cholm, Russia</t>
  </si>
  <si>
    <t>20</t>
  </si>
  <si>
    <t>DASL Series #4: Housing Crash</t>
  </si>
  <si>
    <t>Easy Meat</t>
  </si>
  <si>
    <t>Ousseltia, Tunisia</t>
  </si>
  <si>
    <t>D4/A3</t>
  </si>
  <si>
    <t>On All Fronts Issue  51</t>
  </si>
  <si>
    <t>On All Fronts Issue  52</t>
  </si>
  <si>
    <t>On All Fronts Issue  53</t>
  </si>
  <si>
    <t>On All Fronts Issue  54</t>
  </si>
  <si>
    <t>Monte Girofano, Italy</t>
  </si>
  <si>
    <t>On All Fronts Issue 119</t>
  </si>
  <si>
    <t>On All Fronts Issue 120</t>
  </si>
  <si>
    <t>The Chemist's Shop</t>
  </si>
  <si>
    <t>Near Lvov, Ukraine</t>
  </si>
  <si>
    <t>Hervorst, Germany</t>
  </si>
  <si>
    <t>HoB: FF15</t>
  </si>
  <si>
    <t>A0-2</t>
  </si>
  <si>
    <t>FF 2</t>
  </si>
  <si>
    <t>FF 3</t>
  </si>
  <si>
    <t>"Alarm, die Tommies Kommen!!!"</t>
  </si>
  <si>
    <t>TOT36</t>
  </si>
  <si>
    <t>TOT37</t>
  </si>
  <si>
    <t>TOT38</t>
  </si>
  <si>
    <t>TOT39</t>
  </si>
  <si>
    <t>TOT40</t>
  </si>
  <si>
    <t>TOT41</t>
  </si>
  <si>
    <t>Titkova, Belorussia</t>
  </si>
  <si>
    <t>Eltigen, Ukraine</t>
  </si>
  <si>
    <t>Remake of SL301</t>
  </si>
  <si>
    <t>Intensive Fire Tournament Scenario 2001</t>
  </si>
  <si>
    <t>Intensive Fire Tournament Scenario 2003</t>
  </si>
  <si>
    <t>Pulling Teeth</t>
  </si>
  <si>
    <t>St. Come du Mont, France</t>
  </si>
  <si>
    <t>p</t>
  </si>
  <si>
    <t>Couvains, France</t>
  </si>
  <si>
    <t>S43</t>
  </si>
  <si>
    <t>Banska Bystricka, Slovakia</t>
  </si>
  <si>
    <t>D: Cavalry12, PD</t>
  </si>
  <si>
    <t>Champfleur's Stroll</t>
  </si>
  <si>
    <t>The Broken Arrow</t>
  </si>
  <si>
    <t>Lions-sur-Mer, France</t>
  </si>
  <si>
    <t>SP 23</t>
  </si>
  <si>
    <t>SP 24</t>
  </si>
  <si>
    <t>Debacle At Korosten</t>
  </si>
  <si>
    <t>Orp le Grand, Belgium</t>
  </si>
  <si>
    <t>Castle Bubingen</t>
  </si>
  <si>
    <t>Balta, the Ukraine</t>
  </si>
  <si>
    <t>Avanti Savoia!</t>
  </si>
  <si>
    <t>Ahead Savoia!</t>
  </si>
  <si>
    <t>Bruno's Flank Attack</t>
  </si>
  <si>
    <t>Radzymin, Poland</t>
  </si>
  <si>
    <t>Raiders of Chaco</t>
  </si>
  <si>
    <t>El Duda, Libya</t>
  </si>
  <si>
    <t>Maple Leaf Route Issue 1.1 MLR2 &amp; View From the Trenches Issue 32 MLR2</t>
  </si>
  <si>
    <t>Gorgopotamos Bridge, Greece</t>
  </si>
  <si>
    <t>New Year's Party</t>
  </si>
  <si>
    <t xml:space="preserve">March Madness 2008 Movie Pack: ASL Goes To the Movies </t>
  </si>
  <si>
    <t>March Madness 2007 Pusan Perimeter Pack: Korean War ASL Teaser</t>
  </si>
  <si>
    <t>Hood Ornaments</t>
  </si>
  <si>
    <t>Valki, Russia</t>
  </si>
  <si>
    <t>FE  4</t>
  </si>
  <si>
    <t>D2/A12</t>
  </si>
  <si>
    <t>The Mius Trap</t>
  </si>
  <si>
    <t>Yelizavetinsky, Russia</t>
  </si>
  <si>
    <t>SP 80</t>
  </si>
  <si>
    <t>Dogs of the War</t>
  </si>
  <si>
    <t>Stand At Derna</t>
  </si>
  <si>
    <t>A Kick In the Pants</t>
  </si>
  <si>
    <t>Surprise At Nibeiwa</t>
  </si>
  <si>
    <t>Last Hope At New Flower</t>
  </si>
  <si>
    <t>Aussie-ASL '98 Pack</t>
  </si>
  <si>
    <t>Mielewo-Glinki Region, East Prussia</t>
  </si>
  <si>
    <t>Knocking On the Front Door</t>
  </si>
  <si>
    <t>The Fond Dagot Drag-Out</t>
  </si>
  <si>
    <t>The Lisjanka Epitaph</t>
  </si>
  <si>
    <t>The Lost Band of Edmontons</t>
  </si>
  <si>
    <t>Leonforte, Sicily, Italy</t>
  </si>
  <si>
    <t>Federov's Incursion</t>
  </si>
  <si>
    <t>The Buddha's Belly</t>
  </si>
  <si>
    <t>Fastov, Russia</t>
  </si>
  <si>
    <t>Near Pont Brocard, France</t>
  </si>
  <si>
    <t>East of Ubach, Germany</t>
  </si>
  <si>
    <t>OAF Pack 1 OAF 7</t>
  </si>
  <si>
    <t>Le Diable Noir</t>
  </si>
  <si>
    <t>Black Devil</t>
  </si>
  <si>
    <t>Gunter Strikes Back</t>
  </si>
  <si>
    <t>Trigger Happy Joes</t>
  </si>
  <si>
    <t>Muhlenkamp's Miracle</t>
  </si>
  <si>
    <t>Kovel, Russia</t>
  </si>
  <si>
    <t>First To Fastov</t>
  </si>
  <si>
    <t>The Fall</t>
  </si>
  <si>
    <t>FT 58</t>
  </si>
  <si>
    <t>FT 55</t>
  </si>
  <si>
    <t>FT 50</t>
  </si>
  <si>
    <t>FT 51</t>
  </si>
  <si>
    <t>With Burning Liquid</t>
  </si>
  <si>
    <t>Course d'Obstacles Sous un Ciel de Plomb</t>
  </si>
  <si>
    <t>The General # 31.2 G36</t>
  </si>
  <si>
    <t>Out of the Bunker OB 3</t>
  </si>
  <si>
    <t>Out of the Bunker OB 8</t>
  </si>
  <si>
    <t>Out of the Bunker OB 6</t>
  </si>
  <si>
    <t>Out of the Bunker OB 4</t>
  </si>
  <si>
    <t>Out of the Bunker OB 7</t>
  </si>
  <si>
    <t>Out of the Bunker OB10</t>
  </si>
  <si>
    <t>Out of the Bunker OB 5</t>
  </si>
  <si>
    <t>Out of the Bunker OB11</t>
  </si>
  <si>
    <t>Out of the Bunker OB12</t>
  </si>
  <si>
    <t>Out of the Bunker OB13</t>
  </si>
  <si>
    <t>Out of the Bunker OB 9</t>
  </si>
  <si>
    <t>Out of the Bunker OB 1</t>
  </si>
  <si>
    <t>Out of the Bunker OB14</t>
  </si>
  <si>
    <t>Out of the Bunker OB 2</t>
  </si>
  <si>
    <t>Guerra Civil: The Spanish Civil War</t>
  </si>
  <si>
    <t>Rescue of the Loyal Edmontons</t>
  </si>
  <si>
    <t>Le Mesnil, Normandy, France</t>
  </si>
  <si>
    <t>Bavent, Normandy, France</t>
  </si>
  <si>
    <t>Pacific War Series #1: Heroic Defense of War</t>
  </si>
  <si>
    <t>CFGG Playtest PK 4.2</t>
  </si>
  <si>
    <t>Costal Fortress Gamers Group Online Scenario PK 2.2</t>
  </si>
  <si>
    <t>PK 2.2</t>
  </si>
  <si>
    <t>Battlin' Bastards of Bataan Pack FE 25</t>
  </si>
  <si>
    <t>Coastal Fortress Gamers Group Online Scenario PK24.1</t>
  </si>
  <si>
    <t>Fanatic Pack 4 FE CG 2</t>
  </si>
  <si>
    <t>PKA1.04</t>
  </si>
  <si>
    <t>Coastal Fortress Gamers Group Online Scenario PKA1.04</t>
  </si>
  <si>
    <t>Desert Rats The Italians Need Help!</t>
  </si>
  <si>
    <t>Desert Rats Tobruk Derby</t>
  </si>
  <si>
    <t>Desert Rats Hellfire Pass</t>
  </si>
  <si>
    <t>Desert Rats Seizing Sidi Rezegh</t>
  </si>
  <si>
    <t>Desert Rats The French Fight</t>
  </si>
  <si>
    <t>Desert Rats Killing Field</t>
  </si>
  <si>
    <t>Desert Rats Devil's Garden</t>
  </si>
  <si>
    <t>Desert Rats Supercharge!</t>
  </si>
  <si>
    <t>Dos Equis Scearios Especial: Texas Team Tournament 20th Anniversary Scenario Pack</t>
  </si>
  <si>
    <t>TX- 1</t>
  </si>
  <si>
    <t>TX- 2</t>
  </si>
  <si>
    <t>TX- 3</t>
  </si>
  <si>
    <t>TX- 4</t>
  </si>
  <si>
    <t>TX- 5</t>
  </si>
  <si>
    <t>TX- 6</t>
  </si>
  <si>
    <t>TX- 7</t>
  </si>
  <si>
    <t>TX- 8</t>
  </si>
  <si>
    <t>TX- 9</t>
  </si>
  <si>
    <t>TX-10</t>
  </si>
  <si>
    <t>Beware the Hare</t>
  </si>
  <si>
    <t>Pugacheny, Romania</t>
  </si>
  <si>
    <t>Last Gasp of the Wacht Am Rhein</t>
  </si>
  <si>
    <t>30km north of the Ardennes, France</t>
  </si>
  <si>
    <t>Ruined In a Day</t>
  </si>
  <si>
    <t>NNW of Stalingrad, Russia</t>
  </si>
  <si>
    <t>A0-8</t>
  </si>
  <si>
    <t>Corporal Punishment</t>
  </si>
  <si>
    <t>A11-17</t>
  </si>
  <si>
    <t>Rush Hour</t>
  </si>
  <si>
    <t>D14/A14</t>
  </si>
  <si>
    <t>Tough Enough</t>
  </si>
  <si>
    <t>House of Cards</t>
  </si>
  <si>
    <t>Hit and Run</t>
  </si>
  <si>
    <t>A: Tr8</t>
  </si>
  <si>
    <t>Hell Freezes Over</t>
  </si>
  <si>
    <t>The Middle of Nowhere</t>
  </si>
  <si>
    <t>D12/13</t>
  </si>
  <si>
    <t>OTT Scenarios OTT6</t>
  </si>
  <si>
    <t>OTT Scenarios OTT2</t>
  </si>
  <si>
    <t>OTT Scenarios OTT4</t>
  </si>
  <si>
    <t>Gun Crunch!</t>
  </si>
  <si>
    <t>Danish Playtest Scenario</t>
  </si>
  <si>
    <t>Bjergskov, Denmark</t>
  </si>
  <si>
    <t>Intersection Point</t>
  </si>
  <si>
    <t>Bredevad, Denmark</t>
  </si>
  <si>
    <t>No Further!</t>
  </si>
  <si>
    <t>Hour By 50</t>
  </si>
  <si>
    <t>Soelsted, Denmark</t>
  </si>
  <si>
    <t>Marines Playtest Scenario</t>
  </si>
  <si>
    <t>SS- 7</t>
  </si>
  <si>
    <t>SS-36</t>
  </si>
  <si>
    <t>Morning Hail</t>
  </si>
  <si>
    <t>Danish Playtest Scenarios</t>
  </si>
  <si>
    <t>Marines Playtest Scenarios</t>
  </si>
  <si>
    <t>HoB-D1c</t>
  </si>
  <si>
    <t>HoB-D2e</t>
  </si>
  <si>
    <t>First Contact</t>
  </si>
  <si>
    <t>Lundtoftbjerg, Denmark</t>
  </si>
  <si>
    <t>Hokkerup, Denmark</t>
  </si>
  <si>
    <t>HoB-D3g</t>
  </si>
  <si>
    <t>HoB-D4c</t>
  </si>
  <si>
    <t>HoB-D5e</t>
  </si>
  <si>
    <t>HoB-D6c</t>
  </si>
  <si>
    <t>HoB-D7d</t>
  </si>
  <si>
    <t>Recon By Fire! Playtest</t>
  </si>
  <si>
    <t>Recon By Fire! Playtest Scenario RBF-4B</t>
  </si>
  <si>
    <t>RBF-4B</t>
  </si>
  <si>
    <t>Brave But Dommed: The Battle of Arnhem 1944</t>
  </si>
  <si>
    <t>BBD 1</t>
  </si>
  <si>
    <t>CH: BBDSR</t>
  </si>
  <si>
    <t>BBD 2</t>
  </si>
  <si>
    <t>CH: Oosterbeek N</t>
  </si>
  <si>
    <t>BBD 3</t>
  </si>
  <si>
    <t>BBD 4</t>
  </si>
  <si>
    <t>CH: Oosterbeek S</t>
  </si>
  <si>
    <t>BBD 5</t>
  </si>
  <si>
    <t>BBD 6</t>
  </si>
  <si>
    <t>BBD 7</t>
  </si>
  <si>
    <t>BBD 8</t>
  </si>
  <si>
    <t>BBD 9</t>
  </si>
  <si>
    <t>BBD10</t>
  </si>
  <si>
    <t>BBD11</t>
  </si>
  <si>
    <t>BBD12</t>
  </si>
  <si>
    <t>BBD13</t>
  </si>
  <si>
    <t>BBD14</t>
  </si>
  <si>
    <t>BBD15</t>
  </si>
  <si>
    <t>BBD16</t>
  </si>
  <si>
    <t>CH: BBDSR, LV</t>
  </si>
  <si>
    <t>GG1</t>
  </si>
  <si>
    <t>GG2</t>
  </si>
  <si>
    <t>GG3</t>
  </si>
  <si>
    <t>GG4</t>
  </si>
  <si>
    <t>GG5</t>
  </si>
  <si>
    <t>GG6</t>
  </si>
  <si>
    <t>GG7</t>
  </si>
  <si>
    <t>GG8</t>
  </si>
  <si>
    <t>Mount Belvedere, near Cassino, Italy</t>
  </si>
  <si>
    <t>Albanete Farm, near Cassino, Italy</t>
  </si>
  <si>
    <t>CH: GG SSR</t>
  </si>
  <si>
    <t>VV80</t>
  </si>
  <si>
    <t>They Strike Back At Odessa...</t>
  </si>
  <si>
    <t>Vae Victis Issue 107</t>
  </si>
  <si>
    <t>Near Odessa, Russia</t>
  </si>
  <si>
    <t>VV78</t>
  </si>
  <si>
    <t>VV79</t>
  </si>
  <si>
    <t>Vae Victis Issue 105</t>
  </si>
  <si>
    <t>Vae Victis Issue 106</t>
  </si>
  <si>
    <t>Vae Victis Issue 104</t>
  </si>
  <si>
    <t>Mtsensk, Russia</t>
  </si>
  <si>
    <t>Southern Cross Scenario Pack `97</t>
  </si>
  <si>
    <t>SX10</t>
  </si>
  <si>
    <t>SX 9</t>
  </si>
  <si>
    <t>SX 7</t>
  </si>
  <si>
    <t>SX 6</t>
  </si>
  <si>
    <t>SX 8</t>
  </si>
  <si>
    <t>SX 5.2</t>
  </si>
  <si>
    <t>SX 4.2</t>
  </si>
  <si>
    <t>SX 3</t>
  </si>
  <si>
    <t>SX 2.1</t>
  </si>
  <si>
    <t>SX 1</t>
  </si>
  <si>
    <t>White Sands</t>
  </si>
  <si>
    <t>No Time For Sargents</t>
  </si>
  <si>
    <t>When Frances Speaks</t>
  </si>
  <si>
    <t>Bitter End Tournament</t>
  </si>
  <si>
    <t>Symi, Greece</t>
  </si>
  <si>
    <t>Italian / British / Partisan</t>
  </si>
  <si>
    <t>Exit At Cutthroat</t>
  </si>
  <si>
    <t>Near Sant'Appolinare Del Garigliano, Italy</t>
  </si>
  <si>
    <t>Vogt's Ritterkreuz (a.k.a. The Last Alliance)</t>
  </si>
  <si>
    <t>VV81</t>
  </si>
  <si>
    <t>Dezign Pak 8</t>
  </si>
  <si>
    <t>ESG 93</t>
  </si>
  <si>
    <t>ESG 94</t>
  </si>
  <si>
    <t>ESG 95</t>
  </si>
  <si>
    <t>ESG 96</t>
  </si>
  <si>
    <t>ESG 97</t>
  </si>
  <si>
    <t>ESG 98</t>
  </si>
  <si>
    <t>ESG 99</t>
  </si>
  <si>
    <t>ESG100</t>
  </si>
  <si>
    <t>ESG101</t>
  </si>
  <si>
    <t>ESG102</t>
  </si>
  <si>
    <t>Voronovo, Southeast of Leningrad, Russia</t>
  </si>
  <si>
    <t>ESG  1</t>
  </si>
  <si>
    <t>ESG  2</t>
  </si>
  <si>
    <t>ESG  3</t>
  </si>
  <si>
    <t>ESG  4</t>
  </si>
  <si>
    <t>ESG  5</t>
  </si>
  <si>
    <t>ESG  6</t>
  </si>
  <si>
    <t>ESG  7</t>
  </si>
  <si>
    <t>ESG  8</t>
  </si>
  <si>
    <t>ESG  9</t>
  </si>
  <si>
    <t>ESG 10</t>
  </si>
  <si>
    <t>ESG 11</t>
  </si>
  <si>
    <t>ESG 12</t>
  </si>
  <si>
    <t>ESG 13</t>
  </si>
  <si>
    <t>ESG 14</t>
  </si>
  <si>
    <t>ESG 15</t>
  </si>
  <si>
    <t>ESG 16</t>
  </si>
  <si>
    <t>ESG 17</t>
  </si>
  <si>
    <t>ESG 18</t>
  </si>
  <si>
    <t>ESG 19</t>
  </si>
  <si>
    <t>ESG 20</t>
  </si>
  <si>
    <t>ESG 21</t>
  </si>
  <si>
    <t>ESG 22</t>
  </si>
  <si>
    <t>ESG 23</t>
  </si>
  <si>
    <t>ESG 24</t>
  </si>
  <si>
    <t>ESG 25</t>
  </si>
  <si>
    <t>ESG 26</t>
  </si>
  <si>
    <t>ESG 27</t>
  </si>
  <si>
    <t>ESG 28</t>
  </si>
  <si>
    <t>ESG 29</t>
  </si>
  <si>
    <t>ESG 30</t>
  </si>
  <si>
    <t>ESG 31</t>
  </si>
  <si>
    <t>ESG 32</t>
  </si>
  <si>
    <t>ESG 33</t>
  </si>
  <si>
    <t>ESG 34</t>
  </si>
  <si>
    <t>ESG 35</t>
  </si>
  <si>
    <t>ESG 36</t>
  </si>
  <si>
    <t>ESG 37</t>
  </si>
  <si>
    <t>ESG 38</t>
  </si>
  <si>
    <t>ESG 39</t>
  </si>
  <si>
    <t>ESG 40</t>
  </si>
  <si>
    <t>ESG 41</t>
  </si>
  <si>
    <t>ESG 42</t>
  </si>
  <si>
    <t>ESG 43</t>
  </si>
  <si>
    <t>ESG 44</t>
  </si>
  <si>
    <t>ESG 45</t>
  </si>
  <si>
    <t>ESG 46</t>
  </si>
  <si>
    <t>ESG 47</t>
  </si>
  <si>
    <t>ESG 48</t>
  </si>
  <si>
    <t>ESG 49</t>
  </si>
  <si>
    <t>ESG 50</t>
  </si>
  <si>
    <t>ESG 51</t>
  </si>
  <si>
    <t>ESG 52</t>
  </si>
  <si>
    <t>ESG 53</t>
  </si>
  <si>
    <t>ESG 54</t>
  </si>
  <si>
    <t>ESG 55</t>
  </si>
  <si>
    <t>ESG 56</t>
  </si>
  <si>
    <t>ESG 57</t>
  </si>
  <si>
    <t>ESG 58</t>
  </si>
  <si>
    <t>ESG 59</t>
  </si>
  <si>
    <t>ESG 60</t>
  </si>
  <si>
    <t>ESG 61</t>
  </si>
  <si>
    <t>ESG 62</t>
  </si>
  <si>
    <t>ESG 63</t>
  </si>
  <si>
    <t>ESG 64</t>
  </si>
  <si>
    <t>ESG 65</t>
  </si>
  <si>
    <t>ESG 66</t>
  </si>
  <si>
    <t>ESG 67</t>
  </si>
  <si>
    <t>ESG 68</t>
  </si>
  <si>
    <t>ESG 69</t>
  </si>
  <si>
    <t>ESG 70</t>
  </si>
  <si>
    <t>ESG 71</t>
  </si>
  <si>
    <t>ESG 72</t>
  </si>
  <si>
    <t>ESG 73</t>
  </si>
  <si>
    <t>ESG 74</t>
  </si>
  <si>
    <t>ESG 75</t>
  </si>
  <si>
    <t>ESG 76</t>
  </si>
  <si>
    <t>ESG 77</t>
  </si>
  <si>
    <t>ESG 78</t>
  </si>
  <si>
    <t>ESG 79</t>
  </si>
  <si>
    <t>ESG 80</t>
  </si>
  <si>
    <t>ESG 81</t>
  </si>
  <si>
    <t>ESG 82</t>
  </si>
  <si>
    <t>ESG 83</t>
  </si>
  <si>
    <t>ESG 84</t>
  </si>
  <si>
    <t>ESG 84-85</t>
  </si>
  <si>
    <t>ESG 85</t>
  </si>
  <si>
    <t>ESG 86</t>
  </si>
  <si>
    <t>ESG 87</t>
  </si>
  <si>
    <t>ESG 88</t>
  </si>
  <si>
    <t>ESG 89</t>
  </si>
  <si>
    <t>ESG 90</t>
  </si>
  <si>
    <t>ESG 91</t>
  </si>
  <si>
    <t>ESG 92</t>
  </si>
  <si>
    <t>End At Eniwetok</t>
  </si>
  <si>
    <t>Chewing Gristle</t>
  </si>
  <si>
    <t>Krushing Kampar</t>
  </si>
  <si>
    <t>Line By Line</t>
  </si>
  <si>
    <t>Foot In the Door</t>
  </si>
  <si>
    <t>No Rest For the Romanians</t>
  </si>
  <si>
    <t>An Even Match</t>
  </si>
  <si>
    <t>Hollis of the Howards</t>
  </si>
  <si>
    <t>Bullseye!</t>
  </si>
  <si>
    <t>More Pitchers Than Catchers</t>
  </si>
  <si>
    <t>South of Rimini, Italy</t>
  </si>
  <si>
    <t>Falciu Bridgehead, Romania</t>
  </si>
  <si>
    <t>West of Luneville, France</t>
  </si>
  <si>
    <t>Son, Holland</t>
  </si>
  <si>
    <t>North of Korce, Greece</t>
  </si>
  <si>
    <t>Eniwetok Island, the Marshall Islands</t>
  </si>
  <si>
    <t>Mist, Ov13</t>
  </si>
  <si>
    <t>Crépon, France</t>
  </si>
  <si>
    <t>MMP: FB (NW)</t>
  </si>
  <si>
    <t>Major Upham Battle Pack</t>
  </si>
  <si>
    <t>The Blowtorch Battalion</t>
  </si>
  <si>
    <t>Near the Udy River, Ukraine</t>
  </si>
  <si>
    <t>Battle's Red Glare</t>
  </si>
  <si>
    <t>Montreval, France</t>
  </si>
  <si>
    <t>A Grim Brick Sentinal</t>
  </si>
  <si>
    <t>Major Upham Battle Pack 3</t>
  </si>
  <si>
    <t>GameSquad.com Forum Scenario</t>
  </si>
  <si>
    <t>Of Volunteers, Boy Scouts, and Police</t>
  </si>
  <si>
    <t>Grondo, Poland</t>
  </si>
  <si>
    <t>Heaven Sent</t>
  </si>
  <si>
    <t>Hitler's Right Hand Man</t>
  </si>
  <si>
    <t>The Liberation March</t>
  </si>
  <si>
    <t>Big Trouble In Little Stalingrad</t>
  </si>
  <si>
    <t>Additions/Changes to CoW 2013</t>
  </si>
  <si>
    <t>A Friend In Need …</t>
  </si>
  <si>
    <t>Near Rogozna, Russia</t>
  </si>
  <si>
    <t>A: Cavalry6, hd3, MC3</t>
  </si>
  <si>
    <t>KSM006</t>
  </si>
  <si>
    <t>KSM007</t>
  </si>
  <si>
    <t>Kinderheim-Hoehe</t>
  </si>
  <si>
    <t>Children's Hoehe</t>
  </si>
  <si>
    <t>KSM008</t>
  </si>
  <si>
    <t>KSM009</t>
  </si>
  <si>
    <t>Loladze's Mutiny</t>
  </si>
  <si>
    <t>Texel Island, Netherlands</t>
  </si>
  <si>
    <t>The Mercy of Von Tettau</t>
  </si>
  <si>
    <t>KSM010</t>
  </si>
  <si>
    <t>KSM011</t>
  </si>
  <si>
    <t>KSM012</t>
  </si>
  <si>
    <t>KSM013</t>
  </si>
  <si>
    <t>Dievenow, Pomerania</t>
  </si>
  <si>
    <t>Baltic Bayonets</t>
  </si>
  <si>
    <t>Doblen, Latvia</t>
  </si>
  <si>
    <t>Highway 7</t>
  </si>
  <si>
    <t>Sisteron, near Montelimar, France</t>
  </si>
  <si>
    <t>Lasting Valor</t>
  </si>
  <si>
    <t>Near Viareggio, Italy</t>
  </si>
  <si>
    <t>Once More Into the Breach</t>
  </si>
  <si>
    <t>North of Novozybkov, Eastern Ukraine</t>
  </si>
  <si>
    <t>Le Franc Tireur</t>
  </si>
  <si>
    <t>Le Franc Tireur Issue  5: La Bataille de l'Althion FT For Fun</t>
  </si>
  <si>
    <t>Le Franc Tireur Issue 13: The Crimean Campaign</t>
  </si>
  <si>
    <t>FT180</t>
  </si>
  <si>
    <t>FT181</t>
  </si>
  <si>
    <t>FT182</t>
  </si>
  <si>
    <t>FT183</t>
  </si>
  <si>
    <t>FT184</t>
  </si>
  <si>
    <t>FT185</t>
  </si>
  <si>
    <t>FT186</t>
  </si>
  <si>
    <t>FT187</t>
  </si>
  <si>
    <t>FT188</t>
  </si>
  <si>
    <t>FT189</t>
  </si>
  <si>
    <t>FT190</t>
  </si>
  <si>
    <t>FT191</t>
  </si>
  <si>
    <t>FT192</t>
  </si>
  <si>
    <t>FT193</t>
  </si>
  <si>
    <t>FT194</t>
  </si>
  <si>
    <t>FT195</t>
  </si>
  <si>
    <t>FT196</t>
  </si>
  <si>
    <t>Severnaya Serenade</t>
  </si>
  <si>
    <t>Romania Victor</t>
  </si>
  <si>
    <t>En Force!</t>
  </si>
  <si>
    <t>Partisan Stronghold</t>
  </si>
  <si>
    <t>Chapel Hill</t>
  </si>
  <si>
    <t>StuG of War</t>
  </si>
  <si>
    <t>Trappenjagd</t>
  </si>
  <si>
    <t>Trappenjagd: The End</t>
  </si>
  <si>
    <t>NKVD Nut</t>
  </si>
  <si>
    <t>The Land of Fire</t>
  </si>
  <si>
    <t>An Improvised Crossing</t>
  </si>
  <si>
    <t>Forgotten Soldiers</t>
  </si>
  <si>
    <t>Spittelmarkt</t>
  </si>
  <si>
    <t>First Soviet Lost</t>
  </si>
  <si>
    <t>Return of the Black Company</t>
  </si>
  <si>
    <t>Spanish Nationalist 10 J</t>
  </si>
  <si>
    <t xml:space="preserve">Chinese </t>
  </si>
  <si>
    <r>
      <t>German (</t>
    </r>
    <r>
      <rPr>
        <i/>
        <sz val="10"/>
        <color indexed="8"/>
        <rFont val="Arial"/>
        <family val="2"/>
      </rPr>
      <t xml:space="preserve">HASL Module 8: Festung Budapest Germans noted with </t>
    </r>
    <r>
      <rPr>
        <i/>
        <vertAlign val="superscript"/>
        <sz val="10"/>
        <color indexed="8"/>
        <rFont val="Arial"/>
        <family val="2"/>
      </rPr>
      <t>FB</t>
    </r>
    <r>
      <rPr>
        <i/>
        <sz val="10"/>
        <color indexed="8"/>
        <rFont val="Arial"/>
        <family val="2"/>
      </rPr>
      <t>)</t>
    </r>
  </si>
  <si>
    <r>
      <t xml:space="preserve">Hungarian </t>
    </r>
    <r>
      <rPr>
        <i/>
        <sz val="10"/>
        <color indexed="8"/>
        <rFont val="Arial"/>
        <family val="2"/>
      </rPr>
      <t>(From HASL Module 8: Festung Budapest)</t>
    </r>
  </si>
  <si>
    <t>MMP: FB (SW)</t>
  </si>
  <si>
    <t>MMP: FB (NE)</t>
  </si>
  <si>
    <t>MMP: FB (SE)</t>
  </si>
  <si>
    <t>At the Narrow Passage</t>
  </si>
  <si>
    <t>Pearl of the Danube</t>
  </si>
  <si>
    <t>The Swept Away City</t>
  </si>
  <si>
    <t>City of Eternal Heroes</t>
  </si>
  <si>
    <t>March Madness 2012 Double Blind Pack</t>
  </si>
  <si>
    <t>MM15db</t>
  </si>
  <si>
    <t>MM16db</t>
  </si>
  <si>
    <t>MM17db</t>
  </si>
  <si>
    <t>MM18db</t>
  </si>
  <si>
    <t>MM19db</t>
  </si>
  <si>
    <t>MM20db</t>
  </si>
  <si>
    <t>MM21db</t>
  </si>
  <si>
    <t>MM22db</t>
  </si>
  <si>
    <t>MM23db</t>
  </si>
  <si>
    <t>MM24db</t>
  </si>
  <si>
    <t>March Madness 2012 Double Blind Pack MM16db</t>
  </si>
  <si>
    <t>March Madness 2012 Double Blind Pack MM17db</t>
  </si>
  <si>
    <t>March Madness 2012 Double Blind Pack MM18db</t>
  </si>
  <si>
    <t>Strangulation: Hill 647</t>
  </si>
  <si>
    <t>March Madness 2001 Tournament Scenario Round 1</t>
  </si>
  <si>
    <t xml:space="preserve">Hill 674, east of Gabrielle, Dien Bien Phu, French Indochina </t>
  </si>
  <si>
    <t>Isolation: Ban Kho Lai</t>
  </si>
  <si>
    <t>March Madness 2001 Tournament Scenario Round 2</t>
  </si>
  <si>
    <t>March Madness 2012 Double Blind Pack MM19db</t>
  </si>
  <si>
    <t>March Madness 2012 Double Blind Pack MM20db</t>
  </si>
  <si>
    <t>Asphyxiation: Dominique 3</t>
  </si>
  <si>
    <t>March Madness 2012 Double Blind Pack MM21db</t>
  </si>
  <si>
    <t>March Madness 2001 Tournament Scenario Round 3</t>
  </si>
  <si>
    <t>Frustration: Huguette 7</t>
  </si>
  <si>
    <t>March Madness 2012 Double Blind Pack MM22db</t>
  </si>
  <si>
    <t>March Madness 2001 Tournament Scenario Round 4</t>
  </si>
  <si>
    <t>Mateur, Tunisia</t>
  </si>
  <si>
    <t>Djebel el Messeftine</t>
  </si>
  <si>
    <t>LV, Mist, Ov1</t>
  </si>
  <si>
    <t>The Golden Lion's Final Swipe</t>
  </si>
  <si>
    <t>WO Bonus Pack 4</t>
  </si>
  <si>
    <t>WO10</t>
  </si>
  <si>
    <t>WO11</t>
  </si>
  <si>
    <t>WO 1</t>
  </si>
  <si>
    <t>WO 2</t>
  </si>
  <si>
    <t>WO 3</t>
  </si>
  <si>
    <t>WO 4</t>
  </si>
  <si>
    <t>WO 5</t>
  </si>
  <si>
    <t>WO 6</t>
  </si>
  <si>
    <t>WO 7</t>
  </si>
  <si>
    <t>WO 8</t>
  </si>
  <si>
    <t>WO 9</t>
  </si>
  <si>
    <t>Sting 'Em At Zingem</t>
  </si>
  <si>
    <t>Zingem, Belgium</t>
  </si>
  <si>
    <t>All Along the Merderet</t>
  </si>
  <si>
    <t>Across the Issel</t>
  </si>
  <si>
    <t>Germany</t>
  </si>
  <si>
    <t>BoF 1</t>
  </si>
  <si>
    <t>BoF 2</t>
  </si>
  <si>
    <t>BoF 3</t>
  </si>
  <si>
    <t>BoF 4</t>
  </si>
  <si>
    <t>BoF 5</t>
  </si>
  <si>
    <t>BoF 6</t>
  </si>
  <si>
    <t>BoF 7</t>
  </si>
  <si>
    <t>BoF 8</t>
  </si>
  <si>
    <t>BoF 9</t>
  </si>
  <si>
    <t>BoF10</t>
  </si>
  <si>
    <t>BoF11</t>
  </si>
  <si>
    <t>BoF12</t>
  </si>
  <si>
    <t>Friendly Fire Pack 3 FrF17</t>
  </si>
  <si>
    <t>Best of Friends</t>
  </si>
  <si>
    <t>Best of Friends BoF 1</t>
  </si>
  <si>
    <t>Best of Friends BoF 2</t>
  </si>
  <si>
    <t>Friendly Fire Pack 4 FrF26</t>
  </si>
  <si>
    <t>Friendly Fire Pack 2 FrF 9</t>
  </si>
  <si>
    <t>Best of Friends BoF 3</t>
  </si>
  <si>
    <t>Friendly Fire Pack 3 FrF19</t>
  </si>
  <si>
    <t>Best of Friends BoF 4</t>
  </si>
  <si>
    <t>Friendly Fire Pack 3 FrF20</t>
  </si>
  <si>
    <t>Best of Friends BoF 5</t>
  </si>
  <si>
    <t>Friendly Fire Pack 3 FrF21</t>
  </si>
  <si>
    <t>Best of Friends BoF 6</t>
  </si>
  <si>
    <t>Friendly Fire Pack 2 FrF12</t>
  </si>
  <si>
    <t>Best of Friends BoF 7</t>
  </si>
  <si>
    <t>Friendly Fire Pack 4 FrF29</t>
  </si>
  <si>
    <t>Best of Friends BoF 8</t>
  </si>
  <si>
    <t>Friendly Fire Pack 4 FrF31</t>
  </si>
  <si>
    <t>Best of Friends BoF 9</t>
  </si>
  <si>
    <t>Friendly Fire Pack 1 FrF 7</t>
  </si>
  <si>
    <t>Best of Friends BoF10</t>
  </si>
  <si>
    <t>Friendly Fire Pack 1 FrF 8</t>
  </si>
  <si>
    <t>Best of Friends BoF11</t>
  </si>
  <si>
    <t>Friendly Fire Pack 3 FrF24</t>
  </si>
  <si>
    <t>Best of Friends BoF12</t>
  </si>
  <si>
    <t>DB102</t>
  </si>
  <si>
    <t>Dispatches From the Bunker Issue 35</t>
  </si>
  <si>
    <t>DB099</t>
  </si>
  <si>
    <t>DB100</t>
  </si>
  <si>
    <t>DB101</t>
  </si>
  <si>
    <t>Snow Men</t>
  </si>
  <si>
    <t>Norwegian Series #1: Les Hommes de Neige</t>
  </si>
  <si>
    <t>Near Storvatn, Norway</t>
  </si>
  <si>
    <t>The New Territories, Kowloon Bay, China</t>
  </si>
  <si>
    <t>Operation Nordwind Series #1: The Gateway</t>
  </si>
  <si>
    <t>Outskirts of Hatten, France</t>
  </si>
  <si>
    <t>6th Panzer Division Series #2: A Willingness To Die</t>
  </si>
  <si>
    <t>Paislinis, Lithuania</t>
  </si>
  <si>
    <t>Pacific War Series #6: The Gin Drinker's Line</t>
  </si>
  <si>
    <t>s-Hertogenbosch, Holland, the Netherlands</t>
  </si>
  <si>
    <t>Ninggang, Jiangai Province, China</t>
  </si>
  <si>
    <t>North of Trogstad, Norway</t>
  </si>
  <si>
    <t>BFP N</t>
  </si>
  <si>
    <t>West of Feodosia, Crimea</t>
  </si>
  <si>
    <t>Near Sevastopol, Crimea</t>
  </si>
  <si>
    <t>Parpach, Crimea</t>
  </si>
  <si>
    <t>Near Uvarove, Crimea</t>
  </si>
  <si>
    <t>Hornostaïvka, Crimea</t>
  </si>
  <si>
    <t>Schulzbacher Hill, east of Balaklava, Crimea</t>
  </si>
  <si>
    <t>Russian (NKVD)</t>
  </si>
  <si>
    <t>Eltigen, south of Kerch, Crimea</t>
  </si>
  <si>
    <t>Eltigen, Crimea</t>
  </si>
  <si>
    <t>Southern Bug River, near Alexandrovka, Russia</t>
  </si>
  <si>
    <t>Krasnovardiske, Crimea</t>
  </si>
  <si>
    <t>Near Alushta, Crimea</t>
  </si>
  <si>
    <t>Repair Shop At Dangeul Castle</t>
  </si>
  <si>
    <t>Dangeul, France</t>
  </si>
  <si>
    <t>Island of Kos, Greece</t>
  </si>
  <si>
    <t>Oosterbeek-Wolfheze Road, the Netherlands</t>
  </si>
  <si>
    <t>Northwest of Kharkov, Russia</t>
  </si>
  <si>
    <t>Ban-Tsagan Hill, Mongolia</t>
  </si>
  <si>
    <t>A: Air1, Tr6</t>
  </si>
  <si>
    <t>The Ruptured Duck: Red Beach Two and Three</t>
  </si>
  <si>
    <t>The Guards Hasty Attack</t>
  </si>
  <si>
    <t>Landing Ground Raid</t>
  </si>
  <si>
    <t>Barce, Cyrenacia, North Africa</t>
  </si>
  <si>
    <t>Near Roslavl, Russia</t>
  </si>
  <si>
    <t>A: AB1, Rafts1, Air3, Tr1</t>
  </si>
  <si>
    <t>Vae Victis Issue 108</t>
  </si>
  <si>
    <t>VV82</t>
  </si>
  <si>
    <t>Digne, France</t>
  </si>
  <si>
    <t>Vae Victis Issues 82-86, 90-91, 99-101 &amp; 103-108</t>
  </si>
  <si>
    <t>View From the Trenches Issue 86</t>
  </si>
  <si>
    <t>Operation Sealion</t>
  </si>
  <si>
    <t>View From the Trenches Issue 86 SASL CG Operation Sealion</t>
  </si>
  <si>
    <t>DP1</t>
  </si>
  <si>
    <t>DP2</t>
  </si>
  <si>
    <t>DP3</t>
  </si>
  <si>
    <t>DP4</t>
  </si>
  <si>
    <t>DP5</t>
  </si>
  <si>
    <t>DP6</t>
  </si>
  <si>
    <t>DP7</t>
  </si>
  <si>
    <t>DP8</t>
  </si>
  <si>
    <t>Fort Stotenburg, Luzon, the Philippines</t>
  </si>
  <si>
    <t>Volckmann's Guerillas</t>
  </si>
  <si>
    <t>Cervantes, Luzon, the Philippines</t>
  </si>
  <si>
    <t>Total Pacific Theatre Pack 1 PTO1 3</t>
  </si>
  <si>
    <t>Total Pacific Theatre Pack 1 PTO1 1</t>
  </si>
  <si>
    <t>Total Pacific Theatre Pack 1 PTO1 2</t>
  </si>
  <si>
    <t>Total Pacific Theatre Pack 1 PTO1 4</t>
  </si>
  <si>
    <t>Total Pacific Theatre Pack 1 PTO1 5</t>
  </si>
  <si>
    <t>Total Pacific Theatre Pack 1 PTO1 6</t>
  </si>
  <si>
    <t>Total Pacific Theatre Pack 1 PTO1 7</t>
  </si>
  <si>
    <t>Total Pacific Theatre Pack 1 PTO1 8</t>
  </si>
  <si>
    <t>CH: PTO1</t>
  </si>
  <si>
    <t>DP Bonus 1</t>
  </si>
  <si>
    <t>DP Bonus 2</t>
  </si>
  <si>
    <t>DP Bonus 3</t>
  </si>
  <si>
    <t>DP Bonus 4</t>
  </si>
  <si>
    <t>Tenaru Tussle</t>
  </si>
  <si>
    <t>One Last Charge</t>
  </si>
  <si>
    <t>Biak Pobe</t>
  </si>
  <si>
    <t>KSM014</t>
  </si>
  <si>
    <t>The Last Ride of 007</t>
  </si>
  <si>
    <t>Near Gaumesnil, France</t>
  </si>
  <si>
    <t>Grumble Jones Scenarios KSM001 - KSM014</t>
  </si>
  <si>
    <t>Lights Out</t>
  </si>
  <si>
    <t>Hell In the Liri Valley: On the Road To Rome</t>
  </si>
  <si>
    <t>HLV 1</t>
  </si>
  <si>
    <t>HLV 2</t>
  </si>
  <si>
    <t>HLV 3</t>
  </si>
  <si>
    <t>HLV 4</t>
  </si>
  <si>
    <t>HLV 5</t>
  </si>
  <si>
    <t>HLV 6</t>
  </si>
  <si>
    <t>HLV 7</t>
  </si>
  <si>
    <t>HLV 8</t>
  </si>
  <si>
    <t>HLV 9</t>
  </si>
  <si>
    <t>HLV10</t>
  </si>
  <si>
    <t>HLV11</t>
  </si>
  <si>
    <t>HLV12</t>
  </si>
  <si>
    <t>Battle of the Brachhi Hills: On the Road To Rome</t>
  </si>
  <si>
    <t>CH: HLVSR</t>
  </si>
  <si>
    <t>CH: HLVSR, Mist</t>
  </si>
  <si>
    <t>Back In the Saddle Again</t>
  </si>
  <si>
    <t>Retrograde To Cemetery Ridge</t>
  </si>
  <si>
    <t>Kharkov: Battle For the Square</t>
  </si>
  <si>
    <t>Double Trouble</t>
  </si>
  <si>
    <t>CH: K43</t>
  </si>
  <si>
    <t>The Zoo-Lancers</t>
  </si>
  <si>
    <t>Knights of the West</t>
  </si>
  <si>
    <t>A Walk In the Garden</t>
  </si>
  <si>
    <t>Track Meet</t>
  </si>
  <si>
    <t>The Hammer of Pravda Street</t>
  </si>
  <si>
    <t>Captain Sanin's Lament</t>
  </si>
  <si>
    <t>CH: KSR, GS, Mist</t>
  </si>
  <si>
    <t>"I Hear the Deep Mournful… Urra!"</t>
  </si>
  <si>
    <t>Death Rides a Pale Horse</t>
  </si>
  <si>
    <t>Nothing To Fear</t>
  </si>
  <si>
    <t>El Alamein: The Battle of Ruweisat Ridge</t>
  </si>
  <si>
    <t>RR 1</t>
  </si>
  <si>
    <t>RR 2</t>
  </si>
  <si>
    <t>RR 3</t>
  </si>
  <si>
    <t>RR 5</t>
  </si>
  <si>
    <t>RR 6</t>
  </si>
  <si>
    <t>The Curtain Goes Up</t>
  </si>
  <si>
    <t>Genesis 13</t>
  </si>
  <si>
    <t>Guns</t>
  </si>
  <si>
    <t>Infantry</t>
  </si>
  <si>
    <t>WG2.8</t>
  </si>
  <si>
    <t>On the Border</t>
  </si>
  <si>
    <t>02 w 03 w 05 w 13 w 15</t>
  </si>
  <si>
    <t>The Los Lobos Prison Break</t>
  </si>
  <si>
    <t>6 w 8 w 14</t>
  </si>
  <si>
    <t>MC, Tr</t>
  </si>
  <si>
    <t>03 w 04 w 05 w 09</t>
  </si>
  <si>
    <t>02 w 04 w 05</t>
  </si>
  <si>
    <t>03 w 04 w 05 w 22</t>
  </si>
  <si>
    <t>03 w 04</t>
  </si>
  <si>
    <t>03 w 04 w 05</t>
  </si>
  <si>
    <t>04 w 05 w 08</t>
  </si>
  <si>
    <t>AM, Drifts, DS, EW, GS w A: Cavalry24, WC</t>
  </si>
  <si>
    <t>01 w 06</t>
  </si>
  <si>
    <t>D5/ A2</t>
  </si>
  <si>
    <t>D11/ A12</t>
  </si>
  <si>
    <t>FS, GS w A: WC</t>
  </si>
  <si>
    <t>Ov1 w D: AS</t>
  </si>
  <si>
    <t>ASL Oktoberfest V</t>
  </si>
  <si>
    <t>ASL Oktoberfest XIV</t>
  </si>
  <si>
    <t>D10/ A20</t>
  </si>
  <si>
    <t>26 w 27 w 28 w 29</t>
  </si>
  <si>
    <t>Ov6 w D: Cavalry13, Tr2</t>
  </si>
  <si>
    <t>ASL Oktoberfest XXII Pete Shelling Mini-Tournament</t>
  </si>
  <si>
    <t>03 w 11</t>
  </si>
  <si>
    <t>02 w 24</t>
  </si>
  <si>
    <t>ASL Oktoberfest XXIII Pete Shelling Mini-Tournament</t>
  </si>
  <si>
    <t>Dzerzhenin, Po;and</t>
  </si>
  <si>
    <t>17 w 4</t>
  </si>
  <si>
    <t>D4/ A12</t>
  </si>
  <si>
    <t>D15/ A17</t>
  </si>
  <si>
    <t>20 w 21</t>
  </si>
  <si>
    <t>NM1</t>
  </si>
  <si>
    <t>Now or Never</t>
  </si>
  <si>
    <t>NM2</t>
  </si>
  <si>
    <t>Smoke on the Water</t>
  </si>
  <si>
    <t>NM3</t>
  </si>
  <si>
    <t>Strike Up the Band [American-German]</t>
  </si>
  <si>
    <t>NM4</t>
  </si>
  <si>
    <t>ASLOK 2011 Blind-Mini Tournament/ASL Journal #10</t>
  </si>
  <si>
    <t>Assaulted At Arras [German-British]</t>
  </si>
  <si>
    <t>Squad Bleeder #2</t>
  </si>
  <si>
    <t>Badanov's Boys</t>
  </si>
  <si>
    <t>Squad Bleeder #1</t>
  </si>
  <si>
    <t>ASLOK 2011 Blind-Mini Tournament/ASL Journal 10</t>
  </si>
  <si>
    <t>Marauding Marauders [American-Japanese]</t>
  </si>
  <si>
    <t>Squad Bleeder #3</t>
  </si>
  <si>
    <t>ASLOK 2011: Night Mini Round 1 - Pete Shelling</t>
  </si>
  <si>
    <t>Cancel Christmas [German-American]</t>
  </si>
  <si>
    <t>Oktoberfest 2012</t>
  </si>
  <si>
    <t>Heartbreak Hotel</t>
  </si>
  <si>
    <t>Vlissengin, Holland</t>
  </si>
  <si>
    <t>a w b</t>
  </si>
  <si>
    <t>D8/ A15</t>
  </si>
  <si>
    <t>TH AP CG I</t>
  </si>
  <si>
    <t>06 w 07 w 10 w 16 w 17 w 19 w 23 w 33 w 40</t>
  </si>
  <si>
    <t>TH AP CG II</t>
  </si>
  <si>
    <t>TH AP CG III</t>
  </si>
  <si>
    <t>07 w 10</t>
  </si>
  <si>
    <t>26 w 27 w 28</t>
  </si>
  <si>
    <t>D3/ A12</t>
  </si>
  <si>
    <t>e w g w h</t>
  </si>
  <si>
    <t>b w d</t>
  </si>
  <si>
    <t>A: Dozer1 w D: FB4</t>
  </si>
  <si>
    <t>Drifts, GS w A: WC</t>
  </si>
  <si>
    <t>14 w 15 w 18</t>
  </si>
  <si>
    <t>10 w 41</t>
  </si>
  <si>
    <t>11 w 24</t>
  </si>
  <si>
    <t>06 w 35</t>
  </si>
  <si>
    <t>ASL Digest # 1.05 - Rodney Kinney</t>
  </si>
  <si>
    <t>RK 1/SC 1</t>
  </si>
  <si>
    <t>SC 2.7</t>
  </si>
  <si>
    <t>D1/ A2</t>
  </si>
  <si>
    <t>D11/ A7-14</t>
  </si>
  <si>
    <t>Mist w D: FB, MC3</t>
  </si>
  <si>
    <t>SC 2.5</t>
  </si>
  <si>
    <t>bid</t>
  </si>
  <si>
    <t>A: Cavalry w D: Cavalry6, Mol</t>
  </si>
  <si>
    <t>Breaking Out of the Cauldron: Demise of the King's African Rifles</t>
  </si>
  <si>
    <t>SC 2.1</t>
  </si>
  <si>
    <t>D3/ A8-16</t>
  </si>
  <si>
    <t>D11/ A3-9</t>
  </si>
  <si>
    <t>Even Tigers Must Beware the Ides of March! [Am.-Ger.]</t>
  </si>
  <si>
    <t>SC 2.2</t>
  </si>
  <si>
    <t>27 w 31</t>
  </si>
  <si>
    <t>D13/ A10</t>
  </si>
  <si>
    <t>DLV, Ov1 w D: Air</t>
  </si>
  <si>
    <t>For God,Queen and Country..Volunteering Again![Can.-It.]</t>
  </si>
  <si>
    <t>SC 2.3</t>
  </si>
  <si>
    <t>D4/ A2</t>
  </si>
  <si>
    <t>D1-4/ A15</t>
  </si>
  <si>
    <t>With a Little Help From Our Friends [Ger.-Am./Fr.Part.]</t>
  </si>
  <si>
    <t>SC 2.6</t>
  </si>
  <si>
    <t>D4-12/ A9</t>
  </si>
  <si>
    <t>SC 2.4</t>
  </si>
  <si>
    <t>11 w 18</t>
  </si>
  <si>
    <t>D10/ A11</t>
  </si>
  <si>
    <t>SC 3</t>
  </si>
  <si>
    <t>01 w 21</t>
  </si>
  <si>
    <t>SL 38/SC 5</t>
  </si>
  <si>
    <t>4 w 12</t>
  </si>
  <si>
    <t>D10/ A3</t>
  </si>
  <si>
    <t>LV, D: FB</t>
  </si>
  <si>
    <t>MU 1/SC 4</t>
  </si>
  <si>
    <t>05 w 09</t>
  </si>
  <si>
    <t>D3/ A1</t>
  </si>
  <si>
    <t>D12/ A17</t>
  </si>
  <si>
    <t>Gela 1: Force X Arrives! [Italian-American]</t>
  </si>
  <si>
    <t>MT 1/SC 6</t>
  </si>
  <si>
    <t>07 w 11 w 15</t>
  </si>
  <si>
    <t>D3/ A6</t>
  </si>
  <si>
    <t>D2/ A2</t>
  </si>
  <si>
    <t>D30/ A16</t>
  </si>
  <si>
    <t>Gela 2: The Relief of Company F [American-Italian]</t>
  </si>
  <si>
    <t>MT 2/SC 7</t>
  </si>
  <si>
    <t>The Dirty Dozen - Back for More</t>
  </si>
  <si>
    <t>01 w 35 w 36</t>
  </si>
  <si>
    <t>var.</t>
  </si>
  <si>
    <t>Gela 3: Seize the Cathedral! [American-Italian]</t>
  </si>
  <si>
    <t>MT 3/SC 8</t>
  </si>
  <si>
    <t>10 w 12</t>
  </si>
  <si>
    <t>D11/ A1</t>
  </si>
  <si>
    <t>D16/ A10</t>
  </si>
  <si>
    <t>1 SMC ea.</t>
  </si>
  <si>
    <t>D1/ A1</t>
  </si>
  <si>
    <t>Treasure Hunt (Multi-player Scenario)</t>
  </si>
  <si>
    <t>06 w 07 w 08 w 13 w 14</t>
  </si>
  <si>
    <t>ATL 92.1</t>
  </si>
  <si>
    <t>D9/ A12</t>
  </si>
  <si>
    <t>Death at Carentan</t>
  </si>
  <si>
    <t>ATL 92.2</t>
  </si>
  <si>
    <t>D12/ A7</t>
  </si>
  <si>
    <t>Totsugeki! [Chinese-Japanese]</t>
  </si>
  <si>
    <t>ATL 92.3</t>
  </si>
  <si>
    <t>ATL 92.5</t>
  </si>
  <si>
    <t>SC 9</t>
  </si>
  <si>
    <t>SC10</t>
  </si>
  <si>
    <t>04 w 19</t>
  </si>
  <si>
    <t>Okinawa, Ryukyu Islands</t>
  </si>
  <si>
    <t>Climax at Nijmegen Bridge</t>
  </si>
  <si>
    <t>SC12</t>
  </si>
  <si>
    <t>01 w 03 w 08</t>
  </si>
  <si>
    <t>D2/ A4</t>
  </si>
  <si>
    <t>Assault on Tanambogo</t>
  </si>
  <si>
    <t>35 w 36</t>
  </si>
  <si>
    <t>ASL Digest # 3.09</t>
  </si>
  <si>
    <t xml:space="preserve">Chance D'une Affaire </t>
  </si>
  <si>
    <t>ASL Digest Issue 3.09 ATL 93.3, Tactiques Issue 2 Tac12 &amp; ASL Annual `95 Winter A 80</t>
  </si>
  <si>
    <t>They Fired on Odessa…</t>
  </si>
  <si>
    <t xml:space="preserve">Last of Their Strength </t>
  </si>
  <si>
    <t>35 w 37 w 38</t>
  </si>
  <si>
    <t>Orange at Walawbum</t>
  </si>
  <si>
    <t>ATL 93.5</t>
  </si>
  <si>
    <t>36 w 37</t>
  </si>
  <si>
    <t xml:space="preserve">No More Raids </t>
  </si>
  <si>
    <t>AM 1</t>
  </si>
  <si>
    <t>17 w 18</t>
  </si>
  <si>
    <t>A: Tr3 w D: FB1</t>
  </si>
  <si>
    <t>MS 1</t>
  </si>
  <si>
    <t>D8/ A12</t>
  </si>
  <si>
    <t>PM 1</t>
  </si>
  <si>
    <t>26 w 28</t>
  </si>
  <si>
    <t xml:space="preserve">Laying Down the Gauntlet </t>
  </si>
  <si>
    <t>SK 2</t>
  </si>
  <si>
    <t>SK 1</t>
  </si>
  <si>
    <t>02 w 04</t>
  </si>
  <si>
    <t xml:space="preserve">The Makeshift Guard </t>
  </si>
  <si>
    <t>WS 1</t>
  </si>
  <si>
    <t>19 w 32</t>
  </si>
  <si>
    <t>16 w 33</t>
  </si>
  <si>
    <t>A: PD w D: AS</t>
  </si>
  <si>
    <t>Encircling the Ruhr Prelude</t>
  </si>
  <si>
    <t>04 w 05 w 06 w 12 w 18</t>
  </si>
  <si>
    <t>Encircling the Ruhr Part I</t>
  </si>
  <si>
    <t>SL 47/MJN 3A</t>
  </si>
  <si>
    <t xml:space="preserve">Operation Switchback </t>
  </si>
  <si>
    <t>SL 218</t>
  </si>
  <si>
    <t>02 w 03 w 04 w 06 w 07 w 08 w 10 w 16</t>
  </si>
  <si>
    <t>SL 220</t>
  </si>
  <si>
    <t>SL 219</t>
  </si>
  <si>
    <t>A: Tr6 w D: AB7, FB1, Tr4</t>
  </si>
  <si>
    <t>Wotanstellung (Wotan's Position)</t>
  </si>
  <si>
    <t>HR 1</t>
  </si>
  <si>
    <t>TSS 2</t>
  </si>
  <si>
    <t>18 w 40</t>
  </si>
  <si>
    <t>GS, Ov3 w  A: Tr1</t>
  </si>
  <si>
    <t>TH 12</t>
  </si>
  <si>
    <t>Guam, Mariannas Island Group</t>
  </si>
  <si>
    <t>TH 13</t>
  </si>
  <si>
    <t>16 w 43</t>
  </si>
  <si>
    <t>34 w 35 w 36 w 38</t>
  </si>
  <si>
    <t>KM 1</t>
  </si>
  <si>
    <t>Rout Pak II RPII  3</t>
  </si>
  <si>
    <t xml:space="preserve">Checkout Time - Jeff Shields </t>
  </si>
  <si>
    <t>JS 10</t>
  </si>
  <si>
    <t>06 w 39</t>
  </si>
  <si>
    <t>TSS 3</t>
  </si>
  <si>
    <t>05 w 07</t>
  </si>
  <si>
    <t>DS, Ov2 w D: Ski, WC</t>
  </si>
  <si>
    <t>TH 14</t>
  </si>
  <si>
    <t>Resistance at Chabrehez</t>
  </si>
  <si>
    <t>SL  25</t>
  </si>
  <si>
    <t>AH: KGP II Ch</t>
  </si>
  <si>
    <t>SL 300</t>
  </si>
  <si>
    <t>8 w 4</t>
  </si>
  <si>
    <t>D3/ A4</t>
  </si>
  <si>
    <t>SL  41</t>
  </si>
  <si>
    <t>15 w 2</t>
  </si>
  <si>
    <t>JS 12</t>
  </si>
  <si>
    <t>Quickie Scenario: Sherman vs Panther</t>
  </si>
  <si>
    <t>JS 13</t>
  </si>
  <si>
    <t>4 (?)</t>
  </si>
  <si>
    <t>D5/ A1</t>
  </si>
  <si>
    <t>05 w 24 w 32 w 36 w 39 w 41</t>
  </si>
  <si>
    <t>Enemy: Partisan w Friendly: German, Japanese or Axis Minor</t>
  </si>
  <si>
    <t>13 w 17 w 43</t>
  </si>
  <si>
    <t>DS w A: Dozer2</t>
  </si>
  <si>
    <t>March To the Beaches</t>
  </si>
  <si>
    <t>SI1/MT 5</t>
  </si>
  <si>
    <t xml:space="preserve">Hill 67 version 1.5 </t>
  </si>
  <si>
    <t>GL 1</t>
  </si>
  <si>
    <t>09 w 43</t>
  </si>
  <si>
    <t>Rescue My Friend version 2</t>
  </si>
  <si>
    <t>Across the Moro version 4</t>
  </si>
  <si>
    <t>JDB 01</t>
  </si>
  <si>
    <t>Casa Berardi Charge version 4</t>
  </si>
  <si>
    <t>JDB 02</t>
  </si>
  <si>
    <t>17 w 19</t>
  </si>
  <si>
    <t xml:space="preserve">Through The Hitler Line version 4 </t>
  </si>
  <si>
    <t>JDB 03</t>
  </si>
  <si>
    <t>11 w 17</t>
  </si>
  <si>
    <t>GS w A: WC</t>
  </si>
  <si>
    <t>07 w 18 w 21</t>
  </si>
  <si>
    <t>20 w 22</t>
  </si>
  <si>
    <t>GS w A: Skis, WC</t>
  </si>
  <si>
    <t>12 w 29</t>
  </si>
  <si>
    <t>40 w 41</t>
  </si>
  <si>
    <t>10 w 13</t>
  </si>
  <si>
    <t>05 w 06 w 07</t>
  </si>
  <si>
    <t>04 w 16 w 43</t>
  </si>
  <si>
    <t>15 w 21</t>
  </si>
  <si>
    <t>35 w 44</t>
  </si>
  <si>
    <t>Ov11 w D: Sewer</t>
  </si>
  <si>
    <t>ASL on the Internet</t>
  </si>
  <si>
    <t>16 w 17 w 19</t>
  </si>
  <si>
    <t>Ov2 w A: Air w D: HH</t>
  </si>
  <si>
    <t>04 w 13 w 33</t>
  </si>
  <si>
    <t>05 w 32</t>
  </si>
  <si>
    <t>35 w 38</t>
  </si>
  <si>
    <t>02 w 09 w 24</t>
  </si>
  <si>
    <t>03 w 33</t>
  </si>
  <si>
    <t>GS w D: Cavalry10</t>
  </si>
  <si>
    <t>14 w 10 w 32</t>
  </si>
  <si>
    <t>DLV, Ov1 w A: AS</t>
  </si>
  <si>
    <t>3CB 1 w 3CB 2 w 3CB 3</t>
  </si>
  <si>
    <t>CI w A: AB2, Air, PD, Rafts7, Tr19-47 w D: Air, FTV1</t>
  </si>
  <si>
    <t>AH: KGP II Lg</t>
  </si>
  <si>
    <t>11 w 15</t>
  </si>
  <si>
    <t>32 w 39 w 62</t>
  </si>
  <si>
    <t>A: Tr4 w D: Tr2</t>
  </si>
  <si>
    <t>16 w 17</t>
  </si>
  <si>
    <t>A: Tr11 w D: Tr2</t>
  </si>
  <si>
    <t>44 w 63</t>
  </si>
  <si>
    <t>A: Tr4 w D: Tr1</t>
  </si>
  <si>
    <t>1b w 2b</t>
  </si>
  <si>
    <t>02 w 04 w 19 w 33</t>
  </si>
  <si>
    <t>06 w 3b w 6b</t>
  </si>
  <si>
    <t>A: MC2, Tr11 w D: MC1, MGB1</t>
  </si>
  <si>
    <t>1a w 4a</t>
  </si>
  <si>
    <t>40 w 57</t>
  </si>
  <si>
    <t>A: hd13 w D: Tr15</t>
  </si>
  <si>
    <t>2a w 4a</t>
  </si>
  <si>
    <t>06 w 16 w 33 w 1a w t</t>
  </si>
  <si>
    <t>03 w 05 w 16</t>
  </si>
  <si>
    <t>DS w D: WC</t>
  </si>
  <si>
    <t>08 w 16 w 17</t>
  </si>
  <si>
    <t>02 w 06 w 08</t>
  </si>
  <si>
    <t>34 w 35 w 37</t>
  </si>
  <si>
    <t>somewhere in France</t>
  </si>
  <si>
    <t>D5/ A10</t>
  </si>
  <si>
    <t>12 w 15</t>
  </si>
  <si>
    <t>AlH, Drifts, DS, EW, FS w A: Ski w D: WC</t>
  </si>
  <si>
    <t>DS, EW, LV w D: Ski, WC</t>
  </si>
  <si>
    <t>RT w D: BT</t>
  </si>
  <si>
    <t>03 w 19</t>
  </si>
  <si>
    <t>04 w 07 w 18</t>
  </si>
  <si>
    <t>25 w 26 w 27 w 28 w 29</t>
  </si>
  <si>
    <t>02 w 17</t>
  </si>
  <si>
    <t>w w z</t>
  </si>
  <si>
    <t>10 w 20 w 32 w 40 w 42 w 49</t>
  </si>
  <si>
    <t>25 w 26 w 27</t>
  </si>
  <si>
    <t>PA CG I</t>
  </si>
  <si>
    <t>02 w 04 w 17 w 39 w 40 w 40 w 41 w 44</t>
  </si>
  <si>
    <t>PA CG II</t>
  </si>
  <si>
    <t>05 w 11 w 18 w 19 w 21 w 32 w 34 w 42</t>
  </si>
  <si>
    <t>PA CG III</t>
  </si>
  <si>
    <t>07 w 08 w 10 w 12 w 13 w 33 w 37 w 44</t>
  </si>
  <si>
    <t>LV, PA SSR w D: AS</t>
  </si>
  <si>
    <t>A: LC5 w D: BT, FB</t>
  </si>
  <si>
    <t>13 w 18 w 37 w 44</t>
  </si>
  <si>
    <t>Ov3 w A: Air, Tr9</t>
  </si>
  <si>
    <t>32 w 36 w 39 w 41</t>
  </si>
  <si>
    <t>Sheldon Easterbrook</t>
  </si>
  <si>
    <t>10 w 16</t>
  </si>
  <si>
    <t>D6/ A7</t>
  </si>
  <si>
    <t>D9/ A16</t>
  </si>
  <si>
    <t>RT, NQ</t>
  </si>
  <si>
    <t>19 w TR5</t>
  </si>
  <si>
    <t>Mud w A: Air</t>
  </si>
  <si>
    <t>07 w 13 w 17</t>
  </si>
  <si>
    <t>GS, WC w A: AS</t>
  </si>
  <si>
    <t>GS, LV, WC w A: AS</t>
  </si>
  <si>
    <t>08 w 22</t>
  </si>
  <si>
    <t>Mist, Ov3 w A: LC9, Tr2</t>
  </si>
  <si>
    <t>35 w 37</t>
  </si>
  <si>
    <t>12 w 13 w 18</t>
  </si>
  <si>
    <t>A: FTV1 w D: Tr1</t>
  </si>
  <si>
    <t>02 w 03 w 04 w 05</t>
  </si>
  <si>
    <t>GS w A: Tr2 w D: Tr6</t>
  </si>
  <si>
    <t>03 w 05</t>
  </si>
  <si>
    <t>SL</t>
  </si>
  <si>
    <t>Central Poland</t>
  </si>
  <si>
    <t>3 w 5</t>
  </si>
  <si>
    <t>D13/ A15</t>
  </si>
  <si>
    <t>02 w 03 w 04 w 05 w 06 w 06 w 07 w 07 w 08 w 08 w 10 w 11 w 15 w 16 w 17 w 19</t>
  </si>
  <si>
    <t>Mud w A: Air3, FTV3, Rafts16, Tr6 w D: AB7, FB1, Tr4</t>
  </si>
  <si>
    <t>5 w 2</t>
  </si>
  <si>
    <t>02 w 03 w 04 w 06 w 07</t>
  </si>
  <si>
    <t>04 w 05 w 14</t>
  </si>
  <si>
    <t>04 w 16 w 18</t>
  </si>
  <si>
    <t>01 w 04 w 15</t>
  </si>
  <si>
    <t>02 w 13</t>
  </si>
  <si>
    <t>02 w 06</t>
  </si>
  <si>
    <t>12 w 13</t>
  </si>
  <si>
    <t>05 w 22</t>
  </si>
  <si>
    <t>GS w A: WC w D: hd2</t>
  </si>
  <si>
    <t>18 w v</t>
  </si>
  <si>
    <t>Norwegien</t>
  </si>
  <si>
    <t>Monkeys With Typewriters, Vol. II: Ostfold MwT24</t>
  </si>
  <si>
    <t>40 w 46</t>
  </si>
  <si>
    <t>D10/ A12</t>
  </si>
  <si>
    <t>GS, LV w D: AS</t>
  </si>
  <si>
    <t>p w t</t>
  </si>
  <si>
    <t>24 w 42</t>
  </si>
  <si>
    <t>WWW Squad Leader Series I Pack WWW 83</t>
  </si>
  <si>
    <t>04 w 06 w 07</t>
  </si>
  <si>
    <t>LV w D: Tr4</t>
  </si>
  <si>
    <t>WWW Squad Leader Series I Pack WWW 98</t>
  </si>
  <si>
    <t>b w d w e w f w g w h</t>
  </si>
  <si>
    <t>10 w 46</t>
  </si>
  <si>
    <t>40 w 44</t>
  </si>
  <si>
    <t>A: Air1, Tr1 w D: Tr2</t>
  </si>
  <si>
    <t>GS w D: WC</t>
  </si>
  <si>
    <t>02 w 03 w 04 w 05 w 12 w 50</t>
  </si>
  <si>
    <t>GS w A: hd4, Tr7, WC w D: Tr6</t>
  </si>
  <si>
    <t>Mist w D: Air1</t>
  </si>
  <si>
    <t>CI w D: FB2</t>
  </si>
  <si>
    <t>12 w 33</t>
  </si>
  <si>
    <t>DS, EW FS w A: Ski20, WC</t>
  </si>
  <si>
    <t>37 w 41</t>
  </si>
  <si>
    <t>A: Tr2 w D: FB2</t>
  </si>
  <si>
    <t>16 w 19</t>
  </si>
  <si>
    <t>02 w 18</t>
  </si>
  <si>
    <t>FS, GS w A: Cavalry14 w D: AS</t>
  </si>
  <si>
    <t>13 w 59</t>
  </si>
  <si>
    <t>A: AS w D: Air</t>
  </si>
  <si>
    <t>26 w 29</t>
  </si>
  <si>
    <t>DLV, Ov6 w A: LC4</t>
  </si>
  <si>
    <t>EW, GS w A: HH, Ski20, WC w D: FB4</t>
  </si>
  <si>
    <t>13 w 58</t>
  </si>
  <si>
    <t>57 w BFP L</t>
  </si>
  <si>
    <t>DLV w D: Air0-3</t>
  </si>
  <si>
    <t>ASL on the Internet (SASL)</t>
  </si>
  <si>
    <t>1st Infantry Division - Baker Co.-Hans Meilants</t>
  </si>
  <si>
    <t>Mission 1</t>
  </si>
  <si>
    <t>JDB 04</t>
  </si>
  <si>
    <t>Mission 2</t>
  </si>
  <si>
    <t>12/-/1942</t>
  </si>
  <si>
    <t>Mission 3</t>
  </si>
  <si>
    <t>1/-/1943</t>
  </si>
  <si>
    <t>Mission 4</t>
  </si>
  <si>
    <t>2/-/1943</t>
  </si>
  <si>
    <t>Mission 5</t>
  </si>
  <si>
    <t>3/-/1943</t>
  </si>
  <si>
    <t>Band of Brothers - Hans Mielants</t>
  </si>
  <si>
    <t>Auduville-La-Hubert, Normandy, France</t>
  </si>
  <si>
    <t>You Are Going To Get Me Killed!</t>
  </si>
  <si>
    <t>near Carentan, France</t>
  </si>
  <si>
    <t>Hell's Highway</t>
  </si>
  <si>
    <t>Hell’s Highway. Son, Noord-Brabant, The Netherlands</t>
  </si>
  <si>
    <t>Krauts In the Open, Fire for Effect</t>
  </si>
  <si>
    <t>Randwijk, Betuwe, The Netherlands</t>
  </si>
  <si>
    <t>Never Thought To Be So Glad To See A Bloody Yank</t>
  </si>
  <si>
    <t>Driel, Betuwe, The Netherlands</t>
  </si>
  <si>
    <t>We're Paratroopers, We're Supposed To Be Surrounded</t>
  </si>
  <si>
    <t>Mission 6</t>
  </si>
  <si>
    <t>Bastogne, Luxembourg province, Belgium</t>
  </si>
  <si>
    <t>Sitting Ducks</t>
  </si>
  <si>
    <t>Mission 7</t>
  </si>
  <si>
    <t>Luxembourg Province, Belgium</t>
  </si>
  <si>
    <t>Nervous In the Service</t>
  </si>
  <si>
    <t>Mission 8</t>
  </si>
  <si>
    <t>Hagenau, Alsace, France</t>
  </si>
  <si>
    <t>Futile Fanatics</t>
  </si>
  <si>
    <t>Mission 9</t>
  </si>
  <si>
    <t>Near Münich, Bayern, Germany</t>
  </si>
  <si>
    <t>Barbarossa - Hans Mielants</t>
  </si>
  <si>
    <t>Rawa Rusha, Ukraine</t>
  </si>
  <si>
    <t>Busting the Stalin Line</t>
  </si>
  <si>
    <t>Poskiruv, Ukraine</t>
  </si>
  <si>
    <t>Watch Out!</t>
  </si>
  <si>
    <t>Balaia Cerkiv, Ukraine</t>
  </si>
  <si>
    <t>Unknown Resistance</t>
  </si>
  <si>
    <t>Taratcha, Ukraine</t>
  </si>
  <si>
    <t>Doomed Place</t>
  </si>
  <si>
    <t>Korsun, Russia</t>
  </si>
  <si>
    <t>The Kamela Cruise</t>
  </si>
  <si>
    <t>Kamela, Ukraine</t>
  </si>
  <si>
    <t>Recon the City</t>
  </si>
  <si>
    <t>Dnieprodzherzinsk, Ukraine</t>
  </si>
  <si>
    <t>Assault the City</t>
  </si>
  <si>
    <t>Across the Dniepr</t>
  </si>
  <si>
    <t>The Kamenka Crush</t>
  </si>
  <si>
    <t>Kamenka, Ukraine</t>
  </si>
  <si>
    <t>The Kremenchoug Clearing</t>
  </si>
  <si>
    <t>Kremenchoug, Ukraine</t>
  </si>
  <si>
    <t>Kampfgruppe von Reitzenstein</t>
  </si>
  <si>
    <t>North of Dniepropetrovsk, Ukraine</t>
  </si>
  <si>
    <t>The Melitopol Pocket</t>
  </si>
  <si>
    <t>North of Melitopol, Ukraine</t>
  </si>
  <si>
    <t>Rasputista</t>
  </si>
  <si>
    <t>Ignatevka. Ukraine</t>
  </si>
  <si>
    <t>First Snow</t>
  </si>
  <si>
    <t>Amvrosievka. Ukraine</t>
  </si>
  <si>
    <t>Stoi!</t>
  </si>
  <si>
    <t>Crazy Krynka</t>
  </si>
  <si>
    <t>Kopalkava, Ukraine</t>
  </si>
  <si>
    <t>This Terrible Swift Chachka</t>
  </si>
  <si>
    <t>Dimitrienko, Russia</t>
  </si>
  <si>
    <t>Encountering the T-34</t>
  </si>
  <si>
    <t>The Rostov Trap</t>
  </si>
  <si>
    <t>Darjevka, Russia</t>
  </si>
  <si>
    <t>Covering 1st Panzer Army's Withdrawal</t>
  </si>
  <si>
    <t>Mission 22</t>
  </si>
  <si>
    <t>Ashtachovo, Russia</t>
  </si>
  <si>
    <t>White Hell</t>
  </si>
  <si>
    <t>Mission 23</t>
  </si>
  <si>
    <t>Blakovo, Russia</t>
  </si>
  <si>
    <t>Back On the Mius</t>
  </si>
  <si>
    <t>Mission 24</t>
  </si>
  <si>
    <t>Goladojevka, Russia</t>
  </si>
  <si>
    <t>Alte Fritz</t>
  </si>
  <si>
    <t>Mission 25</t>
  </si>
  <si>
    <t>Russkoje, Ukraine</t>
  </si>
  <si>
    <t>Hans Mielants</t>
  </si>
  <si>
    <t>Deep Recon</t>
  </si>
  <si>
    <t>Pathclearing</t>
  </si>
  <si>
    <t>Take Out the Railroad Gun</t>
  </si>
  <si>
    <t>Infiltration 1: Behind the Enemy Lines</t>
  </si>
  <si>
    <t>Infiltration 2: Smashing the Enemy Lines</t>
  </si>
  <si>
    <t>Crush On You</t>
  </si>
  <si>
    <t>Jumping Cats - Hans Mielants</t>
  </si>
  <si>
    <t>First Contact [Indian-Japanese]</t>
  </si>
  <si>
    <t>Betong, Siam</t>
  </si>
  <si>
    <t>Up the Hills</t>
  </si>
  <si>
    <t>Jitra, Kedah, Malay</t>
  </si>
  <si>
    <t>Crossing the Perak</t>
  </si>
  <si>
    <t>Kuala Kangsar, Perak Province, Malaya</t>
  </si>
  <si>
    <t>Daring Dash</t>
  </si>
  <si>
    <t>Telok Anson, Perak, Malaya</t>
  </si>
  <si>
    <t>Securing the Slim</t>
  </si>
  <si>
    <t>Kuala Kubu, Selango, Malaya</t>
  </si>
  <si>
    <t>The Gemencheh Disaster</t>
  </si>
  <si>
    <t>Gemencheh, Negri Sembilan Province, Malaya</t>
  </si>
  <si>
    <t>Hot 'n Wet</t>
  </si>
  <si>
    <t>Johore Province, Malaya</t>
  </si>
  <si>
    <t>Not So Much of A Safe Haven</t>
  </si>
  <si>
    <t>Johore Bahru, Johore Province, Malaya</t>
  </si>
  <si>
    <t>At the Right Place</t>
  </si>
  <si>
    <t>Thong Hu, Singapore</t>
  </si>
  <si>
    <t>Moskva - Hans Mielants</t>
  </si>
  <si>
    <t>Chimki, Russia</t>
  </si>
  <si>
    <t>Counterstroke Kryokovo</t>
  </si>
  <si>
    <t>Krykovko, Russia</t>
  </si>
  <si>
    <t>Annihilators At Andreyevka</t>
  </si>
  <si>
    <t>Andreyvkya, Russia</t>
  </si>
  <si>
    <t>Towards the Lake</t>
  </si>
  <si>
    <t>Rychkovo, Russia</t>
  </si>
  <si>
    <t>Clear That Town</t>
  </si>
  <si>
    <t>Zagore, Russia</t>
  </si>
  <si>
    <t>Point Blank 5.2 Mar - Apr 2011: Tiger Ace - Otto Carius</t>
  </si>
  <si>
    <t>Mop up Operation E of Ilowaskij (Pockets/ 2)</t>
  </si>
  <si>
    <t>southwest of Ilowaski, Russia</t>
  </si>
  <si>
    <t>Russian Attack near Lowez (Human Wave/ 14)</t>
  </si>
  <si>
    <t>Lowaz, Russia</t>
  </si>
  <si>
    <t>German Attack near Lowez (Cautious Advance/ 1)</t>
  </si>
  <si>
    <t>Defense of Wolasaro (Hold the Bridge/ 11)</t>
  </si>
  <si>
    <t>Wolosaro, Russia</t>
  </si>
  <si>
    <t>Defense of the Narwa Bridgehead (Hold the Line/ 10)</t>
  </si>
  <si>
    <t>Narwa Bridgehead, Estonia</t>
  </si>
  <si>
    <t>Counter Attack at Tirtsu (Take the Highway/ 5)</t>
  </si>
  <si>
    <t>Tirtsu, near Narwa, Estonia</t>
  </si>
  <si>
    <t>German Assualt on Sojewo Hill (Cautious Advance/ 1)</t>
  </si>
  <si>
    <t>Sujewo, Soviet Union</t>
  </si>
  <si>
    <t>German Attack on Bolnorylcze (Recon/ 3)</t>
  </si>
  <si>
    <t>Bolnorylcze, Estonia</t>
  </si>
  <si>
    <t>Attack at Widenau (Cautious Advance/ 1)</t>
  </si>
  <si>
    <t>Weidenau, Germany</t>
  </si>
  <si>
    <t>Ambush on the Ruhr (Ambush/ **)</t>
  </si>
  <si>
    <t>On the Ruhr Highway, Germany</t>
  </si>
  <si>
    <t>ASL on the Internet (TSASL)</t>
  </si>
  <si>
    <t xml:space="preserve">Eiffel Tour (Schwere Panzer Kompanie/I. Panzer Abtielung/ 201) </t>
  </si>
  <si>
    <t>Armored Clash (Meeting Engagement/ NS)</t>
  </si>
  <si>
    <t>Removka, Ukraine</t>
  </si>
  <si>
    <t>Hill 213.9 (Anti-Tank Screen/ NS)</t>
  </si>
  <si>
    <t>Stepenovka, Ukraine</t>
  </si>
  <si>
    <t>Doing More with Less (Take the Highway/ 5)</t>
  </si>
  <si>
    <t>Kalinkova, Ukraine</t>
  </si>
  <si>
    <t>Crushing the Bridgehead (Bridgehead/ 9)</t>
  </si>
  <si>
    <t>Dmitrevka, Ukraine</t>
  </si>
  <si>
    <t>Anti-Tank Screen</t>
  </si>
  <si>
    <t>Mission A1</t>
  </si>
  <si>
    <t>Expoitation</t>
  </si>
  <si>
    <t>Mission A2</t>
  </si>
  <si>
    <t>Interception</t>
  </si>
  <si>
    <t>Mission A3</t>
  </si>
  <si>
    <t>White Mammoths (1st Company/1st Battalion/21st Tank Brigade)</t>
  </si>
  <si>
    <t>The Kalinin Raid (Block Party/ 7)</t>
  </si>
  <si>
    <t>Earning the Nickname (Assault/ NS)</t>
  </si>
  <si>
    <t>Rogatsexo, Russia</t>
  </si>
  <si>
    <t>Severe Onslaught (Pusuit/ 15)</t>
  </si>
  <si>
    <t>Pogerolje, Russia</t>
  </si>
  <si>
    <t>Marsh Men (Enemy Offensive/ 9)</t>
  </si>
  <si>
    <t>Oshtakovo, Russia</t>
  </si>
  <si>
    <t>Blasted Away (Anti-Tank Screen (NS TSASL)</t>
  </si>
  <si>
    <t>Rosino, Russia</t>
  </si>
  <si>
    <t>From Woods to Bush (Cautious Advance/ 1)</t>
  </si>
  <si>
    <t>Bushnevo, Russia</t>
  </si>
  <si>
    <t>Breaking Citadel (Bunker Busting/ 5)</t>
  </si>
  <si>
    <t>Bolkhov, Russia</t>
  </si>
  <si>
    <t>Christmas Clash (Interception/ NS TSASL)</t>
  </si>
  <si>
    <t>Zhitomir, Russia</t>
  </si>
  <si>
    <t>Spring Cauldron (Exploitation/ NS TSASL)</t>
  </si>
  <si>
    <t>Starakonstantinov, Ukraine</t>
  </si>
  <si>
    <t>Summer Blow (Fortress/ 6)</t>
  </si>
  <si>
    <t>Zloczow, Russia</t>
  </si>
  <si>
    <t>Saving Slovakia (Enemy Offensive/ 9)</t>
  </si>
  <si>
    <t>Dukla Pass, Poland</t>
  </si>
  <si>
    <t>Sotnikov's Special Platoon (Cautious Advance/ 1)</t>
  </si>
  <si>
    <t>Krajna Porubka, Slovakia</t>
  </si>
  <si>
    <t>Crossing the Vistula (River Assault/ 17)</t>
  </si>
  <si>
    <t>Maly Vistula, Slovakia</t>
  </si>
  <si>
    <t>Taking the Old Line (Bunker Busting/ 4)</t>
  </si>
  <si>
    <t>Moravska Ostrava, Moravia</t>
  </si>
  <si>
    <t>w w x w y w z</t>
  </si>
  <si>
    <t>LV w D: AS</t>
  </si>
  <si>
    <t>Ov3 w D: Tr1</t>
  </si>
  <si>
    <t>11 w 14</t>
  </si>
  <si>
    <t>Entre le Marteau et l'Enclume (Between Hammer &amp; Anvil)</t>
  </si>
  <si>
    <t xml:space="preserve">Retraite Malaisee (Uneasy Withdrawal) </t>
  </si>
  <si>
    <t>34 w 36</t>
  </si>
  <si>
    <t xml:space="preserve">Je Me Souviens (I Remember) </t>
  </si>
  <si>
    <t>07 w 08 w 11 w 18</t>
  </si>
  <si>
    <t xml:space="preserve">La Batterie de Merville (The Merville Battery) </t>
  </si>
  <si>
    <t>05 w 14 w 19</t>
  </si>
  <si>
    <t xml:space="preserve">Contre-Attaque à Villers-Bocage </t>
  </si>
  <si>
    <t>10 w 11 w 18</t>
  </si>
  <si>
    <t>Piege a Carpiquet (Trap In Carpiquet)</t>
  </si>
  <si>
    <t>04 w 12 w 14</t>
  </si>
  <si>
    <t>BC w A: FTV1</t>
  </si>
  <si>
    <t>12 w 17 w 19</t>
  </si>
  <si>
    <t>BC, DLV w A: Tr1</t>
  </si>
  <si>
    <t>Stutzpunkt Lezongar (Lezongar Stronghold)</t>
  </si>
  <si>
    <t>11 w 13</t>
  </si>
  <si>
    <t>Debout les Bambins! (Get Up Kids!)</t>
  </si>
  <si>
    <t>04 w 05 w 17 w 33</t>
  </si>
  <si>
    <t>26 w 27</t>
  </si>
  <si>
    <t xml:space="preserve">La Neige et le Sang (Snow and Blood) </t>
  </si>
  <si>
    <t>DS, EW w A: Ski, WC</t>
  </si>
  <si>
    <t>Entre le Marteau et l'Enclume II</t>
  </si>
  <si>
    <t>La Vallee du Tonnerre (Thunder Valley)</t>
  </si>
  <si>
    <t>24 w 26</t>
  </si>
  <si>
    <t xml:space="preserve">Nettoyage d'Ete (Summer Cleaning) </t>
  </si>
  <si>
    <t xml:space="preserve">Bren-Guns </t>
  </si>
  <si>
    <t>04 w 06</t>
  </si>
  <si>
    <t>10 w 17</t>
  </si>
  <si>
    <t>Champs de Noël (Christmas Fields)</t>
  </si>
  <si>
    <t>02 w 03 w 04</t>
  </si>
  <si>
    <t>Triste Bapteme (Sad Baptism)</t>
  </si>
  <si>
    <t>05 w 10</t>
  </si>
  <si>
    <t>GS w D: AS</t>
  </si>
  <si>
    <t>02 w 13 w 15</t>
  </si>
  <si>
    <t>Bain de Minuit a Tobrouk (Midnight At Tobruk)</t>
  </si>
  <si>
    <t>26 w 30</t>
  </si>
  <si>
    <t>Ov8 w A: LC12</t>
  </si>
  <si>
    <t>Un Coin d'Enfer (Hell's Corner)</t>
  </si>
  <si>
    <t>07 w 34 w 37</t>
  </si>
  <si>
    <t xml:space="preserve">Nella Nebia (In the Fog) </t>
  </si>
  <si>
    <t xml:space="preserve">Orange at Walawbum </t>
  </si>
  <si>
    <t>Jusqu'au Bout de Leurs Forces (Last of Their Strength)</t>
  </si>
  <si>
    <t>Il etait une petite Colonne…(Once There Was A Little Column)</t>
  </si>
  <si>
    <t>La Crete de Kakazu (Kakazu Ridge)</t>
  </si>
  <si>
    <t>Yae Dake</t>
  </si>
  <si>
    <t xml:space="preserve">Par Saint Georges! (By Saint George!) </t>
  </si>
  <si>
    <t>Contre-Attaque à Connage (Counterattack At Connage)</t>
  </si>
  <si>
    <t>Ov4 w A: Tr3</t>
  </si>
  <si>
    <t xml:space="preserve">Carre D'As (Four Aces) </t>
  </si>
  <si>
    <t>12 w 16</t>
  </si>
  <si>
    <t>Thulin Doit Etre Pris! (Thulin Must Be Taken!) [Fr.-Ger.]</t>
  </si>
  <si>
    <t>03 w 24</t>
  </si>
  <si>
    <t>La Mort Vient Du Ciel (Death From the Sky)</t>
  </si>
  <si>
    <t>02 w 18 w 24</t>
  </si>
  <si>
    <t>Chaud! Chaud les Buron! (Chertnuts! Hot Chestnuts!)</t>
  </si>
  <si>
    <t>04 w 12 w 17</t>
  </si>
  <si>
    <t xml:space="preserve">Operation sur la Gudbransdal </t>
  </si>
  <si>
    <t>02 w 07</t>
  </si>
  <si>
    <t>Cauchemar Ecossais (Scottish Nightmare)</t>
  </si>
  <si>
    <t>27 w 28</t>
  </si>
  <si>
    <t>DLV, Ov5 w A: Tr1</t>
  </si>
  <si>
    <t>Dernier Arret Avant la Victoire (Last Stop Before Victory)</t>
  </si>
  <si>
    <t>34 w 35</t>
  </si>
  <si>
    <t>Une Guerre de Caporaux (A War of Corporals)</t>
  </si>
  <si>
    <t xml:space="preserve">Massacre au Paradis </t>
  </si>
  <si>
    <t>Drame Libanais (Lebanese Drama)</t>
  </si>
  <si>
    <t>05 w 24</t>
  </si>
  <si>
    <t>Des Roses pour Vandervoot (Roses for Vandervoot)</t>
  </si>
  <si>
    <t>Pris au Piege (Caught in the Trap)</t>
  </si>
  <si>
    <t>Des Fauves aux Abois (Big Cats At Bay)</t>
  </si>
  <si>
    <t>03 w 04 w 18</t>
  </si>
  <si>
    <t>15 w 18</t>
  </si>
  <si>
    <t>L'Union Fait la Force (Strength Through Unity)</t>
  </si>
  <si>
    <t>L'Armee du Bout du Monde (Army At End of the World)</t>
  </si>
  <si>
    <t xml:space="preserve">Victoire a la Pyrrhus (Pyrrhic Victory) </t>
  </si>
  <si>
    <t>03 w 18</t>
  </si>
  <si>
    <t>GS, LV w A: Air w D: Tr2</t>
  </si>
  <si>
    <t>Nel Nome Di Roma (In the Name of Rome)</t>
  </si>
  <si>
    <t>Carrefour Dangereux (Dangerous Crossroads)</t>
  </si>
  <si>
    <t>11 w 16</t>
  </si>
  <si>
    <t xml:space="preserve">Les Petits du Renard (The Fox's Child) </t>
  </si>
  <si>
    <t>04 w 18 w 25</t>
  </si>
  <si>
    <t xml:space="preserve">Dernier Baroud (Last Stand) </t>
  </si>
  <si>
    <t>Vingt Neuf en Avant! (29 Let's Go!)</t>
  </si>
  <si>
    <t>Partie De Campagne (Country Party)</t>
  </si>
  <si>
    <t>Des Fantomes Dans La Jungle (Phantoms in the Jungle)</t>
  </si>
  <si>
    <t>Panzers Marsch! (Panzers Forward!)</t>
  </si>
  <si>
    <t>ASL on the Internet TT3 &amp; Journal du Stratège Issue 65/66 IDRAC `92</t>
  </si>
  <si>
    <t>Un Train Pour Arnhem (A Train for Arnhem)</t>
  </si>
  <si>
    <t>Tenez Vos Positions! (Hold Your Ground!)</t>
  </si>
  <si>
    <t>12 w 16 w 40</t>
  </si>
  <si>
    <t>Le Dernier Pont (The Last Bridge)</t>
  </si>
  <si>
    <t>Deterrez Les! (Dig Them Out)</t>
  </si>
  <si>
    <t>25 w 28</t>
  </si>
  <si>
    <t>Le Mont Akayama (Mount Akayama)</t>
  </si>
  <si>
    <t xml:space="preserve">Battambang Bang </t>
  </si>
  <si>
    <t>Brise-lames (Breakwater)</t>
  </si>
  <si>
    <t>DS, EW w A: WC w D: Tr2</t>
  </si>
  <si>
    <t>Terminus Sened</t>
  </si>
  <si>
    <t>04 w 33</t>
  </si>
  <si>
    <t>Engagement Pour Une Tour (Combat for A Tower)</t>
  </si>
  <si>
    <t>La Maison de Himmler (Himmler's House)</t>
  </si>
  <si>
    <t>HH, Mist, Ov4 w D: FB</t>
  </si>
  <si>
    <t>Drapeau Rouge (Red Flag)</t>
  </si>
  <si>
    <t>Au Reichstag! (To the Reichstag!)</t>
  </si>
  <si>
    <t xml:space="preserve">Le Ciel et la Boue (Sky and Mud) </t>
  </si>
  <si>
    <t>PBDYO Tac 1</t>
  </si>
  <si>
    <t>04 w 18</t>
  </si>
  <si>
    <t>Les Sentiers de la Gloire (The Path of Glory)</t>
  </si>
  <si>
    <t>PBDYO Tac 2</t>
  </si>
  <si>
    <t>17 w 19 w 20</t>
  </si>
  <si>
    <t>A: Tr3 w D: Air</t>
  </si>
  <si>
    <t xml:space="preserve"> PBDYO Tac 3</t>
  </si>
  <si>
    <t>DLV w A: MC3</t>
  </si>
  <si>
    <t>Le Lycee Technique (The Technical College)</t>
  </si>
  <si>
    <t>PBDYO Tac 4</t>
  </si>
  <si>
    <t>11 w 34</t>
  </si>
  <si>
    <t>Chaumont, 4 Mi. South of Bastogne</t>
  </si>
  <si>
    <t>24 w 39</t>
  </si>
  <si>
    <t>18 w 19</t>
  </si>
  <si>
    <t>Mud w A: Tr4</t>
  </si>
  <si>
    <t>08 w 15 w 16 w 28</t>
  </si>
  <si>
    <t>A: FTV2 w D: AC3</t>
  </si>
  <si>
    <t>4 w 3</t>
  </si>
  <si>
    <t>D1/ A3</t>
  </si>
  <si>
    <t>South of Andriba, Madagascar</t>
  </si>
  <si>
    <t>On the Muese</t>
  </si>
  <si>
    <t>5 w 7 w 2</t>
  </si>
  <si>
    <t>ASL Digest Issue 6.04 HR1, Jitter Fire I Tournament Scenario JF 1 &amp; Banzai!! Issue 2.3</t>
  </si>
  <si>
    <t>A: Cavalry12 w D: Tr4</t>
  </si>
  <si>
    <t>18 w 42 w 43</t>
  </si>
  <si>
    <t>42 w 43</t>
  </si>
  <si>
    <t>38 w 43</t>
  </si>
  <si>
    <t>10 w 33 w 43</t>
  </si>
  <si>
    <t>Ov6 w D: Tr1</t>
  </si>
  <si>
    <t>16 w 33 w 43</t>
  </si>
  <si>
    <t>D5/ A9</t>
  </si>
  <si>
    <t>Gliders, Dust</t>
  </si>
  <si>
    <t>b w d w f w h</t>
  </si>
  <si>
    <t xml:space="preserve"> Maleme, Crete</t>
  </si>
  <si>
    <t>8 w 11 w 14</t>
  </si>
  <si>
    <t>D14/ A21</t>
  </si>
  <si>
    <t>04 w 16 w 19</t>
  </si>
  <si>
    <t>11 w 19 w 33</t>
  </si>
  <si>
    <t>5 w 4</t>
  </si>
  <si>
    <t>D10/ A16</t>
  </si>
  <si>
    <t>Mol</t>
  </si>
  <si>
    <t>Muncheburg, Germany</t>
  </si>
  <si>
    <t>5 w 3</t>
  </si>
  <si>
    <t>D5/ A7</t>
  </si>
  <si>
    <t>D12/ A13</t>
  </si>
  <si>
    <t>2 w 5</t>
  </si>
  <si>
    <t>D12/ A26</t>
  </si>
  <si>
    <t>DS w D: WC, ATMM w A: Pre-Reg Fire</t>
  </si>
  <si>
    <t>DS, EW, FS w A: hd2, Ski, WC</t>
  </si>
  <si>
    <t>a w b w c</t>
  </si>
  <si>
    <t>02 w 04 w 13</t>
  </si>
  <si>
    <t>02 w 09</t>
  </si>
  <si>
    <t>D16/ A20</t>
  </si>
  <si>
    <t>Artuhuhta, Finland</t>
  </si>
  <si>
    <t>3 w 4</t>
  </si>
  <si>
    <t>04 w 05</t>
  </si>
  <si>
    <t>04 w 11 w 13 w 18 w 19 w 33</t>
  </si>
  <si>
    <t>26 w 27 w 28 w 29 w 30 w 31</t>
  </si>
  <si>
    <t>A21</t>
  </si>
  <si>
    <t>Wola Chadkowska, Poland</t>
  </si>
  <si>
    <t>4 w 5</t>
  </si>
  <si>
    <t>D1/ A7</t>
  </si>
  <si>
    <t>D10/ A8</t>
  </si>
  <si>
    <t>23 w 20</t>
  </si>
  <si>
    <t>D4/ A6</t>
  </si>
  <si>
    <t>D13/ A17</t>
  </si>
  <si>
    <t>2 w 3</t>
  </si>
  <si>
    <t>D14/ A20</t>
  </si>
  <si>
    <t>A: AE</t>
  </si>
  <si>
    <t>23 w 24</t>
  </si>
  <si>
    <t>AH: RB SSR w D: FB</t>
  </si>
  <si>
    <t>d w h</t>
  </si>
  <si>
    <t>A28</t>
  </si>
  <si>
    <t xml:space="preserve">Yugoslavianian </t>
  </si>
  <si>
    <t>11 w 6 w 7</t>
  </si>
  <si>
    <t>05 w 13</t>
  </si>
  <si>
    <t>A31</t>
  </si>
  <si>
    <t>Dombass, Norway</t>
  </si>
  <si>
    <t>9 w 2</t>
  </si>
  <si>
    <t>D14/ A16</t>
  </si>
  <si>
    <t>A33</t>
  </si>
  <si>
    <t>Arnhem, Holland</t>
  </si>
  <si>
    <t>D11/ A4</t>
  </si>
  <si>
    <t>Aalst, Holland</t>
  </si>
  <si>
    <t>D4/ A7</t>
  </si>
  <si>
    <t>A37</t>
  </si>
  <si>
    <t>South of Driel, Holland</t>
  </si>
  <si>
    <t>D6/ A14</t>
  </si>
  <si>
    <t>A38</t>
  </si>
  <si>
    <t>Oosterbeek, Holland</t>
  </si>
  <si>
    <t>AH: RB SSR w D: BT, FB</t>
  </si>
  <si>
    <t>25 w 31</t>
  </si>
  <si>
    <t>A40</t>
  </si>
  <si>
    <t>Bauerains, France</t>
  </si>
  <si>
    <t>5 w 3 w 4 w 6</t>
  </si>
  <si>
    <t>D12/ A9</t>
  </si>
  <si>
    <t>A43</t>
  </si>
  <si>
    <t>2 w 15 w 9</t>
  </si>
  <si>
    <t>D13/ A20</t>
  </si>
  <si>
    <t>04 w 05 w 16</t>
  </si>
  <si>
    <t>A46</t>
  </si>
  <si>
    <t>Mlawa, Poland</t>
  </si>
  <si>
    <t>5 w 32</t>
  </si>
  <si>
    <t>D17/ A15</t>
  </si>
  <si>
    <t>Cavalry17 (both)</t>
  </si>
  <si>
    <t>22 w 37</t>
  </si>
  <si>
    <t>02 w 15 w 24</t>
  </si>
  <si>
    <t>DLV, O13 w D: AS</t>
  </si>
  <si>
    <t>c w d</t>
  </si>
  <si>
    <t>Favara, Sicily</t>
  </si>
  <si>
    <t xml:space="preserve">f w h w e </t>
  </si>
  <si>
    <t>26 w 27 w 29</t>
  </si>
  <si>
    <t>12 w 16 w 19</t>
  </si>
  <si>
    <t>05 w 34</t>
  </si>
  <si>
    <t>05 w 07 w 32</t>
  </si>
  <si>
    <t>DS, EW, FS w D: hd3, Ski, WC</t>
  </si>
  <si>
    <t>09 w 15 w 18</t>
  </si>
  <si>
    <t>Thomashoff, Holland</t>
  </si>
  <si>
    <t>g w h</t>
  </si>
  <si>
    <t>LV w A: FTV</t>
  </si>
  <si>
    <t>A61</t>
  </si>
  <si>
    <t>Euro-Pack 4 Euro-Pack 20 &amp; ASL News Issue 15 ASL News 30</t>
  </si>
  <si>
    <t>30 w 31</t>
  </si>
  <si>
    <t>DLV, Ov1 w D: Tr12</t>
  </si>
  <si>
    <t>A63</t>
  </si>
  <si>
    <t>Balberkamp, Norway</t>
  </si>
  <si>
    <t>6 w 2 w 3 w 5 w 4</t>
  </si>
  <si>
    <t>D24/ A28</t>
  </si>
  <si>
    <t>04 w 05 w 06</t>
  </si>
  <si>
    <t>03 w 05 w 07</t>
  </si>
  <si>
    <t>03 w 04 w 06</t>
  </si>
  <si>
    <t>CI w A: Tr4 w D: Tr1</t>
  </si>
  <si>
    <t>A68</t>
  </si>
  <si>
    <t>D15/ A21</t>
  </si>
  <si>
    <t>AE, HtH, NQ</t>
  </si>
  <si>
    <t>19 w 24</t>
  </si>
  <si>
    <t>A: Tr1 w D: Tr1</t>
  </si>
  <si>
    <t>At the Point Issue 11-12 &amp; Rout Report O3</t>
  </si>
  <si>
    <t>12 w 16 w 33</t>
  </si>
  <si>
    <t>03 w 06</t>
  </si>
  <si>
    <t>A72</t>
  </si>
  <si>
    <t>Nationalists</t>
  </si>
  <si>
    <t>Brihuenga, Spain</t>
  </si>
  <si>
    <t>D18/ A14</t>
  </si>
  <si>
    <t>03 w 04 w 07 w 08</t>
  </si>
  <si>
    <t>03 w 06 w 11</t>
  </si>
  <si>
    <t xml:space="preserve"> A: PD w D: Tr3</t>
  </si>
  <si>
    <t>06 w 14</t>
  </si>
  <si>
    <t>04 w 40</t>
  </si>
  <si>
    <t>A80</t>
  </si>
  <si>
    <t>AE</t>
  </si>
  <si>
    <t>05 w 39</t>
  </si>
  <si>
    <t>03 w 41</t>
  </si>
  <si>
    <t>EW, GS w A: WC</t>
  </si>
  <si>
    <t>26 w 28 w 30 w 31</t>
  </si>
  <si>
    <t>24 w 38</t>
  </si>
  <si>
    <t>02 w 05 w 07</t>
  </si>
  <si>
    <t>A97</t>
  </si>
  <si>
    <t>Tasimboko, Guadalcanal</t>
  </si>
  <si>
    <t>37 w 35 w 34</t>
  </si>
  <si>
    <t>D11/ A22</t>
  </si>
  <si>
    <t>22 w 40</t>
  </si>
  <si>
    <t>10 w 24</t>
  </si>
  <si>
    <t>Canae, Crete</t>
  </si>
  <si>
    <t>19 w 18 w 11</t>
  </si>
  <si>
    <t>D10/ A10</t>
  </si>
  <si>
    <t>Gliders10</t>
  </si>
  <si>
    <t>RT w D: FB2</t>
  </si>
  <si>
    <t>37 w 42</t>
  </si>
  <si>
    <t>Ov1 w D: Cavalry9, hd2</t>
  </si>
  <si>
    <t>Kiev Road, Korosten</t>
  </si>
  <si>
    <t>4 w 3 w 5</t>
  </si>
  <si>
    <t>D18/ A18</t>
  </si>
  <si>
    <t>28 w 29 w 30 w 31</t>
  </si>
  <si>
    <t>O6 w A: Air</t>
  </si>
  <si>
    <t>Ov4 w A: Tr4 w D: AS, FB1</t>
  </si>
  <si>
    <t>07 w 24</t>
  </si>
  <si>
    <t>A: Tr2 w D: Tr3</t>
  </si>
  <si>
    <t>04 w 22</t>
  </si>
  <si>
    <t>DS, EW w A: WC</t>
  </si>
  <si>
    <t xml:space="preserve">Sestroetsk Road, Terijoli, Finland </t>
  </si>
  <si>
    <t>MMP ASL Module  1: Beyond Valor 3rd Edition  1</t>
  </si>
  <si>
    <t>ZOB</t>
  </si>
  <si>
    <t>18 Mila, The Warsaw Ghetto, Poland</t>
  </si>
  <si>
    <t>MMP ASL Module  1: Beyond Valor 3rd Edition  2</t>
  </si>
  <si>
    <t>D11/ A10</t>
  </si>
  <si>
    <t>Fanatic, Sewer, MOL, FB &amp; AS</t>
  </si>
  <si>
    <t>139 Solec Warsaw, Poland</t>
  </si>
  <si>
    <t>MMP ASL Module  1: Beyond Valor 3rd Edition  3</t>
  </si>
  <si>
    <t>23 w 20 w 8</t>
  </si>
  <si>
    <t>D27/ A15</t>
  </si>
  <si>
    <t>D: Mol, Sewer &amp; AS</t>
  </si>
  <si>
    <t>MMP ASL Module  1: Beyond Valor 3rd Edition  4</t>
  </si>
  <si>
    <t>D25/ A25</t>
  </si>
  <si>
    <t>Sewer, BT, AE</t>
  </si>
  <si>
    <t>MMP ASL Module  1: Beyond Valor 3rd Edition  5</t>
  </si>
  <si>
    <t>20 w 1</t>
  </si>
  <si>
    <t>D20/ A25</t>
  </si>
  <si>
    <t>MMP ASL Module  1: Beyond Valor 3rd Edition  6</t>
  </si>
  <si>
    <t>D6/ A3</t>
  </si>
  <si>
    <t>370 Warzyngtona, Warsaw, Poland</t>
  </si>
  <si>
    <t>MMP ASL Module  1: Beyond Valor 3rd Edition  7</t>
  </si>
  <si>
    <t>21 w 20</t>
  </si>
  <si>
    <t>D8/ A6</t>
  </si>
  <si>
    <t>MMP ASL Module  1: Beyond Valor 3rd Edition  8</t>
  </si>
  <si>
    <t>D1/ A5</t>
  </si>
  <si>
    <t>D15/ A18</t>
  </si>
  <si>
    <t xml:space="preserve"> LV</t>
  </si>
  <si>
    <t>Slaski Bridge, Warsaw, Bridge</t>
  </si>
  <si>
    <t>MMP ASL Module  1: Beyond Valor 3rd Edition  9</t>
  </si>
  <si>
    <t>20 w 21 w 1 w 8</t>
  </si>
  <si>
    <t>The Citadal of Brest-Litovsk, Russia</t>
  </si>
  <si>
    <t>MMP ASL Module  1: Beyond Valor 3rd Edition 10</t>
  </si>
  <si>
    <t>20 w 23</t>
  </si>
  <si>
    <t>D32/ A26</t>
  </si>
  <si>
    <t>02 w 03 w 04 w 24</t>
  </si>
  <si>
    <t>07 w 16 w 19</t>
  </si>
  <si>
    <t>16 w 23</t>
  </si>
  <si>
    <t>GS w  A: WC</t>
  </si>
  <si>
    <t>12 w 16 w 17</t>
  </si>
  <si>
    <t>07 w 16 w 22</t>
  </si>
  <si>
    <t>17 w 22</t>
  </si>
  <si>
    <t>04 w 32</t>
  </si>
  <si>
    <t>18 w 25</t>
  </si>
  <si>
    <t>DLV, Ov5 w A: Tr11</t>
  </si>
  <si>
    <t>DLV, Ov12 w  A: Air</t>
  </si>
  <si>
    <t>MMP ASL Module 11: Doomed Battalions 3rd Edition 43</t>
  </si>
  <si>
    <t>4 w 33</t>
  </si>
  <si>
    <t>D27/ A16</t>
  </si>
  <si>
    <t>MMP ASL Module 11: Doomed Battalions 3rd Edition 44</t>
  </si>
  <si>
    <t>11 w 2</t>
  </si>
  <si>
    <t>D18/ A12</t>
  </si>
  <si>
    <t>MMP ASL Module 11: Doomed Battalions 3rd Edition 45</t>
  </si>
  <si>
    <t>11 w 3 w 2</t>
  </si>
  <si>
    <t>D23/ A12</t>
  </si>
  <si>
    <t>Belgian</t>
  </si>
  <si>
    <t>MMP ASL Module 11: Doomed Battalions 3rd Edition 46</t>
  </si>
  <si>
    <t>23 w 4 w 11</t>
  </si>
  <si>
    <t>MMP ASL Module 11: Doomed Battalions 3rd Edition 47</t>
  </si>
  <si>
    <t>3 w 11 w 2</t>
  </si>
  <si>
    <t>D32/ A8</t>
  </si>
  <si>
    <t>D: Cavalry10 w A: MC8</t>
  </si>
  <si>
    <t>MMP ASL Module 11: Doomed Battalions 3rd Edition 48</t>
  </si>
  <si>
    <t>2 w 11</t>
  </si>
  <si>
    <t>D14/ A19</t>
  </si>
  <si>
    <t>7,5</t>
  </si>
  <si>
    <t xml:space="preserve">Dutch </t>
  </si>
  <si>
    <t>Gennap, Holland</t>
  </si>
  <si>
    <t>MMP ASL Module 11: Doomed Battalions 3rd Edition 49</t>
  </si>
  <si>
    <t>11 w 33</t>
  </si>
  <si>
    <t>Przemsyl, Poland</t>
  </si>
  <si>
    <t>MMP ASL Module 11: Doomed Battalions 3rd Edition 50</t>
  </si>
  <si>
    <t>D20/ A19</t>
  </si>
  <si>
    <t>20 w 21 w 23</t>
  </si>
  <si>
    <t>A: Tr1 w D: AS</t>
  </si>
  <si>
    <t>07 w 17 w 19</t>
  </si>
  <si>
    <t>04 w 12</t>
  </si>
  <si>
    <t>21 w 22 w 23</t>
  </si>
  <si>
    <t>Ov4 w A: FTV1, MC6, Tr11</t>
  </si>
  <si>
    <t>34 w 37</t>
  </si>
  <si>
    <t>37 w 38</t>
  </si>
  <si>
    <t>02 w 33 w 38</t>
  </si>
  <si>
    <t>17 w 41</t>
  </si>
  <si>
    <t>02 w 41</t>
  </si>
  <si>
    <t>16 w 40</t>
  </si>
  <si>
    <t>Ov8 w A: Tr5 w D: AS</t>
  </si>
  <si>
    <t>04 w 17</t>
  </si>
  <si>
    <t>25 w 28 w 29</t>
  </si>
  <si>
    <t>western outskirts of Piotrkow, Poland</t>
  </si>
  <si>
    <t>33 w 44 w 16</t>
  </si>
  <si>
    <t>D9/ A10</t>
  </si>
  <si>
    <t>MMP ASL Module 11: Doomed Battalions 3rd Edition 84</t>
  </si>
  <si>
    <t>D13/ A18</t>
  </si>
  <si>
    <t>D: FB w A: AE</t>
  </si>
  <si>
    <t>Pilotka, Poland</t>
  </si>
  <si>
    <t>MMP ASL Module 11: Doomed Battalions 3rd Edition 85</t>
  </si>
  <si>
    <t>D8/ A16</t>
  </si>
  <si>
    <t>MMP ASL Module 11: Doomed Battalions 3rd Edition 86</t>
  </si>
  <si>
    <t>45 w 22 w 44</t>
  </si>
  <si>
    <t>D12/ A20</t>
  </si>
  <si>
    <t>MMP ASL Module 11: Doomed Battalions 3rd Edition 87</t>
  </si>
  <si>
    <t>D6/ A12</t>
  </si>
  <si>
    <t>MMP ASL Module 11: Doomed Battalions 3rd Edition 88</t>
  </si>
  <si>
    <t>D3/ A3</t>
  </si>
  <si>
    <t>9,5</t>
  </si>
  <si>
    <t>MMP ASL Module 11: Doomed Battalions 3rd Edition 89</t>
  </si>
  <si>
    <t>33 w 43</t>
  </si>
  <si>
    <t>MMP ASL Module 11: Doomed Battalions 3rd Edition 90</t>
  </si>
  <si>
    <t>43 w 17w 2</t>
  </si>
  <si>
    <t>D23/ A24</t>
  </si>
  <si>
    <t>a w b w d</t>
  </si>
  <si>
    <t>a w b w c w d</t>
  </si>
  <si>
    <t>e w f w h</t>
  </si>
  <si>
    <t>b w f w h</t>
  </si>
  <si>
    <t>BC w A: Air</t>
  </si>
  <si>
    <t>BC w A: Air, Tr1</t>
  </si>
  <si>
    <t>BC w A: Tr1 w D: Air</t>
  </si>
  <si>
    <t>e w f w g</t>
  </si>
  <si>
    <t>RB CG I</t>
  </si>
  <si>
    <t>RB CG II</t>
  </si>
  <si>
    <t>RB CG III</t>
  </si>
  <si>
    <t>HASL Module 2: Kampfgruppe Peiper I</t>
  </si>
  <si>
    <t>AH: KGP I St</t>
  </si>
  <si>
    <t>KGP CG I</t>
  </si>
  <si>
    <t>KGP CG III</t>
  </si>
  <si>
    <t>HASL Module 3: Kampfgruppe Peiper II</t>
  </si>
  <si>
    <t>AH: KGP SSR, Mist w D: AS</t>
  </si>
  <si>
    <t>AH: KGP SSR w D: AS</t>
  </si>
  <si>
    <t>KGP CG II</t>
  </si>
  <si>
    <t>AH: PB SSR w A: GL3 w D: Tr1</t>
  </si>
  <si>
    <t>AH: PB SSR, LV w A: Tr1</t>
  </si>
  <si>
    <t>PB CG I</t>
  </si>
  <si>
    <t>PB CG II</t>
  </si>
  <si>
    <t>NA</t>
  </si>
  <si>
    <t>D13/ A21</t>
  </si>
  <si>
    <t>D19/ A38</t>
  </si>
  <si>
    <t>Factory</t>
  </si>
  <si>
    <t>D5/ A4</t>
  </si>
  <si>
    <t>D32/ A59</t>
  </si>
  <si>
    <t>Piepsk, Russia</t>
  </si>
  <si>
    <t>2 w 3 w 4</t>
  </si>
  <si>
    <t>D7/ A32</t>
  </si>
  <si>
    <t>near Minsk, Russia</t>
  </si>
  <si>
    <t>2 w 4 w 3</t>
  </si>
  <si>
    <t>D11/ A14</t>
  </si>
  <si>
    <t>D56/ A12</t>
  </si>
  <si>
    <t>10 w 11 w 22</t>
  </si>
  <si>
    <t>2 w 4 w 5</t>
  </si>
  <si>
    <t>D4/ A18</t>
  </si>
  <si>
    <t>Snow, GS, WC</t>
  </si>
  <si>
    <t>near Bukach, Russia</t>
  </si>
  <si>
    <t>5 w 2 w 4</t>
  </si>
  <si>
    <t>D9/ A8</t>
  </si>
  <si>
    <t>D11/ A18</t>
  </si>
  <si>
    <t>Convoy</t>
  </si>
  <si>
    <t>12 w 17</t>
  </si>
  <si>
    <t>12 w 19</t>
  </si>
  <si>
    <t>Veikiye, Russia</t>
  </si>
  <si>
    <t>4 w 2 w 3</t>
  </si>
  <si>
    <t>D13/ A5</t>
  </si>
  <si>
    <t>T1</t>
  </si>
  <si>
    <t>Chef-Du-Pont, France</t>
  </si>
  <si>
    <t>D7/ A10</t>
  </si>
  <si>
    <t>T2</t>
  </si>
  <si>
    <t>4 w 22</t>
  </si>
  <si>
    <t>T3</t>
  </si>
  <si>
    <t>Lattari Mountains, NW of Salerno, Italy</t>
  </si>
  <si>
    <t>D5/ A12</t>
  </si>
  <si>
    <t>T4</t>
  </si>
  <si>
    <t>Schklov, Russia</t>
  </si>
  <si>
    <t>D8/ A9</t>
  </si>
  <si>
    <t>12 w 18 w 19</t>
  </si>
  <si>
    <t>A: AS w D: Tr1</t>
  </si>
  <si>
    <t>Bucholz, Germany</t>
  </si>
  <si>
    <t>D13/ A12</t>
  </si>
  <si>
    <t>Bitche, Germany</t>
  </si>
  <si>
    <t>4 w 2</t>
  </si>
  <si>
    <t>D16/ A21</t>
  </si>
  <si>
    <t>Rasenaia, Lithuania</t>
  </si>
  <si>
    <t>ASL Module  1: Beyond Valor 3rd Edition 125</t>
  </si>
  <si>
    <t>21 w 22</t>
  </si>
  <si>
    <t>01 w 02 w 03 w 04</t>
  </si>
  <si>
    <t>Mist w D: AS, Tr1</t>
  </si>
  <si>
    <t>02 w 03</t>
  </si>
  <si>
    <t>GS w A: Tr6 w D: Tr3</t>
  </si>
  <si>
    <t>04 w 12 w 18</t>
  </si>
  <si>
    <t>DS, EW w A: PD</t>
  </si>
  <si>
    <t>ASL Module  1: Beyond Valor 3rd Edition 127</t>
  </si>
  <si>
    <t>4 w 3 w 2</t>
  </si>
  <si>
    <t>D5/ A11</t>
  </si>
  <si>
    <t>09 w 15</t>
  </si>
  <si>
    <t>D7/ A6</t>
  </si>
  <si>
    <t>DS, EW w D: Dug-in AFV w A: WC</t>
  </si>
  <si>
    <t>near Ponyri, Russia</t>
  </si>
  <si>
    <t>ASL Module  1: Beyond Valor 3rd Edition 132</t>
  </si>
  <si>
    <t>D2/ A5</t>
  </si>
  <si>
    <t>GS w A: Air, Ski, WC</t>
  </si>
  <si>
    <t>02 w 05</t>
  </si>
  <si>
    <t>A: PD w D: Tr</t>
  </si>
  <si>
    <t>11 w 17 w 18 w 33</t>
  </si>
  <si>
    <t>EW, GS w A: FTV1</t>
  </si>
  <si>
    <t>16 w 23 w 39</t>
  </si>
  <si>
    <t>D13/ A16</t>
  </si>
  <si>
    <t>10 w 20</t>
  </si>
  <si>
    <t>8 w 20 w 4</t>
  </si>
  <si>
    <t>D17/ A18</t>
  </si>
  <si>
    <t>25 w 29</t>
  </si>
  <si>
    <t>D6/ A9</t>
  </si>
  <si>
    <t>D11/ A16</t>
  </si>
  <si>
    <t>Ov3 w D: FB</t>
  </si>
  <si>
    <t>35 w 40</t>
  </si>
  <si>
    <t>12 w 42</t>
  </si>
  <si>
    <t>D9/ A14</t>
  </si>
  <si>
    <t>Langrune-Sur-Mer, France</t>
  </si>
  <si>
    <t>D10/ A22</t>
  </si>
  <si>
    <t>04 w 11 w 16 w 17</t>
  </si>
  <si>
    <t>D17/ A16</t>
  </si>
  <si>
    <t>03 w 22</t>
  </si>
  <si>
    <t>Saint Mearten-De-Fonteney, France</t>
  </si>
  <si>
    <t>D4/ A8</t>
  </si>
  <si>
    <t>Gerrman (SS)</t>
  </si>
  <si>
    <t>Hill 112, France</t>
  </si>
  <si>
    <t>33 w 9 w 16</t>
  </si>
  <si>
    <t>D13/ A19</t>
  </si>
  <si>
    <t>D12/ A15</t>
  </si>
  <si>
    <t>Ov6 w A: Bridgelayer</t>
  </si>
  <si>
    <t>D9/ A20</t>
  </si>
  <si>
    <t>18 w 16 w 33 w 9</t>
  </si>
  <si>
    <t>PD, w D: AS</t>
  </si>
  <si>
    <t>HtH, Ov6</t>
  </si>
  <si>
    <t>A: Air w D: Tr1</t>
  </si>
  <si>
    <t>Canadien</t>
  </si>
  <si>
    <t>D7/ A8</t>
  </si>
  <si>
    <t>D13/ A14</t>
  </si>
  <si>
    <t>D10/ A17</t>
  </si>
  <si>
    <t>outside of Luga, Russia</t>
  </si>
  <si>
    <t>ASL Module  1: Beyond Valor 3rd Edition 126</t>
  </si>
  <si>
    <t>1 w 3 w 4 w 5</t>
  </si>
  <si>
    <t>D13/ A31</t>
  </si>
  <si>
    <t>u w w</t>
  </si>
  <si>
    <t>v w w w x</t>
  </si>
  <si>
    <t>GS w A: MC4</t>
  </si>
  <si>
    <t>v w w</t>
  </si>
  <si>
    <t>1K North of Arras, France</t>
  </si>
  <si>
    <t>D1/ A4</t>
  </si>
  <si>
    <t>US Marines</t>
  </si>
  <si>
    <t>34 w 39</t>
  </si>
  <si>
    <t>PTO- DJ</t>
  </si>
  <si>
    <t>Fedala, Morroco</t>
  </si>
  <si>
    <t>8 w 12</t>
  </si>
  <si>
    <t>D2/ A9</t>
  </si>
  <si>
    <t>Cellars w D: AS, FB2</t>
  </si>
  <si>
    <t>01 w 06 w 08</t>
  </si>
  <si>
    <t>04 w 07</t>
  </si>
  <si>
    <t>AH: KGP SSR, Mist w A: FB1 w D: FB1</t>
  </si>
  <si>
    <t>BC, BFP: BtB SSR, Ov2 w D: FB3</t>
  </si>
  <si>
    <t>BC, BFP: BtB SSR, Ov1 w A: FTV3 w D: FB3, FTV1</t>
  </si>
  <si>
    <t>BC, BFP: BtB SSR, Ov1 w A: Dozer1</t>
  </si>
  <si>
    <t>11 w BFP C</t>
  </si>
  <si>
    <t>BC, BFP: BtB SSR, Mist, Ov1 w D: FB3</t>
  </si>
  <si>
    <t>BC, BFP: BtB SSR, Ov2 w A: FTV2</t>
  </si>
  <si>
    <t>BC, BFP: BtB SSR w A: Tr2</t>
  </si>
  <si>
    <t>42 w BFP D w BFP E</t>
  </si>
  <si>
    <t>18 w BFP D</t>
  </si>
  <si>
    <t>BC, BFP: BtB SSR w A: Cullin2</t>
  </si>
  <si>
    <t>24 w BFP E</t>
  </si>
  <si>
    <t>BFP C w BFP D</t>
  </si>
  <si>
    <t>BC, BFP: BtB SSR w A: Air2, Cullin8, FTV1</t>
  </si>
  <si>
    <t>17 w BFP C w BFP E</t>
  </si>
  <si>
    <t>BC, BFP: BtB SSR, Ov1 w A: Cullin2</t>
  </si>
  <si>
    <t>BFP C w BFP D w BFP E</t>
  </si>
  <si>
    <t>BC, BFP: BtB SSR, LV w D: Cullin2</t>
  </si>
  <si>
    <t>BFP C w BFP E</t>
  </si>
  <si>
    <t>BC, BFP: BtB SSR w D: Air2, Cullin3</t>
  </si>
  <si>
    <t>BFP: ITR SSR w A: HH</t>
  </si>
  <si>
    <t>BFP DW-1a w BFP DW-1b</t>
  </si>
  <si>
    <t>BFP DW-1a w BFP DW-1b w BFP G</t>
  </si>
  <si>
    <t>RT w A: Tr3</t>
  </si>
  <si>
    <t>RT w D: FB5</t>
  </si>
  <si>
    <t>17 w 43</t>
  </si>
  <si>
    <t>A: FTV3 w D: Cavalry6, hd3</t>
  </si>
  <si>
    <t>33 w 35 w 38</t>
  </si>
  <si>
    <t>37 w 49</t>
  </si>
  <si>
    <t>32 w 37</t>
  </si>
  <si>
    <t>47 w 50</t>
  </si>
  <si>
    <t>14 w 37</t>
  </si>
  <si>
    <t>16 w 38 w 48</t>
  </si>
  <si>
    <t>Ov1, RT w A: FTV1 w D: FB8</t>
  </si>
  <si>
    <t>22 w 40 w 49</t>
  </si>
  <si>
    <t>BFP DW-4a w BFP DW-4b</t>
  </si>
  <si>
    <t>BFP: CoS SSR w A: FTV3 w D: FB5</t>
  </si>
  <si>
    <t>BFP H w BFP I w BFP N</t>
  </si>
  <si>
    <t>16 w 44</t>
  </si>
  <si>
    <t>BFP N w BFP: DW-4a w BFP: DW-4b</t>
  </si>
  <si>
    <t>BFP: CoS SSR w D: FB6</t>
  </si>
  <si>
    <t>BFP B w 43</t>
  </si>
  <si>
    <t>33 w BFP: DW-2a w BFP: DW-2b</t>
  </si>
  <si>
    <t>17 w BFP: DW-2a w BFP: DW-2b</t>
  </si>
  <si>
    <t>BFP: CoS SSR w A: FTV1</t>
  </si>
  <si>
    <t>BFP L w BFP M</t>
  </si>
  <si>
    <t>BFP: CoS SSR w D: FB12</t>
  </si>
  <si>
    <t>57 w BFP: DW-1a w BFP: DW-1b</t>
  </si>
  <si>
    <t>BFP: CoS ITR SSR, RT w D: FB6</t>
  </si>
  <si>
    <t>BFP L w BFP N</t>
  </si>
  <si>
    <t>BFP: CoS SSR w A: FTV2</t>
  </si>
  <si>
    <t>BFP: CoS SSR, HH w A: FTV2</t>
  </si>
  <si>
    <t>BFP L w BFP: DW-2a w BFP: DW-2b</t>
  </si>
  <si>
    <t>56 w 57</t>
  </si>
  <si>
    <t>BFP: CoS SSR w A: Air6 w D: FB6</t>
  </si>
  <si>
    <t>44 w BFP L</t>
  </si>
  <si>
    <t>BFP M w BFP: DW-3a w BFP: DW-3b</t>
  </si>
  <si>
    <t>BFP: CoS SSR w A: Air3, FTV2</t>
  </si>
  <si>
    <t>BFP: CoS SSR w A: Air4, Tr5 w D: Air4</t>
  </si>
  <si>
    <t>HoB: GSTK SSR w A: MC2, Tr1 w D: AS</t>
  </si>
  <si>
    <t>1 mile north of Naro, Sicily</t>
  </si>
  <si>
    <t>9</t>
  </si>
  <si>
    <t>Canicatti, Sicily</t>
  </si>
  <si>
    <t>15 w 20</t>
  </si>
  <si>
    <t>11 w 43</t>
  </si>
  <si>
    <t>Wuerselan, Germany</t>
  </si>
  <si>
    <t>b w BF1 w d</t>
  </si>
  <si>
    <t>D3/ A5</t>
  </si>
  <si>
    <t>NQ, AC</t>
  </si>
  <si>
    <t>east of Wuerselan, Germany</t>
  </si>
  <si>
    <t>BF1w b w a</t>
  </si>
  <si>
    <t>NQ</t>
  </si>
  <si>
    <t>43 w 10</t>
  </si>
  <si>
    <t>Foy-Notree Dame, Belgium</t>
  </si>
  <si>
    <t>b w c w e w BF1</t>
  </si>
  <si>
    <t>D14/ A17</t>
  </si>
  <si>
    <t>2 w 24 w 39</t>
  </si>
  <si>
    <t>D21/ A40</t>
  </si>
  <si>
    <t>Humaine, Germany</t>
  </si>
  <si>
    <t>Coroie, Belgium</t>
  </si>
  <si>
    <t>Deep Snow, TOT OP Rules</t>
  </si>
  <si>
    <t>01 w 07 w 21</t>
  </si>
  <si>
    <t>22 w BFP H</t>
  </si>
  <si>
    <t>BFP H w BFB K</t>
  </si>
  <si>
    <t>08 w BFP H w BFP I</t>
  </si>
  <si>
    <t>15 w BFP K</t>
  </si>
  <si>
    <t>36 w BFB K</t>
  </si>
  <si>
    <t>HoB I w HoB II</t>
  </si>
  <si>
    <t>DS w D: AS, hd5</t>
  </si>
  <si>
    <t>BFP H w BFP I</t>
  </si>
  <si>
    <t>17 w BFP K</t>
  </si>
  <si>
    <t>19 w 44 w BFP K</t>
  </si>
  <si>
    <t>49 w BFP B</t>
  </si>
  <si>
    <t>A: Tr3 w D: Tr1</t>
  </si>
  <si>
    <t>A: Air w D: Tr2</t>
  </si>
  <si>
    <t>07 w 37</t>
  </si>
  <si>
    <t>Ov1 w D: hd1</t>
  </si>
  <si>
    <t>Ov4 w A: FTV1 w D: Tr6</t>
  </si>
  <si>
    <t>33 w 52</t>
  </si>
  <si>
    <t>A: Tr11 w D: Tr6</t>
  </si>
  <si>
    <t>near Syria</t>
  </si>
  <si>
    <t>Kokoda Track, New Guinea</t>
  </si>
  <si>
    <t>Mt Butler, Honk Kong Isalnd</t>
  </si>
  <si>
    <t>NQ. HtH, Fanatic</t>
  </si>
  <si>
    <t>24-Jult-1944</t>
  </si>
  <si>
    <t>Cabadien</t>
  </si>
  <si>
    <t>near Verrieres Normandy, France</t>
  </si>
  <si>
    <t>43 w 16</t>
  </si>
  <si>
    <t>HtH</t>
  </si>
  <si>
    <t>Unkwn</t>
  </si>
  <si>
    <t>near village of Sneek, Holland</t>
  </si>
  <si>
    <t>Cellar w D: FB1</t>
  </si>
  <si>
    <t>Cellar, Ov6 w A: FTV1</t>
  </si>
  <si>
    <t>04 w 06 w 13 w 14 w 16 w 17 w 18 w 19 w 24</t>
  </si>
  <si>
    <t>A: Air w D: BT</t>
  </si>
  <si>
    <t>D6/ A13</t>
  </si>
  <si>
    <t>13 w 48</t>
  </si>
  <si>
    <t>20 w 49</t>
  </si>
  <si>
    <t>23 w 49</t>
  </si>
  <si>
    <t>05 w 12</t>
  </si>
  <si>
    <t>32 w 34 w 40</t>
  </si>
  <si>
    <t>04 w 16</t>
  </si>
  <si>
    <t>13 w 19 w 44 w 48</t>
  </si>
  <si>
    <t>BC, Ov1 w D: BT</t>
  </si>
  <si>
    <t>GS, WC w D: AS</t>
  </si>
  <si>
    <t>11 w 17 w 19</t>
  </si>
  <si>
    <t>04 w 16 w 33</t>
  </si>
  <si>
    <t>GS, Mist, Ov5 w A: WC</t>
  </si>
  <si>
    <t>20 w 21 w 45</t>
  </si>
  <si>
    <t>01 w w w z</t>
  </si>
  <si>
    <t>20 w 23 w 51</t>
  </si>
  <si>
    <t>LFT: FTC4 SSR, Ov4 w D: Cavalry6</t>
  </si>
  <si>
    <t>LFT: FTC4 SSR, Mist, Ov4 w A: Cavalry4 w D: FB4</t>
  </si>
  <si>
    <t>LFT: FTC4 SSR, Ov3 w A: Cavalry3 w D: FB3</t>
  </si>
  <si>
    <t>LFT: FTC4 SSR, Ov3 w D: FB1</t>
  </si>
  <si>
    <t>LFT: FTC4 SSR, Pine w D: HH</t>
  </si>
  <si>
    <t>09 w 24</t>
  </si>
  <si>
    <t>LFT: FTC4 SSR, Ov2, RT w D: FB4</t>
  </si>
  <si>
    <t>12 w 27</t>
  </si>
  <si>
    <t>AH: KGP I Lg</t>
  </si>
  <si>
    <t>LFT: FTC4 SSR w A: Cavalry3 w D: BT, FB4</t>
  </si>
  <si>
    <t>LFT: FTC4 SSR, Ov2, Pine w A: Cavalry3 w D: FB1, hd2-3</t>
  </si>
  <si>
    <t>LFT: FTC4 SSR, Ov1, Rain w D: Cavalry4, FB1</t>
  </si>
  <si>
    <t>LFT: FTC4 SSR, Ov3 w A: Cavalry17-18, hd2-3 w D: AS, FB2</t>
  </si>
  <si>
    <t>17 w HoB II</t>
  </si>
  <si>
    <t>GS, Ov2 w A: Cavalry10</t>
  </si>
  <si>
    <t>16 w 33 w 53</t>
  </si>
  <si>
    <t>Ov1 w D: MC2</t>
  </si>
  <si>
    <t>LFT1 w LFT2</t>
  </si>
  <si>
    <t>04 w 44 w 46</t>
  </si>
  <si>
    <t>FS, GS, Ov1 w A: WC w D: Cavalry16</t>
  </si>
  <si>
    <t>Monkeys With Typewriters, Vol. III: Russian Special Ops MwT26</t>
  </si>
  <si>
    <t>44 w 58</t>
  </si>
  <si>
    <t>18 w 49 w v</t>
  </si>
  <si>
    <t>Ov7 w A: Tr6 w D: hd2</t>
  </si>
  <si>
    <t>17 w 44</t>
  </si>
  <si>
    <t>44 w 57</t>
  </si>
  <si>
    <t>From the Cellar Pack 7</t>
  </si>
  <si>
    <t>FT170</t>
  </si>
  <si>
    <t>FT171</t>
  </si>
  <si>
    <t>FT172</t>
  </si>
  <si>
    <t>FT173</t>
  </si>
  <si>
    <t>FT174</t>
  </si>
  <si>
    <t>FT175</t>
  </si>
  <si>
    <t>FT176</t>
  </si>
  <si>
    <t>FT177</t>
  </si>
  <si>
    <t>FT178</t>
  </si>
  <si>
    <t>FT179</t>
  </si>
  <si>
    <t>LFT: StN N w LFT: StN South</t>
  </si>
  <si>
    <t>LFT: StN SSR w A: MGB18</t>
  </si>
  <si>
    <t>LFT: StN SSR w A: MGB7</t>
  </si>
  <si>
    <t>LFT: StN SSR w A: MGB1</t>
  </si>
  <si>
    <t>LFT: StN SSR w A: MGB2</t>
  </si>
  <si>
    <t>08 w 10</t>
  </si>
  <si>
    <t>LV w A: AB1, MGB1</t>
  </si>
  <si>
    <t>07 w 40</t>
  </si>
  <si>
    <t>36 w LFT1</t>
  </si>
  <si>
    <t>Ov2 w D: MGB3</t>
  </si>
  <si>
    <t>EW, FS, LFT: KGS SSR, LV, GS w A: hd2, WC w D: FB</t>
  </si>
  <si>
    <t>LFT: KGS north winter w LFT: KGS south winter</t>
  </si>
  <si>
    <t>DS, LFT: KGS SSR w A: Air2, Tr1</t>
  </si>
  <si>
    <t>DS, EW, LFT: KGS SSR w D: FB1</t>
  </si>
  <si>
    <t>EW, LFT: KGS SSR, LV, GS w D: Air3, AS, FB3</t>
  </si>
  <si>
    <t>LFT: KGS SSR, GS w D: AS</t>
  </si>
  <si>
    <t>LFT: KGS SSR, LV w D: AS, FB3</t>
  </si>
  <si>
    <t>LFT: KGS SSR w D: AS</t>
  </si>
  <si>
    <t>LFT: KGS SSR w A: Air2 w D: Air6, AS, FB5, hd1</t>
  </si>
  <si>
    <t>LFT: KGS SSR w A: Air2 w D: Air5, AS, FB2, GL2</t>
  </si>
  <si>
    <t>LFT: KGS SSR w A: Air2 w D: FB3</t>
  </si>
  <si>
    <t>FT KGS CG I</t>
  </si>
  <si>
    <t>Drifts, DS, EW, LFT: KGS SSR, GS w D: AS, Cavalry2, FB12, hd2</t>
  </si>
  <si>
    <t>FT KGS CG II</t>
  </si>
  <si>
    <t>LFT: KGS north summer w LFT: KGS south summer</t>
  </si>
  <si>
    <t>LFT: KGS SSR w A: FB2 w D: Air1-2, AS, Rafts3, FB8, hd1</t>
  </si>
  <si>
    <t>Mai-Pha, French Indo-China</t>
  </si>
  <si>
    <t>D3/ A2</t>
  </si>
  <si>
    <t>Thailand</t>
  </si>
  <si>
    <t>Phrum Priav, Cambodia</t>
  </si>
  <si>
    <t>07 w 27 w 28</t>
  </si>
  <si>
    <t>DLV, Ov5 w A: Cavalry12 w D: Cavalry16</t>
  </si>
  <si>
    <t>02 w 16 w 43</t>
  </si>
  <si>
    <t>FS w A: FTV2 w D: AS</t>
  </si>
  <si>
    <t>26 w 29 w 34</t>
  </si>
  <si>
    <t>Ov7 w A: Tr2</t>
  </si>
  <si>
    <t>Ov3 w A: AS</t>
  </si>
  <si>
    <t>18 w 20 w 22</t>
  </si>
  <si>
    <t>02 w 43</t>
  </si>
  <si>
    <t>20 w 41</t>
  </si>
  <si>
    <t>Ov1 w A: Tr6 w D: AS</t>
  </si>
  <si>
    <t>Ov4 w D: BT</t>
  </si>
  <si>
    <t>A: Air w D: AS</t>
  </si>
  <si>
    <t>45 w 51</t>
  </si>
  <si>
    <t>40 w 42</t>
  </si>
  <si>
    <t>Mud w D: FTV2</t>
  </si>
  <si>
    <t>07 w 11</t>
  </si>
  <si>
    <t>Ov6 w A: Raft7</t>
  </si>
  <si>
    <t>CI, DLV, Ov8 w A: Tr8</t>
  </si>
  <si>
    <t>Poirechye, Russia</t>
  </si>
  <si>
    <t>5 w 45 w 52</t>
  </si>
  <si>
    <t>24 w 40</t>
  </si>
  <si>
    <t>Yudiinki, Russia</t>
  </si>
  <si>
    <t>Semenovskya, Russia</t>
  </si>
  <si>
    <t>28 w 29</t>
  </si>
  <si>
    <t>CI, Ov6 w D: Air</t>
  </si>
  <si>
    <t>BWF w A: FTV2</t>
  </si>
  <si>
    <t>19 w 44</t>
  </si>
  <si>
    <t>BC w D: BT</t>
  </si>
  <si>
    <t>Ov3 w D: FB4</t>
  </si>
  <si>
    <t>07 w 15 w 44</t>
  </si>
  <si>
    <t>Ov5 w D: Tr6</t>
  </si>
  <si>
    <t>44 w y</t>
  </si>
  <si>
    <t>43 w 44 w 46</t>
  </si>
  <si>
    <t>GS w A: Air, CI w D: FB2</t>
  </si>
  <si>
    <t>19 w 46</t>
  </si>
  <si>
    <t>12 w 19 w 33</t>
  </si>
  <si>
    <t>Ov1 w A: hd4</t>
  </si>
  <si>
    <t>02 w 40</t>
  </si>
  <si>
    <t>LV w A: Rafts16</t>
  </si>
  <si>
    <t>49 w LFT1</t>
  </si>
  <si>
    <t>Ov1 w D: FB2</t>
  </si>
  <si>
    <t>18 w LFT2</t>
  </si>
  <si>
    <t>19 w 33</t>
  </si>
  <si>
    <t>Ov3 w D: Tr5</t>
  </si>
  <si>
    <t>44 w 50 w LFT1</t>
  </si>
  <si>
    <t>48 w 49 w 51</t>
  </si>
  <si>
    <t>LFT1 w ?</t>
  </si>
  <si>
    <t>05 w 15</t>
  </si>
  <si>
    <t>FS, GS, Ov1 w D: BT, FB</t>
  </si>
  <si>
    <t>14 w 19 w 57</t>
  </si>
  <si>
    <t>33 w 46 w 53</t>
  </si>
  <si>
    <t>09 w 40 w 3a</t>
  </si>
  <si>
    <t>LV, Ov1 w A: Rafts14</t>
  </si>
  <si>
    <t>18 w 43 w LFT1</t>
  </si>
  <si>
    <t>Ov1 w D: AS, FB2</t>
  </si>
  <si>
    <t>GS, WC w A: Air2</t>
  </si>
  <si>
    <r>
      <t>HH, Rain, Ov3 w A: AS, Rafts4-5</t>
    </r>
    <r>
      <rPr>
        <sz val="10"/>
        <color indexed="8"/>
        <rFont val="Wingdings"/>
        <charset val="2"/>
      </rPr>
      <t/>
    </r>
  </si>
  <si>
    <t>A: hd3 w D: Tr2</t>
  </si>
  <si>
    <t>06 w x</t>
  </si>
  <si>
    <t>22 w 40 w 41</t>
  </si>
  <si>
    <t>Mist w A: Air, MC3, Tr2 w D: Tr3</t>
  </si>
  <si>
    <t>b w d w h</t>
  </si>
  <si>
    <t xml:space="preserve">f w h </t>
  </si>
  <si>
    <t>GS w D: FB</t>
  </si>
  <si>
    <t>08 w 10 w 21</t>
  </si>
  <si>
    <t>10 w 23</t>
  </si>
  <si>
    <t>07 w 19</t>
  </si>
  <si>
    <t>17 w 24</t>
  </si>
  <si>
    <t>Ov1 w D: Air, Tr1</t>
  </si>
  <si>
    <t>10 w 19 w 33</t>
  </si>
  <si>
    <t>DLV w A: Air</t>
  </si>
  <si>
    <t>Morrocan/ French</t>
  </si>
  <si>
    <t>Point Du Fahs, Tunisia</t>
  </si>
  <si>
    <t>25 w 27</t>
  </si>
  <si>
    <t>Cherkaskoye, Russia</t>
  </si>
  <si>
    <t>b w c w e w g</t>
  </si>
  <si>
    <t>Republican</t>
  </si>
  <si>
    <t>D5/ A6</t>
  </si>
  <si>
    <t>36 w 31</t>
  </si>
  <si>
    <t>Trouble at Agoo</t>
  </si>
  <si>
    <t>Agoo, Luzon Phillipines</t>
  </si>
  <si>
    <t>38</t>
  </si>
  <si>
    <t>D6/ A5</t>
  </si>
  <si>
    <t>17 w 19 w 44</t>
  </si>
  <si>
    <t>GS w A: AS</t>
  </si>
  <si>
    <t>GS w A: hd1</t>
  </si>
  <si>
    <t>07 w 18</t>
  </si>
  <si>
    <t>18 w 44 w 46</t>
  </si>
  <si>
    <t>The Highest Battle of World War II</t>
  </si>
  <si>
    <t>28 w 29 w 30</t>
  </si>
  <si>
    <t>DLV w D: AS</t>
  </si>
  <si>
    <t>02 w 36 w 48</t>
  </si>
  <si>
    <t>Romel Normandy, France</t>
  </si>
  <si>
    <t>23 w 45</t>
  </si>
  <si>
    <t>Ormoc, Leyte, Phillipines</t>
  </si>
  <si>
    <t>ASLOK XX Scenario Pack 10</t>
  </si>
  <si>
    <t>ASLOK XX Scenario Pack  9</t>
  </si>
  <si>
    <t>52 w 38</t>
  </si>
  <si>
    <t>22 w 49</t>
  </si>
  <si>
    <t>Chorzow, Poland</t>
  </si>
  <si>
    <t>Clark Field, Luzon, Phillipines</t>
  </si>
  <si>
    <t>13 w 17 w 18</t>
  </si>
  <si>
    <t>16 w 18</t>
  </si>
  <si>
    <t>13 w 40</t>
  </si>
  <si>
    <t>Ov3 w A: Air</t>
  </si>
  <si>
    <t>Belgians</t>
  </si>
  <si>
    <t>CH2 w 40</t>
  </si>
  <si>
    <t>CH: Tobruk w CH: Tobruk</t>
  </si>
  <si>
    <t>02 w 12</t>
  </si>
  <si>
    <t>15 w 25</t>
  </si>
  <si>
    <t>25 w 26</t>
  </si>
  <si>
    <t>17 w 37</t>
  </si>
  <si>
    <t>La Fiere Manoir, France</t>
  </si>
  <si>
    <t>Anerican</t>
  </si>
  <si>
    <t>around Cauquigny, Normandy, France</t>
  </si>
  <si>
    <t>CH: AA:KB w CH: AA: Sh w CH: AA:TO</t>
  </si>
  <si>
    <t>CH: AA:KB-Sh-TO SSR w D: MC, Train</t>
  </si>
  <si>
    <t>All American I: Kellam's Bridge</t>
  </si>
  <si>
    <t>CH: AA:KB SSR w D: AS</t>
  </si>
  <si>
    <t>VII Corps Bridgehead</t>
  </si>
  <si>
    <t>All American II: Timmes' Orchard</t>
  </si>
  <si>
    <t>All American III: Shanley's Hill</t>
  </si>
  <si>
    <t>CH: AA: KB w CH: AA: Sh w CH: AA: TO</t>
  </si>
  <si>
    <t>CH: TB SSR w A: Tr2</t>
  </si>
  <si>
    <t>CH: TB SSR w A: Tr1</t>
  </si>
  <si>
    <t>CH: TB SSR w A: Air w D: AS</t>
  </si>
  <si>
    <t>CH: TB SSR w D: FB1</t>
  </si>
  <si>
    <t>CH: TB SSR w D: AS</t>
  </si>
  <si>
    <t>CH: TB SSR w A: AS w D: Tr3</t>
  </si>
  <si>
    <t>ASL News Pack 1 ASL News  8, ASL News Issue 5 ASL News 8 &amp; On All Fronts Issue  83</t>
  </si>
  <si>
    <t>ASL News Pack 1 ASL News 19 &amp;  ASL News Issue 10 ASL News 19</t>
  </si>
  <si>
    <t>17 w 33</t>
  </si>
  <si>
    <t>ASL News Pack 1 ASL News 21,  ASL News Issue 11 ASL News 21 &amp;  At the Point Issue 6</t>
  </si>
  <si>
    <t>08 w 20 w 21 w 23</t>
  </si>
  <si>
    <t>ASL News Pack 1 ASL News 25 &amp; ASL News Issue 13 ASL News 25</t>
  </si>
  <si>
    <t>ASL News Pack 1 ASL News 41 &amp; ASL News Issue 21 ASL News 41</t>
  </si>
  <si>
    <t>10 w 17 w 33</t>
  </si>
  <si>
    <t>ASL News Pack 1 ASL News 42 &amp;  ASL News Issue 21 ASL News 42</t>
  </si>
  <si>
    <t>ASL News Pack 1 ASL News 43 &amp;  ASL News Issue 22 ASL News 43</t>
  </si>
  <si>
    <t>02 w 11 w 18</t>
  </si>
  <si>
    <t>Ov4 w D: AS, Tr1</t>
  </si>
  <si>
    <t>ASL News Pack 1 ASL News 48 &amp; ASL News Issue 26 ASL News 48</t>
  </si>
  <si>
    <t>11 w 41</t>
  </si>
  <si>
    <t>Ov2 w A: FTV1</t>
  </si>
  <si>
    <t>Ov2 w D: FB3</t>
  </si>
  <si>
    <t>DLV w D: Tr1</t>
  </si>
  <si>
    <t>Ov6 w A: Cavalry6, hd2</t>
  </si>
  <si>
    <t>17 w 42</t>
  </si>
  <si>
    <t>LV w A: Tr1 w D: Tr1</t>
  </si>
  <si>
    <t>Bandenkreig: Hell Behind the Eastern Front</t>
  </si>
  <si>
    <t>Death Before Breakfast</t>
  </si>
  <si>
    <t>BK1</t>
  </si>
  <si>
    <t>Partisan (Regt. Bolschevik)</t>
  </si>
  <si>
    <t>BKG</t>
  </si>
  <si>
    <t>D3 - 4</t>
  </si>
  <si>
    <t>D5 - 12/ A20</t>
  </si>
  <si>
    <t>all BKSR's, GS, FS, +1 LV</t>
  </si>
  <si>
    <t>Heavy Weapons School</t>
  </si>
  <si>
    <t>BK2</t>
  </si>
  <si>
    <t>all BKSR's, GS, FS, D: CFZ</t>
  </si>
  <si>
    <t>Schoolhouse Hill</t>
  </si>
  <si>
    <t>BK3</t>
  </si>
  <si>
    <t>When the Odds were even</t>
  </si>
  <si>
    <t>BK4</t>
  </si>
  <si>
    <t>Sonderkommando Dirlewanger</t>
  </si>
  <si>
    <t>all BKSR's, D: CFZ</t>
  </si>
  <si>
    <t>Death's Magnet</t>
  </si>
  <si>
    <t>BK5</t>
  </si>
  <si>
    <t>D11/ A24</t>
  </si>
  <si>
    <t>The Partisan's Inn</t>
  </si>
  <si>
    <t>BK6</t>
  </si>
  <si>
    <t>all BKSR's, GS, D: CFZ</t>
  </si>
  <si>
    <t>Ivan's Farm</t>
  </si>
  <si>
    <t>BK7</t>
  </si>
  <si>
    <t>D9 -10/ A13</t>
  </si>
  <si>
    <t xml:space="preserve">all BKSR's, D: CFZ, Cav (3), </t>
  </si>
  <si>
    <t>The Key to Korkeyka</t>
  </si>
  <si>
    <t>BK8</t>
  </si>
  <si>
    <t>(D2)</t>
  </si>
  <si>
    <t>D8 - 14/ A28</t>
  </si>
  <si>
    <t>all BKSR's, GS, D: CFZ, Cav (3), FB</t>
  </si>
  <si>
    <t>Chaos in Haste</t>
  </si>
  <si>
    <t>BK9</t>
  </si>
  <si>
    <t>D10/ A15</t>
  </si>
  <si>
    <t>D35/ A29</t>
  </si>
  <si>
    <t>all BKSR's, HtH, A: Air</t>
  </si>
  <si>
    <t>BdF II: The Battle for Parker's Crossroads BdF1</t>
  </si>
  <si>
    <t>BdF II: The Battle for Parker's Crossroads BdF2</t>
  </si>
  <si>
    <t>BdF II: The Battle for Parker's Crossroads BdF3</t>
  </si>
  <si>
    <t>BdF II: The Battle for Parker's Crossroads BdF4</t>
  </si>
  <si>
    <t>10 w 32</t>
  </si>
  <si>
    <t>BdF II: The Battle for Parker's Crossroads BdF5</t>
  </si>
  <si>
    <t>BdF II: The Battle for Parker's Crossroads BdF6</t>
  </si>
  <si>
    <t>BdF II: The Battle for Parker's Crossroads BdF7</t>
  </si>
  <si>
    <t>BdF II: The Battle for Parker's Crossroads BdF8</t>
  </si>
  <si>
    <t>BdF II: The Battle for Parker's Crossroads BdF9</t>
  </si>
  <si>
    <t>12 w 24</t>
  </si>
  <si>
    <t>GS, Ov2 w A: WC</t>
  </si>
  <si>
    <t>CH: BHSR</t>
  </si>
  <si>
    <t>CH: BHSR, Mist</t>
  </si>
  <si>
    <t>AH: KGP SSR, Mist w D: FTV0-1</t>
  </si>
  <si>
    <t>05 w 17</t>
  </si>
  <si>
    <t>Mist, Ov6 w D: Tr1</t>
  </si>
  <si>
    <t>Rout Pak III RPIII 8</t>
  </si>
  <si>
    <t>18 w CH4</t>
  </si>
  <si>
    <t>A: GL9 w D: AS</t>
  </si>
  <si>
    <t>Ov1 w A: AB, Raft w D: Cavalry6</t>
  </si>
  <si>
    <t>BdF II: The Battle for Parker's Crossroads</t>
  </si>
  <si>
    <t>Berlin I  1</t>
  </si>
  <si>
    <t>Berlin I  2</t>
  </si>
  <si>
    <t>CH: BVR SSR w A: Tr2</t>
  </si>
  <si>
    <t>Berlin I  3</t>
  </si>
  <si>
    <t>Berlin I  4</t>
  </si>
  <si>
    <t>Berlin I  5</t>
  </si>
  <si>
    <t>Berlin I  6</t>
  </si>
  <si>
    <t>Berlin I  7</t>
  </si>
  <si>
    <t>Berlin I  8</t>
  </si>
  <si>
    <t>CH: BVR SSR w A: FB20</t>
  </si>
  <si>
    <t>Berlin I  9</t>
  </si>
  <si>
    <t>CH: BVR SSR w D: FB4</t>
  </si>
  <si>
    <t>Berlin I 10</t>
  </si>
  <si>
    <t>Berlin I 11</t>
  </si>
  <si>
    <t>Berlin I 12</t>
  </si>
  <si>
    <t>Berlin I 13</t>
  </si>
  <si>
    <t>Berlin I 14</t>
  </si>
  <si>
    <t>Berlin I 15</t>
  </si>
  <si>
    <t>Berlin II 16</t>
  </si>
  <si>
    <t>Berlin II 17</t>
  </si>
  <si>
    <t>CH: BVR SSR w D: FB3</t>
  </si>
  <si>
    <t>CH: B1 w CH: B2 North w CH: B2 South</t>
  </si>
  <si>
    <t>Bir El Gubi: The Italian Redemption in the Desert</t>
  </si>
  <si>
    <t>Bir El Gubi</t>
  </si>
  <si>
    <t>PL CG</t>
  </si>
  <si>
    <t>BoB II 1</t>
  </si>
  <si>
    <t>BoB II 2</t>
  </si>
  <si>
    <t>BC w D: Tr3</t>
  </si>
  <si>
    <t>e w f w g w h</t>
  </si>
  <si>
    <t>BC w A: PD w D: Tr1</t>
  </si>
  <si>
    <t>CH: BBDSR w D: Tr2</t>
  </si>
  <si>
    <t>CH: BBDSR w D: FTV3</t>
  </si>
  <si>
    <t>CH: BBDSR w D: AS</t>
  </si>
  <si>
    <t>CH: BBDSR w A: AS</t>
  </si>
  <si>
    <t>CH: BBDSR, Rain w D: AS</t>
  </si>
  <si>
    <t>Point du Hoc, Normandy, France</t>
  </si>
  <si>
    <t>CH PdH</t>
  </si>
  <si>
    <t>CAC CG I</t>
  </si>
  <si>
    <t>CAC CG II</t>
  </si>
  <si>
    <t>CH: CaC SSR w D: AC1, Cave1</t>
  </si>
  <si>
    <t>CAC CG III</t>
  </si>
  <si>
    <t>CH: CaC SSR w D: AC3, Cave3</t>
  </si>
  <si>
    <t>CAC CG IV</t>
  </si>
  <si>
    <t>CH TPH</t>
  </si>
  <si>
    <t>Condor Legions: The Spanish Civil War II</t>
  </si>
  <si>
    <t>04 w CH: SCW 1</t>
  </si>
  <si>
    <t>02 w 17 w CH: SCW 2</t>
  </si>
  <si>
    <t>11 w CH: SCW 2</t>
  </si>
  <si>
    <t>02 w CH: SCW 2</t>
  </si>
  <si>
    <t>06 w 44</t>
  </si>
  <si>
    <t>CH: SCW 1 w CH: SCW 2</t>
  </si>
  <si>
    <t>42 w CH: SCW 2</t>
  </si>
  <si>
    <t>FS w A: FTV2</t>
  </si>
  <si>
    <t>43 w 56</t>
  </si>
  <si>
    <t>06 w 46</t>
  </si>
  <si>
    <t>s w t</t>
  </si>
  <si>
    <t>CounterAttacks!</t>
  </si>
  <si>
    <t>ASL Module 1- Beyond Valor 3rd Edition 135</t>
  </si>
  <si>
    <t>Critical Hit Retro Issue 1 CH  6</t>
  </si>
  <si>
    <t>D3/ A16</t>
  </si>
  <si>
    <t>BC w A: Air, Cullin</t>
  </si>
  <si>
    <t>D7/ A9</t>
  </si>
  <si>
    <t>02 w 03 w 04 w 06</t>
  </si>
  <si>
    <t>A: MC7, Tr6 w D: Tr2</t>
  </si>
  <si>
    <t>D8/ A13</t>
  </si>
  <si>
    <t>DS, Drifts, EW, FS w A: Ski, WC</t>
  </si>
  <si>
    <t>16 w 19 w 33</t>
  </si>
  <si>
    <t>A: FTV2 w D: FB3</t>
  </si>
  <si>
    <t>16 w 17 w 18</t>
  </si>
  <si>
    <t>D2/ A6</t>
  </si>
  <si>
    <t>D6/ A6</t>
  </si>
  <si>
    <t>02 w 36 w 37</t>
  </si>
  <si>
    <t>18 w 24</t>
  </si>
  <si>
    <t>BC w A: PD w D: Tr2</t>
  </si>
  <si>
    <t>05 w 08 w 41</t>
  </si>
  <si>
    <t>Driel, Holland</t>
  </si>
  <si>
    <t>St. Denis-Le-Gast, France</t>
  </si>
  <si>
    <t>h w e</t>
  </si>
  <si>
    <t>18 w 38</t>
  </si>
  <si>
    <t>Mud, Vineyards</t>
  </si>
  <si>
    <t>7-Jun-48</t>
  </si>
  <si>
    <t>Isreali</t>
  </si>
  <si>
    <t>Kibbutz, Nitzanim</t>
  </si>
  <si>
    <t>10 -Oct -41</t>
  </si>
  <si>
    <t>11 w 40</t>
  </si>
  <si>
    <t>Suluan Islands, The Phillipines</t>
  </si>
  <si>
    <t>Critical Hit Issue 7.2 CH 34(a)</t>
  </si>
  <si>
    <t>.5</t>
  </si>
  <si>
    <t>17-Aug-50</t>
  </si>
  <si>
    <t>Obong-Ni, Korea</t>
  </si>
  <si>
    <t>4.5</t>
  </si>
  <si>
    <t>Mist, Ov13 w A: Tr1</t>
  </si>
  <si>
    <t>D18/ A4</t>
  </si>
  <si>
    <t>21-Nov-42</t>
  </si>
  <si>
    <t xml:space="preserve">25 w 26 </t>
  </si>
  <si>
    <t>02-Jan-40</t>
  </si>
  <si>
    <t>13 w ? w ?</t>
  </si>
  <si>
    <t>Friendly - US, British, Ger., Rus. w A: GL</t>
  </si>
  <si>
    <t>14 w 21</t>
  </si>
  <si>
    <t>16 w 19 w 40</t>
  </si>
  <si>
    <t>D4/ A4</t>
  </si>
  <si>
    <t>Villerts-Bocage, France</t>
  </si>
  <si>
    <t>10 w 11</t>
  </si>
  <si>
    <t>D6/ A16</t>
  </si>
  <si>
    <t>19-May-48</t>
  </si>
  <si>
    <t>Kibbutz Yad Mordechai, Iosreal</t>
  </si>
  <si>
    <t>12 w 18</t>
  </si>
  <si>
    <t>Prohkoravka, Russia</t>
  </si>
  <si>
    <t>18 w 33 w 16</t>
  </si>
  <si>
    <t>23-May-43</t>
  </si>
  <si>
    <t>near Chicagoff Harbor, Alaska</t>
  </si>
  <si>
    <t>6.5</t>
  </si>
  <si>
    <t>D15/ A12</t>
  </si>
  <si>
    <t>13-Jun-44</t>
  </si>
  <si>
    <t>e w h</t>
  </si>
  <si>
    <t>EW, GS w A: Tr4</t>
  </si>
  <si>
    <t>West of Udem, along the Goch-Calcar Road, The Netherlands</t>
  </si>
  <si>
    <t>11 w 24 w 33</t>
  </si>
  <si>
    <t>13 w 18</t>
  </si>
  <si>
    <t>19 w 40</t>
  </si>
  <si>
    <t>Donets Basin, Russia</t>
  </si>
  <si>
    <t>View From the Trenches Issue 5 VFTT1 &amp; Special Edition VFTT 1</t>
  </si>
  <si>
    <t>near Bardenberg, Germany</t>
  </si>
  <si>
    <t>3-5 All American I: Kellam's Bridge Scenarios</t>
  </si>
  <si>
    <t>D9/ A13</t>
  </si>
  <si>
    <t>near Vierrersville, France</t>
  </si>
  <si>
    <t>22 w 44</t>
  </si>
  <si>
    <t>D3/ A8</t>
  </si>
  <si>
    <t>05 w 43</t>
  </si>
  <si>
    <t>03 w 09 w 15</t>
  </si>
  <si>
    <t>Sbietla, Tunisia</t>
  </si>
  <si>
    <t>Desert Terrain</t>
  </si>
  <si>
    <t>Livno, Hercogovina</t>
  </si>
  <si>
    <t>2 w 12</t>
  </si>
  <si>
    <t>Ov 4</t>
  </si>
  <si>
    <t>ASL News Issue 9 ASL News 17 &amp; At the Point Issue 6</t>
  </si>
  <si>
    <t>07 w 17</t>
  </si>
  <si>
    <t>07 w 10 w 32</t>
  </si>
  <si>
    <t>EW, HH, GS, Mist w A: Skis, WC w D: FB4</t>
  </si>
  <si>
    <t>15 w 16</t>
  </si>
  <si>
    <t>16 w 19 w 32</t>
  </si>
  <si>
    <t>Mist w D: Tr2</t>
  </si>
  <si>
    <t>04 w 44</t>
  </si>
  <si>
    <t>Ov2 w A: MC12</t>
  </si>
  <si>
    <t>ASL News Issue 8 ASL News 16 &amp; ASL News 29 ASL News 56</t>
  </si>
  <si>
    <t>Partisan (Force Ruda)</t>
  </si>
  <si>
    <t>east if Calais, France</t>
  </si>
  <si>
    <t xml:space="preserve">11 w 33 </t>
  </si>
  <si>
    <t>22 w 33</t>
  </si>
  <si>
    <t>GS, LV, Ov1 w A: GL6</t>
  </si>
  <si>
    <t>CH: St</t>
  </si>
  <si>
    <t>D5/ A8</t>
  </si>
  <si>
    <t>Stonne CG II</t>
  </si>
  <si>
    <t>D4/ A16</t>
  </si>
  <si>
    <t>Stonne CG III</t>
  </si>
  <si>
    <t>02 w 46</t>
  </si>
  <si>
    <t>D6/ A2</t>
  </si>
  <si>
    <t>outside Nazareth, Palestine</t>
  </si>
  <si>
    <t>Genesis II: The Arab-Israeli Wars Genesis II  9</t>
  </si>
  <si>
    <t>Genesis II: The Arab-Israeli Wars Genesis II 1</t>
  </si>
  <si>
    <t>Um Sheeham, Sanai</t>
  </si>
  <si>
    <t>Genesis II: The Arab-Israeli Wars Genesis II 15</t>
  </si>
  <si>
    <t>15 w 29 w 31</t>
  </si>
  <si>
    <t>41 w 42</t>
  </si>
  <si>
    <t>GS w D: hd1</t>
  </si>
  <si>
    <t>Western Ukraine, Soviet Union</t>
  </si>
  <si>
    <t>Retro Pak I RetroPak 4</t>
  </si>
  <si>
    <t>Hell's Bridgehead CG III</t>
  </si>
  <si>
    <t>HB CG III</t>
  </si>
  <si>
    <t>CH: HB SSR, LV w A: Raft6</t>
  </si>
  <si>
    <t>35 w 38 w 42</t>
  </si>
  <si>
    <t>CH (TB)</t>
  </si>
  <si>
    <t>06 w 37 w 38</t>
  </si>
  <si>
    <t>Champs Elsyees, French Indochina</t>
  </si>
  <si>
    <t>CH (CE)</t>
  </si>
  <si>
    <t>DBP SSR's, Mud</t>
  </si>
  <si>
    <t>CH (VH)</t>
  </si>
  <si>
    <t>VSR</t>
  </si>
  <si>
    <t>VSR, D: Fanatic</t>
  </si>
  <si>
    <t>Laeffelt, Belgium</t>
  </si>
  <si>
    <t>south of Barrikady, Stalingrad, Russia</t>
  </si>
  <si>
    <t>AH RB</t>
  </si>
  <si>
    <t>D5/ A5</t>
  </si>
  <si>
    <t>near Azeville, France</t>
  </si>
  <si>
    <t>Critical Hit Issue 3 CH 34</t>
  </si>
  <si>
    <t>Villers- Bocage, France</t>
  </si>
  <si>
    <t>D1/ A11</t>
  </si>
  <si>
    <t>GS w A: FTV2, WC</t>
  </si>
  <si>
    <t>Rout Pak I RP1 &amp; Rout Report X 5</t>
  </si>
  <si>
    <t>D1/ A6</t>
  </si>
  <si>
    <t>Pripet Marsh, USSR</t>
  </si>
  <si>
    <t>7 w 13 w 32</t>
  </si>
  <si>
    <t>D5/ A3</t>
  </si>
  <si>
    <t>Condor Legions: The Spanish Civil War II SCW 13</t>
  </si>
  <si>
    <t>Boadilla Del Monte, Spain</t>
  </si>
  <si>
    <t>46 w 6</t>
  </si>
  <si>
    <t>32 w 33</t>
  </si>
  <si>
    <t>39 w 44</t>
  </si>
  <si>
    <t>32 w 34</t>
  </si>
  <si>
    <t>Scroungin' ASL News ASL News 23 &amp; ASL News Issue 12 ASL News 23</t>
  </si>
  <si>
    <t>11 w 33 w 42</t>
  </si>
  <si>
    <t>33 w 48</t>
  </si>
  <si>
    <t>18 w 49</t>
  </si>
  <si>
    <t>D2/ A15</t>
  </si>
  <si>
    <t>25 w 26 w 27 w 28</t>
  </si>
  <si>
    <t>D8/ A8</t>
  </si>
  <si>
    <t>Gavrus</t>
  </si>
  <si>
    <t>Scotland the Brave I StB 9</t>
  </si>
  <si>
    <t>CH StB I</t>
  </si>
  <si>
    <t>Critical Hit Issue 6.4 CH157 &amp; Critical Hit Issue 1 CH  6</t>
  </si>
  <si>
    <t>11 w 17 w 33</t>
  </si>
  <si>
    <t>Rout Report Issue 4.? Z 3, Critical Hit Issue 2 CH 15 &amp; Critical hit Retro issue 2 CH 13</t>
  </si>
  <si>
    <t>Rate of Fire Issue 5 SAGA `94, SAGA Tornament Scenario 1994 &amp; Critical Hit Issue 2 CH 19</t>
  </si>
  <si>
    <t>Critical Hit Issue 2 CH 24 &amp; Critical Hit Issue 7.2 CH 24(a)</t>
  </si>
  <si>
    <t>Scroungin' ASL News ASL News 31 &amp; ASL News Issue 16 ASL News 31</t>
  </si>
  <si>
    <t>DLV w A: Tr7</t>
  </si>
  <si>
    <t>Critical Hit Issue 7.1 CH 41(a) &amp; Critical Hit Issue 4 CH 41</t>
  </si>
  <si>
    <t>Critical Hit Issue 7.1 CH 44(a) &amp; Critical Hit Issue 4 CH 44</t>
  </si>
  <si>
    <t>18 w 35</t>
  </si>
  <si>
    <t>Ov3 w A: FTV1</t>
  </si>
  <si>
    <t>Critical hit Issue 3 CH 31, Rate of Fire Issue 7 &amp; SAGA Tornament Scenario 1994 SAGA94-6</t>
  </si>
  <si>
    <t>Critical Hit Issue 4 CH 32, Rate of Fire Issue 7 &amp;  SAGA Tornament Scenario 1994 SAGA94-1</t>
  </si>
  <si>
    <t>Critical Hit Issue 4 CH33, Rate of Fire Issue 7 &amp;  SAGA Tornament Scenario 1994 SAGA94-1</t>
  </si>
  <si>
    <t>16 w 18 w 33</t>
  </si>
  <si>
    <t>The Battle of the Bulge II: Devils In the Woods  9</t>
  </si>
  <si>
    <t>The Battle of the Bulge I: Sudden Full Contact  1</t>
  </si>
  <si>
    <t>The Battle of the Bulge II: Devils In the Woods 13</t>
  </si>
  <si>
    <t>The Battle of the Bulge I: Sudden Full Contact  2</t>
  </si>
  <si>
    <t>The Battle of the Bulge II: Devils In the Woods 14</t>
  </si>
  <si>
    <t>The Battle of the Bulge II: Devils In the Woods 15</t>
  </si>
  <si>
    <t>The Battle of the Bulge II: Devils In the Woods 16</t>
  </si>
  <si>
    <t>The Battle of the Bulge II: Devils In the Woods 10</t>
  </si>
  <si>
    <t>CH: DDSR w A: Dozer1</t>
  </si>
  <si>
    <t>The Battle of the Bulge II: Devils In the Woods 11</t>
  </si>
  <si>
    <t>The Battle of the Bulge II: Devils In the Woods 12</t>
  </si>
  <si>
    <t>The Battle of the Bulge I: Sudden Full Contact  4</t>
  </si>
  <si>
    <t>The Battle of the Bulge I: Sudden Full Contact  5</t>
  </si>
  <si>
    <t>The Battle of the Bulge I: Sudden Full Contact  6</t>
  </si>
  <si>
    <t>The Battle of the Bulge I: Sudden Full Contact  7</t>
  </si>
  <si>
    <t>The Battle of the Bulge II: Devils In the Woods 17</t>
  </si>
  <si>
    <t>The Battle of the Bulge II: Devils In the Woods 18</t>
  </si>
  <si>
    <t>The Battle of the Bulge I: Sudden Full Contact  8</t>
  </si>
  <si>
    <t>The Battle of the Bulge II: Devils In the Woods 19</t>
  </si>
  <si>
    <t>The Battle of the Bulge II: Devils In the Woods 20</t>
  </si>
  <si>
    <t>Ov1 w A: Air</t>
  </si>
  <si>
    <t>CH: D1 w CH: D3</t>
  </si>
  <si>
    <t>CH: D1 w CH: D2 w CH: D3</t>
  </si>
  <si>
    <t>Digger Pack I</t>
  </si>
  <si>
    <t>36 w 38</t>
  </si>
  <si>
    <t>37 w 40</t>
  </si>
  <si>
    <t>35 w CH: PTO1</t>
  </si>
  <si>
    <t>17 w 43 w 44</t>
  </si>
  <si>
    <t>A: MC6, Tr6 w D: Tr4</t>
  </si>
  <si>
    <t>CH: DTW w D: FB6</t>
  </si>
  <si>
    <t>CH DTW SSR w D: AS, BS</t>
  </si>
  <si>
    <t>Easter at Tobruk</t>
  </si>
  <si>
    <t>CH: TPSR w D: Air7</t>
  </si>
  <si>
    <t>CH: TPSR w D: Air2</t>
  </si>
  <si>
    <t>D14/ A7</t>
  </si>
  <si>
    <t>D8/ A3</t>
  </si>
  <si>
    <t>CH: TPSR w D: Tr14</t>
  </si>
  <si>
    <t>CH: TPSR w A: Air2</t>
  </si>
  <si>
    <t>Zjitomar, Russia</t>
  </si>
  <si>
    <t>D7/ A17</t>
  </si>
  <si>
    <t>north of Deikirch, Luxembourg</t>
  </si>
  <si>
    <t>18 w 9</t>
  </si>
  <si>
    <t>Champs, near Bastogne around 0400</t>
  </si>
  <si>
    <t xml:space="preserve"> Malmedy, Belgium</t>
  </si>
  <si>
    <t>4 w 13</t>
  </si>
  <si>
    <t>KGP SSR, MIst</t>
  </si>
  <si>
    <t>AH KGP I (St)</t>
  </si>
  <si>
    <t>Coo-Beister, Belgium</t>
  </si>
  <si>
    <t>ASL N 1 w 40</t>
  </si>
  <si>
    <t>D3/ A13</t>
  </si>
  <si>
    <t>D8/ A14</t>
  </si>
  <si>
    <t>D12/ A5</t>
  </si>
  <si>
    <t>Mud w D: AC1</t>
  </si>
  <si>
    <t>D8/ A4</t>
  </si>
  <si>
    <t>27 w 29</t>
  </si>
  <si>
    <t>D12/ A16</t>
  </si>
  <si>
    <t>DLV, Ov8 w A: Tr3 w D: Tr2</t>
  </si>
  <si>
    <t>Italians</t>
  </si>
  <si>
    <t>near Nezvet Ghiba, Libya</t>
  </si>
  <si>
    <t>26 w 29 w 30</t>
  </si>
  <si>
    <t>27 w 28 w 29 w 31</t>
  </si>
  <si>
    <t>18 w 19 w 32</t>
  </si>
  <si>
    <t>ASL News Issue 4 ASL News 8 &amp; On All Fronts Issue  74</t>
  </si>
  <si>
    <t>Drifts, DS, EW w A: WC</t>
  </si>
  <si>
    <t>15 w 16 w 38</t>
  </si>
  <si>
    <t>Katukov Turns the Tables II</t>
  </si>
  <si>
    <t>05 w 17 w 18 w 22</t>
  </si>
  <si>
    <t>03 w 42 w 43</t>
  </si>
  <si>
    <t>09 w 18 w 25</t>
  </si>
  <si>
    <t>CH: VSR SSR w D: Air3</t>
  </si>
  <si>
    <t>CH: FaWSR w D: Tr2</t>
  </si>
  <si>
    <t>43 w 46</t>
  </si>
  <si>
    <t>CH: OBH SSR w D: Tr3</t>
  </si>
  <si>
    <t>CH: OBH SSR w D: AC1</t>
  </si>
  <si>
    <t>CH: OBH SSR w A: LC6</t>
  </si>
  <si>
    <t>CH: OBH SSR w A: LC9 w D: AC2</t>
  </si>
  <si>
    <t>CH: OBH SSR w A: Dozer1, LC3 w D: AC1</t>
  </si>
  <si>
    <t>CH: Omaha 1 w CH: Omaha 2 w CH:Omaha 3</t>
  </si>
  <si>
    <t>Gembloux II: The Battle of France 1940</t>
  </si>
  <si>
    <t>CG I</t>
  </si>
  <si>
    <t>Gembloux: The Feint CG I</t>
  </si>
  <si>
    <t>Ov4 w D: MC4</t>
  </si>
  <si>
    <t>LV w A: Air2</t>
  </si>
  <si>
    <t>A: Tr7 w D: Air1</t>
  </si>
  <si>
    <t>Ov1 w A: Air2</t>
  </si>
  <si>
    <t>Ov2 w A: Air1</t>
  </si>
  <si>
    <t>11 w 16 w 19 w 33 w 41 w 43</t>
  </si>
  <si>
    <t>09 w 35</t>
  </si>
  <si>
    <t>33 w CH: KB1</t>
  </si>
  <si>
    <t>Jenim, Jerusalem</t>
  </si>
  <si>
    <t>Genesis II: The Arab-Israeli Wars Genesis II  8</t>
  </si>
  <si>
    <t>13 w 24 w 15</t>
  </si>
  <si>
    <t>Genesis II: The Arab-Israeli Wars Genesis II 14</t>
  </si>
  <si>
    <t>Genesis II: The Arab-Israeli Wars Genesis II 16</t>
  </si>
  <si>
    <t>Genesis II: The Arab-Israeli Wars Genesis II 10</t>
  </si>
  <si>
    <t>Genesis II: The Arab-Israeli Wars Genesis II 12</t>
  </si>
  <si>
    <t>23 w 25 w 40</t>
  </si>
  <si>
    <t>Genesis CG I</t>
  </si>
  <si>
    <t>Genesis II: The Arab-Israeli Wars</t>
  </si>
  <si>
    <t>Genesis II  1</t>
  </si>
  <si>
    <t>Genesis II  2</t>
  </si>
  <si>
    <t>Genesis II  3</t>
  </si>
  <si>
    <t>Genesis II  4</t>
  </si>
  <si>
    <t>Genesis II  5</t>
  </si>
  <si>
    <t>Genesis II  6</t>
  </si>
  <si>
    <t>Genesis II  7</t>
  </si>
  <si>
    <t>Genesis II  8</t>
  </si>
  <si>
    <t>13 w 15 w 24</t>
  </si>
  <si>
    <t>Genesis II  9</t>
  </si>
  <si>
    <t>Genesis II 10</t>
  </si>
  <si>
    <t>Genesis II 11</t>
  </si>
  <si>
    <t>A: Air4 w D: Tr3</t>
  </si>
  <si>
    <t>Genesis II 12</t>
  </si>
  <si>
    <t>20 w 23 w 45</t>
  </si>
  <si>
    <t>Genesis II 13</t>
  </si>
  <si>
    <t>09 w 16 w 39</t>
  </si>
  <si>
    <t>Genesis II 14</t>
  </si>
  <si>
    <t>Genesis II 15</t>
  </si>
  <si>
    <t>Genesis II 16</t>
  </si>
  <si>
    <t>Genesis II 17</t>
  </si>
  <si>
    <t>Genesis II 18</t>
  </si>
  <si>
    <t>Genesis II 19</t>
  </si>
  <si>
    <t>Genesis II 20</t>
  </si>
  <si>
    <t>Genesis II 21</t>
  </si>
  <si>
    <t>D4/ A3</t>
  </si>
  <si>
    <t>D6/ A8</t>
  </si>
  <si>
    <t xml:space="preserve">CH: SH SSR w D: MC8 </t>
  </si>
  <si>
    <t>CG II</t>
  </si>
  <si>
    <t>CG III</t>
  </si>
  <si>
    <t>Austurias, Spain</t>
  </si>
  <si>
    <t>Condor Legions: The Spanish Civil War II SCW  2</t>
  </si>
  <si>
    <t>2 w SCW 2 w 17</t>
  </si>
  <si>
    <t>Condor Legions: The Spanish Civil War II SCW  3</t>
  </si>
  <si>
    <t>11 w SCW 2</t>
  </si>
  <si>
    <t>Condor Legions: The Spanish Civil War II SCW  4</t>
  </si>
  <si>
    <t>SCW 2 w 2</t>
  </si>
  <si>
    <t>University City section of Madrid, Spain</t>
  </si>
  <si>
    <t>Condor Legions: The Spanish Civil War II SCW  5</t>
  </si>
  <si>
    <t>6 w 44</t>
  </si>
  <si>
    <t>Brihuega near Guadalahara, Spain</t>
  </si>
  <si>
    <t>Condor Legions: The Spanish Civil War II SCW  6</t>
  </si>
  <si>
    <t>SCW 1 w SCW 2</t>
  </si>
  <si>
    <t>Condor Legions: The Spanish Civil War II SCW  7</t>
  </si>
  <si>
    <t>Asco along the Ebro River, Spain</t>
  </si>
  <si>
    <t>Condor Legions: The Spanish Civil War II SCW  8</t>
  </si>
  <si>
    <t>SCW 2 w 42</t>
  </si>
  <si>
    <t>on the road to Torija, near Guadalajara, Spain</t>
  </si>
  <si>
    <t>Condor Legions: The Spanish Civil War II SCW  9</t>
  </si>
  <si>
    <t>Villanueva De La Canada, near Brunetta, Spain</t>
  </si>
  <si>
    <t>Condor Legions: The Spanish Civil War II SCW 10</t>
  </si>
  <si>
    <t>Brihuega, Spain</t>
  </si>
  <si>
    <t>Condor Legions: The Spanish Civil War II SCW 11</t>
  </si>
  <si>
    <t>outside of Babao, Basque Provinces, Spain</t>
  </si>
  <si>
    <t>Condor Legions: The Spanish Civil War II SCW 12</t>
  </si>
  <si>
    <t>Gustav Graveyard: The Battle of Cassino I</t>
  </si>
  <si>
    <t>Hell's Bridgehead CG I</t>
  </si>
  <si>
    <t>HB CG I</t>
  </si>
  <si>
    <t>Hell's Bridgehead CG II</t>
  </si>
  <si>
    <t>HB CG II</t>
  </si>
  <si>
    <t>13 w 43</t>
  </si>
  <si>
    <t>Devil's Summit</t>
  </si>
  <si>
    <t>HoB1</t>
  </si>
  <si>
    <t>Mamayev Kurgan, Stalingrad, Russia</t>
  </si>
  <si>
    <t>D1/ A12</t>
  </si>
  <si>
    <t>D18/ A15</t>
  </si>
  <si>
    <t>Retaking Stalin's Perch</t>
  </si>
  <si>
    <t>HoB2</t>
  </si>
  <si>
    <t>D24/ A39</t>
  </si>
  <si>
    <t>Dueling Bayonets</t>
  </si>
  <si>
    <t>HoB3</t>
  </si>
  <si>
    <t>D(1)/ A(3)</t>
  </si>
  <si>
    <t>D7 - 8/ A13</t>
  </si>
  <si>
    <t>all MKSR's, HtH</t>
  </si>
  <si>
    <t>Scrapyard</t>
  </si>
  <si>
    <t>HoB4</t>
  </si>
  <si>
    <t>D18/ A23</t>
  </si>
  <si>
    <t>The Inferno</t>
  </si>
  <si>
    <t>HoB5</t>
  </si>
  <si>
    <t>D21/ A23</t>
  </si>
  <si>
    <t>Shock and Awe</t>
  </si>
  <si>
    <t>HoB6</t>
  </si>
  <si>
    <t>D16/ A24</t>
  </si>
  <si>
    <t>Under Shell and Bomb</t>
  </si>
  <si>
    <t>HoB7</t>
  </si>
  <si>
    <t>D8/ A7</t>
  </si>
  <si>
    <t>D53/ A42</t>
  </si>
  <si>
    <t>Fraught with Danger</t>
  </si>
  <si>
    <t>HoB8</t>
  </si>
  <si>
    <t>D2/ A3</t>
  </si>
  <si>
    <t>D18/ A17</t>
  </si>
  <si>
    <t>Hitler's Little Helper</t>
  </si>
  <si>
    <t>HoB9</t>
  </si>
  <si>
    <t>But Not There Yet</t>
  </si>
  <si>
    <t>HoB10</t>
  </si>
  <si>
    <t>Arisen Once More</t>
  </si>
  <si>
    <t>HoB11</t>
  </si>
  <si>
    <t>D21/ A18</t>
  </si>
  <si>
    <t xml:space="preserve"> Ditch Ghouls</t>
  </si>
  <si>
    <t>HoB12</t>
  </si>
  <si>
    <t>Ashes of Victory</t>
  </si>
  <si>
    <t>HoB13</t>
  </si>
  <si>
    <t>D16/ A16</t>
  </si>
  <si>
    <t>Crater Hill</t>
  </si>
  <si>
    <t>HoB14</t>
  </si>
  <si>
    <t>D20/ A21</t>
  </si>
  <si>
    <t>Tears of Joy</t>
  </si>
  <si>
    <t>HoB15</t>
  </si>
  <si>
    <t>D14</t>
  </si>
  <si>
    <t>Hill of Blood</t>
  </si>
  <si>
    <t>A: PD w D: Tr2</t>
  </si>
  <si>
    <t>CH: Stal II</t>
  </si>
  <si>
    <t>D5/ A16</t>
  </si>
  <si>
    <t>05 w 42</t>
  </si>
  <si>
    <t>03 w 32</t>
  </si>
  <si>
    <t>DS, EW, GS, Ov2 w D: WC</t>
  </si>
  <si>
    <t>CH: KSR, GS w A: FTV1</t>
  </si>
  <si>
    <t>07 w 32 w 34</t>
  </si>
  <si>
    <t>Tetemara Village, New Georgia, Solomon Islands</t>
  </si>
  <si>
    <t>Tombe Village, New Georgia, Solomon Island</t>
  </si>
  <si>
    <t>35 w 38 w 39 w 43</t>
  </si>
  <si>
    <t>Tinian Island, Marianas Island Group</t>
  </si>
  <si>
    <t>18 w 33 w 35 w 43</t>
  </si>
  <si>
    <t>34 w 37 w 39</t>
  </si>
  <si>
    <t>09 w 37</t>
  </si>
  <si>
    <t>02 w 04 w 19</t>
  </si>
  <si>
    <t>CH1 w CH2 w CH: SCW2</t>
  </si>
  <si>
    <t>CH: W2 w CH: W3 w CH: W4</t>
  </si>
  <si>
    <t>61 w 64 w 65</t>
  </si>
  <si>
    <t>The Blowtorch Battalion II</t>
  </si>
  <si>
    <t>CH: WSR, GS w D: Tr1</t>
  </si>
  <si>
    <t>Retro Pak I RetroPak 1</t>
  </si>
  <si>
    <t>Dubrova inside Kursk Salient, Russia</t>
  </si>
  <si>
    <t>Retro Pak I RetroPak 2</t>
  </si>
  <si>
    <t>Trois Pont, Belgium</t>
  </si>
  <si>
    <t>Retro Pak I RetroPak 3</t>
  </si>
  <si>
    <t>Arnaville, FRance</t>
  </si>
  <si>
    <t>Charlottenburg, Berlin</t>
  </si>
  <si>
    <t>Retro Pak I RetroPak 5</t>
  </si>
  <si>
    <t>25 w 6 w 5</t>
  </si>
  <si>
    <t>upstream of Tenaru River, Guadalcanal Island</t>
  </si>
  <si>
    <t>Retro Pak I RetroPak 6</t>
  </si>
  <si>
    <t>Muenchebirg, Germanyt</t>
  </si>
  <si>
    <t>Retro Pak I RetroPak 7</t>
  </si>
  <si>
    <t>Retro Pak I RetroPak 8</t>
  </si>
  <si>
    <t>D13/ A11</t>
  </si>
  <si>
    <t>Omaha East</t>
  </si>
  <si>
    <t>CH CG I</t>
  </si>
  <si>
    <t>04 w 10 w 13 w 16 w 17 w 19</t>
  </si>
  <si>
    <t>LV w D: Cave12</t>
  </si>
  <si>
    <t>A: Air w D: Cave8</t>
  </si>
  <si>
    <t>Mud w D: Cave6</t>
  </si>
  <si>
    <t>Mist w A: FTV2</t>
  </si>
  <si>
    <t>CH: KR SSR w A: FTV2</t>
  </si>
  <si>
    <t>CH: SHSR w D: FB</t>
  </si>
  <si>
    <t>CH: SHSR w A: Tr5</t>
  </si>
  <si>
    <t>CH: SHSR w D: FB1, Tr1</t>
  </si>
  <si>
    <t>CH: PSR, Mist w D: Air2, FTV1, LC1</t>
  </si>
  <si>
    <t>CH: PSR, DLV w D: Air1</t>
  </si>
  <si>
    <t>36 w 39</t>
  </si>
  <si>
    <t>22 w 41</t>
  </si>
  <si>
    <t>DLV, Ov9 w A: LC</t>
  </si>
  <si>
    <t xml:space="preserve">Finnish </t>
  </si>
  <si>
    <t>7 w 10 w 32</t>
  </si>
  <si>
    <t>EW, GS, NQ, HtH w D: WC, Mol, Skis</t>
  </si>
  <si>
    <t>06 w 11 w 12</t>
  </si>
  <si>
    <t>09 w 33 w 40 w 43</t>
  </si>
  <si>
    <t>Air, EW, GS w D: WC</t>
  </si>
  <si>
    <t>EW, GS, LV w A: Air</t>
  </si>
  <si>
    <t>Retro Pak I</t>
  </si>
  <si>
    <t>OAF Pack 1 OAF 1 &amp; On All Fronts Issue  50</t>
  </si>
  <si>
    <t>02 w 09 w 49</t>
  </si>
  <si>
    <t>OAF Pack 1 OAF 2 &amp; On All Fronts Issue  92</t>
  </si>
  <si>
    <t>44 w 48</t>
  </si>
  <si>
    <t>OAF Pack 1 OAF 3 &amp; On All Fronts Issue  77</t>
  </si>
  <si>
    <t>Critical Hit Issue 6.4 CH159, OAF Pack 1 OAF 4 &amp; On All Fronts Issue  64</t>
  </si>
  <si>
    <t>OAF Pack 1 OAF 5 &amp; On All Fronts Issue  44</t>
  </si>
  <si>
    <t>47 w 49</t>
  </si>
  <si>
    <t>OAF Pack 1 OAF 6 &amp; On All Fronts Issue 114</t>
  </si>
  <si>
    <t>OAF Pack 1 OAF 9 &amp; On All Fronts Issue  77</t>
  </si>
  <si>
    <t>06 w 41 w 50</t>
  </si>
  <si>
    <t>OAF Pack 1 OAF10 &amp; On All Fronts Issue  53</t>
  </si>
  <si>
    <t>37 w 43 w 48</t>
  </si>
  <si>
    <t>Retro Pak II</t>
  </si>
  <si>
    <t>Scroungin' ASL News 4 &amp; ASL News Issue 2 ASL News 4</t>
  </si>
  <si>
    <t>Scroungin' ASL News 28 &amp; ASL News Issue 14 ASL News 28</t>
  </si>
  <si>
    <t>GS, LV w D: WC</t>
  </si>
  <si>
    <t>Rout Pak I RP 9 &amp; Rout Report X 7</t>
  </si>
  <si>
    <t>12 w 16 w 19 w 33</t>
  </si>
  <si>
    <t>Scroungin' ASL News 37 &amp; ASL News Issue 19 ASL News 37</t>
  </si>
  <si>
    <t>d w g</t>
  </si>
  <si>
    <t>Scroungin' ASL News 35 &amp; ASL News Issue 18 ASL News 35</t>
  </si>
  <si>
    <t>GS, WC w D: Tr1</t>
  </si>
  <si>
    <t>Rout Pak I</t>
  </si>
  <si>
    <t>27 w 28 w 29</t>
  </si>
  <si>
    <t>Retro Pak II RetroPak 11</t>
  </si>
  <si>
    <t>Rout Pak II</t>
  </si>
  <si>
    <t>RPII  1</t>
  </si>
  <si>
    <t>07 w 24 w 37</t>
  </si>
  <si>
    <t>RPII  2</t>
  </si>
  <si>
    <t>05 w 10 w 17</t>
  </si>
  <si>
    <t>RPII  3</t>
  </si>
  <si>
    <t>Rout Report Issue 2.? X10 &amp; ASL Digest Issue 6.7</t>
  </si>
  <si>
    <t>RPII  4</t>
  </si>
  <si>
    <t>RPII  5</t>
  </si>
  <si>
    <t>Pripet Marshes, Russia</t>
  </si>
  <si>
    <t>RPII  6</t>
  </si>
  <si>
    <t>Ov4 w A: Dozer2</t>
  </si>
  <si>
    <t>RPII  7</t>
  </si>
  <si>
    <t>RPII  8</t>
  </si>
  <si>
    <t>18 w 19 w 41</t>
  </si>
  <si>
    <t>Mud w A: Tr2</t>
  </si>
  <si>
    <t>RPII  9</t>
  </si>
  <si>
    <t>RPII 10</t>
  </si>
  <si>
    <t>25 w 27 w 30</t>
  </si>
  <si>
    <t>Rout Pak III</t>
  </si>
  <si>
    <t>RPIII 1</t>
  </si>
  <si>
    <t>RPIII 2</t>
  </si>
  <si>
    <t>RPIII 3</t>
  </si>
  <si>
    <t>RPIII 4</t>
  </si>
  <si>
    <t>RPIII 5</t>
  </si>
  <si>
    <t>GS, Ov4 w A: Skis, WC</t>
  </si>
  <si>
    <t>RPIII 6</t>
  </si>
  <si>
    <t>10 w 11 w 16</t>
  </si>
  <si>
    <t>RPIII 7</t>
  </si>
  <si>
    <t>19 w 22</t>
  </si>
  <si>
    <t>RPIII 8</t>
  </si>
  <si>
    <t>Near Malmedy, Belgium</t>
  </si>
  <si>
    <t>Scotland the Brave I</t>
  </si>
  <si>
    <t>CH: StB I</t>
  </si>
  <si>
    <t>CH: StB I SSR</t>
  </si>
  <si>
    <t>CH: StB I SSR w D: Tr2</t>
  </si>
  <si>
    <t>CH: StB I SSR, LV</t>
  </si>
  <si>
    <t>Scotland the Brave II</t>
  </si>
  <si>
    <t>CH: StB II</t>
  </si>
  <si>
    <t>CH: StB II SSR</t>
  </si>
  <si>
    <t>CH: StB I w CH: StB II</t>
  </si>
  <si>
    <t>CH: StB II SSR w D: Tr2</t>
  </si>
  <si>
    <t xml:space="preserve">CH: StB II SSR, LV </t>
  </si>
  <si>
    <t>CH: StB II SSR w A: FTV2</t>
  </si>
  <si>
    <t>Retro Pak II RetroPak  9</t>
  </si>
  <si>
    <t>Olive Groves, Vineyards w D: AS</t>
  </si>
  <si>
    <t>RB CG 2 CG Rules (2, 4, 5, 6, 11, 15, 16, 17, &amp; 18)</t>
  </si>
  <si>
    <t>near Elsenheim, France</t>
  </si>
  <si>
    <t>D20/ A16</t>
  </si>
  <si>
    <t>near Ossipovitchi, Russia</t>
  </si>
  <si>
    <t>10 w 18</t>
  </si>
  <si>
    <t>10 w 42</t>
  </si>
  <si>
    <t>1M north of Twingom, Burma</t>
  </si>
  <si>
    <t>Retro Pak II RetroPak 15</t>
  </si>
  <si>
    <t>Djergljetz, USSR</t>
  </si>
  <si>
    <t>Retro Pak II RetroPak 14</t>
  </si>
  <si>
    <t>east of Trois Ponts, Belgium</t>
  </si>
  <si>
    <t>5 w 17</t>
  </si>
  <si>
    <t>KGP CG IV</t>
  </si>
  <si>
    <t>ASL Journal Issue 3 KGP CG IV</t>
  </si>
  <si>
    <t>AH KGP II (St)</t>
  </si>
  <si>
    <t>See KGP SSR</t>
  </si>
  <si>
    <t>26 w 30 w 31</t>
  </si>
  <si>
    <t>26 w 27 w 30</t>
  </si>
  <si>
    <t>26 w 27 w 30 w 31</t>
  </si>
  <si>
    <t>BrT, Ov4 w D: Cavalry4, hd3, Tr5</t>
  </si>
  <si>
    <t>18 w 26</t>
  </si>
  <si>
    <t>Ov6, Rain w D: Tr2</t>
  </si>
  <si>
    <t>CH: SFSR w A: Raft6</t>
  </si>
  <si>
    <t>CH: SFSR w D: Raft2</t>
  </si>
  <si>
    <t>CH: SFSR, EW, GS w D: WC</t>
  </si>
  <si>
    <t>A: FTV2, Tr22 w D: Tr1</t>
  </si>
  <si>
    <t>DLV w A: FTV2, Tr10 w D: AS, Tr2</t>
  </si>
  <si>
    <t>DLV, Rain, Mud w A: FTV6, Tr42 w D: AS, Tr5</t>
  </si>
  <si>
    <t>Frontier Raid II</t>
  </si>
  <si>
    <t>DLV w A: Tr6</t>
  </si>
  <si>
    <t>25 w 30 w 31</t>
  </si>
  <si>
    <t>27 w 28 w 31</t>
  </si>
  <si>
    <t>DLV w A: Tr1</t>
  </si>
  <si>
    <t>Fortress At Bardia I</t>
  </si>
  <si>
    <t>Fortress At Bardia II</t>
  </si>
  <si>
    <t>DLV, Ov17 w D: FTV2, Tr4</t>
  </si>
  <si>
    <t>09 w 15 w 30 w 31</t>
  </si>
  <si>
    <t>6-Mar-45</t>
  </si>
  <si>
    <t>31</t>
  </si>
  <si>
    <t>14-Sept-42</t>
  </si>
  <si>
    <t>CH Grain Elevator</t>
  </si>
  <si>
    <t>22-Jan-44</t>
  </si>
  <si>
    <t>40</t>
  </si>
  <si>
    <t>1-Dec-42</t>
  </si>
  <si>
    <t>Chouiigui, Tuniosia</t>
  </si>
  <si>
    <t>Retro Pak II RetroPak 13</t>
  </si>
  <si>
    <t>17-Dec-44</t>
  </si>
  <si>
    <t>17</t>
  </si>
  <si>
    <t>D9/ A18</t>
  </si>
  <si>
    <t>15-Ocv-42</t>
  </si>
  <si>
    <t>CH DTW</t>
  </si>
  <si>
    <t>13 w 14</t>
  </si>
  <si>
    <t>32 w 40</t>
  </si>
  <si>
    <t>33 w 37</t>
  </si>
  <si>
    <t>28-Nov-42</t>
  </si>
  <si>
    <t>25 w 27 w 28 w 26</t>
  </si>
  <si>
    <t>04 w 43</t>
  </si>
  <si>
    <t>CH: DTW SSR w D: FB2</t>
  </si>
  <si>
    <t>Ch O Rules, RB SSR</t>
  </si>
  <si>
    <t>CH: DTW SSR w D: AS</t>
  </si>
  <si>
    <t>AH: RB SSR, CH: VotG SR w D: FB2</t>
  </si>
  <si>
    <t>AH: RB SSR, CH: VotG SR w D: AC1</t>
  </si>
  <si>
    <t>Gotterdammerung In Berlin</t>
  </si>
  <si>
    <t>Berlin Final Days: The Final Days of the Third Reich Berlin I BR3 CG1</t>
  </si>
  <si>
    <t>Berlin Final Days: The Final Days of the Third Reich Berlin I BR3 CG2</t>
  </si>
  <si>
    <t>CH: B2 North w CH: B2 South</t>
  </si>
  <si>
    <t>CH: BVR SSR w D: FB2</t>
  </si>
  <si>
    <t>CH: PHSR w A: Air1</t>
  </si>
  <si>
    <t>CH: PHSR w D: Tr10</t>
  </si>
  <si>
    <t>The Battle of the Bulge I: Sudden Full Contact</t>
  </si>
  <si>
    <t>CH: SFCSR, Mist</t>
  </si>
  <si>
    <t>CH: SFCSR w A: Dozer1</t>
  </si>
  <si>
    <t>CH: SFCSR</t>
  </si>
  <si>
    <t>The Battle of the Bulge II: Devils In the Woods</t>
  </si>
  <si>
    <t>06 w 42</t>
  </si>
  <si>
    <t>CH: MC2 w CH: MC5</t>
  </si>
  <si>
    <t>CH: APSR, FS, GS, HH, Ov1, WC w A: FTV1 w D: FB3</t>
  </si>
  <si>
    <t>04 w 10 w 44</t>
  </si>
  <si>
    <t>05 w 19 w 42 w 44</t>
  </si>
  <si>
    <t>03 w 17</t>
  </si>
  <si>
    <t>Fort Stotsenburg, Luzon, the Philippine Islands</t>
  </si>
  <si>
    <t>09 w 18</t>
  </si>
  <si>
    <t>Cervantes, Luzon, the Philippine Islands</t>
  </si>
  <si>
    <t>UV CG I</t>
  </si>
  <si>
    <t>CH: UV SSR w A: Air w D: Cave16</t>
  </si>
  <si>
    <t>CH: UV SSR w D: Cave6</t>
  </si>
  <si>
    <t>CH: UV SSR w D: Cave1</t>
  </si>
  <si>
    <t>CH: UV SSR w D: AC2, Cave9</t>
  </si>
  <si>
    <t>CH: UV SSR w D: Cave5</t>
  </si>
  <si>
    <t>Close Quarters Carnage</t>
  </si>
  <si>
    <t>UV8</t>
  </si>
  <si>
    <t>CH: OWCSR w A: Tr1</t>
  </si>
  <si>
    <t>CH: OWCSR w A: Tr2</t>
  </si>
  <si>
    <t>CH: OWCSR w A: FTV3</t>
  </si>
  <si>
    <t>CH: OWCSR w D: AS</t>
  </si>
  <si>
    <t>CH: OWCSR, Rain w A: AS</t>
  </si>
  <si>
    <t>Moves Issue 9</t>
  </si>
  <si>
    <t>01 w 06 w 07 w 08 w 10 w 12 w 14 w 20 w 21 w 22</t>
  </si>
  <si>
    <t>Brhuega, Spain</t>
  </si>
  <si>
    <t>Vehkne- Kumsky, USSR</t>
  </si>
  <si>
    <t>13 w 12 w 33</t>
  </si>
  <si>
    <t>Rout Pak I RP3</t>
  </si>
  <si>
    <t>D5/ A14</t>
  </si>
  <si>
    <t>Rout Pak I RP5</t>
  </si>
  <si>
    <t>27 w 17 w 29</t>
  </si>
  <si>
    <t>Le Haut De Bosq, France</t>
  </si>
  <si>
    <t>Rout Pak I RP4</t>
  </si>
  <si>
    <t>La Mesnil Patry, Normandy</t>
  </si>
  <si>
    <t>Rout Pak I RP7</t>
  </si>
  <si>
    <t>BC, NQ</t>
  </si>
  <si>
    <t>Mouen, Normandy</t>
  </si>
  <si>
    <t>San Pablo, Phillipines</t>
  </si>
  <si>
    <t>Rout Pak II RPII  7</t>
  </si>
  <si>
    <t>Retro Pak II RetroPak11</t>
  </si>
  <si>
    <t>Rout Pak I RP2</t>
  </si>
  <si>
    <t>Nisei</t>
  </si>
  <si>
    <t>Rout Pak II RPII 3</t>
  </si>
  <si>
    <t>Fo, AlP</t>
  </si>
  <si>
    <t>28 w 31</t>
  </si>
  <si>
    <t>HtH, NQ w A: AE</t>
  </si>
  <si>
    <t>D3/ A10</t>
  </si>
  <si>
    <t>Barrikady Tractor Works, Stalingrad</t>
  </si>
  <si>
    <t>Pripyet Marshes, Russia</t>
  </si>
  <si>
    <t>32 w 7 w 13</t>
  </si>
  <si>
    <t>Rout Pak II RPII 10</t>
  </si>
  <si>
    <t>Rout Pak II RPII  6</t>
  </si>
  <si>
    <t>D18/ A16</t>
  </si>
  <si>
    <t>Soummusalmi, Finland</t>
  </si>
  <si>
    <t>Rout Pak II RPII  1</t>
  </si>
  <si>
    <t>7 w 24 w 37</t>
  </si>
  <si>
    <t>D2/ A7</t>
  </si>
  <si>
    <t>Bieleferd, Germany</t>
  </si>
  <si>
    <t>Rout Pak II RPII  8</t>
  </si>
  <si>
    <t>18 w 41 w 19</t>
  </si>
  <si>
    <t>Arnhem, The Netherlands</t>
  </si>
  <si>
    <t>Rout Pak I RP6</t>
  </si>
  <si>
    <t>Foret De Mont Castre, France</t>
  </si>
  <si>
    <t>Ov6, BC</t>
  </si>
  <si>
    <t>05 w 17 w 19</t>
  </si>
  <si>
    <t>Rout Pak II RPII  4</t>
  </si>
  <si>
    <t>Naduret El Gesheausc, Libya</t>
  </si>
  <si>
    <t>Rout Pak II RPII  9</t>
  </si>
  <si>
    <t>Ov1 w A: Tr3</t>
  </si>
  <si>
    <t>La Horgne, FRance</t>
  </si>
  <si>
    <t>Rout Pak II RPII  2</t>
  </si>
  <si>
    <t>5 w 10 w 17</t>
  </si>
  <si>
    <t>02 w 37</t>
  </si>
  <si>
    <t>27 w 28 w 29 w 30</t>
  </si>
  <si>
    <t>Ov2 w A: Air</t>
  </si>
  <si>
    <t>TR1 w TR2 w TR3</t>
  </si>
  <si>
    <t>A: Tr12 w D: Tr8</t>
  </si>
  <si>
    <t>TR1 w TR3</t>
  </si>
  <si>
    <t>TR4 w TR5</t>
  </si>
  <si>
    <t>A: Air w D: Tr12</t>
  </si>
  <si>
    <t>18 w 43</t>
  </si>
  <si>
    <t>08 w 15</t>
  </si>
  <si>
    <t>10 w 19 w 44</t>
  </si>
  <si>
    <t>Operation Chariot: Part I</t>
  </si>
  <si>
    <t>Operation Chariot: Part II</t>
  </si>
  <si>
    <t>Operation Chariot: Part III</t>
  </si>
  <si>
    <t>Retro Pak II RetroPak17</t>
  </si>
  <si>
    <t>03 w 04 w 12</t>
  </si>
  <si>
    <t>03 w 14 w 15</t>
  </si>
  <si>
    <t>04 w 18 w 43 w 44</t>
  </si>
  <si>
    <t>19 w 39</t>
  </si>
  <si>
    <t>17 w 18 w 23 w 40 w 42 w 44</t>
  </si>
  <si>
    <t>04 w 46</t>
  </si>
  <si>
    <t>19 w 23 w 44</t>
  </si>
  <si>
    <t>42 w 51 w 52</t>
  </si>
  <si>
    <t>f w g w h</t>
  </si>
  <si>
    <t>40 w 50</t>
  </si>
  <si>
    <t>09 w 42</t>
  </si>
  <si>
    <t>Ov1 w A: AS</t>
  </si>
  <si>
    <t>02 w 09 w 11 w 15 w 18 w 50</t>
  </si>
  <si>
    <t>32 w 34 w 37 w 47</t>
  </si>
  <si>
    <t>05 w 35 w 42 w 52</t>
  </si>
  <si>
    <t>04 w 16 w 33 w 44</t>
  </si>
  <si>
    <t>20 w 40</t>
  </si>
  <si>
    <t>57 w 58</t>
  </si>
  <si>
    <t>11 w 33 w 41</t>
  </si>
  <si>
    <t>22 w 24</t>
  </si>
  <si>
    <t>Monkeys With Typewriters, Vol. II: Ostfold MwT14</t>
  </si>
  <si>
    <t>GS w D: Tr2</t>
  </si>
  <si>
    <t>Monkeys With Typewriters, Vol. II: Ostfold MwT21</t>
  </si>
  <si>
    <t>32 w 34 w 36 w 37 w 42 w 47</t>
  </si>
  <si>
    <t>02 w 11 w 18 w 44 w 53 w 56 w 57 w 58</t>
  </si>
  <si>
    <t>39 w 50</t>
  </si>
  <si>
    <t>30 w 58</t>
  </si>
  <si>
    <t>54 w 55</t>
  </si>
  <si>
    <t>53 w 54 w 55</t>
  </si>
  <si>
    <t>53 w 55</t>
  </si>
  <si>
    <t>Ov2 w A: Air2</t>
  </si>
  <si>
    <t>47 w 50 w 2a w 5a</t>
  </si>
  <si>
    <t>Dezign Pak 9</t>
  </si>
  <si>
    <t>20 w 21 w 49</t>
  </si>
  <si>
    <t>ESG: Zombie SSR w A: FTV1, Tr6</t>
  </si>
  <si>
    <t>ESG: Zombie SSR w A: AB2</t>
  </si>
  <si>
    <t>ESG: Zombie SSR w A: Tr3</t>
  </si>
  <si>
    <t>ESG: Zombie SSR w A: FTV2</t>
  </si>
  <si>
    <t>10 w 20 w 23</t>
  </si>
  <si>
    <t>41 w 50</t>
  </si>
  <si>
    <t>18 w w</t>
  </si>
  <si>
    <t>12 w 50</t>
  </si>
  <si>
    <t>10 w 44</t>
  </si>
  <si>
    <t>50 w 52</t>
  </si>
  <si>
    <t>43 w 44</t>
  </si>
  <si>
    <t>48 w 52</t>
  </si>
  <si>
    <t>42 w 52</t>
  </si>
  <si>
    <t>11 w 12</t>
  </si>
  <si>
    <t>w w FE1</t>
  </si>
  <si>
    <t>12 w 13 w FE1</t>
  </si>
  <si>
    <t>17w 44</t>
  </si>
  <si>
    <t>17w 40</t>
  </si>
  <si>
    <t>51w z</t>
  </si>
  <si>
    <t>21w 41</t>
  </si>
  <si>
    <t>03 w w</t>
  </si>
  <si>
    <t>20 w 21 w 41</t>
  </si>
  <si>
    <t>b w e</t>
  </si>
  <si>
    <t>23 w 44</t>
  </si>
  <si>
    <t>07 w 17 w 46</t>
  </si>
  <si>
    <t>38 w 46 w FE1</t>
  </si>
  <si>
    <t>40 w FE1</t>
  </si>
  <si>
    <t>03 w 15</t>
  </si>
  <si>
    <t>FE3 w FE4</t>
  </si>
  <si>
    <t>50 w 58</t>
  </si>
  <si>
    <t>11 w 46</t>
  </si>
  <si>
    <t>19 w 42</t>
  </si>
  <si>
    <t>24 w 37 w 38</t>
  </si>
  <si>
    <t>12 w 40</t>
  </si>
  <si>
    <t>44 w 48 w 50</t>
  </si>
  <si>
    <t>Ov2 w A: Cavalry6, hd6, Tr2</t>
  </si>
  <si>
    <t>32 w 36</t>
  </si>
  <si>
    <t>02 w 19 w 44</t>
  </si>
  <si>
    <t>23 w 40</t>
  </si>
  <si>
    <t>a w d</t>
  </si>
  <si>
    <t>21 w 49</t>
  </si>
  <si>
    <t>51 w BFP A</t>
  </si>
  <si>
    <t>11 w 19</t>
  </si>
  <si>
    <t>36 w 42</t>
  </si>
  <si>
    <t>17 w 18 w 19</t>
  </si>
  <si>
    <t>03 w 08 w 49</t>
  </si>
  <si>
    <t>18 w 22 w 49</t>
  </si>
  <si>
    <t>32 w 44</t>
  </si>
  <si>
    <t>17 w 50</t>
  </si>
  <si>
    <t>02 w 48</t>
  </si>
  <si>
    <t>Ov3 w A: Tr3</t>
  </si>
  <si>
    <t>41 w 49</t>
  </si>
  <si>
    <t>16 w 48</t>
  </si>
  <si>
    <t>44 w 53</t>
  </si>
  <si>
    <t>19 w 57</t>
  </si>
  <si>
    <t>53 w 57</t>
  </si>
  <si>
    <t>Assault On Fort IX</t>
  </si>
  <si>
    <t>Fallujah, Iraq</t>
  </si>
  <si>
    <t>Troyikoye, Russia</t>
  </si>
  <si>
    <t>19 w 44 w 48</t>
  </si>
  <si>
    <t>Kalka, Russia</t>
  </si>
  <si>
    <t>13 w 36</t>
  </si>
  <si>
    <t>NQ, HtH</t>
  </si>
  <si>
    <t>Uryv, Russia</t>
  </si>
  <si>
    <t>Kepceviy, Ukraine</t>
  </si>
  <si>
    <t>D: HtH, NQ, Mol</t>
  </si>
  <si>
    <t>Khoiniki, Belorussia</t>
  </si>
  <si>
    <t>D19/ A20</t>
  </si>
  <si>
    <t>Ottinya, Galicia</t>
  </si>
  <si>
    <t>D3/ A7</t>
  </si>
  <si>
    <t>Ludberg, Croatia</t>
  </si>
  <si>
    <t>58 w u</t>
  </si>
  <si>
    <t>D20/ A22</t>
  </si>
  <si>
    <t>Mardardjak, Romania</t>
  </si>
  <si>
    <t>D9/ A11</t>
  </si>
  <si>
    <t>Poduevo, Yugoslavia</t>
  </si>
  <si>
    <t>17 w 16</t>
  </si>
  <si>
    <t>D9/ A15</t>
  </si>
  <si>
    <t>The Hohenruppersdorf Hop</t>
  </si>
  <si>
    <t>FE175.1</t>
  </si>
  <si>
    <t>Hehenruppersdorf, Austria</t>
  </si>
  <si>
    <t>D18/ A20</t>
  </si>
  <si>
    <t>FM C w FM D</t>
  </si>
  <si>
    <t>D12/ A6</t>
  </si>
  <si>
    <t>D3/ A9</t>
  </si>
  <si>
    <t>3 w 6</t>
  </si>
  <si>
    <t>Kicking Assenois</t>
  </si>
  <si>
    <t>south of Verrkhopenya, Russia</t>
  </si>
  <si>
    <t>06 w 32</t>
  </si>
  <si>
    <t>Giropa Point, 3 Miles East of Buna, New Guinea</t>
  </si>
  <si>
    <t>Bir Enba, Ergypt</t>
  </si>
  <si>
    <t>west of Myintha, Burma</t>
  </si>
  <si>
    <t>D6/ A4</t>
  </si>
  <si>
    <t>Morong, The Phillipines</t>
  </si>
  <si>
    <t>Bar-Le-Deuc, France</t>
  </si>
  <si>
    <t>D19/ A7</t>
  </si>
  <si>
    <t>18 w 44 w 48</t>
  </si>
  <si>
    <t>Ov2 w A: MC5, Tr3</t>
  </si>
  <si>
    <t>Swedish</t>
  </si>
  <si>
    <t>Markajarvi, Finland</t>
  </si>
  <si>
    <t>D6/ A11</t>
  </si>
  <si>
    <t>Ov1 w A: Tr6</t>
  </si>
  <si>
    <t>west of Abbeville, France</t>
  </si>
  <si>
    <t>4 w 16</t>
  </si>
  <si>
    <t>east of Sagopshin, Russia</t>
  </si>
  <si>
    <t>2 w 18</t>
  </si>
  <si>
    <t>D: MOL, Tr1</t>
  </si>
  <si>
    <t>FS, GS w D: Tr1</t>
  </si>
  <si>
    <t>09 w 46</t>
  </si>
  <si>
    <t>Ov2 w A: Tr1</t>
  </si>
  <si>
    <t>Wanping, suburb of Bejieng, China</t>
  </si>
  <si>
    <t>8 w 22</t>
  </si>
  <si>
    <t>03 w 07</t>
  </si>
  <si>
    <t>west of Dubaysa, Lithuania</t>
  </si>
  <si>
    <t>southwest of Rzhev, Russia</t>
  </si>
  <si>
    <t>04 w v</t>
  </si>
  <si>
    <t>north of Ponyri, Russia</t>
  </si>
  <si>
    <t>33 w 44</t>
  </si>
  <si>
    <t>26 w 27 w 31</t>
  </si>
  <si>
    <t>Brzeic-Letewski, Poland</t>
  </si>
  <si>
    <t>t w 4</t>
  </si>
  <si>
    <t>23 w 51</t>
  </si>
  <si>
    <t>Ov2 w D: Tr6</t>
  </si>
  <si>
    <t>Modica, Sicily</t>
  </si>
  <si>
    <t>D4/ A5</t>
  </si>
  <si>
    <t>north of Otwock, Poland</t>
  </si>
  <si>
    <t>x w y</t>
  </si>
  <si>
    <t>Ov3 w A: MC8</t>
  </si>
  <si>
    <t>16 w 38 w 49</t>
  </si>
  <si>
    <t>Ov5 w D: AC1</t>
  </si>
  <si>
    <t>DS, FS, Ov6, Ski w D: hd1</t>
  </si>
  <si>
    <t>24 w 57</t>
  </si>
  <si>
    <t>21 w 23</t>
  </si>
  <si>
    <t>22 w 49 w 57 w t</t>
  </si>
  <si>
    <t>08 w FrFA</t>
  </si>
  <si>
    <t>Ov1 w D: Air1</t>
  </si>
  <si>
    <t>05 w 42 w FrFA</t>
  </si>
  <si>
    <t>Hill 171, Shumshu, Kirill Islands</t>
  </si>
  <si>
    <t>Friendly Fire Pack 8</t>
  </si>
  <si>
    <t>09 w 10 w 15 w 23</t>
  </si>
  <si>
    <t>BWF, DS, FS, LV, Mist w D: FB1</t>
  </si>
  <si>
    <t>14 w 43</t>
  </si>
  <si>
    <t>17 w 24 w 42</t>
  </si>
  <si>
    <t>A: Tr0-2 w D: Tr0-1</t>
  </si>
  <si>
    <t>GS w A: AB4, WC</t>
  </si>
  <si>
    <t>Jitter Fire I (1997)</t>
  </si>
  <si>
    <t>Jitter Fire II - Marty Snow</t>
  </si>
  <si>
    <t>Jitter Fire I (1997) - Tim Hundsdorfer</t>
  </si>
  <si>
    <t>Jitter Fire II (1998) - Marty Snow [SL-CoD 207]</t>
  </si>
  <si>
    <t>The French Perimeter [German-French]</t>
  </si>
  <si>
    <t>Jitter Fire II (1998)</t>
  </si>
  <si>
    <t>Jitter Fire II (1998) - Marty Snow</t>
  </si>
  <si>
    <t>Smashing the Fourth (revised)</t>
  </si>
  <si>
    <t>Jitter Fire III (1999) - Tim Hundsdorfer</t>
  </si>
  <si>
    <t xml:space="preserve">A Small Measure of Success </t>
  </si>
  <si>
    <t>Jitter Fire III (1999)</t>
  </si>
  <si>
    <t>Sector Treviso [Italian-Russian]</t>
  </si>
  <si>
    <t>Jitter Fire III (1999) - Scott Holst</t>
  </si>
  <si>
    <t>Among the Bravest</t>
  </si>
  <si>
    <t>Jitter Fire IV (2000)</t>
  </si>
  <si>
    <t>Because It Was There [Russian-Romanian/German]</t>
  </si>
  <si>
    <t>Jitter Fire V (2001)</t>
  </si>
  <si>
    <t>On A Pale Horse [Japanese-Philippine Scouts/American]</t>
  </si>
  <si>
    <t>Jitter Fire V (2001) - Zeb Doyle</t>
  </si>
  <si>
    <t>Jitter Fire VI (2002) - Marty Snow</t>
  </si>
  <si>
    <t>Bounenkai [American/British-Japanese]</t>
  </si>
  <si>
    <t>Buon Natale [Canadian-German]</t>
  </si>
  <si>
    <t>Jitter Fire VI (2002) - Pete Shelling</t>
  </si>
  <si>
    <t>Jitter Fire VII (2003) - Zeb Doyle</t>
  </si>
  <si>
    <t>A Bustle in the Hedgerow [British-German]</t>
  </si>
  <si>
    <t>Jitter Fire VII (2003) - Marty Snow</t>
  </si>
  <si>
    <t>Jitter Fire VIII (2011) - Marty Snow</t>
  </si>
  <si>
    <t>38 w 40</t>
  </si>
  <si>
    <t>EW, FS, GS, Ov2 w D: hd6</t>
  </si>
  <si>
    <t>Jitter Fire VIII (2011) - Tom Jazbutis</t>
  </si>
  <si>
    <t>A: Dozer1 w D: Sewer</t>
  </si>
  <si>
    <t>A: AIr w D: FB9</t>
  </si>
  <si>
    <t>49 w 50</t>
  </si>
  <si>
    <t>Monkeys With Typewriters, Vol. I: Battles of Carpiquet</t>
  </si>
  <si>
    <t>53 w t w x</t>
  </si>
  <si>
    <t>Ov7 w A: Air1-3, FTV2</t>
  </si>
  <si>
    <t>Monkeys With Typewriters, Vol. II: Ostfold</t>
  </si>
  <si>
    <t>13_Apr-40</t>
  </si>
  <si>
    <t>Dezign Pak 5 MwT II 1</t>
  </si>
  <si>
    <t>04 w 05 w 43 w 44</t>
  </si>
  <si>
    <t>17 w 18 w 56</t>
  </si>
  <si>
    <t>GS, Ov2 w D: AS, Tr2</t>
  </si>
  <si>
    <t>Dezign Pak 5 MwT II 9</t>
  </si>
  <si>
    <t>MwTII 3</t>
  </si>
  <si>
    <t>05 w 08 w 10</t>
  </si>
  <si>
    <t>MwTII X</t>
  </si>
  <si>
    <t>Cape Kestrovyi, Finland</t>
  </si>
  <si>
    <t>Monkeys With Typewriters, Vol. III: Russian Special Ops</t>
  </si>
  <si>
    <t>LV w D: Air1</t>
  </si>
  <si>
    <t>02 w 03 w 08</t>
  </si>
  <si>
    <t>01 w 22</t>
  </si>
  <si>
    <t>02 w 08</t>
  </si>
  <si>
    <t>08 w 09</t>
  </si>
  <si>
    <t>06 w 08 w 57</t>
  </si>
  <si>
    <t>Ov2 w A: MC2</t>
  </si>
  <si>
    <t>Une Belle Pagaille (French)</t>
  </si>
  <si>
    <t>14 w 19 w 22</t>
  </si>
  <si>
    <t>Salsmeta, Belgium</t>
  </si>
  <si>
    <t>near Kalinnin, Russia</t>
  </si>
  <si>
    <t>Brihegua, Spain</t>
  </si>
  <si>
    <t>100 KM west of Bit Hakem, Libya</t>
  </si>
  <si>
    <t>26 w 27 w 28w 29</t>
  </si>
  <si>
    <t>AFV Bog (IE: Mud), AFV Recall</t>
  </si>
  <si>
    <t>02 w 16 w 17</t>
  </si>
  <si>
    <t>13 w 17 w 22</t>
  </si>
  <si>
    <t>f w h</t>
  </si>
  <si>
    <t>GS w A: WC, ScZ</t>
  </si>
  <si>
    <t>ASL Annual '95 (Winter) A70</t>
  </si>
  <si>
    <t>05 w 16 w 32</t>
  </si>
  <si>
    <t>16 w 19 w 33 w 35</t>
  </si>
  <si>
    <t>HOB SS Update: SS I &amp; SS II NQNG-6</t>
  </si>
  <si>
    <t>south of Cherkassy, Russia</t>
  </si>
  <si>
    <t>HOB SS Update: SS I &amp; SS II NQNG-3</t>
  </si>
  <si>
    <t>HoB: BRV SSR, LV w D: FB2</t>
  </si>
  <si>
    <t>HOB III</t>
  </si>
  <si>
    <t>St. Mere Eglise, France</t>
  </si>
  <si>
    <t>near Coleville, France</t>
  </si>
  <si>
    <t>HOB IV</t>
  </si>
  <si>
    <t xml:space="preserve">German (SS) </t>
  </si>
  <si>
    <t>St Manvieu, France</t>
  </si>
  <si>
    <t>Ov1 w D: FB</t>
  </si>
  <si>
    <t>near St Lo- Pierers Highway, France</t>
  </si>
  <si>
    <t>east of Cloville, France</t>
  </si>
  <si>
    <t>Ov1, BC</t>
  </si>
  <si>
    <t>Fontenet Las Pasnel, France</t>
  </si>
  <si>
    <t>11 w HOB III</t>
  </si>
  <si>
    <t>BR CG I</t>
  </si>
  <si>
    <t>BR CG II</t>
  </si>
  <si>
    <t>BR CG III</t>
  </si>
  <si>
    <t>HASL Module 5: Blood Reef: Tarawa CG II</t>
  </si>
  <si>
    <t>06 w 37 w 40</t>
  </si>
  <si>
    <t>Red Beach One, Betio Isalnd, Tarawa Atoll, Gilbert Island</t>
  </si>
  <si>
    <t>HOB BRT</t>
  </si>
  <si>
    <t>All BSRS (s) In Effect</t>
  </si>
  <si>
    <t>Green Beach One, Betio Isalnd, Tarawa Atoll, Gilbert Island</t>
  </si>
  <si>
    <t>HoB: FC SSR w D: FB1</t>
  </si>
  <si>
    <t>HoB: FC SSR w D: Cave1, FB3</t>
  </si>
  <si>
    <t>09 w 40 w 43</t>
  </si>
  <si>
    <t>HoB: FC SSR w D: AC1, FB2</t>
  </si>
  <si>
    <t>HoB: GSTK SSR w A: AS</t>
  </si>
  <si>
    <t>HoB: GSTK SSR w A: FB, Tr2</t>
  </si>
  <si>
    <t>HoB: GSTK SSR w D: AS</t>
  </si>
  <si>
    <t>The Gifu, Guadalcanal, the Soloman Islands</t>
  </si>
  <si>
    <t>DS w D: AS, hd6</t>
  </si>
  <si>
    <t>HOB SS Update: SS I &amp; SS II</t>
  </si>
  <si>
    <t>Waffen-SS II: The Fuhrer's Fireman Waffen-SS FF  7</t>
  </si>
  <si>
    <t>Waffen-SS II: The Fuhrer's Fireman Waffen-SS FF  8</t>
  </si>
  <si>
    <t>Waffen-SS II: The Fuhrer's Fireman Waffen-SS FF  9</t>
  </si>
  <si>
    <t>12 w 44</t>
  </si>
  <si>
    <t>Waffen-SS II: The Fuhrer's Fireman Waffen-SS FF 10</t>
  </si>
  <si>
    <t>Waffen-SS II: The Fuhrer's Fireman Waffen-SS FF 11</t>
  </si>
  <si>
    <t>Waffen-SS II: The Fuhrer's Fireman Waffen-SS FF 12</t>
  </si>
  <si>
    <t>03 w 43</t>
  </si>
  <si>
    <t>Waffen-SS II: The Fuhrer's Fireman Waffen-SS FF 13</t>
  </si>
  <si>
    <t>Waffen-SS II: The Fuhrer's Fireman Waffen-SS FF 14</t>
  </si>
  <si>
    <t>02 w 03 w 11 w 18 w 36 w 38</t>
  </si>
  <si>
    <t>Waffen-SS I: No Quarter No Glory! Waffen-SS NQNG!1</t>
  </si>
  <si>
    <t>Waffen-SS I: No Quarter No Glory! Waffen-SS NQNG!2</t>
  </si>
  <si>
    <t>Waffen-SS I: No Quarter No Glory! Waffen-SS NQNG!4</t>
  </si>
  <si>
    <t>Waffen-SS I: No Quarter No Glory! Waffen-SS NQNG!5</t>
  </si>
  <si>
    <t>08 w 49</t>
  </si>
  <si>
    <t>04 w 40 w 48</t>
  </si>
  <si>
    <t>Ov4 w A: Cavalry12, Tr3</t>
  </si>
  <si>
    <t>44 w 46</t>
  </si>
  <si>
    <t>HoB: OtO SSR w A: Air, Tr6 w D: AC2</t>
  </si>
  <si>
    <r>
      <t>d w f w h</t>
    </r>
    <r>
      <rPr>
        <sz val="10"/>
        <color indexed="10"/>
        <rFont val="Arial"/>
        <family val="2"/>
      </rPr>
      <t/>
    </r>
  </si>
  <si>
    <t>18 w 44</t>
  </si>
  <si>
    <t>15 w 38 w 50</t>
  </si>
  <si>
    <t>e w BF2</t>
  </si>
  <si>
    <t>b w BF2</t>
  </si>
  <si>
    <t>19 w 48</t>
  </si>
  <si>
    <t>16 w 44 w 48</t>
  </si>
  <si>
    <t>Waffen-SS III: Neither Fear Nor Hope SS 3 NFNH14</t>
  </si>
  <si>
    <t>19 w 40 w 43</t>
  </si>
  <si>
    <t>05 w 10 w 11</t>
  </si>
  <si>
    <t>08 w 12</t>
  </si>
  <si>
    <t>16 w 49</t>
  </si>
  <si>
    <t>10 w 19</t>
  </si>
  <si>
    <t>14 w 44</t>
  </si>
  <si>
    <t>GS w A: FTV1</t>
  </si>
  <si>
    <t>01 w 20</t>
  </si>
  <si>
    <t>19 w 36</t>
  </si>
  <si>
    <t>17 w 39 w 50</t>
  </si>
  <si>
    <t>33 w 44 w 48</t>
  </si>
  <si>
    <t>49 w 51</t>
  </si>
  <si>
    <t>04 w 07 w 17</t>
  </si>
  <si>
    <t>04 w 16 w 44</t>
  </si>
  <si>
    <t>b w d w BF2</t>
  </si>
  <si>
    <t>a w b w BF1</t>
  </si>
  <si>
    <t>Special Forces I: LRDG &amp; SAS!</t>
  </si>
  <si>
    <t>12 w 38</t>
  </si>
  <si>
    <t>HoB: LRDG SSR w D: Tr5</t>
  </si>
  <si>
    <t>HoB: LRDG SSR, LV, Ov2 w A: Cavalry2, hd2</t>
  </si>
  <si>
    <t>Special Forces II: Küstenjäger!</t>
  </si>
  <si>
    <t>Ov5 w D: BT</t>
  </si>
  <si>
    <t>"The Pocket", Lubuan Island, Borneo</t>
  </si>
  <si>
    <t>Ov3 w A: FTV2</t>
  </si>
  <si>
    <t>Klandasan, Bailikpapan, Borneo</t>
  </si>
  <si>
    <t>Waffen-SS I: No Quarter No Glory!</t>
  </si>
  <si>
    <t>40 w 43</t>
  </si>
  <si>
    <t>02 w 19</t>
  </si>
  <si>
    <t>05 w 32 w 34 w 39</t>
  </si>
  <si>
    <t>21 w 23 w 45</t>
  </si>
  <si>
    <t>Waffen-SS II: The Führer's Firemen</t>
  </si>
  <si>
    <t>02 w 03 w 15</t>
  </si>
  <si>
    <t>Waffen-SS III: Neither Fear Nor Hope</t>
  </si>
  <si>
    <t>09 w 22</t>
  </si>
  <si>
    <t>HoB: NFNH SSR w D: Cavalry8</t>
  </si>
  <si>
    <t>24 w 41</t>
  </si>
  <si>
    <t>06 w 40</t>
  </si>
  <si>
    <t>17 w 40</t>
  </si>
  <si>
    <t>32 w 42</t>
  </si>
  <si>
    <t>01 w 20 w 21 w 23</t>
  </si>
  <si>
    <t>GS, HoB: NFNH SSR, WC w D: AS</t>
  </si>
  <si>
    <t>02 w 18 w 33</t>
  </si>
  <si>
    <t>near Vienna, Austria</t>
  </si>
  <si>
    <t>HoB: NFNH SSR w D: AS</t>
  </si>
  <si>
    <t>24 w 32</t>
  </si>
  <si>
    <t>04 w 41</t>
  </si>
  <si>
    <t>10 w 16 w 33</t>
  </si>
  <si>
    <t>GS, Mist w D: WC</t>
  </si>
  <si>
    <t>LV, Ov3 w A: FTV2</t>
  </si>
  <si>
    <t>LV, Ov4 w A: FTV2</t>
  </si>
  <si>
    <t>04 w 14 w 24</t>
  </si>
  <si>
    <t>BC w A: Cullin2</t>
  </si>
  <si>
    <t>GS, WC w A: hd3, MC1, Tr6</t>
  </si>
  <si>
    <t>12 w 42 w 43</t>
  </si>
  <si>
    <t>24 w 44</t>
  </si>
  <si>
    <t xml:space="preserve">12 w 42 </t>
  </si>
  <si>
    <t>04 w 18 w 19</t>
  </si>
  <si>
    <t>16 w 19 w 33 w 44</t>
  </si>
  <si>
    <t>16 w 27</t>
  </si>
  <si>
    <t>19 w 43 w 56</t>
  </si>
  <si>
    <t>16 w 53</t>
  </si>
  <si>
    <t>11 w 44</t>
  </si>
  <si>
    <t>04 w 57</t>
  </si>
  <si>
    <t>CI, Ov3 w A: Tr3</t>
  </si>
  <si>
    <t>Vae Victis Issue 109</t>
  </si>
  <si>
    <t>Vae Victis Issue 110</t>
  </si>
  <si>
    <t>Vae Victis Issue 111</t>
  </si>
  <si>
    <t>Vae Victis Issue 112</t>
  </si>
  <si>
    <t>Vae Victis Issue 113</t>
  </si>
  <si>
    <t>BC w A: Cullin</t>
  </si>
  <si>
    <t>02 w 05 w 17</t>
  </si>
  <si>
    <t>09 w 11 w 33</t>
  </si>
  <si>
    <t>DB1 w DB2</t>
  </si>
  <si>
    <t>Ov3 w A: Cavalry, hd2</t>
  </si>
  <si>
    <t>37 w 50</t>
  </si>
  <si>
    <t>KCI: PuP SSR w D: Tr8</t>
  </si>
  <si>
    <t>09 w 44</t>
  </si>
  <si>
    <t>KCI: PuP SSR w A: Air1</t>
  </si>
  <si>
    <t>07 w 36 w 39</t>
  </si>
  <si>
    <t>KCI: KH SSR w D: Tr4</t>
  </si>
  <si>
    <t>Cellar, GS w D: FB1</t>
  </si>
  <si>
    <t>08 w 49 w 51</t>
  </si>
  <si>
    <t>LV w  D: Tr2</t>
  </si>
  <si>
    <t>14 w 16 w 44</t>
  </si>
  <si>
    <t>07 w 33</t>
  </si>
  <si>
    <t>05 w 38</t>
  </si>
  <si>
    <t>25 w 35</t>
  </si>
  <si>
    <t>Fort IX</t>
  </si>
  <si>
    <t>3a w 6a</t>
  </si>
  <si>
    <t>16 w 23 w 33</t>
  </si>
  <si>
    <t>03 w 16 w 33</t>
  </si>
  <si>
    <t>DLV, Ov3 w A: AS, Tr2</t>
  </si>
  <si>
    <t>04 w 17 w 33</t>
  </si>
  <si>
    <t>CI, Ov6 w A: FTV2</t>
  </si>
  <si>
    <t>34 w 37 w 38</t>
  </si>
  <si>
    <t>11 w 18 w 24</t>
  </si>
  <si>
    <t>32 w 39</t>
  </si>
  <si>
    <t>14 w 16</t>
  </si>
  <si>
    <t>c w h</t>
  </si>
  <si>
    <t>Ov1, TOT w A: Tr1</t>
  </si>
  <si>
    <t>04 w 10 w 11 w 33</t>
  </si>
  <si>
    <t>26 w 27 w 28 w 31</t>
  </si>
  <si>
    <t>07 w 11 w 18</t>
  </si>
  <si>
    <t>DS, Ov1 w A: FTV1</t>
  </si>
  <si>
    <t>GS w A: Tr1</t>
  </si>
  <si>
    <t>32 w 34 w 36</t>
  </si>
  <si>
    <t>04 w 05 w 19</t>
  </si>
  <si>
    <t>02 w 12 w 15</t>
  </si>
  <si>
    <t>Ov4 w A: Ski, WC</t>
  </si>
  <si>
    <t>A: Ski, WC w D: Tr2</t>
  </si>
  <si>
    <t>Ov3 w A: GL9</t>
  </si>
  <si>
    <t>01 w 04 w 06</t>
  </si>
  <si>
    <t>02 w 04 w 05 w 07</t>
  </si>
  <si>
    <t>05 w 18 w 32</t>
  </si>
  <si>
    <t>EW w A: hd6, Ski, WC</t>
  </si>
  <si>
    <t>07 w 13 w 16</t>
  </si>
  <si>
    <t>13 w 16 w 33</t>
  </si>
  <si>
    <t>A: AS, Tr15 w D: hd5</t>
  </si>
  <si>
    <t>06 w 10 w 17 w 24</t>
  </si>
  <si>
    <t>11 w 17 w 18</t>
  </si>
  <si>
    <t>MMP: BRT SSR w A: LC, Rafts</t>
  </si>
  <si>
    <t>09 w HoB II</t>
  </si>
  <si>
    <t>03 w 40</t>
  </si>
  <si>
    <t>14 w HoB II</t>
  </si>
  <si>
    <t>12 w 16 w 43</t>
  </si>
  <si>
    <t>Battle of the Hedgerows I: The Storm Broke</t>
  </si>
  <si>
    <t>BC, Ov4 w D: FB1</t>
  </si>
  <si>
    <t>Battle of the Hedgerows II: Purple Heart Draw</t>
  </si>
  <si>
    <t>BC, LC: PHD SSR w D: FB1</t>
  </si>
  <si>
    <t>Bloody Buron: The First Step to Caen</t>
  </si>
  <si>
    <t>BB1</t>
  </si>
  <si>
    <t>Smashing the Door</t>
  </si>
  <si>
    <t>BB2</t>
  </si>
  <si>
    <t>Haywire Communications</t>
  </si>
  <si>
    <t>BB3</t>
  </si>
  <si>
    <t>Zoot Suit Boys</t>
  </si>
  <si>
    <t>BB4</t>
  </si>
  <si>
    <t>Mud w A: FTV2, Tr3</t>
  </si>
  <si>
    <t>Ov1 w A: FTV1</t>
  </si>
  <si>
    <t>12 w HoB II</t>
  </si>
  <si>
    <t>02 w 43 w 49</t>
  </si>
  <si>
    <t>18 w 50</t>
  </si>
  <si>
    <t>04 w 43 w 44</t>
  </si>
  <si>
    <t>16 w 33 w 48</t>
  </si>
  <si>
    <t>07 w 18 w 48</t>
  </si>
  <si>
    <t>44 w 45 w 49</t>
  </si>
  <si>
    <t>Ov2 w D: FB1</t>
  </si>
  <si>
    <t>12 w 39 w 44</t>
  </si>
  <si>
    <t>13 w 24</t>
  </si>
  <si>
    <t>Drifts, GS w D: FB3, WC</t>
  </si>
  <si>
    <t>33 w 43 w 48</t>
  </si>
  <si>
    <t>42 w 47</t>
  </si>
  <si>
    <t>07 w 50</t>
  </si>
  <si>
    <t>LV, Mist, Ov1 w A: MC3</t>
  </si>
  <si>
    <t>Ov1 w A: MC12</t>
  </si>
  <si>
    <t>Ov1 w A: MC10</t>
  </si>
  <si>
    <t>24 w 47</t>
  </si>
  <si>
    <t>03 w 14</t>
  </si>
  <si>
    <t>Drifts, GS, Ov1 w A: WC</t>
  </si>
  <si>
    <t>Drifts, GS, Ov1 w A: Tr7, WC</t>
  </si>
  <si>
    <t>10 w 49</t>
  </si>
  <si>
    <t>29 w 31</t>
  </si>
  <si>
    <t>04 w 40 w 44</t>
  </si>
  <si>
    <t>BC, Ov1 w A: MC7</t>
  </si>
  <si>
    <t>Ozerekya Breakout</t>
  </si>
  <si>
    <t>BC, Ov5 w D: FB1</t>
  </si>
  <si>
    <t>40 w v</t>
  </si>
  <si>
    <t>33 w 49</t>
  </si>
  <si>
    <t>19 w 24 w 43</t>
  </si>
  <si>
    <t>04 w 16 w 48</t>
  </si>
  <si>
    <t>03 w 42</t>
  </si>
  <si>
    <t>23 w 34</t>
  </si>
  <si>
    <t>40 w 41 w 44</t>
  </si>
  <si>
    <t>Mist w D: FB2</t>
  </si>
  <si>
    <t>12 w 22</t>
  </si>
  <si>
    <t>01 w 02 w 03 w 04 w 07 w 08 w 12 w 15</t>
  </si>
  <si>
    <t>01 w 11</t>
  </si>
  <si>
    <t>04 w 06 w 14</t>
  </si>
  <si>
    <t>02 w 06 w 07 w 15</t>
  </si>
  <si>
    <t>Rain, Mud w D: FB3</t>
  </si>
  <si>
    <t>02 w 05 w 13</t>
  </si>
  <si>
    <t>GS w D: GL18</t>
  </si>
  <si>
    <t>04 w 08</t>
  </si>
  <si>
    <t>03 w 04 w 07</t>
  </si>
  <si>
    <t>t w v</t>
  </si>
  <si>
    <t>t w u w v</t>
  </si>
  <si>
    <t>r w s</t>
  </si>
  <si>
    <t>10 w 17 w 41 w 46</t>
  </si>
  <si>
    <t>39 w 47</t>
  </si>
  <si>
    <t>42 w 43 w 46</t>
  </si>
  <si>
    <t>04 w 17 w 46</t>
  </si>
  <si>
    <t>38 w 47</t>
  </si>
  <si>
    <t>04 w 53 w 54</t>
  </si>
  <si>
    <t>46 w 55</t>
  </si>
  <si>
    <t>44 w 54</t>
  </si>
  <si>
    <t>06 w 54 w 55</t>
  </si>
  <si>
    <t>BC w A: MC0-1, Tr0-1 w D: Tr6</t>
  </si>
  <si>
    <t>49 w 56</t>
  </si>
  <si>
    <t>37 w 57</t>
  </si>
  <si>
    <t>56 w 57 w 58</t>
  </si>
  <si>
    <t>13 w 56 w 57</t>
  </si>
  <si>
    <t>43 w 56 w 57</t>
  </si>
  <si>
    <t>16 w 33 w 58</t>
  </si>
  <si>
    <t>36 w 58</t>
  </si>
  <si>
    <t>11 w 18 w 58</t>
  </si>
  <si>
    <t>56 w 58</t>
  </si>
  <si>
    <t>1a w 2a</t>
  </si>
  <si>
    <t>13 w 57 w 60</t>
  </si>
  <si>
    <t>57 w 62</t>
  </si>
  <si>
    <t>1a w 5b</t>
  </si>
  <si>
    <t>07 w 16 w 40 w 44 w 3a w 6a</t>
  </si>
  <si>
    <t>10 w 46 w 5a</t>
  </si>
  <si>
    <t>2a w 5b</t>
  </si>
  <si>
    <t xml:space="preserve"> RB CG IV</t>
  </si>
  <si>
    <t>LV, Ov3 w A: Tr1</t>
  </si>
  <si>
    <t>MMP: KR SSR w D: Cave10</t>
  </si>
  <si>
    <t>MMP: KR SSR w D: Cave12</t>
  </si>
  <si>
    <t>10 w 43</t>
  </si>
  <si>
    <t>b w c w d</t>
  </si>
  <si>
    <t>18 w 46</t>
  </si>
  <si>
    <t>17 w 35</t>
  </si>
  <si>
    <t>AlH, DS, GS w A: Skis3</t>
  </si>
  <si>
    <t>GS, Pine w A: Rafts6, Skis2</t>
  </si>
  <si>
    <t>AlH, Mud w A: Tr3</t>
  </si>
  <si>
    <t>DLV, Ov2 w A: Tr7</t>
  </si>
  <si>
    <t>18 w 48</t>
  </si>
  <si>
    <t>02 w 24 w 39</t>
  </si>
  <si>
    <t>Drifts, DS, Ov1 w D: FB</t>
  </si>
  <si>
    <t>11 w 16 w 18</t>
  </si>
  <si>
    <t>19 w 43</t>
  </si>
  <si>
    <t>Ov1 w D: Tr8</t>
  </si>
  <si>
    <t>26 w 28 w 29 w 31</t>
  </si>
  <si>
    <t>Ov4 w D: Tr4</t>
  </si>
  <si>
    <t>17 w 39</t>
  </si>
  <si>
    <t>05 w 42 w 52</t>
  </si>
  <si>
    <t>MMP: PBr SSR w D: AS</t>
  </si>
  <si>
    <t>PBr CG I</t>
  </si>
  <si>
    <t>MMP: PBr SSR w A: Glider, PD w D: Tr5</t>
  </si>
  <si>
    <t>PBr CG II</t>
  </si>
  <si>
    <t>PBr CG III</t>
  </si>
  <si>
    <t>02 w 38 w 42</t>
  </si>
  <si>
    <t>36 w 41</t>
  </si>
  <si>
    <t>04 w 18 w 43</t>
  </si>
  <si>
    <t>b w g</t>
  </si>
  <si>
    <t>LV, MMP: VotG SSR w D: FB4</t>
  </si>
  <si>
    <t>53 w 56</t>
  </si>
  <si>
    <t>19 w 43 w 44</t>
  </si>
  <si>
    <t>MMP: VaN SSR, Ov1 w D: Air1, FB2</t>
  </si>
  <si>
    <t>MMP: VaN SSR, Ov2 w D: FB3</t>
  </si>
  <si>
    <t>08 w 20 w 23</t>
  </si>
  <si>
    <t>01 w 08 w 20 w 21</t>
  </si>
  <si>
    <t>01 w 03 w 04 w 05</t>
  </si>
  <si>
    <t>03 w 04 w 05 w 06</t>
  </si>
  <si>
    <t>08 w 11 w 14</t>
  </si>
  <si>
    <t>09 w 16 w 18 w 33</t>
  </si>
  <si>
    <t>11 w 18 w 19</t>
  </si>
  <si>
    <t>02 w 09 w 15</t>
  </si>
  <si>
    <t>04 w 08 w 20</t>
  </si>
  <si>
    <t>09 w 13 w 33</t>
  </si>
  <si>
    <t>BC w A: Tr2</t>
  </si>
  <si>
    <t>02 w 11</t>
  </si>
  <si>
    <t>02 w 03 w 11</t>
  </si>
  <si>
    <t>04 w 11 w 23</t>
  </si>
  <si>
    <t>16 w 33 w 44</t>
  </si>
  <si>
    <t>22 w 44 w 45</t>
  </si>
  <si>
    <t>02 w 17 w 43</t>
  </si>
  <si>
    <t>02 w 03 w 04 w 05 w 06</t>
  </si>
  <si>
    <t>06 w 07 w 11</t>
  </si>
  <si>
    <t>40 w 49</t>
  </si>
  <si>
    <t>48 w 49</t>
  </si>
  <si>
    <t>43 w 44 w 48</t>
  </si>
  <si>
    <t>Ov1 w A: Cavalry12, MC8</t>
  </si>
  <si>
    <t>02 w 47 w 50</t>
  </si>
  <si>
    <t>09 w 11 w 50</t>
  </si>
  <si>
    <t>40 w 42 w 49</t>
  </si>
  <si>
    <t>11 w 18 w 50</t>
  </si>
  <si>
    <t>04 w t</t>
  </si>
  <si>
    <t>Ov3 w A: MC7</t>
  </si>
  <si>
    <t>SASL RB CG I</t>
  </si>
  <si>
    <t>MMP: BRT SSR w A: Dozer1 w D: FB2</t>
  </si>
  <si>
    <t>MMP: BRT SSR w A: Air, Dozer3, LC6</t>
  </si>
  <si>
    <t>Blood Reef Tarawa BR CG III</t>
  </si>
  <si>
    <t>MMP: BRT SSR w A: LC40, Rafts</t>
  </si>
  <si>
    <t>MMP: BRT SSR w A: LC60, Rafts</t>
  </si>
  <si>
    <t>ABTF CG I</t>
  </si>
  <si>
    <t>MMP: ABtF SSR w A: Tr2 w D: FB2, Tr4</t>
  </si>
  <si>
    <t>ABTF CG II</t>
  </si>
  <si>
    <t>MMP: ABtF SSR w A: Tr2 w D: AS, FB3, Tr1</t>
  </si>
  <si>
    <t>MMP: ABtF SSR w D: AS</t>
  </si>
  <si>
    <t>LV, MMP: VotG w D: AB6, AS</t>
  </si>
  <si>
    <t>LV, MMP: VotG SSR w A: AS</t>
  </si>
  <si>
    <t>MMP: VotG SSR w D: FB2</t>
  </si>
  <si>
    <t>FB  CG I</t>
  </si>
  <si>
    <t>MMP: FB SSR w D: AS, FB5</t>
  </si>
  <si>
    <t>FB  CG II</t>
  </si>
  <si>
    <t>MMP: FB (NE) w MMP: FB (NW)</t>
  </si>
  <si>
    <t>FB  CG III</t>
  </si>
  <si>
    <t>MMP: FB (SE) w MMP: FB (SW)</t>
  </si>
  <si>
    <t>GS, MMP: FB SSR w D: AS, FB5</t>
  </si>
  <si>
    <t>MMP: FB SSR w D: AS</t>
  </si>
  <si>
    <t>Drifts6, FS, GS, MMP: FB SSR w D: AS, FB1</t>
  </si>
  <si>
    <t>GS, MMP: FB SSR w A: AS</t>
  </si>
  <si>
    <t>GS, MMP: FB SSR w D: AS</t>
  </si>
  <si>
    <t>LV, MMP: FB SSR w D: AS</t>
  </si>
  <si>
    <t>GS, MMP: FB SSR w D: AS, FB1-2</t>
  </si>
  <si>
    <t>GS, MMP: FB SSR w D: AS, FB1</t>
  </si>
  <si>
    <t>MMP: FB SSR w A: Tr2 w D: AS, FB4</t>
  </si>
  <si>
    <t>GS, MMP: FB SSR w D: AS, FB4</t>
  </si>
  <si>
    <t>37 w 39</t>
  </si>
  <si>
    <t>Jitter Fire II Tournament Scenario JF 2</t>
  </si>
  <si>
    <t>Ov9 w A: LC8</t>
  </si>
  <si>
    <t>BWF, LV w A: FTV1</t>
  </si>
  <si>
    <t>MMP: RR SSR w D: AS</t>
  </si>
  <si>
    <t>05 w 11 w 44</t>
  </si>
  <si>
    <t>u w v</t>
  </si>
  <si>
    <t>v w x</t>
  </si>
  <si>
    <t>MMP: SG SSR w D: FB2</t>
  </si>
  <si>
    <t>t w v w x</t>
  </si>
  <si>
    <t>22 w 32</t>
  </si>
  <si>
    <t>ASL Oktoberfest XXIII Pete Shelling Mini-Tournament Shellshock #3</t>
  </si>
  <si>
    <t>Pine w A: AS</t>
  </si>
  <si>
    <t>ASLOK XX Scenario Pack 3</t>
  </si>
  <si>
    <t>ASLOK XX Scenario Pack 4</t>
  </si>
  <si>
    <t>12 w 40 w 44</t>
  </si>
  <si>
    <t>Cellar w D: AS, FB2</t>
  </si>
  <si>
    <t>b w e w g</t>
  </si>
  <si>
    <t>25 w 27 w 28</t>
  </si>
  <si>
    <t>Rivers to the Reich</t>
  </si>
  <si>
    <t>Special Ops: The Wargaming Journal Issue 3</t>
  </si>
  <si>
    <t>Special Ops: The Wargaming Journal Issue 4</t>
  </si>
  <si>
    <t>02 w 05 w 06</t>
  </si>
  <si>
    <t>03 w 05 w 06</t>
  </si>
  <si>
    <t>07 w 10 w 11</t>
  </si>
  <si>
    <t>03 w 01</t>
  </si>
  <si>
    <t>02 w 03 w 04 w 06 w 40</t>
  </si>
  <si>
    <t>01 w 02 w 03 w 04 w 05</t>
  </si>
  <si>
    <t>02 w 15</t>
  </si>
  <si>
    <t>05 w 18 w 33 w 48</t>
  </si>
  <si>
    <t>42 w 59</t>
  </si>
  <si>
    <t>54 w 63</t>
  </si>
  <si>
    <t>20 w 54 w 63</t>
  </si>
  <si>
    <t>13 w 25 w 33 w 44 w 63</t>
  </si>
  <si>
    <t>Retro Pak II RetroPack 9</t>
  </si>
  <si>
    <t>22 w 23</t>
  </si>
  <si>
    <t>Retro Pak II RetroPak15</t>
  </si>
  <si>
    <t>Retro Pak II RetroPak14</t>
  </si>
  <si>
    <t>Retro Pak II RetroPak18</t>
  </si>
  <si>
    <t>10 w 18 w 19</t>
  </si>
  <si>
    <t>13 w 14 w 18</t>
  </si>
  <si>
    <t>EW, FS, GS w A: WC w D: BT</t>
  </si>
  <si>
    <t>03 w 04 w 05 w 06 w 11 w 14 w 16 w 17 w 18 w 19 w 33</t>
  </si>
  <si>
    <t>Sturmtrooper I</t>
  </si>
  <si>
    <t>KGP CG V</t>
  </si>
  <si>
    <t>View From the Trenches Issue 24 KGP CG V</t>
  </si>
  <si>
    <t>AH: KGP I St w AH: KGP II Ch w AH: KGP II Lg</t>
  </si>
  <si>
    <t>33 w 41</t>
  </si>
  <si>
    <t>PB CG III</t>
  </si>
  <si>
    <t>A: Glider3 w D: Tr1</t>
  </si>
  <si>
    <t>22 w 27</t>
  </si>
  <si>
    <t>25 w 27 w 29</t>
  </si>
  <si>
    <t>Ov1 w D: FB1</t>
  </si>
  <si>
    <t>f w g</t>
  </si>
  <si>
    <t>18 w 33 w 43</t>
  </si>
  <si>
    <t>23 w 33</t>
  </si>
  <si>
    <r>
      <t>10 w 12 w 22</t>
    </r>
    <r>
      <rPr>
        <sz val="10"/>
        <rFont val="Wingdings"/>
        <charset val="2"/>
      </rPr>
      <t/>
    </r>
  </si>
  <si>
    <t>ASL Oktoberfest XIV ASLOK 1</t>
  </si>
  <si>
    <t>LV, Ov2 w A: AS</t>
  </si>
  <si>
    <r>
      <t>26 w 27 w 28</t>
    </r>
    <r>
      <rPr>
        <sz val="10"/>
        <rFont val="Wingdings"/>
        <charset val="2"/>
      </rPr>
      <t/>
    </r>
  </si>
  <si>
    <r>
      <t>12 w 16 w 33</t>
    </r>
    <r>
      <rPr>
        <sz val="10"/>
        <rFont val="Wingdings"/>
        <charset val="2"/>
      </rPr>
      <t/>
    </r>
  </si>
  <si>
    <t>Rate of Fire Issue 12 KGP CG V</t>
  </si>
  <si>
    <t>View From the Trenches Operation Neptune PL V A</t>
  </si>
  <si>
    <t>02 w 07 w 19</t>
  </si>
  <si>
    <t>View From the Trenches Issue 88</t>
  </si>
  <si>
    <t>CG B (PL)</t>
  </si>
  <si>
    <t>05 w 10 w 19</t>
  </si>
  <si>
    <t>05 w 39 w 48</t>
  </si>
  <si>
    <t>16 w 17 w 33</t>
  </si>
  <si>
    <t>Drifts, DS, FS w D: AS, WC</t>
  </si>
  <si>
    <t>46 w 49 w 51</t>
  </si>
  <si>
    <t>11 w 14 w 18</t>
  </si>
  <si>
    <r>
      <t>35 w 37</t>
    </r>
    <r>
      <rPr>
        <sz val="10"/>
        <rFont val="Wingdings"/>
        <charset val="2"/>
      </rPr>
      <t/>
    </r>
  </si>
  <si>
    <t>FS, GS, Ov3 w A: FTV1</t>
  </si>
  <si>
    <t>Dispatches From the Bunker Issue 36</t>
  </si>
  <si>
    <t>Dispatches From the Bunker Issue 37</t>
  </si>
  <si>
    <t>36 w 39 w 47</t>
  </si>
  <si>
    <t>GS, Ov3 w A: Tr1</t>
  </si>
  <si>
    <t>43 w w</t>
  </si>
  <si>
    <t>t w v w w</t>
  </si>
  <si>
    <t>v w y</t>
  </si>
  <si>
    <t>12 w v</t>
  </si>
  <si>
    <t>10 w 13 w 42</t>
  </si>
  <si>
    <t>08 w 20 w 22</t>
  </si>
  <si>
    <t>01 w 51</t>
  </si>
  <si>
    <t>44 w x</t>
  </si>
  <si>
    <t>44 w v</t>
  </si>
  <si>
    <t>49 w z</t>
  </si>
  <si>
    <t>39 w 47 w 52</t>
  </si>
  <si>
    <t>FS, GS, Pine w A: WC</t>
  </si>
  <si>
    <t>49 w 57</t>
  </si>
  <si>
    <t>Rally Point Issue 6: Starter Kit Special Study II</t>
  </si>
  <si>
    <t>Rally Point Issue 7: Schwepunkt's Greatest Hits</t>
  </si>
  <si>
    <t xml:space="preserve">Duel at Reuler </t>
  </si>
  <si>
    <t>RPT61</t>
  </si>
  <si>
    <t>Originally SP3 in Scwerpunkt Volume 1</t>
  </si>
  <si>
    <t xml:space="preserve">An Arm and a Leg </t>
  </si>
  <si>
    <t>RPT62</t>
  </si>
  <si>
    <t>Originally SP18 in Scwerpunkt Volume 2</t>
  </si>
  <si>
    <t xml:space="preserve">Wollerscheim! </t>
  </si>
  <si>
    <t>RPT63</t>
  </si>
  <si>
    <t>Originally SP26 in Scwerpunkt Volume 3</t>
  </si>
  <si>
    <t xml:space="preserve">Led to the Slaughter </t>
  </si>
  <si>
    <t>RPT64</t>
  </si>
  <si>
    <t>Originally SP38 in Scwerpunkt Volume 4</t>
  </si>
  <si>
    <t xml:space="preserve">The Amazing Tominac </t>
  </si>
  <si>
    <t>RPT65</t>
  </si>
  <si>
    <t>Originally SP52 in Scwerpunkt Volume 5</t>
  </si>
  <si>
    <t xml:space="preserve">Ils Ne Passeront Pas </t>
  </si>
  <si>
    <t>RPT66</t>
  </si>
  <si>
    <t>Originally SP62 in Scwerpunkt Volume 6</t>
  </si>
  <si>
    <t xml:space="preserve">The Last Tiger </t>
  </si>
  <si>
    <t>RPT67</t>
  </si>
  <si>
    <t>Originally SP74 in Scwerpunkt Volume 7</t>
  </si>
  <si>
    <t>03 w 47</t>
  </si>
  <si>
    <t xml:space="preserve">Assaulting Tes </t>
  </si>
  <si>
    <t>RPT68</t>
  </si>
  <si>
    <t>Originally SP89 in Scwerpunkt Volume 8</t>
  </si>
  <si>
    <t>48 w 50</t>
  </si>
  <si>
    <t xml:space="preserve">Twilight of the Reich </t>
  </si>
  <si>
    <t>RPT69</t>
  </si>
  <si>
    <t>Originally SP97 in Scwerpunkt Volume 9</t>
  </si>
  <si>
    <t>RPT70</t>
  </si>
  <si>
    <t>Originally SP115 in Scwerpunkt Volume 10</t>
  </si>
  <si>
    <t>Rally Point 8: Sons of the Rising Sun</t>
  </si>
  <si>
    <t>RPT71</t>
  </si>
  <si>
    <t>RPT72</t>
  </si>
  <si>
    <t>RPT73</t>
  </si>
  <si>
    <t>RPT74</t>
  </si>
  <si>
    <t>RPT75</t>
  </si>
  <si>
    <t>RPT76</t>
  </si>
  <si>
    <t>RPT77</t>
  </si>
  <si>
    <t>RPT78</t>
  </si>
  <si>
    <t>RPT79</t>
  </si>
  <si>
    <t>RPT80</t>
  </si>
  <si>
    <t>39 w 42</t>
  </si>
  <si>
    <t>BC w A: Cullin Equiped3</t>
  </si>
  <si>
    <t>Ov5 w A: Tr1</t>
  </si>
  <si>
    <t>19 w 38</t>
  </si>
  <si>
    <t>11 w 13 w 43</t>
  </si>
  <si>
    <t>Cellar, GS w A: FTV2</t>
  </si>
  <si>
    <t>04 w 11</t>
  </si>
  <si>
    <t>Mud w D: FB1</t>
  </si>
  <si>
    <t>17 w 18 w 22</t>
  </si>
  <si>
    <t>15 w 24 w 40</t>
  </si>
  <si>
    <t>42 w 44</t>
  </si>
  <si>
    <t>Ov1 w D: Tr2</t>
  </si>
  <si>
    <t>33 w 40</t>
  </si>
  <si>
    <t>04 w 08 w 17</t>
  </si>
  <si>
    <t>Ov4 w D: FB1</t>
  </si>
  <si>
    <t>18 w 41 w 50</t>
  </si>
  <si>
    <t>16 w 11</t>
  </si>
  <si>
    <t>09 w 18 w 44</t>
  </si>
  <si>
    <t>Ov2 w D: FTV2</t>
  </si>
  <si>
    <t>17 w 46</t>
  </si>
  <si>
    <t>17 w 43 w 46</t>
  </si>
  <si>
    <t>x w w</t>
  </si>
  <si>
    <t>16 w 19 w 48</t>
  </si>
  <si>
    <t>19 w 41</t>
  </si>
  <si>
    <t>04 w 42</t>
  </si>
  <si>
    <t>32 w 42 w 50</t>
  </si>
  <si>
    <t>39 w 40</t>
  </si>
  <si>
    <t>GS, Ov1 w A: WC</t>
  </si>
  <si>
    <t>04 w 53 w 57</t>
  </si>
  <si>
    <t>42 w 54</t>
  </si>
  <si>
    <t>17 w 44 w 57</t>
  </si>
  <si>
    <t>48 w 57</t>
  </si>
  <si>
    <t>43 w 53 w 57</t>
  </si>
  <si>
    <t>44 w 57 w 1b</t>
  </si>
  <si>
    <t>05 w 24 w 52</t>
  </si>
  <si>
    <t>Schwerpunkt Issue 18</t>
  </si>
  <si>
    <t>SP205</t>
  </si>
  <si>
    <t>SP206</t>
  </si>
  <si>
    <t>SP207</t>
  </si>
  <si>
    <t>SP208</t>
  </si>
  <si>
    <t>SP209</t>
  </si>
  <si>
    <t>SP210</t>
  </si>
  <si>
    <t>SP211</t>
  </si>
  <si>
    <t>SP212</t>
  </si>
  <si>
    <t>SP213</t>
  </si>
  <si>
    <t>SP214</t>
  </si>
  <si>
    <t>SP215</t>
  </si>
  <si>
    <t>SP216</t>
  </si>
  <si>
    <t>Schwerpunkt Issue 19</t>
  </si>
  <si>
    <t>SP217</t>
  </si>
  <si>
    <t>SP218</t>
  </si>
  <si>
    <t>SP219</t>
  </si>
  <si>
    <t>SP220</t>
  </si>
  <si>
    <t>SP221</t>
  </si>
  <si>
    <t>SP222</t>
  </si>
  <si>
    <t>SP223</t>
  </si>
  <si>
    <t>SP224</t>
  </si>
  <si>
    <t>SP225</t>
  </si>
  <si>
    <t>SP226</t>
  </si>
  <si>
    <t>SP227</t>
  </si>
  <si>
    <t>SP228</t>
  </si>
  <si>
    <t>CI, Ov3 w D: Tr2</t>
  </si>
  <si>
    <t>23 w 35</t>
  </si>
  <si>
    <t>DLV w D:FB2</t>
  </si>
  <si>
    <t>07 w 13</t>
  </si>
  <si>
    <t>I w II</t>
  </si>
  <si>
    <t xml:space="preserve">Drifts, GS, Mist, Ov4 w A: Tr2, WC w D: AS, WC </t>
  </si>
  <si>
    <t>GS, WC w A: Cavalry8, hd2</t>
  </si>
  <si>
    <t>FS, LV, GS w D: WC</t>
  </si>
  <si>
    <t>03 w 04 w 16</t>
  </si>
  <si>
    <t>05 w 06</t>
  </si>
  <si>
    <t>FS, GS, Ov7 w D: FB6, Sewer</t>
  </si>
  <si>
    <t>Melee Pack I</t>
  </si>
  <si>
    <t>Melee Pack II</t>
  </si>
  <si>
    <t>Melee Pack III</t>
  </si>
  <si>
    <t>Fog w D: Tr2</t>
  </si>
  <si>
    <t>50 w HoB I</t>
  </si>
  <si>
    <r>
      <t>e w f w h</t>
    </r>
    <r>
      <rPr>
        <sz val="10"/>
        <rFont val="Wingdings"/>
        <charset val="2"/>
      </rPr>
      <t/>
    </r>
  </si>
  <si>
    <t>34 w 36 w 39 w 42</t>
  </si>
  <si>
    <t>BC, BFP: BtB SSR w A: PD</t>
  </si>
  <si>
    <t>EW, GS, Ov1 w D: WC</t>
  </si>
  <si>
    <t>EW, GS, Ov3 w D: WC</t>
  </si>
  <si>
    <r>
      <t>02 w 08</t>
    </r>
    <r>
      <rPr>
        <sz val="10"/>
        <rFont val="Wingdings"/>
        <charset val="2"/>
      </rPr>
      <t/>
    </r>
  </si>
  <si>
    <t>FS, GS w A: Ski, WC</t>
  </si>
  <si>
    <t>07 w 23 w 33</t>
  </si>
  <si>
    <t>02 w 15 w 22</t>
  </si>
  <si>
    <t>b w c</t>
  </si>
  <si>
    <t>Cellar, RT w D: BT, FB4, Sewer</t>
  </si>
  <si>
    <t>12 w 21</t>
  </si>
  <si>
    <t>Dora II</t>
  </si>
  <si>
    <t>04 w 14</t>
  </si>
  <si>
    <t>04 w 10 w 12 w 13</t>
  </si>
  <si>
    <t>10 w 16 w 22</t>
  </si>
  <si>
    <t>04 w 12 w 19</t>
  </si>
  <si>
    <t>17 w 32</t>
  </si>
  <si>
    <t>21 w 23 w 24</t>
  </si>
  <si>
    <t>07 w 12 w 19</t>
  </si>
  <si>
    <t>17 w random generation</t>
  </si>
  <si>
    <t>15 w random generation</t>
  </si>
  <si>
    <t>06 w 16 w 17</t>
  </si>
  <si>
    <t>03 w 04 w 16 w 17 w 19</t>
  </si>
  <si>
    <t>04 w 07 w 14 w 18 w 19</t>
  </si>
  <si>
    <t>14 w 17</t>
  </si>
  <si>
    <t>05 w 09 w 17 w 19</t>
  </si>
  <si>
    <t>02 w 04 w 09</t>
  </si>
  <si>
    <t>05 w 09 w 19 w 32</t>
  </si>
  <si>
    <t>17 w 19 w 24</t>
  </si>
  <si>
    <t>05 w 08 w 24</t>
  </si>
  <si>
    <t xml:space="preserve">AH: RB SSR w A: Air w D: BT, FB </t>
  </si>
  <si>
    <t>04 w 14 w 17</t>
  </si>
  <si>
    <t>WWW Squad Leader Series I SL WWW 91 &amp; ASL on the Internet WWW91</t>
  </si>
  <si>
    <t>02 w 06 w 07</t>
  </si>
  <si>
    <t>10 w 16 w 17 w 18</t>
  </si>
  <si>
    <t>Digger Pack I DP Bonus 1</t>
  </si>
  <si>
    <t>02 w 04 w 12</t>
  </si>
  <si>
    <t>GS w D: Tr</t>
  </si>
  <si>
    <t>GS w D: Air1</t>
  </si>
  <si>
    <t>02 w 09 w 18</t>
  </si>
  <si>
    <t>07 w 09 w 33</t>
  </si>
  <si>
    <t>04 w 10 w 33</t>
  </si>
  <si>
    <t>15 w 16 w 33</t>
  </si>
  <si>
    <t>Ov19 w D: AS</t>
  </si>
  <si>
    <t>04 w 10</t>
  </si>
  <si>
    <t>02 w 03 w 19</t>
  </si>
  <si>
    <t>07 w 08 w 16 w 17</t>
  </si>
  <si>
    <t>04 w 07 w 16</t>
  </si>
  <si>
    <t>15 w 17</t>
  </si>
  <si>
    <t>06 w 10 w 11</t>
  </si>
  <si>
    <t>13 w 21</t>
  </si>
  <si>
    <t>02 w 04 w 07 w 11 w OAF PJ4: 4S</t>
  </si>
  <si>
    <t>04 w 10 w 11 w 14</t>
  </si>
  <si>
    <t>05 w 11 w 12</t>
  </si>
  <si>
    <t>04 w 07 w 08 w 10 w 11 w 14 w 16 w 19</t>
  </si>
  <si>
    <t>12 w 14</t>
  </si>
  <si>
    <t>01 w 07 w 20</t>
  </si>
  <si>
    <t>Drifts, DS, EW, FS w A: Ski24, WC</t>
  </si>
  <si>
    <t>26-31 w 26-31</t>
  </si>
  <si>
    <t>DS, EW w A: Ski, WC w D: AS</t>
  </si>
  <si>
    <t>A: Tr1 w D: Tr1-2</t>
  </si>
  <si>
    <t>02 w 16 w 19</t>
  </si>
  <si>
    <t>13 w 16 w 35</t>
  </si>
  <si>
    <t>DLV, Ov6 w A: Air</t>
  </si>
  <si>
    <t>12 w 22 w 40</t>
  </si>
  <si>
    <t>32 w 33 w 38</t>
  </si>
  <si>
    <t>04 w 06 w 17</t>
  </si>
  <si>
    <t>DLV, Ov8 w A: Air</t>
  </si>
  <si>
    <t>04 w 14 w 34</t>
  </si>
  <si>
    <t>DLV, Ov12 w A: Air</t>
  </si>
  <si>
    <t>DLV, Ov5 w A: Air</t>
  </si>
  <si>
    <t>10 w 17 w 19</t>
  </si>
  <si>
    <t>06 w 16 w 17 w 25 w 33 w 36</t>
  </si>
  <si>
    <t>Ov6 w A: Air, Dozer2 w D: Cave26</t>
  </si>
  <si>
    <t>07 w 35</t>
  </si>
  <si>
    <t>34 w 36 w 37</t>
  </si>
  <si>
    <t>07 w 34 w 36</t>
  </si>
  <si>
    <t>Cellar, CI, Ov21, RT w D: AS</t>
  </si>
  <si>
    <t>07 w 09</t>
  </si>
  <si>
    <t>24 w 35</t>
  </si>
  <si>
    <t>BC, Mud w A: Tr4</t>
  </si>
  <si>
    <t>DLV, Ov1 w D: Tr4</t>
  </si>
  <si>
    <t>Nor'easter V</t>
  </si>
  <si>
    <t>LV, Ov3 w A: AS</t>
  </si>
  <si>
    <t>Army Group South: ANZACon 2005 - Jim McLeod</t>
  </si>
  <si>
    <t>A Day At the Races I: The Game Is Afoot</t>
  </si>
  <si>
    <t>A Day At the Races II: Behind the Wheel</t>
  </si>
  <si>
    <t>A Day At the Races III: "Smash" em' Up!</t>
  </si>
  <si>
    <t>1st Edition</t>
  </si>
  <si>
    <t>2nd Edition</t>
  </si>
  <si>
    <t>3rd Edition</t>
  </si>
  <si>
    <t>4th Edition</t>
  </si>
  <si>
    <t>All American: Kellam’s Bridge (1997)</t>
  </si>
  <si>
    <t>Airborne Stand: The Battle of Marcus Heim Causeway (2003)</t>
  </si>
  <si>
    <t>Kellam’s Bridge II (2012)</t>
  </si>
  <si>
    <t>All American: Timmes' Orchard (1997)</t>
  </si>
  <si>
    <t>All American: Timmes' Orchard (2003)</t>
  </si>
  <si>
    <t>Timmes Orchard II (2013)</t>
  </si>
  <si>
    <t>All American: Shanley's Hill (1998)</t>
  </si>
  <si>
    <t>A Few Rare Men (2011)</t>
  </si>
  <si>
    <t>A Few Rare Men (2013)</t>
  </si>
  <si>
    <t>Arnhem: The Third Bridge (1999)</t>
  </si>
  <si>
    <t>Bandenkreig: Hell Behind the Eastern Front (2013)</t>
  </si>
  <si>
    <t>Bataan:  Battle for the Mabatang Line, 1941 (2011)</t>
  </si>
  <si>
    <t>Battle for the Bracchi Hills (2004)</t>
  </si>
  <si>
    <t>Hell in the Liri Valley (2012)</t>
  </si>
  <si>
    <t>Berlin: Fall of the Third Reich (2006)</t>
  </si>
  <si>
    <t>Berlin: Fall of the Third Reich v2 (2007)</t>
  </si>
  <si>
    <t>Berlin: Fall of the Third Reich v2 (2009)</t>
  </si>
  <si>
    <t>Berlin: Final Days of the Third Reich (2011)</t>
  </si>
  <si>
    <t>Blood and Iron (2002)</t>
  </si>
  <si>
    <t>Busting the Bocage (2001)</t>
  </si>
  <si>
    <t>Busting the Bocage (2003)</t>
  </si>
  <si>
    <t>Busting the Bocage (2006)</t>
  </si>
  <si>
    <t>Action at Carantan II (2013)</t>
  </si>
  <si>
    <t>Carnage at Cassino (1999)</t>
  </si>
  <si>
    <t>Gustav's Graveyard (2012)</t>
  </si>
  <si>
    <t>Devil's in the Woods (2004)</t>
  </si>
  <si>
    <t>Darkest December (2011)</t>
  </si>
  <si>
    <t xml:space="preserve"> Sudden Full Contact (2004)</t>
  </si>
  <si>
    <t>Dien Ben Phu (2002)</t>
  </si>
  <si>
    <t>Dien Ben Phu (2008)</t>
  </si>
  <si>
    <t>Dzerhezinsky Tractor (1997)</t>
  </si>
  <si>
    <t>Dzerhezinsky Tractor Works Retro Edition (2012)</t>
  </si>
  <si>
    <t>First Wave at Omaha (2009)</t>
  </si>
  <si>
    <t>Omaha West (2012)</t>
  </si>
  <si>
    <t>Omaha East (2013)</t>
  </si>
  <si>
    <t>Genesis 48 (2001)</t>
  </si>
  <si>
    <t>Gembloux: The Feint (1997)</t>
  </si>
  <si>
    <t>Gembloux II (2011)</t>
  </si>
  <si>
    <t>Guerra Civil (2001)</t>
  </si>
  <si>
    <t>Condor Legions (2011)</t>
  </si>
  <si>
    <t>Hell's Bridgehead (2000)</t>
  </si>
  <si>
    <t>Hell on the Eastern Front: Spanish Fury: Axis Legions at War (2008)</t>
  </si>
  <si>
    <t>Hill of Blood: The Battle of Stalingrad at Mamayaev HIll (2012)</t>
  </si>
  <si>
    <t>Mamayev Kurgan II (2013)</t>
  </si>
  <si>
    <t>Huertgen Surprise (2008)</t>
  </si>
  <si>
    <t>Finland at War, volume 1: Jatkosota (2004)</t>
  </si>
  <si>
    <t>Fire &amp; Ice (2012)</t>
  </si>
  <si>
    <t>Kharkov: The Battle for the Square (2012)</t>
  </si>
  <si>
    <t>Major Upham Battle Pack (2012)</t>
  </si>
  <si>
    <t>Nordic Twilight: Wingen-Sor-Moder (2011)</t>
  </si>
  <si>
    <t>Ordeal Before Shuri (1999)</t>
  </si>
  <si>
    <t>Peliliu: White Beach One (2011)</t>
  </si>
  <si>
    <t>Point Du Hoc (1998)</t>
  </si>
  <si>
    <t>Point Du Hoc (2008)</t>
  </si>
  <si>
    <t>Point Du Hoc Retro Bar Gunner Edition (2012)</t>
  </si>
  <si>
    <t>Pork Chop Hill (2012)</t>
  </si>
  <si>
    <t>Red Christmas: Moscow Counter-offensive (2008)</t>
  </si>
  <si>
    <t>Red Christmas II (2013)</t>
  </si>
  <si>
    <t>Roman Glory: Corpo di Spedizione Italiano in Russia (2007)</t>
  </si>
  <si>
    <t>Roman Glory II (2013)</t>
  </si>
  <si>
    <t>Ruweiset Ridge (1998)</t>
  </si>
  <si>
    <t>El Alamein: Ruweisat Ridge (2012)</t>
  </si>
  <si>
    <t>Scotland the Brave I (1998)</t>
  </si>
  <si>
    <t>Scotland the Brave I (2003)</t>
  </si>
  <si>
    <t>Orders for the Major (2012)</t>
  </si>
  <si>
    <t>Scotland the Brave II (1999)</t>
  </si>
  <si>
    <t>Scotland the Brave II (2003)</t>
  </si>
  <si>
    <t>Shouts for the Piats (2012)</t>
  </si>
  <si>
    <t>Stalin's Fury (2005)</t>
  </si>
  <si>
    <t>Stalin's Fury II (2013)</t>
  </si>
  <si>
    <t>Stalingrad! Valor of the 37th Guards (2001)</t>
  </si>
  <si>
    <t>Stalingrad! Valor of the 37th Guards (2005)</t>
  </si>
  <si>
    <t>Stonne 1940 (1998)</t>
  </si>
  <si>
    <t>The Stonne Heights (2011)</t>
  </si>
  <si>
    <t>The Korean War: Escape from Chosen, Toktong Pass 1950 (2008)</t>
  </si>
  <si>
    <t>The Chosen Few (2011)</t>
  </si>
  <si>
    <t>Those Ragged Bloody Heroes (1998)</t>
  </si>
  <si>
    <t>Tigers to the Front (2004)</t>
  </si>
  <si>
    <t>Panther Line (2006)</t>
  </si>
  <si>
    <t>Total East Front Pack I (2001)</t>
  </si>
  <si>
    <t>Ost Front (2012)</t>
  </si>
  <si>
    <t>Total Pacific Theater Pack I (2001)</t>
  </si>
  <si>
    <t>Digger Pack I (2012)</t>
  </si>
  <si>
    <t>Tyrant's Lair (2010)</t>
  </si>
  <si>
    <t>Uncommon Valor (1999)</t>
  </si>
  <si>
    <t>Iwo Jima: Motoyama Airfield # 2 (2013)</t>
  </si>
  <si>
    <t>Facing the Blitz: Vroenhoevan (2012)</t>
  </si>
  <si>
    <t>Witches Cauldron: The Oosterbeek- Perimeter (2007)</t>
  </si>
  <si>
    <t>Brave But Doomed (2011)</t>
  </si>
  <si>
    <t>The Amy H</t>
  </si>
  <si>
    <t>18 w 37</t>
  </si>
  <si>
    <t>15 w 32</t>
  </si>
  <si>
    <t>11 w 18 w 36 w 41</t>
  </si>
  <si>
    <t>13 w 14 w 17 w 35</t>
  </si>
  <si>
    <t>05 w 46</t>
  </si>
  <si>
    <t>CanCon Tournament Scenario 1993 -Eric Topp</t>
  </si>
  <si>
    <t>CanCon Tournament Scenario 1995 -David Bishop</t>
  </si>
  <si>
    <t>CanCon Tournament Scenario 1995 -Paul Seage</t>
  </si>
  <si>
    <t>CanCon Tournament Scenario 1997 - David Longworth</t>
  </si>
  <si>
    <t>CanCon Tournament Scenario 1998 - Andrew Rogers</t>
  </si>
  <si>
    <t>CanCon Tournament Scenario 1998 -David Longworth</t>
  </si>
  <si>
    <t>CanCon Tournament Scenario 1998 - Davis Longworth</t>
  </si>
  <si>
    <t>Action at Carentan! (2004)</t>
  </si>
  <si>
    <r>
      <t>Grossdeutschland At Stonne 1940 2</t>
    </r>
    <r>
      <rPr>
        <vertAlign val="superscript"/>
        <sz val="10"/>
        <rFont val="Calibri"/>
        <family val="2"/>
        <scheme val="minor"/>
      </rPr>
      <t>nd</t>
    </r>
    <r>
      <rPr>
        <sz val="10"/>
        <rFont val="Calibri"/>
        <family val="2"/>
        <scheme val="minor"/>
      </rPr>
      <t xml:space="preserve"> Edition (2007)</t>
    </r>
  </si>
  <si>
    <r>
      <t>General:</t>
    </r>
    <r>
      <rPr>
        <sz val="10"/>
        <rFont val="Arial"/>
        <family val="2"/>
      </rPr>
      <t xml:space="preserve">  The black entries are those scenarios I have, </t>
    </r>
    <r>
      <rPr>
        <sz val="10"/>
        <color indexed="30"/>
        <rFont val="Arial"/>
        <family val="2"/>
      </rPr>
      <t xml:space="preserve">blue </t>
    </r>
    <r>
      <rPr>
        <sz val="10"/>
        <rFont val="Arial"/>
        <family val="2"/>
      </rPr>
      <t xml:space="preserve">entries are scenarios that have appeared in other publications, </t>
    </r>
    <r>
      <rPr>
        <sz val="10"/>
        <color indexed="10"/>
        <rFont val="Arial"/>
        <family val="2"/>
      </rPr>
      <t>red</t>
    </r>
    <r>
      <rPr>
        <sz val="10"/>
        <rFont val="Arial"/>
        <family val="2"/>
      </rPr>
      <t xml:space="preserve"> entries are scenarios that I need/ do not have. </t>
    </r>
  </si>
  <si>
    <t>Hattert, Holland</t>
  </si>
  <si>
    <t>Butovu, USSR</t>
  </si>
  <si>
    <t>44 w 32</t>
  </si>
  <si>
    <t>D: Tr 5; A: Tr 3</t>
  </si>
  <si>
    <t>Iowa City ASL Gun Duel Tournament Scenario  2000</t>
  </si>
  <si>
    <t xml:space="preserve"> Iowa City ASL Gun Duel Tournament Scenario  2000</t>
  </si>
  <si>
    <t xml:space="preserve"> Iowa City ASL Gun Duel Tournament Scenario  2001</t>
  </si>
  <si>
    <t>CanCon Tournament Scenario 1999 -Derek Ward</t>
  </si>
  <si>
    <t>D12/ A8-17</t>
  </si>
  <si>
    <t>21</t>
  </si>
  <si>
    <t>D10/ A24</t>
  </si>
  <si>
    <t>D14/ A10</t>
  </si>
  <si>
    <t>D8/ A21</t>
  </si>
  <si>
    <t>Rally Point Issue 7: Best of Schwerpunkt</t>
  </si>
  <si>
    <t>Rally Point Issue 8: Sons of Nippon</t>
  </si>
  <si>
    <t>Dispatches From the Bunker Issues 33, 34, 35, 36, &amp; 37</t>
  </si>
  <si>
    <t>Ozerekya Bay</t>
  </si>
  <si>
    <t>Bloody Buron</t>
  </si>
  <si>
    <t>Leibstandate Pack 5</t>
  </si>
  <si>
    <t>Counterattacks!</t>
  </si>
  <si>
    <t>Gustav's Graveyard</t>
  </si>
  <si>
    <t>D9/ A6</t>
  </si>
  <si>
    <t>Butenbach, Belgium</t>
  </si>
  <si>
    <t>D12/ A12</t>
  </si>
  <si>
    <t>11 w 24 w 18</t>
  </si>
  <si>
    <t>D9/ A9</t>
  </si>
  <si>
    <t>18 w 11 w 17</t>
  </si>
  <si>
    <t>D16/ A22</t>
  </si>
  <si>
    <t>North  of Alexander Platz, ouitside Wessel, Germany</t>
  </si>
  <si>
    <t>Hedemstorff, Germany</t>
  </si>
  <si>
    <t>Ov5, A: Commandos</t>
  </si>
  <si>
    <t>Bolotina, Russia</t>
  </si>
  <si>
    <t>Ov5, CI</t>
  </si>
  <si>
    <t>Mt. Butler, Hong Kong Island</t>
  </si>
  <si>
    <t>Verrieres, Normandy</t>
  </si>
  <si>
    <t>D11/ A13</t>
  </si>
  <si>
    <r>
      <t xml:space="preserve">Horse Drawn Transport (D.2 &amp; D12) or Animal Pack (G10) </t>
    </r>
    <r>
      <rPr>
        <i/>
        <sz val="10"/>
        <color indexed="8"/>
        <rFont val="Arial"/>
        <family val="2"/>
      </rPr>
      <t xml:space="preserve"> - including CH: Bataan Caraboa</t>
    </r>
  </si>
  <si>
    <t>Sneek, Holland</t>
  </si>
  <si>
    <t>St Martin-De-Fonteney, France</t>
  </si>
  <si>
    <t>Siegfreid Line on West edge of Hochwald, Forest, Germany</t>
  </si>
  <si>
    <t>LSSAH33</t>
  </si>
  <si>
    <t>LSSAH34</t>
  </si>
  <si>
    <t>LSSAH35</t>
  </si>
  <si>
    <t>LSSAH36</t>
  </si>
  <si>
    <t>LSSAH37</t>
  </si>
  <si>
    <t>LSSAH38</t>
  </si>
  <si>
    <t>LSSAH39</t>
  </si>
  <si>
    <t>LSSAH40</t>
  </si>
  <si>
    <t>Next Stop Lipoves Station</t>
  </si>
  <si>
    <t>Lipoves Station, 4K East of Rossosche, Russia</t>
  </si>
  <si>
    <t>44 w 33</t>
  </si>
  <si>
    <t>To the Cherkassy Pocket</t>
  </si>
  <si>
    <t>Kossiakoka, Russia</t>
  </si>
  <si>
    <t>D8/ A10</t>
  </si>
  <si>
    <t>simultaneous set-up</t>
  </si>
  <si>
    <t>Supreme Effort</t>
  </si>
  <si>
    <t>Fediokovka, Russia</t>
  </si>
  <si>
    <t>4 w 44</t>
  </si>
  <si>
    <t>D4/ A10</t>
  </si>
  <si>
    <t>Fuhrer's Expectations</t>
  </si>
  <si>
    <t>Votylevka, Russia</t>
  </si>
  <si>
    <t>Baker's Dozen</t>
  </si>
  <si>
    <t>Manatschin, Russia</t>
  </si>
  <si>
    <t>D13/ A7</t>
  </si>
  <si>
    <t>Ivan is Coming!</t>
  </si>
  <si>
    <t>Swinne, Russia</t>
  </si>
  <si>
    <t>x w 3</t>
  </si>
  <si>
    <t>D12/ A10</t>
  </si>
  <si>
    <t>Manstein's Lifeline</t>
  </si>
  <si>
    <t>Morth of Voltovzy, Russia</t>
  </si>
  <si>
    <t>Breathing Room</t>
  </si>
  <si>
    <t>Anderyevka, Russia</t>
  </si>
  <si>
    <t>3 w 2</t>
  </si>
  <si>
    <t>D32/ A12</t>
  </si>
  <si>
    <t>De Gualle's Revenge</t>
  </si>
  <si>
    <t>DS, LV</t>
  </si>
  <si>
    <t>Winter Offensive 3</t>
  </si>
  <si>
    <t>Winter Offensive 4</t>
  </si>
  <si>
    <t>RB</t>
  </si>
  <si>
    <t>VotG</t>
  </si>
  <si>
    <t>M. C. C.</t>
  </si>
  <si>
    <t>OAF042</t>
  </si>
  <si>
    <t>OAF041</t>
  </si>
  <si>
    <t>Stalingrad, USSR</t>
  </si>
  <si>
    <t>OAF44A</t>
  </si>
  <si>
    <t>Charlottenberg, Germany</t>
  </si>
  <si>
    <t>5 w 6 w 23</t>
  </si>
  <si>
    <t>OAF45</t>
  </si>
  <si>
    <t>OAF48</t>
  </si>
  <si>
    <t>OAF49</t>
  </si>
  <si>
    <t>OAF50B</t>
  </si>
  <si>
    <t>OAF50A</t>
  </si>
  <si>
    <t>D28/ A18</t>
  </si>
  <si>
    <t>OAF51</t>
  </si>
  <si>
    <t>OAF52</t>
  </si>
  <si>
    <t>OAF53</t>
  </si>
  <si>
    <t>Pruzana, Russia</t>
  </si>
  <si>
    <t>5 w 14 w 12</t>
  </si>
  <si>
    <t>D16/ A8</t>
  </si>
  <si>
    <t>Mean Streets -Origins '86</t>
  </si>
  <si>
    <t>OAF46</t>
  </si>
  <si>
    <t>Strike For Tikhvin -Origins '86</t>
  </si>
  <si>
    <t>OAF47</t>
  </si>
  <si>
    <t>The Roadblock -OrCon '87</t>
  </si>
  <si>
    <t>OAF54</t>
  </si>
  <si>
    <t>OAF56</t>
  </si>
  <si>
    <t>On All Fronts Issue  55</t>
  </si>
  <si>
    <t>OAF55</t>
  </si>
  <si>
    <t>Operation Bagration -OrCon '87</t>
  </si>
  <si>
    <t>OAF57</t>
  </si>
  <si>
    <t>The Road to Stalingrad -SL Rally '87</t>
  </si>
  <si>
    <t>OAF58B</t>
  </si>
  <si>
    <t>OAF58A</t>
  </si>
  <si>
    <t>King's Pawn To… -SL Rally '87</t>
  </si>
  <si>
    <t>OAF61</t>
  </si>
  <si>
    <t>near Airfield at Taejon, Korea</t>
  </si>
  <si>
    <t>A Partisan Raid -Michicon '87</t>
  </si>
  <si>
    <t>OAF62</t>
  </si>
  <si>
    <t>OAF63</t>
  </si>
  <si>
    <t>Just Before Breakfast -SL Rally '87</t>
  </si>
  <si>
    <t>OAF64</t>
  </si>
  <si>
    <t>Prelude To Fall Blau -N.O.W.S.Con '86 1</t>
  </si>
  <si>
    <t>Gavin's Northern Assault -N.O.W.S.Con '86 2</t>
  </si>
  <si>
    <t>Battle At Lake Ladoga -N.O.W.S.Con '86 3</t>
  </si>
  <si>
    <t>2 w 10 w 17</t>
  </si>
  <si>
    <t>D10/ A9</t>
  </si>
  <si>
    <t>OAF66</t>
  </si>
  <si>
    <t>OAF65A</t>
  </si>
  <si>
    <t>OAF65B</t>
  </si>
  <si>
    <t>OAF67</t>
  </si>
  <si>
    <t>OAF68</t>
  </si>
  <si>
    <t>Meeting Engagement -SL Rally '88 1</t>
  </si>
  <si>
    <t>OAF69A</t>
  </si>
  <si>
    <t>OAF69B</t>
  </si>
  <si>
    <t>A Day On the Farm -SDC #1</t>
  </si>
  <si>
    <t>The Motti of Suomussalmi -SDC #2</t>
  </si>
  <si>
    <t>Istya's Bridge -SDC #3</t>
  </si>
  <si>
    <t>Panzer Army Popov -SDC #4</t>
  </si>
  <si>
    <t>A Midnight Stroll -SDC #5</t>
  </si>
  <si>
    <t>Mission Accomplished -SDC #6</t>
  </si>
  <si>
    <t>OAF71A</t>
  </si>
  <si>
    <t>OAF71B</t>
  </si>
  <si>
    <t>OAF72A</t>
  </si>
  <si>
    <t>OAF72B</t>
  </si>
  <si>
    <t>OAF73A</t>
  </si>
  <si>
    <t>OAF73B</t>
  </si>
  <si>
    <t>Running a Mook -Strategicon '88</t>
  </si>
  <si>
    <t>OAF74B</t>
  </si>
  <si>
    <t>OAF74A</t>
  </si>
  <si>
    <t>Northwest of Moscow, USSR</t>
  </si>
  <si>
    <t>D7/ A18</t>
  </si>
  <si>
    <t>DS, EW, A: WC</t>
  </si>
  <si>
    <t xml:space="preserve">Attack On Hill 307 -N.O.W.S.Con '86 </t>
  </si>
  <si>
    <t>OAF76B</t>
  </si>
  <si>
    <t>OAF76A</t>
  </si>
  <si>
    <t>The Sledgehammer -N.O.W.S.Con '86</t>
  </si>
  <si>
    <t>OAF77A</t>
  </si>
  <si>
    <t>OAF77B</t>
  </si>
  <si>
    <t>Muencheberg, Germany</t>
  </si>
  <si>
    <t>10 w 3 w 5</t>
  </si>
  <si>
    <t>D4/ A9</t>
  </si>
  <si>
    <t>D16/ A18</t>
  </si>
  <si>
    <t>OAF78A</t>
  </si>
  <si>
    <t>OAF78B</t>
  </si>
  <si>
    <t>Search and Destroy -Recontres '88</t>
  </si>
  <si>
    <t>OAF79B</t>
  </si>
  <si>
    <t>I Once Had a Comrade -Strategicon '88</t>
  </si>
  <si>
    <t>OAF79A</t>
  </si>
  <si>
    <t xml:space="preserve">The Drive Into Poland -N.O.W.S.Con '86 </t>
  </si>
  <si>
    <t>OAF80A</t>
  </si>
  <si>
    <t>OAF80B</t>
  </si>
  <si>
    <t>OAF80C</t>
  </si>
  <si>
    <t>The Devil's Harvest -SL Rally #1</t>
  </si>
  <si>
    <t>OAF81A</t>
  </si>
  <si>
    <t>OAF81B</t>
  </si>
  <si>
    <t>The Grim Reaper -SL Rally #2</t>
  </si>
  <si>
    <t>Motorcycles At Zjitomir -Recontres '88</t>
  </si>
  <si>
    <t>A Time To Die -SL Rally #3</t>
  </si>
  <si>
    <t>OAF83B</t>
  </si>
  <si>
    <t>Leapfrog -Recontres '88</t>
  </si>
  <si>
    <t>OAF84A</t>
  </si>
  <si>
    <t>D14/ A13</t>
  </si>
  <si>
    <t>A: Tr2, MC13</t>
  </si>
  <si>
    <t>North of Deikirch, Luxembourg</t>
  </si>
  <si>
    <t>D2/ A21</t>
  </si>
  <si>
    <t>&lt;&lt;Unnamed&gt;&gt; -NRS #3</t>
  </si>
  <si>
    <t>OAF84B</t>
  </si>
  <si>
    <t>OAF85B</t>
  </si>
  <si>
    <t>OAF85A</t>
  </si>
  <si>
    <t>Italy -NanCon '89</t>
  </si>
  <si>
    <t>OAF86A</t>
  </si>
  <si>
    <t>Russia (Finland) -NanCon '89</t>
  </si>
  <si>
    <t>OAF86B</t>
  </si>
  <si>
    <t>OAF83A</t>
  </si>
  <si>
    <t>Russia -NanCon '89</t>
  </si>
  <si>
    <t>Counterattack At Kustrin -ConTrary '89</t>
  </si>
  <si>
    <t>Partisan Keep -ConTrary '89</t>
  </si>
  <si>
    <t>OAF87A</t>
  </si>
  <si>
    <t>OAF87B</t>
  </si>
  <si>
    <t>OAF87C</t>
  </si>
  <si>
    <t>Stonewall Gavin -ConTrary '89</t>
  </si>
  <si>
    <t>OAF88A</t>
  </si>
  <si>
    <t>OAF88B</t>
  </si>
  <si>
    <t>Tiger Hunt -SL Rally '90</t>
  </si>
  <si>
    <t>OAF89B</t>
  </si>
  <si>
    <t>Tiger By the Tail -ASL Classic # 1</t>
  </si>
  <si>
    <t>Galatan</t>
  </si>
  <si>
    <t>OAF90A</t>
  </si>
  <si>
    <t>OAF90B</t>
  </si>
  <si>
    <t>OAF91A</t>
  </si>
  <si>
    <t>OAF91B</t>
  </si>
  <si>
    <t>Tiger's Roar -ASL Classic # 3</t>
  </si>
  <si>
    <t>OAF92A</t>
  </si>
  <si>
    <t>OAF92B</t>
  </si>
  <si>
    <t>OAF93B</t>
  </si>
  <si>
    <t>OAF93A</t>
  </si>
  <si>
    <t>OAF94B</t>
  </si>
  <si>
    <t>OAF94A</t>
  </si>
  <si>
    <t>OAF95A</t>
  </si>
  <si>
    <t>OAF95B</t>
  </si>
  <si>
    <t>village of Dubrovka, Kursk Salient</t>
  </si>
  <si>
    <t>D4-6/ A6</t>
  </si>
  <si>
    <t>D11-15/ A12</t>
  </si>
  <si>
    <t>h w e w f</t>
  </si>
  <si>
    <t>D16/ A11</t>
  </si>
  <si>
    <t>OAF96A</t>
  </si>
  <si>
    <t>OAF96B</t>
  </si>
  <si>
    <t>OAF97A</t>
  </si>
  <si>
    <t>OAF97B</t>
  </si>
  <si>
    <t>OAF98B</t>
  </si>
  <si>
    <t>OAF98A</t>
  </si>
  <si>
    <t>Road To Leningrad: Chance Encounters -SL Rally '91</t>
  </si>
  <si>
    <t>Road To Leningrad: Nasty Business -SL Rally '91</t>
  </si>
  <si>
    <t>Road To Leningrad: Boom Town -SL Rally '91</t>
  </si>
  <si>
    <t>Road To Leningrad: Ashes To Ashes -SL Rally '91</t>
  </si>
  <si>
    <t>OAF99A</t>
  </si>
  <si>
    <t>OAF99B</t>
  </si>
  <si>
    <t>First Blood -Japanese #1</t>
  </si>
  <si>
    <t>OAF100B</t>
  </si>
  <si>
    <t>OAF100A</t>
  </si>
  <si>
    <t>Duel In the Desert -ConTrary '91</t>
  </si>
  <si>
    <t>Push To Pilastrino -ConTrary '91</t>
  </si>
  <si>
    <t>OAF101A</t>
  </si>
  <si>
    <t>OAF101B</t>
  </si>
  <si>
    <t>OAF102B</t>
  </si>
  <si>
    <t>OAF102A</t>
  </si>
  <si>
    <t>Confidence Is High -RS1</t>
  </si>
  <si>
    <t>The Valor of the Guards -RS2</t>
  </si>
  <si>
    <t>OAF103A</t>
  </si>
  <si>
    <t>OAF103B</t>
  </si>
  <si>
    <t>OAF104A</t>
  </si>
  <si>
    <t>OAF104B</t>
  </si>
  <si>
    <t>Chesty Puller To the Rescue -PO2</t>
  </si>
  <si>
    <t>OAF105A</t>
  </si>
  <si>
    <t>OAF105B</t>
  </si>
  <si>
    <t>OAF106A</t>
  </si>
  <si>
    <t>OAF106B</t>
  </si>
  <si>
    <t>OAF107A</t>
  </si>
  <si>
    <t>OAF107B</t>
  </si>
  <si>
    <t>OAF108C</t>
  </si>
  <si>
    <t>OAF108A</t>
  </si>
  <si>
    <t>OAF108B</t>
  </si>
  <si>
    <t>OAF109B</t>
  </si>
  <si>
    <t>OAF109C</t>
  </si>
  <si>
    <t>OAF109D</t>
  </si>
  <si>
    <t>OAF110B</t>
  </si>
  <si>
    <t>OAF110C</t>
  </si>
  <si>
    <t>Enter the Dragan -RS3</t>
  </si>
  <si>
    <t>The Nail Factory -RS4</t>
  </si>
  <si>
    <t>OAF111A</t>
  </si>
  <si>
    <t>OAF111B</t>
  </si>
  <si>
    <t>OAF112B</t>
  </si>
  <si>
    <t>OAF112A</t>
  </si>
  <si>
    <t>OAF113A</t>
  </si>
  <si>
    <t>OAF113B</t>
  </si>
  <si>
    <t>OAF114B</t>
  </si>
  <si>
    <t>OAF114A</t>
  </si>
  <si>
    <t>Guadalcanal, Solomon Islands</t>
  </si>
  <si>
    <t>OAF115C</t>
  </si>
  <si>
    <t>OAF115B</t>
  </si>
  <si>
    <t>OAF115A</t>
  </si>
  <si>
    <t>Kursk Salient</t>
  </si>
  <si>
    <t>OAF116A</t>
  </si>
  <si>
    <t>OAF116B</t>
  </si>
  <si>
    <t>OAF116C</t>
  </si>
  <si>
    <t>OAF116D</t>
  </si>
  <si>
    <t>OAF117A</t>
  </si>
  <si>
    <t>OAF117B</t>
  </si>
  <si>
    <t>Waltzing Matilda -WOW '90</t>
  </si>
  <si>
    <t>Back To the Beach -WOW # 2</t>
  </si>
  <si>
    <t>OAF117C</t>
  </si>
  <si>
    <t>OAF117D</t>
  </si>
  <si>
    <t>OAF117E</t>
  </si>
  <si>
    <t>OAF118A</t>
  </si>
  <si>
    <t>OAF118B</t>
  </si>
  <si>
    <t>OAF118C</t>
  </si>
  <si>
    <t>OAF118D</t>
  </si>
  <si>
    <t>OAF119C</t>
  </si>
  <si>
    <t>OAF119B</t>
  </si>
  <si>
    <t>OAF119A</t>
  </si>
  <si>
    <t>OAF120A</t>
  </si>
  <si>
    <t>OAF120B</t>
  </si>
  <si>
    <t>OAF120C</t>
  </si>
  <si>
    <t>OAF120D</t>
  </si>
  <si>
    <t>OAF121A</t>
  </si>
  <si>
    <t>OAF121B</t>
  </si>
  <si>
    <t>OAF121C</t>
  </si>
  <si>
    <t>OAF122A</t>
  </si>
  <si>
    <t>OAF122B</t>
  </si>
  <si>
    <t>OAF122D</t>
  </si>
  <si>
    <t>OAF122C</t>
  </si>
  <si>
    <t>OAF123A</t>
  </si>
  <si>
    <t>OAF123B</t>
  </si>
  <si>
    <t>OAF123D</t>
  </si>
  <si>
    <t>OAF123C</t>
  </si>
  <si>
    <t>PJ1.1</t>
  </si>
  <si>
    <t>PJ1.2</t>
  </si>
  <si>
    <t>PJ1.3</t>
  </si>
  <si>
    <t>PJ1.4</t>
  </si>
  <si>
    <t>PJ1.5</t>
  </si>
  <si>
    <t>PJ2.1</t>
  </si>
  <si>
    <t>PJ2.2</t>
  </si>
  <si>
    <t>PJ2.3</t>
  </si>
  <si>
    <t>PJ2.4</t>
  </si>
  <si>
    <t>PJ2.5</t>
  </si>
  <si>
    <t>PJ2.6</t>
  </si>
  <si>
    <t>PJ2.7</t>
  </si>
  <si>
    <t>PJ2.8</t>
  </si>
  <si>
    <t>PJ4.1</t>
  </si>
  <si>
    <t>PJ4.2</t>
  </si>
  <si>
    <t>PJ4.3</t>
  </si>
  <si>
    <t>PJ4.4</t>
  </si>
  <si>
    <t>PJ4.5</t>
  </si>
  <si>
    <t>PJ3.1</t>
  </si>
  <si>
    <t>PJ3.2</t>
  </si>
  <si>
    <t>PJ3.3</t>
  </si>
  <si>
    <t>PJ3.4</t>
  </si>
  <si>
    <t>PJ3.5</t>
  </si>
  <si>
    <t>PJ3.6</t>
  </si>
  <si>
    <t>PJ3.7</t>
  </si>
  <si>
    <t>PJ3.8</t>
  </si>
  <si>
    <t>Le Morte Homme</t>
  </si>
  <si>
    <t>Heroes or Murderers?</t>
  </si>
  <si>
    <t>Take Cover!</t>
  </si>
  <si>
    <t>Partisans!</t>
  </si>
  <si>
    <t>Panzerslacht</t>
  </si>
  <si>
    <t>The Unexpected Ambush</t>
  </si>
  <si>
    <t>On All Fronts 90</t>
  </si>
  <si>
    <t>Tabu-Dong-Sanju road to Taegu</t>
  </si>
  <si>
    <t>PJ6.1</t>
  </si>
  <si>
    <t>PJ6.2</t>
  </si>
  <si>
    <t>PJ6.3</t>
  </si>
  <si>
    <t>near Cumidres, France</t>
  </si>
  <si>
    <t>,5</t>
  </si>
  <si>
    <t>D12/ A4</t>
  </si>
  <si>
    <t>3M Northwest of Belgorod, USSR</t>
  </si>
  <si>
    <t>D10/ A19</t>
  </si>
  <si>
    <t>somewhere between Kharkov &amp; Kiev</t>
  </si>
  <si>
    <t>Ov5, GS</t>
  </si>
  <si>
    <t>Southwest of Prokhorovka, Kursk</t>
  </si>
  <si>
    <t>5 w 4 w 11 w 10</t>
  </si>
  <si>
    <t>D13/ A9</t>
  </si>
  <si>
    <t>D24/ A10</t>
  </si>
  <si>
    <t>East of the Vistula</t>
  </si>
  <si>
    <t>4 w 5 w 6 w 10 w 11 w 12</t>
  </si>
  <si>
    <t xml:space="preserve">Ov6 </t>
  </si>
  <si>
    <t>SE5.1</t>
  </si>
  <si>
    <t>SE5.2</t>
  </si>
  <si>
    <t>WF3.1</t>
  </si>
  <si>
    <t>WF3.2</t>
  </si>
  <si>
    <t>near Lanzerath, Belgium</t>
  </si>
  <si>
    <t>2 w 19 w 3</t>
  </si>
  <si>
    <t>D3/ A11</t>
  </si>
  <si>
    <t>Mormandy, France</t>
  </si>
  <si>
    <t>Horodyscze, Galicia</t>
  </si>
  <si>
    <t>4 w 12 w 22</t>
  </si>
  <si>
    <t>D16/ A13</t>
  </si>
  <si>
    <t>D15/ A19</t>
  </si>
  <si>
    <t>2K North of Uulantoinnewaara, Soviet Union</t>
  </si>
  <si>
    <t>32 w 19 w 18</t>
  </si>
  <si>
    <t>D23/ A33</t>
  </si>
  <si>
    <t>Zjitomir, USSR</t>
  </si>
  <si>
    <t>A: MC13</t>
  </si>
  <si>
    <t>9 w 18</t>
  </si>
  <si>
    <t>D2/ A19</t>
  </si>
  <si>
    <t>D9/ A22</t>
  </si>
  <si>
    <t>D10/ A5</t>
  </si>
  <si>
    <t>Deir, El Shein, Tobruk, Egypt</t>
  </si>
  <si>
    <t>29 w 27</t>
  </si>
  <si>
    <t>D19/ A11</t>
  </si>
  <si>
    <t>between Bir El Tangerder and Bir El Harmani, about 100K east of Bir El Hakim, Libya</t>
  </si>
  <si>
    <t>Salzaete, Belgium</t>
  </si>
  <si>
    <t>Lingavres, Normandy, France</t>
  </si>
  <si>
    <t>h w d</t>
  </si>
  <si>
    <t xml:space="preserve">CI </t>
  </si>
  <si>
    <t>D15/ A13</t>
  </si>
  <si>
    <t>D13/ A8</t>
  </si>
  <si>
    <t>20-Mat-41</t>
  </si>
  <si>
    <t>RB CG SSR's</t>
  </si>
  <si>
    <t>Pilatka - Ilza, Poland</t>
  </si>
  <si>
    <t>D7/ A15</t>
  </si>
  <si>
    <t>D7/ A14</t>
  </si>
  <si>
    <t>Favarotta, Sicily</t>
  </si>
  <si>
    <t>3 w 15 w 9</t>
  </si>
  <si>
    <t>Elsenheim, France</t>
  </si>
  <si>
    <t>El Wak Somaliland</t>
  </si>
  <si>
    <t>D20/ A20</t>
  </si>
  <si>
    <t>Osipovitchi, Russia</t>
  </si>
  <si>
    <t>D14/ A14</t>
  </si>
  <si>
    <t>Sillegney, France</t>
  </si>
  <si>
    <t xml:space="preserve">10 w 18 </t>
  </si>
  <si>
    <t>D12/ A11</t>
  </si>
  <si>
    <t>1M North of Twingon, Burma</t>
  </si>
  <si>
    <t>D17/ A36</t>
  </si>
  <si>
    <t>North of Bir Hachim, Libya</t>
  </si>
  <si>
    <t>29 w 30 w 26</t>
  </si>
  <si>
    <t>11 w 33 w 24</t>
  </si>
  <si>
    <t>Mud, LV</t>
  </si>
  <si>
    <t>D21/ A22</t>
  </si>
  <si>
    <t>10 w 11 w 16 w 17 w 19 w 33</t>
  </si>
  <si>
    <t>D19/ A33</t>
  </si>
  <si>
    <t>D12/ A24</t>
  </si>
  <si>
    <t>Princehage, Holland</t>
  </si>
  <si>
    <t>2 w 11 w 18</t>
  </si>
  <si>
    <t>D11/ A23</t>
  </si>
  <si>
    <t>D2/ A1</t>
  </si>
  <si>
    <t>Phillipine Army</t>
  </si>
  <si>
    <t>Moron, Bataan, Phillipines</t>
  </si>
  <si>
    <t>D15/ A23</t>
  </si>
  <si>
    <t>KGP St</t>
  </si>
  <si>
    <t>var</t>
  </si>
  <si>
    <t>Sola-Stavenger, Norway</t>
  </si>
  <si>
    <t>Pinghsin Pass, Great Wall, China</t>
  </si>
  <si>
    <t>D12/ A21</t>
  </si>
  <si>
    <t>Near Clark Field, Luzon, Phillipines</t>
  </si>
  <si>
    <t>ASL News #1 w 40</t>
  </si>
  <si>
    <t>Dog White', Le Hamel-Au-Pretre, Normandy, France</t>
  </si>
  <si>
    <t>Mont Le Ban, Belgium</t>
  </si>
  <si>
    <t>D4-8/ A9</t>
  </si>
  <si>
    <t>D9/ A17</t>
  </si>
  <si>
    <t>A: FTV</t>
  </si>
  <si>
    <t>29 w 28 w 27 w 31</t>
  </si>
  <si>
    <t>D4/ A1</t>
  </si>
  <si>
    <t>D8/ A11</t>
  </si>
  <si>
    <t>Near Krupki, Russia</t>
  </si>
  <si>
    <t>4 w 19</t>
  </si>
  <si>
    <t>Ov1, LV</t>
  </si>
  <si>
    <t>Mehlikovo, Russia</t>
  </si>
  <si>
    <t>D1/ D2</t>
  </si>
  <si>
    <t>D7/ A7</t>
  </si>
  <si>
    <t>Sovkhoz Haystacks (playtest)</t>
  </si>
  <si>
    <t>Telman Sovkhoz, Crimes, USSR</t>
  </si>
  <si>
    <t>43 w 4 w 18</t>
  </si>
  <si>
    <t>D10/ A13</t>
  </si>
  <si>
    <t>D5/ A13</t>
  </si>
  <si>
    <t>Ishun, Crimea, USSR</t>
  </si>
  <si>
    <t>D7/ A11</t>
  </si>
  <si>
    <t>Paddington Bears `96 Pack PBP7</t>
  </si>
  <si>
    <t>Paddington Bears `96 Pack PBP8</t>
  </si>
  <si>
    <t>Paddington Bears `96 Pack PBP9</t>
  </si>
  <si>
    <t>Paddington Bears `96 Pack PBP10</t>
  </si>
  <si>
    <t>Alles Ist Verloren (playtest)</t>
  </si>
  <si>
    <t>Ishun Tank Traps (playtest)</t>
  </si>
  <si>
    <t>Tankoboyazan Njet (playtest)</t>
  </si>
  <si>
    <t>Mekenziev Hills (playtest)</t>
  </si>
  <si>
    <t>OCTOBear Tournament Scenario 1996</t>
  </si>
  <si>
    <t>The Road to Mandalay</t>
  </si>
  <si>
    <t>Aussie ASL '97' Pack, SAGA Tornament Scenario 1995 SAGA95-1</t>
  </si>
  <si>
    <t>Aussie ASL '97' Pack,</t>
  </si>
  <si>
    <t>Villanueva De La Canada, Spain</t>
  </si>
  <si>
    <t>Critical Hit # 4.1, Afrika Korps Bonus Material Aussie Bonus #5</t>
  </si>
  <si>
    <t>Critical Hit # 4.1, Afrika Korps Bonus Material Aussie Bonus #4</t>
  </si>
  <si>
    <t>D16/ A12</t>
  </si>
  <si>
    <t>OB9701</t>
  </si>
  <si>
    <t>OB9702</t>
  </si>
  <si>
    <t>OB9703</t>
  </si>
  <si>
    <t>OB9704</t>
  </si>
  <si>
    <t>37</t>
  </si>
  <si>
    <t xml:space="preserve">3 </t>
  </si>
  <si>
    <t>19 w 12 w 37</t>
  </si>
  <si>
    <t>16 w 33 11</t>
  </si>
  <si>
    <t>21 w 45</t>
  </si>
  <si>
    <t>Port-Lyautey, French Morroco</t>
  </si>
  <si>
    <t>A: Tr6, MC4</t>
  </si>
  <si>
    <t>Allies</t>
  </si>
  <si>
    <t>Medjez-El Bab, Tunisia</t>
  </si>
  <si>
    <t>40 w 12 w 44</t>
  </si>
  <si>
    <t>10M West of El Alamein, Egypt</t>
  </si>
  <si>
    <t>D7/ A4</t>
  </si>
  <si>
    <t>The Hague, Netherlands</t>
  </si>
  <si>
    <t>3 w 6 w 5</t>
  </si>
  <si>
    <t>D16/ A17</t>
  </si>
  <si>
    <t>D8-10/ A8-9</t>
  </si>
  <si>
    <t>D12/ A14</t>
  </si>
  <si>
    <t>D25/ A49</t>
  </si>
  <si>
    <t>Kuzmenkovo, Russia</t>
  </si>
  <si>
    <t>Fog of War Modified Scenario from Operations: Special Edition Issue 1 S30</t>
  </si>
  <si>
    <t>Euro-Pack 4 Euro-Pack 36 &amp; ASL News 18 ASL News 36</t>
  </si>
  <si>
    <t>Critical Hit Issue 3 CH 28 &amp; Aussie `95 Pack PB3</t>
  </si>
  <si>
    <t>Aussie `95 Pack PB5 &amp; SAGA Tornament Scenario 1996</t>
  </si>
  <si>
    <t>Rate of Fire Issue 13 Online &amp; SAGA Tornament Scenario 1995 SAGA95-3</t>
  </si>
  <si>
    <t>Aussie-ASL `98 Pack PBP21 &amp; SAGA Tournament Scenario 1998 SAGA98-4</t>
  </si>
  <si>
    <t>Aussie-ASL `98 Pack PBP22 &amp;  SAGA Tournament Scenario 1997 SAGA97-D</t>
  </si>
  <si>
    <t>Aussie-ASL `98 Pack PBP24 &amp; CanCon Tournament Scenario Scenario 1998</t>
  </si>
  <si>
    <t>Aussie-ASL `98 Pack PBP25 &amp; CanCon Tournament Scenario Scenario 1998</t>
  </si>
  <si>
    <t>Aussie-ASL `98 Pack PBP26 &amp; SAGA Tournament Scenario 1997 SAGA97-B</t>
  </si>
  <si>
    <t>Aussie-ASL `98 Pack PBP27 &amp; SAGA Tournament Scenario 1997 SAGA97-C</t>
  </si>
  <si>
    <t>Aussie-ASL `98 Pack PBP28 &amp;  SAGA Tornament Scenario 1998 SAGA98-3</t>
  </si>
  <si>
    <t>Aussie-ASL `98 Pack PBP29 &amp; SAGA Tornament Scenario 1998 SAGA98-1</t>
  </si>
  <si>
    <t>Aussie-ASL `98 Pack PBP30 &amp; SAGA Tornament Scenario 1998 SAGA98-2</t>
  </si>
  <si>
    <t>Euro-Pack 2: The Bulge Euro-Pack 12 &amp; ASL News Issue 6 ASL News 12</t>
  </si>
  <si>
    <t>Euro-Pack 2: The Bulge Euro-Pack 62 &amp; ASL News Issue 30 ASL News 62</t>
  </si>
  <si>
    <t>Euro-Pack 2: The Bulge Euro-Pack 20 &amp; ASL News Issue 10 ASL News 20</t>
  </si>
  <si>
    <t>Euro-Pack 2: The Bulge Euro-Pack 10, ASL News Issue 10 ASL News 20 &amp; On All Fronts Issue  84</t>
  </si>
  <si>
    <t>Euro-Pack 2: The Bulge Euro-Pack 52 &amp; ASL News Issue 28 ASL News 52</t>
  </si>
  <si>
    <t>Euro-Pack 2: The Bulge Euro-Pack 54 &amp; ASL News Issue 28 ASL News 54</t>
  </si>
  <si>
    <t>Euro-Pack 2: The Bulge Euro-Pack 53 &amp; ASL News Issue 28 ASL News 53</t>
  </si>
  <si>
    <t>Retro Pak II RetroPak16, Scroungin' ASL News 38 &amp; ASL News 20 ASL News 38</t>
  </si>
  <si>
    <t>Retro Pak II RetroPak 10 &amp; Special Edition: Stalingrad! CH 87</t>
  </si>
  <si>
    <t>A Few Rare Men CH133 &amp; Critical Hit Issue 6.2 CH133</t>
  </si>
  <si>
    <t>Retro Pak I RetroPak 6, OAF Pack 1 OAF 6 &amp; On All Fronts Issue 114</t>
  </si>
  <si>
    <t>Retro Pak II RetroPak12, Rout Pak I RP 9 &amp; Rout Report X 7</t>
  </si>
  <si>
    <t>Critical Hit Retro Issue 1 CH  6, Critical Hit Issue 6.4 CH157 &amp; Critical Hit Issue 1 CH  6</t>
  </si>
  <si>
    <t>Critical Hit Issue 7.2 CH34(a) &amp; Critical Hit Issue 3 CH 34</t>
  </si>
  <si>
    <t>Critical Hit Retro Issue 4 CH 50(a) &amp; Critical Hit Issue 4 CH 50(a)</t>
  </si>
  <si>
    <t>Waffen-SS I: No Quarter No Glory! Waffen-SS NQNG!3 &amp; All-Time Favorites AtF 3</t>
  </si>
  <si>
    <t>Waffen-SS I: No Quarter No Glory! Waffen-SS NQNG!6 &amp; All-Time Favortites AtF 2</t>
  </si>
  <si>
    <t>ASL News Scroungin' KGP IV &amp; ASL News Issue 28 KGP IV</t>
  </si>
  <si>
    <t>Rout Report X13, Critical Hit Issue 1 CH 5. Critical Hit Retro Issue 1 CH 5 &amp; ASL Annual `95 Winter A 68</t>
  </si>
  <si>
    <t>The General Issue 31.4 G39 &amp; Backblast Issue 1 BB 4</t>
  </si>
  <si>
    <t>The General #30.6 G31 &amp; Backblast Issue 1 BB3</t>
  </si>
  <si>
    <t>The General Issue 31.2 G35, Backblast Issue 1 BB 5 &amp; Gaming Gossip Weekly FKAK Teaser 105</t>
  </si>
  <si>
    <t>The General Issue 31.6 G43 &amp; Backblast Issue 2 BB11</t>
  </si>
  <si>
    <t>AH ASL Module 11: Doomed Battalions 88 &amp; ASL News Issue 32 ASL News 68</t>
  </si>
  <si>
    <t>ASL Annual `95 Winter A72, At the Point ATP8 &amp; Rout Report O2</t>
  </si>
  <si>
    <t>ASL Journal Issue 2 J 26 &amp; Dsipatches From the Bunker Issue  1 DB002</t>
  </si>
  <si>
    <t>In Contact IC8 &amp; Rout Report M2</t>
  </si>
  <si>
    <t>Panzer Aces 4 &amp; Commanders of the Panzertruppe Panzer Aces 4</t>
  </si>
  <si>
    <t>Panzer Aces 5 &amp; Commanders of the Panzertruppe Panzer Aces 5</t>
  </si>
  <si>
    <t>Hit the Beach Issue 5.1 SL41 &amp; ASL Digest Issue 7.03 SL 41</t>
  </si>
  <si>
    <t xml:space="preserve"> Rate of Fire Issue 13 Online &amp; OCTOBear Tournament Scenario 2000 Scenario 1</t>
  </si>
  <si>
    <t>Forward Observer Issue 1 FO2 &amp; Wild West Fest `97: Shelling Mini-Tournament</t>
  </si>
  <si>
    <t>Scenario Designer's Handbook MD1 &amp; Heavy Metal Wargaming MD1</t>
  </si>
  <si>
    <t>Critical Hit Issue 4.2 PBP 19 &amp; SAGA `96 Round 5</t>
  </si>
  <si>
    <t>Critical Hit Online Issue 1 CH 81a, Critical Hit Issue 4.2 CH 81 &amp; SAGA Tornament Scenario 1995 SAGA95-5</t>
  </si>
  <si>
    <t>AH ASL Module 11: Doomed Battalions 87, Banzai!! Issue 2.5 &amp; Jitter Fire I Tournament Scenario JF 3</t>
  </si>
  <si>
    <t>D14/ A9</t>
  </si>
  <si>
    <t>D6/ A10</t>
  </si>
  <si>
    <t>D21/ A20</t>
  </si>
  <si>
    <t>D10/ A14</t>
  </si>
  <si>
    <t>FS, GS, HtH w A: Tr1 w D: WC</t>
  </si>
  <si>
    <t>HtH, LV, Mist w D: FB3</t>
  </si>
  <si>
    <t>HtH, Mist</t>
  </si>
  <si>
    <t>HtH, Ov2</t>
  </si>
  <si>
    <t>Mud, Rain w D: HtH</t>
  </si>
  <si>
    <t>GS w A: HtH w D: EW</t>
  </si>
  <si>
    <t>HtH w D: AS</t>
  </si>
  <si>
    <t>HtH, Ov3 w D: AS</t>
  </si>
  <si>
    <t>A: HtH</t>
  </si>
  <si>
    <t>FS, GS, HtH</t>
  </si>
  <si>
    <t>HtH w A: FTV2</t>
  </si>
  <si>
    <t>A: Tr (3) w D: Tr (4)</t>
  </si>
  <si>
    <t>HtH w A: Cavalry10, Tr2 w D: AS</t>
  </si>
  <si>
    <t xml:space="preserve">Ov6, GS w A: WC,  </t>
  </si>
  <si>
    <t>FS, GS, LV w A: HtH, WC</t>
  </si>
  <si>
    <t>AS, BC, HtH, Ov2 w A: Tr2</t>
  </si>
  <si>
    <t>Ov1 w D: MC6, Tr2 w A: Tr7</t>
  </si>
  <si>
    <t>Ov4 w A: AS</t>
  </si>
  <si>
    <t>Ov3 w D: MC6, Tr3 w A: Tr5</t>
  </si>
  <si>
    <t>D: Tr6 w A: MC9</t>
  </si>
  <si>
    <t>GS, HtH, Ov1 w A: WC</t>
  </si>
  <si>
    <t>Mud, Ov2 w A: HtH</t>
  </si>
  <si>
    <t>A: CI, HtH</t>
  </si>
  <si>
    <t>LV w A: HtH</t>
  </si>
  <si>
    <t>Ov1 w D: HtH</t>
  </si>
  <si>
    <t>GS, Ov1 w A: HtH</t>
  </si>
  <si>
    <t>Ov5 w A: HtH</t>
  </si>
  <si>
    <t>AlH, Cellar, FS, GS, HtH, Pine w D: FB, WC</t>
  </si>
  <si>
    <t>HtH, Mud</t>
  </si>
  <si>
    <t>CI, GS w D: WC (Gross Deutschland) w A: WC</t>
  </si>
  <si>
    <t>Frische-Nehrung, East Prussia</t>
  </si>
  <si>
    <t>Rally Point Issue 7: Schwepunkt's Greatest Hits RPT69</t>
  </si>
  <si>
    <t>Schwerpunkt Tournament Scenario 1995 95-4, Rally Point Issue 7 RPT61</t>
  </si>
  <si>
    <t>Rally Point Issue 7: Schwepunkt's Greatest Hits RPT62</t>
  </si>
  <si>
    <t>Rally Point Issue 7: Schwepunkt's Greatest Hits RPT63</t>
  </si>
  <si>
    <t>Rally Point Issue 7: Schwepunkt's Greatest Hits RPT64</t>
  </si>
  <si>
    <t>Rally Point Issue 7: Schwepunkt's Greatest Hits RPT65</t>
  </si>
  <si>
    <t>Rally Point Issue 7: Schwepunkt's Greatest Hits RPT66</t>
  </si>
  <si>
    <t>Rally Point Issue 7: Schwepunkt's Greatest Hits RPT67</t>
  </si>
  <si>
    <t>Rally Point Issue 7: Schwepunkt's Greatest Hits RPT68</t>
  </si>
  <si>
    <t>Rally Point Issue 7: Schwepunkt's Greatest Hits RPT70</t>
  </si>
  <si>
    <t>Busuluk, Russia</t>
  </si>
  <si>
    <t>44 w 43</t>
  </si>
  <si>
    <t>D14/ A18</t>
  </si>
  <si>
    <t>Bohl, Germany</t>
  </si>
  <si>
    <t>Attu, the Aluetian Islands, Alaska</t>
  </si>
  <si>
    <t>D7/ A5</t>
  </si>
  <si>
    <t>Tauroggen, USSR</t>
  </si>
  <si>
    <t>Neukolln, Germany</t>
  </si>
  <si>
    <t>D10/ A18</t>
  </si>
  <si>
    <t>Grave, Holland</t>
  </si>
  <si>
    <t>1.5</t>
  </si>
  <si>
    <t>Le Cornet Malo, France</t>
  </si>
  <si>
    <t>10 w 48</t>
  </si>
  <si>
    <t>Oosterhout, Holland</t>
  </si>
  <si>
    <t>13 w 44</t>
  </si>
  <si>
    <t>American/ British</t>
  </si>
  <si>
    <t>Wittscheid, Germany</t>
  </si>
  <si>
    <t>Soltau, Germany</t>
  </si>
  <si>
    <t>Mius Mischief</t>
  </si>
  <si>
    <t>5a</t>
  </si>
  <si>
    <t>The Fraternal Grave</t>
  </si>
  <si>
    <t>Andreevka, Russia</t>
  </si>
  <si>
    <t>62 w 63</t>
  </si>
  <si>
    <t>D13/ A23</t>
  </si>
  <si>
    <t>Resiste Et Mords</t>
  </si>
  <si>
    <t>Resistance at Mords</t>
  </si>
  <si>
    <t>D7/ A12</t>
  </si>
  <si>
    <t>Portomaggiori</t>
  </si>
  <si>
    <t>Portomaggiori, Italy</t>
  </si>
  <si>
    <t>D2/ A8</t>
  </si>
  <si>
    <t>Farmer's Market</t>
  </si>
  <si>
    <t>Schomerich and Kummlerhof, Germany</t>
  </si>
  <si>
    <t>D21/ A19</t>
  </si>
  <si>
    <t>Tea at Three</t>
  </si>
  <si>
    <t>4a</t>
  </si>
  <si>
    <t>Ov1, GS, FS, RB Cellars w A: Tr1, Ammo Vehicle, AS</t>
  </si>
  <si>
    <t>The Apiary</t>
  </si>
  <si>
    <t>Kustrin, Germany</t>
  </si>
  <si>
    <t>7 w 33 w 16</t>
  </si>
  <si>
    <t>D15/ A16</t>
  </si>
  <si>
    <t>Merchant of Venice</t>
  </si>
  <si>
    <t>Myitkyina Airstrip. Burma</t>
  </si>
  <si>
    <t>38 w 62</t>
  </si>
  <si>
    <t>The Mighty Have Fallen</t>
  </si>
  <si>
    <t>Baliaug, Phillipines</t>
  </si>
  <si>
    <t>59 w 63</t>
  </si>
  <si>
    <t>Makela's End</t>
  </si>
  <si>
    <t>Caspe, Spain</t>
  </si>
  <si>
    <t>D: Fanatic</t>
  </si>
  <si>
    <t>Encircle That!</t>
  </si>
  <si>
    <t>Toothless Tiger</t>
  </si>
  <si>
    <t>Schlisselberg, Russia</t>
  </si>
  <si>
    <t>2 w 15</t>
  </si>
  <si>
    <t>D23/ A16</t>
  </si>
  <si>
    <t>Scofields, Sicily</t>
  </si>
  <si>
    <t>SW of Smorgon, Byelorussia, USSR</t>
  </si>
  <si>
    <t>la Beau Marais, France</t>
  </si>
  <si>
    <t>Ov4 w A: Tr2</t>
  </si>
  <si>
    <t>D: AS, HtH</t>
  </si>
  <si>
    <t>outskirts of Shanghai, China</t>
  </si>
  <si>
    <t>37 w 35 w 38</t>
  </si>
  <si>
    <t>D25/ A10</t>
  </si>
  <si>
    <t>Ouistrehem, France</t>
  </si>
  <si>
    <t>40 w 41 w 37</t>
  </si>
  <si>
    <t>D20/ A18</t>
  </si>
  <si>
    <t>Ningthoukong, India</t>
  </si>
  <si>
    <t>KGP: St</t>
  </si>
  <si>
    <t>Utweiler, Germany</t>
  </si>
  <si>
    <t>D14/ A11</t>
  </si>
  <si>
    <t>Salerno Beachhead, Italy</t>
  </si>
  <si>
    <t>D7/ A2</t>
  </si>
  <si>
    <t>Perepechino, Ivanhovo Province, Russia</t>
  </si>
  <si>
    <t>Main05</t>
  </si>
  <si>
    <t>Seoul, Korean Peninsula</t>
  </si>
  <si>
    <t>a w b w e</t>
  </si>
  <si>
    <t>G12/ A18</t>
  </si>
  <si>
    <t>D10/ A7</t>
  </si>
  <si>
    <t>D18/ A28</t>
  </si>
  <si>
    <t>D19/ A30</t>
  </si>
  <si>
    <t>Ov6 w A: HtH</t>
  </si>
  <si>
    <t>D25/ A30</t>
  </si>
  <si>
    <t>Tangled at Tsangkou</t>
  </si>
  <si>
    <t>22 w 17 18 w 42</t>
  </si>
  <si>
    <t>all PL CG SSR's</t>
  </si>
  <si>
    <t>Offensive Mission</t>
  </si>
  <si>
    <t>Airlanding/ 16</t>
  </si>
  <si>
    <t>Theux, Chenault, &amp; Bourgemont, France</t>
  </si>
  <si>
    <t>KGP St, Ch, &amp; Lg</t>
  </si>
  <si>
    <t xml:space="preserve">KGP SSR's, Mist, </t>
  </si>
  <si>
    <t>32-48</t>
  </si>
  <si>
    <t>7 w 19 w 2</t>
  </si>
  <si>
    <t xml:space="preserve">PL CG SSR's, </t>
  </si>
  <si>
    <t>Multiplayer</t>
  </si>
  <si>
    <t>St.-Barthelemy, France</t>
  </si>
  <si>
    <t>Axis</t>
  </si>
  <si>
    <t>Oudna, Tunisia</t>
  </si>
  <si>
    <t>D1/ A2-3</t>
  </si>
  <si>
    <t>The Tsar's Infernal Machine</t>
  </si>
  <si>
    <t>O5</t>
  </si>
  <si>
    <t>Pabianice, Russia</t>
  </si>
  <si>
    <t>WWI Scenario (see SSR's)</t>
  </si>
  <si>
    <t>Third Time's a Charm</t>
  </si>
  <si>
    <t>O6</t>
  </si>
  <si>
    <t>D11/ A14-16</t>
  </si>
  <si>
    <t>Extraordinary Bravery</t>
  </si>
  <si>
    <t>S52</t>
  </si>
  <si>
    <t>Worker's Unite!</t>
  </si>
  <si>
    <t>S53</t>
  </si>
  <si>
    <t>Sonenchamps, Belgium</t>
  </si>
  <si>
    <t>Ch</t>
  </si>
  <si>
    <t>Combine Scenarios R218 &amp; R219</t>
  </si>
  <si>
    <t>Ukwn</t>
  </si>
  <si>
    <t>Walambum, North Burma</t>
  </si>
  <si>
    <t>Myitkyina, Burma</t>
  </si>
  <si>
    <t>Na Cham Birder Post, Indochina</t>
  </si>
  <si>
    <t>San Pablo Airstrip, Leyte, the Phillipines</t>
  </si>
  <si>
    <t>34 w 38 w 37</t>
  </si>
  <si>
    <t>West of the Letija Heights, Russia</t>
  </si>
  <si>
    <t>D10/ A4</t>
  </si>
  <si>
    <t>Tylicz, Poland</t>
  </si>
  <si>
    <t>Zabrese, Poland</t>
  </si>
  <si>
    <t>D20/ A12</t>
  </si>
  <si>
    <t>Seppois, France</t>
  </si>
  <si>
    <t>D2/ A16</t>
  </si>
  <si>
    <t>Sochazcew, Poland</t>
  </si>
  <si>
    <t>32-100+</t>
  </si>
  <si>
    <t>St Martin-De-Fontenay, France</t>
  </si>
  <si>
    <t>somewhere South of Bialystock, Russia</t>
  </si>
  <si>
    <t>20K South of Kharlov, Russia</t>
  </si>
  <si>
    <t>D8/ A5</t>
  </si>
  <si>
    <t>Varraville, France</t>
  </si>
  <si>
    <t>Landgrune-Sur-Mer, France</t>
  </si>
  <si>
    <t>9 w 33 w 16 w 18</t>
  </si>
  <si>
    <t>St. Martin-De-Fonteney, France</t>
  </si>
  <si>
    <t>Seelowe Heights, Germany</t>
  </si>
  <si>
    <t>D22/ A26</t>
  </si>
  <si>
    <t>Ie Shima, Ryukyu Isalnds</t>
  </si>
  <si>
    <t>D8/ A20</t>
  </si>
  <si>
    <t>ASL Journal Issue 10</t>
  </si>
  <si>
    <t>Into the Grinding Mill</t>
  </si>
  <si>
    <t>J147</t>
  </si>
  <si>
    <t>Luodian, China</t>
  </si>
  <si>
    <t>D16/ A19</t>
  </si>
  <si>
    <t>Last Minute War</t>
  </si>
  <si>
    <t>J148</t>
  </si>
  <si>
    <t>Nizna Rybnica, Slovakia</t>
  </si>
  <si>
    <t>44 w 56</t>
  </si>
  <si>
    <t>Taking a Stand at Rosario</t>
  </si>
  <si>
    <t>J149</t>
  </si>
  <si>
    <t>Rosario, Luzon, The Phillipines</t>
  </si>
  <si>
    <t>D19/ A25</t>
  </si>
  <si>
    <t>Shangshak Redemption</t>
  </si>
  <si>
    <t>J150</t>
  </si>
  <si>
    <t>Shangshak, India</t>
  </si>
  <si>
    <t>D15/ A11</t>
  </si>
  <si>
    <t>Squeeze Play</t>
  </si>
  <si>
    <t>J151</t>
  </si>
  <si>
    <t>Marbam, Burma</t>
  </si>
  <si>
    <t>Messenger Boys</t>
  </si>
  <si>
    <t>J152</t>
  </si>
  <si>
    <t>Drouet, France</t>
  </si>
  <si>
    <t>J153</t>
  </si>
  <si>
    <t>D4/ A21</t>
  </si>
  <si>
    <t>D29/ A22</t>
  </si>
  <si>
    <t>Cradle to Grave</t>
  </si>
  <si>
    <t>J154</t>
  </si>
  <si>
    <t>D28/ A14</t>
  </si>
  <si>
    <t>NQ w D: (Partisans) MOL, AS</t>
  </si>
  <si>
    <t>J155</t>
  </si>
  <si>
    <t>Margeret Mixer</t>
  </si>
  <si>
    <t>J156</t>
  </si>
  <si>
    <t>Margeret, Belgium</t>
  </si>
  <si>
    <t>Rage Against the Machine</t>
  </si>
  <si>
    <t>J157</t>
  </si>
  <si>
    <t>Courland Pocket, Latvia</t>
  </si>
  <si>
    <t>It Don't Come Easy</t>
  </si>
  <si>
    <t>J158</t>
  </si>
  <si>
    <t>D14/ A12</t>
  </si>
  <si>
    <t>Tropic Lightning</t>
  </si>
  <si>
    <t>J159</t>
  </si>
  <si>
    <t>San Manuel, Phillipines</t>
  </si>
  <si>
    <t>35 w 56</t>
  </si>
  <si>
    <t>Bienen Burnout</t>
  </si>
  <si>
    <t>J160</t>
  </si>
  <si>
    <t>Bienen, Germany</t>
  </si>
  <si>
    <t>Red Banner Days</t>
  </si>
  <si>
    <t>FB18</t>
  </si>
  <si>
    <t>German/ Hungarian</t>
  </si>
  <si>
    <t>D22/ A15</t>
  </si>
  <si>
    <t>GS, see FB SSR's w D: AS</t>
  </si>
  <si>
    <t>Urban Nightmare</t>
  </si>
  <si>
    <t>VotG25</t>
  </si>
  <si>
    <t>see VotG SSR's w D: FB w A: Mol</t>
  </si>
  <si>
    <t>Panther Line (TttF! v3)</t>
  </si>
  <si>
    <t>Right Hook - version 1.3</t>
  </si>
  <si>
    <t>Ripping the Line - version 1.3</t>
  </si>
  <si>
    <t>Pebbles In the Stream - version 1.3</t>
  </si>
  <si>
    <t>Tigers On 'The Balcony - version 1.3'</t>
  </si>
  <si>
    <t>Cat Scratching - version 1.3</t>
  </si>
  <si>
    <t>A Nasty Surprise - version 1.3</t>
  </si>
  <si>
    <t>Tigers To the Rescue - version 1.3</t>
  </si>
  <si>
    <t>Cats and Birds - version 1.3</t>
  </si>
  <si>
    <t>PL8</t>
  </si>
  <si>
    <t>PL9</t>
  </si>
  <si>
    <t>Rear Guard - version 1.3</t>
  </si>
  <si>
    <t>PL10</t>
  </si>
  <si>
    <t>Oblective Uman</t>
  </si>
  <si>
    <t>DP 103</t>
  </si>
  <si>
    <t>West of Uman, Russia</t>
  </si>
  <si>
    <t>A26 / D9</t>
  </si>
  <si>
    <t>A14 / D27</t>
  </si>
  <si>
    <t>Pulverized (Post Kursk)</t>
  </si>
  <si>
    <t>DP 104</t>
  </si>
  <si>
    <t>Bolkhov, Orel Salient, Russia</t>
  </si>
  <si>
    <t>A9 / D4</t>
  </si>
  <si>
    <t>A18 / D10</t>
  </si>
  <si>
    <t>Hunters Chase</t>
  </si>
  <si>
    <t>DP 105</t>
  </si>
  <si>
    <t>Eastern enciente, Calais, France</t>
  </si>
  <si>
    <t>A1 / D4</t>
  </si>
  <si>
    <t>A13 / D14</t>
  </si>
  <si>
    <t>Splatter Spray</t>
  </si>
  <si>
    <t>DP 106</t>
  </si>
  <si>
    <t>Palermo, Italy</t>
  </si>
  <si>
    <t>A14 / D15</t>
  </si>
  <si>
    <t>Put Out the Searchlights</t>
  </si>
  <si>
    <t>DP 107</t>
  </si>
  <si>
    <t>Les Attaqua, France</t>
  </si>
  <si>
    <t>A6 / D2</t>
  </si>
  <si>
    <t>A8 / D7</t>
  </si>
  <si>
    <t>Frosty the Dead Man</t>
  </si>
  <si>
    <t>DP 108</t>
  </si>
  <si>
    <t>Clervaux, Luxembourg</t>
  </si>
  <si>
    <t>A3 / D1</t>
  </si>
  <si>
    <t>A11 / D11</t>
  </si>
  <si>
    <t>Backs to the Wall</t>
  </si>
  <si>
    <t>DP 109</t>
  </si>
  <si>
    <t>A6 / D5</t>
  </si>
  <si>
    <t>A15 / D11</t>
  </si>
  <si>
    <t>Sappers (B28.8)</t>
  </si>
  <si>
    <t>Follow the Corduroy Road</t>
  </si>
  <si>
    <t>DP 110</t>
  </si>
  <si>
    <t>Bougainville, Solomon Islands</t>
  </si>
  <si>
    <t>A13 / D8</t>
  </si>
  <si>
    <t>Horror Show</t>
  </si>
  <si>
    <t>DP 111</t>
  </si>
  <si>
    <t>30 miles East of Mong Wi, Burma</t>
  </si>
  <si>
    <t>A8 / D5</t>
  </si>
  <si>
    <t>No Beast So Fierce</t>
  </si>
  <si>
    <t>DP 112</t>
  </si>
  <si>
    <t>Horodyszcze, Ukraine, Russia</t>
  </si>
  <si>
    <t>24, 53</t>
  </si>
  <si>
    <t>A9 / D3</t>
  </si>
  <si>
    <t>A15 / D23</t>
  </si>
  <si>
    <t>Make Way for the King</t>
  </si>
  <si>
    <t>FrF61</t>
  </si>
  <si>
    <t>Norwegians</t>
  </si>
  <si>
    <t>Hagevold Farm, South of Dombas, Norway</t>
  </si>
  <si>
    <t>Dryga Larpengar</t>
  </si>
  <si>
    <t>FrF62</t>
  </si>
  <si>
    <t>Lappvik, Hango, Finland</t>
  </si>
  <si>
    <t>Maximum</t>
  </si>
  <si>
    <t>FrF63</t>
  </si>
  <si>
    <t>Gomel, Belarus</t>
  </si>
  <si>
    <t>No Time to Bleed</t>
  </si>
  <si>
    <t>FrF64</t>
  </si>
  <si>
    <t>Brusilov, Russia</t>
  </si>
  <si>
    <t>War Ensemble</t>
  </si>
  <si>
    <t>FrF65</t>
  </si>
  <si>
    <t xml:space="preserve">A5  </t>
  </si>
  <si>
    <t>Between the Devil and the Deep Blue Sea</t>
  </si>
  <si>
    <t>FrF66</t>
  </si>
  <si>
    <t>Liebstadt, East Prussia, Germany</t>
  </si>
  <si>
    <t>Collecchio</t>
  </si>
  <si>
    <t>FrF67</t>
  </si>
  <si>
    <t>Collecchio, Northern italy</t>
  </si>
  <si>
    <t>A Hasty Farewell</t>
  </si>
  <si>
    <t>FrF68</t>
  </si>
  <si>
    <t>Yugoslav Partisans</t>
  </si>
  <si>
    <t>Villa del Nevoso, Italy</t>
  </si>
  <si>
    <t>The Monetake Mambo</t>
  </si>
  <si>
    <t>Louodian, China</t>
  </si>
  <si>
    <t>Yangtze Doodle</t>
  </si>
  <si>
    <t>Tangbeizhai, China</t>
  </si>
  <si>
    <t>66</t>
  </si>
  <si>
    <t>Sausage Hill</t>
  </si>
  <si>
    <t>South of Lamlai, Burma</t>
  </si>
  <si>
    <t>Siagon Shuffle</t>
  </si>
  <si>
    <t>Saigon, Vietnam</t>
  </si>
  <si>
    <t>Strike the Seventh</t>
  </si>
  <si>
    <t>Kuzeik, Burma</t>
  </si>
  <si>
    <t>Cape Endaiadere, Papua New Gunia</t>
  </si>
  <si>
    <t>35</t>
  </si>
  <si>
    <t xml:space="preserve">A3  </t>
  </si>
  <si>
    <t>Go Tell it to the Mountain</t>
  </si>
  <si>
    <t>Near Mount Samat, Bataan, P.I</t>
  </si>
  <si>
    <t>Bounty Hunters</t>
  </si>
  <si>
    <t>Blooded</t>
  </si>
  <si>
    <t>Log Crossing, Papua New Guinea</t>
  </si>
  <si>
    <t>Hot Boxing</t>
  </si>
  <si>
    <t>Taung Bazaar, Burma</t>
  </si>
  <si>
    <t>The Go Devils</t>
  </si>
  <si>
    <t>Ginsterhahn, Germany</t>
  </si>
  <si>
    <t>Varosliget Park</t>
  </si>
  <si>
    <t>Romanians</t>
  </si>
  <si>
    <t>No Quarter (A20.3)</t>
  </si>
  <si>
    <t>Play Havoc</t>
  </si>
  <si>
    <t>Cape Torokina, Bouganville, N.Solomons</t>
  </si>
  <si>
    <t>Hoepner's Edict</t>
  </si>
  <si>
    <t>Jandrenouille, Belgium</t>
  </si>
  <si>
    <t>The Red Hammer</t>
  </si>
  <si>
    <t>Ivan and the Three Bears</t>
  </si>
  <si>
    <t>Kobryn, Poland</t>
  </si>
  <si>
    <t>Road Warriors</t>
  </si>
  <si>
    <t>Ulaszejnowka, Ukraine</t>
  </si>
  <si>
    <t>The Crown of Thorn</t>
  </si>
  <si>
    <t>Schloss Thorn, Germany</t>
  </si>
  <si>
    <t>63</t>
  </si>
  <si>
    <t>Sunflowers Along the Kodyma</t>
  </si>
  <si>
    <t>46</t>
  </si>
  <si>
    <t>Grave Decision</t>
  </si>
  <si>
    <t>Tula, Russia</t>
  </si>
  <si>
    <t>Party Boys</t>
  </si>
  <si>
    <t>Canadians</t>
  </si>
  <si>
    <t>Booster Shot</t>
  </si>
  <si>
    <t>Slovakians</t>
  </si>
  <si>
    <t>Vines of Red Marines</t>
  </si>
  <si>
    <t>OzB 1</t>
  </si>
  <si>
    <t>Glebovka, Russia</t>
  </si>
  <si>
    <t>LC: OzB</t>
  </si>
  <si>
    <t>From America, Tanks</t>
  </si>
  <si>
    <t>OzB 2</t>
  </si>
  <si>
    <t>By Fire and Flame</t>
  </si>
  <si>
    <t>OzB 3</t>
  </si>
  <si>
    <t>Jackboot to the Rear</t>
  </si>
  <si>
    <t>OzB 4</t>
  </si>
  <si>
    <t>Oz Breakout Tactical Mission</t>
  </si>
  <si>
    <t>OzB TM</t>
  </si>
  <si>
    <t>See D4.2 TM</t>
  </si>
  <si>
    <t>OzB SSR's/ TM Rules</t>
  </si>
  <si>
    <t>Elite Canadians</t>
  </si>
  <si>
    <t>MLR01</t>
  </si>
  <si>
    <t>MLR02</t>
  </si>
  <si>
    <t>Near Verrieres, Normandy</t>
  </si>
  <si>
    <t>16, 43</t>
  </si>
  <si>
    <t>MLR03</t>
  </si>
  <si>
    <t>33, 16</t>
  </si>
  <si>
    <t>6?</t>
  </si>
  <si>
    <t>MLR04</t>
  </si>
  <si>
    <t>MLR05</t>
  </si>
  <si>
    <t>St. Martin-De-Fontenay, France</t>
  </si>
  <si>
    <t>46, 43</t>
  </si>
  <si>
    <t>MLR06</t>
  </si>
  <si>
    <t>Siegfried Lin, Western edge of Hochwald</t>
  </si>
  <si>
    <t>Creeping Barrage (E12.7)</t>
  </si>
  <si>
    <t>Prelude to Disaster</t>
  </si>
  <si>
    <t>MLR08</t>
  </si>
  <si>
    <t>North of Buron, Normandy, France</t>
  </si>
  <si>
    <t>Overrun</t>
  </si>
  <si>
    <t>MLR09</t>
  </si>
  <si>
    <t>Authie, Normandy, France</t>
  </si>
  <si>
    <t>A8 / D4</t>
  </si>
  <si>
    <t>All German non-crew Fanatic</t>
  </si>
  <si>
    <t>Only the Beginning</t>
  </si>
  <si>
    <t>MLR11</t>
  </si>
  <si>
    <t>Putot-en-Bessin, Normandy, France</t>
  </si>
  <si>
    <t>16, 17</t>
  </si>
  <si>
    <t>Canadian ASL Organization</t>
  </si>
  <si>
    <t>Steeple (B31.2)</t>
  </si>
  <si>
    <t>French/ British</t>
  </si>
  <si>
    <t>MMP Solitaire ASL 2 Mission 1</t>
  </si>
  <si>
    <t>MMP Solitaire ASL 2 Mission 2</t>
  </si>
  <si>
    <t>MMP Solitaire ASL 2 Mission 3</t>
  </si>
  <si>
    <t>MMP Solitaire ASL 2 Mission 4</t>
  </si>
  <si>
    <t>MMP Solitaire ASL 2 Mission 5</t>
  </si>
  <si>
    <t>MMP Solitaire ASL 2 Mission 6</t>
  </si>
  <si>
    <t>MMP Solitaire ASL 2 Mission 7</t>
  </si>
  <si>
    <t>MMP Solitaire ASL 2 Mission 8</t>
  </si>
  <si>
    <t>MMP Solitaire ASL 2 Mission 9</t>
  </si>
  <si>
    <t>MMP Solitaire ASL 2 Mission 10</t>
  </si>
  <si>
    <t>MMP Solitaire ASL 2 Mission 11</t>
  </si>
  <si>
    <t>MMP Solitaire ASL 2 Mission 12</t>
  </si>
  <si>
    <t>MMP Solitaire ASL 2 Mission 13</t>
  </si>
  <si>
    <t>MMP Solitaire ASL 2 Mission 14</t>
  </si>
  <si>
    <t>Wojna Blyskawiczna</t>
  </si>
  <si>
    <t>Dabie, Poland</t>
  </si>
  <si>
    <t>Maple Leaf Route Pack 1: Canada At War ML1</t>
  </si>
  <si>
    <t>Maple Leaf Route Pack 1: Canada At War ML2</t>
  </si>
  <si>
    <t>Maple Leaf Route Pack 1: Canada At War ML3</t>
  </si>
  <si>
    <t>Maple Leaf Route Pack 1: Canada At War ML4</t>
  </si>
  <si>
    <t>Maple Leaf Route Pack 1: Canada At War ML5</t>
  </si>
  <si>
    <t>Maple Leaf Route Pack 1: Canada At War ML6</t>
  </si>
  <si>
    <t>Pogost'e, Russia</t>
  </si>
  <si>
    <t>57 w 65</t>
  </si>
  <si>
    <t>D11/ A20</t>
  </si>
  <si>
    <t>Gereman</t>
  </si>
  <si>
    <t>64 w 65</t>
  </si>
  <si>
    <t xml:space="preserve">GS w D: HtH w A: Lax </t>
  </si>
  <si>
    <t>Ov3, GS w A: Schuerzen, WC</t>
  </si>
  <si>
    <t>DB103</t>
  </si>
  <si>
    <t>Habbinaya, Iraq</t>
  </si>
  <si>
    <t>57</t>
  </si>
  <si>
    <t>DB104</t>
  </si>
  <si>
    <t>Hong Long</t>
  </si>
  <si>
    <t>DB105</t>
  </si>
  <si>
    <t>Univ, Ukraine</t>
  </si>
  <si>
    <t>DB106</t>
  </si>
  <si>
    <t>East of Rocheft-Krinkelt, Belgium</t>
  </si>
  <si>
    <t>32 w 5</t>
  </si>
  <si>
    <t>DB107</t>
  </si>
  <si>
    <t>Minnesund, Norway</t>
  </si>
  <si>
    <t>0 - 5.5</t>
  </si>
  <si>
    <t>Norwegian Series # 2: Stossgruppe Schliter</t>
  </si>
  <si>
    <t>Red Barricades Series # 3: Anchoring the Line</t>
  </si>
  <si>
    <t>DB108</t>
  </si>
  <si>
    <t>Operation Varsity Series # 2: LZ 'S'</t>
  </si>
  <si>
    <t>DB109</t>
  </si>
  <si>
    <t>North of Wesel, Germany</t>
  </si>
  <si>
    <t>D1-2/ A2</t>
  </si>
  <si>
    <t>D7-9/ A23</t>
  </si>
  <si>
    <t>Mawchi Road, East of Youngoo, Burma</t>
  </si>
  <si>
    <t>Pacific War Series # 8: Mawchi Road</t>
  </si>
  <si>
    <t>19 w b w 50</t>
  </si>
  <si>
    <t>D20/ A39</t>
  </si>
  <si>
    <t>Pacific War Series # 7: The Police Station</t>
  </si>
  <si>
    <r>
      <t xml:space="preserve">Guns: </t>
    </r>
    <r>
      <rPr>
        <sz val="10"/>
        <rFont val="Arial"/>
        <family val="2"/>
      </rPr>
      <t>The number of AFVs in each sides OB listed in the format “D#/A#”, where “D#” represents the Defender’s AFVs and “A#” the Attacker’s AFVs.</t>
    </r>
  </si>
  <si>
    <r>
      <t>Inf:</t>
    </r>
    <r>
      <rPr>
        <sz val="10"/>
        <rFont val="Arial"/>
        <family val="2"/>
      </rPr>
      <t xml:space="preserve"> The number of Inf in each sides OB listed in the format “D#/A#”, where “D#” represents the Defender’s Inf and “A#” the Attacker’s Inf. For the purposes of this database a MMC (excluding Crews) is counted as one MMC regardless of whether it was a full squad or half squad.</t>
    </r>
  </si>
  <si>
    <t>D25/ A15</t>
  </si>
  <si>
    <t>D15/ A28</t>
  </si>
  <si>
    <t>D17/ A17</t>
  </si>
  <si>
    <t>D17/ A24</t>
  </si>
  <si>
    <t>D15/ A20</t>
  </si>
  <si>
    <t>D16/ A14</t>
  </si>
  <si>
    <t>D11/ A15</t>
  </si>
  <si>
    <t>The Dornot Watermark</t>
  </si>
  <si>
    <t>U34</t>
  </si>
  <si>
    <t>Dornot, Germany</t>
  </si>
  <si>
    <t>10 w 4 w 5</t>
  </si>
  <si>
    <t>D22/ A8</t>
  </si>
  <si>
    <t>Semper Paratus</t>
  </si>
  <si>
    <t>U35</t>
  </si>
  <si>
    <t>Ooerderen, Holland</t>
  </si>
  <si>
    <t>Operation Switchback</t>
  </si>
  <si>
    <t>U36</t>
  </si>
  <si>
    <t>Leopold Canal, Holland</t>
  </si>
  <si>
    <t>2 w 10 w 40 w 23 w 6 w 3</t>
  </si>
  <si>
    <t>D20/ A36</t>
  </si>
  <si>
    <t>U37</t>
  </si>
  <si>
    <t>Fort Frederick-Hendrick, Holland</t>
  </si>
  <si>
    <t>7 w 6 w 5 w 11 w 4 w 9 w 10 w 8</t>
  </si>
  <si>
    <t>D28/ A46</t>
  </si>
  <si>
    <t>U38</t>
  </si>
  <si>
    <t>The Scheldt Estuary, Holland</t>
  </si>
  <si>
    <t>2 w 3 w 4 w 5 w 6 w 7 w 8 w 9 w 10 w 11 w 23 w 40</t>
  </si>
  <si>
    <t xml:space="preserve">var. </t>
  </si>
  <si>
    <t>Combines U36 &amp; U37 w/ SSR</t>
  </si>
  <si>
    <t>The Clearing</t>
  </si>
  <si>
    <t>U39</t>
  </si>
  <si>
    <t>Vitality</t>
  </si>
  <si>
    <t>U40</t>
  </si>
  <si>
    <t>South Beveland, Holland</t>
  </si>
  <si>
    <t>Infatuate II</t>
  </si>
  <si>
    <t>U41</t>
  </si>
  <si>
    <t>Westkapelle, Walcheren Isalnds, Holland</t>
  </si>
  <si>
    <t>7 w 8</t>
  </si>
  <si>
    <t>Stand Fast</t>
  </si>
  <si>
    <t>U42</t>
  </si>
  <si>
    <t>Obergeich, Germany</t>
  </si>
  <si>
    <t>The Roer Bridgehead</t>
  </si>
  <si>
    <t>U43</t>
  </si>
  <si>
    <t>23-Frb-45</t>
  </si>
  <si>
    <t>Korrenzeig, Germany</t>
  </si>
  <si>
    <t>3 w 4 w 5 w 7</t>
  </si>
  <si>
    <t>D25/ A29</t>
  </si>
  <si>
    <t>D2/ A18</t>
  </si>
  <si>
    <t>U44</t>
  </si>
  <si>
    <t>Hamminlen, Germany</t>
  </si>
  <si>
    <t>5 w 4 w 13</t>
  </si>
  <si>
    <t>Bridgehead on the Rhine</t>
  </si>
  <si>
    <t>U45</t>
  </si>
  <si>
    <t>3 w 6 w 13 w 8</t>
  </si>
  <si>
    <t>D18/ A25</t>
  </si>
  <si>
    <t>Encircling the Ruhr</t>
  </si>
  <si>
    <t>U46</t>
  </si>
  <si>
    <t>D15/ 18</t>
  </si>
  <si>
    <t>A Small Town in Germany</t>
  </si>
  <si>
    <t>U47</t>
  </si>
  <si>
    <t>Freisoythe, Germany</t>
  </si>
  <si>
    <t>The Rag Tag Circus</t>
  </si>
  <si>
    <t>U48</t>
  </si>
  <si>
    <t>Barbe on the Elbe. Germany</t>
  </si>
  <si>
    <t>6 w 8</t>
  </si>
  <si>
    <t>Retro Pak III</t>
  </si>
  <si>
    <t>Motorcycles at Zjitomar</t>
  </si>
  <si>
    <t>Welcome to Vietnam</t>
  </si>
  <si>
    <t>Objective Princehage</t>
  </si>
  <si>
    <t>40 w 60</t>
  </si>
  <si>
    <t>d w 54 w 66</t>
  </si>
  <si>
    <t>D19/ A19-26</t>
  </si>
  <si>
    <t>.75</t>
  </si>
  <si>
    <t>The Road to Juniville</t>
  </si>
  <si>
    <t>La Nueville, France</t>
  </si>
  <si>
    <t>Getting your Bell Rung</t>
  </si>
  <si>
    <t>Sanfatucchio, Italy</t>
  </si>
  <si>
    <t>43 w 59</t>
  </si>
  <si>
    <t>Clearing the LZ</t>
  </si>
  <si>
    <t>Grossbeak Heights, Nijmegan, Holland</t>
  </si>
  <si>
    <t>A Misstep in Lorraine</t>
  </si>
  <si>
    <t>Near Vaudrecourt, France</t>
  </si>
  <si>
    <t>11 w 43 w 44 w 58</t>
  </si>
  <si>
    <t>Green Berets</t>
  </si>
  <si>
    <t>Flushing, Walcheren Isalnds, Holland</t>
  </si>
  <si>
    <t>20 w 51</t>
  </si>
  <si>
    <t>D16/ A15</t>
  </si>
  <si>
    <t>Dover Bunker</t>
  </si>
  <si>
    <t>Inter-Allied Attack</t>
  </si>
  <si>
    <t>Domburg, Walcheren Isalnds, Holland</t>
  </si>
  <si>
    <t>LFT 1 w 53</t>
  </si>
  <si>
    <t>Bloodier Than D-Day</t>
  </si>
  <si>
    <t>Vrouwenpolder, Walcheren Isalnds, Holland</t>
  </si>
  <si>
    <t>16 w y</t>
  </si>
  <si>
    <t>D11/ A11</t>
  </si>
  <si>
    <t>Niederburg Farmhouse</t>
  </si>
  <si>
    <t>Near Battendorf, Luxembourg</t>
  </si>
  <si>
    <t>Landstrom over Arnhem</t>
  </si>
  <si>
    <t>Near Arnhem, Holland</t>
  </si>
  <si>
    <t>6 w 57</t>
  </si>
  <si>
    <t>4-4-7 are NOT SS</t>
  </si>
  <si>
    <t>Orel, Russia</t>
  </si>
  <si>
    <t>random</t>
  </si>
  <si>
    <t>Walambum, Burma</t>
  </si>
  <si>
    <t>Squad Leader Gamette 3: GI Anvil of Victory SL40</t>
  </si>
  <si>
    <t>Squad Leader Gamette 3: GI Anvil of Victory SL42</t>
  </si>
  <si>
    <t>Squad Leader Gamette 3: GI Anvil of Victory SL46</t>
  </si>
  <si>
    <t>Squad Leader Gamette 3: GI Anvil of Victory SL47</t>
  </si>
  <si>
    <t>Squad Leader Gamette 3: GI Anvil of Victory SL301</t>
  </si>
  <si>
    <t>Squad Leader Gamette 3: GI Anvil of Victory SL302</t>
  </si>
  <si>
    <t>Squad Leader Gamette 3: GI Anvil of Victory SL306</t>
  </si>
  <si>
    <t>Squad Leader Gamette 3: GI Anvil of Victory SL309</t>
  </si>
  <si>
    <t>Squad Leader Gamette 2: Crescendo of Doom R216</t>
  </si>
  <si>
    <t>Squad Leader Gamette 2: Crescendo of Doom R218</t>
  </si>
  <si>
    <t>Squad Leader Gamette 2: Crescendo of Doom R219</t>
  </si>
  <si>
    <t>Squad Leader Gamette 2: Crescendo of Doom R220</t>
  </si>
  <si>
    <t>Squad Leader Gamette 2: Crescendo of Doom R221</t>
  </si>
  <si>
    <t>Squad Leader Gamette 2: Crescendo of Doom R222</t>
  </si>
  <si>
    <t>The General Squad Leader J</t>
  </si>
  <si>
    <r>
      <t>Air Support (E7)</t>
    </r>
    <r>
      <rPr>
        <i/>
        <sz val="10"/>
        <color indexed="8"/>
        <rFont val="Arial"/>
        <family val="2"/>
      </rPr>
      <t xml:space="preserve"> - including helicopters under variant rules</t>
    </r>
  </si>
  <si>
    <t>View From the Trenches Issue 88 PL CG Tangles at Tsangkou</t>
  </si>
  <si>
    <t>Heins Mielant's SASL CG's</t>
  </si>
  <si>
    <t>Buron SSR's</t>
  </si>
  <si>
    <t>Action at Carentan II</t>
  </si>
  <si>
    <t>The Farmhouse</t>
  </si>
  <si>
    <t>AaCII 01</t>
  </si>
  <si>
    <t>CH: Carentan</t>
  </si>
  <si>
    <t>AaCII 02</t>
  </si>
  <si>
    <t>Intermingled</t>
  </si>
  <si>
    <t>AaCII 03</t>
  </si>
  <si>
    <t>alternating set-up</t>
  </si>
  <si>
    <t>Action at Carentan AaC02</t>
  </si>
  <si>
    <t>Action at Carentan II AaCII 02</t>
  </si>
  <si>
    <t>Shave and a Haircut</t>
  </si>
  <si>
    <t>AaCII 04</t>
  </si>
  <si>
    <t>Red Christmas II: December 1941</t>
  </si>
  <si>
    <t>Red Christmas: Moscow Counteroffensive RC1</t>
  </si>
  <si>
    <t>Red Christmas: Moscow Counteroffensive RC2</t>
  </si>
  <si>
    <t>Red Christmas: Moscow Counteroffensive RC3</t>
  </si>
  <si>
    <t>Red Christmas: Moscow Counteroffensive RC4</t>
  </si>
  <si>
    <t>Red Christmas: Moscow Counteroffensive RC5</t>
  </si>
  <si>
    <t>Red Christmas: Moscow Counteroffensive RC6</t>
  </si>
  <si>
    <t>Rec Chritmas: December 1941 RC1</t>
  </si>
  <si>
    <t>Rec Chritmas: December 1941 RC2</t>
  </si>
  <si>
    <t>Rec Chritmas: December 1941 RC3</t>
  </si>
  <si>
    <t>Rec Chritmas: December 1941 RC4</t>
  </si>
  <si>
    <t>Rec Chritmas: December 1941 RC5</t>
  </si>
  <si>
    <t>Rec Chritmas: December 1941 RC6</t>
  </si>
  <si>
    <t>Roman Glory II: Italians in Action on the Eastern Front</t>
  </si>
  <si>
    <t>D19/ A17</t>
  </si>
  <si>
    <t>D12/ A18</t>
  </si>
  <si>
    <t>D27/ A25</t>
  </si>
  <si>
    <t>Roman Glory II: Italians in Action on the Eastern Front RG01</t>
  </si>
  <si>
    <t>Roman Glory II: Italians in Action on the Eastern Front RG02</t>
  </si>
  <si>
    <t>Roman Glory II: Italians in Action on the Eastern Front RG03</t>
  </si>
  <si>
    <t>Roman Glory II: Italians in Action on the Eastern Front RG04</t>
  </si>
  <si>
    <t>Roman Glory: Corpo di Spedizione Italiano In Russia - Nikitovka 1941 RG1</t>
  </si>
  <si>
    <t>Roman Glory: Corpo di Spedizione Italiano In Russia - Nikitovka 1941 RG2</t>
  </si>
  <si>
    <t>Roman Glory: Corpo di Spedizione Italiano In Russia - Nikitovka 1941 RG3</t>
  </si>
  <si>
    <t>Roman Glory: Corpo di Spedizione Italiano In Russia - Nikitovka 1941 RG4</t>
  </si>
  <si>
    <t>D4-9/ A8</t>
  </si>
  <si>
    <t>D21/ A29</t>
  </si>
  <si>
    <t>D11/ A21</t>
  </si>
  <si>
    <t>CH: RCSR, EW, GS w D: WC w A: Mol</t>
  </si>
  <si>
    <t>Code of Bushido 59</t>
  </si>
  <si>
    <t>Code of Bushido 60</t>
  </si>
  <si>
    <t>Code of Bushido 62</t>
  </si>
  <si>
    <t>Code of Bushido 63</t>
  </si>
  <si>
    <t>Code of Bushido 64</t>
  </si>
  <si>
    <t>Code of Bushido 65</t>
  </si>
  <si>
    <t>Gung Ho! 67</t>
  </si>
  <si>
    <t>Gung Ho! 68</t>
  </si>
  <si>
    <t>Gung Ho! 69</t>
  </si>
  <si>
    <t>Gung Ho! 70</t>
  </si>
  <si>
    <t>Gung Ho! 71</t>
  </si>
  <si>
    <t>Gung Ho! 72</t>
  </si>
  <si>
    <t>Gung Ho! 73</t>
  </si>
  <si>
    <t>Gung Ho! 74</t>
  </si>
  <si>
    <t>D23/ A20</t>
  </si>
  <si>
    <t>On the Kokoda Trail (updated)</t>
  </si>
  <si>
    <t>ASL Annual '96 A101</t>
  </si>
  <si>
    <t>Origins Tournament Scenario 1996, AH Annual '97 A111</t>
  </si>
  <si>
    <t>02 w 25</t>
  </si>
  <si>
    <t>D13/ A13</t>
  </si>
  <si>
    <t>D23/ A22</t>
  </si>
  <si>
    <t>D15/ A31</t>
  </si>
  <si>
    <t>DLV, Ov14 w D: Air, Mol</t>
  </si>
  <si>
    <t>12 miles southeast of Sarmi, Netherlands New Guinea</t>
  </si>
  <si>
    <t>Code of Bushido 66</t>
  </si>
  <si>
    <t>D28/ A29</t>
  </si>
  <si>
    <t>D23/ A27</t>
  </si>
  <si>
    <t>D19/ A32</t>
  </si>
  <si>
    <t>D13/ A25</t>
  </si>
  <si>
    <t>D14/ A30</t>
  </si>
  <si>
    <t>D: FB3, Fanatic</t>
  </si>
  <si>
    <t>Journal # 1 J9</t>
  </si>
  <si>
    <t>D78/ A8</t>
  </si>
  <si>
    <t>ASL Union of Gamers Issue 7 ASLUG13, AH General G28</t>
  </si>
  <si>
    <t>ASL Union of Gamers Issue 7 ASLUG13, Rising Sun 148</t>
  </si>
  <si>
    <t>The General Issue 30-3 G28, Rising Sun 148</t>
  </si>
  <si>
    <t>D24/ A24</t>
  </si>
  <si>
    <t>AH Annual 93b HASL A3</t>
  </si>
  <si>
    <t>AH Annual 93b HASL A4</t>
  </si>
  <si>
    <t>AH Annual 93b HASL A5</t>
  </si>
  <si>
    <t>Rising Sun HASL A3</t>
  </si>
  <si>
    <t>Rising Sun HASL A4</t>
  </si>
  <si>
    <t>Rising Sun HASL A5</t>
  </si>
  <si>
    <t>ASL Digest Issue 3.02 ATL 92.3, Rising Sun A60</t>
  </si>
  <si>
    <t>ASL Annual `95 Winter A 82, Rising Sun A 82</t>
  </si>
  <si>
    <t>ASL Digest Issue 3.09 ATL 93.5 &amp; Tactiques Issue 3 Tac26, Rising Sun A 82</t>
  </si>
  <si>
    <t>ASL Digest Issue 3.09 ATL 93.5 &amp; Tactiques Issue 3 Tac26 AH Annual A 82</t>
  </si>
  <si>
    <t>D8/ A18</t>
  </si>
  <si>
    <t>Rising Sun A 53</t>
  </si>
  <si>
    <t>AH Annual A 53</t>
  </si>
  <si>
    <t>Gurhka 4</t>
  </si>
  <si>
    <t>ASL Action Pack AP15</t>
  </si>
  <si>
    <t>AH Annual A 41</t>
  </si>
  <si>
    <t>Rising Sun 157</t>
  </si>
  <si>
    <t>ASL Digest Issue 3.09 ATL 93.1 &amp; Tactiques Issue 3 Tac27, AH Annual A 83</t>
  </si>
  <si>
    <t>Rising Sun 159</t>
  </si>
  <si>
    <t>AH Annual A47</t>
  </si>
  <si>
    <t>D23/ A21</t>
  </si>
  <si>
    <t>D17/ A21</t>
  </si>
  <si>
    <t>MMP Journal # 1 J 2</t>
  </si>
  <si>
    <t>Rising Sun J 2</t>
  </si>
  <si>
    <t>D11/ A17</t>
  </si>
  <si>
    <t>D18/ A19</t>
  </si>
  <si>
    <t>San Andreas Garrison</t>
  </si>
  <si>
    <t>D6, 18 or 20/ A15</t>
  </si>
  <si>
    <t>AS w D: Tr3 (?)</t>
  </si>
  <si>
    <t>WG2.2</t>
  </si>
  <si>
    <t>D10/ A2</t>
  </si>
  <si>
    <t>D23/ A36</t>
  </si>
  <si>
    <t>Helsinki, Finland</t>
  </si>
  <si>
    <t>Matan on the Yangtse River, China</t>
  </si>
  <si>
    <t>PK 39.1</t>
  </si>
  <si>
    <t>PK 37.1</t>
  </si>
  <si>
    <t>Jakacking Ass</t>
  </si>
  <si>
    <t>PK 41.1</t>
  </si>
  <si>
    <t>The Sausage War</t>
  </si>
  <si>
    <t>The Summa Sector</t>
  </si>
  <si>
    <t>Haukila Farm</t>
  </si>
  <si>
    <t>Surprise at Honkaniemi</t>
  </si>
  <si>
    <t>PK 12.1</t>
  </si>
  <si>
    <t>Betrayed by General Winter</t>
  </si>
  <si>
    <t>Stonne 1</t>
  </si>
  <si>
    <t>Stonne 4</t>
  </si>
  <si>
    <t>Stonne 6</t>
  </si>
  <si>
    <t>Stonne 2</t>
  </si>
  <si>
    <t>Stonne 5</t>
  </si>
  <si>
    <t>Stonne 3</t>
  </si>
  <si>
    <t>A Deadlier Beat</t>
  </si>
  <si>
    <t>Voncq, France</t>
  </si>
  <si>
    <t>PK 15.1</t>
  </si>
  <si>
    <t>PK 43.1</t>
  </si>
  <si>
    <t>Blood Red Snow</t>
  </si>
  <si>
    <t>AP83</t>
  </si>
  <si>
    <t>Pattani Province, Thailand</t>
  </si>
  <si>
    <t>PK 24.1</t>
  </si>
  <si>
    <t>PK 26.1</t>
  </si>
  <si>
    <t>Oura Pobeida!</t>
  </si>
  <si>
    <t>Volokalamsk, Russia</t>
  </si>
  <si>
    <t xml:space="preserve">DD 1.1 </t>
  </si>
  <si>
    <t>AP85</t>
  </si>
  <si>
    <t>Tavoy, Burma</t>
  </si>
  <si>
    <t>AP86</t>
  </si>
  <si>
    <t>Miyawadi, Burma</t>
  </si>
  <si>
    <t>AP87</t>
  </si>
  <si>
    <t>Empire's Fall</t>
  </si>
  <si>
    <t>Moulmein, Burma</t>
  </si>
  <si>
    <t>AP88</t>
  </si>
  <si>
    <t>AP89</t>
  </si>
  <si>
    <t>Danyingon, Burma</t>
  </si>
  <si>
    <t>AP90</t>
  </si>
  <si>
    <t>AP91</t>
  </si>
  <si>
    <t>AP92</t>
  </si>
  <si>
    <t>VV88</t>
  </si>
  <si>
    <t>Army Group Bobkin</t>
  </si>
  <si>
    <t>Fall Wirbelwind</t>
  </si>
  <si>
    <t>Volga Push</t>
  </si>
  <si>
    <t>Buani, New Guinea</t>
  </si>
  <si>
    <t>Near Oum el Abouad, Tunisia</t>
  </si>
  <si>
    <t>A Tough Nut to Crack</t>
  </si>
  <si>
    <t>Taiga Tigers</t>
  </si>
  <si>
    <t>West side of Lake Onega, Russia</t>
  </si>
  <si>
    <t>Steel, Steel, Steel</t>
  </si>
  <si>
    <t>VV85</t>
  </si>
  <si>
    <t>Unexpected Resistance</t>
  </si>
  <si>
    <t>S54</t>
  </si>
  <si>
    <t>Operation Natzmer</t>
  </si>
  <si>
    <t>Belsk, Russia</t>
  </si>
  <si>
    <t>Sessuno, Italy</t>
  </si>
  <si>
    <t>Snakeshead Ridge, near Cassino, Italy</t>
  </si>
  <si>
    <t>VV86</t>
  </si>
  <si>
    <t>Near Mawlu, Burma</t>
  </si>
  <si>
    <t>S55</t>
  </si>
  <si>
    <t>North of Brecourt Manor, Normandy, France</t>
  </si>
  <si>
    <t>Brecourt Mop Up</t>
  </si>
  <si>
    <t>Praise the Lord</t>
  </si>
  <si>
    <t>Smashing A Breach</t>
  </si>
  <si>
    <t>No Way Forward</t>
  </si>
  <si>
    <t>Fox Green Stalemate</t>
  </si>
  <si>
    <t>Company F Scattered</t>
  </si>
  <si>
    <t>Breakthrough Alley</t>
  </si>
  <si>
    <t>Colleville Strike I</t>
  </si>
  <si>
    <t>Colleville Strike II</t>
  </si>
  <si>
    <t>South Before Dark</t>
  </si>
  <si>
    <t>MT1</t>
  </si>
  <si>
    <t>West of Cauquigny, Normandy, France</t>
  </si>
  <si>
    <t>SF 1.1</t>
  </si>
  <si>
    <t>GS13</t>
  </si>
  <si>
    <t>D18</t>
  </si>
  <si>
    <t>Swallowed Whole</t>
  </si>
  <si>
    <t>D13</t>
  </si>
  <si>
    <t>Deuna, Russia</t>
  </si>
  <si>
    <t>Le Grand Mardelle, France</t>
  </si>
  <si>
    <t>Breaking In</t>
  </si>
  <si>
    <t>Guts, No Glory</t>
  </si>
  <si>
    <t>The End…</t>
  </si>
  <si>
    <t>PN 2.0</t>
  </si>
  <si>
    <t>Into the Gap</t>
  </si>
  <si>
    <t>Houffalize Road Probe</t>
  </si>
  <si>
    <t>Fateful Stand</t>
  </si>
  <si>
    <t>Fanwise Forward</t>
  </si>
  <si>
    <t>Back Through the Fog</t>
  </si>
  <si>
    <t>Fog Shrouded Crossroads</t>
  </si>
  <si>
    <t>Dom Butgenbach</t>
  </si>
  <si>
    <t>Iron Grip</t>
  </si>
  <si>
    <t>Reipertswiller, Western Germany</t>
  </si>
  <si>
    <t>PK 40.1</t>
  </si>
  <si>
    <t>Iwo Jima</t>
  </si>
  <si>
    <t>Sergeant Shoultz's Patrol</t>
  </si>
  <si>
    <t>Hill 362A, Iwo Jima</t>
  </si>
  <si>
    <t>The Bloody View of Nishi Ridge</t>
  </si>
  <si>
    <t>Ronson Time</t>
  </si>
  <si>
    <t>Harry 'The Horse'</t>
  </si>
  <si>
    <t>Baron Nishi's Castle</t>
  </si>
  <si>
    <t>Daniel's Detail</t>
  </si>
  <si>
    <t>Hill 362A</t>
  </si>
  <si>
    <t>Prowling Wolves</t>
  </si>
  <si>
    <t>Spring Awakening</t>
  </si>
  <si>
    <t>Simontornya, Hungary</t>
  </si>
  <si>
    <t>PK 36.1</t>
  </si>
  <si>
    <t>Erfurt Mop-Up</t>
  </si>
  <si>
    <t>Into the Lion's Den</t>
  </si>
  <si>
    <t>DB110</t>
  </si>
  <si>
    <t>Into the Arava</t>
  </si>
  <si>
    <t>D7/ A13</t>
  </si>
  <si>
    <t>D3/ A23</t>
  </si>
  <si>
    <t>D5/ A20</t>
  </si>
  <si>
    <t>Mud w D: Tr2 w D: AE</t>
  </si>
  <si>
    <t>10 Km Southeast of State Farm 79, Russia</t>
  </si>
  <si>
    <t>D: Tr2, AE</t>
  </si>
  <si>
    <t>D24/ A18</t>
  </si>
  <si>
    <t>Mud w A: AE</t>
  </si>
  <si>
    <t>D341/ A18</t>
  </si>
  <si>
    <t>A: AE w D: Fanatic</t>
  </si>
  <si>
    <t>Ov1 w D: FB w A: AE, NQ</t>
  </si>
  <si>
    <t xml:space="preserve">GS, Ov1, NQ w D: Swimming, </t>
  </si>
  <si>
    <t>3/4 Mile West of Derna, Libya</t>
  </si>
  <si>
    <t>Ardennes Abbey, 3K outside Caen, Normandy, France</t>
  </si>
  <si>
    <t>D1-5/ A2-7</t>
  </si>
  <si>
    <t>D1-3</t>
  </si>
  <si>
    <t>D12/ A8</t>
  </si>
  <si>
    <t>D20</t>
  </si>
  <si>
    <t>12 EA.</t>
  </si>
  <si>
    <t>Walloons To the Rescue</t>
  </si>
  <si>
    <t>D47/ A45</t>
  </si>
  <si>
    <t>D28/ A33</t>
  </si>
  <si>
    <t>D11/ A8</t>
  </si>
  <si>
    <t>D5/ A18</t>
  </si>
  <si>
    <t>D21/ A7</t>
  </si>
  <si>
    <t>D1/ A10</t>
  </si>
  <si>
    <t>D17/ A7</t>
  </si>
  <si>
    <t>D15/ A34</t>
  </si>
  <si>
    <t>D2/ A17</t>
  </si>
  <si>
    <t>D21/ A55</t>
  </si>
  <si>
    <t>D2.5/ A7</t>
  </si>
  <si>
    <t>D4/ A11</t>
  </si>
  <si>
    <t>D12/ A23</t>
  </si>
  <si>
    <t>D17/ A6</t>
  </si>
  <si>
    <t>D10/ A25</t>
  </si>
  <si>
    <t>D1/ A15</t>
  </si>
  <si>
    <t>D18/ A48</t>
  </si>
  <si>
    <t>D2/ A12</t>
  </si>
  <si>
    <t>D8/ A2</t>
  </si>
  <si>
    <t>D12/ A29</t>
  </si>
  <si>
    <t>D9/ A4</t>
  </si>
  <si>
    <t>D26/ A18</t>
  </si>
  <si>
    <t>D9/ A3</t>
  </si>
  <si>
    <t>D9/ A5</t>
  </si>
  <si>
    <t>D15/ A10</t>
  </si>
  <si>
    <t>D24/ A3</t>
  </si>
  <si>
    <t>D6/ A25</t>
  </si>
  <si>
    <t>D13/ A30</t>
  </si>
  <si>
    <t>D31/ A15</t>
  </si>
  <si>
    <t>D8/ A22</t>
  </si>
  <si>
    <t>D42/ A16</t>
  </si>
  <si>
    <t>D32/ A27</t>
  </si>
  <si>
    <t>D3/ A26</t>
  </si>
  <si>
    <t>D2/ A14</t>
  </si>
  <si>
    <t>D22/ A12</t>
  </si>
  <si>
    <t>D3-4/ A9</t>
  </si>
  <si>
    <t>D12/ A30</t>
  </si>
  <si>
    <t>D3-8/ A4-9</t>
  </si>
  <si>
    <t>D12/ A14-30</t>
  </si>
  <si>
    <t>D7/ A30</t>
  </si>
  <si>
    <t>D29/ A18</t>
  </si>
  <si>
    <t>D42/ A10</t>
  </si>
  <si>
    <t>D32/ A35</t>
  </si>
  <si>
    <t>D1/ A14</t>
  </si>
  <si>
    <t>D17/ A26</t>
  </si>
  <si>
    <t>D15/ A15</t>
  </si>
  <si>
    <t>D1-3/ A1-3</t>
  </si>
  <si>
    <t>D3/ A1-3</t>
  </si>
  <si>
    <t>D4/ A0-10</t>
  </si>
  <si>
    <t>D16/ A5-8</t>
  </si>
  <si>
    <t>D10/  A23</t>
  </si>
  <si>
    <t>D13/  A14</t>
  </si>
  <si>
    <t>D7/ A21</t>
  </si>
  <si>
    <t>D13/ A4</t>
  </si>
  <si>
    <t>D12/ A25</t>
  </si>
  <si>
    <t>D10/ A23</t>
  </si>
  <si>
    <t>D18/ A30</t>
  </si>
  <si>
    <t>D9/ A19</t>
  </si>
  <si>
    <t>D5/ A19</t>
  </si>
  <si>
    <t>D21/ A2.5</t>
  </si>
  <si>
    <t>D16/ A2-6</t>
  </si>
  <si>
    <t>Hokerup Holdup</t>
  </si>
  <si>
    <t>Ov1, DLV</t>
  </si>
  <si>
    <t>GS, NQ</t>
  </si>
  <si>
    <t>D22/ A36</t>
  </si>
  <si>
    <t>D32/ A36</t>
  </si>
  <si>
    <t>variable</t>
  </si>
  <si>
    <t>D2/ A11</t>
  </si>
  <si>
    <t>D25/ A5</t>
  </si>
  <si>
    <t>D17/ A8</t>
  </si>
  <si>
    <t>12_Sept-43</t>
  </si>
  <si>
    <t>9 w 15</t>
  </si>
  <si>
    <t>D24/ A6</t>
  </si>
  <si>
    <t>D: Tr10</t>
  </si>
  <si>
    <t>D: Mol</t>
  </si>
  <si>
    <t>East Africa</t>
  </si>
  <si>
    <t>Manchukuo</t>
  </si>
  <si>
    <t>Indochina</t>
  </si>
  <si>
    <t>Poland 1939</t>
  </si>
  <si>
    <t>Balkans</t>
  </si>
  <si>
    <t>Burma/Malaya</t>
  </si>
  <si>
    <t>India</t>
  </si>
  <si>
    <t>Pacific Isles</t>
  </si>
  <si>
    <t>Western Front 1945</t>
  </si>
  <si>
    <t>Western Front 1944</t>
  </si>
  <si>
    <t>Western Front 1940</t>
  </si>
  <si>
    <t>Arctic</t>
  </si>
  <si>
    <t>Western front 1945</t>
  </si>
  <si>
    <t>WWI Western Front</t>
  </si>
  <si>
    <t>D12/ A41</t>
  </si>
  <si>
    <t>GS, Ov1 w A: HW</t>
  </si>
  <si>
    <t>D21/ A16</t>
  </si>
  <si>
    <t>D: AS w A: AB10</t>
  </si>
  <si>
    <t>D1/ A8</t>
  </si>
  <si>
    <t>D17/ A10</t>
  </si>
  <si>
    <t>D6/ A22</t>
  </si>
  <si>
    <t>D48/ A18</t>
  </si>
  <si>
    <t>DB3</t>
  </si>
  <si>
    <t>Bob Walden</t>
  </si>
  <si>
    <t>Evan Sherry</t>
  </si>
  <si>
    <t>Jeff Harris</t>
  </si>
  <si>
    <t>Michael James Licari</t>
  </si>
  <si>
    <t>Klautky, Michael</t>
  </si>
  <si>
    <t>KS1</t>
  </si>
  <si>
    <t>5 w 24</t>
  </si>
  <si>
    <t>Mud, AS</t>
  </si>
  <si>
    <t>First Impression</t>
  </si>
  <si>
    <t>South of Kamaron, Hungary</t>
  </si>
  <si>
    <t>KGP SSR 5 w D: Dozer1</t>
  </si>
  <si>
    <t>D10/ A6</t>
  </si>
  <si>
    <t>DLV w D: AE</t>
  </si>
  <si>
    <t>D6+/ A16</t>
  </si>
  <si>
    <t>D10+/ A26</t>
  </si>
  <si>
    <t>Western Front 1943</t>
  </si>
  <si>
    <t>Western Frtont 1940</t>
  </si>
  <si>
    <t>Western Front 1844</t>
  </si>
  <si>
    <t>Korean War</t>
  </si>
  <si>
    <t>Cold War</t>
  </si>
  <si>
    <t>Operation Citadel, Kursk, Russia</t>
  </si>
  <si>
    <t>Steppe, GS w A: Cavalry6</t>
  </si>
  <si>
    <t>D19/ A13</t>
  </si>
  <si>
    <t>D32/ A17</t>
  </si>
  <si>
    <t>D48/ A57</t>
  </si>
  <si>
    <t>D38/ A55</t>
  </si>
  <si>
    <t>GS w D: FB5</t>
  </si>
  <si>
    <t>D21/ A27</t>
  </si>
  <si>
    <t>D42/ A28</t>
  </si>
  <si>
    <t>D52/ A67</t>
  </si>
  <si>
    <t>Vous descendez a Maleme? (Dropping Off At Maleme?)</t>
  </si>
  <si>
    <t>Maleme Airport, Crete</t>
  </si>
  <si>
    <t>D12/ A22</t>
  </si>
  <si>
    <t>Ortona- Orsogna Road, Abruzzi, Italy</t>
  </si>
  <si>
    <t>D11/ A14-17</t>
  </si>
  <si>
    <t>BC w D: Tr2 w A: Tr2</t>
  </si>
  <si>
    <t xml:space="preserve">Balade a Champfleur (Stroll To Champfluers) </t>
  </si>
  <si>
    <t>Une Danse avec la Reine (A Dance With the Queen)</t>
  </si>
  <si>
    <t>Camp Nibeiwa, South of Sidi Barani, Egypt</t>
  </si>
  <si>
    <t>Bolshoye Utschno, Russia</t>
  </si>
  <si>
    <t>D23/ A15</t>
  </si>
  <si>
    <t>D13/ A36</t>
  </si>
  <si>
    <t>Gambsheim, North Alsace, France</t>
  </si>
  <si>
    <t>D24/ A14</t>
  </si>
  <si>
    <t>L'Infanterie Attaque (The Infantry Attack)</t>
  </si>
  <si>
    <t>Ils tiraient sur Odessa… (They Fired on Odessa...)</t>
  </si>
  <si>
    <t>Grigorievka, Northeast of Odessa, Russia</t>
  </si>
  <si>
    <t>Northern Beach of Tobruk, Libya</t>
  </si>
  <si>
    <t>D1/ A9</t>
  </si>
  <si>
    <t>Peninsula at Motobu, Okinawa</t>
  </si>
  <si>
    <t>Ov6 w A: Tr7 w D: Tr1</t>
  </si>
  <si>
    <t>all armor</t>
  </si>
  <si>
    <t>In Spite of all Opposition</t>
  </si>
  <si>
    <t>Envers et Contre Tous (In Spite of all Opposition)</t>
  </si>
  <si>
    <t>D34/ A20</t>
  </si>
  <si>
    <t>NQ w A: GL11, PD</t>
  </si>
  <si>
    <t>NQ w D: AS</t>
  </si>
  <si>
    <t>Sid Omar, Cyrenaica, Syria</t>
  </si>
  <si>
    <t>D7/ A16</t>
  </si>
  <si>
    <t xml:space="preserve">Rakkasan Butai (Parachute Troopers) </t>
  </si>
  <si>
    <t>Les Demons des Glaces (Ice Devils)</t>
  </si>
  <si>
    <t>BC, Ov9 w A: AE</t>
  </si>
  <si>
    <t>D20/ A27</t>
  </si>
  <si>
    <t>Mavropiye, Greece</t>
  </si>
  <si>
    <t>D: AE</t>
  </si>
  <si>
    <t>The Fox's Offspring</t>
  </si>
  <si>
    <t>D20/ A13</t>
  </si>
  <si>
    <t>La Bataille Du Rail (The Railway Battle)</t>
  </si>
  <si>
    <t xml:space="preserve">The Railway Battle </t>
  </si>
  <si>
    <t>D7/ A1</t>
  </si>
  <si>
    <t>Ov4, RT w D: Fanatic</t>
  </si>
  <si>
    <t>L'Ultime Assaut (The Last Attack)</t>
  </si>
  <si>
    <t>Alsenstrasse, Berlin, Germany</t>
  </si>
  <si>
    <t>Iwo Jima: Motoyama's Airfield</t>
  </si>
  <si>
    <t>Iwo Jima: Valley of Death</t>
  </si>
  <si>
    <t>Das Dicke Ende Kommt Noch!</t>
  </si>
  <si>
    <t xml:space="preserve">Soures D'Armes </t>
  </si>
  <si>
    <t>Sisters In Arms</t>
  </si>
  <si>
    <t>Dieu est Avec Nous!</t>
  </si>
  <si>
    <t>God is with Us!</t>
  </si>
  <si>
    <t>Attaque en Birmanie</t>
  </si>
  <si>
    <t>VV87</t>
  </si>
  <si>
    <t>Stalin's Fury II</t>
  </si>
  <si>
    <t>Nomonhan area, Manchuria</t>
  </si>
  <si>
    <t>D14/ A29</t>
  </si>
  <si>
    <t>Ov4, LV</t>
  </si>
  <si>
    <t>D39/ A20</t>
  </si>
  <si>
    <t>D17/ A20</t>
  </si>
  <si>
    <t>Scenarios Tac65, Tac66, Tac73 &amp; Tac74 in Chronological Order</t>
  </si>
  <si>
    <t>D7-9/ A9</t>
  </si>
  <si>
    <t>Sweet 16 Pack</t>
  </si>
  <si>
    <t>Sw10</t>
  </si>
  <si>
    <t>Fish into the Sea</t>
  </si>
  <si>
    <t>South of Dunkirk</t>
  </si>
  <si>
    <t>A New Kind of Bravery</t>
  </si>
  <si>
    <t>Belgium</t>
  </si>
  <si>
    <t>Dissident Soldiers</t>
  </si>
  <si>
    <t>Running Engagements at Osan</t>
  </si>
  <si>
    <t>x1</t>
  </si>
  <si>
    <t>x6</t>
  </si>
  <si>
    <t>x4 w x13</t>
  </si>
  <si>
    <t>D23/ A13</t>
  </si>
  <si>
    <t>Sbietla Push</t>
  </si>
  <si>
    <t>25 w x15</t>
  </si>
  <si>
    <t>Road to Kozani Pass</t>
  </si>
  <si>
    <t>The Siezure of Balta</t>
  </si>
  <si>
    <t>x4 w x7 w x10 w x18 w 33 w 40</t>
  </si>
  <si>
    <t>Pointman of Authie</t>
  </si>
  <si>
    <t>Busting the Bocage: BAR Edition (2013)</t>
  </si>
  <si>
    <t>Brecourt Manor/ Strasse (2013)</t>
  </si>
  <si>
    <t>Iwo Jima: Valley of Death (2013)</t>
  </si>
  <si>
    <t>Peliliu: Corner of Hell (2013)</t>
  </si>
  <si>
    <t>Jatkosota: Finland's Continuation War (1996)</t>
  </si>
  <si>
    <t>D19/ A40</t>
  </si>
  <si>
    <t>D5/ A15</t>
  </si>
  <si>
    <t>D2/ A10</t>
  </si>
  <si>
    <t>D16/ A26</t>
  </si>
  <si>
    <t>D19/ A19</t>
  </si>
  <si>
    <t>D4/ A13</t>
  </si>
  <si>
    <t>D: Commandos</t>
  </si>
  <si>
    <t>D14/ A6</t>
  </si>
  <si>
    <t>BC, LV w D: Tr2</t>
  </si>
  <si>
    <t>D14/ A40</t>
  </si>
  <si>
    <t>D1/ A1(?)</t>
  </si>
  <si>
    <t>D10+/ A10</t>
  </si>
  <si>
    <t>A23</t>
  </si>
  <si>
    <t>A25</t>
  </si>
  <si>
    <t>D26/ A20</t>
  </si>
  <si>
    <t>A26</t>
  </si>
  <si>
    <t>A29</t>
  </si>
  <si>
    <t>D15/ A24</t>
  </si>
  <si>
    <t>A32</t>
  </si>
  <si>
    <t>A34</t>
  </si>
  <si>
    <t>A36</t>
  </si>
  <si>
    <t>A39</t>
  </si>
  <si>
    <t>D14/ A25</t>
  </si>
  <si>
    <t>A: FTV1 w D: AE</t>
  </si>
  <si>
    <t>A41</t>
  </si>
  <si>
    <t>A42</t>
  </si>
  <si>
    <t>A44</t>
  </si>
  <si>
    <t>A45</t>
  </si>
  <si>
    <t>D20/ A9</t>
  </si>
  <si>
    <t>A47</t>
  </si>
  <si>
    <t>A48</t>
  </si>
  <si>
    <t>D46/ A28</t>
  </si>
  <si>
    <t>A49</t>
  </si>
  <si>
    <t>A50</t>
  </si>
  <si>
    <t>D: FB, Commandos</t>
  </si>
  <si>
    <t>D20/ A26</t>
  </si>
  <si>
    <t>D22/ A38</t>
  </si>
  <si>
    <t>A51</t>
  </si>
  <si>
    <t>A52</t>
  </si>
  <si>
    <t>D17/ A23</t>
  </si>
  <si>
    <t>A53</t>
  </si>
  <si>
    <t>A54</t>
  </si>
  <si>
    <t>A55</t>
  </si>
  <si>
    <t>SA</t>
  </si>
  <si>
    <t>Seaborne Assault (G14)</t>
  </si>
  <si>
    <t>A56</t>
  </si>
  <si>
    <t>A57</t>
  </si>
  <si>
    <t>D10/ A40</t>
  </si>
  <si>
    <t>A58</t>
  </si>
  <si>
    <t>A59</t>
  </si>
  <si>
    <t>A60</t>
  </si>
  <si>
    <t>A62</t>
  </si>
  <si>
    <t>HH, RT w A: Tr12 w D: AS, BT, Sewer, Fanatic</t>
  </si>
  <si>
    <t>A64</t>
  </si>
  <si>
    <t>D18/ A29</t>
  </si>
  <si>
    <t>A65</t>
  </si>
  <si>
    <t>D22/ A18</t>
  </si>
  <si>
    <t>D: AB4, Raft6</t>
  </si>
  <si>
    <t>A66</t>
  </si>
  <si>
    <t>D7 /A10</t>
  </si>
  <si>
    <t>D12/ A28</t>
  </si>
  <si>
    <t>A67</t>
  </si>
  <si>
    <t>Ov6 w A: AE</t>
  </si>
  <si>
    <t>A69</t>
  </si>
  <si>
    <t>A70</t>
  </si>
  <si>
    <t>A71</t>
  </si>
  <si>
    <t>A73</t>
  </si>
  <si>
    <t>A74</t>
  </si>
  <si>
    <t>A75</t>
  </si>
  <si>
    <t>A76</t>
  </si>
  <si>
    <t>A77</t>
  </si>
  <si>
    <t>BC, Ov6 w A: NQ</t>
  </si>
  <si>
    <t>A78</t>
  </si>
  <si>
    <t>A79</t>
  </si>
  <si>
    <t>Ov3 w A: SA, LC6</t>
  </si>
  <si>
    <t>A81</t>
  </si>
  <si>
    <t>A82</t>
  </si>
  <si>
    <t>A83</t>
  </si>
  <si>
    <t>A84</t>
  </si>
  <si>
    <t>D24/ A12</t>
  </si>
  <si>
    <t>Post WWII East Front</t>
  </si>
  <si>
    <t>A85</t>
  </si>
  <si>
    <t>A86</t>
  </si>
  <si>
    <t>A87</t>
  </si>
  <si>
    <t>A88</t>
  </si>
  <si>
    <t>A89</t>
  </si>
  <si>
    <t>A90</t>
  </si>
  <si>
    <t>D24/ A22</t>
  </si>
  <si>
    <t>A91</t>
  </si>
  <si>
    <t>A92</t>
  </si>
  <si>
    <t>A93</t>
  </si>
  <si>
    <t>A94</t>
  </si>
  <si>
    <t>A95</t>
  </si>
  <si>
    <t>A96</t>
  </si>
  <si>
    <t>D6-8/ A9</t>
  </si>
  <si>
    <t>A98</t>
  </si>
  <si>
    <t>Mud, NQ w A: Tr1</t>
  </si>
  <si>
    <t>A99</t>
  </si>
  <si>
    <t>Cavalry18, NQ w D: Tr4</t>
  </si>
  <si>
    <t>Ov1 w A: AE</t>
  </si>
  <si>
    <t>D22/ A21</t>
  </si>
  <si>
    <t>DS, Ov2, NQ w A: Ski, WC w D: FB4</t>
  </si>
  <si>
    <t>D38/ A19</t>
  </si>
  <si>
    <t>D59/ A32</t>
  </si>
  <si>
    <t>D12/ A56</t>
  </si>
  <si>
    <t>D: Tr14, Convoy</t>
  </si>
  <si>
    <t>Geramn</t>
  </si>
  <si>
    <t>T5</t>
  </si>
  <si>
    <t>Wester Front 1944</t>
  </si>
  <si>
    <t>T6</t>
  </si>
  <si>
    <t>D12/ A19</t>
  </si>
  <si>
    <t>D8/ A19</t>
  </si>
  <si>
    <t>D6/ A15</t>
  </si>
  <si>
    <t>D17/ A13</t>
  </si>
  <si>
    <t>D2/ A13</t>
  </si>
  <si>
    <t>D21/ A35</t>
  </si>
  <si>
    <t>A: AB26</t>
  </si>
  <si>
    <t>NQ w D: AS, Sewer</t>
  </si>
  <si>
    <t>3 miles Southwest of Kerch, in Eastern Crimea</t>
  </si>
  <si>
    <t>D14-15/ A20</t>
  </si>
  <si>
    <t>D20/ A28</t>
  </si>
  <si>
    <t>NQ w A: Cavalry10</t>
  </si>
  <si>
    <t>D16/ A5</t>
  </si>
  <si>
    <t xml:space="preserve"> Rain</t>
  </si>
  <si>
    <t>D11/ A6</t>
  </si>
  <si>
    <t>DLV, Ov3 w A: Tr6</t>
  </si>
  <si>
    <t>D26/ A27</t>
  </si>
  <si>
    <t>A: Tr2 w D: AS, Tr3</t>
  </si>
  <si>
    <t>D5/ A17</t>
  </si>
  <si>
    <t>D14/ A31</t>
  </si>
  <si>
    <t>Le Catelet, France</t>
  </si>
  <si>
    <t>Ov1 w A: MC9, Tr5 w D: Ammo Vehicles3</t>
  </si>
  <si>
    <t>D15/ A22</t>
  </si>
  <si>
    <t>D26/ A24</t>
  </si>
  <si>
    <t>D17/ A19</t>
  </si>
  <si>
    <t>D22/ A20</t>
  </si>
  <si>
    <t>D25/ A24</t>
  </si>
  <si>
    <t>D16/ A33</t>
  </si>
  <si>
    <t>D16-20/ A20</t>
  </si>
  <si>
    <t>D25/ A26</t>
  </si>
  <si>
    <t>A: FTV w D: FB4</t>
  </si>
  <si>
    <t>D38/ A26</t>
  </si>
  <si>
    <t>D: FB, Mol, AE</t>
  </si>
  <si>
    <t>D24/ A21</t>
  </si>
  <si>
    <t>approaches to Molke Bridge, Berlin, Germany</t>
  </si>
  <si>
    <t>D30/ A30</t>
  </si>
  <si>
    <t>D16/ A23</t>
  </si>
  <si>
    <t>D47/ A32</t>
  </si>
  <si>
    <t>AH: RB SSR w D: AC1, FB10 w A: Air</t>
  </si>
  <si>
    <t>D32/ A34</t>
  </si>
  <si>
    <t>AH: RB SSR, Rain, FB6 w D: FB</t>
  </si>
  <si>
    <t>D3/ A25</t>
  </si>
  <si>
    <t>D9/ A7</t>
  </si>
  <si>
    <t>D109/ A89</t>
  </si>
  <si>
    <t>AH: RB SSR w D: FB12</t>
  </si>
  <si>
    <t>AH: RB SSR w D: AS, FB3</t>
  </si>
  <si>
    <t>D14/ A15</t>
  </si>
  <si>
    <t>AH: RB SSR, AS, GS w D: FB4</t>
  </si>
  <si>
    <t>AH: KGP SSR, Mist w D: AE</t>
  </si>
  <si>
    <t>D37/ A34</t>
  </si>
  <si>
    <t>AH: KGP SSR, Mist, NQ w D: AS</t>
  </si>
  <si>
    <t>D9/ A1</t>
  </si>
  <si>
    <t>D24/ A43</t>
  </si>
  <si>
    <t>D7 /A12</t>
  </si>
  <si>
    <t>D24/ A37</t>
  </si>
  <si>
    <t>General Issue 22.5 (Devil's Den)</t>
  </si>
  <si>
    <t>D4-5/ A21</t>
  </si>
  <si>
    <t>G01</t>
  </si>
  <si>
    <t>G02</t>
  </si>
  <si>
    <t>G03</t>
  </si>
  <si>
    <t>G04</t>
  </si>
  <si>
    <t>G05</t>
  </si>
  <si>
    <t>G06</t>
  </si>
  <si>
    <t>G07</t>
  </si>
  <si>
    <t>G08</t>
  </si>
  <si>
    <t>G09</t>
  </si>
  <si>
    <t xml:space="preserve"> T05</t>
  </si>
  <si>
    <t>T06</t>
  </si>
  <si>
    <t>T07</t>
  </si>
  <si>
    <t>T08</t>
  </si>
  <si>
    <t>T09</t>
  </si>
  <si>
    <t>T01</t>
  </si>
  <si>
    <t>T02</t>
  </si>
  <si>
    <t>T03</t>
  </si>
  <si>
    <t>T04</t>
  </si>
  <si>
    <t>D15/ A30</t>
  </si>
  <si>
    <t>A2-3/ D5-8</t>
  </si>
  <si>
    <t>D7/ A35</t>
  </si>
  <si>
    <t>A: Ammo Tr1</t>
  </si>
  <si>
    <t>D6/ A18</t>
  </si>
  <si>
    <t>D25/ A35</t>
  </si>
  <si>
    <t>Western Front 1942</t>
  </si>
  <si>
    <t>near Hiesville, France</t>
  </si>
  <si>
    <t>Ov5 w A: FTV1</t>
  </si>
  <si>
    <t>D25/ A21</t>
  </si>
  <si>
    <t>D21/ A30</t>
  </si>
  <si>
    <t>D19/ A28</t>
  </si>
  <si>
    <t>Western Front 1941</t>
  </si>
  <si>
    <t>D26/ A30</t>
  </si>
  <si>
    <t>Ov4 w A: AE</t>
  </si>
  <si>
    <t>D17/ A14</t>
  </si>
  <si>
    <t>D16/ A43</t>
  </si>
  <si>
    <t>D24/ A26</t>
  </si>
  <si>
    <t>Western Front 1939</t>
  </si>
  <si>
    <t>D: Tr2 w A: MC8</t>
  </si>
  <si>
    <t>D17/ A30</t>
  </si>
  <si>
    <t>BFP D w BFP F</t>
  </si>
  <si>
    <t>BC, BFP: BtB SSR, Ov2 w A: AE</t>
  </si>
  <si>
    <t>D10/ A21</t>
  </si>
  <si>
    <t>BFP D w BFP E w BFP F</t>
  </si>
  <si>
    <t>D19/ A21</t>
  </si>
  <si>
    <t>BC, BFP: BtB SSR w A: Cullin2, FTV1 w A: AE</t>
  </si>
  <si>
    <t>BC, BFP: BtB SSR w A: Cullin2, Dozer1 w A:AE</t>
  </si>
  <si>
    <t>BC, BFP: BtB SSR, Ov1 w A: Air2, Cullin2</t>
  </si>
  <si>
    <t>D5/ A30</t>
  </si>
  <si>
    <t>D11/ A25</t>
  </si>
  <si>
    <t>D14/ A39</t>
  </si>
  <si>
    <t>D25/ A32</t>
  </si>
  <si>
    <t>D27/ A18</t>
  </si>
  <si>
    <t>D19/ A18</t>
  </si>
  <si>
    <t>D22/ A25</t>
  </si>
  <si>
    <t>Siezing Viru Harbor</t>
  </si>
  <si>
    <t>D16/ A27</t>
  </si>
  <si>
    <t>D11 A18</t>
  </si>
  <si>
    <t>D5 or 6</t>
  </si>
  <si>
    <t>D18/ A39</t>
  </si>
  <si>
    <t>RT w D: AC2, FB2</t>
  </si>
  <si>
    <t>D23/ A37</t>
  </si>
  <si>
    <t>RT w D: BT, FB6 w A: AE, Sappers</t>
  </si>
  <si>
    <t>25 w 11</t>
  </si>
  <si>
    <t>D18/ A22</t>
  </si>
  <si>
    <t>A: AE, Sappers</t>
  </si>
  <si>
    <t>D26/ A26</t>
  </si>
  <si>
    <t>RT w A: Air2 w D: FB6, NQ</t>
  </si>
  <si>
    <t>D32/ A40</t>
  </si>
  <si>
    <t>D5/ A23</t>
  </si>
  <si>
    <t>D19/ A24</t>
  </si>
  <si>
    <t>D3/ A13-14</t>
  </si>
  <si>
    <t>D3-5</t>
  </si>
  <si>
    <t>D25/ A19</t>
  </si>
  <si>
    <t>D7/ A23</t>
  </si>
  <si>
    <t>17 w BFP L</t>
  </si>
  <si>
    <t>Staryi Gorad, Russia</t>
  </si>
  <si>
    <t>D20/ A23</t>
  </si>
  <si>
    <t>D38/ A65</t>
  </si>
  <si>
    <t>D20/ A35</t>
  </si>
  <si>
    <t>D: AS w A: Tr3</t>
  </si>
  <si>
    <t>D4/ A20</t>
  </si>
  <si>
    <t>A: Dozer2, Gyrostabilizers2</t>
  </si>
  <si>
    <t>Ov2 w A: Gyrostabilizers2</t>
  </si>
  <si>
    <t>Gyrostabilizers1</t>
  </si>
  <si>
    <t>A: AS3, Gyrostabilizers2 w D: Fuel Shotage</t>
  </si>
  <si>
    <t>D: Fanatic w A: FTV2</t>
  </si>
  <si>
    <t>A: AE, GYrostabilizers3</t>
  </si>
  <si>
    <t>D17/ A31</t>
  </si>
  <si>
    <t>D20/ A30</t>
  </si>
  <si>
    <t>BFP TR, GS</t>
  </si>
  <si>
    <t>LV w D: BT, Tunnels3 w A: AE</t>
  </si>
  <si>
    <t>Ov1, BFP TR w D: AE w A: AE</t>
  </si>
  <si>
    <t>Northeast of Ponyri, Kursk, Russia</t>
  </si>
  <si>
    <t>D11/ A3</t>
  </si>
  <si>
    <t>BFP TR w D: Air1</t>
  </si>
  <si>
    <t>D18/ A31</t>
  </si>
  <si>
    <t>BFP TR, Ov1 w A: AE</t>
  </si>
  <si>
    <t>ITR NBR</t>
  </si>
  <si>
    <t>D28/ A20</t>
  </si>
  <si>
    <t>ITR HBR, NQ, HtH w A: Air2 w D: BT, FB5, Sewer, AE</t>
  </si>
  <si>
    <t>D22/ A23</t>
  </si>
  <si>
    <t>ITR HBR, Ov2 w D: FB8, Sewer</t>
  </si>
  <si>
    <t>01 w BFP A</t>
  </si>
  <si>
    <t>D14/ A24</t>
  </si>
  <si>
    <t>ITR HBR, HtH w D: FB3, Sewer w A: AE</t>
  </si>
  <si>
    <t>45 w BFP A</t>
  </si>
  <si>
    <t>D2-5</t>
  </si>
  <si>
    <t>ITR HBR, GS, HtH w A: FTV1, AE</t>
  </si>
  <si>
    <t>A13/ D9</t>
  </si>
  <si>
    <t>A13/ D11</t>
  </si>
  <si>
    <t>A7/ D6</t>
  </si>
  <si>
    <t>A7/ D4</t>
  </si>
  <si>
    <t>A12/ D6</t>
  </si>
  <si>
    <t>A11/ D8</t>
  </si>
  <si>
    <t>A14/ D11</t>
  </si>
  <si>
    <t>A10/ D9</t>
  </si>
  <si>
    <t>A1/ D7</t>
  </si>
  <si>
    <t>D17/ A44</t>
  </si>
  <si>
    <t>D24/ A19</t>
  </si>
  <si>
    <t>D25/ A12</t>
  </si>
  <si>
    <t>D15/ A27</t>
  </si>
  <si>
    <t>D0-4/ A3</t>
  </si>
  <si>
    <t>D16/ A var.</t>
  </si>
  <si>
    <t>Dispatches From the Bunker Issue 38</t>
  </si>
  <si>
    <t>DB111</t>
  </si>
  <si>
    <t>DB112</t>
  </si>
  <si>
    <t>DB114</t>
  </si>
  <si>
    <t>DB113</t>
  </si>
  <si>
    <t>D6/ A58</t>
  </si>
  <si>
    <t>D19/ A22</t>
  </si>
  <si>
    <t>Ov3, NQ, HtH, A: ATMM, Mol, AS</t>
  </si>
  <si>
    <t>DS, Hvy Wind, Commandos</t>
  </si>
  <si>
    <t>D: Low Ammo</t>
  </si>
  <si>
    <t>Freench</t>
  </si>
  <si>
    <t>D13/ A27</t>
  </si>
  <si>
    <t>A: PD15, Mol</t>
  </si>
  <si>
    <t>D9/ A21</t>
  </si>
  <si>
    <t>Le Mesnil Adalee, France</t>
  </si>
  <si>
    <t>Scenarios FT 46, FT 47, &amp; FT 49</t>
  </si>
  <si>
    <t>D36/ A50</t>
  </si>
  <si>
    <t>HtH, NQ</t>
  </si>
  <si>
    <t>GS, Ov1, NQ</t>
  </si>
  <si>
    <t xml:space="preserve">Ov4, Irrigation Ditches, BWF, NQ </t>
  </si>
  <si>
    <t>Ov5 w A: Cavalry14, Fanatic</t>
  </si>
  <si>
    <t>A: AE, FTV1</t>
  </si>
  <si>
    <t>D4-5 /A8</t>
  </si>
  <si>
    <t>D12-14/ A17</t>
  </si>
  <si>
    <t>HtH, Ov1, AE, NQ w D: FB1</t>
  </si>
  <si>
    <t>D25/ A18</t>
  </si>
  <si>
    <t>Ov2, RT w D: AE</t>
  </si>
  <si>
    <t>D4/ D8</t>
  </si>
  <si>
    <t>BWF, GS, Pine w A: AE</t>
  </si>
  <si>
    <t>D28/ A38</t>
  </si>
  <si>
    <t>Ov1 w A: FTV1 w D: FB10 w A: AE</t>
  </si>
  <si>
    <t>D20/ A17</t>
  </si>
  <si>
    <t>D5-6/ A6</t>
  </si>
  <si>
    <t>D14-15/ A19-21</t>
  </si>
  <si>
    <t>LFT: FTC4 SSR, Ov4, NQ</t>
  </si>
  <si>
    <t>D10-11/ A11-13</t>
  </si>
  <si>
    <t>D25-26/ A20-21</t>
  </si>
  <si>
    <t>D17/ A22-24</t>
  </si>
  <si>
    <t>D8-9/ A14-15</t>
  </si>
  <si>
    <t>D24-26/ A26-27</t>
  </si>
  <si>
    <t>D2-3/ A5-6</t>
  </si>
  <si>
    <t>D19/ A20-22</t>
  </si>
  <si>
    <t>HtH, LFT: FTC4 SSR, RT, Sewer w D: FB3</t>
  </si>
  <si>
    <t>D8-9</t>
  </si>
  <si>
    <t>D18/ A24-26</t>
  </si>
  <si>
    <t>D20/ D15/ A12</t>
  </si>
  <si>
    <t>HtH, LFT: FTC4 SSR, Ov2, Sewer w D: FB3</t>
  </si>
  <si>
    <t>D8-9/ A11-12</t>
  </si>
  <si>
    <t>HtH, LFT: FTC4 SSR w D: FB2</t>
  </si>
  <si>
    <t>D12-13/ A17-18</t>
  </si>
  <si>
    <t>D10/ A17-18</t>
  </si>
  <si>
    <t>D18/ A24</t>
  </si>
  <si>
    <t>DLV, HtH, LFT: FTC4 SSR, Ov1 w A: Cavalry6, hd1 w D: FB3</t>
  </si>
  <si>
    <t>HtH, LFT: FTC4 SSR, Pine w A: Cavalry2</t>
  </si>
  <si>
    <t>HtH, LFT: FTC4 SSR, Ov2 w A: Cavalry11, hd2 w D: hd3</t>
  </si>
  <si>
    <t>D10-12/ A22-24</t>
  </si>
  <si>
    <t>D1-2/ A3</t>
  </si>
  <si>
    <t>D16/ A19-20</t>
  </si>
  <si>
    <t>D10-12/ A14-15</t>
  </si>
  <si>
    <t>LFT: FTC4 SSR, Pine, NQ, HtH</t>
  </si>
  <si>
    <t>D11/ A9</t>
  </si>
  <si>
    <t>D15/ A14</t>
  </si>
  <si>
    <t>NQ w A: MC4 w D: Cavalry10, HtH</t>
  </si>
  <si>
    <t>Ov4 w D: Cavalry8 w A: AE</t>
  </si>
  <si>
    <t>Rain w A: Tr1</t>
  </si>
  <si>
    <t>EW, GS, HtH, NQ</t>
  </si>
  <si>
    <t>D24/ A38</t>
  </si>
  <si>
    <t>D: ATMM</t>
  </si>
  <si>
    <t>D99/ A118</t>
  </si>
  <si>
    <t>D17/ A22</t>
  </si>
  <si>
    <t>D42/ A44</t>
  </si>
  <si>
    <t>D21/ A25</t>
  </si>
  <si>
    <t>D52/ A57</t>
  </si>
  <si>
    <t>D30/ A25</t>
  </si>
  <si>
    <t>D15/ A6</t>
  </si>
  <si>
    <t>D21/ A15</t>
  </si>
  <si>
    <t>Ov3 w A: AS, AE</t>
  </si>
  <si>
    <t>Cut the Road to Marseille</t>
  </si>
  <si>
    <t>Supply Detail</t>
  </si>
  <si>
    <t>The Viet Relief</t>
  </si>
  <si>
    <t>Peak Hour at the Golf Hotel</t>
  </si>
  <si>
    <t>Today we take Heyers</t>
  </si>
  <si>
    <t>A Hunter in a Hurry</t>
  </si>
  <si>
    <t>Ov1 w A: AE, Sappers</t>
  </si>
  <si>
    <t>A Little Bit Closre to Heavan</t>
  </si>
  <si>
    <t>Night Hodgepodge</t>
  </si>
  <si>
    <t>D17/ A12</t>
  </si>
  <si>
    <t>D: AS, NQ</t>
  </si>
  <si>
    <t>A Cab for Sainte-Anne</t>
  </si>
  <si>
    <t>GS w D: AE</t>
  </si>
  <si>
    <t>AE w A: AS</t>
  </si>
  <si>
    <t>Ov3, NQ w A: Cavalry4</t>
  </si>
  <si>
    <t>D5/ A22</t>
  </si>
  <si>
    <t>D13/ A24</t>
  </si>
  <si>
    <t>D15/ A26</t>
  </si>
  <si>
    <t>D15-16/ A15</t>
  </si>
  <si>
    <t>Ov7 w A: AE</t>
  </si>
  <si>
    <t>D18/ A7</t>
  </si>
  <si>
    <t>D28/ A44</t>
  </si>
  <si>
    <t>AE w D: Air2</t>
  </si>
  <si>
    <t>D18/ A11</t>
  </si>
  <si>
    <t>LFT: Borodino SSR</t>
  </si>
  <si>
    <t>LFT: Borodino SSR,</t>
  </si>
  <si>
    <t>LFT: Borodino SSR, Ov1</t>
  </si>
  <si>
    <t>Western front 1944</t>
  </si>
  <si>
    <t>Ov4, BC</t>
  </si>
  <si>
    <t>DS, Ov1 w D: Ski w A: Ski</t>
  </si>
  <si>
    <t>DS, FS w A: Ski w D: EW</t>
  </si>
  <si>
    <t>GS, Ov2 w D: Air, Ski w A: Tr2</t>
  </si>
  <si>
    <t>GS, HtH, AE, Sappers w D: FB2</t>
  </si>
  <si>
    <t>GS, HtH, NQ</t>
  </si>
  <si>
    <t>GS, HtH w A: Air, CI w D: FB1</t>
  </si>
  <si>
    <t>NQ w A: Rafts16</t>
  </si>
  <si>
    <t>Dubrovka</t>
  </si>
  <si>
    <t>40 w 48</t>
  </si>
  <si>
    <t>GS, Ov2 w D: FB3 w A: AE</t>
  </si>
  <si>
    <t>D10-11/ A23</t>
  </si>
  <si>
    <t>GS, WC w A: ATMM</t>
  </si>
  <si>
    <t>GS, WC, Mist w A: hd1</t>
  </si>
  <si>
    <t>Ov1, RT, NQ w D: FB4 w A: AE</t>
  </si>
  <si>
    <t>Ov1, NQ w A: Tr4</t>
  </si>
  <si>
    <t>D32/ A23</t>
  </si>
  <si>
    <t>D: Cavalry6 w A: MC2, Tr8</t>
  </si>
  <si>
    <t>Ov3 w D: FB6</t>
  </si>
  <si>
    <t>China Civil War</t>
  </si>
  <si>
    <t>Le Franc Tireur Issue  6: La Guerre d'Espangne FT18</t>
  </si>
  <si>
    <t>Op. Sealion</t>
  </si>
  <si>
    <t>AlH w A: GL4, AE w D: Tr10</t>
  </si>
  <si>
    <t>GS, HtH, WC</t>
  </si>
  <si>
    <t>GS, NQ w D: FB</t>
  </si>
  <si>
    <t>D5/ A24</t>
  </si>
  <si>
    <t>DD 1.1</t>
  </si>
  <si>
    <t>D28/ A23</t>
  </si>
  <si>
    <t>HtH w A: AE</t>
  </si>
  <si>
    <t>Modified to Critical Hit Issue 6.4 CH160</t>
  </si>
  <si>
    <t>D0-1/ A6</t>
  </si>
  <si>
    <t>D0-1</t>
  </si>
  <si>
    <t>D6-10/ A6</t>
  </si>
  <si>
    <t>Ov OG2, Ov OG3 w A: Air</t>
  </si>
  <si>
    <t>PK 4.2</t>
  </si>
  <si>
    <t>Mud w D: AC1, FB2</t>
  </si>
  <si>
    <t>GS, DS, LV, WC</t>
  </si>
  <si>
    <t>NQ, HtH w D: BT, ATMM, AS</t>
  </si>
  <si>
    <t>D16/ A49</t>
  </si>
  <si>
    <t>BWG003</t>
  </si>
  <si>
    <t>A: Gyrostabilizer4</t>
  </si>
  <si>
    <t>BWG004</t>
  </si>
  <si>
    <t>A: AS, Cavalry2, hd2, HtH</t>
  </si>
  <si>
    <t>D13/ A28</t>
  </si>
  <si>
    <t>D20/ A11</t>
  </si>
  <si>
    <t>D7 /A11</t>
  </si>
  <si>
    <t>DE4/ A4</t>
  </si>
  <si>
    <t>D8/ A0</t>
  </si>
  <si>
    <t>Ov6 w D: Fanatic</t>
  </si>
  <si>
    <t>D19/ A9</t>
  </si>
  <si>
    <t>16 kilometers West of Tobruk, Libya</t>
  </si>
  <si>
    <t>D4/ A24</t>
  </si>
  <si>
    <t>D26/ A14</t>
  </si>
  <si>
    <t>D9/ A29</t>
  </si>
  <si>
    <t>D8/ A1</t>
  </si>
  <si>
    <t>D8/ A30</t>
  </si>
  <si>
    <t>D28/ A35</t>
  </si>
  <si>
    <t>D1/ A13</t>
  </si>
  <si>
    <t>The El Adem Box, Gazala Line, Libya</t>
  </si>
  <si>
    <t>An Inauspicious Start</t>
  </si>
  <si>
    <t>AK101</t>
  </si>
  <si>
    <t>Bir El Gubi, Libya</t>
  </si>
  <si>
    <t>D18/ A21</t>
  </si>
  <si>
    <t>D11/ A7</t>
  </si>
  <si>
    <t>D37/ A24</t>
  </si>
  <si>
    <t>D9/ A24</t>
  </si>
  <si>
    <t>A: Gammon Bombs</t>
  </si>
  <si>
    <t>Group Able &gt; South!</t>
  </si>
  <si>
    <t>Kellam's Bridge II</t>
  </si>
  <si>
    <t>D8/ A24</t>
  </si>
  <si>
    <t>D17-19/ A14-18</t>
  </si>
  <si>
    <t>CH: AA:Sh SSR w D: Train w A: NQ</t>
  </si>
  <si>
    <t>Arnhem: The Third Bridge</t>
  </si>
  <si>
    <t>TB01</t>
  </si>
  <si>
    <t>TB02</t>
  </si>
  <si>
    <t>TB03</t>
  </si>
  <si>
    <t>TB04</t>
  </si>
  <si>
    <t>TB05</t>
  </si>
  <si>
    <t>TB06</t>
  </si>
  <si>
    <t>TB07</t>
  </si>
  <si>
    <t>TB08</t>
  </si>
  <si>
    <t>D23/ A28</t>
  </si>
  <si>
    <t>CH: TB SSR w D: AS w A: Air1</t>
  </si>
  <si>
    <t>CH: TB SSR w D: AS  w A: AE</t>
  </si>
  <si>
    <t>British/ American</t>
  </si>
  <si>
    <t>D26/ A21</t>
  </si>
  <si>
    <t>Ov1 w A: Tr7 w D: MC6, Tr2</t>
  </si>
  <si>
    <t>Ov3 w D: MC6, Tr3 w A: MC9, Tr5</t>
  </si>
  <si>
    <t>D0-4/ A6</t>
  </si>
  <si>
    <t>D1-4</t>
  </si>
  <si>
    <t>DS, EW, FS, GS, NQ w D: ATMM w A: WC</t>
  </si>
  <si>
    <t>D3/ A14</t>
  </si>
  <si>
    <t>Paraguay</t>
  </si>
  <si>
    <t>Mud w A: ATMM</t>
  </si>
  <si>
    <t>D17/ A33</t>
  </si>
  <si>
    <t>D8/ A17</t>
  </si>
  <si>
    <t>D5/ A21</t>
  </si>
  <si>
    <t>D0-5/ A6</t>
  </si>
  <si>
    <t>D0-4</t>
  </si>
  <si>
    <t>D0-12/ A4</t>
  </si>
  <si>
    <t>D14/ A23</t>
  </si>
  <si>
    <t>Mist w A: AE</t>
  </si>
  <si>
    <t>Hummermuhle, Poland</t>
  </si>
  <si>
    <t>44 w CH4</t>
  </si>
  <si>
    <t>D23/ A38</t>
  </si>
  <si>
    <t xml:space="preserve">Baraque de Fraiture: The Battle for Parker's Crossroads </t>
  </si>
  <si>
    <t>Brief Brealfast</t>
  </si>
  <si>
    <t>D22/ A16</t>
  </si>
  <si>
    <t>D20/ A24</t>
  </si>
  <si>
    <t xml:space="preserve">CH: BVR SSR w A: Tr4 w D: FB2, Bore Sighting </t>
  </si>
  <si>
    <t>D16/ A28</t>
  </si>
  <si>
    <t>CH: BVR SSR, LV w D: Bore Sighting</t>
  </si>
  <si>
    <t>D40/ A35</t>
  </si>
  <si>
    <t>D14/ A32</t>
  </si>
  <si>
    <t>D13/ A26</t>
  </si>
  <si>
    <t>D74/ A86</t>
  </si>
  <si>
    <t>CH: BVR SSR w A: FB2</t>
  </si>
  <si>
    <t>D14/ A22</t>
  </si>
  <si>
    <t>CH: BVR SSR w D: AS</t>
  </si>
  <si>
    <t>D35/ A38</t>
  </si>
  <si>
    <t>Brave But Doomed: The Battle of Arnhem 1944</t>
  </si>
  <si>
    <t>PL CG I</t>
  </si>
  <si>
    <t>CH: Bir El Gubi CG SSR's</t>
  </si>
  <si>
    <t>D11/ A26</t>
  </si>
  <si>
    <t>D14/ A26</t>
  </si>
  <si>
    <t>Rain, Mud w D: FTV1 w A: Air1</t>
  </si>
  <si>
    <t>D22/ A30</t>
  </si>
  <si>
    <t>NQ w D: FB2 w A: HtH</t>
  </si>
  <si>
    <t>LV, Cellar, HtH, NQ w D: FB1</t>
  </si>
  <si>
    <t>CA!01</t>
  </si>
  <si>
    <t>40 w CH: CH2</t>
  </si>
  <si>
    <t>Jungle Fortress of Salla</t>
  </si>
  <si>
    <t>CA!02</t>
  </si>
  <si>
    <t>Ov4, Mudflats w D: Air2 w A: Dug-In Tanks</t>
  </si>
  <si>
    <t>CA!03</t>
  </si>
  <si>
    <t>Gorodische, Russia</t>
  </si>
  <si>
    <t>CH: W1 w CH: W2</t>
  </si>
  <si>
    <t>Saving the Devils</t>
  </si>
  <si>
    <t>CA!04</t>
  </si>
  <si>
    <t>Partisans</t>
  </si>
  <si>
    <t>Dubrovnik, Croatia</t>
  </si>
  <si>
    <t>9 w CH:CH2</t>
  </si>
  <si>
    <t>D24/ A30</t>
  </si>
  <si>
    <t>Axis (Croat &amp; SS)</t>
  </si>
  <si>
    <t>Shuttlecocks of Fate</t>
  </si>
  <si>
    <t>CA!05</t>
  </si>
  <si>
    <t>9 w 58</t>
  </si>
  <si>
    <t>RT, FB</t>
  </si>
  <si>
    <t>Defiance Before Infamy</t>
  </si>
  <si>
    <t>CA!06</t>
  </si>
  <si>
    <t>6 w CH: CH1</t>
  </si>
  <si>
    <t>Vikings on the Steppes</t>
  </si>
  <si>
    <t>CA!07</t>
  </si>
  <si>
    <t xml:space="preserve"> German (SS)</t>
  </si>
  <si>
    <t>Ingushetian Province, Russia</t>
  </si>
  <si>
    <t>D16/ A29</t>
  </si>
  <si>
    <t>Ov6 w D: FB3 w A: Air3</t>
  </si>
  <si>
    <t>CA!08</t>
  </si>
  <si>
    <t>Ov8 w A: AE</t>
  </si>
  <si>
    <t>D1(?)/ A1</t>
  </si>
  <si>
    <t>D4-6/ A15</t>
  </si>
  <si>
    <t xml:space="preserve"> HtH, NQ w A: Sewer, AE</t>
  </si>
  <si>
    <t>D17-21/ A12</t>
  </si>
  <si>
    <t>DS, EW, Ov2 w A: WC</t>
  </si>
  <si>
    <t>Ov1, NQ w D: MC1, Tr5, FB1</t>
  </si>
  <si>
    <t>AH: RB SSR w D: FTV1, FB3 w A: FB1, AE</t>
  </si>
  <si>
    <t>Critical Hit Retro Issue 2 CH 15  w All Armor scenario</t>
  </si>
  <si>
    <t>Ov2, Air, HtH, NQ w D: Mol w A: AE</t>
  </si>
  <si>
    <t>BWF, DS, GS w D: Air2 w A: WC, Gyrostabilizers</t>
  </si>
  <si>
    <t>Ov3, SA w A: LC13</t>
  </si>
  <si>
    <t>D: Mol w A: Tr2</t>
  </si>
  <si>
    <t>D8/ A23</t>
  </si>
  <si>
    <t>HtH, Pine w A: Air w D: FTV2</t>
  </si>
  <si>
    <t>FS, HtH, LV, GS w A: AS w D: WC</t>
  </si>
  <si>
    <t>Steppe, GS w A: WC w D: Air</t>
  </si>
  <si>
    <t>Assault Engineer (H1.22)</t>
  </si>
  <si>
    <t>Steppe, DLV w A: Cavalry14 w D: hd1</t>
  </si>
  <si>
    <t>Steppe, DLV, Ov14</t>
  </si>
  <si>
    <t>DS w A: HtH, Ski, WC w D: WC</t>
  </si>
  <si>
    <t>MOL</t>
  </si>
  <si>
    <t>Molotov Cocktails (A22.6)</t>
  </si>
  <si>
    <t>AC3</t>
  </si>
  <si>
    <t>Air w D: MOL</t>
  </si>
  <si>
    <t>Drifts, DS, EW, Ov1, Ski, WC w A: HtH</t>
  </si>
  <si>
    <t>Steppe, DS, EW, Ov10 w A: Cellar, HW</t>
  </si>
  <si>
    <t>D: NQ, MOL</t>
  </si>
  <si>
    <t>BFP: CoS SSR, HtH, Mist, Ov1 w A: Air7</t>
  </si>
  <si>
    <t>BFP TR, A: Tr3 w D: HtH</t>
  </si>
  <si>
    <t>ITR HBR w D: FB4, HtH</t>
  </si>
  <si>
    <t>Mist, NQ w D: HtH</t>
  </si>
  <si>
    <t>Interrogation (E2.0)</t>
  </si>
  <si>
    <t>GS, Mist, WC, Interrogation (E2.0)</t>
  </si>
  <si>
    <t>Drifts6, Ski, Ov4</t>
  </si>
  <si>
    <t>D: Tr2 w A: LC12, AE, SA</t>
  </si>
  <si>
    <t>AE, Sappers w D: Dug-In Tank</t>
  </si>
  <si>
    <t>A: MOL</t>
  </si>
  <si>
    <t>NQ w D: MOL</t>
  </si>
  <si>
    <t>RT w D: MOL w A: FTV2</t>
  </si>
  <si>
    <t>A: Gyrostabilizers1</t>
  </si>
  <si>
    <t>D: MOL</t>
  </si>
  <si>
    <t>FS, GS, MOL w A: Tr1</t>
  </si>
  <si>
    <t>DLV, RT, HtH, NQ w D: AS, FB4, MOL</t>
  </si>
  <si>
    <t>Ov2, Air, HtH, NQ w D: MOL w A: AE</t>
  </si>
  <si>
    <t>BWF, DS, GS w D: Air2 w A: WC, Gyrostabilizers3</t>
  </si>
  <si>
    <t>D: MOL w A: Tr2</t>
  </si>
  <si>
    <t>Pacific Theater - Light Jungle (G2.2)</t>
  </si>
  <si>
    <t>Mediterranean</t>
  </si>
  <si>
    <t>Korean War (from 1950)</t>
  </si>
  <si>
    <t>Spanish Republicans-Spanish Nationals (1934-1938)</t>
  </si>
  <si>
    <t>PTO - LJ, Mud, Ov8, Rain</t>
  </si>
  <si>
    <t>German vs. country being fought in (thru 1941)</t>
  </si>
  <si>
    <t>German vs. Russian (from 1944)</t>
  </si>
  <si>
    <t>British vs. Japanese</t>
  </si>
  <si>
    <t>Japanese vs. Chinese</t>
  </si>
  <si>
    <t>German vs. Russian</t>
  </si>
  <si>
    <t>French vs. Japanese</t>
  </si>
  <si>
    <t>Russian vs. Japanese</t>
  </si>
  <si>
    <t>British vs. Italian (thru mid-February 1941)</t>
  </si>
  <si>
    <t>British vs. German/Italian (from mid-February 1941)</t>
  </si>
  <si>
    <t>Australian/ American vs. Japanese</t>
  </si>
  <si>
    <t>American vs. Japanese</t>
  </si>
  <si>
    <t>German vs. Polish</t>
  </si>
  <si>
    <t>New Guinea</t>
  </si>
  <si>
    <t>PTO - DJ, Ov4</t>
  </si>
  <si>
    <t>Meditarranean</t>
  </si>
  <si>
    <t>PTO - DJ, Mist</t>
  </si>
  <si>
    <t>Crete, Greece, Italy, &amp; Sicily</t>
  </si>
  <si>
    <t>PTO - LJ, Ov3</t>
  </si>
  <si>
    <t>PTO - LJ, AH: GT SSR w A: Air, LC12 w D: Cave8</t>
  </si>
  <si>
    <t>PTO - LJ, LV w A: LC7w D: Cave6</t>
  </si>
  <si>
    <t>PTO - LJ, Mud, Ov1, Rain</t>
  </si>
  <si>
    <t>PTO - LJ, Ov5</t>
  </si>
  <si>
    <t>PTO - DJ, D: AS</t>
  </si>
  <si>
    <t>PTO - LJ, Ov4, PL</t>
  </si>
  <si>
    <t>PTO - LJ, D: Cave3</t>
  </si>
  <si>
    <t>PTO - LJ, Ov8</t>
  </si>
  <si>
    <t>PTO - LJ, A: AS</t>
  </si>
  <si>
    <t>PTO - DJ, Ov2 w A: PD</t>
  </si>
  <si>
    <t>PTO - DJ, Ov1</t>
  </si>
  <si>
    <t>Finland, Lapland (Finland/ German vs Russia)</t>
  </si>
  <si>
    <t>PTO - LJ, Ov4 w A: AS, Dozer2, LC4</t>
  </si>
  <si>
    <t>PTO - DJ, VNASL SSR w D: Air2</t>
  </si>
  <si>
    <t>PTO - LJ, Ov2, VNASL SSR w D: BT</t>
  </si>
  <si>
    <t>PTO - DJ, Mud, VNASL SSR w A: Air2</t>
  </si>
  <si>
    <t>PTO - DJ, VNASL SSR w A: Air6</t>
  </si>
  <si>
    <t>PTO - DJ, VNASL SSR</t>
  </si>
  <si>
    <t>PTO - DJ, VNASL SSR w A: Air3, FTV1</t>
  </si>
  <si>
    <t>PTO - LJ, Ov6</t>
  </si>
  <si>
    <t>PTO - LJ, Overcast, Gusts, Mud</t>
  </si>
  <si>
    <t>PTO - LJ, Ov1 w A: PD</t>
  </si>
  <si>
    <t>PTO - DJ, Ov7 w A: hd2</t>
  </si>
  <si>
    <t>PTO - DJ, A: Tr6</t>
  </si>
  <si>
    <t>PTO - LJ, D: AS, hd2</t>
  </si>
  <si>
    <t>PTO - LJ, Ov2 w A: Cavalry1</t>
  </si>
  <si>
    <t>PTO - DJ, Ov9</t>
  </si>
  <si>
    <t>PTO - DJ, Mud, Ov5, Rain</t>
  </si>
  <si>
    <t>PTO - LJ, Ov4, SA w A: LC9</t>
  </si>
  <si>
    <t>PTO - LJ, AH: GT SSR, SA w A: Air, LC12 w D: Cave8</t>
  </si>
  <si>
    <t>PTO - LJ, AH: GT SSR, SA w A: Air, LC6 w D: Cave4</t>
  </si>
  <si>
    <t>PTO - LJ, AH: GT SSR, SA w A: Air, LC8 w D: Cave4</t>
  </si>
  <si>
    <t>PTO - LJ, AH: GT SSR, SA w A: Air, LC32 w D: Cave12</t>
  </si>
  <si>
    <t>PTO - LJ, A: Air,  PD</t>
  </si>
  <si>
    <t>PTO - LJ, Ov9 w A: Air</t>
  </si>
  <si>
    <t>PTO - LJ, Ov1</t>
  </si>
  <si>
    <t>PTO - DJ, Ov3</t>
  </si>
  <si>
    <t>PTO - DJ, Ov3 w D: Cav2</t>
  </si>
  <si>
    <t>PTO - LJ, Ov3 w A: Tr1 w D: AS</t>
  </si>
  <si>
    <t>PTO - DJ, Ov6</t>
  </si>
  <si>
    <t>PTO - LJ, Ov2</t>
  </si>
  <si>
    <t>PTO - DJ,  A: Tr2</t>
  </si>
  <si>
    <t>PTO - LJ, Ov4 w A: Air w D: FB</t>
  </si>
  <si>
    <t>PTO - DJ, D: Cave14</t>
  </si>
  <si>
    <t>PTO - DJ, SA, HS, Ov7 w  A: Air, LC11</t>
  </si>
  <si>
    <t>PTO - LJ, Ov9 w A: Air, LC23 w D: Cave9</t>
  </si>
  <si>
    <t>PTO - DJ, Ov5</t>
  </si>
  <si>
    <t>PTO - LJ, Ov6 w A: Cavalry10</t>
  </si>
  <si>
    <t>PTO - DJ, Ov 2</t>
  </si>
  <si>
    <t>PTO - LJ, D: HtH</t>
  </si>
  <si>
    <t>PTO - LJ, A: Air2</t>
  </si>
  <si>
    <t>PTO - LJ, A: NQ</t>
  </si>
  <si>
    <t>PTO - LJ, A: PD16</t>
  </si>
  <si>
    <t>PTO - LJ, A: Tr3 w D: Cavalry10</t>
  </si>
  <si>
    <t>PTO - LJ, A: Air1</t>
  </si>
  <si>
    <t>PTO - LJ, Ov3 w D: AS</t>
  </si>
  <si>
    <t>PTO - DJ, HtH w D: MOL w A: AE</t>
  </si>
  <si>
    <t>PTO - LJ, Ov2 w A: FTV2</t>
  </si>
  <si>
    <t>PTO - LJ, Ov2 w A: AE, FTV2</t>
  </si>
  <si>
    <t>PTO - LJ, Ov3 w A: LC8 w D: cave4</t>
  </si>
  <si>
    <t>PTO - LJ, A: Tr3 w D: FB2</t>
  </si>
  <si>
    <t>PTO - LJ, D: cave6</t>
  </si>
  <si>
    <t>PTO - DJ, Ov1 w A: AE, FTV3 w D: cave2</t>
  </si>
  <si>
    <t>PTO - DJ, Ov2 w A: FTV2</t>
  </si>
  <si>
    <t>PTO - LJ, A: FTV1 w D: BT</t>
  </si>
  <si>
    <t>PTO - LJ, Ov4 w A: AE</t>
  </si>
  <si>
    <t>PTO - DJ, BFP TR w D: AS</t>
  </si>
  <si>
    <t>PTO - LJ, D: BT</t>
  </si>
  <si>
    <t>PTO - LJ, Mud, Ov4 w A: Dozer2</t>
  </si>
  <si>
    <t>PTO - DJ, Ov1 w A: BT</t>
  </si>
  <si>
    <t>PTO - LJ, AS, Mud</t>
  </si>
  <si>
    <t>PTO - LJ, A: Air2, AS, LC3</t>
  </si>
  <si>
    <t>PTO - LJ, LV, Ov2</t>
  </si>
  <si>
    <t>Steppe, Drifts, FS, GS, HtH, LFT: FTC4 SSR, Ov1, Pine w A: Cavalry6, hd7 w D: Cavalry4, hd2</t>
  </si>
  <si>
    <t>Siberia</t>
  </si>
  <si>
    <t>PTO - LJ, Ov2 w D: ATMM w D: HL</t>
  </si>
  <si>
    <t>PTO - LJ, Ov1 w D: HtH</t>
  </si>
  <si>
    <t xml:space="preserve">PTO - LJ, Ov4, Rain </t>
  </si>
  <si>
    <t xml:space="preserve">PTO - LJ, Ov4 w D: MC3 w A: Air1 </t>
  </si>
  <si>
    <t>Steppe, Ov2 w A: Tr4</t>
  </si>
  <si>
    <t>Steppe, GS, Ov1 w A: Cavalry15</t>
  </si>
  <si>
    <t>PTO - LJ, Ov1 w A: LC5, SA</t>
  </si>
  <si>
    <t>PTO - LJ, Ov2 w A: LC6, SA</t>
  </si>
  <si>
    <t>PTO - DJ, Ov1 w D: ATMM</t>
  </si>
  <si>
    <t>PTO - LJ, LV, Ov3 w D: AE</t>
  </si>
  <si>
    <t>PTO - DJ, A: LC?, SA</t>
  </si>
  <si>
    <t>Burma/ Malaya</t>
  </si>
  <si>
    <t>PTO - LJ, Ov7 w D: FB8</t>
  </si>
  <si>
    <t>PTO - LJ, A: Tr3 w D: Cave2</t>
  </si>
  <si>
    <t>PTO - LJ, Mud, Rain w D: AS</t>
  </si>
  <si>
    <t>PTO - LJ, D: AS</t>
  </si>
  <si>
    <t>World War I</t>
  </si>
  <si>
    <t>Steppe, DLV</t>
  </si>
  <si>
    <t>PTO - LJ, Ov4, Rain</t>
  </si>
  <si>
    <t>PTO - LJ, Mines</t>
  </si>
  <si>
    <t>PTO - LJ, Ov3 w D: BT</t>
  </si>
  <si>
    <t>PTO - LJ, Ov5 w A: AE</t>
  </si>
  <si>
    <t>PTO - LJ, Ov8 w A: LC2</t>
  </si>
  <si>
    <t>PTO - LJ, Ov1 w D: Air1</t>
  </si>
  <si>
    <t>PTO - DJ, Ov2, Rain</t>
  </si>
  <si>
    <t>Fo, BWF w A: Bi8</t>
  </si>
  <si>
    <t>Fo, BWF, Cellar, DS, FS, LV, Mist w D: FB1</t>
  </si>
  <si>
    <t>Fo, BWF, DS, Mist w A: Tr3, AE</t>
  </si>
  <si>
    <t>Fo, DS, FS, Mist, LV</t>
  </si>
  <si>
    <t>Fo, DS, FS, LV, Mist w A: WC</t>
  </si>
  <si>
    <t>Fo, BWF, DS, FS w A: Sappers</t>
  </si>
  <si>
    <t>Fo, BWF, DS, Mist w A: Tr6, WC</t>
  </si>
  <si>
    <t>Fo, BWF, DS, FS, Mist w D: FB</t>
  </si>
  <si>
    <t>Fo, BWF, DS, Mist w A: Tr3</t>
  </si>
  <si>
    <t>Fo, BWF, DS, FS</t>
  </si>
  <si>
    <t>Fo, BWF, DS, FS, Mist w D: 35 FPP w A: Gyrostabilizer</t>
  </si>
  <si>
    <t>Spanish Civil War</t>
  </si>
  <si>
    <t>Dutch East Indies</t>
  </si>
  <si>
    <t>Chinese Civil War</t>
  </si>
  <si>
    <t>PTO - DJ, Ov11, SA w A: Air1, LC10</t>
  </si>
  <si>
    <t>British vs. Italians</t>
  </si>
  <si>
    <t>AS, Bi1</t>
  </si>
  <si>
    <t>PTO - DJ, Ov2 w A: AE</t>
  </si>
  <si>
    <t>PTO - LJ, OvG4 w D: Air1</t>
  </si>
  <si>
    <t>Ovdx5, Ovdx3, BC</t>
  </si>
  <si>
    <t>Ov1, OvX11, OvX14 w A: AE</t>
  </si>
  <si>
    <t>Arab/ Isreali War</t>
  </si>
  <si>
    <t>LV  (possible dust) w A: AE</t>
  </si>
  <si>
    <t>D16/ A6</t>
  </si>
  <si>
    <t>DLV, 0v5 w D: Cavalry8 w A: FTV1, Tr3</t>
  </si>
  <si>
    <t>D7/ A20</t>
  </si>
  <si>
    <t>PTO - LJ, Ov6 w A: Air2, LC13, SA</t>
  </si>
  <si>
    <t>D1-3?</t>
  </si>
  <si>
    <t>D17-19/ A13-16</t>
  </si>
  <si>
    <t>Ov3, EW, DS, FPP w A: Ski, WC</t>
  </si>
  <si>
    <t>PTO - LJ, Ov10 w A: Air, LC w D: Cave4</t>
  </si>
  <si>
    <t>NQ, AE, Sappers</t>
  </si>
  <si>
    <t>Along the Sarviz Canal, Hungary</t>
  </si>
  <si>
    <t>FS, Mud w D: AE</t>
  </si>
  <si>
    <t>D21/ A33</t>
  </si>
  <si>
    <t>GS, Ov3 w D: TR5, WC w A: Tr3</t>
  </si>
  <si>
    <t>Ov6 w D: AS w A: FTV1</t>
  </si>
  <si>
    <t xml:space="preserve">Ov3 w D: Cavalry3 w A: Tr6 </t>
  </si>
  <si>
    <t>Ov2 w D: cave1 w A: FTV2</t>
  </si>
  <si>
    <t>Ov4 w D: AC2, BT w A: AE</t>
  </si>
  <si>
    <t>Ov4 w D: MOL</t>
  </si>
  <si>
    <t>D21/ A11</t>
  </si>
  <si>
    <t>Critical Hit Retro Issue 4 CH 58(a)   -all armor scenario</t>
  </si>
  <si>
    <t>GS, BrT</t>
  </si>
  <si>
    <t>Ov3, LV, Mist, NQ</t>
  </si>
  <si>
    <t>Updated v2</t>
  </si>
  <si>
    <t>D3/ A2 (?)</t>
  </si>
  <si>
    <t>D1/ A24</t>
  </si>
  <si>
    <t>PTO - LJ, Ov3 w A: Tr6</t>
  </si>
  <si>
    <t>Ov3, DLV</t>
  </si>
  <si>
    <t>DLV, Ov3 w D: Air1</t>
  </si>
  <si>
    <t>Ov4 w A: Air2</t>
  </si>
  <si>
    <t>Australian vs. Japanese</t>
  </si>
  <si>
    <t>Fo w A: AS</t>
  </si>
  <si>
    <t>PTO - DJ, Ov9 w D: AE</t>
  </si>
  <si>
    <t>DLV, Desert Terrain, Cactus Patches, Olive Groves, Vinyards w A: Air1</t>
  </si>
  <si>
    <t>all Armor scenario</t>
  </si>
  <si>
    <t>a w b w c w d (random dr)</t>
  </si>
  <si>
    <t>NQ w D: Fuel Shortage, AE</t>
  </si>
  <si>
    <t>HtH, NQ, Ov2 w D: FB2</t>
  </si>
  <si>
    <t>DS, FS, Ov2 w D: Tr2, MOL, EW w A: Skis, WC</t>
  </si>
  <si>
    <t>A: AB12, AE</t>
  </si>
  <si>
    <t>Ov6 w D: AC1 w A: SA, LC1</t>
  </si>
  <si>
    <t>GS w D: BT</t>
  </si>
  <si>
    <t>Rate of Fire Issue 6     all Armor scenario</t>
  </si>
  <si>
    <t>D19/ A15</t>
  </si>
  <si>
    <t>A: PD w D: Air2</t>
  </si>
  <si>
    <t>D19/ A14</t>
  </si>
  <si>
    <t>D21/ A32</t>
  </si>
  <si>
    <t>D14/ A34</t>
  </si>
  <si>
    <t>D15/ A38</t>
  </si>
  <si>
    <t>Rain, Mud w D: AS, Tr2 w A: FTV2, Tr10</t>
  </si>
  <si>
    <t>D16/ A56</t>
  </si>
  <si>
    <t>D51/ A78</t>
  </si>
  <si>
    <t>D52/ A126</t>
  </si>
  <si>
    <t>D: Tr2 w A: Tr5</t>
  </si>
  <si>
    <t>D22</t>
  </si>
  <si>
    <t>DLV w D: FTV4, Tr13 w A: Tr2</t>
  </si>
  <si>
    <t>D13/ A6</t>
  </si>
  <si>
    <t>DLV, Ov1 w D: Air1, Tr4 w A: FTV1, MC4, Tr25</t>
  </si>
  <si>
    <t>DLV w D: FTV1 w A: Tr8</t>
  </si>
  <si>
    <t>D18/ A10</t>
  </si>
  <si>
    <t>DLV w D: Air2</t>
  </si>
  <si>
    <t>DLV w A: AE</t>
  </si>
  <si>
    <t>DLV w D: FTV1 w A: Tr4</t>
  </si>
  <si>
    <t>DLV, Ov13 w D: FTV1 w A: Tr6</t>
  </si>
  <si>
    <t>DLV, Ov10 w D: FTV1 w A: MOL</t>
  </si>
  <si>
    <t>D: AS w A: Tr1</t>
  </si>
  <si>
    <t>British/ French</t>
  </si>
  <si>
    <t>A13/ A15</t>
  </si>
  <si>
    <t>LV, Ov1 w A: Rafts8, AE</t>
  </si>
  <si>
    <t>Ov3 w A: Air1</t>
  </si>
  <si>
    <t>D: AS w A: GL9</t>
  </si>
  <si>
    <t>Ov1 w D: Cavalry8 w A: Raft2, AE</t>
  </si>
  <si>
    <t>Hong Kong 1941</t>
  </si>
  <si>
    <t>Ov1 w D: Boresight w A: AE</t>
  </si>
  <si>
    <t>American / British/ French</t>
  </si>
  <si>
    <t>Ov1, HtH, NQ, Soft Ground</t>
  </si>
  <si>
    <t>Ov1 w D: Gyrostabilizer2 w A: AE</t>
  </si>
  <si>
    <t>A: Cavalry12, hd1, HtH</t>
  </si>
  <si>
    <t>PTO - DJ, A: hd2</t>
  </si>
  <si>
    <t>Ov1, NQ w A: Partisan w D: MC1, Tr1, CI</t>
  </si>
  <si>
    <t>PTO - LJ, A: Air, PD w D: Air</t>
  </si>
  <si>
    <t>TB SSR's 1-8</t>
  </si>
  <si>
    <t>NQ w A: Bi12</t>
  </si>
  <si>
    <t>Irish Civil Wars</t>
  </si>
  <si>
    <t>CH: ICW SSR, FB</t>
  </si>
  <si>
    <t>Ov2 w A: Tr3</t>
  </si>
  <si>
    <t>D: Fanatic w A: Air1</t>
  </si>
  <si>
    <t>Sinai War</t>
  </si>
  <si>
    <t>CH: DBP &amp; SIN SSR, Factory, HtH, RT</t>
  </si>
  <si>
    <t>D20/ A31</t>
  </si>
  <si>
    <t>PTO - LJ, CH: DBP SSR, w D: AS, FB5, Tr3 A: Bi8, Tr5, AE</t>
  </si>
  <si>
    <t>D24/ 20</t>
  </si>
  <si>
    <t>PTO - LJ, DBP SSR's, Shallow River, Ford</t>
  </si>
  <si>
    <t>PTO - LJ, DBP SSR's, Ov2 w D: Tr5, Air2</t>
  </si>
  <si>
    <t>VSR w D: Air3</t>
  </si>
  <si>
    <t>D21/ A21</t>
  </si>
  <si>
    <t>RB SSR w D: FTV1, FB3 w A: FB1, AE</t>
  </si>
  <si>
    <t>BC w D: Tr2 w A: PD15</t>
  </si>
  <si>
    <t>Soft Ground (D8.21) w D: AS, Bi1</t>
  </si>
  <si>
    <t>D: Elite</t>
  </si>
  <si>
    <t>Soft Ground (D8.21)</t>
  </si>
  <si>
    <t xml:space="preserve">RT w D: Fanatic (A10.8) </t>
  </si>
  <si>
    <t>DLV, Desert Terrain w D: Air1, Tr3, Gyrostabilizer2 w A: Air1</t>
  </si>
  <si>
    <t>BrT, Ov6 w D: AC2, Boresight (C6.4)</t>
  </si>
  <si>
    <t>PTO - DJ, CH: TRBH SSR, Ov3 w A: SA</t>
  </si>
  <si>
    <t>D10/ A30</t>
  </si>
  <si>
    <t>CH: RR SSR w D: Tr5, AS w A: Tr6</t>
  </si>
  <si>
    <t>Ov3 w A: SA</t>
  </si>
  <si>
    <t>BC w A: Air1, Cullin</t>
  </si>
  <si>
    <t>D: MC7, Tr6 w A: Tr2</t>
  </si>
  <si>
    <t>D: FB1 w A: AE</t>
  </si>
  <si>
    <t>DS, EW, Ov3 w D: FB w A: Ski, WC</t>
  </si>
  <si>
    <t>NQ w D: AE w A: AE</t>
  </si>
  <si>
    <t>GS, FS, Ov3 w D: Tr5, WC w D: Tr3</t>
  </si>
  <si>
    <t>CH: DDSR, LV w D: Tr1, AE</t>
  </si>
  <si>
    <t>D10(+?)/ A4</t>
  </si>
  <si>
    <t>D4/ A15</t>
  </si>
  <si>
    <t>The Battle of the Bulge I: Sudden Full Contact  3   -all Armor scenario-</t>
  </si>
  <si>
    <t>CH: DDSR D: Fanatic (A10.8), AE</t>
  </si>
  <si>
    <t>PTO - LJ, CH: DBP SSR, Mud</t>
  </si>
  <si>
    <t>PTO - LJ, CH: DBP SSR, Mud, Rain</t>
  </si>
  <si>
    <t>PTO - LJ, CH: DBP SSR, Mud, Rain w D: AS</t>
  </si>
  <si>
    <t>PTO - LJ, CH: DBP SSR w A: Tr2</t>
  </si>
  <si>
    <t>PTO - LJ, Ov1 w A: Bi16</t>
  </si>
  <si>
    <t>PTO - DJ, Ov4 w A: LC3</t>
  </si>
  <si>
    <t>PTO - LJ, A: Air1 w D: AS</t>
  </si>
  <si>
    <t>French Imdochina</t>
  </si>
  <si>
    <t>PTO - DJ, Ov1 w A: Air1</t>
  </si>
  <si>
    <t>D18/ A33</t>
  </si>
  <si>
    <t>D22/ A22</t>
  </si>
  <si>
    <t>PTO - LJ, CH: DBP SSR, Mud w D: Air1</t>
  </si>
  <si>
    <t>CH: DBP SSR, Mud w D: Air2</t>
  </si>
  <si>
    <t>D24/ A20</t>
  </si>
  <si>
    <t>PTO - LJ, CH: DBP SSR, Ov2 w D: Air2, Tr5</t>
  </si>
  <si>
    <t>CH: DTW SSR w D: BT, FB4, MOL? w A: Air2, AE</t>
  </si>
  <si>
    <t>BS</t>
  </si>
  <si>
    <t>Boresighting (C6.4)</t>
  </si>
  <si>
    <t>CH: DTW SSR w D: Air1, AE w A: FB2, AE, Fanatic (A10.8)</t>
  </si>
  <si>
    <t>CH: DTW SSR w D: AS, Cellar, FB1 w A: AE</t>
  </si>
  <si>
    <t>Tobruk,  Libya</t>
  </si>
  <si>
    <t>D15/ A50</t>
  </si>
  <si>
    <t>CH: TPSR w D: BS</t>
  </si>
  <si>
    <t>D15/ A36</t>
  </si>
  <si>
    <t>CH: TPSR w D: Walking Wounded (ABtF CG19)</t>
  </si>
  <si>
    <t>CH: TPSR w D: Air7, Walking Wounded (Abtf CG19)</t>
  </si>
  <si>
    <t>D6/ A17</t>
  </si>
  <si>
    <t>D6/ A21</t>
  </si>
  <si>
    <t>D22/ A24</t>
  </si>
  <si>
    <t>CH: TPSR w A: Walking Wounded (ABtF CG19)</t>
  </si>
  <si>
    <t>CH: TPSR, FS w A: Walking Wounded (ABtF CG19)</t>
  </si>
  <si>
    <t>CH: TPSR w D: Tr14, Walking Wounded (ABtF CG19)</t>
  </si>
  <si>
    <t>CH: TPSR w A: Air2, Walking Wounded (ABtF CG19)</t>
  </si>
  <si>
    <t>Ov1 w D: MC6, Tr3 w A: Tr7</t>
  </si>
  <si>
    <t>ASL News Pack 1 ASL News 43 &amp;  ASL News Issue 22 ASL News 43    -all Armor scenario-</t>
  </si>
  <si>
    <t>Ov3 w D: Tr5 w A: MC9, Tr5</t>
  </si>
  <si>
    <t>Weatern Front 1944</t>
  </si>
  <si>
    <t>Weatern Front 1945</t>
  </si>
  <si>
    <t>DS, Ov1 w D: FB4 w A: Gyrostabilizers (D11.1), AE</t>
  </si>
  <si>
    <t>Lignueville, Belgium around 1500</t>
  </si>
  <si>
    <t>KGP SSR w D: Tr2 w A: AE</t>
  </si>
  <si>
    <t>KGP SSR, Mist w D: FTV1</t>
  </si>
  <si>
    <t>ASL News Issue 3 ASL News 15 &amp; At the Point Issue 8-9   -all Armor scenario-</t>
  </si>
  <si>
    <t>Mud w D: Tr3</t>
  </si>
  <si>
    <t>ASL Annual `93b A 61   -all Armor scenario-</t>
  </si>
  <si>
    <t>LV, Heat Haze (F11.621) w D: Tr12</t>
  </si>
  <si>
    <t>DLV, Heat Haze (F11.621), Ov10 w A: Tr3 w D: MC4</t>
  </si>
  <si>
    <t>(cont. EP 71)  BrT, Ov5</t>
  </si>
  <si>
    <t>D: Tr8 w A: Tr2</t>
  </si>
  <si>
    <t>D: BS</t>
  </si>
  <si>
    <t>Ov6 w D: MOL w A: Air2, AE</t>
  </si>
  <si>
    <t>NQ w D: Tr4 w A: Cavalry12, hd2</t>
  </si>
  <si>
    <t>D4/ A13-16</t>
  </si>
  <si>
    <t>D14/ A9-12</t>
  </si>
  <si>
    <t>Ov2 w D: MOL w A: Air2, Tr3, MC3</t>
  </si>
  <si>
    <t>CI w D: AS, BT, HtH, Fanatic (A10.8) w A: Massacre (A20.4)</t>
  </si>
  <si>
    <t>D: MOL w A: FTV1, AE</t>
  </si>
  <si>
    <t>Ov4 w D: AS w A: AE</t>
  </si>
  <si>
    <t>EW, GS w D: FB3, MOL w A: Air2, FTV1</t>
  </si>
  <si>
    <t>CH: VSR SSR, LV w A: GL11, Fanatic (A10.8)</t>
  </si>
  <si>
    <t>CH: VSR SSR w D: Fanatic (A10.8)</t>
  </si>
  <si>
    <t>Bourcy Probe</t>
  </si>
  <si>
    <t>FS01</t>
  </si>
  <si>
    <t>Bourcy Road</t>
  </si>
  <si>
    <t>all FSSR, GS, Mist</t>
  </si>
  <si>
    <t>FS02</t>
  </si>
  <si>
    <t>FS03</t>
  </si>
  <si>
    <t>FS04</t>
  </si>
  <si>
    <t>FS05</t>
  </si>
  <si>
    <t>FS06</t>
  </si>
  <si>
    <t>Houffalize Raod</t>
  </si>
  <si>
    <t>Noville</t>
  </si>
  <si>
    <t>all FSSR, GS</t>
  </si>
  <si>
    <t>Noville, Bourcy Road</t>
  </si>
  <si>
    <t>(cont. of FS03) all FSSR, GS, Mist</t>
  </si>
  <si>
    <t>FS07</t>
  </si>
  <si>
    <t>FS08</t>
  </si>
  <si>
    <t>all FSSR, GS, Mist w A: Inexperienced Crew (D3.45)</t>
  </si>
  <si>
    <t>A High Price to Pay</t>
  </si>
  <si>
    <t>,25</t>
  </si>
  <si>
    <t>Back to Foy</t>
  </si>
  <si>
    <t>Outside of Foy, Belgium</t>
  </si>
  <si>
    <t>BC, BWF</t>
  </si>
  <si>
    <t>D29/ A35</t>
  </si>
  <si>
    <t>BC, BWF w A: FTV1</t>
  </si>
  <si>
    <t>Ov5, HtH, NQ, Sewer w D: AS, BT, FB, Fanatic (A10.8)</t>
  </si>
  <si>
    <t>Steppe, DLV w D: AE</t>
  </si>
  <si>
    <t>NQ w D: HtH</t>
  </si>
  <si>
    <t>Ov5, MOL, NQ, HtH w A: AC1, FB3</t>
  </si>
  <si>
    <t>DS, EW, HtH, Ov9, Ski, WC</t>
  </si>
  <si>
    <t>Ov7 w D: AS w A: SA, LC3, AE</t>
  </si>
  <si>
    <t>Ov1 w D: AS w A: MC5, Tr3, AE</t>
  </si>
  <si>
    <t>D: MC1, Tr1, AE w A: Cavalry5</t>
  </si>
  <si>
    <t>LV, Mud w A: FTV2, AE</t>
  </si>
  <si>
    <t>D6/ A20</t>
  </si>
  <si>
    <t>D2/ A36</t>
  </si>
  <si>
    <t>Finland At War Volume 1: Jatkosota</t>
  </si>
  <si>
    <t>CH: FaWSR w A: Early War SS (A25.11)</t>
  </si>
  <si>
    <t>Ayrapapaa Church</t>
  </si>
  <si>
    <t>CH: FaWSR w D: Fanatic (A10.8)</t>
  </si>
  <si>
    <t>CH: FaWSR w A: Tr2</t>
  </si>
  <si>
    <t>CH: FaWSR w D: MOL w A: AE</t>
  </si>
  <si>
    <t>CH: FaWSR, Ov4 w D: Air2</t>
  </si>
  <si>
    <t>CH: FaWSR, Ov2</t>
  </si>
  <si>
    <t>Fire and Ice: Finland at War, 1939-1945</t>
  </si>
  <si>
    <t>Tolvajarvi Village, Finland</t>
  </si>
  <si>
    <t>GS, NQ w A: WC, HtH</t>
  </si>
  <si>
    <t>Critical Hit Magazine volume 6.3 (CH138)</t>
  </si>
  <si>
    <t xml:space="preserve">CH: W2 w CH: W3 </t>
  </si>
  <si>
    <t xml:space="preserve">CH: W1 w CH: W2 </t>
  </si>
  <si>
    <t>GS, FS, WC</t>
  </si>
  <si>
    <t>Sissu at Summa (CH140)</t>
  </si>
  <si>
    <t>CH: W1 w CH: W3 w CH: W4</t>
  </si>
  <si>
    <t>DS, NQ w D: MOL, HtH, FB2, WC</t>
  </si>
  <si>
    <t>Kotisarri Island, Finland</t>
  </si>
  <si>
    <t>Gs w D: WC</t>
  </si>
  <si>
    <t>Critical Hit magazine: Tanks, Special Edition (CH70)</t>
  </si>
  <si>
    <t>EW, GS w D: Inexperienced Crews (D3.45)</t>
  </si>
  <si>
    <t>Soumassalmi, Finland</t>
  </si>
  <si>
    <t>D22/ A14</t>
  </si>
  <si>
    <t>EW, GS, NQ w D: Inexperienced Crews (D3.45), FB3 w A: WC, Ski, HtH</t>
  </si>
  <si>
    <t>DS, EW w A: WC, Ski</t>
  </si>
  <si>
    <t>Critical Hit Magazine #3 as Nordic Twilight (CH40)</t>
  </si>
  <si>
    <t>D1-2 (?)</t>
  </si>
  <si>
    <t>DS, EW w D: w A: WC, Ski, MOL</t>
  </si>
  <si>
    <t>CH: FISR</t>
  </si>
  <si>
    <t>Finland at War Vol 1- Jatkosota (FAW01)</t>
  </si>
  <si>
    <t>Finland at War Vol 1- Jatkosota (FAW02)</t>
  </si>
  <si>
    <t>Finland at War Vol 1- Jatkosota (FAW03)</t>
  </si>
  <si>
    <t>Finland at War Vol 1- Jatkosota (FAW04)</t>
  </si>
  <si>
    <t>Finland at War Vol 1- Jatkosota (FAW05)</t>
  </si>
  <si>
    <t>Finland at War Vol 1- Jatkosota (FAW06)</t>
  </si>
  <si>
    <t>CH: FISR w A: Early War SS (A25.11)</t>
  </si>
  <si>
    <t>CH: FISR w D: Tr2</t>
  </si>
  <si>
    <t>The Bridges at Tuntsajoki</t>
  </si>
  <si>
    <t>Retreat to Ihantala</t>
  </si>
  <si>
    <t>The Ruins of Arapapayya Church</t>
  </si>
  <si>
    <t>Finland at War Vol 1- Jatkosota (FAW07)</t>
  </si>
  <si>
    <t>Finland at War Vol 1- Jatkosota (FAW08)</t>
  </si>
  <si>
    <t>Finland at War Vol 1- Jatkosota (FAW09)</t>
  </si>
  <si>
    <t>Finland at War Vol 1- Jatkosota (FAW010)</t>
  </si>
  <si>
    <t>Finland at War Vol 1- Jatkosota (FAW011)</t>
  </si>
  <si>
    <t>Finland at War Vol 1- Jatkosota (FAW012)</t>
  </si>
  <si>
    <t>Northern Riposte</t>
  </si>
  <si>
    <t>Kesten' Ga, Russia</t>
  </si>
  <si>
    <t>CH: W1 w CH: W2 w CH: W3</t>
  </si>
  <si>
    <t>CH: FISR w D: Fanatic (A10.8)</t>
  </si>
  <si>
    <t>CH: FISR w A: Tr2</t>
  </si>
  <si>
    <t>CH: FISR w D: MOL w A: AE</t>
  </si>
  <si>
    <t>CH: FISR, Ov4 w D: Air2</t>
  </si>
  <si>
    <r>
      <t>CH: FISR</t>
    </r>
    <r>
      <rPr>
        <sz val="10"/>
        <rFont val="Wingdings"/>
        <charset val="2"/>
      </rPr>
      <t/>
    </r>
  </si>
  <si>
    <t>CH: FISR, Ov2</t>
  </si>
  <si>
    <t>CH: FISR, GS w D: WC, Ski</t>
  </si>
  <si>
    <t>Laivijarvi, Finland</t>
  </si>
  <si>
    <t>Jatkosota (JATK07)</t>
  </si>
  <si>
    <t>20 miles Southwest of Louhki, Russia</t>
  </si>
  <si>
    <t>Jatkosota (JATK05)</t>
  </si>
  <si>
    <t>Ov3 w A: AE</t>
  </si>
  <si>
    <t>Aerosani!</t>
  </si>
  <si>
    <t>GS, Mist w A: WC, Ski, HtH, Deploy (A1.31)</t>
  </si>
  <si>
    <t>Mannerheim's Parade</t>
  </si>
  <si>
    <t>Dzerhezinsky Tractor Works Retro Action Pack</t>
  </si>
  <si>
    <t>DTW AP01</t>
  </si>
  <si>
    <t>DTW AP02</t>
  </si>
  <si>
    <t>DTW AP03</t>
  </si>
  <si>
    <t>DTW AP04</t>
  </si>
  <si>
    <t>DTW AP05</t>
  </si>
  <si>
    <t>DTW AP06</t>
  </si>
  <si>
    <t>Too Closr for Comfort</t>
  </si>
  <si>
    <t>D(4)/ A6(9)</t>
  </si>
  <si>
    <t>D11(15)/ A12(16)</t>
  </si>
  <si>
    <t>CH: DTW SR</t>
  </si>
  <si>
    <t>D(3)/ A4 or 6</t>
  </si>
  <si>
    <t>D11(14)/ A15</t>
  </si>
  <si>
    <t>CH: DTW SR w D: Air1</t>
  </si>
  <si>
    <t>Cut in Two</t>
  </si>
  <si>
    <t>Probgress Measured in…</t>
  </si>
  <si>
    <t>CH: DTW SR w D: FB2</t>
  </si>
  <si>
    <t>Stalingrad Street Fighters</t>
  </si>
  <si>
    <t>Killing Zones</t>
  </si>
  <si>
    <t>Four Men and a Baby…MG</t>
  </si>
  <si>
    <t>CH: DTW SR w A: AS</t>
  </si>
  <si>
    <t>0630 hours, Vierville Sur Mer, France</t>
  </si>
  <si>
    <t>CH: OBH SSR w D: Tunnels (B8.6)</t>
  </si>
  <si>
    <t>CH: OBH SSR w D: AC1 w A: SA</t>
  </si>
  <si>
    <t>CH: OBH SSR, Blaze (B25.1) w A: LC6 w D: AC2 w A: SA</t>
  </si>
  <si>
    <t>CH: OBH SSR w A: Dozer6, LC69 w D: AC4, Tr4 w A: SA</t>
  </si>
  <si>
    <t>PTO - LJ, CH: BSR w A: AE</t>
  </si>
  <si>
    <t>D0-3/ A2</t>
  </si>
  <si>
    <t>D17-22/ A28</t>
  </si>
  <si>
    <t>PTO - LJ, CH: BSR, LV w D: AE</t>
  </si>
  <si>
    <t>PTO - LJ, CH: BSR w D: AE</t>
  </si>
  <si>
    <t>PTO - LJ, CH: BSR w A: hd6, AE</t>
  </si>
  <si>
    <t>PTO - LJ, CH: BSR, LV w A: Air1, AE</t>
  </si>
  <si>
    <t>D30/ A39</t>
  </si>
  <si>
    <t>PTO - LJ, CH: BSR w D: AE, Tr4 w A: Air2</t>
  </si>
  <si>
    <t>Ov4, all PL2.5+ SR/ CG SR</t>
  </si>
  <si>
    <t>Gembloux: The Feint GTF1   -all Armor scenario-</t>
  </si>
  <si>
    <t xml:space="preserve">Gembloux: The Feint CG I   </t>
  </si>
  <si>
    <t>17 w 19 w 43</t>
  </si>
  <si>
    <t>04 w 17 w 19</t>
  </si>
  <si>
    <t>4 w 16 w 33</t>
  </si>
  <si>
    <t>DTO, Ov3 w A: FTV1 w D: AS</t>
  </si>
  <si>
    <t>Ov2 w A: Tr3 w D: AS, MOL, Fanatic (A10.8)</t>
  </si>
  <si>
    <t>D: MOL, AS</t>
  </si>
  <si>
    <t>A: Recon (E1.23)</t>
  </si>
  <si>
    <t>D31/ A29</t>
  </si>
  <si>
    <t>Ov2, RT, FB DTO (Entrench) w D: Air2</t>
  </si>
  <si>
    <t>D: FB10, MOL w A: Tr4</t>
  </si>
  <si>
    <t>D14/ A8</t>
  </si>
  <si>
    <t>DTO, DLV, Ov1, NQ</t>
  </si>
  <si>
    <t>DTO, DLV w A: Tr4</t>
  </si>
  <si>
    <t>Genesis II: The Arab-Israeli Wars Genesis II 17   -all Armor scenario-</t>
  </si>
  <si>
    <t>DTO, Ov5</t>
  </si>
  <si>
    <t>D: AS, FB4, MOL</t>
  </si>
  <si>
    <t>Ov2, NQ w A: Fanatic (A10.8), MOL</t>
  </si>
  <si>
    <t>D26/ A28</t>
  </si>
  <si>
    <t>MOL w D: FB5 w A: Tr4</t>
  </si>
  <si>
    <t>NQ, HtH w Isreali::AS, Fanatic (A10.8), MOL</t>
  </si>
  <si>
    <t>D: AS, Fanatic (A10.8)</t>
  </si>
  <si>
    <t>Ov2 w D: AS, Fanatic (A10.8), MOL w A: Tr3</t>
  </si>
  <si>
    <t>Ov2, NQ w D: Fanatic (A10.8), MOL</t>
  </si>
  <si>
    <t>DTO w D: Fanatic (A10.8) w A: Tr4</t>
  </si>
  <si>
    <t>DTO, DLV, LV, Ov3</t>
  </si>
  <si>
    <t>Genesis 48 Genesis 12   -all Armor scenario-</t>
  </si>
  <si>
    <t>DTO, DLV w A: Air1</t>
  </si>
  <si>
    <t>D: MOL, Fanatic (A10.8)</t>
  </si>
  <si>
    <t>DTO, DLV w D: Fanatic (A10.8) w A: Air1</t>
  </si>
  <si>
    <t>Genesis II 22</t>
  </si>
  <si>
    <t>CH: SH SSR w A: Air2, AE</t>
  </si>
  <si>
    <t>CH: SH SSR w D: Air3</t>
  </si>
  <si>
    <t>D15/ A7</t>
  </si>
  <si>
    <t>D14/ A4</t>
  </si>
  <si>
    <t>CH: SH SSR w D: AE</t>
  </si>
  <si>
    <t>CH: SH SSR, Mist w D: Tr2 w A: MC6</t>
  </si>
  <si>
    <t>CH: SH SSR w D: Fanatic (A10.8) w A: Air3</t>
  </si>
  <si>
    <t>AA3</t>
  </si>
  <si>
    <t>AA4</t>
  </si>
  <si>
    <t>AA5</t>
  </si>
  <si>
    <t>near Caquigny, France</t>
  </si>
  <si>
    <t>CH: Weapons Pit w D: Inexperienced Crews (D3.45)</t>
  </si>
  <si>
    <t>Soft Ground (D8.21), Cellars (O6.0)</t>
  </si>
  <si>
    <t>D2/ A20</t>
  </si>
  <si>
    <t>D: NQ</t>
  </si>
  <si>
    <t>Fo w D: BT w A: AE</t>
  </si>
  <si>
    <t>Cellar (O6), Ov3 w D: Cavalry4 w A: MC3, Tr6, AE</t>
  </si>
  <si>
    <t>D: Fanatic3 (A10.8)</t>
  </si>
  <si>
    <t>Vineyards (F13.6)</t>
  </si>
  <si>
    <t>Vineyards (F13.6) w D: Fanatic (A10.8)</t>
  </si>
  <si>
    <t>Vineyards (F13.6) w A: Air</t>
  </si>
  <si>
    <t>Vineyards (F13.6) w A: MOL</t>
  </si>
  <si>
    <t>D24/ A25</t>
  </si>
  <si>
    <t>Vineyards (F13.6) w A: Air1-3 w D: Fanatic (A10.8)</t>
  </si>
  <si>
    <t>Desert Theatre (F.1)</t>
  </si>
  <si>
    <t>Mist, Soft Ground (D8.21) w D: Dozer1, Tr2, Gyrostabilizer (D11.1) w A: AE</t>
  </si>
  <si>
    <t>CH: HB SSR, LV w D: Tr2 w A: Tr2</t>
  </si>
  <si>
    <t>D18/ A9</t>
  </si>
  <si>
    <t>CH: HB SSR, Rain, Air2</t>
  </si>
  <si>
    <t>CH: HB SSR, AE, Sappers (B28.8) w D: FB2</t>
  </si>
  <si>
    <t>D27/ A36</t>
  </si>
  <si>
    <t>CH: HB SSR, Air1 w D: AS w A: HW (A25.23)</t>
  </si>
  <si>
    <t>LV, Pine, NQ, HtH</t>
  </si>
  <si>
    <t>HtH, Ov1</t>
  </si>
  <si>
    <t>D3/ A0-2</t>
  </si>
  <si>
    <t>D11-12/ A10-12</t>
  </si>
  <si>
    <t>HtH w D: MC6</t>
  </si>
  <si>
    <t>D0-2/ A3-5</t>
  </si>
  <si>
    <t>D10-12/ A15-17</t>
  </si>
  <si>
    <t>AE, NQ, HtH</t>
  </si>
  <si>
    <t>Ov3, HtH, Heavy Rain, LV w A: Raft3</t>
  </si>
  <si>
    <t>PTO - LJ, D: FB2</t>
  </si>
  <si>
    <t>PTO - LJ, Ov2 w D: AC1</t>
  </si>
  <si>
    <t>D10/ A11-15</t>
  </si>
  <si>
    <t>PTO - LJ w A: AE</t>
  </si>
  <si>
    <t>D14/ A27</t>
  </si>
  <si>
    <t>D: Air2, Tr3, Commandos (H1.24), Fanatic (A10.8)</t>
  </si>
  <si>
    <t>DTO, HtH, LV</t>
  </si>
  <si>
    <t>Ov3, Factories (B23.74) w A: T-H Heroes (G1.42)</t>
  </si>
  <si>
    <t>GS, Ov1 w D: FB2 w A: Tr1, Commandos (H1.24), Fanatic (A10.8)</t>
  </si>
  <si>
    <t>D: AE, Fanatic (A10.8) w A: AE</t>
  </si>
  <si>
    <t>GS, Ov1 w A: FTV2 w D: AE</t>
  </si>
  <si>
    <t>Ov3, Factories (B23.74) w D: FB2</t>
  </si>
  <si>
    <t>all MKSR's, HtH w A: Air2</t>
  </si>
  <si>
    <t>all MKSR's, HtH w D: AE w A: AE</t>
  </si>
  <si>
    <t>all MKSR's, HtH w D: AE w A: Air2, AE</t>
  </si>
  <si>
    <t>all MKSR's, HtH w A: Air2, AE</t>
  </si>
  <si>
    <t>all MKSR's, HtH w A: AE</t>
  </si>
  <si>
    <t>all MKSR's, HtH w D: Fanatic (MKSR 16.11)</t>
  </si>
  <si>
    <t>all MKSR's, GS, HtH w D: EW, AS w  A: Air2, AE, Sappers (B28.8)</t>
  </si>
  <si>
    <t>0830, North of Brecourt Manor, Normandy, France</t>
  </si>
  <si>
    <t>D: FB1, MOL</t>
  </si>
  <si>
    <t>D2/ A2-3</t>
  </si>
  <si>
    <t>D18/ A14-15</t>
  </si>
  <si>
    <t>D: Air2, FB1 w A: MOL</t>
  </si>
  <si>
    <t>D: FB1, MOL w A: Air3</t>
  </si>
  <si>
    <t>D: Air1 w A: Fanatic (A10.8)</t>
  </si>
  <si>
    <t>D123 A39</t>
  </si>
  <si>
    <t>D27/ A24</t>
  </si>
  <si>
    <t>D23/ A23</t>
  </si>
  <si>
    <t>D: MOL w A: FB2, AE</t>
  </si>
  <si>
    <t>VoD01</t>
  </si>
  <si>
    <t>VoD02</t>
  </si>
  <si>
    <t>VoD03</t>
  </si>
  <si>
    <t>VoD04</t>
  </si>
  <si>
    <t>VoD05</t>
  </si>
  <si>
    <t>VoD06</t>
  </si>
  <si>
    <t>VoD07</t>
  </si>
  <si>
    <t>VoD08</t>
  </si>
  <si>
    <t>Resort to Banzai!</t>
  </si>
  <si>
    <t>0 - 20</t>
  </si>
  <si>
    <t>IJMA CG I</t>
  </si>
  <si>
    <t>IJMA1</t>
  </si>
  <si>
    <t>IJMA2</t>
  </si>
  <si>
    <t>IJMA3</t>
  </si>
  <si>
    <t>IJMA4</t>
  </si>
  <si>
    <t>IJMA5</t>
  </si>
  <si>
    <t>IJMA6</t>
  </si>
  <si>
    <t>IJMA7</t>
  </si>
  <si>
    <t>IJMA8</t>
  </si>
  <si>
    <t>CH: UV SSR w D: Cave7, AE A: FTV1, AE</t>
  </si>
  <si>
    <t>CH: UV SSR w D: Cave16, AE w A: Air3, FTV2, AE</t>
  </si>
  <si>
    <t>CH: UV SSR, Ov3, Sand w D: Cave2 w A: LC2</t>
  </si>
  <si>
    <t>Sand, D: AS</t>
  </si>
  <si>
    <t>A: Tr4 w D: hd1</t>
  </si>
  <si>
    <t>The Automated Record</t>
  </si>
  <si>
    <t>By Publication</t>
  </si>
  <si>
    <t>Scenario</t>
  </si>
  <si>
    <t>Side</t>
  </si>
  <si>
    <t>Wins</t>
  </si>
  <si>
    <t>Draws</t>
  </si>
  <si>
    <t>--- Beyond Valor ---</t>
  </si>
  <si>
    <t>Fighting Withdrawal [1]</t>
  </si>
  <si>
    <t>Mila 18 [2]</t>
  </si>
  <si>
    <t>The Czerniakow Bridgehead [3]</t>
  </si>
  <si>
    <t>Partisan/Russian</t>
  </si>
  <si>
    <t>The Commissar's House [4]</t>
  </si>
  <si>
    <t>In Sight of the Volga [5]</t>
  </si>
  <si>
    <t>Red Packets [6]</t>
  </si>
  <si>
    <t>Dash for the Bridge [7]</t>
  </si>
  <si>
    <t>The Fugitives [8]</t>
  </si>
  <si>
    <t>To the Square [9]</t>
  </si>
  <si>
    <t>The Citadel [10]</t>
  </si>
  <si>
    <t>Wiped Out (Vroenhoven HASL) [VHN5]</t>
  </si>
  <si>
    <t>--- Beyond Valor 3rd Edition ---</t>
  </si>
  <si>
    <t>The Borders are Burning [123]</t>
  </si>
  <si>
    <t>On the Borderline [124]</t>
  </si>
  <si>
    <t>First Crisis at Army Group North [125]</t>
  </si>
  <si>
    <t>Commando Schenke [126]</t>
  </si>
  <si>
    <t>Land Leviathans [127]</t>
  </si>
  <si>
    <t>The Defense of Luga [128]</t>
  </si>
  <si>
    <t>Slamming of the Door [129]</t>
  </si>
  <si>
    <t>Debacle at Korosten [130]</t>
  </si>
  <si>
    <t>The Penetration of Rostov [131]</t>
  </si>
  <si>
    <t>Hill 253.5 [132]</t>
  </si>
  <si>
    <t>Block Busting in Bokruisk [133]</t>
  </si>
  <si>
    <t>Counterattack on the Vistula [134]</t>
  </si>
  <si>
    <t>Acts of Defiance [135]</t>
  </si>
  <si>
    <t>The Agony of Doom [136]</t>
  </si>
  <si>
    <t>--- Paratrooper ---</t>
  </si>
  <si>
    <t>Defiance on Hill 30 [11]</t>
  </si>
  <si>
    <t>Confusion Reigns [12]</t>
  </si>
  <si>
    <t>Le Manoir (The Manor) [13]</t>
  </si>
  <si>
    <t>Silence that Gun [14]</t>
  </si>
  <si>
    <t>Trapped! [15]</t>
  </si>
  <si>
    <t>No Better Spot to Die [16]</t>
  </si>
  <si>
    <t>Lost Opportunities [17]</t>
  </si>
  <si>
    <t>The Roadblock [18]</t>
  </si>
  <si>
    <t>--- Yanks ---</t>
  </si>
  <si>
    <t>Backs to the Sea [19]</t>
  </si>
  <si>
    <t>Taking the Left Tit [20]</t>
  </si>
  <si>
    <t>Among the Ruins [21]</t>
  </si>
  <si>
    <t>Kurhaus Clash [22]</t>
  </si>
  <si>
    <t>Under the Noel Trees [23]</t>
  </si>
  <si>
    <t>The Mad Minute [24]</t>
  </si>
  <si>
    <t>Gavin's Gamble [25]</t>
  </si>
  <si>
    <t>Tanks in the Street [26]</t>
  </si>
  <si>
    <t>--- Partisan! ---</t>
  </si>
  <si>
    <t>The Liberation of Tulle [27]</t>
  </si>
  <si>
    <t>Ambush! [28]</t>
  </si>
  <si>
    <t>Bulgarian</t>
  </si>
  <si>
    <t>The Globus Raid [29]</t>
  </si>
  <si>
    <t>Sylvan Death [30]</t>
  </si>
  <si>
    <t>The Old Town [31]</t>
  </si>
  <si>
    <t>Subterranean Quarry [32]</t>
  </si>
  <si>
    <t>The Cossacks Are Coming [33]</t>
  </si>
  <si>
    <t>Croat/German</t>
  </si>
  <si>
    <t>A New Kind of Foe [34]</t>
  </si>
  <si>
    <t>Blazin' Chariots [35]</t>
  </si>
  <si>
    <t>Rachi Ridge [36]</t>
  </si>
  <si>
    <t>Khamsin [37]</t>
  </si>
  <si>
    <t>Escape from Derna [38]</t>
  </si>
  <si>
    <t>Turning the Tables [39]</t>
  </si>
  <si>
    <t>Fort McGregor [40]</t>
  </si>
  <si>
    <t>A Bridgehead Too Wet [41]</t>
  </si>
  <si>
    <t>Point of No Return [42]</t>
  </si>
  <si>
    <t>--- The Last Hurrah ---</t>
  </si>
  <si>
    <t>Into the Fray [43]</t>
  </si>
  <si>
    <t>The Gauntlet [44]</t>
  </si>
  <si>
    <t>Norwegian</t>
  </si>
  <si>
    <t>Revenge at Kastelli [45]</t>
  </si>
  <si>
    <t>Birds of Prey [46]</t>
  </si>
  <si>
    <t>Rude Awakening [47]</t>
  </si>
  <si>
    <t>Yugoslav</t>
  </si>
  <si>
    <t>Toujours l'audace (Always Audacity) [48]</t>
  </si>
  <si>
    <t>Piercing the Peel [49]</t>
  </si>
  <si>
    <t>Dutch</t>
  </si>
  <si>
    <t>Age-Old Foes [50]</t>
  </si>
  <si>
    <t>--- Hollow Legions ---</t>
  </si>
  <si>
    <t>The Taking of Takrouna [51]</t>
  </si>
  <si>
    <t>Too Little, Too Late [52]</t>
  </si>
  <si>
    <t>A High Price to Pay [53]</t>
  </si>
  <si>
    <t>Bridge to Nowhere [54]</t>
  </si>
  <si>
    <t>Retribution [55]</t>
  </si>
  <si>
    <t>Half a Chance [56]</t>
  </si>
  <si>
    <t>The Battle for Rome [57]</t>
  </si>
  <si>
    <t>Ci Arrendiamo [58]</t>
  </si>
  <si>
    <t>--- Code of Bushido ---</t>
  </si>
  <si>
    <t>Smertniki [59]</t>
  </si>
  <si>
    <t>On the Kokoda Trail [60]</t>
  </si>
  <si>
    <t>Shoestring Ridge [61]</t>
  </si>
  <si>
    <t>Bungle in the Jungle [62]</t>
  </si>
  <si>
    <t>The Eastern Gate [63]</t>
  </si>
  <si>
    <t>Hazardous Occupation [64]</t>
  </si>
  <si>
    <t>Red Star, Red Sun [65]</t>
  </si>
  <si>
    <t>The Bushmasters [66]</t>
  </si>
  <si>
    <t>--- Gung Ho! ---</t>
  </si>
  <si>
    <t>Cibik's Ridge [67]</t>
  </si>
  <si>
    <t>The Rock [68]</t>
  </si>
  <si>
    <t>Today We Attack [69]</t>
  </si>
  <si>
    <t>KP 167 [70]</t>
  </si>
  <si>
    <t>Jungle Citadel [71]</t>
  </si>
  <si>
    <t>Sea of Tranquility [72]</t>
  </si>
  <si>
    <t>Hell or High Water [73]</t>
  </si>
  <si>
    <t>Bloody Red Beach [74]</t>
  </si>
  <si>
    <t>--- Rising Sun ---</t>
  </si>
  <si>
    <t>Shanghai in Flames [145]</t>
  </si>
  <si>
    <t>The Drive for Taierzhuang [146]</t>
  </si>
  <si>
    <t>A Stiff Fight [147]</t>
  </si>
  <si>
    <t>Gurkha</t>
  </si>
  <si>
    <t>Ramsey's Charge [148]</t>
  </si>
  <si>
    <t>Grabbing Gavutu [149]</t>
  </si>
  <si>
    <t>Tanambogo Nightmare [150]</t>
  </si>
  <si>
    <t>Take Two [151]</t>
  </si>
  <si>
    <t>Munda Mash [152]</t>
  </si>
  <si>
    <t>Totsugeki! [153]</t>
  </si>
  <si>
    <t>Orange at Walawbum [154]</t>
  </si>
  <si>
    <t>Smith &amp; Weston [155]</t>
  </si>
  <si>
    <t>Broken Bamboo [156]</t>
  </si>
  <si>
    <t>OP Hill [157]</t>
  </si>
  <si>
    <t>Last of Their Strength [158]</t>
  </si>
  <si>
    <t>White Tigers [159]</t>
  </si>
  <si>
    <t>Battlin' Buckeyes [160]</t>
  </si>
  <si>
    <t>Smertniki [{RS} 59]</t>
  </si>
  <si>
    <t>On the Kokoda Trail [{RS} 60]</t>
  </si>
  <si>
    <t>Allied</t>
  </si>
  <si>
    <t>Shoestring Ridge [{RS} 61]</t>
  </si>
  <si>
    <t>Bungle in the Jungle [{RS} 62]</t>
  </si>
  <si>
    <t>The Eastern Gate [{RS} 63]</t>
  </si>
  <si>
    <t>Hazardous Occupation [{RS} 64]</t>
  </si>
  <si>
    <t>Red Star, Red Sun [{RS} 65]</t>
  </si>
  <si>
    <t>The Bushmasters [{RS} 66]</t>
  </si>
  <si>
    <t>Cibik's Ridge [{RS} 67]</t>
  </si>
  <si>
    <t>The Rock [{RS} 68]</t>
  </si>
  <si>
    <t>Today We Attack [{RS} 69]</t>
  </si>
  <si>
    <t>KP 167 [{RS} 70]</t>
  </si>
  <si>
    <t>Jungle Citadel [{RS} 71]</t>
  </si>
  <si>
    <t>Sea of Tranquility [{RS} 72]</t>
  </si>
  <si>
    <t>Hell or High Water [{RS} 73]</t>
  </si>
  <si>
    <t>Bloody Red Beach [{RS} 74]</t>
  </si>
  <si>
    <t>Sand &amp; Blood [{RS} GTCG-1]</t>
  </si>
  <si>
    <t>--- Croix de Guerre ---</t>
  </si>
  <si>
    <t>Strangers in a Strange Land [75]</t>
  </si>
  <si>
    <t>End of the Ninth [76]</t>
  </si>
  <si>
    <t>Le hérisson (The Hedgehog) [77]</t>
  </si>
  <si>
    <t>Encounter at Cornimont [78]</t>
  </si>
  <si>
    <t>Bridge of the Seven Planets [79]</t>
  </si>
  <si>
    <t>Play Ball [80]</t>
  </si>
  <si>
    <t>Vichy</t>
  </si>
  <si>
    <t>Fratricidal Fighting [81]</t>
  </si>
  <si>
    <t>British/French</t>
  </si>
  <si>
    <t>For Honor Alone [82]</t>
  </si>
  <si>
    <t>--- Doomed Battalions ---</t>
  </si>
  <si>
    <t>An Uncommon Occurrence [83]</t>
  </si>
  <si>
    <t>Round One [84]</t>
  </si>
  <si>
    <t>No Way Out [85]</t>
  </si>
  <si>
    <t>Fighting Back [86]</t>
  </si>
  <si>
    <t>Good Night, Sweet Prince [87]</t>
  </si>
  <si>
    <t>Art Nouveau [88]</t>
  </si>
  <si>
    <t>Rescue Attempt [89]</t>
  </si>
  <si>
    <t>Pride and Joy [90]</t>
  </si>
  <si>
    <t>--- Doomed Battalions (3rd edition) ---</t>
  </si>
  <si>
    <t>Italian Brothers [137]</t>
  </si>
  <si>
    <t>Rep(Al.Mn)</t>
  </si>
  <si>
    <t>Nat(Ital)</t>
  </si>
  <si>
    <t>Rattle of Sabres [138]</t>
  </si>
  <si>
    <t>The Weigh In [139]</t>
  </si>
  <si>
    <t>Round Two [140]</t>
  </si>
  <si>
    <t>Action at Balberkamp [141]</t>
  </si>
  <si>
    <t>On the Road to Andalsnes [142]</t>
  </si>
  <si>
    <t>Grebbe End [143]</t>
  </si>
  <si>
    <t>The Professionals [144]</t>
  </si>
  <si>
    <t>Into the Fray [Third Edition43]</t>
  </si>
  <si>
    <t>The Gauntlet [Third Edition44]</t>
  </si>
  <si>
    <t>Revenge at Kastelli [Third Edition45]</t>
  </si>
  <si>
    <t>Birds of Prey [Third Edition46]</t>
  </si>
  <si>
    <t>Rude Awakening [Third Edition47]</t>
  </si>
  <si>
    <t>Toujours l'audace (Always Audacity) [Third Edition48]</t>
  </si>
  <si>
    <t>Piercing the Peel [Third Edition49]</t>
  </si>
  <si>
    <t>Age-Old Foes [Third Edition50]</t>
  </si>
  <si>
    <t>An Uncommon Occurrence [Third Edition83]</t>
  </si>
  <si>
    <t>Round One [Third Edition84]</t>
  </si>
  <si>
    <t>No Way Out [Third Edition85]</t>
  </si>
  <si>
    <t>Fighting Back [Third Edition86]</t>
  </si>
  <si>
    <t>Good Night, Sweet Prince [Third Edition87]</t>
  </si>
  <si>
    <t>Art Nouveau [Third Edition88]</t>
  </si>
  <si>
    <t>Rescue Attempt [Third Edition89]</t>
  </si>
  <si>
    <t>Pride and Joy [Third Edition90]</t>
  </si>
  <si>
    <t>--- Armies of Oblivion ---</t>
  </si>
  <si>
    <t>Balkan Sideshow [111]</t>
  </si>
  <si>
    <t>Out of Cowardice [112]</t>
  </si>
  <si>
    <t>Liberating Bessarabia [113]</t>
  </si>
  <si>
    <t>Cautious Crusaders [114]</t>
  </si>
  <si>
    <t>Slovak</t>
  </si>
  <si>
    <t>Huns of Steel [115]</t>
  </si>
  <si>
    <t>The Sixth Blow [116]</t>
  </si>
  <si>
    <t>German/Hungarian</t>
  </si>
  <si>
    <t>With Tigers on their Tail [117]</t>
  </si>
  <si>
    <t>Downsizing the Uprising [118]</t>
  </si>
  <si>
    <t>Partisan/Slovak</t>
  </si>
  <si>
    <t>Ancient Feud [119]</t>
  </si>
  <si>
    <t>Return to Sender [120]</t>
  </si>
  <si>
    <t>End Station Budapest [121]</t>
  </si>
  <si>
    <t>--- Streets of Fire ---</t>
  </si>
  <si>
    <t>Guryev's Headquarters [D1]</t>
  </si>
  <si>
    <t>Berserk! [D2]</t>
  </si>
  <si>
    <t>Storming the Factory [D3]</t>
  </si>
  <si>
    <t>First to Strike [D4]</t>
  </si>
  <si>
    <t>Little Stalingrad [D5]</t>
  </si>
  <si>
    <t>Draconian Measures [D6]</t>
  </si>
  <si>
    <t>With Flame and Shell [D7]</t>
  </si>
  <si>
    <t>The Schoolhouse [D8]</t>
  </si>
  <si>
    <t>Preparing the Way [D9]</t>
  </si>
  <si>
    <t>The Final Battle [D10]</t>
  </si>
  <si>
    <t>--- Hedgerow Hell ---</t>
  </si>
  <si>
    <t>Ripe Pickings [D11]</t>
  </si>
  <si>
    <t>Repulsed [D12]</t>
  </si>
  <si>
    <t>Bogged Down [D13]</t>
  </si>
  <si>
    <t>Buying the Farm [D14]</t>
  </si>
  <si>
    <t>Barkmann's Corner [D15]</t>
  </si>
  <si>
    <t>Clay Pigeons [D16]</t>
  </si>
  <si>
    <t>They're Coming! [D17]</t>
  </si>
  <si>
    <t>King of the Hill [D18]</t>
  </si>
  <si>
    <t>--- Red Barricades ---</t>
  </si>
  <si>
    <t>One Down, Two to Go [RB1]</t>
  </si>
  <si>
    <t>Bread Factory #2 [RB3]</t>
  </si>
  <si>
    <t>To the Rescue [RB4]</t>
  </si>
  <si>
    <t>The Last Bid [RB5]</t>
  </si>
  <si>
    <t>Turned Away [RB6]</t>
  </si>
  <si>
    <t>The Red House [RB7]</t>
  </si>
  <si>
    <t>Into the Factory [RB-I]</t>
  </si>
  <si>
    <t>Operation Hubertus [RB-II]</t>
  </si>
  <si>
    <t>The Barrikady [RB-III]</t>
  </si>
  <si>
    <t>--- Kampfgruppe Peiper I ---</t>
  </si>
  <si>
    <t>Shadows of Death [KGP1]</t>
  </si>
  <si>
    <t>Festung St. Edouard [KGP2]</t>
  </si>
  <si>
    <t>Panthers in the Mist [KGP3]</t>
  </si>
  <si>
    <t>Chapelle Ste. Anne [KGP4]</t>
  </si>
  <si>
    <t>Clash at Stoumont [KGP-I]</t>
  </si>
  <si>
    <t>--- Kampfgruppe Peiper II ---</t>
  </si>
  <si>
    <t>Marechal's Mill [KGP5]</t>
  </si>
  <si>
    <t>Probing the Villas [KGP6]</t>
  </si>
  <si>
    <t>The Bridge at Cheneux [KGP7]</t>
  </si>
  <si>
    <t>Les Montis [KGP8]</t>
  </si>
  <si>
    <t>Carnage in the Night [KGP9]</t>
  </si>
  <si>
    <t>Peiper's Last Gasp [KGP10]</t>
  </si>
  <si>
    <t>Beast at Bay [KGP11]</t>
  </si>
  <si>
    <t>The Bridge at Cheneux [KGP-II]</t>
  </si>
  <si>
    <t>Decision at La Gleize [KGP-III]</t>
  </si>
  <si>
    <t>--- Pegasus Bridge ---</t>
  </si>
  <si>
    <t>Ham and Bloody Jam [PB1]</t>
  </si>
  <si>
    <t>Howard's Men [PB2]</t>
  </si>
  <si>
    <t>Piecemeal [PB3]</t>
  </si>
  <si>
    <t>Killean's Red [PB4]</t>
  </si>
  <si>
    <t>Taylor Made Defense [PB5]</t>
  </si>
  <si>
    <t>It's About Time [PB6]</t>
  </si>
  <si>
    <t>Coup de main [PB-I]</t>
  </si>
  <si>
    <t>Hold Until Relieved [PB-II]</t>
  </si>
  <si>
    <t>--- A Bridge Too Far ---</t>
  </si>
  <si>
    <t>The Prize [ABTF1]</t>
  </si>
  <si>
    <t>Graebner's Folly [ABTF2]</t>
  </si>
  <si>
    <t>Late for Mass [ABTF3]</t>
  </si>
  <si>
    <t>First Threat [ABTF4]</t>
  </si>
  <si>
    <t>Tigers to the Bridge! [ABTF5]</t>
  </si>
  <si>
    <t>Just In Case [ABTF6]</t>
  </si>
  <si>
    <t>Among the Bravest [ABTF7]</t>
  </si>
  <si>
    <t>God Save the King! [ABTF8]</t>
  </si>
  <si>
    <t>Please Hurry [ABTF9]</t>
  </si>
  <si>
    <t>Block by Bloody Block [ABTF CG-I]</t>
  </si>
  <si>
    <t>A Dark and Fateful Day [ABTF CG-II]</t>
  </si>
  <si>
    <t>A Bridge Too Far [ABTF CG-III]</t>
  </si>
  <si>
    <t>--- Blood Reef: Tarawa ---</t>
  </si>
  <si>
    <t>The Hawk [BRT1]</t>
  </si>
  <si>
    <t>China Girl [BRT2]</t>
  </si>
  <si>
    <t>Ryan's Orphans [BRT3]</t>
  </si>
  <si>
    <t>Rikusentai [BRT4]</t>
  </si>
  <si>
    <t>Hell Wouldn't Have It [BRT5]</t>
  </si>
  <si>
    <t>A Legend is Born [BRT6]</t>
  </si>
  <si>
    <t>Didn't Have to be There [BRT7]</t>
  </si>
  <si>
    <t>A Hell of a Way to Die [BRT CG-I]</t>
  </si>
  <si>
    <t>A Special Valor [BRT CG-II]</t>
  </si>
  <si>
    <t>Utmost Savagery [BRT CG-III]</t>
  </si>
  <si>
    <t>--- For King and Country ---</t>
  </si>
  <si>
    <t>Ad Hoc at Beaurains [91]</t>
  </si>
  <si>
    <t>Stand Fast the Guards [92]</t>
  </si>
  <si>
    <t>Tavronitis Bridge [93]</t>
  </si>
  <si>
    <t>New Zealand</t>
  </si>
  <si>
    <t>Bofors Bashing [94]</t>
  </si>
  <si>
    <t>Descent Into Hell [95]</t>
  </si>
  <si>
    <t>The Crux of Calais [96]</t>
  </si>
  <si>
    <t>A Desperate Affair [97]</t>
  </si>
  <si>
    <t>On Silent Wings [98]</t>
  </si>
  <si>
    <t>Probing Layforce [99]</t>
  </si>
  <si>
    <t>Commonwealth</t>
  </si>
  <si>
    <t>Regalbuto Ridge [100]</t>
  </si>
  <si>
    <t>Throwing Down the Gauntlet [101]</t>
  </si>
  <si>
    <t>Canadian</t>
  </si>
  <si>
    <t>Point of the Sword [102]</t>
  </si>
  <si>
    <t>A Day by the Shore [103]</t>
  </si>
  <si>
    <t>Hill of Death [104]</t>
  </si>
  <si>
    <t>Going to Church [105]</t>
  </si>
  <si>
    <t>Kangaroo Hop [106]</t>
  </si>
  <si>
    <t>Tettau's Attack [107]</t>
  </si>
  <si>
    <t>Guards Attack [108]</t>
  </si>
  <si>
    <t>Dreil Team [109]</t>
  </si>
  <si>
    <t>North Bank [110]</t>
  </si>
  <si>
    <t>--- 1989 Annual ---</t>
  </si>
  <si>
    <t>Tavronitis Bridge [A1]</t>
  </si>
  <si>
    <t>Bofors Bashing [A2]</t>
  </si>
  <si>
    <t>Descent into Hell [A3]</t>
  </si>
  <si>
    <t>Beyond the Blue Beach [A4]</t>
  </si>
  <si>
    <t>Holding the Rear [A5]</t>
  </si>
  <si>
    <t>The Price of Impatience [A6]</t>
  </si>
  <si>
    <t>Slamming of the Door [A7]</t>
  </si>
  <si>
    <t>The Agony of Doom [A8]</t>
  </si>
  <si>
    <t>Midnight Massacre [A9]</t>
  </si>
  <si>
    <t>The Borders are Burning [A10]</t>
  </si>
  <si>
    <t>Silent Death [A11]</t>
  </si>
  <si>
    <t>Savoia! [A12]</t>
  </si>
  <si>
    <t>L'école Normale (The Teacher's School) [AD1]</t>
  </si>
  <si>
    <t>Last Act in Lorraine [AD2]</t>
  </si>
  <si>
    <t>Back to School [AD3]</t>
  </si>
  <si>
    <t>--- 1990 Annual ---</t>
  </si>
  <si>
    <t>Able at Cesaro [A13]</t>
  </si>
  <si>
    <t>Monastery Hill [A14]</t>
  </si>
  <si>
    <t>Stand Fast the Guards [A15]</t>
  </si>
  <si>
    <t>On the Borderline [A16]</t>
  </si>
  <si>
    <t>The Penetration of Rostov [A17]</t>
  </si>
  <si>
    <t>Sbeitla Probe [A18]</t>
  </si>
  <si>
    <t>Cat and Mouse [A19]</t>
  </si>
  <si>
    <t>Counterattack at Sidi Bou Zid [A20]</t>
  </si>
  <si>
    <t>Counterattack on the Vistula [A21]</t>
  </si>
  <si>
    <t>The Crux of Calais [A22]</t>
  </si>
  <si>
    <t>Contest in the Clouds [A23]</t>
  </si>
  <si>
    <t>Regalbuto Ridge [A24]</t>
  </si>
  <si>
    <t>Cold Crocodiles [A25]</t>
  </si>
  <si>
    <t>The Island [AD4]</t>
  </si>
  <si>
    <t>Intimate War [AD5]</t>
  </si>
  <si>
    <t>Breakout [AD6]</t>
  </si>
  <si>
    <t>--- 1991 Annual ---</t>
  </si>
  <si>
    <t>Beachhead at Ozereyka Bay [A26]</t>
  </si>
  <si>
    <t>Roman/Ger</t>
  </si>
  <si>
    <t>King's Castle [A27]</t>
  </si>
  <si>
    <t>The Professionals [A28]</t>
  </si>
  <si>
    <t>A Meeting of Patrols [A29]</t>
  </si>
  <si>
    <t>Defeat in Java [A30]</t>
  </si>
  <si>
    <t>On the Road to Andalsnes [A31]</t>
  </si>
  <si>
    <t>Zon with the Wind [A32]</t>
  </si>
  <si>
    <t>Tettau's Attack [A33]</t>
  </si>
  <si>
    <t>Lash Out [A34]</t>
  </si>
  <si>
    <t>Guards Attack [A35]</t>
  </si>
  <si>
    <t>Oy Veghel [A36]</t>
  </si>
  <si>
    <t>Dreil Team [A37]</t>
  </si>
  <si>
    <t>North Bank [A38]</t>
  </si>
  <si>
    <t>Lehr Sanction [AD7]</t>
  </si>
  <si>
    <t>Gruppo Mobile [AD8]</t>
  </si>
  <si>
    <t>Fire on the Volga [AH1]</t>
  </si>
  <si>
    <t>--- 1992 Annual ---</t>
  </si>
  <si>
    <t>Showdown at Tug Argan Pass [A39]</t>
  </si>
  <si>
    <t>Indian (British)</t>
  </si>
  <si>
    <t>Ad Hoc at Beaurains [A40]</t>
  </si>
  <si>
    <t>OP Hill [A41]</t>
  </si>
  <si>
    <t>Commando Hunt [A42]</t>
  </si>
  <si>
    <t>Probing Layforce [A43]</t>
  </si>
  <si>
    <t>Blocking Action at Lipki [A44]</t>
  </si>
  <si>
    <t>Chakila Sunrise [A45]</t>
  </si>
  <si>
    <t>Rattle of Sabres [A46]</t>
  </si>
  <si>
    <t>White Tigers [A47]</t>
  </si>
  <si>
    <t>Best-Laid Plans [A48]</t>
  </si>
  <si>
    <t>Delaying Action [A49]</t>
  </si>
  <si>
    <t>...and Here We Damned Well Stay [A50]</t>
  </si>
  <si>
    <t>Royal Marines [AD9]</t>
  </si>
  <si>
    <t>The Tiger of Toungoo [AD10]</t>
  </si>
  <si>
    <t>The Commissar's House [AH2]</t>
  </si>
  <si>
    <t>--- 1993a Annual ---</t>
  </si>
  <si>
    <t>Clash Along the Psel [A51]</t>
  </si>
  <si>
    <t>Swan Song [A52]</t>
  </si>
  <si>
    <t>Smith &amp; Weston [A53]</t>
  </si>
  <si>
    <t>The Raate Road [A54]</t>
  </si>
  <si>
    <t>The Cat Has Jumped [A55]</t>
  </si>
  <si>
    <t>A Good Party [A56]</t>
  </si>
  <si>
    <t>First Banzai [A57]</t>
  </si>
  <si>
    <t>Munda Mash (ATL1 redone) [A58]</t>
  </si>
  <si>
    <t>Death at Carentan (ATL2 redone) [A59]</t>
  </si>
  <si>
    <t>Totsugeki! (ATL3 redone) [A60]</t>
  </si>
  <si>
    <t>Sicilian Midnight [AD11]</t>
  </si>
  <si>
    <t>--- 1993b Annual ---</t>
  </si>
  <si>
    <t>Across the Wire [A61]</t>
  </si>
  <si>
    <t>Paole Zion [A62]</t>
  </si>
  <si>
    <t>German/Axis Minor</t>
  </si>
  <si>
    <t>Action at Balberkamp [A63]</t>
  </si>
  <si>
    <t>Chateau de Quesnoy [A64]</t>
  </si>
  <si>
    <t>The Dinant Bridgehead [A65]</t>
  </si>
  <si>
    <t>Counterstroke at Stonne [A66]</t>
  </si>
  <si>
    <t>Monte Castello [A67]</t>
  </si>
  <si>
    <t>Brazilian</t>
  </si>
  <si>
    <t>Tussle at Thomashof [AD12]</t>
  </si>
  <si>
    <t>Grabbing Gavutu [AH3]</t>
  </si>
  <si>
    <t>Tanambogo Nightmare [AH4]</t>
  </si>
  <si>
    <t>Take Two [AH5]</t>
  </si>
  <si>
    <t>Sand and Blood [GT-I]</t>
  </si>
  <si>
    <t>--- 1995 Annual ---</t>
  </si>
  <si>
    <t>Acts of Defiance (CH5 repub.) [A68]</t>
  </si>
  <si>
    <t>Broich Bash (IC5 repub.) [A69]</t>
  </si>
  <si>
    <t>Wintergewitter (atp2 repub.) [A70]</t>
  </si>
  <si>
    <t>Patton's Prayers (ASLUG23 re.) [A71]</t>
  </si>
  <si>
    <t>Italian Brothers (atp8 repub.) [A72]</t>
  </si>
  <si>
    <t>Not Out of the Woods Yet (Z14 repub) [A73]</t>
  </si>
  <si>
    <t>Valhalla Bound (X11 repub.) [A74]</t>
  </si>
  <si>
    <t>Medal of Honor [A75]</t>
  </si>
  <si>
    <t>Night Drop [A76]</t>
  </si>
  <si>
    <t>Hide &amp; Seek [A77]</t>
  </si>
  <si>
    <t>Prelude to Breakout [A78]</t>
  </si>
  <si>
    <t>Mike Red [A79]</t>
  </si>
  <si>
    <t>Commando Schenke (SCA3 repub.) [A80]</t>
  </si>
  <si>
    <t>They Fired on Odessa (SCA2 re.) [A81]</t>
  </si>
  <si>
    <t>Orange at Walawbum (SCA5 re.) [A82]</t>
  </si>
  <si>
    <t>Endless Struggle [A84]</t>
  </si>
  <si>
    <t>Airborne Samurai [A85]</t>
  </si>
  <si>
    <t>Fighting Sparrow [A86]</t>
  </si>
  <si>
    <t>The Grand Canal [A87]</t>
  </si>
  <si>
    <t>Surprise Encounter (Z4 repub.) [A88]</t>
  </si>
  <si>
    <t>First Day of Diadem [A89]</t>
  </si>
  <si>
    <t>Cutting Out a Strongpoint [A90]</t>
  </si>
  <si>
    <t>S.African</t>
  </si>
  <si>
    <t>The Mailed Fist (Z12 repub.) [AD13]</t>
  </si>
  <si>
    <t>--- 1996 Annual ---</t>
  </si>
  <si>
    <t>The Road to Gora [A91]</t>
  </si>
  <si>
    <t>Highway 5 [A92]</t>
  </si>
  <si>
    <t>Faugh A' Ballagh! [A93]</t>
  </si>
  <si>
    <t>Last Defense Line [A94]</t>
  </si>
  <si>
    <t>The Long Road [A95]</t>
  </si>
  <si>
    <t>In Rommel's Wake [A96]</t>
  </si>
  <si>
    <t>Tasimboko Raid [A97]</t>
  </si>
  <si>
    <t>Crossing the Gniloi Tikitsch [A98]</t>
  </si>
  <si>
    <t>To Clear a Roadblock [A99]</t>
  </si>
  <si>
    <t>Dorset Wood in the Rain [A100]</t>
  </si>
  <si>
    <t>The Drive for Taierzhuang [A101]</t>
  </si>
  <si>
    <t>On Silent Wings [A102]</t>
  </si>
  <si>
    <t>Mayhem in Manila [A103]</t>
  </si>
  <si>
    <t>In Front of the Storm [A104]</t>
  </si>
  <si>
    <t>--- 1997 Annual ---</t>
  </si>
  <si>
    <t>Police Action [A105]</t>
  </si>
  <si>
    <t>Debacle at Korosten [A106]</t>
  </si>
  <si>
    <t>The Red Wave [A107]</t>
  </si>
  <si>
    <t>Sudden Death [A108]</t>
  </si>
  <si>
    <t>Scouts Out [A109]</t>
  </si>
  <si>
    <t>Shanghai in Flames [A110]</t>
  </si>
  <si>
    <t>Cattern's Position [A111]</t>
  </si>
  <si>
    <t>Gift of Time [A112]</t>
  </si>
  <si>
    <t>American/British</t>
  </si>
  <si>
    <t>Then Things Got Worse [A113]</t>
  </si>
  <si>
    <t>Hamlet's Demise [A114]</t>
  </si>
  <si>
    <t>Blockbusters [A115]</t>
  </si>
  <si>
    <t>Tangled Up in Blue [A116]</t>
  </si>
  <si>
    <t>Maggot Hill [A117]</t>
  </si>
  <si>
    <t>The Waterhole [A118]</t>
  </si>
  <si>
    <t>Showdown in Syria [A119]</t>
  </si>
  <si>
    <t>Uncommon Valor [A120]</t>
  </si>
  <si>
    <t>--- General ---</t>
  </si>
  <si>
    <t>Timoshenko's Attack [G1]</t>
  </si>
  <si>
    <t>Last Act in Lorraine [G2]</t>
  </si>
  <si>
    <t>The Forgotten Front [G3]</t>
  </si>
  <si>
    <t>First Action [G4]</t>
  </si>
  <si>
    <t>Six Came Back [G5]</t>
  </si>
  <si>
    <t>Rocket's Red Glare [G6]</t>
  </si>
  <si>
    <t>Bring up the Guns [G7]</t>
  </si>
  <si>
    <t>Recon in Force [G8]</t>
  </si>
  <si>
    <t>Sunday of the Dead [G9]</t>
  </si>
  <si>
    <t>Grab at Gribovo [G10]</t>
  </si>
  <si>
    <t>Pegasus Bridge [G11]</t>
  </si>
  <si>
    <t>Avalanche! [G12]</t>
  </si>
  <si>
    <t>A View from the Top [G13]</t>
  </si>
  <si>
    <t>Tiger, Tiger [G14]</t>
  </si>
  <si>
    <t>Bone of Contention [G15]</t>
  </si>
  <si>
    <t>Alligator Creek [G16]</t>
  </si>
  <si>
    <t>Hakkaa Paalle [G17]</t>
  </si>
  <si>
    <t>GOYA [G18]</t>
  </si>
  <si>
    <t>A Tough Nut to Crack [G19]</t>
  </si>
  <si>
    <t>Camp Nibeiwa [G20]</t>
  </si>
  <si>
    <t>Cat's Kill [G21]</t>
  </si>
  <si>
    <t>A Day By the Shore [G22]</t>
  </si>
  <si>
    <t>Habbaniya Heights [G23]</t>
  </si>
  <si>
    <t>The T-Patchers [G25]</t>
  </si>
  <si>
    <t>Parker's Crossroads [G26]</t>
  </si>
  <si>
    <t>Vaagso Venture [G27]</t>
  </si>
  <si>
    <t>Ramsey's Charge [G28]</t>
  </si>
  <si>
    <t>Shoot-N-Scoot [G29]</t>
  </si>
  <si>
    <t>Morgan's Stand [G30]</t>
  </si>
  <si>
    <t>Point of the Sword [G31]</t>
  </si>
  <si>
    <t>British/Canadian</t>
  </si>
  <si>
    <t>A Helping Hand [G32]</t>
  </si>
  <si>
    <t>The Awakening of Spring [G33]</t>
  </si>
  <si>
    <t>The Liberators [G34]</t>
  </si>
  <si>
    <t>Going to Church [G35]</t>
  </si>
  <si>
    <t>Hill of Death [G36]</t>
  </si>
  <si>
    <t>Forth Bridge [G37]</t>
  </si>
  <si>
    <t>Castello Fatato [G38]</t>
  </si>
  <si>
    <t>A Desperate Affair [G39]</t>
  </si>
  <si>
    <t>Jabo! [G41]</t>
  </si>
  <si>
    <t>The Youth's First Blood [G42]</t>
  </si>
  <si>
    <t>Kangaroo Hop [G43]</t>
  </si>
  <si>
    <t>Halha River Bridge [G45]</t>
  </si>
  <si>
    <t>Triumph Atop Taraldsvikfjell [G46]</t>
  </si>
  <si>
    <t>French/Norwegian</t>
  </si>
  <si>
    <t>To the Last Man [GD-A]</t>
  </si>
  <si>
    <t>Smoke the Kents [GD-C]</t>
  </si>
  <si>
    <t>Ghosts in the Rubble [GH-A]</t>
  </si>
  <si>
    <t>--- General Magazine: Updated SL Scenarios ---</t>
  </si>
  <si>
    <t>Hill 621 [E]</t>
  </si>
  <si>
    <t>The Paw of the Tiger [F]</t>
  </si>
  <si>
    <t>Hube's Pocket [G]</t>
  </si>
  <si>
    <t>Escape from Velikiye Luki [H]</t>
  </si>
  <si>
    <t>Buchholz Station [I]</t>
  </si>
  <si>
    <t>The Bitche Salient [J]</t>
  </si>
  <si>
    <t>The Cannes Strongpoint [K]</t>
  </si>
  <si>
    <t>Hitdorf on the Rhine [L]</t>
  </si>
  <si>
    <t>First Crisis at Army Group North [M]</t>
  </si>
  <si>
    <t>Soldiers of Destruction [N]</t>
  </si>
  <si>
    <t>The St. Goar Assault [O]</t>
  </si>
  <si>
    <t>The Road to Wiltz [P]</t>
  </si>
  <si>
    <t>Land Leviathans [Q]</t>
  </si>
  <si>
    <t>Burzevo [R]</t>
  </si>
  <si>
    <t>The Whirlwind [S]</t>
  </si>
  <si>
    <t>Pavlov's House [T]</t>
  </si>
  <si>
    <t>Chance d'une affaire (Chance for a Bargain) [U]</t>
  </si>
  <si>
    <t>Auld Lang Syne [V]</t>
  </si>
  <si>
    <t>The Defense Of Luga [W]</t>
  </si>
  <si>
    <t>--- General Magazine: Tournament Scenarios ---</t>
  </si>
  <si>
    <t>Gavin Take [T1]</t>
  </si>
  <si>
    <t>The Puma Prowls [T2]</t>
  </si>
  <si>
    <t>Ranger Stronghold [T3]</t>
  </si>
  <si>
    <t>Shklov's Labors Lost [T4]</t>
  </si>
  <si>
    <t>The Pouppeville Exit [T5]</t>
  </si>
  <si>
    <t>The Dead of Winter [T6]</t>
  </si>
  <si>
    <t>Hill 253.5 [T7]</t>
  </si>
  <si>
    <t>Aachen's Pall [T8]</t>
  </si>
  <si>
    <t>Niscemi-Biscari Highway [T9]</t>
  </si>
  <si>
    <t>Devil's Hill [T10]</t>
  </si>
  <si>
    <t>The Attempt to Relieve Peiper [T11]</t>
  </si>
  <si>
    <t>Hunters from the Sky [T12]</t>
  </si>
  <si>
    <t>Commando Raid at Dieppe [T13]</t>
  </si>
  <si>
    <t>Gambit [T14]</t>
  </si>
  <si>
    <t>The Akrotiri Peninsula [T15]</t>
  </si>
  <si>
    <t>Strayer's Strays [T16]</t>
  </si>
  <si>
    <t>--- Achtung! Panzer! ---</t>
  </si>
  <si>
    <t>Achtung! Panzer! CG-1 [AP-CG1]</t>
  </si>
  <si>
    <t>Achtung! Panzer! CG-2 [AP-CG2]</t>
  </si>
  <si>
    <t>Achtung! Panzer! CG-3 [AP-CG3]</t>
  </si>
  <si>
    <t>Gunner! Armor Piercing! [BB27.1]</t>
  </si>
  <si>
    <t>--- Action at Carentan! ---</t>
  </si>
  <si>
    <t>Cole's Charge [AaC1]</t>
  </si>
  <si>
    <t>The Cabbage Patch [AaC2]</t>
  </si>
  <si>
    <t>Green Devils [AaC3]</t>
  </si>
  <si>
    <t>Cooperation Reigns [AaC4]</t>
  </si>
  <si>
    <t>--- All American ---</t>
  </si>
  <si>
    <t>The Milling Crowd [AA1]</t>
  </si>
  <si>
    <t>Ambush at Cauquigny [AA2]</t>
  </si>
  <si>
    <t>To the Manor Drawn [AA3]</t>
  </si>
  <si>
    <t>A Better Spot Than This [AA4]</t>
  </si>
  <si>
    <t>Cloaks of Confusion [AA5]</t>
  </si>
  <si>
    <t>Go! Go! Go! [AA6]</t>
  </si>
  <si>
    <t>Easy Over [AA7]</t>
  </si>
  <si>
    <t>Charge the Causeway [AA8]</t>
  </si>
  <si>
    <t>VII Corps Bridgehead [AA9]</t>
  </si>
  <si>
    <t>Go to Town [AA10]</t>
  </si>
  <si>
    <t>--- All American 2: Timmes Orchard ---</t>
  </si>
  <si>
    <t>Absent Friends [AA11]</t>
  </si>
  <si>
    <t>Westward Ho! [AA12]</t>
  </si>
  <si>
    <t>South Rampart--Fire! [AA13]</t>
  </si>
  <si>
    <t>North Rampart--Fire! [AA14]</t>
  </si>
  <si>
    <t>Beneath the Castle Walls [AA15]</t>
  </si>
  <si>
    <t>The Siege [AA16]</t>
  </si>
  <si>
    <t>Millet's Men [AA17]</t>
  </si>
  <si>
    <t>A Bridge So Far... [AA18]</t>
  </si>
  <si>
    <t>--- All American 3: Shanley's Hill ---</t>
  </si>
  <si>
    <t>Gavin's Train [AA19]</t>
  </si>
  <si>
    <t>You've Killed Us! [AA20]</t>
  </si>
  <si>
    <t>Maloney's Turn [AA21]</t>
  </si>
  <si>
    <t>A Long Way to Berlin [AA22]</t>
  </si>
  <si>
    <t>Lost Battalions [AA23]</t>
  </si>
  <si>
    <t>Fire Brigade to Filiolet [AA24]</t>
  </si>
  <si>
    <t>Shanley's Hill [AA25]</t>
  </si>
  <si>
    <t>Everybody's Dying [AA26]</t>
  </si>
  <si>
    <t>Lifeline [AA27]</t>
  </si>
  <si>
    <t>Access Denied [AA28]</t>
  </si>
  <si>
    <t>--- All American Gamers Guide ---</t>
  </si>
  <si>
    <t>Historical Defiance on Hill 30 [AAGG1]</t>
  </si>
  <si>
    <t>Historical Gavin Take [AAGG2]</t>
  </si>
  <si>
    <t>Historical The Port-Filliolet Crossroad [AAGG3]</t>
  </si>
  <si>
    <t>--- All Time Favorites--HOB ---</t>
  </si>
  <si>
    <t>Paper Line [ATF 1]</t>
  </si>
  <si>
    <t>One Eye to the West (NQNG! 6 repub.) [ATF 2]</t>
  </si>
  <si>
    <t>Bear Hunt (NQNG! 3 repub.) [ATF 3]</t>
  </si>
  <si>
    <t>--- Anzacon Tournament ---</t>
  </si>
  <si>
    <t>--- Aprilia: the factory ---</t>
  </si>
  <si>
    <t>Grenadier Against Grenadier [ATF1]</t>
  </si>
  <si>
    <t>Donnybrook [ATF2]</t>
  </si>
  <si>
    <t>Schaefer By Far [ATF3]</t>
  </si>
  <si>
    <t>Night Shift at the Factory [ATF4]</t>
  </si>
  <si>
    <t>The Works [ATF5]</t>
  </si>
  <si>
    <t>Rock Around the Clock [ATF6]</t>
  </si>
  <si>
    <t>--- ASL Crossroads ---</t>
  </si>
  <si>
    <t>One Puka Puka [JA1]</t>
  </si>
  <si>
    <t>--- ASL Digest ---</t>
  </si>
  <si>
    <t>Hill 67 [GL1]</t>
  </si>
  <si>
    <t>Wotanstellung (Wotan's Position) [HR1]</t>
  </si>
  <si>
    <t>Swatting At Tigers [SL41]</t>
  </si>
  <si>
    <t>Operation Switchback [SL218]</t>
  </si>
  <si>
    <t>Scheldt Fortress South [SL219]</t>
  </si>
  <si>
    <t>Clearing the Breskins Pocket [SL220]</t>
  </si>
  <si>
    <t>The Grainery [TH10]</t>
  </si>
  <si>
    <t>Unsung Heroes [TH-B1]</t>
  </si>
  <si>
    <t>The Last Alliance [TH-LT1]</t>
  </si>
  <si>
    <t>Hall of the Mountain King [TSS2]</t>
  </si>
  <si>
    <t>Thor's Hammer [TSS3]</t>
  </si>
  <si>
    <t>--- ASL Digest: Original Scenarios ---</t>
  </si>
  <si>
    <t>Somewhere, July 1943 [SC1]</t>
  </si>
  <si>
    <t>The Defense of Shanghai University [SC3]</t>
  </si>
  <si>
    <t>Mean Quick Raid [SC4]</t>
  </si>
  <si>
    <t>The Factory (SL 38 updated) [SC5]</t>
  </si>
  <si>
    <t>Gela 1: Force X Arrives! [SC6]</t>
  </si>
  <si>
    <t>Gela 2: The Relief of Company F [SC7]</t>
  </si>
  <si>
    <t>Gela 3: Seize the Cathedral! [SC8]</t>
  </si>
  <si>
    <t>Château Cherry [SC9]</t>
  </si>
  <si>
    <t>Home Alone (vol3I6) [SC10]</t>
  </si>
  <si>
    <t>Climax at Nijmegen Bridge [SC12]</t>
  </si>
  <si>
    <t>--- ASL Digest: Phoenixcon ---</t>
  </si>
  <si>
    <t>Breaking Out of the Cauldron; Demise of the King's African Rifles [SC2.1]</t>
  </si>
  <si>
    <t>Even Tigers Must Beware the Ides of March! [SC2.2]</t>
  </si>
  <si>
    <t>For God, Queen, and Country ... Volunteering Again! [SC2.3]</t>
  </si>
  <si>
    <t>Last Gasp of the Wacht am Rhein! [SC2.4]</t>
  </si>
  <si>
    <t>Fifty Years Ago Today: Greeks Counter Italian Invasion [SC2.5]</t>
  </si>
  <si>
    <t>With a Little Help From Our Friends [SC2.6]</t>
  </si>
  <si>
    <t>The Defiance of the Narvik Military Academy [SC2.7]</t>
  </si>
  <si>
    <t>--- ASL Digest: Popcorn Scenarios ---</t>
  </si>
  <si>
    <t>The Duel [P1]</t>
  </si>
  <si>
    <t>The Dirty Dozen--Back for More [P2]</t>
  </si>
  <si>
    <t>Ride of the Valkyries [P3]</t>
  </si>
  <si>
    <t>--- ASL Digest: Postscript Scenarios ---</t>
  </si>
  <si>
    <t>Sowchos 79 [COI16]</t>
  </si>
  <si>
    <t>Debacle at Korosten [COI17]</t>
  </si>
  <si>
    <t>Defense of Luga [COI18]</t>
  </si>
  <si>
    <t>Take the Chance [TT1]</t>
  </si>
  <si>
    <t>Panzers Marsch! [TT3]</t>
  </si>
  <si>
    <t>--- ASL Journal ---</t>
  </si>
  <si>
    <t>Extracurricular Activity [122]</t>
  </si>
  <si>
    <t>Red Banner Days [FB18]</t>
  </si>
  <si>
    <t>Battlin' Buckeyes [J2]</t>
  </si>
  <si>
    <t>A Sunday Stroll [J3]</t>
  </si>
  <si>
    <t>Wet Sahwahs [J4]</t>
  </si>
  <si>
    <t>Bizory Loves Company [J5]</t>
  </si>
  <si>
    <t>St. Barthelemy Bash [J6]</t>
  </si>
  <si>
    <t>Slow and Steady [J7]</t>
  </si>
  <si>
    <t>Block Busting in Bokruisk [J8]</t>
  </si>
  <si>
    <t>A Stiff Fight [J9]</t>
  </si>
  <si>
    <t>Armored Fist [J10]</t>
  </si>
  <si>
    <t>In the Old Tradition [J11]</t>
  </si>
  <si>
    <t>Jungle Fighters [J12]</t>
  </si>
  <si>
    <t>The Gorge [J13]</t>
  </si>
  <si>
    <t>On the Hoss' Side [J14]</t>
  </si>
  <si>
    <t>Turning Off the Spigot [J15]</t>
  </si>
  <si>
    <t>Kakazu's Tombs [J16]</t>
  </si>
  <si>
    <t>Clearing Kakazu [J17]</t>
  </si>
  <si>
    <t>The Pinnacle (ASL Journal #2) [J18]</t>
  </si>
  <si>
    <t>Merzenhausen Zoo [J19]</t>
  </si>
  <si>
    <t>The Guns of Naro (ASL Journal #2) [J20]</t>
  </si>
  <si>
    <t>Scobie Preserves [J21]</t>
  </si>
  <si>
    <t>Oh Joy! [J22]</t>
  </si>
  <si>
    <t>Kampfgruppe at Karachev [J23]</t>
  </si>
  <si>
    <t>Smashing the 3rd [J24]</t>
  </si>
  <si>
    <t>The Weigh In [J25]</t>
  </si>
  <si>
    <t>Round Two [J26]</t>
  </si>
  <si>
    <t>High Tide at Heiligenbeil [J27]</t>
  </si>
  <si>
    <t>Inhumaine [J28]</t>
  </si>
  <si>
    <t>The Capture of Balta [J29]</t>
  </si>
  <si>
    <t>Nocturnal Attrition [J30]</t>
  </si>
  <si>
    <t>Lovat First Sight [J31]</t>
  </si>
  <si>
    <t>Panzer Graveyard [J32]</t>
  </si>
  <si>
    <t>The Slaughterhouse [J33]</t>
  </si>
  <si>
    <t>Men of the Mountains [J34]</t>
  </si>
  <si>
    <t>Siam Sambal [J35]</t>
  </si>
  <si>
    <t>Thai (Chinese)</t>
  </si>
  <si>
    <t>The Bridge of Verdalsora [J36]</t>
  </si>
  <si>
    <t>Tretten in Flames [J37]</t>
  </si>
  <si>
    <t>Bitter Defense at Otta [J38]</t>
  </si>
  <si>
    <t>Indeed! [J39]</t>
  </si>
  <si>
    <t>Might Makes Right [J40]</t>
  </si>
  <si>
    <t>By Ourselves [J41]</t>
  </si>
  <si>
    <t>Grebbe End [J42]</t>
  </si>
  <si>
    <t>3rd RTR in the Rain [J43]</t>
  </si>
  <si>
    <t>Audacity! [J44]</t>
  </si>
  <si>
    <t>The Last Roadblock [J45]</t>
  </si>
  <si>
    <t>Strongpoint 11 [J46]</t>
  </si>
  <si>
    <t>They're Here! Reverse! [J47]</t>
  </si>
  <si>
    <t>Blood Enemies [J48]</t>
  </si>
  <si>
    <t>Croatian</t>
  </si>
  <si>
    <t>Desperate Dash [J49]</t>
  </si>
  <si>
    <t>The Cactus Farm [J50]</t>
  </si>
  <si>
    <t>Canicatti [J51]</t>
  </si>
  <si>
    <t>Dress Rehearsal [J52]</t>
  </si>
  <si>
    <t>Setting the Stage [J53]</t>
  </si>
  <si>
    <t>Showtime [J54]</t>
  </si>
  <si>
    <t>Matsumoto's Charge [J55]</t>
  </si>
  <si>
    <t>A Burnt Out Case [J56]</t>
  </si>
  <si>
    <t>Guards Artillery [J57]</t>
  </si>
  <si>
    <t>No. 8 Platoon Overrun [J58]</t>
  </si>
  <si>
    <t>Friday the 13th [J59]</t>
  </si>
  <si>
    <t>Bad Luck [J60]</t>
  </si>
  <si>
    <t>In the Bag [J61]</t>
  </si>
  <si>
    <t>Lee's Charge [J62]</t>
  </si>
  <si>
    <t>Silesian Interlude [J63]</t>
  </si>
  <si>
    <t>American Tragedy - Kakazu Ridge [J64]</t>
  </si>
  <si>
    <t>Brave Little Emchas [J65]</t>
  </si>
  <si>
    <t>Sound Retreat [J66]</t>
  </si>
  <si>
    <t>The Lawless Roads [J67]</t>
  </si>
  <si>
    <t>Unlucky Thirteenth [J68]</t>
  </si>
  <si>
    <t>The Army at the Edge of the World [J69]</t>
  </si>
  <si>
    <t>Just an Illusion [J70]</t>
  </si>
  <si>
    <t>Tomforce [J71]</t>
  </si>
  <si>
    <t>Cahier Carriers [J72]</t>
  </si>
  <si>
    <t>Tired and Unsupported [J73]</t>
  </si>
  <si>
    <t>Priests on the Line [J74]</t>
  </si>
  <si>
    <t>My Lonely Valentine [J75]</t>
  </si>
  <si>
    <t>Ultimate Treachery [J76]</t>
  </si>
  <si>
    <t>Moses' Blazes [J77]</t>
  </si>
  <si>
    <t>Fast Heinz [J78]</t>
  </si>
  <si>
    <t>Rommel's Remedy [J79]</t>
  </si>
  <si>
    <t>Egypt's Last Hope [J80]</t>
  </si>
  <si>
    <t>Twisted Knickers [J81]</t>
  </si>
  <si>
    <t>Pavlov's House [J82]</t>
  </si>
  <si>
    <t>Bloody Nose [J83]</t>
  </si>
  <si>
    <t>German/Romanian</t>
  </si>
  <si>
    <t>Makin Taken [J84]</t>
  </si>
  <si>
    <t>Ptichin' In [J85]</t>
  </si>
  <si>
    <t>Frontal Assault [J86]</t>
  </si>
  <si>
    <t>Flames of Unrest [J87]</t>
  </si>
  <si>
    <t>Escape to Wiltz [J88]</t>
  </si>
  <si>
    <t>Himmler's House [J89]</t>
  </si>
  <si>
    <t>The Time of Humiliations [J90]</t>
  </si>
  <si>
    <t>The Sooner the Better [J91]</t>
  </si>
  <si>
    <t>Your Turn Now [J92]</t>
  </si>
  <si>
    <t>The Porechye Bridgehead [J93]</t>
  </si>
  <si>
    <t>Kempf at Melikhovo [J94]</t>
  </si>
  <si>
    <t>Typical German Response [J95]</t>
  </si>
  <si>
    <t>Another Bloody Attack [J96]</t>
  </si>
  <si>
    <t>A Nice Morning for a Ride [J97]</t>
  </si>
  <si>
    <t>Lend-Lease Attack [J98]</t>
  </si>
  <si>
    <t>On to Florence [J99]</t>
  </si>
  <si>
    <t>For a Few Rounds More [J100]</t>
  </si>
  <si>
    <t>The Coconut Plantation [J101]</t>
  </si>
  <si>
    <t>The Yelnya Bridge [J102]</t>
  </si>
  <si>
    <t>Lenin's Sons [J103]</t>
  </si>
  <si>
    <t>Flanking Flamethrowers [J104]</t>
  </si>
  <si>
    <t>Borodino Train Station [J105]</t>
  </si>
  <si>
    <t>Marders Not Martyrs [J106]</t>
  </si>
  <si>
    <t>Operation Schwarz [J107]</t>
  </si>
  <si>
    <t>Danica Air [J108]</t>
  </si>
  <si>
    <t>Break for Hungary [J109]</t>
  </si>
  <si>
    <t>The Prelude to Spring [J110]</t>
  </si>
  <si>
    <t>Prussia in Flames [J111]</t>
  </si>
  <si>
    <t>Prelude to Dying [J112]</t>
  </si>
  <si>
    <t>Maczek Fire Brigade [J113]</t>
  </si>
  <si>
    <t>The Marketplace at Wormhoudt [J114]</t>
  </si>
  <si>
    <t>Last Push to Mozhaisk [J115]</t>
  </si>
  <si>
    <t>Brigade Hill [J116]</t>
  </si>
  <si>
    <t>The Triangle [J117]</t>
  </si>
  <si>
    <t>Elephants Unleashed [J118]</t>
  </si>
  <si>
    <t>Sovkhoz Haystacks [J119]</t>
  </si>
  <si>
    <t>Ishun Tank Traps [J120]</t>
  </si>
  <si>
    <t>Schloss Hemingstein [J121]</t>
  </si>
  <si>
    <t>Bloody Bois Jacques [J122]</t>
  </si>
  <si>
    <t>Charging Chaumont [J123]</t>
  </si>
  <si>
    <t>Cobra Kings [J124]</t>
  </si>
  <si>
    <t>Everything Is Lost [J125]</t>
  </si>
  <si>
    <t>Ugly Faces [J126]</t>
  </si>
  <si>
    <t>Messervy's Men [J127]</t>
  </si>
  <si>
    <t>Opium Hill [J128]</t>
  </si>
  <si>
    <t>Mountain Hunters [J129]</t>
  </si>
  <si>
    <t>The Art of Dying [J130]</t>
  </si>
  <si>
    <t>First Love [J131]</t>
  </si>
  <si>
    <t>Jungle Infiltration [J132]</t>
  </si>
  <si>
    <t>One Miserable Night [J133]</t>
  </si>
  <si>
    <t>Kerry's Crossing [J134]</t>
  </si>
  <si>
    <t>Diversion [J135]</t>
  </si>
  <si>
    <t>Muddy Mayhem [J136]</t>
  </si>
  <si>
    <t>No Mercy In Burcy [J137]</t>
  </si>
  <si>
    <t>Point to Make [J138]</t>
  </si>
  <si>
    <t>Light Aid Detached [J139]</t>
  </si>
  <si>
    <t>Belgian/British</t>
  </si>
  <si>
    <t>All Down the Line [J140]</t>
  </si>
  <si>
    <t>Riding with the King [J141]</t>
  </si>
  <si>
    <t>Penny Packets [J142]</t>
  </si>
  <si>
    <t>Circle of Doom [J143]</t>
  </si>
  <si>
    <t>Three for the Third [J144]</t>
  </si>
  <si>
    <t>Golden Pheasants [J145]</t>
  </si>
  <si>
    <t>Ragnarök (Ragnarok) [J146]</t>
  </si>
  <si>
    <t>Into the Grinding Mill [J147]</t>
  </si>
  <si>
    <t>Last Minute War [J148]</t>
  </si>
  <si>
    <t>Taking a Stand at Rosario [J149]</t>
  </si>
  <si>
    <t>Squeeze Play [J151]</t>
  </si>
  <si>
    <t>Messenger Boys [J152]</t>
  </si>
  <si>
    <t>Dawn's Early Light [J153]</t>
  </si>
  <si>
    <t>Cradle to Grave [J154]</t>
  </si>
  <si>
    <t>American/Free French</t>
  </si>
  <si>
    <t>It's Hardly Fair [J155]</t>
  </si>
  <si>
    <t>Mageret Mixer [J156]</t>
  </si>
  <si>
    <t>Rage Against the Machine [J157]</t>
  </si>
  <si>
    <t>It Don't Come Easy [J158]</t>
  </si>
  <si>
    <t>Tropic Lightning [J159]</t>
  </si>
  <si>
    <t>Bienen Burnout [J160]</t>
  </si>
  <si>
    <t>Broadway to Prokhorovka [J-KURSK-CG]</t>
  </si>
  <si>
    <t>Verdict at Nuremberg [J-VaN-CG]</t>
  </si>
  <si>
    <t>Prayers in the Dark [KGP-IV]</t>
  </si>
  <si>
    <t>A Line in the Sand [LitS-CG]</t>
  </si>
  <si>
    <t>It's About Time (ASL Journal #2 variant) [PB6a]</t>
  </si>
  <si>
    <t>Who are these Devils? [PBr-CG1]</t>
  </si>
  <si>
    <t>Paying the Devil's Bill [PBr-CG2]</t>
  </si>
  <si>
    <t>When Devils Collide [PBr-CG3]</t>
  </si>
  <si>
    <t>Bled White [RB-IV]</t>
  </si>
  <si>
    <t>The Green Inferno [SC-CG1]</t>
  </si>
  <si>
    <t>Badanov's Boys [SoSB1]</t>
  </si>
  <si>
    <t>Assaulted at Arras [SoSB2]</t>
  </si>
  <si>
    <t>Marauding Marauders [SoSB3]</t>
  </si>
  <si>
    <t>Cellar Dwellers [VotG19]</t>
  </si>
  <si>
    <t>Terror at Twilight [VotG20]</t>
  </si>
  <si>
    <t>Defending the Voentorg [VotG21]</t>
  </si>
  <si>
    <t>Bark You Dogs! [VotG22]</t>
  </si>
  <si>
    <t>Heroes of the Soviet Union [VotG23]</t>
  </si>
  <si>
    <t>Raid on Rodimtsev [VotG24]</t>
  </si>
  <si>
    <t>Urban Nightmare [VotG25]</t>
  </si>
  <si>
    <t>--- ASL on the Internet ---</t>
  </si>
  <si>
    <t>Deja Vu? [BP3]</t>
  </si>
  <si>
    <t>Breakout from Borisov [BfBv8]</t>
  </si>
  <si>
    <t>First Sting [DH1.1]</t>
  </si>
  <si>
    <t>Nalchik Captured [FE60]</t>
  </si>
  <si>
    <t>Hell at Kernioza [FE186]</t>
  </si>
  <si>
    <t>Plow Factory [FF7]</t>
  </si>
  <si>
    <t>Gray Waves [FF8]</t>
  </si>
  <si>
    <t>Schwerpunkt! [JDS1]</t>
  </si>
  <si>
    <t>Nimm das jetzt! (Take It Now!) [JDS2]</t>
  </si>
  <si>
    <t>Ride of the Valkyries [JDS3]</t>
  </si>
  <si>
    <t>Final Desperation [JDS4]</t>
  </si>
  <si>
    <t>Arracourt 1944 [PB-CG1]</t>
  </si>
  <si>
    <t>--- ASL Starter Kit #1 ---</t>
  </si>
  <si>
    <t>Retaking Vierville [S1]</t>
  </si>
  <si>
    <t>War of the Rats [S2]</t>
  </si>
  <si>
    <t>Simple Equation [S3]</t>
  </si>
  <si>
    <t>Welcome Back [S4]</t>
  </si>
  <si>
    <t>Clearing Colleville [S5]</t>
  </si>
  <si>
    <t>Released from the East [S6]</t>
  </si>
  <si>
    <t>--- ASL Starter Kit #2 ---</t>
  </si>
  <si>
    <t>Ambitious Assault [S9]</t>
  </si>
  <si>
    <t>Paper Army [S10]</t>
  </si>
  <si>
    <t>A Long Way to Go [S11]</t>
  </si>
  <si>
    <t>Over Open Sights [S12]</t>
  </si>
  <si>
    <t>Priority Target [S13]</t>
  </si>
  <si>
    <t>88s at Zon [S14]</t>
  </si>
  <si>
    <t>Hammer to the Teeth [S15]</t>
  </si>
  <si>
    <t>Legio Patria Nostra [S16]</t>
  </si>
  <si>
    <t>--- ASL Starter Kit #3 ---</t>
  </si>
  <si>
    <t>Joseph 351 [S20]</t>
  </si>
  <si>
    <t>American/Russian</t>
  </si>
  <si>
    <t>Clash at Borisovka [S21]</t>
  </si>
  <si>
    <t>Another Summer's Day [S22]</t>
  </si>
  <si>
    <t>Monty's Gamble [S23]</t>
  </si>
  <si>
    <t>Sherman Marches West [S24]</t>
  </si>
  <si>
    <t>Early Battles [S25]</t>
  </si>
  <si>
    <t>Last Ally, Last Victory [S26]</t>
  </si>
  <si>
    <t>Stand for New Zealand [S27]</t>
  </si>
  <si>
    <t>--- ASL Starter Kit Bonus Pack #1 Beyond the Beaches ---</t>
  </si>
  <si>
    <t>Sink's Encouragement [S41]</t>
  </si>
  <si>
    <t>One More Hedgerow [S42]</t>
  </si>
  <si>
    <t>Clearing Carentan [S43]</t>
  </si>
  <si>
    <t>--- ASL Starter Kit Expansion Pack #1 ---</t>
  </si>
  <si>
    <t>Across the Border [S44]</t>
  </si>
  <si>
    <t>Contested Settlement [S45]</t>
  </si>
  <si>
    <t>Where the Winter Lingers [S46]</t>
  </si>
  <si>
    <t>Not So Disposed [S47]</t>
  </si>
  <si>
    <t>Converging Assaults [S48]</t>
  </si>
  <si>
    <t>Cooks, Clerks, and Bazookas [S49]</t>
  </si>
  <si>
    <t>N-463 [S50]</t>
  </si>
  <si>
    <t>Enter the Young [S51]</t>
  </si>
  <si>
    <t>--- aslopensource.unblog.fr ---</t>
  </si>
  <si>
    <t>The Godet Hill [VB1]</t>
  </si>
  <si>
    <t>Probing for the Hotton Bridge [VB2]</t>
  </si>
  <si>
    <t>The Shooting Lodge [VB3]</t>
  </si>
  <si>
    <t>A Providential Occurence [VB4]</t>
  </si>
  <si>
    <t>The French Relief [VB5]</t>
  </si>
  <si>
    <t>Emergencies [VB6]</t>
  </si>
  <si>
    <t>NKVD Town Hall [VB7]</t>
  </si>
  <si>
    <t>Askim To Die [VB8]</t>
  </si>
  <si>
    <t>Tragic Ball at Colombey [VB9]</t>
  </si>
  <si>
    <t>The Agony of Doom 2 [VB10]</t>
  </si>
  <si>
    <t>--- Mailing List ---</t>
  </si>
  <si>
    <t>Tebbe's Tigers [ASLML1]</t>
  </si>
  <si>
    <t>--- ASL Manual '98 ---</t>
  </si>
  <si>
    <t>Gojira!!! [1954]</t>
  </si>
  <si>
    <t>Gojira, King of Monsters</t>
  </si>
  <si>
    <t>un chien boiteux et mal equilibre [K9]</t>
  </si>
  <si>
    <t>It Didn't Happen One Night [ON0]</t>
  </si>
  <si>
    <t>--- ASLOK 98 ---</t>
  </si>
  <si>
    <t>Riposte at Dusk [ASLOK1]</t>
  </si>
  <si>
    <t>Border Clash [ASLOK2]</t>
  </si>
  <si>
    <t>Mongolian (Rus)</t>
  </si>
  <si>
    <t>--- 2005 ASLOK 'XX' 20th Anniversary Scenario Pack ---</t>
  </si>
  <si>
    <t>Lions of Westerplatte [ASLXX1]</t>
  </si>
  <si>
    <t>Bydgoszcz Coup [ASLXX2]</t>
  </si>
  <si>
    <t>Buying Time [ASLXX3]</t>
  </si>
  <si>
    <t>Side by Side [ASLXX4]</t>
  </si>
  <si>
    <t>A Walk in the Sun [ASLXX5]</t>
  </si>
  <si>
    <t>Reprisals ... Patrols ... Pursuit [ASLXX6]</t>
  </si>
  <si>
    <t>Slaughter at Shanderovka [ASLXX7]</t>
  </si>
  <si>
    <t>Counterstroke at Carentan [ASLXX8]</t>
  </si>
  <si>
    <t>Friendly Fire [ASLXX9]</t>
  </si>
  <si>
    <t>Come Seven Come Eleven [ASLXX10]</t>
  </si>
  <si>
    <t>--- ASLOK 2007 Shellshocked Mini Scenarios ---</t>
  </si>
  <si>
    <t>Pinching Patton [Shellshock1]</t>
  </si>
  <si>
    <t>Out of the Fold [Shellshock2]</t>
  </si>
  <si>
    <t>--- ASLOK 2008 Shellshocked Mini Scenarios ---</t>
  </si>
  <si>
    <t>After the Disaster [SS3]</t>
  </si>
  <si>
    <t>Backs to the Saare [SS4]</t>
  </si>
  <si>
    <t>--- Action Pack 1 ---</t>
  </si>
  <si>
    <t>The Ring [AP1]</t>
  </si>
  <si>
    <t>Storm of Steel [AP2]</t>
  </si>
  <si>
    <t>A Breezeless Day [AP3]</t>
  </si>
  <si>
    <t>L'abbaye blanche (The White Abbey) [AP4]</t>
  </si>
  <si>
    <t>Invisible Foes [AP5]</t>
  </si>
  <si>
    <t>American/Partisan</t>
  </si>
  <si>
    <t>Savannah Rain [AP6]</t>
  </si>
  <si>
    <t>Directive Number Three [AP7]</t>
  </si>
  <si>
    <t>A Bloody Harvest [AP8]</t>
  </si>
  <si>
    <t>--- Action Pack 2 ---</t>
  </si>
  <si>
    <t>Red Storm [AP9]</t>
  </si>
  <si>
    <t>Closing the Net [AP10]</t>
  </si>
  <si>
    <t>Swamp Cats [AP11]</t>
  </si>
  <si>
    <t>Cream of the Crop [AP12]</t>
  </si>
  <si>
    <t>Shielding Moscow [AP13]</t>
  </si>
  <si>
    <t>Ace in the Hole [AP14]</t>
  </si>
  <si>
    <t>Broken Bamboo [AP15]</t>
  </si>
  <si>
    <t>Danger Forward [AP16]</t>
  </si>
  <si>
    <t>--- Action Pack 3: Few Returned ---</t>
  </si>
  <si>
    <t>The Valley of Death [AP17]</t>
  </si>
  <si>
    <t>Village of the Damned [AP18]</t>
  </si>
  <si>
    <t>Winter of their Discontent [AP19]</t>
  </si>
  <si>
    <t>Victory is Life [AP20]</t>
  </si>
  <si>
    <t>Red Don [AP21]</t>
  </si>
  <si>
    <t>Ghost Riders [AP22]</t>
  </si>
  <si>
    <t>Agony at Arnautovo [AP23]</t>
  </si>
  <si>
    <t>Tridentina Avanti! [AP24]</t>
  </si>
  <si>
    <t>The Last Day of the Cuneense [AP25]</t>
  </si>
  <si>
    <t>Flea Circus [AP26]</t>
  </si>
  <si>
    <t>All Roads Lead to Rome [AP27]</t>
  </si>
  <si>
    <t>The Hunters Become the Hunted [AP28]</t>
  </si>
  <si>
    <t>--- Action Pack 4: Normandy 1944 ---</t>
  </si>
  <si>
    <t>Raff's Dilemma [AP29]</t>
  </si>
  <si>
    <t>Not Apt to Drag Feet [AP30]</t>
  </si>
  <si>
    <t>First Cristot [AP31]</t>
  </si>
  <si>
    <t>Second Crack at Caumont [AP32]</t>
  </si>
  <si>
    <t>Second Cristot [AP33]</t>
  </si>
  <si>
    <t>Bocage Blockage [AP34]</t>
  </si>
  <si>
    <t>A Lesson for Lehr [AP35]</t>
  </si>
  <si>
    <t>Take a Bath [AP36]</t>
  </si>
  <si>
    <t>Apples to Apples [AP37]</t>
  </si>
  <si>
    <t>Infiltrators [AP38]</t>
  </si>
  <si>
    <t>Old Hickory [AP39]</t>
  </si>
  <si>
    <t>The Head of the Mace [AP40]</t>
  </si>
  <si>
    <t>Polish (British)</t>
  </si>
  <si>
    <t>--- Action Pack 5: East Front ---</t>
  </si>
  <si>
    <t>The Meat Grinder [AP41]</t>
  </si>
  <si>
    <t>Frontiers and Pioneers [AP42]</t>
  </si>
  <si>
    <t>Escape from Encirclement [AP43]</t>
  </si>
  <si>
    <t>The Burial Mound [AP44]</t>
  </si>
  <si>
    <t>Reaping Rewards [AP45]</t>
  </si>
  <si>
    <t>Red Comrades [AP46]</t>
  </si>
  <si>
    <t>Insult to Injury [AP47]</t>
  </si>
  <si>
    <t>Up Inferno Hill [AP48]</t>
  </si>
  <si>
    <t>Retrained and Rearmed [AP49]</t>
  </si>
  <si>
    <t>Panzergeist [AP50]</t>
  </si>
  <si>
    <t>Something to Prove [AP51]</t>
  </si>
  <si>
    <t>Into Vienna Woods [AP52]</t>
  </si>
  <si>
    <t>--- Action Pack 6: A decade of war ---</t>
  </si>
  <si>
    <t>Far From Home [AP53]</t>
  </si>
  <si>
    <t>Spain (Nationalist)</t>
  </si>
  <si>
    <t>Spain (Republican)</t>
  </si>
  <si>
    <t>800 Heroes [AP54]</t>
  </si>
  <si>
    <t>The Generalissimo's Own [AP55]</t>
  </si>
  <si>
    <t>Quagmire [AP56]</t>
  </si>
  <si>
    <t>Kleckerweise [AP57]</t>
  </si>
  <si>
    <t>Sat Sri Akal! [AP58]</t>
  </si>
  <si>
    <t>Taking Heads [AP59]</t>
  </si>
  <si>
    <t>Nishne, Nyet! [AP60]</t>
  </si>
  <si>
    <t>Desobry Defiant [AP61]</t>
  </si>
  <si>
    <t>Shouting Into the Storm [AP62]</t>
  </si>
  <si>
    <t>--- Action Pack 7 ---</t>
  </si>
  <si>
    <t>The Nutcracker [AP63]</t>
  </si>
  <si>
    <t>A Well-Engineered Ambush [AP64]</t>
  </si>
  <si>
    <t>Baw Drop [AP65]</t>
  </si>
  <si>
    <t>Cat's Cradle [AP66]</t>
  </si>
  <si>
    <t>Cherry Ripe [AP67]</t>
  </si>
  <si>
    <t>Odd Angry Shot [AP68]</t>
  </si>
  <si>
    <t>Uncommon Misery [AP69]</t>
  </si>
  <si>
    <t>Sons of Slava [AP70]</t>
  </si>
  <si>
    <t>Head in the Noose [AP71]</t>
  </si>
  <si>
    <t>Guns For St. Barbara [AP72]</t>
  </si>
  <si>
    <t>--- Action Pack 8: Roads Through Rome ---</t>
  </si>
  <si>
    <t>Happy Valley [AP73]</t>
  </si>
  <si>
    <t>Batty-P [AP74]</t>
  </si>
  <si>
    <t>Gabriel's Horn [AP75]</t>
  </si>
  <si>
    <t>Smoke 'em [AP76]</t>
  </si>
  <si>
    <t>Texas Flood [AP77]</t>
  </si>
  <si>
    <t>Crossfire [AP78]</t>
  </si>
  <si>
    <t>Rude Mood [AP79]</t>
  </si>
  <si>
    <t>A Bloody Waste [AP80]</t>
  </si>
  <si>
    <t>Lost Highway [AP81]</t>
  </si>
  <si>
    <t>Coriano [AP82]</t>
  </si>
  <si>
    <t>--- Action Pack 9: To the Bridge! ---</t>
  </si>
  <si>
    <t>Thai Hot [AP83]</t>
  </si>
  <si>
    <t>Thai (Axis Minor)</t>
  </si>
  <si>
    <t>Double Trouble [AP84]</t>
  </si>
  <si>
    <t>Slicing the Throat [AP85]</t>
  </si>
  <si>
    <t>Milling About [AP86]</t>
  </si>
  <si>
    <t>Empire's Fall [AP87]</t>
  </si>
  <si>
    <t>Full Moon Madness [AP88]</t>
  </si>
  <si>
    <t>To the Pain [AP89]</t>
  </si>
  <si>
    <t>Smashing the Hook [AP90]</t>
  </si>
  <si>
    <t>Parting Shots [AP91]</t>
  </si>
  <si>
    <t>End of the Beginning [AP92]</t>
  </si>
  <si>
    <t>--- Afrikakorps 1: El Alamein ---</t>
  </si>
  <si>
    <t>Charge to Aqqaqir Ridge [AK1]</t>
  </si>
  <si>
    <t>The Mark of the Lion [AK2]</t>
  </si>
  <si>
    <t>The Saucer [AK3]</t>
  </si>
  <si>
    <t>January Breached [AK4]</t>
  </si>
  <si>
    <t>Action along the Rahman Track [AK5]</t>
  </si>
  <si>
    <t>Fraser's Black Line Dash [AK6]</t>
  </si>
  <si>
    <t>Kidney Punch [AK7]</t>
  </si>
  <si>
    <t>Operation Beresford [AK8]</t>
  </si>
  <si>
    <t>Hunters of Africa [AK9]</t>
  </si>
  <si>
    <t>Todt [AK10]</t>
  </si>
  <si>
    <t>--- Afrikakorps 2: Benghazi Handicap ---</t>
  </si>
  <si>
    <t>Action at Kilometer Post 3 [AK11]</t>
  </si>
  <si>
    <t>Stopped Cold [AK12]</t>
  </si>
  <si>
    <t>Agebia Sunset [AK13]</t>
  </si>
  <si>
    <t>Benghazi Bottleneck [AK14]</t>
  </si>
  <si>
    <t>Kircheim's Command [AK15]</t>
  </si>
  <si>
    <t>None Came Back [AK16]</t>
  </si>
  <si>
    <t>Goschen's House [AK17]</t>
  </si>
  <si>
    <t>Last Act at Post R33 [AK18]</t>
  </si>
  <si>
    <t>--- Afrikakorps 3 : Bitter Enders ---</t>
  </si>
  <si>
    <t>Heavy Metal [AK19]</t>
  </si>
  <si>
    <t>Deaf Forever to the Battle's Din [AK20]</t>
  </si>
  <si>
    <t>Saving French Bacon [AK21]</t>
  </si>
  <si>
    <t>Fruehlingswind [AK22]</t>
  </si>
  <si>
    <t>Regulars, by God [AK23]</t>
  </si>
  <si>
    <t>Benson Force [AK24]</t>
  </si>
  <si>
    <t>Jefna Outflanked [AK25]</t>
  </si>
  <si>
    <t>Bitter Enders [AK26]</t>
  </si>
  <si>
    <t>--- Afrikakorps 4: Second Time Around ---</t>
  </si>
  <si>
    <t>Tea Time Interruption [AK27]</t>
  </si>
  <si>
    <t>Gore Force [AK28]</t>
  </si>
  <si>
    <t>Operation Vulcan [AK29]</t>
  </si>
  <si>
    <t>Good Friday on Christmas [AK30]</t>
  </si>
  <si>
    <t>Reconnaissance Failure [AK31]</t>
  </si>
  <si>
    <t>Blunted Blade [AK32]</t>
  </si>
  <si>
    <t>Jebel Achkel [AK33]</t>
  </si>
  <si>
    <t>Gotterdammerung in Afrika [AK34]</t>
  </si>
  <si>
    <t>--- Afrikakorps 5: Operation Torch ---</t>
  </si>
  <si>
    <t>Toasted in Tunis [AK35]</t>
  </si>
  <si>
    <t>Immediate Thrust [AK36]</t>
  </si>
  <si>
    <t>Rolling Thunder [AK37]</t>
  </si>
  <si>
    <t>Short of the Goal Line [AK38]</t>
  </si>
  <si>
    <t>Faid Fadeaway [AK39]</t>
  </si>
  <si>
    <t>Mountain Men [AK40]</t>
  </si>
  <si>
    <t>An Artilleryman's Dream [AK41]</t>
  </si>
  <si>
    <t>A Good Shot [AK42]</t>
  </si>
  <si>
    <t>--- Afrikakorps 6: Combined Arms ---</t>
  </si>
  <si>
    <t>Head on at Alam Halfa [AK43]</t>
  </si>
  <si>
    <t>"Armor for Tunis!" [AK44]</t>
  </si>
  <si>
    <t>Surprise at Cap de Fedala [AK45]</t>
  </si>
  <si>
    <t>The Fall of Mechili [AK46]</t>
  </si>
  <si>
    <t>Barring the Door [AK47]</t>
  </si>
  <si>
    <t>A Fighting Withdrawal [AK48]</t>
  </si>
  <si>
    <t>Codeword: Laxative [AK49]</t>
  </si>
  <si>
    <t>Cunlayer Halm [AK50]</t>
  </si>
  <si>
    <t>--- Afrikakorps 7: Battle of Gazala ---</t>
  </si>
  <si>
    <t>Clash of Armor [AK51]</t>
  </si>
  <si>
    <t>The Group Crüwell Feint [AK52]</t>
  </si>
  <si>
    <t>Action at Point 171 [AK53]</t>
  </si>
  <si>
    <t>The Panzer Thrust is Slowed [AK54]</t>
  </si>
  <si>
    <t>The Destruction of the 150th Brigade [AK55]</t>
  </si>
  <si>
    <t>Aberdeen [AK56]</t>
  </si>
  <si>
    <t>Crisis at Knightsbridge [AK57]</t>
  </si>
  <si>
    <t>The Fall of Point 186 [AK58]</t>
  </si>
  <si>
    <t>Tobruk Falls [AK59]</t>
  </si>
  <si>
    <t>--- Afrikakorps 8: Frontier War ---</t>
  </si>
  <si>
    <t>Frontier Surprise [AK60]</t>
  </si>
  <si>
    <t>Let Us Prey [AK61]</t>
  </si>
  <si>
    <t>'Swanning About' [AK62]</t>
  </si>
  <si>
    <t>Combe Force [AK63]</t>
  </si>
  <si>
    <t>Electric Whiskers [AK64]</t>
  </si>
  <si>
    <t>The Fall of Camp Nibeiwa [AK65]</t>
  </si>
  <si>
    <t>March to Fire [AK66]</t>
  </si>
  <si>
    <t>Pride Before Fall [AK67]</t>
  </si>
  <si>
    <t>--- Afrikakorps 9: Reluctant Offensive ---</t>
  </si>
  <si>
    <t>Sidi Barrani [AK68]</t>
  </si>
  <si>
    <t>Next Stop Sidi Omar [AK69]</t>
  </si>
  <si>
    <t>Ciao Time! [AK70]</t>
  </si>
  <si>
    <t>A Test of Nerve [AK71]</t>
  </si>
  <si>
    <t>The Tobruk Perimeter [AK72]</t>
  </si>
  <si>
    <t>Intel Coup at Mechili [AK73]</t>
  </si>
  <si>
    <t>Sabratha Stand [AK74]</t>
  </si>
  <si>
    <t>Fox Killed in the Open [AK75]</t>
  </si>
  <si>
    <t>--- Afrikakorps 10: Along the Via Balbia ---</t>
  </si>
  <si>
    <t>Along the Via Balbia [AK76]</t>
  </si>
  <si>
    <t>Chance Encounter [AK77]</t>
  </si>
  <si>
    <t>On Deadly Ground [AK78]</t>
  </si>
  <si>
    <t>Before the Ghibli Comes [AK79]</t>
  </si>
  <si>
    <t>Desert Citadel [AK80]</t>
  </si>
  <si>
    <t>Bedja Blockade [AK81]</t>
  </si>
  <si>
    <t>Liquid Gold [AK82]</t>
  </si>
  <si>
    <t>On to Solaro and Pilastrino [AK83]</t>
  </si>
  <si>
    <t>--- Airborne Stand: Battle of the Marcus Heim Causeway ---</t>
  </si>
  <si>
    <t>Advance to Contact [ABS1]</t>
  </si>
  <si>
    <t>Hold the Bridge [ABS2]</t>
  </si>
  <si>
    <t>Heim's Causeway Bound [ABS3]</t>
  </si>
  <si>
    <t>No Better Place to Die [ABS4]</t>
  </si>
  <si>
    <t>Confused Firefight [ABS5]</t>
  </si>
  <si>
    <t>Steel Rain [ABS6]</t>
  </si>
  <si>
    <t>Easy Company [ABS7]</t>
  </si>
  <si>
    <t>Headlong Charge [ABS8]</t>
  </si>
  <si>
    <t>Forming the Perimeter [ABS9]</t>
  </si>
  <si>
    <t>Le Motey Punch [ABS10]</t>
  </si>
  <si>
    <t>North to Timmes [ABS11]</t>
  </si>
  <si>
    <t>All American [ABS12]</t>
  </si>
  <si>
    <t>--- ASL News ---</t>
  </si>
  <si>
    <t>Above the Prayers [KGP-IV]</t>
  </si>
  <si>
    <t>The Cauquigny Bridgehead [NEWS1]</t>
  </si>
  <si>
    <t>Close to the Edge (ASL) [NEWS2]</t>
  </si>
  <si>
    <t>Breakthrough Towards Tarnopol [NEWS3]</t>
  </si>
  <si>
    <t>Just Another Bridge (Delux) [NEWS4]</t>
  </si>
  <si>
    <t>Search &amp; Destroy [NEWS5]</t>
  </si>
  <si>
    <t>Heros of Mtsensk [NEWS6]</t>
  </si>
  <si>
    <t>Rescue Behle [NEWS7]</t>
  </si>
  <si>
    <t>Finnish/German</t>
  </si>
  <si>
    <t>Port-Filliolet Crossrads [NEWS11]</t>
  </si>
  <si>
    <t>Bloody Christmas [NEWS12]</t>
  </si>
  <si>
    <t>Go Your Way [NEWS13]</t>
  </si>
  <si>
    <t>Indian Sacrifice [NEWS14]</t>
  </si>
  <si>
    <t>Tumult From The Clouds [NEWS16]</t>
  </si>
  <si>
    <t>First Contact-First Defeat [NEWS19]</t>
  </si>
  <si>
    <t>Trojan Horses [NEWS20]</t>
  </si>
  <si>
    <t>Tricks of War [NEWS22]</t>
  </si>
  <si>
    <t>Plans Gone Astray [NEWS23]</t>
  </si>
  <si>
    <t>Close to the Edge (RB) [NEWS24]</t>
  </si>
  <si>
    <t>Under Fire [NEWS25]</t>
  </si>
  <si>
    <t>Turncoats [NEWS26]</t>
  </si>
  <si>
    <t>An Aborted Counterattack [NEWS27]</t>
  </si>
  <si>
    <t>Freedom Fighters [NEWS28]</t>
  </si>
  <si>
    <t>A Push in the Bush [NEWS29]</t>
  </si>
  <si>
    <t>Across the Wire [NEWS30]</t>
  </si>
  <si>
    <t>State Farm 41 [NEWS31]</t>
  </si>
  <si>
    <t>Death and Ruins [NEWS32]</t>
  </si>
  <si>
    <t>Paper Tigers [NEWS33]</t>
  </si>
  <si>
    <t>Seize Paris [NEWS34]</t>
  </si>
  <si>
    <t>Not to Lose Face [NEWS35]</t>
  </si>
  <si>
    <t>Before the Ghible Comes [NEWS36]</t>
  </si>
  <si>
    <t>A Bush Across the Street [NEWS37]</t>
  </si>
  <si>
    <t>Time to Burn [NEWS38]</t>
  </si>
  <si>
    <t>Sauve qui peut! (Lord Help Us) [NEWS39]</t>
  </si>
  <si>
    <t>Rolling Thunder [NEWS40]</t>
  </si>
  <si>
    <t>Objective Princenhage [NEWS41]</t>
  </si>
  <si>
    <t>Welcome To Vietnam [NEWS42]</t>
  </si>
  <si>
    <t>Salamanders Into the Flames [NEWS43]</t>
  </si>
  <si>
    <t>Cornered Tigers [NEWS44]</t>
  </si>
  <si>
    <t>Red On White [NEWS45]</t>
  </si>
  <si>
    <t>For One More Hour [NEWS48]</t>
  </si>
  <si>
    <t>Assault on Pointe du Hoc [NEWS49]</t>
  </si>
  <si>
    <t>The Grain of Sand [NEWS50]</t>
  </si>
  <si>
    <t>Forward Defense [NEWS51]</t>
  </si>
  <si>
    <t>American/Philippine</t>
  </si>
  <si>
    <t>Time for Lunch [NEWS52]</t>
  </si>
  <si>
    <t>Fuel Depot [NEWS53]</t>
  </si>
  <si>
    <t>Devils in the Graveyard [NEWS54]</t>
  </si>
  <si>
    <t>Road Block at Stoumont [NEWS55]</t>
  </si>
  <si>
    <t>Tumult From the Clouds [NEWS56]</t>
  </si>
  <si>
    <t>Red Dragon [NEWS57]</t>
  </si>
  <si>
    <t>Nemesis [NEWS58]</t>
  </si>
  <si>
    <t>Misty Morning [NEWS59]</t>
  </si>
  <si>
    <t>Call them Ironsides [NEWS60]</t>
  </si>
  <si>
    <t>British/Partisan</t>
  </si>
  <si>
    <t>Elusive Armor [NEWS61]</t>
  </si>
  <si>
    <t>Down the Road [NEWS62]</t>
  </si>
  <si>
    <t>DC Party [NEWS63]</t>
  </si>
  <si>
    <t>L'Amour, L'Amour, L'Amour [NEWS69]</t>
  </si>
  <si>
    <t>--- ASL Sweden Magazine ---</t>
  </si>
  <si>
    <t>Poles Apart [SAM1]</t>
  </si>
  <si>
    <t>A Royal Escape [SAM2]</t>
  </si>
  <si>
    <t>Greek/New Zealand</t>
  </si>
  <si>
    <t>--- ASL Union of Gamers Newsletter ---</t>
  </si>
  <si>
    <t>Beyond the PAKfronts [ASLUG1]</t>
  </si>
  <si>
    <t>Chateau Cherry [ASLUG2]</t>
  </si>
  <si>
    <t>Camp Nibeiwa [ASLUG4]</t>
  </si>
  <si>
    <t>Shootout at Singling [ASLUG5]</t>
  </si>
  <si>
    <t>One Step Forward [ASLUG6]</t>
  </si>
  <si>
    <t>Hart Attack [ASLUG7]</t>
  </si>
  <si>
    <t>Desert Citadel [ASLUG8]</t>
  </si>
  <si>
    <t>Sword Play [ASLUG9]</t>
  </si>
  <si>
    <t>Twilight's Last Gleaming [ASLUG10]</t>
  </si>
  <si>
    <t>Raiders on Butaritari [ASLUG11]</t>
  </si>
  <si>
    <t>One-Log Bridge [ASLUG12]</t>
  </si>
  <si>
    <t>Ramsey's Charge [ASLUG13]</t>
  </si>
  <si>
    <t>Morgan's Stand [ASLUG14]</t>
  </si>
  <si>
    <t>Bunshin Gogeki [ASLUG16]</t>
  </si>
  <si>
    <t>Escape at Dawn [ASLUG17]</t>
  </si>
  <si>
    <t>Temporary Victory [ASLUG18]</t>
  </si>
  <si>
    <t>The T-Patchers [ASLUG19]</t>
  </si>
  <si>
    <t>The Butcher's Bill [ASLUG20]</t>
  </si>
  <si>
    <t>The Witch's Cauldron [ASLUG21]</t>
  </si>
  <si>
    <t>Thrust for a Bridgehead [ASLUG22]</t>
  </si>
  <si>
    <t>Patton's Prayers [ASLUG23]</t>
  </si>
  <si>
    <t>Kicking Assenois [ASLUG24]</t>
  </si>
  <si>
    <t>--- ASLSK Scenario Design Contest ---</t>
  </si>
  <si>
    <t>To the Soldiers of the Ostfront [ASLSKCSA]</t>
  </si>
  <si>
    <t>Exhausting, but Productive [ASLSKCSB]</t>
  </si>
  <si>
    <t>Thank Heavens, We Lost [ASLSKCSC]</t>
  </si>
  <si>
    <t>Crimson Snow [ASLSKCSD]</t>
  </si>
  <si>
    <t>Glimmer of Hope [ASLSKCSE]</t>
  </si>
  <si>
    <t>Siege Without Shells [ASLSKCSG]</t>
  </si>
  <si>
    <t>Aidez l'espagne! [ASLSKCSH]</t>
  </si>
  <si>
    <t>--- Atlanticon `92 ---</t>
  </si>
  <si>
    <t>Munda Mash [ATL1]</t>
  </si>
  <si>
    <t>Death at Carentan [ATL2]</t>
  </si>
  <si>
    <t>Totsugeki [ATL3]</t>
  </si>
  <si>
    <t>Shootout At Singling [ATL5]</t>
  </si>
  <si>
    <t>--- At the Point ---</t>
  </si>
  <si>
    <t>The First Waltz [ATP1]</t>
  </si>
  <si>
    <t>Bloody Calvary [ATP2]</t>
  </si>
  <si>
    <t>Debacle at Montrevel [ATP3]</t>
  </si>
  <si>
    <t>General Sasaki's Attack [ATP4]</t>
  </si>
  <si>
    <t>A Walk In The Sun [ATP5]</t>
  </si>
  <si>
    <t>The Shortest Way [atp1]</t>
  </si>
  <si>
    <t>Peiper's Progress [atp3]</t>
  </si>
  <si>
    <t>Tebourba Engagement [atp4]</t>
  </si>
  <si>
    <t>A Thorn in the Flesh [atp5]</t>
  </si>
  <si>
    <t>Kraut Corner [atp6]</t>
  </si>
  <si>
    <t>Long Minutes [atp7]</t>
  </si>
  <si>
    <t>The Pursuit [atp9]</t>
  </si>
  <si>
    <t>--- Backblast ---</t>
  </si>
  <si>
    <t>Taming Tulagi [BB1]</t>
  </si>
  <si>
    <t>Throwing Down the Gauntlet [BB2]</t>
  </si>
  <si>
    <t>Point of the Sword [BB3]</t>
  </si>
  <si>
    <t>A Desperate Affair [BB4]</t>
  </si>
  <si>
    <t>Going to Church [BB5]</t>
  </si>
  <si>
    <t>Shattering the Line [BB6]</t>
  </si>
  <si>
    <t>The Pinnacle [BB7]</t>
  </si>
  <si>
    <t>Castello Fatato [BB8]</t>
  </si>
  <si>
    <t>A Wedge in the Ice [BB9]</t>
  </si>
  <si>
    <t>Surrender or Die [BB10]</t>
  </si>
  <si>
    <t>Kangaroo Hop [BB11]</t>
  </si>
  <si>
    <t>The Awakening of Spring [BB12]</t>
  </si>
  <si>
    <t>Triumph atop Taraldsvikfjell [BB13]</t>
  </si>
  <si>
    <t>Forth Bridge [BB14]</t>
  </si>
  <si>
    <t>Up Number One Road [BB15]</t>
  </si>
  <si>
    <t>Ambitious Plans [BB16]</t>
  </si>
  <si>
    <t>--- Balkan Warfare ---</t>
  </si>
  <si>
    <t>Hungarian Ghoulash [FE50]</t>
  </si>
  <si>
    <t>Wolf Pack in the Hills [FE51]</t>
  </si>
  <si>
    <t>With Friends Like These [FE52]</t>
  </si>
  <si>
    <t>Albanian (Ital)</t>
  </si>
  <si>
    <t>Operation Braun [FE53]</t>
  </si>
  <si>
    <t>Dubrovnik 2 [FE54]</t>
  </si>
  <si>
    <t>Friends No More [FE55]</t>
  </si>
  <si>
    <t>Covering the Retreat [FE56]</t>
  </si>
  <si>
    <t>War Without End [FE57]</t>
  </si>
  <si>
    <t>The End is in Sight [FE58]</t>
  </si>
  <si>
    <t>But We're Not Quite There! [FE59]</t>
  </si>
  <si>
    <t>--- Bandenkrieg (Hell Behind the Eastern Front) ---</t>
  </si>
  <si>
    <t>Death Before Breakfast [BK1]</t>
  </si>
  <si>
    <t>Heavy Weapons School [BK2]</t>
  </si>
  <si>
    <t>Schoolhouse Hill [BK3]</t>
  </si>
  <si>
    <t>When the Odds Were Even [BK4]</t>
  </si>
  <si>
    <t>Death's Magnet [BK5]</t>
  </si>
  <si>
    <t>The Partisans' Inn [BK6]</t>
  </si>
  <si>
    <t>Ivan's Farm [BK7]</t>
  </si>
  <si>
    <t>The Key To Korkeyka [BK8]</t>
  </si>
  <si>
    <t>Chaos in Haste [BK9]</t>
  </si>
  <si>
    <t>--- Barbarossa North ---</t>
  </si>
  <si>
    <t>No Walkover [FE108]</t>
  </si>
  <si>
    <t>Salla [FE109]</t>
  </si>
  <si>
    <t>Not So Supermen [FE110]</t>
  </si>
  <si>
    <t>French Castoffs [FE111]</t>
  </si>
  <si>
    <t>Old Tactics, New Victims [FE112]</t>
  </si>
  <si>
    <t>Blood on the Timbers [FE113]</t>
  </si>
  <si>
    <t>Hide &amp; Seek [FE114]</t>
  </si>
  <si>
    <t>Reindeer Games [FE115]</t>
  </si>
  <si>
    <t>--- Battle of the Bracchi Hills ---</t>
  </si>
  <si>
    <t>Last Word [BBH1]</t>
  </si>
  <si>
    <t>Retrograde to Cemetery Ridge [BBH2]</t>
  </si>
  <si>
    <t>Back in the Saddle Again [BBH3]</t>
  </si>
  <si>
    <t>Stopped at "The Spur" [BBH4]</t>
  </si>
  <si>
    <t>3rd Battalion Stopped Cold [BBH5]</t>
  </si>
  <si>
    <t>Tin Cans Burning [BBH6]</t>
  </si>
  <si>
    <t>Beyond the Right Tit [BBH7]</t>
  </si>
  <si>
    <t>"Kamerad" [BBH8]</t>
  </si>
  <si>
    <t>Company G Stopped at "The Spur" [BBH9]</t>
  </si>
  <si>
    <t>Dead in its Tracks [BBH10]</t>
  </si>
  <si>
    <t>Confusion at the S-Ridge [BBH11]</t>
  </si>
  <si>
    <t>The Capture of Santa Maria Infante [BBH12]</t>
  </si>
  <si>
    <t>--- Battle of the Hedgerows ---</t>
  </si>
  <si>
    <t>The Hardest Day [BotH1]</t>
  </si>
  <si>
    <t>The Hunter or the Hunted? [BotH2]</t>
  </si>
  <si>
    <t>A Most Trying Time [BotH3]</t>
  </si>
  <si>
    <t>Holding Out [BotH4]</t>
  </si>
  <si>
    <t>The Calm Before the Storm [BotH5]</t>
  </si>
  <si>
    <t>The Attack on Hill 32 [BotH6]</t>
  </si>
  <si>
    <t>--- The Battle for the Abbaye des Ardennes ---</t>
  </si>
  <si>
    <t>The Contest For St. Contest [BAA1]</t>
  </si>
  <si>
    <t>First Big Fight [BAA2]</t>
  </si>
  <si>
    <t>Crazy Carriers [BAA3]</t>
  </si>
  <si>
    <t>Able Forward [BAA4]</t>
  </si>
  <si>
    <t>Taste for Cold Steel [BAA5]</t>
  </si>
  <si>
    <t>Storming the Abbey [BAA6]</t>
  </si>
  <si>
    <t>Tip of the Spear [BAA7]</t>
  </si>
  <si>
    <t>--- Battlin' Bastards of Bataan ---</t>
  </si>
  <si>
    <t>Trouble at Agoo [FE25]</t>
  </si>
  <si>
    <t>Precious Minutes [FE26]</t>
  </si>
  <si>
    <t>The Bravest Thing I Ever Saw [FE27]</t>
  </si>
  <si>
    <t>Fidgety Bridget [FE28]</t>
  </si>
  <si>
    <t>Reluctant Warriors [FE29]</t>
  </si>
  <si>
    <t>Trail #2 [FE30]</t>
  </si>
  <si>
    <t>Plenty of Time to Rest When You're Dead [FE31]</t>
  </si>
  <si>
    <t>Get to the Point [FE32]</t>
  </si>
  <si>
    <t>Battlin' Bastards of Bataan [FE33]</t>
  </si>
  <si>
    <t>Go Down Fighting [FE34]</t>
  </si>
  <si>
    <t>--- Battleplan # 9 ---</t>
  </si>
  <si>
    <t>Two Long Bars [B1]</t>
  </si>
  <si>
    <t>Ice Follies [B2]</t>
  </si>
  <si>
    <t>Prussian Panic [B3]</t>
  </si>
  <si>
    <t>Clear up the Bridgehead [B4]</t>
  </si>
  <si>
    <t>--- Battles Magazine ---</t>
  </si>
  <si>
    <t>Desant on Gorbachi [ASLB1]</t>
  </si>
  <si>
    <t>--- Berlin: Fall of the 3rd Reich ---</t>
  </si>
  <si>
    <t>The Last Fire Mission [BFTR1]</t>
  </si>
  <si>
    <t>Jail Break [BFTR2]</t>
  </si>
  <si>
    <t>Moabit Mayhem [BFTR3]</t>
  </si>
  <si>
    <t>Clearing the Station [BFTR4]</t>
  </si>
  <si>
    <t>Standoff at the Moltke Bridge [BFTR5]</t>
  </si>
  <si>
    <t>Send in the Fallschirmjaegers [BFTR6]</t>
  </si>
  <si>
    <t>Himmler's House [BFTR7]</t>
  </si>
  <si>
    <t>Gotterdammerung [BFTR8]</t>
  </si>
  <si>
    <t>Wagnerian Crescendo [BFTR9]</t>
  </si>
  <si>
    <t>Clearing the Back 40 [BFTR10]</t>
  </si>
  <si>
    <t>Over Open Sights [BFTR11]</t>
  </si>
  <si>
    <t>When Diplomacy Fails [BFTR12]</t>
  </si>
  <si>
    <t>Raise the Red Banner [BFTR13]</t>
  </si>
  <si>
    <t>In the Belly of the Beast [BFTR14]</t>
  </si>
  <si>
    <t>Breakout from Hell [BFTR15]</t>
  </si>
  <si>
    <t>Into the Lion's Den [BFTR16]</t>
  </si>
  <si>
    <t>Götterdämmerung in Berlin [BFTR CG-I]</t>
  </si>
  <si>
    <t>Race to the Reichstag [BFTR CG-II]</t>
  </si>
  <si>
    <t>--- Berlin: Red Vengeance ---</t>
  </si>
  <si>
    <t>Tactical Doctrine [BRV1]</t>
  </si>
  <si>
    <t>Run For Your Lives [BRV2]</t>
  </si>
  <si>
    <t>Red Banner Number 5 [BRV3]</t>
  </si>
  <si>
    <t>At Last the Spree [BRV4]</t>
  </si>
  <si>
    <t>Himmler's House [BRV5]</t>
  </si>
  <si>
    <t>Opera of Death [BRV6]</t>
  </si>
  <si>
    <t>Grizzly Bear [BRV7]</t>
  </si>
  <si>
    <t>Polish Prize [BRV8]</t>
  </si>
  <si>
    <t>Jail House Rock [BRV9]</t>
  </si>
  <si>
    <t>Mohnke Business [BRV10]</t>
  </si>
  <si>
    <t>Berlin: Red Vengeance Campaign Game [BRV:CG-I]</t>
  </si>
  <si>
    <t>--- Berlin: Tyrant's lair ---</t>
  </si>
  <si>
    <t>Urban Fortress [BTL1]</t>
  </si>
  <si>
    <t>Blow the Bridge [BTL2]</t>
  </si>
  <si>
    <t>Flanking the Canal [BTL3]</t>
  </si>
  <si>
    <t>Faustniks [BTL4]</t>
  </si>
  <si>
    <t>Charge of the Light Brigade [BTL5]</t>
  </si>
  <si>
    <t>Breaking Berlin [BTL6]</t>
  </si>
  <si>
    <t>Rock the Block [BTL7]</t>
  </si>
  <si>
    <t>The Salient [BTL8]</t>
  </si>
  <si>
    <t>Fires in the Night [BTL9]</t>
  </si>
  <si>
    <t>Toast the Morning with Tanks [BTL10]</t>
  </si>
  <si>
    <t>French Fries [BTL11]</t>
  </si>
  <si>
    <t>The Downfall [BTL12]</t>
  </si>
  <si>
    <t>Turk's Tiger [BTL13]</t>
  </si>
  <si>
    <t>Tiger Station [BTL14]</t>
  </si>
  <si>
    <t>Counter-attack on the Friedrichstrasse [BTL15]</t>
  </si>
  <si>
    <t>--- Best of Friends ---</t>
  </si>
  <si>
    <t>The Marco Polo Bridge Incident [BoF1]</t>
  </si>
  <si>
    <t>A Polish Requiem [BoF2]</t>
  </si>
  <si>
    <t>The Abbeville Bridgehead [BoF3]</t>
  </si>
  <si>
    <t>About his Shadowy Sides [BoF4]</t>
  </si>
  <si>
    <t>Adolf's Amateurs [BoF5]</t>
  </si>
  <si>
    <t>Cavalry Brigade Model [BoF6]</t>
  </si>
  <si>
    <t>The Fields of Black Gold [BoF7]</t>
  </si>
  <si>
    <t>Sting of the Italian Hornet [BoF8]</t>
  </si>
  <si>
    <t>Pursuing Frank [BoF9]</t>
  </si>
  <si>
    <t>To Have and to Hold [BoF10]</t>
  </si>
  <si>
    <t>Second Thoughts [BoF11]</t>
  </si>
  <si>
    <t>Forging Spetsnaz [BoF12]</t>
  </si>
  <si>
    <t>--- Beyond the Beachhead ---</t>
  </si>
  <si>
    <t>Taking Tailleville [BTB1]</t>
  </si>
  <si>
    <t>Merely Hanging On [BTB2]</t>
  </si>
  <si>
    <t>Kraut Corner [BTB3]</t>
  </si>
  <si>
    <t>Martinville Ridge [BTB5]</t>
  </si>
  <si>
    <t>Men Against Tanks [BTB6]</t>
  </si>
  <si>
    <t>Blood on Hill 192 [BTB7]</t>
  </si>
  <si>
    <t>Steel Inferno [BTB8]</t>
  </si>
  <si>
    <t>--- Beyond the Beachhead [2nd edition] ---</t>
  </si>
  <si>
    <t>Norman "D" [BtB9]</t>
  </si>
  <si>
    <t>Unplanned Attack [BtB10]</t>
  </si>
  <si>
    <t>Bosq Barbeque [BtB11]</t>
  </si>
  <si>
    <t>Going Against the Grain [BtB12]</t>
  </si>
  <si>
    <t>By Chance [BtB13]</t>
  </si>
  <si>
    <t>Swatting a Hornet [BtB14]</t>
  </si>
  <si>
    <t>Becker's Battery [BtB15]</t>
  </si>
  <si>
    <t>Battlegroup Nor-Mons [BtB16]</t>
  </si>
  <si>
    <t>--- Blitzkrieg Pack ---</t>
  </si>
  <si>
    <t>The Birth of Blitzkrieg [FE78]</t>
  </si>
  <si>
    <t>Motorcycle Probe [FE79]</t>
  </si>
  <si>
    <t>The World Aflame [FE80]</t>
  </si>
  <si>
    <t>Smialya [FE81]</t>
  </si>
  <si>
    <t>Mokra Melee [FE82]</t>
  </si>
  <si>
    <t>The Fifth Column [FE83]</t>
  </si>
  <si>
    <t>German (Partisan)</t>
  </si>
  <si>
    <t>Black Monday [FE84]</t>
  </si>
  <si>
    <t>Danish Pride [FE85]</t>
  </si>
  <si>
    <t>The End at Dombaas [FE86]</t>
  </si>
  <si>
    <t>Lightning War [FE87]</t>
  </si>
  <si>
    <t>Crossing the Meuse [FE88]</t>
  </si>
  <si>
    <t>The Hard Way [FE89]</t>
  </si>
  <si>
    <t>Busted at Bulson [FE90]</t>
  </si>
  <si>
    <t>Elan [FE91]</t>
  </si>
  <si>
    <t>Loveluck [FE92]</t>
  </si>
  <si>
    <t>guerra del lampo [FE93]</t>
  </si>
  <si>
    <t>Krushed at Kroussia [FE94]</t>
  </si>
  <si>
    <t>Branzini Brouhaha [FE95]</t>
  </si>
  <si>
    <t>--- Blood and Jungle ---</t>
  </si>
  <si>
    <t>Armored Samurai [BFP26]</t>
  </si>
  <si>
    <t>Chapei Chockblock [BFP27]</t>
  </si>
  <si>
    <t>Marco Polo Bridge [BFP28]</t>
  </si>
  <si>
    <t>Hueishan Docks [BFP29]</t>
  </si>
  <si>
    <t>Melee Near the Coast [BFP30]</t>
  </si>
  <si>
    <t>Chinese Alamo [BFP31]</t>
  </si>
  <si>
    <t>Slaughter at Nanyaun [BFP32]</t>
  </si>
  <si>
    <t>Kunlunguan [BFP33]</t>
  </si>
  <si>
    <t>Hundred Regiments Offensive [BFP34]</t>
  </si>
  <si>
    <t>CCP (Partisan)</t>
  </si>
  <si>
    <t>Mai Phu [BFP35]</t>
  </si>
  <si>
    <t>Wannan Incident [BFP36]</t>
  </si>
  <si>
    <t>Debacle at Yeang Dang [BFP37]</t>
  </si>
  <si>
    <t>Sugar Cane Shuffle [BFP38]</t>
  </si>
  <si>
    <t>Langoan Airfield [BFP39]</t>
  </si>
  <si>
    <t>Advance to Kakas [BFP40]</t>
  </si>
  <si>
    <t>Last Cavalry Charge [BFP41]</t>
  </si>
  <si>
    <t>Bukit Full of Trouble [BFP42]</t>
  </si>
  <si>
    <t>Aerodrome P1 [BFP43]</t>
  </si>
  <si>
    <t>British/Dutch</t>
  </si>
  <si>
    <t>Claws of the Sparrow [BFP44]</t>
  </si>
  <si>
    <t>BIA's First Battle [BFP45]</t>
  </si>
  <si>
    <t>The Shan Capital [BFP46]</t>
  </si>
  <si>
    <t>Seizing Viru Harbor [BFP47]</t>
  </si>
  <si>
    <t>Ninth Tanks [BFP48]</t>
  </si>
  <si>
    <t>Just a Drive Along the Beach [BFP49]</t>
  </si>
  <si>
    <t>Alligator Tanks [BFP50]</t>
  </si>
  <si>
    <t>Kwajalein Crush [BFP51]</t>
  </si>
  <si>
    <t>Kachin Rangers [BFP52]</t>
  </si>
  <si>
    <t>American/Kachin</t>
  </si>
  <si>
    <t>Grant vs. Stuart [BFP53]</t>
  </si>
  <si>
    <t>Shenam Pass [BFP54]</t>
  </si>
  <si>
    <t>Used and Abused [BFP55]</t>
  </si>
  <si>
    <t>White Beach 1 [BFP56]</t>
  </si>
  <si>
    <t>Last Drop [BFP57]</t>
  </si>
  <si>
    <t>San Manuel Melee [BFP58]</t>
  </si>
  <si>
    <t>Geki Cacti [BFP59]</t>
  </si>
  <si>
    <t>Thrilla in Manila [BFP60]</t>
  </si>
  <si>
    <t>Flaming Arseholes [BFP61]</t>
  </si>
  <si>
    <t>Curly and the Brigadier [BFP62]</t>
  </si>
  <si>
    <t>Typhoon of Steel [BFP63]</t>
  </si>
  <si>
    <t>Fighting With the Devil [BFP64]</t>
  </si>
  <si>
    <t>Frogs in the Pocket [BFP65]</t>
  </si>
  <si>
    <t>Signal Hill [BFP66]</t>
  </si>
  <si>
    <t>Coke Hill [BFP67]</t>
  </si>
  <si>
    <t>First Day at Fuchin [BFP68]</t>
  </si>
  <si>
    <t>Fuchin Fortified [BFP69]</t>
  </si>
  <si>
    <t>Emperor of Shozu Hill [BFP70]</t>
  </si>
  <si>
    <t>Surabaya Slugfest [BFP71]</t>
  </si>
  <si>
    <t>Indonesian Republican Army</t>
  </si>
  <si>
    <t>Police Action [BFP72]</t>
  </si>
  <si>
    <t>--- Blood Reef: Tarawa (HOB) ---</t>
  </si>
  <si>
    <t>A Piece of Folly [BR1]</t>
  </si>
  <si>
    <t>Damn Army [BR2]</t>
  </si>
  <si>
    <t>The Hawkins Room [BR3]</t>
  </si>
  <si>
    <t>China Girl [BR4]</t>
  </si>
  <si>
    <t>Ryan's Orphans [BR5]</t>
  </si>
  <si>
    <t>Rikusentai [BR6]</t>
  </si>
  <si>
    <t>Hell Wouldn't Have It [BR7]</t>
  </si>
  <si>
    <t>A Legend is Born [BR8]</t>
  </si>
  <si>
    <t>Issue in Doubt [BR-I]</t>
  </si>
  <si>
    <t>Bloodiest Red...Won! [BR-II]</t>
  </si>
  <si>
    <t>A Special Valor [BR-III]</t>
  </si>
  <si>
    <t>--- Bloody Buron ---</t>
  </si>
  <si>
    <t>First Big Fight [BB1]</t>
  </si>
  <si>
    <t>Smashing in the Door [BB2]</t>
  </si>
  <si>
    <t>Haywire Communications [BB3]</t>
  </si>
  <si>
    <t>Zoot Suit Boys [BB4]</t>
  </si>
  <si>
    <t>Bloody Buron [BB-CG1]</t>
  </si>
  <si>
    <t>--- Break Contact! Aussie Tournament Pack ---</t>
  </si>
  <si>
    <t>Short Sharp Shock [BC1]</t>
  </si>
  <si>
    <t>Put to the Sword [BC2]</t>
  </si>
  <si>
    <t>42nd Street [BC3]</t>
  </si>
  <si>
    <t>Tin Cans Tin Hats [BC4]</t>
  </si>
  <si>
    <t>Storming the Amphitheatre [BC5]</t>
  </si>
  <si>
    <t>Walkabout [BC6]</t>
  </si>
  <si>
    <t>Brigade Hill [BC7]</t>
  </si>
  <si>
    <t>--- Break Contact Armoured Aussie Pack ---</t>
  </si>
  <si>
    <t>From Desert to Jungle [BC8]</t>
  </si>
  <si>
    <t>Contact Front [BC9]</t>
  </si>
  <si>
    <t>Groff's Grief [BC10]</t>
  </si>
  <si>
    <t>Gunter Strikes Back [BC11]</t>
  </si>
  <si>
    <t>Itson [BC12]</t>
  </si>
  <si>
    <t>To Mokmer Drome [BC13]</t>
  </si>
  <si>
    <t>Vichy Vengeance [BC14]</t>
  </si>
  <si>
    <t>--- Break Contact--The Aussie Battler Pack ---</t>
  </si>
  <si>
    <t>Bagging the Bago Bridge [BC15]</t>
  </si>
  <si>
    <t>Road to Buin [BC16]</t>
  </si>
  <si>
    <t>Forlorn Fury [BC17]</t>
  </si>
  <si>
    <t>Ghosts in the Machines [BC18]</t>
  </si>
  <si>
    <t>Hop in for your Bloody Chop [BC19]</t>
  </si>
  <si>
    <t>On the Beach [BC20]</t>
  </si>
  <si>
    <t>Irksome Rearguard [BC21]</t>
  </si>
  <si>
    <t>Gallants [BC22]</t>
  </si>
  <si>
    <t>--- Breakout! ---</t>
  </si>
  <si>
    <t>Prokhorovka Melee [BO1]</t>
  </si>
  <si>
    <t>Make or Break [BO2]</t>
  </si>
  <si>
    <t>Rearguard Action [BO3]</t>
  </si>
  <si>
    <t>Usau Ridge [BO4]</t>
  </si>
  <si>
    <t>--- Brecourt Manor ---</t>
  </si>
  <si>
    <t>'So Full of Fire' [BM1]</t>
  </si>
  <si>
    <t>Brecourt Mop Up [BM2]</t>
  </si>
  <si>
    <t>Normandy Nights [BM3]</t>
  </si>
  <si>
    <t>Advance on Beach Exit [BM4]</t>
  </si>
  <si>
    <t>--- Buckeyes! ---</t>
  </si>
  <si>
    <t>Welcome to the Jungle [Buck1]</t>
  </si>
  <si>
    <t>Repple Depples No More [Buck2]</t>
  </si>
  <si>
    <t>Hell on Horseshoe Hill [Buck3]</t>
  </si>
  <si>
    <t>Flamin' Frank [Buck4]</t>
  </si>
  <si>
    <t>Men Remembered Well [Buck5]</t>
  </si>
  <si>
    <t>Big Guns at Bibilo [Buck6]</t>
  </si>
  <si>
    <t>Up the Numa Numa Trail [Buck7]</t>
  </si>
  <si>
    <t>Cut, Slash, and Mow Them Down [Buck8]</t>
  </si>
  <si>
    <t>Buckeye Blitzkrieg [Buck10]</t>
  </si>
  <si>
    <t>To Take Back a Hill (Delayed Attack) [Buck9 Delayed]</t>
  </si>
  <si>
    <t>To Take Back a Hill (Hasty Attack) [Buck9 Hasty]</t>
  </si>
  <si>
    <t>To Take Back a Hill (Prepared Attack) [Buck9 Prepared]</t>
  </si>
  <si>
    <t>--- Budapest Pack ---</t>
  </si>
  <si>
    <t>Kecskemet Clash [FE134]</t>
  </si>
  <si>
    <t>Approach March [FE135]</t>
  </si>
  <si>
    <t>Impertinence Rewarded [FE136]</t>
  </si>
  <si>
    <t>The Devil is in Trouble [FE137]</t>
  </si>
  <si>
    <t>Tough as Old Boots! [FE138]</t>
  </si>
  <si>
    <t>The Highest Value [FE139]</t>
  </si>
  <si>
    <t>Dorog Days [FE140]</t>
  </si>
  <si>
    <t>Attila [FE141]</t>
  </si>
  <si>
    <t>Romanian/Russian</t>
  </si>
  <si>
    <t>Defense of Sashegy Hill [FE142]</t>
  </si>
  <si>
    <t>Home on the Grange [FE143]</t>
  </si>
  <si>
    <t>Hero of the Soviet Union [FE144]</t>
  </si>
  <si>
    <t>The Dead and the Dying [FE145]</t>
  </si>
  <si>
    <t>Pest [FE146]</t>
  </si>
  <si>
    <t>Burn Baby Burn [FE147]</t>
  </si>
  <si>
    <t>Breakout! [FE148]</t>
  </si>
  <si>
    <t>Arpad Bridge [FE149]</t>
  </si>
  <si>
    <t>Blue Danube [FE150]</t>
  </si>
  <si>
    <t>Brother Against Brother [FE151]</t>
  </si>
  <si>
    <t>--- Busting the Bocage ---</t>
  </si>
  <si>
    <t>First Objective [Bocage1]</t>
  </si>
  <si>
    <t>Advance to the Blacktop [Bocage2]</t>
  </si>
  <si>
    <t>Wintz's Flank [Bocage3]</t>
  </si>
  <si>
    <t>1600 Hours - Stein's Flank [Bocage4]</t>
  </si>
  <si>
    <t>Rudder's Line [Bocage5]</t>
  </si>
  <si>
    <t>Omaha Lifeline [Bocage6]</t>
  </si>
  <si>
    <t>--- Busting the Bocage 3rd Edition ---</t>
  </si>
  <si>
    <t>No Need For Orders [BtB1]</t>
  </si>
  <si>
    <t>Shrapnel Motivation [BtB2]</t>
  </si>
  <si>
    <t>A Futile Hour [BtB3]</t>
  </si>
  <si>
    <t>Rout the Kraut [BtB4]</t>
  </si>
  <si>
    <t>Walking Wounded [BtB5]</t>
  </si>
  <si>
    <t>From Omaha With Love [BtB6]</t>
  </si>
  <si>
    <t>--- Canada at War #2 ---</t>
  </si>
  <si>
    <t>To the Seine [CAW7]</t>
  </si>
  <si>
    <t>Fire and Brimstone [CAW8]</t>
  </si>
  <si>
    <t>Stiff Resistance [CAW9]</t>
  </si>
  <si>
    <t>Shooting Like Mad [CAW10]</t>
  </si>
  <si>
    <t>Operation Wellhit [CAW11]</t>
  </si>
  <si>
    <t>--- Canadian Wargamers Journal ---</t>
  </si>
  <si>
    <t>The Back Door [asCWJ1]</t>
  </si>
  <si>
    <t>--- The Canadians In Italy #1 ---</t>
  </si>
  <si>
    <t>Monty's Big Left Hook [CDN1]</t>
  </si>
  <si>
    <t>"Drive The Canadians On Hard" [CDN2]</t>
  </si>
  <si>
    <t>Mountain Boys [CDN3]</t>
  </si>
  <si>
    <t>In the Nick of Time [CDN4]</t>
  </si>
  <si>
    <t>Priority Call [CDN5]</t>
  </si>
  <si>
    <t>Whistling Hill [CDN6]</t>
  </si>
  <si>
    <t>The Finest [CDN7]</t>
  </si>
  <si>
    <t>Booth Force [CDN8]</t>
  </si>
  <si>
    <t>--- The Canadians In Italy #2 ---</t>
  </si>
  <si>
    <t>First Clash [CDN9]</t>
  </si>
  <si>
    <t>per l'onore d'Italia [CDN10]</t>
  </si>
  <si>
    <t>Monty's Mountain Goats [CDN11]</t>
  </si>
  <si>
    <t>Crossing of the Moro [CDN12]</t>
  </si>
  <si>
    <t>Sterlin Castle [CDN13]</t>
  </si>
  <si>
    <t>Two Shooting Days Till Christmas [CDN14]</t>
  </si>
  <si>
    <t>Sweet Revenge [CDN15]</t>
  </si>
  <si>
    <t>Honour and Glory [CDN16]</t>
  </si>
  <si>
    <t>Heart of Oak [CDN17]</t>
  </si>
  <si>
    <t>The Road to Rome [CDN18]</t>
  </si>
  <si>
    <t>Glorious Summer Day [CDN19]</t>
  </si>
  <si>
    <t>The Black Devils of Anzio [CDN20]</t>
  </si>
  <si>
    <t>--- The Canadians in Italy #3 ---</t>
  </si>
  <si>
    <t>Final Assualt [CDN21]</t>
  </si>
  <si>
    <t>"Whiskey"! Well at Least It's Canadian [CDN22]</t>
  </si>
  <si>
    <t>Notable Achievement [CDN23]</t>
  </si>
  <si>
    <t>Not in Vain [CDN24]</t>
  </si>
  <si>
    <t>Veritable Jungle [CDN25]</t>
  </si>
  <si>
    <t>River of Blood [CDN26]</t>
  </si>
  <si>
    <t>"Help Is On The Way, Hold On!" [CDN27]</t>
  </si>
  <si>
    <t>Steeple Chasing [CDN28]</t>
  </si>
  <si>
    <t>Distinguished Service [CDN29]</t>
  </si>
  <si>
    <t>Mighty Maroon Machine [CDN30]</t>
  </si>
  <si>
    <t>--- Carnage at Cassino ---</t>
  </si>
  <si>
    <t>ici belevedere [CaC1]</t>
  </si>
  <si>
    <t>One Last Try [CaC2]</t>
  </si>
  <si>
    <t>Indians with Grenades [CaC3]</t>
  </si>
  <si>
    <t>Cavenish Filibuster [CaC4]</t>
  </si>
  <si>
    <t>Point 593 [CaC5]</t>
  </si>
  <si>
    <t>Into the Valley of Death [CaC6]</t>
  </si>
  <si>
    <t>By Dawns Early Light [CaC7]</t>
  </si>
  <si>
    <t>Colle St. Angelo [CaC8]</t>
  </si>
  <si>
    <t>--- Casus Belli ---</t>
  </si>
  <si>
    <t>It Crescendo [CB1]</t>
  </si>
  <si>
    <t>Défense élastique (Elastic Defense) [CB2]</t>
  </si>
  <si>
    <t>Un épineux problème (A Thorny Problem) [CB2]</t>
  </si>
  <si>
    <t>Chasse a l'ours (Bear Hunting) [CB3]</t>
  </si>
  <si>
    <t>La derniere chance (The Last Charge) [CB4]</t>
  </si>
  <si>
    <t>Les mamelons (The Tits) [CB5]</t>
  </si>
  <si>
    <t>--- Coastal Fortress ---</t>
  </si>
  <si>
    <t>Grain For the Taking [BB 11.1]</t>
  </si>
  <si>
    <t>Clearing The Breskins Pocket [CTBP]</t>
  </si>
  <si>
    <t>Retaking Vierville [JDJ1.1]</t>
  </si>
  <si>
    <t>Slap in the Face [pk3.2]</t>
  </si>
  <si>
    <t>--- Critical Hit ---</t>
  </si>
  <si>
    <t>The End of the Line [BedaFomm1]</t>
  </si>
  <si>
    <t>The Trap Congeals [BedaFomm2]</t>
  </si>
  <si>
    <t>The Death of an Army [BedaFomm3]</t>
  </si>
  <si>
    <t>The Grain Elevator [CG-GE1]</t>
  </si>
  <si>
    <t>Authie: The Death of Company C [CH1]</t>
  </si>
  <si>
    <t>The Capture of Balta: August 1941 [CH2]</t>
  </si>
  <si>
    <t>The Green Hell [CH3]</t>
  </si>
  <si>
    <t>Steutzpunkt Vierville [CH4]</t>
  </si>
  <si>
    <t>Armored Probe [CH6]</t>
  </si>
  <si>
    <t>Prelude to Breakthrough [CH7]</t>
  </si>
  <si>
    <t>The Predators [CH8]</t>
  </si>
  <si>
    <t>Breakthrough to Kozani [CH9]</t>
  </si>
  <si>
    <t>Forest Strongpoint [CH10]</t>
  </si>
  <si>
    <t>Rite of Passage [CH11]</t>
  </si>
  <si>
    <t>Snow Ghosts [CH12]</t>
  </si>
  <si>
    <t>Moyland, Bloody Moyland [CH13]</t>
  </si>
  <si>
    <t>Ninety Minute War [CH14]</t>
  </si>
  <si>
    <t>Guamanian</t>
  </si>
  <si>
    <t>No Farther (Z3 redone) [CH15]</t>
  </si>
  <si>
    <t>Out of Luck [CH16]</t>
  </si>
  <si>
    <t>Funnies at Zyfflich [CH17]</t>
  </si>
  <si>
    <t>Raging Furnace [CH18]</t>
  </si>
  <si>
    <t>Into the Valley [CH19]</t>
  </si>
  <si>
    <t>The Hand of Fate [CH20]</t>
  </si>
  <si>
    <t>A Ridge Too Far [CH21]</t>
  </si>
  <si>
    <t>Schwerepunkt [CH22]</t>
  </si>
  <si>
    <t>Suffer the Children... [CH23]</t>
  </si>
  <si>
    <t>Those Normandy Nights [CH24]</t>
  </si>
  <si>
    <t>Land of the Khan [CH25]</t>
  </si>
  <si>
    <t>Fix Bayonets! [CH27]</t>
  </si>
  <si>
    <t>Children of the Kunai [CH28]</t>
  </si>
  <si>
    <t>Gift Wrapped [CH29]</t>
  </si>
  <si>
    <t>Kravchenko's 6th Guards Tank Army [CH30]</t>
  </si>
  <si>
    <t>First and Goal [CH31]</t>
  </si>
  <si>
    <t>The Kibbutz [CH32]</t>
  </si>
  <si>
    <t>Israeli (British)</t>
  </si>
  <si>
    <t>Egypt (Russian)</t>
  </si>
  <si>
    <t>At the Point [CH33]</t>
  </si>
  <si>
    <t>The Lighthouse [CH34]</t>
  </si>
  <si>
    <t>Obong-Ni [CH35]</t>
  </si>
  <si>
    <t>North Korean (Russian)</t>
  </si>
  <si>
    <t>Saving the Breakout [CH36]</t>
  </si>
  <si>
    <t>Forgotten Years [CH37]</t>
  </si>
  <si>
    <t>Ethiopian (Partisan)</t>
  </si>
  <si>
    <t>Orange Beach 3 [CH38]</t>
  </si>
  <si>
    <t>Bedja Blockade [CH39]</t>
  </si>
  <si>
    <t>Nordic Twilight [CH40]</t>
  </si>
  <si>
    <t>Test of Nerves [CH41]</t>
  </si>
  <si>
    <t>Teryaeva Sloboda [CH42]</t>
  </si>
  <si>
    <t>Opening Blow [CH43]</t>
  </si>
  <si>
    <t>Operation Nordwind [CH44]</t>
  </si>
  <si>
    <t>Curtain Call [CH45]</t>
  </si>
  <si>
    <t>Zerf Stranglehold [CH46]</t>
  </si>
  <si>
    <t>Steel and Irony [CH47]</t>
  </si>
  <si>
    <t>Double or Nothing! [CH48]</t>
  </si>
  <si>
    <t>High Danger [CH49]</t>
  </si>
  <si>
    <t>Simmons' Rebuff [CH50]</t>
  </si>
  <si>
    <t>The Sonnenburg Hotel [CH51]</t>
  </si>
  <si>
    <t>Gross Deutschland's Doorknockers [CH52]</t>
  </si>
  <si>
    <t>At the Crossroads [CH53]</t>
  </si>
  <si>
    <t>Polish (Axis Minor)</t>
  </si>
  <si>
    <t>Russian (Chinese)</t>
  </si>
  <si>
    <t>Brew Time [CH54]</t>
  </si>
  <si>
    <t>Lighter than a Feather [CH55]</t>
  </si>
  <si>
    <t>The Stalingrad of Kursk [CH56]</t>
  </si>
  <si>
    <t>Yad Mordechai [CH57]</t>
  </si>
  <si>
    <t>Death Ride [CH58]</t>
  </si>
  <si>
    <t>Bucking for Sergeant [CH59]</t>
  </si>
  <si>
    <t>Return to Luxembourg [CH60]</t>
  </si>
  <si>
    <t>Prothero's Hook [CH61]</t>
  </si>
  <si>
    <t>Tanigawa's Outpost [CH62]</t>
  </si>
  <si>
    <t>March of the Mastodons [CH63]</t>
  </si>
  <si>
    <t>Race for the Bridges [CH64]</t>
  </si>
  <si>
    <t>The Seton Block [CH65]</t>
  </si>
  <si>
    <t>One for the Trophy Case [CH66]</t>
  </si>
  <si>
    <t>New Kid on the Block [CH67]</t>
  </si>
  <si>
    <t>Special Messenger [CH68]</t>
  </si>
  <si>
    <t>Baptism of Fire [CH69]</t>
  </si>
  <si>
    <t>Surprise at Honkaniemi [CH70]</t>
  </si>
  <si>
    <t>Bottom of the Barrel [CH71]</t>
  </si>
  <si>
    <t>Across the Wuerm [CH72]</t>
  </si>
  <si>
    <t>The Stand Off [CH73]</t>
  </si>
  <si>
    <t>Troteval Farm [CH74]</t>
  </si>
  <si>
    <t>The Big Cat's Den [CH75]</t>
  </si>
  <si>
    <t>Hurtgen Hell [CH76]</t>
  </si>
  <si>
    <t>Drop Zone A [CH77]</t>
  </si>
  <si>
    <t>The Outskirts Of Lemberg [CH78]</t>
  </si>
  <si>
    <t>BAR's Against Panzers [CH79]</t>
  </si>
  <si>
    <t>Cut the Line [CH80]</t>
  </si>
  <si>
    <t>Hard Cactus [CH81]</t>
  </si>
  <si>
    <t>My God, Did You See Who They Were [CH82]</t>
  </si>
  <si>
    <t>Jungles of Stone [CH83]</t>
  </si>
  <si>
    <t>Every Man a Fortress [CH84]</t>
  </si>
  <si>
    <t>A Kick in the Pants... [CH85]</t>
  </si>
  <si>
    <t>The Broken Blade [CH86]</t>
  </si>
  <si>
    <t>Rolling Down Rollbahn D [CH87]</t>
  </si>
  <si>
    <t>Hangman's Hill [CH88]</t>
  </si>
  <si>
    <t>Old Man Forward [CH89]</t>
  </si>
  <si>
    <t>Long Minutes [CH91]</t>
  </si>
  <si>
    <t>Pioneer Spirit [CH92]</t>
  </si>
  <si>
    <t>The Prussian Way [CH93]</t>
  </si>
  <si>
    <t>The Ulla Crossing [CH94]</t>
  </si>
  <si>
    <t>Shambles [CH95]</t>
  </si>
  <si>
    <t>DC Party [CH96]</t>
  </si>
  <si>
    <t>Final Crisis at Blackpool [CH97]</t>
  </si>
  <si>
    <t>Welcome to Sunny Italy [CH98]</t>
  </si>
  <si>
    <t>Purple Heart Corner [CH99]</t>
  </si>
  <si>
    <t>Dawn of a New Age [CH100]</t>
  </si>
  <si>
    <t>In the Ruins of a Church [CH101]</t>
  </si>
  <si>
    <t>The Cauquigney Bridgehead [CH102]</t>
  </si>
  <si>
    <t>A Splendid Counterattack [CH103]</t>
  </si>
  <si>
    <t>Shout for PIATS [CH104]</t>
  </si>
  <si>
    <t>Wide Diamond [CH105]</t>
  </si>
  <si>
    <t>The Breakthrough [CH106]</t>
  </si>
  <si>
    <t>Tumult from the Clouds [CH107]</t>
  </si>
  <si>
    <t>Assault on a Partisan Headquarters [CH108]</t>
  </si>
  <si>
    <t>Frontier Raid [CH109]</t>
  </si>
  <si>
    <t>Starlight, Starbright [CH110]</t>
  </si>
  <si>
    <t>The Battle of Ghirba [CH111]</t>
  </si>
  <si>
    <t>Frontier Raid II [CH112]</t>
  </si>
  <si>
    <t>Graziani's Advance [CH113]</t>
  </si>
  <si>
    <t>Surprise at Nibeiwa [CH114]</t>
  </si>
  <si>
    <t>Tummar West [CH115]</t>
  </si>
  <si>
    <t>Pride Before Fall [CH116]</t>
  </si>
  <si>
    <t>The Fall of Sidi Barrani [CH117]</t>
  </si>
  <si>
    <t>Sidi Omar [CH118]</t>
  </si>
  <si>
    <t>Fortress at Bardia I [CH119]</t>
  </si>
  <si>
    <t>Small Encounters [CH120]</t>
  </si>
  <si>
    <t>A Test of Nerves [CH121]</t>
  </si>
  <si>
    <t>Fortress at Bardia II [CH122]</t>
  </si>
  <si>
    <t>The Bardia Warterworks [CH123]</t>
  </si>
  <si>
    <t>The Fall of Tobruk [CH124]</t>
  </si>
  <si>
    <t>Down the Throat [CH125]</t>
  </si>
  <si>
    <t>Metal at Mechili [CH126]</t>
  </si>
  <si>
    <t>Stand at Derna [CH127]</t>
  </si>
  <si>
    <t>A Few Rare Men [CH128]</t>
  </si>
  <si>
    <t>St. Homme Skirmish [CH129]</t>
  </si>
  <si>
    <t>No Quarter At Queniau [CH130]</t>
  </si>
  <si>
    <t>Blood Brothers [CH131]</t>
  </si>
  <si>
    <t>Defense of Orphanage Farms [CH132]</t>
  </si>
  <si>
    <t>Group Iron [CH133]</t>
  </si>
  <si>
    <t>Sturmtruppen [CH134]</t>
  </si>
  <si>
    <t>The River Dance [CH135]</t>
  </si>
  <si>
    <t>Desperate Stand [CH136]</t>
  </si>
  <si>
    <t>Assault on Fornebu [CH137]</t>
  </si>
  <si>
    <t>The Sausage War [CH138]</t>
  </si>
  <si>
    <t>Betrayed by General Winter [CH139]</t>
  </si>
  <si>
    <t>Sisu at Summa [CH140]</t>
  </si>
  <si>
    <t>Another Alamo [CH141]</t>
  </si>
  <si>
    <t>Longstop Hill [CH142]</t>
  </si>
  <si>
    <t>The Gunslingers [CH143]</t>
  </si>
  <si>
    <t>Fort Kassala [CH144]</t>
  </si>
  <si>
    <t>The Ides of March [CH145]</t>
  </si>
  <si>
    <t>Message for Ike [CH146]</t>
  </si>
  <si>
    <t>See Ya' Sam [CH147]</t>
  </si>
  <si>
    <t>Trapped at Authie (Reissue) [CH148]</t>
  </si>
  <si>
    <t>Final Embrace [CH149]</t>
  </si>
  <si>
    <t>Pajari's Pride [CH150]</t>
  </si>
  <si>
    <t>Race for Freedom [CH151]</t>
  </si>
  <si>
    <t>Tin Pan Hill [CH152]</t>
  </si>
  <si>
    <t>End of the Line [CH153]</t>
  </si>
  <si>
    <t>The Central Rail Station [CH154]</t>
  </si>
  <si>
    <t>Stalking Tigers [CH155]</t>
  </si>
  <si>
    <t>Hill 150 [CH156]</t>
  </si>
  <si>
    <t>Armored Probe (reissue) [CH157]</t>
  </si>
  <si>
    <t>Rite of Passage [CH158]</t>
  </si>
  <si>
    <t>Just Before Breakfast [CH159]</t>
  </si>
  <si>
    <t>Knifing the Bodyguard [CH160]</t>
  </si>
  <si>
    <t>Black &amp; Tans [CH161]</t>
  </si>
  <si>
    <t>Free State</t>
  </si>
  <si>
    <t>IRA</t>
  </si>
  <si>
    <t>The Four Courts [CH162]</t>
  </si>
  <si>
    <t>Bruised at Bruree [CH163]</t>
  </si>
  <si>
    <t>Cry of the Valkyries [CH164]</t>
  </si>
  <si>
    <t>Russian Riposte [CH165]</t>
  </si>
  <si>
    <t>Bicske Brawl [CH166]</t>
  </si>
  <si>
    <t>The Warlord's Estate [CH167]</t>
  </si>
  <si>
    <t>The Last Musketeer [CH168]</t>
  </si>
  <si>
    <t>Egypt (CH)</t>
  </si>
  <si>
    <t>Against All Hope [CH169]</t>
  </si>
  <si>
    <t>Bridegrooms of Death [CH170]</t>
  </si>
  <si>
    <t>Internacionale Follies [CH171]</t>
  </si>
  <si>
    <t>Winter Blues [CH172]</t>
  </si>
  <si>
    <t>Bitches on the Beach [CH173]</t>
  </si>
  <si>
    <t>Settling an Old Score [CH174]</t>
  </si>
  <si>
    <t>Escape Hatch [CH175]</t>
  </si>
  <si>
    <t>Touchdown! [CH176]</t>
  </si>
  <si>
    <t>Akrotiri Gone Awry [CH177]</t>
  </si>
  <si>
    <t>Crocodile Hunt [CH178]</t>
  </si>
  <si>
    <t>Across the Berezina [CH179]</t>
  </si>
  <si>
    <t>The Ruins of Sillegney [CH180]</t>
  </si>
  <si>
    <t>Thunder at Seelow [CH181]</t>
  </si>
  <si>
    <t>Operations of SS Panzer Abteilung 102 in the Normandy Campaign [CH-I]</t>
  </si>
  <si>
    <t>Simmon's Rebuff [CH50 (a)]</t>
  </si>
  <si>
    <t>Under Old Baldy [DBP16]</t>
  </si>
  <si>
    <t>PAVN</t>
  </si>
  <si>
    <t>By Land, Air, and Sea [DBP17]</t>
  </si>
  <si>
    <t>Circle the Wagons [DBP18]</t>
  </si>
  <si>
    <t>Palestinian Prokhorovka [Genesis16]</t>
  </si>
  <si>
    <t>Ben-Jabo [Genesis17]</t>
  </si>
  <si>
    <t>The Archers of Um Sheham [Genesis18]</t>
  </si>
  <si>
    <t>Operation Kislev [Genesis19]</t>
  </si>
  <si>
    <t>Soldiers of Jerusalem [Genesis 20]</t>
  </si>
  <si>
    <t>Arab (CH)</t>
  </si>
  <si>
    <t>Israel (CH)</t>
  </si>
  <si>
    <t>Antiquity [Genesis 21]</t>
  </si>
  <si>
    <t>High Tide [HB7]</t>
  </si>
  <si>
    <t>The Woodsmen [HB8]</t>
  </si>
  <si>
    <t>Hell's Bridgehead CG III [HB CGIII]</t>
  </si>
  <si>
    <t>At the Gates of Viipuri (from CH Tanks!) [JATK2 (ver 2)]</t>
  </si>
  <si>
    <t>On Deadly Ground [PB-CH (A)]</t>
  </si>
  <si>
    <t>Powderworks [PB-CH (B)]</t>
  </si>
  <si>
    <t>Balkan Dawn [PB-CH (C)]</t>
  </si>
  <si>
    <t>Keller's Heroes [PB-CH(D)]</t>
  </si>
  <si>
    <t>Morning Traffic [PB-CH(E)]</t>
  </si>
  <si>
    <t>Bedlam Bridge [PB-CH(F)]</t>
  </si>
  <si>
    <t>Capturing the Palembang Oilfields [PL J1]</t>
  </si>
  <si>
    <t>Down on the Streets [STONNE7]</t>
  </si>
  <si>
    <t>Shattered Lines [STONNE8]</t>
  </si>
  <si>
    <t>The Crusher [STONNE CG2]</t>
  </si>
  <si>
    <t>Inferno of Steel [STONNE CG3]</t>
  </si>
  <si>
    <t>Shout at the Devil [TB9]</t>
  </si>
  <si>
    <t>Zholudev's Guards [TW-A]</t>
  </si>
  <si>
    <t>Winged Devils [VHN1]</t>
  </si>
  <si>
    <t>A Matter of Coordination [VHN2]</t>
  </si>
  <si>
    <t>End of Command [VHN3]</t>
  </si>
  <si>
    <t>Tentative [VHN4]</t>
  </si>
  <si>
    <t>Battling for Belgium [VHN6]</t>
  </si>
  <si>
    <t>Encounter at Checkpoint Chapkevskoy [XK1]</t>
  </si>
  <si>
    <t>Katukov Turns the Tables [XK2]</t>
  </si>
  <si>
    <t>--- Critical Hit Online ---</t>
  </si>
  <si>
    <t>Aussies After Dark [Alamein7]</t>
  </si>
  <si>
    <t>New Kid on the Block (reissue) [CH67.1]</t>
  </si>
  <si>
    <t>Dog Green [CH4A]</t>
  </si>
  <si>
    <t>Hard Cactus (reissue) [CH81a]</t>
  </si>
  <si>
    <t>Jungles of Stone (reissue) [CH83a]</t>
  </si>
  <si>
    <t>Repulsed on the Beach [Gona7]</t>
  </si>
  <si>
    <t>Orders for the Major (reissue) [StB9]</t>
  </si>
  <si>
    <t>--- Jatkosota ---</t>
  </si>
  <si>
    <t>Toast Victory with Vodka [JATK1]</t>
  </si>
  <si>
    <t>At the Gates of Viipuri [JATK2]</t>
  </si>
  <si>
    <t>Back to the V-T Line [JATK3]</t>
  </si>
  <si>
    <t>The Gods of War [JATK4]</t>
  </si>
  <si>
    <t>Forests of the North [JATK5]</t>
  </si>
  <si>
    <t>Mannerheim's Cross [JATK6]</t>
  </si>
  <si>
    <t>Brothers in Arms [JATK7]</t>
  </si>
  <si>
    <t>Arctic Strongpoint [JATK8]</t>
  </si>
  <si>
    <t>--- Crossfire Newsletter ---</t>
  </si>
  <si>
    <t>Alaric´s Return [CF1]</t>
  </si>
  <si>
    <t>--- Crucible of Steel ---</t>
  </si>
  <si>
    <t>Preliminary Move [BFP73]</t>
  </si>
  <si>
    <t>Coiled to Strike [BFP74]</t>
  </si>
  <si>
    <t>Schreiber's Success [BFP75]</t>
  </si>
  <si>
    <t>Trial of the Infantry [BFP76]</t>
  </si>
  <si>
    <t>Burning Down the House [BFP77]</t>
  </si>
  <si>
    <t>Operation Wheatfield [BFP78]</t>
  </si>
  <si>
    <t>A Hard Push [BFP79]</t>
  </si>
  <si>
    <t>Ratushniak's Sacrifice [BFP80]</t>
  </si>
  <si>
    <t>Iron Coffins [BFP81]</t>
  </si>
  <si>
    <t>Steamroller [BFP82]</t>
  </si>
  <si>
    <t>The Second Belt [BFP83]</t>
  </si>
  <si>
    <t>Kreida Station [BFP84]</t>
  </si>
  <si>
    <t>Churchills at Kursk [BFP85]</t>
  </si>
  <si>
    <t>Panzer Regiment Rothenburg [BFP86]</t>
  </si>
  <si>
    <t>Fork in the Road [BFP87]</t>
  </si>
  <si>
    <t>The Bunkered Village [BFP88]</t>
  </si>
  <si>
    <t>Relentless Pressure [BFP89]</t>
  </si>
  <si>
    <t>Early Morning Action [BFP90]</t>
  </si>
  <si>
    <t>Death Roamed Freely [BFP91]</t>
  </si>
  <si>
    <t>Trenches in Flames [BFP92]</t>
  </si>
  <si>
    <t>Klein Stalingrad [BFP93]</t>
  </si>
  <si>
    <t>To the Last Shell [BFP94]</t>
  </si>
  <si>
    <t>Obian Highway [BFP95]</t>
  </si>
  <si>
    <t>Hotly Contested Town [BFP96]</t>
  </si>
  <si>
    <t>Renewed Pressure [BFP97]</t>
  </si>
  <si>
    <t>Place of Honor [BFP98]</t>
  </si>
  <si>
    <t>Ivanovskii [BFP99]</t>
  </si>
  <si>
    <t>Tiger Vanguard [BFP100]</t>
  </si>
  <si>
    <t>Panzer Spirit [BFP101]</t>
  </si>
  <si>
    <t>Tolstoy Woods [BFP102]</t>
  </si>
  <si>
    <t>Knife in the Flank [BFP103]</t>
  </si>
  <si>
    <t>Flying Turrets [BFP104]</t>
  </si>
  <si>
    <t>--- Decision at Elst ---</t>
  </si>
  <si>
    <t>Ambush at de Hoop [DaE1]</t>
  </si>
  <si>
    <t>The Bend in the Road [DaE2]</t>
  </si>
  <si>
    <t>Knaust's 'Fausts [DaE3]</t>
  </si>
  <si>
    <t>Leave...or Elst [DaE4]</t>
  </si>
  <si>
    <t>The Island [DaE-CG1]</t>
  </si>
  <si>
    <t>--- Desert Rats ---</t>
  </si>
  <si>
    <t>The Italians Need Help! [DR1]</t>
  </si>
  <si>
    <t>Tobruk Derby [DR2]</t>
  </si>
  <si>
    <t>Hellfire Pass [DR3]</t>
  </si>
  <si>
    <t>Seizing Sidi Rezegh [DR4]</t>
  </si>
  <si>
    <t>The French Fight [DR5]</t>
  </si>
  <si>
    <t>Killing Field [DR6]</t>
  </si>
  <si>
    <t>Devil's Garden [DR7]</t>
  </si>
  <si>
    <t>Supercharge! [DR8]</t>
  </si>
  <si>
    <t>--- Devils in the Woods ---</t>
  </si>
  <si>
    <t>Sudden Full Contact [DW9]</t>
  </si>
  <si>
    <t>Another Attempt--The Left Hook [DW10]</t>
  </si>
  <si>
    <t>Five-Seventeen Attack [DW11]</t>
  </si>
  <si>
    <t>Slipping Away [DW12]</t>
  </si>
  <si>
    <t>At the Crossroads [DW13]</t>
  </si>
  <si>
    <t>Repulsed [DW14]</t>
  </si>
  <si>
    <t>Mize Tries Again [DW15]</t>
  </si>
  <si>
    <t>Another Attempt--The Right Hook [DW16]</t>
  </si>
  <si>
    <t>Last Attempt in the Plains [DW17]</t>
  </si>
  <si>
    <t>Devils in the Woods [DW18]</t>
  </si>
  <si>
    <t>Medal of Honor [DW19]</t>
  </si>
  <si>
    <t>The Last to Die [DW20]</t>
  </si>
  <si>
    <t>--- Dezign Pak 1 ---</t>
  </si>
  <si>
    <t>Mauled [ESG1]</t>
  </si>
  <si>
    <t>Swallowed Whole [ESG2]</t>
  </si>
  <si>
    <t>Resistance at Paderborn [ESG3]</t>
  </si>
  <si>
    <t>The Clog [ESG4]</t>
  </si>
  <si>
    <t>The Fast, the Slow &amp; the Doomed [ESG5]</t>
  </si>
  <si>
    <t>Clean Up Crew [ESG6]</t>
  </si>
  <si>
    <t>Backstab [ESG7]</t>
  </si>
  <si>
    <t>Soumussalmi Sandwich [ESG8]</t>
  </si>
  <si>
    <t>Best One Out of Three [ESG9]</t>
  </si>
  <si>
    <t>Gut Check [ESG10]</t>
  </si>
  <si>
    <t>--- Dezign Pak 2 ---</t>
  </si>
  <si>
    <t>Symphony of Violence [ESG11]</t>
  </si>
  <si>
    <t>Road Kill [ESG12]</t>
  </si>
  <si>
    <t>Hands Across the Slaughter [ESG13]</t>
  </si>
  <si>
    <t>Tracks Back to Cambrai [ESG14]</t>
  </si>
  <si>
    <t>Survival of the Vicious [ESG15]</t>
  </si>
  <si>
    <t>Dutch Treat [ESG16]</t>
  </si>
  <si>
    <t>Money's on the Dresser [ESG17]</t>
  </si>
  <si>
    <t>Exceeding Expectations [ESG18]</t>
  </si>
  <si>
    <t>Million Dollar Tree [ESG19]</t>
  </si>
  <si>
    <t>Feast of Horror [ESG20]</t>
  </si>
  <si>
    <t>Dying to Kill [ESG21]</t>
  </si>
  <si>
    <t>Ears for Souvenirs [ESG22]</t>
  </si>
  <si>
    <t>--- Dezign Pak 3 ---</t>
  </si>
  <si>
    <t>Gak Gak the Ack Ack [ESG23]</t>
  </si>
  <si>
    <t>Mayhem [ESG24]</t>
  </si>
  <si>
    <t>Road Out of Rangoon [ESG25]</t>
  </si>
  <si>
    <t>Diabolical Shrapnel [ESG26]</t>
  </si>
  <si>
    <t>Typhoon's Vortex [ESG27]</t>
  </si>
  <si>
    <t>Dangerous Reliance [ESG28]</t>
  </si>
  <si>
    <t>Hungarian/Romanian</t>
  </si>
  <si>
    <t>Blood in the Mud [ESG29]</t>
  </si>
  <si>
    <t>Mindanao Mop Up [ESG30]</t>
  </si>
  <si>
    <t>Hell from Hill 441 [ESG31]</t>
  </si>
  <si>
    <t>Steel, Steel, Steel! [ESG32]</t>
  </si>
  <si>
    <t>Mutilation Station [ESG33]</t>
  </si>
  <si>
    <t>Ripped to Shreds [ESG34]</t>
  </si>
  <si>
    <t>Destroy All Monsters [ESG35]</t>
  </si>
  <si>
    <t>Havoc in Shanghai [ESG36]</t>
  </si>
  <si>
    <t>Tsunami of Maniacs [ESG37]</t>
  </si>
  <si>
    <t>Havoc/Tsunami Combined Scenario [ESG36/37]</t>
  </si>
  <si>
    <t>--- Dezign Pak 4 ---</t>
  </si>
  <si>
    <t>Choke Point [ESG38]</t>
  </si>
  <si>
    <t>British/Norwegian (Alld Mnr)</t>
  </si>
  <si>
    <t>The Grind [ESG39]</t>
  </si>
  <si>
    <t>Patton's Pride [ESG40]</t>
  </si>
  <si>
    <t>Commence Hostilities [ESG41]</t>
  </si>
  <si>
    <t>Battle at Borodino [ESG42]</t>
  </si>
  <si>
    <t>Hungarian Hammerhead [ESG43]</t>
  </si>
  <si>
    <t>Testis Megalos [ESG44]</t>
  </si>
  <si>
    <t>Below the Belt [ESG45]</t>
  </si>
  <si>
    <t>"Mad Mike's" Finest Hour [ESG46]</t>
  </si>
  <si>
    <t>British/Chinese</t>
  </si>
  <si>
    <t>Shattered Bone &amp; Burning Flesh [ESG47]</t>
  </si>
  <si>
    <t>PaK Nest [ESG48]</t>
  </si>
  <si>
    <t>Atrocity is Mandatory [ESG49]</t>
  </si>
  <si>
    <t>Sucker Punch [ESG50]</t>
  </si>
  <si>
    <t>Tough 'Ombres [ESG51]</t>
  </si>
  <si>
    <t>Engulfed [ESG52]</t>
  </si>
  <si>
    <t>--- Dezign Pak 5 ---</t>
  </si>
  <si>
    <t>"Mad Mike's" Part Two [ESG53]</t>
  </si>
  <si>
    <t>Pulse of Steel [ESG54]</t>
  </si>
  <si>
    <t>Phillipine Firemen [ESG55]</t>
  </si>
  <si>
    <t>Cost of Allegiance [ESG56]</t>
  </si>
  <si>
    <t>Madagascar Snake Pit [ESG57]</t>
  </si>
  <si>
    <t>The Vindicators [ESG58]</t>
  </si>
  <si>
    <t>Speed Kills [ESG59]</t>
  </si>
  <si>
    <t>Groupment Molinié's Honor [ESG60]</t>
  </si>
  <si>
    <t>The 24 Hour Pass [ESG61]</t>
  </si>
  <si>
    <t>Stop Gap [ESG62]</t>
  </si>
  <si>
    <t>Armor Tactics 101 [ESG63]</t>
  </si>
  <si>
    <t>Hack and Mangle [ESG64]</t>
  </si>
  <si>
    <t>Outflanked [ESG65]</t>
  </si>
  <si>
    <t>Strongarmed [ESG66]</t>
  </si>
  <si>
    <t>Keep 'Em Separated [ESG67]</t>
  </si>
  <si>
    <t>Attack Plan "R" [ESG68]</t>
  </si>
  <si>
    <t>Defending Norwegian Wood [MwT II1]</t>
  </si>
  <si>
    <t>Doorway to Norway [MwT II2]</t>
  </si>
  <si>
    <t>--- Dezign Pak 6 ---</t>
  </si>
  <si>
    <t>Brushwood Buzzsaw [ESG69]</t>
  </si>
  <si>
    <t>Opening the Burma Road [ESG70]</t>
  </si>
  <si>
    <t>Obliteration [ESG71]</t>
  </si>
  <si>
    <t>Brutality Alley [ESG72]</t>
  </si>
  <si>
    <t>Orgy of Gore [ESG73]</t>
  </si>
  <si>
    <t>Scorpions in a Bottle [ESG74]</t>
  </si>
  <si>
    <t>Chopped off at the Knees [ESG75]</t>
  </si>
  <si>
    <t>Nehring's Roving Cauldron [ESG76]</t>
  </si>
  <si>
    <t>The Trouble with Tito [ESG77]</t>
  </si>
  <si>
    <t>Carrier Assault on Poplar Ridge [ESG78]</t>
  </si>
  <si>
    <t>Blasting Through [ESG79]</t>
  </si>
  <si>
    <t>--- Dezign Pak 7 ---</t>
  </si>
  <si>
    <t>A Healthy Respect [ESG81]</t>
  </si>
  <si>
    <t>Last of its Kind [ESG82]</t>
  </si>
  <si>
    <t>Split the D! [ESG83]</t>
  </si>
  <si>
    <t>Bitter Brittany [ESG84]</t>
  </si>
  <si>
    <t>Bloody Brittany [ESG85]</t>
  </si>
  <si>
    <t>BB Gun at the Baby Parade [ESG86]</t>
  </si>
  <si>
    <t>Focused Fury [ESG87]</t>
  </si>
  <si>
    <t>Death Machines [ESG88]</t>
  </si>
  <si>
    <t>Blunt Force Trauma [ESG89]</t>
  </si>
  <si>
    <t>Sadistic Frenzy [ESG90]</t>
  </si>
  <si>
    <t>It's Not Over [ESG91]</t>
  </si>
  <si>
    <t>Savage Struggle [ESG92]</t>
  </si>
  <si>
    <t>Bitter, Bloody, Brittany [ESG8485]</t>
  </si>
  <si>
    <t>--- Dezign Pak 8 ---</t>
  </si>
  <si>
    <t>Krushing Kampar [ESG93]</t>
  </si>
  <si>
    <t>Chewing Gristle [ESG94]</t>
  </si>
  <si>
    <t>End at Eniwetok [ESG95]</t>
  </si>
  <si>
    <t>Line by Line [ESG96]</t>
  </si>
  <si>
    <t>Foot in the Door [ESG97]</t>
  </si>
  <si>
    <t>No Rest for the Romanians [ESG98]</t>
  </si>
  <si>
    <t>An Even Match [ESG99]</t>
  </si>
  <si>
    <t>Hollis of the Howards [ESG100]</t>
  </si>
  <si>
    <t>Bullseye! [ESG101]</t>
  </si>
  <si>
    <t>More Pitchers Than Catchers [ESG102]</t>
  </si>
  <si>
    <t>--- Dezign Pak 9 ---</t>
  </si>
  <si>
    <t>Objective Uman [ESG103]</t>
  </si>
  <si>
    <t>Pulverized [ESG104]</t>
  </si>
  <si>
    <t>Hunters Chase [ESG105]</t>
  </si>
  <si>
    <t>Splatter Spray [ESG106]</t>
  </si>
  <si>
    <t>Put Out the Searchlights [ESG107]</t>
  </si>
  <si>
    <t>Frosty the Dead Man [ESG108]</t>
  </si>
  <si>
    <t>Backs to the Wall [ESG109]</t>
  </si>
  <si>
    <t>Follow the Corduroy Road [ESG110]</t>
  </si>
  <si>
    <t>Horror Show [ESG111]</t>
  </si>
  <si>
    <t>No Beast So Fierce [ESG112]</t>
  </si>
  <si>
    <t>--- Dien Bien Phu ---</t>
  </si>
  <si>
    <t>Bruno's Flak Attack [DBP1]</t>
  </si>
  <si>
    <t>Where the Buffalo Roam [DBP2]</t>
  </si>
  <si>
    <t>Down and Dirty [DBP3]</t>
  </si>
  <si>
    <t>Escape From Huguette 6 [DBP4]</t>
  </si>
  <si>
    <t>Langlais On Hill 781 [DBP5]</t>
  </si>
  <si>
    <t>Route 41 [DBP6]</t>
  </si>
  <si>
    <t>Castor's Opening Act [DBP7]</t>
  </si>
  <si>
    <t>Keeping Isabelle Fed [DBP8]</t>
  </si>
  <si>
    <t>Last Stand on H7 [DBP9]</t>
  </si>
  <si>
    <t>All in Vain [DBP10]</t>
  </si>
  <si>
    <t>Cattle Drive [DBP11]</t>
  </si>
  <si>
    <t>Death by Pale Moonlight [DBP12]</t>
  </si>
  <si>
    <t>In the Shadow of Bazeilles [DBP13]</t>
  </si>
  <si>
    <t>The Last Day [DBP14]</t>
  </si>
  <si>
    <t>Mopping Up [DBP15]</t>
  </si>
  <si>
    <t>Champs Elysees [DBP-CG1]</t>
  </si>
  <si>
    <t>--- Dispatches from the Bunker ---</t>
  </si>
  <si>
    <t>Brasche Encounter [DB001]</t>
  </si>
  <si>
    <t>Sochaczew [DB002]</t>
  </si>
  <si>
    <t>Unhappy Trails [DB003]</t>
  </si>
  <si>
    <t>The Marketplace at Wormhoudt [DB005]</t>
  </si>
  <si>
    <t>In The Best Traditions of The Cavalry Service [DB006]</t>
  </si>
  <si>
    <t>Crisis at Kasserine [DB007]</t>
  </si>
  <si>
    <t>The Forest North of Karachev [DB008]</t>
  </si>
  <si>
    <t>Headhunting for Bloody Huns [DB009]</t>
  </si>
  <si>
    <t>New Zealand/Partisan</t>
  </si>
  <si>
    <t>Bunker Brasche [DB010]</t>
  </si>
  <si>
    <t>Bedouin</t>
  </si>
  <si>
    <t>Dropping Like Flies [DB011]</t>
  </si>
  <si>
    <t>First Clash in Tunisia [DB012]</t>
  </si>
  <si>
    <t>The Men From Zadig [DB13]</t>
  </si>
  <si>
    <t>The Heinrich Position [DB014]</t>
  </si>
  <si>
    <t>Smashing the Semoventi [DB015]</t>
  </si>
  <si>
    <t>Clearing Kamienka [DB016]</t>
  </si>
  <si>
    <t>Onslaught on Orsha [DB017]</t>
  </si>
  <si>
    <t>Special Delivery [DB018]</t>
  </si>
  <si>
    <t>The Trail to Hell(zapoppin' Ridge) [DB019]</t>
  </si>
  <si>
    <t>Crisis on the Abucay Line [DB021]</t>
  </si>
  <si>
    <t>No Soup for You! [DB022]</t>
  </si>
  <si>
    <t>Recon Blitz at Sarnowka [DB023]</t>
  </si>
  <si>
    <t>No Respite [DB024]</t>
  </si>
  <si>
    <t>Avril Action [DB025]</t>
  </si>
  <si>
    <t>Block at Ville-Sur-Illon [DB026]</t>
  </si>
  <si>
    <t>Misty Morning Melee [DB027]</t>
  </si>
  <si>
    <t>Last Man Standing [DB028]</t>
  </si>
  <si>
    <t>Brasching the British [DB029]</t>
  </si>
  <si>
    <t>88 Alley [DB030]</t>
  </si>
  <si>
    <t>The Third Column [DB031]</t>
  </si>
  <si>
    <t>Deep Strike [DB032]</t>
  </si>
  <si>
    <t>PaKing a Punch [DB033]</t>
  </si>
  <si>
    <t>The God of War [DB034]</t>
  </si>
  <si>
    <t>A Hotly Contested Crossroads [DB035]</t>
  </si>
  <si>
    <t>First Crack at Hellzapoppin' Ridge [DB036]</t>
  </si>
  <si>
    <t>Night Assault at Vodotyï [DB037]</t>
  </si>
  <si>
    <t>Centauro on a Flank [DB038]</t>
  </si>
  <si>
    <t>Taking a Stand at Rosario [DB039]</t>
  </si>
  <si>
    <t>Riding the Coattails [DB040]</t>
  </si>
  <si>
    <t>The Killing Ground [DB041]</t>
  </si>
  <si>
    <t>Pursuing Kobayashi [DB042]</t>
  </si>
  <si>
    <t>Point 247 [DB043]</t>
  </si>
  <si>
    <t>Asking for Trouble [DB044]</t>
  </si>
  <si>
    <t>The Backhand Blow [DB045]</t>
  </si>
  <si>
    <t>Hill 731 [DB046]</t>
  </si>
  <si>
    <t>Ghosts and Thunderbirds [DB047]</t>
  </si>
  <si>
    <t>Erstwhile Allies [DB048]</t>
  </si>
  <si>
    <t>Wetlet [DB049]</t>
  </si>
  <si>
    <t>The Fabulous Thunderbirds [DB050]</t>
  </si>
  <si>
    <t>Dash for Mt. Croce [DB0051]</t>
  </si>
  <si>
    <t>Jungle Rats [DB052]</t>
  </si>
  <si>
    <t>Hamburg on the Lovat [DB053]</t>
  </si>
  <si>
    <t>Soldiers of the 62nd Army [DB054]</t>
  </si>
  <si>
    <t>Sturmgeschutz Forward! [DB055]</t>
  </si>
  <si>
    <t>Breakout From Stalingrad-1 [DB056]</t>
  </si>
  <si>
    <t>The Bloody Torokina Perimeter [DB057]</t>
  </si>
  <si>
    <t>Vossenack Church [DB058]</t>
  </si>
  <si>
    <t>Grind Them to Dust [DB059]</t>
  </si>
  <si>
    <t>Acorns in the Fire [DB060]</t>
  </si>
  <si>
    <t>Housing Crash [DB061]</t>
  </si>
  <si>
    <t>Heroic Defense of Wake [DB062]</t>
  </si>
  <si>
    <t>Murphy, Go Help the British [DB063]</t>
  </si>
  <si>
    <t>Commandos Hold Fast [DB064]</t>
  </si>
  <si>
    <t>Shock at Kamenewo [DB065]</t>
  </si>
  <si>
    <t>WN63 [DB066]</t>
  </si>
  <si>
    <t>Let's Dance [DB067]</t>
  </si>
  <si>
    <t>Exit Pole [DB068]</t>
  </si>
  <si>
    <t>Bandits at Strubowiska [DB069]</t>
  </si>
  <si>
    <t>Bloody Banzai [DB070]</t>
  </si>
  <si>
    <t>Hell's Point [DB071]</t>
  </si>
  <si>
    <t>Time to Die [DB072]</t>
  </si>
  <si>
    <t>Urban Nightmare [DB073]</t>
  </si>
  <si>
    <t>Sole Success [DB074]</t>
  </si>
  <si>
    <t>Shifting Bricks [DB075]</t>
  </si>
  <si>
    <t>Out of the Shadows [DB076]</t>
  </si>
  <si>
    <t>Speed, Shock &amp; Surprise [DB077]</t>
  </si>
  <si>
    <t>Demolition Men [DB078]</t>
  </si>
  <si>
    <t>Mga Station [DB079]</t>
  </si>
  <si>
    <t>Task Force to Cotignac [DB080]</t>
  </si>
  <si>
    <t>Lack of Discernment [DB081]</t>
  </si>
  <si>
    <t>Roadside Assistance [DB082]</t>
  </si>
  <si>
    <t>Block to Bataan [DB083]</t>
  </si>
  <si>
    <t>Pot of Stew [DB084]</t>
  </si>
  <si>
    <t>The 138 of the 138th [DB085]</t>
  </si>
  <si>
    <t>Lack of Communication [DB086]</t>
  </si>
  <si>
    <t>Jumonji Pass [DB087]</t>
  </si>
  <si>
    <t>No Rest for the Weary [DB088]</t>
  </si>
  <si>
    <t>Get Tito [DB089]</t>
  </si>
  <si>
    <t>Atrocities Beget Atrocities [DB091]</t>
  </si>
  <si>
    <t>The Streets of Kharkov [DB092]</t>
  </si>
  <si>
    <t>Thunder from Heaven [DB093]</t>
  </si>
  <si>
    <t>The Trail to Hell Again [DB094]</t>
  </si>
  <si>
    <t>Spare the Pagoda [DB095]</t>
  </si>
  <si>
    <t>Land Sharkey [DB096]</t>
  </si>
  <si>
    <t>Hold the Brickworks [DB097]</t>
  </si>
  <si>
    <t>Sandbanks of the Volga [DB098]</t>
  </si>
  <si>
    <t>The Gin Drinker's Line [DB099]</t>
  </si>
  <si>
    <t>The Gateway [DB100]</t>
  </si>
  <si>
    <t>A Willingness to Die [DB101]</t>
  </si>
  <si>
    <t>Les Hommes de Neige [DB102]</t>
  </si>
  <si>
    <t>Assyrian Ambush [DB103]</t>
  </si>
  <si>
    <t>The Police Station [DB104]</t>
  </si>
  <si>
    <t>Defending the Twin Villages [DB106]</t>
  </si>
  <si>
    <t>Stossgruppe Schlicter [DB107]</t>
  </si>
  <si>
    <t>Anchoring the Line [DB108]</t>
  </si>
  <si>
    <t>LZ S [DB109]</t>
  </si>
  <si>
    <t>Mawchi Road [DB110]</t>
  </si>
  <si>
    <t>Flanking Hatten [DB111]</t>
  </si>
  <si>
    <t>And So It Begins [DB112]</t>
  </si>
  <si>
    <t>Fontenay By Day [DB113]</t>
  </si>
  <si>
    <t>The Streets of Rostov [DB114]</t>
  </si>
  <si>
    <t>Ill Fate on the Ilu [DB-ILUCG]</t>
  </si>
  <si>
    <t>The Mighty Maus [DB-Maus]</t>
  </si>
  <si>
    <t>--- Dos Equis 'XX' Texas Team 20th Annivrsry Scen Pack ---</t>
  </si>
  <si>
    <t>Beware the Hare [TX1]</t>
  </si>
  <si>
    <t>Last Gasp of the Wacht Am Rhein [TX2]</t>
  </si>
  <si>
    <t>Ruined in a Day [TX3]</t>
  </si>
  <si>
    <t>Corporal Punishment [TX4]</t>
  </si>
  <si>
    <t>Rush Hour [TX5]</t>
  </si>
  <si>
    <t>Tough Enough [TX6]</t>
  </si>
  <si>
    <t>House of Cards [TX7]</t>
  </si>
  <si>
    <t>Hit and Run [TX8]</t>
  </si>
  <si>
    <t>Hell Freezes Over [TX9]</t>
  </si>
  <si>
    <t>The Middle of Nowhere [TX10]</t>
  </si>
  <si>
    <t>--- The Dutch Pack ---</t>
  </si>
  <si>
    <t>Millwork [FE152]</t>
  </si>
  <si>
    <t>Battalion for Special Missions [FE153]</t>
  </si>
  <si>
    <t>The Hero Maduro [FE154]</t>
  </si>
  <si>
    <t>Moerdijk Massacre [FE155]</t>
  </si>
  <si>
    <t>Ypenburg Airfield [FE156]</t>
  </si>
  <si>
    <t>French Forward [FE157]</t>
  </si>
  <si>
    <t>Dutch/French</t>
  </si>
  <si>
    <t>ABDA Command [FE158]</t>
  </si>
  <si>
    <t>Attack Across the Paddy Fields [FE159]</t>
  </si>
  <si>
    <t>The Wakamatsu Unit [FE160]</t>
  </si>
  <si>
    <t>Cup o' Java [FE161]</t>
  </si>
  <si>
    <t>Van de Ploeg to the Rescue [FE162]</t>
  </si>
  <si>
    <t>Shadow Enemy [FE163]</t>
  </si>
  <si>
    <t>--- Dzerhezinsky Tractor Works ---</t>
  </si>
  <si>
    <t>The Volga Corridor [CG-TW1]</t>
  </si>
  <si>
    <t>Seizing the Factory [CG-TW2]</t>
  </si>
  <si>
    <t>The Fortress [TW-A]</t>
  </si>
  <si>
    <t>Rattenkrieg [TW-B]</t>
  </si>
  <si>
    <t>Before the Storm [TW-C]</t>
  </si>
  <si>
    <t>The Housing District [TW-D]</t>
  </si>
  <si>
    <t>--- Dzerhezinsky Traktor Works Action Pack ---</t>
  </si>
  <si>
    <t>Too Close for Comfort [DTWAP1]</t>
  </si>
  <si>
    <t>Cut in Two [DTWAP2]</t>
  </si>
  <si>
    <t>Progress Measured in.... [DTWAP3]</t>
  </si>
  <si>
    <t>Stalingrad Street Fighters [DTWAP4]</t>
  </si>
  <si>
    <t>Killing Zones [DTWAP5]</t>
  </si>
  <si>
    <t>Four Men And A Baby...MG [DTWAP6]</t>
  </si>
  <si>
    <t>--- Elite Canadians ---</t>
  </si>
  <si>
    <t>Prelude to Disaster [MLR08]</t>
  </si>
  <si>
    <t>Overrun [MLR09]</t>
  </si>
  <si>
    <t>Only the Beginning [MLR11]</t>
  </si>
  <si>
    <t>Hana-Saku (rev) [MLR(rev)01]</t>
  </si>
  <si>
    <t>Troteval Farm (rev) [MLR(rev)02]</t>
  </si>
  <si>
    <t>Mooshof Melee (rev) [MLR(rev)03]</t>
  </si>
  <si>
    <t>Sneek Attack (rev) [MLR(rev)04]</t>
  </si>
  <si>
    <t>Third Time Lucky (rev) [MLR(rev)05]</t>
  </si>
  <si>
    <t>Grenade and Bayonet (rev) [MLR(rev)06]</t>
  </si>
  <si>
    <t>--- Escape from Chosin ---</t>
  </si>
  <si>
    <t>Here they Come! [EC1]</t>
  </si>
  <si>
    <t>Can...Hold...If...Supplied... [EC2]</t>
  </si>
  <si>
    <t>Get the Sniper [EC3]</t>
  </si>
  <si>
    <t>Third and Long [EC4]</t>
  </si>
  <si>
    <t>"Fox Company, you are surrounded" [EC5]</t>
  </si>
  <si>
    <t>Checkerboard Strike! [EC6]</t>
  </si>
  <si>
    <t>Ridge Runners of Toktong Pass [EC7]</t>
  </si>
  <si>
    <t>Attack on Turkey Hill [EC8]</t>
  </si>
  <si>
    <t>"Those Magnificent Bastards" [EC9]</t>
  </si>
  <si>
    <t>Ridge Runners Mop Up [EC10]</t>
  </si>
  <si>
    <t>--- Euro-Pack ---</t>
  </si>
  <si>
    <t>Rescue Behle [EP7]</t>
  </si>
  <si>
    <t>Go Your Way [EP12]</t>
  </si>
  <si>
    <t>Winter Hell [EP18]</t>
  </si>
  <si>
    <t>Red Dragon [EP57]</t>
  </si>
  <si>
    <t>Stubborn Insurrection [EP64]</t>
  </si>
  <si>
    <t>UPA</t>
  </si>
  <si>
    <t>Teutonic Knights [EP79]</t>
  </si>
  <si>
    <t>Katukov Turns the Tables II [EP81]</t>
  </si>
  <si>
    <t>Battle for the Odessa Line [EP84]</t>
  </si>
  <si>
    <t>Cemetery at Drvar [EP85]</t>
  </si>
  <si>
    <t>40 Miles Behind! [EP86]</t>
  </si>
  <si>
    <t>A Taste of Things to Come [EP91]</t>
  </si>
  <si>
    <t>The Walking Dead [EP92]</t>
  </si>
  <si>
    <t>Mussolini's Soldiers [EP97]</t>
  </si>
  <si>
    <t>Lords of the Steppe [EP99]</t>
  </si>
  <si>
    <t>Determination, Resolve and Grenades [EP100]</t>
  </si>
  <si>
    <t>Titoland [EP101]</t>
  </si>
  <si>
    <t>--- Fanatic Enterprises Website ---</t>
  </si>
  <si>
    <t>Police Duty [FE35]</t>
  </si>
  <si>
    <t>Wings of War [FE36]</t>
  </si>
  <si>
    <t>The Merville Battery [FE37]</t>
  </si>
  <si>
    <t>--- Fanatic Pack I ---</t>
  </si>
  <si>
    <t>A Victory for Early Polish Armor [FE1]</t>
  </si>
  <si>
    <t>The Border Forts [FE3]</t>
  </si>
  <si>
    <t>Whirling Dervishes [FE4]</t>
  </si>
  <si>
    <t>Beyond the Call of Duty [FE5]</t>
  </si>
  <si>
    <t>Cavalry Charge at Mussino [FE6]</t>
  </si>
  <si>
    <t>Quick &amp; Dirty [FE7]</t>
  </si>
  <si>
    <t>Soebang Serenade [FE8]</t>
  </si>
  <si>
    <t>Blackforce Counterattack [FE9]</t>
  </si>
  <si>
    <t>An Abandoned Army [FE10]</t>
  </si>
  <si>
    <t>Italian Winter [FE11]</t>
  </si>
  <si>
    <t>Once More into the Breach [FE12]</t>
  </si>
  <si>
    <t>--- Fanatic Pack 2 ---</t>
  </si>
  <si>
    <t>Defeat at Seroczyn [FE 13]</t>
  </si>
  <si>
    <t>Stab in the Back [FE 14]</t>
  </si>
  <si>
    <t>Contested Landing [FE 15]</t>
  </si>
  <si>
    <t>Where the Bullet Meets the Bone [FE 16]</t>
  </si>
  <si>
    <t>Philippine Scouts at Mabatang [FE 17]</t>
  </si>
  <si>
    <t>The Bear Battalion Attacks [FE 18]</t>
  </si>
  <si>
    <t>Lemon Bridge [FE 19]</t>
  </si>
  <si>
    <t>Collision Course [FE 20]</t>
  </si>
  <si>
    <t>Tiger of Vitebsk [FE 21]</t>
  </si>
  <si>
    <t>Ritpong Rampage [FE 22]</t>
  </si>
  <si>
    <t>Operation Spring [FE 23]</t>
  </si>
  <si>
    <t>An Unconventional Attack [FE 24]</t>
  </si>
  <si>
    <t>--- Fanatic Pack 3 ---</t>
  </si>
  <si>
    <t>Run from the Devil [FE38]</t>
  </si>
  <si>
    <t>Misfortune [FE39]</t>
  </si>
  <si>
    <t>Such Impudence [FE40]</t>
  </si>
  <si>
    <t>Northern Lights [FE41]</t>
  </si>
  <si>
    <t>Assault on Kunlun Pass [FE42]</t>
  </si>
  <si>
    <t>The Thirsty First Goes In [FE43]</t>
  </si>
  <si>
    <t>Those Malign Gray Slopes [FE44]</t>
  </si>
  <si>
    <t>Out of Oranienbaum [FE45]</t>
  </si>
  <si>
    <t>Old Fashioned Valor [FE46]</t>
  </si>
  <si>
    <t>aux barricades! [FE47]</t>
  </si>
  <si>
    <t>Meximeux Mess [FE48]</t>
  </si>
  <si>
    <t>Bloody Hell [FE49]</t>
  </si>
  <si>
    <t>--- Fanatic Pack 4 ---</t>
  </si>
  <si>
    <t>Carnage at Keren [FE128]</t>
  </si>
  <si>
    <t>Colonel Saeki's Raid [FE129]</t>
  </si>
  <si>
    <t>Desperate Straights [FE130]</t>
  </si>
  <si>
    <t>Take That Damn Factory [FE131]</t>
  </si>
  <si>
    <t>Land of Malaria and Pain [FE132]</t>
  </si>
  <si>
    <t>Handed on a Silver Platter [FE133]</t>
  </si>
  <si>
    <t>No Pasaran! [FE-CG1]</t>
  </si>
  <si>
    <t>Desert Crucible [FE-CG2]</t>
  </si>
  <si>
    <t>--- Fanatic Pack 5 ---</t>
  </si>
  <si>
    <t>So Glorious to Die [FE187]</t>
  </si>
  <si>
    <t>The World is Against Us [FE188]</t>
  </si>
  <si>
    <t>The Tragedy of Grodno [FE189]</t>
  </si>
  <si>
    <t>Reconnaissance By Attack [FE190]</t>
  </si>
  <si>
    <t>Just Short of Victory [FE191]</t>
  </si>
  <si>
    <t>Hodgson's Honey Pots [FE192]</t>
  </si>
  <si>
    <t>Death from Above [FE193]</t>
  </si>
  <si>
    <t>Crushing the Diversion [FE194]</t>
  </si>
  <si>
    <t>Duty to the Emperor [FE195]</t>
  </si>
  <si>
    <t>San Nen Kire! [FECG3]</t>
  </si>
  <si>
    <t>--- Festung Budapest ---</t>
  </si>
  <si>
    <t>Uncles and Pups [FB1]</t>
  </si>
  <si>
    <t>The Devil's Free to Have a Try [FB2]</t>
  </si>
  <si>
    <t>Furor Hungaricus [FB3]</t>
  </si>
  <si>
    <t>HKL 259 [FB4]</t>
  </si>
  <si>
    <t>Siesta Time [FB5]</t>
  </si>
  <si>
    <t>Came Tumbling After [FB6]</t>
  </si>
  <si>
    <t>The Terror of the Castle [FB7]</t>
  </si>
  <si>
    <t>For Want of Either Crust or Crumb [FB8]</t>
  </si>
  <si>
    <t>The Shooting Gallery [FB9]</t>
  </si>
  <si>
    <t>Return of the Black Company [FB10]</t>
  </si>
  <si>
    <t>Boy Soldier [FB11]</t>
  </si>
  <si>
    <t>The Black Ravens Are Flying [FB12]</t>
  </si>
  <si>
    <t>Don't Economize [FB13]</t>
  </si>
  <si>
    <t>At the Narrow Passage [FB14]</t>
  </si>
  <si>
    <t>The Taking of Object 59 [FB15]</t>
  </si>
  <si>
    <t>Crossing the Bloody Meadow [FB16]</t>
  </si>
  <si>
    <t>Stalingrad Redux [FB17]</t>
  </si>
  <si>
    <t>Pearl of the Danube [FB-CG1]</t>
  </si>
  <si>
    <t>The Swept Away City [FB-CG2]</t>
  </si>
  <si>
    <t>City of Eternal Heroes [FB-CG3]</t>
  </si>
  <si>
    <t>--- Finland at War, V1: Jatkosota ---</t>
  </si>
  <si>
    <t>Osasto Fossi [FAW1]</t>
  </si>
  <si>
    <t>Fire and Ice [FAW2]</t>
  </si>
  <si>
    <t>The Bridges At Tuntsajoki [FAW3]</t>
  </si>
  <si>
    <t>Vakkila Crossroads [FAW4]</t>
  </si>
  <si>
    <t>Retreat to Ihantala [FAW5]</t>
  </si>
  <si>
    <t>Renewed Offensive [FAW6]</t>
  </si>
  <si>
    <t>Ayrapaa Church [FAW7]</t>
  </si>
  <si>
    <t>Karelian Dream [FAW8]</t>
  </si>
  <si>
    <t>Cut and Run [FAW9]</t>
  </si>
  <si>
    <t>Beyond Vyborg [FAW10]</t>
  </si>
  <si>
    <t>Island Fever [FAW11]</t>
  </si>
  <si>
    <t>A Bloody Slugfest [FAW12]</t>
  </si>
  <si>
    <t>--- Fire For Effect ---</t>
  </si>
  <si>
    <t>Used and Abused [FFE1]</t>
  </si>
  <si>
    <t>--- FireFights--Teaser ---</t>
  </si>
  <si>
    <t>Difficult Affaire [HOB-FF9]</t>
  </si>
  <si>
    <t>--- FireFights ---</t>
  </si>
  <si>
    <t>Rabka-Mszana Road [FF1]</t>
  </si>
  <si>
    <t>Defiant Confrontation [FF2]</t>
  </si>
  <si>
    <t>Armor Clash [FF3]</t>
  </si>
  <si>
    <t>Walk in the Woods [FF4]</t>
  </si>
  <si>
    <t>The Sound of the Guns [FF5]</t>
  </si>
  <si>
    <t>Night Ferry [FF6]</t>
  </si>
  <si>
    <t>--- FireFights II ---</t>
  </si>
  <si>
    <t>Castle Keep [FF10]</t>
  </si>
  <si>
    <t>Out of Ethiopia [FF11]</t>
  </si>
  <si>
    <t>Easy Out [FF12]</t>
  </si>
  <si>
    <t>Fire on the Mountain [FF13]</t>
  </si>
  <si>
    <t>The Hunted [FF14]</t>
  </si>
  <si>
    <t>Dragoons Returned [FF15]</t>
  </si>
  <si>
    <t>--- First Wave at Omaha ---</t>
  </si>
  <si>
    <t>Plan Two [FWO1]</t>
  </si>
  <si>
    <t>Buying the Farm [FWO2]</t>
  </si>
  <si>
    <t>Ace [FWO3]</t>
  </si>
  <si>
    <t>Trapped Like Rats [FWO4]</t>
  </si>
  <si>
    <t>Texas Tea [FWO5]</t>
  </si>
  <si>
    <t>Sergeants Lead the Way [FWO6]</t>
  </si>
  <si>
    <t>Off the Beach [FWO7]</t>
  </si>
  <si>
    <t>Lesson One [FWO8]</t>
  </si>
  <si>
    <t>Frontal at St. Laurent [FWO9]</t>
  </si>
  <si>
    <t>A Brutal Task [FWO10]</t>
  </si>
  <si>
    <t>Three Story House [FWO11]</t>
  </si>
  <si>
    <t>Rocket Men [FWO12]</t>
  </si>
  <si>
    <t>Smashing a Breach [FWO13]</t>
  </si>
  <si>
    <t>No Footprints [FWO14]</t>
  </si>
  <si>
    <t>Blood in the Water [FWO15]</t>
  </si>
  <si>
    <t>Black Day for the 116 [FWO16]</t>
  </si>
  <si>
    <t>--- Fortress Cassino ---</t>
  </si>
  <si>
    <t>Turreted House [FC1]</t>
  </si>
  <si>
    <t>Easy Riders [FC2]</t>
  </si>
  <si>
    <t>Troglodytes [FC3]</t>
  </si>
  <si>
    <t>Cactus Trap [FC4]</t>
  </si>
  <si>
    <t>Seek and Destroy [FC5]</t>
  </si>
  <si>
    <t>Maori's Moment [FC6]</t>
  </si>
  <si>
    <t>Another Day on the Rack! [FC7]</t>
  </si>
  <si>
    <t>Rocca Janicula [FC8]</t>
  </si>
  <si>
    <t>Red Rapido [FC9]</t>
  </si>
  <si>
    <t>Operation Dickens [FC10]</t>
  </si>
  <si>
    <t>Fortress Cassino Campaign Game [FC-CG]</t>
  </si>
  <si>
    <t>--- Forward Observer ---</t>
  </si>
  <si>
    <t>Come Seven Come Eleven [FO1]</t>
  </si>
  <si>
    <t>Friendly Fire [FO2]</t>
  </si>
  <si>
    <t>One Story Town [FO3]</t>
  </si>
  <si>
    <t>Catcher in the Kunai [FO4]</t>
  </si>
  <si>
    <t>--- Le Franc-Tireur ---</t>
  </si>
  <si>
    <t>Gates of the Reich [CG-5+2]</t>
  </si>
  <si>
    <t>Le temps des humiliations (A Time of Humiliations) [FT01]</t>
  </si>
  <si>
    <t>Juste une illusion (Just an Illusion) [FT02]</t>
  </si>
  <si>
    <t>Terroristen !! [FT03]</t>
  </si>
  <si>
    <t>Indian (German)</t>
  </si>
  <si>
    <t>Retour à la case depart (Back to Square One) [FT04]</t>
  </si>
  <si>
    <t>Trappola [FT05]</t>
  </si>
  <si>
    <t>Macedoine balkanique (Balkan Medley) [FT06]</t>
  </si>
  <si>
    <t>Jackson's fire [FT07]</t>
  </si>
  <si>
    <t>L'ultime traitrise (Ultimate Treachery) [FT08]</t>
  </si>
  <si>
    <t>Alpine Bolt [FT09]</t>
  </si>
  <si>
    <t>Desertion [FT10]</t>
  </si>
  <si>
    <t>Double Detente [FT11]</t>
  </si>
  <si>
    <t>The Roof of Europe [FT12]</t>
  </si>
  <si>
    <t>cabanes vieilles (old huts) [FT13]</t>
  </si>
  <si>
    <t>les mille fourches (the thousand forks) [FT14]</t>
  </si>
  <si>
    <t>la forca [FT15]</t>
  </si>
  <si>
    <t>les 3 communes (the three communes) [FT16]</t>
  </si>
  <si>
    <t>patrol [FT17]</t>
  </si>
  <si>
    <t>The Fugitive [FT18]</t>
  </si>
  <si>
    <t>Oviedo 34 [FT18]</t>
  </si>
  <si>
    <t>Asturian</t>
  </si>
  <si>
    <t>Spanish Legion</t>
  </si>
  <si>
    <t>A leches en Larache [FT19]</t>
  </si>
  <si>
    <t>Viva la Republica [FT20]</t>
  </si>
  <si>
    <t>Hill of Death [FT21]</t>
  </si>
  <si>
    <t>El Alcazar de Toledo [FT22]</t>
  </si>
  <si>
    <t>Not One Inch [FT23]</t>
  </si>
  <si>
    <t>Cuando te vas? [FT24]</t>
  </si>
  <si>
    <t>21 Nations at La cañada [FT25]</t>
  </si>
  <si>
    <t>Vertice Mocha [FT26]</t>
  </si>
  <si>
    <t>East of Tortosa [FT27]</t>
  </si>
  <si>
    <t>First Annoyance [FT28]</t>
  </si>
  <si>
    <t>The Porecheye Bridgehead [FT29]</t>
  </si>
  <si>
    <t>Death is Their Trade [FT30]</t>
  </si>
  <si>
    <t>The Yelnya Bridge [FT31]</t>
  </si>
  <si>
    <t>Lenin's Sons [FT32]</t>
  </si>
  <si>
    <t>Flanking FTs [FT33]</t>
  </si>
  <si>
    <t>Borodino Train Station [FT34]</t>
  </si>
  <si>
    <t>Last Push to Mozhaisk [FT35]</t>
  </si>
  <si>
    <t>The Mongol Ride [FT36]</t>
  </si>
  <si>
    <t>Siberians are Coming [FT37]</t>
  </si>
  <si>
    <t>Aerosleds to the Rescue [FT38]</t>
  </si>
  <si>
    <t>Stutzpunkt Riva Bella [FT39]</t>
  </si>
  <si>
    <t>Ready to Sting [FT40]</t>
  </si>
  <si>
    <t>Greyhound at Bay [FT41]</t>
  </si>
  <si>
    <t>No Luck [FT42]</t>
  </si>
  <si>
    <t>Infantry Probe at Argentan [FT43]</t>
  </si>
  <si>
    <t>The Liberation of May [FT44]</t>
  </si>
  <si>
    <t>A Bridge Too Near... [FT45]</t>
  </si>
  <si>
    <t>Lingevres-Preparation [FT46]</t>
  </si>
  <si>
    <t>Lingevres-Execution [FT47]</t>
  </si>
  <si>
    <t>On the Swedish Border [FT48]</t>
  </si>
  <si>
    <t>War the Italian Way [FT59]</t>
  </si>
  <si>
    <t>Bloody Brothers [FT60]</t>
  </si>
  <si>
    <t>First Cossack Victory [FT61]</t>
  </si>
  <si>
    <t>New Model Army [FT62]</t>
  </si>
  <si>
    <t>Clear That Road! [FT63]</t>
  </si>
  <si>
    <t>Savnik [FT64]</t>
  </si>
  <si>
    <t>Last Chance Breakthrough [FT65]</t>
  </si>
  <si>
    <t>Raid on Grohote [FT66]</t>
  </si>
  <si>
    <t>Knin pocket [FT67]</t>
  </si>
  <si>
    <t>Red Lightning [FT68]</t>
  </si>
  <si>
    <t>First Blood [FT79]</t>
  </si>
  <si>
    <t>One Spanish Hero [FT80]</t>
  </si>
  <si>
    <t>Dubrovka [FT81]</t>
  </si>
  <si>
    <t>One Could Go Anywhere! [FT82]</t>
  </si>
  <si>
    <t>Go on to Kolpino! [FT83]</t>
  </si>
  <si>
    <t>Point of Junction [FT84]</t>
  </si>
  <si>
    <t>Red Roller [FT85]</t>
  </si>
  <si>
    <t>Black Tercio [FT86]</t>
  </si>
  <si>
    <t>Viva la Muerte! [FT87]</t>
  </si>
  <si>
    <t>Das Untergang [FT88]</t>
  </si>
  <si>
    <t>Too Little, My Friend... [FT89]</t>
  </si>
  <si>
    <t>"sans esprit de recul" [FT90]</t>
  </si>
  <si>
    <t>"ne pas subir" [FT91]</t>
  </si>
  <si>
    <t>No Fortress is Impregnable [FT92]</t>
  </si>
  <si>
    <t>Counterattack at Watten [FT93]</t>
  </si>
  <si>
    <t>Here Stands the Legion! [FT94]</t>
  </si>
  <si>
    <t>Raining Bullets [FT95]</t>
  </si>
  <si>
    <t>Rassenkampf [FT96]</t>
  </si>
  <si>
    <t>Rout on the Riviera [FT97]</t>
  </si>
  <si>
    <t>And Then They Landed [FT98]</t>
  </si>
  <si>
    <t>Shanghai by Sea [FT136]</t>
  </si>
  <si>
    <t>300 [FT137]</t>
  </si>
  <si>
    <t>Meeting Up at Matan [FT138]</t>
  </si>
  <si>
    <t>Ride of the 200th [FT139]</t>
  </si>
  <si>
    <t>Chinese Raiders [FT140]</t>
  </si>
  <si>
    <t>French/Partisan</t>
  </si>
  <si>
    <t>Easy Day at Volupai [FT141]</t>
  </si>
  <si>
    <t>Cut, Slash and Mow Down [FT142]</t>
  </si>
  <si>
    <t>Red Scare [FT143]</t>
  </si>
  <si>
    <t>Tigers of Pantang [FT144]</t>
  </si>
  <si>
    <t>Bears of Kinmen [FT145]</t>
  </si>
  <si>
    <t>Republic of China</t>
  </si>
  <si>
    <t>People's Liberation Army</t>
  </si>
  <si>
    <t>Tea for Two [FT Fun 2]</t>
  </si>
  <si>
    <t>Kuomintang</t>
  </si>
  <si>
    <t>--- Frère d'arme ---</t>
  </si>
  <si>
    <t>Frère d'arme [LMA2]</t>
  </si>
  <si>
    <t>--- Friendly Fire Pack 1 ---</t>
  </si>
  <si>
    <t>Jarama Proving Ground [FrF1]</t>
  </si>
  <si>
    <t>Maczek Fire Brigade [FrF2]</t>
  </si>
  <si>
    <t>The Swedish Voluntary Corps [FrF3]</t>
  </si>
  <si>
    <t>Barbarossa D-day [FrF4]</t>
  </si>
  <si>
    <t>The Valley of Death [FrF5]</t>
  </si>
  <si>
    <t>A Hundred Rounds [FrF6]</t>
  </si>
  <si>
    <t>To Have and To Hold [FrF7]</t>
  </si>
  <si>
    <t>Second Thoughts [FrF8]</t>
  </si>
  <si>
    <t>--- Friendly Fire Pack 2 ---</t>
  </si>
  <si>
    <t>The Abbeville Bridgehead [FrF9]</t>
  </si>
  <si>
    <t>Assault on Wielki Dzial [FrF10]</t>
  </si>
  <si>
    <t>Rostov Redemption [FrF11]</t>
  </si>
  <si>
    <t>The Fields of Black Gold [FrF12]</t>
  </si>
  <si>
    <t>Knives to a Gunfight [FrF13]</t>
  </si>
  <si>
    <t>Patton Breaks Loose [FrF14]</t>
  </si>
  <si>
    <t>Kampfgruppe 1001 nacht [FrF15]</t>
  </si>
  <si>
    <t>Last Orders [FrF16]</t>
  </si>
  <si>
    <t>--- Friendly Fire Pack 3 ---</t>
  </si>
  <si>
    <t>The Marco Polo Bridge Incident [FrF17]</t>
  </si>
  <si>
    <t>Through Fire and Ice [FrF18]</t>
  </si>
  <si>
    <t>About His Shadowy Sides [FrF19]</t>
  </si>
  <si>
    <t>Adolf's Amateurs [FrF20]</t>
  </si>
  <si>
    <t>Cavalry Brigade Model [FrF21]</t>
  </si>
  <si>
    <t>Wunderwaffe [FrF22]</t>
  </si>
  <si>
    <t>Elephants Unleashed [FrF23]</t>
  </si>
  <si>
    <t>Forging Spetsnaz [FrF24]</t>
  </si>
  <si>
    <t>--- Friendly Fire Pack 4 ---</t>
  </si>
  <si>
    <t>Yasuoka's Tank Experience [FrF25]</t>
  </si>
  <si>
    <t>A Polish Requiem [FrF26]</t>
  </si>
  <si>
    <t>Cocktails for Molotov [FrF27]</t>
  </si>
  <si>
    <t>Luftlandekommando Hedderich [FrF28]</t>
  </si>
  <si>
    <t>Sting of the Italian Hornet [FrF29]</t>
  </si>
  <si>
    <t>Bidermann's Escape [FrF30]</t>
  </si>
  <si>
    <t>Pursuing Frank [FrF31]</t>
  </si>
  <si>
    <t>The Hellenic Expedition [FrF32]</t>
  </si>
  <si>
    <t>Under the Northern Light [FrF33]</t>
  </si>
  <si>
    <t>The Jagdtiger Theory [FrF34]</t>
  </si>
  <si>
    <t>--- Friendly Fire Pack 5 ---</t>
  </si>
  <si>
    <t>Skiing in Laponia [FrF35]</t>
  </si>
  <si>
    <t>Newborn Partisans [FrF36]</t>
  </si>
  <si>
    <t>Crossing Swords at Kyaukse [FrF37]</t>
  </si>
  <si>
    <t>Wunderwagen [FrF38]</t>
  </si>
  <si>
    <t>No Country for Old Men [FrF39]</t>
  </si>
  <si>
    <t>Sporck's Eleven [FrF40]</t>
  </si>
  <si>
    <t>Romania Mare [FrF41]</t>
  </si>
  <si>
    <t>Kiss of Fury [FrF42]</t>
  </si>
  <si>
    <t>Forest Devil [FrF43]</t>
  </si>
  <si>
    <t>Anhalt Pandemonium [FrF44]</t>
  </si>
  <si>
    <t>--- Friendly Fire Pack 6 ---</t>
  </si>
  <si>
    <t>Totensonntag [FrF45]</t>
  </si>
  <si>
    <t>Dutch Courage [FrF46]</t>
  </si>
  <si>
    <t>Cutting Off a Hydra's Head [FrF47]</t>
  </si>
  <si>
    <t>Bad Moon Rising [FrF48]</t>
  </si>
  <si>
    <t>One Last Mighty Hew [FrF49]</t>
  </si>
  <si>
    <t>Pavlov's Dogs [FrF50]</t>
  </si>
  <si>
    <t>Bite of the Bassotto [FrF51]</t>
  </si>
  <si>
    <t>Dying for Danzig [FrF52]</t>
  </si>
  <si>
    <t>--- Friendly Fire Pack 7 ---</t>
  </si>
  <si>
    <t>Raid into the Reich [FrF53]</t>
  </si>
  <si>
    <t>KNIL Before the Emperor [FrF54]</t>
  </si>
  <si>
    <t>Forsthaus Clash [FrF55]</t>
  </si>
  <si>
    <t>Saluting a General [FrF56]</t>
  </si>
  <si>
    <t>Warsaw in Flames [FrF57]</t>
  </si>
  <si>
    <t>Order 831 [FrF58]</t>
  </si>
  <si>
    <t>Capital Punishment [FrF59]</t>
  </si>
  <si>
    <t>A War of Their Own [FrF60]</t>
  </si>
  <si>
    <t>--- Friendly Fire Pack 8 ---</t>
  </si>
  <si>
    <t>Make Way for the King [FrF61]</t>
  </si>
  <si>
    <t>Dryga Lärpengar [FrF62]</t>
  </si>
  <si>
    <t>Maximum [FrF63]</t>
  </si>
  <si>
    <t>No Time to Bleed [FrF64]</t>
  </si>
  <si>
    <t>War Ensemble [FrF65]</t>
  </si>
  <si>
    <t>Between the Devil and the Deep Blue Sea [FrF66]</t>
  </si>
  <si>
    <t>Collecchio [FrF67]</t>
  </si>
  <si>
    <t>A Hasty Farewell [FrF68]</t>
  </si>
  <si>
    <t>--- From the Cellar ---</t>
  </si>
  <si>
    <t>Lingevres - Aftermath [FT49]</t>
  </si>
  <si>
    <t>Meeting on the Summit [FT50]</t>
  </si>
  <si>
    <t>Harmless Steel [FT51]</t>
  </si>
  <si>
    <t>bouchon a Bouchain [FT52]</t>
  </si>
  <si>
    <t>First Drop [FT53]</t>
  </si>
  <si>
    <t>The Wisps Come and Go [FT54]</t>
  </si>
  <si>
    <t>Finnish Blitzkrieg [FT55]</t>
  </si>
  <si>
    <t>Primo Contatto [FT56]</t>
  </si>
  <si>
    <t>Wysoka Mountain [FT57]</t>
  </si>
  <si>
    <t>Dream is Over [FT58]</t>
  </si>
  <si>
    <t>--- From the Cellar Pack 2 ---</t>
  </si>
  <si>
    <t>durs a cuire [FT69]</t>
  </si>
  <si>
    <t>Ride Across the Caucasus [FT70]</t>
  </si>
  <si>
    <t>German/Slovak</t>
  </si>
  <si>
    <t>The Last Circle [FT71]</t>
  </si>
  <si>
    <t>Catcher Caught [FT72]</t>
  </si>
  <si>
    <t>The Adriatic Pirates [FT73]</t>
  </si>
  <si>
    <t>Freeing the Roadway [FT74]</t>
  </si>
  <si>
    <t>Unexpected Fire [FT75]</t>
  </si>
  <si>
    <t>White Suns [FT76]</t>
  </si>
  <si>
    <t>Surprised Buffalo [FT77]</t>
  </si>
  <si>
    <t>The War is Over [FT78]</t>
  </si>
  <si>
    <t>--- From the Cellar Pack 3 ---</t>
  </si>
  <si>
    <t>The Doomed Tirailleurs [FT99]</t>
  </si>
  <si>
    <t>Hajra! [FT100]</t>
  </si>
  <si>
    <t>Fire and Ice [FT101]</t>
  </si>
  <si>
    <t>The Bulge [FT102]</t>
  </si>
  <si>
    <t>Slava! [FT103]</t>
  </si>
  <si>
    <t>Flying the Flag of Poland [FT104]</t>
  </si>
  <si>
    <t>Smashing into Vlasotince [FT105]</t>
  </si>
  <si>
    <t>Counterattack Along the Danube [FT106]</t>
  </si>
  <si>
    <t>Race at Longchamps [FT107]</t>
  </si>
  <si>
    <t>The Damned Die Hard [FT108]</t>
  </si>
  <si>
    <t>--- From the Cellar Pack 4 ---</t>
  </si>
  <si>
    <t>Meet the Madsens [FT116]</t>
  </si>
  <si>
    <t>Mongolian</t>
  </si>
  <si>
    <t>The Argun Knot [FT117]</t>
  </si>
  <si>
    <t>Exit Plans [FT118]</t>
  </si>
  <si>
    <t>Czech</t>
  </si>
  <si>
    <t>Calmness Under Fire [FT119]</t>
  </si>
  <si>
    <t>Entente</t>
  </si>
  <si>
    <t>Magyar</t>
  </si>
  <si>
    <t>Never Say Navoz [FT120]</t>
  </si>
  <si>
    <t>Red Star Express [FT121]</t>
  </si>
  <si>
    <t>Grasp the Wind [FT122]</t>
  </si>
  <si>
    <t>Schurter's Sortie [FT123]</t>
  </si>
  <si>
    <t>Deadly Sleigh Ride [FT124]</t>
  </si>
  <si>
    <t>White Russian</t>
  </si>
  <si>
    <t>Russian Purges [FT125]</t>
  </si>
  <si>
    <t>Bolshevik</t>
  </si>
  <si>
    <t>Kabuki Theater [FT126]</t>
  </si>
  <si>
    <t>In the Mouth of Madness [FT127]</t>
  </si>
  <si>
    <t>Punitive Expedition [FT128]</t>
  </si>
  <si>
    <t>Just What the Doctor Ordered [FT129]</t>
  </si>
  <si>
    <t>Mongolian BBQ [FT130]</t>
  </si>
  <si>
    <t>Costly Mistake [FT131]</t>
  </si>
  <si>
    <t>Visions of Grandeur [FT132]</t>
  </si>
  <si>
    <t>The Baron's Luck [FT133]</t>
  </si>
  <si>
    <t>Freebooter Relish [FT134]</t>
  </si>
  <si>
    <t>Gotta Light? [FT135]</t>
  </si>
  <si>
    <t>--- From the Cellar Pack 5 ---</t>
  </si>
  <si>
    <t>Bridge of Life [FT146]</t>
  </si>
  <si>
    <t>Flight of the Intruders [FT147]</t>
  </si>
  <si>
    <t>Japanese/Manchukuon</t>
  </si>
  <si>
    <t>La Horgne [FT148]</t>
  </si>
  <si>
    <t>Tombés pour la France [FT149]</t>
  </si>
  <si>
    <t>Storm over Champagne [FT150]</t>
  </si>
  <si>
    <t>Get Them Out! [FT151]</t>
  </si>
  <si>
    <t>Avanti! [FT152]</t>
  </si>
  <si>
    <t>Nailed to the Ground [FT153]</t>
  </si>
  <si>
    <t>First Defeat [FT154]</t>
  </si>
  <si>
    <t>Once upon a Time... in the East [FT155]</t>
  </si>
  <si>
    <t>Leonov's Hill [FT156]</t>
  </si>
  <si>
    <t>The Lost Column [FT157]</t>
  </si>
  <si>
    <t>Close Combat Teams [FT158]</t>
  </si>
  <si>
    <t>Tangled at Tsangkou [FT159]</t>
  </si>
  <si>
    <t>--- From the Cellar Pack 6 ---</t>
  </si>
  <si>
    <t>Close Encounter of the Bad Kind [FT160]</t>
  </si>
  <si>
    <t>French Civil War in Gabon [FT161]</t>
  </si>
  <si>
    <t>Assault on District Rovno [FT162]</t>
  </si>
  <si>
    <t>Price of Persia [FT163]</t>
  </si>
  <si>
    <t>Guts are Not Enough [FT164]</t>
  </si>
  <si>
    <t>Shopino Struggle [FT165]</t>
  </si>
  <si>
    <t>Heroes at Leros [FT166]</t>
  </si>
  <si>
    <t>Wasp Sting [FT167]</t>
  </si>
  <si>
    <t>By Dawn's Early Light [FT168]</t>
  </si>
  <si>
    <t>Daring Parafroggers [FT169]</t>
  </si>
  <si>
    <t>--- From the Cellar Pack 7 ---</t>
  </si>
  <si>
    <t>The Road to Juniville [FT170]</t>
  </si>
  <si>
    <t>Getting Your Bell Rung [FT171]</t>
  </si>
  <si>
    <t>Clearing the LZ [FT172]</t>
  </si>
  <si>
    <t>A Misstep in Lorraine [FT173]</t>
  </si>
  <si>
    <t>Green Berets [FT174]</t>
  </si>
  <si>
    <t>Dover Bunker [FT175]</t>
  </si>
  <si>
    <t>Inter-Allied Attack [FT176]</t>
  </si>
  <si>
    <t>Bloodier Than D-Day [FT177]</t>
  </si>
  <si>
    <t>Niederburg Farmhouse [FT178]</t>
  </si>
  <si>
    <t>Landstorm Over Arnhem [FT179]</t>
  </si>
  <si>
    <t>--- Fuhrer's Firemen: Waffen-SS Pak II ---</t>
  </si>
  <si>
    <t>Monastir Gap [FF7]</t>
  </si>
  <si>
    <t>British/Greek (Allied Minor)</t>
  </si>
  <si>
    <t>Send in the Sand Rabbits [FF8]</t>
  </si>
  <si>
    <t>Ghost of Napolean [FF9]</t>
  </si>
  <si>
    <t>Blackjack is Back! [FF10]</t>
  </si>
  <si>
    <t>Tough Luck [FF11]</t>
  </si>
  <si>
    <t>Hitler's Samurai [FF12]</t>
  </si>
  <si>
    <t>Death Ride [FF13]</t>
  </si>
  <si>
    <t>Operation Rosselsprung [FF14]</t>
  </si>
  <si>
    <t>--- Fuhrer's Firemen: Waffen-SS Pak II 2nd Edition ---</t>
  </si>
  <si>
    <t>Monstir Gap [FF(2)-7]</t>
  </si>
  <si>
    <t>"Send in the Sand Rabbits" [FF(2)-8]</t>
  </si>
  <si>
    <t>Ghost of Napoleon [FF(2)-9]</t>
  </si>
  <si>
    <t>Blackjack Is Back! [FF(2)-10]</t>
  </si>
  <si>
    <t>Tough Luck [FF(2)-11]</t>
  </si>
  <si>
    <t>Partisan/Polish</t>
  </si>
  <si>
    <t>Hitler's Samurai [FF(2)-12]</t>
  </si>
  <si>
    <t>Death Ride [FF(2)-13]</t>
  </si>
  <si>
    <t>Operation Rosselsprung [FF(2)-14]</t>
  </si>
  <si>
    <t>--- Gembloux: the Feint ---</t>
  </si>
  <si>
    <t>Caught Napping [GtF1]</t>
  </si>
  <si>
    <t>Bitter Day [GtF2]</t>
  </si>
  <si>
    <t>Reluctant Withdrawal [GtF3]</t>
  </si>
  <si>
    <t>Thisnes at Dusk [GtF4]</t>
  </si>
  <si>
    <t>Wrong Battle [GtF5]</t>
  </si>
  <si>
    <t>Without Thought of Retreat [GtF6]</t>
  </si>
  <si>
    <t>Recapturing Ernage [GtF7]</t>
  </si>
  <si>
    <t>Death on a Hollow Road [GtF8]</t>
  </si>
  <si>
    <t>Lost Sentinels [PLH]</t>
  </si>
  <si>
    <t>--- Genesis ---</t>
  </si>
  <si>
    <t>Sons of Galilee [Genesis 1]</t>
  </si>
  <si>
    <t>Syria (CH)</t>
  </si>
  <si>
    <t>Locust Swarm [Genesis 2]</t>
  </si>
  <si>
    <t>Etziongrad [Genesis 3]</t>
  </si>
  <si>
    <t>Buying Time [Genesis 4]</t>
  </si>
  <si>
    <t>Triple Play [Genesis 5]</t>
  </si>
  <si>
    <t>Trapping Nasser [Genesis 6]</t>
  </si>
  <si>
    <t>Fatih-Allah [Genesis 7]</t>
  </si>
  <si>
    <t>I Dream of Jenin [Genesis 8]</t>
  </si>
  <si>
    <t>Iraq (CH)</t>
  </si>
  <si>
    <t>Gate Crashing [Genesis 9]</t>
  </si>
  <si>
    <t>No Time to be Thamed [Genesis 10]</t>
  </si>
  <si>
    <t>Ambush at Mitla [Genesis 11]</t>
  </si>
  <si>
    <t>Final Act [Genesis 12]</t>
  </si>
  <si>
    <t>The Monastery [Genesis 13]</t>
  </si>
  <si>
    <t>Edge of the Sword [Genesis 14]</t>
  </si>
  <si>
    <t>The Whiskey Wager [Genesis 15]</t>
  </si>
  <si>
    <t>--- Genesis II ---</t>
  </si>
  <si>
    <t>Push to Um-Katef [GENESISII18]</t>
  </si>
  <si>
    <t>--- A GI's Dozen Scenario Bundle ---</t>
  </si>
  <si>
    <t>The French Decide to Fight [U1]</t>
  </si>
  <si>
    <t>Sweep for Bordj Toum Bridge [U2]</t>
  </si>
  <si>
    <t>The Factory [U3]</t>
  </si>
  <si>
    <t>Climax at Nijmegen Bridge [U4]</t>
  </si>
  <si>
    <t>Point d'Appui [U5]</t>
  </si>
  <si>
    <t>Action at Kommerscheidt [U6]</t>
  </si>
  <si>
    <t>Han-Sur-Neid [U7]</t>
  </si>
  <si>
    <t>A Belated Christmas [U9]</t>
  </si>
  <si>
    <t>Trial by Combat [U10]</t>
  </si>
  <si>
    <t>Thrust and Parry [U11]</t>
  </si>
  <si>
    <t>Riposte [U12]</t>
  </si>
  <si>
    <t>The Duel [U13]</t>
  </si>
  <si>
    <t>--- Giocarea 8 ---</t>
  </si>
  <si>
    <t>Tra le Spighe Dorate [CGA2]</t>
  </si>
  <si>
    <t>--- God Save the King (HASL) ---</t>
  </si>
  <si>
    <t>Going to School [GSTK1]</t>
  </si>
  <si>
    <t>House G [GSTK2]</t>
  </si>
  <si>
    <t>Real Men Stay in School [GSTK3]</t>
  </si>
  <si>
    <t>The Pillbox [GSTK4]</t>
  </si>
  <si>
    <t>Please Hurry [GSTK5]</t>
  </si>
  <si>
    <t>Block by Bloody Block [GSTK6]</t>
  </si>
  <si>
    <t>Raus! [GSTK7]</t>
  </si>
  <si>
    <t>Campaign Game [GSTK-I]</t>
  </si>
  <si>
    <t>--- Gona (CH) ---</t>
  </si>
  <si>
    <t>On the Right Flank [GONA1]</t>
  </si>
  <si>
    <t>Gona's Gone [GONA2]</t>
  </si>
  <si>
    <t>Cold Comfort [GONA3]</t>
  </si>
  <si>
    <t>Early Surprise [GONA4]</t>
  </si>
  <si>
    <t>Desperate Escape [GONA5]</t>
  </si>
  <si>
    <t>Skilbeck's Gauntlet [GONA6]</t>
  </si>
  <si>
    <t>Those Ragged Bloody Heroes [GONA-CGS]</t>
  </si>
  <si>
    <t>--- Grenadier 10th Anniversary ASL Scenario Pack ---</t>
  </si>
  <si>
    <t>Green Berets at Termoli [GRE1]</t>
  </si>
  <si>
    <t>"Alarm, die Tommies kommen!!!!" [GRE2]</t>
  </si>
  <si>
    <t>Wikings Catwalk [GRE3]</t>
  </si>
  <si>
    <t>Bukit Chandu [GRE4]</t>
  </si>
  <si>
    <t>The Dornot Horseshoe [GRE5]</t>
  </si>
  <si>
    <t>The Wehr [GRE6]</t>
  </si>
  <si>
    <t>--- Grossdeutschland Pack #1 ---</t>
  </si>
  <si>
    <t>la guerre finie!! [GD1]</t>
  </si>
  <si>
    <t>Operation Niwi [GD2]</t>
  </si>
  <si>
    <t>Textbook Attack [GD3]</t>
  </si>
  <si>
    <t>The Road to Lyon [GD4]</t>
  </si>
  <si>
    <t>Machorka [GD5]</t>
  </si>
  <si>
    <t>Great Élan [GD6]</t>
  </si>
  <si>
    <t>The One Hundredth [GD7]</t>
  </si>
  <si>
    <t>Blood-Flecked Snow [GD8]</t>
  </si>
  <si>
    <t>--- Grossdeutschland Pack #2 ---</t>
  </si>
  <si>
    <t>Taste of Blood [GD9]</t>
  </si>
  <si>
    <t>Apple Sauce [GD10]</t>
  </si>
  <si>
    <t>Max and Moritz [GD11]</t>
  </si>
  <si>
    <t>Herbstwind [GD12]</t>
  </si>
  <si>
    <t>Fire Brigades [GD13]</t>
  </si>
  <si>
    <t>Fighting Like Lions [GD14]</t>
  </si>
  <si>
    <t>Closing the Back Door [GD15]</t>
  </si>
  <si>
    <t>The Clash at Borissovka [GD16]</t>
  </si>
  <si>
    <t>--- Guerra Civil ---</t>
  </si>
  <si>
    <t>Teruel's Tooth [GC1]</t>
  </si>
  <si>
    <t>Last Stand on Hill 197 [GC2]</t>
  </si>
  <si>
    <t>Republican (Crit Hit)</t>
  </si>
  <si>
    <t>Nationalist (Crit Hit)</t>
  </si>
  <si>
    <t>Son Servera [GC3]</t>
  </si>
  <si>
    <t>Pingarron Hill [GC4]</t>
  </si>
  <si>
    <t>Dombrowski's Stand [GC5]</t>
  </si>
  <si>
    <t>Brihuega Disaster [GC6]</t>
  </si>
  <si>
    <t>Resist or Die [GC7]</t>
  </si>
  <si>
    <t>Ay Carmela [GC8]</t>
  </si>
  <si>
    <t>The Torija [GC9]</t>
  </si>
  <si>
    <t>Falangist Pride [GC10]</t>
  </si>
  <si>
    <t>Noi Saimo Italiani di Garibaldi [GC11]</t>
  </si>
  <si>
    <t>Ring of Iron [GC12]</t>
  </si>
  <si>
    <t>--- Gun Duel 2001. Iowa City ASL Club. ---</t>
  </si>
  <si>
    <t>Vogt's Ritterkreuz [GD1]</t>
  </si>
  <si>
    <t>Grim Warning [GD2]</t>
  </si>
  <si>
    <t>A Fast Lunch [GD3]</t>
  </si>
  <si>
    <t>Fight and Die Forward [GD4]</t>
  </si>
  <si>
    <t>Long Range Recon [GD5]</t>
  </si>
  <si>
    <t>Seoul Brothers [GD6]</t>
  </si>
  <si>
    <t>--- Hell on Wheels ---</t>
  </si>
  <si>
    <t>Canicatti [HOW02]</t>
  </si>
  <si>
    <t>Redlegs as Infantry [HOW03]</t>
  </si>
  <si>
    <t>Inch by Inch [HOW04]</t>
  </si>
  <si>
    <t>From Bad to Wuerselen [HOW06]</t>
  </si>
  <si>
    <t>Trench Warfare [HOW07]</t>
  </si>
  <si>
    <t>Merzenhausen Zoo [HOW08]</t>
  </si>
  <si>
    <t>A Perfect Match [HOW09]</t>
  </si>
  <si>
    <t>In the Bag [HOW10]</t>
  </si>
  <si>
    <t>InHumaine [HOW11]</t>
  </si>
  <si>
    <t>Lee's Charge [HOW12]</t>
  </si>
  <si>
    <t>Hitler's Bridge [HOW13]</t>
  </si>
  <si>
    <t>Premature Evaluation [HOW-GSTK8]</t>
  </si>
  <si>
    <t>--- Hell's Bridgehead ---</t>
  </si>
  <si>
    <t>Psel River Line [HB1]</t>
  </si>
  <si>
    <t>Battle At Arm's Length [HB2]</t>
  </si>
  <si>
    <t>Just Over the Highway [HB3]</t>
  </si>
  <si>
    <t>Graveyard of Steel [HB4]</t>
  </si>
  <si>
    <t>To the Last Round [HB5]</t>
  </si>
  <si>
    <t>Clash of Titans [HB6]</t>
  </si>
  <si>
    <t>Hell's Bridgehead CG1 [HBCG1]</t>
  </si>
  <si>
    <t>Hell's Bridgehead CG2 [HBCG2]</t>
  </si>
  <si>
    <t>--- Hero Pax I ---</t>
  </si>
  <si>
    <t>Seeking Sanctuary [HP 1]</t>
  </si>
  <si>
    <t>Lousy Crossroads [HP 2]</t>
  </si>
  <si>
    <t>Rimling Round Up [HP 3]</t>
  </si>
  <si>
    <t>French Toast [HP 4]</t>
  </si>
  <si>
    <t>Rudder's Keystone [HP 5]</t>
  </si>
  <si>
    <t>Kraut Cookout [HP 6]</t>
  </si>
  <si>
    <t>Ripple Effect [HP 7]</t>
  </si>
  <si>
    <t>Ligneuville Halt [HP 8]</t>
  </si>
  <si>
    <t>--- Hero Pax 2 ---</t>
  </si>
  <si>
    <t>Three Brave Men [HP10]</t>
  </si>
  <si>
    <t>Pillau Fight [HP11]</t>
  </si>
  <si>
    <t>Kicked Autz [HP12]</t>
  </si>
  <si>
    <t>Radio Wars [HP13]</t>
  </si>
  <si>
    <t>German/Lithuanian</t>
  </si>
  <si>
    <t>Cracking Skulls [HP14]</t>
  </si>
  <si>
    <t>Moldavian Massacre [HP15]</t>
  </si>
  <si>
    <t>The Mud Rats [HP16]</t>
  </si>
  <si>
    <t>The Maelstrom [HP 9]</t>
  </si>
  <si>
    <t>--- Hero Pax 3 ---</t>
  </si>
  <si>
    <t>Down Radio Road [HP17]</t>
  </si>
  <si>
    <t>Flame Tree Hill [HP18]</t>
  </si>
  <si>
    <t>Black Eye [HP19]</t>
  </si>
  <si>
    <t>A Motley Crew [HP20]</t>
  </si>
  <si>
    <t>Loose on Luzon [HP21]</t>
  </si>
  <si>
    <t>Luzon Lunatics [HP22]</t>
  </si>
  <si>
    <t>Sherlock's Stand [HP23]</t>
  </si>
  <si>
    <t>Warfe's War [HP24]</t>
  </si>
  <si>
    <t>Duropa Plantation [HP25]</t>
  </si>
  <si>
    <t>Cork in the Bottle [HP26]</t>
  </si>
  <si>
    <t>--- Hero Pax 4 ---</t>
  </si>
  <si>
    <t>Last Ditch Ridge [HP27]</t>
  </si>
  <si>
    <t>A Meaningful Diversion [HP28]</t>
  </si>
  <si>
    <t>Tin Cans, Tin Hats [HP29]</t>
  </si>
  <si>
    <t>Bloody Bari [HP30]</t>
  </si>
  <si>
    <t>Operation Eisbar [HP31]</t>
  </si>
  <si>
    <t>Sweet Surrender [HP32]</t>
  </si>
  <si>
    <t>Winter Storm [HP33]</t>
  </si>
  <si>
    <t>Big, Bad, Gun [HP34]</t>
  </si>
  <si>
    <t>A Hollow Victory [HP35]</t>
  </si>
  <si>
    <t>Grudge Match [HP36]</t>
  </si>
  <si>
    <t>Pinched a Tank [HG1]</t>
  </si>
  <si>
    <t>The Gifu [HG2]</t>
  </si>
  <si>
    <t>Bumps Along the Tiddam Road [HG3]</t>
  </si>
  <si>
    <t>Cohort and the Phalanx [HG4]</t>
  </si>
  <si>
    <t>Mount Istibei [HG5]</t>
  </si>
  <si>
    <t>Corniche Game [HG6]</t>
  </si>
  <si>
    <t>Skill in Khilki [HG7]</t>
  </si>
  <si>
    <t>Stampede at Hill 253.5 [HG8]</t>
  </si>
  <si>
    <t>Corniche Game [HG(2)-1]</t>
  </si>
  <si>
    <t>Konitsa Crackdown [HG(2)-2]</t>
  </si>
  <si>
    <t>Cohort and the Phalanx [HG(2)-3]</t>
  </si>
  <si>
    <t>Mount Istibei [HG(2)-4]</t>
  </si>
  <si>
    <t>Tanks Take Rook [HG(2)-5]</t>
  </si>
  <si>
    <t>Damned at Demyansk [HG(2)-6]</t>
  </si>
  <si>
    <t>Bonny Nouvelle [HG(2)-7]</t>
  </si>
  <si>
    <t>Perún's Thunder [HG(2)-8]</t>
  </si>
  <si>
    <t>The Gifu [HG(2)-9]</t>
  </si>
  <si>
    <t>Stampede at Hill 253.5 [HG(2)-10]</t>
  </si>
  <si>
    <t>Skill in Khilki [HG(2)-11]</t>
  </si>
  <si>
    <t>Bumps Along the Tiddim Road [HG(2)-12]</t>
  </si>
  <si>
    <t>An Unfriendly Welcome [HG(2)-13]</t>
  </si>
  <si>
    <t>Tigers on the Hill [HG(2)-14]</t>
  </si>
  <si>
    <t>King Darges [HG(2)-15]</t>
  </si>
  <si>
    <t>Blood Brothers [HG(2)-16]</t>
  </si>
  <si>
    <t>--- Hill of Blood ---</t>
  </si>
  <si>
    <t>Devil's Summit [HIB1]</t>
  </si>
  <si>
    <t>Retaking Stalin's Perch [HIB2]</t>
  </si>
  <si>
    <t>Dueling Bayonets [HIB3]</t>
  </si>
  <si>
    <t>Scrapyard [HIB4]</t>
  </si>
  <si>
    <t>The Inferno [HIB5]</t>
  </si>
  <si>
    <t>Shock and Awe [HIB6]</t>
  </si>
  <si>
    <t>Under Shell and Bomb [HIB7]</t>
  </si>
  <si>
    <t>Fraught With Danger [HIB8]</t>
  </si>
  <si>
    <t>Hitler's Little Helpers [HIB9]</t>
  </si>
  <si>
    <t>But Not There Yet [HIB10]</t>
  </si>
  <si>
    <t>Arisen Once More [HIB11]</t>
  </si>
  <si>
    <t>Ditch Ghouls [HIB12]</t>
  </si>
  <si>
    <t>Ashes of Victory [HIB13]</t>
  </si>
  <si>
    <t>Crater Hill [HIB14]</t>
  </si>
  <si>
    <t>Tears of Joy [HIB15]</t>
  </si>
  <si>
    <t>--- Hurtgen Surprise ---</t>
  </si>
  <si>
    <t>Out of the Woods [HS1]</t>
  </si>
  <si>
    <t>Returning the Favor [HS2]</t>
  </si>
  <si>
    <t>Nothing to Spare [HS3]</t>
  </si>
  <si>
    <t>Surprised Outside of Strass [HS4]</t>
  </si>
  <si>
    <t>--- In Contact ---</t>
  </si>
  <si>
    <t>The Road to St. Lo [IC1]</t>
  </si>
  <si>
    <t>Skirmish in the Snow [IC2]</t>
  </si>
  <si>
    <t>Waiting For Fredendall [IC3]</t>
  </si>
  <si>
    <t>Hell On Wheels [IC4]</t>
  </si>
  <si>
    <t>Rear Area Defenders [IC6]</t>
  </si>
  <si>
    <t>Mounted Extraction [IC7]</t>
  </si>
  <si>
    <t>Celles mélée [IC8]</t>
  </si>
  <si>
    <t>A Parting Blow [IC9]</t>
  </si>
  <si>
    <t>Tyranny's End [IC10]</t>
  </si>
  <si>
    <t>Monty's Mess [IC11]</t>
  </si>
  <si>
    <t>Crocodile Rock [IC12]</t>
  </si>
  <si>
    <t>--- Into the Rubble ---</t>
  </si>
  <si>
    <t>Debacle at Sung Kiang [ITR-1]</t>
  </si>
  <si>
    <t>Factory in Flix [ITR-2]</t>
  </si>
  <si>
    <t>Tough as Nails [ITR-3]</t>
  </si>
  <si>
    <t>Clash at Ponyri [ITR-4]</t>
  </si>
  <si>
    <t>Fire Teams [ITR-5]</t>
  </si>
  <si>
    <t>The Ceramic Factory [ITR-6]</t>
  </si>
  <si>
    <t>Rebounded Spirit [ITR-7]</t>
  </si>
  <si>
    <t>Beyond the Slaughterhouse [ITR-8]</t>
  </si>
  <si>
    <t>--- Ivan's War ---</t>
  </si>
  <si>
    <t>Ivan's Way [StalPak1]</t>
  </si>
  <si>
    <t>Yards Paid in Blood [StalPak2]</t>
  </si>
  <si>
    <t>Dark Menace [StalPak3]</t>
  </si>
  <si>
    <t>Back to the Front [StalPak4]</t>
  </si>
  <si>
    <t>Burgerbraukeller Boast [StalPak5]</t>
  </si>
  <si>
    <t>Rattenkrieg [StalPak6]</t>
  </si>
  <si>
    <t>Panzer Graveyard [StalPak7]</t>
  </si>
  <si>
    <t>Gonychar's Stand [StalPak8]</t>
  </si>
  <si>
    <t>Zholudev's 37th Guards [StalPak9]</t>
  </si>
  <si>
    <t>Panzer Pioneers [StalPak10]</t>
  </si>
  <si>
    <t>--- Jeff Shields' Web Site ---</t>
  </si>
  <si>
    <t>Checkout Time [JS10]</t>
  </si>
  <si>
    <t>Te' Kiwi Sunrise [JS11]</t>
  </si>
  <si>
    <t>--- Jitter Fire ---</t>
  </si>
  <si>
    <t>Wotanstellung [JF1]</t>
  </si>
  <si>
    <t>--- Journal du Stratege ---</t>
  </si>
  <si>
    <t>Reprise [JdS1]</t>
  </si>
  <si>
    <t>--- Kampfgruppe Scherer ---</t>
  </si>
  <si>
    <t>Slayed [FT KGS1]</t>
  </si>
  <si>
    <t>Their Fate Sealed? [FT KGS2]</t>
  </si>
  <si>
    <t>Reclamation [FT KGS3]</t>
  </si>
  <si>
    <t>From Matilda with Love [FT KGS4]</t>
  </si>
  <si>
    <t>Red Army Day [FT KGS5]</t>
  </si>
  <si>
    <t>Biecker's Bastion [FT KGS6]</t>
  </si>
  <si>
    <t>Contested Canisters [FT KGS7]</t>
  </si>
  <si>
    <t>The Battle in the Tunnel and Organ Gully [FT KGS8]</t>
  </si>
  <si>
    <t>Lost in a Day [FT KGS9]</t>
  </si>
  <si>
    <t>Red Ruin Roulette [FT KGS10]</t>
  </si>
  <si>
    <t>Knock! Knock! [FT KGS11]</t>
  </si>
  <si>
    <t>May Day--East Side [FT KGS12]</t>
  </si>
  <si>
    <t>May Day--West Side [FT KGS13]</t>
  </si>
  <si>
    <t>Regained in a Day [FT KGS14]</t>
  </si>
  <si>
    <t>Fighting over the Dead [FT KGS15]</t>
  </si>
  <si>
    <t>Red Army Day CG [FT KGS CG1]</t>
  </si>
  <si>
    <t>Five Days in May CG [FT KGS CG2]</t>
  </si>
  <si>
    <t>--- Kharkov: Battle for the Square ---</t>
  </si>
  <si>
    <t>Double Trouble [KBS1]</t>
  </si>
  <si>
    <t>The Zoo-Lancers [KBS2]</t>
  </si>
  <si>
    <t>Knights of the West [KBS3]</t>
  </si>
  <si>
    <t>A Walk in the Garden [KBS4]</t>
  </si>
  <si>
    <t>Track Meet [KBS5]</t>
  </si>
  <si>
    <t>The Hammer of Pravda Street [KBS6]</t>
  </si>
  <si>
    <t>Captain Sanin's Lament [KBS7]</t>
  </si>
  <si>
    <t>"I Hear the Deep Mournful...Urra!" [KBS8]</t>
  </si>
  <si>
    <t>Death Rides a Pale Horse [KBS9]</t>
  </si>
  <si>
    <t>Nothing to Fear [KBS10]</t>
  </si>
  <si>
    <t>--- Kinetic Energy March Madness 1997 ---</t>
  </si>
  <si>
    <t>Lion's Share [KE1]</t>
  </si>
  <si>
    <t>The Dreadnought of Rasyeinyia [KE2]</t>
  </si>
  <si>
    <t>Disengagement Under Fire [KE3]</t>
  </si>
  <si>
    <t>Panzers to the Rescue [KE4]</t>
  </si>
  <si>
    <t>Beyond the Pakfronts [KE5]</t>
  </si>
  <si>
    <t>Rock Steady [KE6]</t>
  </si>
  <si>
    <t>Tennis, Anyone? [KE7]</t>
  </si>
  <si>
    <t>Another Day, Another Field [KE8]</t>
  </si>
  <si>
    <t>Aces Over Eights [KE9]</t>
  </si>
  <si>
    <t>Angels at the Airfield [KE10]</t>
  </si>
  <si>
    <t>Lt Elmo's Fire [KE11]</t>
  </si>
  <si>
    <t>Sword Play [KE12]</t>
  </si>
  <si>
    <t>--- Kinetic Energy March Madness 1998 ---</t>
  </si>
  <si>
    <t>Gerstenberg's Boast [MM98-A]</t>
  </si>
  <si>
    <t>Brandenburger Fiasco [MM98-B]</t>
  </si>
  <si>
    <t>Riders on the Sturm [MM98-C]</t>
  </si>
  <si>
    <t>Climax at the Mures Defile [MM98-D]</t>
  </si>
  <si>
    <t>Double Cross [MM98-E]</t>
  </si>
  <si>
    <t>Transylvanian Imbroglio [MM98-F]</t>
  </si>
  <si>
    <t>Former Allies [MM98-G]</t>
  </si>
  <si>
    <t>Smashing the Fourth [MM98-H]</t>
  </si>
  <si>
    <t>Sacrificial Lambs [MM98-I]</t>
  </si>
  <si>
    <t>--- Kinetic Energy March Madness 1999 ---</t>
  </si>
  <si>
    <t>Scorched Earth [KE13]</t>
  </si>
  <si>
    <t>Another Day, Another Field (repl KE8) [KE14]</t>
  </si>
  <si>
    <t>Angels at the Airfield (repl KE10) [KE15]</t>
  </si>
  <si>
    <t>Tiger 222 (repl TOT7) [KE16]</t>
  </si>
  <si>
    <t>Nightmare (repl TOT8) [KE17]</t>
  </si>
  <si>
    <t>Winter Wonderland (repl TOT10) [KE18]</t>
  </si>
  <si>
    <t>Bitter Reply (repl. TOT11) [KE19]</t>
  </si>
  <si>
    <t>The Steel-Eyed Boys (repl. TOT15) [KE20]</t>
  </si>
  <si>
    <t>Franzen's Roadblock (repl. TOT25) [KE21]</t>
  </si>
  <si>
    <t>Black Friday (repl. TOT28) [KE22]</t>
  </si>
  <si>
    <t>--- King of the Hill ---</t>
  </si>
  <si>
    <t>Last Gasp [KH1]</t>
  </si>
  <si>
    <t>The Tank Has to Go [KH2]</t>
  </si>
  <si>
    <t>Fright Night [KH3]</t>
  </si>
  <si>
    <t>Le bon repos (A Good Rest) [KH4]</t>
  </si>
  <si>
    <t>Coming or Going [KH5]</t>
  </si>
  <si>
    <t>Cornwall's Bill [KH6]</t>
  </si>
  <si>
    <t>Windsor Knot [KH7]</t>
  </si>
  <si>
    <t>A Crown of Thorns [KH8]</t>
  </si>
  <si>
    <t>Kritz and Fritz [KH9]</t>
  </si>
  <si>
    <t>Calvary Hill [KH10]</t>
  </si>
  <si>
    <t>King of the Hill CG [KHCG]</t>
  </si>
  <si>
    <t>--- Kreta - Operation Merkur ---</t>
  </si>
  <si>
    <t>Rushing Hill A [AoC1]</t>
  </si>
  <si>
    <t>The Venetian Fort [AoC2]</t>
  </si>
  <si>
    <t>The Olive Factory [AoC3]</t>
  </si>
  <si>
    <t>Town and Country [AoC4]</t>
  </si>
  <si>
    <t>At the Apex [AoC5]</t>
  </si>
  <si>
    <t>42nd Street [AoC6]</t>
  </si>
  <si>
    <t>Their First and Last [AoC7]</t>
  </si>
  <si>
    <t>The Game's Up, Aussies [AoC8]</t>
  </si>
  <si>
    <t>Unsung Heroes [AoC9]</t>
  </si>
  <si>
    <t>Glide Path to Invasion [AoC10]</t>
  </si>
  <si>
    <t>Morning's Peril [OM1]</t>
  </si>
  <si>
    <t>Glide Path to Hell [OM2]</t>
  </si>
  <si>
    <t>Hill 107 [OM3]</t>
  </si>
  <si>
    <t>The Umbrella Men [OM4]</t>
  </si>
  <si>
    <t>Stentzler's War Reconnoitre [OM5]</t>
  </si>
  <si>
    <t>Waltzing the Matildas [OM6]</t>
  </si>
  <si>
    <t>Too Little, Too Light [OM7]</t>
  </si>
  <si>
    <t>Operation Merkur Campaign Game [OM-CG1]</t>
  </si>
  <si>
    <t>--- Kursk - Devil's Domain ---</t>
  </si>
  <si>
    <t>The Gully [PONYRI#1]</t>
  </si>
  <si>
    <t>Tank Hunters of Ponyri [PONYRI#2]</t>
  </si>
  <si>
    <t>Cemetery Hill [PONYRI#3]</t>
  </si>
  <si>
    <t>Heavyweights [PONYRI#4]</t>
  </si>
  <si>
    <t>The Quarry [PONYRI#5]</t>
  </si>
  <si>
    <t>High and Dry [PONYRI#6]</t>
  </si>
  <si>
    <t>Earth House [PONYRI#7]</t>
  </si>
  <si>
    <t>Iron Gustav [PONYRI#8]</t>
  </si>
  <si>
    <t>Cocktail Hour [PONYRI#9]</t>
  </si>
  <si>
    <t>School Haus [PONYRI#10]</t>
  </si>
  <si>
    <t>Maskirovka [PONYRI#11]</t>
  </si>
  <si>
    <t>Little Katy [PONYRI#12]</t>
  </si>
  <si>
    <t>Hill 253.1 [PONYRI#13]</t>
  </si>
  <si>
    <t>Corn Field Boys [PONYRI#14]</t>
  </si>
  <si>
    <t>Bears on the Prowl [PONYRI#15]</t>
  </si>
  <si>
    <t>Street Fighting Men [PONYRI#16]</t>
  </si>
  <si>
    <t>Squall of Fire [PONYRI#17]</t>
  </si>
  <si>
    <t>Funk Lenken [PONYRI#18]</t>
  </si>
  <si>
    <t>--- Leatherneck Pack ---</t>
  </si>
  <si>
    <t>Ichiki's Mistake [LN1]</t>
  </si>
  <si>
    <t>Hell's Corner [LN2]</t>
  </si>
  <si>
    <t>Seizing Viru Harbor [LN3]</t>
  </si>
  <si>
    <t>Tempest at Tombe [LN4]</t>
  </si>
  <si>
    <t>Meeting Otto [LN5]</t>
  </si>
  <si>
    <t>The Last Island [LN6]</t>
  </si>
  <si>
    <t>Saipan's Tanks [LN7]</t>
  </si>
  <si>
    <t>White Beach 1 [LN8]</t>
  </si>
  <si>
    <t>Deception at RJ177 [LN9]</t>
  </si>
  <si>
    <t>Wrong-Way at RJ177 [LN10]</t>
  </si>
  <si>
    <t>Break-through at RJ177 [LN11]</t>
  </si>
  <si>
    <t>Nightmare at Naha [LN12]</t>
  </si>
  <si>
    <t>Saito's Farewell Order [LN13]</t>
  </si>
  <si>
    <t>--- Leatherneck Pack II ---</t>
  </si>
  <si>
    <t>Airfield Fracas [LN2-1]</t>
  </si>
  <si>
    <t>Hellzapoppin' Ridge [LN2-2]</t>
  </si>
  <si>
    <t>We Hold Here [LN2-3]</t>
  </si>
  <si>
    <t>Suicide Creek [LN2-4]</t>
  </si>
  <si>
    <t>Storming the Point [LN2-5]</t>
  </si>
  <si>
    <t>Second Day In Hell [LN2-6]</t>
  </si>
  <si>
    <t>Forlorn Hope [LN2-7]</t>
  </si>
  <si>
    <t>On China Station [LN2-8]</t>
  </si>
  <si>
    <t>--- Leatherneck Pack III ---</t>
  </si>
  <si>
    <t>Red Hill [LN3-1]</t>
  </si>
  <si>
    <t>Highway to Hell [LN3-2]</t>
  </si>
  <si>
    <t>Aka Assault [LN3-3]</t>
  </si>
  <si>
    <t>Nipponese Nightmare [LN3-4]</t>
  </si>
  <si>
    <t>Sting of the Cactus [LN3-5]</t>
  </si>
  <si>
    <t>Ballbreaker [LN3-6]</t>
  </si>
  <si>
    <t>Timbuyo Tango [LN3-7]</t>
  </si>
  <si>
    <t>The End in Sight [LN3-8]</t>
  </si>
  <si>
    <t>--- Legend ---</t>
  </si>
  <si>
    <t>Legend Issue One Scenario (no name) [LEG1]</t>
  </si>
  <si>
    <t>Slaget om Hangasjärvi [LG2]</t>
  </si>
  <si>
    <t>--- Leibstandarte Pack 1 ---</t>
  </si>
  <si>
    <t>Opening Fire [LSSAH1]</t>
  </si>
  <si>
    <t>They Stop Here! [LSSAH2]</t>
  </si>
  <si>
    <t>Fruhjarhsbestellung! [LSSAH3]</t>
  </si>
  <si>
    <t>By The End of a Rifle [LSSAH4]</t>
  </si>
  <si>
    <t>To Hold? [LSSAH5]</t>
  </si>
  <si>
    <t>Hurry Up! [LSSAH6]</t>
  </si>
  <si>
    <t>Just in Time [LSSAH7]</t>
  </si>
  <si>
    <t>The Devil's Pass [LSSAH8]</t>
  </si>
  <si>
    <t>--- Leibstandarte Pack 2 ---</t>
  </si>
  <si>
    <t>Forest Through the Trees [LSSAH9]</t>
  </si>
  <si>
    <t>Baptism of Fire [LSSAH10]</t>
  </si>
  <si>
    <t>Sea Battle [LSSAH11]</t>
  </si>
  <si>
    <t>Contact [LSSAH12]</t>
  </si>
  <si>
    <t>The Russians are Coming [LSSAH13]</t>
  </si>
  <si>
    <t>A Bird in the Hand... [LSSAH14]</t>
  </si>
  <si>
    <t>Shot Off With Too Weak of a Bullet [LSSAH15]</t>
  </si>
  <si>
    <t>A Grim Day at Krasny Krim [LSSAH16]</t>
  </si>
  <si>
    <t>--- Leibstandarte Pack 3 ---</t>
  </si>
  <si>
    <t>The Eleventh Commandment [LSSAH 17]</t>
  </si>
  <si>
    <t>Sudden Fury [LSSAH-18]</t>
  </si>
  <si>
    <t>The Tiger's Roar [LSSAH-19]</t>
  </si>
  <si>
    <t>Hood Ornaments [LSSAH-20]</t>
  </si>
  <si>
    <t>The Brickyard [LSSAH-21]</t>
  </si>
  <si>
    <t>Usual Nerve [LSSAH-22]</t>
  </si>
  <si>
    <t>His Men [LSSAH-23]</t>
  </si>
  <si>
    <t>Peiper's Bridge [LSSAH-24]</t>
  </si>
  <si>
    <t>--- Leibstandarte Pack 4 ---</t>
  </si>
  <si>
    <t>Getting the Job Done! [LSSAH25]</t>
  </si>
  <si>
    <t>Steel and Fire [LSSAH26]</t>
  </si>
  <si>
    <t>Thrust to the North [LSSAH27]</t>
  </si>
  <si>
    <t>Last Drop of Blood [LSSAH28]</t>
  </si>
  <si>
    <t>... To the Last Man [LSSAH29]</t>
  </si>
  <si>
    <t>Swept Clean [LSSAH30]</t>
  </si>
  <si>
    <t>Hold at Any Price [LSSAH31]</t>
  </si>
  <si>
    <t>Fighting Spirit [LSSAH32]</t>
  </si>
  <si>
    <t>--- Leibstandarte Pack 5 ---</t>
  </si>
  <si>
    <t>Next Stop Lipovez Station [LSSAH33]</t>
  </si>
  <si>
    <t>To the Cherkassy Pocket [LSSAH34]</t>
  </si>
  <si>
    <t>Supreme Effort [LSSAH35]</t>
  </si>
  <si>
    <t>Fuhrer's Expectations [LSSAH36]</t>
  </si>
  <si>
    <t>Baker's Dozen [LSSAH37]</t>
  </si>
  <si>
    <t>Ivan Is Coming! [LSSAH38]</t>
  </si>
  <si>
    <t>Manstein's Lifeline [LSSAH39]</t>
  </si>
  <si>
    <t>Breathing Room [LSSAH40]</t>
  </si>
  <si>
    <t>--- Leningrad Pack ---</t>
  </si>
  <si>
    <t>Uncle Joe's Fury [FE62]</t>
  </si>
  <si>
    <t>Our Land [FE63]</t>
  </si>
  <si>
    <t>The Iron Ring Is Closed [FE64]</t>
  </si>
  <si>
    <t>Straight to the Front [FE65]</t>
  </si>
  <si>
    <t>Tedium [FE66]</t>
  </si>
  <si>
    <t>A Cold Day in Hell [FE67]</t>
  </si>
  <si>
    <t>Cutting Erika [FE68]</t>
  </si>
  <si>
    <t>Tiger Woods [FE69]</t>
  </si>
  <si>
    <t>Worker's Settlement No. 8 [FE70]</t>
  </si>
  <si>
    <t>Cold Steel Rain [FE71]</t>
  </si>
  <si>
    <t>Polar Star [FE72]</t>
  </si>
  <si>
    <t>manos a la manos [FE73]</t>
  </si>
  <si>
    <t>Fruitless Fighting [FE74]</t>
  </si>
  <si>
    <t>Porech'e Push [FE75]</t>
  </si>
  <si>
    <t>The Battle of Krasnogvadeisk [FE76]</t>
  </si>
  <si>
    <t>Stalin's Revenge [FE77]</t>
  </si>
  <si>
    <t>--- The Long March ---</t>
  </si>
  <si>
    <t>Recruiting Tactics [LM1]</t>
  </si>
  <si>
    <t>Resisting the Constriction [LM2]</t>
  </si>
  <si>
    <t>The Culling at Xiang River [LM3]</t>
  </si>
  <si>
    <t>Taking a Different Route [LM4]</t>
  </si>
  <si>
    <t>Bridging the Wu [LM5]</t>
  </si>
  <si>
    <t>Forced to Reconsider [LM6]</t>
  </si>
  <si>
    <t>More Than He Could Chew [LM7]</t>
  </si>
  <si>
    <t>The Race to Loushan Pass [LM8]</t>
  </si>
  <si>
    <t>Return to the Wu RIver [LM9]</t>
  </si>
  <si>
    <t>Those Left Behind [LM10]</t>
  </si>
  <si>
    <t>Medieval Warfare [LM11]</t>
  </si>
  <si>
    <t>Two Coins for the Ferryman [LM12]</t>
  </si>
  <si>
    <t>Fierce Tiger in the Fog [LM13]</t>
  </si>
  <si>
    <t>Luting Bridge [LM14]</t>
  </si>
  <si>
    <t>Lazikou Pass [LM15]</t>
  </si>
  <si>
    <t>Cutting Off the Tail [LM16]</t>
  </si>
  <si>
    <t>More Than Four Horsemen [LM17]</t>
  </si>
  <si>
    <t>Long March Campaign Game [LM-CG]</t>
  </si>
  <si>
    <t>--- Luzon Fire! ---</t>
  </si>
  <si>
    <t>Luzon Fire! [FE96]</t>
  </si>
  <si>
    <t>American (Partisan)</t>
  </si>
  <si>
    <t>Potpot Potshot [FE97]</t>
  </si>
  <si>
    <t>Spirited Action [FE98]</t>
  </si>
  <si>
    <t>Nasty Little Firefight [FE99]</t>
  </si>
  <si>
    <t>San Manuel #1 [FE100]</t>
  </si>
  <si>
    <t>San Manuel #2 [FE101]</t>
  </si>
  <si>
    <t>Spirit of Bushido [FE102]</t>
  </si>
  <si>
    <t>Yanagimoto [FE103]</t>
  </si>
  <si>
    <t>An Army Travels On It's Stomach [FE104]</t>
  </si>
  <si>
    <t>Reckless Behavior [FE105]</t>
  </si>
  <si>
    <t>Hero in Our Midst [FE106]</t>
  </si>
  <si>
    <t>Norton's Knob [FE107]</t>
  </si>
  <si>
    <t>--- Map Pax 1: Blood And Iron ---</t>
  </si>
  <si>
    <t>Hidden Foe [IP 1]</t>
  </si>
  <si>
    <t>Company A's Charge [IP 2]</t>
  </si>
  <si>
    <t>Potter's Ridge [IP 3]</t>
  </si>
  <si>
    <t>Rebuffed At Ryan's Ridge [IP 4]</t>
  </si>
  <si>
    <t>Schoeff's Stand [IP 5]</t>
  </si>
  <si>
    <t>Smoke Them Out [IP 6]</t>
  </si>
  <si>
    <t>Humped Guns [IP 7]</t>
  </si>
  <si>
    <t>Fists And Fury [IP 8]</t>
  </si>
  <si>
    <t>Item Pocket Reduced [IP 9]</t>
  </si>
  <si>
    <t>Item Pocket Cleared [IP 10]</t>
  </si>
  <si>
    <t>--- Maple Leaf Route--Canada at War #1 ---</t>
  </si>
  <si>
    <t>Hana-Saku [MLR01]</t>
  </si>
  <si>
    <t>Troteval Farm [MLR02]</t>
  </si>
  <si>
    <t>Mooshof Melee [MLR03]</t>
  </si>
  <si>
    <t>Sneek Attack [MLR04]</t>
  </si>
  <si>
    <t>Third Time Lucky [MLR05]</t>
  </si>
  <si>
    <t>Grenade and Bayonet [MLR06]</t>
  </si>
  <si>
    <t>--- March Madness Movie Pack 2008 ---</t>
  </si>
  <si>
    <t>The Dirty Dozen [MMMP1]</t>
  </si>
  <si>
    <t>The Bridge over the River Kwai [MMMP2]</t>
  </si>
  <si>
    <t>Kelly's Heros [MMMP3]</t>
  </si>
  <si>
    <t>Days of Glory (Indigenes) [MMMP4]</t>
  </si>
  <si>
    <t>Algerian</t>
  </si>
  <si>
    <t>Winter War (Talvisota) [MMMP5]</t>
  </si>
  <si>
    <t>The Glory Brigade [MMMP6]</t>
  </si>
  <si>
    <t>United Nations</t>
  </si>
  <si>
    <t>The Battle of the Bulge [MMMP7]</t>
  </si>
  <si>
    <t>The Fighting Seabees [MMMP8]</t>
  </si>
  <si>
    <t>Sahara [MMMP9]</t>
  </si>
  <si>
    <t>--- March Madness Partisan Pack 2009 ---</t>
  </si>
  <si>
    <t>Crushed Pride [PrP01]</t>
  </si>
  <si>
    <t>New Year's Party [PrP02]</t>
  </si>
  <si>
    <t>Ukrainian Mutiny [PrP03]</t>
  </si>
  <si>
    <t>Partisan Fight [PrP04]</t>
  </si>
  <si>
    <t>Hot Zemlyankas! [PrP05]</t>
  </si>
  <si>
    <t>Sturmwind on the Sopot [PrP06]</t>
  </si>
  <si>
    <t>Cabanatuan [PrP07]</t>
  </si>
  <si>
    <t>No Simple Victory [PrP08]</t>
  </si>
  <si>
    <t>--- March Madness Irregular Forces Pack ---</t>
  </si>
  <si>
    <t>Ust-Usa [MM01]</t>
  </si>
  <si>
    <t>Slovak Security [MM02]</t>
  </si>
  <si>
    <t>The Jews Have Guns! [MM03]</t>
  </si>
  <si>
    <t>Is Paris Burning? [MM04]</t>
  </si>
  <si>
    <t>Ambushing the Warheads [MM05]</t>
  </si>
  <si>
    <t>Rembertow [MM06]</t>
  </si>
  <si>
    <t>Metal-Shaba [MM07]</t>
  </si>
  <si>
    <t>--- March Madness Texel Pack ---</t>
  </si>
  <si>
    <t>The Northern Battery [MM08]</t>
  </si>
  <si>
    <t>Old Child Harbor [MM09]</t>
  </si>
  <si>
    <t>Stutzpunkt XI [MM10]</t>
  </si>
  <si>
    <t>Kriegsmarine at De Koog [MM11]</t>
  </si>
  <si>
    <t>Texel Airport [MM12]</t>
  </si>
  <si>
    <t>Texel Lighthouse [MM13]</t>
  </si>
  <si>
    <t>Going to Californie [MM14]</t>
  </si>
  <si>
    <t>--- March Madness 2012 Double -Blind Pack ---</t>
  </si>
  <si>
    <t>Crossroads at Suxy [MMdb15]</t>
  </si>
  <si>
    <t>Eve of Destruction [MMdb16]</t>
  </si>
  <si>
    <t>Busting the Bocage [MMdb17]</t>
  </si>
  <si>
    <t>Magen David [MMdb18]</t>
  </si>
  <si>
    <t>Strangulation: Hill 674 [MMdb19]</t>
  </si>
  <si>
    <t>Viet Minh</t>
  </si>
  <si>
    <t>Isolation: Ban Kho Lai [MMdb20]</t>
  </si>
  <si>
    <t>Asphyxiation: Dominique 3 [MMdb21]</t>
  </si>
  <si>
    <t>Frustration Huguette 7 [MMdb22]</t>
  </si>
  <si>
    <t>Djebel el Messeftine [MMdb23]</t>
  </si>
  <si>
    <t>Fort IX [MMdb24]</t>
  </si>
  <si>
    <t>--- March Madness 2013 Commissar Pack ---</t>
  </si>
  <si>
    <t>Futile Bravery [MM25]</t>
  </si>
  <si>
    <t>Gallant Mogilev [MM26]</t>
  </si>
  <si>
    <t>Odessa Madness [MM27]</t>
  </si>
  <si>
    <t>Sonderkommando Benesch [MM28]</t>
  </si>
  <si>
    <t>Sorve Point [MM29]</t>
  </si>
  <si>
    <t>Frozen Vzvad [MM30]</t>
  </si>
  <si>
    <t>Sevastopol by Sea [MM31]</t>
  </si>
  <si>
    <t>Winter Forrest [MM32]</t>
  </si>
  <si>
    <t>--- Melee Pack ---</t>
  </si>
  <si>
    <t>The Wolves' Last Tooth [MP 1]</t>
  </si>
  <si>
    <t>Curtain Kall [MP 2]</t>
  </si>
  <si>
    <t>Holy Ground [MP 3]</t>
  </si>
  <si>
    <t>Bleeding the First [MP 4]</t>
  </si>
  <si>
    <t>The Rats of Hamich [MP 5]</t>
  </si>
  <si>
    <t>The Marnach Strongpoint [MP 6]</t>
  </si>
  <si>
    <t>--- Melee Pack II ---</t>
  </si>
  <si>
    <t>guerra en la selva [MP7]</t>
  </si>
  <si>
    <t>Ecuador</t>
  </si>
  <si>
    <t>Peru</t>
  </si>
  <si>
    <t>Crater Lake [MP8]</t>
  </si>
  <si>
    <t>No Crying in Crimea [MP9]</t>
  </si>
  <si>
    <t>Tripwire [MP10]</t>
  </si>
  <si>
    <t>Vulcan's Forge [MP11]</t>
  </si>
  <si>
    <t>A Worthy Adversary [MP12]</t>
  </si>
  <si>
    <t>--- Melee Pack III ---</t>
  </si>
  <si>
    <t>The Blue House [MP13]</t>
  </si>
  <si>
    <t>Stubborn Ferdinand [MP14]</t>
  </si>
  <si>
    <t>Just a Bit Outside [MP15]</t>
  </si>
  <si>
    <t>Power Struggle [MP16]</t>
  </si>
  <si>
    <t>Bagging Burcorps [MP17]</t>
  </si>
  <si>
    <t>Marsh Madness [MP18]</t>
  </si>
  <si>
    <t>Ski Patrol [MP19]</t>
  </si>
  <si>
    <t>--- MMP Downloads ---</t>
  </si>
  <si>
    <t>Traverse Right ... Fire! [W1]</t>
  </si>
  <si>
    <t>The Front in Flames [W2]</t>
  </si>
  <si>
    <t>--- MMP News ---</t>
  </si>
  <si>
    <t>Jungle Fighters [MMP1]</t>
  </si>
  <si>
    <t>In the Old Tradition [MMP2]</t>
  </si>
  <si>
    <t>Lovat First Sight [MMP3]</t>
  </si>
  <si>
    <t>Fourth of July [MwT2]</t>
  </si>
  <si>
    <t>The Streets of Carpiquet [MwT7]</t>
  </si>
  <si>
    <t>Le Lande LEADS [MwT9]</t>
  </si>
  <si>
    <t>--- Monkeys with Typewriters 2 ---</t>
  </si>
  <si>
    <t>Defending Norwegian Wood [MwT14]</t>
  </si>
  <si>
    <t>Target Practice [MwT15]</t>
  </si>
  <si>
    <t>Of Mysen Men [MwT16]</t>
  </si>
  <si>
    <t>Glåmarous [MwT17]</t>
  </si>
  <si>
    <t>Last Command [MwT18]</t>
  </si>
  <si>
    <t>Impaled!! [MwT19]</t>
  </si>
  <si>
    <t>The Bet [MwT20]</t>
  </si>
  <si>
    <t>Doorway to Norway [MwT21]</t>
  </si>
  <si>
    <t>The Askim Maxim [MwT22]</t>
  </si>
  <si>
    <t>No Moon River [MwT23]</t>
  </si>
  <si>
    <t>Askim to Die [MwT24]</t>
  </si>
  <si>
    <t>Firefight at Trögstad [MwT25]</t>
  </si>
  <si>
    <t>--- Monster Pack ---</t>
  </si>
  <si>
    <t>Second Time Around [1001]</t>
  </si>
  <si>
    <t>The Big One [1002]</t>
  </si>
  <si>
    <t>The Men Who would be Kings of the Hill [1002.1]</t>
  </si>
  <si>
    <t>The Aunt of All Tank Battles [1002.2]</t>
  </si>
  <si>
    <t>A Peaceful Little Village [1002.3]</t>
  </si>
  <si>
    <t>Into the Woods [1002.4]</t>
  </si>
  <si>
    <t>Gold Beach! [1003]</t>
  </si>
  <si>
    <t>Gyokusai! Banzai! [1004]</t>
  </si>
  <si>
    <t>The Meat Grinder (Turkey Knob) [1005]</t>
  </si>
  <si>
    <t>The Meat Grinder (Hill 382) [1006]</t>
  </si>
  <si>
    <t>Down and Out [1007]</t>
  </si>
  <si>
    <t>The Sanananda Front [1008]</t>
  </si>
  <si>
    <t>The Mainit River Bridge [1009]</t>
  </si>
  <si>
    <t>--- Neither Fear Nor Hope: Waffen-SS Pak III ---</t>
  </si>
  <si>
    <t>Mlava Stronghold [NFNH-1]</t>
  </si>
  <si>
    <t>The Last Fort [NFNH-2]</t>
  </si>
  <si>
    <t>The Hatert Bridge [NFNH-3]</t>
  </si>
  <si>
    <t>Dragoons in Holland [NFNH-4]</t>
  </si>
  <si>
    <t>Foret de Nieppe [NFNH-5]</t>
  </si>
  <si>
    <t>Yugo City [NFNH-6]</t>
  </si>
  <si>
    <t>Siberian Woods [NFNH-7]</t>
  </si>
  <si>
    <t>Wounded Three Times in One Day [NFNH-8]</t>
  </si>
  <si>
    <t>Jackboot Woods [NFNH-9]</t>
  </si>
  <si>
    <t>Aces High [NFNH-10]</t>
  </si>
  <si>
    <t>Surprise, Surprise!! [NFNH-11]</t>
  </si>
  <si>
    <t>The Grim Reapers [NFNH-12]</t>
  </si>
  <si>
    <t>Snake Ready to Strike [NFNH-13]</t>
  </si>
  <si>
    <t>The Bitter End [NFNH-14]</t>
  </si>
  <si>
    <t>--- No Quarter, No Glory: Waffen-SS Pak I ---</t>
  </si>
  <si>
    <t>The Precious Price of Time [NQNG2]</t>
  </si>
  <si>
    <t>Bear Hunt [NQNG3]</t>
  </si>
  <si>
    <t>Noble Craft of Warfare [NQNG4]</t>
  </si>
  <si>
    <t>Chateau Nebelwerfer [NQNG5]</t>
  </si>
  <si>
    <t>One Eye to the West [NQNG6]</t>
  </si>
  <si>
    <t>--- No Quarter, No Glory: Waffen-SS Pak I 2nd Edition ---</t>
  </si>
  <si>
    <t>Fuhrerbefehl! [NQNG(2)-1]</t>
  </si>
  <si>
    <t>The Precious Price of Time [NQNG(2)-2]</t>
  </si>
  <si>
    <t>Bear Hunt [NQNG(2)-3]</t>
  </si>
  <si>
    <t>Noble Craft of Warfare [NQNG(2)-4]</t>
  </si>
  <si>
    <t>Chateau Nebelwerfer [NQNG(2)-5]</t>
  </si>
  <si>
    <t>One Eye to the West [NQNG(2)-6]</t>
  </si>
  <si>
    <t>--- Nordic Twilight ---</t>
  </si>
  <si>
    <t>Dawn Attack [NT1]</t>
  </si>
  <si>
    <t>Krauts in the Holes [NT2]</t>
  </si>
  <si>
    <t>A Company Alone [NT3]</t>
  </si>
  <si>
    <t>Jumbo Time [NT4]</t>
  </si>
  <si>
    <t>Love Hurts [NT5]</t>
  </si>
  <si>
    <t>Company G [NT6]</t>
  </si>
  <si>
    <t>Back to Wingen [NT7]</t>
  </si>
  <si>
    <t>The 781st Tries Again [NT8]</t>
  </si>
  <si>
    <t>Wingen-Sur-Moder [NT9]</t>
  </si>
  <si>
    <t>The Day After [NT10]</t>
  </si>
  <si>
    <t>--- The Oblivion Pack ---</t>
  </si>
  <si>
    <t>Bad Neighbor Policy [FE116]</t>
  </si>
  <si>
    <t>Sanok Action [FE117]</t>
  </si>
  <si>
    <t>Zaporhze Island [FE118]</t>
  </si>
  <si>
    <t>The Face of War [FE119]</t>
  </si>
  <si>
    <t>Nasty Business [FE120]</t>
  </si>
  <si>
    <t>Allies in a Few Days [FE121]</t>
  </si>
  <si>
    <t>Slovakian Slugfest [FE122]</t>
  </si>
  <si>
    <t>Enemies All Around [FE123]</t>
  </si>
  <si>
    <t>Paulis Detachment [FE124]</t>
  </si>
  <si>
    <t>Lessons Learned the Hard Way [FE125]</t>
  </si>
  <si>
    <t>Path To Retribution [FE126]</t>
  </si>
  <si>
    <t>Junkyard Wars [FE127]</t>
  </si>
  <si>
    <t>--- Oktobermessed ---</t>
  </si>
  <si>
    <t>Brunch of the Dead [ESGO A]</t>
  </si>
  <si>
    <t>Zombie Slaughterfest [ESGO B]</t>
  </si>
  <si>
    <t>Hell is Full [ESGO C]</t>
  </si>
  <si>
    <t>Midnight Snack [ESGO D]</t>
  </si>
  <si>
    <t>Oktobermessed [ESGO E]</t>
  </si>
  <si>
    <t>--- On All Fronts ---</t>
  </si>
  <si>
    <t>Encounter at Pochep [O41.1]</t>
  </si>
  <si>
    <t>The Guards Counterattack [O42.1]</t>
  </si>
  <si>
    <t>Grunewald [O44.1]</t>
  </si>
  <si>
    <t>Romny [O45.1]</t>
  </si>
  <si>
    <t>Mean Streets [O46.1]</t>
  </si>
  <si>
    <t>Strike for Tikhvin [O47.1]</t>
  </si>
  <si>
    <t>The Barracks [O48.1]</t>
  </si>
  <si>
    <t>Victory at Pratulin [O49.1]</t>
  </si>
  <si>
    <t>Smasher Karl [O50.1]</t>
  </si>
  <si>
    <t>Dora II [O50.2]</t>
  </si>
  <si>
    <t>The Last Crossroad [O51.1]</t>
  </si>
  <si>
    <t>Toward Tula [O52.1]</t>
  </si>
  <si>
    <t>The Struggle Begins [O53.1]</t>
  </si>
  <si>
    <t>The Roadblock [O54.1]</t>
  </si>
  <si>
    <t>Flight From Bryansk [O56.1]</t>
  </si>
  <si>
    <t>Resupply at Samree [O56.2]</t>
  </si>
  <si>
    <t>Operation Bagration [O57.1]</t>
  </si>
  <si>
    <t>The Fuhrer's Firemen [O58.1]</t>
  </si>
  <si>
    <t>The Road to Stalingrad [O58.2]</t>
  </si>
  <si>
    <t>Partisan Leader [O59.1]</t>
  </si>
  <si>
    <t>Recon Leader [O60.1]</t>
  </si>
  <si>
    <t>Partisan Raid [O62.1]</t>
  </si>
  <si>
    <t>Prelude to Fall Blau [O63.2]</t>
  </si>
  <si>
    <t>Just Before Breakfast [O64.2]</t>
  </si>
  <si>
    <t>Attempt to Relieve Peiper [O65.1]</t>
  </si>
  <si>
    <t>Gavin's Northern Assault [O65.2]</t>
  </si>
  <si>
    <t>Mamayev Kurgan [O66.2]</t>
  </si>
  <si>
    <t>Surprise at Kalferthaus [O67.1]</t>
  </si>
  <si>
    <t>Battle at Lake Ladoga [O68.3]</t>
  </si>
  <si>
    <t>Meeting Engagement [O69.1]</t>
  </si>
  <si>
    <t>Bees' Nest [O69.3]</t>
  </si>
  <si>
    <t>Armor Leader: Kursk [O70.1]</t>
  </si>
  <si>
    <t>A Day on the Farm [O71.1]</t>
  </si>
  <si>
    <t>The Motti of Suomussalmi [O71.3]</t>
  </si>
  <si>
    <t>Istya's Bridge [O72.1]</t>
  </si>
  <si>
    <t>Panzer Army Popov [O72.3]</t>
  </si>
  <si>
    <t>A Midnight Stroll [O73.1]</t>
  </si>
  <si>
    <t>Mission Accomplished [O73.2]</t>
  </si>
  <si>
    <t>Running a Mook [O74.1]</t>
  </si>
  <si>
    <t>Winter Hell [O74.2]</t>
  </si>
  <si>
    <t>Crete 1: The Airfield [O75.1]</t>
  </si>
  <si>
    <t>Crete 2: The Bridge [O75.2]</t>
  </si>
  <si>
    <t>Crete 3: The Hill [O75.3]</t>
  </si>
  <si>
    <t>Hungarian Goulash [O76.1]</t>
  </si>
  <si>
    <t>Attack on Hill 307 [O76.2]</t>
  </si>
  <si>
    <t>Sledgehammer [O77.1]</t>
  </si>
  <si>
    <t>Hell's Fury at Muencheberg [O77.2]</t>
  </si>
  <si>
    <t>Paratroopers Hit Back [O78.1]</t>
  </si>
  <si>
    <t>Ambush [O78.2]</t>
  </si>
  <si>
    <t>I Once Had a Comrade [O79.1]</t>
  </si>
  <si>
    <t>Search and Destroy [O79.2]</t>
  </si>
  <si>
    <t>You Die, Marine [O80.1]</t>
  </si>
  <si>
    <t>The Drive into Poland [O80.2]</t>
  </si>
  <si>
    <t>Stand at Shestakov [O80.3]</t>
  </si>
  <si>
    <t>The Devil's Harvest [O81.1]</t>
  </si>
  <si>
    <t>The Grim Reaper [O81.2]</t>
  </si>
  <si>
    <t>Armor Leader: Normandy [O82.1]</t>
  </si>
  <si>
    <t>Motorcycles at Zjitomir [O83.1]</t>
  </si>
  <si>
    <t>A Time to Die [O83.2]</t>
  </si>
  <si>
    <t>Leapfrog [O84.1]</t>
  </si>
  <si>
    <t>NRS Test Scenario 3 [O84.2]</t>
  </si>
  <si>
    <t>The Maoris Retreat [O85.1]</t>
  </si>
  <si>
    <t>Paratroopers in Oil [O85.2]</t>
  </si>
  <si>
    <t>Italy [O86.1]</t>
  </si>
  <si>
    <t>Russia-Finland [O86.2]</t>
  </si>
  <si>
    <t>Counterattack at Kustrin [O87.1]</t>
  </si>
  <si>
    <t>Partisan Keep [O87.2]</t>
  </si>
  <si>
    <t>Russia [O87.3]</t>
  </si>
  <si>
    <t>Stonewall Gavin [O88.1]</t>
  </si>
  <si>
    <t>...Eben Emael [O88.2]</t>
  </si>
  <si>
    <t>Tiger by the Tail [O89.1]</t>
  </si>
  <si>
    <t>Tiger Hunt [O89.2]</t>
  </si>
  <si>
    <t>Galatas [O90.1]</t>
  </si>
  <si>
    <t>Road to Kanev 1 [O90.2]</t>
  </si>
  <si>
    <t>Road to Kanev 2 [O90.3]</t>
  </si>
  <si>
    <t>Kharkov 1: Battle for the Square [O91.1]</t>
  </si>
  <si>
    <t>Kharkov 2: Collapse of the Tractor Factory [O91.2]</t>
  </si>
  <si>
    <t>Tiger's Roar [O92.1]</t>
  </si>
  <si>
    <t>Kharkov 3: Fight for the Anti-Tank Ditch [O92.2]</t>
  </si>
  <si>
    <t>School Daze [O93.1]</t>
  </si>
  <si>
    <t>The Glory Bridge [O94.1]</t>
  </si>
  <si>
    <t>Desperate Measures [O94.2]</t>
  </si>
  <si>
    <t>Sadzot 1: Cold Fury [O95.1]</t>
  </si>
  <si>
    <t>Wings of Death 1: Drvar [O95.2]</t>
  </si>
  <si>
    <t>Chance Encounters [O96.1]</t>
  </si>
  <si>
    <t>Sadzot 2: Bloody Sadzot [O96.2]</t>
  </si>
  <si>
    <t>Nasty Business [O97.1]</t>
  </si>
  <si>
    <t>Sadzot 3: Deadly Prey [O97.2]</t>
  </si>
  <si>
    <t>Repoussage 1 [O98.1]</t>
  </si>
  <si>
    <t>Boom Town [O98.2]</t>
  </si>
  <si>
    <t>The Bloody Sabre [O99.2]</t>
  </si>
  <si>
    <t>Road to Leningrad: Ashes to Ashes [O99.3]</t>
  </si>
  <si>
    <t>A Bridge for Panthers [O100.1]</t>
  </si>
  <si>
    <t>Duel in the Desert [O101.1]</t>
  </si>
  <si>
    <t>Push to Pilastrino [O102.1]</t>
  </si>
  <si>
    <t>Storming the Station (Campaign) [O103.1]</t>
  </si>
  <si>
    <t>Confidence is High [O103.2]</t>
  </si>
  <si>
    <t>Send More Pigeons [O104.2]</t>
  </si>
  <si>
    <t>P02:Chesty Puller to the Rescue [O105.1]</t>
  </si>
  <si>
    <t>A Gleam of Bayonets [O105.2]</t>
  </si>
  <si>
    <t>Brush Burn [O106.1]</t>
  </si>
  <si>
    <t>Défense de doubler (No Passing) [O106.2]</t>
  </si>
  <si>
    <t>The Zuid Willems Canal [O107.2]</t>
  </si>
  <si>
    <t>Ruptured Duck [O108.1]</t>
  </si>
  <si>
    <t>To the Ferry [O108.2]</t>
  </si>
  <si>
    <t>Assault at Wadelincourt [O108.3]</t>
  </si>
  <si>
    <t>Midnight at Champs Elyse'es [O109.1]</t>
  </si>
  <si>
    <t>First Impressions [O109.2]</t>
  </si>
  <si>
    <t>Taking Popelevo [O109.3]</t>
  </si>
  <si>
    <t>Night of the Kitchen Sinks [O110.1]</t>
  </si>
  <si>
    <t>Enter the Dragan [O111.1]</t>
  </si>
  <si>
    <t>The Nail Factory [O111.2]</t>
  </si>
  <si>
    <t>Take Henderson Field [O112.1]</t>
  </si>
  <si>
    <t>Death in the Afternoon [O112.2]</t>
  </si>
  <si>
    <t>Biting Beeck [O113.1]</t>
  </si>
  <si>
    <t>None Came Back [O113.2]</t>
  </si>
  <si>
    <t>Ichiki's Folly [O114.1]</t>
  </si>
  <si>
    <t>Hill 920 [O116.1]</t>
  </si>
  <si>
    <t>Waltzing Matilda [O116.2]</t>
  </si>
  <si>
    <t>The Meat Grinder [O116.4]</t>
  </si>
  <si>
    <t>Not Without a Fight [O117.1]</t>
  </si>
  <si>
    <t>A Bad Start [O117.2]</t>
  </si>
  <si>
    <t>Back to the Beach [O117.3]</t>
  </si>
  <si>
    <t>The Belgian Collapse [O117.4]</t>
  </si>
  <si>
    <t>Deadly Encounter [O117.5]</t>
  </si>
  <si>
    <t>DeGaulle Counterattacks [O118.2]</t>
  </si>
  <si>
    <t>Storming the Metaxas Line [O119.1]</t>
  </si>
  <si>
    <t>Hit 'em Hard [O120.1]</t>
  </si>
  <si>
    <t>Apartment Hunting [O120.2]</t>
  </si>
  <si>
    <t>The Cork Defense [O121.1]</t>
  </si>
  <si>
    <t>Flames Over Flavion [O122.1]</t>
  </si>
  <si>
    <t>Slugging it Out [O122.2]</t>
  </si>
  <si>
    <t>The I&amp;R Platoon [O122.3]</t>
  </si>
  <si>
    <t>Close Ranks [O123.1]</t>
  </si>
  <si>
    <t>Do or Die [O123.2]</t>
  </si>
  <si>
    <t>Follow Me [O123.3]</t>
  </si>
  <si>
    <t>Crete: Riders on the Storm [O75-I]</t>
  </si>
  <si>
    <t>--- On All Fronts Pack (Critical Hit) ---</t>
  </si>
  <si>
    <t>Peiper's Sledgehammer [OAF3]</t>
  </si>
  <si>
    <t>Firefight Before Breakfast [OAF4]</t>
  </si>
  <si>
    <t>Gap at Grunewald [OAF5]</t>
  </si>
  <si>
    <t>Colonel Ichiki's Folly [OAF6]</t>
  </si>
  <si>
    <t>King's Pawn to à Taejon? [OAF7]</t>
  </si>
  <si>
    <t>Attack at Martinville Ridge [OAF8]</t>
  </si>
  <si>
    <t>Hell's Fire at Meuncheberg [OAF9]</t>
  </si>
  <si>
    <t>The Struggle Begins: Panzers at Rasienai [OAF10]</t>
  </si>
  <si>
    <t>--- On the Road to Bataan ---</t>
  </si>
  <si>
    <t>Probing the Mabatang Line [ORB1]</t>
  </si>
  <si>
    <t>Sugar Cane Shuffle [ORB2]</t>
  </si>
  <si>
    <t>Fry's Philippine Scouts [ORB3]</t>
  </si>
  <si>
    <t>First Honor [ORB4]</t>
  </si>
  <si>
    <t>Carabao Minesweeper [ORB5]</t>
  </si>
  <si>
    <t>Mopping Up Mabatang [ORB6]</t>
  </si>
  <si>
    <t>Afternoon Tea...NT [ORB7]</t>
  </si>
  <si>
    <t>On the Road to Abucay [ORB8]</t>
  </si>
  <si>
    <t>--- On Top ASL ---</t>
  </si>
  <si>
    <t>At the Very Beginning [ON1]</t>
  </si>
  <si>
    <t>Second Blow [ON2]</t>
  </si>
  <si>
    <t>Lend-Lease Attack [ON3]</t>
  </si>
  <si>
    <t>Ruckkampfer [ON4]</t>
  </si>
  <si>
    <t>Duel of Long Barrels [ON5]</t>
  </si>
  <si>
    <t>Kempf at Melikhovo [ON6]</t>
  </si>
  <si>
    <t>--- Onslaught to Orsha ---</t>
  </si>
  <si>
    <t>Down in a Hole [OB1]</t>
  </si>
  <si>
    <t>Hornet's Nest [OB2]</t>
  </si>
  <si>
    <t>Close Quarters [OB3]</t>
  </si>
  <si>
    <t>Motoring to Mogilev [OB4]</t>
  </si>
  <si>
    <t>Tangle at Tolochin [OB5]</t>
  </si>
  <si>
    <t>Hoffmeister's Charge [OB6]</t>
  </si>
  <si>
    <t>Where's the Beef? [OB7]</t>
  </si>
  <si>
    <t>Bloody Bobruisk [OB8]</t>
  </si>
  <si>
    <t>Oriola Force [OB9]</t>
  </si>
  <si>
    <t>Lapitschi Fit [OB10]</t>
  </si>
  <si>
    <t>Shootout at Slutsk [OB11]</t>
  </si>
  <si>
    <t>Bridgehead on the Berezina [OB12]</t>
  </si>
  <si>
    <t>The Cat's Lair [OB13]</t>
  </si>
  <si>
    <t>Berated at Baranovichi [OB14]</t>
  </si>
  <si>
    <t>Funnel of Death [OTO1]</t>
  </si>
  <si>
    <t>Bunker Burning [OTO2]</t>
  </si>
  <si>
    <t>Fire from the Hole [OTO3]</t>
  </si>
  <si>
    <t>The Orsha Plain [OTO4]</t>
  </si>
  <si>
    <t>Another Bloody Morning [OTO5]</t>
  </si>
  <si>
    <t>Sparkplug [OTO6]</t>
  </si>
  <si>
    <t>Falling Like Dominos [OTO7]</t>
  </si>
  <si>
    <t>Tooth and Nail [OTO8]</t>
  </si>
  <si>
    <t>On Track to Orsha [OTO-CG]</t>
  </si>
  <si>
    <t>--- Operation Chariot ---</t>
  </si>
  <si>
    <t>Hitler’s Lost Iron [FT109]</t>
  </si>
  <si>
    <t>PT-109 [FT110]</t>
  </si>
  <si>
    <t>Ghosts on the Danube [FT111]</t>
  </si>
  <si>
    <t>Danube Log Jam [FT112]</t>
  </si>
  <si>
    <t>Blood on the Shores [FT113]</t>
  </si>
  <si>
    <t>Yellow Extract [FT114]</t>
  </si>
  <si>
    <t>Nearly Entombed [FT115]</t>
  </si>
  <si>
    <t>Standby to Ram! [FTStN1]</t>
  </si>
  <si>
    <t>Alongside the Old Mole [FTStN2]</t>
  </si>
  <si>
    <t>Blowing the Gates [FTStN3]</t>
  </si>
  <si>
    <t>Get the Lights! [FTStN4]</t>
  </si>
  <si>
    <t>Away the Lads! [FTStN5]</t>
  </si>
  <si>
    <t>Dockside Dust Up [FTStN6]</t>
  </si>
  <si>
    <t>“We’ll Fight Our Way Out” [FTStN7]</t>
  </si>
  <si>
    <t>Escape and Evade [FTStN8]</t>
  </si>
  <si>
    <t>--- Operation Cobra ---</t>
  </si>
  <si>
    <t>Opening Phase [BFP14]</t>
  </si>
  <si>
    <t>Cobra's Venom [BFP15]</t>
  </si>
  <si>
    <t>Snake Charmed [BFP16]</t>
  </si>
  <si>
    <t>Seize That Crossroad [BFP17]</t>
  </si>
  <si>
    <t>Necklace of Pearls [BFP18]</t>
  </si>
  <si>
    <t>Russian Style [BFP19]</t>
  </si>
  <si>
    <t>Bypassed Lehr [BFP20]</t>
  </si>
  <si>
    <t>Ripe for the Picking [BFP21]</t>
  </si>
  <si>
    <t>Speed Over Caution [BFP22]</t>
  </si>
  <si>
    <t>Prelim to Death Night [BFP23]</t>
  </si>
  <si>
    <t>Death Ride of Das Reich [BFP24]</t>
  </si>
  <si>
    <t>From Villebaudon to Valhalla [BFP25]</t>
  </si>
  <si>
    <t>--- Operation Veritable ---</t>
  </si>
  <si>
    <t>Riley's Road CG "Milk Factory" [CG1]</t>
  </si>
  <si>
    <t>Water Foul [HS17]</t>
  </si>
  <si>
    <t>To the Matter Born [HS18]</t>
  </si>
  <si>
    <t>Bewildered and Belligerent [HS19]</t>
  </si>
  <si>
    <t>Married Up [HS20]</t>
  </si>
  <si>
    <t>Hervorst Hell [HS21]</t>
  </si>
  <si>
    <t>Goch Ya [HS22]</t>
  </si>
  <si>
    <t>Tickling the Ivories [HS24]</t>
  </si>
  <si>
    <t>Got Milk? [HS26]</t>
  </si>
  <si>
    <t>Lawless Ways [HS27]</t>
  </si>
  <si>
    <t>Battered Remnants [HS28]</t>
  </si>
  <si>
    <t>Obstinate Canadians [HS29]</t>
  </si>
  <si>
    <t>The Good Shepherd [HS30]</t>
  </si>
  <si>
    <t>Protesting the Speculative [HS31]</t>
  </si>
  <si>
    <t>A Few Rounds [HS32]</t>
  </si>
  <si>
    <t>--- Operation Watchtower ---</t>
  </si>
  <si>
    <t>Bloody Ridge [ER CG]</t>
  </si>
  <si>
    <t>First Matanikau [HS1]</t>
  </si>
  <si>
    <t>War Without Quarter [HS2]</t>
  </si>
  <si>
    <t>Tasimboko Raid (rev. A97) [HS3]</t>
  </si>
  <si>
    <t>High Water Mark [HS4]</t>
  </si>
  <si>
    <t>Restoration [HS5]</t>
  </si>
  <si>
    <t>Just Fighting Through [HS6]</t>
  </si>
  <si>
    <t>We Know Where They Are [HS7]</t>
  </si>
  <si>
    <t>Bailey's Demise [HS8]</t>
  </si>
  <si>
    <t>Ambitious Plans (rev. BB16) [HS9]</t>
  </si>
  <si>
    <t>Government Property [HS10]</t>
  </si>
  <si>
    <t>The Sand Spit [HS11]</t>
  </si>
  <si>
    <t>Chesty's Turn [HS12]</t>
  </si>
  <si>
    <t>The Ravine [HS13]</t>
  </si>
  <si>
    <t>The Christmas Gifu [HS14]</t>
  </si>
  <si>
    <t>Hill 27 [HS15]</t>
  </si>
  <si>
    <t>Sims' Ridge [HS16]</t>
  </si>
  <si>
    <t>--- Operations Magazine ---</t>
  </si>
  <si>
    <t>Prelude to Festung Brest [S7]</t>
  </si>
  <si>
    <t>Ad Hoc at Chef-du-pont [S8]</t>
  </si>
  <si>
    <t>A Ridge Too Far [S17]</t>
  </si>
  <si>
    <t>Baking Bread [S18]</t>
  </si>
  <si>
    <t>Purple Heart Lane [S19]</t>
  </si>
  <si>
    <t>Out of Luck [S28]</t>
  </si>
  <si>
    <t>No Monumental Acclaim [S29]</t>
  </si>
  <si>
    <t>Going to New York! [S31]</t>
  </si>
  <si>
    <t>Göring's Men [S32]</t>
  </si>
  <si>
    <t>--- Operations Magazine Special Edition ---</t>
  </si>
  <si>
    <t>First Matanikau [HC1]</t>
  </si>
  <si>
    <t>Bailey's Demise [HC2]</t>
  </si>
  <si>
    <t>Samurai Sunset [HC3]</t>
  </si>
  <si>
    <t>Whaling Good Time [HC4]</t>
  </si>
  <si>
    <t>The Sand Spit [HC5]</t>
  </si>
  <si>
    <t>Ripples on the Pond [S30]</t>
  </si>
  <si>
    <t>Few and Far Between [S33]</t>
  </si>
  <si>
    <t>Twilight at Baerendorf [S34]</t>
  </si>
  <si>
    <t>The Volga is Reached! [S35]</t>
  </si>
  <si>
    <t>Satisfaction and Confidence [S36]</t>
  </si>
  <si>
    <t>Abrams' Charge [SG1]</t>
  </si>
  <si>
    <t>Fitzgerald's Fire [SG2]</t>
  </si>
  <si>
    <t>A Pleasant Diversion [SG-I]</t>
  </si>
  <si>
    <t>In Sight of the Volga [VotG18]</t>
  </si>
  <si>
    <t>--- Ordeal Before Shuri ---</t>
  </si>
  <si>
    <t>Here Comes The Hoss [OBS1]</t>
  </si>
  <si>
    <t>Hold The Ridge! [OBS2]</t>
  </si>
  <si>
    <t>Second 'N Ten [OBS3]</t>
  </si>
  <si>
    <t>Seizing the Ridge [OBS4]</t>
  </si>
  <si>
    <t>The Japs Counter-attack [OBS5]</t>
  </si>
  <si>
    <t>Shimida's Fist [OBS6]</t>
  </si>
  <si>
    <t>Suicidal Tendencies [OBS7]</t>
  </si>
  <si>
    <t>Rubble Trouble [OBS8]</t>
  </si>
  <si>
    <t>That Damned Hill [OBSCG1]</t>
  </si>
  <si>
    <t>--- Ost Front Pack ---</t>
  </si>
  <si>
    <t>Stalin's Shadow [OST1]</t>
  </si>
  <si>
    <t>Storm, Five, Five, Five [OST2]</t>
  </si>
  <si>
    <t>Fortune Favors the Bold [OST3]</t>
  </si>
  <si>
    <t>Escape to the Elbe [OST4]</t>
  </si>
  <si>
    <t>Food for an Army [OST5]</t>
  </si>
  <si>
    <t>Veritable Giants [OST6]</t>
  </si>
  <si>
    <t>--- Out of the Attic ---</t>
  </si>
  <si>
    <t>The Road To St. Lo [OA1]</t>
  </si>
  <si>
    <t>Skirmish In The Snow [OA2]</t>
  </si>
  <si>
    <t>Waiting For Fredendall [OA3]</t>
  </si>
  <si>
    <t>Hell on Wheels [OA4]</t>
  </si>
  <si>
    <t>Rear Area Defenders [OA5]</t>
  </si>
  <si>
    <t>Mounted Extraction [OA6]</t>
  </si>
  <si>
    <t>Celles Melee [OA7]</t>
  </si>
  <si>
    <t>A Parting Blow [OA8]</t>
  </si>
  <si>
    <t>Tyranny's End [OA9]</t>
  </si>
  <si>
    <t>Monty's Mess [OA10]</t>
  </si>
  <si>
    <t>Crocodile Rock [OA11]</t>
  </si>
  <si>
    <t>Sicilian Midnight [OA12]</t>
  </si>
  <si>
    <t>Brief Breakfast [OA13]</t>
  </si>
  <si>
    <t>Across the Aisne and into Freineux [OA14]</t>
  </si>
  <si>
    <t>Shattering the Line [OA15]</t>
  </si>
  <si>
    <t>Surrender Or Die [OA16]</t>
  </si>
  <si>
    <t>--- Out of the Attic 2 ---</t>
  </si>
  <si>
    <t>Panzers Forward! [OA17]</t>
  </si>
  <si>
    <t>Parry and Strike [OA18]</t>
  </si>
  <si>
    <t>The Queen's Prequel [OA19]</t>
  </si>
  <si>
    <t>The Revenge of the Greys [OA20]</t>
  </si>
  <si>
    <t>Gunter Strikes Back [OA21]</t>
  </si>
  <si>
    <t>After the Disaster [OA22]</t>
  </si>
  <si>
    <t>A Midnight Clear [OA23]</t>
  </si>
  <si>
    <t>Buying Time [OA24]</t>
  </si>
  <si>
    <t>Side by Side [OA25]</t>
  </si>
  <si>
    <t>Vogt's Ritterkreuz [OA26]</t>
  </si>
  <si>
    <t>Long Range Recon [OA27]</t>
  </si>
  <si>
    <t>Where Iron Crosses Grow [OA28]</t>
  </si>
  <si>
    <t>The Amy H [OA29]</t>
  </si>
  <si>
    <t>Raider Ridge [OA30]</t>
  </si>
  <si>
    <t>With Friends Like These [OA31]</t>
  </si>
  <si>
    <t>The Riley Shuffle [OA32]</t>
  </si>
  <si>
    <t>--- Out of the Bunker ---</t>
  </si>
  <si>
    <t>Riding the Coattails [OB1]</t>
  </si>
  <si>
    <t>Point 247 [OB2]</t>
  </si>
  <si>
    <t>Brasche Encounter [OB3]</t>
  </si>
  <si>
    <t>Headhunting for Bloody Huns [OB4]</t>
  </si>
  <si>
    <t>Clearing Kamienka [OB5]</t>
  </si>
  <si>
    <t>First Clash in Tunisia [OB6]</t>
  </si>
  <si>
    <t>Crisis at Kasserine [OB7]</t>
  </si>
  <si>
    <t>Unhappy Trails [OB8]</t>
  </si>
  <si>
    <t>First Crack at Hellzapoppin' Ridge [OB9]</t>
  </si>
  <si>
    <t>The Men from Zadig [OB10]</t>
  </si>
  <si>
    <t>Avril Action [OB11]</t>
  </si>
  <si>
    <t>Block at Ville-sur-Illon [OB12]</t>
  </si>
  <si>
    <t>A Hotly Contested Crossroads [OB13]</t>
  </si>
  <si>
    <t>Pursuing Kobayashi [OB14]</t>
  </si>
  <si>
    <t>--- Ozerekya Breakout ---</t>
  </si>
  <si>
    <t>Vines of Red Marines [OzB1]</t>
  </si>
  <si>
    <t>From America, Tanks [OzB2]</t>
  </si>
  <si>
    <t>By Fire and Flame [OzB3]</t>
  </si>
  <si>
    <t>Jackboot to the Rear [OzB4]</t>
  </si>
  <si>
    <t>Ozerekya Breakout CG [OzB-CG]</t>
  </si>
  <si>
    <t>--- Paddington Bears Pack ---</t>
  </si>
  <si>
    <t>Red Sorghum, Yellow Earth [PBP1]</t>
  </si>
  <si>
    <t>The RHA at Bay [PBP2]</t>
  </si>
  <si>
    <t>Children of the Kunai [PBP3]</t>
  </si>
  <si>
    <t>Driven to the Bottle [PBP4]</t>
  </si>
  <si>
    <t>U.S. Forces [PBP5]</t>
  </si>
  <si>
    <t>Raw Deal [PBP6]</t>
  </si>
  <si>
    <t>Piece of Cake [PBP7]</t>
  </si>
  <si>
    <t>Terminator [PBP8]</t>
  </si>
  <si>
    <t>Last Roundup [PBP9]</t>
  </si>
  <si>
    <t>First to See Will... [PBP10]</t>
  </si>
  <si>
    <t>--- Paddington Bears Pack 2 ---</t>
  </si>
  <si>
    <t>A Civil War, Not a Gentlemens' War [PBP11]</t>
  </si>
  <si>
    <t>Soft Noodle [PBP12]</t>
  </si>
  <si>
    <t>Marked for Death [PBP13]</t>
  </si>
  <si>
    <t>Under Siege [PBP14]</t>
  </si>
  <si>
    <t>The Road to Mandalay [PBP15]</t>
  </si>
  <si>
    <t>Bloody Ridge [PBP16]</t>
  </si>
  <si>
    <t>Easy Meat [PBP17]</t>
  </si>
  <si>
    <t>Pandemonium [PBP18]</t>
  </si>
  <si>
    <t>House of Pain [PBP19]</t>
  </si>
  <si>
    <t>Hard to Kill [PBP20]</t>
  </si>
  <si>
    <t>--- Paddington Bears Pack 3 ---</t>
  </si>
  <si>
    <t>The Raiders Of The Chaco [PBP21]</t>
  </si>
  <si>
    <t>Bolivian (Chinese)</t>
  </si>
  <si>
    <t>Paraguayan (Axis Minor)</t>
  </si>
  <si>
    <t>Morire In Belleza [PBP22]</t>
  </si>
  <si>
    <t>Panzerkeil [PBP23]</t>
  </si>
  <si>
    <t>Gurkhas and Grants [PBP24]</t>
  </si>
  <si>
    <t>First and Inches [PBP25]</t>
  </si>
  <si>
    <t>Steamrollers [PBP26]</t>
  </si>
  <si>
    <t>Evening Rush Hour [PBP27]</t>
  </si>
  <si>
    <t>Peningkibaru Push [PBP28]</t>
  </si>
  <si>
    <t>Block At Anui [PBP29]</t>
  </si>
  <si>
    <t>All Aboard! [PBP30]</t>
  </si>
  <si>
    <t>--- Paddngton Bears web site ---</t>
  </si>
  <si>
    <t>Rubarth at Wadelinecourt [PBPweb1]</t>
  </si>
  <si>
    <t>--- Panzer Aces ---</t>
  </si>
  <si>
    <t>Battering Rams [PA1]</t>
  </si>
  <si>
    <t>Tigers to the Front [PA2]</t>
  </si>
  <si>
    <t>Golden Pheasants [PA3]</t>
  </si>
  <si>
    <t>Panzers Forward! [PA4]</t>
  </si>
  <si>
    <t>Parry and Strike [PA5]</t>
  </si>
  <si>
    <t>Tiger of Vitebsk [PA6]</t>
  </si>
  <si>
    <t>--- Parker's Crossroads (Baraque de Fraiture) ---</t>
  </si>
  <si>
    <t>Meat Choppers [BdF1]</t>
  </si>
  <si>
    <t>Parker's Last Stand [BdF2]</t>
  </si>
  <si>
    <t>The Volksgrenadiers Try Again [BdF3]</t>
  </si>
  <si>
    <t>Brief Breakfast [BdF4]</t>
  </si>
  <si>
    <t>Frozen Earth [BdF5]</t>
  </si>
  <si>
    <t>The Gingerbread Men [BdF6]</t>
  </si>
  <si>
    <t>Baraque de Fraiture [BdF7]</t>
  </si>
  <si>
    <t>Cold Reception [BdF8]</t>
  </si>
  <si>
    <t>Across the Aisne and Into Freineux [BdF9]</t>
  </si>
  <si>
    <t>--- Platoon Leader ---</t>
  </si>
  <si>
    <t>Hills of the Arakan [PLA]</t>
  </si>
  <si>
    <t>Counter-Landing at Koromokina Lagoon [PLB]</t>
  </si>
  <si>
    <t>Decision at Safi [PLC]</t>
  </si>
  <si>
    <t>Easter at Tobruk [PLD]</t>
  </si>
  <si>
    <t>Frozen Hell [PLE]</t>
  </si>
  <si>
    <t>Arakian Rose [PLF]</t>
  </si>
  <si>
    <t>Cemetery Hill [PLG]</t>
  </si>
  <si>
    <t>--- Platoon Leader 2.0 ---</t>
  </si>
  <si>
    <t>Sunrise Bridge [PL2#1]</t>
  </si>
  <si>
    <t>Armored Stand [PL2#2]</t>
  </si>
  <si>
    <t>Frozen Hell [PLFH]</t>
  </si>
  <si>
    <t>--- Pointe du Hoc ---</t>
  </si>
  <si>
    <t>Praise the Lord [PdH1]</t>
  </si>
  <si>
    <t>Road Warriors [PdH2]</t>
  </si>
  <si>
    <t>Nowhere to Run, Nowhere to Hide [PdH3]</t>
  </si>
  <si>
    <t>The Longest Night [PdH4]</t>
  </si>
  <si>
    <t>Rangers Relief [PdH5]</t>
  </si>
  <si>
    <t>Pointe du Hoc Campaign Game [PdH CG1]</t>
  </si>
  <si>
    <t>--- Poland Aflame ---</t>
  </si>
  <si>
    <t>Code Name Edelweiss [PA-CG1]</t>
  </si>
  <si>
    <t>Flesh and Steel [PA-CG2]</t>
  </si>
  <si>
    <t>Black Plague [PA-CG3]</t>
  </si>
  <si>
    <t>--- Polish Campaign Pack ---</t>
  </si>
  <si>
    <t>Defense of Wysloka [FE176]</t>
  </si>
  <si>
    <t>The First Invasion of Germany [FE177]</t>
  </si>
  <si>
    <t>Crushing Polish Victory [FE178]</t>
  </si>
  <si>
    <t>Jakacking Ass [FE179]</t>
  </si>
  <si>
    <t>Andrzejewo Aflame [FE180]</t>
  </si>
  <si>
    <t>Gardens of the Citadel [FE181]</t>
  </si>
  <si>
    <t>Shredkowice [FE182]</t>
  </si>
  <si>
    <t>Take the Flag! [FE183]</t>
  </si>
  <si>
    <t>Hurrah! [FE184]</t>
  </si>
  <si>
    <t>Assault on Fort IX [FE185]</t>
  </si>
  <si>
    <t>--- Prince Eugen Pack ---</t>
  </si>
  <si>
    <t>Operation Weiss [PE1]</t>
  </si>
  <si>
    <t>Operation Schwarz [PE2]</t>
  </si>
  <si>
    <t>Shot Like Rabbits [PE3]</t>
  </si>
  <si>
    <t>Operation Kugelblitz [PE4]</t>
  </si>
  <si>
    <t>Operation Schneesturm [PE5]</t>
  </si>
  <si>
    <t>Better to Sweat Than Bleed [PE6]</t>
  </si>
  <si>
    <t>Operation Draufganger [PE7]</t>
  </si>
  <si>
    <t>Former Allies [PE8]</t>
  </si>
  <si>
    <t>No Sights for Sore Eyes [PE9]</t>
  </si>
  <si>
    <t>--- Provence Pack ---</t>
  </si>
  <si>
    <t>Cut the Road to Marseille [PP1]</t>
  </si>
  <si>
    <t>Supply Detail [PP2]</t>
  </si>
  <si>
    <t>le viet relief [PP3]</t>
  </si>
  <si>
    <t>Today We Take Hyeres [PP5]</t>
  </si>
  <si>
    <t>Under a Sky of Lead [PP6]</t>
  </si>
  <si>
    <t>A Hunter in a Hurry [PP7]</t>
  </si>
  <si>
    <t>A Little Bit Closer to Heaven [PP8]</t>
  </si>
  <si>
    <t>A Cab for Sainte-Anne [PP10]</t>
  </si>
  <si>
    <t>--- Purple Heart Draw ---</t>
  </si>
  <si>
    <t>Refuse to Retire [PHD-1]</t>
  </si>
  <si>
    <t>Trying the Right Flank [PHD-2]</t>
  </si>
  <si>
    <t>Diversionary Attack [PHD-3]</t>
  </si>
  <si>
    <t>Counterattack [PHD-4]</t>
  </si>
  <si>
    <t>Purple Heart Draw [PHD-CG]</t>
  </si>
  <si>
    <t>--- Pusan Perimeter Pack ---</t>
  </si>
  <si>
    <t>Super Bazooka [PuP1]</t>
  </si>
  <si>
    <t>Hey, That Ain't a RoK [PuP2]</t>
  </si>
  <si>
    <t>Bullets for Breakfast [PuP3]</t>
  </si>
  <si>
    <t>The Grist Mill [PuP4]</t>
  </si>
  <si>
    <t>A Line Too Thinly Held [PuP5]</t>
  </si>
  <si>
    <t>The Road to Waegwan [PuP6]</t>
  </si>
  <si>
    <t>--- Rally Point ---</t>
  </si>
  <si>
    <t>Ferenc Józef Barracks [RPT1]</t>
  </si>
  <si>
    <t>Kerepesi Cemetery [RPT2]</t>
  </si>
  <si>
    <t>Városmajor Grange [RPT3]</t>
  </si>
  <si>
    <t>Transylvania 6-5000 [RPT4]</t>
  </si>
  <si>
    <t>The Horváth Interlude [RPT5]</t>
  </si>
  <si>
    <t>Cadets and Cadre [RPT6]</t>
  </si>
  <si>
    <t>Romanian Hammers [RPT7]</t>
  </si>
  <si>
    <t>Well Taught [RPT8]</t>
  </si>
  <si>
    <t>Shelling the Sivash [RPT9]</t>
  </si>
  <si>
    <t>Slovak Salvation [RPT10]</t>
  </si>
  <si>
    <t>--- Rally Point 2 ---</t>
  </si>
  <si>
    <t>Butchers and Bakers [RPT11]</t>
  </si>
  <si>
    <t>Retreat from Bairak [RPT12]</t>
  </si>
  <si>
    <t>A Handful of Howdy [RPT13]</t>
  </si>
  <si>
    <t>Keitel and Cox [RPT14]</t>
  </si>
  <si>
    <t>Comrade Klimenkov [RPT15]</t>
  </si>
  <si>
    <t>Miracle at Sinagoga [RPT16]</t>
  </si>
  <si>
    <t>Hetzer Hunters [RPT17]</t>
  </si>
  <si>
    <t>Worker's Settlement No. 8 [RPT18]</t>
  </si>
  <si>
    <t>Mercury Rising [RPT19]</t>
  </si>
  <si>
    <t>The Trouble with Tigers [RPT20]</t>
  </si>
  <si>
    <t>--- Rally Point 3 ---</t>
  </si>
  <si>
    <t>Gotterdammerung! [RPT21]</t>
  </si>
  <si>
    <t>Convente Beato Sante [RPT22]</t>
  </si>
  <si>
    <t>The Bavent Recce [RPT23]</t>
  </si>
  <si>
    <t>Farmyard Affray [RPT24]</t>
  </si>
  <si>
    <t>A Cross in Gold [RPT26]</t>
  </si>
  <si>
    <t>Sycamore and Succotash [RPT27]</t>
  </si>
  <si>
    <t>The Polozkov Push [RPT28]</t>
  </si>
  <si>
    <t>The Sound of Hoof Beats [RPT29]</t>
  </si>
  <si>
    <t>Knocking on the Front Door [RPT30]</t>
  </si>
  <si>
    <t>--- Rally Point 4 ---</t>
  </si>
  <si>
    <t>Able Was I Ere I Saw Elba [RPT31]</t>
  </si>
  <si>
    <t>Attack to Retreat [RPT32]</t>
  </si>
  <si>
    <t>Last Stand of the Besotten Jenny [RPT34]</t>
  </si>
  <si>
    <t>Sword of Damocles [RPT35]</t>
  </si>
  <si>
    <t>The Kings are Dead [RPT36]</t>
  </si>
  <si>
    <t>Fury at Zhuri [RPT37]</t>
  </si>
  <si>
    <t>Wolves in the Forest [RPT38]</t>
  </si>
  <si>
    <t>Czechs and Balances [RPT39]</t>
  </si>
  <si>
    <t>Most Barikádníku [RPT40]</t>
  </si>
  <si>
    <t>--- Rally Point 5 ---</t>
  </si>
  <si>
    <t>Sicilian Debut [RPT41]</t>
  </si>
  <si>
    <t>Piccolo Peak [RPT42]</t>
  </si>
  <si>
    <t>Thunder in the Valley [RPT43]</t>
  </si>
  <si>
    <t>Purple Heart Alley [RPT44]</t>
  </si>
  <si>
    <t>Operation Buffalo [RPT45]</t>
  </si>
  <si>
    <t>Ghosts at Meximieux [RPT46]</t>
  </si>
  <si>
    <t>Black Edelweiss [RPT47]</t>
  </si>
  <si>
    <t>Firestorm [RPT48]</t>
  </si>
  <si>
    <t>Spring Cleaning [RPT49]</t>
  </si>
  <si>
    <t>Nazi Town [RPT50]</t>
  </si>
  <si>
    <t>--- Rally Point 6 ---</t>
  </si>
  <si>
    <t>Arrivederci Nembo [RPT51]</t>
  </si>
  <si>
    <t>Death Rattle [RPT52]</t>
  </si>
  <si>
    <t>Tiger Blood [RPT53]</t>
  </si>
  <si>
    <t>An Italian Civil War [RPT54]</t>
  </si>
  <si>
    <t>Republican (Rus)</t>
  </si>
  <si>
    <t>Coudehard Cache [RPT55]</t>
  </si>
  <si>
    <t>Failure to Assimilate [RPT56]</t>
  </si>
  <si>
    <t>Easy Riders [RPT57]</t>
  </si>
  <si>
    <t>Sikh Defiance [RPT58]</t>
  </si>
  <si>
    <t>Hungarian Hopscotch [RPT59]</t>
  </si>
  <si>
    <t>Cat Chow [RPT60]</t>
  </si>
  <si>
    <t>--- Rally Point 8 ---</t>
  </si>
  <si>
    <t>The Monetake Mambo [RPT71]</t>
  </si>
  <si>
    <t>Yangtze Doodle [RPT72]</t>
  </si>
  <si>
    <t>Sausage Hill [RPT73]</t>
  </si>
  <si>
    <t>Saigon Shuffle [RPT74]</t>
  </si>
  <si>
    <t>Japanese/Viet Minh</t>
  </si>
  <si>
    <t>Strike the Seventh [RPT75]</t>
  </si>
  <si>
    <t>Duropa Plantation [RPT76]</t>
  </si>
  <si>
    <t>Go Tell It to the Mountain [RPT77]</t>
  </si>
  <si>
    <t>Bounty Hunters [RPT78]</t>
  </si>
  <si>
    <t>Blooded! [RPT79]</t>
  </si>
  <si>
    <t>Hot Boxing [RPT80]</t>
  </si>
  <si>
    <t>--- Rate of Fire ---</t>
  </si>
  <si>
    <t>Keller's Heroes [ROF3]</t>
  </si>
  <si>
    <t>--- Recon...by Fire! ---</t>
  </si>
  <si>
    <t>Weather The Sturm [RbF I-1]</t>
  </si>
  <si>
    <t>Aggravation At Agrigento [RbF I-2]</t>
  </si>
  <si>
    <t>South Park [RbF I-3]</t>
  </si>
  <si>
    <t>Used And Abused [RbF I-4]</t>
  </si>
  <si>
    <t>Paper Line [RbF I-5]</t>
  </si>
  <si>
    <t>Desert Fortress [RbF I-6]</t>
  </si>
  <si>
    <t>Into The Cauldron [RbF I-7]</t>
  </si>
  <si>
    <t>Germeter By Meter [RbF I-8]</t>
  </si>
  <si>
    <t>--- Recon...by Fire! 2 ---</t>
  </si>
  <si>
    <t>Rolling Stones [RBF9]</t>
  </si>
  <si>
    <t>Tip Off at Tauroggen [RBF10]</t>
  </si>
  <si>
    <t>Gut Check [RBF11]</t>
  </si>
  <si>
    <t>Sverdlikova Melee [RBF12]</t>
  </si>
  <si>
    <t>Neubauer Battalion [RBF13]</t>
  </si>
  <si>
    <t>Kampfgruppe Lang [RBF14]</t>
  </si>
  <si>
    <t>Shumilino [RBF15]</t>
  </si>
  <si>
    <t>The Bitter End [RBF16]</t>
  </si>
  <si>
    <t>Third Hotspot [RBF17]</t>
  </si>
  <si>
    <t>First Day at Fuchin [RBF18]</t>
  </si>
  <si>
    <t>--- Recon...by Fire! 3 ---</t>
  </si>
  <si>
    <t>Romanian Marina [RBF19]</t>
  </si>
  <si>
    <t>Amateurs At War [RBF20]</t>
  </si>
  <si>
    <t>Massif Assault [RBF21]</t>
  </si>
  <si>
    <t>Breaking the Massif [RBF22]</t>
  </si>
  <si>
    <t>Romanian Holiday [RBF23]</t>
  </si>
  <si>
    <t>Meeting Again [RBF24]</t>
  </si>
  <si>
    <t>Odessa Squeeze [RBF25]</t>
  </si>
  <si>
    <t>Flatfooted Cavalry [RBF26]</t>
  </si>
  <si>
    <t>Romanian Panzers [RBF27]</t>
  </si>
  <si>
    <t>Breakthrough! [RBF28]</t>
  </si>
  <si>
    <t>Blocked Escape [RBF29]</t>
  </si>
  <si>
    <t>Stalingrad South [RBF30]</t>
  </si>
  <si>
    <t>German Rescue [RBF31]</t>
  </si>
  <si>
    <t>Mountain Crossmarch [RBF32]</t>
  </si>
  <si>
    <t>Brought Low in Lojev [RBF33]</t>
  </si>
  <si>
    <t>Bloody Hill [RBF34]</t>
  </si>
  <si>
    <t>Vakarel [RBF35]</t>
  </si>
  <si>
    <t>Fizzled Fury [RBF36]</t>
  </si>
  <si>
    <t>The Fangs of Transylvania [RBF37]</t>
  </si>
  <si>
    <t>No Quarter at Cluj [RBF38]</t>
  </si>
  <si>
    <t>--- Recon...by Fire! 4 ---</t>
  </si>
  <si>
    <t>They Really Know How To Die [RBF39]</t>
  </si>
  <si>
    <t>King's Gambit [RBF40]</t>
  </si>
  <si>
    <t>Vatutin's Right Hook [RBF41]</t>
  </si>
  <si>
    <t>Keystone Before Moscow [RBF42]</t>
  </si>
  <si>
    <t>Blood Factory [RBF43]</t>
  </si>
  <si>
    <t>Steelingrad [RBF44]</t>
  </si>
  <si>
    <t>Lone Bridge over the Volga [RBF45]</t>
  </si>
  <si>
    <t>Tempest at Tombe [RBF46]</t>
  </si>
  <si>
    <t>Splitting the Seam [RBF47]</t>
  </si>
  <si>
    <t>The Narrow Front [RBF48]</t>
  </si>
  <si>
    <t>From Bad to Wuerselen [RBF49]</t>
  </si>
  <si>
    <t>A Perfect Match [RBF50]</t>
  </si>
  <si>
    <t>Final Glory [RBF51]</t>
  </si>
  <si>
    <t>Chou En-Lai's Promise [RBF52]</t>
  </si>
  <si>
    <t>--- Red Christmas--The Moscow counteroffensive ---</t>
  </si>
  <si>
    <t>Il pattuglione [RC1]</t>
  </si>
  <si>
    <t>Do They Know It's Christmas? [RC2]</t>
  </si>
  <si>
    <t>Paint It Red [RC3]</t>
  </si>
  <si>
    <t>Dies Irae [RC4]</t>
  </si>
  <si>
    <t>Avanti Savoia [RC5]</t>
  </si>
  <si>
    <t>Backfire [RC6]</t>
  </si>
  <si>
    <t>--- Rivers to the Reich ---</t>
  </si>
  <si>
    <t>The Dornot Watermark [U34]</t>
  </si>
  <si>
    <t>Semper Paratus [U35]</t>
  </si>
  <si>
    <t>Operation Switchback [U36]</t>
  </si>
  <si>
    <t>Scheldt Fortress South [U37]</t>
  </si>
  <si>
    <t>Clearing the Breskens Pocket [U38]</t>
  </si>
  <si>
    <t>The Clearing [U39]</t>
  </si>
  <si>
    <t>Vitality I [U40]</t>
  </si>
  <si>
    <t>Infatuate II [U41]</t>
  </si>
  <si>
    <t>Stand Fast [U42]</t>
  </si>
  <si>
    <t>The Roer Bridgehead [U43]</t>
  </si>
  <si>
    <t>Operation Varsity [U44]</t>
  </si>
  <si>
    <t>Bridgehead on the Rhine [U45]</t>
  </si>
  <si>
    <t>Encircling the Ruhr [U46]</t>
  </si>
  <si>
    <t>A Small Town in Germany [U47]</t>
  </si>
  <si>
    <t>The Rag Tag Circus [U48]</t>
  </si>
  <si>
    <t>--- Roman Glory ---</t>
  </si>
  <si>
    <t>colonna chiaramonti [RG1]</t>
  </si>
  <si>
    <t>Iron Fist [RG2]</t>
  </si>
  <si>
    <t>Head On [RG3]</t>
  </si>
  <si>
    <t>Midnight Train [RG4]</t>
  </si>
  <si>
    <t>--- Rout Pak III ---</t>
  </si>
  <si>
    <t>The Dragons' Claws [RP3-1]</t>
  </si>
  <si>
    <t>Flamed in France [RP3-2]</t>
  </si>
  <si>
    <t>A Funny Kind of War [RP3-3]</t>
  </si>
  <si>
    <t>Saving Madagascar [RP3-4]</t>
  </si>
  <si>
    <t>A Room With a View [RP3-5]</t>
  </si>
  <si>
    <t>Hampshires on the Hill [RP3-6]</t>
  </si>
  <si>
    <t>Decapitation [RP3-7]</t>
  </si>
  <si>
    <t>Another Damn Bridge [RP3-8]</t>
  </si>
  <si>
    <t>--- Rout Report ---</t>
  </si>
  <si>
    <t>An Obligation Fulfilled [M1]</t>
  </si>
  <si>
    <t>The Crossroads [M3]</t>
  </si>
  <si>
    <t>Tiger Route [M4]</t>
  </si>
  <si>
    <t>Engineers as Infantry [O4]</t>
  </si>
  <si>
    <t>Fire and Rain [X1]</t>
  </si>
  <si>
    <t>Another Balaclava [X2]</t>
  </si>
  <si>
    <t>Piats and Panthers [X3]</t>
  </si>
  <si>
    <t>No Quarter [X4]</t>
  </si>
  <si>
    <t>Morning in Mouen [X5]</t>
  </si>
  <si>
    <t>In the Samurai Tradition [X6]</t>
  </si>
  <si>
    <t>Victoria Cross [X7]</t>
  </si>
  <si>
    <t>The Glory Road [X8]</t>
  </si>
  <si>
    <t>No Time for Love [X9]</t>
  </si>
  <si>
    <t>Distinguished Service [X10]</t>
  </si>
  <si>
    <t>Nowhere to Hide [X12]</t>
  </si>
  <si>
    <t>Acts of Defiance [X13]</t>
  </si>
  <si>
    <t>Commando [Z1]</t>
  </si>
  <si>
    <t>Red Tide At Tarawa [Z2]</t>
  </si>
  <si>
    <t>No Farther [Z3]</t>
  </si>
  <si>
    <t>Brandenburger Bridge [Z5]</t>
  </si>
  <si>
    <t>The Kings' Dash [Z6]</t>
  </si>
  <si>
    <t>Cushman's Pocket [Z7]</t>
  </si>
  <si>
    <t>The Noose [Z8]</t>
  </si>
  <si>
    <t>Flags of Defiance [Z9]</t>
  </si>
  <si>
    <t>ZZW</t>
  </si>
  <si>
    <t>Riding Shotgun [Z10]</t>
  </si>
  <si>
    <t>Slam Dance [Z11]</t>
  </si>
  <si>
    <t>Singapore by Moonlight [Z13]</t>
  </si>
  <si>
    <t>The Landing Zone [Z15]</t>
  </si>
  <si>
    <t>The Knife Edge of Defeat [Z16]</t>
  </si>
  <si>
    <t>He Who Hesitates [Z17]</t>
  </si>
  <si>
    <t>The Debt Repaid [Z18]</t>
  </si>
  <si>
    <t>The Trap at Targul Frumos [Z19]</t>
  </si>
  <si>
    <t>Out of the Frying Pan [Z20]</t>
  </si>
  <si>
    <t>At Any Cost [Z21]</t>
  </si>
  <si>
    <t>Winter Blues [Z22]</t>
  </si>
  <si>
    <t>Setting the Woods on Fire [Z23]</t>
  </si>
  <si>
    <t>Men of Stone [Z24]</t>
  </si>
  <si>
    <t>Knight's Move [Z25]</t>
  </si>
  <si>
    <t>The Cemetery [Z26]</t>
  </si>
  <si>
    <t>The Corridor [Z27]</t>
  </si>
  <si>
    <t>Soldiers of Construction [Z28]</t>
  </si>
  <si>
    <t>--- Ruweisat Ridge ---</t>
  </si>
  <si>
    <t>Rommel is at the Gates [ALAMEIN1]</t>
  </si>
  <si>
    <t>Drive to Fuka [ALAMEIN2]</t>
  </si>
  <si>
    <t>Breaking Laager [ALAMEIN3]</t>
  </si>
  <si>
    <t>The Italian Turn [ALAMEIN4]</t>
  </si>
  <si>
    <t>Rommel's Sunset [ALAMEIN5]</t>
  </si>
  <si>
    <t>Gunner Halm [ALAMEIN6]</t>
  </si>
  <si>
    <t>Ruweisat Ridge [ALAMEIN-CGS]</t>
  </si>
  <si>
    <t>--- Scenario Designer's Guide ---</t>
  </si>
  <si>
    <t>The IJA's Last Battle [JAVA1]</t>
  </si>
  <si>
    <t>Indonesian</t>
  </si>
  <si>
    <t>Unlikely Allies [JAVA2]</t>
  </si>
  <si>
    <t>British/Japanese</t>
  </si>
  <si>
    <t>--- Scenarios For Wargamers ---</t>
  </si>
  <si>
    <t>Bridge Number 8 [SFW1]</t>
  </si>
  <si>
    <t>The Battle for Carroceto [SFW2]</t>
  </si>
  <si>
    <t>Nowhere to Hide [SFW3]</t>
  </si>
  <si>
    <t>Along the Lateral Road [SFW4]</t>
  </si>
  <si>
    <t>--- Schwere PanzerJager Abteilung 653 ---</t>
  </si>
  <si>
    <t>All-Out Effort [SPA653-A]</t>
  </si>
  <si>
    <t>Sappers Forward [SPA653-B]</t>
  </si>
  <si>
    <t>The Stalingrad of the Kursk Salient [SPA653-C]</t>
  </si>
  <si>
    <t>Piercing the Abscess [SPA653-D]</t>
  </si>
  <si>
    <t>Mounting a Big Blow [SPA653-E]</t>
  </si>
  <si>
    <t>Tiger by the Tail [SPA653-F]</t>
  </si>
  <si>
    <t>--- Schwerpunkt ---</t>
  </si>
  <si>
    <t>Raiders at Regi [SP1]</t>
  </si>
  <si>
    <t>Holding the Hotton Bridge [SP2]</t>
  </si>
  <si>
    <t>Duel at Reuler [SP3]</t>
  </si>
  <si>
    <t>Point 270 [SP4]</t>
  </si>
  <si>
    <t>The Hornet of Cloville [SP5]</t>
  </si>
  <si>
    <t>Udarnik Bridgehead [SP6]</t>
  </si>
  <si>
    <t>Delayed on Tiger Route [SP7]</t>
  </si>
  <si>
    <t>The Getaway [SP8]</t>
  </si>
  <si>
    <t>Gun Copse [SP9]</t>
  </si>
  <si>
    <t>Bring Up the Boys [SP10]</t>
  </si>
  <si>
    <t>Pomeranian Tigers [SP11]</t>
  </si>
  <si>
    <t>Piano Lupo [SP12]</t>
  </si>
  <si>
    <t>--- Schwerpunkt 2 ---</t>
  </si>
  <si>
    <t>Stopped Cold [SP13]</t>
  </si>
  <si>
    <t>The Green House [SP14]</t>
  </si>
  <si>
    <t>Tabacchificio Fiocche [SP15]</t>
  </si>
  <si>
    <t>Hilfe Kommt [SP16]</t>
  </si>
  <si>
    <t>Cross of Lorraine [SP17]</t>
  </si>
  <si>
    <t>An Arm and a Leg [SP18]</t>
  </si>
  <si>
    <t>Men From Mars [SP19]</t>
  </si>
  <si>
    <t>American/Chinese</t>
  </si>
  <si>
    <t>The Slaughter at Krutik [SP20]</t>
  </si>
  <si>
    <t>German/Spanish</t>
  </si>
  <si>
    <t>Johnny One [SP21]</t>
  </si>
  <si>
    <t>Tod's Last Stand [SP22]</t>
  </si>
  <si>
    <t>Assault on the Hotel Continental [SP23]</t>
  </si>
  <si>
    <t>Forest Fighting in Latvia [SP24]</t>
  </si>
  <si>
    <t>--- Schwerpunkt 3 ---</t>
  </si>
  <si>
    <t>Two Pounds in Return [SP25]</t>
  </si>
  <si>
    <t>Sudden Fury [SP27]</t>
  </si>
  <si>
    <t>Clearing Qualberg [SP28]</t>
  </si>
  <si>
    <t>Schloss Bübingen [SP29]</t>
  </si>
  <si>
    <t>Evicting Yamagishi [SP30]</t>
  </si>
  <si>
    <t>The Hills of Lagonovo [SP31]</t>
  </si>
  <si>
    <t>Over Open Sights [SP32]</t>
  </si>
  <si>
    <t>The Eternal City [SP33]</t>
  </si>
  <si>
    <t>Frankforce [SP34]</t>
  </si>
  <si>
    <t>The Jungleers [SP35]</t>
  </si>
  <si>
    <t>Desantniki [SP36]</t>
  </si>
  <si>
    <t>--- Schwerpunkt 4 ---</t>
  </si>
  <si>
    <t>Last Stand at Iserlon [SP37]</t>
  </si>
  <si>
    <t>Led to the Slaughter [SP38]</t>
  </si>
  <si>
    <t>Down the Manipur Road [SP39]</t>
  </si>
  <si>
    <t>Stand at Festubert [SP40]</t>
  </si>
  <si>
    <t>Bloody Gulch [SP41]</t>
  </si>
  <si>
    <t>Hot in Kot [SP42]</t>
  </si>
  <si>
    <t>Deadeye Smoyer [SP43]</t>
  </si>
  <si>
    <t>Sufferin' Sudfrankreich [SP44]</t>
  </si>
  <si>
    <t>A Stroke of Luck [SP45]</t>
  </si>
  <si>
    <t>Key to the Gate [SP47]</t>
  </si>
  <si>
    <t>Orlik and the Uhlans [SP48]</t>
  </si>
  <si>
    <t>--- Schwerpunkt 5 ---</t>
  </si>
  <si>
    <t>Audie Murphy [SP49]</t>
  </si>
  <si>
    <t>Paco Station [SP50]</t>
  </si>
  <si>
    <t>Stryker's Charge [SP51]</t>
  </si>
  <si>
    <t>The Amazing Tominac [SP52]</t>
  </si>
  <si>
    <t>Thorne in your Side [SP53]</t>
  </si>
  <si>
    <t>Manila John [SP54]</t>
  </si>
  <si>
    <t>Batterie du Port [SP55]</t>
  </si>
  <si>
    <t>No Good Reason [SP56]</t>
  </si>
  <si>
    <t>Big Tuol Pocket [SP57]</t>
  </si>
  <si>
    <t>Mars' Last Fight [SP58]</t>
  </si>
  <si>
    <t>Rivers' End [SP59]</t>
  </si>
  <si>
    <t>Commando Kelly [SP60]</t>
  </si>
  <si>
    <t>--- Schwerpunkt 6 ---</t>
  </si>
  <si>
    <t>Objective Exodus [SP61]</t>
  </si>
  <si>
    <t>ils ne passeront pas [SP62]</t>
  </si>
  <si>
    <t>Upham's Bar [SP63]</t>
  </si>
  <si>
    <t>Valour on the Bou [SP64]</t>
  </si>
  <si>
    <t>Ayo Gurkhali! [SP65]</t>
  </si>
  <si>
    <t>Nicholls and Nash [SP66]</t>
  </si>
  <si>
    <t>Backs to the Orne [SP67]</t>
  </si>
  <si>
    <t>Foote-ing the Bill [SP68]</t>
  </si>
  <si>
    <t>Meiktila Break-in [SP69]</t>
  </si>
  <si>
    <t>Weston's War [SP70]</t>
  </si>
  <si>
    <t>Cutler's Cross [SP71]</t>
  </si>
  <si>
    <t>One Tough Canuck [SP72]</t>
  </si>
  <si>
    <t>--- Schwerpunkt 7 ---</t>
  </si>
  <si>
    <t>Seregelyes Slug-out [SP73]</t>
  </si>
  <si>
    <t>The Last Tiger [SP74]</t>
  </si>
  <si>
    <t>Taurus Pursuant [SP75]</t>
  </si>
  <si>
    <t>Flaming of the Guard [SP76]</t>
  </si>
  <si>
    <t>Green Jackets' Bridge [SP77]</t>
  </si>
  <si>
    <t>The Golovchino Breakout [SP78]</t>
  </si>
  <si>
    <t>The Mius Trap [SP79]</t>
  </si>
  <si>
    <t>Die Gurkha Die! [SP80]</t>
  </si>
  <si>
    <t>Betje Wolf Plein [SP81]</t>
  </si>
  <si>
    <t>Norway in Half [SP82]</t>
  </si>
  <si>
    <t>Boeinked [SP83]</t>
  </si>
  <si>
    <t>von Bodenhausen's Ride [SP84]</t>
  </si>
  <si>
    <t>--- Schwerpunkt 8 ---</t>
  </si>
  <si>
    <t>The McCown Encounter [SP85]</t>
  </si>
  <si>
    <t>Bridge at Stavelot [SP86]</t>
  </si>
  <si>
    <t>Fangs of the Tiger [SP87]</t>
  </si>
  <si>
    <t>Race for the Sarvis [SP88]</t>
  </si>
  <si>
    <t>Assaulting Tes [SP89]</t>
  </si>
  <si>
    <t>Skirting the Mace [SP90]</t>
  </si>
  <si>
    <t>Show a Little Guts! [SP91]</t>
  </si>
  <si>
    <t>Seelow Seesaw [SP92]</t>
  </si>
  <si>
    <t>Oder Bound [SP93]</t>
  </si>
  <si>
    <t>Out of Order [SP94]</t>
  </si>
  <si>
    <t>Burn Gurkha Burn! [SP95]</t>
  </si>
  <si>
    <t>Husum Hotfoot [SP96]</t>
  </si>
  <si>
    <t>--- Schwerpunkt 9 ---</t>
  </si>
  <si>
    <t>Twilight of the Reich [SP97]</t>
  </si>
  <si>
    <t>Pesky Pachyderms [SP98]</t>
  </si>
  <si>
    <t>The Feineisen Factor [SP99]</t>
  </si>
  <si>
    <t>The Attu Climb [SP100]</t>
  </si>
  <si>
    <t>Jura Juggernaut [SP101]</t>
  </si>
  <si>
    <t>le diable noir [SP102]</t>
  </si>
  <si>
    <t>For Whom the Bells Toll [SP103]</t>
  </si>
  <si>
    <t>Easy's Bridge [SP104]</t>
  </si>
  <si>
    <t>Black Monday [SP105]</t>
  </si>
  <si>
    <t>After the Tea Break [SP106]</t>
  </si>
  <si>
    <t>The Sawmill [SP107]</t>
  </si>
  <si>
    <t>Searing Soltau [SP108]</t>
  </si>
  <si>
    <t>--- Schwerpunkt 10 ---</t>
  </si>
  <si>
    <t>Olboeter's Escape [SP109]</t>
  </si>
  <si>
    <t>The Chernichivo Shuffle [SP110]</t>
  </si>
  <si>
    <t>Why at Erp [SP111]</t>
  </si>
  <si>
    <t>Foreshadowing Silvertop [SP112]</t>
  </si>
  <si>
    <t>Seizing Gyulamajor [SP114]</t>
  </si>
  <si>
    <t>The Five Pound Prize [SP115]</t>
  </si>
  <si>
    <t>Loonies and Leicesters [SP116]</t>
  </si>
  <si>
    <t>Stranded Cats [SP117]</t>
  </si>
  <si>
    <t>Seizing the Sittang Bridge [SP118]</t>
  </si>
  <si>
    <t>Captain Lambert's Factory [SP119]</t>
  </si>
  <si>
    <t>Kettlehut to the Rescue [SP120]</t>
  </si>
  <si>
    <t>--- Schwerpunkt 11 ---</t>
  </si>
  <si>
    <t>Danger Close! [SP121]</t>
  </si>
  <si>
    <t>Constant Sorrow [SP122]</t>
  </si>
  <si>
    <t>The Badger's Breath [SP123]</t>
  </si>
  <si>
    <t>Expelling the Guards [SP124]</t>
  </si>
  <si>
    <t>Nunshigum [SP125]</t>
  </si>
  <si>
    <t>Malignant Mahrattas [SP126]</t>
  </si>
  <si>
    <t>Bleed Gurkha Bleed! [SP127]</t>
  </si>
  <si>
    <t>Rupee Reward [SP128]</t>
  </si>
  <si>
    <t>Locking Horns at Lozovaja [SP129]</t>
  </si>
  <si>
    <t>Pocket Panzers [SP131]</t>
  </si>
  <si>
    <t>Timmerman's Bridge [SP132]</t>
  </si>
  <si>
    <t>--- Schwerpunkt 12 ---</t>
  </si>
  <si>
    <t>Old Hickory's Path [SP133]</t>
  </si>
  <si>
    <t>Barracuda! [SP134]</t>
  </si>
  <si>
    <t>Tale of the Comet [SP135]</t>
  </si>
  <si>
    <t>Orczy Square [SP136]</t>
  </si>
  <si>
    <t>The Bozsoki Relay [SP137]</t>
  </si>
  <si>
    <t>Lacking Coordination [SP138]</t>
  </si>
  <si>
    <t>Oder Dare [SP139]</t>
  </si>
  <si>
    <t>Red Valentines [SP140]</t>
  </si>
  <si>
    <t>Broken Beek [SP141]</t>
  </si>
  <si>
    <t>To No Avail [SP142]</t>
  </si>
  <si>
    <t>The Battle for St. Cloud [SP143]</t>
  </si>
  <si>
    <t>One More Day of Freedom [SP144]</t>
  </si>
  <si>
    <t>--- Schwerpunkt 13 ---</t>
  </si>
  <si>
    <t>The Reluctant Tiger [SP145]</t>
  </si>
  <si>
    <t>Terrify and Destroy [SP146]</t>
  </si>
  <si>
    <t>The Zebra Mission [SP147]</t>
  </si>
  <si>
    <t>The Bears of St. Denis [SP148]</t>
  </si>
  <si>
    <t>Labarthe's Charade [SP149]</t>
  </si>
  <si>
    <t>The Legrew Maneuver [SP150]</t>
  </si>
  <si>
    <t>Bulanov Rebuked [SP151]</t>
  </si>
  <si>
    <t>The Wrong Side of Victory [SP153]</t>
  </si>
  <si>
    <t>On the Road to Hell [SP154]</t>
  </si>
  <si>
    <t>Casualties Cooks and Corpsmen [SP155]</t>
  </si>
  <si>
    <t>A Siege of their Own [SP156]</t>
  </si>
  <si>
    <t>--- Schwerpunkt 14 ---</t>
  </si>
  <si>
    <t>Edge of Extinction [SP157]</t>
  </si>
  <si>
    <t>The Fond Dagot Drag-Out [SP158]</t>
  </si>
  <si>
    <t>The Lisjanka Epitaph [SP159]</t>
  </si>
  <si>
    <t>The Lost Band of Edmontons [SP160]</t>
  </si>
  <si>
    <t>Federov's Incursion [SP161]</t>
  </si>
  <si>
    <t>The Buddha's Belly [SP162]</t>
  </si>
  <si>
    <t>First to Fastov [SP163]</t>
  </si>
  <si>
    <t>Tanks But No Tanks [SP164]</t>
  </si>
  <si>
    <t>A Promise Fulfilled [SP165]</t>
  </si>
  <si>
    <t>Blue Jacket Attack [SP166]</t>
  </si>
  <si>
    <t>Trigger Happy Joes [SP167]</t>
  </si>
  <si>
    <t>Muhlenkamp's Miracle [SP168]</t>
  </si>
  <si>
    <t>--- Schwerpunkt 15 ---</t>
  </si>
  <si>
    <t>The Winnekendonk Cakewalk [SP169]</t>
  </si>
  <si>
    <t>Halfhearted Hiwis [SP170]</t>
  </si>
  <si>
    <t>Carstens' Lament [SP172]</t>
  </si>
  <si>
    <t>Der letzte Geburtstag [SP173]</t>
  </si>
  <si>
    <t>Krupki Station [SP174]</t>
  </si>
  <si>
    <t>Tisza Tease [SP175]</t>
  </si>
  <si>
    <t>Smiling Albert [SP176]</t>
  </si>
  <si>
    <t>Tic Tac Toe [SP177]</t>
  </si>
  <si>
    <t>Chiang's Finest [SP178]</t>
  </si>
  <si>
    <t>Brittany Speared [SP179]</t>
  </si>
  <si>
    <t>Encircle This! [SP180]</t>
  </si>
  <si>
    <t>--- Schwerpunkt 16 ---</t>
  </si>
  <si>
    <t>The Elefant of Surprise [SP181]</t>
  </si>
  <si>
    <t>Vlasov's Fist [SP182]</t>
  </si>
  <si>
    <t>The Last Full Measure [SP183]</t>
  </si>
  <si>
    <t>Cornered Beasts [SP184]</t>
  </si>
  <si>
    <t>Von Renesse's Recon [SP185]</t>
  </si>
  <si>
    <t>Beaufort's Feast [SP186]</t>
  </si>
  <si>
    <t>Stairway to Heaven [SP187]</t>
  </si>
  <si>
    <t>On the Road Again [SP188]</t>
  </si>
  <si>
    <t>Hell's Last Issue [SP189]</t>
  </si>
  <si>
    <t>Bottcher's Corner [SP190]</t>
  </si>
  <si>
    <t>Tatra Salad [SP191]</t>
  </si>
  <si>
    <t>French/Slovak</t>
  </si>
  <si>
    <t>Rock the Csaba [SP192]</t>
  </si>
  <si>
    <t>--- Schwerpunkt 17 ---</t>
  </si>
  <si>
    <t>Kamikaze Gorge [SP193]</t>
  </si>
  <si>
    <t>Requiem for a Dreadnaught [SP194]</t>
  </si>
  <si>
    <t>Retreat from Hannut [SP195]</t>
  </si>
  <si>
    <t>Hussars and Hounds [SP196]</t>
  </si>
  <si>
    <t>The Clinch [SP197]</t>
  </si>
  <si>
    <t>Fish in a Barrel [SP198]</t>
  </si>
  <si>
    <t>Para-trap [SP199]</t>
  </si>
  <si>
    <t>Three Card Monty [SP200]</t>
  </si>
  <si>
    <t>Doppleganger [SP201]</t>
  </si>
  <si>
    <t>Ukrainian</t>
  </si>
  <si>
    <t>Fiery Finale [SP202]</t>
  </si>
  <si>
    <t>Chaos Crossing [SP203]</t>
  </si>
  <si>
    <t>Yankee Pride [SP204]</t>
  </si>
  <si>
    <t>--- Schwerpunkt 18 ---</t>
  </si>
  <si>
    <t>Mius Miscchief [SP205]</t>
  </si>
  <si>
    <t>The Fraternal Grave [SP206]</t>
  </si>
  <si>
    <t>Resiste et Mords [SP207]</t>
  </si>
  <si>
    <t>Portomaggiore [SP208]</t>
  </si>
  <si>
    <t>Farmer's Market [SP209]</t>
  </si>
  <si>
    <t>Tea at Three [SP210]</t>
  </si>
  <si>
    <t>The Apiary [SP211]</t>
  </si>
  <si>
    <t>Merchant of Venice [SP212]</t>
  </si>
  <si>
    <t>The Mighty Have Fallen [SP213]</t>
  </si>
  <si>
    <t>Makela's End [SP214]</t>
  </si>
  <si>
    <t>Encircle That! [SP215]</t>
  </si>
  <si>
    <t>Toothless Tiger [SP216]</t>
  </si>
  <si>
    <t>--- Schwerpunkt 19 ---</t>
  </si>
  <si>
    <t>The Go Devils [SP217]</t>
  </si>
  <si>
    <t>Városliget Park [SP218]</t>
  </si>
  <si>
    <t>Play Havoc [SP219]</t>
  </si>
  <si>
    <t>The Red Hammer [SP221]</t>
  </si>
  <si>
    <t>Ivan and the Three Bears [SP222]</t>
  </si>
  <si>
    <t>Road Warriors [SP223]</t>
  </si>
  <si>
    <t>The Crown of Thorn [SP224]</t>
  </si>
  <si>
    <t>Sunflowers Along the Kodyma [SP225]</t>
  </si>
  <si>
    <t>Grave Decision [SP226]</t>
  </si>
  <si>
    <t>Party Boys [SP227]</t>
  </si>
  <si>
    <t>Booster Shot [SP228]</t>
  </si>
  <si>
    <t>--- Scotland the Brave ---</t>
  </si>
  <si>
    <t>Honey Trap [StB1]</t>
  </si>
  <si>
    <t>Cameronian Crossing [StB2]</t>
  </si>
  <si>
    <t>Seaforth Objective [StB3]</t>
  </si>
  <si>
    <t>Looking for Trouble [StB4]</t>
  </si>
  <si>
    <t>Hohenstaufen Left [StB5]</t>
  </si>
  <si>
    <t>Frundsberg Right [StB6]</t>
  </si>
  <si>
    <t>The Flank of the Black [StB7]</t>
  </si>
  <si>
    <t>The Lost Platoon [StB8]</t>
  </si>
  <si>
    <t>Orders for the Major [StB9]</t>
  </si>
  <si>
    <t>The Crossing Sweepers [StB CGI-1]</t>
  </si>
  <si>
    <t>--- Scotland the Brave II ---</t>
  </si>
  <si>
    <t>Pip Roberts' Run [StB11]</t>
  </si>
  <si>
    <t>Justify the Losses [StB12]</t>
  </si>
  <si>
    <t>Siegel's Stand 1 [StB13]</t>
  </si>
  <si>
    <t>Siegel's Stand 2 [StB14]</t>
  </si>
  <si>
    <t>Position Be Buggered [StB15]</t>
  </si>
  <si>
    <t>Shout for Piats [StB16]</t>
  </si>
  <si>
    <t>Grainville-Sur-Odon [StB17]</t>
  </si>
  <si>
    <t>We Blessed Them [StB18]</t>
  </si>
  <si>
    <t>Destruction of A Squadron [StB19]</t>
  </si>
  <si>
    <t>DF 109 [StB20]</t>
  </si>
  <si>
    <t>Forged in Fire [StB CG-2]</t>
  </si>
  <si>
    <t>The Lion Rampant [StB CG-3]</t>
  </si>
  <si>
    <t>--- Shingle's List - Anzio Pack ---</t>
  </si>
  <si>
    <t>Factory Farming [Shin1]</t>
  </si>
  <si>
    <t>Forming the Thumb [Shin2]</t>
  </si>
  <si>
    <t>Tally Ho! [Shin3]</t>
  </si>
  <si>
    <t>A Productive Day at the Office [Shin4]</t>
  </si>
  <si>
    <t>Sparks Fly [Shin5]</t>
  </si>
  <si>
    <t>"Here Come the Bastards" [Shin6]</t>
  </si>
  <si>
    <t>"Everything We've Got" [Shin7]</t>
  </si>
  <si>
    <t>Get Ready [Shin8]</t>
  </si>
  <si>
    <t>--- Single Man Publishing ---</t>
  </si>
  <si>
    <t>Back in the Saddle [BMW8]</t>
  </si>
  <si>
    <t>Nachtjagd [BMW9]</t>
  </si>
  <si>
    <t>Hogan's Heroes [BMW 0]</t>
  </si>
  <si>
    <t>Klink</t>
  </si>
  <si>
    <t>Hochstetter</t>
  </si>
  <si>
    <t>Rolling on the River [BMW 1]</t>
  </si>
  <si>
    <t>The Fool and the Hero [BMW 2]</t>
  </si>
  <si>
    <t>Fire on Top Bastion [BMW 3]</t>
  </si>
  <si>
    <t>Crosstown Traffic [BMW 4]</t>
  </si>
  <si>
    <t>End of the Line [BMW 5]</t>
  </si>
  <si>
    <t>Cracking Kharkov [BMW 6]</t>
  </si>
  <si>
    <t>Pining for the Fjords [BMW 7]</t>
  </si>
  <si>
    <t>Wake Up Call [MW1]</t>
  </si>
  <si>
    <t>Fighting in the Skavoli [MW2]</t>
  </si>
  <si>
    <t>Clearing Brooks Channel [MW3]</t>
  </si>
  <si>
    <t>Dawn's Early Light [MW4]</t>
  </si>
  <si>
    <t>Tatsinskaya Raid [TR-CG]</t>
  </si>
  <si>
    <t>--- Sir Roger Mercenario ---</t>
  </si>
  <si>
    <t>Commence at Dawn [SR1]</t>
  </si>
  <si>
    <t>Krassny-Bor [SRÑ1]</t>
  </si>
  <si>
    <t>Baptism of Fire [SRÑ2]</t>
  </si>
  <si>
    <t>Dubrowka Barracks [SRÑ3]</t>
  </si>
  <si>
    <t>--- Soldiers of the Negus ---</t>
  </si>
  <si>
    <t>Our Place in the Sun [SoN1]</t>
  </si>
  <si>
    <t>Ethiopian</t>
  </si>
  <si>
    <t>Criniti's Escape [SoN2]</t>
  </si>
  <si>
    <t>The Golden Mountain [SoN3]</t>
  </si>
  <si>
    <t>The Bitwoded Gamble [SoN4]</t>
  </si>
  <si>
    <t>Circle the Wagons! [SoN5]</t>
  </si>
  <si>
    <t>Keber Zabania [SoN6]</t>
  </si>
  <si>
    <t>The Wells of Borgut [SoN7]</t>
  </si>
  <si>
    <t>Last Hope at New Flower [SoN8]</t>
  </si>
  <si>
    <t>--- Son of Oblivion Pack ---</t>
  </si>
  <si>
    <t>The Battle of Fallujah [FE164]</t>
  </si>
  <si>
    <t>Hill 91 [FE165]</t>
  </si>
  <si>
    <t>Classic Meeting Engagement [FE166]</t>
  </si>
  <si>
    <t>Operation Opel [FE167]</t>
  </si>
  <si>
    <t>The First Battle of Uyrv [FE168]</t>
  </si>
  <si>
    <t>Helping Hand [FE169]</t>
  </si>
  <si>
    <t>Carnage in the Night [FE170]</t>
  </si>
  <si>
    <t>Signs of Victory [FE171]</t>
  </si>
  <si>
    <t>Lousy at Ludberg [FE172]</t>
  </si>
  <si>
    <t>Romanian Ritterkreuz [FE173]</t>
  </si>
  <si>
    <t>School of Hard Knocks [FE174]</t>
  </si>
  <si>
    <t>The Hohenruppersdorf Hop [FE175]</t>
  </si>
  <si>
    <t>--- Southern Cross ---</t>
  </si>
  <si>
    <t>La drôle de guerre (The Funny War) [SX1]</t>
  </si>
  <si>
    <t>The Amy H [SX2]</t>
  </si>
  <si>
    <t>Raider Ridge [SX3]</t>
  </si>
  <si>
    <t>With Friends Like These [SX4]</t>
  </si>
  <si>
    <t>Where Iron Crosses Grow [SX5]</t>
  </si>
  <si>
    <t>Scratch Force [SX8]</t>
  </si>
  <si>
    <t>--- Spanish Fury ---</t>
  </si>
  <si>
    <t>Across the Volkhov [SPF1]</t>
  </si>
  <si>
    <t>Revenge of the Ukranians [SPF2]</t>
  </si>
  <si>
    <t>Into the Forest [SPF3]</t>
  </si>
  <si>
    <t>South to Glory [SPF4]</t>
  </si>
  <si>
    <t>Expanding the Bridgehead [SPF5]</t>
  </si>
  <si>
    <t>Fire on the Volkhov [SPF6]</t>
  </si>
  <si>
    <t>Liquidate the Bridgehead [SPF7]</t>
  </si>
  <si>
    <t>Lifeblood of an Army [SPF8]</t>
  </si>
  <si>
    <t>--- Special Forces 1 ---</t>
  </si>
  <si>
    <t>Barche Beat Up [SF1]</t>
  </si>
  <si>
    <t>Coup d' Mayne [SF2]</t>
  </si>
  <si>
    <t>Victorious or Dead [SF3]</t>
  </si>
  <si>
    <t>Watson's Wood [SF4]</t>
  </si>
  <si>
    <t>Bushwacking the Ambush [SF5]</t>
  </si>
  <si>
    <t>The Three Companies [SF6]</t>
  </si>
  <si>
    <t>--- Special Forces 2 ---</t>
  </si>
  <si>
    <t>Deadly Appetici [SF7]</t>
  </si>
  <si>
    <t>British/Italian</t>
  </si>
  <si>
    <t>The Guns of Corfu [SF8]</t>
  </si>
  <si>
    <t>Now It’s German! [SF9]</t>
  </si>
  <si>
    <t>False Flag [SF10]</t>
  </si>
  <si>
    <t>Clash in the Night [SF11]</t>
  </si>
  <si>
    <t>Operation Polar Bear [SF12]</t>
  </si>
  <si>
    <t>--- Special Ops--the wargaming journal ---</t>
  </si>
  <si>
    <t>Go Big or Go Home [O1]</t>
  </si>
  <si>
    <t>Breaking the Ishun Line [O2]</t>
  </si>
  <si>
    <t>A Frosty Morning [O3]</t>
  </si>
  <si>
    <t>Ain't Running Away [O4]</t>
  </si>
  <si>
    <t>The Tsar's Infernal Machines [O5]</t>
  </si>
  <si>
    <t>Third Time's the Charm [O6]</t>
  </si>
  <si>
    <t>Broken Wings [O7]</t>
  </si>
  <si>
    <t>Crucifix Hill [O8]</t>
  </si>
  <si>
    <t>Breaking the Panzers [S37]</t>
  </si>
  <si>
    <t>Raiders Along the Wall [S38]</t>
  </si>
  <si>
    <t>Use Your Tanks and Shove [S39]</t>
  </si>
  <si>
    <t>Island Retreat [S40]</t>
  </si>
  <si>
    <t>Extraordinary Bravery [S52]</t>
  </si>
  <si>
    <t>Workers Unite! [S53]</t>
  </si>
  <si>
    <t>--- Spel! ---</t>
  </si>
  <si>
    <t>It's Hardly Fair [AL01]</t>
  </si>
  <si>
    <t>--- Stalingrad! ---</t>
  </si>
  <si>
    <t>End Tide [St1]</t>
  </si>
  <si>
    <t>Into the Factory [St2]</t>
  </si>
  <si>
    <t>Report to the Führer [St3]</t>
  </si>
  <si>
    <t>Sturm Party [St4]</t>
  </si>
  <si>
    <t>Annihilation [St5]</t>
  </si>
  <si>
    <t>Rattenkrieg [St6]</t>
  </si>
  <si>
    <t>Iron Coffins [St7]</t>
  </si>
  <si>
    <t>Nikita's Revenge [St8]</t>
  </si>
  <si>
    <t>Valor of the 37th Guards [St10]</t>
  </si>
  <si>
    <t>Stalingrad! Campaign Game [St CG1]</t>
  </si>
  <si>
    <t>--- Stavka Archives ---</t>
  </si>
  <si>
    <t>Blazing Borders [SA1]</t>
  </si>
  <si>
    <t>Spoils of War [SA2]</t>
  </si>
  <si>
    <t>Storm from the North [SA3]</t>
  </si>
  <si>
    <t>With Burning Liquid [SA4]</t>
  </si>
  <si>
    <t>Cherkassy Pocket [SA5]</t>
  </si>
  <si>
    <t>On the Bound [SA6]</t>
  </si>
  <si>
    <t>--- Stonne 1940 ---</t>
  </si>
  <si>
    <t>Dawn Of A New Age [CHDB1]</t>
  </si>
  <si>
    <t>Flight Of The Phoenix [CHDB2]</t>
  </si>
  <si>
    <t>Before Nightfall [STONNE1]</t>
  </si>
  <si>
    <t>A Will to Fight [STONNE2]</t>
  </si>
  <si>
    <t>One More Try [STONNE3]</t>
  </si>
  <si>
    <t>Trial of Strength [STONNE4]</t>
  </si>
  <si>
    <t>The Butcher [STONNE5]</t>
  </si>
  <si>
    <t>A New Day Dawning [STONNE6]</t>
  </si>
  <si>
    <t>Stonne 1940 [STONNECGI]</t>
  </si>
  <si>
    <t>--- Stonne 1940, 2nd Edition ---</t>
  </si>
  <si>
    <t>Down on the Streets [STONNE(2ND)7]</t>
  </si>
  <si>
    <t>Shattered Lines [STONNE(2ND)8]</t>
  </si>
  <si>
    <t>Shooting Gallery [STONNE(2ND)9]</t>
  </si>
  <si>
    <t>Shot from Both Sides [STONNE(2ND)10]</t>
  </si>
  <si>
    <t>Clearing the Way [STONNE(2ND)11]</t>
  </si>
  <si>
    <t>Rescued [STONNE(2ND)12]</t>
  </si>
  <si>
    <t>Closing Up [STONNE(2ND)13]</t>
  </si>
  <si>
    <t>The Last Shuffle [STONNE(2ND)14]</t>
  </si>
  <si>
    <t>He Fought Like a Lion [STONNE(2ND)15]</t>
  </si>
  <si>
    <t>The Final Wave [STONNE(2ND)16]</t>
  </si>
  <si>
    <t>--- Sudden Full Contact ---</t>
  </si>
  <si>
    <t>Probing for the Bridge [SFC1]</t>
  </si>
  <si>
    <t>Grabbing Some Houses [SFC2]</t>
  </si>
  <si>
    <t>Gun Duels [SFC3]</t>
  </si>
  <si>
    <t>The Grenadier's First Push [SFC4]</t>
  </si>
  <si>
    <t>Second Push [SFC5]</t>
  </si>
  <si>
    <t>The Dying Wave [SFC6]</t>
  </si>
  <si>
    <t>Paras on the Run [SFC7]</t>
  </si>
  <si>
    <t>Kraut Disinfected [SFC8]</t>
  </si>
  <si>
    <t>--- Swedish Volunteers ---</t>
  </si>
  <si>
    <t>Ten Ton Tank [SV1]</t>
  </si>
  <si>
    <t>The Swedish Voluntary Corps [SV2]</t>
  </si>
  <si>
    <t>Absolut Märkäjärvi [SV3]</t>
  </si>
  <si>
    <t>Frivilligkompani Benckert [SV4]</t>
  </si>
  <si>
    <t>Lions and Tin Men [SV5]</t>
  </si>
  <si>
    <t>Norwegian Edelweiss [SV6]</t>
  </si>
  <si>
    <t>Probing Korsus [SV7]</t>
  </si>
  <si>
    <t>Through Mud and Blood [SV8]</t>
  </si>
  <si>
    <t>Mexico and Morocco [SV9]</t>
  </si>
  <si>
    <t>Katyusha Variations [SV10]</t>
  </si>
  <si>
    <t>Swede Revenge [SV11]</t>
  </si>
  <si>
    <t>Trap by Mishap [SV12]</t>
  </si>
  <si>
    <t>Rather Uncoordinated [SV13]</t>
  </si>
  <si>
    <t>Day at Night [SV14]</t>
  </si>
  <si>
    <t>--- Sydney Adventure Gaming Awards ---</t>
  </si>
  <si>
    <t>Bedlam Bridge [SAGA 1]</t>
  </si>
  <si>
    <t>--- Tactiques ---</t>
  </si>
  <si>
    <t>Vous descendez à Malème? (Getting Out at Maleme?) [TAC1]</t>
  </si>
  <si>
    <t>Entre le marteau et l'enclume (Between the Hammer and the Anvil) [TAC2]</t>
  </si>
  <si>
    <t>Retraite Malaisee [TAC3]</t>
  </si>
  <si>
    <t>Je me souviens [TAC4]</t>
  </si>
  <si>
    <t>La batterie de Merville (The Merville Battery) [TAC5]</t>
  </si>
  <si>
    <t>Contre-attaque à Villers-Bocage (Counterattack at Viller-Bocage) [TAC6]</t>
  </si>
  <si>
    <t>Piege a Carpiquet [TAC7]</t>
  </si>
  <si>
    <t>Balade a Champfleur [TAC8]</t>
  </si>
  <si>
    <t>Stutzpunkt Lezongar [TAC9]</t>
  </si>
  <si>
    <t>Debout les bambins! [TAC10]</t>
  </si>
  <si>
    <t>Une danse avec la reine (Dance with the Queen) [TAC11]</t>
  </si>
  <si>
    <t>Commando Schenke [TAC12]</t>
  </si>
  <si>
    <t>La neige et le sang (Snow and Blood) [TAC13]</t>
  </si>
  <si>
    <t>Entre le marteau et l'enclume II (Between the Hammer and the Anvil) [TAC14]</t>
  </si>
  <si>
    <t>La vallee du tonnerre (Thunder Valley) [TAC15]</t>
  </si>
  <si>
    <t>Nettoyage d'Ete [TAC16]</t>
  </si>
  <si>
    <t>Bren-Guns [TAC17]</t>
  </si>
  <si>
    <t>May Day! [TAC18]</t>
  </si>
  <si>
    <t>Champs de Noël (Fields of Noël) [TAC19]</t>
  </si>
  <si>
    <t>Triste baptême (Sad Baptem) [TAC20]</t>
  </si>
  <si>
    <t>L'infanterie attaque (Infantry Attacks) [TAC21]</t>
  </si>
  <si>
    <t>Ils tiraient sur Odessa... (They Fired on Odessa) [TAC22]</t>
  </si>
  <si>
    <t>Bain de Minuit a Tobrouk [TAC23]</t>
  </si>
  <si>
    <t>Un Coin d'Enfer (Hell's Corner) [TAC24]</t>
  </si>
  <si>
    <t>Nella Nebia [TAC25]</t>
  </si>
  <si>
    <t>Orange à Walawbum [TAC26]</t>
  </si>
  <si>
    <t>Jusqu'au bout de leurs forces (Last of Their Strength) [TAC27]</t>
  </si>
  <si>
    <t>Il etait une petite colonne... (Once There Was a Little Column) [TAC28]</t>
  </si>
  <si>
    <t>La crête de Kakazu (Kakazu Ridge) [TAC29]</t>
  </si>
  <si>
    <t>Yae Dake [TAC30]</t>
  </si>
  <si>
    <t>Par Saint Georges! [TAC31]</t>
  </si>
  <si>
    <t>Contre-attaque à Connage (Counterattack at Connage) [TAC32]</t>
  </si>
  <si>
    <t>Carre d'as (Four Aces) [TAC33]</t>
  </si>
  <si>
    <t>Thulin Doit Etre Pris! [TAC34]</t>
  </si>
  <si>
    <t>Envers et contre tous (Against the Whole World) [TAC35]</t>
  </si>
  <si>
    <t>La mort vient du ciel (Death From the Sky) [TAC36]</t>
  </si>
  <si>
    <t>Chaud ! Chaud les Buron ! (Chestnuts! Hot Chestnuts!) [TAC37]</t>
  </si>
  <si>
    <t>Whoa Mohammed! [TAC38]</t>
  </si>
  <si>
    <t>Operation sur la Gudbransdal [TAC39]</t>
  </si>
  <si>
    <t>Cauchemar écossais (Scottish Nightmare) [TAC40]</t>
  </si>
  <si>
    <t>Dernier arrêt avant la victoire (Last Stop Before Victory) [TAC41]</t>
  </si>
  <si>
    <t>Une guerre de caporaux (A War of Corporals) [TAC42]</t>
  </si>
  <si>
    <t>Massacre au paradis (Slaughter in Heaven) [TAC43]</t>
  </si>
  <si>
    <t>Drame libanais (Lebanese Drama) [TAC44]</t>
  </si>
  <si>
    <t>Rakkasan Butai [TAC45]</t>
  </si>
  <si>
    <t>Les démons des glaces (Demons From Ice) [TAC46]</t>
  </si>
  <si>
    <t>Des roses pour Vandervoot (Roses For Vandervoort) [TAC47]</t>
  </si>
  <si>
    <t>Pris au piège (Caught in the Trap) [TAC48]</t>
  </si>
  <si>
    <t>Des fauves aux abois (Big Cats at Bay) [TAC49]</t>
  </si>
  <si>
    <t>Task Force Smith (Korea 1950) [TAC50]</t>
  </si>
  <si>
    <t>L'union fait la force (Strength Through Unity) [TAC51]</t>
  </si>
  <si>
    <t>L'armée du bout du monde (The Army at the End of the World) [TAC52]</t>
  </si>
  <si>
    <t>Victoire à la Pyrrhus (Pyrrhic Victory) [TAC53]</t>
  </si>
  <si>
    <t>Nel Nome Di Roma (In the Name of Rome) [TAC54]</t>
  </si>
  <si>
    <t>Carrefour dangereux (Dangerous Crossroads) [TAC55]</t>
  </si>
  <si>
    <t>Les petits du renard (The Fox's Children) [TAC56]</t>
  </si>
  <si>
    <t>Dernier baroud (Last Stand) [TAC57]</t>
  </si>
  <si>
    <t>Vingt neuf en avant! (29 Let's Go!) [TAC58]</t>
  </si>
  <si>
    <t>La battaille du rail (The Rail Battle) [TAC59]</t>
  </si>
  <si>
    <t>Partie de campagne [TAC60]</t>
  </si>
  <si>
    <t>Des fantômes dans la jungle (Phantoms in the Jungle) [TAC61]</t>
  </si>
  <si>
    <t>Panzers Marsche! [TAC62]</t>
  </si>
  <si>
    <t>Un train pour Arnhem (A Train for Arnhem) [TAC63]</t>
  </si>
  <si>
    <t>Tenez vos Positions! [TAC64]</t>
  </si>
  <si>
    <t>Le dernier pont (The Last Bridge) [TAC65]</t>
  </si>
  <si>
    <t>L'ultime assaut (The Last Assault) [TAC66]</t>
  </si>
  <si>
    <t>Déterrez-les ! (Dig Them Out!) [TAC67]</t>
  </si>
  <si>
    <t>Le mont Akayama (Mount Akayama) [TAC68]</t>
  </si>
  <si>
    <t>Battambang Bang [TAC69]</t>
  </si>
  <si>
    <t>French/Cambodian (French)</t>
  </si>
  <si>
    <t>Brise-lames (Breakwater) [TAC70]</t>
  </si>
  <si>
    <t>Terminus Sened [TAC71]</t>
  </si>
  <si>
    <t>Engaement pour un tour [TAC72]</t>
  </si>
  <si>
    <t>La maison de Himmler (Himmler's House) [TAC73]</t>
  </si>
  <si>
    <t>Drapeau rouge (Red Flag) [TAC74]</t>
  </si>
  <si>
    <t>Stalnie Prostori [TACCG1]</t>
  </si>
  <si>
    <t>Le ciel et la boue (Sky and Mud) [TACPB1]</t>
  </si>
  <si>
    <t>Les sentiers de la gloire (Paths of Glory) [TACPB2]</t>
  </si>
  <si>
    <t>--- The Third Bridge ---</t>
  </si>
  <si>
    <t>Breaking In [TB1]</t>
  </si>
  <si>
    <t>Guts, No Glory [TB2]</t>
  </si>
  <si>
    <t>With Breakfast You Get Germans [TB3]</t>
  </si>
  <si>
    <t>The Stand [TB4]</t>
  </si>
  <si>
    <t>Whoa Mohammed! [TB5]</t>
  </si>
  <si>
    <t>Grinding Forward [TB6]</t>
  </si>
  <si>
    <t>Damn and Blast [TB7]</t>
  </si>
  <si>
    <t>The End… [TB8]</t>
  </si>
  <si>
    <t>--- The Third Bridge (2nd Edition) ---</t>
  </si>
  <si>
    <t>--- Tigers to the Front! ---</t>
  </si>
  <si>
    <t>Right Hook [TTF1]</t>
  </si>
  <si>
    <t>Ripping the Line [TTF2]</t>
  </si>
  <si>
    <t>Pebbles in the Stream [TTF3]</t>
  </si>
  <si>
    <t>Tigers on "The Balcony" [TTF4]</t>
  </si>
  <si>
    <t>Cat Scratching [TTF5]</t>
  </si>
  <si>
    <t>A Nasty Surprise [TTF6]</t>
  </si>
  <si>
    <t>Tigres to the Rescue [TTF7]</t>
  </si>
  <si>
    <t>Cats and Birds [TTF8]</t>
  </si>
  <si>
    <t>Pioneer Spirit [TTF9]</t>
  </si>
  <si>
    <t>Rear Guard [TTF10]</t>
  </si>
  <si>
    <t>--- Time On Target ---</t>
  </si>
  <si>
    <t>Take Ten! [TOT1]</t>
  </si>
  <si>
    <t>First Attack [TOT2]</t>
  </si>
  <si>
    <t>The Pride of Lions [TOT3]</t>
  </si>
  <si>
    <t>Stoumont: The Break-In [TOT4]</t>
  </si>
  <si>
    <t>Retrograde out of Stoumont [TOT5]</t>
  </si>
  <si>
    <t>Bastard Tanks &amp; Shootin' Fools [TOT6]</t>
  </si>
  <si>
    <t>Tiger 222 [TOT7]</t>
  </si>
  <si>
    <t>Nightmare [TOT8]</t>
  </si>
  <si>
    <t>Beat Feet to Foy [TOT9]</t>
  </si>
  <si>
    <t>Winter Wonderland [TOT10]</t>
  </si>
  <si>
    <t>Bitter Reply [TOT11]</t>
  </si>
  <si>
    <t>Hill 490 [TOT12]</t>
  </si>
  <si>
    <t>Learning the Law of the Soldier [TOT13]</t>
  </si>
  <si>
    <t>Panzer-Teufel Strikes Back [TOT14]</t>
  </si>
  <si>
    <t>The Steel-Eyed Boys [TOT15]</t>
  </si>
  <si>
    <t>The Strassengabel Strongpoint [TOT16]</t>
  </si>
  <si>
    <t>Last Stand at Westen [TOT17]</t>
  </si>
  <si>
    <t>The Aller Waltz [TOT18]</t>
  </si>
  <si>
    <t>Liebe Elfriede [TOT19]</t>
  </si>
  <si>
    <t>Threat to a Bridgehead [TOT20]</t>
  </si>
  <si>
    <t>Tony - Take the Bridge Out [TOT21]</t>
  </si>
  <si>
    <t>Rock of Resistance [TOT22]</t>
  </si>
  <si>
    <t>This Close to the Sharp End [TOT23]</t>
  </si>
  <si>
    <t>Across the Aller [TOT24]</t>
  </si>
  <si>
    <t>Franzen's Roadblock [TOT25]</t>
  </si>
  <si>
    <t>Free-For-All [TOT26]</t>
  </si>
  <si>
    <t>First Light of Dawn [TOT27]</t>
  </si>
  <si>
    <t>Black Friday [TOT28]</t>
  </si>
  <si>
    <t>Tiger Hunt [TOT29]</t>
  </si>
  <si>
    <t>Right Hook at Sudkampen [TOT30]</t>
  </si>
  <si>
    <t>Push Comes to Shove [TOT31]</t>
  </si>
  <si>
    <t>Denouement [TOT32]</t>
  </si>
  <si>
    <t>Another Tricky Day [TOT33]</t>
  </si>
  <si>
    <t>Parry and Riposte [TOT34]</t>
  </si>
  <si>
    <t>Death Knell at Kalach [TOT35]</t>
  </si>
  <si>
    <t>Balkan Barbecue [TOT36]</t>
  </si>
  <si>
    <t>Breaching Maloarkhangelsk [TOT37]</t>
  </si>
  <si>
    <t>Bridge Busters [TOT38]</t>
  </si>
  <si>
    <t>Hot Time in the Old Town Tonight [TOT39]</t>
  </si>
  <si>
    <t>Ring of Fire [TOT40]</t>
  </si>
  <si>
    <t>Tiger at the Gates [TOT41]</t>
  </si>
  <si>
    <t>Thunderbolts [TOT42]</t>
  </si>
  <si>
    <t>Jagdtiger, Jagdtiger [TOT43]</t>
  </si>
  <si>
    <t>...A Dish Best Served Cold... [TOT44]</t>
  </si>
  <si>
    <t>The Dogs of War [TOT45]</t>
  </si>
  <si>
    <t>Sweep Along Skyline Drive [TOTtA]</t>
  </si>
  <si>
    <t>Marine Ambush [TOTtB]</t>
  </si>
  <si>
    <t>Scorched Earth [TOTtC]</t>
  </si>
  <si>
    <t>--- Tips for ASL Tankers ---</t>
  </si>
  <si>
    <t>High Ground at Cheux [TFAT01]</t>
  </si>
  <si>
    <t>Fighting Along the Mius [TFAT02]</t>
  </si>
  <si>
    <t>--- To Battle by Air ---</t>
  </si>
  <si>
    <t>Hunters from the Clouds [TBA1]</t>
  </si>
  <si>
    <t>Red Cocktails [TBA2]</t>
  </si>
  <si>
    <t>First Trial-by-Fire [TBA3]</t>
  </si>
  <si>
    <t>Dead Man's Corner [TBA4]</t>
  </si>
  <si>
    <t>Bob's Farm [TBA5]</t>
  </si>
  <si>
    <t>Flames on the Borders [TBA6]</t>
  </si>
  <si>
    <t>--- To Battle by Air 2 ---</t>
  </si>
  <si>
    <t>Cracking Fortress Holland [TBA7]</t>
  </si>
  <si>
    <t>Weakest Link [TBA8]</t>
  </si>
  <si>
    <t>Le Mesnil Strongpoint [TBA9]</t>
  </si>
  <si>
    <t>Ostwind [TBA10]</t>
  </si>
  <si>
    <t>Distinguished Company [TBA11]</t>
  </si>
  <si>
    <t>Bridge over the Ijssel [TBA12]</t>
  </si>
  <si>
    <t>--- Total Axis Pack 1: Eastern Front Firestorm ---</t>
  </si>
  <si>
    <t>Balkan Suicide [TAP1]</t>
  </si>
  <si>
    <t>White Death [TAP2]</t>
  </si>
  <si>
    <t>Die a Bitter Death [TAP3]</t>
  </si>
  <si>
    <t>Streets Afire [TAP4]</t>
  </si>
  <si>
    <t>Cross-Check [TAP5]</t>
  </si>
  <si>
    <t>Viku Baptism [TAP6]</t>
  </si>
  <si>
    <t>Vicious Melee [TAP7]</t>
  </si>
  <si>
    <t>Ghastly Sojourn [TAP8]</t>
  </si>
  <si>
    <t>Edelweiss In Decline [TAP9]</t>
  </si>
  <si>
    <t>Bertalan's Bridge [TAP10]</t>
  </si>
  <si>
    <t>Pescara on the Bug [TAP11]</t>
  </si>
  <si>
    <t>Petrescu's Cadets [TAP12]</t>
  </si>
  <si>
    <t>--- Total Axis Pack 2 ---</t>
  </si>
  <si>
    <t>Independent Action [TAP13]</t>
  </si>
  <si>
    <t>Crosshair Alley [TAP14]</t>
  </si>
  <si>
    <t>Road to Ruin [TAP15]</t>
  </si>
  <si>
    <t>Room Service [TAP16]</t>
  </si>
  <si>
    <t>Vuosalmi Bridgehead [TAP17]</t>
  </si>
  <si>
    <t>The New Spartans [TAP18]</t>
  </si>
  <si>
    <t>Sayer's Stand [TAP19]</t>
  </si>
  <si>
    <t>The Buda Probe [TAP20]</t>
  </si>
  <si>
    <t>Last Message Home [TAP21]</t>
  </si>
  <si>
    <t>Last Outpost [TAP22]</t>
  </si>
  <si>
    <t>Easy with Armor [TAP23]</t>
  </si>
  <si>
    <t>Shattered and Tattered [TAP24]</t>
  </si>
  <si>
    <t>--- Total East Front Pack 1 ---</t>
  </si>
  <si>
    <t>Eye of the Needle [TEF1-1]</t>
  </si>
  <si>
    <t>The Last Waltz [TEF1-2]</t>
  </si>
  <si>
    <t>Panzers in the Park [TEF1-3]</t>
  </si>
  <si>
    <t>Squeeze Play [TEF1-4]</t>
  </si>
  <si>
    <t>Panzer Pioneers [TEF1-5]</t>
  </si>
  <si>
    <t>The Battle for Pisino [TEF1-6]</t>
  </si>
  <si>
    <t>Last Line Before Oboyan [TEF1-7]</t>
  </si>
  <si>
    <t>Olin's Surprise [TEF1-8]</t>
  </si>
  <si>
    <t>--- Total Pacific Theater Pack 1 ---</t>
  </si>
  <si>
    <t>The O-Patchers! [PTO1-1]</t>
  </si>
  <si>
    <t>Koepang Bang [PTO1-3]</t>
  </si>
  <si>
    <t>Australian/Dutch</t>
  </si>
  <si>
    <t>Battle at Baliuag [PTO1-4]</t>
  </si>
  <si>
    <t>Oil Strike! [PTO1-5]</t>
  </si>
  <si>
    <t>Night Dragons [PTO1-6]</t>
  </si>
  <si>
    <t>Deceptive Reception [PTO1-7]</t>
  </si>
  <si>
    <t>The South Side of Green [PTO1-8]</t>
  </si>
  <si>
    <t>--- Tropic Thunder ---</t>
  </si>
  <si>
    <t>Sturt and Wills [TT1]</t>
  </si>
  <si>
    <t>The Airfield [TT2]</t>
  </si>
  <si>
    <t>Curly and the Brigadier [TT3]</t>
  </si>
  <si>
    <t>Up Helen Hill [TT4]</t>
  </si>
  <si>
    <t>Commandos, Not Supermen [TT5]</t>
  </si>
  <si>
    <t>Fruit and Nuts [TT6]</t>
  </si>
  <si>
    <t>Don Company's Canal [TT7]</t>
  </si>
  <si>
    <t>In the Heat of the Night [TT8]</t>
  </si>
  <si>
    <t>Frogs in the Pocket [TT9]</t>
  </si>
  <si>
    <t>Day at the River [TT10]</t>
  </si>
  <si>
    <t>From Britain to Borneo [TT11]</t>
  </si>
  <si>
    <t>Signal Hill [TT12]</t>
  </si>
  <si>
    <t>--- Turning the Tide ---</t>
  </si>
  <si>
    <t>Sacrifice of Polish Armor [U14]</t>
  </si>
  <si>
    <t>Battle for the Warta Line [U15]</t>
  </si>
  <si>
    <t>Under Cover of Darkness [U16]</t>
  </si>
  <si>
    <t>Resistance at Chabrehez [U17]</t>
  </si>
  <si>
    <t>Assault on a Queen [U18]</t>
  </si>
  <si>
    <t>Hasty Pudding [U19]</t>
  </si>
  <si>
    <t>The French Perimeter [U21]</t>
  </si>
  <si>
    <t>Road to Kozani Pass [U22]</t>
  </si>
  <si>
    <t>Rehearsal for Crete [U23]</t>
  </si>
  <si>
    <t>Traverse Right...Fire! [U24]</t>
  </si>
  <si>
    <t>Breakout from Borisov [U25]</t>
  </si>
  <si>
    <t>Bald Hill [U26]</t>
  </si>
  <si>
    <t>A Winter Melee [U27]</t>
  </si>
  <si>
    <t>Sowchos 79 [U28]</t>
  </si>
  <si>
    <t>Night Battle at Noromaryevka [U29]</t>
  </si>
  <si>
    <t>Swatting at Tigers [U30]</t>
  </si>
  <si>
    <t>The Front in Flames [U31]</t>
  </si>
  <si>
    <t>Disaster on the Dnieper Loop [U32]</t>
  </si>
  <si>
    <t>The Bukrin Bridgehead [U33]</t>
  </si>
  <si>
    <t>--- Uncommon Valor ---</t>
  </si>
  <si>
    <t>Move Out [UV1]</t>
  </si>
  <si>
    <t>Agony, Ateball and Angel [UV2]</t>
  </si>
  <si>
    <t>Devil's Den [UV3]</t>
  </si>
  <si>
    <t>Into the Breech Once More [UV4]</t>
  </si>
  <si>
    <t>The Marine Way [UV5]</t>
  </si>
  <si>
    <t>119 [UV6]</t>
  </si>
  <si>
    <t>Unfinished Business [UV7]</t>
  </si>
  <si>
    <t>Close Quarters Carnage [UV8]</t>
  </si>
  <si>
    <t>Flesh Against Concrete [UVCG1]</t>
  </si>
  <si>
    <t>--- Vae Victis ---</t>
  </si>
  <si>
    <t>Ceux du battaillon Foch (Those of Battalion Foch) [VV1]</t>
  </si>
  <si>
    <t>Le pont du 3 commando (Third Commando Bridge) [VV2]</t>
  </si>
  <si>
    <t>A l'assaut de Gambsheim (Assault on Gambsheim) [VV3]</t>
  </si>
  <si>
    <t>Les chasses d'Hugo (Hugo's Hunt) [VV4]</t>
  </si>
  <si>
    <t>Les jeux sont faits (All Bets Closed) [VV5]</t>
  </si>
  <si>
    <t>La mort du dragon (Death of the Dragon) [VV6]</t>
  </si>
  <si>
    <t>Le courage des Mahrattes (The Mahrattes' Bravery) [VV7]</t>
  </si>
  <si>
    <t>Les chariots de feu (Chariots of Fire) [VV8]</t>
  </si>
  <si>
    <t>No Han Pasado [VV9]</t>
  </si>
  <si>
    <t>Trop peu, trop tot [VV10]</t>
  </si>
  <si>
    <t>un prince dans l'etau [VV11]</t>
  </si>
  <si>
    <t>la GD sort ses griffes! [VV12]</t>
  </si>
  <si>
    <t>sur les chemins de Rome [VV13]</t>
  </si>
  <si>
    <t>la fleche brisee [VV14]</t>
  </si>
  <si>
    <t>piege a marche [VV15]</t>
  </si>
  <si>
    <t>petite terre--basic (Little earth) [VV16]</t>
  </si>
  <si>
    <t>petite terre--armored (Little earth) [VV16]</t>
  </si>
  <si>
    <t>petite terre--standard (Little earth) [VV16]</t>
  </si>
  <si>
    <t>Storm Over Mariupol [VV18]</t>
  </si>
  <si>
    <t>surgis de l'enfer! [VV19]</t>
  </si>
  <si>
    <t>Alcazar! [VV21]</t>
  </si>
  <si>
    <t>Coeur de Lion [VV22]</t>
  </si>
  <si>
    <t>le mors aux dents [VV23]</t>
  </si>
  <si>
    <t>baroud d'honneur [VV26]</t>
  </si>
  <si>
    <t>trois mousquetaires [VV28]</t>
  </si>
  <si>
    <t>Egypt</t>
  </si>
  <si>
    <t>les cavaliers [VV29]</t>
  </si>
  <si>
    <t>Panzerkeil [VV30]</t>
  </si>
  <si>
    <t>Inainte! [VV31]</t>
  </si>
  <si>
    <t>les lions de Belfort [VV38]</t>
  </si>
  <si>
    <t>le talon d'Achille [VV40]</t>
  </si>
  <si>
    <t>les phalanges de l'Ordre Noir [VV47]</t>
  </si>
  <si>
    <t>le coup de grace [VV54]</t>
  </si>
  <si>
    <t>Fors l'honneur! [VV57]</t>
  </si>
  <si>
    <t>Les panzers passent la Meuse [VV65]</t>
  </si>
  <si>
    <t>les taxis de Tobrouk [VV75]</t>
  </si>
  <si>
    <t>un beau Pétrin [VV75]</t>
  </si>
  <si>
    <t>dieu est avec nous! [VV87]</t>
  </si>
  <si>
    <t>--- Valor of the Guards ---</t>
  </si>
  <si>
    <t>The First Bid [VotG1]</t>
  </si>
  <si>
    <t>Russe! Drown in the Volga [VotG2]</t>
  </si>
  <si>
    <t>Khopka's Crossing [VotG3]</t>
  </si>
  <si>
    <t>The Last Fifteen [VotG4]</t>
  </si>
  <si>
    <t>The Specialist's House [VotG5]</t>
  </si>
  <si>
    <t>Enter Dragan [VotG6]</t>
  </si>
  <si>
    <t>Storming the Station [VotG7]</t>
  </si>
  <si>
    <t>Hammer and Nail [VotG8]</t>
  </si>
  <si>
    <t>Eviction Notice [VotG9]</t>
  </si>
  <si>
    <t>The Darkest Day [VotG10]</t>
  </si>
  <si>
    <t>A Dangerous Possibility [VotG11]</t>
  </si>
  <si>
    <t>Siberian Shockwave [VotG12]</t>
  </si>
  <si>
    <t>Escape from Komsomol Park [VotG13]</t>
  </si>
  <si>
    <t>Pavlov's House [VotG14]</t>
  </si>
  <si>
    <t>Perfected in Battle [VotG15]</t>
  </si>
  <si>
    <t>Under Murderous Fire [VotG16]</t>
  </si>
  <si>
    <t>On the Verge of Extinction [VotG17]</t>
  </si>
  <si>
    <t>The Central Railway Station [VotG-I]</t>
  </si>
  <si>
    <t>Drive to the Volga [VotG-II]</t>
  </si>
  <si>
    <t>Battle Along the Riverbank [VotG-III]</t>
  </si>
  <si>
    <t>Savage Streets of Stalingrad [VotG-IV]</t>
  </si>
  <si>
    <t>--- View from the Trenches ---</t>
  </si>
  <si>
    <t>High Danger [V1]</t>
  </si>
  <si>
    <t>Tebbe's Tigers [V2]</t>
  </si>
  <si>
    <t>Assault on a Queen [V3]</t>
  </si>
  <si>
    <t>Only the Enemy in Front [V4]</t>
  </si>
  <si>
    <t>No Easy Victories [V5]</t>
  </si>
  <si>
    <t>They Think It's All Over [V6]</t>
  </si>
  <si>
    <t>The Hunting Ground [V7]</t>
  </si>
  <si>
    <t>The Price of Arrogance [V8]</t>
  </si>
  <si>
    <t>Jig Green East: Storming Le Hamel [V9]</t>
  </si>
  <si>
    <t>Riposte at Dusk [V10]</t>
  </si>
  <si>
    <t>A Final Surprise [V11]</t>
  </si>
  <si>
    <t>Nocturnal Attrition [V12]</t>
  </si>
  <si>
    <t>Hunting Tigers [V13]</t>
  </si>
  <si>
    <t>Last Train to Lodz [V14]</t>
  </si>
  <si>
    <t>The Eagle Has Landed [V15]</t>
  </si>
  <si>
    <t>Commandos Eat Quiche [V16]</t>
  </si>
  <si>
    <t>Becker's Battery [V17]</t>
  </si>
  <si>
    <t>Dickie's Bridge [V18]</t>
  </si>
  <si>
    <t>Cactus Farm [V19]</t>
  </si>
  <si>
    <t>Death or Glory [V20]</t>
  </si>
  <si>
    <t>Festung Blerick [V21]</t>
  </si>
  <si>
    <t>Unhorsed Todforce [V22]</t>
  </si>
  <si>
    <t>--- Wacht am Rhein ---</t>
  </si>
  <si>
    <t>The New Boy [WAR1]</t>
  </si>
  <si>
    <t>Rising Tide [WAR2]</t>
  </si>
  <si>
    <t>Fat Sparrows Atop Skyline Drive [WAR3]</t>
  </si>
  <si>
    <t>A Promising Start [WAR4]</t>
  </si>
  <si>
    <t>Here We Stand [WAR5]</t>
  </si>
  <si>
    <t>Private Venture [WAR6]</t>
  </si>
  <si>
    <t>Audacity on Omaha [WAR7]</t>
  </si>
  <si>
    <t>Bastogne Roadblocks [WAR8]</t>
  </si>
  <si>
    <t>Big Bonus [WAR9]</t>
  </si>
  <si>
    <t>Line in the Sand [WAR10]</t>
  </si>
  <si>
    <t>Penny Packets [WAR11]</t>
  </si>
  <si>
    <t>Just Short [WAR12]</t>
  </si>
  <si>
    <t>Aus der Traum [WAR13]</t>
  </si>
  <si>
    <t>To Cut the Hotton-Marche Road [WAR14]</t>
  </si>
  <si>
    <t>Glimpse of the Meuse [WAR15]</t>
  </si>
  <si>
    <t>Ambitious Ideas [WAR16]</t>
  </si>
  <si>
    <t>--- The Wargamer ---</t>
  </si>
  <si>
    <t>Boltenko's Gun [WG1]</t>
  </si>
  <si>
    <t>Assault on the Teploye Heights [WG2]</t>
  </si>
  <si>
    <t>Swing on Singling [WG2.1]</t>
  </si>
  <si>
    <t>Objective Bill [WG2.1]</t>
  </si>
  <si>
    <t>One lone Farmhouse [WG2.2]</t>
  </si>
  <si>
    <t>On the border [WG2.8]</t>
  </si>
  <si>
    <t>Army</t>
  </si>
  <si>
    <t>The Los Lobos Prison Break [WG2.8]</t>
  </si>
  <si>
    <t>Attack on the Frontier [WG3]</t>
  </si>
  <si>
    <t>Breaking out of the Pocket [WG4]</t>
  </si>
  <si>
    <t>Setback on the road to Mtensk [WG5]</t>
  </si>
  <si>
    <t>Plugging the Gap [WG6]</t>
  </si>
  <si>
    <t>Desperation at Seelow [WG7]</t>
  </si>
  <si>
    <t>The Storming of Ivanovo [WG8]</t>
  </si>
  <si>
    <t>Retreat from Moscow [WG9]</t>
  </si>
  <si>
    <t>Repulsed [WG10]</t>
  </si>
  <si>
    <t>--- Windy City Wargamers ---</t>
  </si>
  <si>
    <t>Will to Fight - Eradicated [WCW1]</t>
  </si>
  <si>
    <t>Scotch on the Rocks [WCW2]</t>
  </si>
  <si>
    <t>Tigers at Merefa [WCW3]</t>
  </si>
  <si>
    <t>Los Ejercitos Nuevos [WCW6]</t>
  </si>
  <si>
    <t>Eye of the Tiger [WCW7]</t>
  </si>
  <si>
    <t>The Last VC in Europe [WCW8]</t>
  </si>
  <si>
    <t>Sweep Up [WCW9]</t>
  </si>
  <si>
    <t>Stand and Die [WCW10]</t>
  </si>
  <si>
    <t>--- WinPak #1 ---</t>
  </si>
  <si>
    <t>First Blood [WP1]</t>
  </si>
  <si>
    <t>Attack on the Partisan Headquarters [WP2]</t>
  </si>
  <si>
    <t>Off to the Crossroads [WP3]</t>
  </si>
  <si>
    <t>Stripped and Ready for War [WP4]</t>
  </si>
  <si>
    <t>The Last Assault [WP5]</t>
  </si>
  <si>
    <t>ils ne passeront pas [WP6]</t>
  </si>
  <si>
    <t>Struggle out of the Scheidiswald [WP7]</t>
  </si>
  <si>
    <t>That Damn Bridge [WP8]</t>
  </si>
  <si>
    <t>The Last Charge [WP9]</t>
  </si>
  <si>
    <t>Red Marines at Ozereyka Bay [WP10]</t>
  </si>
  <si>
    <t>--- WinPak #2 ---</t>
  </si>
  <si>
    <t>Chief [WP11]</t>
  </si>
  <si>
    <t>Rock the Kasbah [WP12]</t>
  </si>
  <si>
    <t>Bridge Number 10 [WP13]</t>
  </si>
  <si>
    <t>Tooth and Nail [WP14]</t>
  </si>
  <si>
    <t>Burnt, Blue and Grey [WP15]</t>
  </si>
  <si>
    <t>A Thorn in the Flesh [WP16]</t>
  </si>
  <si>
    <t>--- Witches' Cauldron ---</t>
  </si>
  <si>
    <t>Tiger Route [WC1]</t>
  </si>
  <si>
    <t>Brave but Doomed [WC2]</t>
  </si>
  <si>
    <t>Piercing the Veil [WC3]</t>
  </si>
  <si>
    <t>Stand and Die [WC4]</t>
  </si>
  <si>
    <t>'Til the Woods Run Red [WC5]</t>
  </si>
  <si>
    <t>Smashed from the Left [WC6]</t>
  </si>
  <si>
    <t>Loyal to the Last [WC7]</t>
  </si>
  <si>
    <t>Armstrong's Broken Lance [WC8]</t>
  </si>
  <si>
    <t>Raising Cain [WC9]</t>
  </si>
  <si>
    <t>The White House [WC10]</t>
  </si>
  <si>
    <t>Won on Points [WC11]</t>
  </si>
  <si>
    <t>Hotel Hell [WC12]</t>
  </si>
  <si>
    <t>Sting Like a Bee [WC13]</t>
  </si>
  <si>
    <t>Polish Stronghold [WC14]</t>
  </si>
  <si>
    <t>Through the Side Door [WC15]</t>
  </si>
  <si>
    <t>Operation Berlin [WC16]</t>
  </si>
  <si>
    <t>--- WO Bonus Pack 2010 ---</t>
  </si>
  <si>
    <t>French Toast and Bacon [WO1]</t>
  </si>
  <si>
    <t>Failure to Communicate [WO2]</t>
  </si>
  <si>
    <t>--- WO Bonus Pack #2--2011 ---</t>
  </si>
  <si>
    <t>Counterattack at Carentan [WO3]</t>
  </si>
  <si>
    <t>I Don't Like Retreating [WO4]</t>
  </si>
  <si>
    <t>Astride Hell's Highway [WO5]</t>
  </si>
  <si>
    <t>--- WO Bonus Pack #3--2012 ---</t>
  </si>
  <si>
    <t>The Heat Is On [WO6]</t>
  </si>
  <si>
    <t>Hell for the Holidays [WO7]</t>
  </si>
  <si>
    <t>Silent Night, Deadly Night [WO8]</t>
  </si>
  <si>
    <t>--- WO Bonus Pack #4--2013 ---</t>
  </si>
  <si>
    <t>Sting 'Em at Zingem [WO9]</t>
  </si>
  <si>
    <t>All Along the Merderet [WO10]</t>
  </si>
  <si>
    <t>Across the Issel [WO11]</t>
  </si>
  <si>
    <t>--- WO Bonus Pack #5--2014 ---</t>
  </si>
  <si>
    <t>All the Stops [WO13]</t>
  </si>
  <si>
    <t>For Pride's Sake [WO14]</t>
  </si>
  <si>
    <t>--- Zombie Pak 2 ---</t>
  </si>
  <si>
    <t>The Orkin Men [Zombie1]</t>
  </si>
  <si>
    <t>Hell and High Water [Zombie2]</t>
  </si>
  <si>
    <t>Dinner's Waiting [Zombie3]</t>
  </si>
  <si>
    <t>Killing Fields [Zombie4]</t>
  </si>
  <si>
    <t>Matchstick Men of the Fighting O [Zombie5]</t>
  </si>
  <si>
    <t>Women and Children Last [Zombie6]</t>
  </si>
  <si>
    <t>Ov4, NQ, HtH</t>
  </si>
  <si>
    <t>CH: HB SSR w A: Commisar (A25.22)</t>
  </si>
  <si>
    <t>Zu Wenig, Zu Spat</t>
  </si>
  <si>
    <t>TH3</t>
  </si>
  <si>
    <t>19 w 10 w 33</t>
  </si>
  <si>
    <t>TH10</t>
  </si>
  <si>
    <t>David Hauth</t>
  </si>
  <si>
    <t>5 w 32 w 42</t>
  </si>
  <si>
    <t>FS, DS, EW w A: Ski9</t>
  </si>
  <si>
    <t>BC1</t>
  </si>
  <si>
    <t>BC2</t>
  </si>
  <si>
    <t>BC3</t>
  </si>
  <si>
    <t>BC4</t>
  </si>
  <si>
    <t>BC5</t>
  </si>
  <si>
    <t>BC6</t>
  </si>
  <si>
    <t>BC7</t>
  </si>
  <si>
    <t>BC8</t>
  </si>
  <si>
    <t>Hang Em' High</t>
  </si>
  <si>
    <t>Via Anzeate</t>
  </si>
  <si>
    <t>2 w 13 w 16</t>
  </si>
  <si>
    <t>Ov6, Sand w A: SA, LC5, Commando (H1.24)</t>
  </si>
  <si>
    <t>D31/ A14</t>
  </si>
  <si>
    <t>Busting the Bocage BAR Edition</t>
  </si>
  <si>
    <t>BtB Bar 1</t>
  </si>
  <si>
    <t>BtB Bar 2</t>
  </si>
  <si>
    <t>BtB Bar 3</t>
  </si>
  <si>
    <t>BtB Bar 4</t>
  </si>
  <si>
    <t>BtB Bar 5</t>
  </si>
  <si>
    <t>BtB Bar 6</t>
  </si>
  <si>
    <t>Shrapnel Separation</t>
  </si>
  <si>
    <t>To the Blacktop</t>
  </si>
  <si>
    <t>apply SSR's 3-6 from Bocage 1</t>
  </si>
  <si>
    <t>Mortar Justice</t>
  </si>
  <si>
    <t>Rudder's Dilemma</t>
  </si>
  <si>
    <t>Push from Omaha</t>
  </si>
  <si>
    <t>D29/ A33</t>
  </si>
  <si>
    <t>Devil's Domain II: Battle of Kursk, July 1943</t>
  </si>
  <si>
    <t>DD2 01</t>
  </si>
  <si>
    <t>0645 Ponyri Station, Russia</t>
  </si>
  <si>
    <t xml:space="preserve">Ponyri: Devil's Domain DD01 </t>
  </si>
  <si>
    <t>DD2 02</t>
  </si>
  <si>
    <t>0800 Ponyri Station, Russia</t>
  </si>
  <si>
    <t xml:space="preserve">Ponyri: Devil's Domain DD02 </t>
  </si>
  <si>
    <t>DD2 03</t>
  </si>
  <si>
    <t>0900 Ponyri Station, Russia</t>
  </si>
  <si>
    <t xml:space="preserve">Ponyri: Devil's Domain DD03 </t>
  </si>
  <si>
    <t>DD2 04</t>
  </si>
  <si>
    <t>1000 Ponyri Station, Russia</t>
  </si>
  <si>
    <t>Ponyri: Devil's Domain DD04</t>
  </si>
  <si>
    <t>DD2 05</t>
  </si>
  <si>
    <t>DD2 06</t>
  </si>
  <si>
    <t>1200 Ponyri Station, Russia</t>
  </si>
  <si>
    <t>DD2 07</t>
  </si>
  <si>
    <t>0700 Ponyri Station, Russia</t>
  </si>
  <si>
    <t xml:space="preserve">Ponyri: Devil's Domain DD05 </t>
  </si>
  <si>
    <t>Ponyri: Devil's Domain DD06</t>
  </si>
  <si>
    <t>Ponyri: Devil's Domain DD07</t>
  </si>
  <si>
    <t>Ponyri: Devil's Domain DD08</t>
  </si>
  <si>
    <t xml:space="preserve">Ponyri: Devil's Domain DD09 </t>
  </si>
  <si>
    <t>Ponyri: Devil's Domain DD010</t>
  </si>
  <si>
    <t>DD2 08</t>
  </si>
  <si>
    <t>1300 Ponyri Station, Russia</t>
  </si>
  <si>
    <t>CH: DDSR w D: MOL, Revetments (DDSR #6)</t>
  </si>
  <si>
    <t>CH: DDSR w D: MOL, Revetments (DDSR #6) w A: Air1</t>
  </si>
  <si>
    <t>CH: DDSR w D: AE, Sappers (B28.8) w A: Revetments (DDSR #6)</t>
  </si>
  <si>
    <t>CH: DDSR w D: Revetments (DDSR #6)</t>
  </si>
  <si>
    <t>CH: DDSR w A: AE, Air2</t>
  </si>
  <si>
    <t>DD2 09</t>
  </si>
  <si>
    <t>DD2 10</t>
  </si>
  <si>
    <t>0930 Ponyri Station, Russia</t>
  </si>
  <si>
    <t>DD2 11</t>
  </si>
  <si>
    <t>1800 Ponyri Station, Russia</t>
  </si>
  <si>
    <t xml:space="preserve">Ponyri: Devil's Domain DD011 </t>
  </si>
  <si>
    <t xml:space="preserve">Ponyri: Devil's Domain DD012 </t>
  </si>
  <si>
    <t>Ponyri: Devil's Domain DD013</t>
  </si>
  <si>
    <t xml:space="preserve">Ponyri: Devil's Domain DD014 </t>
  </si>
  <si>
    <t xml:space="preserve">Ponyri: Devil's Domain DD015 </t>
  </si>
  <si>
    <t>Ponyri: Devil's Domain DD016</t>
  </si>
  <si>
    <t>CH: DDSR w D: Revetments (DDSR #6) w A: AE</t>
  </si>
  <si>
    <t>DD2 12</t>
  </si>
  <si>
    <t>DD2 13</t>
  </si>
  <si>
    <t>DD2 14</t>
  </si>
  <si>
    <t>DD2 15</t>
  </si>
  <si>
    <t>DD2 16</t>
  </si>
  <si>
    <t>DD2 17</t>
  </si>
  <si>
    <t>DD2 18</t>
  </si>
  <si>
    <t>DD2 19</t>
  </si>
  <si>
    <t>1400 Ponyri Station, Russia</t>
  </si>
  <si>
    <t>CH: DDSR w D: FB2 w A: AE, MOL</t>
  </si>
  <si>
    <t>D3-5/ A6</t>
  </si>
  <si>
    <t>CH: DDSR w D: Revetments (DDSR #6), MOL, AE</t>
  </si>
  <si>
    <t>1900 Ponyri Station, Russia</t>
  </si>
  <si>
    <t>Ponyri 1 w Ponyri 2</t>
  </si>
  <si>
    <t>D40/ A48</t>
  </si>
  <si>
    <t>Ponyri: Devil's Domain DD017</t>
  </si>
  <si>
    <t>Ponyri: Devil's Domain DD018</t>
  </si>
  <si>
    <t>CH: DDSR w D: FB, Air2</t>
  </si>
  <si>
    <t>CH: DDSR w D: FB w A: AE, MOL</t>
  </si>
  <si>
    <t>CH: DDSR w D: FB2, Air1 w A: MOL</t>
  </si>
  <si>
    <t>Northern portion of battlefield near Kursk, Russia</t>
  </si>
  <si>
    <t>D13/ A22</t>
  </si>
  <si>
    <t>DD2 20</t>
  </si>
  <si>
    <t>DD2 21</t>
  </si>
  <si>
    <t>DD2 22</t>
  </si>
  <si>
    <t>DD2 23</t>
  </si>
  <si>
    <t>DD2 24</t>
  </si>
  <si>
    <t>Devil's Domain II Upgrade Kit</t>
  </si>
  <si>
    <t>By Hell's Flames</t>
  </si>
  <si>
    <t>Dying of Thirst</t>
  </si>
  <si>
    <t>CH: DDSR w A: AE, Sappers (B28.8)</t>
  </si>
  <si>
    <t>Steel on Steel</t>
  </si>
  <si>
    <t>Hill Hell</t>
  </si>
  <si>
    <t>CH: DDSR w D: Revetments (DDSR #6), MOL, FB5</t>
  </si>
  <si>
    <t>Pressured and Pinned</t>
  </si>
  <si>
    <t>D21/ A8</t>
  </si>
  <si>
    <t>D22/ A27</t>
  </si>
  <si>
    <t>CH: DDSR w A: Revetments (DDSR #6), MOL, FB3</t>
  </si>
  <si>
    <t>Desert War 1941</t>
  </si>
  <si>
    <t>DZ Normandy 1</t>
  </si>
  <si>
    <t>DZ Normandy 2</t>
  </si>
  <si>
    <t>DZ Normandy 3</t>
  </si>
  <si>
    <t>DZ Normandy 4</t>
  </si>
  <si>
    <t>DZ Normandy 5</t>
  </si>
  <si>
    <t>DZ Normandy 6</t>
  </si>
  <si>
    <t>DZ Normandy 7</t>
  </si>
  <si>
    <t>DZ Normandy 8</t>
  </si>
  <si>
    <t>Drop Zone: Normandy</t>
  </si>
  <si>
    <t>DZN 1</t>
  </si>
  <si>
    <t>DZN 2</t>
  </si>
  <si>
    <t>DZN 3</t>
  </si>
  <si>
    <t>DZN 4</t>
  </si>
  <si>
    <t>DZN 5</t>
  </si>
  <si>
    <t>DZN 6</t>
  </si>
  <si>
    <t>DZN 7</t>
  </si>
  <si>
    <t>DZN 8</t>
  </si>
  <si>
    <t>A Fine "How do you do?"</t>
  </si>
  <si>
    <t>DW 1</t>
  </si>
  <si>
    <t>Dawn Patrol</t>
  </si>
  <si>
    <t>DW 2</t>
  </si>
  <si>
    <t>along the road 7 Km SE of El Algahiela, Libya</t>
  </si>
  <si>
    <t>Finger in the Dam</t>
  </si>
  <si>
    <t>DW 3</t>
  </si>
  <si>
    <t>DTO, Ov18, Lt. Dust, +1 LV w D: Tr7 w A: Tr4, MC8</t>
  </si>
  <si>
    <t>DTO, Ov13, +1 LV w A: Tr3</t>
  </si>
  <si>
    <t>Into the Bottleneck</t>
  </si>
  <si>
    <t>DW 4</t>
  </si>
  <si>
    <t>south of Mersa El Brega, Libya</t>
  </si>
  <si>
    <t>10 Km SE of Mersa El Brega, Libya</t>
  </si>
  <si>
    <t>DTO, Ov1</t>
  </si>
  <si>
    <t>DTO, DLV, Ov4</t>
  </si>
  <si>
    <t>DTO, Ov4</t>
  </si>
  <si>
    <t>DTO, DLV, Ov9</t>
  </si>
  <si>
    <t>DTO, Ov3</t>
  </si>
  <si>
    <t>DTO, Ov7</t>
  </si>
  <si>
    <t>DTO, Ov5 w A: Air6</t>
  </si>
  <si>
    <t>D19/ A23</t>
  </si>
  <si>
    <t xml:space="preserve">DTO, Ov25, Dust, +1 LV w D: Tr4 w A: Tr6, MC4 </t>
  </si>
  <si>
    <t>Saving Tut's Butt</t>
  </si>
  <si>
    <t>DW 5</t>
  </si>
  <si>
    <t>Permission to Survive</t>
  </si>
  <si>
    <t>DW 6</t>
  </si>
  <si>
    <t>German/ Italian</t>
  </si>
  <si>
    <t>9 miles NE of Agedabia, Libya</t>
  </si>
  <si>
    <t>10 miles E/ NE of Agedabia, Libya</t>
  </si>
  <si>
    <t>DTO, Ov8, +1 LV</t>
  </si>
  <si>
    <t>Er Regima</t>
  </si>
  <si>
    <t>DW 7</t>
  </si>
  <si>
    <t>Er Regima, 24 Km east of Behghazi, Libya</t>
  </si>
  <si>
    <t>DTO, Ov28, +1 LV</t>
  </si>
  <si>
    <t>The Gamble of Slowing Down</t>
  </si>
  <si>
    <t>DW 8</t>
  </si>
  <si>
    <t>near Beda Littrorio, Libya</t>
  </si>
  <si>
    <t>x9 w x15 w xE2</t>
  </si>
  <si>
    <t>28 w 29 w 30 w 31 w xE2</t>
  </si>
  <si>
    <t>DTO w D: Tr2 w A: Tr12, MC12</t>
  </si>
  <si>
    <t>Flyswatters</t>
  </si>
  <si>
    <t>DW 9</t>
  </si>
  <si>
    <t>Acroma. Libya</t>
  </si>
  <si>
    <t>26 w 27 w 28 w 30 w xE2</t>
  </si>
  <si>
    <t>DTO, Ov19, Lt. Dust, +1 LV, RT w D: Air2 w A: AE</t>
  </si>
  <si>
    <t>The Disintegration of 3rd Armored Brigade</t>
  </si>
  <si>
    <t>DW 10</t>
  </si>
  <si>
    <t>4 miles SE of Derna, Libya</t>
  </si>
  <si>
    <t>DTO, Ov16, Lt. Dust, +1 LV, A: Tr3</t>
  </si>
  <si>
    <t>The 2nd Mechili</t>
  </si>
  <si>
    <t>DW 11</t>
  </si>
  <si>
    <t>The Closing Door</t>
  </si>
  <si>
    <t>DW 12</t>
  </si>
  <si>
    <t>16 Lm W os Tobrk, Libya</t>
  </si>
  <si>
    <t>DTO, Ov23, +1 LV, Mist w D: AE, FTV1</t>
  </si>
  <si>
    <t>DTO, Ov13, +1 LV, Fanatic (A10.8) w ATr10</t>
  </si>
  <si>
    <t>DZN II</t>
  </si>
  <si>
    <t>near Utah Beach, Exit One, Naomandy, France</t>
  </si>
  <si>
    <t>between Drop Zone C &amp; Poupeville, France</t>
  </si>
  <si>
    <t>Foucarville, Normandy, France</t>
  </si>
  <si>
    <t>BC, Factory (B23.74)</t>
  </si>
  <si>
    <t>Les Droueries, France</t>
  </si>
  <si>
    <t>BC, Steeple (31.2), RB Cellars (O6)</t>
  </si>
  <si>
    <t>outside of Carentan, France</t>
  </si>
  <si>
    <t>MOL w D: FB12</t>
  </si>
  <si>
    <t>D20/ A15</t>
  </si>
  <si>
    <t>D25/ A14</t>
  </si>
  <si>
    <t>CH: HB SSR w A: Air2, MC2</t>
  </si>
  <si>
    <t>CH: HB SSR w D: Air1 w A: MC3</t>
  </si>
  <si>
    <t>Graziani's Advance: The Italian Advance into Egypt</t>
  </si>
  <si>
    <t>Frontier Raiders</t>
  </si>
  <si>
    <t>GA 1</t>
  </si>
  <si>
    <t>GA 2</t>
  </si>
  <si>
    <t>GA 3</t>
  </si>
  <si>
    <t>GA 4</t>
  </si>
  <si>
    <t>GA 5</t>
  </si>
  <si>
    <t>GA 6</t>
  </si>
  <si>
    <t>GA 7</t>
  </si>
  <si>
    <t>GA 8</t>
  </si>
  <si>
    <t>Special Edition: Operation Compass &amp; Wavell's 30,000 CH109</t>
  </si>
  <si>
    <t>A Close Call</t>
  </si>
  <si>
    <t>Bardia Halt</t>
  </si>
  <si>
    <t>Prince Albert's Own</t>
  </si>
  <si>
    <t>Tummar Tussle</t>
  </si>
  <si>
    <t>V. T. England</t>
  </si>
  <si>
    <t>East of Ponyri Station, Russia</t>
  </si>
  <si>
    <t>Gubkin's 13th Commandment</t>
  </si>
  <si>
    <t>Last Light</t>
  </si>
  <si>
    <t>Little Friends</t>
  </si>
  <si>
    <t>Retake Hill 253.3</t>
  </si>
  <si>
    <t>The Devil's Road</t>
  </si>
  <si>
    <t>Vuosalmi Bridgehead</t>
  </si>
  <si>
    <t>Borisov, Russia</t>
  </si>
  <si>
    <t>Studenka, Russia</t>
  </si>
  <si>
    <t>Krupki Station, Russia</t>
  </si>
  <si>
    <t>The Fifth's Rearguard</t>
  </si>
  <si>
    <t>Kostritsa, Russia</t>
  </si>
  <si>
    <t>Thai Hot</t>
  </si>
  <si>
    <t>Milling About</t>
  </si>
  <si>
    <t>The Fire Brigade</t>
  </si>
  <si>
    <t>Frontier Post, Libyan - Egyptian Border</t>
  </si>
  <si>
    <t>DTO, +1 LV</t>
  </si>
  <si>
    <t>DTO, LV</t>
  </si>
  <si>
    <t>0200, near Fort Maddelena, Libya</t>
  </si>
  <si>
    <t>DTO, Ov2, LV</t>
  </si>
  <si>
    <t>DTO, Ov1, Hvy Dust w D: Fanatic (A10.8) w A: Tr2</t>
  </si>
  <si>
    <t>Stand at Djebel Ahkbar</t>
  </si>
  <si>
    <t>30 w 31 w x15d w x9d</t>
  </si>
  <si>
    <t>D6/ A19</t>
  </si>
  <si>
    <t>MTO, Ov13 w D: Fanatic (A10.8)</t>
  </si>
  <si>
    <t>Grazian's Offensive</t>
  </si>
  <si>
    <t>Coastal Road, E of Sollum, Egypt</t>
  </si>
  <si>
    <t>26 w 27 w 30 w 31 w xE2</t>
  </si>
  <si>
    <t>DTO, Lt. Dust, LV w D: FTV1, Fanatic (A10.8), Tr6, MC6 w A: Air3</t>
  </si>
  <si>
    <t>Carnage At Cassino CAC 1</t>
  </si>
  <si>
    <t>Carnage At Cassino CAC 2</t>
  </si>
  <si>
    <t>Carnage At Cassino CAC 3</t>
  </si>
  <si>
    <t>Carnage At Cassino CAC 4</t>
  </si>
  <si>
    <t>Carnage At Cassino CAC 5</t>
  </si>
  <si>
    <t>Carnage At Cassino CAC 6</t>
  </si>
  <si>
    <t>Carnage At Cassino CAC 7</t>
  </si>
  <si>
    <t>Carnage At Cassino CAC 8</t>
  </si>
  <si>
    <t>CH: GG SSR, LV w D: Fanatic (A10.8)</t>
  </si>
  <si>
    <t>Allied Forces</t>
  </si>
  <si>
    <t>CH: GG SSR w D: Fanatic (A10.8) w A: Commandos (H1.24)</t>
  </si>
  <si>
    <t>"The Gorge", near Cassino, Italy</t>
  </si>
  <si>
    <t>CH: GG SSR, +1 LV</t>
  </si>
  <si>
    <t>DTO, DLV, Ov3</t>
  </si>
  <si>
    <t>GS w A: HtH, NQ, WC</t>
  </si>
  <si>
    <t>DS, HtH, NQ w D: FB4, MOL</t>
  </si>
  <si>
    <t>PTO - DJ, Ov10 w A: SA, LC2</t>
  </si>
  <si>
    <t>DTO, DLV, HtH</t>
  </si>
  <si>
    <t>CH: BBDSR w D: AE w A: FTV0-1</t>
  </si>
  <si>
    <t>CH: IPSR w D: Cave4</t>
  </si>
  <si>
    <t>CH: IPSR w D: Cave3</t>
  </si>
  <si>
    <t>CH: IPSR w D: Cave6</t>
  </si>
  <si>
    <t>D11/ A19</t>
  </si>
  <si>
    <t>CH: IPSR w D: Cave8</t>
  </si>
  <si>
    <t>Item Pocket Cleared</t>
  </si>
  <si>
    <t>Ov3, LV, Mist, GS  w A: MGB2, AE, Commandos (Hi.24)</t>
  </si>
  <si>
    <t>Ov4 w D: AB1 w A: MGB6, Rafts2</t>
  </si>
  <si>
    <t>PTO - Lj, Ov2 w D: LC3, MGB2, SE</t>
  </si>
  <si>
    <t>Ov11 w D: AS, LC5, MGB1, SE, Commandos (H1.24)</t>
  </si>
  <si>
    <t>GS, Ov6 w A: LC6, MGB2, Rafts2, SA</t>
  </si>
  <si>
    <t>D?/ A3</t>
  </si>
  <si>
    <t>D?/ A7</t>
  </si>
  <si>
    <t>D19</t>
  </si>
  <si>
    <t>D?/ A11</t>
  </si>
  <si>
    <t>D8+/ A7</t>
  </si>
  <si>
    <t>LFT: StN SSR w D: Tr1 w A: AS</t>
  </si>
  <si>
    <t>D1+/ A3</t>
  </si>
  <si>
    <t>CH: KSR, GS w D: FB2 w A: Air1, FTV1</t>
  </si>
  <si>
    <t>CH: KSR, GS w D: FTV1 w A: AE, Tr1</t>
  </si>
  <si>
    <t>D9/ A23</t>
  </si>
  <si>
    <t>CH: KSR, GS, Mist w D: FB2, FTV1 w A: Tr1</t>
  </si>
  <si>
    <t>CH: KSR, GS, AE w A: FTV1</t>
  </si>
  <si>
    <t>CH: KSR, GS w A: AE</t>
  </si>
  <si>
    <t>D8-12/ A14</t>
  </si>
  <si>
    <t>D33/ A27</t>
  </si>
  <si>
    <t>CH: KSR, GS, Mist, AE w D: FB, Fanatic (A10.8) w A: FTV2</t>
  </si>
  <si>
    <t>D20/ A4</t>
  </si>
  <si>
    <t xml:space="preserve">CH: KSR, GS w D: AE, MOL, Tr1 w A: FTV1, </t>
  </si>
  <si>
    <t>CH: KSR, GS, Mist w D: FB1, FTV1, AE</t>
  </si>
  <si>
    <t>D20-22/ A37</t>
  </si>
  <si>
    <t>Kursk -Gates of Hell</t>
  </si>
  <si>
    <t>GoH 1</t>
  </si>
  <si>
    <t>GoH 2</t>
  </si>
  <si>
    <t>GoH 3</t>
  </si>
  <si>
    <t>GoH 4</t>
  </si>
  <si>
    <t>GoH 5</t>
  </si>
  <si>
    <t>GoH 6</t>
  </si>
  <si>
    <t>GoH 7</t>
  </si>
  <si>
    <t>GoH 8</t>
  </si>
  <si>
    <t>GoH 9</t>
  </si>
  <si>
    <t>CH: DDSR w D: MOL w A: AE, Sappers (B28.8), Air1</t>
  </si>
  <si>
    <t>D2/ A0-3</t>
  </si>
  <si>
    <t>D13/ A4-19</t>
  </si>
  <si>
    <t>CH: DDSR w D: AE, Sappers (B28.8) w A: Air1</t>
  </si>
  <si>
    <t>First of May State Farm</t>
  </si>
  <si>
    <t>CH: DDSR w D: AE, Sappers (B28.8) , Air2 w A: MOL</t>
  </si>
  <si>
    <t>First of May Dairy Farm</t>
  </si>
  <si>
    <t>CH: DDSR w D: FB2 w A: MOL, Air1</t>
  </si>
  <si>
    <t>Tilting at Windmills</t>
  </si>
  <si>
    <t>Gate of Hell</t>
  </si>
  <si>
    <t>D27/ A40</t>
  </si>
  <si>
    <t>CH: DDSR, AE w D: FB2, Fanatic (A10.8) w A: MOL, Air2</t>
  </si>
  <si>
    <t>East of Ponyri Station, Ponyri Station, Russia</t>
  </si>
  <si>
    <t>East ofPonyri Station, Russia</t>
  </si>
  <si>
    <t>D6/ A35</t>
  </si>
  <si>
    <t>D42/ A19</t>
  </si>
  <si>
    <t>played in conjunction w/ DD II 15_ Bears on the Prowl</t>
  </si>
  <si>
    <t>D36/ A33</t>
  </si>
  <si>
    <t>PTO - LJ, Ov10 w D: Air1</t>
  </si>
  <si>
    <t>D16/ A52</t>
  </si>
  <si>
    <t>PTO - LJ w A: Air3, Raiders (G17.11)</t>
  </si>
  <si>
    <t>PTO - LJ w A: Raiders (G17.11)</t>
  </si>
  <si>
    <t>&gt;5</t>
  </si>
  <si>
    <t>PTO - LJ, Ov3 w D: Caves4 w A: LVT8</t>
  </si>
  <si>
    <t>D10-15/ A19</t>
  </si>
  <si>
    <t>PTO- - LJ</t>
  </si>
  <si>
    <t>East of Road Junction 177, Guam, the Marianas</t>
  </si>
  <si>
    <t>PTO - LJ w A: Tr4</t>
  </si>
  <si>
    <t>PTO - LJ w D: BT w A: FTV1</t>
  </si>
  <si>
    <t>D42/ A104</t>
  </si>
  <si>
    <t>PTO - DJ, Ov5, HtH w D: Tr6</t>
  </si>
  <si>
    <t>Behind Utah Beach</t>
  </si>
  <si>
    <t>Behind Utah Beach (2014)</t>
  </si>
  <si>
    <t>Lion of Judah (2014)</t>
  </si>
  <si>
    <t>Tractor Works (2014)</t>
  </si>
  <si>
    <t>Afrikakorps: Ei Alamein (2010)</t>
  </si>
  <si>
    <t>Afrikakorps: Benghazi Handicap (2010)</t>
  </si>
  <si>
    <t>Afrikakorps: Bitter Enders (2010)</t>
  </si>
  <si>
    <t>Afrikakorps: Second Time Around (2010)</t>
  </si>
  <si>
    <t>Afrikakorps: Operation Torch (2010)</t>
  </si>
  <si>
    <t>Afrikakorps: Combined Arms (2010)</t>
  </si>
  <si>
    <t>Afrikakorps: Battle of Gazala (2010)</t>
  </si>
  <si>
    <t>Afrikakorps: Frontier Wars (2010)</t>
  </si>
  <si>
    <t>Afrikakorps: Reluctant Offensive (2010)</t>
  </si>
  <si>
    <t>Afrikakorps: Along the Via Balbia (2010)</t>
  </si>
  <si>
    <t>Afrikakorps: Hellfire Pass and Beyond (2010)</t>
  </si>
  <si>
    <t>Afrikakorps: El Guettar Stakes (2010)</t>
  </si>
  <si>
    <t>All American III: Shanley's Hill AA19</t>
  </si>
  <si>
    <t>All American III: Shanley's Hill AA20</t>
  </si>
  <si>
    <t>All American III: Shanley's Hill AA21</t>
  </si>
  <si>
    <t>All American III: Shanley's Hill AA22</t>
  </si>
  <si>
    <t>All American III: Shanley's Hill AA23</t>
  </si>
  <si>
    <t>Behind Utah Beach AA19</t>
  </si>
  <si>
    <t>Behind Utah Beach AA20</t>
  </si>
  <si>
    <t>Behind Utah Beach AA21</t>
  </si>
  <si>
    <t>Behind Utah Beach AA22</t>
  </si>
  <si>
    <t>Behind Utah Beach AA23</t>
  </si>
  <si>
    <t>Behind Utah Beach AA24</t>
  </si>
  <si>
    <t>Behind Utah Beach AA25</t>
  </si>
  <si>
    <t>Behind Utah Beach AA26</t>
  </si>
  <si>
    <t>Behind Utah Beach AA27</t>
  </si>
  <si>
    <t>Behind Utah Beach AA28</t>
  </si>
  <si>
    <t>The Third Bridge (1999)</t>
  </si>
  <si>
    <t>The Thrird Bridge (2007)</t>
  </si>
  <si>
    <t>The Third Bridge 4 (2014)</t>
  </si>
  <si>
    <t>Soldiers of the Negus (2006)</t>
  </si>
  <si>
    <t>New Guinea I (2014)</t>
  </si>
  <si>
    <t>Band of Brothers: Normandy (2011)</t>
  </si>
  <si>
    <t>Drop Zone: Normandy (2014)</t>
  </si>
  <si>
    <t>Baraque De Fraiture (Front Line Productions (1996)</t>
  </si>
  <si>
    <t>Additions/Changes to CoW 2014</t>
  </si>
  <si>
    <t>This is the latest version of the ASL CoW with over 7,000 entries.  Added to this release are:</t>
  </si>
  <si>
    <t>Fox Strikes Back: Desert Core Pack (2014)</t>
  </si>
  <si>
    <t>Fox Strikes Back scenario set A (2014)</t>
  </si>
  <si>
    <t>Fox Strikes Back scenario set B (2014)</t>
  </si>
  <si>
    <t>Omaha West</t>
  </si>
  <si>
    <t>PTO - LJ w A: Air1</t>
  </si>
  <si>
    <t>PTO - DJ w D: Cave6 w A: Air3</t>
  </si>
  <si>
    <t>PTO - LJ, Ov4, Coral Soil (G13.82) w D: Cave6</t>
  </si>
  <si>
    <t>PTO - LJ, Ov6 w D: FB1</t>
  </si>
  <si>
    <t>PTO - LJ, Ov11, Coral Soil (G13.82), Submerged Reef (G13.43) w A: AE, Fanatic (A10.8)</t>
  </si>
  <si>
    <t>D: Commisar (G18.31) w A: Tr9</t>
  </si>
  <si>
    <t>PTO - LJ, Ov2 w D: Cave8, MOL w A: AE, Sappers (B28.8), Gyrostabilizer (D11.1)</t>
  </si>
  <si>
    <t>D32/ A54</t>
  </si>
  <si>
    <t>PTO - LJ, Ov2 w A: AE</t>
  </si>
  <si>
    <t>PTO - LJ, Ov5, Coral Soil (G13.82) w A: LC8, AE</t>
  </si>
  <si>
    <t>D26/ A10</t>
  </si>
  <si>
    <t>PTO - Special, A: Air3, AE, Sappers (B28.8), Gyrostabilizers (D11.1)</t>
  </si>
  <si>
    <t>Ov1, Coral Soil (G13.82) w A: Air3</t>
  </si>
  <si>
    <t>Ov3 w A: Dozer, FTV1 w D: Cave2</t>
  </si>
  <si>
    <t>MU 1</t>
  </si>
  <si>
    <t>MU 2</t>
  </si>
  <si>
    <t>AH: RB SSR, Bn Strong Point (VotG CG11), FB w D: FB4, MOL w A: AE</t>
  </si>
  <si>
    <t>D2/ A6-8</t>
  </si>
  <si>
    <t>MMP: VotG SSR, Factory (B23.74) w D: AS, FB3</t>
  </si>
  <si>
    <t>MU 3</t>
  </si>
  <si>
    <t>MU 4</t>
  </si>
  <si>
    <t>MU 5</t>
  </si>
  <si>
    <t>MU 7</t>
  </si>
  <si>
    <t>MU 6</t>
  </si>
  <si>
    <t>MU 8</t>
  </si>
  <si>
    <t>MU 9</t>
  </si>
  <si>
    <t>MU 10</t>
  </si>
  <si>
    <t>GS, Mist w A: FTV0-1, Gyrostabilizer (D11.1)</t>
  </si>
  <si>
    <t>GS, Mist,Ov2, AE</t>
  </si>
  <si>
    <t>Factory (B283.74), Steeple (B31.2), HtH</t>
  </si>
  <si>
    <t>GS w D: AE w A: WC, AE</t>
  </si>
  <si>
    <t>D23/ A18</t>
  </si>
  <si>
    <t>Ov3 w A: AE, Air3</t>
  </si>
  <si>
    <t>D19/ A4</t>
  </si>
  <si>
    <t>D43/ A32</t>
  </si>
  <si>
    <t>CH: WSR, GS w D: Tr1 w A: AE</t>
  </si>
  <si>
    <t>CH: WSR, GS w A: AE</t>
  </si>
  <si>
    <t>D32/ A4</t>
  </si>
  <si>
    <t>D59/ A55</t>
  </si>
  <si>
    <t>CH: WSR, GS w D: AE, Tr6 w A: AS, AE, Tr2</t>
  </si>
  <si>
    <t>CH: WSR, GS w D: FB1, Fanatic (A10.8)</t>
  </si>
  <si>
    <t>Smasher Karl Weidling</t>
  </si>
  <si>
    <t>D4-6/ A5</t>
  </si>
  <si>
    <t>D8-12/ A12</t>
  </si>
  <si>
    <t>Factory (B23.74)</t>
  </si>
  <si>
    <t>D: Fanatic (A10.8)</t>
  </si>
  <si>
    <t>A: AE, Dare Death (G18.6)</t>
  </si>
  <si>
    <t>BC w A: Schuerzen (D11.2)</t>
  </si>
  <si>
    <t>At a point just East of Rasenuai, Lithuania</t>
  </si>
  <si>
    <t>Inexperienced Crews (D3.45)</t>
  </si>
  <si>
    <t>OE 1</t>
  </si>
  <si>
    <t>CH: Omaha East</t>
  </si>
  <si>
    <t>CH: Omaha West</t>
  </si>
  <si>
    <t>CH: OESR</t>
  </si>
  <si>
    <t>CH: OWSR</t>
  </si>
  <si>
    <t>CH: OESR w A: Fanatic (A10.8)</t>
  </si>
  <si>
    <t>OE 2</t>
  </si>
  <si>
    <t>OE 3</t>
  </si>
  <si>
    <t>OE 4</t>
  </si>
  <si>
    <t>OE 5</t>
  </si>
  <si>
    <t>OE 6</t>
  </si>
  <si>
    <t>OE 7</t>
  </si>
  <si>
    <t>OE 8</t>
  </si>
  <si>
    <t>OE 9</t>
  </si>
  <si>
    <t>OE 10</t>
  </si>
  <si>
    <t>OE 11</t>
  </si>
  <si>
    <t>OE 12</t>
  </si>
  <si>
    <t>OE 13</t>
  </si>
  <si>
    <t>OE 14</t>
  </si>
  <si>
    <t>OE 15</t>
  </si>
  <si>
    <t>OE 16</t>
  </si>
  <si>
    <t>OW 1</t>
  </si>
  <si>
    <t>OW 2</t>
  </si>
  <si>
    <t>OW 3</t>
  </si>
  <si>
    <t>OW 4</t>
  </si>
  <si>
    <t>OW 5</t>
  </si>
  <si>
    <t>OW 6</t>
  </si>
  <si>
    <t>OW 7</t>
  </si>
  <si>
    <t>OW 8</t>
  </si>
  <si>
    <t>OW 9</t>
  </si>
  <si>
    <t>OW 10</t>
  </si>
  <si>
    <t>OW 11</t>
  </si>
  <si>
    <t>OW 12</t>
  </si>
  <si>
    <t>OW 13</t>
  </si>
  <si>
    <t>OW 14</t>
  </si>
  <si>
    <t>OW 15</t>
  </si>
  <si>
    <t>OW 16</t>
  </si>
  <si>
    <t>D9/ A27</t>
  </si>
  <si>
    <t>Seasick, Undaunted</t>
  </si>
  <si>
    <t>D7/ A24</t>
  </si>
  <si>
    <t>CH: OESR w A: LC11</t>
  </si>
  <si>
    <t>CH: OESR w A: LC23</t>
  </si>
  <si>
    <t>CH: OESR w D: FB1 w A: LC1</t>
  </si>
  <si>
    <t>On to Le Garde Hameau</t>
  </si>
  <si>
    <t>CH: OESR w D: Tr1</t>
  </si>
  <si>
    <t>Stalled at the E-3 Draw</t>
  </si>
  <si>
    <t>Gap Cleared'</t>
  </si>
  <si>
    <t>CH: OESR w D: FB1 w A: LC6</t>
  </si>
  <si>
    <t>…the Dead, and those that are Going to Die'</t>
  </si>
  <si>
    <t>D9/ A31</t>
  </si>
  <si>
    <t>Action between the Draws</t>
  </si>
  <si>
    <t>D25/ A33</t>
  </si>
  <si>
    <t>Halted at Cabourg</t>
  </si>
  <si>
    <t>CH: OESR w D: Fanatic (A10.8)</t>
  </si>
  <si>
    <t>Historic Day for the 16th RCT</t>
  </si>
  <si>
    <t>0630, Vierville, France</t>
  </si>
  <si>
    <t>0930, Vierville, France</t>
  </si>
  <si>
    <t>CH: OWSR w A: Tr1</t>
  </si>
  <si>
    <t>1230, Vierville, France</t>
  </si>
  <si>
    <t>0630, Vierville-sur- Merer, France</t>
  </si>
  <si>
    <t>0730, Le Hamel-Au-Pretre, France</t>
  </si>
  <si>
    <t>CH: OWSR w A: LC6</t>
  </si>
  <si>
    <t>0830, St Laurent Sur Mer, France</t>
  </si>
  <si>
    <t>1330, Vierville, France</t>
  </si>
  <si>
    <t>Frontal at St. Laurant</t>
  </si>
  <si>
    <t>2100, St. Laurant, France</t>
  </si>
  <si>
    <t>CH: OWSR w D: Tunnels (B8.6)</t>
  </si>
  <si>
    <t>0700, Le Moulins, France</t>
  </si>
  <si>
    <t>CH: OWSR w A: LC9</t>
  </si>
  <si>
    <t>0830, Le Moulins, France</t>
  </si>
  <si>
    <t>1200, St. Laurant, France</t>
  </si>
  <si>
    <t>1030, St. Laurant, France</t>
  </si>
  <si>
    <t>CH: OWSR w A: MGB3</t>
  </si>
  <si>
    <t>0715, Vierville-sur- Merer, France</t>
  </si>
  <si>
    <t>CH: OWSR w A: LC10</t>
  </si>
  <si>
    <t>Blood in the Water</t>
  </si>
  <si>
    <t>Black Day for the 116th</t>
  </si>
  <si>
    <t>0630, Normandy, France</t>
  </si>
  <si>
    <t>CH: OWSR w A: SA</t>
  </si>
  <si>
    <t>First Wave At Omaha: The Invasion of Normandy 1</t>
  </si>
  <si>
    <t>First Wave At Omaha: The Invasion of Normandy 4 - all Armor scenario</t>
  </si>
  <si>
    <t>First Wave At Omaha: The Invasion of Normandy 2</t>
  </si>
  <si>
    <t>First Wave At Omaha: The Invasion of Normandy 3</t>
  </si>
  <si>
    <t>First Wave At Omaha: The Invasion of Normandy 5</t>
  </si>
  <si>
    <t>First Wave At Omaha: The Invasion of Normandy 6</t>
  </si>
  <si>
    <t>First Wave At Omaha: The Invasion of Normandy 7</t>
  </si>
  <si>
    <t>First Wave At Omaha: The Invasion of Normandy 8</t>
  </si>
  <si>
    <t>First Wave At Omaha: The Invasion of Normandy 9</t>
  </si>
  <si>
    <t>First Wave At Omaha: The Invasion of Normandy 10</t>
  </si>
  <si>
    <t>First Wave At Omaha: The Invasion of Normandy 11</t>
  </si>
  <si>
    <t>First Wave At Omaha: The Invasion of Normandy 12</t>
  </si>
  <si>
    <t>First Wave At Omaha: The Invasion of Normandy 13</t>
  </si>
  <si>
    <t>First Wave At Omaha: The Invasion of Normandy 14</t>
  </si>
  <si>
    <t>First Wave At Omaha: The Invasion of Normandy 15</t>
  </si>
  <si>
    <t>First Wave At Omaha: The Invasion of Normandy 16</t>
  </si>
  <si>
    <t>Omaha West 1</t>
  </si>
  <si>
    <t>Omaha West 2</t>
  </si>
  <si>
    <t>Omaha West 3</t>
  </si>
  <si>
    <t>Omaha West 4 - all Armor scenario</t>
  </si>
  <si>
    <t>Omaha West 5</t>
  </si>
  <si>
    <t>Omaha West 6</t>
  </si>
  <si>
    <t>Omaha West 7</t>
  </si>
  <si>
    <t>Omaha West 8</t>
  </si>
  <si>
    <t>Omaha West 9</t>
  </si>
  <si>
    <t>Omaha West 10</t>
  </si>
  <si>
    <t>Omaha West 11</t>
  </si>
  <si>
    <t>Omaha West 12</t>
  </si>
  <si>
    <t>Omaha West 13</t>
  </si>
  <si>
    <t>Omaha West 14</t>
  </si>
  <si>
    <t>Omaha West 15</t>
  </si>
  <si>
    <t>Omaha West 16</t>
  </si>
  <si>
    <t>vari</t>
  </si>
  <si>
    <t>Bataan 1</t>
  </si>
  <si>
    <t>Bataan 2</t>
  </si>
  <si>
    <t>Bataan 3</t>
  </si>
  <si>
    <t>Bataan 4</t>
  </si>
  <si>
    <t>Bataan 5</t>
  </si>
  <si>
    <t>Bataan 6</t>
  </si>
  <si>
    <t>Bataan 7</t>
  </si>
  <si>
    <t>Bataan 8</t>
  </si>
  <si>
    <t>1500 hrs, Mabatang, Phillipines</t>
  </si>
  <si>
    <t>D12/ A15-17</t>
  </si>
  <si>
    <t>A1-4</t>
  </si>
  <si>
    <t>CH: BSR w A: AE</t>
  </si>
  <si>
    <t>2300 hrs, Mabatang, Phillipines</t>
  </si>
  <si>
    <t>Fry's Phillipine Scouts</t>
  </si>
  <si>
    <t>0600 hrs, Mabatang, Phillipines</t>
  </si>
  <si>
    <t>D17-22/ A30</t>
  </si>
  <si>
    <t>CH: BSR, +1 LV, AE</t>
  </si>
  <si>
    <t>0830 hrs, Mabatang, Phillipines</t>
  </si>
  <si>
    <t>CH: BSR w D: AE</t>
  </si>
  <si>
    <t>Mopping up at Mabatang</t>
  </si>
  <si>
    <t>CH: BSR, LV w A: AE, Air1</t>
  </si>
  <si>
    <t>On the Road to Abucay</t>
  </si>
  <si>
    <t>D36/ A39</t>
  </si>
  <si>
    <t>CH: BSR, +1 LV, AE w A: Air2</t>
  </si>
  <si>
    <t>Fanatic (A10.8) w D: Cave6</t>
  </si>
  <si>
    <t>D28/ A24</t>
  </si>
  <si>
    <t>D22/ A40</t>
  </si>
  <si>
    <t>Mud w D: Air1</t>
  </si>
  <si>
    <t>D36/ A78</t>
  </si>
  <si>
    <t>Ost Front Pak 1</t>
  </si>
  <si>
    <t>Ost Front 1</t>
  </si>
  <si>
    <t>Ost Front 2</t>
  </si>
  <si>
    <t>Ost Front 3</t>
  </si>
  <si>
    <t>Ost Front 4</t>
  </si>
  <si>
    <t>Ost Front 5</t>
  </si>
  <si>
    <t>Ost Front 6</t>
  </si>
  <si>
    <t>Ost Front 7</t>
  </si>
  <si>
    <t>Ost Front 8</t>
  </si>
  <si>
    <t>Ov3, HtH w D: Sewer w A: AE</t>
  </si>
  <si>
    <t>Ov10, HtH</t>
  </si>
  <si>
    <t>D37/ A8</t>
  </si>
  <si>
    <t>Ov3 w A: AE, FTV1, Tr8 w D: hd2</t>
  </si>
  <si>
    <t>EW, FS, HtH, NQ w D: hd6 w A: MC13</t>
  </si>
  <si>
    <t>D9-12/ A12</t>
  </si>
  <si>
    <t>Total East Front Pack 1</t>
  </si>
  <si>
    <t>Total East Front Pack 2</t>
  </si>
  <si>
    <t>Total East Front Pack 3</t>
  </si>
  <si>
    <t>Total East Front Pack 4</t>
  </si>
  <si>
    <t>Total East Front Pack 5</t>
  </si>
  <si>
    <t>Total East Front Pack 6</t>
  </si>
  <si>
    <t>Total East Front Pack 7</t>
  </si>
  <si>
    <t>Ost Front Pak 2</t>
  </si>
  <si>
    <t>Ost Front Pak 3</t>
  </si>
  <si>
    <t>Ost Front Pak 4</t>
  </si>
  <si>
    <t>Ost Front Pak 5</t>
  </si>
  <si>
    <t>Ost Front Pak 6</t>
  </si>
  <si>
    <t>Ost Front Pak 7</t>
  </si>
  <si>
    <t>0825, D+1, Peleliu, Palau Islands</t>
  </si>
  <si>
    <t>1100, Peleliu, Palau Islands</t>
  </si>
  <si>
    <t>CH: PSR w A: AE, Air1</t>
  </si>
  <si>
    <t>0900, Peleliu, Palau Islands</t>
  </si>
  <si>
    <t>CH: PSR w D: AE, Caves7 w A: AE, Air1</t>
  </si>
  <si>
    <t>1300, Peleliu, Palau Islands</t>
  </si>
  <si>
    <t>CH: PSR w D: AE w A: AE, Air1, LC4</t>
  </si>
  <si>
    <t>1625, Peleliu, Palau Islands</t>
  </si>
  <si>
    <t>D34/ A18</t>
  </si>
  <si>
    <t>CH: PSR, DLV w A: AE, Air1, Water Shortage (PSR 5.16)</t>
  </si>
  <si>
    <t>1700, Peleliu, Palau Islands</t>
  </si>
  <si>
    <t>D10/ A36</t>
  </si>
  <si>
    <t>D57/ A80</t>
  </si>
  <si>
    <t>D24</t>
  </si>
  <si>
    <t>CH: PSR, DLV w D: AE A: SA, Air3, AE, FTV1, LC20, Water Shortage (PSR5.16)</t>
  </si>
  <si>
    <t>Peleliu 2nd Edition: Corner of Hell</t>
  </si>
  <si>
    <t>Peleliu: White Beach One 1</t>
  </si>
  <si>
    <t>Peleliu: White Beach One 2</t>
  </si>
  <si>
    <t>Peleliu: White Beach One 3</t>
  </si>
  <si>
    <t>Peleliu: White Beach One 4</t>
  </si>
  <si>
    <t>Peleliu: White Beach One 5</t>
  </si>
  <si>
    <t>Peleliu: White Beach One 6</t>
  </si>
  <si>
    <t>Peleliu: White Beach One 7</t>
  </si>
  <si>
    <t>Peleliu: White Beach One 8</t>
  </si>
  <si>
    <t>Peleliu 2nd Edition: Corner of Hell 1</t>
  </si>
  <si>
    <t>Peleliu 2nd Edition: Corner of Hell 2</t>
  </si>
  <si>
    <t>Peleliu 2nd Edition: Corner of Hell 3</t>
  </si>
  <si>
    <t>Peleliu 2nd Edition: Corner of Hell 4</t>
  </si>
  <si>
    <t>Peleliu 2nd Edition: Corner of Hell 5</t>
  </si>
  <si>
    <t>Peleliu 2nd Edition: Corner of Hell 6</t>
  </si>
  <si>
    <t>Peleliu 2nd Edition: Corner of Hell 7</t>
  </si>
  <si>
    <t>Peleliu 2nd Edition: Corner of Hell 8</t>
  </si>
  <si>
    <t>PTO - DJ, Ov1 w A: Cave6</t>
  </si>
  <si>
    <t>PTO - DJOv6 w A: LC2</t>
  </si>
  <si>
    <t>DTO, DLV, Ov7 w A: Tr2</t>
  </si>
  <si>
    <t>PTO - LJ, Ov7</t>
  </si>
  <si>
    <t>Nowhere To Run, Nowhere To Hide</t>
  </si>
  <si>
    <t>Stars &amp; Stripes Forever</t>
  </si>
  <si>
    <t xml:space="preserve">CH: PdH SSR, Ov3 w A: SA </t>
  </si>
  <si>
    <t>CH: PdH SSR</t>
  </si>
  <si>
    <t>CH: PdH SSR w D: AS, Automatic Sniper Attack (E1.76)</t>
  </si>
  <si>
    <t>D33/ A34</t>
  </si>
  <si>
    <t>CH: RCSR w D: Tr1</t>
  </si>
  <si>
    <t>CH: PSR w A: SA, Air1, LC6, Sappers (H1.3)</t>
  </si>
  <si>
    <t>CH: PSR w A: SA, Air1, LC6, Sappers (H1.23))</t>
  </si>
  <si>
    <t>CH: DDSR w D: Revetments (DDSR #6), MOL, AE w A: AE, Sappers (H1.23)</t>
  </si>
  <si>
    <t>CH: DDSR w D: Revetments (DDSR #6), MOL, AE, FB5 w A: AE, Sappers (H1.23), Air3</t>
  </si>
  <si>
    <t>CH: DDSR w D: Revetments (DDSR #6), MOL w A: AE, Sappers (H1.23)</t>
  </si>
  <si>
    <t>CH: DDSR w D: Revetments (DDSR #6), AE, FB1 w A: AE, Sappers (H1.23)</t>
  </si>
  <si>
    <t>CH: DDSR, Steeple (B31.2) w D: Air2, FB12, MOL w A: Air3, AE, Sappers (H1.23)</t>
  </si>
  <si>
    <t>CH: DDSR w D: MOL, Revetments (DDSR 6), w A: AE, Sappers (H1.23)</t>
  </si>
  <si>
    <t>CH: DDSR w A: MOL, Revetments (DDSR 6), AE, Sappers (H1.23)</t>
  </si>
  <si>
    <t>CH: DDSR w D: MOL w A: AE, Sappers (H1.23), Air1</t>
  </si>
  <si>
    <t>all MKSR's, GS, HtH, A: Air2, AE, Sappers (H1.23)</t>
  </si>
  <si>
    <t>all MKSR's, HtH w D: FB2 w A: AE, Sappers (H1.23)</t>
  </si>
  <si>
    <t>CH: HB SSR, AE,Sappers (H1.23) w D: FB2</t>
  </si>
  <si>
    <t>CH: HB SSR, AE, Sappers (H1.23) Air2 w D: FB3</t>
  </si>
  <si>
    <t>CH: HB SSR, LV w A: Raft6, AE, Sappers (H1.23)</t>
  </si>
  <si>
    <t>CH: HB SSR, AE, Sappers (H1.23), Air2 w D: FB3</t>
  </si>
  <si>
    <t>Steppe, DLV, HtH, NQ w D: AS w A: AE, Sappers (H1.23)</t>
  </si>
  <si>
    <t>D: Fanatic (A10.8) w A: Sappers (H1.23), Fanatic (A10.8)</t>
  </si>
  <si>
    <t>CH: DDSR w D: Revetments (DDSR #6), MOL w A: AE, Sappers (H1.23), Air2</t>
  </si>
  <si>
    <t>CH: DDSR w D: FB3 w A: AE, Sappers (H1.23)</t>
  </si>
  <si>
    <t>CH: DDSR w D: AE, Sappers (H1.23)</t>
  </si>
  <si>
    <t>DTO, Ov17, +1 LV w D: Tr8 w A: AE, Sappers (H1.23), Tr5, MC11, Air1</t>
  </si>
  <si>
    <t>VSR, LV w A: Fanatic (A10.8), GL11</t>
  </si>
  <si>
    <t>Ov5 w D: AC1, FB3, AE w A: AE, Sappers (H1.23)</t>
  </si>
  <si>
    <t>CH: ICW SSR w D: FB3, Sewer, Fanatic (A10.8)</t>
  </si>
  <si>
    <t>Rain, Mud, Ov6 w D: Tr1 w A: Sappers (H1.23)</t>
  </si>
  <si>
    <t>Steppe, HtH, NQ w D: AS, MOL w A: AE, Sappers (H1.23)</t>
  </si>
  <si>
    <t>Mud, DTO w A: Air1, MC6, Sappers (H1.23)</t>
  </si>
  <si>
    <t>BC w D: Fanatic (A10.8), FB2</t>
  </si>
  <si>
    <t>PTO - LJ, Ov2 w D: Fanatic, Boresight w A: AE, Sappers (H1.23)</t>
  </si>
  <si>
    <t>NQ, HtH, Ov5, MOL w D: Fanatic (A10.8)</t>
  </si>
  <si>
    <t>Steppe, NQ, HtH w D: MOL, AS w A: AE, Sappers (H1.23)</t>
  </si>
  <si>
    <t>CH: GG SSR, +1 LV w A: Sappers (H1.23)</t>
  </si>
  <si>
    <t>PTO-LJ w A: Commandos (H1.24)</t>
  </si>
  <si>
    <t>CH: CaC SSR, LV w A: Sappers (H1.23)</t>
  </si>
  <si>
    <t>CH: CaC SSR w D: Fanatic w A: Commandos (H1.24)</t>
  </si>
  <si>
    <t>CH: CaC SSR, LV w D: Fanatic (A10.8)</t>
  </si>
  <si>
    <t>CH: BVR SSR w A: Fanatic (A10.8)</t>
  </si>
  <si>
    <t>CH: BVR SSR w A: AE, Sappers (H1.23)</t>
  </si>
  <si>
    <t>CH: BVR SSR w D: FB w A: Fanatic (A10.8)</t>
  </si>
  <si>
    <t>Lt. Rain, Mud, w A: AE, Sappers (H1.23)</t>
  </si>
  <si>
    <t>D: Fanatic (A10.8) w A: Tr1</t>
  </si>
  <si>
    <t>D: FB, Fanatic (A10.8)</t>
  </si>
  <si>
    <t>Mist w A: AE, Sappers (H1.23)</t>
  </si>
  <si>
    <t>GS w D: AE, Sappers (H1.23)</t>
  </si>
  <si>
    <t>Rain, Mist w A: Sappers (H1.23)</t>
  </si>
  <si>
    <t>GS w A: AE, Sappers (H1.23)</t>
  </si>
  <si>
    <t>CI, GS w D: FB2, AE, Sappers (H1.23)</t>
  </si>
  <si>
    <t>Ov1 w A: Commandos (H1.24)</t>
  </si>
  <si>
    <t>D: Commandos (H1.24)</t>
  </si>
  <si>
    <t>HtH w D: Commandos (H1.24)</t>
  </si>
  <si>
    <t>A: Commandos (H1.24)</t>
  </si>
  <si>
    <t>ITR HBR, HtH, NQ, Ov2 w D: AS, FB7, Sewer w A: AE, Sappers (H1.23)</t>
  </si>
  <si>
    <t>ITR HBR w D: FB4 w A: AE, Sappers (H1.23)</t>
  </si>
  <si>
    <t>D: AE, Mol w A: AE, Sappers (H1.23)</t>
  </si>
  <si>
    <t>BFP TR, DS, EW, HH, NQ, WC w A: hd2 w D: Air2, Sappers (H1.23)</t>
  </si>
  <si>
    <t>PTO - LJ, Ov1 w A: Air3, Marine Raiders (ER7`)</t>
  </si>
  <si>
    <t>D: FB3 w A: AE, Commandos (H1.24)</t>
  </si>
  <si>
    <t>GS, LV w A: LC8, MOL, Commandos (H1.24)</t>
  </si>
  <si>
    <t>OBA, Fanatic (A10.8)</t>
  </si>
  <si>
    <t>Commandos (H1.24)</t>
  </si>
  <si>
    <t>AH: KGP SSR, Mist w A: FB, Fanatic (A10.8)</t>
  </si>
  <si>
    <t>GS w D: Commandos (H1.24)</t>
  </si>
  <si>
    <t>PTO - DJ, Commandos (H1.24)</t>
  </si>
  <si>
    <t>GS w D: AS, Fanatic w A: Commandos (H1.24)</t>
  </si>
  <si>
    <t>D: BT, MOL</t>
  </si>
  <si>
    <t>DLV, Ov4 w A: Tr 2, Sappers (H1.23) w D: Air</t>
  </si>
  <si>
    <t>CH: RCSR, EW, FS, GS w D: MOL w A: AE,  Sapper (H1.23)</t>
  </si>
  <si>
    <t>CH: RCSR, EW, GS, LV w D: MOL w A: AE,  Sapper (H1.23)</t>
  </si>
  <si>
    <t>D1-3/ A5</t>
  </si>
  <si>
    <t>PTO - LJ, Ov3 w D: AS w A: Air2</t>
  </si>
  <si>
    <t>Factory (B23.74) w A: AE, Sappers (H1.23), Tr5</t>
  </si>
  <si>
    <t>D: Inexperienced Crews (D3.45) w A: MC3, Tr3</t>
  </si>
  <si>
    <t>RT w D: AS, FB1, Sewer, Dug-In Tank (D9.54) w A: Sappers (H1.23)</t>
  </si>
  <si>
    <t>Ov11, NQ w D: Abandoned Vehicle (D6.631)</t>
  </si>
  <si>
    <t>PTO - LJ, Ov3 w A: Bayonet Charge (A25.23), HH, Tr2</t>
  </si>
  <si>
    <t>D: Tr3 w A: AS, MC5, Tr1</t>
  </si>
  <si>
    <t>D17/ A28</t>
  </si>
  <si>
    <t>East of Trois-Pont, Belgium</t>
  </si>
  <si>
    <t>Mist, Ov6, Soft Ground (D8.21)</t>
  </si>
  <si>
    <t>PTO - LJ, Ov5 w A: Cavalry7</t>
  </si>
  <si>
    <t>Retro III -1</t>
  </si>
  <si>
    <t>Retro III -2</t>
  </si>
  <si>
    <t>Retro III -3</t>
  </si>
  <si>
    <t>Retro III -4</t>
  </si>
  <si>
    <t>Retro III -5</t>
  </si>
  <si>
    <t>Retro III -6</t>
  </si>
  <si>
    <t>Retro III -7</t>
  </si>
  <si>
    <t>PTO - DJ, NQ</t>
  </si>
  <si>
    <t>Retro III -8</t>
  </si>
  <si>
    <t>RT w D: Factory (B23.74), MOL w A: FTV2</t>
  </si>
  <si>
    <t>Ov1 w D: MC6, Tr2 A: Tr6</t>
  </si>
  <si>
    <t>Ov3 w D: MC6, Tr3 w A: MC9, Tr4</t>
  </si>
  <si>
    <t>CH: NSR, GS w A: MOL, Fanatic (A10.8)</t>
  </si>
  <si>
    <t>A6-9</t>
  </si>
  <si>
    <t>D12-14/ A15-16</t>
  </si>
  <si>
    <t>CH: NSR, GS w D: FB2, Fanatic (A10.8)</t>
  </si>
  <si>
    <t>D19-21/ A17-18</t>
  </si>
  <si>
    <t>CH: NSR, GS w A: Fanatic (A10.8), Air1</t>
  </si>
  <si>
    <t>CH: NSR, GS w A: Fanatic (A10.8)</t>
  </si>
  <si>
    <t>CH: RGSR, GS w A: MOL, Fanatic (A10.8)</t>
  </si>
  <si>
    <t>CH: RGSR, GS w D: FB2, Fanatic (A10.8)</t>
  </si>
  <si>
    <t>CH: RGSR, GS w A: Fanatic (A10.8)</t>
  </si>
  <si>
    <t>PTO - DJ, Ov1, Hvy Rain w A: Tr5</t>
  </si>
  <si>
    <t>BC, Rain w D: Tunnel (B8.6) w A: FTV1</t>
  </si>
  <si>
    <t>BC, Ov1, NQ</t>
  </si>
  <si>
    <t>DS, EW, Ov6 w D: FB4 w A: Ski, WC, MOL</t>
  </si>
  <si>
    <t>Ov4 w D: FB, Fanatic (A10.8)</t>
  </si>
  <si>
    <t>Fo, AlH</t>
  </si>
  <si>
    <t>Heavy Winds, AE, D: Commando (H1.23), Fanatic (A10.8), Air2</t>
  </si>
  <si>
    <t>D12/ A27</t>
  </si>
  <si>
    <t>D17 A14</t>
  </si>
  <si>
    <t>PTO - LJ, LV, Ov3 w A: PD</t>
  </si>
  <si>
    <t>D19/ A16</t>
  </si>
  <si>
    <t>DTO, DLV, Ov1 w A: Tr2</t>
  </si>
  <si>
    <t>Mud w A: Crab, FTV2</t>
  </si>
  <si>
    <t>DTO - LJ</t>
  </si>
  <si>
    <t>D17/ A11</t>
  </si>
  <si>
    <t>Ea</t>
  </si>
  <si>
    <t>GS w D: MOL w A: WC</t>
  </si>
  <si>
    <t>Heavy Mist (KGP) w D: AE</t>
  </si>
  <si>
    <t>D7/ A22</t>
  </si>
  <si>
    <t>PTO - LJ, A: Bayonet Charge (A25.23), HtH, Tr2</t>
  </si>
  <si>
    <t>PTO - LJ w A: Commandos (H1.24)</t>
  </si>
  <si>
    <t>DTO, CH: RR SSR, DLV w A: Tr12 w D: Air1 or 2</t>
  </si>
  <si>
    <t>DTO, CH: RR SSR, DLV w D: AS</t>
  </si>
  <si>
    <t>DTO, CH: RR SSR, DLV</t>
  </si>
  <si>
    <t>DTO, CH: RR SSR, DLV w A: Tr6</t>
  </si>
  <si>
    <t>DTO, CH: RR SSR, DLV w D: Tr4</t>
  </si>
  <si>
    <t>DTO, CH: RR SSR w D: AS</t>
  </si>
  <si>
    <t>DTO, CH: RR SSR, DLV w A: Tr8</t>
  </si>
  <si>
    <t>DTO, CH: RR SSR, DLV w A: Tr6 w D: Air1</t>
  </si>
  <si>
    <t>The Australian Try</t>
  </si>
  <si>
    <t>Italian/ German</t>
  </si>
  <si>
    <t>Auk's Heave to Fuka</t>
  </si>
  <si>
    <t>Operation Bacon</t>
  </si>
  <si>
    <t>D39/ A34</t>
  </si>
  <si>
    <t>DTO, CH: RR SSR, DLV w D: AS w A: AE, Sappers (B28.8)</t>
  </si>
  <si>
    <t>RR 4</t>
  </si>
  <si>
    <t>El Alamein: The Battle for Ruweisat Ridge</t>
  </si>
  <si>
    <t xml:space="preserve">Alamein 2 </t>
  </si>
  <si>
    <t>Alamein 3</t>
  </si>
  <si>
    <t>Alamein 4</t>
  </si>
  <si>
    <t>Alamein 5</t>
  </si>
  <si>
    <t>Alamein 6</t>
  </si>
  <si>
    <t>RR 7</t>
  </si>
  <si>
    <t>RR 8</t>
  </si>
  <si>
    <t>El Alamein: The Battle of Ruweisat Ridge RR 5</t>
  </si>
  <si>
    <t>El Alamein: The Battle of Ruweisat Ridge RR 6</t>
  </si>
  <si>
    <t>Ruweisat Ridge Alamein 3</t>
  </si>
  <si>
    <t>Ruweisat Ridge Alamein 4</t>
  </si>
  <si>
    <t>The Fox Strikes Back</t>
  </si>
  <si>
    <t>DTO, CH: RR SSR, DLV w A: Air1</t>
  </si>
  <si>
    <t>DTO, CH: RR SSR w A: Fanatic (A10.8)</t>
  </si>
  <si>
    <t>all armor scenario</t>
  </si>
  <si>
    <t>CH: StB I SSR w A: FTV1</t>
  </si>
  <si>
    <t>D4/ A17</t>
  </si>
  <si>
    <t>CH: StB II SSR w D: Fanatic (A10.8)</t>
  </si>
  <si>
    <t>D21/ A10</t>
  </si>
  <si>
    <t>BrT, Ov3 w D: Cave8 w A: Air2</t>
  </si>
  <si>
    <t>D24/ A13</t>
  </si>
  <si>
    <t>Ov7 w D: Cavalry1 w A: Cavalry3, Tr3</t>
  </si>
  <si>
    <t>Fanatic (A10.8), NQ</t>
  </si>
  <si>
    <t>Ov7 w A: Air2</t>
  </si>
  <si>
    <t>FB, Rooftops w D: AS, Sewer, FB1</t>
  </si>
  <si>
    <t>D?/ A1+</t>
  </si>
  <si>
    <t>D1+/ A+</t>
  </si>
  <si>
    <t>D+/ A+</t>
  </si>
  <si>
    <t>D: FB1, Inexperienced Crews (D3.45) w A: AE</t>
  </si>
  <si>
    <t>18 w 42</t>
  </si>
  <si>
    <t>PTO - LJ, modified Banzai</t>
  </si>
  <si>
    <t>PTO - LJ, Ov3 w A: Bayonet Charge (TOT SSR 1)</t>
  </si>
  <si>
    <t>D: Tr3 w A: Air2, MC4, Tr1</t>
  </si>
  <si>
    <t xml:space="preserve">Ov6, Mist, Bog, Soft Ground (D8.21) </t>
  </si>
  <si>
    <t>Critical Hit: Special Edition: Operation Compass &amp; Wavell's 30,000</t>
  </si>
  <si>
    <t>Critical Hit Special Edition: Operation Compass &amp; Wavell's 30,000</t>
  </si>
  <si>
    <t>Critical Hit Special Edition: Stalingrad!</t>
  </si>
  <si>
    <t>Critical Hit Special Edition: Tanks!</t>
  </si>
  <si>
    <t>Ov6, BrT, LV w D: Boresight, Cupolas2, Cave2</t>
  </si>
  <si>
    <t>Ov5 , Foot Bridge (B6.44)</t>
  </si>
  <si>
    <t>19 w 33 w 12 w 16</t>
  </si>
  <si>
    <t>Ov11, NQ w D: Tr9</t>
  </si>
  <si>
    <t>HtH, Ov4 w A: FB3, AE</t>
  </si>
  <si>
    <t>HtH, Ov8, Foot Bridge (B6.44) w D: AS, Fuel Shortage (KGP SSR 13) w A: AE, Air1</t>
  </si>
  <si>
    <t>D40/ A32</t>
  </si>
  <si>
    <t>CH: DTW SSR w D: BT, FB7, Sewer w A: AE</t>
  </si>
  <si>
    <t>CH: SSCR</t>
  </si>
  <si>
    <t>D0-1/ A7-8</t>
  </si>
  <si>
    <t>D14-17/ A12-14</t>
  </si>
  <si>
    <t>D6/ A10-11</t>
  </si>
  <si>
    <t>D3-4/ A3-5</t>
  </si>
  <si>
    <t>D12-13/ A18-19</t>
  </si>
  <si>
    <t>CH: DTW SSR w A: FB2 w D: Air1 w A: AE, Fanatic (A10.8)</t>
  </si>
  <si>
    <t>CH: DTW SSR w D: FB3 w A: Air2</t>
  </si>
  <si>
    <t>D2-4</t>
  </si>
  <si>
    <t>D6-10/ A3-5</t>
  </si>
  <si>
    <t>D16-19/ A21</t>
  </si>
  <si>
    <t>D8/ A8-16</t>
  </si>
  <si>
    <t>CH: DTW SSR w D: AE w A: Tr6</t>
  </si>
  <si>
    <t>D0-4/ A6-9</t>
  </si>
  <si>
    <t>D11-15/ A12-16</t>
  </si>
  <si>
    <t>D3-6/ A2-5</t>
  </si>
  <si>
    <t>D11-14/ A15</t>
  </si>
  <si>
    <t>AH: RB SSR, CH: VotG SR w D: Air1</t>
  </si>
  <si>
    <t>AH: RB SSR, CH: VotG SR w A: Air2</t>
  </si>
  <si>
    <t>AH: RB SSR, CH: VotG SR w A: AS</t>
  </si>
  <si>
    <t>D38/ A34</t>
  </si>
  <si>
    <t>AH: RB SSR, CH: VotG SR w D: FB4 w A: AE</t>
  </si>
  <si>
    <t>CH: SFSR w D: FB3</t>
  </si>
  <si>
    <t>CH: SFVR w D: Fanatic (A10.8)</t>
  </si>
  <si>
    <t>D24/ A35</t>
  </si>
  <si>
    <t>CH: SFVR w D: FB2, Fanatic (A10.8), Air1 w A: FB2</t>
  </si>
  <si>
    <t>CH: SFVR w D: FB2</t>
  </si>
  <si>
    <t>Death Before Surrender'</t>
  </si>
  <si>
    <t>CH: SFVR w D: FB3, Fanatic Strongpoint (SFSR 14), AS, BS</t>
  </si>
  <si>
    <t>CH: DWTR w D: FB3 w A: AE, Sappers (B28.8)</t>
  </si>
  <si>
    <t>Stalin's Fury II # 1</t>
  </si>
  <si>
    <t>Stalin's Fury II # 2</t>
  </si>
  <si>
    <t>Stalin's Fury II # 3</t>
  </si>
  <si>
    <t>Stalin's Fury II # 4</t>
  </si>
  <si>
    <t>Stalin's Fury 1</t>
  </si>
  <si>
    <t>Stalin's Fury 2</t>
  </si>
  <si>
    <t>Stalin's Fury 3</t>
  </si>
  <si>
    <t>Stalin's Fury 4</t>
  </si>
  <si>
    <t>Fox Strikes Back</t>
  </si>
  <si>
    <t>The Mark of the Lion -version 2.0</t>
  </si>
  <si>
    <t>Fox  1</t>
  </si>
  <si>
    <t>Fox  2</t>
  </si>
  <si>
    <t>Fox  3</t>
  </si>
  <si>
    <t>Fox  4</t>
  </si>
  <si>
    <t>Fox  5</t>
  </si>
  <si>
    <t>Fox  6</t>
  </si>
  <si>
    <t>Fox  7</t>
  </si>
  <si>
    <t>Fox  8</t>
  </si>
  <si>
    <t>Fox  9</t>
  </si>
  <si>
    <t>Fox  10</t>
  </si>
  <si>
    <t>January Breached -version 2.0</t>
  </si>
  <si>
    <t>Action Along the Rahman Track -version 2.0</t>
  </si>
  <si>
    <t>Fraser's Black Line Dash -version 2.0</t>
  </si>
  <si>
    <t>Kidney Punch -version 2.0</t>
  </si>
  <si>
    <t>Operation Beresford -version 2.0</t>
  </si>
  <si>
    <t>Hunters of Africa -version 2.0</t>
  </si>
  <si>
    <t>Todt -version 2.0</t>
  </si>
  <si>
    <t>"The Saucer' -version 2.0</t>
  </si>
  <si>
    <t>Fox Strikes Back: Fox 2</t>
  </si>
  <si>
    <t>Fox Strikes Back: Fox 1 -Rules Included</t>
  </si>
  <si>
    <t>Fox Strikes Back: Fox 10 -Armor only scenario</t>
  </si>
  <si>
    <t>Fox Strikes Back: Fox 3</t>
  </si>
  <si>
    <t>Fox Strikes Back: Fox 4</t>
  </si>
  <si>
    <t>Fox Strikes Back: Fox 5</t>
  </si>
  <si>
    <t>Fox Strikes Back: Fox 6</t>
  </si>
  <si>
    <t>Fox Strikes Back: Fox 7</t>
  </si>
  <si>
    <t>Fox Strikes Back: Fox 8</t>
  </si>
  <si>
    <t>Fox Strikes Back: Fox 9</t>
  </si>
  <si>
    <t>Afrikakorps AK001: El Alamein: AK 2</t>
  </si>
  <si>
    <t>Afrikakorps AK001: El Alamein: AK 3</t>
  </si>
  <si>
    <t>Afrikakorps AK001: El Alamein: AK 4</t>
  </si>
  <si>
    <t>Afrikakorps AK001: El Alamein: AK 5</t>
  </si>
  <si>
    <t>Afrikakorps AK001: El Alamein: AK 6</t>
  </si>
  <si>
    <t>Afrikakorps AK001: El Alamein: AK 7</t>
  </si>
  <si>
    <t>Afrikakorps AK001: El Alamein: AK 8</t>
  </si>
  <si>
    <t>Afrikakorps AK001: El Alamein: AK 9</t>
  </si>
  <si>
    <t>DTO, Ov17 w A: Air1 w D: FTV2</t>
  </si>
  <si>
    <t>DTO, Ov8</t>
  </si>
  <si>
    <t>DTO, Ov2 w D: ATMM (C13.7)</t>
  </si>
  <si>
    <t>x16</t>
  </si>
  <si>
    <t>ETO Terrain plus Bamboo (G3, Hut (G5), Paddy (G8 -In Season)</t>
  </si>
  <si>
    <t>x10</t>
  </si>
  <si>
    <t>Dunkirk, France</t>
  </si>
  <si>
    <t>DTO - LJ w D: Air1</t>
  </si>
  <si>
    <t>S16 01</t>
  </si>
  <si>
    <t>S16 02</t>
  </si>
  <si>
    <t>S16 03</t>
  </si>
  <si>
    <t>S16 04</t>
  </si>
  <si>
    <t>Gagliono, Sicily</t>
  </si>
  <si>
    <t>Olive Groves &amp; Vineyards (F13) w A: Tr2</t>
  </si>
  <si>
    <t>GS, Mist w D: Gyrostabilizer (D11.1)</t>
  </si>
  <si>
    <t>S16 05</t>
  </si>
  <si>
    <t>S16 06</t>
  </si>
  <si>
    <t>Block - by - Block</t>
  </si>
  <si>
    <t>D: ATMM (C13.7) w A: AE, Sappers (H1.23)</t>
  </si>
  <si>
    <t>S16 07</t>
  </si>
  <si>
    <t>x11 w 18</t>
  </si>
  <si>
    <t>S16 08</t>
  </si>
  <si>
    <t>x10 w 17</t>
  </si>
  <si>
    <t>Ov1 w A: Commandos (H1.24), AE, Sappers (H1.23), FTV1</t>
  </si>
  <si>
    <t>A: Tank Dozer, Gyrostabilizer1 (D11.1)</t>
  </si>
  <si>
    <t>S16 09</t>
  </si>
  <si>
    <t>x16 w x11</t>
  </si>
  <si>
    <t>ETO Terrain plus Rice Paddies (G8 -In Season)</t>
  </si>
  <si>
    <t>Mist +1</t>
  </si>
  <si>
    <t>x16 w 17</t>
  </si>
  <si>
    <t>DTO w/ atlterations, Light Dust w D: Gyrostabilizer2 (D11.1), Air1 w A: Air1</t>
  </si>
  <si>
    <t>Midway between Vevi &amp; Kozani, Western Greece</t>
  </si>
  <si>
    <t>X2 w X3 w x4 w x6</t>
  </si>
  <si>
    <t>D: Tr4 w A: MC7, Tr6</t>
  </si>
  <si>
    <t>Ov7 w A: Recon (E1.23), AE</t>
  </si>
  <si>
    <t>x14 w x16</t>
  </si>
  <si>
    <t>Paddington Bears '96 Pack: PB1 Red Sorghum, Yellow Earth</t>
  </si>
  <si>
    <t xml:space="preserve">Paddington Bears '96 Pack: PB2 The RHA at Bay </t>
  </si>
  <si>
    <t xml:space="preserve">Paddington Bears '96 Pack: PB3 Children of the Kunai  </t>
  </si>
  <si>
    <t xml:space="preserve">Paddington Bears '96 Pack: PB 5 US Forces </t>
  </si>
  <si>
    <t xml:space="preserve">Paddington Bears '96 Pack: PB6 Raw Deal   </t>
  </si>
  <si>
    <t xml:space="preserve">Paddington Bears '96 Pack: PB7 Piece of Cake </t>
  </si>
  <si>
    <t xml:space="preserve">Paddington Bears '96 Pack: PB8 Terminator </t>
  </si>
  <si>
    <t xml:space="preserve">Paddington Bears '96 Pack: PB9 Last Roundup  </t>
  </si>
  <si>
    <t xml:space="preserve">Paddington Bears '96 Pack: PB10 First to See Will </t>
  </si>
  <si>
    <t xml:space="preserve">ASL News #10: ASLN20 Trojan Horses &amp; Euro Pack 2: The Bulge: Euro-Pack 20 Trojan Horses </t>
  </si>
  <si>
    <t xml:space="preserve">Critical Hit Magazine 4.2: PB-CH (B) Powderworks </t>
  </si>
  <si>
    <t>Critical Hit Magazine 4.2: CH81 Hard Cactus</t>
  </si>
  <si>
    <t>Critical Hit Magazine # 1: CH9 Breakthrough to Kozani</t>
  </si>
  <si>
    <t>Critical Hit Magazine # 1: CH2 The Capture of Balta -August 1941</t>
  </si>
  <si>
    <t>Critical Hit Magazine # 1: CH1 Authie; The Death of Company C</t>
  </si>
  <si>
    <t>Stonne: 1940</t>
  </si>
  <si>
    <t>A Will to Fight</t>
  </si>
  <si>
    <t>Darkest December DD2</t>
  </si>
  <si>
    <t>Darkest December DD4</t>
  </si>
  <si>
    <t>SFC 1</t>
  </si>
  <si>
    <t>SFC 2</t>
  </si>
  <si>
    <t>SFC 3</t>
  </si>
  <si>
    <t>SFC 4</t>
  </si>
  <si>
    <t>SFC 5</t>
  </si>
  <si>
    <t>SFC 6</t>
  </si>
  <si>
    <t>SFC 7</t>
  </si>
  <si>
    <t>SFC 8</t>
  </si>
  <si>
    <t>Sw 11</t>
  </si>
  <si>
    <t>Sw 12</t>
  </si>
  <si>
    <t>Sw 13</t>
  </si>
  <si>
    <t>SW 14</t>
  </si>
  <si>
    <t>SW 15</t>
  </si>
  <si>
    <t>SW 16</t>
  </si>
  <si>
    <t>Dezign Pack 10</t>
  </si>
  <si>
    <t>DP 113</t>
  </si>
  <si>
    <t>DP 114</t>
  </si>
  <si>
    <t>DP 115</t>
  </si>
  <si>
    <t>DP 116</t>
  </si>
  <si>
    <t>DP 117</t>
  </si>
  <si>
    <t>DP 118</t>
  </si>
  <si>
    <t>DP 119</t>
  </si>
  <si>
    <t>DP 121</t>
  </si>
  <si>
    <t>DP 120</t>
  </si>
  <si>
    <t>DP 122</t>
  </si>
  <si>
    <t>CH: SFCSR D: Fanatic (A10.8), AE</t>
  </si>
  <si>
    <t>Pork Chop Hill: Korea 1953</t>
  </si>
  <si>
    <t>Berlin: Fall of the Third Reich (2nd Edition)</t>
  </si>
  <si>
    <t>Fot3R 1</t>
  </si>
  <si>
    <t>Fot3R 2</t>
  </si>
  <si>
    <t>Fot3R 3</t>
  </si>
  <si>
    <t>Fot3R 4</t>
  </si>
  <si>
    <t>Fot3R 5</t>
  </si>
  <si>
    <t>Fot3R 6</t>
  </si>
  <si>
    <t>Fot3R 7</t>
  </si>
  <si>
    <t>Fot3R 8</t>
  </si>
  <si>
    <t>Fot3R 9</t>
  </si>
  <si>
    <t>Fot3R 10</t>
  </si>
  <si>
    <t>Fot3R 11</t>
  </si>
  <si>
    <t>Fot3R 12</t>
  </si>
  <si>
    <t>Fot3R 13</t>
  </si>
  <si>
    <t>Fot3R 14</t>
  </si>
  <si>
    <t>Fot3R 15</t>
  </si>
  <si>
    <t>Fot3R 16</t>
  </si>
  <si>
    <t>Berlin Final Days 1</t>
  </si>
  <si>
    <t>Berlin Final Days 2</t>
  </si>
  <si>
    <t>Berlin Final Days 3</t>
  </si>
  <si>
    <t>Berlin Final Days 4</t>
  </si>
  <si>
    <t>Berlin Final Days 5</t>
  </si>
  <si>
    <t>Berlin Final Days 6</t>
  </si>
  <si>
    <t>Berlin Final Days 7</t>
  </si>
  <si>
    <t>Berlin Final Days 8</t>
  </si>
  <si>
    <t>Berlin Final Days 9</t>
  </si>
  <si>
    <t>Berlin Final Days 10</t>
  </si>
  <si>
    <t>Berlin Final Days 11</t>
  </si>
  <si>
    <t>Berlin Final Days 12</t>
  </si>
  <si>
    <t>Berlin Final Days 13</t>
  </si>
  <si>
    <t>Berlin Final Days 14</t>
  </si>
  <si>
    <t>Berlin Final Days 15</t>
  </si>
  <si>
    <t>The Battle For Berlin Module 1: Fall of the Third Reich 7</t>
  </si>
  <si>
    <t>The Battle For Berlin Module 1: Fall of the Third Reich 8</t>
  </si>
  <si>
    <t>The Battle For Berlin Module 1: Fall of the Third Reich 9</t>
  </si>
  <si>
    <t>The Battle For Berlin Module 1: Fall of the Third Reich 10</t>
  </si>
  <si>
    <t>The Battle For Berlin Module 1: Fall of the Third Reich 11</t>
  </si>
  <si>
    <t>The Battle For Berlin Module 1: Fall of the Third Reich 12</t>
  </si>
  <si>
    <t>The Battle For Berlin Module 1: Fall of the Third Reich 13</t>
  </si>
  <si>
    <t>The Battle For Berlin Module 1: Fall of the Third Reich 14</t>
  </si>
  <si>
    <t>The Battle For Berlin Module 1: Fall of the Third Reich 15</t>
  </si>
  <si>
    <t>D22/ A28</t>
  </si>
  <si>
    <t>Tyrant's Lair: The Battle for Berlin, April 1945</t>
  </si>
  <si>
    <t>D25/ A44</t>
  </si>
  <si>
    <t>Darkest December DD 01</t>
  </si>
  <si>
    <t>Darkest December DD 08</t>
  </si>
  <si>
    <t>Darkest December DD 10</t>
  </si>
  <si>
    <t>Darkest December DD 11</t>
  </si>
  <si>
    <t>Darkest December DD 03</t>
  </si>
  <si>
    <t>Darkest December DD 05</t>
  </si>
  <si>
    <t>Darkest December DD 06</t>
  </si>
  <si>
    <t>Darkest December DD 07</t>
  </si>
  <si>
    <t>Darkest December DD 16</t>
  </si>
  <si>
    <t>Darkest December DD 17</t>
  </si>
  <si>
    <t>Darkest December DD 19</t>
  </si>
  <si>
    <t>Darkest December DD 20</t>
  </si>
  <si>
    <t>Stonne 1940, The Stonne Heights CG1</t>
  </si>
  <si>
    <t>The Stonne Heights CG2 &amp; Critical Hit Issue 6.2 Stonne CG2</t>
  </si>
  <si>
    <t>The Stonne Heights CG3 &amp; Critical Hit Issue 6.2 Stonne CG3</t>
  </si>
  <si>
    <t>Arnhem: Third Bridge 4</t>
  </si>
  <si>
    <t>PTO - DJ, CH: TRBH SSR</t>
  </si>
  <si>
    <t>Panther Line PL 1</t>
  </si>
  <si>
    <t>Panther Line PL 2</t>
  </si>
  <si>
    <t>Panther Line PL 3</t>
  </si>
  <si>
    <t>Panther Line PL 4</t>
  </si>
  <si>
    <t>Panther Line PL 5</t>
  </si>
  <si>
    <t>Panther Line PL 6</t>
  </si>
  <si>
    <t>Panther Line PL 7</t>
  </si>
  <si>
    <t>Panther Line PL 8</t>
  </si>
  <si>
    <t>Panther Line PL 9</t>
  </si>
  <si>
    <t>Panther Line PL 10</t>
  </si>
  <si>
    <t>D9-10/ A22</t>
  </si>
  <si>
    <t>All in a Night's Work</t>
  </si>
  <si>
    <t>Hammer and Anvil</t>
  </si>
  <si>
    <t>PL 11</t>
  </si>
  <si>
    <t>PL 12</t>
  </si>
  <si>
    <t>CH: SHSR w D: AE, Air1 w A: AE, Tr1</t>
  </si>
  <si>
    <t>CH: SHSR w A: Tr2</t>
  </si>
  <si>
    <t>CH: SHSR w A: Air2, ATMM (C13,7)</t>
  </si>
  <si>
    <t>CH: SHSR w A: AE, Sappers (H1.24)</t>
  </si>
  <si>
    <t>D2/ A5-6</t>
  </si>
  <si>
    <t>Timmes Orchard II</t>
  </si>
  <si>
    <t>Timmes Orchard AA 1</t>
  </si>
  <si>
    <t>Timmes Orchard AA 2</t>
  </si>
  <si>
    <t>Solitaire Mission 1</t>
  </si>
  <si>
    <t>Solitaire Mission 2</t>
  </si>
  <si>
    <t>TO 1</t>
  </si>
  <si>
    <t>TO 2</t>
  </si>
  <si>
    <t>TO 3</t>
  </si>
  <si>
    <t>TO 4</t>
  </si>
  <si>
    <t>TO 5</t>
  </si>
  <si>
    <t>TO 6</t>
  </si>
  <si>
    <t>TO 7</t>
  </si>
  <si>
    <t>TO 8</t>
  </si>
  <si>
    <t>Timmes Orchard II TO 1</t>
  </si>
  <si>
    <t>Timmes Orchard II TO 2</t>
  </si>
  <si>
    <t>Timmes Orchard II TO 3</t>
  </si>
  <si>
    <t>Timmes Orchard II TO 5</t>
  </si>
  <si>
    <t>Timmes Orchard II TO 4</t>
  </si>
  <si>
    <t>Timmes Orchard II TO 6</t>
  </si>
  <si>
    <t>Timmes Orchard II TO 7</t>
  </si>
  <si>
    <t>Timmes Orchard II TO 8</t>
  </si>
  <si>
    <t>TFAT 01</t>
  </si>
  <si>
    <t>TFAT 02</t>
  </si>
  <si>
    <t>Last Message Home</t>
  </si>
  <si>
    <t>Syare's Stand</t>
  </si>
  <si>
    <t>Last Outpost</t>
  </si>
  <si>
    <t>Shattered and Tattered</t>
  </si>
  <si>
    <t>Who Surrounds Whom?</t>
  </si>
  <si>
    <t>D14/ A14 +</t>
  </si>
  <si>
    <t xml:space="preserve">CH: APSR, DS, EW, FS w A: Ski, WC, MOL, </t>
  </si>
  <si>
    <t>Ov2 w D: Tr3 w A: Tr4</t>
  </si>
  <si>
    <t>Factory (B23.74), Sewer</t>
  </si>
  <si>
    <t>A: PF/ ATMM (C13.3-13.7)</t>
  </si>
  <si>
    <t>CH: APSR, GS w A: Ski, WC, MOL</t>
  </si>
  <si>
    <t>D3-45 A8</t>
  </si>
  <si>
    <t>HtH, NQ, Ov1 w D: FB1, AE w A: AE</t>
  </si>
  <si>
    <t>Ov2, PF Capabilities (A25.85)</t>
  </si>
  <si>
    <t>CH: APSR, GS w A: hd5, Ski, WC, MOL</t>
  </si>
  <si>
    <t>CH: APSR, GS, NQ w A: FTV1</t>
  </si>
  <si>
    <t>CH: APSR, FS, GS w D: FB2 w A: hd2, Ski, WC, MOL</t>
  </si>
  <si>
    <t>D18/ A26</t>
  </si>
  <si>
    <t>CH: APSR, CH: FAWSR w D: MOL w A: Tr8</t>
  </si>
  <si>
    <t>CH: APSR, Olive Groves (F13.5), Vineyards (F13.6)</t>
  </si>
  <si>
    <t>D10/ A12-13</t>
  </si>
  <si>
    <t>FB2 w D: MOL (A22.6)</t>
  </si>
  <si>
    <t>D36 A2</t>
  </si>
  <si>
    <t>NQ, Cellar (O6), CH: APSR</t>
  </si>
  <si>
    <t>CH: BVR SSR w D: FB2 w A: Tr2</t>
  </si>
  <si>
    <t>D21/ A72</t>
  </si>
  <si>
    <t>D21/ A28</t>
  </si>
  <si>
    <t>CH: BVR SSR w D: FB2 w A: FTV1, Tr2</t>
  </si>
  <si>
    <t>D55/ A56</t>
  </si>
  <si>
    <t>CH: BVR SSR w D: AC1, FB12 w A: FTV2, Tr14</t>
  </si>
  <si>
    <t>CH: BVR SSR w D: FB4 w A: Tr2</t>
  </si>
  <si>
    <t>CH: BVR SSR w D: FB1, Fanatic (A10.8)</t>
  </si>
  <si>
    <t>CH: BVR SSR, LV (Hazy or Dark) w D: AC2, FB12, Fanatic (A10.8) w A: FTV2, Tr21</t>
  </si>
  <si>
    <t>D510 A37</t>
  </si>
  <si>
    <t>D172/ A169</t>
  </si>
  <si>
    <t>CH: OWCSR w D: AE w A: FTV0-1</t>
  </si>
  <si>
    <t>NG 1</t>
  </si>
  <si>
    <t>NG 2</t>
  </si>
  <si>
    <t>NG 3</t>
  </si>
  <si>
    <t>NG 4</t>
  </si>
  <si>
    <t>NG 5</t>
  </si>
  <si>
    <t>NG 6</t>
  </si>
  <si>
    <t>NG 7</t>
  </si>
  <si>
    <t>Those Ragged Bloddy Heroes Gona 1</t>
  </si>
  <si>
    <t>Those Ragged Bloddy Heroes Gona 2</t>
  </si>
  <si>
    <t>Those Ragged Bloddy Heroes Gona 3</t>
  </si>
  <si>
    <t>Those Ragged Bloddy Heroes Gona 4</t>
  </si>
  <si>
    <t>Those Ragged Bloddy Heroes Gona 5</t>
  </si>
  <si>
    <t>Those Ragged Bloddy Heroes Gona 6</t>
  </si>
  <si>
    <t>Those Ragged Bloddy Heroes Gona 7</t>
  </si>
  <si>
    <t>Those Ragged Bloddy Heroes CG</t>
  </si>
  <si>
    <t>PTO - DJ, CH: GMSR SSR</t>
  </si>
  <si>
    <t>PTO - DJ, CH: GMSR SSR w A: SA</t>
  </si>
  <si>
    <t>New Guinea NG 1</t>
  </si>
  <si>
    <t>New Guinea NG 2</t>
  </si>
  <si>
    <t>New Guinea NG 3</t>
  </si>
  <si>
    <t>New Guinea NG 4</t>
  </si>
  <si>
    <t>New Guinea NG 5</t>
  </si>
  <si>
    <t>New Guinea NG 6</t>
  </si>
  <si>
    <t>New Guinea NG 7</t>
  </si>
  <si>
    <t>New Guinea NG CG</t>
  </si>
  <si>
    <t>Band of Brothers: Normandy</t>
  </si>
  <si>
    <t>All American III: Shanley's Hill AA24</t>
  </si>
  <si>
    <t>All American III: Shanley's Hill AA25</t>
  </si>
  <si>
    <t>All American III: Shanley's Hill AA26</t>
  </si>
  <si>
    <t>All American III: Shanley's Hill AA27</t>
  </si>
  <si>
    <t>All American III: Shanley's Hill AA28</t>
  </si>
  <si>
    <t>CH: BUBSR</t>
  </si>
  <si>
    <t>CH: BUBSR w D: Train w A: NQ</t>
  </si>
  <si>
    <t>CH: BUBSR SSR, CI</t>
  </si>
  <si>
    <t>Berlin 1: Final Victory Monster Edition</t>
  </si>
  <si>
    <t>Berlin II: Fuhrer's End Monstaer Edition</t>
  </si>
  <si>
    <t>Su to the Slaughter</t>
  </si>
  <si>
    <t>Berlin 1</t>
  </si>
  <si>
    <t>Berlin 2</t>
  </si>
  <si>
    <t>Berlin 3</t>
  </si>
  <si>
    <t>Berlin 4</t>
  </si>
  <si>
    <t>Berlin 5</t>
  </si>
  <si>
    <t>Berlin 6</t>
  </si>
  <si>
    <t>Berlin 7</t>
  </si>
  <si>
    <t>Berlin 8</t>
  </si>
  <si>
    <t>Berlin 9</t>
  </si>
  <si>
    <t>Berlin 10</t>
  </si>
  <si>
    <t>Berlin 11</t>
  </si>
  <si>
    <t>Berlin 12</t>
  </si>
  <si>
    <t>Berlin 13</t>
  </si>
  <si>
    <t>Berlin 14</t>
  </si>
  <si>
    <t>Berlin 15</t>
  </si>
  <si>
    <t>Berlin 16</t>
  </si>
  <si>
    <t>Berlin 17</t>
  </si>
  <si>
    <t>Lion of Judah</t>
  </si>
  <si>
    <t>De Bono's Advance</t>
  </si>
  <si>
    <t>LJ 1</t>
  </si>
  <si>
    <t>LJ 2</t>
  </si>
  <si>
    <t>LJ 3</t>
  </si>
  <si>
    <t>LJ 4</t>
  </si>
  <si>
    <t>LJ 5</t>
  </si>
  <si>
    <t>LJ 6</t>
  </si>
  <si>
    <t>LJ 7</t>
  </si>
  <si>
    <t>LJ 8</t>
  </si>
  <si>
    <t>x15 w 30</t>
  </si>
  <si>
    <t>Tracks ((F9), Cactus Patch (F13.4), Cactus Hedge (F13.3) w A: Air1</t>
  </si>
  <si>
    <t>The Christmas Offensive</t>
  </si>
  <si>
    <t>Demeguina Pass, Ehtiopia</t>
  </si>
  <si>
    <t>West of the Mareb River, Ethiopia</t>
  </si>
  <si>
    <t>Ov7, NQ w D: Ethiopian Tank Hunter Hero (G1.421) w A: Cavalry1</t>
  </si>
  <si>
    <t>The Tembiwn, Ethiopia</t>
  </si>
  <si>
    <t>x9</t>
  </si>
  <si>
    <t>Tracks ((F9), Cactus Patch (F13.4), Cactus Hedge , (F13.3), NQ w D: Fanatic (A10.8)</t>
  </si>
  <si>
    <t>War Drum</t>
  </si>
  <si>
    <t>Amba Aradam</t>
  </si>
  <si>
    <t>Amba Aradam, Ethiopia</t>
  </si>
  <si>
    <t>D14/ A37</t>
  </si>
  <si>
    <t>Tracks ((F9), Cactus Patch (F13.4), Cactus Hedge (F13.3), Ov8, NQ w D: Air1</t>
  </si>
  <si>
    <t>Tankette Rampage</t>
  </si>
  <si>
    <t>on the Road to Addis Ababa, Ethiopia</t>
  </si>
  <si>
    <t>Cactus Patch (F13.4), Cactus Hedge (F13.3), +1 LV, Ov3 w D: Fanatic (A10.8), Charge (A13.6)</t>
  </si>
  <si>
    <t>Poisoned Battle</t>
  </si>
  <si>
    <t>x16 w 28</t>
  </si>
  <si>
    <t>Colonial Soldiers</t>
  </si>
  <si>
    <t>The Ogaden, Ethiopia</t>
  </si>
  <si>
    <t>28 w 28 w 29</t>
  </si>
  <si>
    <t>Cactus Patch (F13.4), Hammada, Ov7 w D: Air1</t>
  </si>
  <si>
    <t>The Last Loud Roar</t>
  </si>
  <si>
    <t>Addis Abbaba, Ethiopia</t>
  </si>
  <si>
    <t>D26/ A25</t>
  </si>
  <si>
    <t>Tracks ((F9), Cactus Patch (F13.4), Cactus Hedge (F13.3) w D: hd1</t>
  </si>
  <si>
    <t>Mist w D: hd1 w A: Tr3</t>
  </si>
  <si>
    <t>OO1</t>
  </si>
  <si>
    <t>OO2</t>
  </si>
  <si>
    <t>OO3</t>
  </si>
  <si>
    <t>OO4</t>
  </si>
  <si>
    <t>OO5</t>
  </si>
  <si>
    <t>OO6</t>
  </si>
  <si>
    <t>OO7</t>
  </si>
  <si>
    <t>OO8</t>
  </si>
  <si>
    <t>OO9</t>
  </si>
  <si>
    <t>OO10</t>
  </si>
  <si>
    <t>OO11</t>
  </si>
  <si>
    <t>OO12</t>
  </si>
  <si>
    <t>OO13</t>
  </si>
  <si>
    <t>OO14</t>
  </si>
  <si>
    <t>OO15</t>
  </si>
  <si>
    <t>OO16</t>
  </si>
  <si>
    <t>San Savino</t>
  </si>
  <si>
    <t>San Savino, Italy</t>
  </si>
  <si>
    <t>Ov12 w A: Tr6</t>
  </si>
  <si>
    <t>BC, Ov1 w</t>
  </si>
  <si>
    <t>Croce</t>
  </si>
  <si>
    <t>Croce, Italy</t>
  </si>
  <si>
    <t xml:space="preserve">Ov12 </t>
  </si>
  <si>
    <t>Gemmano</t>
  </si>
  <si>
    <t>Gemmano, Italy</t>
  </si>
  <si>
    <t>18 w 41</t>
  </si>
  <si>
    <t>Olive Grove (B18.4), Ov18</t>
  </si>
  <si>
    <t>San Savino: The Final Chapter</t>
  </si>
  <si>
    <t>Ov6 w D: AS</t>
  </si>
  <si>
    <t>Coriano II</t>
  </si>
  <si>
    <t>2a w 5a</t>
  </si>
  <si>
    <t>Ov10w D: AS</t>
  </si>
  <si>
    <t>The Benefizio Ford</t>
  </si>
  <si>
    <t>Rovareto, San Marino</t>
  </si>
  <si>
    <t>Mud, Olive Grove (B14.8), Ford (B20.8)</t>
  </si>
  <si>
    <t>Montelupo</t>
  </si>
  <si>
    <t>Montekupo, San Marino</t>
  </si>
  <si>
    <t>16 w 50</t>
  </si>
  <si>
    <t>Olive Groves (B14.8), Ov10 w D: AS</t>
  </si>
  <si>
    <t>Push Back</t>
  </si>
  <si>
    <t>Monte Pulito, San Marino</t>
  </si>
  <si>
    <t>CH: Monte Pulito</t>
  </si>
  <si>
    <t>Thapa's V.C.</t>
  </si>
  <si>
    <t>Mud w A: Fanatic (A10.8)</t>
  </si>
  <si>
    <t>Hill 235</t>
  </si>
  <si>
    <t>Hill 235, San Marino</t>
  </si>
  <si>
    <t>CH: Hill 235</t>
  </si>
  <si>
    <t>San Fortunato</t>
  </si>
  <si>
    <t>San Fortunato, Italy</t>
  </si>
  <si>
    <t>2 w 19</t>
  </si>
  <si>
    <t>Ov8 w D: AS</t>
  </si>
  <si>
    <t>Counter Attack at Monteciecio</t>
  </si>
  <si>
    <t>Dawn LV</t>
  </si>
  <si>
    <t>Mud, Dawn LV w D: AS</t>
  </si>
  <si>
    <t>Back and Forth</t>
  </si>
  <si>
    <t>Montecieco, Italy</t>
  </si>
  <si>
    <t>CH: Montecieco</t>
  </si>
  <si>
    <t>The Charge of the Queen's Bays</t>
  </si>
  <si>
    <t>D25/ A3</t>
  </si>
  <si>
    <t>D3/ A21</t>
  </si>
  <si>
    <t>Brecourt Manor -Strasse II</t>
  </si>
  <si>
    <t>Bm 3</t>
  </si>
  <si>
    <t xml:space="preserve"> BM 4</t>
  </si>
  <si>
    <t>So Full of Fire'</t>
  </si>
  <si>
    <t>BC, PD</t>
  </si>
  <si>
    <t>Advance on Beach Exit 2</t>
  </si>
  <si>
    <t>Strasse 1</t>
  </si>
  <si>
    <t>Strasse 2</t>
  </si>
  <si>
    <t>Strasse 3</t>
  </si>
  <si>
    <t>Strasse 4</t>
  </si>
  <si>
    <t>Strasse, Germany</t>
  </si>
  <si>
    <t>CH: Strasse</t>
  </si>
  <si>
    <t>CH: Brecourt Manor</t>
  </si>
  <si>
    <t>A: Fanatic (A10.8)</t>
  </si>
  <si>
    <t>Surprised Outside of Strasse</t>
  </si>
  <si>
    <t>American/ British vs. German (from November 1942-May 1943</t>
  </si>
  <si>
    <t>Ov3, Interrogation (E2)</t>
  </si>
  <si>
    <t>Olive Groves (F13.5) , Soft Ground (D8.21 w D: AE w A: MC2</t>
  </si>
  <si>
    <t>D15/ A19-21</t>
  </si>
  <si>
    <t>Mist, Ov5 w D: Air2 w A: AE</t>
  </si>
  <si>
    <t>FS, GS, Mist, Ford (B20.8) w A: AE</t>
  </si>
  <si>
    <t>Ov3 w A: Gyrostabilizer (D11.1)</t>
  </si>
  <si>
    <t>Gyrostabilizer (D11.1)</t>
  </si>
  <si>
    <t>D10/ A12-14</t>
  </si>
  <si>
    <t>D12/ A17-20</t>
  </si>
  <si>
    <t>D8/ A4-8</t>
  </si>
  <si>
    <t>D28/ A40</t>
  </si>
  <si>
    <t>NQ w D: AE, Ammo Vehicle (E10), Tr4 w A: MOL, Cavalry12</t>
  </si>
  <si>
    <t>Maloarkhangelsk, Russia</t>
  </si>
  <si>
    <t>D: MOL w A: AE, Sappers (H1.23)</t>
  </si>
  <si>
    <t>Gross Rederching, France</t>
  </si>
  <si>
    <t>D: Gyrostabilizer (D11.1)</t>
  </si>
  <si>
    <t>L' Abbaye Blanche</t>
  </si>
  <si>
    <t>L' Abbaye Blance, France</t>
  </si>
  <si>
    <t>Ov2, BC</t>
  </si>
  <si>
    <t>Davoa, Mindanao, the Phillipines</t>
  </si>
  <si>
    <t>Gela, Sicily</t>
  </si>
  <si>
    <t>D15/ A32</t>
  </si>
  <si>
    <t>PTO - DJ w A: AS , Tr1</t>
  </si>
  <si>
    <t>OV10, Olive Groves (F13.5), Hard Sand (G13.3) w A: AE, ATMM (C13.7)</t>
  </si>
  <si>
    <t>Dubno, Russia</t>
  </si>
  <si>
    <t>D18/ A27</t>
  </si>
  <si>
    <t>Ov6, Soft Ground D8.21) w A: Tr3 w D: AS</t>
  </si>
  <si>
    <t>Ov3, Soft Ground (D8.21) w A: Air, FTV1</t>
  </si>
  <si>
    <t>EW, FS, GS, HtH, Ov2 w D: MOL</t>
  </si>
  <si>
    <t>Ov1 w A: Gyrostabilizer (D11.1)</t>
  </si>
  <si>
    <t>FS, GS w A: HtH, Italians Banzai (G1.5) w D: WC</t>
  </si>
  <si>
    <t>BFP: CoS SSR, HtH, Mist, Ov1 w A: Air3, Tr10 w D: Air1</t>
  </si>
  <si>
    <t>GS, WC w D: Walking Wounded (ABtF CG19) w A: HtH</t>
  </si>
  <si>
    <t>D0-4/ A5</t>
  </si>
  <si>
    <t>D18-24/ A15</t>
  </si>
  <si>
    <t>GS w D: WC w A: Italians ( Fanatic A10.8, ATMM, AE)</t>
  </si>
  <si>
    <t>GS w A: WC (Russian only)</t>
  </si>
  <si>
    <t>GS, Ov8 w D: Air1, WC w A: Fanatic (A10.8)</t>
  </si>
  <si>
    <t>DS, WC w D: Cavalry10 w A: AS, EW</t>
  </si>
  <si>
    <t>D17/ A10+</t>
  </si>
  <si>
    <t>D27/ A14</t>
  </si>
  <si>
    <t>A2-6</t>
  </si>
  <si>
    <t>D6/ A9-16</t>
  </si>
  <si>
    <t>BC w A: AE</t>
  </si>
  <si>
    <t>BC, Rain</t>
  </si>
  <si>
    <t>Caumont l' Evente, France</t>
  </si>
  <si>
    <t>BC, Ov3, Steeple (B31.2) w A: Dozer1</t>
  </si>
  <si>
    <t>BC w D: AE w A: Dozer1</t>
  </si>
  <si>
    <t>D8/ A9-10</t>
  </si>
  <si>
    <t>BC, Mist, Ov2 w Cullin3</t>
  </si>
  <si>
    <t>D3/ A3-5</t>
  </si>
  <si>
    <t>D13/ A29</t>
  </si>
  <si>
    <t>Ov4 w D: MOL w A: MC9</t>
  </si>
  <si>
    <t>GS w D: MOL w A: FTV1</t>
  </si>
  <si>
    <t>Ov3 w D: FB2, MOL, BS</t>
  </si>
  <si>
    <t>Ov2 w D: MOL w A: ATMM (C13.7)</t>
  </si>
  <si>
    <t>Ov3 w D: Dug-In Tank (D9.54), MOL, AE w A: MC8</t>
  </si>
  <si>
    <t>D17/ A9</t>
  </si>
  <si>
    <t>D3-4/ A8</t>
  </si>
  <si>
    <t>FS, Radioless AFV's (D14) w A: Inexperienced Crews (D2.34)</t>
  </si>
  <si>
    <t>CI, Ov1, RT, Factory (B23.74) w D: Fanatic (A10.8)</t>
  </si>
  <si>
    <t>D: Air2 w A: Tr3</t>
  </si>
  <si>
    <t>Pine w D: hd1 w A: Air3, hd5, AE</t>
  </si>
  <si>
    <t>PTO - DJ w D: Human Wave (A25.23)</t>
  </si>
  <si>
    <t>Along the Magalang Road, South of Concepcion, Luzon, the Philippine Islands</t>
  </si>
  <si>
    <t>Mist, Mud, Steeple (B31.2) w D: Gyrostabilizer (D11.1), AE</t>
  </si>
  <si>
    <t>D9-10/ A15-17</t>
  </si>
  <si>
    <t>Ov2 w A: AE</t>
  </si>
  <si>
    <t>EW, GS, Ov2, Factory (B23.74) w A: Ski14</t>
  </si>
  <si>
    <t>D: AE, BS</t>
  </si>
  <si>
    <t>PTO - LJ w A: PD5</t>
  </si>
  <si>
    <t>PTO - LJ w D: FB2</t>
  </si>
  <si>
    <t>D11/ A9-10</t>
  </si>
  <si>
    <t>Cactus Patches (B14.7), Olive Groves (B14.8) w A: Air3, Tr5</t>
  </si>
  <si>
    <t>Cactus Patches (B14.7), Olive Groves (B14.8), Vineyards (B12.7)</t>
  </si>
  <si>
    <t>1M West of Persano, Italy</t>
  </si>
  <si>
    <t>D: FB2 w A: Tr5</t>
  </si>
  <si>
    <t>D12/ A32</t>
  </si>
  <si>
    <t>D43/ A33</t>
  </si>
  <si>
    <t>D: Tr3 w A: Tr3</t>
  </si>
  <si>
    <t>American (FSSF)</t>
  </si>
  <si>
    <t>D46 A14</t>
  </si>
  <si>
    <t>A: Commandos (H1.24), Gyrostabilizer (D11.1)</t>
  </si>
  <si>
    <t>D7-8/ A15</t>
  </si>
  <si>
    <t>D4-7/ A14</t>
  </si>
  <si>
    <t>Olive Groves (B14.8) w A: AE, Sappers (B28.8)</t>
  </si>
  <si>
    <t>ASL Action Pack 9: To the Bridge!</t>
  </si>
  <si>
    <t>AP84</t>
  </si>
  <si>
    <t>Bopkyin, Burma</t>
  </si>
  <si>
    <t>8a</t>
  </si>
  <si>
    <t>PTO - LJ w D: AS</t>
  </si>
  <si>
    <t>Slicing the Throat</t>
  </si>
  <si>
    <t>7a</t>
  </si>
  <si>
    <t>PTO - DJ, Cactus Hedges (B9.7)</t>
  </si>
  <si>
    <t>8a w 9b w 40</t>
  </si>
  <si>
    <t>PTO - LJ w D: Sappers (B28.8)</t>
  </si>
  <si>
    <t>Full Moon Madnes</t>
  </si>
  <si>
    <t>North of Kuziek, Burma</t>
  </si>
  <si>
    <t>9a</t>
  </si>
  <si>
    <t>PTO - LJ, Ov9</t>
  </si>
  <si>
    <t>To the Pain</t>
  </si>
  <si>
    <t>Smashing the Hook</t>
  </si>
  <si>
    <t>Parting Shots</t>
  </si>
  <si>
    <t>Thebyuchaung, Burma</t>
  </si>
  <si>
    <t>End of the Beginning</t>
  </si>
  <si>
    <t>D29/ A26</t>
  </si>
  <si>
    <t>PTO - LJ, Ov3 w A: AE</t>
  </si>
  <si>
    <t>PTO - LJ w A: BT</t>
  </si>
  <si>
    <t>PTO - LJ, Ov4, Irrigated Rice Paddies (G8.12), Banks (G8.21)</t>
  </si>
  <si>
    <t>Westrn Front 1944</t>
  </si>
  <si>
    <t>BC, Sunken Lanes (B4.43), Mist, Ov6</t>
  </si>
  <si>
    <t>PTO - LJ, Ov1 w A: Tr3</t>
  </si>
  <si>
    <t>PTO - DJ, Ov3 w A: Human Wave (A25.23)</t>
  </si>
  <si>
    <t>D20/ A14</t>
  </si>
  <si>
    <t>MMP: KR SSR w D: Cave4 w A: Cave1</t>
  </si>
  <si>
    <t>MMP: KR SSR, Rain w D: Cave2, FB3 w A: FTV1</t>
  </si>
  <si>
    <t>D: Cave7 w A: AE</t>
  </si>
  <si>
    <t>Ov2 w A: FTV3, Gyrostabilizers (D11.1)</t>
  </si>
  <si>
    <t>D: Air2 w A: Tr1</t>
  </si>
  <si>
    <t>Ov2 w A: AS, MOL</t>
  </si>
  <si>
    <t>AH: RB SSR, LV w D: Walking Wounded (ABtF CG19) w A: FTV1</t>
  </si>
  <si>
    <t>AE, Fanatic (A10.8), ATMM (C13.7)</t>
  </si>
  <si>
    <t>Ov4, Interrogation w A: AE</t>
  </si>
  <si>
    <t>Ov4, RB Cellars, Factory w D: FB5, MOL, Fanatic (A10.8) w A: AE, Air</t>
  </si>
  <si>
    <t>D10/ A1</t>
  </si>
  <si>
    <t xml:space="preserve">A: Air2 </t>
  </si>
  <si>
    <t>D32/ A30</t>
  </si>
  <si>
    <t>PB SSR w A: Walking Wounded (ABtF CG19)</t>
  </si>
  <si>
    <t>GS, HtH, Factories (B23.74) w D: BT w A: Commisar (25.22)</t>
  </si>
  <si>
    <t>PTO - LJ, Ov2 w A: Tr3 w D: Air, Cavalry7</t>
  </si>
  <si>
    <t>Ov4, Factories (B23.74) w D: Allied Troops (A10.7)</t>
  </si>
  <si>
    <t>AlH, Factory (B23.74)</t>
  </si>
  <si>
    <t>D21/ A14</t>
  </si>
  <si>
    <t>NQ w D: Air2</t>
  </si>
  <si>
    <t>D8-9/ A20</t>
  </si>
  <si>
    <t>GS, Ov3 w D: Air w A: cavalry17, hd4</t>
  </si>
  <si>
    <t>Cactus Hedges (B9.7), Cactus Patch (B14.7) w D: ATMM (C13.7) w A: Air</t>
  </si>
  <si>
    <t>D9-12/ A6-11</t>
  </si>
  <si>
    <t>D10/ A12-18</t>
  </si>
  <si>
    <t>Ov1 w A: BT</t>
  </si>
  <si>
    <t>D4/ A5-7</t>
  </si>
  <si>
    <t>DLV, Ov3 w A: AE</t>
  </si>
  <si>
    <t>PTO - LJ, LV w D: BT</t>
  </si>
  <si>
    <t>Ov1 w A: AE, Tr3</t>
  </si>
  <si>
    <t>D7/ A3</t>
  </si>
  <si>
    <t>Soft Ground (D8.21), Mist, Ov2</t>
  </si>
  <si>
    <t>Ov1 w A: Air3, Gyrostabilizers (D11.1), AE</t>
  </si>
  <si>
    <t>MMP: KR SSR w D: Cave18 w A: AE, Fanatic (A10.8)</t>
  </si>
  <si>
    <t>Ov2 w A: Dyrostabilizer (D11.1)</t>
  </si>
  <si>
    <t>Ov1, Palm Trees (G4) w D: AS</t>
  </si>
  <si>
    <t>French Indochina</t>
  </si>
  <si>
    <t>PTO - LJ, Ov1 w A: Air1</t>
  </si>
  <si>
    <t>Ov3, BC</t>
  </si>
  <si>
    <t>Ov1, Palm Trees (G4)</t>
  </si>
  <si>
    <t>D2/ A2-4</t>
  </si>
  <si>
    <t>D3-4/ A15-16</t>
  </si>
  <si>
    <t>D10/ A9-10</t>
  </si>
  <si>
    <t>DTO, DLV, MMP: LitS SSR, Ov4</t>
  </si>
  <si>
    <t>DTO, DLV, MMP: LitS SSR, Ov5, Air0-3, Track (F9) w A: Sappers (B28.9)</t>
  </si>
  <si>
    <t>D6-7/ A15-16</t>
  </si>
  <si>
    <t>D8/ A10-11</t>
  </si>
  <si>
    <t>DTO, DLV, MMP: LitS SSR, Ov4 w A: Air0-3</t>
  </si>
  <si>
    <t>D11-13 /A14-17</t>
  </si>
  <si>
    <t>D3/ A2-3</t>
  </si>
  <si>
    <t>Ov3 w D: Fanatic (A10.8)</t>
  </si>
  <si>
    <t>Ov2 w D: Tr1 w A: MOL</t>
  </si>
  <si>
    <t>Ov5 w D: FB5, Sewer, MOL w A: NQ, AE, Tr2</t>
  </si>
  <si>
    <t>D20/ A34</t>
  </si>
  <si>
    <t>RT, NQ w D: AS, Commisar (A25.22)</t>
  </si>
  <si>
    <t>Ov6, EmRR (B32.1), Irrigated Rice Paddies (G8.12) w D: MC4</t>
  </si>
  <si>
    <t>DTO, DLV w A: Riders (D6.12)</t>
  </si>
  <si>
    <t>D28/ A55</t>
  </si>
  <si>
    <t>D: AE, Tr1 w A: AE, Air2</t>
  </si>
  <si>
    <t>LV, Ov1 w D: Gyrostabilizer (D11.1) w A: Tr2</t>
  </si>
  <si>
    <t>PTO -LJ, AS, Ov3</t>
  </si>
  <si>
    <t>RT, CI</t>
  </si>
  <si>
    <t>The Yelna Bridge</t>
  </si>
  <si>
    <t>Ov1, NQ w D: MOL</t>
  </si>
  <si>
    <t>NQ, AS</t>
  </si>
  <si>
    <t>RB Cellars, Factory (B23.74) w A: AE, Tr2</t>
  </si>
  <si>
    <t>Ov2, AE</t>
  </si>
  <si>
    <t>Ov1, AE</t>
  </si>
  <si>
    <t>GS, Ov1 w D: FB w A: Tr2</t>
  </si>
  <si>
    <t>BWF, Mud, Ov2 w A: Gyrostabilizer (D11.1)</t>
  </si>
  <si>
    <t>BWF, LV w A: Gyrostabilizer (D11.1)</t>
  </si>
  <si>
    <t>MMP: VotG SSR, Walking Wounded (ABtF CG19)</t>
  </si>
  <si>
    <t>D: Tr2 w A: MC3</t>
  </si>
  <si>
    <t>NQ, FB2 w D: Fanatic Strongpoint (VotG CG11) w A: AE</t>
  </si>
  <si>
    <t>Ov3, Steeple (B31.2)</t>
  </si>
  <si>
    <t>PTO - DJ, MMP: SC SSR</t>
  </si>
  <si>
    <t>PTO - DJ, MMP: SC SSR w A; Dozer1</t>
  </si>
  <si>
    <t>PTO - DJ, MMP: SC SSR w D: Trip Wires (SC 6), Trip Flares (E1.95)</t>
  </si>
  <si>
    <t>D0-1/ A3-7</t>
  </si>
  <si>
    <t>D16/ A9</t>
  </si>
  <si>
    <t>D3/ A17</t>
  </si>
  <si>
    <t>D0-1/ A8-9</t>
  </si>
  <si>
    <t>BC w D: FB1, Steeple (B31.2) w A: AE</t>
  </si>
  <si>
    <t>D7-9/ A12-18</t>
  </si>
  <si>
    <t>Factory (B23.74), RT</t>
  </si>
  <si>
    <t>Factory (B23.74) w D: MOL w A: hd6, Tr1</t>
  </si>
  <si>
    <t>Ov2 w D: ATMM (C13.7)</t>
  </si>
  <si>
    <t>D13/ A14-15</t>
  </si>
  <si>
    <t>D14/ A16-17</t>
  </si>
  <si>
    <t>D9/-16 A10</t>
  </si>
  <si>
    <t>MMP: VotG SSR w D: AS, FB, Walking Wounded (ABtF CG17) w A: AS</t>
  </si>
  <si>
    <t>D54/ A48</t>
  </si>
  <si>
    <t>LV, MMP: VotG SSR w D: BT, FB, Fanatic Strongpoint (CG11)</t>
  </si>
  <si>
    <t>PTO - LJ, Ov4, LV (Turn 7) w D: hd10 w A: bi10, Tr4</t>
  </si>
  <si>
    <t>PTO - LJ, NQ, Ov3</t>
  </si>
  <si>
    <t>Mud w D: Air1 w A: Air1</t>
  </si>
  <si>
    <t>Ov3, BC w D: Fanatic (A10.8)</t>
  </si>
  <si>
    <t>Mist w D: AE, Tr2</t>
  </si>
  <si>
    <t>PTO - LJ, Ov1 w D: Dug-In AFV's2 (D9.54), Tr2</t>
  </si>
  <si>
    <t>Ov2, Plowed Fields (B15.6)</t>
  </si>
  <si>
    <t>RT w D: AS, FB1, Fanatic (A10.8), Sewer</t>
  </si>
  <si>
    <t>D: AS, MOL, Sewer</t>
  </si>
  <si>
    <t>D20+/ A20</t>
  </si>
  <si>
    <t>DS, FS w D: WC, ATMM (C13.7) w A: Tr6</t>
  </si>
  <si>
    <t>NQ w D: Tr4 w A: Cavalry18</t>
  </si>
  <si>
    <t>D: BT, MOL w A: Tr2</t>
  </si>
  <si>
    <t>Air1 w D: Tr1, MOL</t>
  </si>
  <si>
    <t>A: AE, Tr5</t>
  </si>
  <si>
    <t xml:space="preserve"> HtH, NQ w A: AE, Sewer</t>
  </si>
  <si>
    <t>D: Tr1 w  A: Tr2</t>
  </si>
  <si>
    <t>D9 A12</t>
  </si>
  <si>
    <t>MTO, DLV, Olive Groves (B14.8) w A: GL10</t>
  </si>
  <si>
    <t>MTO, DLV, Olive Groves (B14.8) w A: GL13</t>
  </si>
  <si>
    <t>MTO, DLV, Olive Groves (B14.8) w A: GL23</t>
  </si>
  <si>
    <t>MTO, Olive Groves (B14.8) w D: AS w A: PD</t>
  </si>
  <si>
    <t>MTO, Olive Groves (B14.8) w A: GL10</t>
  </si>
  <si>
    <t>MTO, Olive Groves (B14.8), Vineyards (B12.7) w D: Commandos (H1.24)</t>
  </si>
  <si>
    <t>MTO w A: AE</t>
  </si>
  <si>
    <t>D: FB8, Fanatic (A10.8) w A: AE</t>
  </si>
  <si>
    <t>D0-3/ A3</t>
  </si>
  <si>
    <t>D6-7/ A12</t>
  </si>
  <si>
    <t>A: Air1, MC12</t>
  </si>
  <si>
    <t>GS w A: Cavalry24, hd3, Inexperienced Crews (D3.45)</t>
  </si>
  <si>
    <t>D: Cavalry17 w A: Cavalry17</t>
  </si>
  <si>
    <t>Ov4, CI w A: AE</t>
  </si>
  <si>
    <t>Ov4, RT, RB Cellars (O6) w D: FB5, MOL, Fanatic (A10.8) w A: AE, Air1</t>
  </si>
  <si>
    <t>A: Cavalry14, Tr2, Swim (E6.5)</t>
  </si>
  <si>
    <t>D11-16/ A11</t>
  </si>
  <si>
    <t>D25/ A20</t>
  </si>
  <si>
    <t>D: Tr2 w Ov4 w A: Bi6</t>
  </si>
  <si>
    <t>D: Cavalry17, hd3 w A: Air2</t>
  </si>
  <si>
    <t>D21 A10</t>
  </si>
  <si>
    <t>Ov4 w D: Tr6 w A: Tr5</t>
  </si>
  <si>
    <t>D20/ A32</t>
  </si>
  <si>
    <t>NQ, HtH, Ov3 w A: Tr2</t>
  </si>
  <si>
    <t>Ov1 w A: Air2, Tr6</t>
  </si>
  <si>
    <t>D18/ A36</t>
  </si>
  <si>
    <t>NQ, HtH, Ov4, Factory (B23.74) w A: Tr2</t>
  </si>
  <si>
    <t>Extracarricular Activity</t>
  </si>
  <si>
    <t>51`</t>
  </si>
  <si>
    <t>A: Sapper (B28.6)</t>
  </si>
  <si>
    <t>PTO - DJ, Ov2</t>
  </si>
  <si>
    <t>PTO - DJ, A: Recon dr</t>
  </si>
  <si>
    <t>PTO - DJ, Ov3 w D: hd2</t>
  </si>
  <si>
    <t>PTO - LJ, Ov4 w D: FB4 w A: Air</t>
  </si>
  <si>
    <t>PTO -LJ, Ov9 w A: Air, LC23 w D: Cave9</t>
  </si>
  <si>
    <t>PTO - LJ, AH: GT SSR w D: Cave8 w A: Air, LC12</t>
  </si>
  <si>
    <t>PTO - LJ, AH: GT SSR w D: Cave4 w A: Air, LC6</t>
  </si>
  <si>
    <t>PTO - LJ, AH: GT SSR w D: Cave4 w A: Air, LC8</t>
  </si>
  <si>
    <t>PTO - LJ, A: BT</t>
  </si>
  <si>
    <t>PTO - LJ,  Ov5 w D: Cave4</t>
  </si>
  <si>
    <t>D: FB w A: AE, Commandos (H1.24)</t>
  </si>
  <si>
    <t>D: AS w A: PD19</t>
  </si>
  <si>
    <t>NQ, Factories (B23.74) w D: AS</t>
  </si>
  <si>
    <t>Coral Soil, G13.82), Caves7</t>
  </si>
  <si>
    <t>Ov10, DS, EW, RB Cellars (O6), Steppe w A: Italian HW (A25.23)</t>
  </si>
  <si>
    <t>FS, GS w D: MOL&lt; ATMM (C13.7)</t>
  </si>
  <si>
    <t>Mount Lambert, outside of Boulogne, France</t>
  </si>
  <si>
    <t>south of Lake Balaton, Hungary</t>
  </si>
  <si>
    <t>4 w 11 w 16 w 17</t>
  </si>
  <si>
    <t>The Taraldsvikifjell, Norway</t>
  </si>
  <si>
    <t>Fuhrberg, Germany</t>
  </si>
  <si>
    <t>PTO - DJ w A: Dozer</t>
  </si>
  <si>
    <t>PTO - LJ, Ov7, Seaborne Evacuation (G14.3) w D: Air1</t>
  </si>
  <si>
    <t>D24/ A11</t>
  </si>
  <si>
    <t>Ov4, Prisoner Interrogation (E2) w D: FB2</t>
  </si>
  <si>
    <t>Korea 1945</t>
  </si>
  <si>
    <t>MMP: BRT SSR w D: FB2 w A: SA, AE</t>
  </si>
  <si>
    <t>MMP: BRT SSR w D: FB3</t>
  </si>
  <si>
    <t>MMP: BRT SSR w D: Fanatic (A10.8)</t>
  </si>
  <si>
    <t>D34/ A44</t>
  </si>
  <si>
    <t>MMP: BRT SSR w A: LC6</t>
  </si>
  <si>
    <t>MMP: ABtF SSR, LV w D: AE, Sappers (H1.23)</t>
  </si>
  <si>
    <t>MMP: ABtF SSR w D: AE, Commandos (H1.24) w A: Tr3</t>
  </si>
  <si>
    <t>MMP: ABtF SSR w D: FB1 w A: AE</t>
  </si>
  <si>
    <t>MMP: ABtF SSR w D: AS, Walking Wounded (ABtF CG19)</t>
  </si>
  <si>
    <t>MMP: ABtF SSR w D: AS, FB1, AE</t>
  </si>
  <si>
    <t>MMP: ABtF SSR, AE w D: AS, Walking Wounded (ABtF CG19)</t>
  </si>
  <si>
    <t>D52/ A59</t>
  </si>
  <si>
    <t>MMP: ABtF SSR w D: AS, FB6, AE, Commandos (H1.24), Walking Wounded (ABtF CG19)</t>
  </si>
  <si>
    <t>MMP: ABtF SSR w D: AS, Walking Wounded (ABtF CG19), A: AE</t>
  </si>
  <si>
    <t>VotG CG I</t>
  </si>
  <si>
    <t>VotG CG II</t>
  </si>
  <si>
    <t>VotG CG III</t>
  </si>
  <si>
    <t>Drive to the Volga</t>
  </si>
  <si>
    <t>Battle Along the Riverbank</t>
  </si>
  <si>
    <t>MMP: VotG SSR w D: AS</t>
  </si>
  <si>
    <t>D101/ A81</t>
  </si>
  <si>
    <t>LV, MMP: VotG SSR w D: AB20, FB6, MOL w A: Air</t>
  </si>
  <si>
    <t>LV, MMP: VotG SSR, MOL</t>
  </si>
  <si>
    <t>LV, MMP: VotG SSR w D: FB3, MOL, Walking Wounded (ABtF CG19) w A: AS</t>
  </si>
  <si>
    <t>D14-16/ A30</t>
  </si>
  <si>
    <t>MMP: VotG SSR w A: MOL</t>
  </si>
  <si>
    <t>MMP: VotG SSR w D: FB6, MOL w A: Air1</t>
  </si>
  <si>
    <t>MMP: VotG SSR w D: BT, MOL</t>
  </si>
  <si>
    <t>MMP: VotG SSR w D: FB3, MOL w A: Air2</t>
  </si>
  <si>
    <t>D36/ A46</t>
  </si>
  <si>
    <t>MMP: VotG SSR w D: Air1, FB4 w A: FB4</t>
  </si>
  <si>
    <t>MMP: VotG SSR  w D: FB4 w A: FB4</t>
  </si>
  <si>
    <t>D11-12/ A13</t>
  </si>
  <si>
    <t>D39/ A39</t>
  </si>
  <si>
    <t>GS, MMP: VotG SSR w D: AS, EW w A: Air3, FTV1</t>
  </si>
  <si>
    <t>MMP: FB SSR w D: AS, FB2</t>
  </si>
  <si>
    <t>GS, MMP: FB SSR w D: FTV1 w A: AS</t>
  </si>
  <si>
    <t>D0-1 /A2-3</t>
  </si>
  <si>
    <t>D12-20/ A12-16</t>
  </si>
  <si>
    <t>D1-3/ A4-5</t>
  </si>
  <si>
    <t>D11-16/ A14-16</t>
  </si>
  <si>
    <t>D2-3/ A3-5</t>
  </si>
  <si>
    <t>D9-11/ A15-17</t>
  </si>
  <si>
    <t>D3-5/ A3-4</t>
  </si>
  <si>
    <t>D9-13/ A9-13</t>
  </si>
  <si>
    <t>GS, MMP: FB SSR w D: AS w A: Air1</t>
  </si>
  <si>
    <t>D0-3/ A3-6</t>
  </si>
  <si>
    <t>D17-22/ A17-24</t>
  </si>
  <si>
    <t>D19-30/ A19-33</t>
  </si>
  <si>
    <t>GS, MMP: FB SSR w D: AS w A: FTV1</t>
  </si>
  <si>
    <t>D1-3/ A3-5</t>
  </si>
  <si>
    <t>D8-12/ A15-20</t>
  </si>
  <si>
    <t>Buda.Hungary</t>
  </si>
  <si>
    <t>PYO - LJ, Ov12</t>
  </si>
  <si>
    <t>PTO - DJ, MMP: ER SSR</t>
  </si>
  <si>
    <t>PTO - LJ, Ov4</t>
  </si>
  <si>
    <t>PTO - LJ, Ov12</t>
  </si>
  <si>
    <t>PTO - LJ, Ov8 w A: Air1</t>
  </si>
  <si>
    <t>PTO - DJ, Ov9 w D: AE w A: Air1</t>
  </si>
  <si>
    <t>PTO - LJ, Ov7 w D: Air1, LC6, Seaborne Evacuation (G14.3)</t>
  </si>
  <si>
    <t>PTO - DJ, Ov6 w A: Tr1</t>
  </si>
  <si>
    <t>PTO - DJ, Mud, MMP: ER SSR w A: AE</t>
  </si>
  <si>
    <t>MMP: RR SSR w A: FTV2</t>
  </si>
  <si>
    <t>LV, MMP: RR SSR w A: Tr2</t>
  </si>
  <si>
    <t>D146 A20</t>
  </si>
  <si>
    <t>Loiusendorf, Germany</t>
  </si>
  <si>
    <t>Plowed Fields (B15.6), RR Cellars (RR SSR 11) w D: Walking Wounded (ABtF CG19), AS</t>
  </si>
  <si>
    <t>MMP: RR SSR w D: FB1</t>
  </si>
  <si>
    <t>D: BS w A: FTV1</t>
  </si>
  <si>
    <t>Ov4 w A: Convoy (E11)</t>
  </si>
  <si>
    <t>S7</t>
  </si>
  <si>
    <t>S8</t>
  </si>
  <si>
    <t>A: Inexperienced Panalties (A5.4)</t>
  </si>
  <si>
    <t>D15/ A8</t>
  </si>
  <si>
    <t>D27-31/ A23</t>
  </si>
  <si>
    <t>LV, MMP: VotG SSR w D: AS, FB5, MOIL</t>
  </si>
  <si>
    <t>PTO - LJ, MMP: HC SSR</t>
  </si>
  <si>
    <t>D21/ A17</t>
  </si>
  <si>
    <t>GS w D: AS, BS</t>
  </si>
  <si>
    <t>D3 /A7</t>
  </si>
  <si>
    <t>In Contact IC 4   - all Armor scenario</t>
  </si>
  <si>
    <t>D: Gyrostabilizers (D11.1)</t>
  </si>
  <si>
    <t>MTO, Olive Groves (F13.5)</t>
  </si>
  <si>
    <t>Mud , Optional PF usage (C13.311) w A: FTV3</t>
  </si>
  <si>
    <t>Factories (B23.75), NQ w D: AS</t>
  </si>
  <si>
    <t>MTO w D: AS</t>
  </si>
  <si>
    <t>Ov2, MTO w A: MC4, Tr6</t>
  </si>
  <si>
    <t>Ov3, MTO w A: Air3 x 2</t>
  </si>
  <si>
    <t>PTO - DJ, Ov2 w A: Banzai Charge (G1.5)</t>
  </si>
  <si>
    <t>CI, Fanatic (A10.8) w D: BS w A: Air1, AE, Sappers (H1.23)</t>
  </si>
  <si>
    <t>MTO, NQ, Olive Groves (B14.8) w A: PD</t>
  </si>
  <si>
    <t>Ov2 w D: BS w A: AE, Tr4</t>
  </si>
  <si>
    <t>MTO, Ov2, Olive Groves (14.8), Cactus Patch (B14.4) w A: AE</t>
  </si>
  <si>
    <t>D25/ A45</t>
  </si>
  <si>
    <t>DTO, BrT, Mist, Ov3, Cactus Patch (B14.8), Soft Ground (D8.21) w D: AS, Radioless AFV (D14), AE w A: Tr3</t>
  </si>
  <si>
    <t>D8 &amp; 9/ A8 &amp; 6</t>
  </si>
  <si>
    <t>PTO- DJ, Ov2, AE</t>
  </si>
  <si>
    <t>PTO - LJ w A: AE, Fanatic (A10.8)</t>
  </si>
  <si>
    <t>Cellar, RT w D: AS w A: Tr5</t>
  </si>
  <si>
    <t>Ov1 w D: Fanatic (A10.8), AE</t>
  </si>
  <si>
    <t>Ov3 w D: Fanatic (A10.8) w A: AE</t>
  </si>
  <si>
    <t>PTO - LJ w A: Interrogation (E2)</t>
  </si>
  <si>
    <t>MTO, Ov7 Olive Groves (F13.5) w A: Tr4, Allied Troops (A10.7), Fanatic (A10.8)</t>
  </si>
  <si>
    <t>MTO, Ov3 w D: ATMM (C13.7) w A: AS, AE</t>
  </si>
  <si>
    <t>D15/ A25</t>
  </si>
  <si>
    <t xml:space="preserve">MTO, Ov4, Olive Groves (F13.5), Vineyards (F13.6) </t>
  </si>
  <si>
    <t>MTO, Vineyards (F13.6) w D: Fanatic (A10.8) w A: AE, Sappers (H1.23), Interrogation (E2.1)</t>
  </si>
  <si>
    <t>MTO, HtH, Ov2, Olive Groves (F13.5), Vineyards (F13.6)</t>
  </si>
  <si>
    <t>MTO, Ov1, Olive Groves (F13.5), Vineyards (F13.6) w A: AE, Sappers (H1.23)</t>
  </si>
  <si>
    <t>A: AE, Sappers (H1.23)</t>
  </si>
  <si>
    <t>Ov1 w D: AS w A: Tr6, NQ</t>
  </si>
  <si>
    <t>Fording Lines (E6.6) w D: Rafts8</t>
  </si>
  <si>
    <t xml:space="preserve"> A: FTV3, Rafts16, Air, Foot Bridges (B6.44)</t>
  </si>
  <si>
    <t>FB2, Mud w D: AE</t>
  </si>
  <si>
    <t>AE, Sappers (H1.23)</t>
  </si>
  <si>
    <t>Rain, Interrogation (E2.1) w A: FTV1, AE</t>
  </si>
  <si>
    <t>A: Commando (H1.24)</t>
  </si>
  <si>
    <t>Ov2 w A: PD11</t>
  </si>
  <si>
    <t>2 part scenario w A: Tr4</t>
  </si>
  <si>
    <t>A: BS</t>
  </si>
  <si>
    <t>Special Ops: The Wargaming Journal Issue 5</t>
  </si>
  <si>
    <t>Olive Groves (B14.8)</t>
  </si>
  <si>
    <t>Heavy Mist, Interrogation (E2.1)</t>
  </si>
  <si>
    <t>D: FB1 w A: Captured SW Penalty</t>
  </si>
  <si>
    <t>Broken Wings</t>
  </si>
  <si>
    <t>O7</t>
  </si>
  <si>
    <t>GS, WC w D: AE</t>
  </si>
  <si>
    <t>Criucifix Hill</t>
  </si>
  <si>
    <t>O8</t>
  </si>
  <si>
    <t>Haaren, Germany</t>
  </si>
  <si>
    <t>1a w 5a</t>
  </si>
  <si>
    <t>D11-17/ A19</t>
  </si>
  <si>
    <t>Targu Frumas, Romania</t>
  </si>
  <si>
    <t>Behind in the Count</t>
  </si>
  <si>
    <t>O9</t>
  </si>
  <si>
    <t>City on the Edge</t>
  </si>
  <si>
    <t>O10</t>
  </si>
  <si>
    <t>Alsdorf, Germany</t>
  </si>
  <si>
    <t>S56</t>
  </si>
  <si>
    <t>S57</t>
  </si>
  <si>
    <t>In Pusuit of the French</t>
  </si>
  <si>
    <t>near Paris, France</t>
  </si>
  <si>
    <t>Hasse to Hold On</t>
  </si>
  <si>
    <t>Ugra Station, Russia</t>
  </si>
  <si>
    <t>p w 59</t>
  </si>
  <si>
    <t>D5-7 /A4</t>
  </si>
  <si>
    <t>D9/ A2</t>
  </si>
  <si>
    <t>D: Tr6 w A: MC9, Tr4</t>
  </si>
  <si>
    <t>D: Tr1-11 w A: MC9</t>
  </si>
  <si>
    <t>D9-17/ A11</t>
  </si>
  <si>
    <t>D: Tr6, AE w A: Tr7</t>
  </si>
  <si>
    <t>D32/ A33</t>
  </si>
  <si>
    <t>MTO, Olive Groves (B14.8) w D: Tr4 w A: MC8, Tr4</t>
  </si>
  <si>
    <t>D: Tr6 w A: AE, Air3, GL15, PD17</t>
  </si>
  <si>
    <t>D24/ A54</t>
  </si>
  <si>
    <t>D: Air, Tr7 w A: Cavalry9</t>
  </si>
  <si>
    <t>D42/ A12</t>
  </si>
  <si>
    <t>GS w D: Cavalry12,  PD20</t>
  </si>
  <si>
    <t>D29/ A13</t>
  </si>
  <si>
    <t>D: Tr9 w A: Tr2</t>
  </si>
  <si>
    <t>A: Radioless AFV (D14)</t>
  </si>
  <si>
    <t>D25/ A11</t>
  </si>
  <si>
    <t>D34/ A9</t>
  </si>
  <si>
    <t>D: PD29, MOL w A: Tr3</t>
  </si>
  <si>
    <t>D3-4/ A5</t>
  </si>
  <si>
    <t>GS, Soft Ground (D8.21)</t>
  </si>
  <si>
    <t>Ov1, BC, Steeple (B31.2)</t>
  </si>
  <si>
    <t>Plowed Fields (B15.6)</t>
  </si>
  <si>
    <t>DTO, Ov8, DLV, D: Tr2, A: Tr3</t>
  </si>
  <si>
    <t>ASL News Issue  10</t>
  </si>
  <si>
    <t>Western Front 1956</t>
  </si>
  <si>
    <t>ASL News Issue 24</t>
  </si>
  <si>
    <t>ASL News Issue 25</t>
  </si>
  <si>
    <t>PTO - LJ, A: Cavalry7</t>
  </si>
  <si>
    <t>England 1940</t>
  </si>
  <si>
    <t>NQ w D: FTV1</t>
  </si>
  <si>
    <t>Soviet Union 1947</t>
  </si>
  <si>
    <t>BrT, Ov10, D: Tr11, A: Tr18</t>
  </si>
  <si>
    <t>BrT, Ov10, D: Tr?, A: Tr?</t>
  </si>
  <si>
    <t>Mud, BC</t>
  </si>
  <si>
    <t>MMP: RB SSR's</t>
  </si>
  <si>
    <t>RT w D: AS, Sewer w A: Sappers (H1.23)</t>
  </si>
  <si>
    <t>EW, DS, Drifts, D: Tr1, A: WC, Riders (D6.2)</t>
  </si>
  <si>
    <t>Hillside Hedges (F10) w A: AB9</t>
  </si>
  <si>
    <t>BC w D: Gyrostabilizers (D11.1)</t>
  </si>
  <si>
    <t>Olive Groves (F13.5), Vineyards (F13.6) w D: AS</t>
  </si>
  <si>
    <t>RT, Factory (B23.74) w A: MOL</t>
  </si>
  <si>
    <t>Olive Groves (F13.5)</t>
  </si>
  <si>
    <t>DTO, LV, Heat Haze (F11.621)</t>
  </si>
  <si>
    <t>D: FB1, Inexperienced Crews (3.45)</t>
  </si>
  <si>
    <t>Convoy (E11.1)</t>
  </si>
  <si>
    <t>Rain w D: Tr2 w A: CI</t>
  </si>
  <si>
    <t>DTO, Ov10, Heat Haze (F11.621), Mist w D: MC4, A: Tr3</t>
  </si>
  <si>
    <t>D: Tr3 w A: MC4, Tr1, Air2</t>
  </si>
  <si>
    <t>Soft Ground (D8.21),  Mist</t>
  </si>
  <si>
    <t>D: FB6 w A: AE</t>
  </si>
  <si>
    <t>GS, DS w D: FB4 w A: Gyrostabilizers</t>
  </si>
  <si>
    <t>Ov7 w A: SA, LC11</t>
  </si>
  <si>
    <t>BC w D: AS w A: MC1, Tr1</t>
  </si>
  <si>
    <t>AH: KGP SSR's w D: Dozer1 w A: AE</t>
  </si>
  <si>
    <t>AH: KGP SSR's, Mist</t>
  </si>
  <si>
    <t>AH: KGP SSR's, Mist w D: FTV</t>
  </si>
  <si>
    <t>AH: KGP SSR's, Heavy Mist</t>
  </si>
  <si>
    <t>A: Air2, PD</t>
  </si>
  <si>
    <t>NQ, Temple (G9F)</t>
  </si>
  <si>
    <t>AH: KGP SSR, Mist w D: FTV1</t>
  </si>
  <si>
    <t>NQ w D:MOL w A: hd8, MC4</t>
  </si>
  <si>
    <t>AH: KGP SSR's, Ov8, Convoy (E11.1)</t>
  </si>
  <si>
    <t>SA, Ov6, D: AC1 w A: AE, Sappers (H1.23), LC1</t>
  </si>
  <si>
    <t>CI w D: BT, HtH, Fanatic (A10.8), AS (for enemy SW)</t>
  </si>
  <si>
    <t>Ov5 w D: MC2 w A: MC1, Tr2</t>
  </si>
  <si>
    <t>D189/ A15</t>
  </si>
  <si>
    <t>NQ w D: MC3, Tr8 w A: PG</t>
  </si>
  <si>
    <t>D0-1/ A3</t>
  </si>
  <si>
    <t>A: FTV, AE</t>
  </si>
  <si>
    <t>Tarnopol, Russia</t>
  </si>
  <si>
    <t>D19 /A14</t>
  </si>
  <si>
    <t>vati</t>
  </si>
  <si>
    <t>D2/ A33</t>
  </si>
  <si>
    <t>D1o</t>
  </si>
  <si>
    <t>Hypothetical</t>
  </si>
  <si>
    <t>D: Commisar (A25.22)</t>
  </si>
  <si>
    <t>PTO - LJ, Ov3, LV w A:PD3</t>
  </si>
  <si>
    <t>PTO - LJ, Ov3 w D: BS</t>
  </si>
  <si>
    <t>PTO - LJ, Heavy Rain</t>
  </si>
  <si>
    <t>LS, GS,  HtH, D: WC</t>
  </si>
  <si>
    <t>BrT, LV, Ov3 w D: Cave8 w A: Air2</t>
  </si>
  <si>
    <t>GS w A: Commandos (H1.24)</t>
  </si>
  <si>
    <t>Ov5, Seawall (G13.6) w D: BS</t>
  </si>
  <si>
    <t>RB SSR's, RB SSR CG8 wq D: FB3 w A: FB1, AE</t>
  </si>
  <si>
    <t>GS, EW, Ice (B21.6) w A: WC</t>
  </si>
  <si>
    <t>Heavy Winds, AE w A: Air, Commando (H1.24), Fanatic (A10.8), Air2</t>
  </si>
  <si>
    <t>Ov6 w D: FB4 w A: WC, Ski, MOL</t>
  </si>
  <si>
    <t>NQ, RT w D: FB, Sewer, Fanatic (A10.8)</t>
  </si>
  <si>
    <t>PTO - LJ w A: AB12, LC4</t>
  </si>
  <si>
    <t>D36/ A19</t>
  </si>
  <si>
    <t>Ov4 w D: GL14, Tr10 w Air</t>
  </si>
  <si>
    <t>DTO, Ov1 w A: Tr3</t>
  </si>
  <si>
    <t>DTO, DLV, Ov4 w A: Tr6</t>
  </si>
  <si>
    <t>DTO, Ov4 w D: FB3, Fanatic (A10.8)</t>
  </si>
  <si>
    <t>PTO - LJ, Ov6, Seaborne Evacuation (G14.4) w D: LC7</t>
  </si>
  <si>
    <t>Drifts, DS, FS, HtH, EW, Ov8, Ski, WC w D: AE</t>
  </si>
  <si>
    <t>Z22</t>
  </si>
  <si>
    <t>A: AS, Tr2</t>
  </si>
  <si>
    <t>Ov2, NQ w D: Fanatic (A10.8), Inexperienced Crew (3.45), Cave1 w A: Air4</t>
  </si>
  <si>
    <t>NQ, HtH, Ov3 w D: AS w A: Commisar (A25.22)</t>
  </si>
  <si>
    <t>FS, Ice (B21.6) w D: hd2, BS</t>
  </si>
  <si>
    <t>D: Dozer3 w A: AS</t>
  </si>
  <si>
    <t>EW, FS, GS w D: Air2 w A: WC</t>
  </si>
  <si>
    <t>D3/ A15</t>
  </si>
  <si>
    <t>GS w D: Cavalry9 w A: Tr1</t>
  </si>
  <si>
    <t>D: Sewer, MOL, Fanatic (A10.8)</t>
  </si>
  <si>
    <t>DTO, DLV, Ov1 w A: Sappers (H1.23)</t>
  </si>
  <si>
    <t>Battleplan Issue 9 (Michicon Tournament Scenarios)</t>
  </si>
  <si>
    <t>D: Tr1 w A: AE</t>
  </si>
  <si>
    <t>A: Tr1, AE, Gyrostabilizer (D11.1)</t>
  </si>
  <si>
    <t>D34/ A25</t>
  </si>
  <si>
    <t>D: Cavalry9 w A: Air, Tr9</t>
  </si>
  <si>
    <t>D: FB1 w A: FTV1, AE</t>
  </si>
  <si>
    <t>D24/ A33</t>
  </si>
  <si>
    <t>D48/ A33</t>
  </si>
  <si>
    <t>NQ w D: Tr4 w A: Air2, Commandos (H1.24), Tr8</t>
  </si>
  <si>
    <t>A: Gyrostabilizer (D11.1)</t>
  </si>
  <si>
    <t>D4/ A33</t>
  </si>
  <si>
    <t>Ov6 w D: BS w A: Gyrostabilizer (D11.1)</t>
  </si>
  <si>
    <t>NQ w D: Cavalry3</t>
  </si>
  <si>
    <t>D: FB1 w A: AE, Fanatic (A10.8)</t>
  </si>
  <si>
    <t>NQ w D: FB1, Fanatic (A10.8) w A: AE</t>
  </si>
  <si>
    <t xml:space="preserve">D14/ A14 </t>
  </si>
  <si>
    <t>PTO- DJ w A: Tr2</t>
  </si>
  <si>
    <t>D31/ A24</t>
  </si>
  <si>
    <t>D: Tr1, Fanatic (A10.8)</t>
  </si>
  <si>
    <t>Ov1 w A: AS, Convoy (E11.1)</t>
  </si>
  <si>
    <t>Steepe, DLV w D: ATMM (C13.7) w A: Convoy (E11.1)</t>
  </si>
  <si>
    <t>Railroad Ttrack (B32) w D: FB1 w A: Fanatic (A10.8)</t>
  </si>
  <si>
    <t>Korea 1950</t>
  </si>
  <si>
    <t>D38/ A44</t>
  </si>
  <si>
    <t>D57/ A42</t>
  </si>
  <si>
    <t>NQ, Steeple (B31.2)</t>
  </si>
  <si>
    <t>NQ, Steeple (B31.2), Factory (B23.74), RT</t>
  </si>
  <si>
    <t>GS, Frigid Stream (B20.7) w D: AE</t>
  </si>
  <si>
    <t>Soft Ground (D8.21) w D: FB2 w A: Fanatic (A10.8)</t>
  </si>
  <si>
    <t>A: FTV1, AE</t>
  </si>
  <si>
    <t>D33/ A88</t>
  </si>
  <si>
    <t>A: AE, Sappers (B28.8)</t>
  </si>
  <si>
    <t>A: Inexperienced Crews (D3.45), AE</t>
  </si>
  <si>
    <t>D: AB2, FB1, Tr1 w Air2</t>
  </si>
  <si>
    <t>Daisy Chains (B28.531)</t>
  </si>
  <si>
    <t>D: Tr4 w A: Tr1</t>
  </si>
  <si>
    <t>France 1940</t>
  </si>
  <si>
    <t>Factory (B28.74), RT w A: AE</t>
  </si>
  <si>
    <t>D: Tr2 w A: Air1, AE</t>
  </si>
  <si>
    <t>Factory (B23.74), RT w A: AE, Gyrostabilizer (D11.1)</t>
  </si>
  <si>
    <t>D: hd2 w A: MC3, Tr3</t>
  </si>
  <si>
    <t>D: Tr2, Gyrostabilizer (D11.1) w A: FTV1, AE</t>
  </si>
  <si>
    <t>D35/ A35</t>
  </si>
  <si>
    <t xml:space="preserve"> D: hd4, Cavalry12, FB2,  w A: Tr5</t>
  </si>
  <si>
    <t>MwT II 14</t>
  </si>
  <si>
    <t>MwT II 21</t>
  </si>
  <si>
    <t>Sand (F7)</t>
  </si>
  <si>
    <t>D24/ A47</t>
  </si>
  <si>
    <t>PTO - LJ, Ov6 w D: BT w A: Air2</t>
  </si>
  <si>
    <t>NQ w A: AE</t>
  </si>
  <si>
    <t>D38/ A63</t>
  </si>
  <si>
    <t>D39/ A74</t>
  </si>
  <si>
    <t>Sand (F7) w D: AB2</t>
  </si>
  <si>
    <t>D: Tr1 w A: Tr4</t>
  </si>
  <si>
    <t>Cellar, gutted Factories (O5.5) w D: BT, FB1-2, Fanatic (A10.8)</t>
  </si>
  <si>
    <t>Ov2 w D: Tr2 w A: Air2, GL8, PD, Tr2</t>
  </si>
  <si>
    <t>A: Gyrostabilizers (D11.1)</t>
  </si>
  <si>
    <t>NQ, Ov1 w A: Gyrostabilizer (D11.1)</t>
  </si>
  <si>
    <t>NQ w A: hd5</t>
  </si>
  <si>
    <t>PTO - LJ, Ov2 w A: Air2</t>
  </si>
  <si>
    <t xml:space="preserve"> D: FB1</t>
  </si>
  <si>
    <t>D30/ A36</t>
  </si>
  <si>
    <t>D: hd4 w A: Cavalry9</t>
  </si>
  <si>
    <t>D35/ A39</t>
  </si>
  <si>
    <t>Ov3, Soft Ground (D8.21), Steeple (B31.2)</t>
  </si>
  <si>
    <t>A: Sappers (B28.8)</t>
  </si>
  <si>
    <t>PTO - LJ, Ov8 w A: Fijian Scouts (G17.7)</t>
  </si>
  <si>
    <t>A: Rafts, AE, Sappers (B28.8), Air2</t>
  </si>
  <si>
    <t>Ethiopia</t>
  </si>
  <si>
    <t>BrT, Ov3, Cactus Patch (F13.4) w D: Cave6 w A: Air2</t>
  </si>
  <si>
    <t>NQ, Ov7 w D: Cavalry1 w A: Cavalry3, Tr3</t>
  </si>
  <si>
    <t>NQ, Fanatic (A10.8)</t>
  </si>
  <si>
    <t>Blood Red Tide</t>
  </si>
  <si>
    <t>D12 A17</t>
  </si>
  <si>
    <t>Ov6 w A: PD7</t>
  </si>
  <si>
    <t>NQ w D: MOL, Tr11</t>
  </si>
  <si>
    <t>Ov8 w A: Air1</t>
  </si>
  <si>
    <t>Factory (B28.74)</t>
  </si>
  <si>
    <t>D21/ A13</t>
  </si>
  <si>
    <t>NQ, Ov3</t>
  </si>
  <si>
    <t>NQ w D: MOL, Tr3</t>
  </si>
  <si>
    <t>NQ w D: FB3 w A: hd4</t>
  </si>
  <si>
    <t>D: Air2 w A: Tr6</t>
  </si>
  <si>
    <t>A: Raft16, AE</t>
  </si>
  <si>
    <t>MTO, Ov3, Vineyards (F13.6)</t>
  </si>
  <si>
    <t>D14/ A119</t>
  </si>
  <si>
    <t>D22/ A32</t>
  </si>
  <si>
    <t>D: Air3 w A: Air6</t>
  </si>
  <si>
    <t>PTO - LJ w A: Tr2</t>
  </si>
  <si>
    <t>Ov2 w A: GL11</t>
  </si>
  <si>
    <t>D14/ A14-17</t>
  </si>
  <si>
    <t>A: GL1-3</t>
  </si>
  <si>
    <t>DTO, Ov9</t>
  </si>
  <si>
    <t>D24/ A31</t>
  </si>
  <si>
    <t>D: FB8 w A: AE, MC2</t>
  </si>
  <si>
    <t>NQ w D: Tr8 w A: HtH, MC2</t>
  </si>
  <si>
    <t>Poland 1920</t>
  </si>
  <si>
    <t>D: Air1 w A: MC12</t>
  </si>
  <si>
    <t>DTO w D: Air2 w A: Air1</t>
  </si>
  <si>
    <t>DTO, DLV</t>
  </si>
  <si>
    <t>Mist, GS w A: Cavalry24</t>
  </si>
  <si>
    <t>PTO - LJ w A: Tr6</t>
  </si>
  <si>
    <t>PTO - LJ, CI</t>
  </si>
  <si>
    <t>GS, Vineyards (F13.6)</t>
  </si>
  <si>
    <t>NQ, HtH w A: Inexperienced Crews (D3.45)</t>
  </si>
  <si>
    <t>PTO - DJ w D: Trip Flares (E1.95)</t>
  </si>
  <si>
    <t>GS, Ov1 w D: FB4</t>
  </si>
  <si>
    <t>D: MC10 w A: MC8</t>
  </si>
  <si>
    <t>MTO, Olive Groves (F13.5) w D: AS</t>
  </si>
  <si>
    <t>PTO - LJ, Ov1 w A: HtH</t>
  </si>
  <si>
    <t>NQ w D: FB5, MOL</t>
  </si>
  <si>
    <t>Factory (B23.74), CI w D: MOL</t>
  </si>
  <si>
    <t>MTO, NQ, Ov2 w D: FB6, HtH, MOL, Commisars (A25.22)</t>
  </si>
  <si>
    <t>DTO, DLV, Sappers (B28.8) w D: AS</t>
  </si>
  <si>
    <t>DTO, Ov2</t>
  </si>
  <si>
    <t>PTO - LJ, Ov2 w A: Cavalry11</t>
  </si>
  <si>
    <t>D: AS w A: AE</t>
  </si>
  <si>
    <t>CH: DTW SSR's, AE</t>
  </si>
  <si>
    <t>PTO - LJ, Ov4, Rain w A: Fanatic (A10.8)</t>
  </si>
  <si>
    <t>D: AE, MOL w A: Inexperienced Crews (D3.45)</t>
  </si>
  <si>
    <t>D42/ A42</t>
  </si>
  <si>
    <t>FS, GS, HtH, NQ</t>
  </si>
  <si>
    <t>Soft Ground (D8.21) w A: Tr1</t>
  </si>
  <si>
    <t>NQ, HtH, Ov6</t>
  </si>
  <si>
    <t>D12-15/ A25</t>
  </si>
  <si>
    <t>(D)</t>
  </si>
  <si>
    <t>D24/ A32</t>
  </si>
  <si>
    <t>D0-3/ A12</t>
  </si>
  <si>
    <t>D14-17/ A24</t>
  </si>
  <si>
    <t>D21/ D26</t>
  </si>
  <si>
    <t>Ov4 w D: FB6 w A: AE</t>
  </si>
  <si>
    <t>PTO - LJ w D: Tr4</t>
  </si>
  <si>
    <t>PTO - LJ w D: Dug-In Tank (D9.54)</t>
  </si>
  <si>
    <t>PTO - LJ w D: Dug-In Tank (D9.54) w A: HtH</t>
  </si>
  <si>
    <t>Ov7, Irrigation Ditches (Q1) w D: Dug-In Tank (D9.54)</t>
  </si>
  <si>
    <t>PTO - LJ w D: Cave3 w A: AE</t>
  </si>
  <si>
    <t>Ov1 w A: Air1</t>
  </si>
  <si>
    <t>GS w A: Tr4</t>
  </si>
  <si>
    <t>Ov2, Fords (B20.8)</t>
  </si>
  <si>
    <t>A: AE, Fanatic (A10.8)</t>
  </si>
  <si>
    <t>Pine w A: Cavalry19</t>
  </si>
  <si>
    <t>Ov3 w D: Cavalry18 w  A: Cavalry13</t>
  </si>
  <si>
    <t>Ov1 w A: Rafts9, AE, Sappers (B28.8)</t>
  </si>
  <si>
    <t>Iraq 1941</t>
  </si>
  <si>
    <t>Friendly Fire Pack 9</t>
  </si>
  <si>
    <t>D: Daisy Chains (B28.531)</t>
  </si>
  <si>
    <t>PTO - LJ, Ov3, Soft Ground (D8.21)</t>
  </si>
  <si>
    <t>A: Tr1, Gyrostabilizer (D11.1)</t>
  </si>
  <si>
    <t>DTO, Ov5, Olive Groves (F13.5) w D: Air1 w A: Inexperienced Cfrews (D3.45), Gyrostabilizers (D11.1)</t>
  </si>
  <si>
    <t>DTO, DLV, Ov1 w A: MC12</t>
  </si>
  <si>
    <t>CI w A: Gyrostabilizer (D11.1)</t>
  </si>
  <si>
    <t>PTO - LJ, Ov7 w D: Air2, Dozer1 w A: AE</t>
  </si>
  <si>
    <t>D15/ A9</t>
  </si>
  <si>
    <t>PTO - LJ, Ov5, Cavalry9</t>
  </si>
  <si>
    <t>Ov10 w D: AE w A: Cavalry18, Tr8, AE</t>
  </si>
  <si>
    <t>Ov3 w D: FB3</t>
  </si>
  <si>
    <t>D: Tr7 w A: Tr3</t>
  </si>
  <si>
    <t>GS w A: Gtrostabilizer (D11.1)</t>
  </si>
  <si>
    <t>D24/ A16</t>
  </si>
  <si>
    <t>MTO, NQ, Olive Groves (F13.5) w A: Tr2</t>
  </si>
  <si>
    <t>WC, DS, EW w D: Ski w A: Ski</t>
  </si>
  <si>
    <t>EW, GS, Ov3 w D: WC w A: AS</t>
  </si>
  <si>
    <t>GS, Ov2 w A: WC, Inexperienced Crew (D3.45)</t>
  </si>
  <si>
    <t>NQ w A: Fanatic (A10.8)</t>
  </si>
  <si>
    <t>Ov2, Olive Groves (F13.5) w A: Tr1</t>
  </si>
  <si>
    <t>D: Inexperienced Crew (D3.45) w A: Tr1</t>
  </si>
  <si>
    <t>DS, Ov2 w D: Ski, WC, MOL w  A: Tr6, NQ</t>
  </si>
  <si>
    <t>A: Green Troops (A19.2)</t>
  </si>
  <si>
    <t>D12-15/ A6</t>
  </si>
  <si>
    <t>A: Cavalry0-9, MOL, Sewer</t>
  </si>
  <si>
    <t>Ov4, Interrogation (E2), Factory (B23.74), Steeple (B31.2) w D: FB2</t>
  </si>
  <si>
    <t>Ov3, Factory (B23.74)</t>
  </si>
  <si>
    <t>Poland 1940</t>
  </si>
  <si>
    <t>Ov1, NQ, Ford (B20.8)</t>
  </si>
  <si>
    <t>D1/ A18</t>
  </si>
  <si>
    <t>MTO, Ov3, Olive Groves (B14.8), Cactus Patch (B14.7)</t>
  </si>
  <si>
    <t>D: Tr2, ATMM (C13.7)</t>
  </si>
  <si>
    <t>Ov2, Mist, Irrigation Ditches (Q1), Factory (B23.74), Steeple (B31.2) w D: Tr2</t>
  </si>
  <si>
    <t>D17/ A4</t>
  </si>
  <si>
    <t>D12/ A10-20</t>
  </si>
  <si>
    <t>Factory (B23.74), A-T Mine Dog (G1.421)</t>
  </si>
  <si>
    <t>Soft Ground (D8.21) w D: hd2 w A: Cavalry12</t>
  </si>
  <si>
    <t>Tunnels (B8.6) w D: AS, HtH</t>
  </si>
  <si>
    <t>Swimming (E6) w A: Rafts2</t>
  </si>
  <si>
    <t>Ov7 w D: ATMM (C13.7)</t>
  </si>
  <si>
    <t>GS, Ov3 w A: WC</t>
  </si>
  <si>
    <t>Ov1, Russian MAV Note M applies to PzVD's</t>
  </si>
  <si>
    <t>MTO, Ov2</t>
  </si>
  <si>
    <t>MTO, Dust, Factory (B23.74), Ov1</t>
  </si>
  <si>
    <t>MTO, NQ</t>
  </si>
  <si>
    <t>To Ashes</t>
  </si>
  <si>
    <t>FrF69</t>
  </si>
  <si>
    <t>Assche, Belgium</t>
  </si>
  <si>
    <t>t w 16 w 33</t>
  </si>
  <si>
    <t>FrF70</t>
  </si>
  <si>
    <t>FrF71</t>
  </si>
  <si>
    <t>FrF73</t>
  </si>
  <si>
    <t>FrF72</t>
  </si>
  <si>
    <t>FrF74</t>
  </si>
  <si>
    <t>FrF75</t>
  </si>
  <si>
    <t>FrF76</t>
  </si>
  <si>
    <t>An Estonian Interlude</t>
  </si>
  <si>
    <t>Tartu, Estonia</t>
  </si>
  <si>
    <t>Pulling Out</t>
  </si>
  <si>
    <t>Northeast of Staroye Ustinovo, Russia</t>
  </si>
  <si>
    <t>FrFA w 62</t>
  </si>
  <si>
    <t>6,5</t>
  </si>
  <si>
    <t>The Mubo Decision</t>
  </si>
  <si>
    <t>Mubo, New Guinea</t>
  </si>
  <si>
    <t>Sledgehammers</t>
  </si>
  <si>
    <t>Lion-Sur-Mer, Normandy</t>
  </si>
  <si>
    <t>Ov2 w D: Tr2</t>
  </si>
  <si>
    <t>D: Commandos (H1.24) w A: Ammo Vehicles (E10), Tr2</t>
  </si>
  <si>
    <t>Out of their Element</t>
  </si>
  <si>
    <t>West of Annopol, Poland</t>
  </si>
  <si>
    <t>Foot Bridge (B6.44)</t>
  </si>
  <si>
    <t>Goodbte Brother</t>
  </si>
  <si>
    <t>Hirskallio Cape, Suuarsaari Island, Finland</t>
  </si>
  <si>
    <t>Mist LV, Ov2, Flooded River (B21.21) w A: AB?</t>
  </si>
  <si>
    <t>Pain in the Neck</t>
  </si>
  <si>
    <t>Schmiedeberg, Saxony, Germany</t>
  </si>
  <si>
    <t>D912 A16</t>
  </si>
  <si>
    <t>BWF, Fo w A: Bi9</t>
  </si>
  <si>
    <t>Fo, BWF, DS, Mist, Cellars (O6.1) w A: AE, Tr3</t>
  </si>
  <si>
    <t>DS, FS, Mist, LV, Fo</t>
  </si>
  <si>
    <t>DS, FS, Mist, LV, Fo w A: WC</t>
  </si>
  <si>
    <t>BWF, DS, FS, Fo w A: Sappers (H1.23))</t>
  </si>
  <si>
    <t>D19/ 33</t>
  </si>
  <si>
    <t>D3/ 10</t>
  </si>
  <si>
    <t>Fo, BWF, DS, Mist, Cellars (O6.1) w D: FB3, Gyrostabilized (D11.1) w A: Tr6</t>
  </si>
  <si>
    <t>Fo, BWF, DS, Mist, Cellars (O6.1)</t>
  </si>
  <si>
    <t>D6/ A23</t>
  </si>
  <si>
    <t>DLV, Ov5, Factory (B23.74) w A: Air2, FTV2, AE</t>
  </si>
  <si>
    <t>HtH w D: FB5 w A: FTV2</t>
  </si>
  <si>
    <t>D: FB1 w A: Air2</t>
  </si>
  <si>
    <t>Ov7 w A: FTV1, AE</t>
  </si>
  <si>
    <t>D: FB1 w A: FTV1</t>
  </si>
  <si>
    <t>Ov4 w D: FB2 w A: FTV2</t>
  </si>
  <si>
    <t>La Lande Leads</t>
  </si>
  <si>
    <t>Ov1, NQ, HtH</t>
  </si>
  <si>
    <t>NQ w D: FB2-4, HtH w A: FTV0-1</t>
  </si>
  <si>
    <t>D25/ A48</t>
  </si>
  <si>
    <t>D: Tr4 w A: Tr8</t>
  </si>
  <si>
    <t>GS, Steeple (B31.2) w A:Tr7</t>
  </si>
  <si>
    <t>GS w D: Ski, Tr1 w A: Bi3</t>
  </si>
  <si>
    <t>D27/ A27</t>
  </si>
  <si>
    <t>DS, GS</t>
  </si>
  <si>
    <t>HtH w D: Commando(H1.24)</t>
  </si>
  <si>
    <t>LV, AE w D: HtH</t>
  </si>
  <si>
    <t>NQ w A: HtH</t>
  </si>
  <si>
    <t>GS, Flooded Streams (B20.44) w A: AE</t>
  </si>
  <si>
    <t>D: HtH w A: Tr2</t>
  </si>
  <si>
    <t>LV w D: Air0-3, AS, HtH, Commando (H1.24), AE, Sappers (B28.8)</t>
  </si>
  <si>
    <t>LV, FB w D: Air0-2</t>
  </si>
  <si>
    <t>D: Tr4, Convoy (E11) w A: Commando (H1.24), AE</t>
  </si>
  <si>
    <t>D: Air1-2, Commando (H1.24)</t>
  </si>
  <si>
    <t>D19/ A27</t>
  </si>
  <si>
    <t>LV w D: Air2, HtH, Commando (H1.24), AE, Sapper (B28.8) w  A: AB12</t>
  </si>
  <si>
    <t>D: Air1, HtH, AE</t>
  </si>
  <si>
    <t>A: Tr3, Convoy (E11)</t>
  </si>
  <si>
    <t>GS 10</t>
  </si>
  <si>
    <t>NQ w D: MOL w A: FTV1</t>
  </si>
  <si>
    <t>D: MOL w A: FTV1</t>
  </si>
  <si>
    <t>D: Sewer, Tr2, MOL w A: FTV1</t>
  </si>
  <si>
    <t>GS w D: FTV1 w A: WC</t>
  </si>
  <si>
    <t>D: FTV1 w A: MC2, Tr5</t>
  </si>
  <si>
    <t>LV w D: FTV1 w A: PD</t>
  </si>
  <si>
    <t>DTO, DLV w D: AS, HtH</t>
  </si>
  <si>
    <t>D10/ a12</t>
  </si>
  <si>
    <t>MTO, Ov2 w A: Commando (H1.24), HtH</t>
  </si>
  <si>
    <t>D0-1/ A4</t>
  </si>
  <si>
    <t>D12-14/ A13</t>
  </si>
  <si>
    <t>D4-7/ A4-7</t>
  </si>
  <si>
    <t>D3-6/ A6</t>
  </si>
  <si>
    <t>D2/ A3-5</t>
  </si>
  <si>
    <t>Ov3 w A: ATMM (C13.7)</t>
  </si>
  <si>
    <t>CB 13.1</t>
  </si>
  <si>
    <t>CB13.2</t>
  </si>
  <si>
    <t>CB 09</t>
  </si>
  <si>
    <t>CB 13.3</t>
  </si>
  <si>
    <t>CB 13.4</t>
  </si>
  <si>
    <t>CB 45</t>
  </si>
  <si>
    <t>CB 76</t>
  </si>
  <si>
    <t>GS, Mist, Vineyards (F13.6), WC</t>
  </si>
  <si>
    <t>PTO - LJ, LV, Mud</t>
  </si>
  <si>
    <t>DTO, DLV, Heat Haze (F11.621), Ov4 w D: Air1</t>
  </si>
  <si>
    <t>DTO, Ov2, Olive Groves (F13.5) w D: Air1, MOL, ATMM (C13.7)</t>
  </si>
  <si>
    <t>MTO, Rain</t>
  </si>
  <si>
    <t>Vineyards (F13.6) w D: Kommisar</t>
  </si>
  <si>
    <t>Ov2 w D: AS, Gyrostabilizers (D11.1) w A: AE</t>
  </si>
  <si>
    <t>BC, Mist w A: Gyrostabilizer (D11.1)</t>
  </si>
  <si>
    <t>A3/ D9</t>
  </si>
  <si>
    <t>GS, Ov1, WC, Wadi (F5)</t>
  </si>
  <si>
    <t>D: MC4 w A: MC4, Tr2</t>
  </si>
  <si>
    <t>D12/ A12-14</t>
  </si>
  <si>
    <t>EW, NQ w A: MOL BT</t>
  </si>
  <si>
    <t>HoB: BRV SSR, LV w D: FB1 w A: FB4</t>
  </si>
  <si>
    <t>HoB: BRV SSR w D: AE w A: Recon (E1.23)</t>
  </si>
  <si>
    <t>HoB: BRV SSR w A: Pf (C13.1)</t>
  </si>
  <si>
    <t>NQ, HtH, Factory (B23.74)</t>
  </si>
  <si>
    <t>NQ, HtH, Factory (B23.74) w D: FB3</t>
  </si>
  <si>
    <t>HoB: BRV SSR, AE w D: AC3, FB2</t>
  </si>
  <si>
    <t>Ov1 w D: FB3, Tunnels (B8.6)</t>
  </si>
  <si>
    <t>Ov1 w D: FB3</t>
  </si>
  <si>
    <t>Dug-In AFV's (D9.54)</t>
  </si>
  <si>
    <t>Ov1, BC w D: Tunnels (B8.6), Breaches (B9.541) w A: AE, Sappers (B28.8)</t>
  </si>
  <si>
    <t>PTO - DJ, HoB: BRT SSR w A: Air, Dozer3 w D: FB</t>
  </si>
  <si>
    <t>PTO - DJ, HoB: BRT SSR w A: Air, Dozer6 w D: FB</t>
  </si>
  <si>
    <t>PTO - LJ, HoB: BRT SSR w A: Raiders (G17.111)</t>
  </si>
  <si>
    <t>PTO - LJ, HoB: BRT SSR w A: Gyrostabilizer (D11.1)</t>
  </si>
  <si>
    <t>All BSRS (s) In Effect w A: AE</t>
  </si>
  <si>
    <t>All BSRS (s) In Effect w D: FB3 w A: AE</t>
  </si>
  <si>
    <t>D1+</t>
  </si>
  <si>
    <t>All BSRS (s) In Effect w D: FPP, GPP, CAPP, Fanatic (A10.8) w A: AE</t>
  </si>
  <si>
    <t>D36/ A48</t>
  </si>
  <si>
    <t>PTO - DJ, HoB: BRT SSR w D: FPP, GPP, CAPP</t>
  </si>
  <si>
    <t>PTO - LJ, Mud, Ov3, Rain w A: AS, Tr9</t>
  </si>
  <si>
    <t>PTO - LJ, Ov1 w D: BS</t>
  </si>
  <si>
    <t>D16-18/ A17-21</t>
  </si>
  <si>
    <t>Ov1 w D: Bi3, MC2 w A: MC6, Tr2</t>
  </si>
  <si>
    <t>Ov1 w D: MC1 w A: MC3, Tr1</t>
  </si>
  <si>
    <t>D: MC1 w A: MC3</t>
  </si>
  <si>
    <t>D: MC2 w A: MC6, Tr2</t>
  </si>
  <si>
    <t>D4/ A8-9</t>
  </si>
  <si>
    <t>D1/ A5-6</t>
  </si>
  <si>
    <t>D0-1/ A1</t>
  </si>
  <si>
    <t>D2-4/ A3-4</t>
  </si>
  <si>
    <t>D3-4/ A5-6</t>
  </si>
  <si>
    <t>D4-6/ A8-9</t>
  </si>
  <si>
    <t>D8/-9 A9</t>
  </si>
  <si>
    <t>D1-2/ A1</t>
  </si>
  <si>
    <t>D: Tr0-1 w A: Tr0-2</t>
  </si>
  <si>
    <t>D12-17/ A9-12</t>
  </si>
  <si>
    <t>EmRR (B31.12)</t>
  </si>
  <si>
    <t>D0-2/ A3-4</t>
  </si>
  <si>
    <t>D5-6/ A6-8</t>
  </si>
  <si>
    <t>D: Tr0-1 w A: Tr0-1</t>
  </si>
  <si>
    <t>D5-7/ A7-9</t>
  </si>
  <si>
    <t>PTO - LJ w D: Dozer0-2</t>
  </si>
  <si>
    <t>D4-6/ A6-8</t>
  </si>
  <si>
    <t>DTO, DLV w D: AS w A: Tr4, AE</t>
  </si>
  <si>
    <t>D8-11/ A12-13</t>
  </si>
  <si>
    <t>BC, Steeple (B31.2) w A: PD</t>
  </si>
  <si>
    <t>DTO, HtH</t>
  </si>
  <si>
    <t>D4-5/ A7</t>
  </si>
  <si>
    <t>D3-5/ A5-7</t>
  </si>
  <si>
    <t>D: LV, MC0-1, Tr0-1 w A: MC1, Tr6-7, Sun Blindness (F11.61)</t>
  </si>
  <si>
    <t>D0-2/ A6-8</t>
  </si>
  <si>
    <t>Factory (B23.74), Low Ammo (D3.71) w A: MOL</t>
  </si>
  <si>
    <t>D8-10/ A3</t>
  </si>
  <si>
    <t>D0-1/ A0-1</t>
  </si>
  <si>
    <t>D3-5/ A8-10</t>
  </si>
  <si>
    <t>HoB: FC SSR w D: FB, AC1</t>
  </si>
  <si>
    <t>HoB: FC SSR w A: Human Wave (A25.23)</t>
  </si>
  <si>
    <t>HoB: FC SSR w A: Commandos (H1.24)</t>
  </si>
  <si>
    <t>HoB: FC SSR Cactus Patch (F13.4) w D: BT</t>
  </si>
  <si>
    <t>HoB: FC SSR, Factory (B23.74) w Ov1 w D: FB</t>
  </si>
  <si>
    <t>HoB: FC SSR w A: Commanbos (H1.24)</t>
  </si>
  <si>
    <t>HoB: FC SSR, Ov3 w D: AC2, BT, FB2 w A: AS, AE</t>
  </si>
  <si>
    <t>HoB: GSTK SSR w D: AS, FB1, AE</t>
  </si>
  <si>
    <t>HoB: GSTK SSR w D: FB1, Fanatic (A10.8), AE</t>
  </si>
  <si>
    <t>HoB: GSTK SSR w D: AS, Commandos (H1.24) w A: Fanatic (A10.8)</t>
  </si>
  <si>
    <t>D11/ A5</t>
  </si>
  <si>
    <t>PTO - LJ, Mud</t>
  </si>
  <si>
    <t>08 w HoB I w HoB II</t>
  </si>
  <si>
    <t>LV w D: BT, Tunnels3 (B8.6) w A: AE</t>
  </si>
  <si>
    <t>22 w HoB I</t>
  </si>
  <si>
    <t>HtH, NQ, Steeple (B31.2) w D: Fanatic (A10.8)</t>
  </si>
  <si>
    <t>Steeple (B31.2) w D: AE</t>
  </si>
  <si>
    <t>FS, GS, WC, Factory B23.74) w A: Gyrostabilizer (D11.1)</t>
  </si>
  <si>
    <t>D17+/ A21+</t>
  </si>
  <si>
    <t>RT wD: Air0-3, FTV2 w A: AS, FB, Sewer, Fanatic (A10.8)</t>
  </si>
  <si>
    <t>Ov2 w A: AE, Air3, Tr2</t>
  </si>
  <si>
    <t>D: AC4 w A: Air2, AE, Sappers (B28.8), ATMM (C13.7)</t>
  </si>
  <si>
    <t>D51/ A50</t>
  </si>
  <si>
    <t>NQ, HtH, Ov1 w D: Cave1 w A: AS, AE, Glider22, PD, Air4, Tr2</t>
  </si>
  <si>
    <t>Drifts, DS, EW, FS, HtH w D: Fanatic (A10.8), AE w A: Skis, WC</t>
  </si>
  <si>
    <t>D12/ A11-14</t>
  </si>
  <si>
    <t>NQ, DS, EW w A: BT, MOL</t>
  </si>
  <si>
    <t>Eastern Front 1944</t>
  </si>
  <si>
    <t>Rain w D: FB1 w A: FTV1</t>
  </si>
  <si>
    <t>D: FB2 w A: AE, Air2, FTV2</t>
  </si>
  <si>
    <t>D39/ A18</t>
  </si>
  <si>
    <t>D17/ A40</t>
  </si>
  <si>
    <t>D: Air2 w A: Dare-Death (G18.6)</t>
  </si>
  <si>
    <t>A: Recon (E1.23), AE, Sappers (B28.8)</t>
  </si>
  <si>
    <t>Ov2 w A: Air2, AE, Sappers (B28.8)</t>
  </si>
  <si>
    <t>A: AE, Tr4</t>
  </si>
  <si>
    <t>Ov1 w A: Tr3, Gyrostabilizers (D11.1)</t>
  </si>
  <si>
    <t>A: FTV1 w D: FB3, Dug-In Tank (D9.54)</t>
  </si>
  <si>
    <t>D4-5/ A5</t>
  </si>
  <si>
    <t>D33/ A28</t>
  </si>
  <si>
    <t>D: Air1 w A: Tr82</t>
  </si>
  <si>
    <t>D26/ A41</t>
  </si>
  <si>
    <t>HoB: OtO SSR w D: AC4, Air3 A: Air8, FTV3, AE, Sappers (B28.8)</t>
  </si>
  <si>
    <t>HoB: OtO SSR w D: AC1 w A: FTV2, AE, Sappers (B28.8)</t>
  </si>
  <si>
    <t>HoB: OtO SSR w A: FTV1, AE, Sappers (B28.8)</t>
  </si>
  <si>
    <t>HoB: OtO SSR w D: AC2 w A: FTV3, AE, Sappers (B28.8)</t>
  </si>
  <si>
    <t>HoB: OtO SSR w D: AC3 w A: Air2, FTV2</t>
  </si>
  <si>
    <t>HoB: OtO SSR w D: AC2 w A: AE</t>
  </si>
  <si>
    <t>HoB: OtO SSR w A: Sappers (B28.8)</t>
  </si>
  <si>
    <t>HoB: OtO SSR w A: Air1, FTV2, Sappers (B28.8)</t>
  </si>
  <si>
    <t>MTO, HoB: OM SSR</t>
  </si>
  <si>
    <t>MTO, HoB: OM SSR, Ov1 w A: AS</t>
  </si>
  <si>
    <t>MTO, HoB: OM SSR, Ov3 w A: GL9</t>
  </si>
  <si>
    <t>MTO, DLV, HoB: OM SSR w A: GL22</t>
  </si>
  <si>
    <t>MTO, DLV, HoB: OM SSR w A: GL12</t>
  </si>
  <si>
    <t>MTO, HoB: OM SSR, Ov w A: PD, GL w D: AS</t>
  </si>
  <si>
    <t>MTO, HoB: OM SSR, Ov1 D: AS w A: Air1</t>
  </si>
  <si>
    <t>MTO, CI, HoB: OM SSR, Olive Groves (B14.8)</t>
  </si>
  <si>
    <t>MTO, HoB: OM SSR, Olive Groves (B14.8), Ov1 w D: AS</t>
  </si>
  <si>
    <t>MTO, HoB: OM SSR, Vineyards (F13.6), Ov2 w D: AS</t>
  </si>
  <si>
    <t>MTO, HoB: OM SSR, Olive Groves (14.8), Ov1</t>
  </si>
  <si>
    <t>MTO, HoB: OM SSR, Ov4, Olive Groves (B14.8) w D: AS w A: MC12, Tr6</t>
  </si>
  <si>
    <t>MTO, HoB: OM SSR, Ov3, Olive Groves (B14.8) w D: Dare Death (G18.6), Fanatic (A10.8)</t>
  </si>
  <si>
    <t>MTO, HoB: OM SSR, DLV w A: GL13</t>
  </si>
  <si>
    <t>MTO, DLV, HoB: OM SSR w D: AS w A: PD</t>
  </si>
  <si>
    <t>MTO, HoB: OM SSR wD: Air2, AS w A: Air Landing</t>
  </si>
  <si>
    <t>Ov8 w A: Air2, AE, Sappers (B28.8)</t>
  </si>
  <si>
    <t>MTO, Vineyards (F13.6)</t>
  </si>
  <si>
    <t>BFP 3: Blood and Jungle: BFP 055</t>
  </si>
  <si>
    <t>All-Time Favorites: AtF 01</t>
  </si>
  <si>
    <t>D: MC5 w A: MC4, Tr2</t>
  </si>
  <si>
    <t>Roofless Factory (O5.4) w D: Fanatic (A10.8), BT w A: AE</t>
  </si>
  <si>
    <t>CI, Rain, Soft Ground (D8.21) w D: BT</t>
  </si>
  <si>
    <t>Ov3 w D: Inexperienced Crews (D3.45)</t>
  </si>
  <si>
    <t>A: Tr2, Inexperienced Crews (D3.45)</t>
  </si>
  <si>
    <t>DS, EW, FS w D: WC</t>
  </si>
  <si>
    <t>MTO, Olive Groves (B14.8), Vineyards (F13.6) w D: AE</t>
  </si>
  <si>
    <t>Eaatern Front</t>
  </si>
  <si>
    <t>D17/ A39</t>
  </si>
  <si>
    <t>Cellar, RT, Factory (B23.74) w D: AC2, FB4</t>
  </si>
  <si>
    <t>A3-4</t>
  </si>
  <si>
    <t>D16/ A29-35</t>
  </si>
  <si>
    <t>RT, Factory (B23.74)</t>
  </si>
  <si>
    <t>D: Air2 w A: PD, Air2</t>
  </si>
  <si>
    <t>D: FTV1 w A: MC5, Tr7</t>
  </si>
  <si>
    <t>Cellar, GS, NQ, HtH, RT, Sewer w D: FB5, AE</t>
  </si>
  <si>
    <t>D35/ A18</t>
  </si>
  <si>
    <t>D: MOL w A: Tr5</t>
  </si>
  <si>
    <t>Soft Ground (D8.21)) w A: AE</t>
  </si>
  <si>
    <t>HtH w A: Tr2, AE</t>
  </si>
  <si>
    <t>NQ, HtH, Factory (B23.74), RT w D: AE w A: AE</t>
  </si>
  <si>
    <t>A: Inexperienced Crews (D3.45)</t>
  </si>
  <si>
    <t>NQ, HtH, GS, Ov2 w D: FB3, WC, AE</t>
  </si>
  <si>
    <t>D34/ A35</t>
  </si>
  <si>
    <t>AH: RB SSR w D: FB10 w A: AE</t>
  </si>
  <si>
    <t>D28/ A32</t>
  </si>
  <si>
    <t>AH: RB SSR w D: FB7 w A: FTV1, AE</t>
  </si>
  <si>
    <t>PTO - LJ w A: Raiders (G17.111)</t>
  </si>
  <si>
    <t>Ov1 w D: Dug-In AFV (D9.54) w A: Gyrostabilizer (D11.1)</t>
  </si>
  <si>
    <t>NQ, Ov4</t>
  </si>
  <si>
    <t>D: Gyrostabilizer (D11.1) w A: Tr2</t>
  </si>
  <si>
    <t>Ov2 w D: Tr7 w A: Tr3</t>
  </si>
  <si>
    <t>HtH w A: Tr7, Sappers (B28.8)</t>
  </si>
  <si>
    <t>D29/ A32</t>
  </si>
  <si>
    <t>AH: RB SSRw D: FB7 w A: AE</t>
  </si>
  <si>
    <t>DTO, HoB: LRDG SSR, Ov2 w A: Tr5</t>
  </si>
  <si>
    <t>MTO, RT w A: AS w D: Air w A: Convoy (E1.11)</t>
  </si>
  <si>
    <t>MTO, HoB: LRDG SSR, LV, Ov2 w A: Tr5</t>
  </si>
  <si>
    <t>MTO, HoB: Kj SSR, DLV, Ov9 w A: AB6</t>
  </si>
  <si>
    <t>MTO, HoB: Kj SSR, Ov6, SA w A: AB3, LC1</t>
  </si>
  <si>
    <t>MTO, HtH, HoB: Kj &amp; LRDG SSR w D: MGB1 w A: MGB1</t>
  </si>
  <si>
    <t>MTO, HoB: Kj SSR, Ov5 w A: AB6, HH, MGB1</t>
  </si>
  <si>
    <t>MTO, HtH, HoB: Kj SSR, Ov3, Olive Groves (F13.5), Vineyards (F13.6)</t>
  </si>
  <si>
    <t>D16/ A25</t>
  </si>
  <si>
    <t>A: Sappers (B28.8), Fanatic (A10.8)</t>
  </si>
  <si>
    <t>D30/ A24</t>
  </si>
  <si>
    <t>D: Harri-Kari (G6.142)</t>
  </si>
  <si>
    <t>Factory (B23.74), Scaling (B23.424)</t>
  </si>
  <si>
    <t>FS w A: Cavalry24, Fanatic (A10.8)</t>
  </si>
  <si>
    <t>A: Cavalry12, Fanatic (A10.8)</t>
  </si>
  <si>
    <t>PTO - DJ w Ov2 w A: LC2</t>
  </si>
  <si>
    <t>PTO - DJ w Ov3 w A: FTV2</t>
  </si>
  <si>
    <t>PTO - LJ w Ov5 w D: BT</t>
  </si>
  <si>
    <t>PTO - LJ w D: Cave6</t>
  </si>
  <si>
    <t>PTO - LJ, Ov1 w A: AE</t>
  </si>
  <si>
    <t>PTO - DJ, LV w D: BS</t>
  </si>
  <si>
    <t>PTO - LJ w A: MOL</t>
  </si>
  <si>
    <t>PTO - LJ w D: Cave3 w A: FTV1, AE</t>
  </si>
  <si>
    <t>Drifts, DS, EW, HtH w D: AE, Fanatic (A10.8) w A: Ski, WC</t>
  </si>
  <si>
    <t>NQ w A: Goliath2</t>
  </si>
  <si>
    <t>D12/ A39</t>
  </si>
  <si>
    <t>DS, EW, NQ w A: BT, MOL</t>
  </si>
  <si>
    <t>Steeple (B31.2) w A: AE</t>
  </si>
  <si>
    <t>FS, GS, WC, Factory (B23.74) w A: Gyrostabilizer (D11.1)</t>
  </si>
  <si>
    <t>D17-21/ A21-24</t>
  </si>
  <si>
    <t>NQ, RT w D: Air1, FTV2 w A: AS, FB2, Sewer, Fanatic (A10.8)</t>
  </si>
  <si>
    <t>Ov2 w A: Air, Tr2, AE</t>
  </si>
  <si>
    <t>D: AC4 w A: AS, Air2, AE, Sappers (B24.7), ATMM (C13.7)</t>
  </si>
  <si>
    <t>D51/ A45</t>
  </si>
  <si>
    <t>NQ, HtH, Ov1 w D: Caves1 w A: AS, Glider22, PD, Tr2, Air4</t>
  </si>
  <si>
    <t>HoB: NFNH SSR, Ov1 w D: FB w A: AE</t>
  </si>
  <si>
    <t>HoB: NFNH SSR w A: MC4, Tr2, Convoy (E11)</t>
  </si>
  <si>
    <t>HoB: NFNH SSR w D: Tr12 w A: Raft2, Tr3</t>
  </si>
  <si>
    <t>HoB: NFNH SSR w D: Dug-In AFV (D9.54) w A: Tr3</t>
  </si>
  <si>
    <t xml:space="preserve">Eastern Front </t>
  </si>
  <si>
    <t>GS, HoB: NFNH SSR, Ov5 w D: Dug-In AFV (D9.54) w A: AE</t>
  </si>
  <si>
    <t>D15/ A64</t>
  </si>
  <si>
    <t>GS, HtH, HoB: NFNH SSR w D: Air2, AS, WC</t>
  </si>
  <si>
    <t>D25/ A27</t>
  </si>
  <si>
    <t>HtH, HoB: NFNH SSR w A: AE</t>
  </si>
  <si>
    <t>BC, HoB: NFNH SSR w A: Dozer2, Culin (B9.541), Gyrostabilized (D11.1)</t>
  </si>
  <si>
    <t>IDRAC '92</t>
  </si>
  <si>
    <t>Tournoi IDRAC '92</t>
  </si>
  <si>
    <t>TT1</t>
  </si>
  <si>
    <t>Balta, USSR</t>
  </si>
  <si>
    <t>NQ w D: BS w A: AE</t>
  </si>
  <si>
    <t>TT2</t>
  </si>
  <si>
    <t>MTO, Ov4</t>
  </si>
  <si>
    <t>PTO - LJ w A: HtH w D: Tr5</t>
  </si>
  <si>
    <t>Out of the Attic 2 OoA 5</t>
  </si>
  <si>
    <t>Out of the Attic 2 OoA 6</t>
  </si>
  <si>
    <t>Out of the Attic 2 OoA 7</t>
  </si>
  <si>
    <t>Rout Report MR &amp; Out of the Attic 2 OoA 8</t>
  </si>
  <si>
    <t>Out of the Attic 2 OoA 9</t>
  </si>
  <si>
    <t>Out of the Attic 2 OoA 10</t>
  </si>
  <si>
    <t>Out of the Attic 2 OoA 11</t>
  </si>
  <si>
    <t>Out of the Attic 2 OoA 1</t>
  </si>
  <si>
    <t>Out of the Attic 2 OoA 2</t>
  </si>
  <si>
    <t>Out of the Attic 2 OoA 3</t>
  </si>
  <si>
    <t>Out of the Attic 2 OoA 3  - all Armor scenario</t>
  </si>
  <si>
    <t>D: Tr3 w A: Tr1</t>
  </si>
  <si>
    <t>VV83</t>
  </si>
  <si>
    <t>VV84</t>
  </si>
  <si>
    <t>Vae Victis Issue 114</t>
  </si>
  <si>
    <t>Vae Victis Issue 115</t>
  </si>
  <si>
    <t>Vae Victis Issue 116</t>
  </si>
  <si>
    <t>Vae Victis Issue 118</t>
  </si>
  <si>
    <t>Vae Victis Issue 119</t>
  </si>
  <si>
    <t>VV89</t>
  </si>
  <si>
    <t>VV90</t>
  </si>
  <si>
    <t>VV91</t>
  </si>
  <si>
    <t>VV92</t>
  </si>
  <si>
    <t>LV w A: Air1</t>
  </si>
  <si>
    <t>CI w A: AS, AE</t>
  </si>
  <si>
    <t>GS, CI w D: AS w A: Tr3</t>
  </si>
  <si>
    <t>D: MC5, AE</t>
  </si>
  <si>
    <t>D: FB2, AE</t>
  </si>
  <si>
    <t>D: hd1, Tr1 w A: MC3</t>
  </si>
  <si>
    <t>Ov1 w D: ATMM (13.7)</t>
  </si>
  <si>
    <t>20 w 22 w 24</t>
  </si>
  <si>
    <t>D19/ A10</t>
  </si>
  <si>
    <t>D11/ A27</t>
  </si>
  <si>
    <t>D3/ A0-3</t>
  </si>
  <si>
    <t>D4-9/ A6</t>
  </si>
  <si>
    <t>Les Panzerz Passent La Muese</t>
  </si>
  <si>
    <t>Sommerets, Belgium</t>
  </si>
  <si>
    <t>16 w 18 w 43</t>
  </si>
  <si>
    <t>D27/ A43</t>
  </si>
  <si>
    <t>D23/ A34</t>
  </si>
  <si>
    <t>KCI: PuP SSR, Ov1 w D: Tr3 w A: Tr9</t>
  </si>
  <si>
    <t>Ov3 w D: Tr5 w A: HtH</t>
  </si>
  <si>
    <t>D15/ A1</t>
  </si>
  <si>
    <t>D3 /A1</t>
  </si>
  <si>
    <t>NQ, GS w D: AS, WC, MOL w A: Air1</t>
  </si>
  <si>
    <t>LV w D: Dozer1 w A: BT</t>
  </si>
  <si>
    <t>PTO - LJ, GS w D: Dozer2 w A: Tr2</t>
  </si>
  <si>
    <t>NQ, HtH, Ov2</t>
  </si>
  <si>
    <t>D36/ A21</t>
  </si>
  <si>
    <t>FS, GS, LV w D: MOL</t>
  </si>
  <si>
    <t>Ov1, Fo w D: MOL w A: Commando (H1.24)</t>
  </si>
  <si>
    <t>D22/ A29</t>
  </si>
  <si>
    <t>Fo w A: MOL</t>
  </si>
  <si>
    <t>Fo w D: FB2, MOL</t>
  </si>
  <si>
    <t>Russian Militia</t>
  </si>
  <si>
    <t>24 w 39 w 47</t>
  </si>
  <si>
    <t>D6-8/ A5</t>
  </si>
  <si>
    <t>Cellar, Ov8 w D: FB3, Sewer, MOL, ATMM (C13.7), Fanatic (A10.8)</t>
  </si>
  <si>
    <t>D: FB2, Sewer, MOL</t>
  </si>
  <si>
    <t>D: MOL w A: Tr6</t>
  </si>
  <si>
    <t>East Africa 1978</t>
  </si>
  <si>
    <t>PTO - LJ, Steeple (B31.2)</t>
  </si>
  <si>
    <t>NQ, LV w D: AC4, FB6 w A: AE, Sappers (B28.8)</t>
  </si>
  <si>
    <t>NQ w D: AC1, FB5 w A: AE, Sappers (B28.8)</t>
  </si>
  <si>
    <t>NQ, Cellar, LV w D: FB9 w A: AE, Sappers (B28.8)</t>
  </si>
  <si>
    <t>NQ w D: AC2, FB4</t>
  </si>
  <si>
    <t>NQ w D: FB10</t>
  </si>
  <si>
    <t>NQ w D: Cellar, FB3, Fanatic (A10.8) w A: AE, Sappers (B28.8)</t>
  </si>
  <si>
    <t>KCI: MM12 SSR, Ov7, FB w D: Cavalry16, hd2</t>
  </si>
  <si>
    <t>D21/ A24</t>
  </si>
  <si>
    <t>Steppe, KCI: MM12 SSR, Ov10, AT-Trench (B27.56) w A: Air3</t>
  </si>
  <si>
    <t>BC, KCI: MM12 SSR, Ov1 w A: Cullin3 (B9,541)</t>
  </si>
  <si>
    <t>KCI: MM12 SSR, Ov4, FB, Cellars (O6) w A: Air3, HtH, Sappers (B28.8)</t>
  </si>
  <si>
    <t>PTO - DJ, KCI: MM12 SSR, Ov5</t>
  </si>
  <si>
    <t>PTO - LJ, KCI: MM12 SSR, Ov5 w D: BT w A: Gyrostabilzer (D11.1)</t>
  </si>
  <si>
    <t>D9/ A44</t>
  </si>
  <si>
    <t>PTO - LJ, NQ, KCI: MM12 SSR, LV, Ov7</t>
  </si>
  <si>
    <t>PTO - LJKCI: MM12 SSR, Ov8, NQ w D: Dare-Death (G18.6)</t>
  </si>
  <si>
    <t>D5/ A29</t>
  </si>
  <si>
    <t>MTO, KCI: MM12 SSR, Olive Groves (F13.5) w D: AS</t>
  </si>
  <si>
    <t>D29/ A30</t>
  </si>
  <si>
    <t>Cellar, KCI: MM12 SSR, Ov9 w D: FB4 w A: Rafts10, AE, Sappers (B28.8)</t>
  </si>
  <si>
    <t>Mud w D: BS</t>
  </si>
  <si>
    <t>LV w D: Tr2 w A: Tr3</t>
  </si>
  <si>
    <t>Drifts, GS, Ov1 w D: hd2, WC w A: hd8, WC</t>
  </si>
  <si>
    <t>MTO, HtH, Olive Groves (F13.5)</t>
  </si>
  <si>
    <t>LV, Mud, Ov2 w D: Tr12 w A: Gyrostabilizers (D11.1), Tr3</t>
  </si>
  <si>
    <t>Palm Trees (G4)</t>
  </si>
  <si>
    <t>Ov3, Factory (B23.74) w D: Cavalry2 w A: Tr7</t>
  </si>
  <si>
    <t>D: Tr8 w A: Inexperienced Crews (D3.45)</t>
  </si>
  <si>
    <t>A: Tr4, AE</t>
  </si>
  <si>
    <t>Ov6, Rain w A: Inexperienced Cews (D3.45)</t>
  </si>
  <si>
    <t>Ov2 w D: Inexperienced Infantry (C13.36)</t>
  </si>
  <si>
    <t>Ov2, PTO - LJ</t>
  </si>
  <si>
    <t>A: Tr3, AE</t>
  </si>
  <si>
    <t>FS, GS, Mud w A: AE</t>
  </si>
  <si>
    <t>NQ, TOT SSR #3 w A: Tr6</t>
  </si>
  <si>
    <t>TOT SSR's</t>
  </si>
  <si>
    <t>DTO, DLV w A: Sappers (B28.8)</t>
  </si>
  <si>
    <t>GS, Ov2, TOT SSR #1</t>
  </si>
  <si>
    <t>Mist w A: AE, TOT SSr #1</t>
  </si>
  <si>
    <t>BWF, Mist, RT w A: TOT SSR #1</t>
  </si>
  <si>
    <t>D29/ A28</t>
  </si>
  <si>
    <t>AH: KGP SSR, Heavy Mist w D: AE w A: AE</t>
  </si>
  <si>
    <t>AH: KGP SSR, Mist w D: AS, Gyrostabilizer (D11.1)</t>
  </si>
  <si>
    <t>Mist w D: Gyrostabilizer (D11.1), Radioless AFV's (D14)</t>
  </si>
  <si>
    <t>D: Daisy-Chain (B28.531) w A: Tr3</t>
  </si>
  <si>
    <t>Mist, Mud D: AS, Inexperienced Crews (D3.45) w A: Tr3</t>
  </si>
  <si>
    <t>Mud, FS, LV</t>
  </si>
  <si>
    <t>FS, GS w D: WC, TOT SSR #2 w A: TOT SSR #1 &amp; 1.2</t>
  </si>
  <si>
    <t>Mist, Ov2 w D: Fanatic (A10.8), TOT SSR #4 w A: TOT SSR #1</t>
  </si>
  <si>
    <t>TOT SSR's w A: Commandos (H1.24)</t>
  </si>
  <si>
    <t>Ov2, TOT SSR's w D: FB</t>
  </si>
  <si>
    <t>BWF w A: Commando (H1.24)</t>
  </si>
  <si>
    <t>Ov4, Pine w D: TOT SSR #4 w A: Commando (H1.24)</t>
  </si>
  <si>
    <t>LV w A: Raft8, AE</t>
  </si>
  <si>
    <t>D: TOT SSR's 3 &amp; 5.5</t>
  </si>
  <si>
    <t>D3/ A31</t>
  </si>
  <si>
    <t>Ov4, TOT w D: hd3 w A: Tr2</t>
  </si>
  <si>
    <t>TOT SSR #6</t>
  </si>
  <si>
    <t>GS w A: AE</t>
  </si>
  <si>
    <t>DTO, DLV, Ov1 w A: Air, Tr4</t>
  </si>
  <si>
    <t>FS, GS w D: Tr2 w A: Tr6, WC</t>
  </si>
  <si>
    <t xml:space="preserve">CI, RT w D: MOL w A: Air2, AE, Sappers (B28.8) </t>
  </si>
  <si>
    <t>MTO, Rain, RT, Cellars (O6) w D: FTV1</t>
  </si>
  <si>
    <t>Ov2 w D: AS w A: FTV2</t>
  </si>
  <si>
    <t>D7/ A19</t>
  </si>
  <si>
    <t>GS w A: Tr1, NQ</t>
  </si>
  <si>
    <t>D: Inexperienced Crews (D3.45) w A: Air1, Gyrostabilizer (D11.1)</t>
  </si>
  <si>
    <t>KE: TOT SSR w D: Tr2 w A: FTV3, AE, Sapper (B28.8)</t>
  </si>
  <si>
    <t>D1/ A3/ A6</t>
  </si>
  <si>
    <t>D7/ A9/ A8</t>
  </si>
  <si>
    <t>NQ w D: Fanatic (A10.8)</t>
  </si>
  <si>
    <t>Mist, LV, Ov2 w A: Gyrostabilizer (D11.1)</t>
  </si>
  <si>
    <t>Badmash' at Oyin</t>
  </si>
  <si>
    <t>Oyin, Burma</t>
  </si>
  <si>
    <t>6a w 3a</t>
  </si>
  <si>
    <t>Suffering at Samree</t>
  </si>
  <si>
    <t>Germans</t>
  </si>
  <si>
    <t>GS, Mist, Ov6 w A: WC</t>
  </si>
  <si>
    <t>Dream Team</t>
  </si>
  <si>
    <t>Wolomin, Poland</t>
  </si>
  <si>
    <t>Tornado of Souls</t>
  </si>
  <si>
    <t>Ernage, Northwest of Gembloux, France</t>
  </si>
  <si>
    <t>57 w 61 w 63</t>
  </si>
  <si>
    <t>Devils on our Flank</t>
  </si>
  <si>
    <t>Northwest of Kvan, Norway</t>
  </si>
  <si>
    <t>GS, Pine w A: WC, Skis</t>
  </si>
  <si>
    <t>Metal of Honor</t>
  </si>
  <si>
    <t>Montraval, France</t>
  </si>
  <si>
    <t>Palenberg, Aachen, Germany</t>
  </si>
  <si>
    <t>Mac Wants the Flamethrower</t>
  </si>
  <si>
    <t>Doom Platoons</t>
  </si>
  <si>
    <t>Polotsk, Russia</t>
  </si>
  <si>
    <t>DP 123</t>
  </si>
  <si>
    <t>DP 124</t>
  </si>
  <si>
    <t>DP 125</t>
  </si>
  <si>
    <t>DP 126</t>
  </si>
  <si>
    <t>Behemoths and Bullet Sponges</t>
  </si>
  <si>
    <t>Horokiv, Ukraine</t>
  </si>
  <si>
    <t>RT w Factory (B23.74)</t>
  </si>
  <si>
    <t>Jump the Curb</t>
  </si>
  <si>
    <t>West of Tongeren, Belgium</t>
  </si>
  <si>
    <t>Talon's Grop</t>
  </si>
  <si>
    <t xml:space="preserve">Vacharzany, Gross - Liebenthal, Odessa </t>
  </si>
  <si>
    <t>Torturer's Screaming</t>
  </si>
  <si>
    <t>Guilin, Central China</t>
  </si>
  <si>
    <t>Bulldozed</t>
  </si>
  <si>
    <t>Northeast of Gela, Sicily</t>
  </si>
  <si>
    <t>Fulda Gap. Germany</t>
  </si>
  <si>
    <t>D21/ A26</t>
  </si>
  <si>
    <t>WW III</t>
  </si>
  <si>
    <t>War of the Gargantuans</t>
  </si>
  <si>
    <t>Russian Rarities</t>
  </si>
  <si>
    <t>Counter Attacks II</t>
  </si>
  <si>
    <t>Operation Olive: Gothic Line 1944</t>
  </si>
  <si>
    <t>Action Pack # 9 : To the Bridge!</t>
  </si>
  <si>
    <t>The Gates of Hell: The Battle of Kursk at Ponyri/ Ponyri Monster</t>
  </si>
  <si>
    <t>Ost Front 2: The Liberation of Minsk</t>
  </si>
  <si>
    <t>Across the Aller I &amp; II</t>
  </si>
  <si>
    <t>Le Franc Tireuer</t>
  </si>
  <si>
    <t>Deluxe Pack # 1</t>
  </si>
  <si>
    <t>Liebstandarte Pack # 5: Scorched Earth</t>
  </si>
  <si>
    <t>Schwerpunkt Volume  # 20</t>
  </si>
  <si>
    <t>Rally Point # 9</t>
  </si>
  <si>
    <t>Friendly Fire Pack # 9</t>
  </si>
  <si>
    <t>Dezign Pack # 10</t>
  </si>
  <si>
    <t>Action Pack # 10</t>
  </si>
  <si>
    <t>ASLSK: Decision at Elst</t>
  </si>
  <si>
    <t>Omaha East/ Omaha East Monster Edition</t>
  </si>
  <si>
    <t>Crossing the Moro</t>
  </si>
  <si>
    <t>Berlin: Fuhrer's End</t>
  </si>
  <si>
    <t>Omaha West/ Omaha West Monster Edition</t>
  </si>
  <si>
    <t>Berlin Final Victory</t>
  </si>
  <si>
    <t>New Guinea I</t>
  </si>
  <si>
    <t>Crossing the Moro: The Battle for Villa Ruhati, 6 December 1943</t>
  </si>
  <si>
    <t>CM2</t>
  </si>
  <si>
    <t>CM3</t>
  </si>
  <si>
    <t>CM4</t>
  </si>
  <si>
    <t>Half-Dressed &amp; Bleary-Eted</t>
  </si>
  <si>
    <t>Villa Rogati, Italy</t>
  </si>
  <si>
    <t>CM 3.0 TM Rules are in effect</t>
  </si>
  <si>
    <t>Bucko!</t>
  </si>
  <si>
    <t>That Damn Gun!</t>
  </si>
  <si>
    <t>CM 3.0 TM Rules are in effect, Mist w D: AS</t>
  </si>
  <si>
    <t>Rucjdeschel's Attack</t>
  </si>
  <si>
    <t>CG1</t>
  </si>
  <si>
    <t>CM Rules are in effect</t>
  </si>
  <si>
    <t>Schewrpunkt Issue 20</t>
  </si>
  <si>
    <t>SP229</t>
  </si>
  <si>
    <t>SP230</t>
  </si>
  <si>
    <t>SP231</t>
  </si>
  <si>
    <t>SP232</t>
  </si>
  <si>
    <t>SP233</t>
  </si>
  <si>
    <t>SP234</t>
  </si>
  <si>
    <t>SP235</t>
  </si>
  <si>
    <t>SP236</t>
  </si>
  <si>
    <t>SP237</t>
  </si>
  <si>
    <t>SP238</t>
  </si>
  <si>
    <t>SP239</t>
  </si>
  <si>
    <t>SP240</t>
  </si>
  <si>
    <t>The Devil's Congregation</t>
  </si>
  <si>
    <t>The Rimling Circus</t>
  </si>
  <si>
    <t>Near Rimling, France</t>
  </si>
  <si>
    <t>58 w 64 w 65</t>
  </si>
  <si>
    <t>Galician Persuasion</t>
  </si>
  <si>
    <t>Otinyaya, Galicia, Hungary</t>
  </si>
  <si>
    <t>59 w 66</t>
  </si>
  <si>
    <t>The Krutoy Log Roll</t>
  </si>
  <si>
    <t>Northeast of Krutoy Log, USSR</t>
  </si>
  <si>
    <t>Easy Come East Go</t>
  </si>
  <si>
    <t>East of Nunen, Holland</t>
  </si>
  <si>
    <t>p w 54</t>
  </si>
  <si>
    <t>Teltow Two-Step</t>
  </si>
  <si>
    <t>Neukoln, Germany</t>
  </si>
  <si>
    <t>Blue Ridger Blues</t>
  </si>
  <si>
    <t>Heidersheid, Luxembourg</t>
  </si>
  <si>
    <t>GS w A: Gyrostabilizer (D11.1)</t>
  </si>
  <si>
    <t>Hammer Time</t>
  </si>
  <si>
    <t>Near Hannut, Belgium</t>
  </si>
  <si>
    <t>Shanghai Scuffle</t>
  </si>
  <si>
    <t>VotG Terrain Rules, NQ</t>
  </si>
  <si>
    <t>Inherent Systemic Violence</t>
  </si>
  <si>
    <t>Ostro, Ukraine</t>
  </si>
  <si>
    <t>Ov1 w D: NKVD (VotG 22)</t>
  </si>
  <si>
    <t>Nankai Shitai</t>
  </si>
  <si>
    <t>Isarava, Papua, New Guinea</t>
  </si>
  <si>
    <t>Outreau, France</t>
  </si>
  <si>
    <t>Torch and Blast</t>
  </si>
  <si>
    <t>DP 127</t>
  </si>
  <si>
    <t>Russians</t>
  </si>
  <si>
    <t>Stalino, Russia</t>
  </si>
  <si>
    <t>RPT81</t>
  </si>
  <si>
    <t>RPT82</t>
  </si>
  <si>
    <t>RPT83</t>
  </si>
  <si>
    <t>RPT84</t>
  </si>
  <si>
    <t>RPT85</t>
  </si>
  <si>
    <t>RPT86</t>
  </si>
  <si>
    <t>RPT87</t>
  </si>
  <si>
    <t>RPT88</t>
  </si>
  <si>
    <t>Garski's Fusillade</t>
  </si>
  <si>
    <t>Traimont, Belgium</t>
  </si>
  <si>
    <t>The Monteguidi Mambe</t>
  </si>
  <si>
    <t>Monteguidi, Italy</t>
  </si>
  <si>
    <t>Mile Peg 61</t>
  </si>
  <si>
    <t>Muar, Malaya</t>
  </si>
  <si>
    <t>PTO - LJ w D: ANZAC (A25.44)</t>
  </si>
  <si>
    <t>Kiwi and the Cat</t>
  </si>
  <si>
    <t>Sfacciata, Italy</t>
  </si>
  <si>
    <t>Choiseul Few</t>
  </si>
  <si>
    <t>Sangigai, Island of Choiseul</t>
  </si>
  <si>
    <t>No Quarter Requested</t>
  </si>
  <si>
    <t>Near the Ising River, Mindanao, Phillipines</t>
  </si>
  <si>
    <t>Kool Running</t>
  </si>
  <si>
    <t>Castelvitrano, Sicily</t>
  </si>
  <si>
    <t>Pape's Incursion</t>
  </si>
  <si>
    <t>Nikolskoje, Russia</t>
  </si>
  <si>
    <t>RR1</t>
  </si>
  <si>
    <t>RR2</t>
  </si>
  <si>
    <t>RR3</t>
  </si>
  <si>
    <t>RR4</t>
  </si>
  <si>
    <t>RR5</t>
  </si>
  <si>
    <t>RR6</t>
  </si>
  <si>
    <t>RR7</t>
  </si>
  <si>
    <t>RR8</t>
  </si>
  <si>
    <t>Terror Tanks of Odessa</t>
  </si>
  <si>
    <t>Outside Odessa, Russia</t>
  </si>
  <si>
    <t>Combat Test</t>
  </si>
  <si>
    <t>Khottinen, Finland</t>
  </si>
  <si>
    <t>Knights in Plywood</t>
  </si>
  <si>
    <t>Klevan, Russia</t>
  </si>
  <si>
    <t>RR2 w RR3</t>
  </si>
  <si>
    <t>Tin Soldiers</t>
  </si>
  <si>
    <t>4 w 42 w 44</t>
  </si>
  <si>
    <t>Lukin's Ride</t>
  </si>
  <si>
    <t>Troyonova, Russia</t>
  </si>
  <si>
    <t>RR1 w 11</t>
  </si>
  <si>
    <t>Ice Racers</t>
  </si>
  <si>
    <t>W6 w W7 w W8 w W9</t>
  </si>
  <si>
    <t>New Enemy</t>
  </si>
  <si>
    <t>RR3 w 44</t>
  </si>
  <si>
    <t>Futile Stand</t>
  </si>
  <si>
    <t>CounterAttacks 2!</t>
  </si>
  <si>
    <t>CA!09</t>
  </si>
  <si>
    <t>CA!10</t>
  </si>
  <si>
    <t>CA!11</t>
  </si>
  <si>
    <t>CA!12</t>
  </si>
  <si>
    <t>CA!13</t>
  </si>
  <si>
    <t>CA!14</t>
  </si>
  <si>
    <t>CA!15</t>
  </si>
  <si>
    <t>CA!16</t>
  </si>
  <si>
    <t>CA!17</t>
  </si>
  <si>
    <t>CA!18</t>
  </si>
  <si>
    <t>Panama</t>
  </si>
  <si>
    <t>hypothetical</t>
  </si>
  <si>
    <t>Spoiled Afternoon</t>
  </si>
  <si>
    <t>FT197</t>
  </si>
  <si>
    <t>San River, East of Krakow, Poland</t>
  </si>
  <si>
    <t>d3 w d5</t>
  </si>
  <si>
    <t>A: Convoy (E11), Ammo Vehicle (E10), Tr4</t>
  </si>
  <si>
    <t>Full of Fire</t>
  </si>
  <si>
    <t>FT198</t>
  </si>
  <si>
    <t>FT199</t>
  </si>
  <si>
    <t>FT200</t>
  </si>
  <si>
    <t>FT201</t>
  </si>
  <si>
    <t>FT202</t>
  </si>
  <si>
    <t>FT203</t>
  </si>
  <si>
    <t>FT204</t>
  </si>
  <si>
    <t>FT205</t>
  </si>
  <si>
    <t>FT206</t>
  </si>
  <si>
    <t>FT207</t>
  </si>
  <si>
    <t>FT208</t>
  </si>
  <si>
    <t>Ste. Marie Du Mont, France</t>
  </si>
  <si>
    <t>d1 w d4</t>
  </si>
  <si>
    <t>Playing Uno</t>
  </si>
  <si>
    <t>Mayu Range, West of Buthiduang, Burma</t>
  </si>
  <si>
    <t>d2 w d6</t>
  </si>
  <si>
    <t>Cocunut K</t>
  </si>
  <si>
    <t>Tanapag Plain, Saipan</t>
  </si>
  <si>
    <t>PTO - DJ, Coconut Groves (B14.8) w A: HtH</t>
  </si>
  <si>
    <t>Communication Breakdown</t>
  </si>
  <si>
    <t>d3 w d4 w d6</t>
  </si>
  <si>
    <t>Burmese Bandits</t>
  </si>
  <si>
    <t>Central Burma</t>
  </si>
  <si>
    <t>d1 w d2 w d5 w d7</t>
  </si>
  <si>
    <t>D15/ A9/ A12</t>
  </si>
  <si>
    <t>PTO - DJ, NQ w A: AS</t>
  </si>
  <si>
    <t>Harakiri Gulch</t>
  </si>
  <si>
    <t>Saipan, Northern marianna Islands</t>
  </si>
  <si>
    <t>d2 w d4 w d6</t>
  </si>
  <si>
    <t>Saint Omer, France</t>
  </si>
  <si>
    <t>e w d5</t>
  </si>
  <si>
    <t>Fear Naught</t>
  </si>
  <si>
    <t>Scraggy</t>
  </si>
  <si>
    <t>SCRAGGY' - Shenham Pass</t>
  </si>
  <si>
    <t>d2 w d6 w d7</t>
  </si>
  <si>
    <t>FDL Chaung</t>
  </si>
  <si>
    <t>North of Donbiak, Burma</t>
  </si>
  <si>
    <t>d3</t>
  </si>
  <si>
    <t>PTO - LJ, Mudflats (B16.7)</t>
  </si>
  <si>
    <t>The Last Pillbox</t>
  </si>
  <si>
    <t>Namur, Marshalls, Near Natalie Point</t>
  </si>
  <si>
    <t>d3 w d4 w d5</t>
  </si>
  <si>
    <t>Ivansetva, USSR</t>
  </si>
  <si>
    <t>d1 w d5</t>
  </si>
  <si>
    <t>D18/ A35</t>
  </si>
  <si>
    <t>DS, EW w D: FB4</t>
  </si>
  <si>
    <t>ASL Action Pack 10</t>
  </si>
  <si>
    <t>Best Think Again</t>
  </si>
  <si>
    <t>AP93</t>
  </si>
  <si>
    <t>AP94</t>
  </si>
  <si>
    <t>AP95</t>
  </si>
  <si>
    <t>AP96</t>
  </si>
  <si>
    <t>AP97</t>
  </si>
  <si>
    <t>AP98</t>
  </si>
  <si>
    <t>AP99</t>
  </si>
  <si>
    <t>AP100</t>
  </si>
  <si>
    <t>Suadinninkai, Lithuania</t>
  </si>
  <si>
    <t>Ov2 w D: AE</t>
  </si>
  <si>
    <t>Show of Force</t>
  </si>
  <si>
    <t>Graiworon, Russia</t>
  </si>
  <si>
    <t>GS,  +1 LV</t>
  </si>
  <si>
    <t>Operation Kutuzov</t>
  </si>
  <si>
    <t>Otrada, Russia</t>
  </si>
  <si>
    <t>69 w 70</t>
  </si>
  <si>
    <t>D4/ A6-7</t>
  </si>
  <si>
    <t>Food Fight</t>
  </si>
  <si>
    <t>Hrabivka, Ukraine</t>
  </si>
  <si>
    <t>NQ w A: Cavalry12</t>
  </si>
  <si>
    <t>Strike Up the Band</t>
  </si>
  <si>
    <t>Lesquern, France</t>
  </si>
  <si>
    <t>Ammo Dump (E10.6)</t>
  </si>
  <si>
    <t>Last Laurels</t>
  </si>
  <si>
    <t>Mihaly, Hungary</t>
  </si>
  <si>
    <t>Ov1 w D: Fanatic (A10.6), FB0-2</t>
  </si>
  <si>
    <t>Bare Foot Beating</t>
  </si>
  <si>
    <t>Momauk, Burma</t>
  </si>
  <si>
    <t>PTO - LJ w A: AE, Fanatic (A10.6)</t>
  </si>
  <si>
    <t>Coal in their Stockings</t>
  </si>
  <si>
    <t>Foy-Notr-Dame, Belgium</t>
  </si>
  <si>
    <t>Ov2, GS w A: Gyrostabilizer (D11.1)</t>
  </si>
  <si>
    <t>GS, w D: AE w A: AE, WC</t>
  </si>
  <si>
    <t>East Side M Gamers</t>
  </si>
  <si>
    <t>D18/ A13</t>
  </si>
  <si>
    <t>LCP: 7SS SSR, GS, Ov4 w D: MOL w A: WC</t>
  </si>
  <si>
    <t>LCP: 7SS SSR, Ov2 w D: MOL</t>
  </si>
  <si>
    <t>Jahorino, Yugoslavia</t>
  </si>
  <si>
    <t>D10/ A33</t>
  </si>
  <si>
    <t>LCP: 7SS SSR, DS, Frigid Stream (B20.7) w D: WC</t>
  </si>
  <si>
    <t>LCP: 7SS SSR, Steeple (B31.2), 2 - Story House (B23.22) w D: Pf  (C13.2)</t>
  </si>
  <si>
    <t>LCP: 7SS SSR w A: Pf (C13.2)</t>
  </si>
  <si>
    <t>4 w 44 w 46</t>
  </si>
  <si>
    <t>16 w 44 w 49</t>
  </si>
  <si>
    <t>D15/ A29</t>
  </si>
  <si>
    <t>A: AE, Sapper (H1.23)</t>
  </si>
  <si>
    <t xml:space="preserve">16 w 33 w 43 w 46 </t>
  </si>
  <si>
    <t>FB5 w D: AE, Sappers (H1.23)</t>
  </si>
  <si>
    <t>FB3 w D: AE, Sapper (H1.23)</t>
  </si>
  <si>
    <t>FB3 w A: AE, Sapper (H1.23)</t>
  </si>
  <si>
    <t>6 w 43</t>
  </si>
  <si>
    <t>Ov7, FB9 w A: AE, Sappers (H1.23)</t>
  </si>
  <si>
    <t>D11-22/ A23-25</t>
  </si>
  <si>
    <t>D2-3/ A0-6</t>
  </si>
  <si>
    <t>D13-18/ A19-20</t>
  </si>
  <si>
    <t>Mud, Factory (B23.74), Steeple (B31.2)</t>
  </si>
  <si>
    <t>BC, Ov7 w D: Daisy Chain (B28.531) w A: Gyrostabilizer (D11.1), Vehicle Platoon (D14.2)</t>
  </si>
  <si>
    <t>BC, Ov4 w D: FB1 w A: AE</t>
  </si>
  <si>
    <t>BC, Ov4 w A: AE</t>
  </si>
  <si>
    <t>BC, Ov4 w D: AE w A: Gyrostabilizer (D11.1)</t>
  </si>
  <si>
    <t>BC, Ov7 w D: FB1, AE w A: Dozer1, Gyrostabilizer (D11.1)</t>
  </si>
  <si>
    <t>WO Bonus Pack 5</t>
  </si>
  <si>
    <t>WO Bonus Pack 6</t>
  </si>
  <si>
    <t>Buron SSR's w D: FB4 w A: AE, Sappers (H1.23)</t>
  </si>
  <si>
    <t>Buron SSR's w D: FB2</t>
  </si>
  <si>
    <t>The Wargamer's Journal</t>
  </si>
  <si>
    <t>Kruglowka Railroad</t>
  </si>
  <si>
    <t>Kruglowka, Soviet Union</t>
  </si>
  <si>
    <t>D4/ A14</t>
  </si>
  <si>
    <t>Sweeping the Doorstep</t>
  </si>
  <si>
    <t>TWJ 02</t>
  </si>
  <si>
    <t>TWJ 01</t>
  </si>
  <si>
    <t>t w w w u</t>
  </si>
  <si>
    <t>The Brickworks Series #3: Hold the Brickworks</t>
  </si>
  <si>
    <t>MTO, Ov3, Rain</t>
  </si>
  <si>
    <t>RB Cellar (O6), Soft Ground (D8.21) w D: FB1</t>
  </si>
  <si>
    <t>NQ w D: HtH D: Fanatic (A10.6)</t>
  </si>
  <si>
    <t>LV, HtH, Soft Ground (D8.21) w D: FB3 w A: Fanatic (A10.6)</t>
  </si>
  <si>
    <t>The Village of Sneek, Holland</t>
  </si>
  <si>
    <t>Ov7, RB Cellar (O6), Soft Ground (D8.21)</t>
  </si>
  <si>
    <t>Ov2, Mist, LV, Steeple (B31.2)</t>
  </si>
  <si>
    <t>Mist, HtH w A: Fanatic (A10.6)</t>
  </si>
  <si>
    <t>Ov3 w D: AE</t>
  </si>
  <si>
    <t>Ov1, Fording (B21.41), Factory (B23.74) w D: FB4 w A: FTV1</t>
  </si>
  <si>
    <t>Mud, Ov4 w D: FB3 w A: FTV3</t>
  </si>
  <si>
    <t>Ov4 w D: BT, FB3 w A: FTV2, AE, Sappers (H1.23)</t>
  </si>
  <si>
    <t>Race for the Berezina</t>
  </si>
  <si>
    <t>Forcing the Berezina</t>
  </si>
  <si>
    <t>Stiffest Resistance</t>
  </si>
  <si>
    <t>Liberation of Minsk</t>
  </si>
  <si>
    <t>Across the Aller I: Last Stand in MW Europe 1945</t>
  </si>
  <si>
    <t>Across the Aller II: Last Stand in MW Europe 1945</t>
  </si>
  <si>
    <t>Case White: Sealed Fate,  The Campaign for Poland, 1939</t>
  </si>
  <si>
    <t>Eastern Front 1941: Spanish Blue Division</t>
  </si>
  <si>
    <t>Road to Rome: The Battle for the Gothic Line</t>
  </si>
  <si>
    <t>Hell In the Liri Valley: On the Road To Rome HLV 1, Road to Rome: The Battle of the Gothic Line 1</t>
  </si>
  <si>
    <t>Hell In the Liri Valley: On the Road To Rome HLV 2, Road to Rome: The Battle of the Gothic Line 2</t>
  </si>
  <si>
    <t>Hell In the Liri Valley: On the Road To Rome HLV 3, Road to Rome: The Battle of the Gothic Line 3</t>
  </si>
  <si>
    <t>Hell In the Liri Valley: On the Road To Rome HLV 4, Road to Rome: The Battle of the Gothic Line 4</t>
  </si>
  <si>
    <t>Hell In the Liri Valley: On the Road To Rome HLV 5, Road to Rome: The Battle of the Gothic Line 5</t>
  </si>
  <si>
    <t>Hell In the Liri Valley: On the Road To Rome HLV 6, Road to Rome: The Battle of the Gothic Line 6</t>
  </si>
  <si>
    <t>Hell In the Liri Valley: On the Road To Rome HLV 7, Road to Rome: The Battle of the Gothic Line 7</t>
  </si>
  <si>
    <t>Hell In the Liri Valley: On the Road To Rome HLV 8, Road to Rome: The Battle of the Gothic Line 8</t>
  </si>
  <si>
    <t>Hell In the Liri Valley: On the Road To Rome HLV 9, Road to Rome: The Battle of the Gothic Line 9</t>
  </si>
  <si>
    <t>Hell In the Liri Valley: On the Road To Rome HLV 10, Road to Rome: The Battle of the Gothic Line 10</t>
  </si>
  <si>
    <t>Hell In the Liri Valley: On the Road To Rome HLV 11, Road to Rome: The Battle of the Gothic Line 11</t>
  </si>
  <si>
    <t>Hell In the Liri Valley: On the Road To Rome HLV 12, Road to Rome: The Battle of the Gothic Line 12</t>
  </si>
  <si>
    <t>Battle of the Bracchi Hills 1, Road to Rome: The battle for the Gothic Line 1</t>
  </si>
  <si>
    <t>Battle of the Bracchi Hills 2, Road to Rome: The battle for the Gothic Line 2</t>
  </si>
  <si>
    <t>Battle of the Bracchi Hills 3, Road to Rome: The battle for the Gothic Line 3</t>
  </si>
  <si>
    <t>Battle of the Bracchi Hills 4, Road to Rome: The battle for the Gothic Line 4</t>
  </si>
  <si>
    <t>Battle of the Bracchi Hills 5, Road to Rome: The battle for the Gothic Line 5</t>
  </si>
  <si>
    <t>Battle of the Bracchi Hills 6, Road to Rome: The battle for the Gothic Line 6</t>
  </si>
  <si>
    <t>Battle of the Bracchi Hills 7, Road to Rome: The battle for the Gothic Line 7</t>
  </si>
  <si>
    <t>Battle of the Bracchi Hills 8, Road to Rome: The battle for the Gothic Line 8</t>
  </si>
  <si>
    <t>Battle of the Bracchi Hills 9, Road to Rome: The battle for the Gothic Line 9</t>
  </si>
  <si>
    <t>Battle of the Bracchi Hills 10, Road to Rome: The battle for the Gothic Line 10</t>
  </si>
  <si>
    <t>Battle of the Bracchi Hills 11, Road to Rome: The battle for the Gothic Line 11</t>
  </si>
  <si>
    <t>Battle of the Bracchi Hills 12, Road to Rome: The battle for the Gothic Line 12</t>
  </si>
  <si>
    <t>Battle of the Brachhi Hills: On the Road To Rome 1, Hell in the Liri Valley: On the Road to Rome HLV 1</t>
  </si>
  <si>
    <t>Battle of the Brachhi Hills: On the Road To Rome 2, Hell in the Liri Valley: On the Road to Rome HLV 2</t>
  </si>
  <si>
    <t>Battle of the Brachhi Hills: On the Road To Rome 3, Hell in the Liri Valley: On the Road to Rome HLV 3</t>
  </si>
  <si>
    <t>Battle of the Brachhi Hills: On the Road To Rome 4, Hell in the Liri Valley: On the Road to Rome HLV 4</t>
  </si>
  <si>
    <t>Battle of the Brachhi Hills: On the Road To Rome 5, Hell in the Liri Valley: On the Road to Rome HLV 5</t>
  </si>
  <si>
    <t>Battle of the Brachhi Hills: On the Road To Rome 6, Hell in the Liri Valley: On the Road to Rome HLV 6</t>
  </si>
  <si>
    <t>Battle of the Brachhi Hills: On the Road To Rome 7, Hell in the Liri Valley: On the Road to Rome HLV 7</t>
  </si>
  <si>
    <t>Battle of the Brachhi Hills: On the Road To Rome 8, Hell in the Liri Valley: On the Road to Rome HLV 8</t>
  </si>
  <si>
    <t>Battle of the Brachhi Hills: On the Road To Rome 9, Hell in the Liri Valley: On the Road to Rome HLV 9</t>
  </si>
  <si>
    <t>Battle of the Brachhi Hills: On the Road To Rome 10, Hell in the Liri Valley: On the Road to Rome HLV 10</t>
  </si>
  <si>
    <t>Battle of the Brachhi Hills: On the Road To Rome 11, Hell in the Liri Valley: On the Road to Rome HLV 11</t>
  </si>
  <si>
    <t>Battle of the Brachhi Hills: On the Road To Rome 12, Hell in the Liri Valley: On the Road to Rome HLV 12</t>
  </si>
  <si>
    <t>Russian Rarities II</t>
  </si>
  <si>
    <t>RR9</t>
  </si>
  <si>
    <t>RR10</t>
  </si>
  <si>
    <t>RR11</t>
  </si>
  <si>
    <t>RR12</t>
  </si>
  <si>
    <t>RR13</t>
  </si>
  <si>
    <t>RR14</t>
  </si>
  <si>
    <t>RR15</t>
  </si>
  <si>
    <t>RR16</t>
  </si>
  <si>
    <t>Case White: Westerplatte</t>
  </si>
  <si>
    <t>Polesei Push</t>
  </si>
  <si>
    <t>CH: K</t>
  </si>
  <si>
    <t>A: hd1, HtH</t>
  </si>
  <si>
    <t>Sealed Fate</t>
  </si>
  <si>
    <t>CH: K w CH: J</t>
  </si>
  <si>
    <t>Mobile Remedy</t>
  </si>
  <si>
    <t>CH: K w CH: J w CH: L</t>
  </si>
  <si>
    <t>Jaeger Farm</t>
  </si>
  <si>
    <t>D: Tr4 w A: Tr4, MC6</t>
  </si>
  <si>
    <t>Cellars (B23.41) w D: Cavalry4 w A: Tr6, AE</t>
  </si>
  <si>
    <t>CH: K w CH: L</t>
  </si>
  <si>
    <t>South of Mlawa, Poland</t>
  </si>
  <si>
    <t>ASL News Pack 1 ASL News 19 &amp;  ASL News Issue 12: ASL News 19 &amp; Case White: Sealed Fate # 6</t>
  </si>
  <si>
    <t>ASL News Pack 1 ASL News 19 &amp;  ASL News Issue 12: ASL News 19 &amp; Euro-Pack: Euro Pack 19</t>
  </si>
  <si>
    <t>Pride of the Wildcats</t>
  </si>
  <si>
    <t>Tomaszow-Lubelski, Poland</t>
  </si>
  <si>
    <t>CH: L w CH: J</t>
  </si>
  <si>
    <t>A: AS, hd2</t>
  </si>
  <si>
    <t>Best of Luck</t>
  </si>
  <si>
    <t>Boy Warriors</t>
  </si>
  <si>
    <t>Stolzenau, Germany</t>
  </si>
  <si>
    <t>Pontoon Bridges (B6.41)</t>
  </si>
  <si>
    <t>Final Thrusts</t>
  </si>
  <si>
    <t>Outside of Stlolzenau, Germany</t>
  </si>
  <si>
    <t>Steel-Eyed Boys</t>
  </si>
  <si>
    <t>Deadly Ambush</t>
  </si>
  <si>
    <t>On the Road to Anderton, Germany</t>
  </si>
  <si>
    <t>CH: D</t>
  </si>
  <si>
    <t>Strassengabel Strongpoint</t>
  </si>
  <si>
    <t>Strassengabel Strongpoint, West of Rethem, Germany</t>
  </si>
  <si>
    <t>Between the Weser and the Aller</t>
  </si>
  <si>
    <t>The Other Side of the Tracks</t>
  </si>
  <si>
    <t>Essel, Germany</t>
  </si>
  <si>
    <t>Welch Returns</t>
  </si>
  <si>
    <t>Rethem, Germany</t>
  </si>
  <si>
    <t>Left Flank Failure</t>
  </si>
  <si>
    <t>Loss of the Seekapitan</t>
  </si>
  <si>
    <t>The Alexander Platz, Outside of Essel, Germany</t>
  </si>
  <si>
    <t>Outside of Rethem, Germany</t>
  </si>
  <si>
    <t>'Hatton' … Then Steel</t>
  </si>
  <si>
    <t>Rethem, Requiem</t>
  </si>
  <si>
    <t>CH: 1</t>
  </si>
  <si>
    <t>CH: 2</t>
  </si>
  <si>
    <t>CH:  C w CH:  F</t>
  </si>
  <si>
    <t>CH:  D w CH:  E</t>
  </si>
  <si>
    <t>CH:  C w CH:  D</t>
  </si>
  <si>
    <t>CH:  C w CH:  E</t>
  </si>
  <si>
    <t>CH:  B w CH:  I</t>
  </si>
  <si>
    <t>CH:  I</t>
  </si>
  <si>
    <t>Mud w A: Air1</t>
  </si>
  <si>
    <t>Hande, Hoche!</t>
  </si>
  <si>
    <t>Outside of Westen, Germany</t>
  </si>
  <si>
    <t>CH:  A w CH:  B</t>
  </si>
  <si>
    <t>Mist w A: AE, Rafts9</t>
  </si>
  <si>
    <t>Franzen's Tiger</t>
  </si>
  <si>
    <t>Outside of Essel, Germany</t>
  </si>
  <si>
    <t>CH:  G</t>
  </si>
  <si>
    <t>Ammo Ctn. (E10.2)</t>
  </si>
  <si>
    <t>Near Gross Hauslingen, Germany</t>
  </si>
  <si>
    <t>CH: B</t>
  </si>
  <si>
    <t>LV, Pne</t>
  </si>
  <si>
    <t>Cooper's Push</t>
  </si>
  <si>
    <t>CH:  H w CH:  I</t>
  </si>
  <si>
    <t>GLRR (B32.1) w A: Commandos (H1.24)</t>
  </si>
  <si>
    <t>Around the Right Flank</t>
  </si>
  <si>
    <t>CH:  H w CH:  D</t>
  </si>
  <si>
    <t>Fight First, Then Flatten</t>
  </si>
  <si>
    <t>CH:  B w CH:  H w CH:  D</t>
  </si>
  <si>
    <t>D3/ A18</t>
  </si>
  <si>
    <t>D17/ A25</t>
  </si>
  <si>
    <t>Die Stunde Null</t>
  </si>
  <si>
    <t>Feuer Frei!</t>
  </si>
  <si>
    <t>Westerplatte, Free City of Danzig</t>
  </si>
  <si>
    <t>CH: Westerplatte</t>
  </si>
  <si>
    <t>Saving Outpost Prom</t>
  </si>
  <si>
    <t>Main Line of Defense</t>
  </si>
  <si>
    <t>Series of continuous scenarios to form a CG</t>
  </si>
  <si>
    <t>All WPSR are in effect</t>
  </si>
  <si>
    <t>On the Waterfront</t>
  </si>
  <si>
    <t>D?/ A?</t>
  </si>
  <si>
    <t>D?/ A4 + ?</t>
  </si>
  <si>
    <t>Pontoon Bridges (B6.41), EMRR (B32.1)</t>
  </si>
  <si>
    <t>Stuka Wave -The Second Day</t>
  </si>
  <si>
    <t>All WPSR are in effect w A: Air10</t>
  </si>
  <si>
    <t>Hell's Bells -The Third Day</t>
  </si>
  <si>
    <t>Trial by Shellfire -The Fourth Day</t>
  </si>
  <si>
    <t>All WPSR are in effect w A: Torpedo Boat &amp; Auxilliary Ships</t>
  </si>
  <si>
    <t>All WPSR are in effect w A: Battleship</t>
  </si>
  <si>
    <t>The Stand Continues -The Fifth Day</t>
  </si>
  <si>
    <t>Off the Rails -The Sixth Day</t>
  </si>
  <si>
    <t>A3 + variable</t>
  </si>
  <si>
    <t>D?/ A1 + ?</t>
  </si>
  <si>
    <t>Thundering Away -The Final Day</t>
  </si>
  <si>
    <t>D7/ A4-16</t>
  </si>
  <si>
    <t>South to Glory</t>
  </si>
  <si>
    <t>Fire on the Volkhov</t>
  </si>
  <si>
    <t>Hamlets of Russa &amp; Sitno, Russia</t>
  </si>
  <si>
    <t>D29/ A24</t>
  </si>
  <si>
    <t>CH: Russa -Sitno</t>
  </si>
  <si>
    <t>Liquidate the Bridgehead</t>
  </si>
  <si>
    <t>Lifeblood of an Army</t>
  </si>
  <si>
    <t>Hold until Relieved</t>
  </si>
  <si>
    <t>Kurovitsky, Russia</t>
  </si>
  <si>
    <t>CH: T w CH: V</t>
  </si>
  <si>
    <t>D6/ A33</t>
  </si>
  <si>
    <t>Guards Rocketeers</t>
  </si>
  <si>
    <t>Outdside of Vyazma, Russia</t>
  </si>
  <si>
    <t>D: Convoy (E11) w A: Ammo Vehicle (E11)</t>
  </si>
  <si>
    <t>Rocket River</t>
  </si>
  <si>
    <t>Dvinsk, Russia</t>
  </si>
  <si>
    <t>CH: R w CH: S w CH: T w CH: U</t>
  </si>
  <si>
    <t>D25/ A2</t>
  </si>
  <si>
    <t>D32/ A20</t>
  </si>
  <si>
    <t>Posen, Germany</t>
  </si>
  <si>
    <t>CH: Q</t>
  </si>
  <si>
    <t>A: AE, Sappers (B28.8), Scaling Ladders</t>
  </si>
  <si>
    <t>Fortress Posen</t>
  </si>
  <si>
    <t>Last Stand of the Titans</t>
  </si>
  <si>
    <t>Petushki, Russia</t>
  </si>
  <si>
    <t>CH: V w CH: U</t>
  </si>
  <si>
    <t>D: Inexperienced Crews (D3.45), Low Ammo (D3.71) w A: Air1, Tr5</t>
  </si>
  <si>
    <t>FB w D: Tr4 w A: AE, Tr3</t>
  </si>
  <si>
    <t>Koch's Rocket's</t>
  </si>
  <si>
    <t>Orchards (B14), Vineyards (B12.7)</t>
  </si>
  <si>
    <t>Kiotzen, Nicht Kleckern</t>
  </si>
  <si>
    <t>Voronesh, Russia</t>
  </si>
  <si>
    <t>D: FB2 w A: Ammo Vehicle (E10)</t>
  </si>
  <si>
    <t>Opening the Way</t>
  </si>
  <si>
    <t>Lagovono, Russia</t>
  </si>
  <si>
    <t>CH: T w CH: U w CH: V</t>
  </si>
  <si>
    <t>D25/ A8</t>
  </si>
  <si>
    <t>A: AE w D: Tr7 w A: Tr8</t>
  </si>
  <si>
    <t>Vineyards (B12.7), Orchards (B14.8)</t>
  </si>
  <si>
    <t>Vineyards (B12.7), Orchards (B14.8), Cellars (O6) w D: Tr6</t>
  </si>
  <si>
    <t>Vineyards (B12.7), Orchards (B14.8) w A: Air2</t>
  </si>
  <si>
    <t>Ov3, Vineyards (B12.7), Orchards (B14.8)</t>
  </si>
  <si>
    <t>Vineyards (B12.7), Orchards (B14.8), Ov4, Soft Ground (D8.21)</t>
  </si>
  <si>
    <t>Vineyards (B12.7), Orchards (B14.8), Mud</t>
  </si>
  <si>
    <t>Vineyards (B12.7), Orchards (B14.8), Ov3</t>
  </si>
  <si>
    <t>Vineyards (B12.7), Orchards (B14.8), Mud, Ov2</t>
  </si>
  <si>
    <t>Vineyards (B12.7), Orchards (B14.8), Mud, Ov1 w D: AC1</t>
  </si>
  <si>
    <t>D2/ A23</t>
  </si>
  <si>
    <t>Vineyards (B12.7), Orchards (B14.8) w D: FB6</t>
  </si>
  <si>
    <t>Vineyards (B12.7), Orchards (B14.8), Ov3, Embankment RR (B32.12)</t>
  </si>
  <si>
    <t>Vineyards (B12.7), Orchards (B14.8) w D: FB4</t>
  </si>
  <si>
    <t>Vineyards (B12.7), Orchards (B14.8), Mist, Soft Ground (D8.21)</t>
  </si>
  <si>
    <t>Ov3, Mud</t>
  </si>
  <si>
    <t>Vineyards (B12.7), Orchards (B14.8), Ov1, Mud w D: FB6</t>
  </si>
  <si>
    <t>Ov2, Soft Ground (D8.21) w D: FB3</t>
  </si>
  <si>
    <t>Ov5, Frigid River (B20.7)</t>
  </si>
  <si>
    <t>DLV w A: AE, Sappers (H1.23)</t>
  </si>
  <si>
    <t>DLV w A: AE, Sappers (H1.23), Air3</t>
  </si>
  <si>
    <t>Ov5, Embankment RR (B32.12), Factory (B23.74) w D: FB12, MOL w A: AE, Sappers (H1.23)</t>
  </si>
  <si>
    <t>Mud, Ford (B20.8)</t>
  </si>
  <si>
    <t>Western Front</t>
  </si>
  <si>
    <t>Mud, Soft Ground (D8.21) w A: Gyrostabilizer (D11.1)</t>
  </si>
  <si>
    <t>Ov2 w D: FB3 w  A: AE, Sappers (H1.22), Tr2</t>
  </si>
  <si>
    <t>D: FB3 w A: AE, Air2</t>
  </si>
  <si>
    <t>A: AE, Sapper (H1.22)</t>
  </si>
  <si>
    <t>FS, GS w D: Tr5, WC, AE</t>
  </si>
  <si>
    <t>D6-22/ A34</t>
  </si>
  <si>
    <t>D3-9</t>
  </si>
  <si>
    <t>Cellar, FS, GS, Ov1 w D: WC, Walking Wounded (Q CG17)</t>
  </si>
  <si>
    <t>DS, GS w D: WC, AE, ATMM (C13.7)</t>
  </si>
  <si>
    <t>GS, WC w D: ATMM (C13.7) w A: FTV2</t>
  </si>
  <si>
    <t>Ov2 w A: MC4, AE</t>
  </si>
  <si>
    <t>Ov3 w A: Rafts13, AE</t>
  </si>
  <si>
    <t>A: Air1, AE</t>
  </si>
  <si>
    <t>Ov1 w D: AE w  A: MC4</t>
  </si>
  <si>
    <t>A: AE, Sappers (H1.22)</t>
  </si>
  <si>
    <t>Soft Ground (D8.2) w D: Inexperienced Crews (D3.45) w A: Tr1</t>
  </si>
  <si>
    <t>D29/ A20</t>
  </si>
  <si>
    <t>Ov6 w D: LC5, FB4 w A: Tr2</t>
  </si>
  <si>
    <t>D12/ A3</t>
  </si>
  <si>
    <t>D12/ A33</t>
  </si>
  <si>
    <t>Ov7, AE w D: Tr2, Ammo Vehicle (E10) w A: LC12</t>
  </si>
  <si>
    <t>Ov3 w D: MC3, Tr5, Inexperienced Crews (D3.45) w A: Tr1</t>
  </si>
  <si>
    <t>Drifts, GS, Ov1 w A: Tr9, WC, Ammo Vehicle (E10)</t>
  </si>
  <si>
    <t>Drifts, GS w A: WC, ATMM (C13.7)</t>
  </si>
  <si>
    <t>Drifts, GS, Ov2 w D: Dug In AFV (D9.54) w A: WC, ATMM (C13.7), Tr2</t>
  </si>
  <si>
    <t>GS w A: WC, ATMM (C13.7)</t>
  </si>
  <si>
    <t>GS w D: FB3 w A: Air2, WC, ATMM (C13.7)</t>
  </si>
  <si>
    <t>GS, Ov6, Factory (O5), GLRR (B32) w D: FB9 w A: ATMM (C13.7)</t>
  </si>
  <si>
    <t>Steppe, Ov2 w D: MOL w  A:AE, Sappers (H1.22), Air3</t>
  </si>
  <si>
    <t>Steppe, Ov2 w A: ATMM (C13.7)</t>
  </si>
  <si>
    <t>D20/ A29</t>
  </si>
  <si>
    <t>D34/ A17</t>
  </si>
  <si>
    <t>Steppe, Ov4 w A: ATMM (C13.7)</t>
  </si>
  <si>
    <t>Ov1 w D: Inexperienced Crews (D3.45) w A: Tr5, ATMM (C13.7)</t>
  </si>
  <si>
    <t>Ov1, Olive Groves (F13.5), Vineyards (F13.6)  w D: FB5, MOL w A: Tr2, AE, Sappers (H1.22)</t>
  </si>
  <si>
    <t>GS, Ov2, EmRR (B32.1) w D: WC, Walking Wounded (Q CG17)</t>
  </si>
  <si>
    <t>Ost Front Pack 2: The Liberation of Minsk</t>
  </si>
  <si>
    <t>Ov2 w D: MOL, FB4, Tr'?' w A: AE</t>
  </si>
  <si>
    <t>D11/ A39</t>
  </si>
  <si>
    <t>Cellar, FB, GS, Ov2 w D: AE w A: WC, Sappers (H1.22)</t>
  </si>
  <si>
    <t>Dusk LV</t>
  </si>
  <si>
    <t>Bridge over the Berezina</t>
  </si>
  <si>
    <t>Ov2, Factories (B23.74) w A: AE, Daisy-Chain (B28.531)</t>
  </si>
  <si>
    <t>Pleschenitsey, Russia</t>
  </si>
  <si>
    <t>4 w 44 w 57</t>
  </si>
  <si>
    <t>FS, GS, WC Fords (B20.8) w A: HtH</t>
  </si>
  <si>
    <t>Mud, Ov2 w D: Low Ammo (D3.71) w A: Air2, AE, Sappers (H1.23), Gyrostabilizers4</t>
  </si>
  <si>
    <t>Drifts, FS, LV, Ov1 w D: WC</t>
  </si>
  <si>
    <t>MTO, Vineyards (B12.7), Olive Groves (B14.*) w A: MC1, Tr1</t>
  </si>
  <si>
    <t>A: Gammon Bombs (C13.7)</t>
  </si>
  <si>
    <t>Mud, Factory (B23.74)</t>
  </si>
  <si>
    <t>D: Gammon Bombs (C13.7)</t>
  </si>
  <si>
    <t>Ov2, GLRR (B32.1) w D: FB3 w A: Allied Troops (A10.7)</t>
  </si>
  <si>
    <t>Ov1 w D: Low Ammo (D3.71) w A: GL4, Gammon Bombs (C13.7)</t>
  </si>
  <si>
    <t>LCP: WaR, Mist w D: AS, FB4, AE</t>
  </si>
  <si>
    <t>LCP: WaR, Mist, Ov1</t>
  </si>
  <si>
    <t>LCP: WaR, Mist w D: AS, AE, Sappers (Hi.23)</t>
  </si>
  <si>
    <t>Mist w D: Daisy Chains (B28.531)</t>
  </si>
  <si>
    <t>LCP: WaR w D: FB2, AE, Sappers (H1.23)</t>
  </si>
  <si>
    <t>LCP: WaR, +1 LV</t>
  </si>
  <si>
    <t>Mist, Steeple (B31.2) w D: FB3</t>
  </si>
  <si>
    <t>GS, Ov1 w D: AS, WC w A: Air2</t>
  </si>
  <si>
    <t>LCP: WaR, GS w D: FB4 w A: WC</t>
  </si>
  <si>
    <t>MTO, DLV, Ov2, Olive Groves (F13.5), Vineyards (F13.6)</t>
  </si>
  <si>
    <t>D24/ A29</t>
  </si>
  <si>
    <t>D: HtH, NQ</t>
  </si>
  <si>
    <t>MTO, Olive Groves (F13.5), Vineyards (F13.6)</t>
  </si>
  <si>
    <t>MTO, Ov1, Olive Groves (F13.5), Vineyards (F13.6) w D: AS</t>
  </si>
  <si>
    <t>Ov5 w D: Air2, Gyrostabilizers w A: AE</t>
  </si>
  <si>
    <t>PTO - LJ, Ov1 w A: Cavalry10</t>
  </si>
  <si>
    <t>Ov3 , RB Cellars (O6) w D: HtH</t>
  </si>
  <si>
    <t>GS, WC w D: Waling Wounded (PB CG 17), ATMM (C13.7)</t>
  </si>
  <si>
    <t>Alea: LGC SSR w D: FB1, Fanatic (A10.8)</t>
  </si>
  <si>
    <t>Alea: LGC SSR, Ov1, MTO w D: MOL</t>
  </si>
  <si>
    <t>Alea: LGC SSR, Ov1, DTO w D: Tr1</t>
  </si>
  <si>
    <t xml:space="preserve">Steppe, Ov6 w w D: AC9 w A: Air, FTV1 </t>
  </si>
  <si>
    <t>Drifts, DS, EW w D: WC, MOL, ATMM (C13.7)</t>
  </si>
  <si>
    <t>D: FB2 w A: FTV2, Fanatic (A10.8)</t>
  </si>
  <si>
    <t>A: Gyrostabilizer, Air3</t>
  </si>
  <si>
    <t>DTO, DLV, Ov6</t>
  </si>
  <si>
    <t>D10/ A26</t>
  </si>
  <si>
    <t>Factoey (B23.74)</t>
  </si>
  <si>
    <t>2 w 15  w 22</t>
  </si>
  <si>
    <t>D9-15/ A9</t>
  </si>
  <si>
    <t>D: BS w A: FTV1, Tr4</t>
  </si>
  <si>
    <t>Ov2 SL w D: Inexperienced Crews (D3.45) w A: MC2</t>
  </si>
  <si>
    <t>D: Inexperienced Crews (D3.45) w A: MC4</t>
  </si>
  <si>
    <t>D5/ A26</t>
  </si>
  <si>
    <t>D: FB2 w A: AE</t>
  </si>
  <si>
    <t>D9-11/ A15</t>
  </si>
  <si>
    <t>D15/ A48</t>
  </si>
  <si>
    <r>
      <t>D: BS, ATMM (C13.7) w A: Air1, Tr7</t>
    </r>
    <r>
      <rPr>
        <sz val="10"/>
        <rFont val="Wingdings"/>
        <charset val="2"/>
      </rPr>
      <t/>
    </r>
  </si>
  <si>
    <t>D: MC2, Tr12, AE, Sappers (H1.23) (?) w A: BS, MOL</t>
  </si>
  <si>
    <t xml:space="preserve">D13/ A6-15 </t>
  </si>
  <si>
    <t>D3-6/ A3-6</t>
  </si>
  <si>
    <t>A: Gyrostabilizer</t>
  </si>
  <si>
    <t>D36/ A24</t>
  </si>
  <si>
    <t>The Maleme Airfield: Crete</t>
  </si>
  <si>
    <t>D31/ A45</t>
  </si>
  <si>
    <t>D: Sewer, BS</t>
  </si>
  <si>
    <t>Factory (B23.74) w D: AS , MOL</t>
  </si>
  <si>
    <t>D13/ AQ16</t>
  </si>
  <si>
    <t>A: Air1, Tr2, Captured Equipment (A21) w D: AS</t>
  </si>
  <si>
    <t>NQ w D: Commisar (A25.222)</t>
  </si>
  <si>
    <t>D12-20/ A10</t>
  </si>
  <si>
    <t>D: AC3 w A: Air, GL</t>
  </si>
  <si>
    <t>LV, NQ w A: Human Wave (A25.23)</t>
  </si>
  <si>
    <t>Air3</t>
  </si>
  <si>
    <t>D48/ A26</t>
  </si>
  <si>
    <t>D: AE, BS w A: AE</t>
  </si>
  <si>
    <t>Factory (B23.74) w D: FB, Fanatic (A10.8) w A: AE</t>
  </si>
  <si>
    <t>D: MOL w A: AE</t>
  </si>
  <si>
    <t>NQ w A: GL3, PD7</t>
  </si>
  <si>
    <t>NQ w A: Cavalry15 w D: Cavalry1, hd3</t>
  </si>
  <si>
    <t>PTO - LJ w D: GL</t>
  </si>
  <si>
    <t>D6-8/ A8</t>
  </si>
  <si>
    <t>BrT, Ov3 w D: Tr1</t>
  </si>
  <si>
    <t>D0-10</t>
  </si>
  <si>
    <t>AH: RB SSR, LV w D: FB3, MOL, Fanatic (A10.8)</t>
  </si>
  <si>
    <t>D35/ A43</t>
  </si>
  <si>
    <t>AH: RB SSR w D: BT, FB10+, MOL w A: Air2</t>
  </si>
  <si>
    <t>MTO, CI, Olive Groves (F13.5)</t>
  </si>
  <si>
    <t>D12/ a10</t>
  </si>
  <si>
    <t>A: FTV3, AE, Sappers (H1.23)</t>
  </si>
  <si>
    <t>Factory (B23.74), LV w D: AB3, AS</t>
  </si>
  <si>
    <t>D: FB w A: SA, LC1</t>
  </si>
  <si>
    <t>PTO - LJ, Ov11 w D: FB1</t>
  </si>
  <si>
    <t>D: BS w A: HtH</t>
  </si>
  <si>
    <t>AH: RB SSR w D: FB3 w A: BT, MOL</t>
  </si>
  <si>
    <t>AH: RB SSR w D: BT, FB12, MOL w A: FTV1</t>
  </si>
  <si>
    <t>D17/ A32</t>
  </si>
  <si>
    <t>Soft Ground (D8.21) w A: Gyrostabilizer</t>
  </si>
  <si>
    <t>GS w A: WC, Captured Equipment (A21)</t>
  </si>
  <si>
    <t>D9/ A25</t>
  </si>
  <si>
    <t>PTO - DJ w D: Cave4 w A: Air1, FTV2</t>
  </si>
  <si>
    <t>PTO - DJ w A: Raiders (G17.111)</t>
  </si>
  <si>
    <t>D6/ D2</t>
  </si>
  <si>
    <t>MTO, Vineyards (F13.6), Olive Groves (F13.5) w D: FB4, Fanatic (A10.8), BS w A: Air3, AE, Sappers (H1.23)</t>
  </si>
  <si>
    <t>D31/ A12</t>
  </si>
  <si>
    <t>RT, RB Cellars, Factory (B23.74) w D: MOL w A: FTV1, AE, ATMM (C13.7)</t>
  </si>
  <si>
    <t>PTO - DJ w D: AS, Raiders (G17.111)</t>
  </si>
  <si>
    <t>D: Tr1 w A: MC6, Tr4</t>
  </si>
  <si>
    <t xml:space="preserve">D24/ A3 </t>
  </si>
  <si>
    <t>Factory (B23.74) w D: AE</t>
  </si>
  <si>
    <t>Ov2 w A: Dozer2, LC32, Minesweeper2, Commandos (H1.24), AE, Sappers (H1.22)</t>
  </si>
  <si>
    <t>D8/  A12</t>
  </si>
  <si>
    <t>D: FB w A: Air3</t>
  </si>
  <si>
    <t>A: MC1, Tr4, AE</t>
  </si>
  <si>
    <t>CI w A: Air2</t>
  </si>
  <si>
    <t>Raiders ( G17.111)</t>
  </si>
  <si>
    <t>WW I</t>
  </si>
  <si>
    <t>Mud w D:Tr4 w A: Air</t>
  </si>
  <si>
    <t>Air w A: AE</t>
  </si>
  <si>
    <t>D8/ A26</t>
  </si>
  <si>
    <t>D19/ A29</t>
  </si>
  <si>
    <t>D: MC1, Tr5 w A: Tr3</t>
  </si>
  <si>
    <t>D: Tr11 w A: Air1, hd1, MC6, Tr3</t>
  </si>
  <si>
    <t>D: Air2, Tr2, Radioless AFV's (D14)` w Tr3</t>
  </si>
  <si>
    <t>D356/ A32</t>
  </si>
  <si>
    <t>PTO - DJ, Ov14 w A: Air3, LC13</t>
  </si>
  <si>
    <t>D60/ A77</t>
  </si>
  <si>
    <t>D46/ A9</t>
  </si>
  <si>
    <t>Germany 1948</t>
  </si>
  <si>
    <t>D: Tr12, MC3, Air w A: Air</t>
  </si>
  <si>
    <t>D26/ A16</t>
  </si>
  <si>
    <t>D: Tr6 w A: Tr9</t>
  </si>
  <si>
    <t>Sewer Movement (B8)</t>
  </si>
  <si>
    <t>GS, Barbed Wire Fence (P3) w D: BS</t>
  </si>
  <si>
    <t>Mongolia 1939</t>
  </si>
  <si>
    <t>DLV w D: Cavalry10, Fanatic (A10.7)</t>
  </si>
  <si>
    <t>D4+/ A6+</t>
  </si>
  <si>
    <t>D52/ A28</t>
  </si>
  <si>
    <t>ASL Action Pack 11</t>
  </si>
  <si>
    <t>ASL Action Pack 12</t>
  </si>
  <si>
    <t>AP101</t>
  </si>
  <si>
    <t>AP102</t>
  </si>
  <si>
    <t>AP103</t>
  </si>
  <si>
    <t>AP104</t>
  </si>
  <si>
    <t>AP105</t>
  </si>
  <si>
    <t>AP106</t>
  </si>
  <si>
    <t>AP107</t>
  </si>
  <si>
    <t>AP108</t>
  </si>
  <si>
    <t>AP109</t>
  </si>
  <si>
    <t>AP110</t>
  </si>
  <si>
    <t>AP111</t>
  </si>
  <si>
    <t>AP112</t>
  </si>
  <si>
    <t>AP113</t>
  </si>
  <si>
    <t>AP114</t>
  </si>
  <si>
    <t>AP115</t>
  </si>
  <si>
    <t>AP116</t>
  </si>
  <si>
    <t>AP117</t>
  </si>
  <si>
    <t>AP118</t>
  </si>
  <si>
    <t>AP119</t>
  </si>
  <si>
    <t>AP120</t>
  </si>
  <si>
    <t>The Katanas Come Out at Night</t>
  </si>
  <si>
    <t>Ruusian</t>
  </si>
  <si>
    <t>Changkufeng Hill, near Lake Khasan, Russia</t>
  </si>
  <si>
    <t>USSR 1938</t>
  </si>
  <si>
    <t>Scrub (F2)</t>
  </si>
  <si>
    <t>Maintaining the Box</t>
  </si>
  <si>
    <t>Sinzweya, Burma</t>
  </si>
  <si>
    <t>First Ally</t>
  </si>
  <si>
    <t>Zabrzez, Poland</t>
  </si>
  <si>
    <t>A Lion in the Field</t>
  </si>
  <si>
    <t>42 w 53 w 40</t>
  </si>
  <si>
    <t>Mook Point</t>
  </si>
  <si>
    <t>Mook, Holland</t>
  </si>
  <si>
    <t>Ov1, Pine Woods (B13.8)</t>
  </si>
  <si>
    <t>Bats Outta Hell</t>
  </si>
  <si>
    <t>Peliliu, Palau Islands</t>
  </si>
  <si>
    <t>Second City</t>
  </si>
  <si>
    <t>Axis (Hungarian/ German)</t>
  </si>
  <si>
    <t>debrecen, Hungary</t>
  </si>
  <si>
    <t>Kingston of the Hill</t>
  </si>
  <si>
    <t>Hill 902, near Hwachon Resevoir, North Korea</t>
  </si>
  <si>
    <t>Korean Wae</t>
  </si>
  <si>
    <t>NQ w D: AS w A: Red Chinese (G18.3), HtH</t>
  </si>
  <si>
    <t>Wise's War</t>
  </si>
  <si>
    <t>Konev Corner</t>
  </si>
  <si>
    <t>Anhalter, Berlin, Germany</t>
  </si>
  <si>
    <t>D0-1/ A10</t>
  </si>
  <si>
    <t>D5-7/ A1</t>
  </si>
  <si>
    <t>D14-18/ A20</t>
  </si>
  <si>
    <t>DLV, Factory (B23.74), RT, RB Cellars (O6), NQ w D: FB6 w A: Air1</t>
  </si>
  <si>
    <t>Special Ops: The Wargaming Journal Issue 6</t>
  </si>
  <si>
    <t>O11</t>
  </si>
  <si>
    <t>O12</t>
  </si>
  <si>
    <t>S58</t>
  </si>
  <si>
    <t>S59</t>
  </si>
  <si>
    <t>Short-Lived Offensive</t>
  </si>
  <si>
    <t>Zvadkva, Slovakia</t>
  </si>
  <si>
    <t>4 w 48</t>
  </si>
  <si>
    <t>Loss of Hope</t>
  </si>
  <si>
    <t>Bataan, The Phillipines</t>
  </si>
  <si>
    <t xml:space="preserve">PTO - LJ w A: Air1 </t>
  </si>
  <si>
    <t>Exit No. 1</t>
  </si>
  <si>
    <t>D: Inexperienced (A3.8)</t>
  </si>
  <si>
    <t>St. Laurent, France</t>
  </si>
  <si>
    <t>Steeple (B31.2) w D: Tunnel3 (B8.6)</t>
  </si>
  <si>
    <t>St. Louis ASL Gaming Club</t>
  </si>
  <si>
    <t>China-Burma-India: The Lost Theater</t>
  </si>
  <si>
    <t>STL 1</t>
  </si>
  <si>
    <t>STL 2</t>
  </si>
  <si>
    <t>STL 3</t>
  </si>
  <si>
    <t>STL 4</t>
  </si>
  <si>
    <t>STL 5</t>
  </si>
  <si>
    <t>STL 6</t>
  </si>
  <si>
    <t>STL 7</t>
  </si>
  <si>
    <t>STL 8</t>
  </si>
  <si>
    <t>STL 9</t>
  </si>
  <si>
    <t>STL 10</t>
  </si>
  <si>
    <t>STL 11</t>
  </si>
  <si>
    <t>STL RaM 1</t>
  </si>
  <si>
    <t>STL RaM CG 1</t>
  </si>
  <si>
    <t>STL RaM 2</t>
  </si>
  <si>
    <t>STL RaM 3</t>
  </si>
  <si>
    <t>STL RaM CG 2</t>
  </si>
  <si>
    <t>STL RaM CG 3</t>
  </si>
  <si>
    <t>You Scratch my Back</t>
  </si>
  <si>
    <t>Poyinmanna, Burma</t>
  </si>
  <si>
    <t>Nothing Ventured</t>
  </si>
  <si>
    <t>Bopykin, Burma</t>
  </si>
  <si>
    <t>Ov1, PTO - LJ w A: Fanatic (A10.6)</t>
  </si>
  <si>
    <t>It Isn't Over</t>
  </si>
  <si>
    <t>Myawadi, Burma</t>
  </si>
  <si>
    <t>Don't Count your Chickens</t>
  </si>
  <si>
    <t>Put that in your Hat</t>
  </si>
  <si>
    <t>near Moulmein, Burma</t>
  </si>
  <si>
    <t>Ov2, PTO - LJ w D: Air1 w A: Tr6, Jeep3</t>
  </si>
  <si>
    <t>A Rising Tide</t>
  </si>
  <si>
    <t>Take a Long Walk</t>
  </si>
  <si>
    <t>Puang, Burma</t>
  </si>
  <si>
    <t>5 w 42</t>
  </si>
  <si>
    <t>Ov6, PTO - LJ w A: Gurkhas (A25.43)</t>
  </si>
  <si>
    <t>If Wishes were Horses</t>
  </si>
  <si>
    <t>Kuziek, Burma</t>
  </si>
  <si>
    <t>Ov8, PTO - LJ w D: BS</t>
  </si>
  <si>
    <t>You can't Have your Cake</t>
  </si>
  <si>
    <t>Bilin Village, Burma</t>
  </si>
  <si>
    <t>42 w 32 w 61</t>
  </si>
  <si>
    <t>D23/ A29</t>
  </si>
  <si>
    <t>Ov4, PTO - LJ, GLRR (B32.14) w A: Tr4</t>
  </si>
  <si>
    <t>Revenge is a Dish</t>
  </si>
  <si>
    <t>Payagle, Burma</t>
  </si>
  <si>
    <t>PTO - LJ, NQ w D: Partisan (25.24)</t>
  </si>
  <si>
    <t>What Doesn't Kill You</t>
  </si>
  <si>
    <t>Twingon, Burma</t>
  </si>
  <si>
    <t>Here's Your Hat</t>
  </si>
  <si>
    <t>Pegu, Burma</t>
  </si>
  <si>
    <t>Trouble at Mile Post 27</t>
  </si>
  <si>
    <t>Mile Post 27, Burma</t>
  </si>
  <si>
    <t>RaM</t>
  </si>
  <si>
    <t>D7/ A29</t>
  </si>
  <si>
    <t>RaM SSR's Apply</t>
  </si>
  <si>
    <t>Patrol at Wanetchuang</t>
  </si>
  <si>
    <t>Wanetchuang, Burma</t>
  </si>
  <si>
    <t>RaM SSR's Apply w D: hd16</t>
  </si>
  <si>
    <t>Clear the Road to Prome</t>
  </si>
  <si>
    <t>Mithwephok, Burma</t>
  </si>
  <si>
    <t>D25/ A34</t>
  </si>
  <si>
    <t>Sherry Enterprise</t>
  </si>
  <si>
    <t>Rally Point 11: Heroes and Knights</t>
  </si>
  <si>
    <t>RPT89</t>
  </si>
  <si>
    <t>RPT90</t>
  </si>
  <si>
    <t>RPT91</t>
  </si>
  <si>
    <t>RPT92</t>
  </si>
  <si>
    <t>RPT93</t>
  </si>
  <si>
    <t>RPT94</t>
  </si>
  <si>
    <t>RPT95</t>
  </si>
  <si>
    <t>RPT96</t>
  </si>
  <si>
    <t>RPT97</t>
  </si>
  <si>
    <t>RPT98</t>
  </si>
  <si>
    <t>RPT99</t>
  </si>
  <si>
    <t>RPT100</t>
  </si>
  <si>
    <t>RPT101</t>
  </si>
  <si>
    <t>RPT102</t>
  </si>
  <si>
    <t>RPT103</t>
  </si>
  <si>
    <t>RPT104</t>
  </si>
  <si>
    <t>RPT105</t>
  </si>
  <si>
    <t>RPT106</t>
  </si>
  <si>
    <t>RPT107</t>
  </si>
  <si>
    <t>RPT108</t>
  </si>
  <si>
    <t>RPT109</t>
  </si>
  <si>
    <t>RPT110</t>
  </si>
  <si>
    <t>Kibizov's Kibosh</t>
  </si>
  <si>
    <t>Kleisoura Pass</t>
  </si>
  <si>
    <t>near Kleisoura, Greece</t>
  </si>
  <si>
    <t>Nikolai's Star</t>
  </si>
  <si>
    <t>Rakozhentmihaly, Hungary</t>
  </si>
  <si>
    <t>22 w 57</t>
  </si>
  <si>
    <t>A5/ D5</t>
  </si>
  <si>
    <t>Das Ritterkreuz</t>
  </si>
  <si>
    <t>Peressel, USSR</t>
  </si>
  <si>
    <t>Flaming Star</t>
  </si>
  <si>
    <t>Karniewo, Poland</t>
  </si>
  <si>
    <t>44 w 69</t>
  </si>
  <si>
    <t>GS, Mist, WC</t>
  </si>
  <si>
    <t>Meet Me at the Station</t>
  </si>
  <si>
    <t>Stantsiya Maloarkhangelsk, USSR</t>
  </si>
  <si>
    <t>Ov3, GLRR (B32.1)</t>
  </si>
  <si>
    <t>Balck by Example</t>
  </si>
  <si>
    <t>A: AS, Fanatic (A10.8)</t>
  </si>
  <si>
    <t>Krainov's Ambush</t>
  </si>
  <si>
    <t>Obledo, Poland</t>
  </si>
  <si>
    <t>17z w 69</t>
  </si>
  <si>
    <t>Catching the Bear</t>
  </si>
  <si>
    <t>near Adzhimmushkay Quarry, Crimea</t>
  </si>
  <si>
    <t>A: ATMM (C13.7)</t>
  </si>
  <si>
    <t>Their's Not to Reason Why</t>
  </si>
  <si>
    <t>Chapel Hill, Crimea</t>
  </si>
  <si>
    <t>Ov2, PTO - DJ</t>
  </si>
  <si>
    <t>Schewrpunkt Issue 21</t>
  </si>
  <si>
    <t>SP241</t>
  </si>
  <si>
    <t>SP242</t>
  </si>
  <si>
    <t>SP243</t>
  </si>
  <si>
    <t>SP244</t>
  </si>
  <si>
    <t>SP245</t>
  </si>
  <si>
    <t>SP246</t>
  </si>
  <si>
    <t>SP247</t>
  </si>
  <si>
    <t>SP248</t>
  </si>
  <si>
    <t>SP249</t>
  </si>
  <si>
    <t>SP250</t>
  </si>
  <si>
    <t>SP251</t>
  </si>
  <si>
    <t>SP252</t>
  </si>
  <si>
    <t>Arctic Crossroads</t>
  </si>
  <si>
    <t>Ylaluostari, Finland</t>
  </si>
  <si>
    <t>Ov4, GS, Light Woods (B35) w D: WC</t>
  </si>
  <si>
    <t>Kirvesmaki, Finland</t>
  </si>
  <si>
    <t>Armored Car Savikurki</t>
  </si>
  <si>
    <t>Perkjarvi, Finland</t>
  </si>
  <si>
    <t>Ov2, GS w D: Russian Earl War Doctrine (A25.212) w A: WC</t>
  </si>
  <si>
    <t>Torment at Tormua</t>
  </si>
  <si>
    <t>Tormua, Finland</t>
  </si>
  <si>
    <t>GS, WC w D: MOL</t>
  </si>
  <si>
    <t>Nothing But Courage</t>
  </si>
  <si>
    <t>Ov6, GS, DS, EmRR (B32.12) w A: Skis21, WC, MOL</t>
  </si>
  <si>
    <t>Skiing in Lapland</t>
  </si>
  <si>
    <t>Breakout from Praaza</t>
  </si>
  <si>
    <t>north of Praaza, Karelia, Russia</t>
  </si>
  <si>
    <t>Ov6, GS, DS, WC w D: Skis10 w A: Skis4, hd1</t>
  </si>
  <si>
    <t>Ov2 w D: Tr4, hd4</t>
  </si>
  <si>
    <t>Forest Bastion</t>
  </si>
  <si>
    <t xml:space="preserve">Niiniselka, west of Praaza, Russia </t>
  </si>
  <si>
    <t>Night Fans</t>
  </si>
  <si>
    <t>Metchisore Island, Lake Segozero, Russia</t>
  </si>
  <si>
    <t>Ov5, GS w A: Skis12, WC, Tr6</t>
  </si>
  <si>
    <t>11th Company Counterattack</t>
  </si>
  <si>
    <t>Kivisilta, western suburb, Vyborg, Finland</t>
  </si>
  <si>
    <t>Ov4, EIRR, EmRR (B32.1)</t>
  </si>
  <si>
    <t>Lagus Assault Guns</t>
  </si>
  <si>
    <t>The Last Attack</t>
  </si>
  <si>
    <t>D1-3/ A</t>
  </si>
  <si>
    <t>D16-17/ A19</t>
  </si>
  <si>
    <t>Ov3, Light Woods (B35) w A: AS, Bi1</t>
  </si>
  <si>
    <t>Retaking the VKT Line</t>
  </si>
  <si>
    <t>southwest of Tali, Finland</t>
  </si>
  <si>
    <t>Ov3, LV</t>
  </si>
  <si>
    <t>Father Sunshine</t>
  </si>
  <si>
    <t>Portinhoikka, Finland</t>
  </si>
  <si>
    <t>Ov1, LV w A: Inexperienced Crew (3.45), AE</t>
  </si>
  <si>
    <t>Hunters at Ylimaa</t>
  </si>
  <si>
    <t>Ylimaa, Finland</t>
  </si>
  <si>
    <t>The Only Way Out</t>
  </si>
  <si>
    <t>Vennivaraa Hill, 5 M north of Rovaniemi, Finland</t>
  </si>
  <si>
    <t>7 w 39</t>
  </si>
  <si>
    <t>D26/ A12</t>
  </si>
  <si>
    <t>Anabasis</t>
  </si>
  <si>
    <t>Sarkiniemi, Finland</t>
  </si>
  <si>
    <t>ASL Module 14: Hakkaa Paalle</t>
  </si>
  <si>
    <t>WO12</t>
  </si>
  <si>
    <t>WO13</t>
  </si>
  <si>
    <t>WO14</t>
  </si>
  <si>
    <t>WO15</t>
  </si>
  <si>
    <t>WO16</t>
  </si>
  <si>
    <t>WO17</t>
  </si>
  <si>
    <t>Liberation Day</t>
  </si>
  <si>
    <t>Oredezh, Russia</t>
  </si>
  <si>
    <t>10z w 17z</t>
  </si>
  <si>
    <t>Ov2, GS, GLRR (B32.1) w A: Commisars (A25.22), MOL</t>
  </si>
  <si>
    <t>Wildcat Strike</t>
  </si>
  <si>
    <t>Saipan Town, Anguar Island</t>
  </si>
  <si>
    <t>PTO - LJ w D: BT, FB4</t>
  </si>
  <si>
    <t>Poteau Party</t>
  </si>
  <si>
    <t>Ov3, GS, FS, GLRR (B32.1)</t>
  </si>
  <si>
    <t>D3-9/ A3-9</t>
  </si>
  <si>
    <t>Ov1, LV w A: Tr4</t>
  </si>
  <si>
    <t>D10/  A13</t>
  </si>
  <si>
    <t>Ov1, GS w D: FB1</t>
  </si>
  <si>
    <t>China 1938</t>
  </si>
  <si>
    <t>Olive Groves (F13), Vineyards (F12) w A: Convoy (E11)</t>
  </si>
  <si>
    <t>GS, Mist w D: BS</t>
  </si>
  <si>
    <t>Ov2 w A: FTV1, Commandos (H1.24), AE, Sappers (H1.23)</t>
  </si>
  <si>
    <t>Gyrostabilizer</t>
  </si>
  <si>
    <t>2 (x2) w 12</t>
  </si>
  <si>
    <t>Spaniosh Civil War</t>
  </si>
  <si>
    <t>D: FB2 w A: Inexperienced Crews (D3.45)</t>
  </si>
  <si>
    <t>PTO - LJ w A: AS</t>
  </si>
  <si>
    <t>RB Cellars (O6)</t>
  </si>
  <si>
    <t>PTO - LJ, Ov1, LV</t>
  </si>
  <si>
    <t>PYO - LJ, Ov1</t>
  </si>
  <si>
    <t>Operation Bagration: Breaking In</t>
  </si>
  <si>
    <t>Steeples (B31.2), Factory (B23.74) w D: AE</t>
  </si>
  <si>
    <t>PTO - DJ, LV</t>
  </si>
  <si>
    <t>PTO - LJ, Mud, Ov1</t>
  </si>
  <si>
    <t>Yahoo! Groups - ASL Australian Players - JunoBear 2014</t>
  </si>
  <si>
    <t>Arracourt FSR are in effect, Mist, Ov4 w D: Tr2</t>
  </si>
  <si>
    <t>DTO, DLV, Ov4 w D: Tr1</t>
  </si>
  <si>
    <t>DTO, DLV, Ov2</t>
  </si>
  <si>
    <t>DTO, DLV, Ov2 w A: Tr3</t>
  </si>
  <si>
    <t>DTO, DLV, Ov1 w D: AS, Tr1</t>
  </si>
  <si>
    <t>DTO, DLV w A: Tr1</t>
  </si>
  <si>
    <t>DTO, DLV, Ov8 w D: Tr3</t>
  </si>
  <si>
    <t>D20/ A10</t>
  </si>
  <si>
    <t>D14/ A28</t>
  </si>
  <si>
    <t>D18/ D12</t>
  </si>
  <si>
    <t>DTO, DLV8 w D: BTm AE, Sappers (B1.23)</t>
  </si>
  <si>
    <t>Break Apart</t>
  </si>
  <si>
    <t>Break In</t>
  </si>
  <si>
    <t>Break Out</t>
  </si>
  <si>
    <t>Break Through</t>
  </si>
  <si>
    <t>south of Bobryusk, Russia</t>
  </si>
  <si>
    <t>A: Cavalry3, MOL</t>
  </si>
  <si>
    <t>Bobryusk, Russia</t>
  </si>
  <si>
    <t>Tactical Wargamers' Journal</t>
  </si>
  <si>
    <t>Kruglowka Railway</t>
  </si>
  <si>
    <t>Tacticalwargamer.com</t>
  </si>
  <si>
    <t>TWJ 1</t>
  </si>
  <si>
    <t>TWJ 2</t>
  </si>
  <si>
    <t>Carpiquest, France</t>
  </si>
  <si>
    <t>t w u w w</t>
  </si>
  <si>
    <t>D5-7/ A9-13</t>
  </si>
  <si>
    <t>Ov6, GLRR (B32) w D: FB2 w A: AE, Sappers (H1.23)</t>
  </si>
  <si>
    <t>D14-24/ A27</t>
  </si>
  <si>
    <t>D: hd5, Ammo Dump (E10.5)</t>
  </si>
  <si>
    <t>MTO w A: Air3 x2</t>
  </si>
  <si>
    <t>MTO, Ov1 w D: FB1</t>
  </si>
  <si>
    <t>GS, Ov2, Fo, Factory (B23.74), NQ w D: Tr3 w A: LC4</t>
  </si>
  <si>
    <t>Steppe, GS, Ov2, NQ w A: Cavalry24, hd2</t>
  </si>
  <si>
    <t>PTO - LJ, Ov3 w D: BT w  A: LC4</t>
  </si>
  <si>
    <t>Yahoo! Groups - ASL Australian Players - JunoBear 2011</t>
  </si>
  <si>
    <t>A Smelly Job</t>
  </si>
  <si>
    <t>SC 01</t>
  </si>
  <si>
    <t>SC 02</t>
  </si>
  <si>
    <t>Port Said, Egypt</t>
  </si>
  <si>
    <t>21 w 57</t>
  </si>
  <si>
    <t>Egypt 1956</t>
  </si>
  <si>
    <t>Saga at Sart farm</t>
  </si>
  <si>
    <t>Gembloux, France</t>
  </si>
  <si>
    <t>19 w 43 w 33</t>
  </si>
  <si>
    <t>D30/ A40</t>
  </si>
  <si>
    <t>D: Non-Qualified Use (A21.13)</t>
  </si>
  <si>
    <t>NQ w D: 10 x Hero w A: 10- x Hero</t>
  </si>
  <si>
    <t>D15/ A3</t>
  </si>
  <si>
    <t>LV, Ov9 w D: BS w A: Air, Avre, Bridgelayer, Crab, LC11</t>
  </si>
  <si>
    <t>Defender</t>
  </si>
  <si>
    <t>England 1943</t>
  </si>
  <si>
    <t>D: Bi1, MC1, Commandos (H1.24) w A: Tr5</t>
  </si>
  <si>
    <t>Mist, NQ w D: Fanatic (A10.8), HtH</t>
  </si>
  <si>
    <t>HtH, LV, Mist, Soft Ground (D8.21) w D: FB3</t>
  </si>
  <si>
    <t>Cellars (O6), Soft Ground (D8.21) w D: FB1</t>
  </si>
  <si>
    <t>Cellar, Ov6, Soft Ground (D8.21) w A: FTV1</t>
  </si>
  <si>
    <t>LV, Mist, Ov1, Steeple (B31.2)</t>
  </si>
  <si>
    <t>D: MOL, ATMM (C13.7)</t>
  </si>
  <si>
    <t xml:space="preserve"> var</t>
  </si>
  <si>
    <t>PTO - LJ, Ov7 w A: AE, Gurkhas (A25.43)</t>
  </si>
  <si>
    <t>Ov3, Gutted Building (V7), HtH, NQ w D:ATMM (C13.7), AS, Air1</t>
  </si>
  <si>
    <t>Ov2, RT, Cellars, Factory (B23.74) w D: MOL w A: AE, Air1</t>
  </si>
  <si>
    <t>DTO, Olive Groves (F13.5), HtH</t>
  </si>
  <si>
    <t>RB Cellars (O6), Marketplace rules (B23.73), Factory (B23.74), Steeple (B31.2) w D: Fanatic (A10.8) w A: Tr2, AE</t>
  </si>
  <si>
    <t>Philippines Series A #1: In the Best Tradition of the Cavalry Service</t>
  </si>
  <si>
    <t>PTO - LJ, Ov7, RB Cellar (O6), Factory (B23.74), Steeple (B31.2) w D: Cavalry10, hd5, Tr5 w A: Tr6</t>
  </si>
  <si>
    <t>DTO, BrT, Mist, Ov3 w D: AS, AE w A: Tr3</t>
  </si>
  <si>
    <t>Rostov Suburbs, Southern Part of Kemyanka Valley, Russia</t>
  </si>
  <si>
    <t>EW, GS, Ov3, Factory (B23.74) w A: AE, Sapper (H1.23)</t>
  </si>
  <si>
    <t>MTO, NQ w A: PD</t>
  </si>
  <si>
    <t>PTO - LJ, DLV, Ov5 w D: AC4, BT, FB6 w A: AE, Sappers (H1.23)</t>
  </si>
  <si>
    <t>EW, GS, Ov3 w D: AE, Sapper (H1.23)</t>
  </si>
  <si>
    <t>Ov2 w A: Tr4, AE</t>
  </si>
  <si>
    <t>D26/ A32</t>
  </si>
  <si>
    <t>LV, Rain, Ov3, AE w A: FTV2</t>
  </si>
  <si>
    <t>NQ w D: FB2, Fanatic (A10.8)</t>
  </si>
  <si>
    <t>Ov1, Factory (B23.74) w A: FTV2, Tr6, AE, Fanatic (A10.8)</t>
  </si>
  <si>
    <t>PTO - LJ w D: AE</t>
  </si>
  <si>
    <t>D19/ A26</t>
  </si>
  <si>
    <t>PTO - LJ w D: Fanatic (A10.8) w A: AE</t>
  </si>
  <si>
    <t>D24/ A40</t>
  </si>
  <si>
    <t>GS, Ov3 w D: AE, Sapper (H1.23)</t>
  </si>
  <si>
    <t>Ov2 w D: Tr3, MC6</t>
  </si>
  <si>
    <t>Mist, Ov1 w D: Gyrostabilizers (D11.1)</t>
  </si>
  <si>
    <t xml:space="preserve">D: Hero x 5, </t>
  </si>
  <si>
    <t>BC, Sunken Lanes (B4.43) w D: ATMM (C13.7)</t>
  </si>
  <si>
    <t>"88 Alley", St. Lo, France</t>
  </si>
  <si>
    <t>Rain, Soft Ground (D8.21)  w A: Tr4</t>
  </si>
  <si>
    <t>D: AS w A: hd1, Tr11</t>
  </si>
  <si>
    <t>Ov3, Steeple (B31.2) w D: Fanatic (A10.8)</t>
  </si>
  <si>
    <t>HtH, CI w A: AE</t>
  </si>
  <si>
    <t>PTO - LJ, LV, Ov4 w D: BC10 w A: Cavalry10</t>
  </si>
  <si>
    <t>D12 /A17</t>
  </si>
  <si>
    <t>DTO, DLV, HtH, Mist, Ov10 w A: Air2, MC6, Tr6</t>
  </si>
  <si>
    <t>CI, Steeple (B31.2) w D: AE, Sappers (H1.23), Fanatic (A10.8) w A: Air1</t>
  </si>
  <si>
    <t>GS, Factory (B23.74), HtH, FB w D: MOL, Fanatic (A10.8)</t>
  </si>
  <si>
    <t>Walking Wounded (CH R CG19)</t>
  </si>
  <si>
    <t>MTO, Ov3 w D: Fanatic (A10.8)</t>
  </si>
  <si>
    <t>PTO - LJ, Ov5 w D: FB2</t>
  </si>
  <si>
    <t>D1-7/ A1-13</t>
  </si>
  <si>
    <t>D2-3/ A1-4</t>
  </si>
  <si>
    <t>DLV, AE w A: Air</t>
  </si>
  <si>
    <t>LV w D: FB2, AE, Fanatic (A10.8), ATMM (C13.7) w A: FTV1</t>
  </si>
  <si>
    <t>D0-2/ A0-1</t>
  </si>
  <si>
    <t>D6-8/ A12-15</t>
  </si>
  <si>
    <t>D: Air1-3</t>
  </si>
  <si>
    <t>D9-12/ A7</t>
  </si>
  <si>
    <t>MMP: VotG SSR w A: AE</t>
  </si>
  <si>
    <t>MMP: VotG SSR, Fanatic Strongpoint (VotG CG11) w D: Walking Wounded (PB CG19) A: AS</t>
  </si>
  <si>
    <t>PTO - LJ w D: BS, AE</t>
  </si>
  <si>
    <t>A: AS, Tr1, MOL</t>
  </si>
  <si>
    <t>BWF, GS, Ov1 w A: Gyrostabilizer (D11.1)</t>
  </si>
  <si>
    <t>NQ, RT, RB Factories (O5) w D: BT w A: AE</t>
  </si>
  <si>
    <t>LV, Ov11 w A: Air3, LC4</t>
  </si>
  <si>
    <t>MTO, Ov5, Rain w D: Commandos (H1.24)</t>
  </si>
  <si>
    <t>Ov1, Rain w D: MOL w A: MC9</t>
  </si>
  <si>
    <t>Ov5 w D: AE, Fanatic (A10.8) w A: AE</t>
  </si>
  <si>
    <t>GS, MMP: VotG SSR NQ, w D: AS, CH R CG17: Walking Wounded</t>
  </si>
  <si>
    <t>D14/ A9-18</t>
  </si>
  <si>
    <t>PTO - LJ, DFtB: ILU SSR, Ov8</t>
  </si>
  <si>
    <t>PTO - LJ, DFtB: ILU SSR, Ov9</t>
  </si>
  <si>
    <t>PTO - LJ, DFtB: ILU SSR, Ov11 w D: Air2</t>
  </si>
  <si>
    <t>D31/ A47</t>
  </si>
  <si>
    <t>MMP: VotG SSR w A: MOL, AE, Sappers (VotG 24)</t>
  </si>
  <si>
    <t>D23/ A25</t>
  </si>
  <si>
    <t>NQ, HtH, Ov2 w D: Fanatic (A10.8) w A: PD</t>
  </si>
  <si>
    <t>NQ, 'HtH, Ov1 w D: Fanatic (A10.8) w A: GL7</t>
  </si>
  <si>
    <t>Ov3, MMP: VotG SSR w D: AE w A: MOL</t>
  </si>
  <si>
    <t>CI w A: MOL</t>
  </si>
  <si>
    <t>FS, HtH, Ov1 w D: FB3 w A: AE</t>
  </si>
  <si>
    <t>Ov6, HtH, NQ w D: AE w A: FTV1, AE</t>
  </si>
  <si>
    <t>AH: RB SSR, GS w D: FB7, AS, MOL, Fanatic (A10.8) w A: FB3, AE, Sapper (H1.23)</t>
  </si>
  <si>
    <t>Wesatern Front 1945</t>
  </si>
  <si>
    <t>LV, Ov1 w A: AE</t>
  </si>
  <si>
    <t>D7/ A9-10</t>
  </si>
  <si>
    <t>Manchuria 1945</t>
  </si>
  <si>
    <t>NQ, HtH, Ov2 w A: Air3</t>
  </si>
  <si>
    <t>Iraq 1945</t>
  </si>
  <si>
    <t>DTO w D: Tr4 w A: Cavalry7</t>
  </si>
  <si>
    <t>D18-19/ A18-19</t>
  </si>
  <si>
    <t>Factories (B23.74) w D: FB2</t>
  </si>
  <si>
    <t>HtH, NQ, NKVD (VotG CG 22), Ov1, Factories (B23.74)</t>
  </si>
  <si>
    <t>D17-20/ A38</t>
  </si>
  <si>
    <t>Ov5 w D: FB1, HD0-3, Tr0-4D: A: GL6, PD23, AE, Sappers (H1.23)</t>
  </si>
  <si>
    <t>D10 / A10</t>
  </si>
  <si>
    <t>AH: RB SSR w D: FB3 w A: AE, Sappers (H1.23)</t>
  </si>
  <si>
    <t>Soft Ground (D8.21) w D: NKVD (VotG CG22) w A: Tr7</t>
  </si>
  <si>
    <t>AlH, DS, GS, Ov4 w D: Commandos (H1.24) w A: Ski5</t>
  </si>
  <si>
    <t>D14/  A19</t>
  </si>
  <si>
    <t>Ov3 w D: FB2</t>
  </si>
  <si>
    <t>Battle for Iraq Series # 2: Assyrian Ambush</t>
  </si>
  <si>
    <t>NKVD Series # 4: Hunting Gray Wolves</t>
  </si>
  <si>
    <t xml:space="preserve">HtH, NQ, NKVD (VotG CG 22),  </t>
  </si>
  <si>
    <t>West Front Series # 7: Defending the Twin Villages</t>
  </si>
  <si>
    <t>GS w A: Sappers (H1.23)</t>
  </si>
  <si>
    <t>GS, all RB SSR's w D: FB3, BT w A: FB2, AE</t>
  </si>
  <si>
    <t>Operation Nordwind Series # 2: Flanking Hatten</t>
  </si>
  <si>
    <t>Dispatches From the Bunker Issue 39</t>
  </si>
  <si>
    <t>Dispatches From the Bunker Issue 40</t>
  </si>
  <si>
    <t>Dispatches From the Bunker Issue 41</t>
  </si>
  <si>
    <t>GS, FS</t>
  </si>
  <si>
    <t>Chinese Series # 3: And so it Begins</t>
  </si>
  <si>
    <t>D: FB1 w A: FB1</t>
  </si>
  <si>
    <t>Fontenay-le-Pisnel, France</t>
  </si>
  <si>
    <t>LV, Ov2, BC w D: FB3, AE, Set-DC (A23.7) w A: Air2</t>
  </si>
  <si>
    <t>NKVD Series # 5: The Streets of Rostov</t>
  </si>
  <si>
    <t>Rostov-on-Don, Russia</t>
  </si>
  <si>
    <t>D37/ A19</t>
  </si>
  <si>
    <t>HtH, NQ, NKVD MMC (VotG CG 22), NKVD Stronpoint (VotG CG11.1c), Ov5, GLRR (B32) w D: FB6, MOL w A: AE</t>
  </si>
  <si>
    <t>DB115</t>
  </si>
  <si>
    <t>Noth of WaWa Dam, Luzon, the Phillipines</t>
  </si>
  <si>
    <t>Battle of the Bulge Series # 1: Takin' Eibertingen</t>
  </si>
  <si>
    <t>DB116</t>
  </si>
  <si>
    <t>Eibertingen, Belgium</t>
  </si>
  <si>
    <t>Ov1, GS, FS  w A: AS</t>
  </si>
  <si>
    <t>Knights of Steel Series # 1: Killer Kloskowski</t>
  </si>
  <si>
    <t>DB117</t>
  </si>
  <si>
    <t>Western Outskirts of Pawlograd, Russia</t>
  </si>
  <si>
    <t>GS w D: Tr6</t>
  </si>
  <si>
    <t>Battle for Iraq Series # 3: Teeth of the Wolf</t>
  </si>
  <si>
    <t>DB118</t>
  </si>
  <si>
    <t>Sin el-Dhibbin, Iraq</t>
  </si>
  <si>
    <t>DTO, Ov2 w A: Air1</t>
  </si>
  <si>
    <t>Phillipine Series # 4: Delay to the Agno</t>
  </si>
  <si>
    <t>DB119</t>
  </si>
  <si>
    <t>Filipino</t>
  </si>
  <si>
    <t>North of the Agno River, the Phillipines</t>
  </si>
  <si>
    <t>West Front Series # 8: Star Fell Gelb</t>
  </si>
  <si>
    <t>West Front Series # 7: Fontenay by Day</t>
  </si>
  <si>
    <t>DB120</t>
  </si>
  <si>
    <t>Operation Rosselsprung Series # 4: Grave Situation</t>
  </si>
  <si>
    <t>DB121</t>
  </si>
  <si>
    <t>NQ, HtH, Ov1 w D: AS</t>
  </si>
  <si>
    <t>DB122</t>
  </si>
  <si>
    <t>The Barrikady District, Stalingrad, Russia</t>
  </si>
  <si>
    <t>MMP: RB</t>
  </si>
  <si>
    <t xml:space="preserve">D31/ A32 </t>
  </si>
  <si>
    <t>RB SSR, LV, RB Cellars (O6) w D: MOL, BT w A: AE, Inexperienced Crews (D3.45)</t>
  </si>
  <si>
    <t>Red Barricades Series # 4: Prescription for the Kommisar</t>
  </si>
  <si>
    <t>DB123</t>
  </si>
  <si>
    <t>The East-West Trail, East of the Piva River, Bougaiville, Solomon Islands</t>
  </si>
  <si>
    <t>Bougainville Series # 6: Probe on the Trail to Hell</t>
  </si>
  <si>
    <t>Special Forces Series # 1: Death on the Eismeer Strasse</t>
  </si>
  <si>
    <t>DB124</t>
  </si>
  <si>
    <t>Near Loustari, Russia</t>
  </si>
  <si>
    <t>GS, FS, NQ, WC</t>
  </si>
  <si>
    <t>Germany 1945 Series # 1: Vorwald Waltz</t>
  </si>
  <si>
    <t>DB125</t>
  </si>
  <si>
    <t>Vorwald, Germany</t>
  </si>
  <si>
    <t>Special Forces Series # 2: The Kastelli Thirteen</t>
  </si>
  <si>
    <t>DB126</t>
  </si>
  <si>
    <t>Kissamos Kastelli, Crete</t>
  </si>
  <si>
    <t>MTO, NQ w A: PD8</t>
  </si>
  <si>
    <t>D10-14/ A30</t>
  </si>
  <si>
    <t>PTO - DJ, Coral Soil (G13.82)</t>
  </si>
  <si>
    <t>Mongolia 1938</t>
  </si>
  <si>
    <t>DTO, NQ w D: Cavalry11, Inexperienced Crew (D3.45)</t>
  </si>
  <si>
    <t>Vineyards (B12.7) w D: Allied Troops (A10.7)</t>
  </si>
  <si>
    <t>D: Allied Troops (A10.7)</t>
  </si>
  <si>
    <t>LV w A: Cavalry12, hd2, MOL</t>
  </si>
  <si>
    <t>Factory (B23.74)  w A: Allied Leaders (A10.7), FB1, AS</t>
  </si>
  <si>
    <r>
      <t>German</t>
    </r>
    <r>
      <rPr>
        <sz val="9"/>
        <rFont val="Arial"/>
        <family val="2"/>
      </rPr>
      <t/>
    </r>
  </si>
  <si>
    <t>GS, Ov4, Pine w D: Tr1</t>
  </si>
  <si>
    <t>Ov4 w D: Allied Troops (A10.7)</t>
  </si>
  <si>
    <t>D2 /A3</t>
  </si>
  <si>
    <t>Ov3, Fo w A: Gyrostabilizers (D11.1)</t>
  </si>
  <si>
    <t>Ov2 w D: FB1, Fanatic (A10.8)</t>
  </si>
  <si>
    <t>MTO, Ov3</t>
  </si>
  <si>
    <t>D: MOL, RT</t>
  </si>
  <si>
    <t>D25/ A28</t>
  </si>
  <si>
    <t>D: Fanatic (A10.8) w A: Air2, Dozer1</t>
  </si>
  <si>
    <t>Mud, Ov4 w D: Gyrostabilizer (D11.1)</t>
  </si>
  <si>
    <t>Ov4 w D: FB1 w A: HtH, ATMM (C13.7)</t>
  </si>
  <si>
    <t>MTO w A: AS</t>
  </si>
  <si>
    <t>D: Pf (C13.3)</t>
  </si>
  <si>
    <t>Ov2, Low Dunes, Sand w A: Pf (C13.3)</t>
  </si>
  <si>
    <t>PTO - LJ w D: HtH</t>
  </si>
  <si>
    <t>PTO - LJ, Ov3, CI, Massacre (A20.4) w D: Viet Minh (Partisan rules:A25.24)</t>
  </si>
  <si>
    <t>PTO - LJ w A: AE, WP Grenades (A24.3)</t>
  </si>
  <si>
    <t>PTO - LJ, LV w D: Fanatic (A10.7), Low Ammo (D3.71)</t>
  </si>
  <si>
    <t>GS, NQ w D: Cavalry4</t>
  </si>
  <si>
    <t>D6/ A1</t>
  </si>
  <si>
    <t>Mud, Ov4  w D: Gyrostabilizer (D11.1)</t>
  </si>
  <si>
    <t>Ov1 w A: HtH</t>
  </si>
  <si>
    <t>Mist w A: ATMM (C13.7)</t>
  </si>
  <si>
    <t>GS, RB Cellar (o6)</t>
  </si>
  <si>
    <t>FS w D: Tr1 w  A: HtH</t>
  </si>
  <si>
    <t>DTO, Ov1 w D: MC1, Tr3, BS</t>
  </si>
  <si>
    <t>D35/ A11</t>
  </si>
  <si>
    <t>DTO, DLV, Ov1 w A: Cavalry6</t>
  </si>
  <si>
    <t>D30/ A32</t>
  </si>
  <si>
    <t>Ov4 w D: FB1 w A: HtH</t>
  </si>
  <si>
    <t>PTO - LJ, Ov2, Rain w D: AS</t>
  </si>
  <si>
    <t>India 1948</t>
  </si>
  <si>
    <t>D: HtH w A: GL9</t>
  </si>
  <si>
    <t>DTO, LV w A: HtH, Commandos (H1.24)</t>
  </si>
  <si>
    <t>Ov9 w D: FB6, Tr3 w A: Air2, MC2, Tr3</t>
  </si>
  <si>
    <t>Ov2, GLRR (B32.11) w D: FB1</t>
  </si>
  <si>
    <t>Ov2, GLRR (B32.11)</t>
  </si>
  <si>
    <t>PTO - LJ, Ov2, Rain</t>
  </si>
  <si>
    <t>Ov5, GLRR (B32.11) w D: FB</t>
  </si>
  <si>
    <t>MTO  w A: AS</t>
  </si>
  <si>
    <t>DTO, LV, Ov4 w D: Tr3 w A: HtH, Fanatic (A10.8)</t>
  </si>
  <si>
    <t>MTO, Ov1</t>
  </si>
  <si>
    <t>D: Rafts3, AE</t>
  </si>
  <si>
    <t>all Armour scenario</t>
  </si>
  <si>
    <t>Syria 1941</t>
  </si>
  <si>
    <t>Ov4, GLRR (B32.11)</t>
  </si>
  <si>
    <t>FS, GS, WC w A: Tr2</t>
  </si>
  <si>
    <t>LV, GS w D: Daisy Chain (B28.531)</t>
  </si>
  <si>
    <t>D: Fanatic (A10.8) w A: FTV2</t>
  </si>
  <si>
    <t>NQ, HtH w D: FB7, Fanatic (A10.8) w A: Allied Trops (A10.7)</t>
  </si>
  <si>
    <t>Ov2, Low Dunes (F7.5), Sand (F7)</t>
  </si>
  <si>
    <t>GS, Scrub (F2.1)</t>
  </si>
  <si>
    <t>A: AE, Tr7</t>
  </si>
  <si>
    <t>D: HtH, AS</t>
  </si>
  <si>
    <t>Ov3 w D: Tr2</t>
  </si>
  <si>
    <t>Ov5 w A: Captured Use (A21.22), Inexperienced Crew (D3.45)</t>
  </si>
  <si>
    <t>Steeple (B31.2) w A: FTV4</t>
  </si>
  <si>
    <t>Factories (B23.74)</t>
  </si>
  <si>
    <t>Mist, Ov1</t>
  </si>
  <si>
    <t>PTO - LJ, Ov3 w A: Fanatic (A10.8)</t>
  </si>
  <si>
    <t>GS, WC w A: ATMM (C13.7)</t>
  </si>
  <si>
    <t>Ov2, Wadis (F5) w D: Dug-In Tank (D9.54) w A: MC6, ATMM (C13.7)</t>
  </si>
  <si>
    <t>Mist, Ov1, AE w A: MC6</t>
  </si>
  <si>
    <t>Ov5, EmRr (B31.12) w D: AS</t>
  </si>
  <si>
    <t>Ov1 w D: Ammo Vehicle (E10)</t>
  </si>
  <si>
    <t>D1/A6</t>
  </si>
  <si>
    <t>GS, WC w D: Fanatic (A10.8) w A: Low Ammo (D3.71)</t>
  </si>
  <si>
    <t>D9-11/ A11-13</t>
  </si>
  <si>
    <t>PTO - LJ w D: Dare-Death (G18.6), MOL</t>
  </si>
  <si>
    <t>PTO - LJ, Ov2 w D: Walking Wounded (Q CG SSR17)</t>
  </si>
  <si>
    <r>
      <t>North Korean</t>
    </r>
    <r>
      <rPr>
        <vertAlign val="superscript"/>
        <sz val="10"/>
        <rFont val="Calibri"/>
        <family val="2"/>
        <scheme val="minor"/>
      </rPr>
      <t xml:space="preserve"> 12</t>
    </r>
  </si>
  <si>
    <r>
      <t xml:space="preserve">12 </t>
    </r>
    <r>
      <rPr>
        <sz val="10"/>
        <rFont val="Calibri"/>
        <family val="2"/>
        <scheme val="minor"/>
      </rPr>
      <t>w</t>
    </r>
    <r>
      <rPr>
        <sz val="10"/>
        <color indexed="10"/>
        <rFont val="Calibri"/>
        <family val="2"/>
        <scheme val="minor"/>
      </rPr>
      <t xml:space="preserve"> 23</t>
    </r>
  </si>
  <si>
    <r>
      <t xml:space="preserve">03 w 16 w </t>
    </r>
    <r>
      <rPr>
        <sz val="10"/>
        <color indexed="10"/>
        <rFont val="Calibri"/>
        <family val="2"/>
        <scheme val="minor"/>
      </rPr>
      <t>17</t>
    </r>
    <r>
      <rPr>
        <sz val="10"/>
        <rFont val="Calibri"/>
        <family val="2"/>
        <scheme val="minor"/>
      </rPr>
      <t xml:space="preserve"> w </t>
    </r>
    <r>
      <rPr>
        <sz val="10"/>
        <color indexed="10"/>
        <rFont val="Calibri"/>
        <family val="2"/>
        <scheme val="minor"/>
      </rPr>
      <t>19</t>
    </r>
  </si>
  <si>
    <r>
      <t>e</t>
    </r>
    <r>
      <rPr>
        <sz val="10"/>
        <rFont val="Calibri"/>
        <family val="2"/>
        <scheme val="minor"/>
      </rPr>
      <t xml:space="preserve"> w f w </t>
    </r>
    <r>
      <rPr>
        <sz val="10"/>
        <color indexed="10"/>
        <rFont val="Calibri"/>
        <family val="2"/>
        <scheme val="minor"/>
      </rPr>
      <t>g</t>
    </r>
    <r>
      <rPr>
        <sz val="10"/>
        <rFont val="Calibri"/>
        <family val="2"/>
        <scheme val="minor"/>
      </rPr>
      <t xml:space="preserve"> w h</t>
    </r>
  </si>
  <si>
    <r>
      <t>Guerilla</t>
    </r>
    <r>
      <rPr>
        <vertAlign val="superscript"/>
        <sz val="10"/>
        <rFont val="Calibri"/>
        <family val="2"/>
        <scheme val="minor"/>
      </rPr>
      <t xml:space="preserve"> 12</t>
    </r>
  </si>
  <si>
    <r>
      <t>Army</t>
    </r>
    <r>
      <rPr>
        <vertAlign val="superscript"/>
        <sz val="10"/>
        <rFont val="Calibri"/>
        <family val="2"/>
        <scheme val="minor"/>
      </rPr>
      <t xml:space="preserve"> 2</t>
    </r>
  </si>
  <si>
    <r>
      <t xml:space="preserve">Army Group South: ANZACon 1999 - </t>
    </r>
    <r>
      <rPr>
        <i/>
        <sz val="10"/>
        <rFont val="Calibri"/>
        <family val="2"/>
        <scheme val="minor"/>
      </rPr>
      <t>Jamie Westlake</t>
    </r>
  </si>
  <si>
    <r>
      <rPr>
        <sz val="10"/>
        <color rgb="FFFF0000"/>
        <rFont val="Calibri"/>
        <family val="2"/>
        <scheme val="minor"/>
      </rPr>
      <t>01</t>
    </r>
    <r>
      <rPr>
        <sz val="10"/>
        <rFont val="Calibri"/>
        <family val="2"/>
        <scheme val="minor"/>
      </rPr>
      <t xml:space="preserve"> w </t>
    </r>
    <r>
      <rPr>
        <sz val="10"/>
        <color rgb="FFFF0000"/>
        <rFont val="Calibri"/>
        <family val="2"/>
        <scheme val="minor"/>
      </rPr>
      <t>06</t>
    </r>
  </si>
  <si>
    <r>
      <t xml:space="preserve">11 </t>
    </r>
    <r>
      <rPr>
        <sz val="10"/>
        <rFont val="Calibri"/>
        <family val="2"/>
        <scheme val="minor"/>
      </rPr>
      <t>w</t>
    </r>
    <r>
      <rPr>
        <sz val="10"/>
        <color indexed="10"/>
        <rFont val="Calibri"/>
        <family val="2"/>
        <scheme val="minor"/>
      </rPr>
      <t xml:space="preserve"> 40</t>
    </r>
  </si>
  <si>
    <r>
      <t>Australian</t>
    </r>
    <r>
      <rPr>
        <vertAlign val="superscript"/>
        <sz val="10"/>
        <rFont val="Calibri"/>
        <family val="2"/>
        <scheme val="minor"/>
      </rPr>
      <t xml:space="preserve"> 4</t>
    </r>
  </si>
  <si>
    <r>
      <t xml:space="preserve">Army Group South: ANZACon 2000 - </t>
    </r>
    <r>
      <rPr>
        <i/>
        <sz val="10"/>
        <rFont val="Calibri"/>
        <family val="2"/>
        <scheme val="minor"/>
      </rPr>
      <t>David Bardi</t>
    </r>
  </si>
  <si>
    <r>
      <t xml:space="preserve">28 </t>
    </r>
    <r>
      <rPr>
        <sz val="10"/>
        <rFont val="Calibri"/>
        <family val="2"/>
        <scheme val="minor"/>
      </rPr>
      <t>w</t>
    </r>
    <r>
      <rPr>
        <sz val="10"/>
        <color indexed="10"/>
        <rFont val="Calibri"/>
        <family val="2"/>
        <scheme val="minor"/>
      </rPr>
      <t xml:space="preserve"> 25</t>
    </r>
  </si>
  <si>
    <r>
      <t xml:space="preserve">03 </t>
    </r>
    <r>
      <rPr>
        <sz val="10"/>
        <rFont val="Calibri"/>
        <family val="2"/>
        <scheme val="minor"/>
      </rPr>
      <t>w</t>
    </r>
    <r>
      <rPr>
        <sz val="10"/>
        <color indexed="10"/>
        <rFont val="Calibri"/>
        <family val="2"/>
        <scheme val="minor"/>
      </rPr>
      <t xml:space="preserve"> 40</t>
    </r>
  </si>
  <si>
    <r>
      <t>Canadian</t>
    </r>
    <r>
      <rPr>
        <vertAlign val="superscript"/>
        <sz val="10"/>
        <rFont val="Calibri"/>
        <family val="2"/>
        <scheme val="minor"/>
      </rPr>
      <t xml:space="preserve"> 4</t>
    </r>
  </si>
  <si>
    <r>
      <t xml:space="preserve">10 </t>
    </r>
    <r>
      <rPr>
        <sz val="10"/>
        <rFont val="Calibri"/>
        <family val="2"/>
        <scheme val="minor"/>
      </rPr>
      <t>w</t>
    </r>
    <r>
      <rPr>
        <sz val="10"/>
        <color indexed="10"/>
        <rFont val="Calibri"/>
        <family val="2"/>
        <scheme val="minor"/>
      </rPr>
      <t xml:space="preserve"> 17</t>
    </r>
  </si>
  <si>
    <r>
      <t xml:space="preserve">Army Group South: ANZACon 2005 - </t>
    </r>
    <r>
      <rPr>
        <i/>
        <sz val="10"/>
        <rFont val="Calibri"/>
        <family val="2"/>
        <scheme val="minor"/>
      </rPr>
      <t>Eric Henyey</t>
    </r>
  </si>
  <si>
    <r>
      <t xml:space="preserve">Army Group South: ANZACon 2005 - </t>
    </r>
    <r>
      <rPr>
        <i/>
        <sz val="10"/>
        <rFont val="Calibri"/>
        <family val="2"/>
        <scheme val="minor"/>
      </rPr>
      <t>Jim McLeod</t>
    </r>
  </si>
  <si>
    <r>
      <t xml:space="preserve">Army Group South: ANZACon 2005 - </t>
    </r>
    <r>
      <rPr>
        <i/>
        <sz val="10"/>
        <rFont val="Calibri"/>
        <family val="2"/>
        <scheme val="minor"/>
      </rPr>
      <t>Mattias Rönnblom</t>
    </r>
  </si>
  <si>
    <r>
      <t>Army Group South: ANZACon 2005 -</t>
    </r>
    <r>
      <rPr>
        <i/>
        <sz val="10"/>
        <rFont val="Calibri"/>
        <family val="2"/>
        <scheme val="minor"/>
      </rPr>
      <t xml:space="preserve"> Robert Hammond</t>
    </r>
  </si>
  <si>
    <r>
      <t xml:space="preserve">Army Group South: ANZACon 2005 - </t>
    </r>
    <r>
      <rPr>
        <i/>
        <sz val="10"/>
        <rFont val="Calibri"/>
        <family val="2"/>
        <scheme val="minor"/>
      </rPr>
      <t>Richard Weiley</t>
    </r>
  </si>
  <si>
    <r>
      <t>16</t>
    </r>
    <r>
      <rPr>
        <sz val="10"/>
        <rFont val="Calibri"/>
        <family val="2"/>
        <scheme val="minor"/>
      </rPr>
      <t xml:space="preserve"> w </t>
    </r>
    <r>
      <rPr>
        <sz val="10"/>
        <color indexed="10"/>
        <rFont val="Calibri"/>
        <family val="2"/>
        <scheme val="minor"/>
      </rPr>
      <t>41</t>
    </r>
  </si>
  <si>
    <r>
      <t xml:space="preserve">New Zealand </t>
    </r>
    <r>
      <rPr>
        <vertAlign val="superscript"/>
        <sz val="10"/>
        <rFont val="Calibri"/>
        <family val="2"/>
        <scheme val="minor"/>
      </rPr>
      <t>4</t>
    </r>
  </si>
  <si>
    <r>
      <rPr>
        <sz val="10"/>
        <color rgb="FFFF0000"/>
        <rFont val="Calibri"/>
        <family val="2"/>
        <scheme val="minor"/>
      </rPr>
      <t>10</t>
    </r>
    <r>
      <rPr>
        <sz val="10"/>
        <rFont val="Calibri"/>
        <family val="2"/>
        <scheme val="minor"/>
      </rPr>
      <t xml:space="preserve"> w </t>
    </r>
    <r>
      <rPr>
        <sz val="10"/>
        <color rgb="FFFF0000"/>
        <rFont val="Calibri"/>
        <family val="2"/>
        <scheme val="minor"/>
      </rPr>
      <t>42</t>
    </r>
  </si>
  <si>
    <r>
      <t xml:space="preserve">Mongolian </t>
    </r>
    <r>
      <rPr>
        <vertAlign val="superscript"/>
        <sz val="10"/>
        <rFont val="Calibri"/>
        <family val="2"/>
        <scheme val="minor"/>
      </rPr>
      <t>12</t>
    </r>
  </si>
  <si>
    <r>
      <t xml:space="preserve">Japanese / Manchukuoan </t>
    </r>
    <r>
      <rPr>
        <vertAlign val="superscript"/>
        <sz val="10"/>
        <rFont val="Calibri"/>
        <family val="2"/>
        <scheme val="minor"/>
      </rPr>
      <t>2</t>
    </r>
  </si>
  <si>
    <r>
      <t xml:space="preserve">ASLOK 2009: Night Mini - </t>
    </r>
    <r>
      <rPr>
        <i/>
        <sz val="10"/>
        <rFont val="Calibri"/>
        <family val="2"/>
        <scheme val="minor"/>
      </rPr>
      <t>Pete Shelling</t>
    </r>
  </si>
  <si>
    <r>
      <t xml:space="preserve">ASLOK 2010: Night Mini - </t>
    </r>
    <r>
      <rPr>
        <i/>
        <sz val="10"/>
        <rFont val="Calibri"/>
        <family val="2"/>
        <scheme val="minor"/>
      </rPr>
      <t>Pete Shelling</t>
    </r>
  </si>
  <si>
    <r>
      <t xml:space="preserve">German </t>
    </r>
    <r>
      <rPr>
        <sz val="10"/>
        <color theme="4"/>
        <rFont val="Calibri"/>
        <family val="2"/>
        <scheme val="minor"/>
      </rPr>
      <t>or</t>
    </r>
    <r>
      <rPr>
        <sz val="10"/>
        <rFont val="Calibri"/>
        <family val="2"/>
        <scheme val="minor"/>
      </rPr>
      <t xml:space="preserve"> Russian</t>
    </r>
  </si>
  <si>
    <r>
      <t xml:space="preserve">German </t>
    </r>
    <r>
      <rPr>
        <sz val="10"/>
        <color theme="4"/>
        <rFont val="Calibri"/>
        <family val="2"/>
        <scheme val="minor"/>
      </rPr>
      <t>or</t>
    </r>
    <r>
      <rPr>
        <sz val="10"/>
        <rFont val="Calibri"/>
        <family val="2"/>
        <scheme val="minor"/>
      </rPr>
      <t xml:space="preserve"> British</t>
    </r>
  </si>
  <si>
    <r>
      <t xml:space="preserve">American </t>
    </r>
    <r>
      <rPr>
        <sz val="10"/>
        <color theme="4"/>
        <rFont val="Calibri"/>
        <family val="2"/>
        <scheme val="minor"/>
      </rPr>
      <t xml:space="preserve">or </t>
    </r>
    <r>
      <rPr>
        <sz val="10"/>
        <rFont val="Calibri"/>
        <family val="2"/>
        <scheme val="minor"/>
      </rPr>
      <t>Japanese</t>
    </r>
  </si>
  <si>
    <r>
      <t>Australian</t>
    </r>
    <r>
      <rPr>
        <vertAlign val="superscript"/>
        <sz val="10"/>
        <rFont val="Calibri"/>
        <family val="2"/>
        <scheme val="minor"/>
      </rPr>
      <t xml:space="preserve"> 4 I</t>
    </r>
  </si>
  <si>
    <r>
      <t>25</t>
    </r>
    <r>
      <rPr>
        <sz val="10"/>
        <color indexed="8"/>
        <rFont val="Calibri"/>
        <family val="2"/>
        <scheme val="minor"/>
      </rPr>
      <t xml:space="preserve"> w </t>
    </r>
    <r>
      <rPr>
        <sz val="10"/>
        <color indexed="10"/>
        <rFont val="Calibri"/>
        <family val="2"/>
        <scheme val="minor"/>
      </rPr>
      <t>26</t>
    </r>
  </si>
  <si>
    <r>
      <t>f</t>
    </r>
    <r>
      <rPr>
        <sz val="10"/>
        <rFont val="Calibri"/>
        <family val="2"/>
        <scheme val="minor"/>
      </rPr>
      <t xml:space="preserve"> w</t>
    </r>
    <r>
      <rPr>
        <sz val="10"/>
        <color indexed="10"/>
        <rFont val="Calibri"/>
        <family val="2"/>
        <scheme val="minor"/>
      </rPr>
      <t xml:space="preserve"> h</t>
    </r>
  </si>
  <si>
    <r>
      <t>06</t>
    </r>
    <r>
      <rPr>
        <sz val="10"/>
        <rFont val="Calibri"/>
        <family val="2"/>
        <scheme val="minor"/>
      </rPr>
      <t xml:space="preserve"> w </t>
    </r>
    <r>
      <rPr>
        <sz val="10"/>
        <color indexed="10"/>
        <rFont val="Calibri"/>
        <family val="2"/>
        <scheme val="minor"/>
      </rPr>
      <t>35</t>
    </r>
  </si>
  <si>
    <r>
      <t>German</t>
    </r>
    <r>
      <rPr>
        <vertAlign val="superscript"/>
        <sz val="10"/>
        <rFont val="Calibri"/>
        <family val="2"/>
        <scheme val="minor"/>
      </rPr>
      <t xml:space="preserve"> Ax</t>
    </r>
  </si>
  <si>
    <r>
      <t>15</t>
    </r>
    <r>
      <rPr>
        <sz val="10"/>
        <rFont val="Calibri"/>
        <family val="2"/>
        <scheme val="minor"/>
      </rPr>
      <t xml:space="preserve"> w </t>
    </r>
    <r>
      <rPr>
        <sz val="10"/>
        <color indexed="10"/>
        <rFont val="Calibri"/>
        <family val="2"/>
        <scheme val="minor"/>
      </rPr>
      <t>17</t>
    </r>
  </si>
  <si>
    <r>
      <t xml:space="preserve">Canadian </t>
    </r>
    <r>
      <rPr>
        <vertAlign val="superscript"/>
        <sz val="10"/>
        <rFont val="Calibri"/>
        <family val="2"/>
        <scheme val="minor"/>
      </rPr>
      <t>4</t>
    </r>
  </si>
  <si>
    <r>
      <t>Allen, Jeffrey T. - 442</t>
    </r>
    <r>
      <rPr>
        <u/>
        <vertAlign val="superscript"/>
        <sz val="10"/>
        <rFont val="Calibri"/>
        <family val="2"/>
        <scheme val="minor"/>
      </rPr>
      <t>nd</t>
    </r>
    <r>
      <rPr>
        <u/>
        <sz val="10"/>
        <rFont val="Calibri"/>
        <family val="2"/>
        <scheme val="minor"/>
      </rPr>
      <t xml:space="preserve"> Nisei Pack</t>
    </r>
  </si>
  <si>
    <r>
      <t>Allen, Jeffrey T. - 442</t>
    </r>
    <r>
      <rPr>
        <vertAlign val="superscript"/>
        <sz val="10"/>
        <rFont val="Calibri"/>
        <family val="2"/>
        <scheme val="minor"/>
      </rPr>
      <t>nd</t>
    </r>
    <r>
      <rPr>
        <sz val="10"/>
        <rFont val="Calibri"/>
        <family val="2"/>
        <scheme val="minor"/>
      </rPr>
      <t xml:space="preserve"> Nisei Pack</t>
    </r>
  </si>
  <si>
    <r>
      <t>05</t>
    </r>
    <r>
      <rPr>
        <sz val="10"/>
        <rFont val="Calibri"/>
        <family val="2"/>
        <scheme val="minor"/>
      </rPr>
      <t xml:space="preserve"> w</t>
    </r>
    <r>
      <rPr>
        <sz val="10"/>
        <color indexed="10"/>
        <rFont val="Calibri"/>
        <family val="2"/>
        <scheme val="minor"/>
      </rPr>
      <t xml:space="preserve"> 10</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33</t>
    </r>
  </si>
  <si>
    <r>
      <t>05</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19</t>
    </r>
  </si>
  <si>
    <r>
      <t>442</t>
    </r>
    <r>
      <rPr>
        <vertAlign val="superscript"/>
        <sz val="10"/>
        <color indexed="8"/>
        <rFont val="Calibri"/>
        <family val="2"/>
        <scheme val="minor"/>
      </rPr>
      <t>nd</t>
    </r>
    <r>
      <rPr>
        <sz val="10"/>
        <color indexed="8"/>
        <rFont val="Calibri"/>
        <family val="2"/>
        <scheme val="minor"/>
      </rPr>
      <t xml:space="preserve"> Street</t>
    </r>
  </si>
  <si>
    <r>
      <t>19</t>
    </r>
    <r>
      <rPr>
        <sz val="10"/>
        <rFont val="Calibri"/>
        <family val="2"/>
        <scheme val="minor"/>
      </rPr>
      <t xml:space="preserve"> w </t>
    </r>
    <r>
      <rPr>
        <sz val="10"/>
        <color indexed="10"/>
        <rFont val="Calibri"/>
        <family val="2"/>
        <scheme val="minor"/>
      </rPr>
      <t>32</t>
    </r>
  </si>
  <si>
    <r>
      <t>04</t>
    </r>
    <r>
      <rPr>
        <sz val="10"/>
        <rFont val="Calibri"/>
        <family val="2"/>
        <scheme val="minor"/>
      </rPr>
      <t xml:space="preserve"> w </t>
    </r>
    <r>
      <rPr>
        <sz val="10"/>
        <color indexed="10"/>
        <rFont val="Calibri"/>
        <family val="2"/>
        <scheme val="minor"/>
      </rPr>
      <t>06</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18</t>
    </r>
  </si>
  <si>
    <r>
      <t xml:space="preserve">Ov2 </t>
    </r>
    <r>
      <rPr>
        <vertAlign val="superscript"/>
        <sz val="10"/>
        <rFont val="Calibri"/>
        <family val="2"/>
        <scheme val="minor"/>
      </rPr>
      <t>TOT2</t>
    </r>
  </si>
  <si>
    <r>
      <t xml:space="preserve">Ov1 </t>
    </r>
    <r>
      <rPr>
        <vertAlign val="superscript"/>
        <sz val="10"/>
        <rFont val="Calibri"/>
        <family val="2"/>
        <scheme val="minor"/>
      </rPr>
      <t>TOT2</t>
    </r>
  </si>
  <si>
    <r>
      <t>01</t>
    </r>
    <r>
      <rPr>
        <sz val="10"/>
        <rFont val="Calibri"/>
        <family val="2"/>
        <scheme val="minor"/>
      </rPr>
      <t xml:space="preserve"> w</t>
    </r>
    <r>
      <rPr>
        <sz val="10"/>
        <color indexed="10"/>
        <rFont val="Calibri"/>
        <family val="2"/>
        <scheme val="minor"/>
      </rPr>
      <t xml:space="preserve"> 08</t>
    </r>
  </si>
  <si>
    <r>
      <t xml:space="preserve">Belgian </t>
    </r>
    <r>
      <rPr>
        <vertAlign val="superscript"/>
        <sz val="10"/>
        <rFont val="Calibri"/>
        <family val="2"/>
        <scheme val="minor"/>
      </rPr>
      <t>1</t>
    </r>
    <r>
      <rPr>
        <sz val="10"/>
        <rFont val="Calibri"/>
        <family val="2"/>
        <scheme val="minor"/>
      </rPr>
      <t xml:space="preserve"> / Partisan </t>
    </r>
    <r>
      <rPr>
        <vertAlign val="superscript"/>
        <sz val="10"/>
        <rFont val="Calibri"/>
        <family val="2"/>
        <scheme val="minor"/>
      </rPr>
      <t>12</t>
    </r>
  </si>
  <si>
    <r>
      <t xml:space="preserve">ASL Digest # 1.05/Phoenix ' 91 - </t>
    </r>
    <r>
      <rPr>
        <i/>
        <sz val="10"/>
        <rFont val="Calibri"/>
        <family val="2"/>
        <scheme val="minor"/>
      </rPr>
      <t>Mike Seningen</t>
    </r>
  </si>
  <si>
    <r>
      <t>Commonwealth</t>
    </r>
    <r>
      <rPr>
        <vertAlign val="superscript"/>
        <sz val="10"/>
        <rFont val="Calibri"/>
        <family val="2"/>
        <scheme val="minor"/>
      </rPr>
      <t xml:space="preserve"> 4</t>
    </r>
  </si>
  <si>
    <r>
      <t>Greek</t>
    </r>
    <r>
      <rPr>
        <vertAlign val="superscript"/>
        <sz val="10"/>
        <rFont val="Calibri"/>
        <family val="2"/>
        <scheme val="minor"/>
      </rPr>
      <t xml:space="preserve"> 1</t>
    </r>
  </si>
  <si>
    <r>
      <t>American / Partisan</t>
    </r>
    <r>
      <rPr>
        <vertAlign val="superscript"/>
        <sz val="10"/>
        <rFont val="Calibri"/>
        <family val="2"/>
        <scheme val="minor"/>
      </rPr>
      <t xml:space="preserve"> 12</t>
    </r>
  </si>
  <si>
    <r>
      <t xml:space="preserve">Norwegian </t>
    </r>
    <r>
      <rPr>
        <vertAlign val="superscript"/>
        <sz val="10"/>
        <rFont val="Calibri"/>
        <family val="2"/>
        <scheme val="minor"/>
      </rPr>
      <t xml:space="preserve">1 B </t>
    </r>
  </si>
  <si>
    <r>
      <rPr>
        <sz val="10"/>
        <color rgb="FFFF0000"/>
        <rFont val="Calibri"/>
        <family val="2"/>
        <scheme val="minor"/>
      </rPr>
      <t>02</t>
    </r>
    <r>
      <rPr>
        <sz val="10"/>
        <rFont val="Calibri"/>
        <family val="2"/>
        <scheme val="minor"/>
      </rPr>
      <t xml:space="preserve"> w </t>
    </r>
    <r>
      <rPr>
        <sz val="10"/>
        <color rgb="FFFF0000"/>
        <rFont val="Calibri"/>
        <family val="2"/>
        <scheme val="minor"/>
      </rPr>
      <t>08</t>
    </r>
  </si>
  <si>
    <r>
      <t xml:space="preserve">ASL Digest # 2.01 - </t>
    </r>
    <r>
      <rPr>
        <i/>
        <sz val="10"/>
        <rFont val="Calibri"/>
        <family val="2"/>
        <scheme val="minor"/>
      </rPr>
      <t>J. Michael Tisdel</t>
    </r>
  </si>
  <si>
    <r>
      <t xml:space="preserve">ASL Digest # 2.06 - </t>
    </r>
    <r>
      <rPr>
        <i/>
        <sz val="10"/>
        <rFont val="Calibri"/>
        <family val="2"/>
        <scheme val="minor"/>
      </rPr>
      <t>Bahadir Erimli</t>
    </r>
  </si>
  <si>
    <r>
      <t xml:space="preserve">ASL Digest # 2.06 - </t>
    </r>
    <r>
      <rPr>
        <i/>
        <sz val="10"/>
        <rFont val="Calibri"/>
        <family val="2"/>
        <scheme val="minor"/>
      </rPr>
      <t>Mustafa Unlu</t>
    </r>
  </si>
  <si>
    <r>
      <t xml:space="preserve">ASL Digest # 2.07 - </t>
    </r>
    <r>
      <rPr>
        <i/>
        <sz val="10"/>
        <rFont val="Calibri"/>
        <family val="2"/>
        <scheme val="minor"/>
      </rPr>
      <t>Michael Tisdel</t>
    </r>
  </si>
  <si>
    <r>
      <t xml:space="preserve">ASL Digest # 2.08 - </t>
    </r>
    <r>
      <rPr>
        <i/>
        <sz val="10"/>
        <rFont val="Calibri"/>
        <family val="2"/>
        <scheme val="minor"/>
      </rPr>
      <t>Michael Tisdel</t>
    </r>
  </si>
  <si>
    <r>
      <t>ASL Digest # 2.09 -</t>
    </r>
    <r>
      <rPr>
        <i/>
        <sz val="10"/>
        <rFont val="Calibri"/>
        <family val="2"/>
        <scheme val="minor"/>
      </rPr>
      <t xml:space="preserve"> John Foley</t>
    </r>
  </si>
  <si>
    <r>
      <t xml:space="preserve">ASL Digest # 2.09 - </t>
    </r>
    <r>
      <rPr>
        <i/>
        <sz val="10"/>
        <rFont val="Calibri"/>
        <family val="2"/>
        <scheme val="minor"/>
      </rPr>
      <t>Michael Tisdel</t>
    </r>
  </si>
  <si>
    <r>
      <t>ASL Digest # 2.09 -</t>
    </r>
    <r>
      <rPr>
        <i/>
        <sz val="10"/>
        <rFont val="Calibri"/>
        <family val="2"/>
        <scheme val="minor"/>
      </rPr>
      <t>Tom Repetti</t>
    </r>
  </si>
  <si>
    <r>
      <t xml:space="preserve">ASL Digest # 2.10 - </t>
    </r>
    <r>
      <rPr>
        <i/>
        <sz val="10"/>
        <rFont val="Calibri"/>
        <family val="2"/>
        <scheme val="minor"/>
      </rPr>
      <t>John Foley</t>
    </r>
  </si>
  <si>
    <r>
      <t xml:space="preserve">ASL Digest # 2.12 - </t>
    </r>
    <r>
      <rPr>
        <i/>
        <sz val="10"/>
        <rFont val="Calibri"/>
        <family val="2"/>
        <scheme val="minor"/>
      </rPr>
      <t>Bas de Bakker</t>
    </r>
  </si>
  <si>
    <r>
      <t xml:space="preserve">ASL Digest # 3.01 - </t>
    </r>
    <r>
      <rPr>
        <i/>
        <sz val="10"/>
        <rFont val="Calibri"/>
        <family val="2"/>
        <scheme val="minor"/>
      </rPr>
      <t>Guy Chaney</t>
    </r>
  </si>
  <si>
    <r>
      <t xml:space="preserve">35 </t>
    </r>
    <r>
      <rPr>
        <sz val="10"/>
        <rFont val="Calibri"/>
        <family val="2"/>
        <scheme val="minor"/>
      </rPr>
      <t>w</t>
    </r>
    <r>
      <rPr>
        <sz val="10"/>
        <color rgb="FFFF0000"/>
        <rFont val="Calibri"/>
        <family val="2"/>
        <scheme val="minor"/>
      </rPr>
      <t xml:space="preserve"> 37</t>
    </r>
  </si>
  <si>
    <r>
      <t xml:space="preserve">ASL Digest # 3.05/DallasCon 91 - </t>
    </r>
    <r>
      <rPr>
        <i/>
        <sz val="10"/>
        <rFont val="Calibri"/>
        <family val="2"/>
        <scheme val="minor"/>
      </rPr>
      <t>Gary Fortenberry</t>
    </r>
  </si>
  <si>
    <r>
      <t xml:space="preserve">ASL Digest # 3.06 - </t>
    </r>
    <r>
      <rPr>
        <i/>
        <sz val="10"/>
        <rFont val="Calibri"/>
        <family val="2"/>
        <scheme val="minor"/>
      </rPr>
      <t>Adrian Earle</t>
    </r>
  </si>
  <si>
    <r>
      <t xml:space="preserve">ASL Digest # 3.07 - </t>
    </r>
    <r>
      <rPr>
        <i/>
        <sz val="10"/>
        <rFont val="Calibri"/>
        <family val="2"/>
        <scheme val="minor"/>
      </rPr>
      <t>Jean-Luc Bechennec</t>
    </r>
  </si>
  <si>
    <r>
      <t xml:space="preserve">ASL Digest # 3.07/DallasCon 93 - </t>
    </r>
    <r>
      <rPr>
        <i/>
        <sz val="10"/>
        <rFont val="Calibri"/>
        <family val="2"/>
        <scheme val="minor"/>
      </rPr>
      <t>J. Michael Tisdel</t>
    </r>
  </si>
  <si>
    <r>
      <t xml:space="preserve">ASL Digest # 3.08 - </t>
    </r>
    <r>
      <rPr>
        <i/>
        <sz val="10"/>
        <rFont val="Calibri"/>
        <family val="2"/>
        <scheme val="minor"/>
      </rPr>
      <t>Chris Farrell</t>
    </r>
  </si>
  <si>
    <r>
      <t xml:space="preserve">ASL Digest # 3.09 - </t>
    </r>
    <r>
      <rPr>
        <i/>
        <sz val="10"/>
        <rFont val="Calibri"/>
        <family val="2"/>
        <scheme val="minor"/>
      </rPr>
      <t>Theophile Monnier</t>
    </r>
  </si>
  <si>
    <r>
      <t xml:space="preserve">ASL Digest # 3.09 - </t>
    </r>
    <r>
      <rPr>
        <i/>
        <sz val="10"/>
        <rFont val="Calibri"/>
        <family val="2"/>
        <scheme val="minor"/>
      </rPr>
      <t>Laurent Forest</t>
    </r>
  </si>
  <si>
    <r>
      <t>Romanian</t>
    </r>
    <r>
      <rPr>
        <vertAlign val="superscript"/>
        <sz val="10"/>
        <rFont val="Calibri"/>
        <family val="2"/>
        <scheme val="minor"/>
      </rPr>
      <t xml:space="preserve"> 3 I</t>
    </r>
  </si>
  <si>
    <r>
      <t xml:space="preserve">ASL Digest # 3.09 - </t>
    </r>
    <r>
      <rPr>
        <i/>
        <sz val="10"/>
        <rFont val="Calibri"/>
        <family val="2"/>
        <scheme val="minor"/>
      </rPr>
      <t>Jean-Luc Bechennec</t>
    </r>
  </si>
  <si>
    <r>
      <t xml:space="preserve">ASL Digest # 3.10 - </t>
    </r>
    <r>
      <rPr>
        <i/>
        <sz val="10"/>
        <rFont val="Calibri"/>
        <family val="2"/>
        <scheme val="minor"/>
      </rPr>
      <t>Asad Rustum</t>
    </r>
  </si>
  <si>
    <r>
      <t>Partisan</t>
    </r>
    <r>
      <rPr>
        <vertAlign val="superscript"/>
        <sz val="10"/>
        <rFont val="Calibri"/>
        <family val="2"/>
        <scheme val="minor"/>
      </rPr>
      <t xml:space="preserve"> 12</t>
    </r>
  </si>
  <si>
    <r>
      <t xml:space="preserve">ASL Digest # 3.10 - </t>
    </r>
    <r>
      <rPr>
        <i/>
        <sz val="10"/>
        <rFont val="Calibri"/>
        <family val="2"/>
        <scheme val="minor"/>
      </rPr>
      <t>Martin Snow</t>
    </r>
  </si>
  <si>
    <r>
      <t xml:space="preserve">e w h w </t>
    </r>
    <r>
      <rPr>
        <sz val="10"/>
        <color rgb="FFFF0000"/>
        <rFont val="Calibri"/>
        <family val="2"/>
        <scheme val="minor"/>
      </rPr>
      <t xml:space="preserve">d </t>
    </r>
    <r>
      <rPr>
        <sz val="10"/>
        <rFont val="Calibri"/>
        <family val="2"/>
        <scheme val="minor"/>
      </rPr>
      <t>w</t>
    </r>
    <r>
      <rPr>
        <sz val="10"/>
        <color rgb="FFFF0000"/>
        <rFont val="Calibri"/>
        <family val="2"/>
        <scheme val="minor"/>
      </rPr>
      <t xml:space="preserve"> g</t>
    </r>
  </si>
  <si>
    <r>
      <t xml:space="preserve">ASL Digest # 3.10 - </t>
    </r>
    <r>
      <rPr>
        <i/>
        <sz val="10"/>
        <rFont val="Calibri"/>
        <family val="2"/>
        <scheme val="minor"/>
      </rPr>
      <t>Patrik Manlig</t>
    </r>
  </si>
  <si>
    <r>
      <t>ASL Digest # 3.10 -</t>
    </r>
    <r>
      <rPr>
        <i/>
        <sz val="10"/>
        <rFont val="Calibri"/>
        <family val="2"/>
        <scheme val="minor"/>
      </rPr>
      <t xml:space="preserve"> Shawn Kenny</t>
    </r>
  </si>
  <si>
    <r>
      <t xml:space="preserve">ASL Digest # 3.10 - </t>
    </r>
    <r>
      <rPr>
        <i/>
        <sz val="10"/>
        <rFont val="Calibri"/>
        <family val="2"/>
        <scheme val="minor"/>
      </rPr>
      <t>Shawn Kenny</t>
    </r>
  </si>
  <si>
    <r>
      <t xml:space="preserve">ASL Digest # 3.10 - </t>
    </r>
    <r>
      <rPr>
        <i/>
        <sz val="10"/>
        <rFont val="Calibri"/>
        <family val="2"/>
        <scheme val="minor"/>
      </rPr>
      <t>Will Scarvie</t>
    </r>
  </si>
  <si>
    <r>
      <rPr>
        <sz val="10"/>
        <color rgb="FFFF0000"/>
        <rFont val="Calibri"/>
        <family val="2"/>
        <scheme val="minor"/>
      </rPr>
      <t>19</t>
    </r>
    <r>
      <rPr>
        <sz val="10"/>
        <rFont val="Calibri"/>
        <family val="2"/>
        <scheme val="minor"/>
      </rPr>
      <t xml:space="preserve"> w 32</t>
    </r>
  </si>
  <si>
    <r>
      <t xml:space="preserve">ASL Digest # 6.01 - </t>
    </r>
    <r>
      <rPr>
        <i/>
        <sz val="10"/>
        <rFont val="Calibri"/>
        <family val="2"/>
        <scheme val="minor"/>
      </rPr>
      <t>Tim Hundsdorfer</t>
    </r>
  </si>
  <si>
    <r>
      <t>German (SS) / Hungarian</t>
    </r>
    <r>
      <rPr>
        <vertAlign val="superscript"/>
        <sz val="10"/>
        <rFont val="Calibri"/>
        <family val="2"/>
        <scheme val="minor"/>
      </rPr>
      <t xml:space="preserve"> 3 G</t>
    </r>
  </si>
  <si>
    <r>
      <t xml:space="preserve">10 w 20 w </t>
    </r>
    <r>
      <rPr>
        <sz val="10"/>
        <color rgb="FFFF0000"/>
        <rFont val="Calibri"/>
        <family val="2"/>
        <scheme val="minor"/>
      </rPr>
      <t>42</t>
    </r>
    <r>
      <rPr>
        <sz val="10"/>
        <rFont val="Calibri"/>
        <family val="2"/>
        <scheme val="minor"/>
      </rPr>
      <t xml:space="preserve"> w </t>
    </r>
    <r>
      <rPr>
        <sz val="10"/>
        <color rgb="FFFF0000"/>
        <rFont val="Calibri"/>
        <family val="2"/>
        <scheme val="minor"/>
      </rPr>
      <t>43</t>
    </r>
  </si>
  <si>
    <r>
      <t xml:space="preserve">ASL Digest # 6.02 - </t>
    </r>
    <r>
      <rPr>
        <i/>
        <sz val="10"/>
        <rFont val="Calibri"/>
        <family val="2"/>
        <scheme val="minor"/>
      </rPr>
      <t>David English/Leslie Martin</t>
    </r>
  </si>
  <si>
    <r>
      <t xml:space="preserve">ASL Digest # 6.02 - </t>
    </r>
    <r>
      <rPr>
        <i/>
        <sz val="10"/>
        <rFont val="Calibri"/>
        <family val="2"/>
        <scheme val="minor"/>
      </rPr>
      <t>Tim Hundsdorfer</t>
    </r>
  </si>
  <si>
    <r>
      <t xml:space="preserve">ASL Digest # 6.03 - </t>
    </r>
    <r>
      <rPr>
        <i/>
        <sz val="10"/>
        <rFont val="Calibri"/>
        <family val="2"/>
        <scheme val="minor"/>
      </rPr>
      <t>Martin Snow</t>
    </r>
  </si>
  <si>
    <r>
      <t>British / Canadian</t>
    </r>
    <r>
      <rPr>
        <vertAlign val="superscript"/>
        <sz val="10"/>
        <rFont val="Calibri"/>
        <family val="2"/>
        <scheme val="minor"/>
      </rPr>
      <t xml:space="preserve"> 4</t>
    </r>
  </si>
  <si>
    <r>
      <t>ASL Digest # 6.03 -</t>
    </r>
    <r>
      <rPr>
        <i/>
        <sz val="10"/>
        <rFont val="Calibri"/>
        <family val="2"/>
        <scheme val="minor"/>
      </rPr>
      <t xml:space="preserve"> Martin Snow</t>
    </r>
  </si>
  <si>
    <r>
      <t xml:space="preserve">ASL Digest # 6.04 - </t>
    </r>
    <r>
      <rPr>
        <i/>
        <sz val="10"/>
        <rFont val="Calibri"/>
        <family val="2"/>
        <scheme val="minor"/>
      </rPr>
      <t>Hannes Riener</t>
    </r>
  </si>
  <si>
    <r>
      <t xml:space="preserve">ASL Digest # 6.05 - </t>
    </r>
    <r>
      <rPr>
        <i/>
        <sz val="10"/>
        <rFont val="Calibri"/>
        <family val="2"/>
        <scheme val="minor"/>
      </rPr>
      <t>Terje Sparby</t>
    </r>
  </si>
  <si>
    <r>
      <t>Norwegian</t>
    </r>
    <r>
      <rPr>
        <vertAlign val="superscript"/>
        <sz val="10"/>
        <rFont val="Calibri"/>
        <family val="2"/>
        <scheme val="minor"/>
      </rPr>
      <t xml:space="preserve"> B</t>
    </r>
  </si>
  <si>
    <r>
      <t xml:space="preserve">ASL Digest # 6.05 - </t>
    </r>
    <r>
      <rPr>
        <i/>
        <sz val="10"/>
        <rFont val="Calibri"/>
        <family val="2"/>
        <scheme val="minor"/>
      </rPr>
      <t>Tim Hundsdorfer</t>
    </r>
  </si>
  <si>
    <r>
      <t xml:space="preserve">ASL Digest # 6.06 - </t>
    </r>
    <r>
      <rPr>
        <i/>
        <sz val="10"/>
        <rFont val="Calibri"/>
        <family val="2"/>
        <scheme val="minor"/>
      </rPr>
      <t>Tim Hundsdorfer</t>
    </r>
  </si>
  <si>
    <r>
      <t xml:space="preserve">ASL Digest # 6.06 - </t>
    </r>
    <r>
      <rPr>
        <i/>
        <sz val="10"/>
        <rFont val="Calibri"/>
        <family val="2"/>
        <scheme val="minor"/>
      </rPr>
      <t>Tim Hundsdorfer</t>
    </r>
    <r>
      <rPr>
        <sz val="10"/>
        <rFont val="Calibri"/>
        <family val="2"/>
        <scheme val="minor"/>
      </rPr>
      <t xml:space="preserve"> (Platoon Leader)</t>
    </r>
  </si>
  <si>
    <r>
      <t xml:space="preserve">ASL Digest # 6.07 - </t>
    </r>
    <r>
      <rPr>
        <i/>
        <sz val="10"/>
        <rFont val="Calibri"/>
        <family val="2"/>
        <scheme val="minor"/>
      </rPr>
      <t>Kurt Martin</t>
    </r>
  </si>
  <si>
    <r>
      <t>ASL Digest # 6.08 -</t>
    </r>
    <r>
      <rPr>
        <i/>
        <sz val="10"/>
        <rFont val="Calibri"/>
        <family val="2"/>
        <scheme val="minor"/>
      </rPr>
      <t xml:space="preserve"> Jeffrey Shields</t>
    </r>
  </si>
  <si>
    <r>
      <t>Canadian</t>
    </r>
    <r>
      <rPr>
        <vertAlign val="superscript"/>
        <sz val="10"/>
        <rFont val="Calibri"/>
        <family val="2"/>
        <scheme val="minor"/>
      </rPr>
      <t xml:space="preserve"> 4</t>
    </r>
    <r>
      <rPr>
        <sz val="10"/>
        <rFont val="Calibri"/>
        <family val="2"/>
        <scheme val="minor"/>
      </rPr>
      <t xml:space="preserve"> / British</t>
    </r>
  </si>
  <si>
    <r>
      <t xml:space="preserve">ASL Digest # 6.08 - </t>
    </r>
    <r>
      <rPr>
        <i/>
        <sz val="10"/>
        <rFont val="Calibri"/>
        <family val="2"/>
        <scheme val="minor"/>
      </rPr>
      <t>Terje Sparby</t>
    </r>
  </si>
  <si>
    <r>
      <t>Norwegian</t>
    </r>
    <r>
      <rPr>
        <vertAlign val="superscript"/>
        <sz val="10"/>
        <rFont val="Calibri"/>
        <family val="2"/>
        <scheme val="minor"/>
      </rPr>
      <t xml:space="preserve"> 1</t>
    </r>
  </si>
  <si>
    <r>
      <t xml:space="preserve">ASL Digest # 6.09 - </t>
    </r>
    <r>
      <rPr>
        <i/>
        <sz val="10"/>
        <rFont val="Calibri"/>
        <family val="2"/>
        <scheme val="minor"/>
      </rPr>
      <t>Tim Hundsdorfer</t>
    </r>
  </si>
  <si>
    <r>
      <t xml:space="preserve">ASL Digest # 6.10 - </t>
    </r>
    <r>
      <rPr>
        <i/>
        <sz val="10"/>
        <rFont val="Calibri"/>
        <family val="2"/>
        <scheme val="minor"/>
      </rPr>
      <t>Tim Hundsdorfer</t>
    </r>
  </si>
  <si>
    <r>
      <t>Belgian</t>
    </r>
    <r>
      <rPr>
        <vertAlign val="superscript"/>
        <sz val="10"/>
        <rFont val="Calibri"/>
        <family val="2"/>
        <scheme val="minor"/>
      </rPr>
      <t xml:space="preserve"> 1</t>
    </r>
  </si>
  <si>
    <r>
      <t xml:space="preserve">ASL Digest # 7.01 - </t>
    </r>
    <r>
      <rPr>
        <i/>
        <sz val="10"/>
        <rFont val="Calibri"/>
        <family val="2"/>
        <scheme val="minor"/>
      </rPr>
      <t>Chris Chapman</t>
    </r>
  </si>
  <si>
    <r>
      <t xml:space="preserve">ASL Digest # 7.03 - </t>
    </r>
    <r>
      <rPr>
        <i/>
        <sz val="10"/>
        <rFont val="Calibri"/>
        <family val="2"/>
        <scheme val="minor"/>
      </rPr>
      <t>John Slotwinski</t>
    </r>
  </si>
  <si>
    <r>
      <t xml:space="preserve">ASL Digest # 7.04 - </t>
    </r>
    <r>
      <rPr>
        <i/>
        <sz val="10"/>
        <rFont val="Calibri"/>
        <family val="2"/>
        <scheme val="minor"/>
      </rPr>
      <t>Jeffrey Shields</t>
    </r>
  </si>
  <si>
    <r>
      <t xml:space="preserve">ASL Digest # 7.04 - </t>
    </r>
    <r>
      <rPr>
        <i/>
        <sz val="10"/>
        <rFont val="Calibri"/>
        <family val="2"/>
        <scheme val="minor"/>
      </rPr>
      <t>John Slotwinski</t>
    </r>
  </si>
  <si>
    <r>
      <t xml:space="preserve">ASL Digest # 7.04 - </t>
    </r>
    <r>
      <rPr>
        <i/>
        <sz val="10"/>
        <rFont val="Calibri"/>
        <family val="2"/>
        <scheme val="minor"/>
      </rPr>
      <t>Mark McGilchrist</t>
    </r>
  </si>
  <si>
    <r>
      <t xml:space="preserve">ASL Digest # 7.06 - </t>
    </r>
    <r>
      <rPr>
        <i/>
        <sz val="10"/>
        <rFont val="Calibri"/>
        <family val="2"/>
        <scheme val="minor"/>
      </rPr>
      <t>Jeffrey Shields</t>
    </r>
  </si>
  <si>
    <r>
      <t xml:space="preserve">ASL Digest # 7.08 - </t>
    </r>
    <r>
      <rPr>
        <i/>
        <sz val="10"/>
        <rFont val="Calibri"/>
        <family val="2"/>
        <scheme val="minor"/>
      </rPr>
      <t>Marcus A. Teter</t>
    </r>
  </si>
  <si>
    <r>
      <t xml:space="preserve">ASL Digest # 7.09 - </t>
    </r>
    <r>
      <rPr>
        <i/>
        <sz val="10"/>
        <rFont val="Calibri"/>
        <family val="2"/>
        <scheme val="minor"/>
      </rPr>
      <t>Grant Linneberg</t>
    </r>
  </si>
  <si>
    <r>
      <t xml:space="preserve">ASL Digest # 8.01 - </t>
    </r>
    <r>
      <rPr>
        <i/>
        <sz val="10"/>
        <rFont val="Calibri"/>
        <family val="2"/>
        <scheme val="minor"/>
      </rPr>
      <t>Dan Dolan</t>
    </r>
  </si>
  <si>
    <r>
      <t xml:space="preserve">ASL Digest # 8.02 - </t>
    </r>
    <r>
      <rPr>
        <i/>
        <sz val="10"/>
        <rFont val="Calibri"/>
        <family val="2"/>
        <scheme val="minor"/>
      </rPr>
      <t>J.D. Barlow</t>
    </r>
  </si>
  <si>
    <r>
      <t xml:space="preserve">ASL Digest # 8.03 - </t>
    </r>
    <r>
      <rPr>
        <i/>
        <sz val="10"/>
        <rFont val="Calibri"/>
        <family val="2"/>
        <scheme val="minor"/>
      </rPr>
      <t>J.D. Barlow</t>
    </r>
  </si>
  <si>
    <r>
      <t xml:space="preserve">ASL Digest # 8.04 - </t>
    </r>
    <r>
      <rPr>
        <i/>
        <sz val="10"/>
        <rFont val="Calibri"/>
        <family val="2"/>
        <scheme val="minor"/>
      </rPr>
      <t>J.D. Barlow</t>
    </r>
  </si>
  <si>
    <r>
      <t xml:space="preserve">ASL Digest # 9.1 - </t>
    </r>
    <r>
      <rPr>
        <i/>
        <sz val="10"/>
        <rFont val="Calibri"/>
        <family val="2"/>
        <scheme val="minor"/>
      </rPr>
      <t>J. D. Barlowe</t>
    </r>
  </si>
  <si>
    <r>
      <t xml:space="preserve">Nationalist Spanish </t>
    </r>
    <r>
      <rPr>
        <vertAlign val="superscript"/>
        <sz val="10"/>
        <rFont val="Calibri"/>
        <family val="2"/>
        <scheme val="minor"/>
      </rPr>
      <t>10</t>
    </r>
  </si>
  <si>
    <r>
      <t xml:space="preserve">Republican Spanish </t>
    </r>
    <r>
      <rPr>
        <vertAlign val="superscript"/>
        <sz val="10"/>
        <rFont val="Calibri"/>
        <family val="2"/>
        <scheme val="minor"/>
      </rPr>
      <t>12</t>
    </r>
  </si>
  <si>
    <r>
      <t>Russian</t>
    </r>
    <r>
      <rPr>
        <vertAlign val="superscript"/>
        <sz val="10"/>
        <rFont val="Calibri"/>
        <family val="2"/>
        <scheme val="minor"/>
      </rPr>
      <t xml:space="preserve"> G</t>
    </r>
  </si>
  <si>
    <r>
      <t xml:space="preserve">American / Partisan (Marquis) </t>
    </r>
    <r>
      <rPr>
        <vertAlign val="superscript"/>
        <sz val="10"/>
        <rFont val="Calibri"/>
        <family val="2"/>
        <scheme val="minor"/>
      </rPr>
      <t>12 F</t>
    </r>
  </si>
  <si>
    <r>
      <t xml:space="preserve">01 w 07 </t>
    </r>
    <r>
      <rPr>
        <b/>
        <sz val="10"/>
        <rFont val="Calibri"/>
        <family val="2"/>
        <scheme val="minor"/>
      </rPr>
      <t>w</t>
    </r>
    <r>
      <rPr>
        <sz val="10"/>
        <rFont val="Calibri"/>
        <family val="2"/>
        <scheme val="minor"/>
      </rPr>
      <t xml:space="preserve"> 20</t>
    </r>
  </si>
  <si>
    <r>
      <t>Ov2</t>
    </r>
    <r>
      <rPr>
        <vertAlign val="superscript"/>
        <sz val="10"/>
        <rFont val="Calibri"/>
        <family val="2"/>
        <scheme val="minor"/>
      </rPr>
      <t xml:space="preserve"> SL</t>
    </r>
  </si>
  <si>
    <r>
      <t>German (SS)</t>
    </r>
    <r>
      <rPr>
        <vertAlign val="superscript"/>
        <sz val="10"/>
        <rFont val="Calibri"/>
        <family val="2"/>
        <scheme val="minor"/>
      </rPr>
      <t xml:space="preserve"> ToT2</t>
    </r>
  </si>
  <si>
    <r>
      <rPr>
        <sz val="10"/>
        <rFont val="Calibri"/>
        <family val="2"/>
        <scheme val="minor"/>
      </rPr>
      <t>02 w</t>
    </r>
    <r>
      <rPr>
        <sz val="10"/>
        <color indexed="10"/>
        <rFont val="Calibri"/>
        <family val="2"/>
        <scheme val="minor"/>
      </rPr>
      <t xml:space="preserve"> 04</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16</t>
    </r>
    <r>
      <rPr>
        <sz val="10"/>
        <rFont val="Calibri"/>
        <family val="2"/>
        <scheme val="minor"/>
      </rPr>
      <t xml:space="preserve"> w 33 w 44</t>
    </r>
  </si>
  <si>
    <r>
      <t>16</t>
    </r>
    <r>
      <rPr>
        <sz val="10"/>
        <rFont val="Calibri"/>
        <family val="2"/>
        <scheme val="minor"/>
      </rPr>
      <t xml:space="preserve"> w </t>
    </r>
    <r>
      <rPr>
        <sz val="10"/>
        <color indexed="10"/>
        <rFont val="Calibri"/>
        <family val="2"/>
        <scheme val="minor"/>
      </rPr>
      <t>19</t>
    </r>
    <r>
      <rPr>
        <sz val="10"/>
        <rFont val="Arial"/>
        <family val="2"/>
      </rPr>
      <t/>
    </r>
  </si>
  <si>
    <r>
      <t>13</t>
    </r>
    <r>
      <rPr>
        <sz val="10"/>
        <rFont val="Calibri"/>
        <family val="2"/>
        <scheme val="minor"/>
      </rPr>
      <t xml:space="preserve"> w </t>
    </r>
    <r>
      <rPr>
        <sz val="10"/>
        <color indexed="10"/>
        <rFont val="Calibri"/>
        <family val="2"/>
        <scheme val="minor"/>
      </rPr>
      <t>23</t>
    </r>
  </si>
  <si>
    <r>
      <t xml:space="preserve">French </t>
    </r>
    <r>
      <rPr>
        <vertAlign val="superscript"/>
        <sz val="10"/>
        <rFont val="Calibri"/>
        <family val="2"/>
        <scheme val="minor"/>
      </rPr>
      <t>1 B</t>
    </r>
  </si>
  <si>
    <r>
      <t xml:space="preserve">American </t>
    </r>
    <r>
      <rPr>
        <vertAlign val="superscript"/>
        <sz val="10"/>
        <rFont val="Calibri"/>
        <family val="2"/>
        <scheme val="minor"/>
      </rPr>
      <t>I</t>
    </r>
  </si>
  <si>
    <r>
      <t>02</t>
    </r>
    <r>
      <rPr>
        <sz val="10"/>
        <rFont val="Calibri"/>
        <family val="2"/>
        <scheme val="minor"/>
      </rPr>
      <t xml:space="preserve"> w </t>
    </r>
    <r>
      <rPr>
        <sz val="10"/>
        <color indexed="10"/>
        <rFont val="Calibri"/>
        <family val="2"/>
        <scheme val="minor"/>
      </rPr>
      <t>05</t>
    </r>
  </si>
  <si>
    <r>
      <t>11</t>
    </r>
    <r>
      <rPr>
        <sz val="10"/>
        <rFont val="Calibri"/>
        <family val="2"/>
        <scheme val="minor"/>
      </rPr>
      <t xml:space="preserve"> w </t>
    </r>
    <r>
      <rPr>
        <sz val="10"/>
        <color indexed="10"/>
        <rFont val="Calibri"/>
        <family val="2"/>
        <scheme val="minor"/>
      </rPr>
      <t>33</t>
    </r>
  </si>
  <si>
    <r>
      <t xml:space="preserve">Free French </t>
    </r>
    <r>
      <rPr>
        <vertAlign val="superscript"/>
        <sz val="10"/>
        <rFont val="Calibri"/>
        <family val="2"/>
        <scheme val="minor"/>
      </rPr>
      <t>4</t>
    </r>
  </si>
  <si>
    <r>
      <t>German</t>
    </r>
    <r>
      <rPr>
        <vertAlign val="superscript"/>
        <sz val="10"/>
        <rFont val="Calibri"/>
        <family val="2"/>
        <scheme val="minor"/>
      </rPr>
      <t xml:space="preserve"> A C</t>
    </r>
    <r>
      <rPr>
        <sz val="10"/>
        <rFont val="Calibri"/>
        <family val="2"/>
        <scheme val="minor"/>
      </rPr>
      <t xml:space="preserve"> / German (SS)</t>
    </r>
  </si>
  <si>
    <r>
      <t>American</t>
    </r>
    <r>
      <rPr>
        <vertAlign val="superscript"/>
        <sz val="10"/>
        <rFont val="Calibri"/>
        <family val="2"/>
        <scheme val="minor"/>
      </rPr>
      <t xml:space="preserve"> G</t>
    </r>
    <r>
      <rPr>
        <sz val="10"/>
        <rFont val="Calibri"/>
        <family val="2"/>
        <scheme val="minor"/>
      </rPr>
      <t xml:space="preserve"> / French</t>
    </r>
    <r>
      <rPr>
        <vertAlign val="superscript"/>
        <sz val="10"/>
        <rFont val="Calibri"/>
        <family val="2"/>
        <scheme val="minor"/>
      </rPr>
      <t xml:space="preserve"> 4 A G</t>
    </r>
  </si>
  <si>
    <r>
      <t>Georgian</t>
    </r>
    <r>
      <rPr>
        <vertAlign val="superscript"/>
        <sz val="10"/>
        <rFont val="Calibri"/>
        <family val="2"/>
        <scheme val="minor"/>
      </rPr>
      <t xml:space="preserve"> 8</t>
    </r>
  </si>
  <si>
    <r>
      <t>British / Canadian</t>
    </r>
    <r>
      <rPr>
        <vertAlign val="superscript"/>
        <sz val="10"/>
        <rFont val="Calibri"/>
        <family val="2"/>
        <scheme val="minor"/>
      </rPr>
      <t xml:space="preserve"> 2</t>
    </r>
  </si>
  <si>
    <r>
      <t>Mongolian</t>
    </r>
    <r>
      <rPr>
        <vertAlign val="superscript"/>
        <sz val="10"/>
        <rFont val="Calibri"/>
        <family val="2"/>
        <scheme val="minor"/>
      </rPr>
      <t xml:space="preserve"> 12</t>
    </r>
  </si>
  <si>
    <r>
      <t>05</t>
    </r>
    <r>
      <rPr>
        <sz val="10"/>
        <color indexed="8"/>
        <rFont val="Calibri"/>
        <family val="2"/>
        <scheme val="minor"/>
      </rPr>
      <t xml:space="preserve"> w </t>
    </r>
    <r>
      <rPr>
        <sz val="10"/>
        <color indexed="10"/>
        <rFont val="Calibri"/>
        <family val="2"/>
        <scheme val="minor"/>
      </rPr>
      <t>13</t>
    </r>
  </si>
  <si>
    <r>
      <t>Partisan (EDAS)</t>
    </r>
    <r>
      <rPr>
        <vertAlign val="superscript"/>
        <sz val="10"/>
        <color indexed="8"/>
        <rFont val="Calibri"/>
        <family val="2"/>
        <scheme val="minor"/>
      </rPr>
      <t xml:space="preserve"> 12</t>
    </r>
  </si>
  <si>
    <r>
      <t xml:space="preserve">Partisan (Estonian) </t>
    </r>
    <r>
      <rPr>
        <vertAlign val="superscript"/>
        <sz val="10"/>
        <rFont val="Calibri"/>
        <family val="2"/>
        <scheme val="minor"/>
      </rPr>
      <t>12</t>
    </r>
  </si>
  <si>
    <r>
      <t xml:space="preserve">Greek </t>
    </r>
    <r>
      <rPr>
        <vertAlign val="superscript"/>
        <sz val="10"/>
        <rFont val="Calibri"/>
        <family val="2"/>
        <scheme val="minor"/>
      </rPr>
      <t>1</t>
    </r>
  </si>
  <si>
    <r>
      <t xml:space="preserve">Bulgarian </t>
    </r>
    <r>
      <rPr>
        <vertAlign val="superscript"/>
        <sz val="10"/>
        <rFont val="Calibri"/>
        <family val="2"/>
        <scheme val="minor"/>
      </rPr>
      <t>3</t>
    </r>
  </si>
  <si>
    <r>
      <t>02</t>
    </r>
    <r>
      <rPr>
        <sz val="10"/>
        <rFont val="Calibri"/>
        <family val="2"/>
        <scheme val="minor"/>
      </rPr>
      <t xml:space="preserve"> w</t>
    </r>
    <r>
      <rPr>
        <sz val="10"/>
        <color indexed="10"/>
        <rFont val="Calibri"/>
        <family val="2"/>
        <scheme val="minor"/>
      </rPr>
      <t xml:space="preserve"> 18</t>
    </r>
  </si>
  <si>
    <r>
      <t xml:space="preserve">Gurkha </t>
    </r>
    <r>
      <rPr>
        <vertAlign val="superscript"/>
        <sz val="10"/>
        <rFont val="Calibri"/>
        <family val="2"/>
        <scheme val="minor"/>
      </rPr>
      <t>4</t>
    </r>
  </si>
  <si>
    <r>
      <t xml:space="preserve">Norwegian </t>
    </r>
    <r>
      <rPr>
        <vertAlign val="superscript"/>
        <sz val="10"/>
        <rFont val="Calibri"/>
        <family val="2"/>
        <scheme val="minor"/>
      </rPr>
      <t>1</t>
    </r>
    <r>
      <rPr>
        <sz val="10"/>
        <rFont val="Calibri"/>
        <family val="2"/>
        <scheme val="minor"/>
      </rPr>
      <t xml:space="preserve"> / Polish </t>
    </r>
    <r>
      <rPr>
        <vertAlign val="superscript"/>
        <sz val="10"/>
        <rFont val="Calibri"/>
        <family val="2"/>
        <scheme val="minor"/>
      </rPr>
      <t>7</t>
    </r>
  </si>
  <si>
    <r>
      <t>03</t>
    </r>
    <r>
      <rPr>
        <sz val="10"/>
        <rFont val="Calibri"/>
        <family val="2"/>
        <scheme val="minor"/>
      </rPr>
      <t xml:space="preserve"> w </t>
    </r>
    <r>
      <rPr>
        <sz val="10"/>
        <color indexed="10"/>
        <rFont val="Calibri"/>
        <family val="2"/>
        <scheme val="minor"/>
      </rPr>
      <t>15</t>
    </r>
  </si>
  <si>
    <r>
      <t>12</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40</t>
    </r>
  </si>
  <si>
    <r>
      <t xml:space="preserve">Spanish </t>
    </r>
    <r>
      <rPr>
        <vertAlign val="superscript"/>
        <sz val="10"/>
        <rFont val="Calibri"/>
        <family val="2"/>
        <scheme val="minor"/>
      </rPr>
      <t>8</t>
    </r>
  </si>
  <si>
    <r>
      <t>19</t>
    </r>
    <r>
      <rPr>
        <sz val="10"/>
        <rFont val="Calibri"/>
        <family val="2"/>
        <scheme val="minor"/>
      </rPr>
      <t xml:space="preserve"> w </t>
    </r>
    <r>
      <rPr>
        <sz val="10"/>
        <color indexed="10"/>
        <rFont val="Calibri"/>
        <family val="2"/>
        <scheme val="minor"/>
      </rPr>
      <t>40</t>
    </r>
  </si>
  <si>
    <r>
      <t xml:space="preserve">Norwegian </t>
    </r>
    <r>
      <rPr>
        <vertAlign val="superscript"/>
        <sz val="10"/>
        <rFont val="Calibri"/>
        <family val="2"/>
        <scheme val="minor"/>
      </rPr>
      <t>1</t>
    </r>
  </si>
  <si>
    <r>
      <t xml:space="preserve">Romanian </t>
    </r>
    <r>
      <rPr>
        <vertAlign val="superscript"/>
        <sz val="10"/>
        <rFont val="Calibri"/>
        <family val="2"/>
        <scheme val="minor"/>
      </rPr>
      <t>3 G</t>
    </r>
  </si>
  <si>
    <r>
      <t>20</t>
    </r>
    <r>
      <rPr>
        <sz val="10"/>
        <rFont val="Calibri"/>
        <family val="2"/>
        <scheme val="minor"/>
      </rPr>
      <t xml:space="preserve"> w </t>
    </r>
    <r>
      <rPr>
        <sz val="10"/>
        <color indexed="10"/>
        <rFont val="Calibri"/>
        <family val="2"/>
        <scheme val="minor"/>
      </rPr>
      <t>21</t>
    </r>
  </si>
  <si>
    <r>
      <t>Dutch</t>
    </r>
    <r>
      <rPr>
        <vertAlign val="superscript"/>
        <sz val="10"/>
        <rFont val="Calibri"/>
        <family val="2"/>
        <scheme val="minor"/>
      </rPr>
      <t xml:space="preserve"> 1</t>
    </r>
  </si>
  <si>
    <r>
      <t xml:space="preserve">7 </t>
    </r>
    <r>
      <rPr>
        <sz val="10"/>
        <rFont val="Calibri"/>
        <family val="2"/>
        <scheme val="minor"/>
      </rPr>
      <t xml:space="preserve">w </t>
    </r>
    <r>
      <rPr>
        <sz val="10"/>
        <color rgb="FFFF0000"/>
        <rFont val="Calibri"/>
        <family val="2"/>
        <scheme val="minor"/>
      </rPr>
      <t>10</t>
    </r>
  </si>
  <si>
    <r>
      <t>New Zealand</t>
    </r>
    <r>
      <rPr>
        <vertAlign val="superscript"/>
        <sz val="10"/>
        <rFont val="Calibri"/>
        <family val="2"/>
        <scheme val="minor"/>
      </rPr>
      <t xml:space="preserve"> 4</t>
    </r>
    <r>
      <rPr>
        <sz val="10"/>
        <rFont val="Calibri"/>
        <family val="2"/>
        <scheme val="minor"/>
      </rPr>
      <t xml:space="preserve"> / British</t>
    </r>
  </si>
  <si>
    <r>
      <t>Free French</t>
    </r>
    <r>
      <rPr>
        <vertAlign val="superscript"/>
        <sz val="10"/>
        <rFont val="Calibri"/>
        <family val="2"/>
        <scheme val="minor"/>
      </rPr>
      <t xml:space="preserve"> 4 A</t>
    </r>
  </si>
  <si>
    <r>
      <t xml:space="preserve">u w </t>
    </r>
    <r>
      <rPr>
        <sz val="10"/>
        <color indexed="10"/>
        <rFont val="Calibri"/>
        <family val="2"/>
        <scheme val="minor"/>
      </rPr>
      <t>v</t>
    </r>
  </si>
  <si>
    <r>
      <t>t</t>
    </r>
    <r>
      <rPr>
        <sz val="10"/>
        <rFont val="Calibri"/>
        <family val="2"/>
        <scheme val="minor"/>
      </rPr>
      <t xml:space="preserve"> w </t>
    </r>
    <r>
      <rPr>
        <sz val="10"/>
        <color indexed="10"/>
        <rFont val="Calibri"/>
        <family val="2"/>
        <scheme val="minor"/>
      </rPr>
      <t>v</t>
    </r>
  </si>
  <si>
    <r>
      <t xml:space="preserve">Iraqi </t>
    </r>
    <r>
      <rPr>
        <vertAlign val="superscript"/>
        <sz val="10"/>
        <rFont val="Calibri"/>
        <family val="2"/>
        <scheme val="minor"/>
      </rPr>
      <t>3 G</t>
    </r>
  </si>
  <si>
    <r>
      <t>Poland Aflame</t>
    </r>
    <r>
      <rPr>
        <i/>
        <sz val="10"/>
        <rFont val="Calibri"/>
        <family val="2"/>
        <scheme val="minor"/>
      </rPr>
      <t xml:space="preserve"> v1.08</t>
    </r>
  </si>
  <si>
    <r>
      <t>Polish</t>
    </r>
    <r>
      <rPr>
        <vertAlign val="superscript"/>
        <sz val="10"/>
        <rFont val="Calibri"/>
        <family val="2"/>
        <scheme val="minor"/>
      </rPr>
      <t xml:space="preserve"> 1</t>
    </r>
  </si>
  <si>
    <r>
      <t xml:space="preserve">Poland Aflame </t>
    </r>
    <r>
      <rPr>
        <i/>
        <sz val="10"/>
        <rFont val="Calibri"/>
        <family val="2"/>
        <scheme val="minor"/>
      </rPr>
      <t>v1.08</t>
    </r>
  </si>
  <si>
    <r>
      <t>German (SS)</t>
    </r>
    <r>
      <rPr>
        <vertAlign val="superscript"/>
        <sz val="10"/>
        <rFont val="Calibri"/>
        <family val="2"/>
        <scheme val="minor"/>
      </rPr>
      <t xml:space="preserve"> Ax</t>
    </r>
  </si>
  <si>
    <r>
      <t>16</t>
    </r>
    <r>
      <rPr>
        <sz val="10"/>
        <rFont val="Calibri"/>
        <family val="2"/>
        <scheme val="minor"/>
      </rPr>
      <t xml:space="preserve"> w </t>
    </r>
    <r>
      <rPr>
        <sz val="10"/>
        <color indexed="10"/>
        <rFont val="Calibri"/>
        <family val="2"/>
        <scheme val="minor"/>
      </rPr>
      <t>19</t>
    </r>
  </si>
  <si>
    <r>
      <t xml:space="preserve">05 w </t>
    </r>
    <r>
      <rPr>
        <sz val="10"/>
        <color indexed="10"/>
        <rFont val="Calibri"/>
        <family val="2"/>
        <scheme val="minor"/>
      </rPr>
      <t>16</t>
    </r>
    <r>
      <rPr>
        <sz val="10"/>
        <rFont val="Calibri"/>
        <family val="2"/>
        <scheme val="minor"/>
      </rPr>
      <t xml:space="preserve"> w 17 w </t>
    </r>
    <r>
      <rPr>
        <sz val="10"/>
        <color indexed="10"/>
        <rFont val="Calibri"/>
        <family val="2"/>
        <scheme val="minor"/>
      </rPr>
      <t>19</t>
    </r>
    <r>
      <rPr>
        <sz val="10"/>
        <rFont val="Calibri"/>
        <family val="2"/>
        <scheme val="minor"/>
      </rPr>
      <t xml:space="preserve"> w 37 w </t>
    </r>
    <r>
      <rPr>
        <sz val="10"/>
        <color indexed="10"/>
        <rFont val="Calibri"/>
        <family val="2"/>
        <scheme val="minor"/>
      </rPr>
      <t>38</t>
    </r>
  </si>
  <si>
    <r>
      <t>Russian</t>
    </r>
    <r>
      <rPr>
        <vertAlign val="superscript"/>
        <sz val="10"/>
        <rFont val="Calibri"/>
        <family val="2"/>
        <scheme val="minor"/>
      </rPr>
      <t xml:space="preserve"> A</t>
    </r>
  </si>
  <si>
    <r>
      <t>14</t>
    </r>
    <r>
      <rPr>
        <sz val="10"/>
        <rFont val="Calibri"/>
        <family val="2"/>
        <scheme val="minor"/>
      </rPr>
      <t xml:space="preserve"> w </t>
    </r>
    <r>
      <rPr>
        <sz val="10"/>
        <color indexed="10"/>
        <rFont val="Calibri"/>
        <family val="2"/>
        <scheme val="minor"/>
      </rPr>
      <t>18</t>
    </r>
  </si>
  <si>
    <r>
      <t>10</t>
    </r>
    <r>
      <rPr>
        <sz val="10"/>
        <rFont val="Calibri"/>
        <family val="2"/>
        <scheme val="minor"/>
      </rPr>
      <t xml:space="preserve"> w </t>
    </r>
    <r>
      <rPr>
        <sz val="10"/>
        <color indexed="10"/>
        <rFont val="Calibri"/>
        <family val="2"/>
        <scheme val="minor"/>
      </rPr>
      <t>14</t>
    </r>
    <r>
      <rPr>
        <sz val="10"/>
        <rFont val="Calibri"/>
        <family val="2"/>
        <scheme val="minor"/>
      </rPr>
      <t xml:space="preserve"> w </t>
    </r>
    <r>
      <rPr>
        <sz val="10"/>
        <color indexed="10"/>
        <rFont val="Calibri"/>
        <family val="2"/>
        <scheme val="minor"/>
      </rPr>
      <t>18</t>
    </r>
  </si>
  <si>
    <r>
      <t>Russian / Partisan</t>
    </r>
    <r>
      <rPr>
        <vertAlign val="superscript"/>
        <sz val="10"/>
        <rFont val="Calibri"/>
        <family val="2"/>
        <scheme val="minor"/>
      </rPr>
      <t xml:space="preserve"> 12</t>
    </r>
  </si>
  <si>
    <r>
      <t>Polish</t>
    </r>
    <r>
      <rPr>
        <vertAlign val="superscript"/>
        <sz val="10"/>
        <rFont val="Calibri"/>
        <family val="2"/>
        <scheme val="minor"/>
      </rPr>
      <t xml:space="preserve"> 3</t>
    </r>
  </si>
  <si>
    <r>
      <t>Belgian / Partisan</t>
    </r>
    <r>
      <rPr>
        <vertAlign val="superscript"/>
        <sz val="10"/>
        <rFont val="Calibri"/>
        <family val="2"/>
        <scheme val="minor"/>
      </rPr>
      <t xml:space="preserve"> 12</t>
    </r>
  </si>
  <si>
    <r>
      <t>Commonwealth</t>
    </r>
    <r>
      <rPr>
        <vertAlign val="superscript"/>
        <sz val="10"/>
        <rFont val="Calibri"/>
        <family val="2"/>
        <scheme val="minor"/>
      </rPr>
      <t xml:space="preserve"> 4</t>
    </r>
    <r>
      <rPr>
        <sz val="10"/>
        <rFont val="Calibri"/>
        <family val="2"/>
        <scheme val="minor"/>
      </rPr>
      <t xml:space="preserve"> / Greek</t>
    </r>
    <r>
      <rPr>
        <vertAlign val="superscript"/>
        <sz val="10"/>
        <rFont val="Calibri"/>
        <family val="2"/>
        <scheme val="minor"/>
      </rPr>
      <t xml:space="preserve"> 1</t>
    </r>
  </si>
  <si>
    <r>
      <t xml:space="preserve">Ov2 </t>
    </r>
    <r>
      <rPr>
        <vertAlign val="superscript"/>
        <sz val="10"/>
        <rFont val="Calibri"/>
        <family val="2"/>
        <scheme val="minor"/>
      </rPr>
      <t>SL</t>
    </r>
    <r>
      <rPr>
        <sz val="10"/>
        <rFont val="Calibri"/>
        <family val="2"/>
        <scheme val="minor"/>
      </rPr>
      <t xml:space="preserve"> w A: PD w D: Tr5</t>
    </r>
  </si>
  <si>
    <r>
      <t>Spanish Republican</t>
    </r>
    <r>
      <rPr>
        <vertAlign val="superscript"/>
        <sz val="10"/>
        <color indexed="8"/>
        <rFont val="Calibri"/>
        <family val="2"/>
        <scheme val="minor"/>
      </rPr>
      <t xml:space="preserve"> 12</t>
    </r>
  </si>
  <si>
    <r>
      <t>06</t>
    </r>
    <r>
      <rPr>
        <sz val="10"/>
        <color indexed="8"/>
        <rFont val="Calibri"/>
        <family val="2"/>
        <scheme val="minor"/>
      </rPr>
      <t xml:space="preserve"> w </t>
    </r>
    <r>
      <rPr>
        <sz val="10"/>
        <color indexed="10"/>
        <rFont val="Calibri"/>
        <family val="2"/>
        <scheme val="minor"/>
      </rPr>
      <t>07</t>
    </r>
  </si>
  <si>
    <r>
      <t>Basque</t>
    </r>
    <r>
      <rPr>
        <vertAlign val="superscript"/>
        <sz val="10"/>
        <rFont val="Calibri"/>
        <family val="2"/>
        <scheme val="minor"/>
      </rPr>
      <t xml:space="preserve"> 4</t>
    </r>
  </si>
  <si>
    <r>
      <t xml:space="preserve">Nationalist Spanish </t>
    </r>
    <r>
      <rPr>
        <vertAlign val="superscript"/>
        <sz val="10"/>
        <rFont val="Calibri"/>
        <family val="2"/>
        <scheme val="minor"/>
      </rPr>
      <t>3</t>
    </r>
  </si>
  <si>
    <r>
      <t xml:space="preserve">Nationalist Spanish </t>
    </r>
    <r>
      <rPr>
        <vertAlign val="superscript"/>
        <sz val="10"/>
        <rFont val="Calibri"/>
        <family val="2"/>
        <scheme val="minor"/>
      </rPr>
      <t>3 F</t>
    </r>
  </si>
  <si>
    <r>
      <t xml:space="preserve">Nationalist Spanish </t>
    </r>
    <r>
      <rPr>
        <vertAlign val="superscript"/>
        <sz val="10"/>
        <rFont val="Calibri"/>
        <family val="2"/>
        <scheme val="minor"/>
      </rPr>
      <t>3 Al I</t>
    </r>
  </si>
  <si>
    <r>
      <t xml:space="preserve">Republican Spanish </t>
    </r>
    <r>
      <rPr>
        <vertAlign val="superscript"/>
        <sz val="10"/>
        <rFont val="Calibri"/>
        <family val="2"/>
        <scheme val="minor"/>
      </rPr>
      <t>12 C F</t>
    </r>
  </si>
  <si>
    <r>
      <t xml:space="preserve">South African </t>
    </r>
    <r>
      <rPr>
        <vertAlign val="superscript"/>
        <sz val="10"/>
        <rFont val="Calibri"/>
        <family val="2"/>
        <scheme val="minor"/>
      </rPr>
      <t>4</t>
    </r>
  </si>
  <si>
    <r>
      <t>06</t>
    </r>
    <r>
      <rPr>
        <sz val="10"/>
        <color indexed="8"/>
        <rFont val="Calibri"/>
        <family val="2"/>
        <scheme val="minor"/>
      </rPr>
      <t xml:space="preserve"> w </t>
    </r>
    <r>
      <rPr>
        <sz val="10"/>
        <color indexed="10"/>
        <rFont val="Calibri"/>
        <family val="2"/>
        <scheme val="minor"/>
      </rPr>
      <t>13</t>
    </r>
  </si>
  <si>
    <r>
      <t>12</t>
    </r>
    <r>
      <rPr>
        <sz val="10"/>
        <rFont val="Calibri"/>
        <family val="2"/>
        <scheme val="minor"/>
      </rPr>
      <t xml:space="preserve"> w </t>
    </r>
    <r>
      <rPr>
        <sz val="10"/>
        <color indexed="10"/>
        <rFont val="Calibri"/>
        <family val="2"/>
        <scheme val="minor"/>
      </rPr>
      <t>05</t>
    </r>
  </si>
  <si>
    <r>
      <t>06</t>
    </r>
    <r>
      <rPr>
        <sz val="10"/>
        <rFont val="Calibri"/>
        <family val="2"/>
        <scheme val="minor"/>
      </rPr>
      <t xml:space="preserve"> w </t>
    </r>
    <r>
      <rPr>
        <sz val="10"/>
        <color indexed="10"/>
        <rFont val="Calibri"/>
        <family val="2"/>
        <scheme val="minor"/>
      </rPr>
      <t>47</t>
    </r>
  </si>
  <si>
    <r>
      <t>05</t>
    </r>
    <r>
      <rPr>
        <sz val="10"/>
        <rFont val="Calibri"/>
        <family val="2"/>
        <scheme val="minor"/>
      </rPr>
      <t xml:space="preserve"> w </t>
    </r>
    <r>
      <rPr>
        <sz val="10"/>
        <color indexed="10"/>
        <rFont val="Calibri"/>
        <family val="2"/>
        <scheme val="minor"/>
      </rPr>
      <t>50</t>
    </r>
  </si>
  <si>
    <r>
      <t>Spanish</t>
    </r>
    <r>
      <rPr>
        <vertAlign val="superscript"/>
        <sz val="10"/>
        <color indexed="8"/>
        <rFont val="Calibri"/>
        <family val="2"/>
        <scheme val="minor"/>
      </rPr>
      <t xml:space="preserve"> 8</t>
    </r>
  </si>
  <si>
    <r>
      <t>y</t>
    </r>
    <r>
      <rPr>
        <sz val="10"/>
        <rFont val="Calibri"/>
        <family val="2"/>
        <scheme val="minor"/>
      </rPr>
      <t xml:space="preserve"> w </t>
    </r>
    <r>
      <rPr>
        <sz val="10"/>
        <color indexed="10"/>
        <rFont val="Calibri"/>
        <family val="2"/>
        <scheme val="minor"/>
      </rPr>
      <t>z</t>
    </r>
  </si>
  <si>
    <r>
      <t>17</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21</t>
    </r>
  </si>
  <si>
    <r>
      <t>British</t>
    </r>
    <r>
      <rPr>
        <vertAlign val="superscript"/>
        <sz val="10"/>
        <rFont val="Calibri"/>
        <family val="2"/>
        <scheme val="minor"/>
      </rPr>
      <t xml:space="preserve"> R</t>
    </r>
  </si>
  <si>
    <r>
      <t>German</t>
    </r>
    <r>
      <rPr>
        <vertAlign val="superscript"/>
        <sz val="10"/>
        <rFont val="Calibri"/>
        <family val="2"/>
        <scheme val="minor"/>
      </rPr>
      <t xml:space="preserve"> ToT2</t>
    </r>
  </si>
  <si>
    <r>
      <t>Egyptian</t>
    </r>
    <r>
      <rPr>
        <vertAlign val="superscript"/>
        <sz val="10"/>
        <color indexed="8"/>
        <rFont val="Calibri"/>
        <family val="2"/>
        <scheme val="minor"/>
      </rPr>
      <t xml:space="preserve"> 12</t>
    </r>
  </si>
  <si>
    <r>
      <t>Rush Hour</t>
    </r>
    <r>
      <rPr>
        <i/>
        <sz val="10"/>
        <color theme="4"/>
        <rFont val="Calibri"/>
        <family val="2"/>
        <scheme val="minor"/>
      </rPr>
      <t xml:space="preserve"> - version 0.5</t>
    </r>
  </si>
  <si>
    <r>
      <t>American</t>
    </r>
    <r>
      <rPr>
        <vertAlign val="superscript"/>
        <sz val="10"/>
        <rFont val="Calibri"/>
        <family val="2"/>
        <scheme val="minor"/>
      </rPr>
      <t xml:space="preserve"> B</t>
    </r>
  </si>
  <si>
    <r>
      <t>Corporeal Punishment</t>
    </r>
    <r>
      <rPr>
        <i/>
        <sz val="10"/>
        <color theme="4"/>
        <rFont val="Calibri"/>
        <family val="2"/>
        <scheme val="minor"/>
      </rPr>
      <t xml:space="preserve"> - version 1.0</t>
    </r>
  </si>
  <si>
    <r>
      <t>Russian</t>
    </r>
    <r>
      <rPr>
        <vertAlign val="superscript"/>
        <sz val="10"/>
        <rFont val="Calibri"/>
        <family val="2"/>
        <scheme val="minor"/>
      </rPr>
      <t xml:space="preserve"> A B</t>
    </r>
  </si>
  <si>
    <r>
      <t>35</t>
    </r>
    <r>
      <rPr>
        <sz val="10"/>
        <rFont val="Calibri"/>
        <family val="2"/>
        <scheme val="minor"/>
      </rPr>
      <t xml:space="preserve"> w </t>
    </r>
    <r>
      <rPr>
        <sz val="10"/>
        <color indexed="10"/>
        <rFont val="Calibri"/>
        <family val="2"/>
        <scheme val="minor"/>
      </rPr>
      <t>43</t>
    </r>
  </si>
  <si>
    <r>
      <t>Ruined In a Day</t>
    </r>
    <r>
      <rPr>
        <i/>
        <sz val="10"/>
        <color theme="4"/>
        <rFont val="Calibri"/>
        <family val="2"/>
        <scheme val="minor"/>
      </rPr>
      <t xml:space="preserve"> - version 2.1</t>
    </r>
  </si>
  <si>
    <r>
      <t>05</t>
    </r>
    <r>
      <rPr>
        <sz val="10"/>
        <rFont val="Calibri"/>
        <family val="2"/>
        <scheme val="minor"/>
      </rPr>
      <t xml:space="preserve"> w </t>
    </r>
    <r>
      <rPr>
        <sz val="10"/>
        <color indexed="10"/>
        <rFont val="Calibri"/>
        <family val="2"/>
        <scheme val="minor"/>
      </rPr>
      <t>19</t>
    </r>
  </si>
  <si>
    <r>
      <t>House of Cards</t>
    </r>
    <r>
      <rPr>
        <i/>
        <sz val="10"/>
        <color theme="4"/>
        <rFont val="Calibri"/>
        <family val="2"/>
        <scheme val="minor"/>
      </rPr>
      <t xml:space="preserve"> - version 1.11</t>
    </r>
  </si>
  <si>
    <r>
      <t>10</t>
    </r>
    <r>
      <rPr>
        <sz val="10"/>
        <rFont val="Calibri"/>
        <family val="2"/>
        <scheme val="minor"/>
      </rPr>
      <t xml:space="preserve"> w </t>
    </r>
    <r>
      <rPr>
        <sz val="10"/>
        <color indexed="10"/>
        <rFont val="Calibri"/>
        <family val="2"/>
        <scheme val="minor"/>
      </rPr>
      <t>16</t>
    </r>
  </si>
  <si>
    <r>
      <t>04</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46</t>
    </r>
  </si>
  <si>
    <r>
      <t>Hell Freezes Over</t>
    </r>
    <r>
      <rPr>
        <i/>
        <sz val="10"/>
        <color theme="4"/>
        <rFont val="Calibri"/>
        <family val="2"/>
        <scheme val="minor"/>
      </rPr>
      <t xml:space="preserve"> - verison 3.4</t>
    </r>
  </si>
  <si>
    <r>
      <t>Partisan (NOPOJ)</t>
    </r>
    <r>
      <rPr>
        <vertAlign val="superscript"/>
        <sz val="10"/>
        <rFont val="Calibri"/>
        <family val="2"/>
        <scheme val="minor"/>
      </rPr>
      <t xml:space="preserve"> 12</t>
    </r>
    <r>
      <rPr>
        <sz val="10"/>
        <rFont val="Calibri"/>
        <family val="2"/>
        <scheme val="minor"/>
      </rPr>
      <t xml:space="preserve"> / Chetniks</t>
    </r>
    <r>
      <rPr>
        <vertAlign val="superscript"/>
        <sz val="10"/>
        <rFont val="Calibri"/>
        <family val="2"/>
        <scheme val="minor"/>
      </rPr>
      <t xml:space="preserve"> 5</t>
    </r>
  </si>
  <si>
    <r>
      <t>The Middle of Nowhere</t>
    </r>
    <r>
      <rPr>
        <i/>
        <sz val="10"/>
        <color theme="4"/>
        <rFont val="Calibri"/>
        <family val="2"/>
        <scheme val="minor"/>
      </rPr>
      <t xml:space="preserve"> - version 7.6</t>
    </r>
  </si>
  <si>
    <r>
      <t>Hit and Run</t>
    </r>
    <r>
      <rPr>
        <i/>
        <sz val="10"/>
        <color theme="4"/>
        <rFont val="Calibri"/>
        <family val="2"/>
        <scheme val="minor"/>
      </rPr>
      <t xml:space="preserve"> - version 2.5</t>
    </r>
  </si>
  <si>
    <r>
      <t>Romanian</t>
    </r>
    <r>
      <rPr>
        <vertAlign val="superscript"/>
        <sz val="10"/>
        <rFont val="Calibri"/>
        <family val="2"/>
        <scheme val="minor"/>
      </rPr>
      <t xml:space="preserve"> 3</t>
    </r>
  </si>
  <si>
    <r>
      <t>Tough Enough</t>
    </r>
    <r>
      <rPr>
        <i/>
        <sz val="10"/>
        <color theme="4"/>
        <rFont val="Calibri"/>
        <family val="2"/>
        <scheme val="minor"/>
      </rPr>
      <t xml:space="preserve"> - version 3.1</t>
    </r>
  </si>
  <si>
    <r>
      <t>Yahoo! Groups - VNASL</t>
    </r>
    <r>
      <rPr>
        <i/>
        <sz val="10"/>
        <rFont val="Calibri"/>
        <family val="2"/>
        <scheme val="minor"/>
      </rPr>
      <t xml:space="preserve"> version 1.0.6</t>
    </r>
  </si>
  <si>
    <r>
      <t xml:space="preserve">American </t>
    </r>
    <r>
      <rPr>
        <vertAlign val="superscript"/>
        <sz val="10"/>
        <rFont val="Calibri"/>
        <family val="2"/>
        <scheme val="minor"/>
      </rPr>
      <t>VNASL</t>
    </r>
  </si>
  <si>
    <r>
      <t xml:space="preserve">North Vietnamese (NVA) </t>
    </r>
    <r>
      <rPr>
        <vertAlign val="superscript"/>
        <sz val="10"/>
        <rFont val="Calibri"/>
        <family val="2"/>
        <scheme val="minor"/>
      </rPr>
      <t>VNASL</t>
    </r>
  </si>
  <si>
    <r>
      <t xml:space="preserve">Viet Cong </t>
    </r>
    <r>
      <rPr>
        <vertAlign val="superscript"/>
        <sz val="10"/>
        <rFont val="Calibri"/>
        <family val="2"/>
        <scheme val="minor"/>
      </rPr>
      <t>VNASL</t>
    </r>
  </si>
  <si>
    <r>
      <t>37</t>
    </r>
    <r>
      <rPr>
        <sz val="10"/>
        <rFont val="Calibri"/>
        <family val="2"/>
        <scheme val="minor"/>
      </rPr>
      <t xml:space="preserve"> w </t>
    </r>
    <r>
      <rPr>
        <sz val="10"/>
        <color indexed="10"/>
        <rFont val="Calibri"/>
        <family val="2"/>
        <scheme val="minor"/>
      </rPr>
      <t>39</t>
    </r>
  </si>
  <si>
    <r>
      <t xml:space="preserve">North Vietnamese (NVA) / Viet Cong </t>
    </r>
    <r>
      <rPr>
        <vertAlign val="superscript"/>
        <sz val="10"/>
        <rFont val="Calibri"/>
        <family val="2"/>
        <scheme val="minor"/>
      </rPr>
      <t>VNASL</t>
    </r>
  </si>
  <si>
    <r>
      <t>39</t>
    </r>
    <r>
      <rPr>
        <sz val="10"/>
        <rFont val="Calibri"/>
        <family val="2"/>
        <scheme val="minor"/>
      </rPr>
      <t xml:space="preserve"> w </t>
    </r>
    <r>
      <rPr>
        <sz val="10"/>
        <color indexed="10"/>
        <rFont val="Calibri"/>
        <family val="2"/>
        <scheme val="minor"/>
      </rPr>
      <t>42</t>
    </r>
  </si>
  <si>
    <r>
      <t xml:space="preserve">South Vietnamese (ARVN) </t>
    </r>
    <r>
      <rPr>
        <vertAlign val="superscript"/>
        <sz val="10"/>
        <rFont val="Calibri"/>
        <family val="2"/>
        <scheme val="minor"/>
      </rPr>
      <t>VNASL</t>
    </r>
  </si>
  <si>
    <r>
      <rPr>
        <sz val="10"/>
        <rFont val="Calibri"/>
        <family val="2"/>
        <scheme val="minor"/>
      </rPr>
      <t xml:space="preserve">34 w </t>
    </r>
    <r>
      <rPr>
        <sz val="10"/>
        <color indexed="10"/>
        <rFont val="Calibri"/>
        <family val="2"/>
        <scheme val="minor"/>
      </rPr>
      <t>37</t>
    </r>
  </si>
  <si>
    <r>
      <t xml:space="preserve">American (USMC) </t>
    </r>
    <r>
      <rPr>
        <vertAlign val="superscript"/>
        <sz val="10"/>
        <rFont val="Calibri"/>
        <family val="2"/>
        <scheme val="minor"/>
      </rPr>
      <t>VNASL</t>
    </r>
  </si>
  <si>
    <r>
      <t>35</t>
    </r>
    <r>
      <rPr>
        <sz val="10"/>
        <rFont val="Calibri"/>
        <family val="2"/>
        <scheme val="minor"/>
      </rPr>
      <t xml:space="preserve"> w 42</t>
    </r>
  </si>
  <si>
    <r>
      <t>Brazilian</t>
    </r>
    <r>
      <rPr>
        <vertAlign val="superscript"/>
        <sz val="10"/>
        <rFont val="Calibri"/>
        <family val="2"/>
        <scheme val="minor"/>
      </rPr>
      <t xml:space="preserve"> 2</t>
    </r>
  </si>
  <si>
    <r>
      <t>Indian</t>
    </r>
    <r>
      <rPr>
        <vertAlign val="superscript"/>
        <sz val="10"/>
        <rFont val="Calibri"/>
        <family val="2"/>
        <scheme val="minor"/>
      </rPr>
      <t xml:space="preserve"> 4</t>
    </r>
  </si>
  <si>
    <r>
      <t>Finnish</t>
    </r>
    <r>
      <rPr>
        <vertAlign val="superscript"/>
        <sz val="10"/>
        <rFont val="Calibri"/>
        <family val="2"/>
        <scheme val="minor"/>
      </rPr>
      <t xml:space="preserve"> 3</t>
    </r>
  </si>
  <si>
    <r>
      <t xml:space="preserve">15 w </t>
    </r>
    <r>
      <rPr>
        <sz val="10"/>
        <color indexed="10"/>
        <rFont val="Calibri"/>
        <family val="2"/>
        <scheme val="minor"/>
      </rPr>
      <t>16</t>
    </r>
    <r>
      <rPr>
        <sz val="10"/>
        <rFont val="Calibri"/>
        <family val="2"/>
        <scheme val="minor"/>
      </rPr>
      <t xml:space="preserve"> w 18 w </t>
    </r>
    <r>
      <rPr>
        <sz val="10"/>
        <color indexed="10"/>
        <rFont val="Calibri"/>
        <family val="2"/>
        <scheme val="minor"/>
      </rPr>
      <t>62</t>
    </r>
  </si>
  <si>
    <r>
      <t>Australian</t>
    </r>
    <r>
      <rPr>
        <vertAlign val="superscript"/>
        <sz val="10"/>
        <rFont val="Calibri"/>
        <family val="2"/>
        <scheme val="minor"/>
      </rPr>
      <t xml:space="preserve"> 4</t>
    </r>
    <r>
      <rPr>
        <sz val="10"/>
        <rFont val="Calibri"/>
        <family val="2"/>
        <scheme val="minor"/>
      </rPr>
      <t xml:space="preserve"> / Greek</t>
    </r>
    <r>
      <rPr>
        <vertAlign val="superscript"/>
        <sz val="10"/>
        <rFont val="Calibri"/>
        <family val="2"/>
        <scheme val="minor"/>
      </rPr>
      <t xml:space="preserve"> 1</t>
    </r>
  </si>
  <si>
    <r>
      <t>Russian / Estonian</t>
    </r>
    <r>
      <rPr>
        <vertAlign val="superscript"/>
        <sz val="10"/>
        <rFont val="Calibri"/>
        <family val="2"/>
        <scheme val="minor"/>
      </rPr>
      <t xml:space="preserve"> 1</t>
    </r>
  </si>
  <si>
    <r>
      <t>Yugoslavianian</t>
    </r>
    <r>
      <rPr>
        <vertAlign val="superscript"/>
        <sz val="10"/>
        <rFont val="Calibri"/>
        <family val="2"/>
        <scheme val="minor"/>
      </rPr>
      <t xml:space="preserve"> 4 Al I</t>
    </r>
  </si>
  <si>
    <r>
      <t>Canadian</t>
    </r>
    <r>
      <rPr>
        <vertAlign val="superscript"/>
        <sz val="10"/>
        <rFont val="Calibri"/>
        <family val="2"/>
        <scheme val="minor"/>
      </rPr>
      <t xml:space="preserve"> 4 A</t>
    </r>
  </si>
  <si>
    <r>
      <t>Spanish Nationalist</t>
    </r>
    <r>
      <rPr>
        <vertAlign val="superscript"/>
        <sz val="10"/>
        <rFont val="Calibri"/>
        <family val="2"/>
        <scheme val="minor"/>
      </rPr>
      <t xml:space="preserve"> 1</t>
    </r>
    <r>
      <rPr>
        <sz val="10"/>
        <rFont val="Calibri"/>
        <family val="2"/>
        <scheme val="minor"/>
      </rPr>
      <t xml:space="preserve"> / German / Italian</t>
    </r>
  </si>
  <si>
    <r>
      <t>Spanish Republican</t>
    </r>
    <r>
      <rPr>
        <vertAlign val="superscript"/>
        <sz val="10"/>
        <rFont val="Calibri"/>
        <family val="2"/>
        <scheme val="minor"/>
      </rPr>
      <t xml:space="preserve"> 12</t>
    </r>
    <r>
      <rPr>
        <sz val="10"/>
        <rFont val="Calibri"/>
        <family val="2"/>
        <scheme val="minor"/>
      </rPr>
      <t xml:space="preserve"> / British / American</t>
    </r>
  </si>
  <si>
    <r>
      <t>Partisan</t>
    </r>
    <r>
      <rPr>
        <vertAlign val="superscript"/>
        <sz val="10"/>
        <rFont val="Calibri"/>
        <family val="2"/>
        <scheme val="minor"/>
      </rPr>
      <t xml:space="preserve"> 12</t>
    </r>
    <r>
      <rPr>
        <sz val="10"/>
        <rFont val="Calibri"/>
        <family val="2"/>
        <scheme val="minor"/>
      </rPr>
      <t xml:space="preserve"> / New Zealand</t>
    </r>
    <r>
      <rPr>
        <vertAlign val="superscript"/>
        <sz val="10"/>
        <rFont val="Calibri"/>
        <family val="2"/>
        <scheme val="minor"/>
      </rPr>
      <t xml:space="preserve"> 4 </t>
    </r>
    <r>
      <rPr>
        <sz val="10"/>
        <rFont val="Calibri"/>
        <family val="2"/>
        <scheme val="minor"/>
      </rPr>
      <t>/ Greek</t>
    </r>
    <r>
      <rPr>
        <vertAlign val="superscript"/>
        <sz val="10"/>
        <rFont val="Calibri"/>
        <family val="2"/>
        <scheme val="minor"/>
      </rPr>
      <t xml:space="preserve"> 1</t>
    </r>
  </si>
  <si>
    <r>
      <t xml:space="preserve">16 </t>
    </r>
    <r>
      <rPr>
        <sz val="10"/>
        <rFont val="Calibri"/>
        <family val="2"/>
        <scheme val="minor"/>
      </rPr>
      <t xml:space="preserve">w </t>
    </r>
    <r>
      <rPr>
        <sz val="10"/>
        <color indexed="10"/>
        <rFont val="Calibri"/>
        <family val="2"/>
        <scheme val="minor"/>
      </rPr>
      <t>19</t>
    </r>
  </si>
  <si>
    <r>
      <t>Ov3</t>
    </r>
    <r>
      <rPr>
        <vertAlign val="superscript"/>
        <sz val="10"/>
        <rFont val="Calibri"/>
        <family val="2"/>
        <scheme val="minor"/>
      </rPr>
      <t xml:space="preserve"> AH: SL</t>
    </r>
  </si>
  <si>
    <r>
      <t xml:space="preserve">Australian </t>
    </r>
    <r>
      <rPr>
        <vertAlign val="superscript"/>
        <sz val="10"/>
        <rFont val="Calibri"/>
        <family val="2"/>
        <scheme val="minor"/>
      </rPr>
      <t>4</t>
    </r>
  </si>
  <si>
    <r>
      <t xml:space="preserve">French </t>
    </r>
    <r>
      <rPr>
        <vertAlign val="superscript"/>
        <sz val="10"/>
        <rFont val="Calibri"/>
        <family val="2"/>
        <scheme val="minor"/>
      </rPr>
      <t>2</t>
    </r>
  </si>
  <si>
    <r>
      <t xml:space="preserve">American / Partisan (FFI) </t>
    </r>
    <r>
      <rPr>
        <vertAlign val="superscript"/>
        <sz val="10"/>
        <rFont val="Calibri"/>
        <family val="2"/>
        <scheme val="minor"/>
      </rPr>
      <t>12 B</t>
    </r>
  </si>
  <si>
    <r>
      <t>ASL Module  1: Beyond Valor 3</t>
    </r>
    <r>
      <rPr>
        <vertAlign val="superscript"/>
        <sz val="10"/>
        <color theme="4"/>
        <rFont val="Calibri"/>
        <family val="2"/>
        <scheme val="minor"/>
      </rPr>
      <t>rd</t>
    </r>
    <r>
      <rPr>
        <sz val="10"/>
        <color theme="4"/>
        <rFont val="Calibri"/>
        <family val="2"/>
        <scheme val="minor"/>
      </rPr>
      <t xml:space="preserve"> Edition 126</t>
    </r>
  </si>
  <si>
    <r>
      <t xml:space="preserve">Partisan (Marquis) </t>
    </r>
    <r>
      <rPr>
        <vertAlign val="superscript"/>
        <sz val="10"/>
        <rFont val="Calibri"/>
        <family val="2"/>
        <scheme val="minor"/>
      </rPr>
      <t>12 B</t>
    </r>
    <r>
      <rPr>
        <sz val="10"/>
        <rFont val="Calibri"/>
        <family val="2"/>
        <scheme val="minor"/>
      </rPr>
      <t xml:space="preserve"> / British</t>
    </r>
  </si>
  <si>
    <r>
      <t xml:space="preserve">Belgian </t>
    </r>
    <r>
      <rPr>
        <vertAlign val="superscript"/>
        <sz val="10"/>
        <rFont val="Calibri"/>
        <family val="2"/>
        <scheme val="minor"/>
      </rPr>
      <t>1</t>
    </r>
  </si>
  <si>
    <r>
      <t xml:space="preserve">Rumanian </t>
    </r>
    <r>
      <rPr>
        <vertAlign val="superscript"/>
        <sz val="10"/>
        <rFont val="Calibri"/>
        <family val="2"/>
        <scheme val="minor"/>
      </rPr>
      <t>10</t>
    </r>
  </si>
  <si>
    <r>
      <t>02</t>
    </r>
    <r>
      <rPr>
        <sz val="10"/>
        <color indexed="8"/>
        <rFont val="Calibri"/>
        <family val="2"/>
        <scheme val="minor"/>
      </rPr>
      <t xml:space="preserve"> w </t>
    </r>
    <r>
      <rPr>
        <sz val="10"/>
        <color indexed="10"/>
        <rFont val="Calibri"/>
        <family val="2"/>
        <scheme val="minor"/>
      </rPr>
      <t>15</t>
    </r>
    <r>
      <rPr>
        <sz val="10"/>
        <color indexed="8"/>
        <rFont val="Calibri"/>
        <family val="2"/>
        <scheme val="minor"/>
      </rPr>
      <t xml:space="preserve"> w </t>
    </r>
    <r>
      <rPr>
        <sz val="10"/>
        <color indexed="10"/>
        <rFont val="Calibri"/>
        <family val="2"/>
        <scheme val="minor"/>
      </rPr>
      <t>17</t>
    </r>
    <r>
      <rPr>
        <sz val="10"/>
        <color indexed="8"/>
        <rFont val="Calibri"/>
        <family val="2"/>
        <scheme val="minor"/>
      </rPr>
      <t xml:space="preserve"> w </t>
    </r>
    <r>
      <rPr>
        <sz val="10"/>
        <color indexed="10"/>
        <rFont val="Calibri"/>
        <family val="2"/>
        <scheme val="minor"/>
      </rPr>
      <t>18</t>
    </r>
  </si>
  <si>
    <r>
      <t xml:space="preserve">35 </t>
    </r>
    <r>
      <rPr>
        <sz val="10"/>
        <rFont val="Calibri"/>
        <family val="2"/>
        <scheme val="minor"/>
      </rPr>
      <t xml:space="preserve">w </t>
    </r>
    <r>
      <rPr>
        <sz val="10"/>
        <color rgb="FFFF0000"/>
        <rFont val="Calibri"/>
        <family val="2"/>
        <scheme val="minor"/>
      </rPr>
      <t xml:space="preserve">38 </t>
    </r>
    <r>
      <rPr>
        <sz val="10"/>
        <rFont val="Calibri"/>
        <family val="2"/>
        <scheme val="minor"/>
      </rPr>
      <t xml:space="preserve">w </t>
    </r>
    <r>
      <rPr>
        <sz val="10"/>
        <color rgb="FFFF0000"/>
        <rFont val="Calibri"/>
        <family val="2"/>
        <scheme val="minor"/>
      </rPr>
      <t>37</t>
    </r>
  </si>
  <si>
    <r>
      <t xml:space="preserve">02 w </t>
    </r>
    <r>
      <rPr>
        <sz val="10"/>
        <color indexed="10"/>
        <rFont val="Calibri"/>
        <family val="2"/>
        <scheme val="minor"/>
      </rPr>
      <t>05</t>
    </r>
    <r>
      <rPr>
        <sz val="10"/>
        <rFont val="Calibri"/>
        <family val="2"/>
        <scheme val="minor"/>
      </rPr>
      <t xml:space="preserve"> w </t>
    </r>
    <r>
      <rPr>
        <sz val="10"/>
        <color indexed="10"/>
        <rFont val="Calibri"/>
        <family val="2"/>
        <scheme val="minor"/>
      </rPr>
      <t>11</t>
    </r>
    <r>
      <rPr>
        <sz val="10"/>
        <rFont val="Calibri"/>
        <family val="2"/>
        <scheme val="minor"/>
      </rPr>
      <t xml:space="preserve"> w 12</t>
    </r>
  </si>
  <si>
    <r>
      <t>10</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24</t>
    </r>
  </si>
  <si>
    <r>
      <t>Yugoslavianian</t>
    </r>
    <r>
      <rPr>
        <vertAlign val="superscript"/>
        <sz val="10"/>
        <rFont val="Calibri"/>
        <family val="2"/>
        <scheme val="minor"/>
      </rPr>
      <t xml:space="preserve"> 12 I</t>
    </r>
  </si>
  <si>
    <r>
      <t>20</t>
    </r>
    <r>
      <rPr>
        <sz val="10"/>
        <rFont val="Calibri"/>
        <family val="2"/>
        <scheme val="minor"/>
      </rPr>
      <t xml:space="preserve"> w</t>
    </r>
    <r>
      <rPr>
        <sz val="10"/>
        <color indexed="10"/>
        <rFont val="Calibri"/>
        <family val="2"/>
        <scheme val="minor"/>
      </rPr>
      <t xml:space="preserve"> 21</t>
    </r>
  </si>
  <si>
    <r>
      <t xml:space="preserve">German </t>
    </r>
    <r>
      <rPr>
        <vertAlign val="superscript"/>
        <sz val="10"/>
        <rFont val="Calibri"/>
        <family val="2"/>
        <scheme val="minor"/>
      </rPr>
      <t>Ax</t>
    </r>
  </si>
  <si>
    <r>
      <t>British / Australian</t>
    </r>
    <r>
      <rPr>
        <vertAlign val="superscript"/>
        <sz val="10"/>
        <rFont val="Calibri"/>
        <family val="2"/>
        <scheme val="minor"/>
      </rPr>
      <t xml:space="preserve"> 4</t>
    </r>
  </si>
  <si>
    <r>
      <t xml:space="preserve">09 </t>
    </r>
    <r>
      <rPr>
        <sz val="10"/>
        <rFont val="Calibri"/>
        <family val="2"/>
        <scheme val="minor"/>
      </rPr>
      <t xml:space="preserve">w </t>
    </r>
    <r>
      <rPr>
        <sz val="10"/>
        <color indexed="10"/>
        <rFont val="Calibri"/>
        <family val="2"/>
        <scheme val="minor"/>
      </rPr>
      <t>17</t>
    </r>
  </si>
  <si>
    <r>
      <t xml:space="preserve">British / Dutch </t>
    </r>
    <r>
      <rPr>
        <vertAlign val="superscript"/>
        <sz val="10"/>
        <rFont val="Calibri"/>
        <family val="2"/>
        <scheme val="minor"/>
      </rPr>
      <t>1</t>
    </r>
  </si>
  <si>
    <r>
      <t>North Korean</t>
    </r>
    <r>
      <rPr>
        <vertAlign val="superscript"/>
        <sz val="10"/>
        <rFont val="Calibri"/>
        <family val="2"/>
        <scheme val="minor"/>
      </rPr>
      <t xml:space="preserve"> 12 C</t>
    </r>
  </si>
  <si>
    <r>
      <t xml:space="preserve">2 </t>
    </r>
    <r>
      <rPr>
        <sz val="10"/>
        <rFont val="Calibri"/>
        <family val="2"/>
        <scheme val="minor"/>
      </rPr>
      <t xml:space="preserve">w </t>
    </r>
    <r>
      <rPr>
        <sz val="10"/>
        <color rgb="FFFF0000"/>
        <rFont val="Calibri"/>
        <family val="2"/>
        <scheme val="minor"/>
      </rPr>
      <t>37</t>
    </r>
  </si>
  <si>
    <r>
      <t>British / New Zealand</t>
    </r>
    <r>
      <rPr>
        <vertAlign val="superscript"/>
        <sz val="10"/>
        <rFont val="Calibri"/>
        <family val="2"/>
        <scheme val="minor"/>
      </rPr>
      <t xml:space="preserve"> 4</t>
    </r>
  </si>
  <si>
    <r>
      <t>French</t>
    </r>
    <r>
      <rPr>
        <vertAlign val="superscript"/>
        <sz val="10"/>
        <rFont val="Calibri"/>
        <family val="2"/>
        <scheme val="minor"/>
      </rPr>
      <t xml:space="preserve"> 1</t>
    </r>
    <r>
      <rPr>
        <sz val="10"/>
        <rFont val="Calibri"/>
        <family val="2"/>
        <scheme val="minor"/>
      </rPr>
      <t xml:space="preserve"> / British</t>
    </r>
  </si>
  <si>
    <r>
      <t>16</t>
    </r>
    <r>
      <rPr>
        <sz val="10"/>
        <rFont val="Calibri"/>
        <family val="2"/>
        <scheme val="minor"/>
      </rPr>
      <t xml:space="preserve"> w</t>
    </r>
    <r>
      <rPr>
        <sz val="10"/>
        <color indexed="10"/>
        <rFont val="Calibri"/>
        <family val="2"/>
        <scheme val="minor"/>
      </rPr>
      <t xml:space="preserve"> 22</t>
    </r>
  </si>
  <si>
    <r>
      <t xml:space="preserve">Ov2 </t>
    </r>
    <r>
      <rPr>
        <vertAlign val="superscript"/>
        <sz val="10"/>
        <rFont val="Calibri"/>
        <family val="2"/>
        <scheme val="minor"/>
      </rPr>
      <t>Tactiques 8</t>
    </r>
  </si>
  <si>
    <r>
      <t xml:space="preserve">BC, Ov6 </t>
    </r>
    <r>
      <rPr>
        <vertAlign val="superscript"/>
        <sz val="10"/>
        <rFont val="Calibri"/>
        <family val="2"/>
        <scheme val="minor"/>
      </rPr>
      <t>Tactiques 6</t>
    </r>
  </si>
  <si>
    <r>
      <t>01</t>
    </r>
    <r>
      <rPr>
        <sz val="10"/>
        <rFont val="Calibri"/>
        <family val="2"/>
        <scheme val="minor"/>
      </rPr>
      <t xml:space="preserve"> w</t>
    </r>
    <r>
      <rPr>
        <sz val="10"/>
        <color indexed="10"/>
        <rFont val="Calibri"/>
        <family val="2"/>
        <scheme val="minor"/>
      </rPr>
      <t xml:space="preserve"> 05</t>
    </r>
  </si>
  <si>
    <r>
      <t>08</t>
    </r>
    <r>
      <rPr>
        <sz val="10"/>
        <rFont val="Calibri"/>
        <family val="2"/>
        <scheme val="minor"/>
      </rPr>
      <t xml:space="preserve"> w </t>
    </r>
    <r>
      <rPr>
        <sz val="10"/>
        <color indexed="10"/>
        <rFont val="Calibri"/>
        <family val="2"/>
        <scheme val="minor"/>
      </rPr>
      <t>20</t>
    </r>
  </si>
  <si>
    <r>
      <t xml:space="preserve">LV, Ov2 </t>
    </r>
    <r>
      <rPr>
        <vertAlign val="superscript"/>
        <sz val="10"/>
        <rFont val="Calibri"/>
        <family val="2"/>
        <scheme val="minor"/>
      </rPr>
      <t>Tactiques 8</t>
    </r>
  </si>
  <si>
    <r>
      <t>Free French</t>
    </r>
    <r>
      <rPr>
        <vertAlign val="superscript"/>
        <sz val="10"/>
        <rFont val="Calibri"/>
        <family val="2"/>
        <scheme val="minor"/>
      </rPr>
      <t xml:space="preserve"> 4</t>
    </r>
  </si>
  <si>
    <r>
      <t>06</t>
    </r>
    <r>
      <rPr>
        <sz val="10"/>
        <rFont val="Calibri"/>
        <family val="2"/>
        <scheme val="minor"/>
      </rPr>
      <t xml:space="preserve"> w</t>
    </r>
    <r>
      <rPr>
        <sz val="10"/>
        <color indexed="10"/>
        <rFont val="Calibri"/>
        <family val="2"/>
        <scheme val="minor"/>
      </rPr>
      <t xml:space="preserve"> 23</t>
    </r>
  </si>
  <si>
    <r>
      <t>06</t>
    </r>
    <r>
      <rPr>
        <sz val="10"/>
        <rFont val="Calibri"/>
        <family val="2"/>
        <scheme val="minor"/>
      </rPr>
      <t xml:space="preserve"> w 23</t>
    </r>
  </si>
  <si>
    <r>
      <t xml:space="preserve">Mist, Ov8 </t>
    </r>
    <r>
      <rPr>
        <vertAlign val="superscript"/>
        <sz val="10"/>
        <color indexed="8"/>
        <rFont val="Calibri"/>
        <family val="2"/>
        <scheme val="minor"/>
      </rPr>
      <t>Tactiques 8</t>
    </r>
    <r>
      <rPr>
        <sz val="10"/>
        <rFont val="Calibri"/>
        <family val="2"/>
        <scheme val="minor"/>
      </rPr>
      <t>, RT w A: AS, BT</t>
    </r>
  </si>
  <si>
    <r>
      <t>Cambodian</t>
    </r>
    <r>
      <rPr>
        <vertAlign val="superscript"/>
        <sz val="10"/>
        <rFont val="Calibri"/>
        <family val="2"/>
        <scheme val="minor"/>
      </rPr>
      <t xml:space="preserve"> 5</t>
    </r>
  </si>
  <si>
    <r>
      <t>07 w 12 w</t>
    </r>
    <r>
      <rPr>
        <sz val="10"/>
        <color indexed="10"/>
        <rFont val="Calibri"/>
        <family val="2"/>
        <scheme val="minor"/>
      </rPr>
      <t xml:space="preserve"> 32 </t>
    </r>
    <r>
      <rPr>
        <sz val="10"/>
        <rFont val="Calibri"/>
        <family val="2"/>
        <scheme val="minor"/>
      </rPr>
      <t>w</t>
    </r>
    <r>
      <rPr>
        <sz val="10"/>
        <color indexed="10"/>
        <rFont val="Calibri"/>
        <family val="2"/>
        <scheme val="minor"/>
      </rPr>
      <t xml:space="preserve"> 34</t>
    </r>
    <r>
      <rPr>
        <sz val="10"/>
        <rFont val="Calibri"/>
        <family val="2"/>
        <scheme val="minor"/>
      </rPr>
      <t xml:space="preserve"> w 43</t>
    </r>
  </si>
  <si>
    <r>
      <t>Partisan (FFI)</t>
    </r>
    <r>
      <rPr>
        <vertAlign val="superscript"/>
        <sz val="10"/>
        <rFont val="Calibri"/>
        <family val="2"/>
        <scheme val="minor"/>
      </rPr>
      <t xml:space="preserve"> 12 A B </t>
    </r>
  </si>
  <si>
    <r>
      <t>06</t>
    </r>
    <r>
      <rPr>
        <sz val="10"/>
        <rFont val="Calibri"/>
        <family val="2"/>
        <scheme val="minor"/>
      </rPr>
      <t xml:space="preserve"> w </t>
    </r>
    <r>
      <rPr>
        <sz val="10"/>
        <color indexed="10"/>
        <rFont val="Calibri"/>
        <family val="2"/>
        <scheme val="minor"/>
      </rPr>
      <t>23</t>
    </r>
  </si>
  <si>
    <r>
      <t xml:space="preserve">Mist, Ov7 </t>
    </r>
    <r>
      <rPr>
        <vertAlign val="superscript"/>
        <sz val="10"/>
        <rFont val="Calibri"/>
        <family val="2"/>
        <scheme val="minor"/>
      </rPr>
      <t xml:space="preserve">Tactiques 8, </t>
    </r>
  </si>
  <si>
    <r>
      <t>26</t>
    </r>
    <r>
      <rPr>
        <sz val="10"/>
        <rFont val="Calibri"/>
        <family val="2"/>
        <scheme val="minor"/>
      </rPr>
      <t xml:space="preserve"> w </t>
    </r>
    <r>
      <rPr>
        <sz val="10"/>
        <color indexed="10"/>
        <rFont val="Calibri"/>
        <family val="2"/>
        <scheme val="minor"/>
      </rPr>
      <t>27</t>
    </r>
    <r>
      <rPr>
        <sz val="10"/>
        <rFont val="Calibri"/>
        <family val="2"/>
        <scheme val="minor"/>
      </rPr>
      <t xml:space="preserve"> w 28 w 29</t>
    </r>
  </si>
  <si>
    <r>
      <t>Polish</t>
    </r>
    <r>
      <rPr>
        <vertAlign val="superscript"/>
        <sz val="10"/>
        <rFont val="Calibri"/>
        <family val="2"/>
        <scheme val="minor"/>
      </rPr>
      <t xml:space="preserve"> 12</t>
    </r>
  </si>
  <si>
    <r>
      <t>20</t>
    </r>
    <r>
      <rPr>
        <sz val="10"/>
        <rFont val="Calibri"/>
        <family val="2"/>
        <scheme val="minor"/>
      </rPr>
      <t xml:space="preserve"> w </t>
    </r>
    <r>
      <rPr>
        <sz val="10"/>
        <color indexed="10"/>
        <rFont val="Calibri"/>
        <family val="2"/>
        <scheme val="minor"/>
      </rPr>
      <t>23</t>
    </r>
  </si>
  <si>
    <r>
      <t>ASL Module 11: Doomed Battalions 3</t>
    </r>
    <r>
      <rPr>
        <vertAlign val="superscript"/>
        <sz val="10"/>
        <color theme="4"/>
        <rFont val="Calibri"/>
        <family val="2"/>
        <scheme val="minor"/>
      </rPr>
      <t>rd</t>
    </r>
    <r>
      <rPr>
        <sz val="10"/>
        <color theme="4"/>
        <rFont val="Calibri"/>
        <family val="2"/>
        <scheme val="minor"/>
      </rPr>
      <t xml:space="preserve"> Edition 87</t>
    </r>
  </si>
  <si>
    <r>
      <t xml:space="preserve">04 w 10 w 17 w </t>
    </r>
    <r>
      <rPr>
        <sz val="10"/>
        <color indexed="10"/>
        <rFont val="Calibri"/>
        <family val="2"/>
        <scheme val="minor"/>
      </rPr>
      <t>38</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43</t>
    </r>
  </si>
  <si>
    <r>
      <t>American / Partisan</t>
    </r>
    <r>
      <rPr>
        <vertAlign val="superscript"/>
        <sz val="10"/>
        <rFont val="Calibri"/>
        <family val="2"/>
        <scheme val="minor"/>
      </rPr>
      <t xml:space="preserve"> 12 J</t>
    </r>
  </si>
  <si>
    <r>
      <t>American</t>
    </r>
    <r>
      <rPr>
        <vertAlign val="superscript"/>
        <sz val="10"/>
        <rFont val="Calibri"/>
        <family val="2"/>
        <scheme val="minor"/>
      </rPr>
      <t xml:space="preserve"> I</t>
    </r>
  </si>
  <si>
    <r>
      <t xml:space="preserve">Polish </t>
    </r>
    <r>
      <rPr>
        <vertAlign val="superscript"/>
        <sz val="10"/>
        <rFont val="Calibri"/>
        <family val="2"/>
        <scheme val="minor"/>
      </rPr>
      <t>1</t>
    </r>
  </si>
  <si>
    <r>
      <t xml:space="preserve">b w c w </t>
    </r>
    <r>
      <rPr>
        <sz val="10"/>
        <color indexed="10"/>
        <rFont val="Calibri"/>
        <family val="2"/>
        <scheme val="minor"/>
      </rPr>
      <t>d</t>
    </r>
    <r>
      <rPr>
        <sz val="10"/>
        <rFont val="Calibri"/>
        <family val="2"/>
        <scheme val="minor"/>
      </rPr>
      <t xml:space="preserve"> w </t>
    </r>
    <r>
      <rPr>
        <sz val="10"/>
        <color indexed="10"/>
        <rFont val="Calibri"/>
        <family val="2"/>
        <scheme val="minor"/>
      </rPr>
      <t>e</t>
    </r>
  </si>
  <si>
    <r>
      <t>ASL Module  1: Beyond Valor 3</t>
    </r>
    <r>
      <rPr>
        <vertAlign val="superscript"/>
        <sz val="10"/>
        <color theme="4"/>
        <rFont val="Calibri"/>
        <family val="2"/>
        <scheme val="minor"/>
      </rPr>
      <t>rd</t>
    </r>
    <r>
      <rPr>
        <sz val="10"/>
        <color theme="4"/>
        <rFont val="Calibri"/>
        <family val="2"/>
        <scheme val="minor"/>
      </rPr>
      <t xml:space="preserve"> Edition 129</t>
    </r>
  </si>
  <si>
    <r>
      <t>ASL Module  1: Beyond Valor 3</t>
    </r>
    <r>
      <rPr>
        <vertAlign val="superscript"/>
        <sz val="10"/>
        <color theme="4"/>
        <rFont val="Calibri"/>
        <family val="2"/>
        <scheme val="minor"/>
      </rPr>
      <t>rd</t>
    </r>
    <r>
      <rPr>
        <sz val="10"/>
        <color theme="4"/>
        <rFont val="Calibri"/>
        <family val="2"/>
        <scheme val="minor"/>
      </rPr>
      <t xml:space="preserve"> Edition 136</t>
    </r>
  </si>
  <si>
    <r>
      <t>18</t>
    </r>
    <r>
      <rPr>
        <sz val="10"/>
        <rFont val="Calibri"/>
        <family val="2"/>
        <scheme val="minor"/>
      </rPr>
      <t xml:space="preserve"> w </t>
    </r>
    <r>
      <rPr>
        <sz val="10"/>
        <color indexed="10"/>
        <rFont val="Calibri"/>
        <family val="2"/>
        <scheme val="minor"/>
      </rPr>
      <t>17</t>
    </r>
  </si>
  <si>
    <r>
      <t>ASL Module  1: Beyond Valor 3</t>
    </r>
    <r>
      <rPr>
        <vertAlign val="superscript"/>
        <sz val="10"/>
        <color theme="4"/>
        <rFont val="Calibri"/>
        <family val="2"/>
        <scheme val="minor"/>
      </rPr>
      <t>rd</t>
    </r>
    <r>
      <rPr>
        <sz val="10"/>
        <color theme="4"/>
        <rFont val="Calibri"/>
        <family val="2"/>
        <scheme val="minor"/>
      </rPr>
      <t xml:space="preserve"> Edition 123</t>
    </r>
  </si>
  <si>
    <r>
      <t>27</t>
    </r>
    <r>
      <rPr>
        <sz val="10"/>
        <rFont val="Calibri"/>
        <family val="2"/>
        <scheme val="minor"/>
      </rPr>
      <t xml:space="preserve"> w </t>
    </r>
    <r>
      <rPr>
        <sz val="10"/>
        <color indexed="10"/>
        <rFont val="Calibri"/>
        <family val="2"/>
        <scheme val="minor"/>
      </rPr>
      <t>28</t>
    </r>
    <r>
      <rPr>
        <sz val="10"/>
        <rFont val="Calibri"/>
        <family val="2"/>
        <scheme val="minor"/>
      </rPr>
      <t xml:space="preserve"> w </t>
    </r>
    <r>
      <rPr>
        <sz val="10"/>
        <color indexed="10"/>
        <rFont val="Calibri"/>
        <family val="2"/>
        <scheme val="minor"/>
      </rPr>
      <t>29</t>
    </r>
    <r>
      <rPr>
        <sz val="10"/>
        <rFont val="Calibri"/>
        <family val="2"/>
        <scheme val="minor"/>
      </rPr>
      <t xml:space="preserve"> w </t>
    </r>
    <r>
      <rPr>
        <sz val="10"/>
        <color indexed="10"/>
        <rFont val="Calibri"/>
        <family val="2"/>
        <scheme val="minor"/>
      </rPr>
      <t>31</t>
    </r>
  </si>
  <si>
    <r>
      <rPr>
        <sz val="10"/>
        <color rgb="FFFF0000"/>
        <rFont val="Calibri"/>
        <family val="2"/>
        <scheme val="minor"/>
      </rPr>
      <t>6</t>
    </r>
    <r>
      <rPr>
        <sz val="10"/>
        <rFont val="Calibri"/>
        <family val="2"/>
        <scheme val="minor"/>
      </rPr>
      <t xml:space="preserve"> w </t>
    </r>
    <r>
      <rPr>
        <sz val="10"/>
        <color rgb="FFFF0000"/>
        <rFont val="Calibri"/>
        <family val="2"/>
        <scheme val="minor"/>
      </rPr>
      <t>11</t>
    </r>
    <r>
      <rPr>
        <sz val="10"/>
        <rFont val="Calibri"/>
        <family val="2"/>
        <scheme val="minor"/>
      </rPr>
      <t xml:space="preserve"> w </t>
    </r>
    <r>
      <rPr>
        <sz val="10"/>
        <color rgb="FFFF0000"/>
        <rFont val="Calibri"/>
        <family val="2"/>
        <scheme val="minor"/>
      </rPr>
      <t>17</t>
    </r>
  </si>
  <si>
    <r>
      <t>ASL Module  1: Beyond Valor 3</t>
    </r>
    <r>
      <rPr>
        <vertAlign val="superscript"/>
        <sz val="10"/>
        <color theme="4"/>
        <rFont val="Calibri"/>
        <family val="2"/>
        <scheme val="minor"/>
      </rPr>
      <t>rd</t>
    </r>
    <r>
      <rPr>
        <sz val="10"/>
        <color theme="4"/>
        <rFont val="Calibri"/>
        <family val="2"/>
        <scheme val="minor"/>
      </rPr>
      <t xml:space="preserve"> Edition 124</t>
    </r>
  </si>
  <si>
    <r>
      <t>ASL Module  1: Beyond Valor 3</t>
    </r>
    <r>
      <rPr>
        <vertAlign val="superscript"/>
        <sz val="10"/>
        <color theme="4"/>
        <rFont val="Calibri"/>
        <family val="2"/>
        <scheme val="minor"/>
      </rPr>
      <t>rd</t>
    </r>
    <r>
      <rPr>
        <sz val="10"/>
        <color theme="4"/>
        <rFont val="Calibri"/>
        <family val="2"/>
        <scheme val="minor"/>
      </rPr>
      <t xml:space="preserve"> Edition 131</t>
    </r>
  </si>
  <si>
    <r>
      <t>ASL Module  1: Beyond Valor 3</t>
    </r>
    <r>
      <rPr>
        <vertAlign val="superscript"/>
        <sz val="10"/>
        <color theme="4"/>
        <rFont val="Calibri"/>
        <family val="2"/>
        <scheme val="minor"/>
      </rPr>
      <t>rd</t>
    </r>
    <r>
      <rPr>
        <sz val="10"/>
        <color theme="4"/>
        <rFont val="Calibri"/>
        <family val="2"/>
        <scheme val="minor"/>
      </rPr>
      <t xml:space="preserve"> Edition 134</t>
    </r>
  </si>
  <si>
    <r>
      <t>Partisan (Marquis)</t>
    </r>
    <r>
      <rPr>
        <vertAlign val="superscript"/>
        <sz val="10"/>
        <rFont val="Calibri"/>
        <family val="2"/>
        <scheme val="minor"/>
      </rPr>
      <t xml:space="preserve"> 12</t>
    </r>
  </si>
  <si>
    <r>
      <t>04</t>
    </r>
    <r>
      <rPr>
        <sz val="10"/>
        <rFont val="Calibri"/>
        <family val="2"/>
        <scheme val="minor"/>
      </rPr>
      <t xml:space="preserve"> w </t>
    </r>
    <r>
      <rPr>
        <sz val="10"/>
        <color indexed="10"/>
        <rFont val="Calibri"/>
        <family val="2"/>
        <scheme val="minor"/>
      </rPr>
      <t>25</t>
    </r>
  </si>
  <si>
    <r>
      <t>a</t>
    </r>
    <r>
      <rPr>
        <sz val="10"/>
        <rFont val="Calibri"/>
        <family val="2"/>
        <scheme val="minor"/>
      </rPr>
      <t xml:space="preserve"> w b w </t>
    </r>
    <r>
      <rPr>
        <sz val="10"/>
        <color indexed="10"/>
        <rFont val="Calibri"/>
        <family val="2"/>
        <scheme val="minor"/>
      </rPr>
      <t>c</t>
    </r>
    <r>
      <rPr>
        <sz val="10"/>
        <rFont val="Calibri"/>
        <family val="2"/>
        <scheme val="minor"/>
      </rPr>
      <t xml:space="preserve"> w d</t>
    </r>
  </si>
  <si>
    <r>
      <t>Romanian</t>
    </r>
    <r>
      <rPr>
        <vertAlign val="superscript"/>
        <sz val="10"/>
        <rFont val="Calibri"/>
        <family val="2"/>
        <scheme val="minor"/>
      </rPr>
      <t xml:space="preserve"> 3</t>
    </r>
    <r>
      <rPr>
        <sz val="10"/>
        <rFont val="Calibri"/>
        <family val="2"/>
        <scheme val="minor"/>
      </rPr>
      <t xml:space="preserve"> / German</t>
    </r>
  </si>
  <si>
    <r>
      <t>Russian</t>
    </r>
    <r>
      <rPr>
        <vertAlign val="superscript"/>
        <sz val="10"/>
        <rFont val="Calibri"/>
        <family val="2"/>
        <scheme val="minor"/>
      </rPr>
      <t xml:space="preserve"> B</t>
    </r>
  </si>
  <si>
    <r>
      <t>ASL Module 11: Doomed Battalions 3</t>
    </r>
    <r>
      <rPr>
        <vertAlign val="superscript"/>
        <sz val="10"/>
        <color theme="4"/>
        <rFont val="Calibri"/>
        <family val="2"/>
        <scheme val="minor"/>
      </rPr>
      <t>rd</t>
    </r>
    <r>
      <rPr>
        <sz val="10"/>
        <color theme="4"/>
        <rFont val="Calibri"/>
        <family val="2"/>
        <scheme val="minor"/>
      </rPr>
      <t xml:space="preserve"> Edition 144</t>
    </r>
  </si>
  <si>
    <r>
      <t>24</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35</t>
    </r>
  </si>
  <si>
    <r>
      <t>ASL Module 11: Doomed Battalions 3</t>
    </r>
    <r>
      <rPr>
        <vertAlign val="superscript"/>
        <sz val="10"/>
        <color theme="4"/>
        <rFont val="Calibri"/>
        <family val="2"/>
        <scheme val="minor"/>
      </rPr>
      <t>rd</t>
    </r>
    <r>
      <rPr>
        <sz val="10"/>
        <color theme="4"/>
        <rFont val="Calibri"/>
        <family val="2"/>
        <scheme val="minor"/>
      </rPr>
      <t xml:space="preserve"> Edition 142</t>
    </r>
  </si>
  <si>
    <r>
      <rPr>
        <sz val="10"/>
        <color rgb="FFFF0000"/>
        <rFont val="Calibri"/>
        <family val="2"/>
        <scheme val="minor"/>
      </rPr>
      <t>17</t>
    </r>
    <r>
      <rPr>
        <sz val="10"/>
        <rFont val="Calibri"/>
        <family val="2"/>
        <scheme val="minor"/>
      </rPr>
      <t xml:space="preserve"> w </t>
    </r>
    <r>
      <rPr>
        <sz val="10"/>
        <color rgb="FFFF0000"/>
        <rFont val="Calibri"/>
        <family val="2"/>
        <scheme val="minor"/>
      </rPr>
      <t>13</t>
    </r>
  </si>
  <si>
    <r>
      <t>10</t>
    </r>
    <r>
      <rPr>
        <sz val="10"/>
        <rFont val="Calibri"/>
        <family val="2"/>
        <scheme val="minor"/>
      </rPr>
      <t xml:space="preserve"> w </t>
    </r>
    <r>
      <rPr>
        <sz val="10"/>
        <color indexed="10"/>
        <rFont val="Calibri"/>
        <family val="2"/>
        <scheme val="minor"/>
      </rPr>
      <t>13</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19</t>
    </r>
  </si>
  <si>
    <r>
      <rPr>
        <sz val="10"/>
        <color rgb="FFFF0000"/>
        <rFont val="Calibri"/>
        <family val="2"/>
        <scheme val="minor"/>
      </rPr>
      <t>8</t>
    </r>
    <r>
      <rPr>
        <sz val="10"/>
        <rFont val="Calibri"/>
        <family val="2"/>
        <scheme val="minor"/>
      </rPr>
      <t xml:space="preserve"> w </t>
    </r>
    <r>
      <rPr>
        <sz val="10"/>
        <color rgb="FFFF0000"/>
        <rFont val="Calibri"/>
        <family val="2"/>
        <scheme val="minor"/>
      </rPr>
      <t>21</t>
    </r>
  </si>
  <si>
    <r>
      <t>ASL Module 11: Doomed Battalions 3</t>
    </r>
    <r>
      <rPr>
        <vertAlign val="superscript"/>
        <sz val="10"/>
        <color theme="4"/>
        <rFont val="Calibri"/>
        <family val="2"/>
        <scheme val="minor"/>
      </rPr>
      <t>rd</t>
    </r>
    <r>
      <rPr>
        <sz val="10"/>
        <color theme="4"/>
        <rFont val="Calibri"/>
        <family val="2"/>
        <scheme val="minor"/>
      </rPr>
      <t xml:space="preserve"> Edition 138</t>
    </r>
  </si>
  <si>
    <r>
      <t>Partisan (ELAS)</t>
    </r>
    <r>
      <rPr>
        <vertAlign val="superscript"/>
        <sz val="10"/>
        <rFont val="Calibri"/>
        <family val="2"/>
        <scheme val="minor"/>
      </rPr>
      <t xml:space="preserve"> 12</t>
    </r>
  </si>
  <si>
    <r>
      <t>35</t>
    </r>
    <r>
      <rPr>
        <sz val="10"/>
        <rFont val="Calibri"/>
        <family val="2"/>
        <scheme val="minor"/>
      </rPr>
      <t xml:space="preserve"> w</t>
    </r>
    <r>
      <rPr>
        <sz val="10"/>
        <color indexed="10"/>
        <rFont val="Calibri"/>
        <family val="2"/>
        <scheme val="minor"/>
      </rPr>
      <t xml:space="preserve"> 37</t>
    </r>
  </si>
  <si>
    <r>
      <t>35</t>
    </r>
    <r>
      <rPr>
        <sz val="10"/>
        <rFont val="Calibri"/>
        <family val="2"/>
        <scheme val="minor"/>
      </rPr>
      <t xml:space="preserve"> w </t>
    </r>
    <r>
      <rPr>
        <sz val="10"/>
        <color indexed="10"/>
        <rFont val="Calibri"/>
        <family val="2"/>
        <scheme val="minor"/>
      </rPr>
      <t>37</t>
    </r>
  </si>
  <si>
    <r>
      <t>Partisan (Paole Zion)</t>
    </r>
    <r>
      <rPr>
        <vertAlign val="superscript"/>
        <sz val="10"/>
        <rFont val="Calibri"/>
        <family val="2"/>
        <scheme val="minor"/>
      </rPr>
      <t xml:space="preserve"> 12</t>
    </r>
  </si>
  <si>
    <r>
      <t>Axis Minor</t>
    </r>
    <r>
      <rPr>
        <vertAlign val="superscript"/>
        <sz val="10"/>
        <rFont val="Calibri"/>
        <family val="2"/>
        <scheme val="minor"/>
      </rPr>
      <t xml:space="preserve"> 3</t>
    </r>
    <r>
      <rPr>
        <sz val="10"/>
        <rFont val="Calibri"/>
        <family val="2"/>
        <scheme val="minor"/>
      </rPr>
      <t xml:space="preserve"> / German</t>
    </r>
  </si>
  <si>
    <r>
      <t>ASL Module  1: Beyond Valor 3</t>
    </r>
    <r>
      <rPr>
        <vertAlign val="superscript"/>
        <sz val="10"/>
        <color theme="4"/>
        <rFont val="Calibri"/>
        <family val="2"/>
        <scheme val="minor"/>
      </rPr>
      <t>rd</t>
    </r>
    <r>
      <rPr>
        <sz val="10"/>
        <color theme="4"/>
        <rFont val="Calibri"/>
        <family val="2"/>
        <scheme val="minor"/>
      </rPr>
      <t xml:space="preserve"> Edition 141</t>
    </r>
  </si>
  <si>
    <r>
      <t>15</t>
    </r>
    <r>
      <rPr>
        <sz val="10"/>
        <rFont val="Calibri"/>
        <family val="2"/>
        <scheme val="minor"/>
      </rPr>
      <t xml:space="preserve"> w </t>
    </r>
    <r>
      <rPr>
        <sz val="10"/>
        <color indexed="10"/>
        <rFont val="Calibri"/>
        <family val="2"/>
        <scheme val="minor"/>
      </rPr>
      <t>38</t>
    </r>
  </si>
  <si>
    <r>
      <t>b w</t>
    </r>
    <r>
      <rPr>
        <sz val="10"/>
        <color indexed="10"/>
        <rFont val="Calibri"/>
        <family val="2"/>
        <scheme val="minor"/>
      </rPr>
      <t xml:space="preserve"> c</t>
    </r>
    <r>
      <rPr>
        <sz val="10"/>
        <rFont val="Calibri"/>
        <family val="2"/>
        <scheme val="minor"/>
      </rPr>
      <t xml:space="preserve"> w d w </t>
    </r>
    <r>
      <rPr>
        <sz val="10"/>
        <color indexed="10"/>
        <rFont val="Calibri"/>
        <family val="2"/>
        <scheme val="minor"/>
      </rPr>
      <t>e</t>
    </r>
  </si>
  <si>
    <r>
      <t>ASL Module  1: Beyond Valor 3</t>
    </r>
    <r>
      <rPr>
        <vertAlign val="superscript"/>
        <sz val="10"/>
        <color theme="4"/>
        <rFont val="Calibri"/>
        <family val="2"/>
        <scheme val="minor"/>
      </rPr>
      <t>rd</t>
    </r>
    <r>
      <rPr>
        <sz val="10"/>
        <color theme="4"/>
        <rFont val="Calibri"/>
        <family val="2"/>
        <scheme val="minor"/>
      </rPr>
      <t xml:space="preserve"> Edition 135</t>
    </r>
  </si>
  <si>
    <r>
      <rPr>
        <sz val="10"/>
        <color rgb="FFFF0000"/>
        <rFont val="Calibri"/>
        <family val="2"/>
        <scheme val="minor"/>
      </rPr>
      <t>23</t>
    </r>
    <r>
      <rPr>
        <sz val="10"/>
        <rFont val="Calibri"/>
        <family val="2"/>
        <scheme val="minor"/>
      </rPr>
      <t xml:space="preserve"> w </t>
    </r>
    <r>
      <rPr>
        <sz val="10"/>
        <color rgb="FFFF0000"/>
        <rFont val="Calibri"/>
        <family val="2"/>
        <scheme val="minor"/>
      </rPr>
      <t>20</t>
    </r>
    <r>
      <rPr>
        <sz val="10"/>
        <rFont val="Calibri"/>
        <family val="2"/>
        <scheme val="minor"/>
      </rPr>
      <t xml:space="preserve"> w </t>
    </r>
    <r>
      <rPr>
        <sz val="10"/>
        <color rgb="FFFF0000"/>
        <rFont val="Calibri"/>
        <family val="2"/>
        <scheme val="minor"/>
      </rPr>
      <t>21</t>
    </r>
  </si>
  <si>
    <r>
      <t>Republicans</t>
    </r>
    <r>
      <rPr>
        <vertAlign val="superscript"/>
        <sz val="10"/>
        <rFont val="Calibri"/>
        <family val="2"/>
        <scheme val="minor"/>
      </rPr>
      <t xml:space="preserve"> 1</t>
    </r>
  </si>
  <si>
    <r>
      <t>ASL Module 11: Doomed Battalions 3</t>
    </r>
    <r>
      <rPr>
        <vertAlign val="superscript"/>
        <sz val="10"/>
        <color theme="4"/>
        <rFont val="Calibri"/>
        <family val="2"/>
        <scheme val="minor"/>
      </rPr>
      <t>rd</t>
    </r>
    <r>
      <rPr>
        <sz val="10"/>
        <color theme="4"/>
        <rFont val="Calibri"/>
        <family val="2"/>
        <scheme val="minor"/>
      </rPr>
      <t xml:space="preserve"> Edition 137</t>
    </r>
  </si>
  <si>
    <r>
      <rPr>
        <sz val="10"/>
        <color rgb="FFFF0000"/>
        <rFont val="Calibri"/>
        <family val="2"/>
        <scheme val="minor"/>
      </rPr>
      <t>6</t>
    </r>
    <r>
      <rPr>
        <sz val="10"/>
        <rFont val="Calibri"/>
        <family val="2"/>
        <scheme val="minor"/>
      </rPr>
      <t xml:space="preserve"> w </t>
    </r>
    <r>
      <rPr>
        <sz val="10"/>
        <color rgb="FFFF0000"/>
        <rFont val="Calibri"/>
        <family val="2"/>
        <scheme val="minor"/>
      </rPr>
      <t>17</t>
    </r>
  </si>
  <si>
    <r>
      <t>06</t>
    </r>
    <r>
      <rPr>
        <sz val="10"/>
        <rFont val="Calibri"/>
        <family val="2"/>
        <scheme val="minor"/>
      </rPr>
      <t xml:space="preserve"> w </t>
    </r>
    <r>
      <rPr>
        <sz val="10"/>
        <color indexed="10"/>
        <rFont val="Calibri"/>
        <family val="2"/>
        <scheme val="minor"/>
      </rPr>
      <t>39</t>
    </r>
  </si>
  <si>
    <r>
      <t xml:space="preserve">04 w </t>
    </r>
    <r>
      <rPr>
        <sz val="10"/>
        <color indexed="10"/>
        <rFont val="Calibri"/>
        <family val="2"/>
        <scheme val="minor"/>
      </rPr>
      <t>10</t>
    </r>
    <r>
      <rPr>
        <sz val="10"/>
        <rFont val="Calibri"/>
        <family val="2"/>
        <scheme val="minor"/>
      </rPr>
      <t xml:space="preserve"> w </t>
    </r>
    <r>
      <rPr>
        <sz val="10"/>
        <color indexed="10"/>
        <rFont val="Calibri"/>
        <family val="2"/>
        <scheme val="minor"/>
      </rPr>
      <t>11</t>
    </r>
    <r>
      <rPr>
        <sz val="10"/>
        <rFont val="Calibri"/>
        <family val="2"/>
        <scheme val="minor"/>
      </rPr>
      <t xml:space="preserve"> w 17</t>
    </r>
  </si>
  <si>
    <r>
      <t>35</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38</t>
    </r>
  </si>
  <si>
    <r>
      <t>Russian / Partisan (NKVD)</t>
    </r>
    <r>
      <rPr>
        <vertAlign val="superscript"/>
        <sz val="10"/>
        <rFont val="Calibri"/>
        <family val="2"/>
        <scheme val="minor"/>
      </rPr>
      <t xml:space="preserve"> 12</t>
    </r>
  </si>
  <si>
    <r>
      <t>Partisan (UPA)</t>
    </r>
    <r>
      <rPr>
        <vertAlign val="superscript"/>
        <sz val="10"/>
        <rFont val="Calibri"/>
        <family val="2"/>
        <scheme val="minor"/>
      </rPr>
      <t xml:space="preserve"> 12</t>
    </r>
  </si>
  <si>
    <r>
      <t>Australian</t>
    </r>
    <r>
      <rPr>
        <vertAlign val="superscript"/>
        <sz val="10"/>
        <rFont val="Calibri"/>
        <family val="2"/>
        <scheme val="minor"/>
      </rPr>
      <t xml:space="preserve"> 4</t>
    </r>
    <r>
      <rPr>
        <sz val="10"/>
        <rFont val="Calibri"/>
        <family val="2"/>
        <scheme val="minor"/>
      </rPr>
      <t xml:space="preserve"> / Dutch</t>
    </r>
    <r>
      <rPr>
        <vertAlign val="superscript"/>
        <sz val="10"/>
        <rFont val="Calibri"/>
        <family val="2"/>
        <scheme val="minor"/>
      </rPr>
      <t xml:space="preserve"> 1</t>
    </r>
  </si>
  <si>
    <r>
      <t>32</t>
    </r>
    <r>
      <rPr>
        <sz val="10"/>
        <rFont val="Calibri"/>
        <family val="2"/>
        <scheme val="minor"/>
      </rPr>
      <t xml:space="preserve"> w </t>
    </r>
    <r>
      <rPr>
        <sz val="10"/>
        <color indexed="10"/>
        <rFont val="Calibri"/>
        <family val="2"/>
        <scheme val="minor"/>
      </rPr>
      <t>34</t>
    </r>
  </si>
  <si>
    <r>
      <t>09</t>
    </r>
    <r>
      <rPr>
        <sz val="10"/>
        <rFont val="Calibri"/>
        <family val="2"/>
        <scheme val="minor"/>
      </rPr>
      <t xml:space="preserve"> w </t>
    </r>
    <r>
      <rPr>
        <sz val="10"/>
        <color indexed="10"/>
        <rFont val="Calibri"/>
        <family val="2"/>
        <scheme val="minor"/>
      </rPr>
      <t>15</t>
    </r>
  </si>
  <si>
    <r>
      <t>Italian / German</t>
    </r>
    <r>
      <rPr>
        <vertAlign val="superscript"/>
        <sz val="10"/>
        <rFont val="Calibri"/>
        <family val="2"/>
        <scheme val="minor"/>
      </rPr>
      <t xml:space="preserve"> B</t>
    </r>
  </si>
  <si>
    <r>
      <t>South African</t>
    </r>
    <r>
      <rPr>
        <vertAlign val="superscript"/>
        <sz val="10"/>
        <rFont val="Calibri"/>
        <family val="2"/>
        <scheme val="minor"/>
      </rPr>
      <t xml:space="preserve"> 4</t>
    </r>
  </si>
  <si>
    <r>
      <t>34</t>
    </r>
    <r>
      <rPr>
        <sz val="10"/>
        <rFont val="Calibri"/>
        <family val="2"/>
        <scheme val="minor"/>
      </rPr>
      <t xml:space="preserve"> w </t>
    </r>
    <r>
      <rPr>
        <sz val="10"/>
        <color indexed="10"/>
        <rFont val="Calibri"/>
        <family val="2"/>
        <scheme val="minor"/>
      </rPr>
      <t>36</t>
    </r>
  </si>
  <si>
    <r>
      <t>03</t>
    </r>
    <r>
      <rPr>
        <sz val="10"/>
        <rFont val="Calibri"/>
        <family val="2"/>
        <scheme val="minor"/>
      </rPr>
      <t xml:space="preserve"> w</t>
    </r>
    <r>
      <rPr>
        <sz val="10"/>
        <color indexed="10"/>
        <rFont val="Calibri"/>
        <family val="2"/>
        <scheme val="minor"/>
      </rPr>
      <t xml:space="preserve"> 04</t>
    </r>
  </si>
  <si>
    <r>
      <t>East African</t>
    </r>
    <r>
      <rPr>
        <vertAlign val="superscript"/>
        <sz val="10"/>
        <rFont val="Calibri"/>
        <family val="2"/>
        <scheme val="minor"/>
      </rPr>
      <t xml:space="preserve"> 4</t>
    </r>
  </si>
  <si>
    <r>
      <t>Partisan</t>
    </r>
    <r>
      <rPr>
        <vertAlign val="superscript"/>
        <sz val="10"/>
        <rFont val="Calibri"/>
        <family val="2"/>
        <scheme val="minor"/>
      </rPr>
      <t xml:space="preserve"> 12 I</t>
    </r>
  </si>
  <si>
    <r>
      <t>11</t>
    </r>
    <r>
      <rPr>
        <sz val="10"/>
        <rFont val="Calibri"/>
        <family val="2"/>
        <scheme val="minor"/>
      </rPr>
      <t xml:space="preserve"> w </t>
    </r>
    <r>
      <rPr>
        <sz val="10"/>
        <color indexed="10"/>
        <rFont val="Calibri"/>
        <family val="2"/>
        <scheme val="minor"/>
      </rPr>
      <t>19</t>
    </r>
  </si>
  <si>
    <r>
      <t>a</t>
    </r>
    <r>
      <rPr>
        <sz val="10"/>
        <rFont val="Calibri"/>
        <family val="2"/>
        <scheme val="minor"/>
      </rPr>
      <t xml:space="preserve"> w </t>
    </r>
    <r>
      <rPr>
        <sz val="10"/>
        <color indexed="10"/>
        <rFont val="Calibri"/>
        <family val="2"/>
        <scheme val="minor"/>
      </rPr>
      <t>b</t>
    </r>
    <r>
      <rPr>
        <sz val="10"/>
        <rFont val="Calibri"/>
        <family val="2"/>
        <scheme val="minor"/>
      </rPr>
      <t xml:space="preserve"> w </t>
    </r>
    <r>
      <rPr>
        <sz val="10"/>
        <color indexed="10"/>
        <rFont val="Calibri"/>
        <family val="2"/>
        <scheme val="minor"/>
      </rPr>
      <t>c</t>
    </r>
    <r>
      <rPr>
        <sz val="10"/>
        <rFont val="Calibri"/>
        <family val="2"/>
        <scheme val="minor"/>
      </rPr>
      <t xml:space="preserve"> w </t>
    </r>
    <r>
      <rPr>
        <sz val="10"/>
        <color indexed="10"/>
        <rFont val="Calibri"/>
        <family val="2"/>
        <scheme val="minor"/>
      </rPr>
      <t>d</t>
    </r>
  </si>
  <si>
    <r>
      <t>40</t>
    </r>
    <r>
      <rPr>
        <sz val="10"/>
        <rFont val="Calibri"/>
        <family val="2"/>
        <scheme val="minor"/>
      </rPr>
      <t xml:space="preserve"> w </t>
    </r>
    <r>
      <rPr>
        <sz val="10"/>
        <color indexed="10"/>
        <rFont val="Calibri"/>
        <family val="2"/>
        <scheme val="minor"/>
      </rPr>
      <t>42</t>
    </r>
  </si>
  <si>
    <r>
      <t>ASL Module  1: Beyond Valor 3</t>
    </r>
    <r>
      <rPr>
        <vertAlign val="superscript"/>
        <sz val="10"/>
        <color theme="4"/>
        <rFont val="Calibri"/>
        <family val="2"/>
        <scheme val="minor"/>
      </rPr>
      <t>rd</t>
    </r>
    <r>
      <rPr>
        <sz val="10"/>
        <color theme="4"/>
        <rFont val="Calibri"/>
        <family val="2"/>
        <scheme val="minor"/>
      </rPr>
      <t xml:space="preserve"> Edition 130</t>
    </r>
  </si>
  <si>
    <r>
      <t>32</t>
    </r>
    <r>
      <rPr>
        <sz val="10"/>
        <rFont val="Calibri"/>
        <family val="2"/>
        <scheme val="minor"/>
      </rPr>
      <t xml:space="preserve"> w </t>
    </r>
    <r>
      <rPr>
        <sz val="10"/>
        <color indexed="10"/>
        <rFont val="Calibri"/>
        <family val="2"/>
        <scheme val="minor"/>
      </rPr>
      <t>42</t>
    </r>
  </si>
  <si>
    <r>
      <t>01</t>
    </r>
    <r>
      <rPr>
        <sz val="10"/>
        <rFont val="Calibri"/>
        <family val="2"/>
        <scheme val="minor"/>
      </rPr>
      <t xml:space="preserve"> w </t>
    </r>
    <r>
      <rPr>
        <sz val="10"/>
        <color indexed="10"/>
        <rFont val="Calibri"/>
        <family val="2"/>
        <scheme val="minor"/>
      </rPr>
      <t>20</t>
    </r>
  </si>
  <si>
    <r>
      <t>34</t>
    </r>
    <r>
      <rPr>
        <sz val="10"/>
        <rFont val="Calibri"/>
        <family val="2"/>
        <scheme val="minor"/>
      </rPr>
      <t xml:space="preserve"> w </t>
    </r>
    <r>
      <rPr>
        <sz val="10"/>
        <color indexed="10"/>
        <rFont val="Calibri"/>
        <family val="2"/>
        <scheme val="minor"/>
      </rPr>
      <t>39</t>
    </r>
  </si>
  <si>
    <r>
      <t>Indian</t>
    </r>
    <r>
      <rPr>
        <vertAlign val="superscript"/>
        <sz val="10"/>
        <rFont val="Calibri"/>
        <family val="2"/>
        <scheme val="minor"/>
      </rPr>
      <t xml:space="preserve"> </t>
    </r>
    <r>
      <rPr>
        <vertAlign val="superscript"/>
        <sz val="10"/>
        <color indexed="8"/>
        <rFont val="Calibri"/>
        <family val="2"/>
        <scheme val="minor"/>
      </rPr>
      <t>4</t>
    </r>
  </si>
  <si>
    <r>
      <t>22</t>
    </r>
    <r>
      <rPr>
        <sz val="10"/>
        <rFont val="Calibri"/>
        <family val="2"/>
        <scheme val="minor"/>
      </rPr>
      <t xml:space="preserve"> w </t>
    </r>
    <r>
      <rPr>
        <sz val="10"/>
        <color indexed="10"/>
        <rFont val="Calibri"/>
        <family val="2"/>
        <scheme val="minor"/>
      </rPr>
      <t>41</t>
    </r>
  </si>
  <si>
    <r>
      <t>The General Issue 24-2 T2  -</t>
    </r>
    <r>
      <rPr>
        <i/>
        <sz val="10"/>
        <color theme="4"/>
        <rFont val="Calibri"/>
        <family val="2"/>
        <scheme val="minor"/>
      </rPr>
      <t>all armor</t>
    </r>
  </si>
  <si>
    <r>
      <rPr>
        <sz val="10"/>
        <color rgb="FFFF0000"/>
        <rFont val="Calibri"/>
        <family val="2"/>
        <scheme val="minor"/>
      </rPr>
      <t>20</t>
    </r>
    <r>
      <rPr>
        <sz val="10"/>
        <rFont val="Calibri"/>
        <family val="2"/>
        <scheme val="minor"/>
      </rPr>
      <t xml:space="preserve"> w </t>
    </r>
    <r>
      <rPr>
        <sz val="10"/>
        <color rgb="FFFF0000"/>
        <rFont val="Calibri"/>
        <family val="2"/>
        <scheme val="minor"/>
      </rPr>
      <t>1</t>
    </r>
  </si>
  <si>
    <r>
      <t>01</t>
    </r>
    <r>
      <rPr>
        <sz val="10"/>
        <rFont val="Calibri"/>
        <family val="2"/>
        <scheme val="minor"/>
      </rPr>
      <t xml:space="preserve"> w </t>
    </r>
    <r>
      <rPr>
        <sz val="10"/>
        <color indexed="10"/>
        <rFont val="Calibri"/>
        <family val="2"/>
        <scheme val="minor"/>
      </rPr>
      <t>04</t>
    </r>
    <r>
      <rPr>
        <sz val="10"/>
        <rFont val="Calibri"/>
        <family val="2"/>
        <scheme val="minor"/>
      </rPr>
      <t xml:space="preserve"> w </t>
    </r>
    <r>
      <rPr>
        <sz val="10"/>
        <color indexed="10"/>
        <rFont val="Calibri"/>
        <family val="2"/>
        <scheme val="minor"/>
      </rPr>
      <t>24</t>
    </r>
  </si>
  <si>
    <r>
      <t>02</t>
    </r>
    <r>
      <rPr>
        <sz val="10"/>
        <rFont val="Calibri"/>
        <family val="2"/>
        <scheme val="minor"/>
      </rPr>
      <t xml:space="preserve"> w </t>
    </r>
    <r>
      <rPr>
        <sz val="10"/>
        <color indexed="10"/>
        <rFont val="Calibri"/>
        <family val="2"/>
        <scheme val="minor"/>
      </rPr>
      <t>04</t>
    </r>
  </si>
  <si>
    <r>
      <t>01</t>
    </r>
    <r>
      <rPr>
        <sz val="10"/>
        <rFont val="Calibri"/>
        <family val="2"/>
        <scheme val="minor"/>
      </rPr>
      <t xml:space="preserve"> w </t>
    </r>
    <r>
      <rPr>
        <sz val="10"/>
        <color indexed="10"/>
        <rFont val="Calibri"/>
        <family val="2"/>
        <scheme val="minor"/>
      </rPr>
      <t>02</t>
    </r>
  </si>
  <si>
    <r>
      <t>02</t>
    </r>
    <r>
      <rPr>
        <sz val="10"/>
        <rFont val="Calibri"/>
        <family val="2"/>
        <scheme val="minor"/>
      </rPr>
      <t xml:space="preserve"> w </t>
    </r>
    <r>
      <rPr>
        <sz val="10"/>
        <color indexed="10"/>
        <rFont val="Calibri"/>
        <family val="2"/>
        <scheme val="minor"/>
      </rPr>
      <t>18</t>
    </r>
  </si>
  <si>
    <r>
      <t>Partisan (FTP)</t>
    </r>
    <r>
      <rPr>
        <vertAlign val="superscript"/>
        <sz val="10"/>
        <rFont val="Calibri"/>
        <family val="2"/>
        <scheme val="minor"/>
      </rPr>
      <t xml:space="preserve"> 12</t>
    </r>
  </si>
  <si>
    <r>
      <t>02</t>
    </r>
    <r>
      <rPr>
        <sz val="10"/>
        <rFont val="Calibri"/>
        <family val="2"/>
        <scheme val="minor"/>
      </rPr>
      <t xml:space="preserve"> w </t>
    </r>
    <r>
      <rPr>
        <sz val="10"/>
        <color indexed="10"/>
        <rFont val="Calibri"/>
        <family val="2"/>
        <scheme val="minor"/>
      </rPr>
      <t>22</t>
    </r>
  </si>
  <si>
    <r>
      <t>Partisan (Siatista)</t>
    </r>
    <r>
      <rPr>
        <vertAlign val="superscript"/>
        <sz val="10"/>
        <rFont val="Calibri"/>
        <family val="2"/>
        <scheme val="minor"/>
      </rPr>
      <t xml:space="preserve"> 12 Ax</t>
    </r>
  </si>
  <si>
    <r>
      <t>Bulgarian</t>
    </r>
    <r>
      <rPr>
        <vertAlign val="superscript"/>
        <sz val="10"/>
        <rFont val="Calibri"/>
        <family val="2"/>
        <scheme val="minor"/>
      </rPr>
      <t xml:space="preserve"> 2</t>
    </r>
  </si>
  <si>
    <r>
      <t>04</t>
    </r>
    <r>
      <rPr>
        <sz val="10"/>
        <rFont val="Calibri"/>
        <family val="2"/>
        <scheme val="minor"/>
      </rPr>
      <t xml:space="preserve"> w </t>
    </r>
    <r>
      <rPr>
        <sz val="10"/>
        <color indexed="10"/>
        <rFont val="Calibri"/>
        <family val="2"/>
        <scheme val="minor"/>
      </rPr>
      <t>10</t>
    </r>
  </si>
  <si>
    <r>
      <t>Partisan (BOPA)</t>
    </r>
    <r>
      <rPr>
        <vertAlign val="superscript"/>
        <sz val="10"/>
        <rFont val="Calibri"/>
        <family val="2"/>
        <scheme val="minor"/>
      </rPr>
      <t xml:space="preserve"> 12</t>
    </r>
  </si>
  <si>
    <r>
      <t>Partisan (AK)</t>
    </r>
    <r>
      <rPr>
        <vertAlign val="superscript"/>
        <sz val="10"/>
        <rFont val="Calibri"/>
        <family val="2"/>
        <scheme val="minor"/>
      </rPr>
      <t xml:space="preserve"> 12</t>
    </r>
  </si>
  <si>
    <r>
      <t>Romanian</t>
    </r>
    <r>
      <rPr>
        <vertAlign val="superscript"/>
        <sz val="10"/>
        <rFont val="Calibri"/>
        <family val="2"/>
        <scheme val="minor"/>
      </rPr>
      <t xml:space="preserve"> 8</t>
    </r>
  </si>
  <si>
    <r>
      <t>01</t>
    </r>
    <r>
      <rPr>
        <sz val="10"/>
        <color indexed="8"/>
        <rFont val="Calibri"/>
        <family val="2"/>
        <scheme val="minor"/>
      </rPr>
      <t xml:space="preserve"> w </t>
    </r>
    <r>
      <rPr>
        <sz val="10"/>
        <color indexed="10"/>
        <rFont val="Calibri"/>
        <family val="2"/>
        <scheme val="minor"/>
      </rPr>
      <t>04</t>
    </r>
  </si>
  <si>
    <r>
      <t>Croatian</t>
    </r>
    <r>
      <rPr>
        <vertAlign val="superscript"/>
        <sz val="10"/>
        <rFont val="Calibri"/>
        <family val="2"/>
        <scheme val="minor"/>
      </rPr>
      <t xml:space="preserve"> 3</t>
    </r>
    <r>
      <rPr>
        <sz val="10"/>
        <rFont val="Calibri"/>
        <family val="2"/>
        <scheme val="minor"/>
      </rPr>
      <t xml:space="preserve"> / German</t>
    </r>
  </si>
  <si>
    <r>
      <t xml:space="preserve">02 w </t>
    </r>
    <r>
      <rPr>
        <sz val="10"/>
        <color indexed="10"/>
        <rFont val="Calibri"/>
        <family val="2"/>
        <scheme val="minor"/>
      </rPr>
      <t>03</t>
    </r>
    <r>
      <rPr>
        <sz val="10"/>
        <rFont val="Calibri"/>
        <family val="2"/>
        <scheme val="minor"/>
      </rPr>
      <t xml:space="preserve"> w </t>
    </r>
    <r>
      <rPr>
        <sz val="10"/>
        <color indexed="10"/>
        <rFont val="Calibri"/>
        <family val="2"/>
        <scheme val="minor"/>
      </rPr>
      <t>10</t>
    </r>
    <r>
      <rPr>
        <sz val="10"/>
        <rFont val="Calibri"/>
        <family val="2"/>
        <scheme val="minor"/>
      </rPr>
      <t xml:space="preserve"> w 32</t>
    </r>
  </si>
  <si>
    <r>
      <t xml:space="preserve">25 w 26 w </t>
    </r>
    <r>
      <rPr>
        <sz val="10"/>
        <color indexed="10"/>
        <rFont val="Calibri"/>
        <family val="2"/>
        <scheme val="minor"/>
      </rPr>
      <t>27</t>
    </r>
    <r>
      <rPr>
        <sz val="10"/>
        <rFont val="Calibri"/>
        <family val="2"/>
        <scheme val="minor"/>
      </rPr>
      <t xml:space="preserve"> w 28 w </t>
    </r>
    <r>
      <rPr>
        <sz val="10"/>
        <color indexed="10"/>
        <rFont val="Calibri"/>
        <family val="2"/>
        <scheme val="minor"/>
      </rPr>
      <t>29</t>
    </r>
  </si>
  <si>
    <r>
      <t>26</t>
    </r>
    <r>
      <rPr>
        <sz val="10"/>
        <rFont val="Calibri"/>
        <family val="2"/>
        <scheme val="minor"/>
      </rPr>
      <t xml:space="preserve"> w </t>
    </r>
    <r>
      <rPr>
        <sz val="10"/>
        <color indexed="10"/>
        <rFont val="Calibri"/>
        <family val="2"/>
        <scheme val="minor"/>
      </rPr>
      <t>28</t>
    </r>
  </si>
  <si>
    <r>
      <t>27</t>
    </r>
    <r>
      <rPr>
        <sz val="10"/>
        <rFont val="Calibri"/>
        <family val="2"/>
        <scheme val="minor"/>
      </rPr>
      <t xml:space="preserve"> w </t>
    </r>
    <r>
      <rPr>
        <sz val="10"/>
        <color indexed="10"/>
        <rFont val="Calibri"/>
        <family val="2"/>
        <scheme val="minor"/>
      </rPr>
      <t>28</t>
    </r>
  </si>
  <si>
    <r>
      <t>New Zealand</t>
    </r>
    <r>
      <rPr>
        <vertAlign val="superscript"/>
        <sz val="10"/>
        <rFont val="Calibri"/>
        <family val="2"/>
        <scheme val="minor"/>
      </rPr>
      <t xml:space="preserve"> 4</t>
    </r>
  </si>
  <si>
    <r>
      <t>07</t>
    </r>
    <r>
      <rPr>
        <sz val="10"/>
        <rFont val="Calibri"/>
        <family val="2"/>
        <scheme val="minor"/>
      </rPr>
      <t xml:space="preserve"> w </t>
    </r>
    <r>
      <rPr>
        <sz val="10"/>
        <color indexed="10"/>
        <rFont val="Calibri"/>
        <family val="2"/>
        <scheme val="minor"/>
      </rPr>
      <t>17</t>
    </r>
  </si>
  <si>
    <r>
      <t>02</t>
    </r>
    <r>
      <rPr>
        <sz val="10"/>
        <rFont val="Calibri"/>
        <family val="2"/>
        <scheme val="minor"/>
      </rPr>
      <t xml:space="preserve"> w 16 w 17 w </t>
    </r>
    <r>
      <rPr>
        <sz val="10"/>
        <color indexed="10"/>
        <rFont val="Calibri"/>
        <family val="2"/>
        <scheme val="minor"/>
      </rPr>
      <t>18</t>
    </r>
  </si>
  <si>
    <r>
      <t>02</t>
    </r>
    <r>
      <rPr>
        <sz val="10"/>
        <rFont val="Calibri"/>
        <family val="2"/>
        <scheme val="minor"/>
      </rPr>
      <t xml:space="preserve"> w </t>
    </r>
    <r>
      <rPr>
        <sz val="10"/>
        <color indexed="10"/>
        <rFont val="Calibri"/>
        <family val="2"/>
        <scheme val="minor"/>
      </rPr>
      <t>25</t>
    </r>
  </si>
  <si>
    <r>
      <t>Gurkha</t>
    </r>
    <r>
      <rPr>
        <vertAlign val="superscript"/>
        <sz val="10"/>
        <rFont val="Calibri"/>
        <family val="2"/>
        <scheme val="minor"/>
      </rPr>
      <t xml:space="preserve"> 4</t>
    </r>
  </si>
  <si>
    <r>
      <t>34</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36</t>
    </r>
    <r>
      <rPr>
        <sz val="10"/>
        <rFont val="Calibri"/>
        <family val="2"/>
        <scheme val="minor"/>
      </rPr>
      <t xml:space="preserve"> w </t>
    </r>
    <r>
      <rPr>
        <sz val="10"/>
        <color indexed="10"/>
        <rFont val="Calibri"/>
        <family val="2"/>
        <scheme val="minor"/>
      </rPr>
      <t>37</t>
    </r>
  </si>
  <si>
    <r>
      <t>Partisan (Muslim)</t>
    </r>
    <r>
      <rPr>
        <vertAlign val="superscript"/>
        <sz val="10"/>
        <rFont val="Calibri"/>
        <family val="2"/>
        <scheme val="minor"/>
      </rPr>
      <t xml:space="preserve"> 12</t>
    </r>
  </si>
  <si>
    <r>
      <t>Philippine</t>
    </r>
    <r>
      <rPr>
        <vertAlign val="superscript"/>
        <sz val="10"/>
        <rFont val="Calibri"/>
        <family val="2"/>
        <scheme val="minor"/>
      </rPr>
      <t xml:space="preserve"> 2</t>
    </r>
  </si>
  <si>
    <r>
      <t xml:space="preserve">36 w </t>
    </r>
    <r>
      <rPr>
        <sz val="10"/>
        <color indexed="10"/>
        <rFont val="Calibri"/>
        <family val="2"/>
        <scheme val="minor"/>
      </rPr>
      <t>39</t>
    </r>
  </si>
  <si>
    <r>
      <t>17</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23</t>
    </r>
  </si>
  <si>
    <r>
      <t>25</t>
    </r>
    <r>
      <rPr>
        <sz val="10"/>
        <rFont val="Calibri"/>
        <family val="2"/>
        <scheme val="minor"/>
      </rPr>
      <t xml:space="preserve"> w </t>
    </r>
    <r>
      <rPr>
        <sz val="10"/>
        <color indexed="10"/>
        <rFont val="Calibri"/>
        <family val="2"/>
        <scheme val="minor"/>
      </rPr>
      <t>36</t>
    </r>
  </si>
  <si>
    <r>
      <t>18</t>
    </r>
    <r>
      <rPr>
        <sz val="10"/>
        <rFont val="Calibri"/>
        <family val="2"/>
        <scheme val="minor"/>
      </rPr>
      <t xml:space="preserve"> w </t>
    </r>
    <r>
      <rPr>
        <sz val="10"/>
        <color indexed="10"/>
        <rFont val="Calibri"/>
        <family val="2"/>
        <scheme val="minor"/>
      </rPr>
      <t>22</t>
    </r>
  </si>
  <si>
    <r>
      <t>20</t>
    </r>
    <r>
      <rPr>
        <sz val="10"/>
        <rFont val="Calibri"/>
        <family val="2"/>
        <scheme val="minor"/>
      </rPr>
      <t xml:space="preserve"> w </t>
    </r>
    <r>
      <rPr>
        <sz val="10"/>
        <color indexed="10"/>
        <rFont val="Calibri"/>
        <family val="2"/>
        <scheme val="minor"/>
      </rPr>
      <t>22</t>
    </r>
  </si>
  <si>
    <r>
      <t>Free French</t>
    </r>
    <r>
      <rPr>
        <vertAlign val="superscript"/>
        <sz val="10"/>
        <rFont val="Calibri"/>
        <family val="2"/>
        <scheme val="minor"/>
      </rPr>
      <t xml:space="preserve"> 4</t>
    </r>
    <r>
      <rPr>
        <sz val="10"/>
        <rFont val="Calibri"/>
        <family val="2"/>
        <scheme val="minor"/>
      </rPr>
      <t xml:space="preserve"> / British</t>
    </r>
  </si>
  <si>
    <r>
      <t>MMP ASL Module 11: Doomed Battalions 3rd Edition 83  -</t>
    </r>
    <r>
      <rPr>
        <i/>
        <sz val="10"/>
        <color theme="4"/>
        <rFont val="Calibri"/>
        <family val="2"/>
        <scheme val="minor"/>
      </rPr>
      <t>all armor</t>
    </r>
  </si>
  <si>
    <r>
      <rPr>
        <sz val="10"/>
        <color rgb="FFFF0000"/>
        <rFont val="Calibri"/>
        <family val="2"/>
        <scheme val="minor"/>
      </rPr>
      <t>20</t>
    </r>
    <r>
      <rPr>
        <sz val="10"/>
        <rFont val="Calibri"/>
        <family val="2"/>
        <scheme val="minor"/>
      </rPr>
      <t xml:space="preserve"> w</t>
    </r>
    <r>
      <rPr>
        <sz val="10"/>
        <color rgb="FFFF0000"/>
        <rFont val="Calibri"/>
        <family val="2"/>
        <scheme val="minor"/>
      </rPr>
      <t xml:space="preserve"> 44</t>
    </r>
  </si>
  <si>
    <r>
      <rPr>
        <sz val="10"/>
        <color rgb="FFFF0000"/>
        <rFont val="Calibri"/>
        <family val="2"/>
        <scheme val="minor"/>
      </rPr>
      <t>16</t>
    </r>
    <r>
      <rPr>
        <sz val="10"/>
        <rFont val="Calibri"/>
        <family val="2"/>
        <scheme val="minor"/>
      </rPr>
      <t xml:space="preserve"> w</t>
    </r>
    <r>
      <rPr>
        <sz val="10"/>
        <color rgb="FFFF0000"/>
        <rFont val="Calibri"/>
        <family val="2"/>
        <scheme val="minor"/>
      </rPr>
      <t xml:space="preserve"> 23</t>
    </r>
  </si>
  <si>
    <r>
      <rPr>
        <sz val="10"/>
        <color rgb="FFFF0000"/>
        <rFont val="Calibri"/>
        <family val="2"/>
        <scheme val="minor"/>
      </rPr>
      <t>3</t>
    </r>
    <r>
      <rPr>
        <sz val="10"/>
        <rFont val="Calibri"/>
        <family val="2"/>
        <scheme val="minor"/>
      </rPr>
      <t xml:space="preserve"> w </t>
    </r>
    <r>
      <rPr>
        <sz val="10"/>
        <color rgb="FFFF0000"/>
        <rFont val="Calibri"/>
        <family val="2"/>
        <scheme val="minor"/>
      </rPr>
      <t>32</t>
    </r>
  </si>
  <si>
    <r>
      <t>b</t>
    </r>
    <r>
      <rPr>
        <sz val="10"/>
        <rFont val="Calibri"/>
        <family val="2"/>
        <scheme val="minor"/>
      </rPr>
      <t xml:space="preserve"> w </t>
    </r>
    <r>
      <rPr>
        <sz val="10"/>
        <color indexed="10"/>
        <rFont val="Calibri"/>
        <family val="2"/>
        <scheme val="minor"/>
      </rPr>
      <t>d</t>
    </r>
  </si>
  <si>
    <r>
      <rPr>
        <i/>
        <sz val="10"/>
        <color theme="4"/>
        <rFont val="Calibri"/>
        <family val="2"/>
        <scheme val="minor"/>
      </rPr>
      <t xml:space="preserve">Modified to </t>
    </r>
    <r>
      <rPr>
        <sz val="10"/>
        <color theme="4"/>
        <rFont val="Calibri"/>
        <family val="2"/>
        <scheme val="minor"/>
      </rPr>
      <t>ASL Journal Issue 2 PB6a Historical Variant</t>
    </r>
  </si>
  <si>
    <r>
      <t>ASL Classic T2  -</t>
    </r>
    <r>
      <rPr>
        <i/>
        <sz val="10"/>
        <color theme="4"/>
        <rFont val="Calibri"/>
        <family val="2"/>
        <scheme val="minor"/>
      </rPr>
      <t>all armor</t>
    </r>
  </si>
  <si>
    <r>
      <t>15</t>
    </r>
    <r>
      <rPr>
        <sz val="10"/>
        <rFont val="Calibri"/>
        <family val="2"/>
        <scheme val="minor"/>
      </rPr>
      <t xml:space="preserve"> w </t>
    </r>
    <r>
      <rPr>
        <sz val="10"/>
        <color indexed="8"/>
        <rFont val="Calibri"/>
        <family val="2"/>
        <scheme val="minor"/>
      </rPr>
      <t>25</t>
    </r>
  </si>
  <si>
    <r>
      <t>04</t>
    </r>
    <r>
      <rPr>
        <sz val="10"/>
        <rFont val="Calibri"/>
        <family val="2"/>
        <scheme val="minor"/>
      </rPr>
      <t xml:space="preserve"> w</t>
    </r>
    <r>
      <rPr>
        <sz val="10"/>
        <color indexed="10"/>
        <rFont val="Calibri"/>
        <family val="2"/>
        <scheme val="minor"/>
      </rPr>
      <t xml:space="preserve"> 05</t>
    </r>
  </si>
  <si>
    <r>
      <t>Ov</t>
    </r>
    <r>
      <rPr>
        <vertAlign val="superscript"/>
        <sz val="10"/>
        <rFont val="Calibri"/>
        <family val="2"/>
        <scheme val="minor"/>
      </rPr>
      <t xml:space="preserve"> SL</t>
    </r>
    <r>
      <rPr>
        <sz val="10"/>
        <rFont val="Calibri"/>
        <family val="2"/>
        <scheme val="minor"/>
      </rPr>
      <t xml:space="preserve"> w A: LC2</t>
    </r>
  </si>
  <si>
    <r>
      <t>Partisan (BCRA)</t>
    </r>
    <r>
      <rPr>
        <vertAlign val="superscript"/>
        <sz val="10"/>
        <rFont val="Calibri"/>
        <family val="2"/>
        <scheme val="minor"/>
      </rPr>
      <t xml:space="preserve"> 12 G</t>
    </r>
  </si>
  <si>
    <r>
      <t xml:space="preserve">16 w 19 w </t>
    </r>
    <r>
      <rPr>
        <sz val="10"/>
        <color indexed="10"/>
        <rFont val="Calibri"/>
        <family val="2"/>
        <scheme val="minor"/>
      </rPr>
      <t>32</t>
    </r>
    <r>
      <rPr>
        <sz val="10"/>
        <rFont val="Calibri"/>
        <family val="2"/>
        <scheme val="minor"/>
      </rPr>
      <t xml:space="preserve"> w </t>
    </r>
    <r>
      <rPr>
        <sz val="10"/>
        <color indexed="10"/>
        <rFont val="Calibri"/>
        <family val="2"/>
        <scheme val="minor"/>
      </rPr>
      <t>34</t>
    </r>
  </si>
  <si>
    <r>
      <t xml:space="preserve">28 w 29 w </t>
    </r>
    <r>
      <rPr>
        <sz val="10"/>
        <color indexed="10"/>
        <rFont val="Calibri"/>
        <family val="2"/>
        <scheme val="minor"/>
      </rPr>
      <t>30</t>
    </r>
    <r>
      <rPr>
        <sz val="10"/>
        <rFont val="Calibri"/>
        <family val="2"/>
        <scheme val="minor"/>
      </rPr>
      <t xml:space="preserve"> w</t>
    </r>
    <r>
      <rPr>
        <sz val="10"/>
        <color indexed="10"/>
        <rFont val="Calibri"/>
        <family val="2"/>
        <scheme val="minor"/>
      </rPr>
      <t xml:space="preserve"> 31</t>
    </r>
  </si>
  <si>
    <r>
      <t>Iraqi</t>
    </r>
    <r>
      <rPr>
        <vertAlign val="superscript"/>
        <sz val="10"/>
        <rFont val="Calibri"/>
        <family val="2"/>
        <scheme val="minor"/>
      </rPr>
      <t xml:space="preserve"> 2 B</t>
    </r>
  </si>
  <si>
    <r>
      <t>Iranian</t>
    </r>
    <r>
      <rPr>
        <vertAlign val="superscript"/>
        <sz val="10"/>
        <rFont val="Calibri"/>
        <family val="2"/>
        <scheme val="minor"/>
      </rPr>
      <t xml:space="preserve"> 2 G</t>
    </r>
  </si>
  <si>
    <r>
      <t>11</t>
    </r>
    <r>
      <rPr>
        <sz val="10"/>
        <rFont val="Calibri"/>
        <family val="2"/>
        <scheme val="minor"/>
      </rPr>
      <t xml:space="preserve"> w </t>
    </r>
    <r>
      <rPr>
        <sz val="10"/>
        <color indexed="10"/>
        <rFont val="Calibri"/>
        <family val="2"/>
        <scheme val="minor"/>
      </rPr>
      <t>41</t>
    </r>
  </si>
  <si>
    <r>
      <t xml:space="preserve">16 w </t>
    </r>
    <r>
      <rPr>
        <sz val="10"/>
        <color indexed="10"/>
        <rFont val="Calibri"/>
        <family val="2"/>
        <scheme val="minor"/>
      </rPr>
      <t>19</t>
    </r>
    <r>
      <rPr>
        <sz val="10"/>
        <rFont val="Calibri"/>
        <family val="2"/>
        <scheme val="minor"/>
      </rPr>
      <t xml:space="preserve"> w 33 w </t>
    </r>
    <r>
      <rPr>
        <sz val="10"/>
        <color indexed="10"/>
        <rFont val="Calibri"/>
        <family val="2"/>
        <scheme val="minor"/>
      </rPr>
      <t>35</t>
    </r>
    <r>
      <rPr>
        <sz val="10"/>
        <rFont val="Calibri"/>
        <family val="2"/>
        <scheme val="minor"/>
      </rPr>
      <t xml:space="preserve"> w </t>
    </r>
    <r>
      <rPr>
        <sz val="10"/>
        <color indexed="10"/>
        <rFont val="Calibri"/>
        <family val="2"/>
        <scheme val="minor"/>
      </rPr>
      <t>42</t>
    </r>
    <r>
      <rPr>
        <sz val="10"/>
        <rFont val="Calibri"/>
        <family val="2"/>
        <scheme val="minor"/>
      </rPr>
      <t xml:space="preserve"> w 43</t>
    </r>
  </si>
  <si>
    <r>
      <t>08</t>
    </r>
    <r>
      <rPr>
        <sz val="10"/>
        <rFont val="Calibri"/>
        <family val="2"/>
        <scheme val="minor"/>
      </rPr>
      <t xml:space="preserve"> w </t>
    </r>
    <r>
      <rPr>
        <sz val="10"/>
        <color indexed="10"/>
        <rFont val="Calibri"/>
        <family val="2"/>
        <scheme val="minor"/>
      </rPr>
      <t>41</t>
    </r>
  </si>
  <si>
    <r>
      <t>07</t>
    </r>
    <r>
      <rPr>
        <sz val="10"/>
        <rFont val="Calibri"/>
        <family val="2"/>
        <scheme val="minor"/>
      </rPr>
      <t xml:space="preserve"> w </t>
    </r>
    <r>
      <rPr>
        <sz val="10"/>
        <color indexed="10"/>
        <rFont val="Calibri"/>
        <family val="2"/>
        <scheme val="minor"/>
      </rPr>
      <t>10</t>
    </r>
  </si>
  <si>
    <r>
      <t>d</t>
    </r>
    <r>
      <rPr>
        <sz val="10"/>
        <rFont val="Calibri"/>
        <family val="2"/>
        <scheme val="minor"/>
      </rPr>
      <t xml:space="preserve"> w e w  </t>
    </r>
    <r>
      <rPr>
        <sz val="10"/>
        <color indexed="10"/>
        <rFont val="Calibri"/>
        <family val="2"/>
        <scheme val="minor"/>
      </rPr>
      <t>g</t>
    </r>
    <r>
      <rPr>
        <sz val="10"/>
        <rFont val="Calibri"/>
        <family val="2"/>
        <scheme val="minor"/>
      </rPr>
      <t xml:space="preserve"> w h</t>
    </r>
  </si>
  <si>
    <r>
      <t>02</t>
    </r>
    <r>
      <rPr>
        <sz val="10"/>
        <rFont val="Calibri"/>
        <family val="2"/>
        <scheme val="minor"/>
      </rPr>
      <t xml:space="preserve"> w </t>
    </r>
    <r>
      <rPr>
        <sz val="10"/>
        <color indexed="10"/>
        <rFont val="Calibri"/>
        <family val="2"/>
        <scheme val="minor"/>
      </rPr>
      <t>11</t>
    </r>
  </si>
  <si>
    <r>
      <t>Canadien</t>
    </r>
    <r>
      <rPr>
        <vertAlign val="superscript"/>
        <sz val="10"/>
        <rFont val="Calibri"/>
        <family val="2"/>
        <scheme val="minor"/>
      </rPr>
      <t xml:space="preserve"> 4</t>
    </r>
  </si>
  <si>
    <r>
      <t>01</t>
    </r>
    <r>
      <rPr>
        <sz val="10"/>
        <rFont val="Calibri"/>
        <family val="2"/>
        <scheme val="minor"/>
      </rPr>
      <t xml:space="preserve"> w </t>
    </r>
    <r>
      <rPr>
        <sz val="10"/>
        <color indexed="10"/>
        <rFont val="Calibri"/>
        <family val="2"/>
        <scheme val="minor"/>
      </rPr>
      <t>10</t>
    </r>
  </si>
  <si>
    <r>
      <rPr>
        <sz val="10"/>
        <color rgb="FFFF0000"/>
        <rFont val="Calibri"/>
        <family val="2"/>
        <scheme val="minor"/>
      </rPr>
      <t>27</t>
    </r>
    <r>
      <rPr>
        <sz val="10"/>
        <rFont val="Calibri"/>
        <family val="2"/>
        <scheme val="minor"/>
      </rPr>
      <t xml:space="preserve"> w</t>
    </r>
    <r>
      <rPr>
        <sz val="10"/>
        <color rgb="FFFF0000"/>
        <rFont val="Calibri"/>
        <family val="2"/>
        <scheme val="minor"/>
      </rPr>
      <t xml:space="preserve"> 28</t>
    </r>
  </si>
  <si>
    <r>
      <t>10</t>
    </r>
    <r>
      <rPr>
        <sz val="10"/>
        <color indexed="10"/>
        <rFont val="Calibri"/>
        <family val="2"/>
        <scheme val="minor"/>
      </rPr>
      <t xml:space="preserve"> </t>
    </r>
    <r>
      <rPr>
        <sz val="10"/>
        <rFont val="Calibri"/>
        <family val="2"/>
        <scheme val="minor"/>
      </rPr>
      <t>w 16 w 33</t>
    </r>
  </si>
  <si>
    <r>
      <t>26</t>
    </r>
    <r>
      <rPr>
        <sz val="10"/>
        <rFont val="Calibri"/>
        <family val="2"/>
        <scheme val="minor"/>
      </rPr>
      <t xml:space="preserve"> w </t>
    </r>
    <r>
      <rPr>
        <sz val="10"/>
        <color indexed="10"/>
        <rFont val="Calibri"/>
        <family val="2"/>
        <scheme val="minor"/>
      </rPr>
      <t>27</t>
    </r>
  </si>
  <si>
    <r>
      <t>French/ Norwegian</t>
    </r>
    <r>
      <rPr>
        <vertAlign val="superscript"/>
        <sz val="10"/>
        <rFont val="Calibri"/>
        <family val="2"/>
        <scheme val="minor"/>
      </rPr>
      <t xml:space="preserve"> 1 </t>
    </r>
  </si>
  <si>
    <r>
      <t xml:space="preserve"> American / Partisan</t>
    </r>
    <r>
      <rPr>
        <vertAlign val="superscript"/>
        <sz val="10"/>
        <rFont val="Calibri"/>
        <family val="2"/>
        <scheme val="minor"/>
      </rPr>
      <t xml:space="preserve"> 12</t>
    </r>
  </si>
  <si>
    <r>
      <t>16</t>
    </r>
    <r>
      <rPr>
        <sz val="10"/>
        <rFont val="Calibri"/>
        <family val="2"/>
        <scheme val="minor"/>
      </rPr>
      <t xml:space="preserve"> w </t>
    </r>
    <r>
      <rPr>
        <sz val="10"/>
        <color indexed="10"/>
        <rFont val="Calibri"/>
        <family val="2"/>
        <scheme val="minor"/>
      </rPr>
      <t>33</t>
    </r>
    <r>
      <rPr>
        <sz val="10"/>
        <rFont val="Calibri"/>
        <family val="2"/>
        <scheme val="minor"/>
      </rPr>
      <t xml:space="preserve"> w 48 w 56</t>
    </r>
  </si>
  <si>
    <r>
      <t>18</t>
    </r>
    <r>
      <rPr>
        <sz val="10"/>
        <rFont val="Calibri"/>
        <family val="2"/>
        <scheme val="minor"/>
      </rPr>
      <t xml:space="preserve"> w </t>
    </r>
    <r>
      <rPr>
        <sz val="10"/>
        <color indexed="10"/>
        <rFont val="Calibri"/>
        <family val="2"/>
        <scheme val="minor"/>
      </rPr>
      <t>44</t>
    </r>
  </si>
  <si>
    <r>
      <t xml:space="preserve">u </t>
    </r>
    <r>
      <rPr>
        <sz val="10"/>
        <rFont val="Calibri"/>
        <family val="2"/>
        <scheme val="minor"/>
      </rPr>
      <t>w</t>
    </r>
    <r>
      <rPr>
        <sz val="10"/>
        <color indexed="10"/>
        <rFont val="Calibri"/>
        <family val="2"/>
        <scheme val="minor"/>
      </rPr>
      <t xml:space="preserve"> x</t>
    </r>
  </si>
  <si>
    <r>
      <t xml:space="preserve">Southern Cross Scenario Pack `98 </t>
    </r>
    <r>
      <rPr>
        <i/>
        <sz val="10"/>
        <rFont val="Calibri"/>
        <family val="2"/>
        <scheme val="minor"/>
      </rPr>
      <t>[Unissued]</t>
    </r>
  </si>
  <si>
    <r>
      <t>Southern Cross Scenario Pack `98</t>
    </r>
    <r>
      <rPr>
        <i/>
        <sz val="10"/>
        <rFont val="Calibri"/>
        <family val="2"/>
        <scheme val="minor"/>
      </rPr>
      <t xml:space="preserve"> [Unissued]</t>
    </r>
  </si>
  <si>
    <r>
      <t>23</t>
    </r>
    <r>
      <rPr>
        <sz val="10"/>
        <rFont val="Calibri"/>
        <family val="2"/>
        <scheme val="minor"/>
      </rPr>
      <t xml:space="preserve"> w </t>
    </r>
    <r>
      <rPr>
        <sz val="10"/>
        <color indexed="10"/>
        <rFont val="Calibri"/>
        <family val="2"/>
        <scheme val="minor"/>
      </rPr>
      <t>49</t>
    </r>
    <r>
      <rPr>
        <sz val="10"/>
        <rFont val="Arial"/>
        <family val="2"/>
      </rPr>
      <t/>
    </r>
  </si>
  <si>
    <r>
      <t>33</t>
    </r>
    <r>
      <rPr>
        <sz val="10"/>
        <rFont val="Calibri"/>
        <family val="2"/>
        <scheme val="minor"/>
      </rPr>
      <t xml:space="preserve"> w </t>
    </r>
    <r>
      <rPr>
        <sz val="10"/>
        <color indexed="10"/>
        <rFont val="Calibri"/>
        <family val="2"/>
        <scheme val="minor"/>
      </rPr>
      <t>43</t>
    </r>
    <r>
      <rPr>
        <sz val="10"/>
        <rFont val="Arial"/>
        <family val="2"/>
      </rPr>
      <t/>
    </r>
  </si>
  <si>
    <r>
      <t>Partisan</t>
    </r>
    <r>
      <rPr>
        <vertAlign val="superscript"/>
        <sz val="10"/>
        <rFont val="Calibri"/>
        <family val="2"/>
        <scheme val="minor"/>
      </rPr>
      <t xml:space="preserve"> 12</t>
    </r>
    <r>
      <rPr>
        <sz val="10"/>
        <rFont val="Calibri"/>
        <family val="2"/>
        <scheme val="minor"/>
      </rPr>
      <t xml:space="preserve"> / Russian</t>
    </r>
  </si>
  <si>
    <r>
      <t>Canadian</t>
    </r>
    <r>
      <rPr>
        <vertAlign val="superscript"/>
        <sz val="10"/>
        <color indexed="8"/>
        <rFont val="Calibri"/>
        <family val="2"/>
        <scheme val="minor"/>
      </rPr>
      <t xml:space="preserve"> 4</t>
    </r>
  </si>
  <si>
    <r>
      <t xml:space="preserve">04 </t>
    </r>
    <r>
      <rPr>
        <sz val="10"/>
        <rFont val="Calibri"/>
        <family val="2"/>
        <scheme val="minor"/>
      </rPr>
      <t>w</t>
    </r>
    <r>
      <rPr>
        <sz val="10"/>
        <color indexed="10"/>
        <rFont val="Calibri"/>
        <family val="2"/>
        <scheme val="minor"/>
      </rPr>
      <t xml:space="preserve"> BFP D</t>
    </r>
  </si>
  <si>
    <r>
      <t xml:space="preserve">17 </t>
    </r>
    <r>
      <rPr>
        <sz val="10"/>
        <rFont val="Calibri"/>
        <family val="2"/>
        <scheme val="minor"/>
      </rPr>
      <t>w</t>
    </r>
    <r>
      <rPr>
        <sz val="10"/>
        <color indexed="10"/>
        <rFont val="Calibri"/>
        <family val="2"/>
        <scheme val="minor"/>
      </rPr>
      <t xml:space="preserve"> BFP F</t>
    </r>
  </si>
  <si>
    <r>
      <t xml:space="preserve">33 w </t>
    </r>
    <r>
      <rPr>
        <sz val="10"/>
        <color indexed="10"/>
        <rFont val="Calibri"/>
        <family val="2"/>
        <scheme val="minor"/>
      </rPr>
      <t>44</t>
    </r>
    <r>
      <rPr>
        <sz val="10"/>
        <rFont val="Calibri"/>
        <family val="2"/>
        <scheme val="minor"/>
      </rPr>
      <t xml:space="preserve"> w </t>
    </r>
    <r>
      <rPr>
        <sz val="10"/>
        <color indexed="10"/>
        <rFont val="Calibri"/>
        <family val="2"/>
        <scheme val="minor"/>
      </rPr>
      <t>BFP D</t>
    </r>
    <r>
      <rPr>
        <sz val="10"/>
        <rFont val="Calibri"/>
        <family val="2"/>
        <scheme val="minor"/>
      </rPr>
      <t xml:space="preserve"> w BFP F</t>
    </r>
  </si>
  <si>
    <r>
      <t xml:space="preserve">17 </t>
    </r>
    <r>
      <rPr>
        <sz val="10"/>
        <rFont val="Calibri"/>
        <family val="2"/>
        <scheme val="minor"/>
      </rPr>
      <t>w</t>
    </r>
    <r>
      <rPr>
        <sz val="10"/>
        <color indexed="10"/>
        <rFont val="Calibri"/>
        <family val="2"/>
        <scheme val="minor"/>
      </rPr>
      <t xml:space="preserve"> BFP D</t>
    </r>
  </si>
  <si>
    <r>
      <t>German</t>
    </r>
    <r>
      <rPr>
        <vertAlign val="superscript"/>
        <sz val="10"/>
        <rFont val="Calibri"/>
        <family val="2"/>
        <scheme val="minor"/>
      </rPr>
      <t xml:space="preserve"> BFP: BFP 2</t>
    </r>
  </si>
  <si>
    <r>
      <t>American</t>
    </r>
    <r>
      <rPr>
        <vertAlign val="superscript"/>
        <sz val="10"/>
        <rFont val="Calibri"/>
        <family val="2"/>
        <scheme val="minor"/>
      </rPr>
      <t xml:space="preserve"> BFP: BFP 2</t>
    </r>
  </si>
  <si>
    <r>
      <t>German (SS)</t>
    </r>
    <r>
      <rPr>
        <vertAlign val="superscript"/>
        <sz val="10"/>
        <rFont val="Calibri"/>
        <family val="2"/>
        <scheme val="minor"/>
      </rPr>
      <t xml:space="preserve"> BFP: BFP 2</t>
    </r>
  </si>
  <si>
    <r>
      <t>06</t>
    </r>
    <r>
      <rPr>
        <sz val="10"/>
        <rFont val="Calibri"/>
        <family val="2"/>
        <scheme val="minor"/>
      </rPr>
      <t xml:space="preserve"> w </t>
    </r>
    <r>
      <rPr>
        <sz val="10"/>
        <color indexed="10"/>
        <rFont val="Calibri"/>
        <family val="2"/>
        <scheme val="minor"/>
      </rPr>
      <t>BFP E</t>
    </r>
    <r>
      <rPr>
        <sz val="10"/>
        <rFont val="Arial"/>
        <family val="2"/>
      </rPr>
      <t/>
    </r>
  </si>
  <si>
    <r>
      <t>46</t>
    </r>
    <r>
      <rPr>
        <sz val="10"/>
        <rFont val="Calibri"/>
        <family val="2"/>
        <scheme val="minor"/>
      </rPr>
      <t xml:space="preserve"> w </t>
    </r>
    <r>
      <rPr>
        <sz val="10"/>
        <color indexed="10"/>
        <rFont val="Calibri"/>
        <family val="2"/>
        <scheme val="minor"/>
      </rPr>
      <t>BFP C</t>
    </r>
    <r>
      <rPr>
        <sz val="10"/>
        <rFont val="Arial"/>
        <family val="2"/>
      </rPr>
      <t/>
    </r>
  </si>
  <si>
    <r>
      <t>Japanese</t>
    </r>
    <r>
      <rPr>
        <vertAlign val="superscript"/>
        <sz val="10"/>
        <rFont val="Calibri"/>
        <family val="2"/>
        <scheme val="minor"/>
      </rPr>
      <t xml:space="preserve"> BFP3</t>
    </r>
  </si>
  <si>
    <r>
      <t>Chinese</t>
    </r>
    <r>
      <rPr>
        <vertAlign val="superscript"/>
        <sz val="10"/>
        <rFont val="Calibri"/>
        <family val="2"/>
        <scheme val="minor"/>
      </rPr>
      <t xml:space="preserve"> BFP3</t>
    </r>
  </si>
  <si>
    <r>
      <t xml:space="preserve">32 </t>
    </r>
    <r>
      <rPr>
        <sz val="10"/>
        <rFont val="Calibri"/>
        <family val="2"/>
        <scheme val="minor"/>
      </rPr>
      <t>w</t>
    </r>
    <r>
      <rPr>
        <sz val="10"/>
        <color indexed="10"/>
        <rFont val="Calibri"/>
        <family val="2"/>
        <scheme val="minor"/>
      </rPr>
      <t xml:space="preserve"> 47</t>
    </r>
  </si>
  <si>
    <r>
      <t xml:space="preserve">51 </t>
    </r>
    <r>
      <rPr>
        <sz val="10"/>
        <rFont val="Calibri"/>
        <family val="2"/>
        <scheme val="minor"/>
      </rPr>
      <t>w</t>
    </r>
    <r>
      <rPr>
        <sz val="10"/>
        <color indexed="10"/>
        <rFont val="Calibri"/>
        <family val="2"/>
        <scheme val="minor"/>
      </rPr>
      <t xml:space="preserve"> BFP G</t>
    </r>
  </si>
  <si>
    <r>
      <t xml:space="preserve">15 </t>
    </r>
    <r>
      <rPr>
        <sz val="10"/>
        <rFont val="Calibri"/>
        <family val="2"/>
        <scheme val="minor"/>
      </rPr>
      <t>w</t>
    </r>
    <r>
      <rPr>
        <sz val="10"/>
        <color indexed="10"/>
        <rFont val="Calibri"/>
        <family val="2"/>
        <scheme val="minor"/>
      </rPr>
      <t xml:space="preserve"> 18 </t>
    </r>
    <r>
      <rPr>
        <sz val="10"/>
        <rFont val="Calibri"/>
        <family val="2"/>
        <scheme val="minor"/>
      </rPr>
      <t>w</t>
    </r>
    <r>
      <rPr>
        <sz val="10"/>
        <color indexed="10"/>
        <rFont val="Calibri"/>
        <family val="2"/>
        <scheme val="minor"/>
      </rPr>
      <t xml:space="preserve"> 25 </t>
    </r>
    <r>
      <rPr>
        <sz val="10"/>
        <rFont val="Calibri"/>
        <family val="2"/>
        <scheme val="minor"/>
      </rPr>
      <t>w</t>
    </r>
    <r>
      <rPr>
        <sz val="10"/>
        <color indexed="10"/>
        <rFont val="Calibri"/>
        <family val="2"/>
        <scheme val="minor"/>
      </rPr>
      <t xml:space="preserve"> v</t>
    </r>
  </si>
  <si>
    <r>
      <t>Red Chinese</t>
    </r>
    <r>
      <rPr>
        <vertAlign val="superscript"/>
        <sz val="10"/>
        <rFont val="Calibri"/>
        <family val="2"/>
        <scheme val="minor"/>
      </rPr>
      <t xml:space="preserve"> 12 C BFP3</t>
    </r>
  </si>
  <si>
    <r>
      <t xml:space="preserve">32 </t>
    </r>
    <r>
      <rPr>
        <sz val="10"/>
        <rFont val="Calibri"/>
        <family val="2"/>
        <scheme val="minor"/>
      </rPr>
      <t>w</t>
    </r>
    <r>
      <rPr>
        <sz val="10"/>
        <color indexed="10"/>
        <rFont val="Calibri"/>
        <family val="2"/>
        <scheme val="minor"/>
      </rPr>
      <t xml:space="preserve"> 42</t>
    </r>
  </si>
  <si>
    <r>
      <t xml:space="preserve">38 </t>
    </r>
    <r>
      <rPr>
        <sz val="10"/>
        <rFont val="Calibri"/>
        <family val="2"/>
        <scheme val="minor"/>
      </rPr>
      <t>w</t>
    </r>
    <r>
      <rPr>
        <sz val="10"/>
        <color indexed="10"/>
        <rFont val="Calibri"/>
        <family val="2"/>
        <scheme val="minor"/>
      </rPr>
      <t xml:space="preserve"> n</t>
    </r>
  </si>
  <si>
    <r>
      <t xml:space="preserve">36 </t>
    </r>
    <r>
      <rPr>
        <sz val="10"/>
        <rFont val="Calibri"/>
        <family val="2"/>
        <scheme val="minor"/>
      </rPr>
      <t>w</t>
    </r>
    <r>
      <rPr>
        <sz val="10"/>
        <color indexed="10"/>
        <rFont val="Calibri"/>
        <family val="2"/>
        <scheme val="minor"/>
      </rPr>
      <t xml:space="preserve"> 47</t>
    </r>
  </si>
  <si>
    <r>
      <t>Thia</t>
    </r>
    <r>
      <rPr>
        <vertAlign val="superscript"/>
        <sz val="10"/>
        <rFont val="Calibri"/>
        <family val="2"/>
        <scheme val="minor"/>
      </rPr>
      <t xml:space="preserve"> 3 BFP3</t>
    </r>
  </si>
  <si>
    <r>
      <t xml:space="preserve">34 w 50 w </t>
    </r>
    <r>
      <rPr>
        <sz val="10"/>
        <color indexed="10"/>
        <rFont val="Calibri"/>
        <family val="2"/>
        <scheme val="minor"/>
      </rPr>
      <t xml:space="preserve">BFP DW-1a </t>
    </r>
    <r>
      <rPr>
        <sz val="10"/>
        <rFont val="Calibri"/>
        <family val="2"/>
        <scheme val="minor"/>
      </rPr>
      <t>w</t>
    </r>
    <r>
      <rPr>
        <sz val="10"/>
        <color indexed="10"/>
        <rFont val="Calibri"/>
        <family val="2"/>
        <scheme val="minor"/>
      </rPr>
      <t xml:space="preserve"> BFP DW-1b</t>
    </r>
  </si>
  <si>
    <r>
      <t xml:space="preserve">35 </t>
    </r>
    <r>
      <rPr>
        <sz val="10"/>
        <rFont val="Calibri"/>
        <family val="2"/>
        <scheme val="minor"/>
      </rPr>
      <t>w</t>
    </r>
    <r>
      <rPr>
        <sz val="10"/>
        <color indexed="10"/>
        <rFont val="Calibri"/>
        <family val="2"/>
        <scheme val="minor"/>
      </rPr>
      <t xml:space="preserve"> 43</t>
    </r>
  </si>
  <si>
    <r>
      <t>Dutch</t>
    </r>
    <r>
      <rPr>
        <vertAlign val="superscript"/>
        <sz val="10"/>
        <rFont val="Calibri"/>
        <family val="2"/>
        <scheme val="minor"/>
      </rPr>
      <t xml:space="preserve"> 1 BFP3</t>
    </r>
  </si>
  <si>
    <r>
      <t xml:space="preserve">32 </t>
    </r>
    <r>
      <rPr>
        <sz val="10"/>
        <rFont val="Calibri"/>
        <family val="2"/>
        <scheme val="minor"/>
      </rPr>
      <t>w</t>
    </r>
    <r>
      <rPr>
        <sz val="10"/>
        <color indexed="10"/>
        <rFont val="Calibri"/>
        <family val="2"/>
        <scheme val="minor"/>
      </rPr>
      <t xml:space="preserve"> 38</t>
    </r>
  </si>
  <si>
    <r>
      <t xml:space="preserve">42  </t>
    </r>
    <r>
      <rPr>
        <sz val="10"/>
        <rFont val="Calibri"/>
        <family val="2"/>
        <scheme val="minor"/>
      </rPr>
      <t>w</t>
    </r>
    <r>
      <rPr>
        <sz val="10"/>
        <color indexed="10"/>
        <rFont val="Calibri"/>
        <family val="2"/>
        <scheme val="minor"/>
      </rPr>
      <t xml:space="preserve"> 43</t>
    </r>
  </si>
  <si>
    <r>
      <t>Dutch</t>
    </r>
    <r>
      <rPr>
        <vertAlign val="superscript"/>
        <sz val="10"/>
        <rFont val="Calibri"/>
        <family val="2"/>
        <scheme val="minor"/>
      </rPr>
      <t xml:space="preserve"> BFP3</t>
    </r>
    <r>
      <rPr>
        <sz val="10"/>
        <rFont val="Calibri"/>
        <family val="2"/>
        <scheme val="minor"/>
      </rPr>
      <t xml:space="preserve"> / British</t>
    </r>
  </si>
  <si>
    <r>
      <t>Australian</t>
    </r>
    <r>
      <rPr>
        <vertAlign val="superscript"/>
        <sz val="10"/>
        <rFont val="Calibri"/>
        <family val="2"/>
        <scheme val="minor"/>
      </rPr>
      <t xml:space="preserve"> 4</t>
    </r>
    <r>
      <rPr>
        <sz val="10"/>
        <rFont val="Calibri"/>
        <family val="2"/>
        <scheme val="minor"/>
      </rPr>
      <t xml:space="preserve"> / Dutch</t>
    </r>
    <r>
      <rPr>
        <vertAlign val="superscript"/>
        <sz val="10"/>
        <rFont val="Calibri"/>
        <family val="2"/>
        <scheme val="minor"/>
      </rPr>
      <t xml:space="preserve"> BFP3</t>
    </r>
  </si>
  <si>
    <r>
      <t>Burmese</t>
    </r>
    <r>
      <rPr>
        <vertAlign val="superscript"/>
        <sz val="10"/>
        <rFont val="Calibri"/>
        <family val="2"/>
        <scheme val="minor"/>
      </rPr>
      <t xml:space="preserve"> 3 BFP3</t>
    </r>
  </si>
  <si>
    <r>
      <t xml:space="preserve">32 </t>
    </r>
    <r>
      <rPr>
        <sz val="10"/>
        <rFont val="Calibri"/>
        <family val="2"/>
        <scheme val="minor"/>
      </rPr>
      <t>w</t>
    </r>
    <r>
      <rPr>
        <sz val="10"/>
        <color indexed="10"/>
        <rFont val="Calibri"/>
        <family val="2"/>
        <scheme val="minor"/>
      </rPr>
      <t xml:space="preserve"> 34 </t>
    </r>
    <r>
      <rPr>
        <sz val="10"/>
        <rFont val="Calibri"/>
        <family val="2"/>
        <scheme val="minor"/>
      </rPr>
      <t>w</t>
    </r>
    <r>
      <rPr>
        <sz val="10"/>
        <color indexed="10"/>
        <rFont val="Calibri"/>
        <family val="2"/>
        <scheme val="minor"/>
      </rPr>
      <t xml:space="preserve"> 37</t>
    </r>
  </si>
  <si>
    <r>
      <t>42</t>
    </r>
    <r>
      <rPr>
        <sz val="10"/>
        <rFont val="Calibri"/>
        <family val="2"/>
        <scheme val="minor"/>
      </rPr>
      <t xml:space="preserve"> w </t>
    </r>
    <r>
      <rPr>
        <sz val="10"/>
        <color indexed="10"/>
        <rFont val="Calibri"/>
        <family val="2"/>
        <scheme val="minor"/>
      </rPr>
      <t>BFP DW-1a</t>
    </r>
  </si>
  <si>
    <r>
      <t xml:space="preserve">32 </t>
    </r>
    <r>
      <rPr>
        <sz val="10"/>
        <rFont val="Calibri"/>
        <family val="2"/>
        <scheme val="minor"/>
      </rPr>
      <t>w</t>
    </r>
    <r>
      <rPr>
        <sz val="10"/>
        <color indexed="10"/>
        <rFont val="Calibri"/>
        <family val="2"/>
        <scheme val="minor"/>
      </rPr>
      <t xml:space="preserve"> 37</t>
    </r>
  </si>
  <si>
    <r>
      <t>American</t>
    </r>
    <r>
      <rPr>
        <vertAlign val="superscript"/>
        <sz val="10"/>
        <rFont val="Calibri"/>
        <family val="2"/>
        <scheme val="minor"/>
      </rPr>
      <t xml:space="preserve"> BFP3</t>
    </r>
  </si>
  <si>
    <r>
      <t xml:space="preserve">35 </t>
    </r>
    <r>
      <rPr>
        <sz val="10"/>
        <rFont val="Calibri"/>
        <family val="2"/>
        <scheme val="minor"/>
      </rPr>
      <t>w</t>
    </r>
    <r>
      <rPr>
        <sz val="10"/>
        <color indexed="10"/>
        <rFont val="Calibri"/>
        <family val="2"/>
        <scheme val="minor"/>
      </rPr>
      <t xml:space="preserve"> 37</t>
    </r>
  </si>
  <si>
    <r>
      <t>American / Kachin</t>
    </r>
    <r>
      <rPr>
        <vertAlign val="superscript"/>
        <sz val="10"/>
        <rFont val="Calibri"/>
        <family val="2"/>
        <scheme val="minor"/>
      </rPr>
      <t xml:space="preserve"> 12</t>
    </r>
  </si>
  <si>
    <r>
      <t>British</t>
    </r>
    <r>
      <rPr>
        <vertAlign val="superscript"/>
        <sz val="10"/>
        <rFont val="Calibri"/>
        <family val="2"/>
        <scheme val="minor"/>
      </rPr>
      <t xml:space="preserve"> BFP3</t>
    </r>
  </si>
  <si>
    <r>
      <t xml:space="preserve">35 </t>
    </r>
    <r>
      <rPr>
        <sz val="10"/>
        <rFont val="Calibri"/>
        <family val="2"/>
        <scheme val="minor"/>
      </rPr>
      <t>w</t>
    </r>
    <r>
      <rPr>
        <sz val="10"/>
        <color indexed="10"/>
        <rFont val="Calibri"/>
        <family val="2"/>
        <scheme val="minor"/>
      </rPr>
      <t xml:space="preserve"> 37 </t>
    </r>
    <r>
      <rPr>
        <sz val="10"/>
        <rFont val="Calibri"/>
        <family val="2"/>
        <scheme val="minor"/>
      </rPr>
      <t>w</t>
    </r>
    <r>
      <rPr>
        <sz val="10"/>
        <color indexed="10"/>
        <rFont val="Calibri"/>
        <family val="2"/>
        <scheme val="minor"/>
      </rPr>
      <t xml:space="preserve"> 42</t>
    </r>
  </si>
  <si>
    <r>
      <t>Japanese</t>
    </r>
    <r>
      <rPr>
        <vertAlign val="superscript"/>
        <sz val="10"/>
        <rFont val="Calibri"/>
        <family val="2"/>
        <scheme val="minor"/>
      </rPr>
      <t xml:space="preserve"> BFP3 </t>
    </r>
    <r>
      <rPr>
        <sz val="10"/>
        <rFont val="Calibri"/>
        <family val="2"/>
        <scheme val="minor"/>
      </rPr>
      <t>/ Indian (INA)</t>
    </r>
    <r>
      <rPr>
        <vertAlign val="superscript"/>
        <sz val="10"/>
        <rFont val="Calibri"/>
        <family val="2"/>
        <scheme val="minor"/>
      </rPr>
      <t xml:space="preserve"> 3 BFP3</t>
    </r>
  </si>
  <si>
    <r>
      <t>American (USMC)</t>
    </r>
    <r>
      <rPr>
        <vertAlign val="superscript"/>
        <sz val="10"/>
        <rFont val="Calibri"/>
        <family val="2"/>
        <scheme val="minor"/>
      </rPr>
      <t xml:space="preserve"> BFP3</t>
    </r>
  </si>
  <si>
    <r>
      <t xml:space="preserve">BFP DW-1a </t>
    </r>
    <r>
      <rPr>
        <sz val="10"/>
        <rFont val="Calibri"/>
        <family val="2"/>
        <scheme val="minor"/>
      </rPr>
      <t>w</t>
    </r>
    <r>
      <rPr>
        <sz val="10"/>
        <color indexed="10"/>
        <rFont val="Calibri"/>
        <family val="2"/>
        <scheme val="minor"/>
      </rPr>
      <t xml:space="preserve"> BFP DW-1b</t>
    </r>
  </si>
  <si>
    <r>
      <t>Indian (INA)</t>
    </r>
    <r>
      <rPr>
        <vertAlign val="superscript"/>
        <sz val="10"/>
        <rFont val="Calibri"/>
        <family val="2"/>
        <scheme val="minor"/>
      </rPr>
      <t xml:space="preserve"> 3 BFP3</t>
    </r>
  </si>
  <si>
    <r>
      <t>Australian</t>
    </r>
    <r>
      <rPr>
        <vertAlign val="superscript"/>
        <sz val="10"/>
        <rFont val="Calibri"/>
        <family val="2"/>
        <scheme val="minor"/>
      </rPr>
      <t xml:space="preserve"> 4 BFP3</t>
    </r>
  </si>
  <si>
    <r>
      <t xml:space="preserve">10 </t>
    </r>
    <r>
      <rPr>
        <sz val="10"/>
        <rFont val="Calibri"/>
        <family val="2"/>
        <scheme val="minor"/>
      </rPr>
      <t>w</t>
    </r>
    <r>
      <rPr>
        <sz val="10"/>
        <color indexed="10"/>
        <rFont val="Calibri"/>
        <family val="2"/>
        <scheme val="minor"/>
      </rPr>
      <t xml:space="preserve"> 17 </t>
    </r>
    <r>
      <rPr>
        <sz val="10"/>
        <rFont val="Calibri"/>
        <family val="2"/>
        <scheme val="minor"/>
      </rPr>
      <t>w</t>
    </r>
    <r>
      <rPr>
        <sz val="10"/>
        <color indexed="10"/>
        <rFont val="Calibri"/>
        <family val="2"/>
        <scheme val="minor"/>
      </rPr>
      <t xml:space="preserve"> 32 </t>
    </r>
    <r>
      <rPr>
        <sz val="10"/>
        <rFont val="Calibri"/>
        <family val="2"/>
        <scheme val="minor"/>
      </rPr>
      <t>w</t>
    </r>
    <r>
      <rPr>
        <sz val="10"/>
        <color indexed="10"/>
        <rFont val="Calibri"/>
        <family val="2"/>
        <scheme val="minor"/>
      </rPr>
      <t xml:space="preserve"> 39</t>
    </r>
  </si>
  <si>
    <r>
      <t xml:space="preserve">07 </t>
    </r>
    <r>
      <rPr>
        <sz val="10"/>
        <rFont val="Calibri"/>
        <family val="2"/>
        <scheme val="minor"/>
      </rPr>
      <t>w</t>
    </r>
    <r>
      <rPr>
        <sz val="10"/>
        <color indexed="10"/>
        <rFont val="Calibri"/>
        <family val="2"/>
        <scheme val="minor"/>
      </rPr>
      <t xml:space="preserve"> 02 </t>
    </r>
    <r>
      <rPr>
        <sz val="10"/>
        <rFont val="Calibri"/>
        <family val="2"/>
        <scheme val="minor"/>
      </rPr>
      <t>w</t>
    </r>
    <r>
      <rPr>
        <sz val="10"/>
        <color indexed="10"/>
        <rFont val="Calibri"/>
        <family val="2"/>
        <scheme val="minor"/>
      </rPr>
      <t xml:space="preserve"> 36</t>
    </r>
  </si>
  <si>
    <r>
      <t xml:space="preserve">36 </t>
    </r>
    <r>
      <rPr>
        <sz val="10"/>
        <rFont val="Calibri"/>
        <family val="2"/>
        <scheme val="minor"/>
      </rPr>
      <t>w</t>
    </r>
    <r>
      <rPr>
        <sz val="10"/>
        <color indexed="10"/>
        <rFont val="Calibri"/>
        <family val="2"/>
        <scheme val="minor"/>
      </rPr>
      <t xml:space="preserve"> 37</t>
    </r>
  </si>
  <si>
    <r>
      <t>Indonesian (IRA)</t>
    </r>
    <r>
      <rPr>
        <vertAlign val="superscript"/>
        <sz val="10"/>
        <rFont val="Calibri"/>
        <family val="2"/>
        <scheme val="minor"/>
      </rPr>
      <t xml:space="preserve"> 3 BFP3</t>
    </r>
  </si>
  <si>
    <r>
      <t>Indian</t>
    </r>
    <r>
      <rPr>
        <vertAlign val="superscript"/>
        <sz val="10"/>
        <rFont val="Calibri"/>
        <family val="2"/>
        <scheme val="minor"/>
      </rPr>
      <t xml:space="preserve"> 4 BFP3</t>
    </r>
  </si>
  <si>
    <r>
      <t xml:space="preserve">49 </t>
    </r>
    <r>
      <rPr>
        <sz val="10"/>
        <rFont val="Calibri"/>
        <family val="2"/>
        <scheme val="minor"/>
      </rPr>
      <t>w</t>
    </r>
    <r>
      <rPr>
        <sz val="10"/>
        <color indexed="10"/>
        <rFont val="Calibri"/>
        <family val="2"/>
        <scheme val="minor"/>
      </rPr>
      <t xml:space="preserve"> BFP G</t>
    </r>
  </si>
  <si>
    <r>
      <t xml:space="preserve">BFP M </t>
    </r>
    <r>
      <rPr>
        <sz val="10"/>
        <rFont val="Calibri"/>
        <family val="2"/>
        <scheme val="minor"/>
      </rPr>
      <t>w</t>
    </r>
    <r>
      <rPr>
        <sz val="10"/>
        <color indexed="10"/>
        <rFont val="Calibri"/>
        <family val="2"/>
        <scheme val="minor"/>
      </rPr>
      <t xml:space="preserve"> BFP N</t>
    </r>
  </si>
  <si>
    <r>
      <rPr>
        <sz val="10"/>
        <color indexed="10"/>
        <rFont val="Calibri"/>
        <family val="2"/>
        <scheme val="minor"/>
      </rPr>
      <t>BFP M</t>
    </r>
    <r>
      <rPr>
        <sz val="10"/>
        <rFont val="Calibri"/>
        <family val="2"/>
        <scheme val="minor"/>
      </rPr>
      <t xml:space="preserve"> w </t>
    </r>
    <r>
      <rPr>
        <sz val="10"/>
        <color indexed="10"/>
        <rFont val="Calibri"/>
        <family val="2"/>
        <scheme val="minor"/>
      </rPr>
      <t>BFP N</t>
    </r>
    <r>
      <rPr>
        <sz val="10"/>
        <rFont val="Calibri"/>
        <family val="2"/>
        <scheme val="minor"/>
      </rPr>
      <t xml:space="preserve"> w </t>
    </r>
    <r>
      <rPr>
        <sz val="10"/>
        <color indexed="10"/>
        <rFont val="Calibri"/>
        <family val="2"/>
        <scheme val="minor"/>
      </rPr>
      <t>BFP: DW-3a</t>
    </r>
    <r>
      <rPr>
        <sz val="10"/>
        <rFont val="Calibri"/>
        <family val="2"/>
        <scheme val="minor"/>
      </rPr>
      <t xml:space="preserve"> w </t>
    </r>
    <r>
      <rPr>
        <sz val="10"/>
        <color indexed="10"/>
        <rFont val="Calibri"/>
        <family val="2"/>
        <scheme val="minor"/>
      </rPr>
      <t>BFP: DW-3b</t>
    </r>
    <r>
      <rPr>
        <sz val="10"/>
        <rFont val="Calibri"/>
        <family val="2"/>
        <scheme val="minor"/>
      </rPr>
      <t xml:space="preserve"> w </t>
    </r>
    <r>
      <rPr>
        <sz val="10"/>
        <color indexed="10"/>
        <rFont val="Calibri"/>
        <family val="2"/>
        <scheme val="minor"/>
      </rPr>
      <t>BFP: DW-4a</t>
    </r>
    <r>
      <rPr>
        <sz val="10"/>
        <rFont val="Calibri"/>
        <family val="2"/>
        <scheme val="minor"/>
      </rPr>
      <t xml:space="preserve"> w </t>
    </r>
    <r>
      <rPr>
        <sz val="10"/>
        <color indexed="10"/>
        <rFont val="Calibri"/>
        <family val="2"/>
        <scheme val="minor"/>
      </rPr>
      <t>BFP: DW-4b</t>
    </r>
  </si>
  <si>
    <r>
      <t xml:space="preserve">BFP DW-4a </t>
    </r>
    <r>
      <rPr>
        <sz val="10"/>
        <rFont val="Calibri"/>
        <family val="2"/>
        <scheme val="minor"/>
      </rPr>
      <t>w</t>
    </r>
    <r>
      <rPr>
        <sz val="10"/>
        <color indexed="10"/>
        <rFont val="Calibri"/>
        <family val="2"/>
        <scheme val="minor"/>
      </rPr>
      <t xml:space="preserve"> BFP DW-4b</t>
    </r>
  </si>
  <si>
    <r>
      <t>43</t>
    </r>
    <r>
      <rPr>
        <sz val="10"/>
        <rFont val="Calibri"/>
        <family val="2"/>
        <scheme val="minor"/>
      </rPr>
      <t xml:space="preserve"> w </t>
    </r>
    <r>
      <rPr>
        <sz val="10"/>
        <color indexed="10"/>
        <rFont val="Calibri"/>
        <family val="2"/>
        <scheme val="minor"/>
      </rPr>
      <t>57</t>
    </r>
    <r>
      <rPr>
        <sz val="10"/>
        <rFont val="Calibri"/>
        <family val="2"/>
        <scheme val="minor"/>
      </rPr>
      <t xml:space="preserve"> w </t>
    </r>
    <r>
      <rPr>
        <sz val="10"/>
        <color indexed="10"/>
        <rFont val="Calibri"/>
        <family val="2"/>
        <scheme val="minor"/>
      </rPr>
      <t>BFP M</t>
    </r>
  </si>
  <si>
    <r>
      <t>38</t>
    </r>
    <r>
      <rPr>
        <sz val="10"/>
        <rFont val="Calibri"/>
        <family val="2"/>
        <scheme val="minor"/>
      </rPr>
      <t xml:space="preserve"> w </t>
    </r>
    <r>
      <rPr>
        <sz val="10"/>
        <color indexed="10"/>
        <rFont val="Calibri"/>
        <family val="2"/>
        <scheme val="minor"/>
      </rPr>
      <t>BFP N</t>
    </r>
  </si>
  <si>
    <r>
      <t xml:space="preserve">BFP: DW-3a </t>
    </r>
    <r>
      <rPr>
        <sz val="10"/>
        <rFont val="Calibri"/>
        <family val="2"/>
        <scheme val="minor"/>
      </rPr>
      <t>w</t>
    </r>
    <r>
      <rPr>
        <sz val="10"/>
        <color indexed="10"/>
        <rFont val="Calibri"/>
        <family val="2"/>
        <scheme val="minor"/>
      </rPr>
      <t xml:space="preserve"> BFP: DW-3b</t>
    </r>
  </si>
  <si>
    <r>
      <rPr>
        <sz val="10"/>
        <color indexed="10"/>
        <rFont val="Calibri"/>
        <family val="2"/>
        <scheme val="minor"/>
      </rPr>
      <t>38</t>
    </r>
    <r>
      <rPr>
        <sz val="10"/>
        <rFont val="Calibri"/>
        <family val="2"/>
        <scheme val="minor"/>
      </rPr>
      <t xml:space="preserve"> w </t>
    </r>
    <r>
      <rPr>
        <sz val="10"/>
        <color indexed="10"/>
        <rFont val="Calibri"/>
        <family val="2"/>
        <scheme val="minor"/>
      </rPr>
      <t>BFP N</t>
    </r>
    <r>
      <rPr>
        <sz val="10"/>
        <rFont val="Calibri"/>
        <family val="2"/>
        <scheme val="minor"/>
      </rPr>
      <t xml:space="preserve"> w </t>
    </r>
    <r>
      <rPr>
        <sz val="10"/>
        <color indexed="10"/>
        <rFont val="Calibri"/>
        <family val="2"/>
        <scheme val="minor"/>
      </rPr>
      <t>BFP: DW-4a</t>
    </r>
    <r>
      <rPr>
        <sz val="10"/>
        <rFont val="Calibri"/>
        <family val="2"/>
        <scheme val="minor"/>
      </rPr>
      <t xml:space="preserve"> w </t>
    </r>
    <r>
      <rPr>
        <sz val="10"/>
        <color indexed="10"/>
        <rFont val="Calibri"/>
        <family val="2"/>
        <scheme val="minor"/>
      </rPr>
      <t>BFP: DW-4b</t>
    </r>
  </si>
  <si>
    <r>
      <t xml:space="preserve">BFP L </t>
    </r>
    <r>
      <rPr>
        <sz val="10"/>
        <rFont val="Calibri"/>
        <family val="2"/>
        <scheme val="minor"/>
      </rPr>
      <t>w</t>
    </r>
    <r>
      <rPr>
        <sz val="10"/>
        <color indexed="10"/>
        <rFont val="Calibri"/>
        <family val="2"/>
        <scheme val="minor"/>
      </rPr>
      <t xml:space="preserve"> BFP N</t>
    </r>
  </si>
  <si>
    <r>
      <t xml:space="preserve">17 </t>
    </r>
    <r>
      <rPr>
        <sz val="10"/>
        <rFont val="Calibri"/>
        <family val="2"/>
        <scheme val="minor"/>
      </rPr>
      <t>w</t>
    </r>
    <r>
      <rPr>
        <sz val="10"/>
        <color indexed="10"/>
        <rFont val="Calibri"/>
        <family val="2"/>
        <scheme val="minor"/>
      </rPr>
      <t xml:space="preserve"> BFP L</t>
    </r>
  </si>
  <si>
    <r>
      <rPr>
        <sz val="10"/>
        <color indexed="10"/>
        <rFont val="Calibri"/>
        <family val="2"/>
        <scheme val="minor"/>
      </rPr>
      <t>BFP M</t>
    </r>
    <r>
      <rPr>
        <sz val="10"/>
        <rFont val="Calibri"/>
        <family val="2"/>
        <scheme val="minor"/>
      </rPr>
      <t xml:space="preserve"> w </t>
    </r>
    <r>
      <rPr>
        <sz val="10"/>
        <color indexed="10"/>
        <rFont val="Calibri"/>
        <family val="2"/>
        <scheme val="minor"/>
      </rPr>
      <t>BFP N</t>
    </r>
    <r>
      <rPr>
        <sz val="10"/>
        <rFont val="Calibri"/>
        <family val="2"/>
        <scheme val="minor"/>
      </rPr>
      <t xml:space="preserve"> w </t>
    </r>
    <r>
      <rPr>
        <sz val="10"/>
        <color indexed="10"/>
        <rFont val="Calibri"/>
        <family val="2"/>
        <scheme val="minor"/>
      </rPr>
      <t>BFP: DW-2a</t>
    </r>
    <r>
      <rPr>
        <sz val="10"/>
        <rFont val="Calibri"/>
        <family val="2"/>
        <scheme val="minor"/>
      </rPr>
      <t xml:space="preserve"> w </t>
    </r>
    <r>
      <rPr>
        <sz val="10"/>
        <color indexed="10"/>
        <rFont val="Calibri"/>
        <family val="2"/>
        <scheme val="minor"/>
      </rPr>
      <t>BFP: DW-2b</t>
    </r>
    <r>
      <rPr>
        <sz val="10"/>
        <rFont val="Calibri"/>
        <family val="2"/>
        <scheme val="minor"/>
      </rPr>
      <t xml:space="preserve"> w BFP: DW-3a w BFP: DW-3b</t>
    </r>
  </si>
  <si>
    <r>
      <t>16</t>
    </r>
    <r>
      <rPr>
        <sz val="10"/>
        <rFont val="Calibri"/>
        <family val="2"/>
        <scheme val="minor"/>
      </rPr>
      <t xml:space="preserve"> w </t>
    </r>
    <r>
      <rPr>
        <sz val="10"/>
        <color indexed="10"/>
        <rFont val="Calibri"/>
        <family val="2"/>
        <scheme val="minor"/>
      </rPr>
      <t>42</t>
    </r>
    <r>
      <rPr>
        <sz val="10"/>
        <rFont val="Arial"/>
        <family val="2"/>
      </rPr>
      <t/>
    </r>
  </si>
  <si>
    <r>
      <t>04</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</si>
  <si>
    <r>
      <t>Greek</t>
    </r>
    <r>
      <rPr>
        <vertAlign val="superscript"/>
        <sz val="10"/>
        <color indexed="8"/>
        <rFont val="Calibri"/>
        <family val="2"/>
        <scheme val="minor"/>
      </rPr>
      <t xml:space="preserve"> 1</t>
    </r>
  </si>
  <si>
    <r>
      <t>18</t>
    </r>
    <r>
      <rPr>
        <sz val="10"/>
        <rFont val="Calibri"/>
        <family val="2"/>
        <scheme val="minor"/>
      </rPr>
      <t xml:space="preserve"> w </t>
    </r>
    <r>
      <rPr>
        <sz val="10"/>
        <color indexed="10"/>
        <rFont val="Calibri"/>
        <family val="2"/>
        <scheme val="minor"/>
      </rPr>
      <t>HoB I</t>
    </r>
    <r>
      <rPr>
        <sz val="10"/>
        <rFont val="Calibri"/>
        <family val="2"/>
        <scheme val="minor"/>
      </rPr>
      <t xml:space="preserve"> w </t>
    </r>
    <r>
      <rPr>
        <sz val="10"/>
        <color indexed="10"/>
        <rFont val="Calibri"/>
        <family val="2"/>
        <scheme val="minor"/>
      </rPr>
      <t>HoB II</t>
    </r>
  </si>
  <si>
    <r>
      <t>38</t>
    </r>
    <r>
      <rPr>
        <sz val="10"/>
        <rFont val="Calibri"/>
        <family val="2"/>
        <scheme val="minor"/>
      </rPr>
      <t xml:space="preserve"> w</t>
    </r>
    <r>
      <rPr>
        <sz val="10"/>
        <color indexed="10"/>
        <rFont val="Calibri"/>
        <family val="2"/>
        <scheme val="minor"/>
      </rPr>
      <t xml:space="preserve"> BFP I</t>
    </r>
  </si>
  <si>
    <r>
      <t>Partisan</t>
    </r>
    <r>
      <rPr>
        <vertAlign val="superscript"/>
        <sz val="10"/>
        <color indexed="8"/>
        <rFont val="Calibri"/>
        <family val="2"/>
        <scheme val="minor"/>
      </rPr>
      <t xml:space="preserve"> 12</t>
    </r>
  </si>
  <si>
    <r>
      <t>German / Slovakian</t>
    </r>
    <r>
      <rPr>
        <vertAlign val="superscript"/>
        <sz val="10"/>
        <rFont val="Calibri"/>
        <family val="2"/>
        <scheme val="minor"/>
      </rPr>
      <t xml:space="preserve"> 3</t>
    </r>
  </si>
  <si>
    <r>
      <t>32</t>
    </r>
    <r>
      <rPr>
        <sz val="10"/>
        <rFont val="Calibri"/>
        <family val="2"/>
        <scheme val="minor"/>
      </rPr>
      <t xml:space="preserve"> w</t>
    </r>
    <r>
      <rPr>
        <sz val="10"/>
        <color indexed="10"/>
        <rFont val="Calibri"/>
        <family val="2"/>
        <scheme val="minor"/>
      </rPr>
      <t xml:space="preserve"> BFP K</t>
    </r>
  </si>
  <si>
    <r>
      <t>37</t>
    </r>
    <r>
      <rPr>
        <sz val="10"/>
        <rFont val="Calibri"/>
        <family val="2"/>
        <scheme val="minor"/>
      </rPr>
      <t xml:space="preserve"> w </t>
    </r>
    <r>
      <rPr>
        <sz val="10"/>
        <color indexed="10"/>
        <rFont val="Calibri"/>
        <family val="2"/>
        <scheme val="minor"/>
      </rPr>
      <t>BFP H</t>
    </r>
    <r>
      <rPr>
        <sz val="10"/>
        <rFont val="Calibri"/>
        <family val="2"/>
        <scheme val="minor"/>
      </rPr>
      <t xml:space="preserve"> w </t>
    </r>
    <r>
      <rPr>
        <sz val="10"/>
        <color indexed="10"/>
        <rFont val="Calibri"/>
        <family val="2"/>
        <scheme val="minor"/>
      </rPr>
      <t>BFP I</t>
    </r>
  </si>
  <si>
    <r>
      <t>16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BFP H</t>
    </r>
    <r>
      <rPr>
        <sz val="10"/>
        <rFont val="Calibri"/>
        <family val="2"/>
        <scheme val="minor"/>
      </rPr>
      <t xml:space="preserve"> w </t>
    </r>
    <r>
      <rPr>
        <sz val="10"/>
        <color indexed="10"/>
        <rFont val="Calibri"/>
        <family val="2"/>
        <scheme val="minor"/>
      </rPr>
      <t>BFP I</t>
    </r>
  </si>
  <si>
    <r>
      <t>Gurkhas</t>
    </r>
    <r>
      <rPr>
        <vertAlign val="superscript"/>
        <sz val="10"/>
        <color indexed="8"/>
        <rFont val="Calibri"/>
        <family val="2"/>
        <scheme val="minor"/>
      </rPr>
      <t xml:space="preserve"> 4</t>
    </r>
  </si>
  <si>
    <r>
      <t>11</t>
    </r>
    <r>
      <rPr>
        <sz val="10"/>
        <rFont val="Calibri"/>
        <family val="2"/>
        <scheme val="minor"/>
      </rPr>
      <t xml:space="preserve"> w BFP J</t>
    </r>
  </si>
  <si>
    <r>
      <t>Indian</t>
    </r>
    <r>
      <rPr>
        <vertAlign val="superscript"/>
        <sz val="10"/>
        <color indexed="8"/>
        <rFont val="Calibri"/>
        <family val="2"/>
        <scheme val="minor"/>
      </rPr>
      <t xml:space="preserve"> 4</t>
    </r>
  </si>
  <si>
    <r>
      <t>49</t>
    </r>
    <r>
      <rPr>
        <sz val="10"/>
        <rFont val="Calibri"/>
        <family val="2"/>
        <scheme val="minor"/>
      </rPr>
      <t xml:space="preserve"> w </t>
    </r>
    <r>
      <rPr>
        <sz val="10"/>
        <color indexed="10"/>
        <rFont val="Calibri"/>
        <family val="2"/>
        <scheme val="minor"/>
      </rPr>
      <t>BFP B</t>
    </r>
    <r>
      <rPr>
        <sz val="10"/>
        <rFont val="Arial"/>
        <family val="2"/>
      </rPr>
      <t/>
    </r>
  </si>
  <si>
    <r>
      <t>Spanish Nationalist</t>
    </r>
    <r>
      <rPr>
        <vertAlign val="superscript"/>
        <sz val="10"/>
        <rFont val="Calibri"/>
        <family val="2"/>
        <scheme val="minor"/>
      </rPr>
      <t xml:space="preserve"> 1</t>
    </r>
  </si>
  <si>
    <r>
      <t>Spanish Republican</t>
    </r>
    <r>
      <rPr>
        <vertAlign val="superscript"/>
        <sz val="10"/>
        <rFont val="Calibri"/>
        <family val="2"/>
        <scheme val="minor"/>
      </rPr>
      <t xml:space="preserve"> 2</t>
    </r>
  </si>
  <si>
    <r>
      <t>German</t>
    </r>
    <r>
      <rPr>
        <vertAlign val="superscript"/>
        <sz val="10"/>
        <color indexed="8"/>
        <rFont val="Calibri"/>
        <family val="2"/>
        <scheme val="minor"/>
      </rPr>
      <t xml:space="preserve"> R</t>
    </r>
  </si>
  <si>
    <r>
      <t>51</t>
    </r>
    <r>
      <rPr>
        <sz val="10"/>
        <rFont val="Calibri"/>
        <family val="2"/>
        <scheme val="minor"/>
      </rPr>
      <t xml:space="preserve"> w </t>
    </r>
    <r>
      <rPr>
        <sz val="10"/>
        <color indexed="10"/>
        <rFont val="Calibri"/>
        <family val="2"/>
        <scheme val="minor"/>
      </rPr>
      <t>BFP A</t>
    </r>
  </si>
  <si>
    <r>
      <t>Hungarian</t>
    </r>
    <r>
      <rPr>
        <vertAlign val="superscript"/>
        <sz val="10"/>
        <rFont val="Calibri"/>
        <family val="2"/>
        <scheme val="minor"/>
      </rPr>
      <t xml:space="preserve"> 1</t>
    </r>
  </si>
  <si>
    <r>
      <t>40</t>
    </r>
    <r>
      <rPr>
        <sz val="10"/>
        <rFont val="Calibri"/>
        <family val="2"/>
        <scheme val="minor"/>
      </rPr>
      <t xml:space="preserve"> w </t>
    </r>
    <r>
      <rPr>
        <sz val="10"/>
        <color indexed="10"/>
        <rFont val="Calibri"/>
        <family val="2"/>
        <scheme val="minor"/>
      </rPr>
      <t>47</t>
    </r>
  </si>
  <si>
    <r>
      <t xml:space="preserve">North Korean </t>
    </r>
    <r>
      <rPr>
        <vertAlign val="superscript"/>
        <sz val="10"/>
        <rFont val="Calibri"/>
        <family val="2"/>
        <scheme val="minor"/>
      </rPr>
      <t>4</t>
    </r>
  </si>
  <si>
    <r>
      <t>14</t>
    </r>
    <r>
      <rPr>
        <sz val="10"/>
        <rFont val="Calibri"/>
        <family val="2"/>
        <scheme val="minor"/>
      </rPr>
      <t xml:space="preserve"> w</t>
    </r>
    <r>
      <rPr>
        <sz val="10"/>
        <color indexed="10"/>
        <rFont val="Calibri"/>
        <family val="2"/>
        <scheme val="minor"/>
      </rPr>
      <t xml:space="preserve"> 17</t>
    </r>
  </si>
  <si>
    <r>
      <t>40</t>
    </r>
    <r>
      <rPr>
        <sz val="10"/>
        <rFont val="Calibri"/>
        <family val="2"/>
        <scheme val="minor"/>
      </rPr>
      <t xml:space="preserve"> w</t>
    </r>
    <r>
      <rPr>
        <sz val="10"/>
        <color indexed="10"/>
        <rFont val="Calibri"/>
        <family val="2"/>
        <scheme val="minor"/>
      </rPr>
      <t xml:space="preserve"> 47</t>
    </r>
  </si>
  <si>
    <r>
      <t xml:space="preserve">German </t>
    </r>
    <r>
      <rPr>
        <vertAlign val="superscript"/>
        <sz val="10"/>
        <rFont val="Calibri"/>
        <family val="2"/>
        <scheme val="minor"/>
      </rPr>
      <t>R</t>
    </r>
  </si>
  <si>
    <r>
      <t>35</t>
    </r>
    <r>
      <rPr>
        <sz val="10"/>
        <rFont val="Calibri"/>
        <family val="2"/>
        <scheme val="minor"/>
      </rPr>
      <t xml:space="preserve"> w </t>
    </r>
    <r>
      <rPr>
        <sz val="10"/>
        <color indexed="10"/>
        <rFont val="Calibri"/>
        <family val="2"/>
        <scheme val="minor"/>
      </rPr>
      <t>LFT1</t>
    </r>
  </si>
  <si>
    <r>
      <t>35</t>
    </r>
    <r>
      <rPr>
        <sz val="10"/>
        <rFont val="Calibri"/>
        <family val="2"/>
        <scheme val="minor"/>
      </rPr>
      <t xml:space="preserve"> w </t>
    </r>
    <r>
      <rPr>
        <sz val="10"/>
        <color indexed="10"/>
        <rFont val="Calibri"/>
        <family val="2"/>
        <scheme val="minor"/>
      </rPr>
      <t>36</t>
    </r>
  </si>
  <si>
    <r>
      <t>British</t>
    </r>
    <r>
      <rPr>
        <vertAlign val="superscript"/>
        <sz val="10"/>
        <rFont val="Calibri"/>
        <family val="2"/>
        <scheme val="minor"/>
      </rPr>
      <t xml:space="preserve"> Al</t>
    </r>
    <r>
      <rPr>
        <sz val="10"/>
        <rFont val="Calibri"/>
        <family val="2"/>
        <scheme val="minor"/>
      </rPr>
      <t xml:space="preserve"> / Arab</t>
    </r>
    <r>
      <rPr>
        <vertAlign val="superscript"/>
        <sz val="10"/>
        <rFont val="Calibri"/>
        <family val="2"/>
        <scheme val="minor"/>
      </rPr>
      <t xml:space="preserve"> 4</t>
    </r>
  </si>
  <si>
    <r>
      <t>16</t>
    </r>
    <r>
      <rPr>
        <sz val="10"/>
        <rFont val="Calibri"/>
        <family val="2"/>
        <scheme val="minor"/>
      </rPr>
      <t xml:space="preserve"> w </t>
    </r>
    <r>
      <rPr>
        <sz val="10"/>
        <color indexed="10"/>
        <rFont val="Calibri"/>
        <family val="2"/>
        <scheme val="minor"/>
      </rPr>
      <t>43</t>
    </r>
  </si>
  <si>
    <r>
      <t>16</t>
    </r>
    <r>
      <rPr>
        <sz val="10"/>
        <rFont val="Calibri"/>
        <family val="2"/>
        <scheme val="minor"/>
      </rPr>
      <t xml:space="preserve"> w </t>
    </r>
    <r>
      <rPr>
        <sz val="10"/>
        <color indexed="10"/>
        <rFont val="Calibri"/>
        <family val="2"/>
        <scheme val="minor"/>
      </rPr>
      <t>33</t>
    </r>
  </si>
  <si>
    <r>
      <t>43</t>
    </r>
    <r>
      <rPr>
        <sz val="10"/>
        <rFont val="Calibri"/>
        <family val="2"/>
        <scheme val="minor"/>
      </rPr>
      <t xml:space="preserve"> w </t>
    </r>
    <r>
      <rPr>
        <sz val="10"/>
        <color indexed="10"/>
        <rFont val="Calibri"/>
        <family val="2"/>
        <scheme val="minor"/>
      </rPr>
      <t>46</t>
    </r>
  </si>
  <si>
    <r>
      <t xml:space="preserve">Canadian </t>
    </r>
    <r>
      <rPr>
        <vertAlign val="superscript"/>
        <sz val="10"/>
        <rFont val="Calibri"/>
        <family val="2"/>
        <scheme val="minor"/>
      </rPr>
      <t>4</t>
    </r>
    <r>
      <rPr>
        <sz val="10"/>
        <rFont val="Calibri"/>
        <family val="2"/>
        <scheme val="minor"/>
      </rPr>
      <t xml:space="preserve"> / American</t>
    </r>
  </si>
  <si>
    <r>
      <t>German / Dutch</t>
    </r>
    <r>
      <rPr>
        <vertAlign val="superscript"/>
        <sz val="10"/>
        <rFont val="Calibri"/>
        <family val="2"/>
        <scheme val="minor"/>
      </rPr>
      <t xml:space="preserve"> 8</t>
    </r>
  </si>
  <si>
    <r>
      <t xml:space="preserve">Canadian </t>
    </r>
    <r>
      <rPr>
        <vertAlign val="superscript"/>
        <sz val="10"/>
        <rFont val="Calibri"/>
        <family val="2"/>
        <scheme val="minor"/>
      </rPr>
      <t>4 A</t>
    </r>
  </si>
  <si>
    <r>
      <t>23</t>
    </r>
    <r>
      <rPr>
        <sz val="10"/>
        <rFont val="Calibri"/>
        <family val="2"/>
        <scheme val="minor"/>
      </rPr>
      <t xml:space="preserve"> w </t>
    </r>
    <r>
      <rPr>
        <sz val="10"/>
        <color indexed="10"/>
        <rFont val="Calibri"/>
        <family val="2"/>
        <scheme val="minor"/>
      </rPr>
      <t>45</t>
    </r>
  </si>
  <si>
    <r>
      <t xml:space="preserve">British / Polish </t>
    </r>
    <r>
      <rPr>
        <vertAlign val="superscript"/>
        <sz val="10"/>
        <rFont val="Calibri"/>
        <family val="2"/>
        <scheme val="minor"/>
      </rPr>
      <t>7</t>
    </r>
  </si>
  <si>
    <r>
      <t>15</t>
    </r>
    <r>
      <rPr>
        <sz val="10"/>
        <color indexed="8"/>
        <rFont val="Calibri"/>
        <family val="2"/>
        <scheme val="minor"/>
      </rPr>
      <t xml:space="preserve"> w </t>
    </r>
    <r>
      <rPr>
        <sz val="10"/>
        <color indexed="10"/>
        <rFont val="Calibri"/>
        <family val="2"/>
        <scheme val="minor"/>
      </rPr>
      <t>19</t>
    </r>
    <r>
      <rPr>
        <sz val="10"/>
        <color indexed="8"/>
        <rFont val="Calibri"/>
        <family val="2"/>
        <scheme val="minor"/>
      </rPr>
      <t xml:space="preserve"> w </t>
    </r>
    <r>
      <rPr>
        <sz val="10"/>
        <rFont val="Calibri"/>
        <family val="2"/>
        <scheme val="minor"/>
      </rPr>
      <t>33 w 36</t>
    </r>
  </si>
  <si>
    <r>
      <t>19</t>
    </r>
    <r>
      <rPr>
        <sz val="10"/>
        <rFont val="Calibri"/>
        <family val="2"/>
        <scheme val="minor"/>
      </rPr>
      <t xml:space="preserve"> w </t>
    </r>
    <r>
      <rPr>
        <sz val="10"/>
        <color indexed="10"/>
        <rFont val="Calibri"/>
        <family val="2"/>
        <scheme val="minor"/>
      </rPr>
      <t>32</t>
    </r>
    <r>
      <rPr>
        <sz val="10"/>
        <rFont val="Arial"/>
        <family val="2"/>
      </rPr>
      <t/>
    </r>
  </si>
  <si>
    <r>
      <t>01</t>
    </r>
    <r>
      <rPr>
        <sz val="10"/>
        <rFont val="Calibri"/>
        <family val="2"/>
        <scheme val="minor"/>
      </rPr>
      <t xml:space="preserve"> w </t>
    </r>
    <r>
      <rPr>
        <sz val="10"/>
        <color indexed="10"/>
        <rFont val="Calibri"/>
        <family val="2"/>
        <scheme val="minor"/>
      </rPr>
      <t>07</t>
    </r>
    <r>
      <rPr>
        <sz val="10"/>
        <rFont val="Calibri"/>
        <family val="2"/>
        <scheme val="minor"/>
      </rPr>
      <t xml:space="preserve"> w </t>
    </r>
    <r>
      <rPr>
        <sz val="10"/>
        <color indexed="10"/>
        <rFont val="Calibri"/>
        <family val="2"/>
        <scheme val="minor"/>
      </rPr>
      <t>20</t>
    </r>
    <r>
      <rPr>
        <sz val="10"/>
        <rFont val="Arial"/>
        <family val="2"/>
      </rPr>
      <t/>
    </r>
  </si>
  <si>
    <r>
      <t>French</t>
    </r>
    <r>
      <rPr>
        <vertAlign val="superscript"/>
        <sz val="10"/>
        <rFont val="Calibri"/>
        <family val="2"/>
        <scheme val="minor"/>
      </rPr>
      <t xml:space="preserve"> A</t>
    </r>
  </si>
  <si>
    <r>
      <t>14</t>
    </r>
    <r>
      <rPr>
        <sz val="10"/>
        <rFont val="Calibri"/>
        <family val="2"/>
        <scheme val="minor"/>
      </rPr>
      <t xml:space="preserve"> w </t>
    </r>
    <r>
      <rPr>
        <sz val="10"/>
        <color indexed="10"/>
        <rFont val="Calibri"/>
        <family val="2"/>
        <scheme val="minor"/>
      </rPr>
      <t>18</t>
    </r>
    <r>
      <rPr>
        <sz val="10"/>
        <rFont val="Arial"/>
        <family val="2"/>
      </rPr>
      <t/>
    </r>
  </si>
  <si>
    <r>
      <t>German / Danish</t>
    </r>
    <r>
      <rPr>
        <vertAlign val="superscript"/>
        <sz val="10"/>
        <rFont val="Calibri"/>
        <family val="2"/>
        <scheme val="minor"/>
      </rPr>
      <t xml:space="preserve"> 8</t>
    </r>
  </si>
  <si>
    <r>
      <t>05</t>
    </r>
    <r>
      <rPr>
        <sz val="10"/>
        <rFont val="Calibri"/>
        <family val="2"/>
        <scheme val="minor"/>
      </rPr>
      <t xml:space="preserve"> w </t>
    </r>
    <r>
      <rPr>
        <sz val="10"/>
        <color indexed="10"/>
        <rFont val="Calibri"/>
        <family val="2"/>
        <scheme val="minor"/>
      </rPr>
      <t>18</t>
    </r>
    <r>
      <rPr>
        <sz val="10"/>
        <rFont val="Arial"/>
        <family val="2"/>
      </rPr>
      <t/>
    </r>
  </si>
  <si>
    <r>
      <t>21</t>
    </r>
    <r>
      <rPr>
        <sz val="10"/>
        <rFont val="Calibri"/>
        <family val="2"/>
        <scheme val="minor"/>
      </rPr>
      <t xml:space="preserve"> w </t>
    </r>
    <r>
      <rPr>
        <sz val="10"/>
        <color indexed="10"/>
        <rFont val="Calibri"/>
        <family val="2"/>
        <scheme val="minor"/>
      </rPr>
      <t>32</t>
    </r>
    <r>
      <rPr>
        <sz val="10"/>
        <rFont val="Arial"/>
        <family val="2"/>
      </rPr>
      <t/>
    </r>
  </si>
  <si>
    <r>
      <t>German</t>
    </r>
    <r>
      <rPr>
        <vertAlign val="superscript"/>
        <sz val="10"/>
        <rFont val="Calibri"/>
        <family val="2"/>
        <scheme val="minor"/>
      </rPr>
      <t xml:space="preserve"> 10</t>
    </r>
  </si>
  <si>
    <r>
      <t>40</t>
    </r>
    <r>
      <rPr>
        <sz val="10"/>
        <color indexed="8"/>
        <rFont val="Calibri"/>
        <family val="2"/>
        <scheme val="minor"/>
      </rPr>
      <t xml:space="preserve"> w </t>
    </r>
    <r>
      <rPr>
        <sz val="10"/>
        <color indexed="10"/>
        <rFont val="Calibri"/>
        <family val="2"/>
        <scheme val="minor"/>
      </rPr>
      <t>42</t>
    </r>
  </si>
  <si>
    <r>
      <t>German</t>
    </r>
    <r>
      <rPr>
        <vertAlign val="superscript"/>
        <sz val="10"/>
        <rFont val="Calibri"/>
        <family val="2"/>
        <scheme val="minor"/>
      </rPr>
      <t xml:space="preserve"> F</t>
    </r>
  </si>
  <si>
    <r>
      <t xml:space="preserve">10 </t>
    </r>
    <r>
      <rPr>
        <sz val="10"/>
        <rFont val="Calibri"/>
        <family val="2"/>
        <scheme val="minor"/>
      </rPr>
      <t xml:space="preserve">w </t>
    </r>
    <r>
      <rPr>
        <sz val="10"/>
        <color rgb="FFFF0000"/>
        <rFont val="Calibri"/>
        <family val="2"/>
        <scheme val="minor"/>
      </rPr>
      <t>19</t>
    </r>
  </si>
  <si>
    <r>
      <t>PK 5</t>
    </r>
    <r>
      <rPr>
        <i/>
        <sz val="10"/>
        <rFont val="Calibri"/>
        <family val="2"/>
        <scheme val="minor"/>
      </rPr>
      <t xml:space="preserve"> v1.1</t>
    </r>
  </si>
  <si>
    <r>
      <t>05</t>
    </r>
    <r>
      <rPr>
        <sz val="10"/>
        <rFont val="Calibri"/>
        <family val="2"/>
        <scheme val="minor"/>
      </rPr>
      <t xml:space="preserve"> w</t>
    </r>
    <r>
      <rPr>
        <sz val="10"/>
        <color indexed="10"/>
        <rFont val="Calibri"/>
        <family val="2"/>
        <scheme val="minor"/>
      </rPr>
      <t xml:space="preserve"> 42</t>
    </r>
  </si>
  <si>
    <r>
      <t>Partisan (FFI)</t>
    </r>
    <r>
      <rPr>
        <vertAlign val="superscript"/>
        <sz val="10"/>
        <rFont val="Calibri"/>
        <family val="2"/>
        <scheme val="minor"/>
      </rPr>
      <t xml:space="preserve"> 12 A B F</t>
    </r>
  </si>
  <si>
    <r>
      <t>05</t>
    </r>
    <r>
      <rPr>
        <sz val="10"/>
        <rFont val="Calibri"/>
        <family val="2"/>
        <scheme val="minor"/>
      </rPr>
      <t xml:space="preserve"> w</t>
    </r>
    <r>
      <rPr>
        <sz val="10"/>
        <color indexed="10"/>
        <rFont val="Calibri"/>
        <family val="2"/>
        <scheme val="minor"/>
      </rPr>
      <t xml:space="preserve"> 44</t>
    </r>
  </si>
  <si>
    <r>
      <rPr>
        <sz val="10"/>
        <color rgb="FFFF0000"/>
        <rFont val="Calibri"/>
        <family val="2"/>
        <scheme val="minor"/>
      </rPr>
      <t>23</t>
    </r>
    <r>
      <rPr>
        <sz val="10"/>
        <rFont val="Calibri"/>
        <family val="2"/>
        <scheme val="minor"/>
      </rPr>
      <t xml:space="preserve"> w </t>
    </r>
    <r>
      <rPr>
        <sz val="10"/>
        <color rgb="FFFF0000"/>
        <rFont val="Calibri"/>
        <family val="2"/>
        <scheme val="minor"/>
      </rPr>
      <t>45</t>
    </r>
  </si>
  <si>
    <r>
      <t xml:space="preserve">2 </t>
    </r>
    <r>
      <rPr>
        <sz val="10"/>
        <rFont val="Calibri"/>
        <family val="2"/>
        <scheme val="minor"/>
      </rPr>
      <t>w</t>
    </r>
    <r>
      <rPr>
        <sz val="10"/>
        <color rgb="FFFF0000"/>
        <rFont val="Calibri"/>
        <family val="2"/>
        <scheme val="minor"/>
      </rPr>
      <t xml:space="preserve"> 11 </t>
    </r>
    <r>
      <rPr>
        <sz val="10"/>
        <rFont val="Calibri"/>
        <family val="2"/>
        <scheme val="minor"/>
      </rPr>
      <t>w</t>
    </r>
    <r>
      <rPr>
        <sz val="10"/>
        <color rgb="FFFF0000"/>
        <rFont val="Calibri"/>
        <family val="2"/>
        <scheme val="minor"/>
      </rPr>
      <t xml:space="preserve"> 18 </t>
    </r>
    <r>
      <rPr>
        <sz val="10"/>
        <rFont val="Calibri"/>
        <family val="2"/>
        <scheme val="minor"/>
      </rPr>
      <t>w</t>
    </r>
    <r>
      <rPr>
        <sz val="10"/>
        <color rgb="FFFF0000"/>
        <rFont val="Calibri"/>
        <family val="2"/>
        <scheme val="minor"/>
      </rPr>
      <t xml:space="preserve"> 38</t>
    </r>
  </si>
  <si>
    <r>
      <rPr>
        <sz val="10"/>
        <color rgb="FFFF0000"/>
        <rFont val="Calibri"/>
        <family val="2"/>
        <scheme val="minor"/>
      </rPr>
      <t>8</t>
    </r>
    <r>
      <rPr>
        <sz val="10"/>
        <rFont val="Calibri"/>
        <family val="2"/>
        <scheme val="minor"/>
      </rPr>
      <t xml:space="preserve"> w </t>
    </r>
    <r>
      <rPr>
        <sz val="10"/>
        <color rgb="FFFF0000"/>
        <rFont val="Calibri"/>
        <family val="2"/>
        <scheme val="minor"/>
      </rPr>
      <t>49</t>
    </r>
  </si>
  <si>
    <r>
      <t>19</t>
    </r>
    <r>
      <rPr>
        <sz val="10"/>
        <rFont val="Calibri"/>
        <family val="2"/>
        <scheme val="minor"/>
      </rPr>
      <t xml:space="preserve"> w </t>
    </r>
    <r>
      <rPr>
        <sz val="10"/>
        <color indexed="10"/>
        <rFont val="Calibri"/>
        <family val="2"/>
        <scheme val="minor"/>
      </rPr>
      <t>38</t>
    </r>
  </si>
  <si>
    <r>
      <t>A Few Rare Men</t>
    </r>
    <r>
      <rPr>
        <i/>
        <sz val="10"/>
        <color theme="4"/>
        <rFont val="Calibri"/>
        <family val="2"/>
        <scheme val="minor"/>
      </rPr>
      <t xml:space="preserve"> - version 1.1</t>
    </r>
  </si>
  <si>
    <r>
      <t>18</t>
    </r>
    <r>
      <rPr>
        <sz val="10"/>
        <rFont val="Calibri"/>
        <family val="2"/>
        <scheme val="minor"/>
      </rPr>
      <t xml:space="preserve"> w </t>
    </r>
    <r>
      <rPr>
        <sz val="10"/>
        <color indexed="10"/>
        <rFont val="Calibri"/>
        <family val="2"/>
        <scheme val="minor"/>
      </rPr>
      <t>CH1</t>
    </r>
  </si>
  <si>
    <r>
      <t>St. Homme Skirmish</t>
    </r>
    <r>
      <rPr>
        <i/>
        <sz val="10"/>
        <color theme="4"/>
        <rFont val="Calibri"/>
        <family val="2"/>
        <scheme val="minor"/>
      </rPr>
      <t xml:space="preserve"> - version 1.1</t>
    </r>
  </si>
  <si>
    <r>
      <t>Blood Brothers</t>
    </r>
    <r>
      <rPr>
        <i/>
        <sz val="10"/>
        <color theme="4"/>
        <rFont val="Calibri"/>
        <family val="2"/>
        <scheme val="minor"/>
      </rPr>
      <t xml:space="preserve"> - version 1.1</t>
    </r>
  </si>
  <si>
    <r>
      <t>LV, Ov1</t>
    </r>
    <r>
      <rPr>
        <vertAlign val="superscript"/>
        <sz val="10"/>
        <rFont val="Calibri"/>
        <family val="2"/>
        <scheme val="minor"/>
      </rPr>
      <t xml:space="preserve"> CH: v40</t>
    </r>
    <r>
      <rPr>
        <sz val="10"/>
        <rFont val="Calibri"/>
        <family val="2"/>
        <scheme val="minor"/>
      </rPr>
      <t xml:space="preserve"> w A: Rafts8</t>
    </r>
  </si>
  <si>
    <r>
      <t>Defense of Orphanage Farm</t>
    </r>
    <r>
      <rPr>
        <i/>
        <sz val="10"/>
        <color theme="4"/>
        <rFont val="Calibri"/>
        <family val="2"/>
        <scheme val="minor"/>
      </rPr>
      <t xml:space="preserve"> - version 1.1</t>
    </r>
  </si>
  <si>
    <r>
      <t>Group Iron</t>
    </r>
    <r>
      <rPr>
        <i/>
        <sz val="10"/>
        <color theme="4"/>
        <rFont val="Calibri"/>
        <family val="2"/>
        <scheme val="minor"/>
      </rPr>
      <t xml:space="preserve"> - version 1.1</t>
    </r>
  </si>
  <si>
    <r>
      <t>Critical Hit Issue 6.2 Mini-CG</t>
    </r>
    <r>
      <rPr>
        <i/>
        <sz val="10"/>
        <color theme="4"/>
        <rFont val="Calibri"/>
        <family val="2"/>
        <scheme val="minor"/>
      </rPr>
      <t xml:space="preserve"> (3 scenarios)</t>
    </r>
  </si>
  <si>
    <r>
      <t>10 w</t>
    </r>
    <r>
      <rPr>
        <sz val="10"/>
        <color indexed="10"/>
        <rFont val="Calibri"/>
        <family val="2"/>
        <scheme val="minor"/>
      </rPr>
      <t xml:space="preserve"> 18</t>
    </r>
    <r>
      <rPr>
        <sz val="10"/>
        <rFont val="Calibri"/>
        <family val="2"/>
        <scheme val="minor"/>
      </rPr>
      <t xml:space="preserve"> w </t>
    </r>
    <r>
      <rPr>
        <sz val="10"/>
        <color indexed="10"/>
        <rFont val="Calibri"/>
        <family val="2"/>
        <scheme val="minor"/>
      </rPr>
      <t xml:space="preserve">42 </t>
    </r>
    <r>
      <rPr>
        <sz val="10"/>
        <rFont val="Calibri"/>
        <family val="2"/>
        <scheme val="minor"/>
      </rPr>
      <t>w</t>
    </r>
    <r>
      <rPr>
        <sz val="10"/>
        <color indexed="10"/>
        <rFont val="Calibri"/>
        <family val="2"/>
        <scheme val="minor"/>
      </rPr>
      <t xml:space="preserve"> CH: 1</t>
    </r>
  </si>
  <si>
    <r>
      <t xml:space="preserve">CH:  C </t>
    </r>
    <r>
      <rPr>
        <sz val="10"/>
        <rFont val="Calibri"/>
        <family val="2"/>
        <scheme val="minor"/>
      </rPr>
      <t>w</t>
    </r>
    <r>
      <rPr>
        <sz val="10"/>
        <color indexed="10"/>
        <rFont val="Calibri"/>
        <family val="2"/>
        <scheme val="minor"/>
      </rPr>
      <t xml:space="preserve"> CH:  F</t>
    </r>
  </si>
  <si>
    <r>
      <t xml:space="preserve">CH:  C </t>
    </r>
    <r>
      <rPr>
        <sz val="10"/>
        <rFont val="Calibri"/>
        <family val="2"/>
        <scheme val="minor"/>
      </rPr>
      <t>w</t>
    </r>
    <r>
      <rPr>
        <sz val="10"/>
        <color rgb="FFFF0000"/>
        <rFont val="Calibri"/>
        <family val="2"/>
        <scheme val="minor"/>
      </rPr>
      <t xml:space="preserve"> CH:  F</t>
    </r>
  </si>
  <si>
    <r>
      <rPr>
        <sz val="10"/>
        <rFont val="Calibri"/>
        <family val="2"/>
        <scheme val="minor"/>
      </rPr>
      <t>CH:  C</t>
    </r>
    <r>
      <rPr>
        <sz val="10"/>
        <color rgb="FFFF0000"/>
        <rFont val="Calibri"/>
        <family val="2"/>
        <scheme val="minor"/>
      </rPr>
      <t xml:space="preserve"> </t>
    </r>
    <r>
      <rPr>
        <sz val="10"/>
        <rFont val="Calibri"/>
        <family val="2"/>
        <scheme val="minor"/>
      </rPr>
      <t>w</t>
    </r>
    <r>
      <rPr>
        <sz val="10"/>
        <color rgb="FFFF0000"/>
        <rFont val="Calibri"/>
        <family val="2"/>
        <scheme val="minor"/>
      </rPr>
      <t xml:space="preserve"> CH:  F</t>
    </r>
  </si>
  <si>
    <r>
      <t xml:space="preserve">CH:  D w </t>
    </r>
    <r>
      <rPr>
        <sz val="10"/>
        <color rgb="FFFF0000"/>
        <rFont val="Calibri"/>
        <family val="2"/>
        <scheme val="minor"/>
      </rPr>
      <t>CH:  E</t>
    </r>
  </si>
  <si>
    <r>
      <t>CH:  C</t>
    </r>
    <r>
      <rPr>
        <sz val="10"/>
        <rFont val="Calibri"/>
        <family val="2"/>
        <scheme val="minor"/>
      </rPr>
      <t xml:space="preserve"> w</t>
    </r>
    <r>
      <rPr>
        <sz val="10"/>
        <color rgb="FFFF0000"/>
        <rFont val="Calibri"/>
        <family val="2"/>
        <scheme val="minor"/>
      </rPr>
      <t xml:space="preserve"> CH:  D</t>
    </r>
  </si>
  <si>
    <r>
      <t>The Cabbage Patch</t>
    </r>
    <r>
      <rPr>
        <i/>
        <sz val="10"/>
        <color theme="4"/>
        <rFont val="Calibri"/>
        <family val="2"/>
        <scheme val="minor"/>
      </rPr>
      <t xml:space="preserve"> - version 1.2</t>
    </r>
  </si>
  <si>
    <r>
      <t xml:space="preserve">Australian </t>
    </r>
    <r>
      <rPr>
        <vertAlign val="superscript"/>
        <sz val="10"/>
        <rFont val="Calibri"/>
        <family val="2"/>
        <scheme val="minor"/>
      </rPr>
      <t>4</t>
    </r>
    <r>
      <rPr>
        <sz val="10"/>
        <rFont val="Calibri"/>
        <family val="2"/>
        <scheme val="minor"/>
      </rPr>
      <t xml:space="preserve"> / British</t>
    </r>
  </si>
  <si>
    <r>
      <t>American / Free French</t>
    </r>
    <r>
      <rPr>
        <vertAlign val="superscript"/>
        <sz val="10"/>
        <rFont val="Calibri"/>
        <family val="2"/>
        <scheme val="minor"/>
      </rPr>
      <t xml:space="preserve"> 4</t>
    </r>
  </si>
  <si>
    <r>
      <t>American</t>
    </r>
    <r>
      <rPr>
        <vertAlign val="superscript"/>
        <sz val="10"/>
        <rFont val="Calibri"/>
        <family val="2"/>
        <scheme val="minor"/>
      </rPr>
      <t xml:space="preserve"> F</t>
    </r>
  </si>
  <si>
    <r>
      <t>British</t>
    </r>
    <r>
      <rPr>
        <vertAlign val="superscript"/>
        <sz val="10"/>
        <rFont val="Calibri"/>
        <family val="2"/>
        <scheme val="minor"/>
      </rPr>
      <t xml:space="preserve"> I</t>
    </r>
  </si>
  <si>
    <r>
      <t>CH: Tobruk</t>
    </r>
    <r>
      <rPr>
        <sz val="10"/>
        <rFont val="Calibri"/>
        <family val="2"/>
        <scheme val="minor"/>
      </rPr>
      <t xml:space="preserve"> w </t>
    </r>
    <r>
      <rPr>
        <sz val="10"/>
        <color indexed="10"/>
        <rFont val="Calibri"/>
        <family val="2"/>
        <scheme val="minor"/>
      </rPr>
      <t>CH: Tobruk</t>
    </r>
  </si>
  <si>
    <r>
      <rPr>
        <i/>
        <sz val="10"/>
        <color theme="4"/>
        <rFont val="Calibri"/>
        <family val="2"/>
        <scheme val="minor"/>
      </rPr>
      <t xml:space="preserve">Modiifed from </t>
    </r>
    <r>
      <rPr>
        <sz val="10"/>
        <color theme="4"/>
        <rFont val="Calibri"/>
        <family val="2"/>
        <scheme val="minor"/>
      </rPr>
      <t>Critical Hit Reto 4 CH39(a)</t>
    </r>
  </si>
  <si>
    <r>
      <t>South African</t>
    </r>
    <r>
      <rPr>
        <vertAlign val="superscript"/>
        <sz val="10"/>
        <rFont val="Calibri"/>
        <family val="2"/>
        <scheme val="minor"/>
      </rPr>
      <t xml:space="preserve"> 4</t>
    </r>
    <r>
      <rPr>
        <sz val="10"/>
        <rFont val="Calibri"/>
        <family val="2"/>
        <scheme val="minor"/>
      </rPr>
      <t xml:space="preserve"> / Indian</t>
    </r>
    <r>
      <rPr>
        <vertAlign val="superscript"/>
        <sz val="10"/>
        <rFont val="Calibri"/>
        <family val="2"/>
        <scheme val="minor"/>
      </rPr>
      <t xml:space="preserve"> 4</t>
    </r>
  </si>
  <si>
    <r>
      <t>Italian</t>
    </r>
    <r>
      <rPr>
        <vertAlign val="superscript"/>
        <sz val="10"/>
        <rFont val="Calibri"/>
        <family val="2"/>
        <scheme val="minor"/>
      </rPr>
      <t xml:space="preserve"> G</t>
    </r>
  </si>
  <si>
    <r>
      <t xml:space="preserve">British </t>
    </r>
    <r>
      <rPr>
        <vertAlign val="superscript"/>
        <sz val="10"/>
        <rFont val="Calibri"/>
        <family val="2"/>
        <scheme val="minor"/>
      </rPr>
      <t>4</t>
    </r>
  </si>
  <si>
    <r>
      <t>Croatian</t>
    </r>
    <r>
      <rPr>
        <vertAlign val="superscript"/>
        <sz val="10"/>
        <rFont val="Calibri"/>
        <family val="2"/>
        <scheme val="minor"/>
      </rPr>
      <t xml:space="preserve"> 3</t>
    </r>
  </si>
  <si>
    <r>
      <t xml:space="preserve">Partisan </t>
    </r>
    <r>
      <rPr>
        <vertAlign val="superscript"/>
        <sz val="10"/>
        <rFont val="Calibri"/>
        <family val="2"/>
        <scheme val="minor"/>
      </rPr>
      <t>12</t>
    </r>
  </si>
  <si>
    <r>
      <rPr>
        <sz val="10"/>
        <rFont val="Calibri"/>
        <family val="2"/>
        <scheme val="minor"/>
      </rPr>
      <t xml:space="preserve">04 w </t>
    </r>
    <r>
      <rPr>
        <sz val="10"/>
        <color indexed="10"/>
        <rFont val="Calibri"/>
        <family val="2"/>
        <scheme val="minor"/>
      </rPr>
      <t>16</t>
    </r>
    <r>
      <rPr>
        <sz val="10"/>
        <rFont val="Calibri"/>
        <family val="2"/>
        <scheme val="minor"/>
      </rPr>
      <t xml:space="preserve"> w </t>
    </r>
    <r>
      <rPr>
        <sz val="10"/>
        <color indexed="10"/>
        <rFont val="Calibri"/>
        <family val="2"/>
        <scheme val="minor"/>
      </rPr>
      <t>18</t>
    </r>
    <r>
      <rPr>
        <sz val="10"/>
        <rFont val="Calibri"/>
        <family val="2"/>
        <scheme val="minor"/>
      </rPr>
      <t xml:space="preserve"> w 41</t>
    </r>
  </si>
  <si>
    <r>
      <t xml:space="preserve">Airborne Stand </t>
    </r>
    <r>
      <rPr>
        <i/>
        <sz val="10"/>
        <rFont val="Calibri"/>
        <family val="2"/>
        <scheme val="minor"/>
      </rPr>
      <t>(Remake of All American I &amp; II)</t>
    </r>
  </si>
  <si>
    <r>
      <t xml:space="preserve">German </t>
    </r>
    <r>
      <rPr>
        <vertAlign val="superscript"/>
        <sz val="10"/>
        <rFont val="Calibri"/>
        <family val="2"/>
        <scheme val="minor"/>
      </rPr>
      <t>CH: AA: Shanley's Hill</t>
    </r>
  </si>
  <si>
    <r>
      <t xml:space="preserve">Germanan </t>
    </r>
    <r>
      <rPr>
        <vertAlign val="superscript"/>
        <sz val="10"/>
        <rFont val="Calibri"/>
        <family val="2"/>
        <scheme val="minor"/>
      </rPr>
      <t>F</t>
    </r>
  </si>
  <si>
    <r>
      <t xml:space="preserve">American </t>
    </r>
    <r>
      <rPr>
        <vertAlign val="superscript"/>
        <sz val="10"/>
        <rFont val="Calibri"/>
        <family val="2"/>
        <scheme val="minor"/>
      </rPr>
      <t>G</t>
    </r>
  </si>
  <si>
    <r>
      <t>Arnhem: The Third Bridge 2</t>
    </r>
    <r>
      <rPr>
        <vertAlign val="superscript"/>
        <sz val="10"/>
        <color theme="4"/>
        <rFont val="Calibri"/>
        <family val="2"/>
        <scheme val="minor"/>
      </rPr>
      <t>nd</t>
    </r>
    <r>
      <rPr>
        <sz val="10"/>
        <color theme="4"/>
        <rFont val="Calibri"/>
        <family val="2"/>
        <scheme val="minor"/>
      </rPr>
      <t xml:space="preserve"> Edition</t>
    </r>
  </si>
  <si>
    <r>
      <t xml:space="preserve">German (SS) </t>
    </r>
    <r>
      <rPr>
        <vertAlign val="superscript"/>
        <sz val="10"/>
        <rFont val="Calibri"/>
        <family val="2"/>
        <scheme val="minor"/>
      </rPr>
      <t>B</t>
    </r>
  </si>
  <si>
    <r>
      <t>Arnhem: The Third Bridge 2</t>
    </r>
    <r>
      <rPr>
        <u/>
        <vertAlign val="superscript"/>
        <sz val="10"/>
        <rFont val="Calibri"/>
        <family val="2"/>
        <scheme val="minor"/>
      </rPr>
      <t>nd</t>
    </r>
    <r>
      <rPr>
        <u/>
        <sz val="10"/>
        <rFont val="Calibri"/>
        <family val="2"/>
        <scheme val="minor"/>
      </rPr>
      <t xml:space="preserve"> Edition</t>
    </r>
  </si>
  <si>
    <r>
      <t>Arnhem: The Third Bridge 2</t>
    </r>
    <r>
      <rPr>
        <vertAlign val="superscript"/>
        <sz val="10"/>
        <rFont val="Calibri"/>
        <family val="2"/>
        <scheme val="minor"/>
      </rPr>
      <t>nd</t>
    </r>
    <r>
      <rPr>
        <sz val="10"/>
        <rFont val="Calibri"/>
        <family val="2"/>
        <scheme val="minor"/>
      </rPr>
      <t xml:space="preserve"> Edition</t>
    </r>
  </si>
  <si>
    <r>
      <t>The End of the 2</t>
    </r>
    <r>
      <rPr>
        <vertAlign val="superscript"/>
        <sz val="10"/>
        <color theme="4"/>
        <rFont val="Calibri"/>
        <family val="2"/>
        <scheme val="minor"/>
      </rPr>
      <t>nd</t>
    </r>
    <r>
      <rPr>
        <sz val="10"/>
        <color theme="4"/>
        <rFont val="Calibri"/>
        <family val="2"/>
        <scheme val="minor"/>
      </rPr>
      <t xml:space="preserve"> Battalion</t>
    </r>
    <r>
      <rPr>
        <u/>
        <vertAlign val="superscript"/>
        <sz val="10"/>
        <rFont val="Arial"/>
        <family val="2"/>
      </rPr>
      <t/>
    </r>
  </si>
  <si>
    <r>
      <t>Arnhem: The Third Bridge 2</t>
    </r>
    <r>
      <rPr>
        <vertAlign val="superscript"/>
        <sz val="10"/>
        <color theme="4"/>
        <rFont val="Calibri"/>
        <family val="2"/>
        <scheme val="minor"/>
      </rPr>
      <t>nd</t>
    </r>
    <r>
      <rPr>
        <sz val="10"/>
        <color theme="4"/>
        <rFont val="Calibri"/>
        <family val="2"/>
        <scheme val="minor"/>
      </rPr>
      <t xml:space="preserve"> Edition ATB1</t>
    </r>
  </si>
  <si>
    <r>
      <t>Arnhem: The Third Bridge 2</t>
    </r>
    <r>
      <rPr>
        <vertAlign val="superscript"/>
        <sz val="10"/>
        <color theme="4"/>
        <rFont val="Calibri"/>
        <family val="2"/>
        <scheme val="minor"/>
      </rPr>
      <t>nd</t>
    </r>
    <r>
      <rPr>
        <sz val="10"/>
        <color theme="4"/>
        <rFont val="Calibri"/>
        <family val="2"/>
        <scheme val="minor"/>
      </rPr>
      <t xml:space="preserve"> Edition ATB9 &amp; Critical Hit Issue 6.4 TB9</t>
    </r>
  </si>
  <si>
    <r>
      <t>Arnhem: The Third Bridge 2</t>
    </r>
    <r>
      <rPr>
        <vertAlign val="superscript"/>
        <sz val="10"/>
        <color theme="4"/>
        <rFont val="Calibri"/>
        <family val="2"/>
        <scheme val="minor"/>
      </rPr>
      <t>nd</t>
    </r>
    <r>
      <rPr>
        <sz val="10"/>
        <color theme="4"/>
        <rFont val="Calibri"/>
        <family val="2"/>
        <scheme val="minor"/>
      </rPr>
      <t xml:space="preserve"> Edition ATB CG</t>
    </r>
  </si>
  <si>
    <r>
      <t>41</t>
    </r>
    <r>
      <rPr>
        <sz val="10"/>
        <rFont val="Calibri"/>
        <family val="2"/>
        <scheme val="minor"/>
      </rPr>
      <t xml:space="preserve"> w </t>
    </r>
    <r>
      <rPr>
        <sz val="10"/>
        <color indexed="10"/>
        <rFont val="Calibri"/>
        <family val="2"/>
        <scheme val="minor"/>
      </rPr>
      <t>42</t>
    </r>
  </si>
  <si>
    <r>
      <t xml:space="preserve">Polish </t>
    </r>
    <r>
      <rPr>
        <vertAlign val="superscript"/>
        <sz val="10"/>
        <rFont val="Calibri"/>
        <family val="2"/>
        <scheme val="minor"/>
      </rPr>
      <t>1I</t>
    </r>
  </si>
  <si>
    <r>
      <rPr>
        <sz val="10"/>
        <color rgb="FFFF0000"/>
        <rFont val="Calibri"/>
        <family val="2"/>
        <scheme val="minor"/>
      </rPr>
      <t>17</t>
    </r>
    <r>
      <rPr>
        <sz val="10"/>
        <rFont val="Calibri"/>
        <family val="2"/>
        <scheme val="minor"/>
      </rPr>
      <t xml:space="preserve"> w </t>
    </r>
    <r>
      <rPr>
        <sz val="10"/>
        <color rgb="FFFF0000"/>
        <rFont val="Calibri"/>
        <family val="2"/>
        <scheme val="minor"/>
      </rPr>
      <t>33</t>
    </r>
  </si>
  <si>
    <r>
      <t xml:space="preserve">08 </t>
    </r>
    <r>
      <rPr>
        <sz val="10"/>
        <rFont val="Calibri"/>
        <family val="2"/>
        <scheme val="minor"/>
      </rPr>
      <t>w</t>
    </r>
    <r>
      <rPr>
        <sz val="10"/>
        <color rgb="FFFF0000"/>
        <rFont val="Calibri"/>
        <family val="2"/>
        <scheme val="minor"/>
      </rPr>
      <t xml:space="preserve"> 20 </t>
    </r>
    <r>
      <rPr>
        <sz val="10"/>
        <rFont val="Calibri"/>
        <family val="2"/>
        <scheme val="minor"/>
      </rPr>
      <t>w</t>
    </r>
    <r>
      <rPr>
        <sz val="10"/>
        <color rgb="FFFF0000"/>
        <rFont val="Calibri"/>
        <family val="2"/>
        <scheme val="minor"/>
      </rPr>
      <t xml:space="preserve"> 21 </t>
    </r>
    <r>
      <rPr>
        <sz val="10"/>
        <rFont val="Calibri"/>
        <family val="2"/>
        <scheme val="minor"/>
      </rPr>
      <t>w</t>
    </r>
    <r>
      <rPr>
        <sz val="10"/>
        <color rgb="FFFF0000"/>
        <rFont val="Calibri"/>
        <family val="2"/>
        <scheme val="minor"/>
      </rPr>
      <t xml:space="preserve"> 23</t>
    </r>
  </si>
  <si>
    <r>
      <t>Red Chinese</t>
    </r>
    <r>
      <rPr>
        <vertAlign val="superscript"/>
        <sz val="10"/>
        <rFont val="Calibri"/>
        <family val="2"/>
        <scheme val="minor"/>
      </rPr>
      <t xml:space="preserve"> 12 C</t>
    </r>
  </si>
  <si>
    <r>
      <t xml:space="preserve">Hungarian </t>
    </r>
    <r>
      <rPr>
        <vertAlign val="superscript"/>
        <sz val="10"/>
        <rFont val="Calibri"/>
        <family val="2"/>
        <scheme val="minor"/>
      </rPr>
      <t>3 G</t>
    </r>
  </si>
  <si>
    <r>
      <t xml:space="preserve">North Korean </t>
    </r>
    <r>
      <rPr>
        <vertAlign val="superscript"/>
        <sz val="10"/>
        <rFont val="Calibri"/>
        <family val="2"/>
        <scheme val="minor"/>
      </rPr>
      <t>12</t>
    </r>
  </si>
  <si>
    <r>
      <t>16</t>
    </r>
    <r>
      <rPr>
        <sz val="10"/>
        <rFont val="Calibri"/>
        <family val="2"/>
        <scheme val="minor"/>
      </rPr>
      <t xml:space="preserve"> w </t>
    </r>
    <r>
      <rPr>
        <sz val="10"/>
        <color indexed="10"/>
        <rFont val="Calibri"/>
        <family val="2"/>
        <scheme val="minor"/>
      </rPr>
      <t>17</t>
    </r>
  </si>
  <si>
    <r>
      <t xml:space="preserve">Nationalist Spanish </t>
    </r>
    <r>
      <rPr>
        <vertAlign val="superscript"/>
        <sz val="10"/>
        <rFont val="Calibri"/>
        <family val="2"/>
        <scheme val="minor"/>
      </rPr>
      <t>2</t>
    </r>
  </si>
  <si>
    <r>
      <t xml:space="preserve">11 </t>
    </r>
    <r>
      <rPr>
        <sz val="10"/>
        <rFont val="Calibri"/>
        <family val="2"/>
        <scheme val="minor"/>
      </rPr>
      <t>w 24</t>
    </r>
  </si>
  <si>
    <r>
      <t xml:space="preserve">35 </t>
    </r>
    <r>
      <rPr>
        <sz val="10"/>
        <rFont val="Calibri"/>
        <family val="2"/>
        <scheme val="minor"/>
      </rPr>
      <t>w 37 w 38</t>
    </r>
  </si>
  <si>
    <r>
      <t>10</t>
    </r>
    <r>
      <rPr>
        <sz val="10"/>
        <rFont val="Calibri"/>
        <family val="2"/>
        <scheme val="minor"/>
      </rPr>
      <t xml:space="preserve"> w </t>
    </r>
    <r>
      <rPr>
        <sz val="10"/>
        <color indexed="10"/>
        <rFont val="Calibri"/>
        <family val="2"/>
        <scheme val="minor"/>
      </rPr>
      <t>40</t>
    </r>
  </si>
  <si>
    <r>
      <t xml:space="preserve">Burmese </t>
    </r>
    <r>
      <rPr>
        <vertAlign val="superscript"/>
        <sz val="10"/>
        <rFont val="Calibri"/>
        <family val="2"/>
        <scheme val="minor"/>
      </rPr>
      <t>3</t>
    </r>
  </si>
  <si>
    <r>
      <t>Indian</t>
    </r>
    <r>
      <rPr>
        <vertAlign val="superscript"/>
        <sz val="10"/>
        <rFont val="Calibri"/>
        <family val="2"/>
        <scheme val="minor"/>
      </rPr>
      <t xml:space="preserve"> 4</t>
    </r>
    <r>
      <rPr>
        <sz val="10"/>
        <rFont val="Calibri"/>
        <family val="2"/>
        <scheme val="minor"/>
      </rPr>
      <t xml:space="preserve"> / British</t>
    </r>
  </si>
  <si>
    <r>
      <t>34</t>
    </r>
    <r>
      <rPr>
        <sz val="10"/>
        <color indexed="8"/>
        <rFont val="Calibri"/>
        <family val="2"/>
        <scheme val="minor"/>
      </rPr>
      <t xml:space="preserve"> </t>
    </r>
    <r>
      <rPr>
        <sz val="10"/>
        <rFont val="Calibri"/>
        <family val="2"/>
        <scheme val="minor"/>
      </rPr>
      <t xml:space="preserve">w </t>
    </r>
    <r>
      <rPr>
        <sz val="10"/>
        <color indexed="10"/>
        <rFont val="Calibri"/>
        <family val="2"/>
        <scheme val="minor"/>
      </rPr>
      <t>39</t>
    </r>
  </si>
  <si>
    <r>
      <t xml:space="preserve">25 </t>
    </r>
    <r>
      <rPr>
        <sz val="10"/>
        <rFont val="Calibri"/>
        <family val="2"/>
        <scheme val="minor"/>
      </rPr>
      <t>w 31</t>
    </r>
  </si>
  <si>
    <r>
      <t xml:space="preserve">32 </t>
    </r>
    <r>
      <rPr>
        <sz val="10"/>
        <rFont val="Calibri"/>
        <family val="2"/>
        <scheme val="minor"/>
      </rPr>
      <t>w 36</t>
    </r>
  </si>
  <si>
    <r>
      <t>Aussie-ASL '98 Pack 2</t>
    </r>
    <r>
      <rPr>
        <u/>
        <vertAlign val="superscript"/>
        <sz val="10"/>
        <rFont val="Calibri"/>
        <family val="2"/>
        <scheme val="minor"/>
      </rPr>
      <t>nd</t>
    </r>
    <r>
      <rPr>
        <u/>
        <sz val="10"/>
        <rFont val="Calibri"/>
        <family val="2"/>
        <scheme val="minor"/>
      </rPr>
      <t xml:space="preserve"> Edition</t>
    </r>
  </si>
  <si>
    <r>
      <t>Paraguayian</t>
    </r>
    <r>
      <rPr>
        <vertAlign val="superscript"/>
        <sz val="10"/>
        <rFont val="Calibri"/>
        <family val="2"/>
        <scheme val="minor"/>
      </rPr>
      <t xml:space="preserve"> 2</t>
    </r>
  </si>
  <si>
    <r>
      <t>Bolivian</t>
    </r>
    <r>
      <rPr>
        <vertAlign val="superscript"/>
        <sz val="10"/>
        <rFont val="Calibri"/>
        <family val="2"/>
        <scheme val="minor"/>
      </rPr>
      <t xml:space="preserve"> 5</t>
    </r>
  </si>
  <si>
    <r>
      <t xml:space="preserve">03 </t>
    </r>
    <r>
      <rPr>
        <sz val="10"/>
        <rFont val="Calibri"/>
        <family val="2"/>
        <scheme val="minor"/>
      </rPr>
      <t>w 36</t>
    </r>
  </si>
  <si>
    <r>
      <t>Aussie-ASL '98 Pack 2</t>
    </r>
    <r>
      <rPr>
        <vertAlign val="superscript"/>
        <sz val="10"/>
        <rFont val="Calibri"/>
        <family val="2"/>
        <scheme val="minor"/>
      </rPr>
      <t>nd</t>
    </r>
    <r>
      <rPr>
        <sz val="10"/>
        <rFont val="Calibri"/>
        <family val="2"/>
        <scheme val="minor"/>
      </rPr>
      <t xml:space="preserve"> Edition</t>
    </r>
  </si>
  <si>
    <r>
      <t>Yugoslavianian</t>
    </r>
    <r>
      <rPr>
        <vertAlign val="superscript"/>
        <sz val="10"/>
        <rFont val="Calibri"/>
        <family val="2"/>
        <scheme val="minor"/>
      </rPr>
      <t xml:space="preserve"> 1</t>
    </r>
  </si>
  <si>
    <r>
      <t>15</t>
    </r>
    <r>
      <rPr>
        <sz val="10"/>
        <color indexed="8"/>
        <rFont val="Calibri"/>
        <family val="2"/>
        <scheme val="minor"/>
      </rPr>
      <t xml:space="preserve"> </t>
    </r>
    <r>
      <rPr>
        <sz val="10"/>
        <rFont val="Calibri"/>
        <family val="2"/>
        <scheme val="minor"/>
      </rPr>
      <t xml:space="preserve">w </t>
    </r>
    <r>
      <rPr>
        <sz val="10"/>
        <color indexed="10"/>
        <rFont val="Calibri"/>
        <family val="2"/>
        <scheme val="minor"/>
      </rPr>
      <t>41</t>
    </r>
  </si>
  <si>
    <r>
      <t>Japanese</t>
    </r>
    <r>
      <rPr>
        <vertAlign val="superscript"/>
        <sz val="10"/>
        <rFont val="Calibri"/>
        <family val="2"/>
        <scheme val="minor"/>
      </rPr>
      <t xml:space="preserve"> B</t>
    </r>
  </si>
  <si>
    <r>
      <t xml:space="preserve">Gurkha </t>
    </r>
    <r>
      <rPr>
        <vertAlign val="superscript"/>
        <sz val="10"/>
        <rFont val="Calibri"/>
        <family val="2"/>
        <scheme val="minor"/>
      </rPr>
      <t>4</t>
    </r>
    <r>
      <rPr>
        <sz val="10"/>
        <rFont val="Calibri"/>
        <family val="2"/>
        <scheme val="minor"/>
      </rPr>
      <t xml:space="preserve"> / British</t>
    </r>
  </si>
  <si>
    <r>
      <t>19</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42</t>
    </r>
  </si>
  <si>
    <r>
      <t>HtH, Ov1</t>
    </r>
    <r>
      <rPr>
        <vertAlign val="superscript"/>
        <sz val="10"/>
        <rFont val="Calibri"/>
        <family val="2"/>
        <scheme val="minor"/>
      </rPr>
      <t xml:space="preserve"> Critical Hit: Paddington Bear Pack `98</t>
    </r>
    <r>
      <rPr>
        <sz val="10"/>
        <rFont val="Calibri"/>
        <family val="2"/>
        <scheme val="minor"/>
      </rPr>
      <t xml:space="preserve"> </t>
    </r>
  </si>
  <si>
    <r>
      <t xml:space="preserve">10 </t>
    </r>
    <r>
      <rPr>
        <sz val="10"/>
        <rFont val="Calibri"/>
        <family val="2"/>
        <scheme val="minor"/>
      </rPr>
      <t>w</t>
    </r>
    <r>
      <rPr>
        <sz val="10"/>
        <color rgb="FFFF0000"/>
        <rFont val="Calibri"/>
        <family val="2"/>
        <scheme val="minor"/>
      </rPr>
      <t xml:space="preserve"> 32</t>
    </r>
  </si>
  <si>
    <r>
      <t xml:space="preserve">D2/ A4 </t>
    </r>
    <r>
      <rPr>
        <i/>
        <sz val="10"/>
        <rFont val="Calibri"/>
        <family val="2"/>
        <scheme val="minor"/>
      </rPr>
      <t>or</t>
    </r>
    <r>
      <rPr>
        <sz val="10"/>
        <rFont val="Calibri"/>
        <family val="2"/>
        <scheme val="minor"/>
      </rPr>
      <t xml:space="preserve"> 9</t>
    </r>
  </si>
  <si>
    <r>
      <t xml:space="preserve">D23/ A26 </t>
    </r>
    <r>
      <rPr>
        <i/>
        <sz val="10"/>
        <rFont val="Calibri"/>
        <family val="2"/>
        <scheme val="minor"/>
      </rPr>
      <t>or</t>
    </r>
    <r>
      <rPr>
        <sz val="10"/>
        <rFont val="Calibri"/>
        <family val="2"/>
        <scheme val="minor"/>
      </rPr>
      <t xml:space="preserve"> 36</t>
    </r>
  </si>
  <si>
    <r>
      <t>American/ Phillipine</t>
    </r>
    <r>
      <rPr>
        <vertAlign val="superscript"/>
        <sz val="10"/>
        <rFont val="Calibri"/>
        <family val="2"/>
        <scheme val="minor"/>
      </rPr>
      <t xml:space="preserve"> 2</t>
    </r>
  </si>
  <si>
    <r>
      <t>Phillipine</t>
    </r>
    <r>
      <rPr>
        <vertAlign val="superscript"/>
        <sz val="10"/>
        <rFont val="Calibri"/>
        <family val="2"/>
        <scheme val="minor"/>
      </rPr>
      <t xml:space="preserve"> 2</t>
    </r>
  </si>
  <si>
    <r>
      <t>Back In the Saddle Again</t>
    </r>
    <r>
      <rPr>
        <i/>
        <sz val="10"/>
        <color theme="4"/>
        <rFont val="Calibri"/>
        <family val="2"/>
        <scheme val="minor"/>
      </rPr>
      <t xml:space="preserve"> - version 1.1</t>
    </r>
  </si>
  <si>
    <r>
      <t>3</t>
    </r>
    <r>
      <rPr>
        <vertAlign val="superscript"/>
        <sz val="10"/>
        <color theme="4"/>
        <rFont val="Calibri"/>
        <family val="2"/>
        <scheme val="minor"/>
      </rPr>
      <t>rd</t>
    </r>
    <r>
      <rPr>
        <sz val="10"/>
        <color theme="4"/>
        <rFont val="Calibri"/>
        <family val="2"/>
        <scheme val="minor"/>
      </rPr>
      <t xml:space="preserve"> Battalion Stopped Cold</t>
    </r>
  </si>
  <si>
    <r>
      <t xml:space="preserve">56 </t>
    </r>
    <r>
      <rPr>
        <sz val="10"/>
        <rFont val="Calibri"/>
        <family val="2"/>
        <scheme val="minor"/>
      </rPr>
      <t>w 18</t>
    </r>
  </si>
  <si>
    <r>
      <t xml:space="preserve">GS </t>
    </r>
    <r>
      <rPr>
        <sz val="10"/>
        <rFont val="Calibri"/>
        <family val="2"/>
        <scheme val="minor"/>
      </rPr>
      <t>w A: WC</t>
    </r>
  </si>
  <si>
    <r>
      <t>Down the Road</t>
    </r>
    <r>
      <rPr>
        <i/>
        <sz val="10"/>
        <color theme="4"/>
        <rFont val="Calibri"/>
        <family val="2"/>
        <scheme val="minor"/>
      </rPr>
      <t xml:space="preserve"> - verison 1.1</t>
    </r>
  </si>
  <si>
    <r>
      <t xml:space="preserve">CH3 </t>
    </r>
    <r>
      <rPr>
        <sz val="10"/>
        <rFont val="Calibri"/>
        <family val="2"/>
        <scheme val="minor"/>
      </rPr>
      <t>w CH4</t>
    </r>
  </si>
  <si>
    <r>
      <t>AH: KGP SSR</t>
    </r>
    <r>
      <rPr>
        <sz val="10"/>
        <rFont val="Calibri"/>
        <family val="2"/>
        <scheme val="minor"/>
      </rPr>
      <t xml:space="preserve">  w D: Tr8</t>
    </r>
  </si>
  <si>
    <r>
      <t xml:space="preserve">17 </t>
    </r>
    <r>
      <rPr>
        <sz val="10"/>
        <rFont val="Calibri"/>
        <family val="2"/>
        <scheme val="minor"/>
      </rPr>
      <t>w 57</t>
    </r>
  </si>
  <si>
    <r>
      <t>Leapfrog</t>
    </r>
    <r>
      <rPr>
        <i/>
        <sz val="10"/>
        <color theme="4"/>
        <rFont val="Calibri"/>
        <family val="2"/>
        <scheme val="minor"/>
      </rPr>
      <t xml:space="preserve"> - version 1.1</t>
    </r>
  </si>
  <si>
    <r>
      <t xml:space="preserve">09 </t>
    </r>
    <r>
      <rPr>
        <sz val="10"/>
        <rFont val="Calibri"/>
        <family val="2"/>
        <scheme val="minor"/>
      </rPr>
      <t>w 18</t>
    </r>
  </si>
  <si>
    <r>
      <t>Beyond Baugnez</t>
    </r>
    <r>
      <rPr>
        <i/>
        <sz val="10"/>
        <color theme="4"/>
        <rFont val="Calibri"/>
        <family val="2"/>
        <scheme val="minor"/>
      </rPr>
      <t xml:space="preserve"> - version 1.1</t>
    </r>
  </si>
  <si>
    <r>
      <t xml:space="preserve">AH: KGP SSR </t>
    </r>
    <r>
      <rPr>
        <sz val="10"/>
        <rFont val="Calibri"/>
        <family val="2"/>
        <scheme val="minor"/>
      </rPr>
      <t>w D: Dozer1, Tr2 w A: AE</t>
    </r>
  </si>
  <si>
    <r>
      <t>Devils In the Graveyard</t>
    </r>
    <r>
      <rPr>
        <i/>
        <sz val="10"/>
        <color theme="4"/>
        <rFont val="Calibri"/>
        <family val="2"/>
        <scheme val="minor"/>
      </rPr>
      <t xml:space="preserve"> - version 1.1</t>
    </r>
  </si>
  <si>
    <r>
      <t>Fuel Depot #2</t>
    </r>
    <r>
      <rPr>
        <i/>
        <sz val="10"/>
        <color theme="4"/>
        <rFont val="Calibri"/>
        <family val="2"/>
        <scheme val="minor"/>
      </rPr>
      <t xml:space="preserve"> - version 1.1</t>
    </r>
  </si>
  <si>
    <r>
      <t>19</t>
    </r>
    <r>
      <rPr>
        <sz val="10"/>
        <rFont val="Calibri"/>
        <family val="2"/>
        <scheme val="minor"/>
      </rPr>
      <t xml:space="preserve"> w </t>
    </r>
    <r>
      <rPr>
        <sz val="10"/>
        <color indexed="10"/>
        <rFont val="Calibri"/>
        <family val="2"/>
        <scheme val="minor"/>
      </rPr>
      <t>CH1 or 17</t>
    </r>
  </si>
  <si>
    <r>
      <t>Red On White</t>
    </r>
    <r>
      <rPr>
        <i/>
        <sz val="10"/>
        <color theme="4"/>
        <rFont val="Calibri"/>
        <family val="2"/>
        <scheme val="minor"/>
      </rPr>
      <t xml:space="preserve"> - version 1.1</t>
    </r>
  </si>
  <si>
    <r>
      <t>16</t>
    </r>
    <r>
      <rPr>
        <sz val="10"/>
        <rFont val="Calibri"/>
        <family val="2"/>
        <scheme val="minor"/>
      </rPr>
      <t xml:space="preserve"> w </t>
    </r>
    <r>
      <rPr>
        <sz val="10"/>
        <color indexed="10"/>
        <rFont val="Calibri"/>
        <family val="2"/>
        <scheme val="minor"/>
      </rPr>
      <t>18</t>
    </r>
    <r>
      <rPr>
        <sz val="10"/>
        <rFont val="Calibri"/>
        <family val="2"/>
        <scheme val="minor"/>
      </rPr>
      <t xml:space="preserve"> w 41 w 43</t>
    </r>
  </si>
  <si>
    <r>
      <t xml:space="preserve">DS, Ov1 </t>
    </r>
    <r>
      <rPr>
        <sz val="10"/>
        <rFont val="Calibri"/>
        <family val="2"/>
        <scheme val="minor"/>
      </rPr>
      <t>w D: FB4</t>
    </r>
  </si>
  <si>
    <r>
      <rPr>
        <sz val="10"/>
        <color rgb="FFFF0000"/>
        <rFont val="Calibri"/>
        <family val="2"/>
        <scheme val="minor"/>
      </rPr>
      <t>CH1</t>
    </r>
    <r>
      <rPr>
        <sz val="10"/>
        <rFont val="Calibri"/>
        <family val="2"/>
        <scheme val="minor"/>
      </rPr>
      <t xml:space="preserve"> w </t>
    </r>
    <r>
      <rPr>
        <sz val="10"/>
        <color indexed="10"/>
        <rFont val="Calibri"/>
        <family val="2"/>
        <scheme val="minor"/>
      </rPr>
      <t>41</t>
    </r>
  </si>
  <si>
    <r>
      <t>Across the Rapido</t>
    </r>
    <r>
      <rPr>
        <i/>
        <sz val="10"/>
        <color theme="4"/>
        <rFont val="Calibri"/>
        <family val="2"/>
        <scheme val="minor"/>
      </rPr>
      <t xml:space="preserve"> - version 1.1</t>
    </r>
  </si>
  <si>
    <r>
      <t>Meat Choppers</t>
    </r>
    <r>
      <rPr>
        <i/>
        <sz val="10"/>
        <color theme="4"/>
        <rFont val="Calibri"/>
        <family val="2"/>
        <scheme val="minor"/>
      </rPr>
      <t xml:space="preserve"> - version 1.2</t>
    </r>
  </si>
  <si>
    <r>
      <t>Parker's Last Stand</t>
    </r>
    <r>
      <rPr>
        <i/>
        <sz val="10"/>
        <color theme="4"/>
        <rFont val="Calibri"/>
        <family val="2"/>
        <scheme val="minor"/>
      </rPr>
      <t xml:space="preserve"> - version 1.1</t>
    </r>
  </si>
  <si>
    <r>
      <t>The Volksgrenadiers Try Again</t>
    </r>
    <r>
      <rPr>
        <i/>
        <sz val="10"/>
        <color theme="4"/>
        <rFont val="Calibri"/>
        <family val="2"/>
        <scheme val="minor"/>
      </rPr>
      <t xml:space="preserve"> - version 1.1</t>
    </r>
  </si>
  <si>
    <r>
      <t>Brief Breakfast</t>
    </r>
    <r>
      <rPr>
        <i/>
        <sz val="10"/>
        <color theme="4"/>
        <rFont val="Calibri"/>
        <family val="2"/>
        <scheme val="minor"/>
      </rPr>
      <t xml:space="preserve"> - version 1.2</t>
    </r>
  </si>
  <si>
    <r>
      <t>CH Baraque de Fraiture 2</t>
    </r>
    <r>
      <rPr>
        <vertAlign val="superscript"/>
        <sz val="10"/>
        <color theme="4"/>
        <rFont val="Calibri"/>
        <family val="2"/>
        <scheme val="minor"/>
      </rPr>
      <t>nd</t>
    </r>
    <r>
      <rPr>
        <sz val="10"/>
        <color theme="4"/>
        <rFont val="Calibri"/>
        <family val="2"/>
        <scheme val="minor"/>
      </rPr>
      <t xml:space="preserve"> Ed. BdF4, Out of the Attic Issue 1 OA13 &amp; Frontline Baraque de Fraiture BdF4</t>
    </r>
  </si>
  <si>
    <r>
      <t>10</t>
    </r>
    <r>
      <rPr>
        <sz val="10"/>
        <rFont val="Calibri"/>
        <family val="2"/>
        <scheme val="minor"/>
      </rPr>
      <t xml:space="preserve"> w </t>
    </r>
    <r>
      <rPr>
        <sz val="10"/>
        <color indexed="10"/>
        <rFont val="Calibri"/>
        <family val="2"/>
        <scheme val="minor"/>
      </rPr>
      <t>32</t>
    </r>
  </si>
  <si>
    <r>
      <t>Frozen Earth</t>
    </r>
    <r>
      <rPr>
        <i/>
        <sz val="10"/>
        <color theme="4"/>
        <rFont val="Calibri"/>
        <family val="2"/>
        <scheme val="minor"/>
      </rPr>
      <t xml:space="preserve"> - version 1.1</t>
    </r>
  </si>
  <si>
    <r>
      <t>The Gingerbread Men</t>
    </r>
    <r>
      <rPr>
        <i/>
        <sz val="10"/>
        <color theme="4"/>
        <rFont val="Calibri"/>
        <family val="2"/>
        <scheme val="minor"/>
      </rPr>
      <t xml:space="preserve"> - version 1.1</t>
    </r>
  </si>
  <si>
    <r>
      <t>Baraque de Fraiture</t>
    </r>
    <r>
      <rPr>
        <i/>
        <sz val="10"/>
        <color theme="4"/>
        <rFont val="Calibri"/>
        <family val="2"/>
        <scheme val="minor"/>
      </rPr>
      <t xml:space="preserve"> - version 1.1</t>
    </r>
  </si>
  <si>
    <r>
      <t>Cold Reception</t>
    </r>
    <r>
      <rPr>
        <i/>
        <sz val="10"/>
        <color theme="4"/>
        <rFont val="Calibri"/>
        <family val="2"/>
        <scheme val="minor"/>
      </rPr>
      <t xml:space="preserve"> - version 1.2</t>
    </r>
  </si>
  <si>
    <r>
      <t>Across the Aisne and Into Freineux</t>
    </r>
    <r>
      <rPr>
        <i/>
        <sz val="10"/>
        <color theme="4"/>
        <rFont val="Calibri"/>
        <family val="2"/>
        <scheme val="minor"/>
      </rPr>
      <t xml:space="preserve"> - version 1.2</t>
    </r>
  </si>
  <si>
    <r>
      <t>CH Baraque de Fraiture 2</t>
    </r>
    <r>
      <rPr>
        <vertAlign val="superscript"/>
        <sz val="10"/>
        <color theme="4"/>
        <rFont val="Calibri"/>
        <family val="2"/>
        <scheme val="minor"/>
      </rPr>
      <t>nd</t>
    </r>
    <r>
      <rPr>
        <sz val="10"/>
        <color theme="4"/>
        <rFont val="Calibri"/>
        <family val="2"/>
        <scheme val="minor"/>
      </rPr>
      <t xml:space="preserve"> Ed. BdF9, Out of the Attic Issue 1 OA14 &amp; Frontline Baraque de Fraiture BdF9</t>
    </r>
  </si>
  <si>
    <r>
      <t xml:space="preserve">Gavin's Train </t>
    </r>
    <r>
      <rPr>
        <i/>
        <sz val="10"/>
        <color theme="4"/>
        <rFont val="Calibri"/>
        <family val="2"/>
        <scheme val="minor"/>
      </rPr>
      <t>- version 1.1</t>
    </r>
  </si>
  <si>
    <r>
      <t xml:space="preserve">You've Killed Us! </t>
    </r>
    <r>
      <rPr>
        <i/>
        <sz val="10"/>
        <color theme="4"/>
        <rFont val="Calibri"/>
        <family val="2"/>
        <scheme val="minor"/>
      </rPr>
      <t>- version 1.1</t>
    </r>
  </si>
  <si>
    <r>
      <t xml:space="preserve">Maloney's Turn </t>
    </r>
    <r>
      <rPr>
        <i/>
        <sz val="10"/>
        <color theme="4"/>
        <rFont val="Calibri"/>
        <family val="2"/>
        <scheme val="minor"/>
      </rPr>
      <t>- version 1.1</t>
    </r>
  </si>
  <si>
    <r>
      <t xml:space="preserve">A Long Way To Berlin </t>
    </r>
    <r>
      <rPr>
        <i/>
        <sz val="10"/>
        <color theme="4"/>
        <rFont val="Calibri"/>
        <family val="2"/>
        <scheme val="minor"/>
      </rPr>
      <t>- version 1.1</t>
    </r>
  </si>
  <si>
    <r>
      <t xml:space="preserve">Lost Battalions </t>
    </r>
    <r>
      <rPr>
        <i/>
        <sz val="10"/>
        <color theme="4"/>
        <rFont val="Calibri"/>
        <family val="2"/>
        <scheme val="minor"/>
      </rPr>
      <t>- version 1.1</t>
    </r>
  </si>
  <si>
    <r>
      <t xml:space="preserve">Fire Brigade To Filiolet </t>
    </r>
    <r>
      <rPr>
        <i/>
        <sz val="10"/>
        <color theme="4"/>
        <rFont val="Calibri"/>
        <family val="2"/>
        <scheme val="minor"/>
      </rPr>
      <t>- version 1.1</t>
    </r>
  </si>
  <si>
    <r>
      <t xml:space="preserve">Shanley's Hill </t>
    </r>
    <r>
      <rPr>
        <i/>
        <sz val="10"/>
        <color theme="4"/>
        <rFont val="Calibri"/>
        <family val="2"/>
        <scheme val="minor"/>
      </rPr>
      <t>- version 1.1</t>
    </r>
  </si>
  <si>
    <r>
      <t xml:space="preserve">Everybody's Dying </t>
    </r>
    <r>
      <rPr>
        <i/>
        <sz val="10"/>
        <color theme="4"/>
        <rFont val="Calibri"/>
        <family val="2"/>
        <scheme val="minor"/>
      </rPr>
      <t>- version 1.1</t>
    </r>
  </si>
  <si>
    <r>
      <t xml:space="preserve">Lifeline </t>
    </r>
    <r>
      <rPr>
        <i/>
        <sz val="10"/>
        <color theme="4"/>
        <rFont val="Calibri"/>
        <family val="2"/>
        <scheme val="minor"/>
      </rPr>
      <t>- version 1.1</t>
    </r>
  </si>
  <si>
    <r>
      <t xml:space="preserve">Access Denied </t>
    </r>
    <r>
      <rPr>
        <i/>
        <sz val="10"/>
        <color theme="4"/>
        <rFont val="Calibri"/>
        <family val="2"/>
        <scheme val="minor"/>
      </rPr>
      <t>- version 1.1</t>
    </r>
  </si>
  <si>
    <r>
      <t>The Last Fire Mission</t>
    </r>
    <r>
      <rPr>
        <i/>
        <sz val="10"/>
        <color theme="4"/>
        <rFont val="Calibri"/>
        <family val="2"/>
        <scheme val="minor"/>
      </rPr>
      <t xml:space="preserve"> - version 2.0</t>
    </r>
  </si>
  <si>
    <r>
      <t>German (SS)</t>
    </r>
    <r>
      <rPr>
        <vertAlign val="superscript"/>
        <sz val="10"/>
        <rFont val="Calibri"/>
        <family val="2"/>
        <scheme val="minor"/>
      </rPr>
      <t xml:space="preserve"> CH: BFD</t>
    </r>
  </si>
  <si>
    <r>
      <t>Jail Break</t>
    </r>
    <r>
      <rPr>
        <i/>
        <sz val="10"/>
        <color theme="4"/>
        <rFont val="Calibri"/>
        <family val="2"/>
        <scheme val="minor"/>
      </rPr>
      <t xml:space="preserve"> - version 2.0</t>
    </r>
  </si>
  <si>
    <r>
      <t>Moabit Mayhem</t>
    </r>
    <r>
      <rPr>
        <i/>
        <sz val="10"/>
        <color theme="4"/>
        <rFont val="Calibri"/>
        <family val="2"/>
        <scheme val="minor"/>
      </rPr>
      <t xml:space="preserve"> - version 2.0</t>
    </r>
  </si>
  <si>
    <r>
      <t xml:space="preserve">Clearing the Station - </t>
    </r>
    <r>
      <rPr>
        <i/>
        <sz val="10"/>
        <color theme="4"/>
        <rFont val="Calibri"/>
        <family val="2"/>
        <scheme val="minor"/>
      </rPr>
      <t>version 2.0</t>
    </r>
  </si>
  <si>
    <r>
      <t>Standoff At the Moltke Bridge</t>
    </r>
    <r>
      <rPr>
        <i/>
        <sz val="10"/>
        <color theme="4"/>
        <rFont val="Calibri"/>
        <family val="2"/>
        <scheme val="minor"/>
      </rPr>
      <t xml:space="preserve"> - version 2.0</t>
    </r>
  </si>
  <si>
    <r>
      <t>Send In the Fallschirmajägers</t>
    </r>
    <r>
      <rPr>
        <i/>
        <sz val="10"/>
        <color theme="4"/>
        <rFont val="Calibri"/>
        <family val="2"/>
        <scheme val="minor"/>
      </rPr>
      <t xml:space="preserve"> - version 2.0</t>
    </r>
  </si>
  <si>
    <r>
      <t xml:space="preserve">Himler's House </t>
    </r>
    <r>
      <rPr>
        <i/>
        <sz val="10"/>
        <color theme="4"/>
        <rFont val="Calibri"/>
        <family val="2"/>
        <scheme val="minor"/>
      </rPr>
      <t>- version 2.0</t>
    </r>
  </si>
  <si>
    <r>
      <t xml:space="preserve">Götterdammerung </t>
    </r>
    <r>
      <rPr>
        <i/>
        <sz val="10"/>
        <color theme="4"/>
        <rFont val="Calibri"/>
        <family val="2"/>
        <scheme val="minor"/>
      </rPr>
      <t>- version 2.0</t>
    </r>
  </si>
  <si>
    <r>
      <t>Wagnerian Crescendo</t>
    </r>
    <r>
      <rPr>
        <i/>
        <sz val="10"/>
        <color theme="4"/>
        <rFont val="Calibri"/>
        <family val="2"/>
        <scheme val="minor"/>
      </rPr>
      <t xml:space="preserve"> - version 2.0</t>
    </r>
  </si>
  <si>
    <r>
      <t xml:space="preserve">Clearing the Back 40 </t>
    </r>
    <r>
      <rPr>
        <i/>
        <sz val="10"/>
        <color theme="4"/>
        <rFont val="Calibri"/>
        <family val="2"/>
        <scheme val="minor"/>
      </rPr>
      <t>- version 2.0</t>
    </r>
  </si>
  <si>
    <r>
      <t xml:space="preserve">Over Open Sights </t>
    </r>
    <r>
      <rPr>
        <i/>
        <sz val="10"/>
        <color theme="4"/>
        <rFont val="Calibri"/>
        <family val="2"/>
        <scheme val="minor"/>
      </rPr>
      <t>- version 2.0</t>
    </r>
  </si>
  <si>
    <r>
      <t>When Diploacy Fails -</t>
    </r>
    <r>
      <rPr>
        <i/>
        <sz val="10"/>
        <color theme="4"/>
        <rFont val="Calibri"/>
        <family val="2"/>
        <scheme val="minor"/>
      </rPr>
      <t xml:space="preserve"> version 2.0</t>
    </r>
  </si>
  <si>
    <r>
      <t xml:space="preserve">Raise the Red Banner! - </t>
    </r>
    <r>
      <rPr>
        <i/>
        <sz val="10"/>
        <color theme="4"/>
        <rFont val="Calibri"/>
        <family val="2"/>
        <scheme val="minor"/>
      </rPr>
      <t>version 2.0</t>
    </r>
  </si>
  <si>
    <r>
      <t>In the Belly of the Beast</t>
    </r>
    <r>
      <rPr>
        <i/>
        <sz val="10"/>
        <color theme="4"/>
        <rFont val="Calibri"/>
        <family val="2"/>
        <scheme val="minor"/>
      </rPr>
      <t xml:space="preserve"> - version 2.0</t>
    </r>
  </si>
  <si>
    <r>
      <t xml:space="preserve">Breakout From Hell - </t>
    </r>
    <r>
      <rPr>
        <i/>
        <sz val="10"/>
        <color theme="4"/>
        <rFont val="Calibri"/>
        <family val="2"/>
        <scheme val="minor"/>
      </rPr>
      <t>version 2.0</t>
    </r>
  </si>
  <si>
    <r>
      <t>The Last Fire Mission</t>
    </r>
    <r>
      <rPr>
        <i/>
        <sz val="10"/>
        <color theme="4"/>
        <rFont val="Calibri"/>
        <family val="2"/>
        <scheme val="minor"/>
      </rPr>
      <t xml:space="preserve"> - version 1.2</t>
    </r>
  </si>
  <si>
    <r>
      <t>Jail Break</t>
    </r>
    <r>
      <rPr>
        <i/>
        <sz val="10"/>
        <color theme="4"/>
        <rFont val="Calibri"/>
        <family val="2"/>
        <scheme val="minor"/>
      </rPr>
      <t xml:space="preserve"> - version 1.1</t>
    </r>
  </si>
  <si>
    <r>
      <t>Moabit Mayhem</t>
    </r>
    <r>
      <rPr>
        <i/>
        <sz val="10"/>
        <color theme="4"/>
        <rFont val="Calibri"/>
        <family val="2"/>
        <scheme val="minor"/>
      </rPr>
      <t xml:space="preserve"> - version 1.3</t>
    </r>
  </si>
  <si>
    <r>
      <t>Standoff At the Moltke Bridge</t>
    </r>
    <r>
      <rPr>
        <i/>
        <sz val="10"/>
        <color theme="4"/>
        <rFont val="Calibri"/>
        <family val="2"/>
        <scheme val="minor"/>
      </rPr>
      <t xml:space="preserve"> - version 1.3</t>
    </r>
  </si>
  <si>
    <r>
      <t>Send In the Fallschirmajägers</t>
    </r>
    <r>
      <rPr>
        <i/>
        <sz val="10"/>
        <color theme="4"/>
        <rFont val="Calibri"/>
        <family val="2"/>
        <scheme val="minor"/>
      </rPr>
      <t xml:space="preserve"> - version 1.3</t>
    </r>
  </si>
  <si>
    <r>
      <t>Wagnerian Crescendo</t>
    </r>
    <r>
      <rPr>
        <i/>
        <sz val="10"/>
        <color theme="4"/>
        <rFont val="Calibri"/>
        <family val="2"/>
        <scheme val="minor"/>
      </rPr>
      <t xml:space="preserve"> - version 1.1</t>
    </r>
  </si>
  <si>
    <r>
      <t xml:space="preserve">Clearing the Back 40 </t>
    </r>
    <r>
      <rPr>
        <i/>
        <sz val="10"/>
        <color theme="4"/>
        <rFont val="Calibri"/>
        <family val="2"/>
        <scheme val="minor"/>
      </rPr>
      <t>- version 1.2</t>
    </r>
  </si>
  <si>
    <r>
      <t xml:space="preserve">Over Open Sights </t>
    </r>
    <r>
      <rPr>
        <i/>
        <sz val="10"/>
        <color theme="4"/>
        <rFont val="Calibri"/>
        <family val="2"/>
        <scheme val="minor"/>
      </rPr>
      <t>- version 1.2</t>
    </r>
  </si>
  <si>
    <r>
      <t>When Diploacy Fails -</t>
    </r>
    <r>
      <rPr>
        <i/>
        <sz val="10"/>
        <color theme="4"/>
        <rFont val="Calibri"/>
        <family val="2"/>
        <scheme val="minor"/>
      </rPr>
      <t xml:space="preserve"> version 1.2</t>
    </r>
  </si>
  <si>
    <r>
      <t xml:space="preserve">Raise the Red Banner! - </t>
    </r>
    <r>
      <rPr>
        <i/>
        <sz val="10"/>
        <color theme="4"/>
        <rFont val="Calibri"/>
        <family val="2"/>
        <scheme val="minor"/>
      </rPr>
      <t>version 1.2</t>
    </r>
  </si>
  <si>
    <r>
      <t>In the Belly of the Beast</t>
    </r>
    <r>
      <rPr>
        <i/>
        <sz val="10"/>
        <color theme="4"/>
        <rFont val="Calibri"/>
        <family val="2"/>
        <scheme val="minor"/>
      </rPr>
      <t xml:space="preserve"> - version 1.3</t>
    </r>
  </si>
  <si>
    <r>
      <t xml:space="preserve">Breakout From Hell - </t>
    </r>
    <r>
      <rPr>
        <i/>
        <sz val="10"/>
        <color theme="4"/>
        <rFont val="Calibri"/>
        <family val="2"/>
        <scheme val="minor"/>
      </rPr>
      <t>version 1.2</t>
    </r>
  </si>
  <si>
    <r>
      <t xml:space="preserve">CH: B2 North </t>
    </r>
    <r>
      <rPr>
        <sz val="10"/>
        <rFont val="Calibri"/>
        <family val="2"/>
        <scheme val="minor"/>
      </rPr>
      <t>w</t>
    </r>
    <r>
      <rPr>
        <sz val="10"/>
        <color indexed="10"/>
        <rFont val="Calibri"/>
        <family val="2"/>
        <scheme val="minor"/>
      </rPr>
      <t xml:space="preserve"> CH: B2 South</t>
    </r>
  </si>
  <si>
    <r>
      <t>Moabit Mayhem</t>
    </r>
    <r>
      <rPr>
        <i/>
        <sz val="10"/>
        <color theme="4"/>
        <rFont val="Calibri"/>
        <family val="2"/>
        <scheme val="minor"/>
      </rPr>
      <t xml:space="preserve"> - version 1.1</t>
    </r>
  </si>
  <si>
    <r>
      <t>Blood &amp; Iron: The 27</t>
    </r>
    <r>
      <rPr>
        <u/>
        <vertAlign val="superscript"/>
        <sz val="10"/>
        <rFont val="Calibri"/>
        <family val="2"/>
        <scheme val="minor"/>
      </rPr>
      <t>th</t>
    </r>
    <r>
      <rPr>
        <u/>
        <sz val="10"/>
        <rFont val="Calibri"/>
        <family val="2"/>
        <scheme val="minor"/>
      </rPr>
      <t xml:space="preserve"> Infantry Division In the Item Pocket</t>
    </r>
  </si>
  <si>
    <r>
      <t>Blood &amp; Iron: The 27</t>
    </r>
    <r>
      <rPr>
        <vertAlign val="superscript"/>
        <sz val="10"/>
        <rFont val="Calibri"/>
        <family val="2"/>
        <scheme val="minor"/>
      </rPr>
      <t>th</t>
    </r>
    <r>
      <rPr>
        <sz val="10"/>
        <rFont val="Calibri"/>
        <family val="2"/>
        <scheme val="minor"/>
      </rPr>
      <t xml:space="preserve"> Infantry Division In the Item Pocket</t>
    </r>
  </si>
  <si>
    <r>
      <t xml:space="preserve">CH: Oosterbeek N </t>
    </r>
    <r>
      <rPr>
        <sz val="10"/>
        <rFont val="Calibri"/>
        <family val="2"/>
        <scheme val="minor"/>
      </rPr>
      <t>w</t>
    </r>
    <r>
      <rPr>
        <sz val="10"/>
        <color indexed="10"/>
        <rFont val="Calibri"/>
        <family val="2"/>
        <scheme val="minor"/>
      </rPr>
      <t xml:space="preserve"> CH: Oosterbeek S</t>
    </r>
  </si>
  <si>
    <r>
      <t>Polish</t>
    </r>
    <r>
      <rPr>
        <vertAlign val="superscript"/>
        <sz val="10"/>
        <rFont val="Calibri"/>
        <family val="2"/>
        <scheme val="minor"/>
      </rPr>
      <t xml:space="preserve"> 4</t>
    </r>
  </si>
  <si>
    <r>
      <t>New Zealand</t>
    </r>
    <r>
      <rPr>
        <vertAlign val="superscript"/>
        <sz val="10"/>
        <rFont val="Calibri"/>
        <family val="2"/>
        <scheme val="minor"/>
      </rPr>
      <t xml:space="preserve"> 4</t>
    </r>
    <r>
      <rPr>
        <sz val="10"/>
        <rFont val="Calibri"/>
        <family val="2"/>
        <scheme val="minor"/>
      </rPr>
      <t xml:space="preserve"> / Indian</t>
    </r>
    <r>
      <rPr>
        <vertAlign val="superscript"/>
        <sz val="10"/>
        <rFont val="Calibri"/>
        <family val="2"/>
        <scheme val="minor"/>
      </rPr>
      <t xml:space="preserve"> 4</t>
    </r>
  </si>
  <si>
    <r>
      <t>Hell's Bridgehead 3</t>
    </r>
    <r>
      <rPr>
        <vertAlign val="superscript"/>
        <sz val="10"/>
        <color theme="4"/>
        <rFont val="Calibri"/>
        <family val="2"/>
        <scheme val="minor"/>
      </rPr>
      <t>rd</t>
    </r>
    <r>
      <rPr>
        <sz val="10"/>
        <color theme="4"/>
        <rFont val="Calibri"/>
        <family val="2"/>
        <scheme val="minor"/>
      </rPr>
      <t xml:space="preserve"> Edition HB Bonus 1</t>
    </r>
  </si>
  <si>
    <r>
      <t>Spanish Nationalist</t>
    </r>
    <r>
      <rPr>
        <vertAlign val="superscript"/>
        <sz val="10"/>
        <rFont val="Calibri"/>
        <family val="2"/>
        <scheme val="minor"/>
      </rPr>
      <t xml:space="preserve"> CH: Condor Legions</t>
    </r>
  </si>
  <si>
    <r>
      <t>Spanish Republican</t>
    </r>
    <r>
      <rPr>
        <vertAlign val="superscript"/>
        <sz val="10"/>
        <rFont val="Calibri"/>
        <family val="2"/>
        <scheme val="minor"/>
      </rPr>
      <t xml:space="preserve"> CH: Condor Legions</t>
    </r>
  </si>
  <si>
    <r>
      <t>Spanish Republican</t>
    </r>
    <r>
      <rPr>
        <vertAlign val="superscript"/>
        <sz val="10"/>
        <rFont val="Calibri"/>
        <family val="2"/>
        <scheme val="minor"/>
      </rPr>
      <t xml:space="preserve"> CH: Guerra Civil</t>
    </r>
  </si>
  <si>
    <r>
      <t>Spanish Nationalist</t>
    </r>
    <r>
      <rPr>
        <vertAlign val="superscript"/>
        <sz val="10"/>
        <rFont val="Calibri"/>
        <family val="2"/>
        <scheme val="minor"/>
      </rPr>
      <t xml:space="preserve"> CH: Guerra Civil</t>
    </r>
  </si>
  <si>
    <r>
      <t>Ov1</t>
    </r>
    <r>
      <rPr>
        <vertAlign val="superscript"/>
        <sz val="10"/>
        <rFont val="Calibri"/>
        <family val="2"/>
        <scheme val="minor"/>
      </rPr>
      <t xml:space="preserve"> CH:Condor Legions             </t>
    </r>
  </si>
  <si>
    <r>
      <t>Italian (CTV)</t>
    </r>
    <r>
      <rPr>
        <vertAlign val="superscript"/>
        <sz val="10"/>
        <rFont val="Calibri"/>
        <family val="2"/>
        <scheme val="minor"/>
      </rPr>
      <t xml:space="preserve"> CH: Guerra Civil</t>
    </r>
  </si>
  <si>
    <r>
      <t>12</t>
    </r>
    <r>
      <rPr>
        <sz val="10"/>
        <rFont val="Calibri"/>
        <family val="2"/>
        <scheme val="minor"/>
      </rPr>
      <t xml:space="preserve"> w</t>
    </r>
    <r>
      <rPr>
        <sz val="10"/>
        <color indexed="10"/>
        <rFont val="Calibri"/>
        <family val="2"/>
        <scheme val="minor"/>
      </rPr>
      <t xml:space="preserve"> 43</t>
    </r>
    <r>
      <rPr>
        <sz val="10"/>
        <rFont val="Arial"/>
        <family val="2"/>
      </rPr>
      <t/>
    </r>
  </si>
  <si>
    <r>
      <t>Italian (CTV)</t>
    </r>
    <r>
      <rPr>
        <vertAlign val="superscript"/>
        <sz val="10"/>
        <rFont val="Calibri"/>
        <family val="2"/>
        <scheme val="minor"/>
      </rPr>
      <t xml:space="preserve"> CH: Condor Legions</t>
    </r>
  </si>
  <si>
    <r>
      <t>14</t>
    </r>
    <r>
      <rPr>
        <sz val="10"/>
        <rFont val="Calibri"/>
        <family val="2"/>
        <scheme val="minor"/>
      </rPr>
      <t xml:space="preserve"> w</t>
    </r>
    <r>
      <rPr>
        <sz val="10"/>
        <color indexed="10"/>
        <rFont val="Calibri"/>
        <family val="2"/>
        <scheme val="minor"/>
      </rPr>
      <t xml:space="preserve"> 22</t>
    </r>
    <r>
      <rPr>
        <sz val="10"/>
        <rFont val="Calibri"/>
        <family val="2"/>
        <scheme val="minor"/>
      </rPr>
      <t xml:space="preserve"> w </t>
    </r>
    <r>
      <rPr>
        <sz val="10"/>
        <color indexed="10"/>
        <rFont val="Calibri"/>
        <family val="2"/>
        <scheme val="minor"/>
      </rPr>
      <t>CH: SCW 1</t>
    </r>
  </si>
  <si>
    <r>
      <t>17</t>
    </r>
    <r>
      <rPr>
        <sz val="10"/>
        <rFont val="Calibri"/>
        <family val="2"/>
        <scheme val="minor"/>
      </rPr>
      <t xml:space="preserve"> w</t>
    </r>
    <r>
      <rPr>
        <sz val="10"/>
        <color indexed="10"/>
        <rFont val="Calibri"/>
        <family val="2"/>
        <scheme val="minor"/>
      </rPr>
      <t xml:space="preserve"> 42</t>
    </r>
    <r>
      <rPr>
        <sz val="10"/>
        <rFont val="Arial"/>
        <family val="2"/>
      </rPr>
      <t/>
    </r>
  </si>
  <si>
    <r>
      <t xml:space="preserve">03 w </t>
    </r>
    <r>
      <rPr>
        <sz val="10"/>
        <color indexed="10"/>
        <rFont val="Calibri"/>
        <family val="2"/>
        <scheme val="minor"/>
      </rPr>
      <t>18</t>
    </r>
    <r>
      <rPr>
        <sz val="10"/>
        <rFont val="Calibri"/>
        <family val="2"/>
        <scheme val="minor"/>
      </rPr>
      <t xml:space="preserve"> w </t>
    </r>
    <r>
      <rPr>
        <sz val="10"/>
        <color indexed="10"/>
        <rFont val="Calibri"/>
        <family val="2"/>
        <scheme val="minor"/>
      </rPr>
      <t>44</t>
    </r>
    <r>
      <rPr>
        <sz val="10"/>
        <rFont val="Calibri"/>
        <family val="2"/>
        <scheme val="minor"/>
      </rPr>
      <t xml:space="preserve"> w CH: SCW 2</t>
    </r>
    <r>
      <rPr>
        <sz val="10"/>
        <color indexed="10"/>
        <rFont val="Arial"/>
        <family val="2"/>
      </rPr>
      <t/>
    </r>
  </si>
  <si>
    <r>
      <t>12</t>
    </r>
    <r>
      <rPr>
        <sz val="10"/>
        <rFont val="Calibri"/>
        <family val="2"/>
        <scheme val="minor"/>
      </rPr>
      <t xml:space="preserve"> w </t>
    </r>
    <r>
      <rPr>
        <sz val="10"/>
        <color indexed="10"/>
        <rFont val="Calibri"/>
        <family val="2"/>
        <scheme val="minor"/>
      </rPr>
      <t>CH: SCW 1</t>
    </r>
  </si>
  <si>
    <r>
      <t xml:space="preserve">39 </t>
    </r>
    <r>
      <rPr>
        <sz val="10"/>
        <rFont val="Calibri"/>
        <family val="2"/>
        <scheme val="minor"/>
      </rPr>
      <t>w</t>
    </r>
    <r>
      <rPr>
        <sz val="10"/>
        <color rgb="FFFF0000"/>
        <rFont val="Calibri"/>
        <family val="2"/>
        <scheme val="minor"/>
      </rPr>
      <t xml:space="preserve"> 47</t>
    </r>
  </si>
  <si>
    <r>
      <rPr>
        <sz val="10"/>
        <color rgb="FFFF0000"/>
        <rFont val="Calibri"/>
        <family val="2"/>
        <scheme val="minor"/>
      </rPr>
      <t>07</t>
    </r>
    <r>
      <rPr>
        <sz val="10"/>
        <rFont val="Calibri"/>
        <family val="2"/>
        <scheme val="minor"/>
      </rPr>
      <t xml:space="preserve"> w 10 w </t>
    </r>
    <r>
      <rPr>
        <sz val="10"/>
        <color rgb="FFFF0000"/>
        <rFont val="Calibri"/>
        <family val="2"/>
        <scheme val="minor"/>
      </rPr>
      <t>16</t>
    </r>
    <r>
      <rPr>
        <sz val="10"/>
        <rFont val="Calibri"/>
        <family val="2"/>
        <scheme val="minor"/>
      </rPr>
      <t xml:space="preserve"> w 19 w</t>
    </r>
    <r>
      <rPr>
        <sz val="10"/>
        <color rgb="FFFF0000"/>
        <rFont val="Calibri"/>
        <family val="2"/>
        <scheme val="minor"/>
      </rPr>
      <t xml:space="preserve"> 33</t>
    </r>
    <r>
      <rPr>
        <sz val="10"/>
        <rFont val="Calibri"/>
        <family val="2"/>
        <scheme val="minor"/>
      </rPr>
      <t xml:space="preserve"> w 40</t>
    </r>
  </si>
  <si>
    <r>
      <rPr>
        <sz val="10"/>
        <color rgb="FFFF0000"/>
        <rFont val="Calibri"/>
        <family val="2"/>
        <scheme val="minor"/>
      </rPr>
      <t>34</t>
    </r>
    <r>
      <rPr>
        <sz val="10"/>
        <rFont val="Calibri"/>
        <family val="2"/>
        <scheme val="minor"/>
      </rPr>
      <t xml:space="preserve"> w </t>
    </r>
    <r>
      <rPr>
        <sz val="10"/>
        <color rgb="FFFF0000"/>
        <rFont val="Calibri"/>
        <family val="2"/>
        <scheme val="minor"/>
      </rPr>
      <t>36</t>
    </r>
  </si>
  <si>
    <r>
      <t xml:space="preserve">20 </t>
    </r>
    <r>
      <rPr>
        <sz val="10"/>
        <rFont val="Calibri"/>
        <family val="2"/>
        <scheme val="minor"/>
      </rPr>
      <t>w</t>
    </r>
    <r>
      <rPr>
        <sz val="10"/>
        <color rgb="FFFF0000"/>
        <rFont val="Calibri"/>
        <family val="2"/>
        <scheme val="minor"/>
      </rPr>
      <t xml:space="preserve"> 21 </t>
    </r>
    <r>
      <rPr>
        <sz val="10"/>
        <rFont val="Calibri"/>
        <family val="2"/>
        <scheme val="minor"/>
      </rPr>
      <t>w</t>
    </r>
    <r>
      <rPr>
        <sz val="10"/>
        <color rgb="FFFF0000"/>
        <rFont val="Calibri"/>
        <family val="2"/>
        <scheme val="minor"/>
      </rPr>
      <t xml:space="preserve"> 23</t>
    </r>
  </si>
  <si>
    <r>
      <t xml:space="preserve">British / New Zealand </t>
    </r>
    <r>
      <rPr>
        <vertAlign val="superscript"/>
        <sz val="10"/>
        <rFont val="Calibri"/>
        <family val="2"/>
        <scheme val="minor"/>
      </rPr>
      <t>4</t>
    </r>
  </si>
  <si>
    <r>
      <t xml:space="preserve">03 w </t>
    </r>
    <r>
      <rPr>
        <sz val="10"/>
        <color rgb="FFFF0000"/>
        <rFont val="Calibri"/>
        <family val="2"/>
        <scheme val="minor"/>
      </rPr>
      <t>18</t>
    </r>
  </si>
  <si>
    <r>
      <rPr>
        <sz val="10"/>
        <color rgb="FFFF0000"/>
        <rFont val="Calibri"/>
        <family val="2"/>
        <scheme val="minor"/>
      </rPr>
      <t>32</t>
    </r>
    <r>
      <rPr>
        <sz val="10"/>
        <rFont val="Calibri"/>
        <family val="2"/>
        <scheme val="minor"/>
      </rPr>
      <t xml:space="preserve"> w </t>
    </r>
    <r>
      <rPr>
        <sz val="10"/>
        <color rgb="FFFF0000"/>
        <rFont val="Calibri"/>
        <family val="2"/>
        <scheme val="minor"/>
      </rPr>
      <t>41</t>
    </r>
  </si>
  <si>
    <r>
      <t xml:space="preserve">Gumanian </t>
    </r>
    <r>
      <rPr>
        <vertAlign val="superscript"/>
        <sz val="10"/>
        <rFont val="Calibri"/>
        <family val="2"/>
        <scheme val="minor"/>
      </rPr>
      <t>2</t>
    </r>
  </si>
  <si>
    <r>
      <rPr>
        <sz val="10"/>
        <color rgb="FFFF0000"/>
        <rFont val="Calibri"/>
        <family val="2"/>
        <scheme val="minor"/>
      </rPr>
      <t>22</t>
    </r>
    <r>
      <rPr>
        <sz val="10"/>
        <rFont val="Calibri"/>
        <family val="2"/>
        <scheme val="minor"/>
      </rPr>
      <t xml:space="preserve"> w </t>
    </r>
    <r>
      <rPr>
        <sz val="10"/>
        <color rgb="FFFF0000"/>
        <rFont val="Calibri"/>
        <family val="2"/>
        <scheme val="minor"/>
      </rPr>
      <t>37</t>
    </r>
  </si>
  <si>
    <r>
      <t xml:space="preserve">Polish </t>
    </r>
    <r>
      <rPr>
        <vertAlign val="superscript"/>
        <sz val="10"/>
        <rFont val="Calibri"/>
        <family val="2"/>
        <scheme val="minor"/>
      </rPr>
      <t>7</t>
    </r>
  </si>
  <si>
    <r>
      <rPr>
        <sz val="10"/>
        <color rgb="FFFF0000"/>
        <rFont val="Calibri"/>
        <family val="2"/>
        <scheme val="minor"/>
      </rPr>
      <t>02</t>
    </r>
    <r>
      <rPr>
        <sz val="10"/>
        <rFont val="Calibri"/>
        <family val="2"/>
        <scheme val="minor"/>
      </rPr>
      <t xml:space="preserve"> w </t>
    </r>
    <r>
      <rPr>
        <sz val="10"/>
        <color rgb="FFFF0000"/>
        <rFont val="Calibri"/>
        <family val="2"/>
        <scheme val="minor"/>
      </rPr>
      <t>03</t>
    </r>
  </si>
  <si>
    <r>
      <t xml:space="preserve">Polish </t>
    </r>
    <r>
      <rPr>
        <vertAlign val="superscript"/>
        <sz val="10"/>
        <rFont val="Calibri"/>
        <family val="2"/>
        <scheme val="minor"/>
      </rPr>
      <t>1 I</t>
    </r>
  </si>
  <si>
    <r>
      <t xml:space="preserve">American / Burmese </t>
    </r>
    <r>
      <rPr>
        <vertAlign val="superscript"/>
        <sz val="10"/>
        <rFont val="Calibri"/>
        <family val="2"/>
        <scheme val="minor"/>
      </rPr>
      <t>4</t>
    </r>
  </si>
  <si>
    <r>
      <rPr>
        <sz val="10"/>
        <color rgb="FFFF0000"/>
        <rFont val="Calibri"/>
        <family val="2"/>
        <scheme val="minor"/>
      </rPr>
      <t>35</t>
    </r>
    <r>
      <rPr>
        <sz val="10"/>
        <rFont val="Calibri"/>
        <family val="2"/>
        <scheme val="minor"/>
      </rPr>
      <t xml:space="preserve"> w </t>
    </r>
    <r>
      <rPr>
        <sz val="10"/>
        <color rgb="FFFF0000"/>
        <rFont val="Calibri"/>
        <family val="2"/>
        <scheme val="minor"/>
      </rPr>
      <t>37</t>
    </r>
  </si>
  <si>
    <r>
      <t>Kravchenko's 6</t>
    </r>
    <r>
      <rPr>
        <vertAlign val="superscript"/>
        <sz val="10"/>
        <color theme="4"/>
        <rFont val="Calibri"/>
        <family val="2"/>
        <scheme val="minor"/>
      </rPr>
      <t>th</t>
    </r>
    <r>
      <rPr>
        <sz val="10"/>
        <color theme="4"/>
        <rFont val="Calibri"/>
        <family val="2"/>
        <scheme val="minor"/>
      </rPr>
      <t xml:space="preserve"> Guards Tank Army</t>
    </r>
  </si>
  <si>
    <r>
      <rPr>
        <sz val="10"/>
        <color rgb="FFFF0000"/>
        <rFont val="Calibri"/>
        <family val="2"/>
        <scheme val="minor"/>
      </rPr>
      <t>16</t>
    </r>
    <r>
      <rPr>
        <sz val="10"/>
        <rFont val="Calibri"/>
        <family val="2"/>
        <scheme val="minor"/>
      </rPr>
      <t xml:space="preserve"> w </t>
    </r>
    <r>
      <rPr>
        <sz val="10"/>
        <color rgb="FFFF0000"/>
        <rFont val="Calibri"/>
        <family val="2"/>
        <scheme val="minor"/>
      </rPr>
      <t>10</t>
    </r>
  </si>
  <si>
    <r>
      <t>Egyptian</t>
    </r>
    <r>
      <rPr>
        <vertAlign val="superscript"/>
        <sz val="10"/>
        <rFont val="Calibri"/>
        <family val="2"/>
        <scheme val="minor"/>
      </rPr>
      <t xml:space="preserve"> CH: Genesis II</t>
    </r>
  </si>
  <si>
    <r>
      <rPr>
        <sz val="10"/>
        <color rgb="FFFF0000"/>
        <rFont val="Calibri"/>
        <family val="2"/>
        <scheme val="minor"/>
      </rPr>
      <t>39</t>
    </r>
    <r>
      <rPr>
        <sz val="10"/>
        <rFont val="Calibri"/>
        <family val="2"/>
        <scheme val="minor"/>
      </rPr>
      <t xml:space="preserve"> w </t>
    </r>
    <r>
      <rPr>
        <sz val="10"/>
        <color rgb="FFFF0000"/>
        <rFont val="Calibri"/>
        <family val="2"/>
        <scheme val="minor"/>
      </rPr>
      <t>2</t>
    </r>
  </si>
  <si>
    <r>
      <t xml:space="preserve">Ethiopian </t>
    </r>
    <r>
      <rPr>
        <vertAlign val="superscript"/>
        <sz val="10"/>
        <rFont val="Calibri"/>
        <family val="2"/>
        <scheme val="minor"/>
      </rPr>
      <t>12</t>
    </r>
  </si>
  <si>
    <r>
      <t>25</t>
    </r>
    <r>
      <rPr>
        <sz val="10"/>
        <rFont val="Calibri"/>
        <family val="2"/>
        <scheme val="minor"/>
      </rPr>
      <t xml:space="preserve"> w </t>
    </r>
    <r>
      <rPr>
        <sz val="10"/>
        <color indexed="10"/>
        <rFont val="Calibri"/>
        <family val="2"/>
        <scheme val="minor"/>
      </rPr>
      <t>28</t>
    </r>
  </si>
  <si>
    <r>
      <rPr>
        <sz val="10"/>
        <color rgb="FFFF0000"/>
        <rFont val="Calibri"/>
        <family val="2"/>
        <scheme val="minor"/>
      </rPr>
      <t>34</t>
    </r>
    <r>
      <rPr>
        <sz val="10"/>
        <rFont val="Calibri"/>
        <family val="2"/>
        <scheme val="minor"/>
      </rPr>
      <t xml:space="preserve"> w </t>
    </r>
    <r>
      <rPr>
        <sz val="10"/>
        <color rgb="FFFF0000"/>
        <rFont val="Calibri"/>
        <family val="2"/>
        <scheme val="minor"/>
      </rPr>
      <t>32</t>
    </r>
  </si>
  <si>
    <r>
      <t xml:space="preserve">German (SS) </t>
    </r>
    <r>
      <rPr>
        <vertAlign val="superscript"/>
        <sz val="10"/>
        <rFont val="Calibri"/>
        <family val="2"/>
        <scheme val="minor"/>
      </rPr>
      <t>CH5</t>
    </r>
  </si>
  <si>
    <r>
      <t xml:space="preserve">French </t>
    </r>
    <r>
      <rPr>
        <vertAlign val="superscript"/>
        <sz val="10"/>
        <rFont val="Calibri"/>
        <family val="2"/>
        <scheme val="minor"/>
      </rPr>
      <t>CH5</t>
    </r>
  </si>
  <si>
    <r>
      <t xml:space="preserve">Polish </t>
    </r>
    <r>
      <rPr>
        <vertAlign val="superscript"/>
        <sz val="10"/>
        <rFont val="Calibri"/>
        <family val="2"/>
        <scheme val="minor"/>
      </rPr>
      <t>3</t>
    </r>
  </si>
  <si>
    <r>
      <t xml:space="preserve">Russian </t>
    </r>
    <r>
      <rPr>
        <vertAlign val="superscript"/>
        <sz val="10"/>
        <rFont val="Calibri"/>
        <family val="2"/>
        <scheme val="minor"/>
      </rPr>
      <t>5 R</t>
    </r>
  </si>
  <si>
    <r>
      <t>38</t>
    </r>
    <r>
      <rPr>
        <sz val="10"/>
        <rFont val="Calibri"/>
        <family val="2"/>
        <scheme val="minor"/>
      </rPr>
      <t xml:space="preserve"> w </t>
    </r>
    <r>
      <rPr>
        <sz val="10"/>
        <color indexed="10"/>
        <rFont val="Calibri"/>
        <family val="2"/>
        <scheme val="minor"/>
      </rPr>
      <t>43</t>
    </r>
  </si>
  <si>
    <r>
      <rPr>
        <sz val="10"/>
        <color rgb="FFFF0000"/>
        <rFont val="Calibri"/>
        <family val="2"/>
        <scheme val="minor"/>
      </rPr>
      <t>10</t>
    </r>
    <r>
      <rPr>
        <sz val="10"/>
        <rFont val="Calibri"/>
        <family val="2"/>
        <scheme val="minor"/>
      </rPr>
      <t xml:space="preserve"> w 11</t>
    </r>
  </si>
  <si>
    <r>
      <rPr>
        <sz val="10"/>
        <color rgb="FFFF0000"/>
        <rFont val="Calibri"/>
        <family val="2"/>
        <scheme val="minor"/>
      </rPr>
      <t>15</t>
    </r>
    <r>
      <rPr>
        <sz val="10"/>
        <rFont val="Calibri"/>
        <family val="2"/>
        <scheme val="minor"/>
      </rPr>
      <t xml:space="preserve"> w </t>
    </r>
    <r>
      <rPr>
        <sz val="10"/>
        <color rgb="FFFF0000"/>
        <rFont val="Calibri"/>
        <family val="2"/>
        <scheme val="minor"/>
      </rPr>
      <t>33</t>
    </r>
  </si>
  <si>
    <r>
      <t>03</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33</t>
    </r>
  </si>
  <si>
    <r>
      <rPr>
        <sz val="10"/>
        <color rgb="FFFF0000"/>
        <rFont val="Calibri"/>
        <family val="2"/>
        <scheme val="minor"/>
      </rPr>
      <t>12</t>
    </r>
    <r>
      <rPr>
        <sz val="10"/>
        <rFont val="Calibri"/>
        <family val="2"/>
        <scheme val="minor"/>
      </rPr>
      <t xml:space="preserve"> w </t>
    </r>
    <r>
      <rPr>
        <sz val="10"/>
        <color rgb="FFFF0000"/>
        <rFont val="Calibri"/>
        <family val="2"/>
        <scheme val="minor"/>
      </rPr>
      <t>18</t>
    </r>
  </si>
  <si>
    <r>
      <rPr>
        <sz val="10"/>
        <color rgb="FFFF0000"/>
        <rFont val="Calibri"/>
        <family val="2"/>
        <scheme val="minor"/>
      </rPr>
      <t>15</t>
    </r>
    <r>
      <rPr>
        <sz val="10"/>
        <rFont val="Calibri"/>
        <family val="2"/>
        <scheme val="minor"/>
      </rPr>
      <t xml:space="preserve"> w </t>
    </r>
    <r>
      <rPr>
        <sz val="10"/>
        <color rgb="FFFF0000"/>
        <rFont val="Calibri"/>
        <family val="2"/>
        <scheme val="minor"/>
      </rPr>
      <t>25</t>
    </r>
  </si>
  <si>
    <r>
      <t>37</t>
    </r>
    <r>
      <rPr>
        <sz val="10"/>
        <rFont val="Calibri"/>
        <family val="2"/>
        <scheme val="minor"/>
      </rPr>
      <t xml:space="preserve"> w </t>
    </r>
    <r>
      <rPr>
        <sz val="10"/>
        <color indexed="10"/>
        <rFont val="Calibri"/>
        <family val="2"/>
        <scheme val="minor"/>
      </rPr>
      <t>39</t>
    </r>
    <r>
      <rPr>
        <sz val="10"/>
        <rFont val="Calibri"/>
        <family val="2"/>
        <scheme val="minor"/>
      </rPr>
      <t xml:space="preserve"> w </t>
    </r>
    <r>
      <rPr>
        <sz val="10"/>
        <color indexed="10"/>
        <rFont val="Calibri"/>
        <family val="2"/>
        <scheme val="minor"/>
      </rPr>
      <t>43</t>
    </r>
  </si>
  <si>
    <r>
      <t>38</t>
    </r>
    <r>
      <rPr>
        <sz val="10"/>
        <rFont val="Calibri"/>
        <family val="2"/>
        <scheme val="minor"/>
      </rPr>
      <t xml:space="preserve"> w </t>
    </r>
    <r>
      <rPr>
        <sz val="10"/>
        <color indexed="10"/>
        <rFont val="Calibri"/>
        <family val="2"/>
        <scheme val="minor"/>
      </rPr>
      <t>42</t>
    </r>
  </si>
  <si>
    <r>
      <rPr>
        <sz val="10"/>
        <color rgb="FFFF0000"/>
        <rFont val="Calibri"/>
        <family val="2"/>
        <scheme val="minor"/>
      </rPr>
      <t>13</t>
    </r>
    <r>
      <rPr>
        <sz val="10"/>
        <rFont val="Calibri"/>
        <family val="2"/>
        <scheme val="minor"/>
      </rPr>
      <t xml:space="preserve"> w</t>
    </r>
    <r>
      <rPr>
        <sz val="10"/>
        <color rgb="FFFF0000"/>
        <rFont val="Calibri"/>
        <family val="2"/>
        <scheme val="minor"/>
      </rPr>
      <t xml:space="preserve"> 18</t>
    </r>
  </si>
  <si>
    <r>
      <t xml:space="preserve">German </t>
    </r>
    <r>
      <rPr>
        <vertAlign val="superscript"/>
        <sz val="10"/>
        <rFont val="Calibri"/>
        <family val="2"/>
        <scheme val="minor"/>
      </rPr>
      <t>F</t>
    </r>
  </si>
  <si>
    <r>
      <t xml:space="preserve">British / Canadian </t>
    </r>
    <r>
      <rPr>
        <vertAlign val="superscript"/>
        <sz val="10"/>
        <rFont val="Calibri"/>
        <family val="2"/>
        <scheme val="minor"/>
      </rPr>
      <t>4</t>
    </r>
  </si>
  <si>
    <r>
      <t>04</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16</t>
    </r>
    <r>
      <rPr>
        <sz val="10"/>
        <rFont val="Calibri"/>
        <family val="2"/>
        <scheme val="minor"/>
      </rPr>
      <t xml:space="preserve"> w</t>
    </r>
    <r>
      <rPr>
        <sz val="10"/>
        <color indexed="10"/>
        <rFont val="Calibri"/>
        <family val="2"/>
        <scheme val="minor"/>
      </rPr>
      <t xml:space="preserve"> 33</t>
    </r>
  </si>
  <si>
    <r>
      <rPr>
        <sz val="10"/>
        <color rgb="FFFF0000"/>
        <rFont val="Calibri"/>
        <family val="2"/>
        <scheme val="minor"/>
      </rPr>
      <t>2</t>
    </r>
    <r>
      <rPr>
        <sz val="10"/>
        <rFont val="Calibri"/>
        <family val="2"/>
        <scheme val="minor"/>
      </rPr>
      <t xml:space="preserve"> w </t>
    </r>
    <r>
      <rPr>
        <sz val="10"/>
        <color rgb="FFFF0000"/>
        <rFont val="Calibri"/>
        <family val="2"/>
        <scheme val="minor"/>
      </rPr>
      <t>7</t>
    </r>
    <r>
      <rPr>
        <sz val="10"/>
        <rFont val="Calibri"/>
        <family val="2"/>
        <scheme val="minor"/>
      </rPr>
      <t xml:space="preserve"> w 8 w 18</t>
    </r>
  </si>
  <si>
    <r>
      <rPr>
        <sz val="10"/>
        <color rgb="FFFF0000"/>
        <rFont val="Calibri"/>
        <family val="2"/>
        <scheme val="minor"/>
      </rPr>
      <t>16</t>
    </r>
    <r>
      <rPr>
        <sz val="10"/>
        <rFont val="Calibri"/>
        <family val="2"/>
        <scheme val="minor"/>
      </rPr>
      <t xml:space="preserve"> w </t>
    </r>
    <r>
      <rPr>
        <sz val="10"/>
        <color rgb="FFFF0000"/>
        <rFont val="Calibri"/>
        <family val="2"/>
        <scheme val="minor"/>
      </rPr>
      <t>17</t>
    </r>
  </si>
  <si>
    <r>
      <t>02</t>
    </r>
    <r>
      <rPr>
        <sz val="10"/>
        <rFont val="Calibri"/>
        <family val="2"/>
        <scheme val="minor"/>
      </rPr>
      <t xml:space="preserve"> w 16 w </t>
    </r>
    <r>
      <rPr>
        <sz val="10"/>
        <color indexed="10"/>
        <rFont val="Calibri"/>
        <family val="2"/>
        <scheme val="minor"/>
      </rPr>
      <t>18</t>
    </r>
    <r>
      <rPr>
        <sz val="10"/>
        <rFont val="Calibri"/>
        <family val="2"/>
        <scheme val="minor"/>
      </rPr>
      <t xml:space="preserve"> w 33</t>
    </r>
  </si>
  <si>
    <r>
      <rPr>
        <sz val="10"/>
        <color rgb="FFFF0000"/>
        <rFont val="Calibri"/>
        <family val="2"/>
        <scheme val="minor"/>
      </rPr>
      <t>16</t>
    </r>
    <r>
      <rPr>
        <sz val="10"/>
        <rFont val="Calibri"/>
        <family val="2"/>
        <scheme val="minor"/>
      </rPr>
      <t xml:space="preserve"> w </t>
    </r>
    <r>
      <rPr>
        <sz val="10"/>
        <color rgb="FFFF0000"/>
        <rFont val="Calibri"/>
        <family val="2"/>
        <scheme val="minor"/>
      </rPr>
      <t>43</t>
    </r>
  </si>
  <si>
    <r>
      <t>05</t>
    </r>
    <r>
      <rPr>
        <sz val="10"/>
        <rFont val="Calibri"/>
        <family val="2"/>
        <scheme val="minor"/>
      </rPr>
      <t xml:space="preserve"> w</t>
    </r>
    <r>
      <rPr>
        <sz val="10"/>
        <color indexed="10"/>
        <rFont val="Calibri"/>
        <family val="2"/>
        <scheme val="minor"/>
      </rPr>
      <t xml:space="preserve"> 39</t>
    </r>
  </si>
  <si>
    <r>
      <t>05</t>
    </r>
    <r>
      <rPr>
        <sz val="10"/>
        <rFont val="Calibri"/>
        <family val="2"/>
        <scheme val="minor"/>
      </rPr>
      <t xml:space="preserve"> w</t>
    </r>
    <r>
      <rPr>
        <sz val="10"/>
        <color indexed="10"/>
        <rFont val="Calibri"/>
        <family val="2"/>
        <scheme val="minor"/>
      </rPr>
      <t xml:space="preserve"> 10</t>
    </r>
  </si>
  <si>
    <r>
      <t>32</t>
    </r>
    <r>
      <rPr>
        <sz val="10"/>
        <rFont val="Calibri"/>
        <family val="2"/>
        <scheme val="minor"/>
      </rPr>
      <t xml:space="preserve"> w</t>
    </r>
    <r>
      <rPr>
        <sz val="10"/>
        <color indexed="10"/>
        <rFont val="Calibri"/>
        <family val="2"/>
        <scheme val="minor"/>
      </rPr>
      <t xml:space="preserve"> 34</t>
    </r>
  </si>
  <si>
    <r>
      <t>32</t>
    </r>
    <r>
      <rPr>
        <sz val="10"/>
        <rFont val="Calibri"/>
        <family val="2"/>
        <scheme val="minor"/>
      </rPr>
      <t xml:space="preserve"> w</t>
    </r>
    <r>
      <rPr>
        <sz val="10"/>
        <color indexed="10"/>
        <rFont val="Calibri"/>
        <family val="2"/>
        <scheme val="minor"/>
      </rPr>
      <t xml:space="preserve"> 40</t>
    </r>
  </si>
  <si>
    <r>
      <rPr>
        <sz val="10"/>
        <color rgb="FFFF0000"/>
        <rFont val="Calibri"/>
        <family val="2"/>
        <scheme val="minor"/>
      </rPr>
      <t>15</t>
    </r>
    <r>
      <rPr>
        <sz val="10"/>
        <rFont val="Calibri"/>
        <family val="2"/>
        <scheme val="minor"/>
      </rPr>
      <t xml:space="preserve"> w</t>
    </r>
    <r>
      <rPr>
        <sz val="10"/>
        <color rgb="FFFF0000"/>
        <rFont val="Calibri"/>
        <family val="2"/>
        <scheme val="minor"/>
      </rPr>
      <t xml:space="preserve"> 25</t>
    </r>
  </si>
  <si>
    <r>
      <t>27</t>
    </r>
    <r>
      <rPr>
        <sz val="10"/>
        <color indexed="10"/>
        <rFont val="Calibri"/>
        <family val="2"/>
        <scheme val="minor"/>
      </rPr>
      <t xml:space="preserve"> </t>
    </r>
    <r>
      <rPr>
        <sz val="10"/>
        <rFont val="Calibri"/>
        <family val="2"/>
        <scheme val="minor"/>
      </rPr>
      <t>w 28 w 29</t>
    </r>
  </si>
  <si>
    <r>
      <t xml:space="preserve">Croatian </t>
    </r>
    <r>
      <rPr>
        <vertAlign val="superscript"/>
        <sz val="10"/>
        <rFont val="Calibri"/>
        <family val="2"/>
        <scheme val="minor"/>
      </rPr>
      <t>3</t>
    </r>
  </si>
  <si>
    <r>
      <t>Partisan (Ustashi)</t>
    </r>
    <r>
      <rPr>
        <vertAlign val="superscript"/>
        <sz val="10"/>
        <rFont val="Calibri"/>
        <family val="2"/>
        <scheme val="minor"/>
      </rPr>
      <t xml:space="preserve"> 12</t>
    </r>
  </si>
  <si>
    <r>
      <t xml:space="preserve">Commonwealth </t>
    </r>
    <r>
      <rPr>
        <vertAlign val="superscript"/>
        <sz val="10"/>
        <rFont val="Calibri"/>
        <family val="2"/>
        <scheme val="minor"/>
      </rPr>
      <t>4</t>
    </r>
  </si>
  <si>
    <r>
      <rPr>
        <sz val="10"/>
        <color rgb="FFFF0000"/>
        <rFont val="Calibri"/>
        <family val="2"/>
        <scheme val="minor"/>
      </rPr>
      <t>20</t>
    </r>
    <r>
      <rPr>
        <sz val="10"/>
        <rFont val="Calibri"/>
        <family val="2"/>
        <scheme val="minor"/>
      </rPr>
      <t xml:space="preserve"> w </t>
    </r>
    <r>
      <rPr>
        <sz val="10"/>
        <color rgb="FFFF0000"/>
        <rFont val="Calibri"/>
        <family val="2"/>
        <scheme val="minor"/>
      </rPr>
      <t>21</t>
    </r>
    <r>
      <rPr>
        <sz val="10"/>
        <rFont val="Calibri"/>
        <family val="2"/>
        <scheme val="minor"/>
      </rPr>
      <t xml:space="preserve"> </t>
    </r>
  </si>
  <si>
    <r>
      <t xml:space="preserve">Belgian </t>
    </r>
    <r>
      <rPr>
        <vertAlign val="superscript"/>
        <sz val="10"/>
        <rFont val="Calibri"/>
        <family val="2"/>
        <scheme val="minor"/>
      </rPr>
      <t>1 I</t>
    </r>
  </si>
  <si>
    <r>
      <t>22</t>
    </r>
    <r>
      <rPr>
        <sz val="10"/>
        <rFont val="Calibri"/>
        <family val="2"/>
        <scheme val="minor"/>
      </rPr>
      <t xml:space="preserve"> w</t>
    </r>
    <r>
      <rPr>
        <sz val="10"/>
        <color indexed="10"/>
        <rFont val="Calibri"/>
        <family val="2"/>
        <scheme val="minor"/>
      </rPr>
      <t xml:space="preserve"> 23</t>
    </r>
  </si>
  <si>
    <r>
      <t>05</t>
    </r>
    <r>
      <rPr>
        <sz val="10"/>
        <color indexed="8"/>
        <rFont val="Calibri"/>
        <family val="2"/>
        <scheme val="minor"/>
      </rPr>
      <t xml:space="preserve"> w </t>
    </r>
    <r>
      <rPr>
        <sz val="10"/>
        <color indexed="10"/>
        <rFont val="Calibri"/>
        <family val="2"/>
        <scheme val="minor"/>
      </rPr>
      <t>19</t>
    </r>
    <r>
      <rPr>
        <sz val="10"/>
        <color indexed="8"/>
        <rFont val="Calibri"/>
        <family val="2"/>
        <scheme val="minor"/>
      </rPr>
      <t xml:space="preserve"> w </t>
    </r>
    <r>
      <rPr>
        <sz val="10"/>
        <color indexed="10"/>
        <rFont val="Calibri"/>
        <family val="2"/>
        <scheme val="minor"/>
      </rPr>
      <t>33</t>
    </r>
    <r>
      <rPr>
        <sz val="10"/>
        <color indexed="8"/>
        <rFont val="Calibri"/>
        <family val="2"/>
        <scheme val="minor"/>
      </rPr>
      <t xml:space="preserve"> w </t>
    </r>
    <r>
      <rPr>
        <sz val="10"/>
        <color indexed="10"/>
        <rFont val="Calibri"/>
        <family val="2"/>
        <scheme val="minor"/>
      </rPr>
      <t>43</t>
    </r>
  </si>
  <si>
    <r>
      <t>06</t>
    </r>
    <r>
      <rPr>
        <sz val="10"/>
        <rFont val="Calibri"/>
        <family val="2"/>
        <scheme val="minor"/>
      </rPr>
      <t xml:space="preserve"> w</t>
    </r>
    <r>
      <rPr>
        <sz val="10"/>
        <color indexed="10"/>
        <rFont val="Calibri"/>
        <family val="2"/>
        <scheme val="minor"/>
      </rPr>
      <t xml:space="preserve"> 41</t>
    </r>
  </si>
  <si>
    <r>
      <t>16</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35</t>
    </r>
  </si>
  <si>
    <r>
      <t>British / Gurkha</t>
    </r>
    <r>
      <rPr>
        <vertAlign val="superscript"/>
        <sz val="10"/>
        <rFont val="Calibri"/>
        <family val="2"/>
        <scheme val="minor"/>
      </rPr>
      <t xml:space="preserve"> 4</t>
    </r>
    <r>
      <rPr>
        <sz val="10"/>
        <rFont val="Calibri"/>
        <family val="2"/>
        <scheme val="minor"/>
      </rPr>
      <t xml:space="preserve"> / Indian</t>
    </r>
    <r>
      <rPr>
        <vertAlign val="superscript"/>
        <sz val="10"/>
        <rFont val="Calibri"/>
        <family val="2"/>
        <scheme val="minor"/>
      </rPr>
      <t xml:space="preserve"> 4</t>
    </r>
  </si>
  <si>
    <r>
      <t>38</t>
    </r>
    <r>
      <rPr>
        <sz val="10"/>
        <rFont val="Calibri"/>
        <family val="2"/>
        <scheme val="minor"/>
      </rPr>
      <t xml:space="preserve"> w </t>
    </r>
    <r>
      <rPr>
        <sz val="10"/>
        <color indexed="10"/>
        <rFont val="Calibri"/>
        <family val="2"/>
        <scheme val="minor"/>
      </rPr>
      <t>39</t>
    </r>
  </si>
  <si>
    <r>
      <t>10</t>
    </r>
    <r>
      <rPr>
        <sz val="10"/>
        <rFont val="Calibri"/>
        <family val="2"/>
        <scheme val="minor"/>
      </rPr>
      <t xml:space="preserve"> w 40 w </t>
    </r>
    <r>
      <rPr>
        <sz val="10"/>
        <color indexed="10"/>
        <rFont val="Calibri"/>
        <family val="2"/>
        <scheme val="minor"/>
      </rPr>
      <t>42</t>
    </r>
  </si>
  <si>
    <r>
      <t>23</t>
    </r>
    <r>
      <rPr>
        <sz val="10"/>
        <color indexed="8"/>
        <rFont val="Calibri"/>
        <family val="2"/>
        <scheme val="minor"/>
      </rPr>
      <t xml:space="preserve"> w </t>
    </r>
    <r>
      <rPr>
        <sz val="10"/>
        <rFont val="Calibri"/>
        <family val="2"/>
        <scheme val="minor"/>
      </rPr>
      <t>33</t>
    </r>
    <r>
      <rPr>
        <sz val="10"/>
        <color indexed="8"/>
        <rFont val="Calibri"/>
        <family val="2"/>
        <scheme val="minor"/>
      </rPr>
      <t xml:space="preserve"> w </t>
    </r>
    <r>
      <rPr>
        <sz val="10"/>
        <color indexed="10"/>
        <rFont val="Calibri"/>
        <family val="2"/>
        <scheme val="minor"/>
      </rPr>
      <t>40</t>
    </r>
  </si>
  <si>
    <r>
      <t>07</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t>
    </r>
    <r>
      <rPr>
        <sz val="10"/>
        <color indexed="10"/>
        <rFont val="Calibri"/>
        <family val="2"/>
        <scheme val="minor"/>
      </rPr>
      <t>32</t>
    </r>
  </si>
  <si>
    <r>
      <t xml:space="preserve">Belgium </t>
    </r>
    <r>
      <rPr>
        <vertAlign val="superscript"/>
        <sz val="10"/>
        <rFont val="Calibri"/>
        <family val="2"/>
        <scheme val="minor"/>
      </rPr>
      <t>1</t>
    </r>
  </si>
  <si>
    <r>
      <t>05</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16</t>
    </r>
  </si>
  <si>
    <r>
      <t xml:space="preserve">CH: StB I </t>
    </r>
    <r>
      <rPr>
        <sz val="10"/>
        <rFont val="Calibri"/>
        <family val="2"/>
        <scheme val="minor"/>
      </rPr>
      <t>w</t>
    </r>
    <r>
      <rPr>
        <sz val="10"/>
        <color indexed="10"/>
        <rFont val="Calibri"/>
        <family val="2"/>
        <scheme val="minor"/>
      </rPr>
      <t xml:space="preserve"> CH: StB II</t>
    </r>
  </si>
  <si>
    <r>
      <rPr>
        <sz val="10"/>
        <color rgb="FFFF0000"/>
        <rFont val="Calibri"/>
        <family val="2"/>
        <scheme val="minor"/>
      </rPr>
      <t>18</t>
    </r>
    <r>
      <rPr>
        <sz val="10"/>
        <rFont val="Calibri"/>
        <family val="2"/>
        <scheme val="minor"/>
      </rPr>
      <t xml:space="preserve"> w </t>
    </r>
    <r>
      <rPr>
        <sz val="10"/>
        <color rgb="FFFF0000"/>
        <rFont val="Calibri"/>
        <family val="2"/>
        <scheme val="minor"/>
      </rPr>
      <t>20</t>
    </r>
  </si>
  <si>
    <r>
      <t>05</t>
    </r>
    <r>
      <rPr>
        <sz val="10"/>
        <rFont val="Calibri"/>
        <family val="2"/>
        <scheme val="minor"/>
      </rPr>
      <t xml:space="preserve"> w </t>
    </r>
    <r>
      <rPr>
        <sz val="10"/>
        <color indexed="10"/>
        <rFont val="Calibri"/>
        <family val="2"/>
        <scheme val="minor"/>
      </rPr>
      <t>32</t>
    </r>
  </si>
  <si>
    <r>
      <t>17</t>
    </r>
    <r>
      <rPr>
        <sz val="10"/>
        <rFont val="Calibri"/>
        <family val="2"/>
        <scheme val="minor"/>
      </rPr>
      <t xml:space="preserve"> w </t>
    </r>
    <r>
      <rPr>
        <sz val="10"/>
        <color indexed="10"/>
        <rFont val="Calibri"/>
        <family val="2"/>
        <scheme val="minor"/>
      </rPr>
      <t>46</t>
    </r>
  </si>
  <si>
    <r>
      <t>17</t>
    </r>
    <r>
      <rPr>
        <sz val="10"/>
        <rFont val="Calibri"/>
        <family val="2"/>
        <scheme val="minor"/>
      </rPr>
      <t xml:space="preserve"> w </t>
    </r>
    <r>
      <rPr>
        <sz val="10"/>
        <color indexed="10"/>
        <rFont val="Calibri"/>
        <family val="2"/>
        <scheme val="minor"/>
      </rPr>
      <t>38</t>
    </r>
  </si>
  <si>
    <r>
      <t>Arab</t>
    </r>
    <r>
      <rPr>
        <vertAlign val="superscript"/>
        <sz val="10"/>
        <rFont val="Calibri"/>
        <family val="2"/>
        <scheme val="minor"/>
      </rPr>
      <t xml:space="preserve"> 4 CH: Genesis 48</t>
    </r>
  </si>
  <si>
    <r>
      <t>Israeli</t>
    </r>
    <r>
      <rPr>
        <vertAlign val="superscript"/>
        <sz val="10"/>
        <rFont val="Calibri"/>
        <family val="2"/>
        <scheme val="minor"/>
      </rPr>
      <t xml:space="preserve"> CH: Genesis 48 G</t>
    </r>
  </si>
  <si>
    <r>
      <t>Israeli</t>
    </r>
    <r>
      <rPr>
        <vertAlign val="superscript"/>
        <sz val="10"/>
        <rFont val="Calibri"/>
        <family val="2"/>
        <scheme val="minor"/>
      </rPr>
      <t xml:space="preserve"> CH: Genesis 48</t>
    </r>
  </si>
  <si>
    <r>
      <t>13</t>
    </r>
    <r>
      <rPr>
        <sz val="10"/>
        <rFont val="Calibri"/>
        <family val="2"/>
        <scheme val="minor"/>
      </rPr>
      <t xml:space="preserve"> w </t>
    </r>
    <r>
      <rPr>
        <sz val="10"/>
        <color indexed="10"/>
        <rFont val="Calibri"/>
        <family val="2"/>
        <scheme val="minor"/>
      </rPr>
      <t>42</t>
    </r>
  </si>
  <si>
    <r>
      <t xml:space="preserve">Canadian </t>
    </r>
    <r>
      <rPr>
        <vertAlign val="superscript"/>
        <sz val="10"/>
        <rFont val="Calibri"/>
        <family val="2"/>
        <scheme val="minor"/>
      </rPr>
      <t>4 F</t>
    </r>
  </si>
  <si>
    <r>
      <rPr>
        <sz val="10"/>
        <color rgb="FFFF0000"/>
        <rFont val="Calibri"/>
        <family val="2"/>
        <scheme val="minor"/>
      </rPr>
      <t>41</t>
    </r>
    <r>
      <rPr>
        <sz val="10"/>
        <rFont val="Calibri"/>
        <family val="2"/>
        <scheme val="minor"/>
      </rPr>
      <t xml:space="preserve"> w </t>
    </r>
    <r>
      <rPr>
        <sz val="10"/>
        <color rgb="FFFF0000"/>
        <rFont val="Calibri"/>
        <family val="2"/>
        <scheme val="minor"/>
      </rPr>
      <t>42</t>
    </r>
  </si>
  <si>
    <r>
      <t xml:space="preserve">British / Gurkha </t>
    </r>
    <r>
      <rPr>
        <vertAlign val="superscript"/>
        <sz val="10"/>
        <rFont val="Calibri"/>
        <family val="2"/>
        <scheme val="minor"/>
      </rPr>
      <t>4</t>
    </r>
  </si>
  <si>
    <r>
      <t>07</t>
    </r>
    <r>
      <rPr>
        <sz val="10"/>
        <rFont val="Calibri"/>
        <family val="2"/>
        <scheme val="minor"/>
      </rPr>
      <t xml:space="preserve"> w </t>
    </r>
    <r>
      <rPr>
        <sz val="10"/>
        <color indexed="10"/>
        <rFont val="Calibri"/>
        <family val="2"/>
        <scheme val="minor"/>
      </rPr>
      <t>34</t>
    </r>
    <r>
      <rPr>
        <sz val="10"/>
        <rFont val="Calibri"/>
        <family val="2"/>
        <scheme val="minor"/>
      </rPr>
      <t xml:space="preserve"> w </t>
    </r>
    <r>
      <rPr>
        <sz val="10"/>
        <color indexed="10"/>
        <rFont val="Calibri"/>
        <family val="2"/>
        <scheme val="minor"/>
      </rPr>
      <t>47</t>
    </r>
  </si>
  <si>
    <r>
      <rPr>
        <sz val="10"/>
        <color rgb="FFFF0000"/>
        <rFont val="Calibri"/>
        <family val="2"/>
        <scheme val="minor"/>
      </rPr>
      <t>3</t>
    </r>
    <r>
      <rPr>
        <sz val="10"/>
        <rFont val="Calibri"/>
        <family val="2"/>
        <scheme val="minor"/>
      </rPr>
      <t xml:space="preserve"> w </t>
    </r>
    <r>
      <rPr>
        <sz val="10"/>
        <color rgb="FFFF0000"/>
        <rFont val="Calibri"/>
        <family val="2"/>
        <scheme val="minor"/>
      </rPr>
      <t>18</t>
    </r>
  </si>
  <si>
    <r>
      <rPr>
        <sz val="10"/>
        <color rgb="FFFF0000"/>
        <rFont val="Calibri"/>
        <family val="2"/>
        <scheme val="minor"/>
      </rPr>
      <t>2</t>
    </r>
    <r>
      <rPr>
        <sz val="10"/>
        <rFont val="Calibri"/>
        <family val="2"/>
        <scheme val="minor"/>
      </rPr>
      <t xml:space="preserve"> w </t>
    </r>
    <r>
      <rPr>
        <sz val="10"/>
        <color rgb="FFFF0000"/>
        <rFont val="Calibri"/>
        <family val="2"/>
        <scheme val="minor"/>
      </rPr>
      <t>17</t>
    </r>
    <r>
      <rPr>
        <sz val="10"/>
        <rFont val="Calibri"/>
        <family val="2"/>
        <scheme val="minor"/>
      </rPr>
      <t xml:space="preserve"> w </t>
    </r>
    <r>
      <rPr>
        <sz val="10"/>
        <color rgb="FFFF0000"/>
        <rFont val="Calibri"/>
        <family val="2"/>
        <scheme val="minor"/>
      </rPr>
      <t>10</t>
    </r>
  </si>
  <si>
    <r>
      <t>Dutch</t>
    </r>
    <r>
      <rPr>
        <vertAlign val="superscript"/>
        <sz val="10"/>
        <rFont val="Calibri"/>
        <family val="2"/>
        <scheme val="minor"/>
      </rPr>
      <t xml:space="preserve"> 1</t>
    </r>
    <r>
      <rPr>
        <sz val="10"/>
        <rFont val="Calibri"/>
        <family val="2"/>
        <scheme val="minor"/>
      </rPr>
      <t xml:space="preserve"> / British</t>
    </r>
  </si>
  <si>
    <r>
      <t>IRA</t>
    </r>
    <r>
      <rPr>
        <vertAlign val="superscript"/>
        <sz val="10"/>
        <rFont val="Calibri"/>
        <family val="2"/>
        <scheme val="minor"/>
      </rPr>
      <t xml:space="preserve"> 12</t>
    </r>
  </si>
  <si>
    <r>
      <t>Black &amp; Tans</t>
    </r>
    <r>
      <rPr>
        <vertAlign val="superscript"/>
        <sz val="10"/>
        <rFont val="Calibri"/>
        <family val="2"/>
        <scheme val="minor"/>
      </rPr>
      <t xml:space="preserve"> 4</t>
    </r>
  </si>
  <si>
    <r>
      <t>Free State</t>
    </r>
    <r>
      <rPr>
        <vertAlign val="superscript"/>
        <sz val="10"/>
        <rFont val="Calibri"/>
        <family val="2"/>
        <scheme val="minor"/>
      </rPr>
      <t xml:space="preserve"> 4</t>
    </r>
  </si>
  <si>
    <r>
      <t>b</t>
    </r>
    <r>
      <rPr>
        <sz val="10"/>
        <rFont val="Calibri"/>
        <family val="2"/>
        <scheme val="minor"/>
      </rPr>
      <t xml:space="preserve"> w</t>
    </r>
    <r>
      <rPr>
        <sz val="10"/>
        <color indexed="10"/>
        <rFont val="Calibri"/>
        <family val="2"/>
        <scheme val="minor"/>
      </rPr>
      <t xml:space="preserve"> c</t>
    </r>
    <r>
      <rPr>
        <sz val="10"/>
        <rFont val="Calibri"/>
        <family val="2"/>
        <scheme val="minor"/>
      </rPr>
      <t xml:space="preserve"> w </t>
    </r>
    <r>
      <rPr>
        <sz val="10"/>
        <color indexed="10"/>
        <rFont val="Calibri"/>
        <family val="2"/>
        <scheme val="minor"/>
      </rPr>
      <t>e</t>
    </r>
    <r>
      <rPr>
        <sz val="10"/>
        <rFont val="Calibri"/>
        <family val="2"/>
        <scheme val="minor"/>
      </rPr>
      <t xml:space="preserve"> w </t>
    </r>
    <r>
      <rPr>
        <sz val="10"/>
        <color indexed="10"/>
        <rFont val="Calibri"/>
        <family val="2"/>
        <scheme val="minor"/>
      </rPr>
      <t>g</t>
    </r>
  </si>
  <si>
    <r>
      <t>17</t>
    </r>
    <r>
      <rPr>
        <sz val="10"/>
        <rFont val="Calibri"/>
        <family val="2"/>
        <scheme val="minor"/>
      </rPr>
      <t xml:space="preserve"> w </t>
    </r>
    <r>
      <rPr>
        <sz val="10"/>
        <color indexed="10"/>
        <rFont val="Calibri"/>
        <family val="2"/>
        <scheme val="minor"/>
      </rPr>
      <t>23</t>
    </r>
  </si>
  <si>
    <r>
      <t>03</t>
    </r>
    <r>
      <rPr>
        <sz val="10"/>
        <rFont val="Calibri"/>
        <family val="2"/>
        <scheme val="minor"/>
      </rPr>
      <t xml:space="preserve"> w </t>
    </r>
    <r>
      <rPr>
        <sz val="10"/>
        <color indexed="10"/>
        <rFont val="Calibri"/>
        <family val="2"/>
        <scheme val="minor"/>
      </rPr>
      <t>44</t>
    </r>
  </si>
  <si>
    <r>
      <t>Egyptian</t>
    </r>
    <r>
      <rPr>
        <vertAlign val="superscript"/>
        <sz val="10"/>
        <rFont val="Calibri"/>
        <family val="2"/>
        <scheme val="minor"/>
      </rPr>
      <t xml:space="preserve"> CH: Genesis</t>
    </r>
  </si>
  <si>
    <r>
      <t>French</t>
    </r>
    <r>
      <rPr>
        <vertAlign val="superscript"/>
        <sz val="10"/>
        <rFont val="Calibri"/>
        <family val="2"/>
        <scheme val="minor"/>
      </rPr>
      <t xml:space="preserve"> CH: Dien Bien Phu</t>
    </r>
  </si>
  <si>
    <r>
      <t>PAVN</t>
    </r>
    <r>
      <rPr>
        <vertAlign val="superscript"/>
        <sz val="10"/>
        <rFont val="Calibri"/>
        <family val="2"/>
        <scheme val="minor"/>
      </rPr>
      <t xml:space="preserve"> CH: Dien Bien Phu Ax</t>
    </r>
  </si>
  <si>
    <r>
      <t>French</t>
    </r>
    <r>
      <rPr>
        <vertAlign val="superscript"/>
        <sz val="10"/>
        <rFont val="Calibri"/>
        <family val="2"/>
        <scheme val="minor"/>
      </rPr>
      <t xml:space="preserve"> CH: Dien Bien Phu B</t>
    </r>
  </si>
  <si>
    <r>
      <t>Dien Bien Phu 2</t>
    </r>
    <r>
      <rPr>
        <vertAlign val="superscript"/>
        <sz val="10"/>
        <color theme="4"/>
        <rFont val="Calibri"/>
        <family val="2"/>
        <scheme val="minor"/>
      </rPr>
      <t>nd</t>
    </r>
    <r>
      <rPr>
        <sz val="10"/>
        <color theme="4"/>
        <rFont val="Calibri"/>
        <family val="2"/>
        <scheme val="minor"/>
      </rPr>
      <t xml:space="preserve"> Edition DBP16</t>
    </r>
  </si>
  <si>
    <r>
      <t>Dien Bien Phu 2</t>
    </r>
    <r>
      <rPr>
        <vertAlign val="superscript"/>
        <sz val="10"/>
        <color theme="4"/>
        <rFont val="Calibri"/>
        <family val="2"/>
        <scheme val="minor"/>
      </rPr>
      <t>nd</t>
    </r>
    <r>
      <rPr>
        <sz val="10"/>
        <color theme="4"/>
        <rFont val="Calibri"/>
        <family val="2"/>
        <scheme val="minor"/>
      </rPr>
      <t xml:space="preserve"> Edition DBP17</t>
    </r>
  </si>
  <si>
    <r>
      <t xml:space="preserve">7 </t>
    </r>
    <r>
      <rPr>
        <sz val="10"/>
        <rFont val="Calibri"/>
        <family val="2"/>
        <scheme val="minor"/>
      </rPr>
      <t>w</t>
    </r>
    <r>
      <rPr>
        <sz val="10"/>
        <color rgb="FFFF0000"/>
        <rFont val="Calibri"/>
        <family val="2"/>
        <scheme val="minor"/>
      </rPr>
      <t xml:space="preserve"> 34 </t>
    </r>
    <r>
      <rPr>
        <sz val="10"/>
        <rFont val="Calibri"/>
        <family val="2"/>
        <scheme val="minor"/>
      </rPr>
      <t>w</t>
    </r>
    <r>
      <rPr>
        <sz val="10"/>
        <color rgb="FFFF0000"/>
        <rFont val="Calibri"/>
        <family val="2"/>
        <scheme val="minor"/>
      </rPr>
      <t xml:space="preserve"> 36 </t>
    </r>
    <r>
      <rPr>
        <sz val="10"/>
        <rFont val="Calibri"/>
        <family val="2"/>
        <scheme val="minor"/>
      </rPr>
      <t>w</t>
    </r>
    <r>
      <rPr>
        <sz val="10"/>
        <color rgb="FFFF0000"/>
        <rFont val="Calibri"/>
        <family val="2"/>
        <scheme val="minor"/>
      </rPr>
      <t xml:space="preserve"> 39 </t>
    </r>
    <r>
      <rPr>
        <sz val="10"/>
        <rFont val="Calibri"/>
        <family val="2"/>
        <scheme val="minor"/>
      </rPr>
      <t>w</t>
    </r>
    <r>
      <rPr>
        <sz val="10"/>
        <color rgb="FFFF0000"/>
        <rFont val="Calibri"/>
        <family val="2"/>
        <scheme val="minor"/>
      </rPr>
      <t xml:space="preserve"> 40 </t>
    </r>
    <r>
      <rPr>
        <sz val="10"/>
        <rFont val="Calibri"/>
        <family val="2"/>
        <scheme val="minor"/>
      </rPr>
      <t>w</t>
    </r>
    <r>
      <rPr>
        <sz val="10"/>
        <color rgb="FFFF0000"/>
        <rFont val="Calibri"/>
        <family val="2"/>
        <scheme val="minor"/>
      </rPr>
      <t xml:space="preserve"> 47</t>
    </r>
  </si>
  <si>
    <r>
      <t>Dien Bien Phu 2</t>
    </r>
    <r>
      <rPr>
        <vertAlign val="superscript"/>
        <sz val="10"/>
        <color theme="4"/>
        <rFont val="Calibri"/>
        <family val="2"/>
        <scheme val="minor"/>
      </rPr>
      <t>nd</t>
    </r>
    <r>
      <rPr>
        <sz val="10"/>
        <color theme="4"/>
        <rFont val="Calibri"/>
        <family val="2"/>
        <scheme val="minor"/>
      </rPr>
      <t xml:space="preserve"> Edition DBP18</t>
    </r>
  </si>
  <si>
    <r>
      <t>32</t>
    </r>
    <r>
      <rPr>
        <sz val="10"/>
        <rFont val="Calibri"/>
        <family val="2"/>
        <scheme val="minor"/>
      </rPr>
      <t xml:space="preserve"> w </t>
    </r>
    <r>
      <rPr>
        <sz val="10"/>
        <color indexed="10"/>
        <rFont val="Calibri"/>
        <family val="2"/>
        <scheme val="minor"/>
      </rPr>
      <t>41</t>
    </r>
  </si>
  <si>
    <r>
      <t xml:space="preserve">Polish </t>
    </r>
    <r>
      <rPr>
        <vertAlign val="superscript"/>
        <sz val="10"/>
        <rFont val="Calibri"/>
        <family val="2"/>
        <scheme val="minor"/>
      </rPr>
      <t>4</t>
    </r>
    <r>
      <rPr>
        <sz val="10"/>
        <rFont val="Calibri"/>
        <family val="2"/>
        <scheme val="minor"/>
      </rPr>
      <t xml:space="preserve"> / British</t>
    </r>
  </si>
  <si>
    <r>
      <rPr>
        <sz val="10"/>
        <color rgb="FFFF0000"/>
        <rFont val="Calibri"/>
        <family val="2"/>
        <scheme val="minor"/>
      </rPr>
      <t>02</t>
    </r>
    <r>
      <rPr>
        <sz val="10"/>
        <rFont val="Calibri"/>
        <family val="2"/>
        <scheme val="minor"/>
      </rPr>
      <t xml:space="preserve"> w </t>
    </r>
    <r>
      <rPr>
        <sz val="10"/>
        <color rgb="FFFF0000"/>
        <rFont val="Calibri"/>
        <family val="2"/>
        <scheme val="minor"/>
      </rPr>
      <t>39</t>
    </r>
  </si>
  <si>
    <r>
      <t xml:space="preserve">18 </t>
    </r>
    <r>
      <rPr>
        <sz val="10"/>
        <rFont val="Calibri"/>
        <family val="2"/>
        <scheme val="minor"/>
      </rPr>
      <t>w</t>
    </r>
    <r>
      <rPr>
        <sz val="10"/>
        <color rgb="FFFF0000"/>
        <rFont val="Calibri"/>
        <family val="2"/>
        <scheme val="minor"/>
      </rPr>
      <t xml:space="preserve"> 13</t>
    </r>
  </si>
  <si>
    <r>
      <rPr>
        <sz val="10"/>
        <color rgb="FFFF0000"/>
        <rFont val="Calibri"/>
        <family val="2"/>
        <scheme val="minor"/>
      </rPr>
      <t>16</t>
    </r>
    <r>
      <rPr>
        <sz val="10"/>
        <rFont val="Calibri"/>
        <family val="2"/>
        <scheme val="minor"/>
      </rPr>
      <t xml:space="preserve"> w</t>
    </r>
    <r>
      <rPr>
        <sz val="10"/>
        <color rgb="FFFF0000"/>
        <rFont val="Calibri"/>
        <family val="2"/>
        <scheme val="minor"/>
      </rPr>
      <t xml:space="preserve"> 43</t>
    </r>
  </si>
  <si>
    <r>
      <rPr>
        <sz val="10"/>
        <color rgb="FFFF0000"/>
        <rFont val="Calibri"/>
        <family val="2"/>
        <scheme val="minor"/>
      </rPr>
      <t>2 CH SCW</t>
    </r>
    <r>
      <rPr>
        <sz val="10"/>
        <rFont val="Calibri"/>
        <family val="2"/>
        <scheme val="minor"/>
      </rPr>
      <t xml:space="preserve"> w </t>
    </r>
    <r>
      <rPr>
        <sz val="10"/>
        <color rgb="FFFF0000"/>
        <rFont val="Calibri"/>
        <family val="2"/>
        <scheme val="minor"/>
      </rPr>
      <t>12</t>
    </r>
  </si>
  <si>
    <r>
      <t>Spanish</t>
    </r>
    <r>
      <rPr>
        <vertAlign val="superscript"/>
        <sz val="10"/>
        <rFont val="Calibri"/>
        <family val="2"/>
        <scheme val="minor"/>
      </rPr>
      <t xml:space="preserve"> 1</t>
    </r>
    <r>
      <rPr>
        <sz val="10"/>
        <rFont val="Calibri"/>
        <family val="2"/>
        <scheme val="minor"/>
      </rPr>
      <t xml:space="preserve"> / German (SS)</t>
    </r>
  </si>
  <si>
    <r>
      <t>17</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39</t>
    </r>
  </si>
  <si>
    <r>
      <t>Critical Hit Issue 7.3: Busting the Bocage 3</t>
    </r>
    <r>
      <rPr>
        <vertAlign val="superscript"/>
        <sz val="10"/>
        <rFont val="Calibri"/>
        <family val="2"/>
        <scheme val="minor"/>
      </rPr>
      <t>rd</t>
    </r>
    <r>
      <rPr>
        <sz val="10"/>
        <rFont val="Calibri"/>
        <family val="2"/>
        <scheme val="minor"/>
      </rPr>
      <t xml:space="preserve"> Edition</t>
    </r>
  </si>
  <si>
    <r>
      <t>American</t>
    </r>
    <r>
      <rPr>
        <vertAlign val="superscript"/>
        <sz val="10"/>
        <rFont val="Calibri"/>
        <family val="2"/>
        <scheme val="minor"/>
      </rPr>
      <t xml:space="preserve"> G</t>
    </r>
  </si>
  <si>
    <r>
      <t>MMP ASL Module  1: Beyond Valor 3</t>
    </r>
    <r>
      <rPr>
        <vertAlign val="superscript"/>
        <sz val="10"/>
        <color theme="4"/>
        <rFont val="Calibri"/>
        <family val="2"/>
        <scheme val="minor"/>
      </rPr>
      <t>rd</t>
    </r>
    <r>
      <rPr>
        <sz val="10"/>
        <color theme="4"/>
        <rFont val="Calibri"/>
        <family val="2"/>
        <scheme val="minor"/>
      </rPr>
      <t xml:space="preserve"> Edition 135</t>
    </r>
  </si>
  <si>
    <r>
      <t>22</t>
    </r>
    <r>
      <rPr>
        <sz val="10"/>
        <rFont val="Calibri"/>
        <family val="2"/>
        <scheme val="minor"/>
      </rPr>
      <t xml:space="preserve"> w </t>
    </r>
    <r>
      <rPr>
        <sz val="10"/>
        <color indexed="10"/>
        <rFont val="Calibri"/>
        <family val="2"/>
        <scheme val="minor"/>
      </rPr>
      <t>37</t>
    </r>
  </si>
  <si>
    <r>
      <t>02</t>
    </r>
    <r>
      <rPr>
        <sz val="10"/>
        <rFont val="Calibri"/>
        <family val="2"/>
        <scheme val="minor"/>
      </rPr>
      <t xml:space="preserve"> w </t>
    </r>
    <r>
      <rPr>
        <sz val="10"/>
        <color indexed="10"/>
        <rFont val="Calibri"/>
        <family val="2"/>
        <scheme val="minor"/>
      </rPr>
      <t>03</t>
    </r>
  </si>
  <si>
    <r>
      <t>ShovKhov 41</t>
    </r>
    <r>
      <rPr>
        <i/>
        <sz val="10"/>
        <color theme="4"/>
        <rFont val="Calibri"/>
        <family val="2"/>
        <scheme val="minor"/>
      </rPr>
      <t xml:space="preserve"> - version 1.1</t>
    </r>
  </si>
  <si>
    <r>
      <t xml:space="preserve">Gift Wrapped </t>
    </r>
    <r>
      <rPr>
        <i/>
        <sz val="10"/>
        <color theme="4"/>
        <rFont val="Calibri"/>
        <family val="2"/>
        <scheme val="minor"/>
      </rPr>
      <t>- version 1.1</t>
    </r>
  </si>
  <si>
    <r>
      <t>Bedja Blockade</t>
    </r>
    <r>
      <rPr>
        <i/>
        <sz val="10"/>
        <color theme="4"/>
        <rFont val="Calibri"/>
        <family val="2"/>
        <scheme val="minor"/>
      </rPr>
      <t xml:space="preserve"> - version 1.1</t>
    </r>
  </si>
  <si>
    <r>
      <t>Free French</t>
    </r>
    <r>
      <rPr>
        <vertAlign val="superscript"/>
        <sz val="10"/>
        <rFont val="Calibri"/>
        <family val="2"/>
        <scheme val="minor"/>
      </rPr>
      <t xml:space="preserve"> 4 F</t>
    </r>
  </si>
  <si>
    <r>
      <t>Nordic Twilight</t>
    </r>
    <r>
      <rPr>
        <i/>
        <sz val="10"/>
        <color theme="4"/>
        <rFont val="Calibri"/>
        <family val="2"/>
        <scheme val="minor"/>
      </rPr>
      <t xml:space="preserve"> - version 1.1</t>
    </r>
  </si>
  <si>
    <r>
      <t>Test of Nerves</t>
    </r>
    <r>
      <rPr>
        <i/>
        <sz val="10"/>
        <color theme="4"/>
        <rFont val="Calibri"/>
        <family val="2"/>
        <scheme val="minor"/>
      </rPr>
      <t xml:space="preserve"> - version 1.1</t>
    </r>
  </si>
  <si>
    <r>
      <t>Opening Blow</t>
    </r>
    <r>
      <rPr>
        <i/>
        <sz val="10"/>
        <color theme="4"/>
        <rFont val="Calibri"/>
        <family val="2"/>
        <scheme val="minor"/>
      </rPr>
      <t xml:space="preserve"> - version 1.1</t>
    </r>
  </si>
  <si>
    <r>
      <t>Operation Nordwind</t>
    </r>
    <r>
      <rPr>
        <i/>
        <sz val="10"/>
        <color theme="4"/>
        <rFont val="Calibri"/>
        <family val="2"/>
        <scheme val="minor"/>
      </rPr>
      <t xml:space="preserve"> - version 1.1</t>
    </r>
  </si>
  <si>
    <r>
      <t>13</t>
    </r>
    <r>
      <rPr>
        <sz val="10"/>
        <rFont val="Calibri"/>
        <family val="2"/>
        <scheme val="minor"/>
      </rPr>
      <t xml:space="preserve"> w </t>
    </r>
    <r>
      <rPr>
        <sz val="10"/>
        <color indexed="10"/>
        <rFont val="Calibri"/>
        <family val="2"/>
        <scheme val="minor"/>
      </rPr>
      <t>18</t>
    </r>
  </si>
  <si>
    <r>
      <t>Zerf Stranglehold</t>
    </r>
    <r>
      <rPr>
        <i/>
        <sz val="10"/>
        <color theme="4"/>
        <rFont val="Calibri"/>
        <family val="2"/>
        <scheme val="minor"/>
      </rPr>
      <t xml:space="preserve"> - version 1.1</t>
    </r>
  </si>
  <si>
    <r>
      <t xml:space="preserve">Double Or Nothing </t>
    </r>
    <r>
      <rPr>
        <i/>
        <sz val="10"/>
        <color theme="4"/>
        <rFont val="Calibri"/>
        <family val="2"/>
        <scheme val="minor"/>
      </rPr>
      <t>- version 1.1</t>
    </r>
  </si>
  <si>
    <r>
      <t>02</t>
    </r>
    <r>
      <rPr>
        <sz val="10"/>
        <rFont val="Calibri"/>
        <family val="2"/>
        <scheme val="minor"/>
      </rPr>
      <t xml:space="preserve"> w </t>
    </r>
    <r>
      <rPr>
        <sz val="10"/>
        <color indexed="10"/>
        <rFont val="Calibri"/>
        <family val="2"/>
        <scheme val="minor"/>
      </rPr>
      <t>07</t>
    </r>
    <r>
      <rPr>
        <sz val="10"/>
        <rFont val="Calibri"/>
        <family val="2"/>
        <scheme val="minor"/>
      </rPr>
      <t xml:space="preserve"> w 08 w 18</t>
    </r>
  </si>
  <si>
    <r>
      <t xml:space="preserve">Israeli </t>
    </r>
    <r>
      <rPr>
        <vertAlign val="superscript"/>
        <sz val="10"/>
        <rFont val="Calibri"/>
        <family val="2"/>
        <scheme val="minor"/>
      </rPr>
      <t>4</t>
    </r>
  </si>
  <si>
    <r>
      <t xml:space="preserve">Egyptian </t>
    </r>
    <r>
      <rPr>
        <vertAlign val="superscript"/>
        <sz val="10"/>
        <rFont val="Calibri"/>
        <family val="2"/>
        <scheme val="minor"/>
      </rPr>
      <t>12 B</t>
    </r>
  </si>
  <si>
    <r>
      <t xml:space="preserve">16 </t>
    </r>
    <r>
      <rPr>
        <sz val="10"/>
        <rFont val="Calibri"/>
        <family val="2"/>
        <scheme val="minor"/>
      </rPr>
      <t>w</t>
    </r>
    <r>
      <rPr>
        <sz val="10"/>
        <color rgb="FFFF0000"/>
        <rFont val="Calibri"/>
        <family val="2"/>
        <scheme val="minor"/>
      </rPr>
      <t xml:space="preserve"> 17</t>
    </r>
  </si>
  <si>
    <r>
      <t>10</t>
    </r>
    <r>
      <rPr>
        <sz val="10"/>
        <rFont val="Calibri"/>
        <family val="2"/>
        <scheme val="minor"/>
      </rPr>
      <t xml:space="preserve"> w 11</t>
    </r>
  </si>
  <si>
    <r>
      <t>12</t>
    </r>
    <r>
      <rPr>
        <sz val="10"/>
        <rFont val="Calibri"/>
        <family val="2"/>
        <scheme val="minor"/>
      </rPr>
      <t xml:space="preserve"> w </t>
    </r>
    <r>
      <rPr>
        <sz val="10"/>
        <color indexed="10"/>
        <rFont val="Calibri"/>
        <family val="2"/>
        <scheme val="minor"/>
      </rPr>
      <t>18</t>
    </r>
  </si>
  <si>
    <r>
      <t xml:space="preserve">Russian </t>
    </r>
    <r>
      <rPr>
        <vertAlign val="superscript"/>
        <sz val="10"/>
        <rFont val="Calibri"/>
        <family val="2"/>
        <scheme val="minor"/>
      </rPr>
      <t>B</t>
    </r>
  </si>
  <si>
    <r>
      <t>15</t>
    </r>
    <r>
      <rPr>
        <sz val="10"/>
        <rFont val="Calibri"/>
        <family val="2"/>
        <scheme val="minor"/>
      </rPr>
      <t xml:space="preserve"> w </t>
    </r>
    <r>
      <rPr>
        <sz val="10"/>
        <color indexed="10"/>
        <rFont val="Calibri"/>
        <family val="2"/>
        <scheme val="minor"/>
      </rPr>
      <t>25</t>
    </r>
  </si>
  <si>
    <r>
      <t>Australian</t>
    </r>
    <r>
      <rPr>
        <vertAlign val="superscript"/>
        <sz val="10"/>
        <rFont val="Calibri"/>
        <family val="2"/>
        <scheme val="minor"/>
      </rPr>
      <t xml:space="preserve"> 4</t>
    </r>
    <r>
      <rPr>
        <sz val="10"/>
        <rFont val="Calibri"/>
        <family val="2"/>
        <scheme val="minor"/>
      </rPr>
      <t xml:space="preserve"> / British</t>
    </r>
  </si>
  <si>
    <r>
      <t>Australian</t>
    </r>
    <r>
      <rPr>
        <vertAlign val="superscript"/>
        <sz val="10"/>
        <rFont val="Calibri"/>
        <family val="2"/>
        <scheme val="minor"/>
      </rPr>
      <t xml:space="preserve"> 4</t>
    </r>
    <r>
      <rPr>
        <sz val="10"/>
        <rFont val="Calibri"/>
        <family val="2"/>
        <scheme val="minor"/>
      </rPr>
      <t xml:space="preserve"> / British</t>
    </r>
    <r>
      <rPr>
        <vertAlign val="superscript"/>
        <sz val="10"/>
        <rFont val="Calibri"/>
        <family val="2"/>
        <scheme val="minor"/>
      </rPr>
      <t xml:space="preserve"> R</t>
    </r>
  </si>
  <si>
    <r>
      <t xml:space="preserve">26 w 27 w </t>
    </r>
    <r>
      <rPr>
        <sz val="10"/>
        <color indexed="10"/>
        <rFont val="Calibri"/>
        <family val="2"/>
        <scheme val="minor"/>
      </rPr>
      <t>28</t>
    </r>
    <r>
      <rPr>
        <sz val="10"/>
        <rFont val="Calibri"/>
        <family val="2"/>
        <scheme val="minor"/>
      </rPr>
      <t xml:space="preserve"> w </t>
    </r>
    <r>
      <rPr>
        <sz val="10"/>
        <color indexed="10"/>
        <rFont val="Calibri"/>
        <family val="2"/>
        <scheme val="minor"/>
      </rPr>
      <t>29</t>
    </r>
    <r>
      <rPr>
        <sz val="10"/>
        <rFont val="Calibri"/>
        <family val="2"/>
        <scheme val="minor"/>
      </rPr>
      <t xml:space="preserve"> w </t>
    </r>
    <r>
      <rPr>
        <sz val="10"/>
        <color indexed="10"/>
        <rFont val="Calibri"/>
        <family val="2"/>
        <scheme val="minor"/>
      </rPr>
      <t>30</t>
    </r>
    <r>
      <rPr>
        <sz val="10"/>
        <rFont val="Calibri"/>
        <family val="2"/>
        <scheme val="minor"/>
      </rPr>
      <t xml:space="preserve"> w 31</t>
    </r>
  </si>
  <si>
    <r>
      <t xml:space="preserve">26 w 27 w </t>
    </r>
    <r>
      <rPr>
        <sz val="10"/>
        <color indexed="10"/>
        <rFont val="Calibri"/>
        <family val="2"/>
        <scheme val="minor"/>
      </rPr>
      <t>28</t>
    </r>
    <r>
      <rPr>
        <sz val="10"/>
        <rFont val="Calibri"/>
        <family val="2"/>
        <scheme val="minor"/>
      </rPr>
      <t xml:space="preserve"> w </t>
    </r>
    <r>
      <rPr>
        <sz val="10"/>
        <color indexed="10"/>
        <rFont val="Calibri"/>
        <family val="2"/>
        <scheme val="minor"/>
      </rPr>
      <t>29</t>
    </r>
    <r>
      <rPr>
        <sz val="10"/>
        <rFont val="Calibri"/>
        <family val="2"/>
        <scheme val="minor"/>
      </rPr>
      <t xml:space="preserve"> w 30 w 31</t>
    </r>
  </si>
  <si>
    <r>
      <t xml:space="preserve">German (SS) </t>
    </r>
    <r>
      <rPr>
        <vertAlign val="superscript"/>
        <sz val="10"/>
        <rFont val="Calibri"/>
        <family val="2"/>
        <scheme val="minor"/>
      </rPr>
      <t>R</t>
    </r>
  </si>
  <si>
    <r>
      <t>12</t>
    </r>
    <r>
      <rPr>
        <sz val="10"/>
        <rFont val="Calibri"/>
        <family val="2"/>
        <scheme val="minor"/>
      </rPr>
      <t xml:space="preserve"> w</t>
    </r>
    <r>
      <rPr>
        <sz val="10"/>
        <color indexed="10"/>
        <rFont val="Calibri"/>
        <family val="2"/>
        <scheme val="minor"/>
      </rPr>
      <t xml:space="preserve"> 42</t>
    </r>
  </si>
  <si>
    <r>
      <t xml:space="preserve">Finnish </t>
    </r>
    <r>
      <rPr>
        <vertAlign val="superscript"/>
        <sz val="10"/>
        <rFont val="Calibri"/>
        <family val="2"/>
        <scheme val="minor"/>
      </rPr>
      <t>Jat</t>
    </r>
  </si>
  <si>
    <r>
      <t xml:space="preserve">14 </t>
    </r>
    <r>
      <rPr>
        <sz val="10"/>
        <rFont val="Calibri"/>
        <family val="2"/>
        <scheme val="minor"/>
      </rPr>
      <t xml:space="preserve">w </t>
    </r>
    <r>
      <rPr>
        <sz val="10"/>
        <color indexed="10"/>
        <rFont val="Calibri"/>
        <family val="2"/>
        <scheme val="minor"/>
      </rPr>
      <t>21</t>
    </r>
  </si>
  <si>
    <r>
      <t xml:space="preserve">Mud, Ov1 </t>
    </r>
    <r>
      <rPr>
        <vertAlign val="superscript"/>
        <sz val="10"/>
        <rFont val="Calibri"/>
        <family val="2"/>
        <scheme val="minor"/>
      </rPr>
      <t>CH: SE</t>
    </r>
  </si>
  <si>
    <r>
      <t xml:space="preserve">Mud, Ov1 </t>
    </r>
    <r>
      <rPr>
        <vertAlign val="superscript"/>
        <sz val="10"/>
        <rFont val="Calibri"/>
        <family val="2"/>
        <scheme val="minor"/>
      </rPr>
      <t>CH: SE</t>
    </r>
    <r>
      <rPr>
        <sz val="10"/>
        <rFont val="Calibri"/>
        <family val="2"/>
        <scheme val="minor"/>
      </rPr>
      <t xml:space="preserve"> w D: FB1</t>
    </r>
  </si>
  <si>
    <r>
      <t xml:space="preserve">Finnish </t>
    </r>
    <r>
      <rPr>
        <vertAlign val="superscript"/>
        <sz val="10"/>
        <rFont val="Calibri"/>
        <family val="2"/>
        <scheme val="minor"/>
      </rPr>
      <t>CH: SE</t>
    </r>
  </si>
  <si>
    <r>
      <t>05</t>
    </r>
    <r>
      <rPr>
        <sz val="10"/>
        <rFont val="Calibri"/>
        <family val="2"/>
        <scheme val="minor"/>
      </rPr>
      <t xml:space="preserve"> w </t>
    </r>
    <r>
      <rPr>
        <sz val="10"/>
        <color indexed="10"/>
        <rFont val="Calibri"/>
        <family val="2"/>
        <scheme val="minor"/>
      </rPr>
      <t>42</t>
    </r>
  </si>
  <si>
    <r>
      <t>06</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40</t>
    </r>
  </si>
  <si>
    <r>
      <t xml:space="preserve">Ov1 </t>
    </r>
    <r>
      <rPr>
        <vertAlign val="superscript"/>
        <sz val="10"/>
        <rFont val="Calibri"/>
        <family val="2"/>
        <scheme val="minor"/>
      </rPr>
      <t>CH: SE</t>
    </r>
    <r>
      <rPr>
        <sz val="10"/>
        <rFont val="Calibri"/>
        <family val="2"/>
        <scheme val="minor"/>
      </rPr>
      <t xml:space="preserve"> w A: FTV1</t>
    </r>
  </si>
  <si>
    <r>
      <t>German</t>
    </r>
    <r>
      <rPr>
        <vertAlign val="superscript"/>
        <sz val="10"/>
        <color indexed="8"/>
        <rFont val="Calibri"/>
        <family val="2"/>
        <scheme val="minor"/>
      </rPr>
      <t xml:space="preserve"> A</t>
    </r>
  </si>
  <si>
    <r>
      <t>At the Crossroads</t>
    </r>
    <r>
      <rPr>
        <i/>
        <sz val="10"/>
        <color theme="4"/>
        <rFont val="Calibri"/>
        <family val="2"/>
        <scheme val="minor"/>
      </rPr>
      <t xml:space="preserve"> - version 1.1</t>
    </r>
  </si>
  <si>
    <r>
      <t>The Grenadier's First Push</t>
    </r>
    <r>
      <rPr>
        <i/>
        <sz val="10"/>
        <color theme="4"/>
        <rFont val="Calibri"/>
        <family val="2"/>
        <scheme val="minor"/>
      </rPr>
      <t xml:space="preserve"> - version 1.1</t>
    </r>
  </si>
  <si>
    <r>
      <t>Second Push</t>
    </r>
    <r>
      <rPr>
        <i/>
        <sz val="10"/>
        <color theme="4"/>
        <rFont val="Calibri"/>
        <family val="2"/>
        <scheme val="minor"/>
      </rPr>
      <t xml:space="preserve"> - version 1.1</t>
    </r>
  </si>
  <si>
    <r>
      <t xml:space="preserve">26 w 27 w </t>
    </r>
    <r>
      <rPr>
        <sz val="10"/>
        <color rgb="FFFF0000"/>
        <rFont val="Calibri"/>
        <family val="2"/>
        <scheme val="minor"/>
      </rPr>
      <t>28</t>
    </r>
    <r>
      <rPr>
        <sz val="10"/>
        <rFont val="Calibri"/>
        <family val="2"/>
        <scheme val="minor"/>
      </rPr>
      <t xml:space="preserve"> w </t>
    </r>
    <r>
      <rPr>
        <sz val="10"/>
        <color rgb="FFFF0000"/>
        <rFont val="Calibri"/>
        <family val="2"/>
        <scheme val="minor"/>
      </rPr>
      <t>29</t>
    </r>
  </si>
  <si>
    <r>
      <t>26</t>
    </r>
    <r>
      <rPr>
        <sz val="10"/>
        <rFont val="Calibri"/>
        <family val="2"/>
        <scheme val="minor"/>
      </rPr>
      <t xml:space="preserve"> w </t>
    </r>
    <r>
      <rPr>
        <sz val="10"/>
        <color rgb="FFFF0000"/>
        <rFont val="Calibri"/>
        <family val="2"/>
        <scheme val="minor"/>
      </rPr>
      <t xml:space="preserve">27 </t>
    </r>
    <r>
      <rPr>
        <sz val="10"/>
        <rFont val="Calibri"/>
        <family val="2"/>
        <scheme val="minor"/>
      </rPr>
      <t xml:space="preserve">w 28 w </t>
    </r>
    <r>
      <rPr>
        <sz val="10"/>
        <color rgb="FFFF0000"/>
        <rFont val="Calibri"/>
        <family val="2"/>
        <scheme val="minor"/>
      </rPr>
      <t xml:space="preserve">29 </t>
    </r>
    <r>
      <rPr>
        <sz val="10"/>
        <rFont val="Calibri"/>
        <family val="2"/>
        <scheme val="minor"/>
      </rPr>
      <t>w 30 w 31</t>
    </r>
  </si>
  <si>
    <r>
      <t xml:space="preserve">26 </t>
    </r>
    <r>
      <rPr>
        <sz val="10"/>
        <rFont val="Calibri"/>
        <family val="2"/>
        <scheme val="minor"/>
      </rPr>
      <t xml:space="preserve">w 27 w </t>
    </r>
    <r>
      <rPr>
        <sz val="10"/>
        <color rgb="FFFF0000"/>
        <rFont val="Calibri"/>
        <family val="2"/>
        <scheme val="minor"/>
      </rPr>
      <t xml:space="preserve">29 </t>
    </r>
    <r>
      <rPr>
        <sz val="10"/>
        <rFont val="Calibri"/>
        <family val="2"/>
        <scheme val="minor"/>
      </rPr>
      <t>w x9 w x15</t>
    </r>
  </si>
  <si>
    <r>
      <t xml:space="preserve">British/ Australian </t>
    </r>
    <r>
      <rPr>
        <vertAlign val="superscript"/>
        <sz val="10"/>
        <rFont val="Calibri"/>
        <family val="2"/>
        <scheme val="minor"/>
      </rPr>
      <t>4</t>
    </r>
  </si>
  <si>
    <r>
      <t xml:space="preserve">Ponyri 1 </t>
    </r>
    <r>
      <rPr>
        <sz val="10"/>
        <rFont val="Calibri"/>
        <family val="2"/>
        <scheme val="minor"/>
      </rPr>
      <t>w</t>
    </r>
    <r>
      <rPr>
        <sz val="10"/>
        <color indexed="10"/>
        <rFont val="Calibri"/>
        <family val="2"/>
        <scheme val="minor"/>
      </rPr>
      <t xml:space="preserve"> Ponyri 2</t>
    </r>
  </si>
  <si>
    <r>
      <t xml:space="preserve">The Gully - </t>
    </r>
    <r>
      <rPr>
        <i/>
        <sz val="10"/>
        <color theme="4"/>
        <rFont val="Calibri"/>
        <family val="2"/>
        <scheme val="minor"/>
      </rPr>
      <t>version 2.0</t>
    </r>
  </si>
  <si>
    <r>
      <t xml:space="preserve">Tank Hunters of Ponyri - </t>
    </r>
    <r>
      <rPr>
        <i/>
        <sz val="10"/>
        <color theme="4"/>
        <rFont val="Calibri"/>
        <family val="2"/>
        <scheme val="minor"/>
      </rPr>
      <t>version 2.0</t>
    </r>
  </si>
  <si>
    <r>
      <t xml:space="preserve">Cemetary Hill - </t>
    </r>
    <r>
      <rPr>
        <i/>
        <sz val="10"/>
        <color theme="4"/>
        <rFont val="Calibri"/>
        <family val="2"/>
        <scheme val="minor"/>
      </rPr>
      <t>version 2.0</t>
    </r>
  </si>
  <si>
    <r>
      <t xml:space="preserve">Heavyweights - </t>
    </r>
    <r>
      <rPr>
        <i/>
        <sz val="10"/>
        <color theme="4"/>
        <rFont val="Calibri"/>
        <family val="2"/>
        <scheme val="minor"/>
      </rPr>
      <t>version 2.0</t>
    </r>
  </si>
  <si>
    <r>
      <t xml:space="preserve">The Quarry - </t>
    </r>
    <r>
      <rPr>
        <i/>
        <sz val="10"/>
        <color theme="4"/>
        <rFont val="Calibri"/>
        <family val="2"/>
        <scheme val="minor"/>
      </rPr>
      <t>version 2.0</t>
    </r>
  </si>
  <si>
    <r>
      <t xml:space="preserve">High and Dry - </t>
    </r>
    <r>
      <rPr>
        <i/>
        <sz val="10"/>
        <color theme="4"/>
        <rFont val="Calibri"/>
        <family val="2"/>
        <scheme val="minor"/>
      </rPr>
      <t>version 2.0</t>
    </r>
  </si>
  <si>
    <r>
      <t xml:space="preserve">Earth House - </t>
    </r>
    <r>
      <rPr>
        <i/>
        <sz val="10"/>
        <color theme="4"/>
        <rFont val="Calibri"/>
        <family val="2"/>
        <scheme val="minor"/>
      </rPr>
      <t>version 2.0</t>
    </r>
  </si>
  <si>
    <r>
      <t xml:space="preserve">Iron Gustav - </t>
    </r>
    <r>
      <rPr>
        <i/>
        <sz val="10"/>
        <color theme="4"/>
        <rFont val="Calibri"/>
        <family val="2"/>
        <scheme val="minor"/>
      </rPr>
      <t>version 2.0</t>
    </r>
  </si>
  <si>
    <r>
      <t xml:space="preserve">Cocktail Hour - </t>
    </r>
    <r>
      <rPr>
        <i/>
        <sz val="10"/>
        <color theme="4"/>
        <rFont val="Calibri"/>
        <family val="2"/>
        <scheme val="minor"/>
      </rPr>
      <t>version 2.0</t>
    </r>
  </si>
  <si>
    <r>
      <t xml:space="preserve">School Haus - </t>
    </r>
    <r>
      <rPr>
        <i/>
        <sz val="10"/>
        <color theme="4"/>
        <rFont val="Calibri"/>
        <family val="2"/>
        <scheme val="minor"/>
      </rPr>
      <t>version 2.0</t>
    </r>
  </si>
  <si>
    <r>
      <t xml:space="preserve">Maskirovka - </t>
    </r>
    <r>
      <rPr>
        <i/>
        <sz val="10"/>
        <color theme="4"/>
        <rFont val="Calibri"/>
        <family val="2"/>
        <scheme val="minor"/>
      </rPr>
      <t>version 2.0</t>
    </r>
  </si>
  <si>
    <r>
      <t xml:space="preserve">Little Katy - </t>
    </r>
    <r>
      <rPr>
        <i/>
        <sz val="10"/>
        <color theme="4"/>
        <rFont val="Calibri"/>
        <family val="2"/>
        <scheme val="minor"/>
      </rPr>
      <t>version 2.0</t>
    </r>
  </si>
  <si>
    <r>
      <t xml:space="preserve">Hill 253.1 - </t>
    </r>
    <r>
      <rPr>
        <i/>
        <sz val="10"/>
        <color theme="4"/>
        <rFont val="Calibri"/>
        <family val="2"/>
        <scheme val="minor"/>
      </rPr>
      <t>version 2.0</t>
    </r>
  </si>
  <si>
    <r>
      <t xml:space="preserve">Cornfield Boys - </t>
    </r>
    <r>
      <rPr>
        <i/>
        <sz val="10"/>
        <color theme="4"/>
        <rFont val="Calibri"/>
        <family val="2"/>
        <scheme val="minor"/>
      </rPr>
      <t>version 2.0</t>
    </r>
  </si>
  <si>
    <r>
      <t xml:space="preserve">Bears on the Prowl - </t>
    </r>
    <r>
      <rPr>
        <i/>
        <sz val="10"/>
        <color theme="4"/>
        <rFont val="Calibri"/>
        <family val="2"/>
        <scheme val="minor"/>
      </rPr>
      <t>version 2.0</t>
    </r>
  </si>
  <si>
    <r>
      <t xml:space="preserve">Strret Fighting Men - </t>
    </r>
    <r>
      <rPr>
        <i/>
        <sz val="10"/>
        <color theme="4"/>
        <rFont val="Calibri"/>
        <family val="2"/>
        <scheme val="minor"/>
      </rPr>
      <t>version 2.0</t>
    </r>
  </si>
  <si>
    <r>
      <t xml:space="preserve">Squall of Fire - </t>
    </r>
    <r>
      <rPr>
        <i/>
        <sz val="10"/>
        <color theme="4"/>
        <rFont val="Calibri"/>
        <family val="2"/>
        <scheme val="minor"/>
      </rPr>
      <t>version 2.0</t>
    </r>
  </si>
  <si>
    <r>
      <t xml:space="preserve">Funk Lenken - </t>
    </r>
    <r>
      <rPr>
        <i/>
        <sz val="10"/>
        <color theme="4"/>
        <rFont val="Calibri"/>
        <family val="2"/>
        <scheme val="minor"/>
      </rPr>
      <t>version 2.0</t>
    </r>
  </si>
  <si>
    <r>
      <t xml:space="preserve">CH: D1 </t>
    </r>
    <r>
      <rPr>
        <sz val="10"/>
        <rFont val="Calibri"/>
        <family val="2"/>
        <scheme val="minor"/>
      </rPr>
      <t>w</t>
    </r>
    <r>
      <rPr>
        <sz val="10"/>
        <color indexed="10"/>
        <rFont val="Calibri"/>
        <family val="2"/>
        <scheme val="minor"/>
      </rPr>
      <t xml:space="preserve"> CH: D2</t>
    </r>
  </si>
  <si>
    <r>
      <t>Mud, Ov1</t>
    </r>
    <r>
      <rPr>
        <vertAlign val="superscript"/>
        <sz val="10"/>
        <rFont val="Calibri"/>
        <family val="2"/>
        <scheme val="minor"/>
      </rPr>
      <t xml:space="preserve"> CH: Dien Ben Phu</t>
    </r>
    <r>
      <rPr>
        <sz val="10"/>
        <rFont val="Calibri"/>
        <family val="2"/>
        <scheme val="minor"/>
      </rPr>
      <t xml:space="preserve"> w D: Fanatic (A10.8) w A: Sappers (H1.23)</t>
    </r>
  </si>
  <si>
    <r>
      <t>French</t>
    </r>
    <r>
      <rPr>
        <vertAlign val="superscript"/>
        <sz val="10"/>
        <rFont val="Calibri"/>
        <family val="2"/>
        <scheme val="minor"/>
      </rPr>
      <t xml:space="preserve"> 4</t>
    </r>
  </si>
  <si>
    <r>
      <t>Mud, Mist, Ov1</t>
    </r>
    <r>
      <rPr>
        <vertAlign val="superscript"/>
        <sz val="10"/>
        <rFont val="Calibri"/>
        <family val="2"/>
        <scheme val="minor"/>
      </rPr>
      <t xml:space="preserve"> CH: Dien Ben Phu</t>
    </r>
    <r>
      <rPr>
        <sz val="10"/>
        <rFont val="Calibri"/>
        <family val="2"/>
        <scheme val="minor"/>
      </rPr>
      <t xml:space="preserve"> w A: Fanatic (A10.8)</t>
    </r>
  </si>
  <si>
    <r>
      <t xml:space="preserve">02 </t>
    </r>
    <r>
      <rPr>
        <sz val="10"/>
        <rFont val="Calibri"/>
        <family val="2"/>
        <scheme val="minor"/>
      </rPr>
      <t>w 16 w 39</t>
    </r>
  </si>
  <si>
    <r>
      <t>16</t>
    </r>
    <r>
      <rPr>
        <sz val="10"/>
        <rFont val="Calibri"/>
        <family val="2"/>
        <scheme val="minor"/>
      </rPr>
      <t xml:space="preserve"> w 19</t>
    </r>
  </si>
  <si>
    <r>
      <t>PTO - DJm Mist, Ov2</t>
    </r>
    <r>
      <rPr>
        <vertAlign val="superscript"/>
        <sz val="10"/>
        <rFont val="Calibri"/>
        <family val="2"/>
        <scheme val="minor"/>
      </rPr>
      <t xml:space="preserve"> CH: Dien Ben Phu</t>
    </r>
    <r>
      <rPr>
        <sz val="10"/>
        <rFont val="Calibri"/>
        <family val="2"/>
        <scheme val="minor"/>
      </rPr>
      <t xml:space="preserve"> w D: Fanatic (A10.8)</t>
    </r>
  </si>
  <si>
    <r>
      <t xml:space="preserve">PAVN </t>
    </r>
    <r>
      <rPr>
        <vertAlign val="superscript"/>
        <sz val="10"/>
        <rFont val="Calibri"/>
        <family val="2"/>
        <scheme val="minor"/>
      </rPr>
      <t>CH: Dien Bien Phu</t>
    </r>
  </si>
  <si>
    <r>
      <t>07</t>
    </r>
    <r>
      <rPr>
        <sz val="10"/>
        <rFont val="Calibri"/>
        <family val="2"/>
        <scheme val="minor"/>
      </rPr>
      <t xml:space="preserve"> w </t>
    </r>
    <r>
      <rPr>
        <sz val="10"/>
        <color indexed="10"/>
        <rFont val="Calibri"/>
        <family val="2"/>
        <scheme val="minor"/>
      </rPr>
      <t>34</t>
    </r>
    <r>
      <rPr>
        <sz val="10"/>
        <rFont val="Calibri"/>
        <family val="2"/>
        <scheme val="minor"/>
      </rPr>
      <t xml:space="preserve"> w</t>
    </r>
    <r>
      <rPr>
        <sz val="10"/>
        <color indexed="10"/>
        <rFont val="Calibri"/>
        <family val="2"/>
        <scheme val="minor"/>
      </rPr>
      <t xml:space="preserve"> 36</t>
    </r>
    <r>
      <rPr>
        <sz val="10"/>
        <rFont val="Calibri"/>
        <family val="2"/>
        <scheme val="minor"/>
      </rPr>
      <t xml:space="preserve"> w </t>
    </r>
    <r>
      <rPr>
        <sz val="10"/>
        <color indexed="10"/>
        <rFont val="Calibri"/>
        <family val="2"/>
        <scheme val="minor"/>
      </rPr>
      <t xml:space="preserve">39 </t>
    </r>
    <r>
      <rPr>
        <sz val="10"/>
        <rFont val="Calibri"/>
        <family val="2"/>
        <scheme val="minor"/>
      </rPr>
      <t>w</t>
    </r>
    <r>
      <rPr>
        <sz val="10"/>
        <color indexed="10"/>
        <rFont val="Calibri"/>
        <family val="2"/>
        <scheme val="minor"/>
      </rPr>
      <t xml:space="preserve"> 40</t>
    </r>
    <r>
      <rPr>
        <sz val="10"/>
        <rFont val="Calibri"/>
        <family val="2"/>
        <scheme val="minor"/>
      </rPr>
      <t xml:space="preserve"> w</t>
    </r>
    <r>
      <rPr>
        <sz val="10"/>
        <color indexed="10"/>
        <rFont val="Calibri"/>
        <family val="2"/>
        <scheme val="minor"/>
      </rPr>
      <t xml:space="preserve"> 47</t>
    </r>
  </si>
  <si>
    <r>
      <t>09</t>
    </r>
    <r>
      <rPr>
        <sz val="10"/>
        <rFont val="Calibri"/>
        <family val="2"/>
        <scheme val="minor"/>
      </rPr>
      <t xml:space="preserve"> w </t>
    </r>
    <r>
      <rPr>
        <sz val="10"/>
        <color indexed="10"/>
        <rFont val="Calibri"/>
        <family val="2"/>
        <scheme val="minor"/>
      </rPr>
      <t>18</t>
    </r>
  </si>
  <si>
    <r>
      <t>Philippine</t>
    </r>
    <r>
      <rPr>
        <vertAlign val="superscript"/>
        <sz val="10"/>
        <rFont val="Calibri"/>
        <family val="2"/>
        <scheme val="minor"/>
      </rPr>
      <t xml:space="preserve"> 5 J</t>
    </r>
  </si>
  <si>
    <r>
      <t>36</t>
    </r>
    <r>
      <rPr>
        <sz val="10"/>
        <rFont val="Calibri"/>
        <family val="2"/>
        <scheme val="minor"/>
      </rPr>
      <t xml:space="preserve"> w </t>
    </r>
    <r>
      <rPr>
        <sz val="10"/>
        <color indexed="10"/>
        <rFont val="Calibri"/>
        <family val="2"/>
        <scheme val="minor"/>
      </rPr>
      <t>37</t>
    </r>
  </si>
  <si>
    <r>
      <t>Australian</t>
    </r>
    <r>
      <rPr>
        <vertAlign val="superscript"/>
        <sz val="10"/>
        <rFont val="Calibri"/>
        <family val="2"/>
        <scheme val="minor"/>
      </rPr>
      <t xml:space="preserve"> 4</t>
    </r>
    <r>
      <rPr>
        <sz val="10"/>
        <rFont val="Calibri"/>
        <family val="2"/>
        <scheme val="minor"/>
      </rPr>
      <t xml:space="preserve"> / British / Dutch</t>
    </r>
    <r>
      <rPr>
        <vertAlign val="superscript"/>
        <sz val="10"/>
        <rFont val="Calibri"/>
        <family val="2"/>
        <scheme val="minor"/>
      </rPr>
      <t xml:space="preserve"> 1</t>
    </r>
  </si>
  <si>
    <r>
      <t xml:space="preserve">On to La Barquette - </t>
    </r>
    <r>
      <rPr>
        <i/>
        <sz val="10"/>
        <color theme="4"/>
        <rFont val="Calibri"/>
        <family val="2"/>
        <scheme val="minor"/>
      </rPr>
      <t>version 1.2</t>
    </r>
  </si>
  <si>
    <r>
      <t xml:space="preserve">Strayer Forward - </t>
    </r>
    <r>
      <rPr>
        <i/>
        <sz val="10"/>
        <color theme="4"/>
        <rFont val="Calibri"/>
        <family val="2"/>
        <scheme val="minor"/>
      </rPr>
      <t>version 1.2</t>
    </r>
  </si>
  <si>
    <r>
      <t xml:space="preserve">On to Poupeville - </t>
    </r>
    <r>
      <rPr>
        <i/>
        <sz val="10"/>
        <color theme="4"/>
        <rFont val="Calibri"/>
        <family val="2"/>
        <scheme val="minor"/>
      </rPr>
      <t>version 1.2</t>
    </r>
  </si>
  <si>
    <r>
      <t xml:space="preserve">First to Close - </t>
    </r>
    <r>
      <rPr>
        <i/>
        <sz val="10"/>
        <color theme="4"/>
        <rFont val="Calibri"/>
        <family val="2"/>
        <scheme val="minor"/>
      </rPr>
      <t>version 1.2</t>
    </r>
  </si>
  <si>
    <r>
      <t xml:space="preserve">Three Patrol Action - </t>
    </r>
    <r>
      <rPr>
        <i/>
        <sz val="10"/>
        <color theme="4"/>
        <rFont val="Calibri"/>
        <family val="2"/>
        <scheme val="minor"/>
      </rPr>
      <t>version 1.2</t>
    </r>
  </si>
  <si>
    <r>
      <t xml:space="preserve">Sink's Orders - </t>
    </r>
    <r>
      <rPr>
        <i/>
        <sz val="10"/>
        <color theme="4"/>
        <rFont val="Calibri"/>
        <family val="2"/>
        <scheme val="minor"/>
      </rPr>
      <t>version 1.2</t>
    </r>
  </si>
  <si>
    <r>
      <t xml:space="preserve">Tense Moments - </t>
    </r>
    <r>
      <rPr>
        <i/>
        <sz val="10"/>
        <color theme="4"/>
        <rFont val="Calibri"/>
        <family val="2"/>
        <scheme val="minor"/>
      </rPr>
      <t>version 1.2</t>
    </r>
  </si>
  <si>
    <r>
      <t xml:space="preserve">Man and Machine - </t>
    </r>
    <r>
      <rPr>
        <i/>
        <sz val="10"/>
        <color theme="4"/>
        <rFont val="Calibri"/>
        <family val="2"/>
        <scheme val="minor"/>
      </rPr>
      <t>version 1.2</t>
    </r>
  </si>
  <si>
    <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6</t>
    </r>
  </si>
  <si>
    <r>
      <t>DLV, Ov7</t>
    </r>
    <r>
      <rPr>
        <vertAlign val="superscript"/>
        <sz val="10"/>
        <rFont val="Calibri"/>
        <family val="2"/>
        <scheme val="minor"/>
      </rPr>
      <t xml:space="preserve"> CH:ET2, ET3 </t>
    </r>
  </si>
  <si>
    <r>
      <t xml:space="preserve">Indian </t>
    </r>
    <r>
      <rPr>
        <vertAlign val="superscript"/>
        <sz val="10"/>
        <color indexed="8"/>
        <rFont val="Calibri"/>
        <family val="2"/>
        <scheme val="minor"/>
      </rPr>
      <t>4</t>
    </r>
    <r>
      <rPr>
        <sz val="10"/>
        <color indexed="8"/>
        <rFont val="Calibri"/>
        <family val="2"/>
        <scheme val="minor"/>
      </rPr>
      <t xml:space="preserve"> / British</t>
    </r>
  </si>
  <si>
    <r>
      <t xml:space="preserve">Indian </t>
    </r>
    <r>
      <rPr>
        <vertAlign val="superscript"/>
        <sz val="10"/>
        <rFont val="Calibri"/>
        <family val="2"/>
        <scheme val="minor"/>
      </rPr>
      <t>4</t>
    </r>
  </si>
  <si>
    <r>
      <t xml:space="preserve">10 </t>
    </r>
    <r>
      <rPr>
        <sz val="10"/>
        <rFont val="Calibri"/>
        <family val="2"/>
        <scheme val="minor"/>
      </rPr>
      <t>w 17</t>
    </r>
  </si>
  <si>
    <r>
      <t>17</t>
    </r>
    <r>
      <rPr>
        <sz val="10"/>
        <rFont val="Calibri"/>
        <family val="2"/>
        <scheme val="minor"/>
      </rPr>
      <t xml:space="preserve"> w </t>
    </r>
    <r>
      <rPr>
        <sz val="10"/>
        <color indexed="10"/>
        <rFont val="Calibri"/>
        <family val="2"/>
        <scheme val="minor"/>
      </rPr>
      <t>33</t>
    </r>
  </si>
  <si>
    <r>
      <t>08</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23</t>
    </r>
  </si>
  <si>
    <r>
      <t xml:space="preserve">10 </t>
    </r>
    <r>
      <rPr>
        <sz val="10"/>
        <rFont val="Calibri"/>
        <family val="2"/>
        <scheme val="minor"/>
      </rPr>
      <t>w 17 w 33</t>
    </r>
  </si>
  <si>
    <r>
      <t xml:space="preserve">36 </t>
    </r>
    <r>
      <rPr>
        <sz val="10"/>
        <rFont val="Calibri"/>
        <family val="2"/>
        <scheme val="minor"/>
      </rPr>
      <t>w 37</t>
    </r>
  </si>
  <si>
    <r>
      <t xml:space="preserve">02 </t>
    </r>
    <r>
      <rPr>
        <sz val="10"/>
        <rFont val="Calibri"/>
        <family val="2"/>
        <scheme val="minor"/>
      </rPr>
      <t>w 11 w 18</t>
    </r>
  </si>
  <si>
    <r>
      <t xml:space="preserve">11 </t>
    </r>
    <r>
      <rPr>
        <sz val="10"/>
        <rFont val="Calibri"/>
        <family val="2"/>
        <scheme val="minor"/>
      </rPr>
      <t>w 41</t>
    </r>
  </si>
  <si>
    <r>
      <t xml:space="preserve">4 w </t>
    </r>
    <r>
      <rPr>
        <sz val="10"/>
        <color rgb="FFFF0000"/>
        <rFont val="Calibri"/>
        <family val="2"/>
        <scheme val="minor"/>
      </rPr>
      <t>16</t>
    </r>
    <r>
      <rPr>
        <sz val="10"/>
        <rFont val="Calibri"/>
        <family val="2"/>
        <scheme val="minor"/>
      </rPr>
      <t xml:space="preserve"> w </t>
    </r>
    <r>
      <rPr>
        <sz val="10"/>
        <color rgb="FFFF0000"/>
        <rFont val="Calibri"/>
        <family val="2"/>
        <scheme val="minor"/>
      </rPr>
      <t>18</t>
    </r>
    <r>
      <rPr>
        <sz val="10"/>
        <rFont val="Calibri"/>
        <family val="2"/>
        <scheme val="minor"/>
      </rPr>
      <t xml:space="preserve"> w 41</t>
    </r>
  </si>
  <si>
    <r>
      <rPr>
        <sz val="10"/>
        <color rgb="FFFF0000"/>
        <rFont val="Calibri"/>
        <family val="2"/>
        <scheme val="minor"/>
      </rPr>
      <t>17</t>
    </r>
    <r>
      <rPr>
        <sz val="10"/>
        <rFont val="Calibri"/>
        <family val="2"/>
        <scheme val="minor"/>
      </rPr>
      <t xml:space="preserve"> w </t>
    </r>
    <r>
      <rPr>
        <sz val="10"/>
        <color rgb="FFFF0000"/>
        <rFont val="Calibri"/>
        <family val="2"/>
        <scheme val="minor"/>
      </rPr>
      <t>19</t>
    </r>
  </si>
  <si>
    <r>
      <t>KGP SSR, Ov8</t>
    </r>
    <r>
      <rPr>
        <vertAlign val="superscript"/>
        <sz val="10"/>
        <rFont val="Calibri"/>
        <family val="2"/>
        <scheme val="minor"/>
      </rPr>
      <t xml:space="preserve"> ASL NEWS 40</t>
    </r>
    <r>
      <rPr>
        <sz val="10"/>
        <rFont val="Calibri"/>
        <family val="2"/>
        <scheme val="minor"/>
      </rPr>
      <t xml:space="preserve"> w D: Tr6</t>
    </r>
  </si>
  <si>
    <r>
      <t xml:space="preserve">04 </t>
    </r>
    <r>
      <rPr>
        <sz val="10"/>
        <rFont val="Calibri"/>
        <family val="2"/>
        <scheme val="minor"/>
      </rPr>
      <t>w 12 w 44</t>
    </r>
  </si>
  <si>
    <r>
      <t>Mud, Ov1</t>
    </r>
    <r>
      <rPr>
        <vertAlign val="superscript"/>
        <sz val="10"/>
        <rFont val="Calibri"/>
        <family val="2"/>
        <scheme val="minor"/>
      </rPr>
      <t xml:space="preserve"> SL</t>
    </r>
  </si>
  <si>
    <r>
      <t xml:space="preserve">Romanian </t>
    </r>
    <r>
      <rPr>
        <vertAlign val="superscript"/>
        <sz val="10"/>
        <rFont val="Calibri"/>
        <family val="2"/>
        <scheme val="minor"/>
      </rPr>
      <t>3</t>
    </r>
    <r>
      <rPr>
        <sz val="10"/>
        <rFont val="Calibri"/>
        <family val="2"/>
        <scheme val="minor"/>
      </rPr>
      <t xml:space="preserve"> / Partisan </t>
    </r>
    <r>
      <rPr>
        <vertAlign val="superscript"/>
        <sz val="10"/>
        <rFont val="Calibri"/>
        <family val="2"/>
        <scheme val="minor"/>
      </rPr>
      <t>12</t>
    </r>
  </si>
  <si>
    <r>
      <t xml:space="preserve">b </t>
    </r>
    <r>
      <rPr>
        <sz val="10"/>
        <rFont val="Calibri"/>
        <family val="2"/>
        <scheme val="minor"/>
      </rPr>
      <t>w d</t>
    </r>
  </si>
  <si>
    <r>
      <t xml:space="preserve">19 </t>
    </r>
    <r>
      <rPr>
        <sz val="10"/>
        <rFont val="Calibri"/>
        <family val="2"/>
        <scheme val="minor"/>
      </rPr>
      <t>w 33</t>
    </r>
  </si>
  <si>
    <r>
      <t xml:space="preserve">16 </t>
    </r>
    <r>
      <rPr>
        <sz val="10"/>
        <rFont val="Calibri"/>
        <family val="2"/>
        <scheme val="minor"/>
      </rPr>
      <t>w 33</t>
    </r>
  </si>
  <si>
    <r>
      <t>14</t>
    </r>
    <r>
      <rPr>
        <sz val="10"/>
        <rFont val="Calibri"/>
        <family val="2"/>
        <scheme val="minor"/>
      </rPr>
      <t xml:space="preserve"> w </t>
    </r>
    <r>
      <rPr>
        <sz val="10"/>
        <color indexed="10"/>
        <rFont val="Calibri"/>
        <family val="2"/>
        <scheme val="minor"/>
      </rPr>
      <t>15</t>
    </r>
  </si>
  <si>
    <r>
      <t xml:space="preserve">Free French </t>
    </r>
    <r>
      <rPr>
        <vertAlign val="superscript"/>
        <sz val="10"/>
        <rFont val="Calibri"/>
        <family val="2"/>
        <scheme val="minor"/>
      </rPr>
      <t>4 F</t>
    </r>
  </si>
  <si>
    <r>
      <t>b</t>
    </r>
    <r>
      <rPr>
        <sz val="10"/>
        <rFont val="Calibri"/>
        <family val="2"/>
        <scheme val="minor"/>
      </rPr>
      <t xml:space="preserve"> w e</t>
    </r>
  </si>
  <si>
    <r>
      <t xml:space="preserve">04 w 43 w (44 </t>
    </r>
    <r>
      <rPr>
        <b/>
        <i/>
        <sz val="10"/>
        <color indexed="12"/>
        <rFont val="Calibri"/>
        <family val="2"/>
        <scheme val="minor"/>
      </rPr>
      <t>or</t>
    </r>
    <r>
      <rPr>
        <sz val="10"/>
        <rFont val="Calibri"/>
        <family val="2"/>
        <scheme val="minor"/>
      </rPr>
      <t xml:space="preserve"> 17)</t>
    </r>
  </si>
  <si>
    <r>
      <t>Partisan (Corsican)</t>
    </r>
    <r>
      <rPr>
        <vertAlign val="superscript"/>
        <sz val="10"/>
        <rFont val="Calibri"/>
        <family val="2"/>
        <scheme val="minor"/>
      </rPr>
      <t xml:space="preserve"> 12</t>
    </r>
  </si>
  <si>
    <r>
      <t>Partisan (Tito)</t>
    </r>
    <r>
      <rPr>
        <vertAlign val="superscript"/>
        <sz val="10"/>
        <rFont val="Calibri"/>
        <family val="2"/>
        <scheme val="minor"/>
      </rPr>
      <t xml:space="preserve"> 12</t>
    </r>
  </si>
  <si>
    <r>
      <t>Polish</t>
    </r>
    <r>
      <rPr>
        <vertAlign val="superscript"/>
        <sz val="10"/>
        <rFont val="Calibri"/>
        <family val="2"/>
        <scheme val="minor"/>
      </rPr>
      <t xml:space="preserve"> 12 G</t>
    </r>
  </si>
  <si>
    <r>
      <t>Spanish Republican</t>
    </r>
    <r>
      <rPr>
        <vertAlign val="superscript"/>
        <sz val="10"/>
        <rFont val="Calibri"/>
        <family val="2"/>
        <scheme val="minor"/>
      </rPr>
      <t xml:space="preserve"> 1</t>
    </r>
  </si>
  <si>
    <r>
      <t>Italian Nationalist</t>
    </r>
    <r>
      <rPr>
        <vertAlign val="superscript"/>
        <sz val="10"/>
        <rFont val="Calibri"/>
        <family val="2"/>
        <scheme val="minor"/>
      </rPr>
      <t xml:space="preserve"> 10</t>
    </r>
  </si>
  <si>
    <r>
      <t>18</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38</t>
    </r>
  </si>
  <si>
    <r>
      <t>Greek</t>
    </r>
    <r>
      <rPr>
        <vertAlign val="superscript"/>
        <sz val="10"/>
        <rFont val="Calibri"/>
        <family val="2"/>
        <scheme val="minor"/>
      </rPr>
      <t xml:space="preserve"> 1 I</t>
    </r>
  </si>
  <si>
    <r>
      <t>Partisan (Tito)</t>
    </r>
    <r>
      <rPr>
        <vertAlign val="superscript"/>
        <sz val="10"/>
        <rFont val="Calibri"/>
        <family val="2"/>
        <scheme val="minor"/>
      </rPr>
      <t xml:space="preserve"> 12 B</t>
    </r>
  </si>
  <si>
    <r>
      <t>German (SS)</t>
    </r>
    <r>
      <rPr>
        <vertAlign val="superscript"/>
        <sz val="10"/>
        <rFont val="Calibri"/>
        <family val="2"/>
        <scheme val="minor"/>
      </rPr>
      <t xml:space="preserve"> F</t>
    </r>
  </si>
  <si>
    <r>
      <t>Belgian</t>
    </r>
    <r>
      <rPr>
        <vertAlign val="superscript"/>
        <sz val="10"/>
        <rFont val="Calibri"/>
        <family val="2"/>
        <scheme val="minor"/>
      </rPr>
      <t xml:space="preserve"> 2</t>
    </r>
  </si>
  <si>
    <r>
      <t xml:space="preserve">Wiped Out - </t>
    </r>
    <r>
      <rPr>
        <i/>
        <sz val="10"/>
        <color theme="4"/>
        <rFont val="Calibri"/>
        <family val="2"/>
        <scheme val="minor"/>
      </rPr>
      <t>version 1.1</t>
    </r>
  </si>
  <si>
    <r>
      <t>Battling For Belgium</t>
    </r>
    <r>
      <rPr>
        <i/>
        <sz val="10"/>
        <color theme="4"/>
        <rFont val="Calibri"/>
        <family val="2"/>
        <scheme val="minor"/>
      </rPr>
      <t xml:space="preserve"> - version 1.1</t>
    </r>
  </si>
  <si>
    <r>
      <t>Finnish</t>
    </r>
    <r>
      <rPr>
        <vertAlign val="superscript"/>
        <sz val="10"/>
        <rFont val="Calibri"/>
        <family val="2"/>
        <scheme val="minor"/>
      </rPr>
      <t xml:space="preserve"> CH: FAW</t>
    </r>
    <r>
      <rPr>
        <sz val="10"/>
        <rFont val="Calibri"/>
        <family val="2"/>
        <scheme val="minor"/>
      </rPr>
      <t xml:space="preserve"> / German</t>
    </r>
  </si>
  <si>
    <r>
      <t xml:space="preserve">11 </t>
    </r>
    <r>
      <rPr>
        <sz val="10"/>
        <rFont val="Calibri"/>
        <family val="2"/>
        <scheme val="minor"/>
      </rPr>
      <t>w</t>
    </r>
    <r>
      <rPr>
        <sz val="10"/>
        <color indexed="10"/>
        <rFont val="Calibri"/>
        <family val="2"/>
        <scheme val="minor"/>
      </rPr>
      <t xml:space="preserve"> 42</t>
    </r>
  </si>
  <si>
    <r>
      <t xml:space="preserve">07 </t>
    </r>
    <r>
      <rPr>
        <sz val="10"/>
        <rFont val="Calibri"/>
        <family val="2"/>
        <scheme val="minor"/>
      </rPr>
      <t>w</t>
    </r>
    <r>
      <rPr>
        <sz val="10"/>
        <color indexed="10"/>
        <rFont val="Calibri"/>
        <family val="2"/>
        <scheme val="minor"/>
      </rPr>
      <t xml:space="preserve"> 17</t>
    </r>
  </si>
  <si>
    <r>
      <t xml:space="preserve">Finnish </t>
    </r>
    <r>
      <rPr>
        <vertAlign val="superscript"/>
        <sz val="10"/>
        <rFont val="Calibri"/>
        <family val="2"/>
        <scheme val="minor"/>
      </rPr>
      <t>CH: FAW</t>
    </r>
    <r>
      <rPr>
        <sz val="10"/>
        <rFont val="Calibri"/>
        <family val="2"/>
        <scheme val="minor"/>
      </rPr>
      <t xml:space="preserve"> / German (SS)</t>
    </r>
    <r>
      <rPr>
        <vertAlign val="superscript"/>
        <sz val="10"/>
        <rFont val="Calibri"/>
        <family val="2"/>
        <scheme val="minor"/>
      </rPr>
      <t xml:space="preserve"> F</t>
    </r>
  </si>
  <si>
    <r>
      <t>38</t>
    </r>
    <r>
      <rPr>
        <sz val="10"/>
        <rFont val="Calibri"/>
        <family val="2"/>
        <scheme val="minor"/>
      </rPr>
      <t xml:space="preserve"> w</t>
    </r>
    <r>
      <rPr>
        <sz val="10"/>
        <color indexed="10"/>
        <rFont val="Calibri"/>
        <family val="2"/>
        <scheme val="minor"/>
      </rPr>
      <t xml:space="preserve"> 40</t>
    </r>
    <r>
      <rPr>
        <sz val="10"/>
        <rFont val="Calibri"/>
        <family val="2"/>
        <scheme val="minor"/>
      </rPr>
      <t xml:space="preserve"> w </t>
    </r>
    <r>
      <rPr>
        <sz val="10"/>
        <color indexed="10"/>
        <rFont val="Calibri"/>
        <family val="2"/>
        <scheme val="minor"/>
      </rPr>
      <t>44</t>
    </r>
  </si>
  <si>
    <r>
      <t xml:space="preserve">Finnish </t>
    </r>
    <r>
      <rPr>
        <vertAlign val="superscript"/>
        <sz val="10"/>
        <rFont val="Calibri"/>
        <family val="2"/>
        <scheme val="minor"/>
      </rPr>
      <t>CH: FAW</t>
    </r>
    <r>
      <rPr>
        <sz val="10"/>
        <rFont val="Calibri"/>
        <family val="2"/>
        <scheme val="minor"/>
      </rPr>
      <t xml:space="preserve"> / German</t>
    </r>
  </si>
  <si>
    <r>
      <t>03</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t>
    </r>
    <r>
      <rPr>
        <sz val="10"/>
        <color indexed="10"/>
        <rFont val="Calibri"/>
        <family val="2"/>
        <scheme val="minor"/>
      </rPr>
      <t>46</t>
    </r>
  </si>
  <si>
    <r>
      <t xml:space="preserve">Finnish </t>
    </r>
    <r>
      <rPr>
        <vertAlign val="superscript"/>
        <sz val="10"/>
        <rFont val="Calibri"/>
        <family val="2"/>
        <scheme val="minor"/>
      </rPr>
      <t>CH: FAW</t>
    </r>
  </si>
  <si>
    <r>
      <t xml:space="preserve">32 </t>
    </r>
    <r>
      <rPr>
        <sz val="10"/>
        <rFont val="Calibri"/>
        <family val="2"/>
        <scheme val="minor"/>
      </rPr>
      <t>w</t>
    </r>
    <r>
      <rPr>
        <sz val="10"/>
        <color indexed="10"/>
        <rFont val="Calibri"/>
        <family val="2"/>
        <scheme val="minor"/>
      </rPr>
      <t xml:space="preserve"> 43</t>
    </r>
  </si>
  <si>
    <r>
      <t xml:space="preserve">02 </t>
    </r>
    <r>
      <rPr>
        <sz val="10"/>
        <rFont val="Calibri"/>
        <family val="2"/>
        <scheme val="minor"/>
      </rPr>
      <t>w</t>
    </r>
    <r>
      <rPr>
        <sz val="10"/>
        <color indexed="10"/>
        <rFont val="Calibri"/>
        <family val="2"/>
        <scheme val="minor"/>
      </rPr>
      <t xml:space="preserve"> 42</t>
    </r>
  </si>
  <si>
    <r>
      <t xml:space="preserve">Finnish </t>
    </r>
    <r>
      <rPr>
        <vertAlign val="superscript"/>
        <sz val="10"/>
        <rFont val="Calibri"/>
        <family val="2"/>
        <scheme val="minor"/>
      </rPr>
      <t>CH: FAW</t>
    </r>
    <r>
      <rPr>
        <sz val="8"/>
        <rFont val="Arial"/>
        <family val="2"/>
      </rPr>
      <t/>
    </r>
  </si>
  <si>
    <r>
      <t>04</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CH: J1a w CH: J1b</t>
    </r>
  </si>
  <si>
    <r>
      <t xml:space="preserve">21 </t>
    </r>
    <r>
      <rPr>
        <sz val="10"/>
        <rFont val="Calibri"/>
        <family val="2"/>
        <scheme val="minor"/>
      </rPr>
      <t>w</t>
    </r>
    <r>
      <rPr>
        <sz val="10"/>
        <color indexed="10"/>
        <rFont val="Calibri"/>
        <family val="2"/>
        <scheme val="minor"/>
      </rPr>
      <t xml:space="preserve"> 45</t>
    </r>
  </si>
  <si>
    <r>
      <t>07</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t>
    </r>
    <r>
      <rPr>
        <sz val="10"/>
        <color indexed="10"/>
        <rFont val="Calibri"/>
        <family val="2"/>
        <scheme val="minor"/>
      </rPr>
      <t>44</t>
    </r>
    <r>
      <rPr>
        <sz val="10"/>
        <rFont val="Calibri"/>
        <family val="2"/>
        <scheme val="minor"/>
      </rPr>
      <t xml:space="preserve"> w CH: J1a</t>
    </r>
  </si>
  <si>
    <r>
      <t xml:space="preserve">36 </t>
    </r>
    <r>
      <rPr>
        <sz val="10"/>
        <rFont val="Calibri"/>
        <family val="2"/>
        <scheme val="minor"/>
      </rPr>
      <t>w</t>
    </r>
    <r>
      <rPr>
        <sz val="10"/>
        <color indexed="10"/>
        <rFont val="Calibri"/>
        <family val="2"/>
        <scheme val="minor"/>
      </rPr>
      <t xml:space="preserve"> CH: J1a</t>
    </r>
  </si>
  <si>
    <r>
      <t xml:space="preserve">07 </t>
    </r>
    <r>
      <rPr>
        <sz val="10"/>
        <rFont val="Calibri"/>
        <family val="2"/>
        <scheme val="minor"/>
      </rPr>
      <t>w</t>
    </r>
    <r>
      <rPr>
        <sz val="10"/>
        <color indexed="10"/>
        <rFont val="Calibri"/>
        <family val="2"/>
        <scheme val="minor"/>
      </rPr>
      <t xml:space="preserve"> 11 </t>
    </r>
    <r>
      <rPr>
        <sz val="10"/>
        <rFont val="Calibri"/>
        <family val="2"/>
        <scheme val="minor"/>
      </rPr>
      <t>w</t>
    </r>
    <r>
      <rPr>
        <sz val="10"/>
        <color indexed="10"/>
        <rFont val="Calibri"/>
        <family val="2"/>
        <scheme val="minor"/>
      </rPr>
      <t xml:space="preserve"> CH: J1b</t>
    </r>
  </si>
  <si>
    <r>
      <t>Finnish</t>
    </r>
    <r>
      <rPr>
        <vertAlign val="superscript"/>
        <sz val="10"/>
        <rFont val="Calibri"/>
        <family val="2"/>
        <scheme val="minor"/>
      </rPr>
      <t xml:space="preserve"> CH: FAW</t>
    </r>
  </si>
  <si>
    <r>
      <t xml:space="preserve">CH: W2 </t>
    </r>
    <r>
      <rPr>
        <sz val="10"/>
        <rFont val="Calibri"/>
        <family val="2"/>
        <scheme val="minor"/>
      </rPr>
      <t>w</t>
    </r>
    <r>
      <rPr>
        <sz val="10"/>
        <color rgb="FFFF0000"/>
        <rFont val="Calibri"/>
        <family val="2"/>
        <scheme val="minor"/>
      </rPr>
      <t xml:space="preserve"> CH: W3 </t>
    </r>
  </si>
  <si>
    <r>
      <t xml:space="preserve">CH: W1 </t>
    </r>
    <r>
      <rPr>
        <sz val="10"/>
        <rFont val="Calibri"/>
        <family val="2"/>
        <scheme val="minor"/>
      </rPr>
      <t>w</t>
    </r>
    <r>
      <rPr>
        <sz val="10"/>
        <color rgb="FFFF0000"/>
        <rFont val="Calibri"/>
        <family val="2"/>
        <scheme val="minor"/>
      </rPr>
      <t xml:space="preserve"> CH: W2 </t>
    </r>
  </si>
  <si>
    <r>
      <rPr>
        <sz val="10"/>
        <rFont val="Calibri"/>
        <family val="2"/>
        <scheme val="minor"/>
      </rPr>
      <t>CH: W1 w</t>
    </r>
    <r>
      <rPr>
        <sz val="10"/>
        <color rgb="FFFF0000"/>
        <rFont val="Calibri"/>
        <family val="2"/>
        <scheme val="minor"/>
      </rPr>
      <t xml:space="preserve"> CH: W2 </t>
    </r>
  </si>
  <si>
    <r>
      <t>07</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t>
    </r>
    <r>
      <rPr>
        <sz val="10"/>
        <color rgb="FFFF0000"/>
        <rFont val="Calibri"/>
        <family val="2"/>
        <scheme val="minor"/>
      </rPr>
      <t>32</t>
    </r>
  </si>
  <si>
    <r>
      <t>07</t>
    </r>
    <r>
      <rPr>
        <sz val="10"/>
        <rFont val="Calibri"/>
        <family val="2"/>
        <scheme val="minor"/>
      </rPr>
      <t xml:space="preserve"> w</t>
    </r>
    <r>
      <rPr>
        <sz val="10"/>
        <color indexed="10"/>
        <rFont val="Calibri"/>
        <family val="2"/>
        <scheme val="minor"/>
      </rPr>
      <t xml:space="preserve"> 18 </t>
    </r>
    <r>
      <rPr>
        <sz val="10"/>
        <rFont val="Calibri"/>
        <family val="2"/>
        <scheme val="minor"/>
      </rPr>
      <t>w</t>
    </r>
    <r>
      <rPr>
        <sz val="10"/>
        <color indexed="10"/>
        <rFont val="Calibri"/>
        <family val="2"/>
        <scheme val="minor"/>
      </rPr>
      <t xml:space="preserve"> 19</t>
    </r>
    <r>
      <rPr>
        <sz val="10"/>
        <rFont val="Calibri"/>
        <family val="2"/>
        <scheme val="minor"/>
      </rPr>
      <t xml:space="preserve"> w </t>
    </r>
    <r>
      <rPr>
        <sz val="10"/>
        <color indexed="10"/>
        <rFont val="Calibri"/>
        <family val="2"/>
        <scheme val="minor"/>
      </rPr>
      <t>44</t>
    </r>
  </si>
  <si>
    <r>
      <t xml:space="preserve">19 </t>
    </r>
    <r>
      <rPr>
        <sz val="10"/>
        <rFont val="Calibri"/>
        <family val="2"/>
        <scheme val="minor"/>
      </rPr>
      <t xml:space="preserve">w </t>
    </r>
    <r>
      <rPr>
        <sz val="10"/>
        <color indexed="10"/>
        <rFont val="Calibri"/>
        <family val="2"/>
        <scheme val="minor"/>
      </rPr>
      <t>36</t>
    </r>
  </si>
  <si>
    <r>
      <t xml:space="preserve">07 </t>
    </r>
    <r>
      <rPr>
        <sz val="10"/>
        <rFont val="Calibri"/>
        <family val="2"/>
        <scheme val="minor"/>
      </rPr>
      <t>w</t>
    </r>
    <r>
      <rPr>
        <sz val="10"/>
        <color indexed="10"/>
        <rFont val="Calibri"/>
        <family val="2"/>
        <scheme val="minor"/>
      </rPr>
      <t xml:space="preserve"> 11 </t>
    </r>
    <r>
      <rPr>
        <sz val="10"/>
        <rFont val="Calibri"/>
        <family val="2"/>
        <scheme val="minor"/>
      </rPr>
      <t>w</t>
    </r>
    <r>
      <rPr>
        <sz val="10"/>
        <color indexed="10"/>
        <rFont val="Calibri"/>
        <family val="2"/>
        <scheme val="minor"/>
      </rPr>
      <t xml:space="preserve"> 19</t>
    </r>
  </si>
  <si>
    <r>
      <t>Red Guard</t>
    </r>
    <r>
      <rPr>
        <vertAlign val="superscript"/>
        <sz val="10"/>
        <rFont val="Calibri"/>
        <family val="2"/>
        <scheme val="minor"/>
      </rPr>
      <t>12</t>
    </r>
  </si>
  <si>
    <r>
      <t>White Finnish/ Baltic Division</t>
    </r>
    <r>
      <rPr>
        <vertAlign val="superscript"/>
        <sz val="10"/>
        <rFont val="Calibri"/>
        <family val="2"/>
        <scheme val="minor"/>
      </rPr>
      <t>6R</t>
    </r>
  </si>
  <si>
    <r>
      <t xml:space="preserve">CH: Omaha 1 </t>
    </r>
    <r>
      <rPr>
        <sz val="10"/>
        <rFont val="Calibri"/>
        <family val="2"/>
        <scheme val="minor"/>
      </rPr>
      <t>w</t>
    </r>
    <r>
      <rPr>
        <sz val="10"/>
        <color indexed="10"/>
        <rFont val="Calibri"/>
        <family val="2"/>
        <scheme val="minor"/>
      </rPr>
      <t xml:space="preserve"> CH:Omaha 2</t>
    </r>
  </si>
  <si>
    <r>
      <t xml:space="preserve">CH: Omaha 2 </t>
    </r>
    <r>
      <rPr>
        <sz val="10"/>
        <rFont val="Calibri"/>
        <family val="2"/>
        <scheme val="minor"/>
      </rPr>
      <t>w</t>
    </r>
    <r>
      <rPr>
        <sz val="10"/>
        <color indexed="10"/>
        <rFont val="Calibri"/>
        <family val="2"/>
        <scheme val="minor"/>
      </rPr>
      <t xml:space="preserve"> CH:Omaha 3</t>
    </r>
  </si>
  <si>
    <r>
      <t xml:space="preserve">Russian </t>
    </r>
    <r>
      <rPr>
        <vertAlign val="superscript"/>
        <sz val="10"/>
        <rFont val="Calibri"/>
        <family val="2"/>
        <scheme val="minor"/>
      </rPr>
      <t>Jat</t>
    </r>
  </si>
  <si>
    <r>
      <t xml:space="preserve">Russian </t>
    </r>
    <r>
      <rPr>
        <vertAlign val="superscript"/>
        <sz val="10"/>
        <rFont val="Calibri"/>
        <family val="2"/>
        <scheme val="minor"/>
      </rPr>
      <t>CH: Jat</t>
    </r>
  </si>
  <si>
    <r>
      <t>Charge To Aqqaqir Ridge -</t>
    </r>
    <r>
      <rPr>
        <i/>
        <sz val="10"/>
        <color theme="4"/>
        <rFont val="Calibri"/>
        <family val="2"/>
        <scheme val="minor"/>
      </rPr>
      <t>version 2.0</t>
    </r>
  </si>
  <si>
    <r>
      <t xml:space="preserve">Afrikakorps AK001: El Alamein: AK 1 </t>
    </r>
    <r>
      <rPr>
        <i/>
        <sz val="10"/>
        <color theme="4"/>
        <rFont val="Calibri"/>
        <family val="2"/>
        <scheme val="minor"/>
      </rPr>
      <t>- Rules Included</t>
    </r>
  </si>
  <si>
    <r>
      <t xml:space="preserve">CH: A w CH: B w CH: C   </t>
    </r>
    <r>
      <rPr>
        <i/>
        <sz val="10"/>
        <rFont val="Calibri"/>
        <family val="2"/>
        <scheme val="minor"/>
      </rPr>
      <t>(CH: Desert Geo's)</t>
    </r>
  </si>
  <si>
    <r>
      <t xml:space="preserve">CH: A   </t>
    </r>
    <r>
      <rPr>
        <i/>
        <sz val="10"/>
        <rFont val="Calibri"/>
        <family val="2"/>
        <scheme val="minor"/>
      </rPr>
      <t>(CH: Desert Geo's)</t>
    </r>
  </si>
  <si>
    <r>
      <t xml:space="preserve">CH: A w CH: B   </t>
    </r>
    <r>
      <rPr>
        <i/>
        <sz val="10"/>
        <rFont val="Calibri"/>
        <family val="2"/>
        <scheme val="minor"/>
      </rPr>
      <t>(CH: Desert Geo's)</t>
    </r>
  </si>
  <si>
    <r>
      <t xml:space="preserve">CH: A w CH: B w CH: C w CH: D  </t>
    </r>
    <r>
      <rPr>
        <i/>
        <sz val="10"/>
        <rFont val="Calibri"/>
        <family val="2"/>
        <scheme val="minor"/>
      </rPr>
      <t>(CH: Desert Geo's)</t>
    </r>
  </si>
  <si>
    <r>
      <t xml:space="preserve">Afrikakorps AK001: El Alamein: AK 10 </t>
    </r>
    <r>
      <rPr>
        <i/>
        <sz val="10"/>
        <color theme="4"/>
        <rFont val="Calibri"/>
        <family val="2"/>
        <scheme val="minor"/>
      </rPr>
      <t>- Armor only scenario</t>
    </r>
  </si>
  <si>
    <r>
      <t xml:space="preserve">11 w </t>
    </r>
    <r>
      <rPr>
        <sz val="10"/>
        <color indexed="10"/>
        <rFont val="Calibri"/>
        <family val="2"/>
        <scheme val="minor"/>
      </rP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r>
      <rPr>
        <sz val="10"/>
        <rFont val="Calibri"/>
        <family val="2"/>
        <scheme val="minor"/>
      </rPr>
      <t xml:space="preserve"> w 41 w 43</t>
    </r>
  </si>
  <si>
    <r>
      <t xml:space="preserve">13 w 14 w </t>
    </r>
    <r>
      <rPr>
        <sz val="10"/>
        <color indexed="10"/>
        <rFont val="Calibri"/>
        <family val="2"/>
        <scheme val="minor"/>
      </rPr>
      <t>22</t>
    </r>
    <r>
      <rPr>
        <sz val="10"/>
        <rFont val="Calibri"/>
        <family val="2"/>
        <scheme val="minor"/>
      </rPr>
      <t xml:space="preserve"> w </t>
    </r>
    <r>
      <rPr>
        <sz val="10"/>
        <color indexed="10"/>
        <rFont val="Calibri"/>
        <family val="2"/>
        <scheme val="minor"/>
      </rPr>
      <t>24</t>
    </r>
  </si>
  <si>
    <r>
      <t>DLV, Ov1</t>
    </r>
    <r>
      <rPr>
        <vertAlign val="superscript"/>
        <sz val="10"/>
        <rFont val="Calibri"/>
        <family val="2"/>
        <scheme val="minor"/>
      </rPr>
      <t xml:space="preserve"> UVillage</t>
    </r>
    <r>
      <rPr>
        <sz val="10"/>
        <rFont val="Calibri"/>
        <family val="2"/>
        <scheme val="minor"/>
      </rPr>
      <t xml:space="preserve"> w A Air2</t>
    </r>
  </si>
  <si>
    <r>
      <t>Syrian</t>
    </r>
    <r>
      <rPr>
        <vertAlign val="superscript"/>
        <sz val="10"/>
        <rFont val="Calibri"/>
        <family val="2"/>
        <scheme val="minor"/>
      </rPr>
      <t xml:space="preserve"> CH: Genesis 48 G</t>
    </r>
  </si>
  <si>
    <r>
      <rPr>
        <sz val="10"/>
        <color rgb="FFFF0000"/>
        <rFont val="Calibri"/>
        <family val="2"/>
        <scheme val="minor"/>
      </rPr>
      <t>40</t>
    </r>
    <r>
      <rPr>
        <sz val="10"/>
        <rFont val="Calibri"/>
        <family val="2"/>
        <scheme val="minor"/>
      </rPr>
      <t xml:space="preserve"> w </t>
    </r>
    <r>
      <rPr>
        <sz val="10"/>
        <color rgb="FFFF0000"/>
        <rFont val="Calibri"/>
        <family val="2"/>
        <scheme val="minor"/>
      </rPr>
      <t>43</t>
    </r>
  </si>
  <si>
    <r>
      <t>Ov1</t>
    </r>
    <r>
      <rPr>
        <vertAlign val="superscript"/>
        <sz val="10"/>
        <rFont val="Calibri"/>
        <family val="2"/>
        <scheme val="minor"/>
      </rPr>
      <t xml:space="preserve"> KIB-1</t>
    </r>
    <r>
      <rPr>
        <sz val="10"/>
        <rFont val="Calibri"/>
        <family val="2"/>
        <scheme val="minor"/>
      </rPr>
      <t xml:space="preserve"> w D: AS, MOL, Fanatic (A10.8)</t>
    </r>
  </si>
  <si>
    <r>
      <t>Egyptian</t>
    </r>
    <r>
      <rPr>
        <vertAlign val="superscript"/>
        <sz val="10"/>
        <rFont val="Calibri"/>
        <family val="2"/>
        <scheme val="minor"/>
      </rPr>
      <t xml:space="preserve"> CH: Genesis 48 G</t>
    </r>
  </si>
  <si>
    <r>
      <t>Arab / Syrian / Lebenese</t>
    </r>
    <r>
      <rPr>
        <vertAlign val="superscript"/>
        <sz val="10"/>
        <rFont val="Calibri"/>
        <family val="2"/>
        <scheme val="minor"/>
      </rPr>
      <t xml:space="preserve"> CH: Genesis 48 G</t>
    </r>
  </si>
  <si>
    <r>
      <t>Ov1</t>
    </r>
    <r>
      <rPr>
        <vertAlign val="superscript"/>
        <sz val="10"/>
        <rFont val="Calibri"/>
        <family val="2"/>
        <scheme val="minor"/>
      </rPr>
      <t xml:space="preserve"> KIB-1</t>
    </r>
  </si>
  <si>
    <r>
      <rPr>
        <sz val="10"/>
        <color rgb="FFFF0000"/>
        <rFont val="Calibri"/>
        <family val="2"/>
        <scheme val="minor"/>
      </rPr>
      <t>12</t>
    </r>
    <r>
      <rPr>
        <sz val="10"/>
        <rFont val="Calibri"/>
        <family val="2"/>
        <scheme val="minor"/>
      </rPr>
      <t xml:space="preserve"> w </t>
    </r>
    <r>
      <rPr>
        <sz val="10"/>
        <color rgb="FFFF0000"/>
        <rFont val="Calibri"/>
        <family val="2"/>
        <scheme val="minor"/>
      </rPr>
      <t>18</t>
    </r>
    <r>
      <rPr>
        <sz val="10"/>
        <rFont val="Calibri"/>
        <family val="2"/>
        <scheme val="minor"/>
      </rPr>
      <t xml:space="preserve"> w </t>
    </r>
    <r>
      <rPr>
        <sz val="10"/>
        <color rgb="FFFF0000"/>
        <rFont val="Calibri"/>
        <family val="2"/>
        <scheme val="minor"/>
      </rPr>
      <t>40</t>
    </r>
  </si>
  <si>
    <r>
      <t>Iraqi</t>
    </r>
    <r>
      <rPr>
        <vertAlign val="superscript"/>
        <sz val="10"/>
        <rFont val="Calibri"/>
        <family val="2"/>
        <scheme val="minor"/>
      </rPr>
      <t xml:space="preserve"> CH: Genesis 48 B</t>
    </r>
  </si>
  <si>
    <r>
      <t>Israeli</t>
    </r>
    <r>
      <rPr>
        <vertAlign val="superscript"/>
        <sz val="10"/>
        <rFont val="Calibri"/>
        <family val="2"/>
        <scheme val="minor"/>
      </rPr>
      <t xml:space="preserve"> CH: Genesis 48 R</t>
    </r>
  </si>
  <si>
    <r>
      <t xml:space="preserve">28 </t>
    </r>
    <r>
      <rPr>
        <sz val="10"/>
        <rFont val="Calibri"/>
        <family val="2"/>
        <scheme val="minor"/>
      </rPr>
      <t>w</t>
    </r>
    <r>
      <rPr>
        <sz val="10"/>
        <color rgb="FFFF0000"/>
        <rFont val="Calibri"/>
        <family val="2"/>
        <scheme val="minor"/>
      </rPr>
      <t xml:space="preserve"> 25</t>
    </r>
  </si>
  <si>
    <r>
      <t>Egyptian</t>
    </r>
    <r>
      <rPr>
        <vertAlign val="superscript"/>
        <sz val="10"/>
        <rFont val="Calibri"/>
        <family val="2"/>
        <scheme val="minor"/>
      </rPr>
      <t xml:space="preserve"> CH: Genesis 48 R</t>
    </r>
  </si>
  <si>
    <r>
      <t>Israeli</t>
    </r>
    <r>
      <rPr>
        <vertAlign val="superscript"/>
        <sz val="10"/>
        <rFont val="Calibri"/>
        <family val="2"/>
        <scheme val="minor"/>
      </rPr>
      <t xml:space="preserve"> CH: Genesis 48 </t>
    </r>
  </si>
  <si>
    <r>
      <t xml:space="preserve">9 </t>
    </r>
    <r>
      <rPr>
        <sz val="10"/>
        <rFont val="Calibri"/>
        <family val="2"/>
        <scheme val="minor"/>
      </rPr>
      <t>w</t>
    </r>
    <r>
      <rPr>
        <sz val="10"/>
        <color rgb="FFFF0000"/>
        <rFont val="Calibri"/>
        <family val="2"/>
        <scheme val="minor"/>
      </rPr>
      <t xml:space="preserve"> 39</t>
    </r>
  </si>
  <si>
    <r>
      <t>Arab</t>
    </r>
    <r>
      <rPr>
        <vertAlign val="superscript"/>
        <sz val="10"/>
        <rFont val="Calibri"/>
        <family val="2"/>
        <scheme val="minor"/>
      </rPr>
      <t xml:space="preserve"> 4 CH: Genesis 48 B</t>
    </r>
  </si>
  <si>
    <r>
      <t xml:space="preserve">9 </t>
    </r>
    <r>
      <rPr>
        <sz val="10"/>
        <rFont val="Calibri"/>
        <family val="2"/>
        <scheme val="minor"/>
      </rPr>
      <t>w</t>
    </r>
    <r>
      <rPr>
        <sz val="10"/>
        <color rgb="FFFF0000"/>
        <rFont val="Calibri"/>
        <family val="2"/>
        <scheme val="minor"/>
      </rPr>
      <t xml:space="preserve"> 35</t>
    </r>
  </si>
  <si>
    <r>
      <t>Arab</t>
    </r>
    <r>
      <rPr>
        <vertAlign val="superscript"/>
        <sz val="10"/>
        <rFont val="Calibri"/>
        <family val="2"/>
        <scheme val="minor"/>
      </rPr>
      <t xml:space="preserve">  CH: Genesis 48 B</t>
    </r>
  </si>
  <si>
    <r>
      <t>Sons of Galilee</t>
    </r>
    <r>
      <rPr>
        <i/>
        <sz val="10"/>
        <color theme="4"/>
        <rFont val="Calibri"/>
        <family val="2"/>
        <scheme val="minor"/>
      </rPr>
      <t xml:space="preserve"> - version 1.1</t>
    </r>
  </si>
  <si>
    <r>
      <t>Israeli</t>
    </r>
    <r>
      <rPr>
        <vertAlign val="superscript"/>
        <sz val="10"/>
        <rFont val="Calibri"/>
        <family val="2"/>
        <scheme val="minor"/>
      </rPr>
      <t xml:space="preserve"> CH: Genesis II</t>
    </r>
  </si>
  <si>
    <r>
      <t>Syrian</t>
    </r>
    <r>
      <rPr>
        <vertAlign val="superscript"/>
        <sz val="10"/>
        <rFont val="Calibri"/>
        <family val="2"/>
        <scheme val="minor"/>
      </rPr>
      <t xml:space="preserve"> CH: Genesis II</t>
    </r>
  </si>
  <si>
    <r>
      <t xml:space="preserve">06 </t>
    </r>
    <r>
      <rPr>
        <sz val="10"/>
        <rFont val="Calibri"/>
        <family val="2"/>
        <scheme val="minor"/>
      </rPr>
      <t>w</t>
    </r>
    <r>
      <rPr>
        <sz val="10"/>
        <color indexed="10"/>
        <rFont val="Calibri"/>
        <family val="2"/>
        <scheme val="minor"/>
      </rPr>
      <t xml:space="preserve"> 40</t>
    </r>
    <r>
      <rPr>
        <sz val="10"/>
        <rFont val="Calibri"/>
        <family val="2"/>
        <scheme val="minor"/>
      </rPr>
      <t xml:space="preserve"> w </t>
    </r>
    <r>
      <rPr>
        <sz val="10"/>
        <color indexed="10"/>
        <rFont val="Calibri"/>
        <family val="2"/>
        <scheme val="minor"/>
      </rPr>
      <t>CH: KB1</t>
    </r>
    <r>
      <rPr>
        <sz val="10"/>
        <rFont val="Arial"/>
        <family val="2"/>
      </rPr>
      <t/>
    </r>
  </si>
  <si>
    <r>
      <t>Arab</t>
    </r>
    <r>
      <rPr>
        <vertAlign val="superscript"/>
        <sz val="10"/>
        <rFont val="Calibri"/>
        <family val="2"/>
        <scheme val="minor"/>
      </rPr>
      <t xml:space="preserve"> CH: Genesis II</t>
    </r>
  </si>
  <si>
    <r>
      <t>Buying Time</t>
    </r>
    <r>
      <rPr>
        <i/>
        <sz val="10"/>
        <color theme="4"/>
        <rFont val="Calibri"/>
        <family val="2"/>
        <scheme val="minor"/>
      </rPr>
      <t xml:space="preserve"> - version 1.1</t>
    </r>
  </si>
  <si>
    <r>
      <t>43</t>
    </r>
    <r>
      <rPr>
        <sz val="10"/>
        <rFont val="Calibri"/>
        <family val="2"/>
        <scheme val="minor"/>
      </rPr>
      <t xml:space="preserve"> w </t>
    </r>
    <r>
      <rPr>
        <sz val="10"/>
        <color indexed="10"/>
        <rFont val="Calibri"/>
        <family val="2"/>
        <scheme val="minor"/>
      </rPr>
      <t>CH: KB1</t>
    </r>
  </si>
  <si>
    <r>
      <t>Triple Play</t>
    </r>
    <r>
      <rPr>
        <i/>
        <sz val="10"/>
        <color theme="4"/>
        <rFont val="Calibri"/>
        <family val="2"/>
        <scheme val="minor"/>
      </rPr>
      <t>- version 1.1</t>
    </r>
  </si>
  <si>
    <r>
      <t>Arab / Syrian / Lebenese</t>
    </r>
    <r>
      <rPr>
        <vertAlign val="superscript"/>
        <sz val="10"/>
        <rFont val="Calibri"/>
        <family val="2"/>
        <scheme val="minor"/>
      </rPr>
      <t xml:space="preserve"> CH: Genesis II</t>
    </r>
  </si>
  <si>
    <r>
      <t>12</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40</t>
    </r>
    <r>
      <rPr>
        <sz val="10"/>
        <rFont val="Arial"/>
        <family val="2"/>
      </rPr>
      <t/>
    </r>
  </si>
  <si>
    <r>
      <t>Iraqis</t>
    </r>
    <r>
      <rPr>
        <vertAlign val="superscript"/>
        <sz val="10"/>
        <rFont val="Calibri"/>
        <family val="2"/>
        <scheme val="minor"/>
      </rPr>
      <t xml:space="preserve"> CH: Genesis II</t>
    </r>
  </si>
  <si>
    <r>
      <t>09</t>
    </r>
    <r>
      <rPr>
        <sz val="10"/>
        <rFont val="Calibri"/>
        <family val="2"/>
        <scheme val="minor"/>
      </rPr>
      <t xml:space="preserve"> w </t>
    </r>
    <r>
      <rPr>
        <sz val="10"/>
        <color indexed="10"/>
        <rFont val="Calibri"/>
        <family val="2"/>
        <scheme val="minor"/>
      </rPr>
      <t>35</t>
    </r>
    <r>
      <rPr>
        <sz val="10"/>
        <rFont val="Arial"/>
        <family val="2"/>
      </rPr>
      <t/>
    </r>
  </si>
  <si>
    <r>
      <t>25</t>
    </r>
    <r>
      <rPr>
        <sz val="10"/>
        <rFont val="Calibri"/>
        <family val="2"/>
        <scheme val="minor"/>
      </rPr>
      <t xml:space="preserve"> w </t>
    </r>
    <r>
      <rPr>
        <sz val="10"/>
        <color indexed="10"/>
        <rFont val="Calibri"/>
        <family val="2"/>
        <scheme val="minor"/>
      </rPr>
      <t>28</t>
    </r>
    <r>
      <rPr>
        <sz val="10"/>
        <rFont val="Arial"/>
        <family val="2"/>
      </rPr>
      <t/>
    </r>
  </si>
  <si>
    <r>
      <t>15</t>
    </r>
    <r>
      <rPr>
        <sz val="10"/>
        <rFont val="Calibri"/>
        <family val="2"/>
        <scheme val="minor"/>
      </rPr>
      <t xml:space="preserve"> w </t>
    </r>
    <r>
      <rPr>
        <sz val="10"/>
        <color indexed="10"/>
        <rFont val="Calibri"/>
        <family val="2"/>
        <scheme val="minor"/>
      </rPr>
      <t>29</t>
    </r>
    <r>
      <rPr>
        <sz val="10"/>
        <rFont val="Calibri"/>
        <family val="2"/>
        <scheme val="minor"/>
      </rPr>
      <t xml:space="preserve"> w </t>
    </r>
    <r>
      <rPr>
        <sz val="10"/>
        <color indexed="10"/>
        <rFont val="Calibri"/>
        <family val="2"/>
        <scheme val="minor"/>
      </rPr>
      <t>31</t>
    </r>
  </si>
  <si>
    <r>
      <t>09</t>
    </r>
    <r>
      <rPr>
        <sz val="10"/>
        <rFont val="Calibri"/>
        <family val="2"/>
        <scheme val="minor"/>
      </rPr>
      <t xml:space="preserve"> w </t>
    </r>
    <r>
      <rPr>
        <sz val="10"/>
        <color indexed="10"/>
        <rFont val="Calibri"/>
        <family val="2"/>
        <scheme val="minor"/>
      </rPr>
      <t>39</t>
    </r>
    <r>
      <rPr>
        <sz val="10"/>
        <rFont val="Arial"/>
        <family val="2"/>
      </rPr>
      <t/>
    </r>
  </si>
  <si>
    <r>
      <t>Jordanian</t>
    </r>
    <r>
      <rPr>
        <vertAlign val="superscript"/>
        <sz val="10"/>
        <rFont val="Calibri"/>
        <family val="2"/>
        <scheme val="minor"/>
      </rPr>
      <t xml:space="preserve"> CH: Genesis II</t>
    </r>
  </si>
  <si>
    <r>
      <t>08</t>
    </r>
    <r>
      <rPr>
        <sz val="10"/>
        <rFont val="Calibri"/>
        <family val="2"/>
        <scheme val="minor"/>
      </rPr>
      <t xml:space="preserve"> w </t>
    </r>
    <r>
      <rPr>
        <sz val="10"/>
        <color indexed="10"/>
        <rFont val="Calibri"/>
        <family val="2"/>
        <scheme val="minor"/>
      </rPr>
      <t>CH: KB1</t>
    </r>
    <r>
      <rPr>
        <sz val="10"/>
        <rFont val="Arial"/>
        <family val="2"/>
      </rPr>
      <t/>
    </r>
  </si>
  <si>
    <r>
      <t>09</t>
    </r>
    <r>
      <rPr>
        <sz val="10"/>
        <rFont val="Calibri"/>
        <family val="2"/>
        <scheme val="minor"/>
      </rPr>
      <t xml:space="preserve"> w </t>
    </r>
    <r>
      <rPr>
        <sz val="10"/>
        <color indexed="10"/>
        <rFont val="Calibri"/>
        <family val="2"/>
        <scheme val="minor"/>
      </rPr>
      <t>46</t>
    </r>
    <r>
      <rPr>
        <sz val="10"/>
        <rFont val="Arial"/>
        <family val="2"/>
      </rPr>
      <t/>
    </r>
  </si>
  <si>
    <r>
      <t>Grossdeutschland At Stonne 1940 2</t>
    </r>
    <r>
      <rPr>
        <u/>
        <vertAlign val="superscript"/>
        <sz val="10"/>
        <rFont val="Calibri"/>
        <family val="2"/>
        <scheme val="minor"/>
      </rPr>
      <t>nd</t>
    </r>
    <r>
      <rPr>
        <u/>
        <sz val="10"/>
        <rFont val="Calibri"/>
        <family val="2"/>
        <scheme val="minor"/>
      </rPr>
      <t xml:space="preserve"> Edition</t>
    </r>
  </si>
  <si>
    <r>
      <t>Grossdeutschland At Stonne 1940 2</t>
    </r>
    <r>
      <rPr>
        <vertAlign val="superscript"/>
        <sz val="10"/>
        <color theme="4"/>
        <rFont val="Calibri"/>
        <family val="2"/>
        <scheme val="minor"/>
      </rPr>
      <t>nd</t>
    </r>
    <r>
      <rPr>
        <sz val="10"/>
        <color theme="4"/>
        <rFont val="Calibri"/>
        <family val="2"/>
        <scheme val="minor"/>
      </rPr>
      <t xml:space="preserve"> Edition  1</t>
    </r>
  </si>
  <si>
    <r>
      <t>Grossdeutschland At Stonne 1940 2</t>
    </r>
    <r>
      <rPr>
        <vertAlign val="superscript"/>
        <sz val="10"/>
        <rFont val="Calibri"/>
        <family val="2"/>
        <scheme val="minor"/>
      </rPr>
      <t>nd</t>
    </r>
    <r>
      <rPr>
        <sz val="10"/>
        <rFont val="Calibri"/>
        <family val="2"/>
        <scheme val="minor"/>
      </rPr>
      <t xml:space="preserve"> Edition</t>
    </r>
  </si>
  <si>
    <r>
      <t>Grossdeutschland At Stonne 1940 2</t>
    </r>
    <r>
      <rPr>
        <vertAlign val="superscript"/>
        <sz val="10"/>
        <color theme="4"/>
        <rFont val="Calibri"/>
        <family val="2"/>
        <scheme val="minor"/>
      </rPr>
      <t>nd</t>
    </r>
    <r>
      <rPr>
        <sz val="10"/>
        <color theme="4"/>
        <rFont val="Calibri"/>
        <family val="2"/>
        <scheme val="minor"/>
      </rPr>
      <t xml:space="preserve"> Edition  2</t>
    </r>
  </si>
  <si>
    <r>
      <t>Grossdeutschland At Stonne 1940 2</t>
    </r>
    <r>
      <rPr>
        <vertAlign val="superscript"/>
        <sz val="10"/>
        <color theme="4"/>
        <rFont val="Calibri"/>
        <family val="2"/>
        <scheme val="minor"/>
      </rPr>
      <t>nd</t>
    </r>
    <r>
      <rPr>
        <sz val="10"/>
        <color theme="4"/>
        <rFont val="Calibri"/>
        <family val="2"/>
        <scheme val="minor"/>
      </rPr>
      <t xml:space="preserve"> Edition  3</t>
    </r>
  </si>
  <si>
    <r>
      <t>Grossdeutschland At Stonne 1940 2</t>
    </r>
    <r>
      <rPr>
        <vertAlign val="superscript"/>
        <sz val="10"/>
        <color theme="4"/>
        <rFont val="Calibri"/>
        <family val="2"/>
        <scheme val="minor"/>
      </rPr>
      <t>nd</t>
    </r>
    <r>
      <rPr>
        <sz val="10"/>
        <color theme="4"/>
        <rFont val="Calibri"/>
        <family val="2"/>
        <scheme val="minor"/>
      </rPr>
      <t xml:space="preserve"> Edition  4</t>
    </r>
  </si>
  <si>
    <r>
      <t>Grossdeutschland At Stonne 1940 2</t>
    </r>
    <r>
      <rPr>
        <vertAlign val="superscript"/>
        <sz val="10"/>
        <color theme="4"/>
        <rFont val="Calibri"/>
        <family val="2"/>
        <scheme val="minor"/>
      </rPr>
      <t>nd</t>
    </r>
    <r>
      <rPr>
        <sz val="10"/>
        <color theme="4"/>
        <rFont val="Calibri"/>
        <family val="2"/>
        <scheme val="minor"/>
      </rPr>
      <t xml:space="preserve"> Edition  5</t>
    </r>
  </si>
  <si>
    <r>
      <t>Grossdeutschland At Stonne 1940 2</t>
    </r>
    <r>
      <rPr>
        <vertAlign val="superscript"/>
        <sz val="10"/>
        <color theme="4"/>
        <rFont val="Calibri"/>
        <family val="2"/>
        <scheme val="minor"/>
      </rPr>
      <t>nd</t>
    </r>
    <r>
      <rPr>
        <sz val="10"/>
        <color theme="4"/>
        <rFont val="Calibri"/>
        <family val="2"/>
        <scheme val="minor"/>
      </rPr>
      <t xml:space="preserve"> Edition  6</t>
    </r>
  </si>
  <si>
    <r>
      <t>Grossdeutschland At Stonne 1940 2</t>
    </r>
    <r>
      <rPr>
        <vertAlign val="superscript"/>
        <sz val="10"/>
        <color theme="4"/>
        <rFont val="Calibri"/>
        <family val="2"/>
        <scheme val="minor"/>
      </rPr>
      <t>nd</t>
    </r>
    <r>
      <rPr>
        <sz val="10"/>
        <color theme="4"/>
        <rFont val="Calibri"/>
        <family val="2"/>
        <scheme val="minor"/>
      </rPr>
      <t xml:space="preserve"> Edition  7</t>
    </r>
  </si>
  <si>
    <r>
      <t>Grossdeutschland At Stonne 1940 2</t>
    </r>
    <r>
      <rPr>
        <vertAlign val="superscript"/>
        <sz val="10"/>
        <color theme="4"/>
        <rFont val="Calibri"/>
        <family val="2"/>
        <scheme val="minor"/>
      </rPr>
      <t>nd</t>
    </r>
    <r>
      <rPr>
        <sz val="10"/>
        <color theme="4"/>
        <rFont val="Calibri"/>
        <family val="2"/>
        <scheme val="minor"/>
      </rPr>
      <t xml:space="preserve"> Edition  8</t>
    </r>
  </si>
  <si>
    <r>
      <t>Grossdeutschland At Stonne 1940 2</t>
    </r>
    <r>
      <rPr>
        <vertAlign val="superscript"/>
        <sz val="10"/>
        <color theme="4"/>
        <rFont val="Calibri"/>
        <family val="2"/>
        <scheme val="minor"/>
      </rPr>
      <t>nd</t>
    </r>
    <r>
      <rPr>
        <sz val="10"/>
        <color theme="4"/>
        <rFont val="Calibri"/>
        <family val="2"/>
        <scheme val="minor"/>
      </rPr>
      <t xml:space="preserve"> Edition  9</t>
    </r>
  </si>
  <si>
    <r>
      <t>Grossdeutschland At Stonne 1940 2</t>
    </r>
    <r>
      <rPr>
        <vertAlign val="superscript"/>
        <sz val="10"/>
        <color theme="4"/>
        <rFont val="Calibri"/>
        <family val="2"/>
        <scheme val="minor"/>
      </rPr>
      <t>nd</t>
    </r>
    <r>
      <rPr>
        <sz val="10"/>
        <color theme="4"/>
        <rFont val="Calibri"/>
        <family val="2"/>
        <scheme val="minor"/>
      </rPr>
      <t xml:space="preserve"> Edition 10</t>
    </r>
  </si>
  <si>
    <r>
      <t>Grossdeutschland At Stonne 1940 2</t>
    </r>
    <r>
      <rPr>
        <vertAlign val="superscript"/>
        <sz val="10"/>
        <color theme="4"/>
        <rFont val="Calibri"/>
        <family val="2"/>
        <scheme val="minor"/>
      </rPr>
      <t>nd</t>
    </r>
    <r>
      <rPr>
        <sz val="10"/>
        <color theme="4"/>
        <rFont val="Calibri"/>
        <family val="2"/>
        <scheme val="minor"/>
      </rPr>
      <t xml:space="preserve"> Edition 11</t>
    </r>
  </si>
  <si>
    <r>
      <t>Grossdeutschland At Stonne 1940 2</t>
    </r>
    <r>
      <rPr>
        <vertAlign val="superscript"/>
        <sz val="10"/>
        <color theme="4"/>
        <rFont val="Calibri"/>
        <family val="2"/>
        <scheme val="minor"/>
      </rPr>
      <t>nd</t>
    </r>
    <r>
      <rPr>
        <sz val="10"/>
        <color theme="4"/>
        <rFont val="Calibri"/>
        <family val="2"/>
        <scheme val="minor"/>
      </rPr>
      <t xml:space="preserve"> Edition 12</t>
    </r>
  </si>
  <si>
    <r>
      <t>Grossdeutschland At Stonne 1940 2</t>
    </r>
    <r>
      <rPr>
        <vertAlign val="superscript"/>
        <sz val="10"/>
        <color theme="4"/>
        <rFont val="Calibri"/>
        <family val="2"/>
        <scheme val="minor"/>
      </rPr>
      <t>nd</t>
    </r>
    <r>
      <rPr>
        <sz val="10"/>
        <color theme="4"/>
        <rFont val="Calibri"/>
        <family val="2"/>
        <scheme val="minor"/>
      </rPr>
      <t xml:space="preserve"> Edition 13</t>
    </r>
  </si>
  <si>
    <r>
      <t>Grossdeutschland At Stonne 1940 2</t>
    </r>
    <r>
      <rPr>
        <vertAlign val="superscript"/>
        <sz val="10"/>
        <color theme="4"/>
        <rFont val="Calibri"/>
        <family val="2"/>
        <scheme val="minor"/>
      </rPr>
      <t>nd</t>
    </r>
    <r>
      <rPr>
        <sz val="10"/>
        <color theme="4"/>
        <rFont val="Calibri"/>
        <family val="2"/>
        <scheme val="minor"/>
      </rPr>
      <t xml:space="preserve"> Edition 14</t>
    </r>
  </si>
  <si>
    <r>
      <t>Grossdeutschland At Stonne 1940 2</t>
    </r>
    <r>
      <rPr>
        <vertAlign val="superscript"/>
        <sz val="10"/>
        <color theme="4"/>
        <rFont val="Calibri"/>
        <family val="2"/>
        <scheme val="minor"/>
      </rPr>
      <t>nd</t>
    </r>
    <r>
      <rPr>
        <sz val="10"/>
        <color theme="4"/>
        <rFont val="Calibri"/>
        <family val="2"/>
        <scheme val="minor"/>
      </rPr>
      <t xml:space="preserve"> Edition 15</t>
    </r>
  </si>
  <si>
    <r>
      <t>Grossdeutschland At Stonne 1940 2</t>
    </r>
    <r>
      <rPr>
        <vertAlign val="superscript"/>
        <sz val="10"/>
        <color theme="4"/>
        <rFont val="Calibri"/>
        <family val="2"/>
        <scheme val="minor"/>
      </rPr>
      <t>nd</t>
    </r>
    <r>
      <rPr>
        <sz val="10"/>
        <color theme="4"/>
        <rFont val="Calibri"/>
        <family val="2"/>
        <scheme val="minor"/>
      </rPr>
      <t xml:space="preserve"> Edition 16</t>
    </r>
  </si>
  <si>
    <r>
      <t>Spanish Nationalist</t>
    </r>
    <r>
      <rPr>
        <vertAlign val="superscript"/>
        <sz val="10"/>
        <rFont val="Calibri"/>
        <family val="2"/>
        <scheme val="minor"/>
      </rPr>
      <t xml:space="preserve"> CH: GC Al</t>
    </r>
  </si>
  <si>
    <r>
      <t>Spanish Republican</t>
    </r>
    <r>
      <rPr>
        <vertAlign val="superscript"/>
        <sz val="10"/>
        <rFont val="Calibri"/>
        <family val="2"/>
        <scheme val="minor"/>
      </rPr>
      <t xml:space="preserve"> CH: GC Ax</t>
    </r>
  </si>
  <si>
    <r>
      <t>Ov1</t>
    </r>
    <r>
      <rPr>
        <vertAlign val="superscript"/>
        <sz val="10"/>
        <rFont val="Calibri"/>
        <family val="2"/>
        <scheme val="minor"/>
      </rPr>
      <t xml:space="preserve"> SCW 3</t>
    </r>
    <r>
      <rPr>
        <sz val="10"/>
        <rFont val="Calibri"/>
        <family val="2"/>
        <scheme val="minor"/>
      </rPr>
      <t xml:space="preserve"> w D: Fanatic (A10.8)</t>
    </r>
  </si>
  <si>
    <r>
      <t>CTV</t>
    </r>
    <r>
      <rPr>
        <vertAlign val="superscript"/>
        <sz val="10"/>
        <rFont val="Calibri"/>
        <family val="2"/>
        <scheme val="minor"/>
      </rPr>
      <t xml:space="preserve"> I</t>
    </r>
  </si>
  <si>
    <r>
      <t xml:space="preserve">12 </t>
    </r>
    <r>
      <rPr>
        <sz val="10"/>
        <rFont val="Calibri"/>
        <family val="2"/>
        <scheme val="minor"/>
      </rPr>
      <t>w</t>
    </r>
    <r>
      <rPr>
        <sz val="10"/>
        <color rgb="FFFF0000"/>
        <rFont val="Calibri"/>
        <family val="2"/>
        <scheme val="minor"/>
      </rPr>
      <t xml:space="preserve"> 43</t>
    </r>
  </si>
  <si>
    <r>
      <t xml:space="preserve">14 </t>
    </r>
    <r>
      <rPr>
        <sz val="10"/>
        <rFont val="Calibri"/>
        <family val="2"/>
        <scheme val="minor"/>
      </rPr>
      <t>w</t>
    </r>
    <r>
      <rPr>
        <sz val="10"/>
        <color rgb="FFFF0000"/>
        <rFont val="Calibri"/>
        <family val="2"/>
        <scheme val="minor"/>
      </rPr>
      <t xml:space="preserve"> SCW 1 </t>
    </r>
    <r>
      <rPr>
        <sz val="10"/>
        <rFont val="Calibri"/>
        <family val="2"/>
        <scheme val="minor"/>
      </rPr>
      <t>w</t>
    </r>
    <r>
      <rPr>
        <sz val="10"/>
        <color rgb="FFFF0000"/>
        <rFont val="Calibri"/>
        <family val="2"/>
        <scheme val="minor"/>
      </rPr>
      <t xml:space="preserve"> 22</t>
    </r>
  </si>
  <si>
    <r>
      <rPr>
        <sz val="10"/>
        <color rgb="FFFF0000"/>
        <rFont val="Calibri"/>
        <family val="2"/>
        <scheme val="minor"/>
      </rPr>
      <t>17</t>
    </r>
    <r>
      <rPr>
        <sz val="10"/>
        <rFont val="Calibri"/>
        <family val="2"/>
        <scheme val="minor"/>
      </rPr>
      <t xml:space="preserve"> w </t>
    </r>
    <r>
      <rPr>
        <sz val="10"/>
        <color rgb="FFFF0000"/>
        <rFont val="Calibri"/>
        <family val="2"/>
        <scheme val="minor"/>
      </rPr>
      <t>42</t>
    </r>
  </si>
  <si>
    <r>
      <t>3</t>
    </r>
    <r>
      <rPr>
        <sz val="10"/>
        <color rgb="FFFF0000"/>
        <rFont val="Calibri"/>
        <family val="2"/>
        <scheme val="minor"/>
      </rPr>
      <t xml:space="preserve"> </t>
    </r>
    <r>
      <rPr>
        <sz val="10"/>
        <rFont val="Calibri"/>
        <family val="2"/>
        <scheme val="minor"/>
      </rPr>
      <t>w</t>
    </r>
    <r>
      <rPr>
        <sz val="10"/>
        <color rgb="FFFF0000"/>
        <rFont val="Calibri"/>
        <family val="2"/>
        <scheme val="minor"/>
      </rPr>
      <t xml:space="preserve"> 18 </t>
    </r>
    <r>
      <rPr>
        <sz val="10"/>
        <rFont val="Calibri"/>
        <family val="2"/>
        <scheme val="minor"/>
      </rPr>
      <t>w</t>
    </r>
    <r>
      <rPr>
        <sz val="10"/>
        <color rgb="FFFF0000"/>
        <rFont val="Calibri"/>
        <family val="2"/>
        <scheme val="minor"/>
      </rPr>
      <t xml:space="preserve"> 44 </t>
    </r>
    <r>
      <rPr>
        <sz val="10"/>
        <rFont val="Calibri"/>
        <family val="2"/>
        <scheme val="minor"/>
      </rPr>
      <t>w</t>
    </r>
    <r>
      <rPr>
        <sz val="10"/>
        <color rgb="FFFF0000"/>
        <rFont val="Calibri"/>
        <family val="2"/>
        <scheme val="minor"/>
      </rPr>
      <t xml:space="preserve"> </t>
    </r>
    <r>
      <rPr>
        <sz val="10"/>
        <rFont val="Calibri"/>
        <family val="2"/>
        <scheme val="minor"/>
      </rPr>
      <t>SCW 2</t>
    </r>
  </si>
  <si>
    <r>
      <t xml:space="preserve">CH: Cassino </t>
    </r>
    <r>
      <rPr>
        <sz val="10"/>
        <color indexed="10"/>
        <rFont val="Calibri"/>
        <family val="2"/>
        <scheme val="minor"/>
      </rPr>
      <t>I</t>
    </r>
  </si>
  <si>
    <r>
      <t>Retrograde To Cemetery Ridge -</t>
    </r>
    <r>
      <rPr>
        <i/>
        <sz val="10"/>
        <color theme="4"/>
        <rFont val="Calibri"/>
        <family val="2"/>
        <scheme val="minor"/>
      </rPr>
      <t>version 1.1</t>
    </r>
  </si>
  <si>
    <r>
      <t>Stopped At 'The Spur'</t>
    </r>
    <r>
      <rPr>
        <i/>
        <sz val="10"/>
        <color theme="4"/>
        <rFont val="Calibri"/>
        <family val="2"/>
        <scheme val="minor"/>
      </rPr>
      <t xml:space="preserve"> - version 1.1</t>
    </r>
  </si>
  <si>
    <r>
      <t>Dead In Its Tracks</t>
    </r>
    <r>
      <rPr>
        <i/>
        <sz val="10"/>
        <color theme="4"/>
        <rFont val="Calibri"/>
        <family val="2"/>
        <scheme val="minor"/>
      </rPr>
      <t xml:space="preserve"> - version 1.1</t>
    </r>
  </si>
  <si>
    <r>
      <t>Tin Pan Hill</t>
    </r>
    <r>
      <rPr>
        <i/>
        <sz val="10"/>
        <color theme="4"/>
        <rFont val="Calibri"/>
        <family val="2"/>
        <scheme val="minor"/>
      </rPr>
      <t xml:space="preserve"> - version 1.1</t>
    </r>
  </si>
  <si>
    <r>
      <t>Last Line Before Oboyan</t>
    </r>
    <r>
      <rPr>
        <i/>
        <sz val="10"/>
        <color theme="4"/>
        <rFont val="Calibri"/>
        <family val="2"/>
        <scheme val="minor"/>
      </rPr>
      <t xml:space="preserve"> - version 1.1</t>
    </r>
  </si>
  <si>
    <r>
      <t>Battle At Arm's Length</t>
    </r>
    <r>
      <rPr>
        <i/>
        <sz val="10"/>
        <color theme="4"/>
        <rFont val="Calibri"/>
        <family val="2"/>
        <scheme val="minor"/>
      </rPr>
      <t xml:space="preserve"> - version 1.1</t>
    </r>
  </si>
  <si>
    <r>
      <t>Just Over the Highway</t>
    </r>
    <r>
      <rPr>
        <i/>
        <sz val="10"/>
        <color theme="4"/>
        <rFont val="Calibri"/>
        <family val="2"/>
        <scheme val="minor"/>
      </rPr>
      <t xml:space="preserve"> - version 1.1</t>
    </r>
  </si>
  <si>
    <r>
      <t>Graveyard of Steel</t>
    </r>
    <r>
      <rPr>
        <i/>
        <sz val="10"/>
        <color theme="4"/>
        <rFont val="Calibri"/>
        <family val="2"/>
        <scheme val="minor"/>
      </rPr>
      <t xml:space="preserve"> - version 1.1</t>
    </r>
  </si>
  <si>
    <r>
      <t>To the Last Round</t>
    </r>
    <r>
      <rPr>
        <i/>
        <sz val="10"/>
        <color theme="4"/>
        <rFont val="Calibri"/>
        <family val="2"/>
        <scheme val="minor"/>
      </rPr>
      <t xml:space="preserve"> - version 1.1</t>
    </r>
  </si>
  <si>
    <r>
      <t>Clash of Titans</t>
    </r>
    <r>
      <rPr>
        <i/>
        <sz val="10"/>
        <color theme="4"/>
        <rFont val="Calibri"/>
        <family val="2"/>
        <scheme val="minor"/>
      </rPr>
      <t xml:space="preserve"> - version 1.1</t>
    </r>
  </si>
  <si>
    <r>
      <t>With Reckless Courage…</t>
    </r>
    <r>
      <rPr>
        <i/>
        <sz val="10"/>
        <color theme="4"/>
        <rFont val="Calibri"/>
        <family val="2"/>
        <scheme val="minor"/>
      </rPr>
      <t xml:space="preserve"> - version 1.1</t>
    </r>
  </si>
  <si>
    <r>
      <t>The Hind Quarter</t>
    </r>
    <r>
      <rPr>
        <i/>
        <sz val="10"/>
        <color theme="4"/>
        <rFont val="Calibri"/>
        <family val="2"/>
        <scheme val="minor"/>
      </rPr>
      <t xml:space="preserve"> - version 1.1</t>
    </r>
  </si>
  <si>
    <r>
      <t xml:space="preserve">13 </t>
    </r>
    <r>
      <rPr>
        <sz val="10"/>
        <rFont val="Calibri"/>
        <family val="2"/>
        <scheme val="minor"/>
      </rPr>
      <t>w</t>
    </r>
    <r>
      <rPr>
        <sz val="10"/>
        <color indexed="10"/>
        <rFont val="Calibri"/>
        <family val="2"/>
        <scheme val="minor"/>
      </rPr>
      <t xml:space="preserve"> 18</t>
    </r>
  </si>
  <si>
    <r>
      <t xml:space="preserve">42 </t>
    </r>
    <r>
      <rPr>
        <sz val="10"/>
        <rFont val="Calibri"/>
        <family val="2"/>
        <scheme val="minor"/>
      </rPr>
      <t>w</t>
    </r>
    <r>
      <rPr>
        <sz val="10"/>
        <color indexed="10"/>
        <rFont val="Calibri"/>
        <family val="2"/>
        <scheme val="minor"/>
      </rPr>
      <t xml:space="preserve"> 46</t>
    </r>
  </si>
  <si>
    <r>
      <t xml:space="preserve">42 </t>
    </r>
    <r>
      <rPr>
        <sz val="10"/>
        <rFont val="Calibri"/>
        <family val="2"/>
        <scheme val="minor"/>
      </rPr>
      <t>w</t>
    </r>
    <r>
      <rPr>
        <sz val="10"/>
        <color indexed="10"/>
        <rFont val="Calibri"/>
        <family val="2"/>
        <scheme val="minor"/>
      </rPr>
      <t xml:space="preserve"> 47</t>
    </r>
  </si>
  <si>
    <r>
      <t xml:space="preserve">06 </t>
    </r>
    <r>
      <rPr>
        <sz val="10"/>
        <rFont val="Calibri"/>
        <family val="2"/>
        <scheme val="minor"/>
      </rPr>
      <t>w</t>
    </r>
    <r>
      <rPr>
        <sz val="10"/>
        <color indexed="10"/>
        <rFont val="Calibri"/>
        <family val="2"/>
        <scheme val="minor"/>
      </rPr>
      <t xml:space="preserve"> 46</t>
    </r>
  </si>
  <si>
    <r>
      <t xml:space="preserve">42 </t>
    </r>
    <r>
      <rPr>
        <sz val="10"/>
        <rFont val="Calibri"/>
        <family val="2"/>
        <scheme val="minor"/>
      </rPr>
      <t>w</t>
    </r>
    <r>
      <rPr>
        <sz val="10"/>
        <color indexed="10"/>
        <rFont val="Calibri"/>
        <family val="2"/>
        <scheme val="minor"/>
      </rPr>
      <t xml:space="preserve"> 44</t>
    </r>
  </si>
  <si>
    <r>
      <t>03</t>
    </r>
    <r>
      <rPr>
        <sz val="10"/>
        <rFont val="Calibri"/>
        <family val="2"/>
        <scheme val="minor"/>
      </rPr>
      <t xml:space="preserve"> w</t>
    </r>
    <r>
      <rPr>
        <sz val="10"/>
        <color indexed="10"/>
        <rFont val="Calibri"/>
        <family val="2"/>
        <scheme val="minor"/>
      </rPr>
      <t xml:space="preserve"> 38</t>
    </r>
    <r>
      <rPr>
        <sz val="10"/>
        <rFont val="Arial"/>
        <family val="2"/>
      </rPr>
      <t/>
    </r>
  </si>
  <si>
    <r>
      <t>18</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46</t>
    </r>
  </si>
  <si>
    <r>
      <t>08</t>
    </r>
    <r>
      <rPr>
        <sz val="10"/>
        <rFont val="Calibri"/>
        <family val="2"/>
        <scheme val="minor"/>
      </rPr>
      <t xml:space="preserve"> w</t>
    </r>
    <r>
      <rPr>
        <sz val="10"/>
        <color indexed="10"/>
        <rFont val="Calibri"/>
        <family val="2"/>
        <scheme val="minor"/>
      </rPr>
      <t xml:space="preserve"> 22</t>
    </r>
  </si>
  <si>
    <r>
      <t>36</t>
    </r>
    <r>
      <rPr>
        <sz val="10"/>
        <rFont val="Calibri"/>
        <family val="2"/>
        <scheme val="minor"/>
      </rPr>
      <t xml:space="preserve"> w</t>
    </r>
    <r>
      <rPr>
        <sz val="10"/>
        <color indexed="10"/>
        <rFont val="Calibri"/>
        <family val="2"/>
        <scheme val="minor"/>
      </rPr>
      <t xml:space="preserve"> 50</t>
    </r>
  </si>
  <si>
    <r>
      <t>Lithuanian</t>
    </r>
    <r>
      <rPr>
        <vertAlign val="superscript"/>
        <sz val="10"/>
        <rFont val="Calibri"/>
        <family val="2"/>
        <scheme val="minor"/>
      </rPr>
      <t xml:space="preserve"> 3</t>
    </r>
    <r>
      <rPr>
        <sz val="10"/>
        <rFont val="Calibri"/>
        <family val="2"/>
        <scheme val="minor"/>
      </rPr>
      <t xml:space="preserve"> / German</t>
    </r>
  </si>
  <si>
    <r>
      <t>22</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46</t>
    </r>
  </si>
  <si>
    <r>
      <t xml:space="preserve">Romanian </t>
    </r>
    <r>
      <rPr>
        <vertAlign val="superscript"/>
        <sz val="10"/>
        <rFont val="Calibri"/>
        <family val="2"/>
        <scheme val="minor"/>
      </rPr>
      <t>3</t>
    </r>
  </si>
  <si>
    <r>
      <t>11</t>
    </r>
    <r>
      <rPr>
        <sz val="10"/>
        <rFont val="Calibri"/>
        <family val="2"/>
        <scheme val="minor"/>
      </rPr>
      <t xml:space="preserve"> w</t>
    </r>
    <r>
      <rPr>
        <sz val="10"/>
        <color indexed="10"/>
        <rFont val="Calibri"/>
        <family val="2"/>
        <scheme val="minor"/>
      </rPr>
      <t xml:space="preserve"> 40</t>
    </r>
  </si>
  <si>
    <r>
      <t xml:space="preserve">Australian </t>
    </r>
    <r>
      <rPr>
        <vertAlign val="superscript"/>
        <sz val="10"/>
        <rFont val="Calibri"/>
        <family val="2"/>
        <scheme val="minor"/>
      </rPr>
      <t>4</t>
    </r>
    <r>
      <rPr>
        <sz val="10"/>
        <rFont val="Calibri"/>
        <family val="2"/>
        <scheme val="minor"/>
      </rPr>
      <t xml:space="preserve"> / American</t>
    </r>
  </si>
  <si>
    <r>
      <t>40</t>
    </r>
    <r>
      <rPr>
        <sz val="10"/>
        <rFont val="Calibri"/>
        <family val="2"/>
        <scheme val="minor"/>
      </rPr>
      <t xml:space="preserve"> w</t>
    </r>
    <r>
      <rPr>
        <sz val="10"/>
        <color indexed="10"/>
        <rFont val="Calibri"/>
        <family val="2"/>
        <scheme val="minor"/>
      </rPr>
      <t xml:space="preserve"> 47</t>
    </r>
    <r>
      <rPr>
        <sz val="10"/>
        <rFont val="Arial"/>
        <family val="2"/>
      </rPr>
      <t/>
    </r>
  </si>
  <si>
    <r>
      <t xml:space="preserve">Dutch </t>
    </r>
    <r>
      <rPr>
        <vertAlign val="superscript"/>
        <sz val="10"/>
        <rFont val="Calibri"/>
        <family val="2"/>
        <scheme val="minor"/>
      </rPr>
      <t>1</t>
    </r>
    <r>
      <rPr>
        <sz val="10"/>
        <rFont val="Calibri"/>
        <family val="2"/>
        <scheme val="minor"/>
      </rPr>
      <t xml:space="preserve"> / American</t>
    </r>
  </si>
  <si>
    <r>
      <t>22</t>
    </r>
    <r>
      <rPr>
        <sz val="10"/>
        <rFont val="Calibri"/>
        <family val="2"/>
        <scheme val="minor"/>
      </rPr>
      <t xml:space="preserve"> w</t>
    </r>
    <r>
      <rPr>
        <sz val="10"/>
        <color indexed="10"/>
        <rFont val="Calibri"/>
        <family val="2"/>
        <scheme val="minor"/>
      </rPr>
      <t xml:space="preserve"> 42</t>
    </r>
    <r>
      <rPr>
        <sz val="10"/>
        <rFont val="Arial"/>
        <family val="2"/>
      </rPr>
      <t/>
    </r>
  </si>
  <si>
    <r>
      <t xml:space="preserve">American / Australian </t>
    </r>
    <r>
      <rPr>
        <vertAlign val="superscript"/>
        <sz val="10"/>
        <rFont val="Calibri"/>
        <family val="2"/>
        <scheme val="minor"/>
      </rPr>
      <t>4</t>
    </r>
  </si>
  <si>
    <r>
      <t>07</t>
    </r>
    <r>
      <rPr>
        <sz val="10"/>
        <rFont val="Calibri"/>
        <family val="2"/>
        <scheme val="minor"/>
      </rPr>
      <t xml:space="preserve"> w </t>
    </r>
    <r>
      <rPr>
        <sz val="10"/>
        <color indexed="10"/>
        <rFont val="Calibri"/>
        <family val="2"/>
        <scheme val="minor"/>
      </rPr>
      <t>13</t>
    </r>
    <r>
      <rPr>
        <sz val="10"/>
        <rFont val="Calibri"/>
        <family val="2"/>
        <scheme val="minor"/>
      </rPr>
      <t xml:space="preserve"> w </t>
    </r>
    <r>
      <rPr>
        <sz val="10"/>
        <color indexed="10"/>
        <rFont val="Calibri"/>
        <family val="2"/>
        <scheme val="minor"/>
      </rPr>
      <t>32</t>
    </r>
  </si>
  <si>
    <r>
      <t>German / Italian</t>
    </r>
    <r>
      <rPr>
        <vertAlign val="superscript"/>
        <sz val="10"/>
        <rFont val="Calibri"/>
        <family val="2"/>
        <scheme val="minor"/>
      </rPr>
      <t xml:space="preserve"> G</t>
    </r>
  </si>
  <si>
    <r>
      <t>18</t>
    </r>
    <r>
      <rPr>
        <sz val="10"/>
        <rFont val="Calibri"/>
        <family val="2"/>
        <scheme val="minor"/>
      </rPr>
      <t xml:space="preserve"> w </t>
    </r>
    <r>
      <rPr>
        <sz val="10"/>
        <color indexed="10"/>
        <rFont val="Calibri"/>
        <family val="2"/>
        <scheme val="minor"/>
      </rPr>
      <t>24</t>
    </r>
  </si>
  <si>
    <r>
      <t>German</t>
    </r>
    <r>
      <rPr>
        <vertAlign val="superscript"/>
        <sz val="10"/>
        <rFont val="Calibri"/>
        <family val="2"/>
        <scheme val="minor"/>
      </rPr>
      <t xml:space="preserve"> I</t>
    </r>
  </si>
  <si>
    <r>
      <t>08</t>
    </r>
    <r>
      <rPr>
        <sz val="10"/>
        <rFont val="Calibri"/>
        <family val="2"/>
        <scheme val="minor"/>
      </rPr>
      <t xml:space="preserve"> w </t>
    </r>
    <r>
      <rPr>
        <sz val="10"/>
        <color indexed="10"/>
        <rFont val="Calibri"/>
        <family val="2"/>
        <scheme val="minor"/>
      </rPr>
      <t>46</t>
    </r>
  </si>
  <si>
    <r>
      <t>46</t>
    </r>
    <r>
      <rPr>
        <sz val="10"/>
        <rFont val="Calibri"/>
        <family val="2"/>
        <scheme val="minor"/>
      </rPr>
      <t xml:space="preserve"> w </t>
    </r>
    <r>
      <rPr>
        <sz val="10"/>
        <color indexed="10"/>
        <rFont val="Calibri"/>
        <family val="2"/>
        <scheme val="minor"/>
      </rPr>
      <t>50</t>
    </r>
  </si>
  <si>
    <r>
      <t>42</t>
    </r>
    <r>
      <rPr>
        <sz val="10"/>
        <rFont val="Calibri"/>
        <family val="2"/>
        <scheme val="minor"/>
      </rPr>
      <t xml:space="preserve"> w </t>
    </r>
    <r>
      <rPr>
        <sz val="10"/>
        <color indexed="10"/>
        <rFont val="Calibri"/>
        <family val="2"/>
        <scheme val="minor"/>
      </rPr>
      <t>50</t>
    </r>
  </si>
  <si>
    <r>
      <t>10</t>
    </r>
    <r>
      <rPr>
        <sz val="10"/>
        <rFont val="Calibri"/>
        <family val="2"/>
        <scheme val="minor"/>
      </rPr>
      <t xml:space="preserve"> w </t>
    </r>
    <r>
      <rPr>
        <sz val="10"/>
        <color indexed="10"/>
        <rFont val="Calibri"/>
        <family val="2"/>
        <scheme val="minor"/>
      </rPr>
      <t>21</t>
    </r>
  </si>
  <si>
    <r>
      <t>German / Croatian</t>
    </r>
    <r>
      <rPr>
        <vertAlign val="superscript"/>
        <sz val="10"/>
        <rFont val="Calibri"/>
        <family val="2"/>
        <scheme val="minor"/>
      </rPr>
      <t xml:space="preserve"> Ax</t>
    </r>
  </si>
  <si>
    <r>
      <t xml:space="preserve">Ivan's Way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</si>
  <si>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1</t>
    </r>
  </si>
  <si>
    <r>
      <t xml:space="preserve">Yards Paid In Blood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</si>
  <si>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2</t>
    </r>
  </si>
  <si>
    <r>
      <t xml:space="preserve">Dark Menace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</si>
  <si>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3</t>
    </r>
  </si>
  <si>
    <r>
      <t>Back To the Front -</t>
    </r>
    <r>
      <rPr>
        <i/>
        <sz val="10"/>
        <color theme="4"/>
        <rFont val="Calibri"/>
        <family val="2"/>
        <scheme val="minor"/>
      </rPr>
      <t xml:space="preserve"> 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</si>
  <si>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4</t>
    </r>
  </si>
  <si>
    <r>
      <t>Burgerbraukeller Boast -</t>
    </r>
    <r>
      <rPr>
        <i/>
        <sz val="10"/>
        <color theme="4"/>
        <rFont val="Calibri"/>
        <family val="2"/>
        <scheme val="minor"/>
      </rPr>
      <t xml:space="preserve"> 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</si>
  <si>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5</t>
    </r>
  </si>
  <si>
    <r>
      <t xml:space="preserve">Rattenkrieg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</si>
  <si>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6</t>
    </r>
  </si>
  <si>
    <r>
      <t xml:space="preserve">Panzer Graveyard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</si>
  <si>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7</t>
    </r>
  </si>
  <si>
    <r>
      <t xml:space="preserve">Gonychar's Stand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</si>
  <si>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8</t>
    </r>
  </si>
  <si>
    <r>
      <t xml:space="preserve">Zholudev's 37th Guards - </t>
    </r>
    <r>
      <rPr>
        <i/>
        <sz val="10"/>
        <color theme="4"/>
        <rFont val="Calibri"/>
        <family val="2"/>
        <scheme val="minor"/>
      </rPr>
      <t>version 1.1</t>
    </r>
  </si>
  <si>
    <r>
      <rPr>
        <i/>
        <sz val="10"/>
        <color theme="4"/>
        <rFont val="Calibri"/>
        <family val="2"/>
        <scheme val="minor"/>
      </rPr>
      <t xml:space="preserve">Modified from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9</t>
    </r>
  </si>
  <si>
    <r>
      <t xml:space="preserve">Panzer Pioneers - </t>
    </r>
    <r>
      <rPr>
        <i/>
        <sz val="10"/>
        <color theme="4"/>
        <rFont val="Calibri"/>
        <family val="2"/>
        <scheme val="minor"/>
      </rPr>
      <t>version 1.1</t>
    </r>
  </si>
  <si>
    <r>
      <t xml:space="preserve">Finnish </t>
    </r>
    <r>
      <rPr>
        <vertAlign val="superscript"/>
        <sz val="10"/>
        <rFont val="Calibri"/>
        <family val="2"/>
        <scheme val="minor"/>
      </rPr>
      <t>CH: Jat</t>
    </r>
  </si>
  <si>
    <r>
      <t>Critical Hit Special Edition Jatkosota 2</t>
    </r>
    <r>
      <rPr>
        <i/>
        <sz val="10"/>
        <color theme="4"/>
        <rFont val="Calibri"/>
        <family val="2"/>
        <scheme val="minor"/>
      </rPr>
      <t xml:space="preserve"> Updated</t>
    </r>
  </si>
  <si>
    <r>
      <t>03</t>
    </r>
    <r>
      <rPr>
        <sz val="10"/>
        <rFont val="Calibri"/>
        <family val="2"/>
        <scheme val="minor"/>
      </rPr>
      <t xml:space="preserve"> w</t>
    </r>
    <r>
      <rPr>
        <sz val="10"/>
        <color indexed="10"/>
        <rFont val="Calibri"/>
        <family val="2"/>
        <scheme val="minor"/>
      </rPr>
      <t xml:space="preserve"> 13</t>
    </r>
    <r>
      <rPr>
        <sz val="10"/>
        <rFont val="Calibri"/>
        <family val="2"/>
        <scheme val="minor"/>
      </rPr>
      <t xml:space="preserve"> w </t>
    </r>
    <r>
      <rPr>
        <sz val="10"/>
        <color indexed="10"/>
        <rFont val="Calibri"/>
        <family val="2"/>
        <scheme val="minor"/>
      </rPr>
      <t>41</t>
    </r>
  </si>
  <si>
    <r>
      <t xml:space="preserve">Finnish </t>
    </r>
    <r>
      <rPr>
        <vertAlign val="superscript"/>
        <sz val="10"/>
        <rFont val="Calibri"/>
        <family val="2"/>
        <scheme val="minor"/>
      </rPr>
      <t>CH: Jat</t>
    </r>
    <r>
      <rPr>
        <sz val="10"/>
        <rFont val="Calibri"/>
        <family val="2"/>
        <scheme val="minor"/>
      </rPr>
      <t xml:space="preserve"> / German (SS)</t>
    </r>
  </si>
  <si>
    <r>
      <t>32</t>
    </r>
    <r>
      <rPr>
        <sz val="10"/>
        <rFont val="Calibri"/>
        <family val="2"/>
        <scheme val="minor"/>
      </rPr>
      <t xml:space="preserve"> w 39 w 42 w </t>
    </r>
    <r>
      <rPr>
        <sz val="10"/>
        <color indexed="10"/>
        <rFont val="Calibri"/>
        <family val="2"/>
        <scheme val="minor"/>
      </rPr>
      <t>43</t>
    </r>
  </si>
  <si>
    <r>
      <t>13</t>
    </r>
    <r>
      <rPr>
        <sz val="10"/>
        <rFont val="Calibri"/>
        <family val="2"/>
        <scheme val="minor"/>
      </rPr>
      <t xml:space="preserve"> w </t>
    </r>
    <r>
      <rPr>
        <sz val="10"/>
        <color indexed="10"/>
        <rFont val="Calibri"/>
        <family val="2"/>
        <scheme val="minor"/>
      </rPr>
      <t>14</t>
    </r>
  </si>
  <si>
    <r>
      <rPr>
        <sz val="10"/>
        <color rgb="FFFF0000"/>
        <rFont val="Calibri"/>
        <family val="2"/>
        <scheme val="minor"/>
      </rPr>
      <t>7</t>
    </r>
    <r>
      <rPr>
        <sz val="10"/>
        <rFont val="Calibri"/>
        <family val="2"/>
        <scheme val="minor"/>
      </rPr>
      <t xml:space="preserve"> w </t>
    </r>
    <r>
      <rPr>
        <sz val="10"/>
        <color rgb="FFFF0000"/>
        <rFont val="Calibri"/>
        <family val="2"/>
        <scheme val="minor"/>
      </rPr>
      <t>34</t>
    </r>
  </si>
  <si>
    <r>
      <t>07</t>
    </r>
    <r>
      <rPr>
        <sz val="10"/>
        <rFont val="Calibri"/>
        <family val="2"/>
        <scheme val="minor"/>
      </rPr>
      <t xml:space="preserve"> w </t>
    </r>
    <r>
      <rPr>
        <sz val="10"/>
        <color indexed="10"/>
        <rFont val="Calibri"/>
        <family val="2"/>
        <scheme val="minor"/>
      </rPr>
      <t>37</t>
    </r>
  </si>
  <si>
    <r>
      <t>6</t>
    </r>
    <r>
      <rPr>
        <vertAlign val="superscript"/>
        <sz val="10"/>
        <rFont val="Calibri"/>
        <family val="2"/>
        <scheme val="minor"/>
      </rPr>
      <t>th</t>
    </r>
    <r>
      <rPr>
        <sz val="10"/>
        <rFont val="Calibri"/>
        <family val="2"/>
        <scheme val="minor"/>
      </rPr>
      <t xml:space="preserve"> Marines Beachhead, Saipan, the Marianas</t>
    </r>
  </si>
  <si>
    <r>
      <t>17</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38</t>
    </r>
  </si>
  <si>
    <r>
      <t>35</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42</t>
    </r>
  </si>
  <si>
    <r>
      <t>25</t>
    </r>
    <r>
      <rPr>
        <sz val="10"/>
        <rFont val="Calibri"/>
        <family val="2"/>
        <scheme val="minor"/>
      </rPr>
      <t xml:space="preserve"> w </t>
    </r>
    <r>
      <rPr>
        <sz val="10"/>
        <color indexed="10"/>
        <rFont val="Calibri"/>
        <family val="2"/>
        <scheme val="minor"/>
      </rPr>
      <t>35</t>
    </r>
  </si>
  <si>
    <r>
      <t>37</t>
    </r>
    <r>
      <rPr>
        <sz val="10"/>
        <rFont val="Calibri"/>
        <family val="2"/>
        <scheme val="minor"/>
      </rPr>
      <t xml:space="preserve"> w </t>
    </r>
    <r>
      <rPr>
        <sz val="10"/>
        <color indexed="10"/>
        <rFont val="Calibri"/>
        <family val="2"/>
        <scheme val="minor"/>
      </rPr>
      <t>42</t>
    </r>
  </si>
  <si>
    <r>
      <t>18</t>
    </r>
    <r>
      <rPr>
        <sz val="10"/>
        <rFont val="Calibri"/>
        <family val="2"/>
        <scheme val="minor"/>
      </rPr>
      <t xml:space="preserve"> w </t>
    </r>
    <r>
      <rPr>
        <sz val="10"/>
        <color indexed="10"/>
        <rFont val="Calibri"/>
        <family val="2"/>
        <scheme val="minor"/>
      </rPr>
      <t>25</t>
    </r>
  </si>
  <si>
    <r>
      <t xml:space="preserve">Ethiopian </t>
    </r>
    <r>
      <rPr>
        <vertAlign val="superscript"/>
        <sz val="10"/>
        <rFont val="Calibri"/>
        <family val="2"/>
        <scheme val="minor"/>
      </rPr>
      <t>CH: LOJ</t>
    </r>
  </si>
  <si>
    <r>
      <t xml:space="preserve">Italian / Eritrian </t>
    </r>
    <r>
      <rPr>
        <vertAlign val="superscript"/>
        <sz val="10"/>
        <rFont val="Calibri"/>
        <family val="2"/>
        <scheme val="minor"/>
      </rPr>
      <t>CH: SoN</t>
    </r>
  </si>
  <si>
    <r>
      <t xml:space="preserve">x15 </t>
    </r>
    <r>
      <rPr>
        <sz val="10"/>
        <rFont val="Calibri"/>
        <family val="2"/>
        <scheme val="minor"/>
      </rPr>
      <t>w</t>
    </r>
    <r>
      <rPr>
        <sz val="10"/>
        <color rgb="FFFF0000"/>
        <rFont val="Calibri"/>
        <family val="2"/>
        <scheme val="minor"/>
      </rPr>
      <t xml:space="preserve"> x28</t>
    </r>
  </si>
  <si>
    <r>
      <t xml:space="preserve">Ethiopian </t>
    </r>
    <r>
      <rPr>
        <vertAlign val="superscript"/>
        <sz val="10"/>
        <rFont val="Calibri"/>
        <family val="2"/>
        <scheme val="minor"/>
      </rPr>
      <t>CH: SoN</t>
    </r>
  </si>
  <si>
    <r>
      <rPr>
        <sz val="10"/>
        <color rgb="FFFF0000"/>
        <rFont val="Calibri"/>
        <family val="2"/>
        <scheme val="minor"/>
      </rPr>
      <t>x1</t>
    </r>
    <r>
      <rPr>
        <sz val="10"/>
        <rFont val="Calibri"/>
        <family val="2"/>
        <scheme val="minor"/>
      </rPr>
      <t xml:space="preserve"> w </t>
    </r>
    <r>
      <rPr>
        <sz val="10"/>
        <color rgb="FFFF0000"/>
        <rFont val="Calibri"/>
        <family val="2"/>
        <scheme val="minor"/>
      </rPr>
      <t xml:space="preserve">x10 </t>
    </r>
    <r>
      <rPr>
        <sz val="10"/>
        <rFont val="Calibri"/>
        <family val="2"/>
        <scheme val="minor"/>
      </rPr>
      <t>w</t>
    </r>
    <r>
      <rPr>
        <sz val="10"/>
        <color rgb="FFFF0000"/>
        <rFont val="Calibri"/>
        <family val="2"/>
        <scheme val="minor"/>
      </rPr>
      <t xml:space="preserve"> x12</t>
    </r>
  </si>
  <si>
    <r>
      <t>GS, Ov1</t>
    </r>
    <r>
      <rPr>
        <vertAlign val="superscript"/>
        <sz val="10"/>
        <rFont val="Calibri"/>
        <family val="2"/>
        <scheme val="minor"/>
      </rPr>
      <t xml:space="preserve"> CH Uvillage</t>
    </r>
    <r>
      <rPr>
        <sz val="10"/>
        <rFont val="Calibri"/>
        <family val="2"/>
        <scheme val="minor"/>
      </rPr>
      <t xml:space="preserve"> w D: AE w A: AE, WC</t>
    </r>
  </si>
  <si>
    <r>
      <t>11</t>
    </r>
    <r>
      <rPr>
        <sz val="10"/>
        <rFont val="Calibri"/>
        <family val="2"/>
        <scheme val="minor"/>
      </rPr>
      <t xml:space="preserve"> w </t>
    </r>
    <r>
      <rPr>
        <sz val="10"/>
        <color indexed="10"/>
        <rFont val="Calibri"/>
        <family val="2"/>
        <scheme val="minor"/>
      </rPr>
      <t>63</t>
    </r>
    <r>
      <rPr>
        <sz val="10"/>
        <rFont val="Calibri"/>
        <family val="2"/>
        <scheme val="minor"/>
      </rPr>
      <t xml:space="preserve"> w </t>
    </r>
    <r>
      <rPr>
        <sz val="10"/>
        <color indexed="10"/>
        <rFont val="Calibri"/>
        <family val="2"/>
        <scheme val="minor"/>
      </rPr>
      <t>1b</t>
    </r>
    <r>
      <rPr>
        <sz val="10"/>
        <rFont val="Calibri"/>
        <family val="2"/>
        <scheme val="minor"/>
      </rPr>
      <t xml:space="preserve"> w </t>
    </r>
    <r>
      <rPr>
        <sz val="10"/>
        <color indexed="10"/>
        <rFont val="Calibri"/>
        <family val="2"/>
        <scheme val="minor"/>
      </rPr>
      <t xml:space="preserve">3b </t>
    </r>
    <r>
      <rPr>
        <sz val="10"/>
        <rFont val="Calibri"/>
        <family val="2"/>
        <scheme val="minor"/>
      </rPr>
      <t>w</t>
    </r>
    <r>
      <rPr>
        <sz val="10"/>
        <color indexed="10"/>
        <rFont val="Calibri"/>
        <family val="2"/>
        <scheme val="minor"/>
      </rPr>
      <t xml:space="preserve"> 4b</t>
    </r>
  </si>
  <si>
    <r>
      <rPr>
        <sz val="10"/>
        <color rgb="FFFF0000"/>
        <rFont val="Calibri"/>
        <family val="2"/>
        <scheme val="minor"/>
      </rPr>
      <t>CH: Ponyri 1</t>
    </r>
    <r>
      <rPr>
        <sz val="10"/>
        <rFont val="Calibri"/>
        <family val="2"/>
        <scheme val="minor"/>
      </rPr>
      <t xml:space="preserve"> w CH: Ponyri 2</t>
    </r>
  </si>
  <si>
    <r>
      <t xml:space="preserve">On the Right Flank </t>
    </r>
    <r>
      <rPr>
        <i/>
        <sz val="10"/>
        <color theme="4"/>
        <rFont val="Calibri"/>
        <family val="2"/>
        <scheme val="minor"/>
      </rPr>
      <t>- version 1.1</t>
    </r>
  </si>
  <si>
    <r>
      <t xml:space="preserve">Australian </t>
    </r>
    <r>
      <rPr>
        <vertAlign val="superscript"/>
        <sz val="10"/>
        <color indexed="8"/>
        <rFont val="Calibri"/>
        <family val="2"/>
        <scheme val="minor"/>
      </rPr>
      <t>4</t>
    </r>
  </si>
  <si>
    <r>
      <t xml:space="preserve">Gona's Gone </t>
    </r>
    <r>
      <rPr>
        <i/>
        <sz val="10"/>
        <color theme="4"/>
        <rFont val="Calibri"/>
        <family val="2"/>
        <scheme val="minor"/>
      </rPr>
      <t>- version 1.1</t>
    </r>
  </si>
  <si>
    <r>
      <t xml:space="preserve">Cold Comfort </t>
    </r>
    <r>
      <rPr>
        <i/>
        <sz val="10"/>
        <color theme="4"/>
        <rFont val="Calibri"/>
        <family val="2"/>
        <scheme val="minor"/>
      </rPr>
      <t>- version 1.1</t>
    </r>
  </si>
  <si>
    <r>
      <t xml:space="preserve">Early Surprise </t>
    </r>
    <r>
      <rPr>
        <i/>
        <sz val="10"/>
        <color theme="4"/>
        <rFont val="Calibri"/>
        <family val="2"/>
        <scheme val="minor"/>
      </rPr>
      <t>- version 1.1</t>
    </r>
  </si>
  <si>
    <r>
      <t xml:space="preserve">Desperate Escape </t>
    </r>
    <r>
      <rPr>
        <i/>
        <sz val="10"/>
        <color theme="4"/>
        <rFont val="Calibri"/>
        <family val="2"/>
        <scheme val="minor"/>
      </rPr>
      <t>- version 1.1</t>
    </r>
  </si>
  <si>
    <r>
      <t xml:space="preserve">Skilbeck's Gautlet </t>
    </r>
    <r>
      <rPr>
        <i/>
        <sz val="10"/>
        <color theme="4"/>
        <rFont val="Calibri"/>
        <family val="2"/>
        <scheme val="minor"/>
      </rPr>
      <t>- version 1.1</t>
    </r>
  </si>
  <si>
    <r>
      <t>Repulsed on the Beach</t>
    </r>
    <r>
      <rPr>
        <i/>
        <sz val="10"/>
        <color theme="4"/>
        <rFont val="Calibri"/>
        <family val="2"/>
        <scheme val="minor"/>
      </rPr>
      <t xml:space="preserve"> - version 1.1</t>
    </r>
  </si>
  <si>
    <r>
      <t>German (SS)</t>
    </r>
    <r>
      <rPr>
        <vertAlign val="superscript"/>
        <sz val="10"/>
        <rFont val="Calibri"/>
        <family val="2"/>
        <scheme val="minor"/>
      </rPr>
      <t xml:space="preserve"> 2</t>
    </r>
  </si>
  <si>
    <r>
      <t>2</t>
    </r>
    <r>
      <rPr>
        <sz val="10"/>
        <rFont val="Calibri"/>
        <family val="2"/>
        <scheme val="minor"/>
      </rPr>
      <t xml:space="preserve"> w 15 w 22</t>
    </r>
  </si>
  <si>
    <r>
      <rPr>
        <sz val="10"/>
        <color rgb="FFFF0000"/>
        <rFont val="Calibri"/>
        <family val="2"/>
        <scheme val="minor"/>
      </rPr>
      <t xml:space="preserve">10 </t>
    </r>
    <r>
      <rPr>
        <sz val="10"/>
        <rFont val="Calibri"/>
        <family val="2"/>
        <scheme val="minor"/>
      </rPr>
      <t xml:space="preserve">w </t>
    </r>
    <r>
      <rPr>
        <sz val="10"/>
        <color rgb="FFFF0000"/>
        <rFont val="Calibri"/>
        <family val="2"/>
        <scheme val="minor"/>
      </rPr>
      <t>11</t>
    </r>
  </si>
  <si>
    <r>
      <rPr>
        <sz val="10"/>
        <color rgb="FFFF0000"/>
        <rFont val="Calibri"/>
        <family val="2"/>
        <scheme val="minor"/>
      </rPr>
      <t xml:space="preserve">2 </t>
    </r>
    <r>
      <rPr>
        <sz val="10"/>
        <rFont val="Calibri"/>
        <family val="2"/>
        <scheme val="minor"/>
      </rPr>
      <t xml:space="preserve">w </t>
    </r>
    <r>
      <rPr>
        <sz val="10"/>
        <color rgb="FFFF0000"/>
        <rFont val="Calibri"/>
        <family val="2"/>
        <scheme val="minor"/>
      </rPr>
      <t xml:space="preserve">10 </t>
    </r>
    <r>
      <rPr>
        <sz val="10"/>
        <rFont val="Calibri"/>
        <family val="2"/>
        <scheme val="minor"/>
      </rPr>
      <t xml:space="preserve">w </t>
    </r>
    <r>
      <rPr>
        <sz val="10"/>
        <color rgb="FFFF0000"/>
        <rFont val="Calibri"/>
        <family val="2"/>
        <scheme val="minor"/>
      </rPr>
      <t>17</t>
    </r>
  </si>
  <si>
    <r>
      <t xml:space="preserve">North Korean </t>
    </r>
    <r>
      <rPr>
        <vertAlign val="superscript"/>
        <sz val="10"/>
        <rFont val="Calibri"/>
        <family val="2"/>
        <scheme val="minor"/>
      </rPr>
      <t>12 / CH: OAF</t>
    </r>
  </si>
  <si>
    <r>
      <t xml:space="preserve">e w f w </t>
    </r>
    <r>
      <rPr>
        <sz val="10"/>
        <color rgb="FFFF0000"/>
        <rFont val="Calibri"/>
        <family val="2"/>
        <scheme val="minor"/>
      </rPr>
      <t>h</t>
    </r>
  </si>
  <si>
    <r>
      <t xml:space="preserve">5 w </t>
    </r>
    <r>
      <rPr>
        <sz val="10"/>
        <color rgb="FFFF0000"/>
        <rFont val="Calibri"/>
        <family val="2"/>
        <scheme val="minor"/>
      </rPr>
      <t xml:space="preserve">3 </t>
    </r>
    <r>
      <rPr>
        <sz val="10"/>
        <rFont val="Calibri"/>
        <family val="2"/>
        <scheme val="minor"/>
      </rPr>
      <t>w 10</t>
    </r>
  </si>
  <si>
    <r>
      <t>5 w 33</t>
    </r>
    <r>
      <rPr>
        <sz val="10"/>
        <color rgb="FFFF0000"/>
        <rFont val="Calibri"/>
        <family val="2"/>
        <scheme val="minor"/>
      </rPr>
      <t xml:space="preserve"> </t>
    </r>
    <r>
      <rPr>
        <sz val="10"/>
        <rFont val="Calibri"/>
        <family val="2"/>
        <scheme val="minor"/>
      </rPr>
      <t>w 43</t>
    </r>
  </si>
  <si>
    <r>
      <t xml:space="preserve">Canadian </t>
    </r>
    <r>
      <rPr>
        <vertAlign val="superscript"/>
        <sz val="10"/>
        <color indexed="8"/>
        <rFont val="Calibri"/>
        <family val="2"/>
        <scheme val="minor"/>
      </rPr>
      <t>4</t>
    </r>
  </si>
  <si>
    <r>
      <t xml:space="preserve">Gurkha </t>
    </r>
    <r>
      <rPr>
        <vertAlign val="superscript"/>
        <sz val="10"/>
        <color indexed="8"/>
        <rFont val="Calibri"/>
        <family val="2"/>
        <scheme val="minor"/>
      </rPr>
      <t>4</t>
    </r>
  </si>
  <si>
    <r>
      <t>12</t>
    </r>
    <r>
      <rPr>
        <sz val="10"/>
        <rFont val="Calibri"/>
        <family val="2"/>
        <scheme val="minor"/>
      </rPr>
      <t xml:space="preserve"> w </t>
    </r>
    <r>
      <rPr>
        <sz val="10"/>
        <color indexed="10"/>
        <rFont val="Calibri"/>
        <family val="2"/>
        <scheme val="minor"/>
      </rPr>
      <t>13</t>
    </r>
  </si>
  <si>
    <r>
      <t>Ov3</t>
    </r>
    <r>
      <rPr>
        <vertAlign val="superscript"/>
        <sz val="10"/>
        <rFont val="Calibri"/>
        <family val="2"/>
        <scheme val="minor"/>
      </rPr>
      <t xml:space="preserve"> CH:EFP1</t>
    </r>
    <r>
      <rPr>
        <sz val="10"/>
        <rFont val="Calibri"/>
        <family val="2"/>
        <scheme val="minor"/>
      </rPr>
      <t xml:space="preserve"> </t>
    </r>
  </si>
  <si>
    <r>
      <t xml:space="preserve">Total East Front Pack 8 - </t>
    </r>
    <r>
      <rPr>
        <i/>
        <sz val="10"/>
        <color theme="4"/>
        <rFont val="Calibri"/>
        <family val="2"/>
        <scheme val="minor"/>
      </rPr>
      <t>all armor scenario</t>
    </r>
  </si>
  <si>
    <r>
      <t>Greek</t>
    </r>
    <r>
      <rPr>
        <vertAlign val="superscript"/>
        <sz val="10"/>
        <rFont val="Calibri"/>
        <family val="2"/>
        <scheme val="minor"/>
      </rPr>
      <t xml:space="preserve"> 1 </t>
    </r>
    <r>
      <rPr>
        <sz val="10"/>
        <rFont val="Calibri"/>
        <family val="2"/>
        <scheme val="minor"/>
      </rPr>
      <t>/ New Zealand</t>
    </r>
    <r>
      <rPr>
        <vertAlign val="superscript"/>
        <sz val="10"/>
        <rFont val="Calibri"/>
        <family val="2"/>
        <scheme val="minor"/>
      </rPr>
      <t xml:space="preserve"> 4</t>
    </r>
  </si>
  <si>
    <r>
      <t xml:space="preserve">Ov3 </t>
    </r>
    <r>
      <rPr>
        <vertAlign val="superscript"/>
        <sz val="10"/>
        <rFont val="Calibri"/>
        <family val="2"/>
        <scheme val="minor"/>
      </rPr>
      <t>CH: PL G</t>
    </r>
    <r>
      <rPr>
        <sz val="10"/>
        <rFont val="Calibri"/>
        <family val="2"/>
        <scheme val="minor"/>
      </rPr>
      <t xml:space="preserve"> w A: PD, GL w D: AS</t>
    </r>
  </si>
  <si>
    <r>
      <t>02</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40</t>
    </r>
    <r>
      <rPr>
        <sz val="10"/>
        <rFont val="Calibri"/>
        <family val="2"/>
        <scheme val="minor"/>
      </rPr>
      <t xml:space="preserve"> w </t>
    </r>
    <r>
      <rPr>
        <sz val="10"/>
        <color indexed="10"/>
        <rFont val="Calibri"/>
        <family val="2"/>
        <scheme val="minor"/>
      </rPr>
      <t>43</t>
    </r>
  </si>
  <si>
    <r>
      <t>Pointe Du Hoc 2</t>
    </r>
    <r>
      <rPr>
        <u/>
        <vertAlign val="superscript"/>
        <sz val="10"/>
        <rFont val="Calibri"/>
        <family val="2"/>
        <scheme val="minor"/>
      </rPr>
      <t>nd</t>
    </r>
    <r>
      <rPr>
        <u/>
        <sz val="10"/>
        <rFont val="Calibri"/>
        <family val="2"/>
        <scheme val="minor"/>
      </rPr>
      <t xml:space="preserve"> Edition</t>
    </r>
  </si>
  <si>
    <r>
      <t xml:space="preserve">Reprinted from </t>
    </r>
    <r>
      <rPr>
        <sz val="10"/>
        <color theme="4"/>
        <rFont val="Calibri"/>
        <family val="2"/>
        <scheme val="minor"/>
      </rPr>
      <t>Pointe Du Hoc PdH CG</t>
    </r>
  </si>
  <si>
    <r>
      <t>Pointe Du Hoc 2</t>
    </r>
    <r>
      <rPr>
        <vertAlign val="superscript"/>
        <sz val="10"/>
        <rFont val="Calibri"/>
        <family val="2"/>
        <scheme val="minor"/>
      </rPr>
      <t>nd</t>
    </r>
    <r>
      <rPr>
        <sz val="10"/>
        <rFont val="Calibri"/>
        <family val="2"/>
        <scheme val="minor"/>
      </rPr>
      <t xml:space="preserve"> Edition</t>
    </r>
  </si>
  <si>
    <r>
      <t xml:space="preserve">Reprinted from </t>
    </r>
    <r>
      <rPr>
        <sz val="10"/>
        <color theme="4"/>
        <rFont val="Calibri"/>
        <family val="2"/>
        <scheme val="minor"/>
      </rPr>
      <t>Pointe Du Hoc PdH1</t>
    </r>
  </si>
  <si>
    <r>
      <t xml:space="preserve">Reprinted from </t>
    </r>
    <r>
      <rPr>
        <sz val="10"/>
        <color theme="4"/>
        <rFont val="Calibri"/>
        <family val="2"/>
        <scheme val="minor"/>
      </rPr>
      <t>Pointe Du Hoc PdH2</t>
    </r>
  </si>
  <si>
    <r>
      <t xml:space="preserve">Reprinted from </t>
    </r>
    <r>
      <rPr>
        <sz val="10"/>
        <color theme="4"/>
        <rFont val="Calibri"/>
        <family val="2"/>
        <scheme val="minor"/>
      </rPr>
      <t>Pointe Du Hoc PdH3</t>
    </r>
  </si>
  <si>
    <r>
      <t xml:space="preserve">Reprinted from </t>
    </r>
    <r>
      <rPr>
        <sz val="10"/>
        <color theme="4"/>
        <rFont val="Calibri"/>
        <family val="2"/>
        <scheme val="minor"/>
      </rPr>
      <t>Pointe Du Hoc PdH4</t>
    </r>
  </si>
  <si>
    <r>
      <t xml:space="preserve">Reprinted from </t>
    </r>
    <r>
      <rPr>
        <sz val="10"/>
        <color theme="4"/>
        <rFont val="Calibri"/>
        <family val="2"/>
        <scheme val="minor"/>
      </rPr>
      <t>Pointe Du Hoc PdH5</t>
    </r>
  </si>
  <si>
    <r>
      <t>Pointe Du Hoc Gamer's Guide 2</t>
    </r>
    <r>
      <rPr>
        <u/>
        <vertAlign val="superscript"/>
        <sz val="10"/>
        <rFont val="Calibri"/>
        <family val="2"/>
        <scheme val="minor"/>
      </rPr>
      <t>nd</t>
    </r>
    <r>
      <rPr>
        <u/>
        <sz val="10"/>
        <rFont val="Calibri"/>
        <family val="2"/>
        <scheme val="minor"/>
      </rPr>
      <t xml:space="preserve"> Edition</t>
    </r>
  </si>
  <si>
    <r>
      <t>Pointe Du Hoc Gamer's Guide 2</t>
    </r>
    <r>
      <rPr>
        <vertAlign val="superscript"/>
        <sz val="10"/>
        <rFont val="Calibri"/>
        <family val="2"/>
        <scheme val="minor"/>
      </rPr>
      <t>nd</t>
    </r>
    <r>
      <rPr>
        <sz val="10"/>
        <rFont val="Calibri"/>
        <family val="2"/>
        <scheme val="minor"/>
      </rPr>
      <t xml:space="preserve"> Edition</t>
    </r>
  </si>
  <si>
    <r>
      <t>Columbian</t>
    </r>
    <r>
      <rPr>
        <vertAlign val="superscript"/>
        <sz val="10"/>
        <rFont val="Calibri"/>
        <family val="2"/>
        <scheme val="minor"/>
      </rPr>
      <t xml:space="preserve"> 2</t>
    </r>
  </si>
  <si>
    <r>
      <t>Red Chinese</t>
    </r>
    <r>
      <rPr>
        <vertAlign val="superscript"/>
        <sz val="10"/>
        <rFont val="Calibri"/>
        <family val="2"/>
        <scheme val="minor"/>
      </rPr>
      <t xml:space="preserve"> 12 CH: EFC</t>
    </r>
  </si>
  <si>
    <r>
      <t>American</t>
    </r>
    <r>
      <rPr>
        <vertAlign val="superscript"/>
        <sz val="10"/>
        <rFont val="Calibri"/>
        <family val="2"/>
        <scheme val="minor"/>
      </rPr>
      <t xml:space="preserve"> CH: PCH</t>
    </r>
  </si>
  <si>
    <r>
      <t>Italian</t>
    </r>
    <r>
      <rPr>
        <vertAlign val="superscript"/>
        <sz val="10"/>
        <rFont val="Calibri"/>
        <family val="2"/>
        <scheme val="minor"/>
      </rPr>
      <t xml:space="preserve"> R</t>
    </r>
    <r>
      <rPr>
        <sz val="10"/>
        <rFont val="Calibri"/>
        <family val="2"/>
        <scheme val="minor"/>
      </rPr>
      <t xml:space="preserve"> / German</t>
    </r>
  </si>
  <si>
    <r>
      <t xml:space="preserve">Crossing the </t>
    </r>
    <r>
      <rPr>
        <i/>
        <sz val="10"/>
        <color theme="4"/>
        <rFont val="Calibri"/>
        <family val="2"/>
        <scheme val="minor"/>
      </rPr>
      <t>Oder Bruch</t>
    </r>
  </si>
  <si>
    <r>
      <t>42</t>
    </r>
    <r>
      <rPr>
        <sz val="10"/>
        <rFont val="Calibri"/>
        <family val="2"/>
        <scheme val="minor"/>
      </rPr>
      <t xml:space="preserve"> w </t>
    </r>
    <r>
      <rPr>
        <sz val="10"/>
        <color indexed="10"/>
        <rFont val="Calibri"/>
        <family val="2"/>
        <scheme val="minor"/>
      </rPr>
      <t>46</t>
    </r>
  </si>
  <si>
    <r>
      <rPr>
        <i/>
        <sz val="10"/>
        <color theme="4"/>
        <rFont val="Calibri"/>
        <family val="2"/>
        <scheme val="minor"/>
      </rPr>
      <t>Materialschlacht</t>
    </r>
    <r>
      <rPr>
        <sz val="10"/>
        <color theme="4"/>
        <rFont val="Calibri"/>
        <family val="2"/>
        <scheme val="minor"/>
      </rPr>
      <t xml:space="preserve"> Enforced</t>
    </r>
  </si>
  <si>
    <r>
      <t>09</t>
    </r>
    <r>
      <rPr>
        <sz val="10"/>
        <rFont val="Calibri"/>
        <family val="2"/>
        <scheme val="minor"/>
      </rPr>
      <t xml:space="preserve"> w </t>
    </r>
    <r>
      <rPr>
        <sz val="10"/>
        <color indexed="10"/>
        <rFont val="Calibri"/>
        <family val="2"/>
        <scheme val="minor"/>
      </rPr>
      <t>17</t>
    </r>
    <r>
      <rPr>
        <sz val="10"/>
        <rFont val="Calibri"/>
        <family val="2"/>
        <scheme val="minor"/>
      </rPr>
      <t xml:space="preserve"> w</t>
    </r>
    <r>
      <rPr>
        <sz val="10"/>
        <color indexed="10"/>
        <rFont val="Calibri"/>
        <family val="2"/>
        <scheme val="minor"/>
      </rPr>
      <t xml:space="preserve"> 46</t>
    </r>
  </si>
  <si>
    <r>
      <t>The Last Bridge</t>
    </r>
    <r>
      <rPr>
        <i/>
        <sz val="10"/>
        <color theme="4"/>
        <rFont val="Calibri"/>
        <family val="2"/>
        <scheme val="minor"/>
      </rPr>
      <t xml:space="preserve"> - version 1.1</t>
    </r>
  </si>
  <si>
    <r>
      <t>Ostwind</t>
    </r>
    <r>
      <rPr>
        <i/>
        <sz val="10"/>
        <color theme="4"/>
        <rFont val="Calibri"/>
        <family val="2"/>
        <scheme val="minor"/>
      </rPr>
      <t xml:space="preserve"> - version 1.1</t>
    </r>
  </si>
  <si>
    <r>
      <t>Wusmatten Woods</t>
    </r>
    <r>
      <rPr>
        <i/>
        <sz val="10"/>
        <color theme="4"/>
        <rFont val="Calibri"/>
        <family val="2"/>
        <scheme val="minor"/>
      </rPr>
      <t xml:space="preserve"> - version 1.1</t>
    </r>
  </si>
  <si>
    <r>
      <t>Victoria Cross</t>
    </r>
    <r>
      <rPr>
        <i/>
        <sz val="10"/>
        <color theme="4"/>
        <rFont val="Calibri"/>
        <family val="2"/>
        <scheme val="minor"/>
      </rPr>
      <t xml:space="preserve"> - version 1.1</t>
    </r>
  </si>
  <si>
    <r>
      <t>Blade Force</t>
    </r>
    <r>
      <rPr>
        <i/>
        <sz val="10"/>
        <color theme="4"/>
        <rFont val="Calibri"/>
        <family val="2"/>
        <scheme val="minor"/>
      </rPr>
      <t xml:space="preserve"> - version 1.1</t>
    </r>
  </si>
  <si>
    <r>
      <t>Ivan's Hide</t>
    </r>
    <r>
      <rPr>
        <i/>
        <sz val="10"/>
        <color theme="4"/>
        <rFont val="Calibri"/>
        <family val="2"/>
        <scheme val="minor"/>
      </rPr>
      <t xml:space="preserve"> - version 1.1</t>
    </r>
  </si>
  <si>
    <r>
      <t>Not To Lose Face</t>
    </r>
    <r>
      <rPr>
        <i/>
        <sz val="10"/>
        <color theme="4"/>
        <rFont val="Calibri"/>
        <family val="2"/>
        <scheme val="minor"/>
      </rPr>
      <t xml:space="preserve"> - version 1.1</t>
    </r>
  </si>
  <si>
    <r>
      <t>East of Trois-Ponts</t>
    </r>
    <r>
      <rPr>
        <i/>
        <sz val="10"/>
        <color theme="4"/>
        <rFont val="Calibri"/>
        <family val="2"/>
        <scheme val="minor"/>
      </rPr>
      <t xml:space="preserve"> - version 1.1</t>
    </r>
  </si>
  <si>
    <r>
      <t>Prussian Panic</t>
    </r>
    <r>
      <rPr>
        <i/>
        <sz val="10"/>
        <color theme="4"/>
        <rFont val="Calibri"/>
        <family val="2"/>
        <scheme val="minor"/>
      </rPr>
      <t xml:space="preserve"> - version 1.1</t>
    </r>
  </si>
  <si>
    <r>
      <t>Forward Defense</t>
    </r>
    <r>
      <rPr>
        <i/>
        <sz val="10"/>
        <color theme="4"/>
        <rFont val="Calibri"/>
        <family val="2"/>
        <scheme val="minor"/>
      </rPr>
      <t xml:space="preserve"> - version 1.1</t>
    </r>
  </si>
  <si>
    <r>
      <t>American / Philippine</t>
    </r>
    <r>
      <rPr>
        <vertAlign val="superscript"/>
        <sz val="10"/>
        <rFont val="Calibri"/>
        <family val="2"/>
        <scheme val="minor"/>
      </rPr>
      <t xml:space="preserve"> 2</t>
    </r>
  </si>
  <si>
    <r>
      <t xml:space="preserve">ASL News Pack 1 ASL News 43 &amp;  ASL News Issue 22 ASL News 43 - </t>
    </r>
    <r>
      <rPr>
        <i/>
        <sz val="10"/>
        <color theme="4"/>
        <rFont val="Calibri"/>
        <family val="2"/>
        <scheme val="minor"/>
      </rPr>
      <t>all Armor</t>
    </r>
  </si>
  <si>
    <r>
      <t>11</t>
    </r>
    <r>
      <rPr>
        <sz val="10"/>
        <rFont val="Calibri"/>
        <family val="2"/>
        <scheme val="minor"/>
      </rPr>
      <t xml:space="preserve"> w </t>
    </r>
    <r>
      <rPr>
        <sz val="10"/>
        <color indexed="10"/>
        <rFont val="Calibri"/>
        <family val="2"/>
        <scheme val="minor"/>
      </rPr>
      <t>24</t>
    </r>
  </si>
  <si>
    <r>
      <t xml:space="preserve">32 </t>
    </r>
    <r>
      <rPr>
        <sz val="10"/>
        <rFont val="Calibri"/>
        <family val="2"/>
        <scheme val="minor"/>
      </rPr>
      <t xml:space="preserve">w </t>
    </r>
    <r>
      <rPr>
        <sz val="10"/>
        <color rgb="FFFF0000"/>
        <rFont val="Calibri"/>
        <family val="2"/>
        <scheme val="minor"/>
      </rPr>
      <t xml:space="preserve">7 </t>
    </r>
    <r>
      <rPr>
        <sz val="10"/>
        <rFont val="Calibri"/>
        <family val="2"/>
        <scheme val="minor"/>
      </rPr>
      <t xml:space="preserve">w </t>
    </r>
    <r>
      <rPr>
        <sz val="10"/>
        <color rgb="FFFF0000"/>
        <rFont val="Calibri"/>
        <family val="2"/>
        <scheme val="minor"/>
      </rPr>
      <t>13</t>
    </r>
  </si>
  <si>
    <r>
      <t>14</t>
    </r>
    <r>
      <rPr>
        <sz val="10"/>
        <rFont val="Calibri"/>
        <family val="2"/>
        <scheme val="minor"/>
      </rPr>
      <t xml:space="preserve"> w </t>
    </r>
    <r>
      <rPr>
        <sz val="10"/>
        <color indexed="10"/>
        <rFont val="Calibri"/>
        <family val="2"/>
        <scheme val="minor"/>
      </rPr>
      <t>37</t>
    </r>
  </si>
  <si>
    <r>
      <t xml:space="preserve">Rout Report Issue 4.4 Z17 </t>
    </r>
    <r>
      <rPr>
        <i/>
        <sz val="10"/>
        <color theme="4"/>
        <rFont val="Calibri"/>
        <family val="2"/>
        <scheme val="minor"/>
      </rPr>
      <t>-all armor</t>
    </r>
  </si>
  <si>
    <r>
      <t>10</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19</t>
    </r>
  </si>
  <si>
    <r>
      <t xml:space="preserve">Finnish </t>
    </r>
    <r>
      <rPr>
        <vertAlign val="superscript"/>
        <sz val="10"/>
        <rFont val="Calibri"/>
        <family val="2"/>
        <scheme val="minor"/>
      </rPr>
      <t>Al B</t>
    </r>
  </si>
  <si>
    <r>
      <t xml:space="preserve">40 </t>
    </r>
    <r>
      <rPr>
        <sz val="10"/>
        <rFont val="Calibri"/>
        <family val="2"/>
        <scheme val="minor"/>
      </rPr>
      <t xml:space="preserve">w </t>
    </r>
    <r>
      <rPr>
        <sz val="10"/>
        <color rgb="FFFF0000"/>
        <rFont val="Calibri"/>
        <family val="2"/>
        <scheme val="minor"/>
      </rPr>
      <t>41</t>
    </r>
  </si>
  <si>
    <r>
      <t xml:space="preserve">10 </t>
    </r>
    <r>
      <rPr>
        <sz val="10"/>
        <rFont val="Calibri"/>
        <family val="2"/>
        <scheme val="minor"/>
      </rPr>
      <t>w</t>
    </r>
    <r>
      <rPr>
        <sz val="10"/>
        <color rgb="FFFF0000"/>
        <rFont val="Calibri"/>
        <family val="2"/>
        <scheme val="minor"/>
      </rPr>
      <t xml:space="preserve"> 37</t>
    </r>
  </si>
  <si>
    <r>
      <t xml:space="preserve">German </t>
    </r>
    <r>
      <rPr>
        <vertAlign val="superscript"/>
        <sz val="10"/>
        <rFont val="Calibri"/>
        <family val="2"/>
        <scheme val="minor"/>
      </rPr>
      <t>CH: Ruweisat Ridge</t>
    </r>
    <r>
      <rPr>
        <sz val="10"/>
        <rFont val="Calibri"/>
        <family val="2"/>
        <scheme val="minor"/>
      </rPr>
      <t xml:space="preserve"> / Italian</t>
    </r>
  </si>
  <si>
    <r>
      <t xml:space="preserve">17 w </t>
    </r>
    <r>
      <rPr>
        <sz val="10"/>
        <color rgb="FFFF0000"/>
        <rFont val="Calibri"/>
        <family val="2"/>
        <scheme val="minor"/>
      </rPr>
      <t>18</t>
    </r>
  </si>
  <si>
    <r>
      <t xml:space="preserve">Ov1 </t>
    </r>
    <r>
      <rPr>
        <vertAlign val="superscript"/>
        <sz val="10"/>
        <rFont val="Calibri"/>
        <family val="2"/>
        <scheme val="minor"/>
      </rPr>
      <t>CH: Village 42</t>
    </r>
  </si>
  <si>
    <r>
      <t>Death and Ruins</t>
    </r>
    <r>
      <rPr>
        <i/>
        <sz val="10"/>
        <color theme="4"/>
        <rFont val="Calibri"/>
        <family val="2"/>
        <scheme val="minor"/>
      </rPr>
      <t xml:space="preserve"> - variation</t>
    </r>
  </si>
  <si>
    <r>
      <t>Time To Burn</t>
    </r>
    <r>
      <rPr>
        <i/>
        <sz val="10"/>
        <color theme="4"/>
        <rFont val="Calibri"/>
        <family val="2"/>
        <scheme val="minor"/>
      </rPr>
      <t xml:space="preserve"> - variation</t>
    </r>
  </si>
  <si>
    <r>
      <t xml:space="preserve">LV, Mud,Ov1 </t>
    </r>
    <r>
      <rPr>
        <vertAlign val="superscript"/>
        <sz val="10"/>
        <rFont val="Calibri"/>
        <family val="2"/>
        <scheme val="minor"/>
      </rPr>
      <t>CH:Village 42</t>
    </r>
    <r>
      <rPr>
        <sz val="10"/>
        <rFont val="Calibri"/>
        <family val="2"/>
        <scheme val="minor"/>
      </rPr>
      <t xml:space="preserve"> w A: FTV2</t>
    </r>
  </si>
  <si>
    <r>
      <t>11</t>
    </r>
    <r>
      <rPr>
        <sz val="10"/>
        <color indexed="8"/>
        <rFont val="Calibri"/>
        <family val="2"/>
        <scheme val="minor"/>
      </rPr>
      <t xml:space="preserve"> w </t>
    </r>
    <r>
      <rPr>
        <sz val="10"/>
        <color indexed="10"/>
        <rFont val="Calibri"/>
        <family val="2"/>
        <scheme val="minor"/>
      </rPr>
      <t>16</t>
    </r>
    <r>
      <rPr>
        <sz val="10"/>
        <color indexed="8"/>
        <rFont val="Calibri"/>
        <family val="2"/>
        <scheme val="minor"/>
      </rPr>
      <t xml:space="preserve"> w </t>
    </r>
    <r>
      <rPr>
        <sz val="10"/>
        <color indexed="10"/>
        <rFont val="Calibri"/>
        <family val="2"/>
        <scheme val="minor"/>
      </rPr>
      <t>17</t>
    </r>
    <r>
      <rPr>
        <sz val="10"/>
        <color indexed="8"/>
        <rFont val="Calibri"/>
        <family val="2"/>
        <scheme val="minor"/>
      </rPr>
      <t xml:space="preserve"> w 19 w 33 w 42</t>
    </r>
  </si>
  <si>
    <r>
      <t>Ov1</t>
    </r>
    <r>
      <rPr>
        <vertAlign val="superscript"/>
        <sz val="10"/>
        <rFont val="Calibri"/>
        <family val="2"/>
        <scheme val="minor"/>
      </rPr>
      <t xml:space="preserve"> CH: Village 42</t>
    </r>
  </si>
  <si>
    <r>
      <t>Rolling Thunder</t>
    </r>
    <r>
      <rPr>
        <i/>
        <sz val="10"/>
        <color theme="4"/>
        <rFont val="Calibri"/>
        <family val="2"/>
        <scheme val="minor"/>
      </rPr>
      <t xml:space="preserve"> - variation</t>
    </r>
  </si>
  <si>
    <r>
      <t xml:space="preserve">10 w </t>
    </r>
    <r>
      <rPr>
        <sz val="10"/>
        <color indexed="10"/>
        <rFont val="Calibri"/>
        <family val="2"/>
        <scheme val="minor"/>
      </rPr>
      <t>11</t>
    </r>
    <r>
      <rPr>
        <sz val="10"/>
        <color indexed="8"/>
        <rFont val="Calibri"/>
        <family val="2"/>
        <scheme val="minor"/>
      </rPr>
      <t xml:space="preserve"> w </t>
    </r>
    <r>
      <rPr>
        <sz val="10"/>
        <color indexed="10"/>
        <rFont val="Calibri"/>
        <family val="2"/>
        <scheme val="minor"/>
      </rPr>
      <t>16</t>
    </r>
    <r>
      <rPr>
        <sz val="10"/>
        <color indexed="8"/>
        <rFont val="Calibri"/>
        <family val="2"/>
        <scheme val="minor"/>
      </rPr>
      <t xml:space="preserve"> w </t>
    </r>
    <r>
      <rPr>
        <sz val="10"/>
        <color indexed="10"/>
        <rFont val="Calibri"/>
        <family val="2"/>
        <scheme val="minor"/>
      </rPr>
      <t>17</t>
    </r>
    <r>
      <rPr>
        <sz val="10"/>
        <color indexed="8"/>
        <rFont val="Calibri"/>
        <family val="2"/>
        <scheme val="minor"/>
      </rPr>
      <t xml:space="preserve"> w 19 w 33</t>
    </r>
  </si>
  <si>
    <r>
      <t xml:space="preserve">Eritrian </t>
    </r>
    <r>
      <rPr>
        <vertAlign val="superscript"/>
        <sz val="10"/>
        <rFont val="Calibri"/>
        <family val="2"/>
        <scheme val="minor"/>
      </rPr>
      <t>CH: SoN</t>
    </r>
  </si>
  <si>
    <r>
      <t xml:space="preserve">Italian / Eritrian </t>
    </r>
    <r>
      <rPr>
        <vertAlign val="superscript"/>
        <sz val="10"/>
        <rFont val="Calibri"/>
        <family val="2"/>
        <scheme val="minor"/>
      </rPr>
      <t>SoN</t>
    </r>
  </si>
  <si>
    <r>
      <t>10</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23</t>
    </r>
  </si>
  <si>
    <r>
      <t>Stalingrad!: Valor of the 37</t>
    </r>
    <r>
      <rPr>
        <u/>
        <vertAlign val="superscript"/>
        <sz val="10"/>
        <rFont val="Calibri"/>
        <family val="2"/>
        <scheme val="minor"/>
      </rPr>
      <t>th</t>
    </r>
    <r>
      <rPr>
        <u/>
        <sz val="10"/>
        <rFont val="Calibri"/>
        <family val="2"/>
        <scheme val="minor"/>
      </rPr>
      <t xml:space="preserve"> Guards</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</si>
  <si>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1 </t>
    </r>
  </si>
  <si>
    <r>
      <t>Stalingrad!: Valor of the 37</t>
    </r>
    <r>
      <rPr>
        <vertAlign val="superscript"/>
        <sz val="10"/>
        <rFont val="Calibri"/>
        <family val="2"/>
        <scheme val="minor"/>
      </rPr>
      <t>th</t>
    </r>
    <r>
      <rPr>
        <sz val="10"/>
        <rFont val="Calibri"/>
        <family val="2"/>
        <scheme val="minor"/>
      </rPr>
      <t xml:space="preserve"> Guards</t>
    </r>
  </si>
  <si>
    <r>
      <rPr>
        <i/>
        <sz val="10"/>
        <color theme="4"/>
        <rFont val="Calibri"/>
        <family val="2"/>
        <scheme val="minor"/>
      </rPr>
      <t>Reformated as S</t>
    </r>
    <r>
      <rPr>
        <sz val="10"/>
        <color theme="4"/>
        <rFont val="Calibri"/>
        <family val="2"/>
        <scheme val="minor"/>
      </rPr>
      <t>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2</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</si>
  <si>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3</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</si>
  <si>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4</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</si>
  <si>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5</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</si>
  <si>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6</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</si>
  <si>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7</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</si>
  <si>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8</t>
    </r>
  </si>
  <si>
    <r>
      <t>Valor of the 37</t>
    </r>
    <r>
      <rPr>
        <vertAlign val="superscript"/>
        <sz val="10"/>
        <color theme="4"/>
        <rFont val="Calibri"/>
        <family val="2"/>
        <scheme val="minor"/>
      </rPr>
      <t>th</t>
    </r>
    <r>
      <rPr>
        <sz val="10"/>
        <color theme="4"/>
        <rFont val="Calibri"/>
        <family val="2"/>
        <scheme val="minor"/>
      </rPr>
      <t xml:space="preserve"> Guards</t>
    </r>
  </si>
  <si>
    <r>
      <rPr>
        <i/>
        <sz val="10"/>
        <color theme="4"/>
        <rFont val="Calibri"/>
        <family val="2"/>
        <scheme val="minor"/>
      </rPr>
      <t xml:space="preserve">Reformated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t>
    </r>
    <r>
      <rPr>
        <vertAlign val="superscript"/>
        <sz val="10"/>
        <color theme="4"/>
        <rFont val="Calibri"/>
        <family val="2"/>
        <scheme val="minor"/>
      </rPr>
      <t>nd</t>
    </r>
    <r>
      <rPr>
        <sz val="10"/>
        <color theme="4"/>
        <rFont val="Calibri"/>
        <family val="2"/>
        <scheme val="minor"/>
      </rPr>
      <t xml:space="preserve"> Edition 9</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</si>
  <si>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1 </t>
    </r>
  </si>
  <si>
    <r>
      <t>Stalingrad!: Valor of the 37</t>
    </r>
    <r>
      <rPr>
        <vertAlign val="superscript"/>
        <sz val="10"/>
        <rFont val="Calibri"/>
        <family val="2"/>
        <scheme val="minor"/>
      </rPr>
      <t>th</t>
    </r>
    <r>
      <rPr>
        <sz val="10"/>
        <rFont val="Calibri"/>
        <family val="2"/>
        <scheme val="minor"/>
      </rPr>
      <t xml:space="preserve"> Guards 2</t>
    </r>
    <r>
      <rPr>
        <vertAlign val="superscript"/>
        <sz val="10"/>
        <rFont val="Calibri"/>
        <family val="2"/>
        <scheme val="minor"/>
      </rPr>
      <t>nd</t>
    </r>
    <r>
      <rPr>
        <sz val="10"/>
        <rFont val="Calibri"/>
        <family val="2"/>
        <scheme val="minor"/>
      </rPr>
      <t xml:space="preserve"> Edition</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</si>
  <si>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2 </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</si>
  <si>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3</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</si>
  <si>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4</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</si>
  <si>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5</t>
    </r>
  </si>
  <si>
    <r>
      <t>Dzerhezinsky Tractor Works TW-B &amp; Stalingrad!: Valor of the 37</t>
    </r>
    <r>
      <rPr>
        <vertAlign val="superscript"/>
        <sz val="10"/>
        <color theme="4"/>
        <rFont val="Calibri"/>
        <family val="2"/>
        <scheme val="minor"/>
      </rPr>
      <t>th</t>
    </r>
    <r>
      <rPr>
        <sz val="10"/>
        <color theme="4"/>
        <rFont val="Calibri"/>
        <family val="2"/>
        <scheme val="minor"/>
      </rPr>
      <t xml:space="preserve"> Guards 6</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</si>
  <si>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7</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</si>
  <si>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8</t>
    </r>
  </si>
  <si>
    <r>
      <rPr>
        <i/>
        <sz val="10"/>
        <color theme="4"/>
        <rFont val="Calibri"/>
        <family val="2"/>
        <scheme val="minor"/>
      </rPr>
      <t xml:space="preserve">Original Formated as </t>
    </r>
    <r>
      <rPr>
        <sz val="10"/>
        <color theme="4"/>
        <rFont val="Calibri"/>
        <family val="2"/>
        <scheme val="minor"/>
      </rPr>
      <t>Stalingrad!: Valor of the 37</t>
    </r>
    <r>
      <rPr>
        <vertAlign val="superscript"/>
        <sz val="10"/>
        <color theme="4"/>
        <rFont val="Calibri"/>
        <family val="2"/>
        <scheme val="minor"/>
      </rPr>
      <t>th</t>
    </r>
    <r>
      <rPr>
        <sz val="10"/>
        <color theme="4"/>
        <rFont val="Calibri"/>
        <family val="2"/>
        <scheme val="minor"/>
      </rPr>
      <t xml:space="preserve"> Guards 9 </t>
    </r>
  </si>
  <si>
    <r>
      <t>Pavlov's Fortress -</t>
    </r>
    <r>
      <rPr>
        <i/>
        <sz val="10"/>
        <color theme="4"/>
        <rFont val="Calibri"/>
        <family val="2"/>
        <scheme val="minor"/>
      </rPr>
      <t>version 1.3</t>
    </r>
  </si>
  <si>
    <r>
      <t>"Vorwart" -</t>
    </r>
    <r>
      <rPr>
        <i/>
        <sz val="10"/>
        <color theme="4"/>
        <rFont val="Calibri"/>
        <family val="2"/>
        <scheme val="minor"/>
      </rPr>
      <t>version 1.3</t>
    </r>
  </si>
  <si>
    <r>
      <t>The Fuhrer's Pawns -</t>
    </r>
    <r>
      <rPr>
        <i/>
        <sz val="10"/>
        <color theme="4"/>
        <rFont val="Calibri"/>
        <family val="2"/>
        <scheme val="minor"/>
      </rPr>
      <t>version 1.3</t>
    </r>
  </si>
  <si>
    <r>
      <t>A Few Brave Men -</t>
    </r>
    <r>
      <rPr>
        <i/>
        <sz val="10"/>
        <color theme="4"/>
        <rFont val="Calibri"/>
        <family val="2"/>
        <scheme val="minor"/>
      </rPr>
      <t>version 1.3</t>
    </r>
  </si>
  <si>
    <r>
      <t xml:space="preserve">CH: PT01 </t>
    </r>
    <r>
      <rPr>
        <sz val="10"/>
        <rFont val="Calibri"/>
        <family val="2"/>
        <scheme val="minor"/>
      </rPr>
      <t>w</t>
    </r>
    <r>
      <rPr>
        <sz val="10"/>
        <color rgb="FFFF0000"/>
        <rFont val="Calibri"/>
        <family val="2"/>
        <scheme val="minor"/>
      </rPr>
      <t xml:space="preserve"> 35</t>
    </r>
  </si>
  <si>
    <r>
      <t xml:space="preserve">Paddington Bears '96 Pack: PB4 Driven to the Bottle  </t>
    </r>
    <r>
      <rPr>
        <i/>
        <sz val="10"/>
        <color theme="4"/>
        <rFont val="Calibri"/>
        <family val="2"/>
        <scheme val="minor"/>
      </rPr>
      <t>- all armor scenario</t>
    </r>
    <r>
      <rPr>
        <sz val="10"/>
        <color theme="4"/>
        <rFont val="Calibri"/>
        <family val="2"/>
        <scheme val="minor"/>
      </rPr>
      <t xml:space="preserve">  </t>
    </r>
  </si>
  <si>
    <r>
      <t xml:space="preserve">x2 </t>
    </r>
    <r>
      <rPr>
        <sz val="10"/>
        <rFont val="Calibri"/>
        <family val="2"/>
        <scheme val="minor"/>
      </rPr>
      <t>w</t>
    </r>
    <r>
      <rPr>
        <sz val="10"/>
        <color rgb="FFFF0000"/>
        <rFont val="Calibri"/>
        <family val="2"/>
        <scheme val="minor"/>
      </rPr>
      <t xml:space="preserve"> x5</t>
    </r>
  </si>
  <si>
    <r>
      <t>Hungarian</t>
    </r>
    <r>
      <rPr>
        <vertAlign val="superscript"/>
        <sz val="10"/>
        <rFont val="Calibri"/>
        <family val="2"/>
        <scheme val="minor"/>
      </rPr>
      <t xml:space="preserve"> 9</t>
    </r>
  </si>
  <si>
    <r>
      <t>x1</t>
    </r>
    <r>
      <rPr>
        <sz val="10"/>
        <rFont val="Calibri"/>
        <family val="2"/>
        <scheme val="minor"/>
      </rPr>
      <t xml:space="preserve"> w</t>
    </r>
    <r>
      <rPr>
        <sz val="10"/>
        <color rgb="FFFF0000"/>
        <rFont val="Calibri"/>
        <family val="2"/>
        <scheme val="minor"/>
      </rPr>
      <t xml:space="preserve"> 23</t>
    </r>
  </si>
  <si>
    <r>
      <t>North Korean (NKPA)</t>
    </r>
    <r>
      <rPr>
        <vertAlign val="superscript"/>
        <sz val="10"/>
        <color indexed="8"/>
        <rFont val="Calibri"/>
        <family val="2"/>
        <scheme val="minor"/>
      </rPr>
      <t xml:space="preserve"> 12</t>
    </r>
  </si>
  <si>
    <r>
      <t xml:space="preserve">Darkest December DD9  </t>
    </r>
    <r>
      <rPr>
        <i/>
        <sz val="10"/>
        <color theme="4"/>
        <rFont val="Calibri"/>
        <family val="2"/>
        <scheme val="minor"/>
      </rPr>
      <t>- all armor scenario</t>
    </r>
  </si>
  <si>
    <r>
      <t>Grossdeutschland At Stonne 1940 2</t>
    </r>
    <r>
      <rPr>
        <vertAlign val="superscript"/>
        <sz val="10"/>
        <color theme="4"/>
        <rFont val="Calibri"/>
        <family val="2"/>
        <scheme val="minor"/>
      </rPr>
      <t>nd</t>
    </r>
    <r>
      <rPr>
        <sz val="10"/>
        <color theme="4"/>
        <rFont val="Calibri"/>
        <family val="2"/>
        <scheme val="minor"/>
      </rPr>
      <t xml:space="preserve"> Edition CG2 &amp; Critical Hit Issue 6.2 Stonne CG2</t>
    </r>
  </si>
  <si>
    <r>
      <t>Grossdeutschland At Stonne 1940 2</t>
    </r>
    <r>
      <rPr>
        <vertAlign val="superscript"/>
        <sz val="10"/>
        <color theme="4"/>
        <rFont val="Calibri"/>
        <family val="2"/>
        <scheme val="minor"/>
      </rPr>
      <t>nd</t>
    </r>
    <r>
      <rPr>
        <sz val="10"/>
        <color theme="4"/>
        <rFont val="Calibri"/>
        <family val="2"/>
        <scheme val="minor"/>
      </rPr>
      <t xml:space="preserve"> Edition CG3 &amp; Critical Hit Issue 6.2 Stonne CG3</t>
    </r>
  </si>
  <si>
    <r>
      <t xml:space="preserve">A Will To Fight </t>
    </r>
    <r>
      <rPr>
        <i/>
        <sz val="10"/>
        <color theme="4"/>
        <rFont val="Calibri"/>
        <family val="2"/>
        <scheme val="minor"/>
      </rPr>
      <t>v1.1</t>
    </r>
  </si>
  <si>
    <r>
      <t xml:space="preserve">Trial of Strength </t>
    </r>
    <r>
      <rPr>
        <i/>
        <sz val="10"/>
        <color theme="4"/>
        <rFont val="Calibri"/>
        <family val="2"/>
        <scheme val="minor"/>
      </rPr>
      <t>v1.1</t>
    </r>
  </si>
  <si>
    <r>
      <t xml:space="preserve">The Butcher </t>
    </r>
    <r>
      <rPr>
        <i/>
        <sz val="10"/>
        <color theme="4"/>
        <rFont val="Calibri"/>
        <family val="2"/>
        <scheme val="minor"/>
      </rPr>
      <t>v1.1</t>
    </r>
  </si>
  <si>
    <r>
      <t xml:space="preserve">A New Day Dawning </t>
    </r>
    <r>
      <rPr>
        <i/>
        <sz val="10"/>
        <color theme="4"/>
        <rFont val="Calibri"/>
        <family val="2"/>
        <scheme val="minor"/>
      </rPr>
      <t>v1.1</t>
    </r>
  </si>
  <si>
    <r>
      <t>Pioneer Spirit</t>
    </r>
    <r>
      <rPr>
        <i/>
        <sz val="10"/>
        <color theme="4"/>
        <rFont val="Calibri"/>
        <family val="2"/>
        <scheme val="minor"/>
      </rPr>
      <t xml:space="preserve"> - version 1.1</t>
    </r>
  </si>
  <si>
    <r>
      <t xml:space="preserve">Absent Friends </t>
    </r>
    <r>
      <rPr>
        <i/>
        <sz val="10"/>
        <color theme="4"/>
        <rFont val="Calibri"/>
        <family val="2"/>
        <scheme val="minor"/>
      </rPr>
      <t>- version 2.0</t>
    </r>
  </si>
  <si>
    <r>
      <t xml:space="preserve">06 </t>
    </r>
    <r>
      <rPr>
        <sz val="10"/>
        <rFont val="Calibri"/>
        <family val="2"/>
        <scheme val="minor"/>
      </rPr>
      <t>w</t>
    </r>
    <r>
      <rPr>
        <sz val="10"/>
        <color rgb="FFFF0000"/>
        <rFont val="Calibri"/>
        <family val="2"/>
        <scheme val="minor"/>
      </rPr>
      <t xml:space="preserve"> 42</t>
    </r>
  </si>
  <si>
    <r>
      <t xml:space="preserve">Russian / Bulgarian </t>
    </r>
    <r>
      <rPr>
        <vertAlign val="superscript"/>
        <sz val="10"/>
        <rFont val="Calibri"/>
        <family val="2"/>
        <scheme val="minor"/>
      </rPr>
      <t>3</t>
    </r>
    <r>
      <rPr>
        <sz val="10"/>
        <rFont val="Calibri"/>
        <family val="2"/>
        <scheme val="minor"/>
      </rPr>
      <t xml:space="preserve"> / Partisan</t>
    </r>
  </si>
  <si>
    <r>
      <t>CH: MC2</t>
    </r>
    <r>
      <rPr>
        <sz val="10"/>
        <rFont val="Calibri"/>
        <family val="2"/>
        <scheme val="minor"/>
      </rPr>
      <t xml:space="preserve"> w CH: MC5</t>
    </r>
  </si>
  <si>
    <r>
      <t xml:space="preserve">Romanian </t>
    </r>
    <r>
      <rPr>
        <vertAlign val="superscript"/>
        <sz val="10"/>
        <rFont val="Calibri"/>
        <family val="2"/>
        <scheme val="minor"/>
      </rPr>
      <t>3</t>
    </r>
    <r>
      <rPr>
        <sz val="10"/>
        <rFont val="Calibri"/>
        <family val="2"/>
        <scheme val="minor"/>
      </rPr>
      <t xml:space="preserve"> / German</t>
    </r>
    <r>
      <rPr>
        <vertAlign val="superscript"/>
        <sz val="10"/>
        <rFont val="Calibri"/>
        <family val="2"/>
        <scheme val="minor"/>
      </rPr>
      <t xml:space="preserve"> R</t>
    </r>
  </si>
  <si>
    <r>
      <t xml:space="preserve">German (SS) / Hungarian </t>
    </r>
    <r>
      <rPr>
        <vertAlign val="superscript"/>
        <sz val="10"/>
        <rFont val="Calibri"/>
        <family val="2"/>
        <scheme val="minor"/>
      </rPr>
      <t>3</t>
    </r>
  </si>
  <si>
    <r>
      <t>Hungarian</t>
    </r>
    <r>
      <rPr>
        <vertAlign val="superscript"/>
        <sz val="10"/>
        <rFont val="Calibri"/>
        <family val="2"/>
        <scheme val="minor"/>
      </rPr>
      <t xml:space="preserve"> 3</t>
    </r>
  </si>
  <si>
    <r>
      <t xml:space="preserve">Russian / Romanian </t>
    </r>
    <r>
      <rPr>
        <vertAlign val="superscript"/>
        <sz val="10"/>
        <rFont val="Calibri"/>
        <family val="2"/>
        <scheme val="minor"/>
      </rPr>
      <t>3</t>
    </r>
  </si>
  <si>
    <r>
      <t>Finnish</t>
    </r>
    <r>
      <rPr>
        <vertAlign val="superscript"/>
        <sz val="10"/>
        <color indexed="8"/>
        <rFont val="Calibri"/>
        <family val="2"/>
        <scheme val="minor"/>
      </rPr>
      <t xml:space="preserve"> CH: FAW</t>
    </r>
  </si>
  <si>
    <r>
      <t>11</t>
    </r>
    <r>
      <rPr>
        <sz val="10"/>
        <rFont val="Calibri"/>
        <family val="2"/>
        <scheme val="minor"/>
      </rPr>
      <t xml:space="preserve"> w </t>
    </r>
    <r>
      <rPr>
        <sz val="10"/>
        <color indexed="10"/>
        <rFont val="Calibri"/>
        <family val="2"/>
        <scheme val="minor"/>
      </rPr>
      <t>49</t>
    </r>
  </si>
  <si>
    <r>
      <t>12</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24</t>
    </r>
    <r>
      <rPr>
        <sz val="10"/>
        <rFont val="Calibri"/>
        <family val="2"/>
        <scheme val="minor"/>
      </rPr>
      <t xml:space="preserve"> w </t>
    </r>
    <r>
      <rPr>
        <sz val="10"/>
        <color indexed="10"/>
        <rFont val="Calibri"/>
        <family val="2"/>
        <scheme val="minor"/>
      </rPr>
      <t>44</t>
    </r>
  </si>
  <si>
    <r>
      <t>Yugoslavian</t>
    </r>
    <r>
      <rPr>
        <vertAlign val="superscript"/>
        <sz val="10"/>
        <rFont val="Calibri"/>
        <family val="2"/>
        <scheme val="minor"/>
      </rPr>
      <t xml:space="preserve"> 1</t>
    </r>
  </si>
  <si>
    <r>
      <t xml:space="preserve">Romanian </t>
    </r>
    <r>
      <rPr>
        <vertAlign val="superscript"/>
        <sz val="10"/>
        <rFont val="Calibri"/>
        <family val="2"/>
        <scheme val="minor"/>
      </rPr>
      <t>3</t>
    </r>
    <r>
      <rPr>
        <sz val="10"/>
        <rFont val="Arial"/>
        <family val="2"/>
      </rPr>
      <t/>
    </r>
  </si>
  <si>
    <r>
      <t>04</t>
    </r>
    <r>
      <rPr>
        <sz val="10"/>
        <rFont val="Calibri"/>
        <family val="2"/>
        <scheme val="minor"/>
      </rPr>
      <t xml:space="preserve"> w 10</t>
    </r>
  </si>
  <si>
    <r>
      <t>New Zealand</t>
    </r>
    <r>
      <rPr>
        <vertAlign val="superscript"/>
        <sz val="10"/>
        <rFont val="Calibri"/>
        <family val="2"/>
        <scheme val="minor"/>
      </rPr>
      <t xml:space="preserve"> 4</t>
    </r>
    <r>
      <rPr>
        <sz val="10"/>
        <rFont val="Calibri"/>
        <family val="2"/>
        <scheme val="minor"/>
      </rPr>
      <t xml:space="preserve"> / Greek</t>
    </r>
    <r>
      <rPr>
        <vertAlign val="superscript"/>
        <sz val="10"/>
        <rFont val="Calibri"/>
        <family val="2"/>
        <scheme val="minor"/>
      </rPr>
      <t xml:space="preserve"> 1</t>
    </r>
  </si>
  <si>
    <r>
      <t>Hungarian</t>
    </r>
    <r>
      <rPr>
        <vertAlign val="superscript"/>
        <sz val="10"/>
        <rFont val="Calibri"/>
        <family val="2"/>
        <scheme val="minor"/>
      </rPr>
      <t xml:space="preserve"> 3</t>
    </r>
    <r>
      <rPr>
        <sz val="10"/>
        <rFont val="Calibri"/>
        <family val="2"/>
        <scheme val="minor"/>
      </rPr>
      <t xml:space="preserve"> / German</t>
    </r>
  </si>
  <si>
    <r>
      <t>10</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42</t>
    </r>
  </si>
  <si>
    <r>
      <t>23</t>
    </r>
    <r>
      <rPr>
        <sz val="10"/>
        <rFont val="Calibri"/>
        <family val="2"/>
        <scheme val="minor"/>
      </rPr>
      <t xml:space="preserve"> w </t>
    </r>
    <r>
      <rPr>
        <sz val="10"/>
        <color indexed="10"/>
        <rFont val="Calibri"/>
        <family val="2"/>
        <scheme val="minor"/>
      </rPr>
      <t>45</t>
    </r>
    <r>
      <rPr>
        <sz val="10"/>
        <rFont val="Calibri"/>
        <family val="2"/>
        <scheme val="minor"/>
      </rPr>
      <t xml:space="preserve"> w </t>
    </r>
    <r>
      <rPr>
        <sz val="10"/>
        <color indexed="10"/>
        <rFont val="Calibri"/>
        <family val="2"/>
        <scheme val="minor"/>
      </rPr>
      <t>51</t>
    </r>
  </si>
  <si>
    <r>
      <t>Slovakian</t>
    </r>
    <r>
      <rPr>
        <vertAlign val="superscript"/>
        <sz val="10"/>
        <rFont val="Calibri"/>
        <family val="2"/>
        <scheme val="minor"/>
      </rPr>
      <t xml:space="preserve"> 3</t>
    </r>
  </si>
  <si>
    <r>
      <t>41</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46</t>
    </r>
  </si>
  <si>
    <r>
      <t xml:space="preserve">Ost Front Pak 8 - </t>
    </r>
    <r>
      <rPr>
        <i/>
        <sz val="10"/>
        <color theme="4"/>
        <rFont val="Calibri"/>
        <family val="2"/>
        <scheme val="minor"/>
      </rPr>
      <t>all armor scenario</t>
    </r>
  </si>
  <si>
    <r>
      <t xml:space="preserve">CH: Oosterbeek 1 </t>
    </r>
    <r>
      <rPr>
        <sz val="10"/>
        <rFont val="Calibri"/>
        <family val="2"/>
        <scheme val="minor"/>
      </rPr>
      <t>w</t>
    </r>
    <r>
      <rPr>
        <sz val="10"/>
        <color indexed="10"/>
        <rFont val="Calibri"/>
        <family val="2"/>
        <scheme val="minor"/>
      </rPr>
      <t xml:space="preserve"> CH: Oosterbeek 2</t>
    </r>
  </si>
  <si>
    <r>
      <t>British / Polish</t>
    </r>
    <r>
      <rPr>
        <vertAlign val="superscript"/>
        <sz val="10"/>
        <color indexed="8"/>
        <rFont val="Calibri"/>
        <family val="2"/>
        <scheme val="minor"/>
      </rPr>
      <t xml:space="preserve"> 4</t>
    </r>
  </si>
  <si>
    <r>
      <t xml:space="preserve">CH: Oosterbeek 1 </t>
    </r>
    <r>
      <rPr>
        <sz val="10"/>
        <rFont val="Calibri"/>
        <family val="2"/>
        <scheme val="minor"/>
      </rPr>
      <t>w CH: Oosterbeek 2</t>
    </r>
  </si>
  <si>
    <r>
      <t>Spanish Nationalists</t>
    </r>
    <r>
      <rPr>
        <vertAlign val="superscript"/>
        <sz val="10"/>
        <rFont val="Calibri"/>
        <family val="2"/>
        <scheme val="minor"/>
      </rPr>
      <t xml:space="preserve"> CH: GC Ax</t>
    </r>
  </si>
  <si>
    <r>
      <t>Spanish Republicans</t>
    </r>
    <r>
      <rPr>
        <vertAlign val="superscript"/>
        <sz val="10"/>
        <rFont val="Calibri"/>
        <family val="2"/>
        <scheme val="minor"/>
      </rPr>
      <t xml:space="preserve"> CH: GC Al</t>
    </r>
  </si>
  <si>
    <r>
      <rPr>
        <sz val="10"/>
        <color rgb="FFFF0000"/>
        <rFont val="Calibri"/>
        <family val="2"/>
        <scheme val="minor"/>
      </rPr>
      <t>20</t>
    </r>
    <r>
      <rPr>
        <sz val="10"/>
        <rFont val="Calibri"/>
        <family val="2"/>
        <scheme val="minor"/>
      </rPr>
      <t xml:space="preserve"> w </t>
    </r>
    <r>
      <rPr>
        <sz val="10"/>
        <color rgb="FFFF0000"/>
        <rFont val="Calibri"/>
        <family val="2"/>
        <scheme val="minor"/>
      </rPr>
      <t>21</t>
    </r>
  </si>
  <si>
    <r>
      <t xml:space="preserve">16 </t>
    </r>
    <r>
      <rPr>
        <sz val="10"/>
        <rFont val="Calibri"/>
        <family val="2"/>
        <scheme val="minor"/>
      </rPr>
      <t>w</t>
    </r>
    <r>
      <rPr>
        <sz val="10"/>
        <color rgb="FFFF0000"/>
        <rFont val="Calibri"/>
        <family val="2"/>
        <scheme val="minor"/>
      </rPr>
      <t xml:space="preserve"> 10</t>
    </r>
  </si>
  <si>
    <r>
      <t xml:space="preserve">11 </t>
    </r>
    <r>
      <rPr>
        <sz val="10"/>
        <rFont val="Calibri"/>
        <family val="2"/>
        <scheme val="minor"/>
      </rPr>
      <t>w</t>
    </r>
    <r>
      <rPr>
        <sz val="10"/>
        <color rgb="FFFF0000"/>
        <rFont val="Calibri"/>
        <family val="2"/>
        <scheme val="minor"/>
      </rPr>
      <t xml:space="preserve"> 24</t>
    </r>
  </si>
  <si>
    <r>
      <t xml:space="preserve">14 </t>
    </r>
    <r>
      <rPr>
        <sz val="10"/>
        <rFont val="Calibri"/>
        <family val="2"/>
        <scheme val="minor"/>
      </rPr>
      <t>w</t>
    </r>
    <r>
      <rPr>
        <sz val="10"/>
        <color rgb="FFFF0000"/>
        <rFont val="Calibri"/>
        <family val="2"/>
        <scheme val="minor"/>
      </rPr>
      <t xml:space="preserve"> 37</t>
    </r>
  </si>
  <si>
    <r>
      <t xml:space="preserve">14 </t>
    </r>
    <r>
      <rPr>
        <sz val="10"/>
        <rFont val="Calibri"/>
        <family val="2"/>
        <scheme val="minor"/>
      </rPr>
      <t>w</t>
    </r>
    <r>
      <rPr>
        <sz val="10"/>
        <color rgb="FFFF0000"/>
        <rFont val="Calibri"/>
        <family val="2"/>
        <scheme val="minor"/>
      </rPr>
      <t xml:space="preserve"> 15</t>
    </r>
  </si>
  <si>
    <r>
      <t xml:space="preserve">10 </t>
    </r>
    <r>
      <rPr>
        <sz val="10"/>
        <rFont val="Calibri"/>
        <family val="2"/>
        <scheme val="minor"/>
      </rPr>
      <t>w</t>
    </r>
    <r>
      <rPr>
        <sz val="10"/>
        <color rgb="FFFF0000"/>
        <rFont val="Calibri"/>
        <family val="2"/>
        <scheme val="minor"/>
      </rPr>
      <t xml:space="preserve"> 11 </t>
    </r>
    <r>
      <rPr>
        <sz val="10"/>
        <rFont val="Calibri"/>
        <family val="2"/>
        <scheme val="minor"/>
      </rPr>
      <t>w</t>
    </r>
    <r>
      <rPr>
        <sz val="10"/>
        <color rgb="FFFF0000"/>
        <rFont val="Calibri"/>
        <family val="2"/>
        <scheme val="minor"/>
      </rPr>
      <t xml:space="preserve"> </t>
    </r>
    <r>
      <rPr>
        <sz val="10"/>
        <rFont val="Calibri"/>
        <family val="2"/>
        <scheme val="minor"/>
      </rPr>
      <t>17</t>
    </r>
    <r>
      <rPr>
        <sz val="10"/>
        <color rgb="FFFF0000"/>
        <rFont val="Calibri"/>
        <family val="2"/>
        <scheme val="minor"/>
      </rPr>
      <t xml:space="preserve"> </t>
    </r>
    <r>
      <rPr>
        <sz val="10"/>
        <rFont val="Calibri"/>
        <family val="2"/>
        <scheme val="minor"/>
      </rPr>
      <t>w 4</t>
    </r>
  </si>
  <si>
    <r>
      <rPr>
        <sz val="10"/>
        <color rgb="FFFF0000"/>
        <rFont val="Calibri"/>
        <family val="2"/>
        <scheme val="minor"/>
      </rPr>
      <t>28</t>
    </r>
    <r>
      <rPr>
        <sz val="10"/>
        <rFont val="Calibri"/>
        <family val="2"/>
        <scheme val="minor"/>
      </rPr>
      <t xml:space="preserve"> w </t>
    </r>
    <r>
      <rPr>
        <sz val="10"/>
        <color rgb="FFFF0000"/>
        <rFont val="Calibri"/>
        <family val="2"/>
        <scheme val="minor"/>
      </rPr>
      <t>31</t>
    </r>
  </si>
  <si>
    <r>
      <t xml:space="preserve">32 </t>
    </r>
    <r>
      <rPr>
        <sz val="10"/>
        <rFont val="Calibri"/>
        <family val="2"/>
        <scheme val="minor"/>
      </rPr>
      <t>w</t>
    </r>
    <r>
      <rPr>
        <sz val="10"/>
        <color rgb="FFFF0000"/>
        <rFont val="Calibri"/>
        <family val="2"/>
        <scheme val="minor"/>
      </rPr>
      <t xml:space="preserve"> 34</t>
    </r>
  </si>
  <si>
    <r>
      <t xml:space="preserve">15 </t>
    </r>
    <r>
      <rPr>
        <sz val="10"/>
        <rFont val="Calibri"/>
        <family val="2"/>
        <scheme val="minor"/>
      </rPr>
      <t>w</t>
    </r>
    <r>
      <rPr>
        <sz val="10"/>
        <color rgb="FFFF0000"/>
        <rFont val="Calibri"/>
        <family val="2"/>
        <scheme val="minor"/>
      </rPr>
      <t xml:space="preserve"> 26</t>
    </r>
  </si>
  <si>
    <r>
      <t xml:space="preserve">Partisan (ZZW) </t>
    </r>
    <r>
      <rPr>
        <vertAlign val="superscript"/>
        <sz val="10"/>
        <rFont val="Calibri"/>
        <family val="2"/>
        <scheme val="minor"/>
      </rPr>
      <t>12</t>
    </r>
  </si>
  <si>
    <r>
      <t xml:space="preserve">b w </t>
    </r>
    <r>
      <rPr>
        <sz val="10"/>
        <color rgb="FFFF0000"/>
        <rFont val="Calibri"/>
        <family val="2"/>
        <scheme val="minor"/>
      </rPr>
      <t xml:space="preserve">c </t>
    </r>
    <r>
      <rPr>
        <sz val="10"/>
        <rFont val="Calibri"/>
        <family val="2"/>
        <scheme val="minor"/>
      </rPr>
      <t xml:space="preserve">w d w </t>
    </r>
    <r>
      <rPr>
        <sz val="10"/>
        <color rgb="FFFF0000"/>
        <rFont val="Calibri"/>
        <family val="2"/>
        <scheme val="minor"/>
      </rPr>
      <t>e</t>
    </r>
  </si>
  <si>
    <r>
      <t>07</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36</t>
    </r>
  </si>
  <si>
    <r>
      <t xml:space="preserve">6 </t>
    </r>
    <r>
      <rPr>
        <sz val="10"/>
        <rFont val="Calibri"/>
        <family val="2"/>
        <scheme val="minor"/>
      </rPr>
      <t>w</t>
    </r>
    <r>
      <rPr>
        <sz val="10"/>
        <color rgb="FFFF0000"/>
        <rFont val="Calibri"/>
        <family val="2"/>
        <scheme val="minor"/>
      </rPr>
      <t xml:space="preserve"> 39</t>
    </r>
  </si>
  <si>
    <r>
      <t xml:space="preserve">German (SS) / Spanish </t>
    </r>
    <r>
      <rPr>
        <vertAlign val="superscript"/>
        <sz val="10"/>
        <rFont val="Calibri"/>
        <family val="2"/>
        <scheme val="minor"/>
      </rPr>
      <t>3</t>
    </r>
  </si>
  <si>
    <r>
      <t>13</t>
    </r>
    <r>
      <rPr>
        <sz val="10"/>
        <rFont val="Calibri"/>
        <family val="2"/>
        <scheme val="minor"/>
      </rPr>
      <t xml:space="preserve"> w </t>
    </r>
    <r>
      <rPr>
        <sz val="10"/>
        <color indexed="10"/>
        <rFont val="Calibri"/>
        <family val="2"/>
        <scheme val="minor"/>
      </rPr>
      <t xml:space="preserve">15 </t>
    </r>
    <r>
      <rPr>
        <sz val="10"/>
        <rFont val="Calibri"/>
        <family val="2"/>
        <scheme val="minor"/>
      </rPr>
      <t xml:space="preserve">w </t>
    </r>
    <r>
      <rPr>
        <sz val="10"/>
        <color indexed="10"/>
        <rFont val="Calibri"/>
        <family val="2"/>
        <scheme val="minor"/>
      </rPr>
      <t>18</t>
    </r>
  </si>
  <si>
    <r>
      <t xml:space="preserve">Partisan </t>
    </r>
    <r>
      <rPr>
        <vertAlign val="superscript"/>
        <sz val="10"/>
        <rFont val="Calibri"/>
        <family val="2"/>
        <scheme val="minor"/>
      </rPr>
      <t>12 B I R</t>
    </r>
  </si>
  <si>
    <r>
      <t>07</t>
    </r>
    <r>
      <rPr>
        <sz val="10"/>
        <rFont val="Calibri"/>
        <family val="2"/>
        <scheme val="minor"/>
      </rPr>
      <t xml:space="preserve"> w </t>
    </r>
    <r>
      <rPr>
        <sz val="10"/>
        <color indexed="10"/>
        <rFont val="Calibri"/>
        <family val="2"/>
        <scheme val="minor"/>
      </rPr>
      <t>22</t>
    </r>
  </si>
  <si>
    <r>
      <t>34</t>
    </r>
    <r>
      <rPr>
        <sz val="10"/>
        <rFont val="Calibri"/>
        <family val="2"/>
        <scheme val="minor"/>
      </rPr>
      <t xml:space="preserve"> w </t>
    </r>
    <r>
      <rPr>
        <sz val="10"/>
        <color indexed="10"/>
        <rFont val="Calibri"/>
        <family val="2"/>
        <scheme val="minor"/>
      </rPr>
      <t>38</t>
    </r>
  </si>
  <si>
    <r>
      <t xml:space="preserve">1 </t>
    </r>
    <r>
      <rPr>
        <i/>
        <sz val="10"/>
        <color indexed="12"/>
        <rFont val="Calibri"/>
        <family val="2"/>
        <scheme val="minor"/>
      </rPr>
      <t>or</t>
    </r>
    <r>
      <rPr>
        <sz val="10"/>
        <color indexed="10"/>
        <rFont val="Calibri"/>
        <family val="2"/>
        <scheme val="minor"/>
      </rPr>
      <t xml:space="preserve"> 5 </t>
    </r>
    <r>
      <rPr>
        <i/>
        <sz val="10"/>
        <color indexed="12"/>
        <rFont val="Calibri"/>
        <family val="2"/>
        <scheme val="minor"/>
      </rPr>
      <t>or</t>
    </r>
    <r>
      <rPr>
        <sz val="10"/>
        <color indexed="10"/>
        <rFont val="Calibri"/>
        <family val="2"/>
        <scheme val="minor"/>
      </rPr>
      <t xml:space="preserve"> 34</t>
    </r>
  </si>
  <si>
    <r>
      <t>Indonesian</t>
    </r>
    <r>
      <rPr>
        <vertAlign val="superscript"/>
        <sz val="10"/>
        <color indexed="8"/>
        <rFont val="Calibri"/>
        <family val="2"/>
        <scheme val="minor"/>
      </rPr>
      <t xml:space="preserve"> 3 J</t>
    </r>
  </si>
  <si>
    <r>
      <t>Japanese / Indian</t>
    </r>
    <r>
      <rPr>
        <vertAlign val="superscript"/>
        <sz val="10"/>
        <color indexed="8"/>
        <rFont val="Calibri"/>
        <family val="2"/>
        <scheme val="minor"/>
      </rPr>
      <t xml:space="preserve"> 4</t>
    </r>
  </si>
  <si>
    <r>
      <rPr>
        <sz val="10"/>
        <color rgb="FFFF0000"/>
        <rFont val="Calibri"/>
        <family val="2"/>
        <scheme val="minor"/>
      </rPr>
      <t>02</t>
    </r>
    <r>
      <rPr>
        <sz val="10"/>
        <rFont val="Calibri"/>
        <family val="2"/>
        <scheme val="minor"/>
      </rPr>
      <t xml:space="preserve"> w</t>
    </r>
    <r>
      <rPr>
        <sz val="10"/>
        <color rgb="FFFF0000"/>
        <rFont val="Calibri"/>
        <family val="2"/>
        <scheme val="minor"/>
      </rPr>
      <t xml:space="preserve"> 07</t>
    </r>
  </si>
  <si>
    <r>
      <t>07</t>
    </r>
    <r>
      <rPr>
        <sz val="10"/>
        <rFont val="Calibri"/>
        <family val="2"/>
        <scheme val="minor"/>
      </rPr>
      <t xml:space="preserve"> w </t>
    </r>
    <r>
      <rPr>
        <sz val="10"/>
        <color indexed="10"/>
        <rFont val="Calibri"/>
        <family val="2"/>
        <scheme val="minor"/>
      </rPr>
      <t>08</t>
    </r>
    <r>
      <rPr>
        <sz val="10"/>
        <rFont val="Calibri"/>
        <family val="2"/>
        <scheme val="minor"/>
      </rPr>
      <t xml:space="preserve"> w </t>
    </r>
    <r>
      <rPr>
        <sz val="10"/>
        <color indexed="10"/>
        <rFont val="Calibri"/>
        <family val="2"/>
        <scheme val="minor"/>
      </rPr>
      <t>12</t>
    </r>
    <r>
      <rPr>
        <sz val="10"/>
        <rFont val="Calibri"/>
        <family val="2"/>
        <scheme val="minor"/>
      </rPr>
      <t xml:space="preserve"> w </t>
    </r>
    <r>
      <rPr>
        <sz val="10"/>
        <color indexed="10"/>
        <rFont val="Calibri"/>
        <family val="2"/>
        <scheme val="minor"/>
      </rPr>
      <t>16</t>
    </r>
  </si>
  <si>
    <r>
      <t>07</t>
    </r>
    <r>
      <rPr>
        <sz val="10"/>
        <rFont val="Calibri"/>
        <family val="2"/>
        <scheme val="minor"/>
      </rPr>
      <t xml:space="preserve"> w </t>
    </r>
    <r>
      <rPr>
        <sz val="10"/>
        <color indexed="10"/>
        <rFont val="Calibri"/>
        <family val="2"/>
        <scheme val="minor"/>
      </rPr>
      <t>32</t>
    </r>
  </si>
  <si>
    <r>
      <t>Partisan (FFI)</t>
    </r>
    <r>
      <rPr>
        <vertAlign val="superscript"/>
        <sz val="10"/>
        <rFont val="Calibri"/>
        <family val="2"/>
        <scheme val="minor"/>
      </rPr>
      <t xml:space="preserve"> 12 Al</t>
    </r>
  </si>
  <si>
    <r>
      <t>Norwegian</t>
    </r>
    <r>
      <rPr>
        <vertAlign val="superscript"/>
        <sz val="10"/>
        <rFont val="Calibri"/>
        <family val="2"/>
        <scheme val="minor"/>
      </rPr>
      <t xml:space="preserve"> 1 B</t>
    </r>
  </si>
  <si>
    <r>
      <t>03</t>
    </r>
    <r>
      <rPr>
        <sz val="10"/>
        <rFont val="Calibri"/>
        <family val="2"/>
        <scheme val="minor"/>
      </rPr>
      <t xml:space="preserve"> w </t>
    </r>
    <r>
      <rPr>
        <sz val="10"/>
        <color indexed="10"/>
        <rFont val="Calibri"/>
        <family val="2"/>
        <scheme val="minor"/>
      </rPr>
      <t>14</t>
    </r>
    <r>
      <rPr>
        <sz val="10"/>
        <rFont val="Calibri"/>
        <family val="2"/>
        <scheme val="minor"/>
      </rPr>
      <t xml:space="preserve"> w 16 w 44</t>
    </r>
  </si>
  <si>
    <r>
      <t>03</t>
    </r>
    <r>
      <rPr>
        <sz val="10"/>
        <rFont val="Calibri"/>
        <family val="2"/>
        <scheme val="minor"/>
      </rPr>
      <t xml:space="preserve"> w </t>
    </r>
    <r>
      <rPr>
        <sz val="10"/>
        <color indexed="10"/>
        <rFont val="Calibri"/>
        <family val="2"/>
        <scheme val="minor"/>
      </rPr>
      <t>41</t>
    </r>
  </si>
  <si>
    <r>
      <t>Belgian</t>
    </r>
    <r>
      <rPr>
        <vertAlign val="superscript"/>
        <sz val="10"/>
        <color indexed="8"/>
        <rFont val="Calibri"/>
        <family val="2"/>
        <scheme val="minor"/>
      </rPr>
      <t xml:space="preserve"> 1</t>
    </r>
  </si>
  <si>
    <r>
      <t>04</t>
    </r>
    <r>
      <rPr>
        <sz val="10"/>
        <rFont val="Calibri"/>
        <family val="2"/>
        <scheme val="minor"/>
      </rPr>
      <t xml:space="preserve"> w</t>
    </r>
    <r>
      <rPr>
        <sz val="10"/>
        <color indexed="10"/>
        <rFont val="Calibri"/>
        <family val="2"/>
        <scheme val="minor"/>
      </rPr>
      <t xml:space="preserve"> 14</t>
    </r>
    <r>
      <rPr>
        <sz val="10"/>
        <rFont val="Calibri"/>
        <family val="2"/>
        <scheme val="minor"/>
      </rPr>
      <t xml:space="preserve"> w </t>
    </r>
    <r>
      <rPr>
        <sz val="10"/>
        <color indexed="10"/>
        <rFont val="Calibri"/>
        <family val="2"/>
        <scheme val="minor"/>
      </rPr>
      <t xml:space="preserve">33 </t>
    </r>
    <r>
      <rPr>
        <sz val="10"/>
        <rFont val="Calibri"/>
        <family val="2"/>
        <scheme val="minor"/>
      </rPr>
      <t>w</t>
    </r>
    <r>
      <rPr>
        <sz val="10"/>
        <color indexed="10"/>
        <rFont val="Calibri"/>
        <family val="2"/>
        <scheme val="minor"/>
      </rPr>
      <t xml:space="preserve"> 35</t>
    </r>
  </si>
  <si>
    <r>
      <t xml:space="preserve">EW, GS </t>
    </r>
    <r>
      <rPr>
        <b/>
        <sz val="10"/>
        <rFont val="Calibri"/>
        <family val="2"/>
        <scheme val="minor"/>
      </rPr>
      <t>w</t>
    </r>
    <r>
      <rPr>
        <sz val="10"/>
        <rFont val="Calibri"/>
        <family val="2"/>
        <scheme val="minor"/>
      </rPr>
      <t xml:space="preserve"> A: WC</t>
    </r>
  </si>
  <si>
    <r>
      <t xml:space="preserve">EW, GS </t>
    </r>
    <r>
      <rPr>
        <b/>
        <sz val="10"/>
        <rFont val="Calibri"/>
        <family val="2"/>
        <scheme val="minor"/>
      </rPr>
      <t>w D: AS w</t>
    </r>
    <r>
      <rPr>
        <sz val="10"/>
        <rFont val="Calibri"/>
        <family val="2"/>
        <scheme val="minor"/>
      </rPr>
      <t xml:space="preserve"> A: WC</t>
    </r>
  </si>
  <si>
    <r>
      <t>05</t>
    </r>
    <r>
      <rPr>
        <sz val="10"/>
        <rFont val="Calibri"/>
        <family val="2"/>
        <scheme val="minor"/>
      </rPr>
      <t xml:space="preserve"> w</t>
    </r>
    <r>
      <rPr>
        <sz val="10"/>
        <color indexed="10"/>
        <rFont val="Calibri"/>
        <family val="2"/>
        <scheme val="minor"/>
      </rPr>
      <t xml:space="preserve"> 16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 xml:space="preserve">43 </t>
    </r>
    <r>
      <rPr>
        <sz val="10"/>
        <rFont val="Calibri"/>
        <family val="2"/>
        <scheme val="minor"/>
      </rPr>
      <t>w</t>
    </r>
    <r>
      <rPr>
        <sz val="10"/>
        <color indexed="10"/>
        <rFont val="Calibri"/>
        <family val="2"/>
        <scheme val="minor"/>
      </rPr>
      <t xml:space="preserve"> 44</t>
    </r>
  </si>
  <si>
    <r>
      <t>50</t>
    </r>
    <r>
      <rPr>
        <sz val="10"/>
        <rFont val="Calibri"/>
        <family val="2"/>
        <scheme val="minor"/>
      </rPr>
      <t xml:space="preserve"> w </t>
    </r>
    <r>
      <rPr>
        <sz val="10"/>
        <color indexed="10"/>
        <rFont val="Calibri"/>
        <family val="2"/>
        <scheme val="minor"/>
      </rPr>
      <t>52</t>
    </r>
  </si>
  <si>
    <r>
      <t xml:space="preserve">Dutch </t>
    </r>
    <r>
      <rPr>
        <vertAlign val="superscript"/>
        <sz val="10"/>
        <rFont val="Calibri"/>
        <family val="2"/>
        <scheme val="minor"/>
      </rPr>
      <t>1</t>
    </r>
  </si>
  <si>
    <r>
      <t>German / Romanian</t>
    </r>
    <r>
      <rPr>
        <vertAlign val="superscript"/>
        <sz val="10"/>
        <color indexed="8"/>
        <rFont val="Calibri"/>
        <family val="2"/>
        <scheme val="minor"/>
      </rPr>
      <t xml:space="preserve"> 3</t>
    </r>
  </si>
  <si>
    <r>
      <t>Romanian</t>
    </r>
    <r>
      <rPr>
        <vertAlign val="superscript"/>
        <sz val="10"/>
        <color indexed="8"/>
        <rFont val="Calibri"/>
        <family val="2"/>
        <scheme val="minor"/>
      </rPr>
      <t xml:space="preserve"> 3</t>
    </r>
  </si>
  <si>
    <r>
      <t>04</t>
    </r>
    <r>
      <rPr>
        <sz val="10"/>
        <rFont val="Calibri"/>
        <family val="2"/>
        <scheme val="minor"/>
      </rPr>
      <t xml:space="preserve"> w</t>
    </r>
    <r>
      <rPr>
        <sz val="10"/>
        <color indexed="10"/>
        <rFont val="Calibri"/>
        <family val="2"/>
        <scheme val="minor"/>
      </rPr>
      <t xml:space="preserve"> 14</t>
    </r>
    <r>
      <rPr>
        <sz val="10"/>
        <rFont val="Calibri"/>
        <family val="2"/>
        <scheme val="minor"/>
      </rPr>
      <t xml:space="preserve"> w 19 w 33 w </t>
    </r>
    <r>
      <rPr>
        <sz val="10"/>
        <color indexed="10"/>
        <rFont val="Calibri"/>
        <family val="2"/>
        <scheme val="minor"/>
      </rPr>
      <t xml:space="preserve">43 </t>
    </r>
    <r>
      <rPr>
        <sz val="10"/>
        <rFont val="Calibri"/>
        <family val="2"/>
        <scheme val="minor"/>
      </rPr>
      <t>w</t>
    </r>
    <r>
      <rPr>
        <sz val="10"/>
        <color indexed="10"/>
        <rFont val="Calibri"/>
        <family val="2"/>
        <scheme val="minor"/>
      </rPr>
      <t xml:space="preserve"> </t>
    </r>
    <r>
      <rPr>
        <sz val="10"/>
        <rFont val="Calibri"/>
        <family val="2"/>
        <scheme val="minor"/>
      </rPr>
      <t>44</t>
    </r>
  </si>
  <si>
    <r>
      <t>12</t>
    </r>
    <r>
      <rPr>
        <sz val="10"/>
        <rFont val="Calibri"/>
        <family val="2"/>
        <scheme val="minor"/>
      </rPr>
      <t xml:space="preserve"> w </t>
    </r>
    <r>
      <rPr>
        <sz val="10"/>
        <color indexed="10"/>
        <rFont val="Calibri"/>
        <family val="2"/>
        <scheme val="minor"/>
      </rPr>
      <t>24</t>
    </r>
  </si>
  <si>
    <r>
      <t>British / Gurkha</t>
    </r>
    <r>
      <rPr>
        <vertAlign val="superscript"/>
        <sz val="10"/>
        <color indexed="8"/>
        <rFont val="Calibri"/>
        <family val="2"/>
        <scheme val="minor"/>
      </rPr>
      <t xml:space="preserve"> 4</t>
    </r>
  </si>
  <si>
    <r>
      <t>34</t>
    </r>
    <r>
      <rPr>
        <sz val="10"/>
        <rFont val="Calibri"/>
        <family val="2"/>
        <scheme val="minor"/>
      </rPr>
      <t xml:space="preserve"> w </t>
    </r>
    <r>
      <rPr>
        <sz val="10"/>
        <color indexed="10"/>
        <rFont val="Calibri"/>
        <family val="2"/>
        <scheme val="minor"/>
      </rPr>
      <t>37</t>
    </r>
  </si>
  <si>
    <r>
      <t>American</t>
    </r>
    <r>
      <rPr>
        <vertAlign val="superscript"/>
        <sz val="10"/>
        <color indexed="8"/>
        <rFont val="Calibri"/>
        <family val="2"/>
        <scheme val="minor"/>
      </rPr>
      <t xml:space="preserve"> I</t>
    </r>
  </si>
  <si>
    <r>
      <t>12</t>
    </r>
    <r>
      <rPr>
        <sz val="10"/>
        <rFont val="Calibri"/>
        <family val="2"/>
        <scheme val="minor"/>
      </rPr>
      <t xml:space="preserve"> w </t>
    </r>
    <r>
      <rPr>
        <sz val="10"/>
        <color indexed="10"/>
        <rFont val="Calibri"/>
        <family val="2"/>
        <scheme val="minor"/>
      </rPr>
      <t>15</t>
    </r>
  </si>
  <si>
    <r>
      <t>Hungarian</t>
    </r>
    <r>
      <rPr>
        <vertAlign val="superscript"/>
        <sz val="10"/>
        <color indexed="8"/>
        <rFont val="Calibri"/>
        <family val="2"/>
        <scheme val="minor"/>
      </rPr>
      <t xml:space="preserve"> 3</t>
    </r>
    <r>
      <rPr>
        <sz val="10"/>
        <color indexed="8"/>
        <rFont val="Calibri"/>
        <family val="2"/>
        <scheme val="minor"/>
      </rPr>
      <t xml:space="preserve"> / Romanian</t>
    </r>
    <r>
      <rPr>
        <vertAlign val="superscript"/>
        <sz val="10"/>
        <color indexed="8"/>
        <rFont val="Calibri"/>
        <family val="2"/>
        <scheme val="minor"/>
      </rPr>
      <t xml:space="preserve"> 3</t>
    </r>
  </si>
  <si>
    <r>
      <t>32</t>
    </r>
    <r>
      <rPr>
        <sz val="10"/>
        <rFont val="Calibri"/>
        <family val="2"/>
        <scheme val="minor"/>
      </rPr>
      <t xml:space="preserve"> w </t>
    </r>
    <r>
      <rPr>
        <sz val="10"/>
        <color indexed="10"/>
        <rFont val="Calibri"/>
        <family val="2"/>
        <scheme val="minor"/>
      </rPr>
      <t>41</t>
    </r>
    <r>
      <rPr>
        <sz val="10"/>
        <rFont val="Calibri"/>
        <family val="2"/>
        <scheme val="minor"/>
      </rPr>
      <t xml:space="preserve"> w </t>
    </r>
    <r>
      <rPr>
        <sz val="10"/>
        <color indexed="10"/>
        <rFont val="Calibri"/>
        <family val="2"/>
        <scheme val="minor"/>
      </rPr>
      <t>47</t>
    </r>
    <r>
      <rPr>
        <sz val="10"/>
        <rFont val="Calibri"/>
        <family val="2"/>
        <scheme val="minor"/>
      </rPr>
      <t xml:space="preserve"> w </t>
    </r>
    <r>
      <rPr>
        <sz val="10"/>
        <color indexed="10"/>
        <rFont val="Calibri"/>
        <family val="2"/>
        <scheme val="minor"/>
      </rPr>
      <t>49</t>
    </r>
  </si>
  <si>
    <r>
      <t>19</t>
    </r>
    <r>
      <rPr>
        <sz val="10"/>
        <rFont val="Calibri"/>
        <family val="2"/>
        <scheme val="minor"/>
      </rPr>
      <t xml:space="preserve"> w 49</t>
    </r>
  </si>
  <si>
    <r>
      <t>Philippine</t>
    </r>
    <r>
      <rPr>
        <vertAlign val="superscript"/>
        <sz val="10"/>
        <color indexed="8"/>
        <rFont val="Calibri"/>
        <family val="2"/>
        <scheme val="minor"/>
      </rPr>
      <t xml:space="preserve"> 2</t>
    </r>
  </si>
  <si>
    <r>
      <t>Polish</t>
    </r>
    <r>
      <rPr>
        <vertAlign val="superscript"/>
        <sz val="10"/>
        <color indexed="8"/>
        <rFont val="Calibri"/>
        <family val="2"/>
        <scheme val="minor"/>
      </rPr>
      <t xml:space="preserve"> 1</t>
    </r>
  </si>
  <si>
    <r>
      <t>North Korean</t>
    </r>
    <r>
      <rPr>
        <vertAlign val="superscript"/>
        <sz val="10"/>
        <color indexed="8"/>
        <rFont val="Calibri"/>
        <family val="2"/>
        <scheme val="minor"/>
      </rPr>
      <t xml:space="preserve"> 12</t>
    </r>
  </si>
  <si>
    <r>
      <t xml:space="preserve">GS, WC </t>
    </r>
    <r>
      <rPr>
        <b/>
        <sz val="10"/>
        <rFont val="Calibri"/>
        <family val="2"/>
        <scheme val="minor"/>
      </rPr>
      <t>w D: FB4, Gyrostabilizer (D11.1) w</t>
    </r>
    <r>
      <rPr>
        <sz val="10"/>
        <rFont val="Calibri"/>
        <family val="2"/>
        <scheme val="minor"/>
      </rPr>
      <t xml:space="preserve"> A: FTV2</t>
    </r>
  </si>
  <si>
    <r>
      <t>45</t>
    </r>
    <r>
      <rPr>
        <sz val="10"/>
        <rFont val="Calibri"/>
        <family val="2"/>
        <scheme val="minor"/>
      </rPr>
      <t xml:space="preserve"> w </t>
    </r>
    <r>
      <rPr>
        <sz val="10"/>
        <color indexed="10"/>
        <rFont val="Calibri"/>
        <family val="2"/>
        <scheme val="minor"/>
      </rPr>
      <t>51</t>
    </r>
  </si>
  <si>
    <r>
      <t>Norwegain</t>
    </r>
    <r>
      <rPr>
        <vertAlign val="superscript"/>
        <sz val="10"/>
        <color indexed="8"/>
        <rFont val="Calibri"/>
        <family val="2"/>
        <scheme val="minor"/>
      </rPr>
      <t xml:space="preserve"> 1</t>
    </r>
    <r>
      <rPr>
        <sz val="10"/>
        <color indexed="8"/>
        <rFont val="Calibri"/>
        <family val="2"/>
        <scheme val="minor"/>
      </rPr>
      <t xml:space="preserve"> / British</t>
    </r>
  </si>
  <si>
    <r>
      <t>04</t>
    </r>
    <r>
      <rPr>
        <sz val="10"/>
        <rFont val="Calibri"/>
        <family val="2"/>
        <scheme val="minor"/>
      </rPr>
      <t xml:space="preserve"> w </t>
    </r>
    <r>
      <rPr>
        <sz val="10"/>
        <color indexed="10"/>
        <rFont val="Calibri"/>
        <family val="2"/>
        <scheme val="minor"/>
      </rPr>
      <t>14</t>
    </r>
  </si>
  <si>
    <r>
      <t>18</t>
    </r>
    <r>
      <rPr>
        <sz val="10"/>
        <rFont val="Calibri"/>
        <family val="2"/>
        <scheme val="minor"/>
      </rPr>
      <t xml:space="preserve"> w </t>
    </r>
    <r>
      <rPr>
        <sz val="10"/>
        <color indexed="10"/>
        <rFont val="Calibri"/>
        <family val="2"/>
        <scheme val="minor"/>
      </rPr>
      <t>48</t>
    </r>
  </si>
  <si>
    <r>
      <t>05</t>
    </r>
    <r>
      <rPr>
        <sz val="10"/>
        <rFont val="Calibri"/>
        <family val="2"/>
        <scheme val="minor"/>
      </rPr>
      <t xml:space="preserve"> w </t>
    </r>
    <r>
      <rPr>
        <sz val="10"/>
        <color indexed="10"/>
        <rFont val="Calibri"/>
        <family val="2"/>
        <scheme val="minor"/>
      </rPr>
      <t>43</t>
    </r>
  </si>
  <si>
    <r>
      <t>05</t>
    </r>
    <r>
      <rPr>
        <sz val="10"/>
        <rFont val="Calibri"/>
        <family val="2"/>
        <scheme val="minor"/>
      </rPr>
      <t xml:space="preserve"> w </t>
    </r>
    <r>
      <rPr>
        <sz val="10"/>
        <color indexed="10"/>
        <rFont val="Calibri"/>
        <family val="2"/>
        <scheme val="minor"/>
      </rPr>
      <t>36</t>
    </r>
  </si>
  <si>
    <r>
      <t>Hungarian</t>
    </r>
    <r>
      <rPr>
        <vertAlign val="superscript"/>
        <sz val="10"/>
        <color indexed="8"/>
        <rFont val="Calibri"/>
        <family val="2"/>
        <scheme val="minor"/>
      </rPr>
      <t xml:space="preserve"> 3</t>
    </r>
  </si>
  <si>
    <r>
      <t>02</t>
    </r>
    <r>
      <rPr>
        <sz val="10"/>
        <rFont val="Calibri"/>
        <family val="2"/>
        <scheme val="minor"/>
      </rPr>
      <t xml:space="preserve"> w </t>
    </r>
    <r>
      <rPr>
        <sz val="10"/>
        <color indexed="10"/>
        <rFont val="Calibri"/>
        <family val="2"/>
        <scheme val="minor"/>
      </rPr>
      <t>03</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50</t>
    </r>
  </si>
  <si>
    <r>
      <t>b</t>
    </r>
    <r>
      <rPr>
        <sz val="10"/>
        <rFont val="Calibri"/>
        <family val="2"/>
        <scheme val="minor"/>
      </rPr>
      <t xml:space="preserve"> w </t>
    </r>
    <r>
      <rPr>
        <sz val="10"/>
        <color indexed="10"/>
        <rFont val="Calibri"/>
        <family val="2"/>
        <scheme val="minor"/>
      </rPr>
      <t>e</t>
    </r>
    <r>
      <rPr>
        <sz val="10"/>
        <rFont val="Calibri"/>
        <family val="2"/>
        <scheme val="minor"/>
      </rPr>
      <t xml:space="preserve"> w </t>
    </r>
    <r>
      <rPr>
        <sz val="10"/>
        <color indexed="10"/>
        <rFont val="Calibri"/>
        <family val="2"/>
        <scheme val="minor"/>
      </rPr>
      <t>g</t>
    </r>
    <r>
      <rPr>
        <sz val="10"/>
        <rFont val="Calibri"/>
        <family val="2"/>
        <scheme val="minor"/>
      </rPr>
      <t xml:space="preserve"> w </t>
    </r>
    <r>
      <rPr>
        <sz val="10"/>
        <color indexed="10"/>
        <rFont val="Calibri"/>
        <family val="2"/>
        <scheme val="minor"/>
      </rPr>
      <t>h</t>
    </r>
  </si>
  <si>
    <r>
      <t>17</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r>
      <rPr>
        <sz val="10"/>
        <rFont val="Calibri"/>
        <family val="2"/>
        <scheme val="minor"/>
      </rPr>
      <t xml:space="preserve"> w </t>
    </r>
    <r>
      <rPr>
        <sz val="10"/>
        <color indexed="10"/>
        <rFont val="Calibri"/>
        <family val="2"/>
        <scheme val="minor"/>
      </rPr>
      <t>48</t>
    </r>
  </si>
  <si>
    <r>
      <t>Indian</t>
    </r>
    <r>
      <rPr>
        <vertAlign val="superscript"/>
        <sz val="10"/>
        <color indexed="8"/>
        <rFont val="Calibri"/>
        <family val="2"/>
        <scheme val="minor"/>
      </rPr>
      <t xml:space="preserve"> 4</t>
    </r>
    <r>
      <rPr>
        <sz val="10"/>
        <color indexed="8"/>
        <rFont val="Calibri"/>
        <family val="2"/>
        <scheme val="minor"/>
      </rPr>
      <t xml:space="preserve"> / Chinese</t>
    </r>
  </si>
  <si>
    <r>
      <t>35</t>
    </r>
    <r>
      <rPr>
        <sz val="10"/>
        <rFont val="Calibri"/>
        <family val="2"/>
        <scheme val="minor"/>
      </rPr>
      <t xml:space="preserve"> w </t>
    </r>
    <r>
      <rPr>
        <sz val="10"/>
        <color indexed="10"/>
        <rFont val="Calibri"/>
        <family val="2"/>
        <scheme val="minor"/>
      </rPr>
      <t>48</t>
    </r>
  </si>
  <si>
    <r>
      <t>13</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48</t>
    </r>
  </si>
  <si>
    <r>
      <t>Japanese</t>
    </r>
    <r>
      <rPr>
        <vertAlign val="superscript"/>
        <sz val="10"/>
        <color indexed="8"/>
        <rFont val="Calibri"/>
        <family val="2"/>
        <scheme val="minor"/>
      </rPr>
      <t xml:space="preserve"> A</t>
    </r>
  </si>
  <si>
    <r>
      <t>09</t>
    </r>
    <r>
      <rPr>
        <sz val="10"/>
        <rFont val="Calibri"/>
        <family val="2"/>
        <scheme val="minor"/>
      </rPr>
      <t xml:space="preserve"> w 15 w 33 w </t>
    </r>
    <r>
      <rPr>
        <sz val="10"/>
        <color indexed="10"/>
        <rFont val="Calibri"/>
        <family val="2"/>
        <scheme val="minor"/>
      </rPr>
      <t>44</t>
    </r>
  </si>
  <si>
    <r>
      <t>03</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39</t>
    </r>
  </si>
  <si>
    <r>
      <t>05</t>
    </r>
    <r>
      <rPr>
        <sz val="10"/>
        <rFont val="Calibri"/>
        <family val="2"/>
        <scheme val="minor"/>
      </rPr>
      <t xml:space="preserve"> w </t>
    </r>
    <r>
      <rPr>
        <sz val="10"/>
        <color indexed="10"/>
        <rFont val="Calibri"/>
        <family val="2"/>
        <scheme val="minor"/>
      </rPr>
      <t>24</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49</t>
    </r>
  </si>
  <si>
    <r>
      <t>07</t>
    </r>
    <r>
      <rPr>
        <sz val="10"/>
        <rFont val="Calibri"/>
        <family val="2"/>
        <scheme val="minor"/>
      </rPr>
      <t xml:space="preserve"> w </t>
    </r>
    <r>
      <rPr>
        <sz val="10"/>
        <color indexed="10"/>
        <rFont val="Calibri"/>
        <family val="2"/>
        <scheme val="minor"/>
      </rPr>
      <t>08</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 xml:space="preserve">41 </t>
    </r>
    <r>
      <rPr>
        <sz val="10"/>
        <rFont val="Calibri"/>
        <family val="2"/>
        <scheme val="minor"/>
      </rPr>
      <t>w</t>
    </r>
    <r>
      <rPr>
        <sz val="10"/>
        <color indexed="10"/>
        <rFont val="Calibri"/>
        <family val="2"/>
        <scheme val="minor"/>
      </rPr>
      <t xml:space="preserve"> 47</t>
    </r>
  </si>
  <si>
    <r>
      <t>11</t>
    </r>
    <r>
      <rPr>
        <sz val="10"/>
        <rFont val="Calibri"/>
        <family val="2"/>
        <scheme val="minor"/>
      </rPr>
      <t xml:space="preserve"> w </t>
    </r>
    <r>
      <rPr>
        <sz val="10"/>
        <color indexed="10"/>
        <rFont val="Calibri"/>
        <family val="2"/>
        <scheme val="minor"/>
      </rPr>
      <t>41</t>
    </r>
    <r>
      <rPr>
        <sz val="10"/>
        <rFont val="Calibri"/>
        <family val="2"/>
        <scheme val="minor"/>
      </rPr>
      <t xml:space="preserve"> w </t>
    </r>
    <r>
      <rPr>
        <sz val="10"/>
        <color indexed="10"/>
        <rFont val="Calibri"/>
        <family val="2"/>
        <scheme val="minor"/>
      </rPr>
      <t>47</t>
    </r>
    <r>
      <rPr>
        <sz val="10"/>
        <rFont val="Calibri"/>
        <family val="2"/>
        <scheme val="minor"/>
      </rPr>
      <t xml:space="preserve"> w </t>
    </r>
    <r>
      <rPr>
        <sz val="10"/>
        <color indexed="10"/>
        <rFont val="Calibri"/>
        <family val="2"/>
        <scheme val="minor"/>
      </rPr>
      <t>50</t>
    </r>
  </si>
  <si>
    <r>
      <t>36</t>
    </r>
    <r>
      <rPr>
        <sz val="10"/>
        <rFont val="Calibri"/>
        <family val="2"/>
        <scheme val="minor"/>
      </rPr>
      <t xml:space="preserve"> w </t>
    </r>
    <r>
      <rPr>
        <sz val="10"/>
        <color indexed="10"/>
        <rFont val="Calibri"/>
        <family val="2"/>
        <scheme val="minor"/>
      </rPr>
      <t>47</t>
    </r>
  </si>
  <si>
    <r>
      <t>Russian / Romanian</t>
    </r>
    <r>
      <rPr>
        <vertAlign val="superscript"/>
        <sz val="10"/>
        <color indexed="8"/>
        <rFont val="Calibri"/>
        <family val="2"/>
        <scheme val="minor"/>
      </rPr>
      <t xml:space="preserve"> 3</t>
    </r>
  </si>
  <si>
    <r>
      <t>Hungarian</t>
    </r>
    <r>
      <rPr>
        <vertAlign val="superscript"/>
        <sz val="10"/>
        <color indexed="8"/>
        <rFont val="Calibri"/>
        <family val="2"/>
        <scheme val="minor"/>
      </rPr>
      <t xml:space="preserve"> 3</t>
    </r>
    <r>
      <rPr>
        <sz val="10"/>
        <color indexed="8"/>
        <rFont val="Calibri"/>
        <family val="2"/>
        <scheme val="minor"/>
      </rPr>
      <t xml:space="preserve"> / German</t>
    </r>
  </si>
  <si>
    <r>
      <t>11</t>
    </r>
    <r>
      <rPr>
        <sz val="10"/>
        <rFont val="Calibri"/>
        <family val="2"/>
        <scheme val="minor"/>
      </rPr>
      <t xml:space="preserve"> w </t>
    </r>
    <r>
      <rPr>
        <sz val="10"/>
        <color indexed="10"/>
        <rFont val="Calibri"/>
        <family val="2"/>
        <scheme val="minor"/>
      </rPr>
      <t>39</t>
    </r>
    <r>
      <rPr>
        <sz val="10"/>
        <rFont val="Calibri"/>
        <family val="2"/>
        <scheme val="minor"/>
      </rPr>
      <t xml:space="preserve"> w </t>
    </r>
    <r>
      <rPr>
        <sz val="10"/>
        <color indexed="10"/>
        <rFont val="Calibri"/>
        <family val="2"/>
        <scheme val="minor"/>
      </rPr>
      <t>47</t>
    </r>
    <r>
      <rPr>
        <sz val="10"/>
        <rFont val="Calibri"/>
        <family val="2"/>
        <scheme val="minor"/>
      </rPr>
      <t xml:space="preserve"> w </t>
    </r>
    <r>
      <rPr>
        <sz val="10"/>
        <color indexed="10"/>
        <rFont val="Calibri"/>
        <family val="2"/>
        <scheme val="minor"/>
      </rPr>
      <t>50</t>
    </r>
  </si>
  <si>
    <r>
      <t>15</t>
    </r>
    <r>
      <rPr>
        <sz val="10"/>
        <rFont val="Calibri"/>
        <family val="2"/>
        <scheme val="minor"/>
      </rPr>
      <t xml:space="preserve"> w </t>
    </r>
    <r>
      <rPr>
        <sz val="10"/>
        <color indexed="10"/>
        <rFont val="Calibri"/>
        <family val="2"/>
        <scheme val="minor"/>
      </rPr>
      <t>42</t>
    </r>
  </si>
  <si>
    <r>
      <t>14</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46</t>
    </r>
    <r>
      <rPr>
        <sz val="10"/>
        <rFont val="Calibri"/>
        <family val="2"/>
        <scheme val="minor"/>
      </rPr>
      <t xml:space="preserve"> w </t>
    </r>
    <r>
      <rPr>
        <sz val="10"/>
        <color indexed="10"/>
        <rFont val="Calibri"/>
        <family val="2"/>
        <scheme val="minor"/>
      </rPr>
      <t>49</t>
    </r>
  </si>
  <si>
    <r>
      <t>Polish</t>
    </r>
    <r>
      <rPr>
        <vertAlign val="superscript"/>
        <sz val="10"/>
        <color indexed="8"/>
        <rFont val="Calibri"/>
        <family val="2"/>
        <scheme val="minor"/>
      </rPr>
      <t xml:space="preserve"> 4</t>
    </r>
  </si>
  <si>
    <r>
      <t>32</t>
    </r>
    <r>
      <rPr>
        <sz val="10"/>
        <rFont val="Calibri"/>
        <family val="2"/>
        <scheme val="minor"/>
      </rPr>
      <t xml:space="preserve"> w </t>
    </r>
    <r>
      <rPr>
        <sz val="10"/>
        <color indexed="10"/>
        <rFont val="Calibri"/>
        <family val="2"/>
        <scheme val="minor"/>
      </rPr>
      <t>37</t>
    </r>
    <r>
      <rPr>
        <sz val="10"/>
        <rFont val="Arial"/>
        <family val="2"/>
      </rPr>
      <t/>
    </r>
  </si>
  <si>
    <r>
      <t>06</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36</t>
    </r>
    <r>
      <rPr>
        <sz val="10"/>
        <rFont val="Calibri"/>
        <family val="2"/>
        <scheme val="minor"/>
      </rPr>
      <t xml:space="preserve"> w </t>
    </r>
    <r>
      <rPr>
        <sz val="10"/>
        <color indexed="10"/>
        <rFont val="Calibri"/>
        <family val="2"/>
        <scheme val="minor"/>
      </rPr>
      <t xml:space="preserve">46 </t>
    </r>
    <r>
      <rPr>
        <sz val="10"/>
        <rFont val="Calibri"/>
        <family val="2"/>
        <scheme val="minor"/>
      </rPr>
      <t>w</t>
    </r>
    <r>
      <rPr>
        <sz val="10"/>
        <color indexed="10"/>
        <rFont val="Calibri"/>
        <family val="2"/>
        <scheme val="minor"/>
      </rPr>
      <t xml:space="preserve"> 50</t>
    </r>
  </si>
  <si>
    <r>
      <t>03</t>
    </r>
    <r>
      <rPr>
        <sz val="10"/>
        <rFont val="Calibri"/>
        <family val="2"/>
        <scheme val="minor"/>
      </rPr>
      <t xml:space="preserve"> w 11 w </t>
    </r>
    <r>
      <rPr>
        <sz val="10"/>
        <color indexed="10"/>
        <rFont val="Calibri"/>
        <family val="2"/>
        <scheme val="minor"/>
      </rPr>
      <t xml:space="preserve">15 </t>
    </r>
    <r>
      <rPr>
        <sz val="10"/>
        <rFont val="Calibri"/>
        <family val="2"/>
        <scheme val="minor"/>
      </rPr>
      <t xml:space="preserve">w 18 w 33 w 43 w </t>
    </r>
    <r>
      <rPr>
        <sz val="10"/>
        <color indexed="10"/>
        <rFont val="Calibri"/>
        <family val="2"/>
        <scheme val="minor"/>
      </rPr>
      <t xml:space="preserve">46 </t>
    </r>
    <r>
      <rPr>
        <sz val="10"/>
        <rFont val="Calibri"/>
        <family val="2"/>
        <scheme val="minor"/>
      </rPr>
      <t>w</t>
    </r>
    <r>
      <rPr>
        <sz val="10"/>
        <color indexed="10"/>
        <rFont val="Calibri"/>
        <family val="2"/>
        <scheme val="minor"/>
      </rPr>
      <t xml:space="preserve"> 48</t>
    </r>
  </si>
  <si>
    <r>
      <t>Yougoslavian</t>
    </r>
    <r>
      <rPr>
        <vertAlign val="superscript"/>
        <sz val="10"/>
        <rFont val="Calibri"/>
        <family val="2"/>
        <scheme val="minor"/>
      </rPr>
      <t xml:space="preserve"> 3</t>
    </r>
  </si>
  <si>
    <r>
      <t>13</t>
    </r>
    <r>
      <rPr>
        <sz val="10"/>
        <rFont val="Calibri"/>
        <family val="2"/>
        <scheme val="minor"/>
      </rPr>
      <t xml:space="preserve"> w </t>
    </r>
    <r>
      <rPr>
        <sz val="10"/>
        <color indexed="10"/>
        <rFont val="Calibri"/>
        <family val="2"/>
        <scheme val="minor"/>
      </rPr>
      <t>18</t>
    </r>
    <r>
      <rPr>
        <sz val="10"/>
        <rFont val="Arial"/>
        <family val="2"/>
      </rPr>
      <t/>
    </r>
  </si>
  <si>
    <r>
      <t>33</t>
    </r>
    <r>
      <rPr>
        <sz val="10"/>
        <rFont val="Calibri"/>
        <family val="2"/>
        <scheme val="minor"/>
      </rPr>
      <t xml:space="preserve"> w </t>
    </r>
    <r>
      <rPr>
        <sz val="10"/>
        <color indexed="10"/>
        <rFont val="Calibri"/>
        <family val="2"/>
        <scheme val="minor"/>
      </rPr>
      <t>37</t>
    </r>
  </si>
  <si>
    <r>
      <t>14</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 xml:space="preserve">44 </t>
    </r>
    <r>
      <rPr>
        <sz val="10"/>
        <rFont val="Calibri"/>
        <family val="2"/>
        <scheme val="minor"/>
      </rPr>
      <t>w</t>
    </r>
    <r>
      <rPr>
        <sz val="10"/>
        <color indexed="10"/>
        <rFont val="Calibri"/>
        <family val="2"/>
        <scheme val="minor"/>
      </rPr>
      <t xml:space="preserve"> 48</t>
    </r>
  </si>
  <si>
    <r>
      <t>11</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43</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 xml:space="preserve">46 </t>
    </r>
    <r>
      <rPr>
        <sz val="10"/>
        <rFont val="Calibri"/>
        <family val="2"/>
        <scheme val="minor"/>
      </rPr>
      <t>w</t>
    </r>
    <r>
      <rPr>
        <sz val="10"/>
        <color indexed="10"/>
        <rFont val="Calibri"/>
        <family val="2"/>
        <scheme val="minor"/>
      </rPr>
      <t xml:space="preserve"> 48</t>
    </r>
  </si>
  <si>
    <r>
      <t>13</t>
    </r>
    <r>
      <rPr>
        <sz val="10"/>
        <rFont val="Calibri"/>
        <family val="2"/>
        <scheme val="minor"/>
      </rPr>
      <t xml:space="preserve"> w 3a</t>
    </r>
  </si>
  <si>
    <r>
      <t>15</t>
    </r>
    <r>
      <rPr>
        <sz val="10"/>
        <rFont val="Calibri"/>
        <family val="2"/>
        <scheme val="minor"/>
      </rPr>
      <t xml:space="preserve"> w </t>
    </r>
    <r>
      <rPr>
        <sz val="10"/>
        <color indexed="10"/>
        <rFont val="Calibri"/>
        <family val="2"/>
        <scheme val="minor"/>
      </rPr>
      <t>53</t>
    </r>
    <r>
      <rPr>
        <sz val="10"/>
        <rFont val="Calibri"/>
        <family val="2"/>
        <scheme val="minor"/>
      </rPr>
      <t xml:space="preserve"> w </t>
    </r>
    <r>
      <rPr>
        <sz val="10"/>
        <color indexed="10"/>
        <rFont val="Calibri"/>
        <family val="2"/>
        <scheme val="minor"/>
      </rPr>
      <t>55</t>
    </r>
    <r>
      <rPr>
        <sz val="10"/>
        <rFont val="Calibri"/>
        <family val="2"/>
        <scheme val="minor"/>
      </rPr>
      <t xml:space="preserve"> w </t>
    </r>
    <r>
      <rPr>
        <sz val="10"/>
        <color indexed="10"/>
        <rFont val="Calibri"/>
        <family val="2"/>
        <scheme val="minor"/>
      </rPr>
      <t>58</t>
    </r>
  </si>
  <si>
    <r>
      <t>German (SS)</t>
    </r>
    <r>
      <rPr>
        <vertAlign val="superscript"/>
        <sz val="10"/>
        <rFont val="Calibri"/>
        <family val="2"/>
        <scheme val="minor"/>
      </rPr>
      <t xml:space="preserve"> F</t>
    </r>
    <r>
      <rPr>
        <sz val="10"/>
        <rFont val="Calibri"/>
        <family val="2"/>
        <scheme val="minor"/>
      </rPr>
      <t xml:space="preserve"> / Italian / Serbian</t>
    </r>
    <r>
      <rPr>
        <vertAlign val="superscript"/>
        <sz val="10"/>
        <rFont val="Calibri"/>
        <family val="2"/>
        <scheme val="minor"/>
      </rPr>
      <t xml:space="preserve"> 3</t>
    </r>
  </si>
  <si>
    <r>
      <t>e</t>
    </r>
    <r>
      <rPr>
        <sz val="10"/>
        <rFont val="Calibri"/>
        <family val="2"/>
        <scheme val="minor"/>
      </rPr>
      <t xml:space="preserve"> w </t>
    </r>
    <r>
      <rPr>
        <sz val="10"/>
        <color indexed="10"/>
        <rFont val="Calibri"/>
        <family val="2"/>
        <scheme val="minor"/>
      </rPr>
      <t>f</t>
    </r>
    <r>
      <rPr>
        <sz val="10"/>
        <rFont val="Calibri"/>
        <family val="2"/>
        <scheme val="minor"/>
      </rPr>
      <t xml:space="preserve"> w </t>
    </r>
    <r>
      <rPr>
        <sz val="10"/>
        <color indexed="10"/>
        <rFont val="Calibri"/>
        <family val="2"/>
        <scheme val="minor"/>
      </rPr>
      <t>g</t>
    </r>
    <r>
      <rPr>
        <sz val="10"/>
        <rFont val="Calibri"/>
        <family val="2"/>
        <scheme val="minor"/>
      </rPr>
      <t xml:space="preserve"> w </t>
    </r>
    <r>
      <rPr>
        <sz val="10"/>
        <color indexed="10"/>
        <rFont val="Calibri"/>
        <family val="2"/>
        <scheme val="minor"/>
      </rPr>
      <t>h</t>
    </r>
  </si>
  <si>
    <r>
      <t>02</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43</t>
    </r>
    <r>
      <rPr>
        <sz val="10"/>
        <rFont val="Calibri"/>
        <family val="2"/>
        <scheme val="minor"/>
      </rPr>
      <t xml:space="preserve"> w </t>
    </r>
    <r>
      <rPr>
        <sz val="10"/>
        <color indexed="10"/>
        <rFont val="Calibri"/>
        <family val="2"/>
        <scheme val="minor"/>
      </rPr>
      <t>56</t>
    </r>
  </si>
  <si>
    <r>
      <t>20</t>
    </r>
    <r>
      <rPr>
        <sz val="10"/>
        <rFont val="Calibri"/>
        <family val="2"/>
        <scheme val="minor"/>
      </rPr>
      <t xml:space="preserve"> w </t>
    </r>
    <r>
      <rPr>
        <sz val="10"/>
        <color indexed="10"/>
        <rFont val="Calibri"/>
        <family val="2"/>
        <scheme val="minor"/>
      </rPr>
      <t>21</t>
    </r>
    <r>
      <rPr>
        <sz val="10"/>
        <rFont val="Arial"/>
        <family val="2"/>
      </rPr>
      <t/>
    </r>
  </si>
  <si>
    <r>
      <t>05</t>
    </r>
    <r>
      <rPr>
        <sz val="10"/>
        <rFont val="Calibri"/>
        <family val="2"/>
        <scheme val="minor"/>
      </rPr>
      <t xml:space="preserve"> w </t>
    </r>
    <r>
      <rPr>
        <sz val="10"/>
        <color indexed="10"/>
        <rFont val="Calibri"/>
        <family val="2"/>
        <scheme val="minor"/>
      </rPr>
      <t>13</t>
    </r>
    <r>
      <rPr>
        <sz val="10"/>
        <rFont val="Calibri"/>
        <family val="2"/>
        <scheme val="minor"/>
      </rPr>
      <t xml:space="preserve"> w 17 w 44</t>
    </r>
  </si>
  <si>
    <r>
      <t>06</t>
    </r>
    <r>
      <rPr>
        <sz val="10"/>
        <rFont val="Calibri"/>
        <family val="2"/>
        <scheme val="minor"/>
      </rPr>
      <t xml:space="preserve"> w </t>
    </r>
    <r>
      <rPr>
        <sz val="10"/>
        <color indexed="10"/>
        <rFont val="Calibri"/>
        <family val="2"/>
        <scheme val="minor"/>
      </rPr>
      <t>24</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43</t>
    </r>
  </si>
  <si>
    <r>
      <t>04</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06</t>
    </r>
    <r>
      <rPr>
        <sz val="10"/>
        <rFont val="Calibri"/>
        <family val="2"/>
        <scheme val="minor"/>
      </rPr>
      <t xml:space="preserve"> w </t>
    </r>
    <r>
      <rPr>
        <sz val="10"/>
        <color indexed="10"/>
        <rFont val="Calibri"/>
        <family val="2"/>
        <scheme val="minor"/>
      </rPr>
      <t>54</t>
    </r>
  </si>
  <si>
    <r>
      <t>36</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56</t>
    </r>
    <r>
      <rPr>
        <sz val="10"/>
        <rFont val="Calibri"/>
        <family val="2"/>
        <scheme val="minor"/>
      </rPr>
      <t xml:space="preserve"> w </t>
    </r>
    <r>
      <rPr>
        <sz val="10"/>
        <color indexed="10"/>
        <rFont val="Calibri"/>
        <family val="2"/>
        <scheme val="minor"/>
      </rPr>
      <t>57</t>
    </r>
  </si>
  <si>
    <r>
      <t>11</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46</t>
    </r>
    <r>
      <rPr>
        <sz val="10"/>
        <rFont val="Calibri"/>
        <family val="2"/>
        <scheme val="minor"/>
      </rPr>
      <t xml:space="preserve"> w </t>
    </r>
    <r>
      <rPr>
        <sz val="10"/>
        <color indexed="10"/>
        <rFont val="Calibri"/>
        <family val="2"/>
        <scheme val="minor"/>
      </rPr>
      <t>2a</t>
    </r>
  </si>
  <si>
    <r>
      <t>a</t>
    </r>
    <r>
      <rPr>
        <sz val="10"/>
        <rFont val="Calibri"/>
        <family val="2"/>
        <scheme val="minor"/>
      </rPr>
      <t xml:space="preserve"> w </t>
    </r>
    <r>
      <rPr>
        <sz val="10"/>
        <color indexed="10"/>
        <rFont val="Calibri"/>
        <family val="2"/>
        <scheme val="minor"/>
      </rPr>
      <t>b</t>
    </r>
    <r>
      <rPr>
        <sz val="10"/>
        <rFont val="Calibri"/>
        <family val="2"/>
        <scheme val="minor"/>
      </rPr>
      <t xml:space="preserve"> w </t>
    </r>
    <r>
      <rPr>
        <sz val="10"/>
        <color indexed="10"/>
        <rFont val="Calibri"/>
        <family val="2"/>
        <scheme val="minor"/>
      </rPr>
      <t>e</t>
    </r>
    <r>
      <rPr>
        <sz val="10"/>
        <rFont val="Calibri"/>
        <family val="2"/>
        <scheme val="minor"/>
      </rPr>
      <t xml:space="preserve"> w </t>
    </r>
    <r>
      <rPr>
        <sz val="10"/>
        <color indexed="10"/>
        <rFont val="Calibri"/>
        <family val="2"/>
        <scheme val="minor"/>
      </rPr>
      <t>f</t>
    </r>
    <r>
      <rPr>
        <sz val="10"/>
        <rFont val="Calibri"/>
        <family val="2"/>
        <scheme val="minor"/>
      </rPr>
      <t xml:space="preserve"> w </t>
    </r>
    <r>
      <rPr>
        <sz val="10"/>
        <color indexed="10"/>
        <rFont val="Calibri"/>
        <family val="2"/>
        <scheme val="minor"/>
      </rPr>
      <t xml:space="preserve">g </t>
    </r>
    <r>
      <rPr>
        <sz val="10"/>
        <rFont val="Calibri"/>
        <family val="2"/>
        <scheme val="minor"/>
      </rPr>
      <t>w</t>
    </r>
    <r>
      <rPr>
        <sz val="10"/>
        <color indexed="10"/>
        <rFont val="Calibri"/>
        <family val="2"/>
        <scheme val="minor"/>
      </rPr>
      <t xml:space="preserve"> h</t>
    </r>
  </si>
  <si>
    <r>
      <t>03</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46</t>
    </r>
    <r>
      <rPr>
        <sz val="10"/>
        <rFont val="Calibri"/>
        <family val="2"/>
        <scheme val="minor"/>
      </rPr>
      <t xml:space="preserve"> w </t>
    </r>
    <r>
      <rPr>
        <sz val="10"/>
        <color indexed="10"/>
        <rFont val="Calibri"/>
        <family val="2"/>
        <scheme val="minor"/>
      </rPr>
      <t>55</t>
    </r>
  </si>
  <si>
    <r>
      <t>18</t>
    </r>
    <r>
      <rPr>
        <sz val="10"/>
        <rFont val="Calibri"/>
        <family val="2"/>
        <scheme val="minor"/>
      </rPr>
      <t xml:space="preserve"> w </t>
    </r>
    <r>
      <rPr>
        <sz val="10"/>
        <color indexed="10"/>
        <rFont val="Calibri"/>
        <family val="2"/>
        <scheme val="minor"/>
      </rPr>
      <t>55</t>
    </r>
  </si>
  <si>
    <r>
      <t>c</t>
    </r>
    <r>
      <rPr>
        <sz val="10"/>
        <rFont val="Calibri"/>
        <family val="2"/>
        <scheme val="minor"/>
      </rPr>
      <t xml:space="preserve"> w </t>
    </r>
    <r>
      <rPr>
        <sz val="10"/>
        <color indexed="10"/>
        <rFont val="Calibri"/>
        <family val="2"/>
        <scheme val="minor"/>
      </rPr>
      <t>d</t>
    </r>
    <r>
      <rPr>
        <sz val="10"/>
        <rFont val="Calibri"/>
        <family val="2"/>
        <scheme val="minor"/>
      </rPr>
      <t xml:space="preserve"> w </t>
    </r>
    <r>
      <rPr>
        <sz val="10"/>
        <color indexed="10"/>
        <rFont val="Calibri"/>
        <family val="2"/>
        <scheme val="minor"/>
      </rPr>
      <t>f</t>
    </r>
    <r>
      <rPr>
        <sz val="10"/>
        <rFont val="Calibri"/>
        <family val="2"/>
        <scheme val="minor"/>
      </rPr>
      <t xml:space="preserve"> w </t>
    </r>
    <r>
      <rPr>
        <sz val="10"/>
        <color indexed="10"/>
        <rFont val="Calibri"/>
        <family val="2"/>
        <scheme val="minor"/>
      </rPr>
      <t>h</t>
    </r>
  </si>
  <si>
    <r>
      <t>35</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39</t>
    </r>
  </si>
  <si>
    <r>
      <t>13</t>
    </r>
    <r>
      <rPr>
        <sz val="10"/>
        <rFont val="Calibri"/>
        <family val="2"/>
        <scheme val="minor"/>
      </rPr>
      <t xml:space="preserve"> w 37 w </t>
    </r>
    <r>
      <rPr>
        <sz val="10"/>
        <color indexed="10"/>
        <rFont val="Calibri"/>
        <family val="2"/>
        <scheme val="minor"/>
      </rPr>
      <t>42</t>
    </r>
    <r>
      <rPr>
        <sz val="10"/>
        <rFont val="Calibri"/>
        <family val="2"/>
        <scheme val="minor"/>
      </rPr>
      <t xml:space="preserve"> w 46</t>
    </r>
  </si>
  <si>
    <r>
      <t>34</t>
    </r>
    <r>
      <rPr>
        <sz val="10"/>
        <rFont val="Calibri"/>
        <family val="2"/>
        <scheme val="minor"/>
      </rPr>
      <t xml:space="preserve"> w </t>
    </r>
    <r>
      <rPr>
        <sz val="10"/>
        <color indexed="10"/>
        <rFont val="Calibri"/>
        <family val="2"/>
        <scheme val="minor"/>
      </rPr>
      <t>37</t>
    </r>
    <r>
      <rPr>
        <sz val="10"/>
        <rFont val="Arial"/>
        <family val="2"/>
      </rPr>
      <t/>
    </r>
  </si>
  <si>
    <r>
      <t>18</t>
    </r>
    <r>
      <rPr>
        <sz val="10"/>
        <rFont val="Calibri"/>
        <family val="2"/>
        <scheme val="minor"/>
      </rPr>
      <t xml:space="preserve"> w 61 w </t>
    </r>
    <r>
      <rPr>
        <sz val="10"/>
        <color indexed="10"/>
        <rFont val="Calibri"/>
        <family val="2"/>
        <scheme val="minor"/>
      </rPr>
      <t>2a</t>
    </r>
  </si>
  <si>
    <r>
      <t>c</t>
    </r>
    <r>
      <rPr>
        <sz val="10"/>
        <rFont val="Calibri"/>
        <family val="2"/>
        <scheme val="minor"/>
      </rPr>
      <t xml:space="preserve"> w </t>
    </r>
    <r>
      <rPr>
        <sz val="10"/>
        <color indexed="10"/>
        <rFont val="Calibri"/>
        <family val="2"/>
        <scheme val="minor"/>
      </rPr>
      <t>e</t>
    </r>
    <r>
      <rPr>
        <sz val="10"/>
        <rFont val="Calibri"/>
        <family val="2"/>
        <scheme val="minor"/>
      </rPr>
      <t xml:space="preserve"> w </t>
    </r>
    <r>
      <rPr>
        <sz val="10"/>
        <color indexed="10"/>
        <rFont val="Calibri"/>
        <family val="2"/>
        <scheme val="minor"/>
      </rPr>
      <t>f</t>
    </r>
    <r>
      <rPr>
        <sz val="10"/>
        <rFont val="Calibri"/>
        <family val="2"/>
        <scheme val="minor"/>
      </rPr>
      <t xml:space="preserve"> w </t>
    </r>
    <r>
      <rPr>
        <sz val="10"/>
        <color indexed="10"/>
        <rFont val="Calibri"/>
        <family val="2"/>
        <scheme val="minor"/>
      </rPr>
      <t>h</t>
    </r>
  </si>
  <si>
    <r>
      <t>23</t>
    </r>
    <r>
      <rPr>
        <sz val="10"/>
        <rFont val="Calibri"/>
        <family val="2"/>
        <scheme val="minor"/>
      </rPr>
      <t xml:space="preserve"> w </t>
    </r>
    <r>
      <rPr>
        <sz val="10"/>
        <color indexed="10"/>
        <rFont val="Calibri"/>
        <family val="2"/>
        <scheme val="minor"/>
      </rPr>
      <t>38</t>
    </r>
    <r>
      <rPr>
        <sz val="10"/>
        <rFont val="Arial"/>
        <family val="2"/>
      </rPr>
      <t/>
    </r>
  </si>
  <si>
    <r>
      <t>58</t>
    </r>
    <r>
      <rPr>
        <sz val="10"/>
        <rFont val="Calibri"/>
        <family val="2"/>
        <scheme val="minor"/>
      </rPr>
      <t xml:space="preserve"> w </t>
    </r>
    <r>
      <rPr>
        <sz val="10"/>
        <color indexed="10"/>
        <rFont val="Calibri"/>
        <family val="2"/>
        <scheme val="minor"/>
      </rPr>
      <t>61</t>
    </r>
    <r>
      <rPr>
        <sz val="10"/>
        <rFont val="Arial"/>
        <family val="2"/>
      </rPr>
      <t/>
    </r>
  </si>
  <si>
    <r>
      <t xml:space="preserve">15 </t>
    </r>
    <r>
      <rPr>
        <sz val="10"/>
        <rFont val="Calibri"/>
        <family val="2"/>
        <scheme val="minor"/>
      </rPr>
      <t>w</t>
    </r>
    <r>
      <rPr>
        <sz val="10"/>
        <color indexed="10"/>
        <rFont val="Calibri"/>
        <family val="2"/>
        <scheme val="minor"/>
      </rPr>
      <t xml:space="preserve"> 43 </t>
    </r>
    <r>
      <rPr>
        <sz val="10"/>
        <rFont val="Calibri"/>
        <family val="2"/>
        <scheme val="minor"/>
      </rPr>
      <t>w</t>
    </r>
    <r>
      <rPr>
        <sz val="10"/>
        <color indexed="10"/>
        <rFont val="Calibri"/>
        <family val="2"/>
        <scheme val="minor"/>
      </rPr>
      <t xml:space="preserve"> 33</t>
    </r>
  </si>
  <si>
    <r>
      <t xml:space="preserve">46 </t>
    </r>
    <r>
      <rPr>
        <sz val="10"/>
        <rFont val="Calibri"/>
        <family val="2"/>
        <scheme val="minor"/>
      </rPr>
      <t>w</t>
    </r>
    <r>
      <rPr>
        <sz val="10"/>
        <color indexed="10"/>
        <rFont val="Calibri"/>
        <family val="2"/>
        <scheme val="minor"/>
      </rPr>
      <t xml:space="preserve"> 54 </t>
    </r>
    <r>
      <rPr>
        <sz val="10"/>
        <rFont val="Calibri"/>
        <family val="2"/>
        <scheme val="minor"/>
      </rPr>
      <t>w</t>
    </r>
    <r>
      <rPr>
        <sz val="10"/>
        <color indexed="10"/>
        <rFont val="Calibri"/>
        <family val="2"/>
        <scheme val="minor"/>
      </rPr>
      <t xml:space="preserve"> 57 </t>
    </r>
    <r>
      <rPr>
        <sz val="10"/>
        <rFont val="Calibri"/>
        <family val="2"/>
        <scheme val="minor"/>
      </rPr>
      <t>w</t>
    </r>
    <r>
      <rPr>
        <sz val="10"/>
        <color indexed="10"/>
        <rFont val="Calibri"/>
        <family val="2"/>
        <scheme val="minor"/>
      </rPr>
      <t xml:space="preserve"> 61</t>
    </r>
  </si>
  <si>
    <r>
      <t xml:space="preserve">40 </t>
    </r>
    <r>
      <rPr>
        <sz val="10"/>
        <rFont val="Calibri"/>
        <family val="2"/>
        <scheme val="minor"/>
      </rPr>
      <t>w</t>
    </r>
    <r>
      <rPr>
        <sz val="10"/>
        <color indexed="10"/>
        <rFont val="Calibri"/>
        <family val="2"/>
        <scheme val="minor"/>
      </rPr>
      <t xml:space="preserve"> 54 </t>
    </r>
    <r>
      <rPr>
        <sz val="10"/>
        <rFont val="Calibri"/>
        <family val="2"/>
        <scheme val="minor"/>
      </rPr>
      <t>w</t>
    </r>
    <r>
      <rPr>
        <sz val="10"/>
        <color indexed="10"/>
        <rFont val="Calibri"/>
        <family val="2"/>
        <scheme val="minor"/>
      </rPr>
      <t xml:space="preserve"> 57 </t>
    </r>
    <r>
      <rPr>
        <sz val="10"/>
        <rFont val="Calibri"/>
        <family val="2"/>
        <scheme val="minor"/>
      </rPr>
      <t>w</t>
    </r>
    <r>
      <rPr>
        <sz val="10"/>
        <color indexed="10"/>
        <rFont val="Calibri"/>
        <family val="2"/>
        <scheme val="minor"/>
      </rPr>
      <t xml:space="preserve"> 61 </t>
    </r>
    <r>
      <rPr>
        <sz val="10"/>
        <rFont val="Calibri"/>
        <family val="2"/>
        <scheme val="minor"/>
      </rPr>
      <t>w</t>
    </r>
    <r>
      <rPr>
        <sz val="10"/>
        <color indexed="10"/>
        <rFont val="Calibri"/>
        <family val="2"/>
        <scheme val="minor"/>
      </rPr>
      <t xml:space="preserve"> 2a </t>
    </r>
    <r>
      <rPr>
        <sz val="10"/>
        <rFont val="Calibri"/>
        <family val="2"/>
        <scheme val="minor"/>
      </rPr>
      <t>w</t>
    </r>
    <r>
      <rPr>
        <sz val="10"/>
        <color indexed="10"/>
        <rFont val="Calibri"/>
        <family val="2"/>
        <scheme val="minor"/>
      </rPr>
      <t xml:space="preserve"> 3a</t>
    </r>
  </si>
  <si>
    <r>
      <t xml:space="preserve">5a </t>
    </r>
    <r>
      <rPr>
        <sz val="10"/>
        <rFont val="Calibri"/>
        <family val="2"/>
        <scheme val="minor"/>
      </rPr>
      <t>w</t>
    </r>
    <r>
      <rPr>
        <sz val="10"/>
        <color indexed="10"/>
        <rFont val="Calibri"/>
        <family val="2"/>
        <scheme val="minor"/>
      </rPr>
      <t xml:space="preserve"> 6a</t>
    </r>
  </si>
  <si>
    <r>
      <t xml:space="preserve">6, </t>
    </r>
    <r>
      <rPr>
        <sz val="10"/>
        <rFont val="Calibri"/>
        <family val="2"/>
        <scheme val="minor"/>
      </rPr>
      <t>w</t>
    </r>
    <r>
      <rPr>
        <sz val="10"/>
        <color indexed="10"/>
        <rFont val="Calibri"/>
        <family val="2"/>
        <scheme val="minor"/>
      </rPr>
      <t xml:space="preserve"> 23</t>
    </r>
  </si>
  <si>
    <r>
      <t xml:space="preserve">g </t>
    </r>
    <r>
      <rPr>
        <sz val="10"/>
        <rFont val="Calibri"/>
        <family val="2"/>
        <scheme val="minor"/>
      </rPr>
      <t>w</t>
    </r>
    <r>
      <rPr>
        <sz val="10"/>
        <color indexed="10"/>
        <rFont val="Calibri"/>
        <family val="2"/>
        <scheme val="minor"/>
      </rPr>
      <t xml:space="preserve"> b</t>
    </r>
  </si>
  <si>
    <r>
      <t xml:space="preserve">23 </t>
    </r>
    <r>
      <rPr>
        <sz val="10"/>
        <rFont val="Calibri"/>
        <family val="2"/>
        <scheme val="minor"/>
      </rPr>
      <t>w</t>
    </r>
    <r>
      <rPr>
        <sz val="10"/>
        <color indexed="10"/>
        <rFont val="Calibri"/>
        <family val="2"/>
        <scheme val="minor"/>
      </rPr>
      <t xml:space="preserve"> 51</t>
    </r>
  </si>
  <si>
    <r>
      <t xml:space="preserve">57 </t>
    </r>
    <r>
      <rPr>
        <sz val="10"/>
        <rFont val="Calibri"/>
        <family val="2"/>
        <scheme val="minor"/>
      </rPr>
      <t>w</t>
    </r>
    <r>
      <rPr>
        <sz val="10"/>
        <color rgb="FFFF0000"/>
        <rFont val="Calibri"/>
        <family val="2"/>
        <scheme val="minor"/>
      </rPr>
      <t xml:space="preserve"> 66</t>
    </r>
  </si>
  <si>
    <r>
      <t xml:space="preserve">2 </t>
    </r>
    <r>
      <rPr>
        <sz val="10"/>
        <rFont val="Calibri"/>
        <family val="2"/>
        <scheme val="minor"/>
      </rPr>
      <t>w</t>
    </r>
    <r>
      <rPr>
        <sz val="10"/>
        <color rgb="FFFF0000"/>
        <rFont val="Calibri"/>
        <family val="2"/>
        <scheme val="minor"/>
      </rPr>
      <t xml:space="preserve"> 16</t>
    </r>
  </si>
  <si>
    <r>
      <t xml:space="preserve">1 </t>
    </r>
    <r>
      <rPr>
        <sz val="10"/>
        <rFont val="Calibri"/>
        <family val="2"/>
        <scheme val="minor"/>
      </rPr>
      <t>w</t>
    </r>
    <r>
      <rPr>
        <sz val="10"/>
        <color rgb="FFFF0000"/>
        <rFont val="Calibri"/>
        <family val="2"/>
        <scheme val="minor"/>
      </rPr>
      <t xml:space="preserve"> 20</t>
    </r>
  </si>
  <si>
    <r>
      <t xml:space="preserve">3a </t>
    </r>
    <r>
      <rPr>
        <sz val="10"/>
        <rFont val="Calibri"/>
        <family val="2"/>
        <scheme val="minor"/>
      </rPr>
      <t>w</t>
    </r>
    <r>
      <rPr>
        <sz val="10"/>
        <color rgb="FFFF0000"/>
        <rFont val="Calibri"/>
        <family val="2"/>
        <scheme val="minor"/>
      </rPr>
      <t xml:space="preserve"> 65</t>
    </r>
  </si>
  <si>
    <r>
      <t xml:space="preserve">62 </t>
    </r>
    <r>
      <rPr>
        <sz val="10"/>
        <rFont val="Calibri"/>
        <family val="2"/>
        <scheme val="minor"/>
      </rPr>
      <t>w</t>
    </r>
    <r>
      <rPr>
        <sz val="10"/>
        <color rgb="FFFF0000"/>
        <rFont val="Calibri"/>
        <family val="2"/>
        <scheme val="minor"/>
      </rPr>
      <t xml:space="preserve"> 64</t>
    </r>
  </si>
  <si>
    <r>
      <t xml:space="preserve">64 </t>
    </r>
    <r>
      <rPr>
        <sz val="10"/>
        <rFont val="Calibri"/>
        <family val="2"/>
        <scheme val="minor"/>
      </rPr>
      <t>w</t>
    </r>
    <r>
      <rPr>
        <sz val="10"/>
        <color rgb="FFFF0000"/>
        <rFont val="Calibri"/>
        <family val="2"/>
        <scheme val="minor"/>
      </rPr>
      <t xml:space="preserve"> 65</t>
    </r>
  </si>
  <si>
    <r>
      <t xml:space="preserve">3a </t>
    </r>
    <r>
      <rPr>
        <sz val="10"/>
        <rFont val="Calibri"/>
        <family val="2"/>
        <scheme val="minor"/>
      </rPr>
      <t>w</t>
    </r>
    <r>
      <rPr>
        <sz val="10"/>
        <color rgb="FFFF0000"/>
        <rFont val="Calibri"/>
        <family val="2"/>
        <scheme val="minor"/>
      </rPr>
      <t xml:space="preserve"> 54</t>
    </r>
  </si>
  <si>
    <r>
      <t xml:space="preserve">57 </t>
    </r>
    <r>
      <rPr>
        <sz val="10"/>
        <rFont val="Calibri"/>
        <family val="2"/>
        <scheme val="minor"/>
      </rPr>
      <t>w</t>
    </r>
    <r>
      <rPr>
        <sz val="10"/>
        <color rgb="FFFF0000"/>
        <rFont val="Calibri"/>
        <family val="2"/>
        <scheme val="minor"/>
      </rPr>
      <t xml:space="preserve"> 63</t>
    </r>
  </si>
  <si>
    <r>
      <t xml:space="preserve">37 </t>
    </r>
    <r>
      <rPr>
        <sz val="10"/>
        <rFont val="Calibri"/>
        <family val="2"/>
        <scheme val="minor"/>
      </rPr>
      <t>w</t>
    </r>
    <r>
      <rPr>
        <sz val="10"/>
        <color rgb="FFFF0000"/>
        <rFont val="Calibri"/>
        <family val="2"/>
        <scheme val="minor"/>
      </rPr>
      <t xml:space="preserve"> 66</t>
    </r>
  </si>
  <si>
    <r>
      <rPr>
        <sz val="10"/>
        <rFont val="Calibri"/>
        <family val="2"/>
        <scheme val="minor"/>
      </rPr>
      <t xml:space="preserve">41 w </t>
    </r>
    <r>
      <rPr>
        <sz val="10"/>
        <color rgb="FFFF0000"/>
        <rFont val="Calibri"/>
        <family val="2"/>
        <scheme val="minor"/>
      </rPr>
      <t xml:space="preserve">55 </t>
    </r>
    <r>
      <rPr>
        <sz val="10"/>
        <rFont val="Calibri"/>
        <family val="2"/>
        <scheme val="minor"/>
      </rPr>
      <t xml:space="preserve">w </t>
    </r>
    <r>
      <rPr>
        <sz val="10"/>
        <color rgb="FFFF0000"/>
        <rFont val="Calibri"/>
        <family val="2"/>
        <scheme val="minor"/>
      </rPr>
      <t>61</t>
    </r>
    <r>
      <rPr>
        <sz val="10"/>
        <rFont val="Calibri"/>
        <family val="2"/>
        <scheme val="minor"/>
      </rPr>
      <t xml:space="preserve"> w 64 w 65 w</t>
    </r>
    <r>
      <rPr>
        <sz val="10"/>
        <color rgb="FFFF0000"/>
        <rFont val="Calibri"/>
        <family val="2"/>
        <scheme val="minor"/>
      </rPr>
      <t xml:space="preserve"> 66</t>
    </r>
  </si>
  <si>
    <r>
      <t xml:space="preserve">a </t>
    </r>
    <r>
      <rPr>
        <sz val="10"/>
        <rFont val="Calibri"/>
        <family val="2"/>
        <scheme val="minor"/>
      </rPr>
      <t>w</t>
    </r>
    <r>
      <rPr>
        <sz val="10"/>
        <color rgb="FFFF0000"/>
        <rFont val="Calibri"/>
        <family val="2"/>
        <scheme val="minor"/>
      </rPr>
      <t xml:space="preserve"> b </t>
    </r>
    <r>
      <rPr>
        <sz val="10"/>
        <rFont val="Calibri"/>
        <family val="2"/>
        <scheme val="minor"/>
      </rPr>
      <t>w</t>
    </r>
    <r>
      <rPr>
        <sz val="10"/>
        <color rgb="FFFF0000"/>
        <rFont val="Calibri"/>
        <family val="2"/>
        <scheme val="minor"/>
      </rPr>
      <t xml:space="preserve"> e </t>
    </r>
    <r>
      <rPr>
        <sz val="10"/>
        <rFont val="Calibri"/>
        <family val="2"/>
        <scheme val="minor"/>
      </rPr>
      <t>w</t>
    </r>
    <r>
      <rPr>
        <sz val="10"/>
        <color rgb="FFFF0000"/>
        <rFont val="Calibri"/>
        <family val="2"/>
        <scheme val="minor"/>
      </rPr>
      <t xml:space="preserve"> g</t>
    </r>
  </si>
  <si>
    <r>
      <t>Zombies</t>
    </r>
    <r>
      <rPr>
        <vertAlign val="superscript"/>
        <sz val="10"/>
        <rFont val="Calibri"/>
        <family val="2"/>
        <scheme val="minor"/>
      </rPr>
      <t xml:space="preserve"> 10</t>
    </r>
  </si>
  <si>
    <r>
      <t>Human</t>
    </r>
    <r>
      <rPr>
        <vertAlign val="superscript"/>
        <sz val="10"/>
        <rFont val="Calibri"/>
        <family val="2"/>
        <scheme val="minor"/>
      </rPr>
      <t xml:space="preserve"> 4 A</t>
    </r>
  </si>
  <si>
    <r>
      <t>Human</t>
    </r>
    <r>
      <rPr>
        <vertAlign val="superscript"/>
        <sz val="10"/>
        <rFont val="Calibri"/>
        <family val="2"/>
        <scheme val="minor"/>
      </rPr>
      <t xml:space="preserve"> 2 G</t>
    </r>
  </si>
  <si>
    <r>
      <t>07</t>
    </r>
    <r>
      <rPr>
        <sz val="10"/>
        <rFont val="Calibri"/>
        <family val="2"/>
        <scheme val="minor"/>
      </rPr>
      <t xml:space="preserve"> w </t>
    </r>
    <r>
      <rPr>
        <sz val="10"/>
        <color indexed="10"/>
        <rFont val="Calibri"/>
        <family val="2"/>
        <scheme val="minor"/>
      </rPr>
      <t>33</t>
    </r>
  </si>
  <si>
    <r>
      <t>Human</t>
    </r>
    <r>
      <rPr>
        <vertAlign val="superscript"/>
        <sz val="10"/>
        <rFont val="Calibri"/>
        <family val="2"/>
        <scheme val="minor"/>
      </rPr>
      <t xml:space="preserve"> 2 A</t>
    </r>
  </si>
  <si>
    <r>
      <t>Human</t>
    </r>
    <r>
      <rPr>
        <vertAlign val="superscript"/>
        <sz val="10"/>
        <rFont val="Calibri"/>
        <family val="2"/>
        <scheme val="minor"/>
      </rPr>
      <t xml:space="preserve"> 2</t>
    </r>
  </si>
  <si>
    <r>
      <t>Russian</t>
    </r>
    <r>
      <rPr>
        <vertAlign val="superscript"/>
        <sz val="10"/>
        <rFont val="Calibri"/>
        <family val="2"/>
        <scheme val="minor"/>
      </rPr>
      <t xml:space="preserve"> 10</t>
    </r>
  </si>
  <si>
    <r>
      <t>Polish</t>
    </r>
    <r>
      <rPr>
        <vertAlign val="superscript"/>
        <sz val="10"/>
        <rFont val="Calibri"/>
        <family val="2"/>
        <scheme val="minor"/>
      </rPr>
      <t xml:space="preserve"> 2</t>
    </r>
  </si>
  <si>
    <r>
      <t>Yugoslavian</t>
    </r>
    <r>
      <rPr>
        <vertAlign val="superscript"/>
        <sz val="10"/>
        <color indexed="8"/>
        <rFont val="Calibri"/>
        <family val="2"/>
        <scheme val="minor"/>
      </rPr>
      <t xml:space="preserve"> 1</t>
    </r>
  </si>
  <si>
    <r>
      <t>38</t>
    </r>
    <r>
      <rPr>
        <sz val="10"/>
        <rFont val="Calibri"/>
        <family val="2"/>
        <scheme val="minor"/>
      </rPr>
      <t xml:space="preserve"> w </t>
    </r>
    <r>
      <rPr>
        <sz val="10"/>
        <color indexed="10"/>
        <rFont val="Calibri"/>
        <family val="2"/>
        <scheme val="minor"/>
      </rPr>
      <t>40</t>
    </r>
  </si>
  <si>
    <r>
      <t>Dutch</t>
    </r>
    <r>
      <rPr>
        <vertAlign val="superscript"/>
        <sz val="10"/>
        <rFont val="Calibri"/>
        <family val="2"/>
        <scheme val="minor"/>
      </rPr>
      <t xml:space="preserve"> 1 </t>
    </r>
    <r>
      <rPr>
        <sz val="10"/>
        <rFont val="Calibri"/>
        <family val="2"/>
        <scheme val="minor"/>
      </rPr>
      <t>/ Partisan</t>
    </r>
    <r>
      <rPr>
        <vertAlign val="superscript"/>
        <sz val="10"/>
        <rFont val="Calibri"/>
        <family val="2"/>
        <scheme val="minor"/>
      </rPr>
      <t xml:space="preserve"> 12</t>
    </r>
  </si>
  <si>
    <r>
      <t>German (SS)</t>
    </r>
    <r>
      <rPr>
        <vertAlign val="superscript"/>
        <sz val="10"/>
        <rFont val="Calibri"/>
        <family val="2"/>
        <scheme val="minor"/>
      </rPr>
      <t xml:space="preserve"> R </t>
    </r>
    <r>
      <rPr>
        <sz val="10"/>
        <rFont val="Calibri"/>
        <family val="2"/>
        <scheme val="minor"/>
      </rPr>
      <t>/ Italian</t>
    </r>
  </si>
  <si>
    <r>
      <t>18</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</si>
  <si>
    <r>
      <t>35</t>
    </r>
    <r>
      <rPr>
        <sz val="10"/>
        <rFont val="Calibri"/>
        <family val="2"/>
        <scheme val="minor"/>
      </rPr>
      <t xml:space="preserve"> w </t>
    </r>
    <r>
      <rPr>
        <sz val="10"/>
        <color indexed="10"/>
        <rFont val="Calibri"/>
        <family val="2"/>
        <scheme val="minor"/>
      </rPr>
      <t>38</t>
    </r>
  </si>
  <si>
    <r>
      <t>18</t>
    </r>
    <r>
      <rPr>
        <sz val="10"/>
        <rFont val="Calibri"/>
        <family val="2"/>
        <scheme val="minor"/>
      </rPr>
      <t xml:space="preserve"> w </t>
    </r>
    <r>
      <rPr>
        <sz val="10"/>
        <color indexed="10"/>
        <rFont val="Calibri"/>
        <family val="2"/>
        <scheme val="minor"/>
      </rPr>
      <t>36</t>
    </r>
  </si>
  <si>
    <r>
      <t>Philippine</t>
    </r>
    <r>
      <rPr>
        <vertAlign val="superscript"/>
        <sz val="10"/>
        <rFont val="Calibri"/>
        <family val="2"/>
        <scheme val="minor"/>
      </rPr>
      <t xml:space="preserve"> 2 B</t>
    </r>
  </si>
  <si>
    <r>
      <t>Philippine</t>
    </r>
    <r>
      <rPr>
        <vertAlign val="superscript"/>
        <sz val="10"/>
        <rFont val="Calibri"/>
        <family val="2"/>
        <scheme val="minor"/>
      </rPr>
      <t xml:space="preserve"> 2 F</t>
    </r>
  </si>
  <si>
    <r>
      <t>23</t>
    </r>
    <r>
      <rPr>
        <sz val="10"/>
        <rFont val="Calibri"/>
        <family val="2"/>
        <scheme val="minor"/>
      </rPr>
      <t xml:space="preserve"> w </t>
    </r>
    <r>
      <rPr>
        <sz val="10"/>
        <color indexed="10"/>
        <rFont val="Calibri"/>
        <family val="2"/>
        <scheme val="minor"/>
      </rPr>
      <t>49</t>
    </r>
  </si>
  <si>
    <r>
      <t>40</t>
    </r>
    <r>
      <rPr>
        <sz val="10"/>
        <rFont val="Calibri"/>
        <family val="2"/>
        <scheme val="minor"/>
      </rPr>
      <t xml:space="preserve"> w </t>
    </r>
    <r>
      <rPr>
        <sz val="10"/>
        <color indexed="10"/>
        <rFont val="Calibri"/>
        <family val="2"/>
        <scheme val="minor"/>
      </rPr>
      <t>52</t>
    </r>
  </si>
  <si>
    <r>
      <t>Chinese</t>
    </r>
    <r>
      <rPr>
        <vertAlign val="superscript"/>
        <sz val="10"/>
        <rFont val="Calibri"/>
        <family val="2"/>
        <scheme val="minor"/>
      </rPr>
      <t xml:space="preserve"> I R</t>
    </r>
  </si>
  <si>
    <r>
      <t>32</t>
    </r>
    <r>
      <rPr>
        <sz val="10"/>
        <rFont val="Calibri"/>
        <family val="2"/>
        <scheme val="minor"/>
      </rPr>
      <t xml:space="preserve"> w </t>
    </r>
    <r>
      <rPr>
        <sz val="10"/>
        <color indexed="10"/>
        <rFont val="Calibri"/>
        <family val="2"/>
        <scheme val="minor"/>
      </rPr>
      <t>47</t>
    </r>
  </si>
  <si>
    <r>
      <t>14</t>
    </r>
    <r>
      <rPr>
        <sz val="10"/>
        <rFont val="Calibri"/>
        <family val="2"/>
        <scheme val="minor"/>
      </rPr>
      <t xml:space="preserve"> w </t>
    </r>
    <r>
      <rPr>
        <sz val="10"/>
        <color indexed="10"/>
        <rFont val="Calibri"/>
        <family val="2"/>
        <scheme val="minor"/>
      </rPr>
      <t>16</t>
    </r>
  </si>
  <si>
    <r>
      <t>37</t>
    </r>
    <r>
      <rPr>
        <sz val="10"/>
        <rFont val="Calibri"/>
        <family val="2"/>
        <scheme val="minor"/>
      </rPr>
      <t xml:space="preserve"> w </t>
    </r>
    <r>
      <rPr>
        <sz val="10"/>
        <color indexed="10"/>
        <rFont val="Calibri"/>
        <family val="2"/>
        <scheme val="minor"/>
      </rPr>
      <t>38</t>
    </r>
  </si>
  <si>
    <r>
      <t>Partisan (FFI)</t>
    </r>
    <r>
      <rPr>
        <vertAlign val="superscript"/>
        <sz val="10"/>
        <rFont val="Calibri"/>
        <family val="2"/>
        <scheme val="minor"/>
      </rPr>
      <t xml:space="preserve"> 12</t>
    </r>
  </si>
  <si>
    <r>
      <t>02</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38</t>
    </r>
  </si>
  <si>
    <r>
      <t>Bulgarian</t>
    </r>
    <r>
      <rPr>
        <vertAlign val="superscript"/>
        <sz val="10"/>
        <rFont val="Calibri"/>
        <family val="2"/>
        <scheme val="minor"/>
      </rPr>
      <t xml:space="preserve"> 3</t>
    </r>
  </si>
  <si>
    <r>
      <t>Albanian</t>
    </r>
    <r>
      <rPr>
        <vertAlign val="superscript"/>
        <sz val="10"/>
        <rFont val="Calibri"/>
        <family val="2"/>
        <scheme val="minor"/>
      </rPr>
      <t xml:space="preserve"> 10</t>
    </r>
  </si>
  <si>
    <r>
      <t>32</t>
    </r>
    <r>
      <rPr>
        <sz val="10"/>
        <rFont val="Calibri"/>
        <family val="2"/>
        <scheme val="minor"/>
      </rPr>
      <t xml:space="preserve"> w </t>
    </r>
    <r>
      <rPr>
        <sz val="10"/>
        <color indexed="10"/>
        <rFont val="Calibri"/>
        <family val="2"/>
        <scheme val="minor"/>
      </rPr>
      <t>50</t>
    </r>
  </si>
  <si>
    <r>
      <t>Yougoslavian</t>
    </r>
    <r>
      <rPr>
        <vertAlign val="superscript"/>
        <sz val="10"/>
        <rFont val="Calibri"/>
        <family val="2"/>
        <scheme val="minor"/>
      </rPr>
      <t xml:space="preserve"> 12</t>
    </r>
  </si>
  <si>
    <r>
      <t>04</t>
    </r>
    <r>
      <rPr>
        <sz val="10"/>
        <rFont val="Calibri"/>
        <family val="2"/>
        <scheme val="minor"/>
      </rPr>
      <t xml:space="preserve"> w </t>
    </r>
    <r>
      <rPr>
        <sz val="10"/>
        <color indexed="10"/>
        <rFont val="Calibri"/>
        <family val="2"/>
        <scheme val="minor"/>
      </rPr>
      <t>08</t>
    </r>
    <r>
      <rPr>
        <sz val="10"/>
        <rFont val="Calibri"/>
        <family val="2"/>
        <scheme val="minor"/>
      </rPr>
      <t xml:space="preserve"> w </t>
    </r>
    <r>
      <rPr>
        <sz val="10"/>
        <color indexed="10"/>
        <rFont val="Calibri"/>
        <family val="2"/>
        <scheme val="minor"/>
      </rPr>
      <t>FE1</t>
    </r>
  </si>
  <si>
    <r>
      <t>10</t>
    </r>
    <r>
      <rPr>
        <sz val="10"/>
        <rFont val="Calibri"/>
        <family val="2"/>
        <scheme val="minor"/>
      </rPr>
      <t xml:space="preserve"> w </t>
    </r>
    <r>
      <rPr>
        <sz val="10"/>
        <color indexed="10"/>
        <rFont val="Calibri"/>
        <family val="2"/>
        <scheme val="minor"/>
      </rPr>
      <t>19</t>
    </r>
  </si>
  <si>
    <r>
      <t>22</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24</t>
    </r>
    <r>
      <rPr>
        <sz val="10"/>
        <rFont val="Calibri"/>
        <family val="2"/>
        <scheme val="minor"/>
      </rPr>
      <t xml:space="preserve"> w 40 w 42 w 49</t>
    </r>
  </si>
  <si>
    <r>
      <t>08</t>
    </r>
    <r>
      <rPr>
        <sz val="10"/>
        <rFont val="Calibri"/>
        <family val="2"/>
        <scheme val="minor"/>
      </rPr>
      <t xml:space="preserve"> w </t>
    </r>
    <r>
      <rPr>
        <sz val="10"/>
        <color indexed="10"/>
        <rFont val="Calibri"/>
        <family val="2"/>
        <scheme val="minor"/>
      </rPr>
      <t>42</t>
    </r>
    <r>
      <rPr>
        <sz val="10"/>
        <rFont val="Arial"/>
        <family val="2"/>
      </rPr>
      <t/>
    </r>
  </si>
  <si>
    <r>
      <t>32</t>
    </r>
    <r>
      <rPr>
        <sz val="10"/>
        <rFont val="Calibri"/>
        <family val="2"/>
        <scheme val="minor"/>
      </rPr>
      <t xml:space="preserve"> w </t>
    </r>
    <r>
      <rPr>
        <sz val="10"/>
        <color indexed="10"/>
        <rFont val="Calibri"/>
        <family val="2"/>
        <scheme val="minor"/>
      </rPr>
      <t>36</t>
    </r>
    <r>
      <rPr>
        <sz val="10"/>
        <rFont val="Arial"/>
        <family val="2"/>
      </rPr>
      <t/>
    </r>
  </si>
  <si>
    <r>
      <t>Spanish</t>
    </r>
    <r>
      <rPr>
        <vertAlign val="superscript"/>
        <sz val="10"/>
        <rFont val="Calibri"/>
        <family val="2"/>
        <scheme val="minor"/>
      </rPr>
      <t xml:space="preserve"> 10</t>
    </r>
  </si>
  <si>
    <r>
      <t>Polish</t>
    </r>
    <r>
      <rPr>
        <vertAlign val="superscript"/>
        <sz val="10"/>
        <rFont val="Calibri"/>
        <family val="2"/>
        <scheme val="minor"/>
      </rPr>
      <t xml:space="preserve"> 1 FE: Blitzkrieg Pack</t>
    </r>
  </si>
  <si>
    <r>
      <t>German</t>
    </r>
    <r>
      <rPr>
        <vertAlign val="superscript"/>
        <sz val="10"/>
        <rFont val="Calibri"/>
        <family val="2"/>
        <scheme val="minor"/>
      </rPr>
      <t xml:space="preserve"> 12 / G</t>
    </r>
  </si>
  <si>
    <r>
      <t>Danish</t>
    </r>
    <r>
      <rPr>
        <vertAlign val="superscript"/>
        <sz val="10"/>
        <rFont val="Calibri"/>
        <family val="2"/>
        <scheme val="minor"/>
      </rPr>
      <t xml:space="preserve"> 1</t>
    </r>
  </si>
  <si>
    <r>
      <t>03</t>
    </r>
    <r>
      <rPr>
        <sz val="10"/>
        <rFont val="Calibri"/>
        <family val="2"/>
        <scheme val="minor"/>
      </rPr>
      <t xml:space="preserve"> w </t>
    </r>
    <r>
      <rPr>
        <sz val="10"/>
        <color indexed="10"/>
        <rFont val="Calibri"/>
        <family val="2"/>
        <scheme val="minor"/>
      </rPr>
      <t>05</t>
    </r>
  </si>
  <si>
    <r>
      <t>08</t>
    </r>
    <r>
      <rPr>
        <sz val="10"/>
        <rFont val="Calibri"/>
        <family val="2"/>
        <scheme val="minor"/>
      </rPr>
      <t xml:space="preserve"> w </t>
    </r>
    <r>
      <rPr>
        <sz val="10"/>
        <color indexed="10"/>
        <rFont val="Calibri"/>
        <family val="2"/>
        <scheme val="minor"/>
      </rPr>
      <t>10</t>
    </r>
  </si>
  <si>
    <r>
      <t>Partisan</t>
    </r>
    <r>
      <rPr>
        <vertAlign val="superscript"/>
        <sz val="10"/>
        <rFont val="Calibri"/>
        <family val="2"/>
        <scheme val="minor"/>
      </rPr>
      <t xml:space="preserve"> 12 A</t>
    </r>
  </si>
  <si>
    <r>
      <t>22</t>
    </r>
    <r>
      <rPr>
        <sz val="10"/>
        <rFont val="Calibri"/>
        <family val="2"/>
        <scheme val="minor"/>
      </rPr>
      <t xml:space="preserve"> w </t>
    </r>
    <r>
      <rPr>
        <sz val="10"/>
        <color indexed="10"/>
        <rFont val="Calibri"/>
        <family val="2"/>
        <scheme val="minor"/>
      </rPr>
      <t>49</t>
    </r>
  </si>
  <si>
    <r>
      <t>32</t>
    </r>
    <r>
      <rPr>
        <sz val="10"/>
        <rFont val="Calibri"/>
        <family val="2"/>
        <scheme val="minor"/>
      </rPr>
      <t xml:space="preserve"> w </t>
    </r>
    <r>
      <rPr>
        <sz val="10"/>
        <color indexed="10"/>
        <rFont val="Calibri"/>
        <family val="2"/>
        <scheme val="minor"/>
      </rPr>
      <t>38</t>
    </r>
  </si>
  <si>
    <r>
      <t>39</t>
    </r>
    <r>
      <rPr>
        <sz val="10"/>
        <rFont val="Calibri"/>
        <family val="2"/>
        <scheme val="minor"/>
      </rPr>
      <t xml:space="preserve"> w </t>
    </r>
    <r>
      <rPr>
        <sz val="10"/>
        <color indexed="10"/>
        <rFont val="Calibri"/>
        <family val="2"/>
        <scheme val="minor"/>
      </rPr>
      <t>50</t>
    </r>
  </si>
  <si>
    <r>
      <t>Puutoinens Partisans</t>
    </r>
    <r>
      <rPr>
        <vertAlign val="superscript"/>
        <sz val="10"/>
        <rFont val="Calibri"/>
        <family val="2"/>
        <scheme val="minor"/>
      </rPr>
      <t xml:space="preserve"> 12</t>
    </r>
  </si>
  <si>
    <r>
      <t>Hungarian</t>
    </r>
    <r>
      <rPr>
        <vertAlign val="superscript"/>
        <sz val="10"/>
        <rFont val="Calibri"/>
        <family val="2"/>
        <scheme val="minor"/>
      </rPr>
      <t xml:space="preserve"> 10</t>
    </r>
  </si>
  <si>
    <r>
      <t>03</t>
    </r>
    <r>
      <rPr>
        <sz val="10"/>
        <rFont val="Calibri"/>
        <family val="2"/>
        <scheme val="minor"/>
      </rPr>
      <t xml:space="preserve"> w </t>
    </r>
    <r>
      <rPr>
        <sz val="10"/>
        <color indexed="10"/>
        <rFont val="Calibri"/>
        <family val="2"/>
        <scheme val="minor"/>
      </rPr>
      <t>49</t>
    </r>
  </si>
  <si>
    <r>
      <t>Slovakian</t>
    </r>
    <r>
      <rPr>
        <vertAlign val="superscript"/>
        <sz val="10"/>
        <rFont val="Calibri"/>
        <family val="2"/>
        <scheme val="minor"/>
      </rPr>
      <t xml:space="preserve"> 3</t>
    </r>
    <r>
      <rPr>
        <sz val="10"/>
        <rFont val="Calibri"/>
        <family val="2"/>
        <scheme val="minor"/>
      </rPr>
      <t xml:space="preserve"> / German</t>
    </r>
  </si>
  <si>
    <r>
      <t>08</t>
    </r>
    <r>
      <rPr>
        <sz val="10"/>
        <rFont val="Calibri"/>
        <family val="2"/>
        <scheme val="minor"/>
      </rPr>
      <t xml:space="preserve"> w </t>
    </r>
    <r>
      <rPr>
        <sz val="10"/>
        <color indexed="10"/>
        <rFont val="Calibri"/>
        <family val="2"/>
        <scheme val="minor"/>
      </rPr>
      <t>47</t>
    </r>
  </si>
  <si>
    <r>
      <t>19</t>
    </r>
    <r>
      <rPr>
        <sz val="10"/>
        <rFont val="Calibri"/>
        <family val="2"/>
        <scheme val="minor"/>
      </rPr>
      <t xml:space="preserve"> w </t>
    </r>
    <r>
      <rPr>
        <sz val="10"/>
        <color indexed="10"/>
        <rFont val="Calibri"/>
        <family val="2"/>
        <scheme val="minor"/>
      </rPr>
      <t>49</t>
    </r>
  </si>
  <si>
    <r>
      <t>Slovakian</t>
    </r>
    <r>
      <rPr>
        <vertAlign val="superscript"/>
        <sz val="10"/>
        <rFont val="Calibri"/>
        <family val="2"/>
        <scheme val="minor"/>
      </rPr>
      <t xml:space="preserve"> 3</t>
    </r>
    <r>
      <rPr>
        <sz val="10"/>
        <rFont val="Calibri"/>
        <family val="2"/>
        <scheme val="minor"/>
      </rPr>
      <t xml:space="preserve"> / Partisan</t>
    </r>
    <r>
      <rPr>
        <vertAlign val="superscript"/>
        <sz val="10"/>
        <rFont val="Calibri"/>
        <family val="2"/>
        <scheme val="minor"/>
      </rPr>
      <t xml:space="preserve"> 12</t>
    </r>
  </si>
  <si>
    <r>
      <t>24</t>
    </r>
    <r>
      <rPr>
        <sz val="10"/>
        <rFont val="Calibri"/>
        <family val="2"/>
        <scheme val="minor"/>
      </rPr>
      <t xml:space="preserve"> w </t>
    </r>
    <r>
      <rPr>
        <sz val="10"/>
        <color indexed="10"/>
        <rFont val="Calibri"/>
        <family val="2"/>
        <scheme val="minor"/>
      </rPr>
      <t>50</t>
    </r>
  </si>
  <si>
    <r>
      <t>German / Croatian</t>
    </r>
    <r>
      <rPr>
        <vertAlign val="superscript"/>
        <sz val="10"/>
        <rFont val="Calibri"/>
        <family val="2"/>
        <scheme val="minor"/>
      </rPr>
      <t xml:space="preserve"> 3</t>
    </r>
  </si>
  <si>
    <r>
      <t>Yugoslavian</t>
    </r>
    <r>
      <rPr>
        <vertAlign val="superscript"/>
        <sz val="10"/>
        <rFont val="Calibri"/>
        <family val="2"/>
        <scheme val="minor"/>
      </rPr>
      <t xml:space="preserve"> 12 A B</t>
    </r>
  </si>
  <si>
    <r>
      <t>Bulgarian</t>
    </r>
    <r>
      <rPr>
        <vertAlign val="superscript"/>
        <sz val="10"/>
        <rFont val="Calibri"/>
        <family val="2"/>
        <scheme val="minor"/>
      </rPr>
      <t xml:space="preserve"> 3 G</t>
    </r>
  </si>
  <si>
    <r>
      <t>29</t>
    </r>
    <r>
      <rPr>
        <sz val="10"/>
        <rFont val="Calibri"/>
        <family val="2"/>
        <scheme val="minor"/>
      </rPr>
      <t xml:space="preserve"> w </t>
    </r>
    <r>
      <rPr>
        <sz val="10"/>
        <color indexed="10"/>
        <rFont val="Calibri"/>
        <family val="2"/>
        <scheme val="minor"/>
      </rPr>
      <t>31</t>
    </r>
    <r>
      <rPr>
        <sz val="10"/>
        <rFont val="Calibri"/>
        <family val="2"/>
        <scheme val="minor"/>
      </rPr>
      <t xml:space="preserve"> w </t>
    </r>
    <r>
      <rPr>
        <sz val="10"/>
        <color indexed="10"/>
        <rFont val="Calibri"/>
        <family val="2"/>
        <scheme val="minor"/>
      </rPr>
      <t>HoB I</t>
    </r>
    <r>
      <rPr>
        <sz val="10"/>
        <rFont val="Calibri"/>
        <family val="2"/>
        <scheme val="minor"/>
      </rPr>
      <t xml:space="preserve"> w </t>
    </r>
    <r>
      <rPr>
        <sz val="10"/>
        <color indexed="10"/>
        <rFont val="Calibri"/>
        <family val="2"/>
        <scheme val="minor"/>
      </rPr>
      <t>HoB II</t>
    </r>
  </si>
  <si>
    <r>
      <t>38</t>
    </r>
    <r>
      <rPr>
        <sz val="10"/>
        <rFont val="Calibri"/>
        <family val="2"/>
        <scheme val="minor"/>
      </rPr>
      <t xml:space="preserve"> w </t>
    </r>
    <r>
      <rPr>
        <sz val="10"/>
        <color indexed="10"/>
        <rFont val="Calibri"/>
        <family val="2"/>
        <scheme val="minor"/>
      </rPr>
      <t>47</t>
    </r>
  </si>
  <si>
    <r>
      <t xml:space="preserve">28 </t>
    </r>
    <r>
      <rPr>
        <sz val="10"/>
        <rFont val="Calibri"/>
        <family val="2"/>
        <scheme val="minor"/>
      </rPr>
      <t>w 29 w 30</t>
    </r>
  </si>
  <si>
    <r>
      <t>Hungarian</t>
    </r>
    <r>
      <rPr>
        <vertAlign val="superscript"/>
        <sz val="10"/>
        <color indexed="8"/>
        <rFont val="Calibri"/>
        <family val="2"/>
        <scheme val="minor"/>
      </rPr>
      <t xml:space="preserve"> 4</t>
    </r>
  </si>
  <si>
    <r>
      <t>German (SS) / Hungarian</t>
    </r>
    <r>
      <rPr>
        <vertAlign val="superscript"/>
        <sz val="10"/>
        <color indexed="8"/>
        <rFont val="Calibri"/>
        <family val="2"/>
        <scheme val="minor"/>
      </rPr>
      <t xml:space="preserve"> 4</t>
    </r>
  </si>
  <si>
    <r>
      <t>Hungarian</t>
    </r>
    <r>
      <rPr>
        <vertAlign val="superscript"/>
        <sz val="10"/>
        <color indexed="8"/>
        <rFont val="Calibri"/>
        <family val="2"/>
        <scheme val="minor"/>
      </rPr>
      <t xml:space="preserve"> 4</t>
    </r>
    <r>
      <rPr>
        <sz val="10"/>
        <color indexed="8"/>
        <rFont val="Calibri"/>
        <family val="2"/>
        <scheme val="minor"/>
      </rPr>
      <t xml:space="preserve"> / German</t>
    </r>
  </si>
  <si>
    <r>
      <t>German</t>
    </r>
    <r>
      <rPr>
        <vertAlign val="superscript"/>
        <sz val="10"/>
        <rFont val="Calibri"/>
        <family val="2"/>
        <scheme val="minor"/>
      </rPr>
      <t xml:space="preserve"> R</t>
    </r>
  </si>
  <si>
    <r>
      <t>German / Hungarian</t>
    </r>
    <r>
      <rPr>
        <vertAlign val="superscript"/>
        <sz val="10"/>
        <color indexed="8"/>
        <rFont val="Calibri"/>
        <family val="2"/>
        <scheme val="minor"/>
      </rPr>
      <t xml:space="preserve"> 4</t>
    </r>
  </si>
  <si>
    <r>
      <t>Romanian</t>
    </r>
    <r>
      <rPr>
        <vertAlign val="superscript"/>
        <sz val="10"/>
        <color indexed="8"/>
        <rFont val="Calibri"/>
        <family val="2"/>
        <scheme val="minor"/>
      </rPr>
      <t xml:space="preserve"> 3</t>
    </r>
    <r>
      <rPr>
        <sz val="10"/>
        <color indexed="8"/>
        <rFont val="Calibri"/>
        <family val="2"/>
        <scheme val="minor"/>
      </rPr>
      <t xml:space="preserve"> / Russian</t>
    </r>
  </si>
  <si>
    <r>
      <t>x</t>
    </r>
    <r>
      <rPr>
        <sz val="10"/>
        <rFont val="Calibri"/>
        <family val="2"/>
        <scheme val="minor"/>
      </rPr>
      <t xml:space="preserve"> w</t>
    </r>
    <r>
      <rPr>
        <sz val="10"/>
        <color indexed="10"/>
        <rFont val="Calibri"/>
        <family val="2"/>
        <scheme val="minor"/>
      </rPr>
      <t xml:space="preserve"> FE2</t>
    </r>
  </si>
  <si>
    <r>
      <t>41</t>
    </r>
    <r>
      <rPr>
        <sz val="10"/>
        <rFont val="Calibri"/>
        <family val="2"/>
        <scheme val="minor"/>
      </rPr>
      <t xml:space="preserve"> w</t>
    </r>
    <r>
      <rPr>
        <sz val="10"/>
        <color indexed="10"/>
        <rFont val="Calibri"/>
        <family val="2"/>
        <scheme val="minor"/>
      </rPr>
      <t xml:space="preserve"> 49</t>
    </r>
  </si>
  <si>
    <r>
      <t>Romanian</t>
    </r>
    <r>
      <rPr>
        <vertAlign val="superscript"/>
        <sz val="10"/>
        <rFont val="Calibri"/>
        <family val="2"/>
        <scheme val="minor"/>
      </rPr>
      <t xml:space="preserve"> 3 R</t>
    </r>
  </si>
  <si>
    <r>
      <t>08</t>
    </r>
    <r>
      <rPr>
        <sz val="10"/>
        <rFont val="Calibri"/>
        <family val="2"/>
        <scheme val="minor"/>
      </rPr>
      <t xml:space="preserve"> w</t>
    </r>
    <r>
      <rPr>
        <sz val="10"/>
        <color indexed="10"/>
        <rFont val="Calibri"/>
        <family val="2"/>
        <scheme val="minor"/>
      </rPr>
      <t xml:space="preserve"> 51</t>
    </r>
  </si>
  <si>
    <r>
      <t>20</t>
    </r>
    <r>
      <rPr>
        <sz val="10"/>
        <rFont val="Calibri"/>
        <family val="2"/>
        <scheme val="minor"/>
      </rPr>
      <t xml:space="preserve"> w</t>
    </r>
    <r>
      <rPr>
        <sz val="10"/>
        <color indexed="10"/>
        <rFont val="Calibri"/>
        <family val="2"/>
        <scheme val="minor"/>
      </rPr>
      <t xml:space="preserve"> 23</t>
    </r>
  </si>
  <si>
    <r>
      <t>Dutch</t>
    </r>
    <r>
      <rPr>
        <vertAlign val="superscript"/>
        <sz val="10"/>
        <rFont val="Calibri"/>
        <family val="2"/>
        <scheme val="minor"/>
      </rPr>
      <t xml:space="preserve"> 1</t>
    </r>
    <r>
      <rPr>
        <sz val="10"/>
        <rFont val="Calibri"/>
        <family val="2"/>
        <scheme val="minor"/>
      </rPr>
      <t xml:space="preserve"> / French</t>
    </r>
  </si>
  <si>
    <r>
      <t>07</t>
    </r>
    <r>
      <rPr>
        <sz val="10"/>
        <rFont val="Calibri"/>
        <family val="2"/>
        <scheme val="minor"/>
      </rPr>
      <t xml:space="preserve"> w</t>
    </r>
    <r>
      <rPr>
        <sz val="10"/>
        <color indexed="10"/>
        <rFont val="Calibri"/>
        <family val="2"/>
        <scheme val="minor"/>
      </rPr>
      <t xml:space="preserve"> 14</t>
    </r>
  </si>
  <si>
    <r>
      <t>Japanese</t>
    </r>
    <r>
      <rPr>
        <vertAlign val="superscript"/>
        <sz val="10"/>
        <rFont val="Calibri"/>
        <family val="2"/>
        <scheme val="minor"/>
      </rPr>
      <t xml:space="preserve"> A</t>
    </r>
  </si>
  <si>
    <r>
      <t>32</t>
    </r>
    <r>
      <rPr>
        <sz val="10"/>
        <rFont val="Calibri"/>
        <family val="2"/>
        <scheme val="minor"/>
      </rPr>
      <t xml:space="preserve"> w</t>
    </r>
    <r>
      <rPr>
        <sz val="10"/>
        <color indexed="10"/>
        <rFont val="Calibri"/>
        <family val="2"/>
        <scheme val="minor"/>
      </rPr>
      <t xml:space="preserve"> 38</t>
    </r>
  </si>
  <si>
    <r>
      <t>Dutch</t>
    </r>
    <r>
      <rPr>
        <vertAlign val="superscript"/>
        <sz val="10"/>
        <rFont val="Calibri"/>
        <family val="2"/>
        <scheme val="minor"/>
      </rPr>
      <t xml:space="preserve"> 1 Ax</t>
    </r>
  </si>
  <si>
    <r>
      <t>22</t>
    </r>
    <r>
      <rPr>
        <sz val="10"/>
        <rFont val="Calibri"/>
        <family val="2"/>
        <scheme val="minor"/>
      </rPr>
      <t xml:space="preserve"> w</t>
    </r>
    <r>
      <rPr>
        <sz val="10"/>
        <color indexed="10"/>
        <rFont val="Calibri"/>
        <family val="2"/>
        <scheme val="minor"/>
      </rPr>
      <t xml:space="preserve"> 42</t>
    </r>
  </si>
  <si>
    <r>
      <t>47</t>
    </r>
    <r>
      <rPr>
        <sz val="10"/>
        <rFont val="Calibri"/>
        <family val="2"/>
        <scheme val="minor"/>
      </rPr>
      <t xml:space="preserve"> w</t>
    </r>
    <r>
      <rPr>
        <sz val="10"/>
        <color indexed="10"/>
        <rFont val="Calibri"/>
        <family val="2"/>
        <scheme val="minor"/>
      </rPr>
      <t xml:space="preserve"> 50</t>
    </r>
  </si>
  <si>
    <r>
      <t>Sumatrain Muslims</t>
    </r>
    <r>
      <rPr>
        <vertAlign val="superscript"/>
        <sz val="10"/>
        <rFont val="Calibri"/>
        <family val="2"/>
        <scheme val="minor"/>
      </rPr>
      <t xml:space="preserve"> 10 R</t>
    </r>
  </si>
  <si>
    <r>
      <t>Iraqi</t>
    </r>
    <r>
      <rPr>
        <vertAlign val="superscript"/>
        <sz val="10"/>
        <rFont val="Calibri"/>
        <family val="2"/>
        <scheme val="minor"/>
      </rPr>
      <t xml:space="preserve"> 3</t>
    </r>
  </si>
  <si>
    <r>
      <t>Partisan (Portina)</t>
    </r>
    <r>
      <rPr>
        <vertAlign val="superscript"/>
        <sz val="10"/>
        <rFont val="Calibri"/>
        <family val="2"/>
        <scheme val="minor"/>
      </rPr>
      <t xml:space="preserve"> 12</t>
    </r>
  </si>
  <si>
    <r>
      <t>Croatian</t>
    </r>
    <r>
      <rPr>
        <vertAlign val="superscript"/>
        <sz val="10"/>
        <rFont val="Calibri"/>
        <family val="2"/>
        <scheme val="minor"/>
      </rPr>
      <t xml:space="preserve"> 3 I</t>
    </r>
  </si>
  <si>
    <r>
      <t>10</t>
    </r>
    <r>
      <rPr>
        <sz val="10"/>
        <rFont val="Calibri"/>
        <family val="2"/>
        <scheme val="minor"/>
      </rPr>
      <t xml:space="preserve"> w </t>
    </r>
    <r>
      <rPr>
        <sz val="10"/>
        <color indexed="10"/>
        <rFont val="Calibri"/>
        <family val="2"/>
        <scheme val="minor"/>
      </rPr>
      <t>FE1</t>
    </r>
  </si>
  <si>
    <r>
      <t>06</t>
    </r>
    <r>
      <rPr>
        <sz val="10"/>
        <rFont val="Calibri"/>
        <family val="2"/>
        <scheme val="minor"/>
      </rPr>
      <t xml:space="preserve"> w </t>
    </r>
    <r>
      <rPr>
        <sz val="10"/>
        <color indexed="10"/>
        <rFont val="Calibri"/>
        <family val="2"/>
        <scheme val="minor"/>
      </rPr>
      <t>20</t>
    </r>
  </si>
  <si>
    <r>
      <t>21</t>
    </r>
    <r>
      <rPr>
        <sz val="10"/>
        <rFont val="Calibri"/>
        <family val="2"/>
        <scheme val="minor"/>
      </rPr>
      <t xml:space="preserve"> w </t>
    </r>
    <r>
      <rPr>
        <sz val="10"/>
        <color indexed="10"/>
        <rFont val="Calibri"/>
        <family val="2"/>
        <scheme val="minor"/>
      </rPr>
      <t>22</t>
    </r>
  </si>
  <si>
    <r>
      <t>10</t>
    </r>
    <r>
      <rPr>
        <sz val="10"/>
        <rFont val="Calibri"/>
        <family val="2"/>
        <scheme val="minor"/>
      </rPr>
      <t xml:space="preserve"> w </t>
    </r>
    <r>
      <rPr>
        <sz val="10"/>
        <color indexed="10"/>
        <rFont val="Calibri"/>
        <family val="2"/>
        <scheme val="minor"/>
      </rPr>
      <t>18</t>
    </r>
  </si>
  <si>
    <r>
      <t>14</t>
    </r>
    <r>
      <rPr>
        <sz val="10"/>
        <rFont val="Calibri"/>
        <family val="2"/>
        <scheme val="minor"/>
      </rPr>
      <t xml:space="preserve"> w </t>
    </r>
    <r>
      <rPr>
        <sz val="10"/>
        <color indexed="10"/>
        <rFont val="Calibri"/>
        <family val="2"/>
        <scheme val="minor"/>
      </rPr>
      <t>22</t>
    </r>
  </si>
  <si>
    <r>
      <t xml:space="preserve">Polish </t>
    </r>
    <r>
      <rPr>
        <vertAlign val="superscript"/>
        <sz val="10"/>
        <rFont val="Calibri"/>
        <family val="2"/>
        <scheme val="minor"/>
      </rPr>
      <t>Al</t>
    </r>
  </si>
  <si>
    <r>
      <t>49</t>
    </r>
    <r>
      <rPr>
        <sz val="10"/>
        <rFont val="Calibri"/>
        <family val="2"/>
        <scheme val="minor"/>
      </rPr>
      <t xml:space="preserve"> w </t>
    </r>
    <r>
      <rPr>
        <sz val="10"/>
        <color indexed="10"/>
        <rFont val="Calibri"/>
        <family val="2"/>
        <scheme val="minor"/>
      </rPr>
      <t>51</t>
    </r>
  </si>
  <si>
    <r>
      <t>Finnish</t>
    </r>
    <r>
      <rPr>
        <vertAlign val="superscript"/>
        <sz val="10"/>
        <rFont val="Calibri"/>
        <family val="2"/>
        <scheme val="minor"/>
      </rPr>
      <t xml:space="preserve"> G</t>
    </r>
  </si>
  <si>
    <r>
      <t>37</t>
    </r>
    <r>
      <rPr>
        <sz val="10"/>
        <rFont val="Calibri"/>
        <family val="2"/>
        <scheme val="minor"/>
      </rPr>
      <t xml:space="preserve"> w </t>
    </r>
    <r>
      <rPr>
        <sz val="10"/>
        <color indexed="10"/>
        <rFont val="Calibri"/>
        <family val="2"/>
        <scheme val="minor"/>
      </rPr>
      <t>38</t>
    </r>
    <r>
      <rPr>
        <sz val="10"/>
        <rFont val="Arial"/>
        <family val="2"/>
      </rPr>
      <t/>
    </r>
  </si>
  <si>
    <r>
      <t xml:space="preserve">02 w </t>
    </r>
    <r>
      <rPr>
        <sz val="10"/>
        <color indexed="10"/>
        <rFont val="Calibri"/>
        <family val="2"/>
        <scheme val="minor"/>
      </rPr>
      <t>36</t>
    </r>
    <r>
      <rPr>
        <sz val="10"/>
        <rFont val="Calibri"/>
        <family val="2"/>
        <scheme val="minor"/>
      </rPr>
      <t xml:space="preserve"> w 48</t>
    </r>
  </si>
  <si>
    <r>
      <t xml:space="preserve">06 </t>
    </r>
    <r>
      <rPr>
        <sz val="10"/>
        <rFont val="Calibri"/>
        <family val="2"/>
        <scheme val="minor"/>
      </rPr>
      <t>w 40 w 49</t>
    </r>
  </si>
  <si>
    <r>
      <t>Chinese</t>
    </r>
    <r>
      <rPr>
        <vertAlign val="superscript"/>
        <sz val="10"/>
        <rFont val="Calibri"/>
        <family val="2"/>
        <scheme val="minor"/>
      </rPr>
      <t xml:space="preserve"> R</t>
    </r>
  </si>
  <si>
    <r>
      <t>Croation</t>
    </r>
    <r>
      <rPr>
        <vertAlign val="superscript"/>
        <sz val="10"/>
        <rFont val="Calibri"/>
        <family val="2"/>
        <scheme val="minor"/>
      </rPr>
      <t xml:space="preserve"> 3 Al I G</t>
    </r>
  </si>
  <si>
    <r>
      <t xml:space="preserve">Partisan (NOD) </t>
    </r>
    <r>
      <rPr>
        <vertAlign val="superscript"/>
        <sz val="10"/>
        <rFont val="Calibri"/>
        <family val="2"/>
        <scheme val="minor"/>
      </rPr>
      <t>12 I</t>
    </r>
  </si>
  <si>
    <r>
      <t xml:space="preserve">Russian </t>
    </r>
    <r>
      <rPr>
        <vertAlign val="superscript"/>
        <sz val="10"/>
        <rFont val="Calibri"/>
        <family val="2"/>
        <scheme val="minor"/>
      </rPr>
      <t>4</t>
    </r>
  </si>
  <si>
    <r>
      <t>28 w 29 w</t>
    </r>
    <r>
      <rPr>
        <sz val="10"/>
        <color rgb="FFFF0000"/>
        <rFont val="Calibri"/>
        <family val="2"/>
        <scheme val="minor"/>
      </rPr>
      <t xml:space="preserve"> 30</t>
    </r>
    <r>
      <rPr>
        <sz val="10"/>
        <rFont val="Calibri"/>
        <family val="2"/>
        <scheme val="minor"/>
      </rPr>
      <t xml:space="preserve"> w </t>
    </r>
    <r>
      <rPr>
        <sz val="10"/>
        <color rgb="FFFF0000"/>
        <rFont val="Calibri"/>
        <family val="2"/>
        <scheme val="minor"/>
      </rPr>
      <t>31</t>
    </r>
  </si>
  <si>
    <r>
      <t>17</t>
    </r>
    <r>
      <rPr>
        <sz val="10"/>
        <rFont val="Calibri"/>
        <family val="2"/>
        <scheme val="minor"/>
      </rPr>
      <t xml:space="preserve"> w </t>
    </r>
    <r>
      <rPr>
        <sz val="10"/>
        <color indexed="10"/>
        <rFont val="Calibri"/>
        <family val="2"/>
        <scheme val="minor"/>
      </rPr>
      <t>21</t>
    </r>
  </si>
  <si>
    <r>
      <t>10</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35</t>
    </r>
  </si>
  <si>
    <r>
      <t xml:space="preserve">Panamanian </t>
    </r>
    <r>
      <rPr>
        <vertAlign val="superscript"/>
        <sz val="10"/>
        <rFont val="Calibri"/>
        <family val="2"/>
        <scheme val="minor"/>
      </rPr>
      <t>5</t>
    </r>
  </si>
  <si>
    <r>
      <t xml:space="preserve">7 </t>
    </r>
    <r>
      <rPr>
        <sz val="10"/>
        <rFont val="Calibri"/>
        <family val="2"/>
        <scheme val="minor"/>
      </rPr>
      <t>w</t>
    </r>
    <r>
      <rPr>
        <sz val="10"/>
        <color rgb="FFFF0000"/>
        <rFont val="Calibri"/>
        <family val="2"/>
        <scheme val="minor"/>
      </rPr>
      <t xml:space="preserve"> 10</t>
    </r>
  </si>
  <si>
    <r>
      <t xml:space="preserve">11 </t>
    </r>
    <r>
      <rPr>
        <sz val="10"/>
        <rFont val="Calibri"/>
        <family val="2"/>
        <scheme val="minor"/>
      </rPr>
      <t>w</t>
    </r>
    <r>
      <rPr>
        <sz val="10"/>
        <color rgb="FFFF0000"/>
        <rFont val="Calibri"/>
        <family val="2"/>
        <scheme val="minor"/>
      </rPr>
      <t xml:space="preserve"> 41</t>
    </r>
  </si>
  <si>
    <r>
      <t>40</t>
    </r>
    <r>
      <rPr>
        <sz val="10"/>
        <rFont val="Calibri"/>
        <family val="2"/>
        <scheme val="minor"/>
      </rPr>
      <t xml:space="preserve"> w </t>
    </r>
    <r>
      <rPr>
        <sz val="10"/>
        <color indexed="10"/>
        <rFont val="Calibri"/>
        <family val="2"/>
        <scheme val="minor"/>
      </rPr>
      <t>41</t>
    </r>
  </si>
  <si>
    <r>
      <t>Spanish Republican</t>
    </r>
    <r>
      <rPr>
        <vertAlign val="superscript"/>
        <sz val="10"/>
        <rFont val="Calibri"/>
        <family val="2"/>
        <scheme val="minor"/>
      </rPr>
      <t xml:space="preserve"> 2 R</t>
    </r>
  </si>
  <si>
    <r>
      <t>Spanish Nationalist</t>
    </r>
    <r>
      <rPr>
        <vertAlign val="superscript"/>
        <sz val="10"/>
        <rFont val="Calibri"/>
        <family val="2"/>
        <scheme val="minor"/>
      </rPr>
      <t xml:space="preserve"> 1</t>
    </r>
    <r>
      <rPr>
        <sz val="10"/>
        <rFont val="Calibri"/>
        <family val="2"/>
        <scheme val="minor"/>
      </rPr>
      <t xml:space="preserve"> / German</t>
    </r>
  </si>
  <si>
    <r>
      <t xml:space="preserve">10 </t>
    </r>
    <r>
      <rPr>
        <sz val="10"/>
        <rFont val="Calibri"/>
        <family val="2"/>
        <scheme val="minor"/>
      </rPr>
      <t>w</t>
    </r>
    <r>
      <rPr>
        <sz val="10"/>
        <color rgb="FFFF0000"/>
        <rFont val="Calibri"/>
        <family val="2"/>
        <scheme val="minor"/>
      </rPr>
      <t xml:space="preserve"> 44</t>
    </r>
  </si>
  <si>
    <r>
      <t>04</t>
    </r>
    <r>
      <rPr>
        <sz val="10"/>
        <rFont val="Calibri"/>
        <family val="2"/>
        <scheme val="minor"/>
      </rPr>
      <t xml:space="preserve"> w</t>
    </r>
    <r>
      <rPr>
        <sz val="10"/>
        <color indexed="10"/>
        <rFont val="Calibri"/>
        <family val="2"/>
        <scheme val="minor"/>
      </rPr>
      <t xml:space="preserve"> 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 xml:space="preserve">38 </t>
    </r>
    <r>
      <rPr>
        <sz val="10"/>
        <rFont val="Calibri"/>
        <family val="2"/>
        <scheme val="minor"/>
      </rPr>
      <t>w</t>
    </r>
    <r>
      <rPr>
        <sz val="10"/>
        <color indexed="10"/>
        <rFont val="Calibri"/>
        <family val="2"/>
        <scheme val="minor"/>
      </rPr>
      <t xml:space="preserve"> 44</t>
    </r>
  </si>
  <si>
    <r>
      <t>09</t>
    </r>
    <r>
      <rPr>
        <sz val="10"/>
        <rFont val="Calibri"/>
        <family val="2"/>
        <scheme val="minor"/>
      </rPr>
      <t xml:space="preserve"> w</t>
    </r>
    <r>
      <rPr>
        <sz val="10"/>
        <color indexed="10"/>
        <rFont val="Calibri"/>
        <family val="2"/>
        <scheme val="minor"/>
      </rPr>
      <t xml:space="preserve"> 17 </t>
    </r>
    <r>
      <rPr>
        <sz val="10"/>
        <rFont val="Calibri"/>
        <family val="2"/>
        <scheme val="minor"/>
      </rPr>
      <t>w</t>
    </r>
    <r>
      <rPr>
        <sz val="10"/>
        <color indexed="10"/>
        <rFont val="Calibri"/>
        <family val="2"/>
        <scheme val="minor"/>
      </rPr>
      <t xml:space="preserve"> 40</t>
    </r>
  </si>
  <si>
    <r>
      <t>10</t>
    </r>
    <r>
      <rPr>
        <sz val="10"/>
        <rFont val="Calibri"/>
        <family val="2"/>
        <scheme val="minor"/>
      </rPr>
      <t xml:space="preserve"> w</t>
    </r>
    <r>
      <rPr>
        <sz val="10"/>
        <color indexed="10"/>
        <rFont val="Calibri"/>
        <family val="2"/>
        <scheme val="minor"/>
      </rPr>
      <t xml:space="preserve"> 20</t>
    </r>
  </si>
  <si>
    <r>
      <t>Finnish</t>
    </r>
    <r>
      <rPr>
        <vertAlign val="superscript"/>
        <sz val="10"/>
        <rFont val="Calibri"/>
        <family val="2"/>
        <scheme val="minor"/>
      </rPr>
      <t xml:space="preserve"> Al</t>
    </r>
  </si>
  <si>
    <r>
      <t>German (SS)</t>
    </r>
    <r>
      <rPr>
        <vertAlign val="superscript"/>
        <sz val="10"/>
        <rFont val="Calibri"/>
        <family val="2"/>
        <scheme val="minor"/>
      </rPr>
      <t xml:space="preserve"> 1</t>
    </r>
  </si>
  <si>
    <r>
      <t xml:space="preserve">49 </t>
    </r>
    <r>
      <rPr>
        <sz val="10"/>
        <rFont val="Calibri"/>
        <family val="2"/>
        <scheme val="minor"/>
      </rPr>
      <t>w</t>
    </r>
    <r>
      <rPr>
        <sz val="10"/>
        <color rgb="FFFF0000"/>
        <rFont val="Calibri"/>
        <family val="2"/>
        <scheme val="minor"/>
      </rPr>
      <t xml:space="preserve"> 23 </t>
    </r>
    <r>
      <rPr>
        <sz val="10"/>
        <rFont val="Calibri"/>
        <family val="2"/>
        <scheme val="minor"/>
      </rPr>
      <t>w</t>
    </r>
    <r>
      <rPr>
        <sz val="10"/>
        <color rgb="FFFF0000"/>
        <rFont val="Calibri"/>
        <family val="2"/>
        <scheme val="minor"/>
      </rPr>
      <t xml:space="preserve"> 18</t>
    </r>
  </si>
  <si>
    <r>
      <t xml:space="preserve">10 </t>
    </r>
    <r>
      <rPr>
        <sz val="10"/>
        <rFont val="Calibri"/>
        <family val="2"/>
        <scheme val="minor"/>
      </rPr>
      <t>w</t>
    </r>
    <r>
      <rPr>
        <sz val="10"/>
        <color rgb="FFFF0000"/>
        <rFont val="Calibri"/>
        <family val="2"/>
        <scheme val="minor"/>
      </rPr>
      <t xml:space="preserve"> 24</t>
    </r>
  </si>
  <si>
    <r>
      <t>Russian</t>
    </r>
    <r>
      <rPr>
        <vertAlign val="superscript"/>
        <sz val="10"/>
        <rFont val="Calibri"/>
        <family val="2"/>
        <scheme val="minor"/>
      </rPr>
      <t xml:space="preserve"> 4</t>
    </r>
  </si>
  <si>
    <r>
      <t>Greek</t>
    </r>
    <r>
      <rPr>
        <vertAlign val="superscript"/>
        <sz val="10"/>
        <rFont val="Calibri"/>
        <family val="2"/>
        <scheme val="minor"/>
      </rPr>
      <t xml:space="preserve"> 4</t>
    </r>
    <r>
      <rPr>
        <sz val="10"/>
        <rFont val="Calibri"/>
        <family val="2"/>
        <scheme val="minor"/>
      </rPr>
      <t xml:space="preserve"> / New Zealand</t>
    </r>
    <r>
      <rPr>
        <vertAlign val="superscript"/>
        <sz val="10"/>
        <rFont val="Calibri"/>
        <family val="2"/>
        <scheme val="minor"/>
      </rPr>
      <t xml:space="preserve"> 4</t>
    </r>
  </si>
  <si>
    <r>
      <t>Finnish</t>
    </r>
    <r>
      <rPr>
        <vertAlign val="superscript"/>
        <sz val="10"/>
        <rFont val="Calibri"/>
        <family val="2"/>
        <scheme val="minor"/>
      </rPr>
      <t xml:space="preserve"> R</t>
    </r>
  </si>
  <si>
    <r>
      <t>13</t>
    </r>
    <r>
      <rPr>
        <sz val="10"/>
        <rFont val="Calibri"/>
        <family val="2"/>
        <scheme val="minor"/>
      </rPr>
      <t xml:space="preserve"> w</t>
    </r>
    <r>
      <rPr>
        <sz val="10"/>
        <color indexed="10"/>
        <rFont val="Calibri"/>
        <family val="2"/>
        <scheme val="minor"/>
      </rPr>
      <t xml:space="preserve"> 14</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49</t>
    </r>
  </si>
  <si>
    <r>
      <t xml:space="preserve">Finnish </t>
    </r>
    <r>
      <rPr>
        <vertAlign val="superscript"/>
        <sz val="10"/>
        <rFont val="Calibri"/>
        <family val="2"/>
        <scheme val="minor"/>
      </rPr>
      <t>Al R</t>
    </r>
  </si>
  <si>
    <r>
      <t>Polish Partisans</t>
    </r>
    <r>
      <rPr>
        <vertAlign val="superscript"/>
        <sz val="10"/>
        <color indexed="8"/>
        <rFont val="Calibri"/>
        <family val="2"/>
        <scheme val="minor"/>
      </rPr>
      <t xml:space="preserve"> 5</t>
    </r>
  </si>
  <si>
    <r>
      <t>33</t>
    </r>
    <r>
      <rPr>
        <sz val="10"/>
        <rFont val="Calibri"/>
        <family val="2"/>
        <scheme val="minor"/>
      </rPr>
      <t xml:space="preserve"> w</t>
    </r>
    <r>
      <rPr>
        <sz val="10"/>
        <color indexed="10"/>
        <rFont val="Calibri"/>
        <family val="2"/>
        <scheme val="minor"/>
      </rPr>
      <t xml:space="preserve"> 34</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52</t>
    </r>
  </si>
  <si>
    <r>
      <rPr>
        <sz val="10"/>
        <color rgb="FFFF0000"/>
        <rFont val="Calibri"/>
        <family val="2"/>
        <scheme val="minor"/>
      </rPr>
      <t>36</t>
    </r>
    <r>
      <rPr>
        <sz val="10"/>
        <rFont val="Calibri"/>
        <family val="2"/>
        <scheme val="minor"/>
      </rPr>
      <t xml:space="preserve"> w</t>
    </r>
    <r>
      <rPr>
        <sz val="10"/>
        <color indexed="10"/>
        <rFont val="Calibri"/>
        <family val="2"/>
        <scheme val="minor"/>
      </rPr>
      <t xml:space="preserve"> 37</t>
    </r>
  </si>
  <si>
    <r>
      <t>German</t>
    </r>
    <r>
      <rPr>
        <vertAlign val="superscript"/>
        <sz val="10"/>
        <rFont val="Calibri"/>
        <family val="2"/>
        <scheme val="minor"/>
      </rPr>
      <t xml:space="preserve"> FrF5</t>
    </r>
  </si>
  <si>
    <r>
      <t>10</t>
    </r>
    <r>
      <rPr>
        <sz val="10"/>
        <rFont val="Calibri"/>
        <family val="2"/>
        <scheme val="minor"/>
      </rPr>
      <t xml:space="preserve"> w</t>
    </r>
    <r>
      <rPr>
        <sz val="10"/>
        <color indexed="10"/>
        <rFont val="Calibri"/>
        <family val="2"/>
        <scheme val="minor"/>
      </rPr>
      <t xml:space="preserve"> 41</t>
    </r>
  </si>
  <si>
    <r>
      <t>15</t>
    </r>
    <r>
      <rPr>
        <sz val="10"/>
        <rFont val="Calibri"/>
        <family val="2"/>
        <scheme val="minor"/>
      </rPr>
      <t xml:space="preserve"> w</t>
    </r>
    <r>
      <rPr>
        <sz val="10"/>
        <color indexed="10"/>
        <rFont val="Calibri"/>
        <family val="2"/>
        <scheme val="minor"/>
      </rPr>
      <t xml:space="preserve"> 35</t>
    </r>
  </si>
  <si>
    <r>
      <t>44</t>
    </r>
    <r>
      <rPr>
        <sz val="10"/>
        <rFont val="Calibri"/>
        <family val="2"/>
        <scheme val="minor"/>
      </rPr>
      <t xml:space="preserve"> w</t>
    </r>
    <r>
      <rPr>
        <sz val="10"/>
        <color indexed="10"/>
        <rFont val="Calibri"/>
        <family val="2"/>
        <scheme val="minor"/>
      </rPr>
      <t xml:space="preserve"> u</t>
    </r>
  </si>
  <si>
    <r>
      <t>10</t>
    </r>
    <r>
      <rPr>
        <sz val="10"/>
        <rFont val="Calibri"/>
        <family val="2"/>
        <scheme val="minor"/>
      </rPr>
      <t xml:space="preserve"> w</t>
    </r>
    <r>
      <rPr>
        <sz val="10"/>
        <color indexed="10"/>
        <rFont val="Calibri"/>
        <family val="2"/>
        <scheme val="minor"/>
      </rPr>
      <t xml:space="preserve"> 17</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50</t>
    </r>
  </si>
  <si>
    <r>
      <t>05</t>
    </r>
    <r>
      <rPr>
        <sz val="10"/>
        <rFont val="Calibri"/>
        <family val="2"/>
        <scheme val="minor"/>
      </rPr>
      <t xml:space="preserve"> w </t>
    </r>
    <r>
      <rPr>
        <sz val="10"/>
        <color indexed="10"/>
        <rFont val="Calibri"/>
        <family val="2"/>
        <scheme val="minor"/>
      </rPr>
      <t>u</t>
    </r>
  </si>
  <si>
    <r>
      <t>24</t>
    </r>
    <r>
      <rPr>
        <sz val="10"/>
        <rFont val="Calibri"/>
        <family val="2"/>
        <scheme val="minor"/>
      </rPr>
      <t xml:space="preserve"> w </t>
    </r>
    <r>
      <rPr>
        <sz val="10"/>
        <color indexed="10"/>
        <rFont val="Calibri"/>
        <family val="2"/>
        <scheme val="minor"/>
      </rPr>
      <t>42</t>
    </r>
  </si>
  <si>
    <r>
      <t>50</t>
    </r>
    <r>
      <rPr>
        <sz val="10"/>
        <rFont val="Calibri"/>
        <family val="2"/>
        <scheme val="minor"/>
      </rPr>
      <t xml:space="preserve"> w </t>
    </r>
    <r>
      <rPr>
        <sz val="10"/>
        <color indexed="10"/>
        <rFont val="Calibri"/>
        <family val="2"/>
        <scheme val="minor"/>
      </rPr>
      <t>FrFA</t>
    </r>
  </si>
  <si>
    <r>
      <t>Dutch</t>
    </r>
    <r>
      <rPr>
        <vertAlign val="superscript"/>
        <sz val="10"/>
        <rFont val="Calibri"/>
        <family val="2"/>
        <scheme val="minor"/>
      </rPr>
      <t xml:space="preserve"> 3 BFP3</t>
    </r>
  </si>
  <si>
    <r>
      <t>56</t>
    </r>
    <r>
      <rPr>
        <sz val="10"/>
        <rFont val="Calibri"/>
        <family val="2"/>
        <scheme val="minor"/>
      </rPr>
      <t xml:space="preserve"> w </t>
    </r>
    <r>
      <rPr>
        <sz val="10"/>
        <color indexed="10"/>
        <rFont val="Calibri"/>
        <family val="2"/>
        <scheme val="minor"/>
      </rPr>
      <t>57</t>
    </r>
  </si>
  <si>
    <r>
      <t>u</t>
    </r>
    <r>
      <rPr>
        <sz val="10"/>
        <rFont val="Calibri"/>
        <family val="2"/>
        <scheme val="minor"/>
      </rPr>
      <t xml:space="preserve"> w </t>
    </r>
    <r>
      <rPr>
        <sz val="10"/>
        <color indexed="10"/>
        <rFont val="Calibri"/>
        <family val="2"/>
        <scheme val="minor"/>
      </rPr>
      <t>FrFA</t>
    </r>
  </si>
  <si>
    <r>
      <t>Partisan (AK)</t>
    </r>
    <r>
      <rPr>
        <vertAlign val="superscript"/>
        <sz val="10"/>
        <rFont val="Calibri"/>
        <family val="2"/>
        <scheme val="minor"/>
      </rPr>
      <t xml:space="preserve"> 12 G</t>
    </r>
  </si>
  <si>
    <r>
      <t>04</t>
    </r>
    <r>
      <rPr>
        <sz val="10"/>
        <rFont val="Calibri"/>
        <family val="2"/>
        <scheme val="minor"/>
      </rPr>
      <t xml:space="preserve"> w</t>
    </r>
    <r>
      <rPr>
        <sz val="10"/>
        <color indexed="10"/>
        <rFont val="Calibri"/>
        <family val="2"/>
        <scheme val="minor"/>
      </rPr>
      <t xml:space="preserve"> 18</t>
    </r>
    <r>
      <rPr>
        <sz val="10"/>
        <rFont val="Calibri"/>
        <family val="2"/>
        <scheme val="minor"/>
      </rPr>
      <t xml:space="preserve"> w </t>
    </r>
    <r>
      <rPr>
        <sz val="10"/>
        <color indexed="10"/>
        <rFont val="Calibri"/>
        <family val="2"/>
        <scheme val="minor"/>
      </rPr>
      <t>58</t>
    </r>
  </si>
  <si>
    <r>
      <t xml:space="preserve">FrFA </t>
    </r>
    <r>
      <rPr>
        <sz val="10"/>
        <rFont val="Calibri"/>
        <family val="2"/>
        <scheme val="minor"/>
      </rPr>
      <t>w</t>
    </r>
    <r>
      <rPr>
        <sz val="10"/>
        <color indexed="10"/>
        <rFont val="Calibri"/>
        <family val="2"/>
        <scheme val="minor"/>
      </rPr>
      <t xml:space="preserve"> 4</t>
    </r>
  </si>
  <si>
    <r>
      <t xml:space="preserve">FrFA </t>
    </r>
    <r>
      <rPr>
        <sz val="10"/>
        <rFont val="Calibri"/>
        <family val="2"/>
        <scheme val="minor"/>
      </rPr>
      <t>w</t>
    </r>
    <r>
      <rPr>
        <sz val="10"/>
        <color indexed="10"/>
        <rFont val="Calibri"/>
        <family val="2"/>
        <scheme val="minor"/>
      </rPr>
      <t xml:space="preserve"> 41 </t>
    </r>
    <r>
      <rPr>
        <sz val="10"/>
        <rFont val="Calibri"/>
        <family val="2"/>
        <scheme val="minor"/>
      </rPr>
      <t>w</t>
    </r>
    <r>
      <rPr>
        <sz val="10"/>
        <color indexed="10"/>
        <rFont val="Calibri"/>
        <family val="2"/>
        <scheme val="minor"/>
      </rPr>
      <t xml:space="preserve"> 46 </t>
    </r>
    <r>
      <rPr>
        <sz val="10"/>
        <rFont val="Calibri"/>
        <family val="2"/>
        <scheme val="minor"/>
      </rPr>
      <t>w</t>
    </r>
    <r>
      <rPr>
        <sz val="10"/>
        <color indexed="10"/>
        <rFont val="Calibri"/>
        <family val="2"/>
        <scheme val="minor"/>
      </rPr>
      <t xml:space="preserve"> 62</t>
    </r>
  </si>
  <si>
    <r>
      <t xml:space="preserve">64 </t>
    </r>
    <r>
      <rPr>
        <sz val="10"/>
        <rFont val="Calibri"/>
        <family val="2"/>
        <scheme val="minor"/>
      </rPr>
      <t>w</t>
    </r>
    <r>
      <rPr>
        <sz val="10"/>
        <color indexed="10"/>
        <rFont val="Calibri"/>
        <family val="2"/>
        <scheme val="minor"/>
      </rPr>
      <t xml:space="preserve"> 65</t>
    </r>
  </si>
  <si>
    <r>
      <t>Brazilian</t>
    </r>
    <r>
      <rPr>
        <vertAlign val="superscript"/>
        <sz val="10"/>
        <rFont val="Calibri"/>
        <family val="2"/>
        <scheme val="minor"/>
      </rPr>
      <t xml:space="preserve"> A</t>
    </r>
  </si>
  <si>
    <r>
      <t xml:space="preserve">8 </t>
    </r>
    <r>
      <rPr>
        <sz val="10"/>
        <rFont val="Calibri"/>
        <family val="2"/>
        <scheme val="minor"/>
      </rPr>
      <t>w</t>
    </r>
    <r>
      <rPr>
        <sz val="10"/>
        <color indexed="10"/>
        <rFont val="Calibri"/>
        <family val="2"/>
        <scheme val="minor"/>
      </rPr>
      <t xml:space="preserve"> 51</t>
    </r>
  </si>
  <si>
    <r>
      <t xml:space="preserve">q </t>
    </r>
    <r>
      <rPr>
        <sz val="10"/>
        <rFont val="Calibri"/>
        <family val="2"/>
        <scheme val="minor"/>
      </rPr>
      <t>w</t>
    </r>
    <r>
      <rPr>
        <sz val="10"/>
        <color indexed="10"/>
        <rFont val="Calibri"/>
        <family val="2"/>
        <scheme val="minor"/>
      </rPr>
      <t xml:space="preserve"> 53</t>
    </r>
  </si>
  <si>
    <r>
      <t>Estonian</t>
    </r>
    <r>
      <rPr>
        <vertAlign val="superscript"/>
        <sz val="10"/>
        <rFont val="Calibri"/>
        <family val="2"/>
        <scheme val="minor"/>
      </rPr>
      <t xml:space="preserve"> 3</t>
    </r>
  </si>
  <si>
    <r>
      <t xml:space="preserve">36 </t>
    </r>
    <r>
      <rPr>
        <sz val="10"/>
        <rFont val="Calibri"/>
        <family val="2"/>
        <scheme val="minor"/>
      </rPr>
      <t>w</t>
    </r>
    <r>
      <rPr>
        <sz val="10"/>
        <color rgb="FFFF0000"/>
        <rFont val="Calibri"/>
        <family val="2"/>
        <scheme val="minor"/>
      </rPr>
      <t xml:space="preserve"> 47</t>
    </r>
  </si>
  <si>
    <r>
      <t xml:space="preserve">s </t>
    </r>
    <r>
      <rPr>
        <sz val="10"/>
        <rFont val="Calibri"/>
        <family val="2"/>
        <scheme val="minor"/>
      </rPr>
      <t>w</t>
    </r>
    <r>
      <rPr>
        <sz val="10"/>
        <color rgb="FFFF0000"/>
        <rFont val="Calibri"/>
        <family val="2"/>
        <scheme val="minor"/>
      </rPr>
      <t xml:space="preserve"> d</t>
    </r>
  </si>
  <si>
    <r>
      <t xml:space="preserve">40 </t>
    </r>
    <r>
      <rPr>
        <sz val="10"/>
        <rFont val="Calibri"/>
        <family val="2"/>
        <scheme val="minor"/>
      </rPr>
      <t>w</t>
    </r>
    <r>
      <rPr>
        <sz val="10"/>
        <color rgb="FFFF0000"/>
        <rFont val="Calibri"/>
        <family val="2"/>
        <scheme val="minor"/>
      </rPr>
      <t xml:space="preserve"> 62</t>
    </r>
  </si>
  <si>
    <r>
      <t xml:space="preserve">FrFA </t>
    </r>
    <r>
      <rPr>
        <sz val="10"/>
        <rFont val="Calibri"/>
        <family val="2"/>
        <scheme val="minor"/>
      </rPr>
      <t>w</t>
    </r>
    <r>
      <rPr>
        <sz val="10"/>
        <color rgb="FFFF0000"/>
        <rFont val="Calibri"/>
        <family val="2"/>
        <scheme val="minor"/>
      </rPr>
      <t xml:space="preserve"> x</t>
    </r>
  </si>
  <si>
    <r>
      <t xml:space="preserve">41 </t>
    </r>
    <r>
      <rPr>
        <sz val="10"/>
        <rFont val="Calibri"/>
        <family val="2"/>
        <scheme val="minor"/>
      </rPr>
      <t>w</t>
    </r>
    <r>
      <rPr>
        <sz val="10"/>
        <color rgb="FFFF0000"/>
        <rFont val="Calibri"/>
        <family val="2"/>
        <scheme val="minor"/>
      </rPr>
      <t xml:space="preserve"> 50</t>
    </r>
  </si>
  <si>
    <r>
      <t>09</t>
    </r>
    <r>
      <rPr>
        <sz val="10"/>
        <rFont val="Calibri"/>
        <family val="2"/>
        <scheme val="minor"/>
      </rPr>
      <t xml:space="preserve"> w </t>
    </r>
    <r>
      <rPr>
        <sz val="10"/>
        <color indexed="10"/>
        <rFont val="Calibri"/>
        <family val="2"/>
        <scheme val="minor"/>
      </rPr>
      <t>16</t>
    </r>
  </si>
  <si>
    <r>
      <t>33</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 xml:space="preserve">41 </t>
    </r>
    <r>
      <rPr>
        <sz val="10"/>
        <rFont val="Calibri"/>
        <family val="2"/>
        <scheme val="minor"/>
      </rPr>
      <t>w</t>
    </r>
    <r>
      <rPr>
        <sz val="10"/>
        <color indexed="10"/>
        <rFont val="Calibri"/>
        <family val="2"/>
        <scheme val="minor"/>
      </rPr>
      <t xml:space="preserve"> 42</t>
    </r>
  </si>
  <si>
    <r>
      <t>Humans</t>
    </r>
    <r>
      <rPr>
        <vertAlign val="superscript"/>
        <sz val="10"/>
        <rFont val="Calibri"/>
        <family val="2"/>
        <scheme val="minor"/>
      </rPr>
      <t xml:space="preserve"> 2 G R</t>
    </r>
  </si>
  <si>
    <r>
      <t>10</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 xml:space="preserve">41 </t>
    </r>
    <r>
      <rPr>
        <sz val="10"/>
        <rFont val="Calibri"/>
        <family val="2"/>
        <scheme val="minor"/>
      </rPr>
      <t>w</t>
    </r>
    <r>
      <rPr>
        <sz val="10"/>
        <color indexed="10"/>
        <rFont val="Calibri"/>
        <family val="2"/>
        <scheme val="minor"/>
      </rPr>
      <t xml:space="preserve"> 47</t>
    </r>
  </si>
  <si>
    <r>
      <t>Philippine</t>
    </r>
    <r>
      <rPr>
        <vertAlign val="superscript"/>
        <sz val="10"/>
        <rFont val="Calibri"/>
        <family val="2"/>
        <scheme val="minor"/>
      </rPr>
      <t xml:space="preserve"> 3</t>
    </r>
    <r>
      <rPr>
        <sz val="10"/>
        <rFont val="Calibri"/>
        <family val="2"/>
        <scheme val="minor"/>
      </rPr>
      <t xml:space="preserve"> / American</t>
    </r>
  </si>
  <si>
    <r>
      <t>Vietnamese</t>
    </r>
    <r>
      <rPr>
        <vertAlign val="superscript"/>
        <sz val="10"/>
        <rFont val="Calibri"/>
        <family val="2"/>
        <scheme val="minor"/>
      </rPr>
      <t xml:space="preserve"> 5</t>
    </r>
  </si>
  <si>
    <r>
      <t xml:space="preserve">American / Canadian </t>
    </r>
    <r>
      <rPr>
        <vertAlign val="superscript"/>
        <sz val="10"/>
        <rFont val="Calibri"/>
        <family val="2"/>
        <scheme val="minor"/>
      </rPr>
      <t>4</t>
    </r>
  </si>
  <si>
    <r>
      <t>37</t>
    </r>
    <r>
      <rPr>
        <sz val="10"/>
        <rFont val="Calibri"/>
        <family val="2"/>
        <scheme val="minor"/>
      </rPr>
      <t xml:space="preserve"> w </t>
    </r>
    <r>
      <rPr>
        <sz val="10"/>
        <color indexed="10"/>
        <rFont val="Calibri"/>
        <family val="2"/>
        <scheme val="minor"/>
      </rPr>
      <t>57</t>
    </r>
  </si>
  <si>
    <r>
      <t xml:space="preserve">American / Partisan (FFI) </t>
    </r>
    <r>
      <rPr>
        <vertAlign val="superscript"/>
        <sz val="10"/>
        <rFont val="Calibri"/>
        <family val="2"/>
        <scheme val="minor"/>
      </rPr>
      <t>12</t>
    </r>
  </si>
  <si>
    <r>
      <t>a</t>
    </r>
    <r>
      <rPr>
        <sz val="10"/>
        <rFont val="Calibri"/>
        <family val="2"/>
        <scheme val="minor"/>
      </rPr>
      <t xml:space="preserve"> w b w c w </t>
    </r>
    <r>
      <rPr>
        <sz val="10"/>
        <color indexed="10"/>
        <rFont val="Calibri"/>
        <family val="2"/>
        <scheme val="minor"/>
      </rPr>
      <t>d</t>
    </r>
  </si>
  <si>
    <r>
      <t>01</t>
    </r>
    <r>
      <rPr>
        <sz val="10"/>
        <rFont val="Calibri"/>
        <family val="2"/>
        <scheme val="minor"/>
      </rPr>
      <t xml:space="preserve"> w </t>
    </r>
    <r>
      <rPr>
        <sz val="10"/>
        <color indexed="10"/>
        <rFont val="Calibri"/>
        <family val="2"/>
        <scheme val="minor"/>
      </rPr>
      <t>07</t>
    </r>
    <r>
      <rPr>
        <sz val="10"/>
        <rFont val="Calibri"/>
        <family val="2"/>
        <scheme val="minor"/>
      </rPr>
      <t xml:space="preserve"> w 08 w 20 w </t>
    </r>
    <r>
      <rPr>
        <sz val="10"/>
        <color indexed="10"/>
        <rFont val="Calibri"/>
        <family val="2"/>
        <scheme val="minor"/>
      </rPr>
      <t>21</t>
    </r>
    <r>
      <rPr>
        <sz val="10"/>
        <rFont val="Calibri"/>
        <family val="2"/>
        <scheme val="minor"/>
      </rPr>
      <t xml:space="preserve"> w 22</t>
    </r>
  </si>
  <si>
    <r>
      <t>13</t>
    </r>
    <r>
      <rPr>
        <sz val="10"/>
        <rFont val="Calibri"/>
        <family val="2"/>
        <scheme val="minor"/>
      </rPr>
      <t xml:space="preserve"> w </t>
    </r>
    <r>
      <rPr>
        <sz val="10"/>
        <color indexed="10"/>
        <rFont val="Calibri"/>
        <family val="2"/>
        <scheme val="minor"/>
      </rPr>
      <t>60</t>
    </r>
  </si>
  <si>
    <r>
      <t>34</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37</t>
    </r>
    <r>
      <rPr>
        <sz val="10"/>
        <rFont val="Calibri"/>
        <family val="2"/>
        <scheme val="minor"/>
      </rPr>
      <t xml:space="preserve"> w </t>
    </r>
    <r>
      <rPr>
        <sz val="10"/>
        <color indexed="10"/>
        <rFont val="Calibri"/>
        <family val="2"/>
        <scheme val="minor"/>
      </rPr>
      <t>62</t>
    </r>
  </si>
  <si>
    <r>
      <t>17</t>
    </r>
    <r>
      <rPr>
        <sz val="10"/>
        <rFont val="Calibri"/>
        <family val="2"/>
        <scheme val="minor"/>
      </rPr>
      <t xml:space="preserve"> w </t>
    </r>
    <r>
      <rPr>
        <sz val="10"/>
        <color indexed="10"/>
        <rFont val="Calibri"/>
        <family val="2"/>
        <scheme val="minor"/>
      </rPr>
      <t>2a</t>
    </r>
  </si>
  <si>
    <r>
      <t>16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46</t>
    </r>
  </si>
  <si>
    <r>
      <t>35</t>
    </r>
    <r>
      <rPr>
        <sz val="10"/>
        <rFont val="Calibri"/>
        <family val="2"/>
        <scheme val="minor"/>
      </rPr>
      <t xml:space="preserve"> w </t>
    </r>
    <r>
      <rPr>
        <sz val="10"/>
        <color indexed="10"/>
        <rFont val="Calibri"/>
        <family val="2"/>
        <scheme val="minor"/>
      </rPr>
      <t>53</t>
    </r>
  </si>
  <si>
    <r>
      <t>14</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46</t>
    </r>
  </si>
  <si>
    <r>
      <t>16</t>
    </r>
    <r>
      <rPr>
        <sz val="10"/>
        <rFont val="Calibri"/>
        <family val="2"/>
        <scheme val="minor"/>
      </rPr>
      <t xml:space="preserve"> w </t>
    </r>
    <r>
      <rPr>
        <sz val="10"/>
        <color indexed="10"/>
        <rFont val="Calibri"/>
        <family val="2"/>
        <scheme val="minor"/>
      </rPr>
      <t>38</t>
    </r>
  </si>
  <si>
    <r>
      <t>11</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 xml:space="preserve">v </t>
    </r>
    <r>
      <rPr>
        <sz val="10"/>
        <rFont val="Calibri"/>
        <family val="2"/>
        <scheme val="minor"/>
      </rPr>
      <t>w</t>
    </r>
    <r>
      <rPr>
        <sz val="10"/>
        <color indexed="10"/>
        <rFont val="Calibri"/>
        <family val="2"/>
        <scheme val="minor"/>
      </rPr>
      <t xml:space="preserve"> x</t>
    </r>
  </si>
  <si>
    <r>
      <t>10</t>
    </r>
    <r>
      <rPr>
        <sz val="10"/>
        <rFont val="Calibri"/>
        <family val="2"/>
        <scheme val="minor"/>
      </rPr>
      <t xml:space="preserve"> w </t>
    </r>
    <r>
      <rPr>
        <sz val="10"/>
        <color indexed="10"/>
        <rFont val="Calibri"/>
        <family val="2"/>
        <scheme val="minor"/>
      </rPr>
      <t>43</t>
    </r>
  </si>
  <si>
    <r>
      <t>44</t>
    </r>
    <r>
      <rPr>
        <sz val="10"/>
        <rFont val="Calibri"/>
        <family val="2"/>
        <scheme val="minor"/>
      </rPr>
      <t xml:space="preserve"> w </t>
    </r>
    <r>
      <rPr>
        <sz val="10"/>
        <color indexed="10"/>
        <rFont val="Calibri"/>
        <family val="2"/>
        <scheme val="minor"/>
      </rPr>
      <t>53</t>
    </r>
  </si>
  <si>
    <r>
      <t>21</t>
    </r>
    <r>
      <rPr>
        <sz val="10"/>
        <rFont val="Calibri"/>
        <family val="2"/>
        <scheme val="minor"/>
      </rPr>
      <t xml:space="preserve"> w </t>
    </r>
    <r>
      <rPr>
        <sz val="10"/>
        <color indexed="10"/>
        <rFont val="Calibri"/>
        <family val="2"/>
        <scheme val="minor"/>
      </rPr>
      <t>49</t>
    </r>
  </si>
  <si>
    <r>
      <t>Canadian</t>
    </r>
    <r>
      <rPr>
        <vertAlign val="superscript"/>
        <sz val="10"/>
        <rFont val="Calibri"/>
        <family val="2"/>
        <scheme val="minor"/>
      </rPr>
      <t xml:space="preserve"> 4 F</t>
    </r>
  </si>
  <si>
    <r>
      <t xml:space="preserve">16 w </t>
    </r>
    <r>
      <rPr>
        <sz val="10"/>
        <color indexed="10"/>
        <rFont val="Calibri"/>
        <family val="2"/>
        <scheme val="minor"/>
      </rPr>
      <t>38</t>
    </r>
    <r>
      <rPr>
        <sz val="10"/>
        <rFont val="Calibri"/>
        <family val="2"/>
        <scheme val="minor"/>
      </rPr>
      <t xml:space="preserve"> w 44 w </t>
    </r>
    <r>
      <rPr>
        <sz val="10"/>
        <color indexed="10"/>
        <rFont val="Calibri"/>
        <family val="2"/>
        <scheme val="minor"/>
      </rPr>
      <t xml:space="preserve">46 </t>
    </r>
    <r>
      <rPr>
        <sz val="10"/>
        <rFont val="Calibri"/>
        <family val="2"/>
        <scheme val="minor"/>
      </rPr>
      <t>w 49 w 53 w BFP B</t>
    </r>
  </si>
  <si>
    <r>
      <rPr>
        <sz val="10"/>
        <color rgb="FFFF0000"/>
        <rFont val="Calibri"/>
        <family val="2"/>
        <scheme val="minor"/>
      </rPr>
      <t>33</t>
    </r>
    <r>
      <rPr>
        <sz val="10"/>
        <rFont val="Calibri"/>
        <family val="2"/>
        <scheme val="minor"/>
      </rPr>
      <t xml:space="preserve"> w </t>
    </r>
    <r>
      <rPr>
        <sz val="10"/>
        <color rgb="FFFF0000"/>
        <rFont val="Calibri"/>
        <family val="2"/>
        <scheme val="minor"/>
      </rPr>
      <t>37</t>
    </r>
  </si>
  <si>
    <r>
      <t>02</t>
    </r>
    <r>
      <rPr>
        <sz val="10"/>
        <rFont val="Calibri"/>
        <family val="2"/>
        <scheme val="minor"/>
      </rPr>
      <t xml:space="preserve"> w </t>
    </r>
    <r>
      <rPr>
        <sz val="10"/>
        <color indexed="10"/>
        <rFont val="Calibri"/>
        <family val="2"/>
        <scheme val="minor"/>
      </rPr>
      <t>07</t>
    </r>
    <r>
      <rPr>
        <sz val="10"/>
        <rFont val="Calibri"/>
        <family val="2"/>
        <scheme val="minor"/>
      </rPr>
      <t xml:space="preserve"> w 39 w 40</t>
    </r>
  </si>
  <si>
    <r>
      <t>German</t>
    </r>
    <r>
      <rPr>
        <vertAlign val="superscript"/>
        <sz val="10"/>
        <rFont val="Calibri"/>
        <family val="2"/>
        <scheme val="minor"/>
      </rPr>
      <t xml:space="preserve"> Al</t>
    </r>
  </si>
  <si>
    <r>
      <t>10</t>
    </r>
    <r>
      <rPr>
        <sz val="10"/>
        <color indexed="8"/>
        <rFont val="Calibri"/>
        <family val="2"/>
        <scheme val="minor"/>
      </rPr>
      <t xml:space="preserve"> w </t>
    </r>
    <r>
      <rPr>
        <sz val="10"/>
        <color indexed="10"/>
        <rFont val="Calibri"/>
        <family val="2"/>
        <scheme val="minor"/>
      </rPr>
      <t>17</t>
    </r>
  </si>
  <si>
    <r>
      <t>42</t>
    </r>
    <r>
      <rPr>
        <sz val="10"/>
        <color indexed="8"/>
        <rFont val="Calibri"/>
        <family val="2"/>
        <scheme val="minor"/>
      </rPr>
      <t xml:space="preserve"> w </t>
    </r>
    <r>
      <rPr>
        <sz val="10"/>
        <color indexed="10"/>
        <rFont val="Calibri"/>
        <family val="2"/>
        <scheme val="minor"/>
      </rPr>
      <t>58</t>
    </r>
  </si>
  <si>
    <r>
      <t>07</t>
    </r>
    <r>
      <rPr>
        <sz val="10"/>
        <rFont val="Calibri"/>
        <family val="2"/>
        <scheme val="minor"/>
      </rPr>
      <t xml:space="preserve"> w 08 w </t>
    </r>
    <r>
      <rPr>
        <sz val="10"/>
        <color indexed="10"/>
        <rFont val="Calibri"/>
        <family val="2"/>
        <scheme val="minor"/>
      </rPr>
      <t xml:space="preserve">32 </t>
    </r>
    <r>
      <rPr>
        <sz val="10"/>
        <rFont val="Calibri"/>
        <family val="2"/>
        <scheme val="minor"/>
      </rPr>
      <t xml:space="preserve">w </t>
    </r>
    <r>
      <rPr>
        <sz val="10"/>
        <color indexed="10"/>
        <rFont val="Calibri"/>
        <family val="2"/>
        <scheme val="minor"/>
      </rPr>
      <t>34</t>
    </r>
    <r>
      <rPr>
        <sz val="10"/>
        <rFont val="Calibri"/>
        <family val="2"/>
        <scheme val="minor"/>
      </rPr>
      <t xml:space="preserve"> w 42 w 45</t>
    </r>
  </si>
  <si>
    <r>
      <t>Monkeys With Typewriters, Vol.</t>
    </r>
    <r>
      <rPr>
        <u/>
        <sz val="10"/>
        <rFont val="Calibri"/>
        <family val="2"/>
        <scheme val="minor"/>
      </rPr>
      <t xml:space="preserve"> III: Russian Special Ops</t>
    </r>
  </si>
  <si>
    <r>
      <t>02</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08</t>
    </r>
    <r>
      <rPr>
        <sz val="10"/>
        <rFont val="Arial"/>
        <family val="2"/>
      </rPr>
      <t/>
    </r>
  </si>
  <si>
    <r>
      <t>04</t>
    </r>
    <r>
      <rPr>
        <sz val="10"/>
        <rFont val="Calibri"/>
        <family val="2"/>
        <scheme val="minor"/>
      </rPr>
      <t xml:space="preserve"> w </t>
    </r>
    <r>
      <rPr>
        <sz val="10"/>
        <color indexed="10"/>
        <rFont val="Calibri"/>
        <family val="2"/>
        <scheme val="minor"/>
      </rPr>
      <t>05</t>
    </r>
    <r>
      <rPr>
        <sz val="10"/>
        <rFont val="Arial"/>
        <family val="2"/>
      </rPr>
      <t/>
    </r>
  </si>
  <si>
    <r>
      <t>02</t>
    </r>
    <r>
      <rPr>
        <sz val="10"/>
        <rFont val="Calibri"/>
        <family val="2"/>
        <scheme val="minor"/>
      </rPr>
      <t xml:space="preserve"> w </t>
    </r>
    <r>
      <rPr>
        <sz val="10"/>
        <color indexed="10"/>
        <rFont val="Calibri"/>
        <family val="2"/>
        <scheme val="minor"/>
      </rPr>
      <t>05</t>
    </r>
    <r>
      <rPr>
        <sz val="10"/>
        <rFont val="Arial"/>
        <family val="2"/>
      </rPr>
      <t/>
    </r>
  </si>
  <si>
    <r>
      <t>04</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08</t>
    </r>
    <r>
      <rPr>
        <sz val="10"/>
        <rFont val="Arial"/>
        <family val="2"/>
      </rPr>
      <t/>
    </r>
  </si>
  <si>
    <r>
      <t>02</t>
    </r>
    <r>
      <rPr>
        <sz val="10"/>
        <rFont val="Calibri"/>
        <family val="2"/>
        <scheme val="minor"/>
      </rPr>
      <t xml:space="preserve"> w </t>
    </r>
    <r>
      <rPr>
        <sz val="10"/>
        <color indexed="10"/>
        <rFont val="Calibri"/>
        <family val="2"/>
        <scheme val="minor"/>
      </rPr>
      <t>03</t>
    </r>
    <r>
      <rPr>
        <sz val="10"/>
        <rFont val="Calibri"/>
        <family val="2"/>
        <scheme val="minor"/>
      </rPr>
      <t xml:space="preserve"> w </t>
    </r>
    <r>
      <rPr>
        <sz val="10"/>
        <color indexed="10"/>
        <rFont val="Calibri"/>
        <family val="2"/>
        <scheme val="minor"/>
      </rPr>
      <t>07</t>
    </r>
    <r>
      <rPr>
        <sz val="10"/>
        <rFont val="Calibri"/>
        <family val="2"/>
        <scheme val="minor"/>
      </rPr>
      <t xml:space="preserve"> w </t>
    </r>
    <r>
      <rPr>
        <sz val="10"/>
        <color indexed="10"/>
        <rFont val="Calibri"/>
        <family val="2"/>
        <scheme val="minor"/>
      </rPr>
      <t>08</t>
    </r>
    <r>
      <rPr>
        <sz val="10"/>
        <rFont val="Arial"/>
        <family val="2"/>
      </rPr>
      <t/>
    </r>
  </si>
  <si>
    <r>
      <t>02</t>
    </r>
    <r>
      <rPr>
        <sz val="10"/>
        <rFont val="Calibri"/>
        <family val="2"/>
        <scheme val="minor"/>
      </rPr>
      <t xml:space="preserve"> w </t>
    </r>
    <r>
      <rPr>
        <sz val="10"/>
        <color indexed="10"/>
        <rFont val="Calibri"/>
        <family val="2"/>
        <scheme val="minor"/>
      </rPr>
      <t>08</t>
    </r>
    <r>
      <rPr>
        <sz val="10"/>
        <rFont val="Arial"/>
        <family val="2"/>
      </rPr>
      <t/>
    </r>
  </si>
  <si>
    <r>
      <t>02</t>
    </r>
    <r>
      <rPr>
        <sz val="10"/>
        <rFont val="Calibri"/>
        <family val="2"/>
        <scheme val="minor"/>
      </rPr>
      <t xml:space="preserve"> w </t>
    </r>
    <r>
      <rPr>
        <sz val="10"/>
        <color indexed="10"/>
        <rFont val="Calibri"/>
        <family val="2"/>
        <scheme val="minor"/>
      </rPr>
      <t>03</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08</t>
    </r>
    <r>
      <rPr>
        <sz val="10"/>
        <rFont val="Arial"/>
        <family val="2"/>
      </rPr>
      <t/>
    </r>
  </si>
  <si>
    <r>
      <t>04</t>
    </r>
    <r>
      <rPr>
        <sz val="10"/>
        <rFont val="Calibri"/>
        <family val="2"/>
        <scheme val="minor"/>
      </rPr>
      <t xml:space="preserve"> w </t>
    </r>
    <r>
      <rPr>
        <sz val="10"/>
        <color indexed="10"/>
        <rFont val="Calibri"/>
        <family val="2"/>
        <scheme val="minor"/>
      </rPr>
      <t>05</t>
    </r>
  </si>
  <si>
    <r>
      <t xml:space="preserve">02 </t>
    </r>
    <r>
      <rPr>
        <b/>
        <i/>
        <sz val="10"/>
        <color indexed="12"/>
        <rFont val="Calibri"/>
        <family val="2"/>
        <scheme val="minor"/>
      </rPr>
      <t>or</t>
    </r>
    <r>
      <rPr>
        <sz val="10"/>
        <rFont val="Calibri"/>
        <family val="2"/>
        <scheme val="minor"/>
      </rPr>
      <t xml:space="preserve"> 04 </t>
    </r>
    <r>
      <rPr>
        <b/>
        <i/>
        <sz val="10"/>
        <color indexed="12"/>
        <rFont val="Calibri"/>
        <family val="2"/>
        <scheme val="minor"/>
      </rPr>
      <t>or</t>
    </r>
    <r>
      <rPr>
        <sz val="10"/>
        <rFont val="Calibri"/>
        <family val="2"/>
        <scheme val="minor"/>
      </rPr>
      <t xml:space="preserve"> 05</t>
    </r>
  </si>
  <si>
    <r>
      <t>Russian / Partisan (ELAS)</t>
    </r>
    <r>
      <rPr>
        <vertAlign val="superscript"/>
        <sz val="10"/>
        <rFont val="Calibri"/>
        <family val="2"/>
        <scheme val="minor"/>
      </rPr>
      <t xml:space="preserve"> 12</t>
    </r>
  </si>
  <si>
    <r>
      <t>Croatian</t>
    </r>
    <r>
      <rPr>
        <vertAlign val="superscript"/>
        <sz val="10"/>
        <rFont val="Calibri"/>
        <family val="2"/>
        <scheme val="minor"/>
      </rPr>
      <t xml:space="preserve"> 12</t>
    </r>
  </si>
  <si>
    <r>
      <t>Polish</t>
    </r>
    <r>
      <rPr>
        <vertAlign val="superscript"/>
        <sz val="10"/>
        <rFont val="Calibri"/>
        <family val="2"/>
        <scheme val="minor"/>
      </rPr>
      <t xml:space="preserve"> 12</t>
    </r>
    <r>
      <rPr>
        <sz val="10"/>
        <rFont val="Calibri"/>
        <family val="2"/>
        <scheme val="minor"/>
      </rPr>
      <t xml:space="preserve"> / Russian</t>
    </r>
  </si>
  <si>
    <r>
      <t>Moroccan (Rif)</t>
    </r>
    <r>
      <rPr>
        <vertAlign val="superscript"/>
        <sz val="10"/>
        <rFont val="Calibri"/>
        <family val="2"/>
        <scheme val="minor"/>
      </rPr>
      <t xml:space="preserve"> 3</t>
    </r>
  </si>
  <si>
    <r>
      <t>Spanish</t>
    </r>
    <r>
      <rPr>
        <vertAlign val="superscript"/>
        <sz val="10"/>
        <rFont val="Calibri"/>
        <family val="2"/>
        <scheme val="minor"/>
      </rPr>
      <t xml:space="preserve"> 1</t>
    </r>
  </si>
  <si>
    <r>
      <t>Grenadier 10</t>
    </r>
    <r>
      <rPr>
        <u/>
        <vertAlign val="superscript"/>
        <sz val="10"/>
        <rFont val="Calibri"/>
        <family val="2"/>
        <scheme val="minor"/>
      </rPr>
      <t>th</t>
    </r>
    <r>
      <rPr>
        <u/>
        <sz val="10"/>
        <rFont val="Calibri"/>
        <family val="2"/>
        <scheme val="minor"/>
      </rPr>
      <t xml:space="preserve"> Anniversary ASL Scenario Pack</t>
    </r>
  </si>
  <si>
    <r>
      <t>17</t>
    </r>
    <r>
      <rPr>
        <sz val="10"/>
        <rFont val="Calibri"/>
        <family val="2"/>
        <scheme val="minor"/>
      </rPr>
      <t xml:space="preserve"> w </t>
    </r>
    <r>
      <rPr>
        <sz val="10"/>
        <color indexed="10"/>
        <rFont val="Calibri"/>
        <family val="2"/>
        <scheme val="minor"/>
      </rPr>
      <t>44</t>
    </r>
  </si>
  <si>
    <r>
      <t>Grenadier 10</t>
    </r>
    <r>
      <rPr>
        <vertAlign val="superscript"/>
        <sz val="10"/>
        <rFont val="Calibri"/>
        <family val="2"/>
        <scheme val="minor"/>
      </rPr>
      <t>th</t>
    </r>
    <r>
      <rPr>
        <sz val="10"/>
        <rFont val="Calibri"/>
        <family val="2"/>
        <scheme val="minor"/>
      </rPr>
      <t xml:space="preserve"> Anniversary ASL Scenario Pack</t>
    </r>
  </si>
  <si>
    <r>
      <t>19</t>
    </r>
    <r>
      <rPr>
        <sz val="10"/>
        <rFont val="Calibri"/>
        <family val="2"/>
        <scheme val="minor"/>
      </rPr>
      <t xml:space="preserve"> w </t>
    </r>
    <r>
      <rPr>
        <sz val="10"/>
        <color indexed="10"/>
        <rFont val="Calibri"/>
        <family val="2"/>
        <scheme val="minor"/>
      </rPr>
      <t xml:space="preserve">44 </t>
    </r>
    <r>
      <rPr>
        <sz val="10"/>
        <rFont val="Calibri"/>
        <family val="2"/>
        <scheme val="minor"/>
      </rPr>
      <t>w</t>
    </r>
    <r>
      <rPr>
        <sz val="10"/>
        <color indexed="10"/>
        <rFont val="Calibri"/>
        <family val="2"/>
        <scheme val="minor"/>
      </rPr>
      <t xml:space="preserve"> x</t>
    </r>
  </si>
  <si>
    <r>
      <t xml:space="preserve">38 </t>
    </r>
    <r>
      <rPr>
        <sz val="10"/>
        <rFont val="Calibri"/>
        <family val="2"/>
        <scheme val="minor"/>
      </rPr>
      <t>w</t>
    </r>
    <r>
      <rPr>
        <sz val="10"/>
        <color rgb="FFFF0000"/>
        <rFont val="Calibri"/>
        <family val="2"/>
        <scheme val="minor"/>
      </rPr>
      <t xml:space="preserve"> 49</t>
    </r>
  </si>
  <si>
    <r>
      <t>05</t>
    </r>
    <r>
      <rPr>
        <sz val="10"/>
        <rFont val="Calibri"/>
        <family val="2"/>
        <scheme val="minor"/>
      </rPr>
      <t xml:space="preserve"> w </t>
    </r>
    <r>
      <rPr>
        <sz val="10"/>
        <color indexed="10"/>
        <rFont val="Calibri"/>
        <family val="2"/>
        <scheme val="minor"/>
      </rPr>
      <t>09</t>
    </r>
    <r>
      <rPr>
        <sz val="10"/>
        <rFont val="Calibri"/>
        <family val="2"/>
        <scheme val="minor"/>
      </rPr>
      <t xml:space="preserve"> w 10 w </t>
    </r>
    <r>
      <rPr>
        <sz val="10"/>
        <color indexed="10"/>
        <rFont val="Calibri"/>
        <family val="2"/>
        <scheme val="minor"/>
      </rPr>
      <t xml:space="preserve">14 </t>
    </r>
    <r>
      <rPr>
        <sz val="10"/>
        <rFont val="Calibri"/>
        <family val="2"/>
        <scheme val="minor"/>
      </rPr>
      <t xml:space="preserve">w </t>
    </r>
    <r>
      <rPr>
        <sz val="10"/>
        <color indexed="10"/>
        <rFont val="Calibri"/>
        <family val="2"/>
        <scheme val="minor"/>
      </rPr>
      <t>32</t>
    </r>
    <r>
      <rPr>
        <sz val="10"/>
        <rFont val="Calibri"/>
        <family val="2"/>
        <scheme val="minor"/>
      </rPr>
      <t xml:space="preserve"> w 37 w </t>
    </r>
    <r>
      <rPr>
        <sz val="10"/>
        <color indexed="10"/>
        <rFont val="Calibri"/>
        <family val="2"/>
        <scheme val="minor"/>
      </rPr>
      <t>39</t>
    </r>
    <r>
      <rPr>
        <sz val="10"/>
        <rFont val="Calibri"/>
        <family val="2"/>
        <scheme val="minor"/>
      </rPr>
      <t xml:space="preserve"> w 42 w 43 w 47</t>
    </r>
  </si>
  <si>
    <r>
      <t>20</t>
    </r>
    <r>
      <rPr>
        <sz val="10"/>
        <rFont val="Calibri"/>
        <family val="2"/>
        <scheme val="minor"/>
      </rPr>
      <t xml:space="preserve"> w </t>
    </r>
    <r>
      <rPr>
        <sz val="10"/>
        <color indexed="10"/>
        <rFont val="Calibri"/>
        <family val="2"/>
        <scheme val="minor"/>
      </rPr>
      <t>45</t>
    </r>
  </si>
  <si>
    <r>
      <t>02</t>
    </r>
    <r>
      <rPr>
        <sz val="10"/>
        <rFont val="Calibri"/>
        <family val="2"/>
        <scheme val="minor"/>
      </rPr>
      <t xml:space="preserve"> w </t>
    </r>
    <r>
      <rPr>
        <sz val="10"/>
        <color indexed="10"/>
        <rFont val="Calibri"/>
        <family val="2"/>
        <scheme val="minor"/>
      </rPr>
      <t>13</t>
    </r>
  </si>
  <si>
    <r>
      <t>Belgian</t>
    </r>
    <r>
      <rPr>
        <vertAlign val="superscript"/>
        <sz val="10"/>
        <rFont val="Calibri"/>
        <family val="2"/>
        <scheme val="minor"/>
      </rPr>
      <t xml:space="preserve"> 10</t>
    </r>
  </si>
  <si>
    <r>
      <t xml:space="preserve">8 </t>
    </r>
    <r>
      <rPr>
        <sz val="10"/>
        <rFont val="Calibri"/>
        <family val="2"/>
        <scheme val="minor"/>
      </rPr>
      <t>w</t>
    </r>
    <r>
      <rPr>
        <sz val="10"/>
        <color rgb="FFFF0000"/>
        <rFont val="Calibri"/>
        <family val="2"/>
        <scheme val="minor"/>
      </rPr>
      <t xml:space="preserve"> 20 </t>
    </r>
    <r>
      <rPr>
        <sz val="10"/>
        <rFont val="Calibri"/>
        <family val="2"/>
        <scheme val="minor"/>
      </rPr>
      <t>w</t>
    </r>
    <r>
      <rPr>
        <sz val="10"/>
        <color rgb="FFFF0000"/>
        <rFont val="Calibri"/>
        <family val="2"/>
        <scheme val="minor"/>
      </rPr>
      <t xml:space="preserve"> 21 </t>
    </r>
    <r>
      <rPr>
        <sz val="10"/>
        <rFont val="Calibri"/>
        <family val="2"/>
        <scheme val="minor"/>
      </rPr>
      <t>w</t>
    </r>
    <r>
      <rPr>
        <sz val="10"/>
        <color rgb="FFFF0000"/>
        <rFont val="Calibri"/>
        <family val="2"/>
        <scheme val="minor"/>
      </rPr>
      <t xml:space="preserve"> 23</t>
    </r>
  </si>
  <si>
    <r>
      <t xml:space="preserve">6 </t>
    </r>
    <r>
      <rPr>
        <sz val="10"/>
        <rFont val="Calibri"/>
        <family val="2"/>
        <scheme val="minor"/>
      </rPr>
      <t>w</t>
    </r>
    <r>
      <rPr>
        <sz val="10"/>
        <color rgb="FFFF0000"/>
        <rFont val="Calibri"/>
        <family val="2"/>
        <scheme val="minor"/>
      </rPr>
      <t xml:space="preserve"> 17</t>
    </r>
  </si>
  <si>
    <r>
      <t>07</t>
    </r>
    <r>
      <rPr>
        <sz val="10"/>
        <rFont val="Calibri"/>
        <family val="2"/>
        <scheme val="minor"/>
      </rPr>
      <t xml:space="preserve"> w </t>
    </r>
    <r>
      <rPr>
        <sz val="10"/>
        <color indexed="10"/>
        <rFont val="Calibri"/>
        <family val="2"/>
        <scheme val="minor"/>
      </rPr>
      <t>35</t>
    </r>
  </si>
  <si>
    <r>
      <t xml:space="preserve">21 </t>
    </r>
    <r>
      <rPr>
        <sz val="10"/>
        <rFont val="Calibri"/>
        <family val="2"/>
        <scheme val="minor"/>
      </rPr>
      <t>w</t>
    </r>
    <r>
      <rPr>
        <sz val="10"/>
        <color rgb="FFFF0000"/>
        <rFont val="Calibri"/>
        <family val="2"/>
        <scheme val="minor"/>
      </rPr>
      <t xml:space="preserve"> 23 </t>
    </r>
    <r>
      <rPr>
        <sz val="10"/>
        <rFont val="Calibri"/>
        <family val="2"/>
        <scheme val="minor"/>
      </rPr>
      <t>w</t>
    </r>
    <r>
      <rPr>
        <sz val="10"/>
        <color rgb="FFFF0000"/>
        <rFont val="Calibri"/>
        <family val="2"/>
        <scheme val="minor"/>
      </rPr>
      <t xml:space="preserve"> 45</t>
    </r>
  </si>
  <si>
    <r>
      <t xml:space="preserve">5 </t>
    </r>
    <r>
      <rPr>
        <sz val="10"/>
        <rFont val="Calibri"/>
        <family val="2"/>
        <scheme val="minor"/>
      </rPr>
      <t>w</t>
    </r>
    <r>
      <rPr>
        <sz val="10"/>
        <color rgb="FFFF0000"/>
        <rFont val="Calibri"/>
        <family val="2"/>
        <scheme val="minor"/>
      </rPr>
      <t xml:space="preserve"> 32 </t>
    </r>
    <r>
      <rPr>
        <sz val="10"/>
        <rFont val="Calibri"/>
        <family val="2"/>
        <scheme val="minor"/>
      </rPr>
      <t>w</t>
    </r>
    <r>
      <rPr>
        <sz val="10"/>
        <color rgb="FFFF0000"/>
        <rFont val="Calibri"/>
        <family val="2"/>
        <scheme val="minor"/>
      </rPr>
      <t xml:space="preserve"> 34 </t>
    </r>
    <r>
      <rPr>
        <sz val="10"/>
        <rFont val="Calibri"/>
        <family val="2"/>
        <scheme val="minor"/>
      </rPr>
      <t>w</t>
    </r>
    <r>
      <rPr>
        <sz val="10"/>
        <color rgb="FFFF0000"/>
        <rFont val="Calibri"/>
        <family val="2"/>
        <scheme val="minor"/>
      </rPr>
      <t xml:space="preserve"> 39</t>
    </r>
  </si>
  <si>
    <r>
      <t>German (SS)</t>
    </r>
    <r>
      <rPr>
        <vertAlign val="superscript"/>
        <sz val="10"/>
        <rFont val="Calibri"/>
        <family val="2"/>
        <scheme val="minor"/>
      </rPr>
      <t xml:space="preserve"> HoB: BRV</t>
    </r>
  </si>
  <si>
    <r>
      <t>Russian</t>
    </r>
    <r>
      <rPr>
        <vertAlign val="superscript"/>
        <sz val="10"/>
        <rFont val="Calibri"/>
        <family val="2"/>
        <scheme val="minor"/>
      </rPr>
      <t xml:space="preserve"> HoB: BRV</t>
    </r>
  </si>
  <si>
    <r>
      <t>German</t>
    </r>
    <r>
      <rPr>
        <vertAlign val="superscript"/>
        <sz val="10"/>
        <rFont val="Calibri"/>
        <family val="2"/>
        <scheme val="minor"/>
      </rPr>
      <t xml:space="preserve"> HoB: BRV</t>
    </r>
  </si>
  <si>
    <r>
      <t>20</t>
    </r>
    <r>
      <rPr>
        <sz val="10"/>
        <color indexed="8"/>
        <rFont val="Calibri"/>
        <family val="2"/>
        <scheme val="minor"/>
      </rPr>
      <t xml:space="preserve"> w </t>
    </r>
    <r>
      <rPr>
        <sz val="10"/>
        <color indexed="10"/>
        <rFont val="Calibri"/>
        <family val="2"/>
        <scheme val="minor"/>
      </rPr>
      <t>23</t>
    </r>
  </si>
  <si>
    <r>
      <t>22</t>
    </r>
    <r>
      <rPr>
        <sz val="10"/>
        <color indexed="8"/>
        <rFont val="Calibri"/>
        <family val="2"/>
        <scheme val="minor"/>
      </rPr>
      <t xml:space="preserve"> w </t>
    </r>
    <r>
      <rPr>
        <sz val="10"/>
        <color indexed="10"/>
        <rFont val="Calibri"/>
        <family val="2"/>
        <scheme val="minor"/>
      </rPr>
      <t>23</t>
    </r>
  </si>
  <si>
    <r>
      <t xml:space="preserve">Canadiens </t>
    </r>
    <r>
      <rPr>
        <vertAlign val="superscript"/>
        <sz val="10"/>
        <rFont val="Calibri"/>
        <family val="2"/>
        <scheme val="minor"/>
      </rPr>
      <t>4</t>
    </r>
  </si>
  <si>
    <r>
      <t xml:space="preserve">4 </t>
    </r>
    <r>
      <rPr>
        <sz val="10"/>
        <rFont val="Calibri"/>
        <family val="2"/>
        <scheme val="minor"/>
      </rPr>
      <t>w</t>
    </r>
    <r>
      <rPr>
        <sz val="10"/>
        <color rgb="FFFF0000"/>
        <rFont val="Calibri"/>
        <family val="2"/>
        <scheme val="minor"/>
      </rPr>
      <t xml:space="preserve"> 24</t>
    </r>
  </si>
  <si>
    <r>
      <t>American / Fijian</t>
    </r>
    <r>
      <rPr>
        <vertAlign val="superscript"/>
        <sz val="10"/>
        <color indexed="8"/>
        <rFont val="Calibri"/>
        <family val="2"/>
        <scheme val="minor"/>
      </rPr>
      <t xml:space="preserve"> 4</t>
    </r>
  </si>
  <si>
    <r>
      <t>32</t>
    </r>
    <r>
      <rPr>
        <sz val="10"/>
        <rFont val="Calibri"/>
        <family val="2"/>
        <scheme val="minor"/>
      </rPr>
      <t xml:space="preserve"> w </t>
    </r>
    <r>
      <rPr>
        <sz val="10"/>
        <color indexed="10"/>
        <rFont val="Calibri"/>
        <family val="2"/>
        <scheme val="minor"/>
      </rPr>
      <t>37</t>
    </r>
  </si>
  <si>
    <r>
      <t>16</t>
    </r>
    <r>
      <rPr>
        <sz val="10"/>
        <rFont val="Calibri"/>
        <family val="2"/>
        <scheme val="minor"/>
      </rPr>
      <t xml:space="preserve"> w </t>
    </r>
    <r>
      <rPr>
        <sz val="10"/>
        <color indexed="10"/>
        <rFont val="Calibri"/>
        <family val="2"/>
        <scheme val="minor"/>
      </rPr>
      <t>42</t>
    </r>
  </si>
  <si>
    <r>
      <t>05</t>
    </r>
    <r>
      <rPr>
        <sz val="10"/>
        <rFont val="Calibri"/>
        <family val="2"/>
        <scheme val="minor"/>
      </rPr>
      <t xml:space="preserve"> w </t>
    </r>
    <r>
      <rPr>
        <sz val="10"/>
        <color indexed="10"/>
        <rFont val="Calibri"/>
        <family val="2"/>
        <scheme val="minor"/>
      </rPr>
      <t>06</t>
    </r>
  </si>
  <si>
    <r>
      <t xml:space="preserve">21 </t>
    </r>
    <r>
      <rPr>
        <sz val="10"/>
        <rFont val="Calibri"/>
        <family val="2"/>
        <scheme val="minor"/>
      </rPr>
      <t>w</t>
    </r>
    <r>
      <rPr>
        <sz val="10"/>
        <color indexed="10"/>
        <rFont val="Calibri"/>
        <family val="2"/>
        <scheme val="minor"/>
      </rPr>
      <t xml:space="preserve"> 23</t>
    </r>
    <r>
      <rPr>
        <sz val="10"/>
        <rFont val="Calibri"/>
        <family val="2"/>
        <scheme val="minor"/>
      </rPr>
      <t xml:space="preserve"> w </t>
    </r>
    <r>
      <rPr>
        <sz val="10"/>
        <color indexed="10"/>
        <rFont val="Calibri"/>
        <family val="2"/>
        <scheme val="minor"/>
      </rPr>
      <t>45</t>
    </r>
  </si>
  <si>
    <r>
      <t xml:space="preserve">GS, EW </t>
    </r>
    <r>
      <rPr>
        <b/>
        <sz val="10"/>
        <rFont val="Calibri"/>
        <family val="2"/>
        <scheme val="minor"/>
      </rPr>
      <t>w</t>
    </r>
    <r>
      <rPr>
        <sz val="10"/>
        <rFont val="Calibri"/>
        <family val="2"/>
        <scheme val="minor"/>
      </rPr>
      <t xml:space="preserve"> D: WC, MOL</t>
    </r>
  </si>
  <si>
    <r>
      <t>New Zealand</t>
    </r>
    <r>
      <rPr>
        <vertAlign val="superscript"/>
        <sz val="10"/>
        <rFont val="Calibri"/>
        <family val="2"/>
        <scheme val="minor"/>
      </rPr>
      <t xml:space="preserve"> HoB: FC </t>
    </r>
    <r>
      <rPr>
        <sz val="10"/>
        <rFont val="Calibri"/>
        <family val="2"/>
        <scheme val="minor"/>
      </rPr>
      <t>/ British</t>
    </r>
  </si>
  <si>
    <r>
      <t>New Zealand</t>
    </r>
    <r>
      <rPr>
        <vertAlign val="superscript"/>
        <sz val="10"/>
        <rFont val="Calibri"/>
        <family val="2"/>
        <scheme val="minor"/>
      </rPr>
      <t xml:space="preserve"> HoB: FC</t>
    </r>
  </si>
  <si>
    <r>
      <t>Maori</t>
    </r>
    <r>
      <rPr>
        <vertAlign val="superscript"/>
        <sz val="10"/>
        <rFont val="Calibri"/>
        <family val="2"/>
        <scheme val="minor"/>
      </rPr>
      <t xml:space="preserve"> 4</t>
    </r>
  </si>
  <si>
    <r>
      <t>New Zealand</t>
    </r>
    <r>
      <rPr>
        <vertAlign val="superscript"/>
        <sz val="10"/>
        <rFont val="Calibri"/>
        <family val="2"/>
        <scheme val="minor"/>
      </rPr>
      <t xml:space="preserve"> HoB: FC </t>
    </r>
    <r>
      <rPr>
        <sz val="10"/>
        <rFont val="Calibri"/>
        <family val="2"/>
        <scheme val="minor"/>
      </rPr>
      <t>/ Commonwealth</t>
    </r>
    <r>
      <rPr>
        <vertAlign val="superscript"/>
        <sz val="10"/>
        <rFont val="Calibri"/>
        <family val="2"/>
        <scheme val="minor"/>
      </rPr>
      <t xml:space="preserve"> 4</t>
    </r>
  </si>
  <si>
    <r>
      <t>Australian</t>
    </r>
    <r>
      <rPr>
        <vertAlign val="superscript"/>
        <sz val="10"/>
        <color indexed="8"/>
        <rFont val="Calibri"/>
        <family val="2"/>
        <scheme val="minor"/>
      </rPr>
      <t xml:space="preserve"> 4 I</t>
    </r>
  </si>
  <si>
    <r>
      <t xml:space="preserve">30 w </t>
    </r>
    <r>
      <rPr>
        <sz val="10"/>
        <color indexed="10"/>
        <rFont val="Calibri"/>
        <family val="2"/>
        <scheme val="minor"/>
      </rPr>
      <t>31</t>
    </r>
    <r>
      <rPr>
        <sz val="10"/>
        <rFont val="Calibri"/>
        <family val="2"/>
        <scheme val="minor"/>
      </rPr>
      <t xml:space="preserve"> w HoB I w </t>
    </r>
    <r>
      <rPr>
        <sz val="10"/>
        <color indexed="10"/>
        <rFont val="Calibri"/>
        <family val="2"/>
        <scheme val="minor"/>
      </rPr>
      <t>HoB II</t>
    </r>
  </si>
  <si>
    <r>
      <rPr>
        <sz val="10"/>
        <color rgb="FFFF0000"/>
        <rFont val="Calibri"/>
        <family val="2"/>
        <scheme val="minor"/>
      </rPr>
      <t>37</t>
    </r>
    <r>
      <rPr>
        <sz val="10"/>
        <rFont val="Calibri"/>
        <family val="2"/>
        <scheme val="minor"/>
      </rPr>
      <t xml:space="preserve"> w </t>
    </r>
    <r>
      <rPr>
        <sz val="10"/>
        <color rgb="FFFF0000"/>
        <rFont val="Calibri"/>
        <family val="2"/>
        <scheme val="minor"/>
      </rPr>
      <t>HoB I</t>
    </r>
    <r>
      <rPr>
        <sz val="10"/>
        <rFont val="Calibri"/>
        <family val="2"/>
        <scheme val="minor"/>
      </rPr>
      <t xml:space="preserve"> w </t>
    </r>
    <r>
      <rPr>
        <sz val="10"/>
        <color indexed="10"/>
        <rFont val="Calibri"/>
        <family val="2"/>
        <scheme val="minor"/>
      </rPr>
      <t>HoB II</t>
    </r>
  </si>
  <si>
    <r>
      <t xml:space="preserve">18 </t>
    </r>
    <r>
      <rPr>
        <sz val="10"/>
        <rFont val="Calibri"/>
        <family val="2"/>
        <scheme val="minor"/>
      </rPr>
      <t>w</t>
    </r>
    <r>
      <rPr>
        <sz val="10"/>
        <color rgb="FFFF0000"/>
        <rFont val="Calibri"/>
        <family val="2"/>
        <scheme val="minor"/>
      </rPr>
      <t xml:space="preserve"> HoB I </t>
    </r>
    <r>
      <rPr>
        <sz val="10"/>
        <rFont val="Calibri"/>
        <family val="2"/>
        <scheme val="minor"/>
      </rPr>
      <t>w</t>
    </r>
    <r>
      <rPr>
        <sz val="10"/>
        <color rgb="FFFF0000"/>
        <rFont val="Calibri"/>
        <family val="2"/>
        <scheme val="minor"/>
      </rPr>
      <t xml:space="preserve"> HoB II</t>
    </r>
  </si>
  <si>
    <r>
      <t xml:space="preserve">16 </t>
    </r>
    <r>
      <rPr>
        <sz val="10"/>
        <rFont val="Calibri"/>
        <family val="2"/>
        <scheme val="minor"/>
      </rPr>
      <t>w</t>
    </r>
    <r>
      <rPr>
        <sz val="10"/>
        <color rgb="FFFF0000"/>
        <rFont val="Calibri"/>
        <family val="2"/>
        <scheme val="minor"/>
      </rPr>
      <t xml:space="preserve"> 33 </t>
    </r>
    <r>
      <rPr>
        <sz val="10"/>
        <rFont val="Calibri"/>
        <family val="2"/>
        <scheme val="minor"/>
      </rPr>
      <t>w</t>
    </r>
    <r>
      <rPr>
        <sz val="10"/>
        <color rgb="FFFF0000"/>
        <rFont val="Calibri"/>
        <family val="2"/>
        <scheme val="minor"/>
      </rPr>
      <t xml:space="preserve"> HoB I </t>
    </r>
    <r>
      <rPr>
        <sz val="10"/>
        <rFont val="Calibri"/>
        <family val="2"/>
        <scheme val="minor"/>
      </rPr>
      <t>w</t>
    </r>
    <r>
      <rPr>
        <sz val="10"/>
        <color rgb="FFFF0000"/>
        <rFont val="Calibri"/>
        <family val="2"/>
        <scheme val="minor"/>
      </rPr>
      <t xml:space="preserve"> HoB II</t>
    </r>
  </si>
  <si>
    <r>
      <t>Greek</t>
    </r>
    <r>
      <rPr>
        <vertAlign val="superscript"/>
        <sz val="10"/>
        <color indexed="8"/>
        <rFont val="Calibri"/>
        <family val="2"/>
        <scheme val="minor"/>
      </rPr>
      <t xml:space="preserve"> 1</t>
    </r>
    <r>
      <rPr>
        <sz val="10"/>
        <color indexed="8"/>
        <rFont val="Calibri"/>
        <family val="2"/>
        <scheme val="minor"/>
      </rPr>
      <t xml:space="preserve"> / British</t>
    </r>
  </si>
  <si>
    <r>
      <t>02</t>
    </r>
    <r>
      <rPr>
        <sz val="10"/>
        <rFont val="Calibri"/>
        <family val="2"/>
        <scheme val="minor"/>
      </rPr>
      <t xml:space="preserve"> w </t>
    </r>
    <r>
      <rPr>
        <sz val="10"/>
        <color indexed="10"/>
        <rFont val="Calibri"/>
        <family val="2"/>
        <scheme val="minor"/>
      </rPr>
      <t>03</t>
    </r>
    <r>
      <rPr>
        <sz val="10"/>
        <rFont val="Calibri"/>
        <family val="2"/>
        <scheme val="minor"/>
      </rPr>
      <t xml:space="preserve"> w </t>
    </r>
    <r>
      <rPr>
        <sz val="10"/>
        <color indexed="10"/>
        <rFont val="Calibri"/>
        <family val="2"/>
        <scheme val="minor"/>
      </rPr>
      <t>15</t>
    </r>
  </si>
  <si>
    <r>
      <t xml:space="preserve">21 </t>
    </r>
    <r>
      <rPr>
        <sz val="10"/>
        <rFont val="Calibri"/>
        <family val="2"/>
        <scheme val="minor"/>
      </rPr>
      <t>w</t>
    </r>
    <r>
      <rPr>
        <sz val="10"/>
        <color rgb="FFFF0000"/>
        <rFont val="Calibri"/>
        <family val="2"/>
        <scheme val="minor"/>
      </rPr>
      <t xml:space="preserve"> 22</t>
    </r>
  </si>
  <si>
    <r>
      <t>Polish</t>
    </r>
    <r>
      <rPr>
        <vertAlign val="superscript"/>
        <sz val="10"/>
        <color indexed="8"/>
        <rFont val="Calibri"/>
        <family val="2"/>
        <scheme val="minor"/>
      </rPr>
      <t xml:space="preserve"> 12 B</t>
    </r>
  </si>
  <si>
    <r>
      <t>20</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45</t>
    </r>
  </si>
  <si>
    <r>
      <t>02</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 xml:space="preserve">33 </t>
    </r>
    <r>
      <rPr>
        <sz val="10"/>
        <rFont val="Calibri"/>
        <family val="2"/>
        <scheme val="minor"/>
      </rPr>
      <t>w</t>
    </r>
    <r>
      <rPr>
        <sz val="10"/>
        <color indexed="10"/>
        <rFont val="Calibri"/>
        <family val="2"/>
        <scheme val="minor"/>
      </rPr>
      <t xml:space="preserve"> 35 </t>
    </r>
    <r>
      <rPr>
        <sz val="10"/>
        <rFont val="Calibri"/>
        <family val="2"/>
        <scheme val="minor"/>
      </rPr>
      <t>w</t>
    </r>
    <r>
      <rPr>
        <sz val="10"/>
        <color indexed="10"/>
        <rFont val="Calibri"/>
        <family val="2"/>
        <scheme val="minor"/>
      </rPr>
      <t xml:space="preserve"> 43</t>
    </r>
  </si>
  <si>
    <r>
      <t>Partisan (Tito)</t>
    </r>
    <r>
      <rPr>
        <vertAlign val="superscript"/>
        <sz val="10"/>
        <color indexed="8"/>
        <rFont val="Calibri"/>
        <family val="2"/>
        <scheme val="minor"/>
      </rPr>
      <t xml:space="preserve"> 12 I</t>
    </r>
  </si>
  <si>
    <r>
      <t>40</t>
    </r>
    <r>
      <rPr>
        <sz val="10"/>
        <rFont val="Calibri"/>
        <family val="2"/>
        <scheme val="minor"/>
      </rPr>
      <t xml:space="preserve"> w </t>
    </r>
    <r>
      <rPr>
        <sz val="10"/>
        <color indexed="10"/>
        <rFont val="Calibri"/>
        <family val="2"/>
        <scheme val="minor"/>
      </rPr>
      <t>43</t>
    </r>
    <r>
      <rPr>
        <sz val="10"/>
        <rFont val="Arial"/>
        <family val="2"/>
      </rPr>
      <t/>
    </r>
  </si>
  <si>
    <r>
      <t>Canadian</t>
    </r>
    <r>
      <rPr>
        <vertAlign val="superscript"/>
        <sz val="10"/>
        <color indexed="8"/>
        <rFont val="Calibri"/>
        <family val="2"/>
        <scheme val="minor"/>
      </rPr>
      <t xml:space="preserve"> </t>
    </r>
    <r>
      <rPr>
        <vertAlign val="superscript"/>
        <sz val="10"/>
        <rFont val="Calibri"/>
        <family val="2"/>
        <scheme val="minor"/>
      </rPr>
      <t>4</t>
    </r>
  </si>
  <si>
    <r>
      <t>02</t>
    </r>
    <r>
      <rPr>
        <sz val="10"/>
        <rFont val="Calibri"/>
        <family val="2"/>
        <scheme val="minor"/>
      </rPr>
      <t xml:space="preserve"> w </t>
    </r>
    <r>
      <rPr>
        <sz val="10"/>
        <color indexed="10"/>
        <rFont val="Calibri"/>
        <family val="2"/>
        <scheme val="minor"/>
      </rPr>
      <t>19</t>
    </r>
    <r>
      <rPr>
        <sz val="10"/>
        <rFont val="Arial"/>
        <family val="2"/>
      </rPr>
      <t/>
    </r>
  </si>
  <si>
    <r>
      <t>05</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34</t>
    </r>
    <r>
      <rPr>
        <sz val="10"/>
        <rFont val="Calibri"/>
        <family val="2"/>
        <scheme val="minor"/>
      </rPr>
      <t xml:space="preserve"> w </t>
    </r>
    <r>
      <rPr>
        <sz val="10"/>
        <color indexed="10"/>
        <rFont val="Calibri"/>
        <family val="2"/>
        <scheme val="minor"/>
      </rPr>
      <t>39</t>
    </r>
  </si>
  <si>
    <r>
      <t>42</t>
    </r>
    <r>
      <rPr>
        <sz val="10"/>
        <rFont val="Calibri"/>
        <family val="2"/>
        <scheme val="minor"/>
      </rPr>
      <t xml:space="preserve"> w </t>
    </r>
    <r>
      <rPr>
        <sz val="10"/>
        <color indexed="10"/>
        <rFont val="Calibri"/>
        <family val="2"/>
        <scheme val="minor"/>
      </rPr>
      <t>43</t>
    </r>
    <r>
      <rPr>
        <sz val="10"/>
        <rFont val="Arial"/>
        <family val="2"/>
      </rPr>
      <t/>
    </r>
  </si>
  <si>
    <r>
      <t>21</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45</t>
    </r>
  </si>
  <si>
    <r>
      <t>17</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43</t>
    </r>
    <r>
      <rPr>
        <sz val="10"/>
        <rFont val="Arial"/>
        <family val="2"/>
      </rPr>
      <t/>
    </r>
  </si>
  <si>
    <r>
      <t>German (SS)</t>
    </r>
    <r>
      <rPr>
        <vertAlign val="superscript"/>
        <sz val="10"/>
        <rFont val="Calibri"/>
        <family val="2"/>
        <scheme val="minor"/>
      </rPr>
      <t xml:space="preserve"> KH</t>
    </r>
  </si>
  <si>
    <r>
      <t>British</t>
    </r>
    <r>
      <rPr>
        <vertAlign val="superscript"/>
        <sz val="10"/>
        <color indexed="8"/>
        <rFont val="Calibri"/>
        <family val="2"/>
        <scheme val="minor"/>
      </rPr>
      <t xml:space="preserve"> HoB: </t>
    </r>
    <r>
      <rPr>
        <vertAlign val="superscript"/>
        <sz val="10"/>
        <rFont val="Calibri"/>
        <family val="2"/>
        <scheme val="minor"/>
      </rPr>
      <t>KH</t>
    </r>
  </si>
  <si>
    <r>
      <t>16</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38</t>
    </r>
  </si>
  <si>
    <r>
      <t>Red Chinese</t>
    </r>
    <r>
      <rPr>
        <vertAlign val="superscript"/>
        <sz val="10"/>
        <rFont val="Calibri"/>
        <family val="2"/>
        <scheme val="minor"/>
      </rPr>
      <t xml:space="preserve"> 12</t>
    </r>
  </si>
  <si>
    <r>
      <t>g</t>
    </r>
    <r>
      <rPr>
        <sz val="10"/>
        <rFont val="Calibri"/>
        <family val="2"/>
        <scheme val="minor"/>
      </rPr>
      <t xml:space="preserve"> w h</t>
    </r>
  </si>
  <si>
    <r>
      <t>17</t>
    </r>
    <r>
      <rPr>
        <sz val="10"/>
        <rFont val="Calibri"/>
        <family val="2"/>
        <scheme val="minor"/>
      </rPr>
      <t xml:space="preserve"> w </t>
    </r>
    <r>
      <rPr>
        <sz val="10"/>
        <color indexed="10"/>
        <rFont val="Calibri"/>
        <family val="2"/>
        <scheme val="minor"/>
      </rPr>
      <t>19</t>
    </r>
  </si>
  <si>
    <r>
      <t>23</t>
    </r>
    <r>
      <rPr>
        <sz val="10"/>
        <rFont val="Calibri"/>
        <family val="2"/>
        <scheme val="minor"/>
      </rPr>
      <t xml:space="preserve"> w </t>
    </r>
    <r>
      <rPr>
        <sz val="10"/>
        <color indexed="10"/>
        <rFont val="Calibri"/>
        <family val="2"/>
        <scheme val="minor"/>
      </rPr>
      <t>42</t>
    </r>
  </si>
  <si>
    <r>
      <t>06</t>
    </r>
    <r>
      <rPr>
        <sz val="10"/>
        <rFont val="Calibri"/>
        <family val="2"/>
        <scheme val="minor"/>
      </rPr>
      <t xml:space="preserve"> w </t>
    </r>
    <r>
      <rPr>
        <sz val="10"/>
        <color indexed="10"/>
        <rFont val="Calibri"/>
        <family val="2"/>
        <scheme val="minor"/>
      </rPr>
      <t>43</t>
    </r>
    <r>
      <rPr>
        <sz val="10"/>
        <rFont val="Arial"/>
        <family val="2"/>
      </rPr>
      <t/>
    </r>
  </si>
  <si>
    <r>
      <t>16</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46</t>
    </r>
  </si>
  <si>
    <r>
      <t>01</t>
    </r>
    <r>
      <rPr>
        <sz val="10"/>
        <rFont val="Calibri"/>
        <family val="2"/>
        <scheme val="minor"/>
      </rPr>
      <t xml:space="preserve"> w </t>
    </r>
    <r>
      <rPr>
        <sz val="10"/>
        <color indexed="10"/>
        <rFont val="Calibri"/>
        <family val="2"/>
        <scheme val="minor"/>
      </rPr>
      <t>45</t>
    </r>
  </si>
  <si>
    <r>
      <t>11</t>
    </r>
    <r>
      <rPr>
        <sz val="10"/>
        <rFont val="Calibri"/>
        <family val="2"/>
        <scheme val="minor"/>
      </rPr>
      <t xml:space="preserve"> w </t>
    </r>
    <r>
      <rPr>
        <sz val="10"/>
        <color indexed="10"/>
        <rFont val="Calibri"/>
        <family val="2"/>
        <scheme val="minor"/>
      </rPr>
      <t xml:space="preserve">22 </t>
    </r>
    <r>
      <rPr>
        <sz val="10"/>
        <rFont val="Calibri"/>
        <family val="2"/>
        <scheme val="minor"/>
      </rPr>
      <t xml:space="preserve">w </t>
    </r>
    <r>
      <rPr>
        <sz val="10"/>
        <color rgb="FFFF0000"/>
        <rFont val="Calibri"/>
        <family val="2"/>
        <scheme val="minor"/>
      </rPr>
      <t>5</t>
    </r>
  </si>
  <si>
    <r>
      <t>10</t>
    </r>
    <r>
      <rPr>
        <sz val="10"/>
        <rFont val="Calibri"/>
        <family val="2"/>
        <scheme val="minor"/>
      </rPr>
      <t xml:space="preserve"> w</t>
    </r>
    <r>
      <rPr>
        <sz val="10"/>
        <color indexed="10"/>
        <rFont val="Calibri"/>
        <family val="2"/>
        <scheme val="minor"/>
      </rPr>
      <t xml:space="preserve"> 17</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 xml:space="preserve">42 </t>
    </r>
    <r>
      <rPr>
        <sz val="10"/>
        <rFont val="Calibri"/>
        <family val="2"/>
        <scheme val="minor"/>
      </rPr>
      <t>w</t>
    </r>
    <r>
      <rPr>
        <sz val="10"/>
        <color indexed="10"/>
        <rFont val="Calibri"/>
        <family val="2"/>
        <scheme val="minor"/>
      </rPr>
      <t xml:space="preserve"> 46</t>
    </r>
  </si>
  <si>
    <r>
      <t>Australian</t>
    </r>
    <r>
      <rPr>
        <vertAlign val="superscript"/>
        <sz val="10"/>
        <color indexed="8"/>
        <rFont val="Calibri"/>
        <family val="2"/>
        <scheme val="minor"/>
      </rPr>
      <t xml:space="preserve"> 4</t>
    </r>
  </si>
  <si>
    <r>
      <t>06</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39</t>
    </r>
  </si>
  <si>
    <r>
      <t>21</t>
    </r>
    <r>
      <rPr>
        <sz val="10"/>
        <rFont val="Calibri"/>
        <family val="2"/>
        <scheme val="minor"/>
      </rPr>
      <t xml:space="preserve"> w </t>
    </r>
    <r>
      <rPr>
        <sz val="10"/>
        <color indexed="10"/>
        <rFont val="Calibri"/>
        <family val="2"/>
        <scheme val="minor"/>
      </rPr>
      <t>23</t>
    </r>
  </si>
  <si>
    <r>
      <t>Greek</t>
    </r>
    <r>
      <rPr>
        <vertAlign val="superscript"/>
        <sz val="10"/>
        <color indexed="8"/>
        <rFont val="Calibri"/>
        <family val="2"/>
        <scheme val="minor"/>
      </rPr>
      <t xml:space="preserve"> 1</t>
    </r>
    <r>
      <rPr>
        <sz val="10"/>
        <color indexed="8"/>
        <rFont val="Calibri"/>
        <family val="2"/>
        <scheme val="minor"/>
      </rPr>
      <t xml:space="preserve"> / Australian</t>
    </r>
    <r>
      <rPr>
        <vertAlign val="superscript"/>
        <sz val="10"/>
        <color indexed="8"/>
        <rFont val="Calibri"/>
        <family val="2"/>
        <scheme val="minor"/>
      </rPr>
      <t xml:space="preserve"> 4</t>
    </r>
  </si>
  <si>
    <r>
      <t>44</t>
    </r>
    <r>
      <rPr>
        <sz val="10"/>
        <rFont val="Calibri"/>
        <family val="2"/>
        <scheme val="minor"/>
      </rPr>
      <t xml:space="preserve"> w </t>
    </r>
    <r>
      <rPr>
        <sz val="10"/>
        <color indexed="10"/>
        <rFont val="Calibri"/>
        <family val="2"/>
        <scheme val="minor"/>
      </rPr>
      <t>49</t>
    </r>
  </si>
  <si>
    <r>
      <t>British / Australian</t>
    </r>
    <r>
      <rPr>
        <vertAlign val="superscript"/>
        <sz val="10"/>
        <color indexed="8"/>
        <rFont val="Calibri"/>
        <family val="2"/>
        <scheme val="minor"/>
      </rPr>
      <t xml:space="preserve"> 4</t>
    </r>
    <r>
      <rPr>
        <sz val="10"/>
        <color indexed="8"/>
        <rFont val="Arial"/>
        <family val="2"/>
      </rPr>
      <t/>
    </r>
  </si>
  <si>
    <r>
      <t>04</t>
    </r>
    <r>
      <rPr>
        <sz val="10"/>
        <rFont val="Calibri"/>
        <family val="2"/>
        <scheme val="minor"/>
      </rPr>
      <t xml:space="preserve"> w </t>
    </r>
    <r>
      <rPr>
        <sz val="10"/>
        <color indexed="10"/>
        <rFont val="Calibri"/>
        <family val="2"/>
        <scheme val="minor"/>
      </rPr>
      <t>12</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</si>
  <si>
    <r>
      <t>Australian</t>
    </r>
    <r>
      <rPr>
        <vertAlign val="superscript"/>
        <sz val="10"/>
        <color indexed="8"/>
        <rFont val="Calibri"/>
        <family val="2"/>
        <scheme val="minor"/>
      </rPr>
      <t xml:space="preserve"> 4</t>
    </r>
    <r>
      <rPr>
        <sz val="10"/>
        <color indexed="8"/>
        <rFont val="Calibri"/>
        <family val="2"/>
        <scheme val="minor"/>
      </rPr>
      <t xml:space="preserve"> / New Zaland</t>
    </r>
    <r>
      <rPr>
        <vertAlign val="superscript"/>
        <sz val="10"/>
        <color indexed="8"/>
        <rFont val="Calibri"/>
        <family val="2"/>
        <scheme val="minor"/>
      </rPr>
      <t xml:space="preserve"> 4</t>
    </r>
  </si>
  <si>
    <r>
      <t>35</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43</t>
    </r>
  </si>
  <si>
    <r>
      <t>British / New Zealand</t>
    </r>
    <r>
      <rPr>
        <vertAlign val="superscript"/>
        <sz val="10"/>
        <color indexed="8"/>
        <rFont val="Calibri"/>
        <family val="2"/>
        <scheme val="minor"/>
      </rPr>
      <t xml:space="preserve"> 4</t>
    </r>
    <r>
      <rPr>
        <sz val="10"/>
        <color indexed="8"/>
        <rFont val="Calibri"/>
        <family val="2"/>
        <scheme val="minor"/>
      </rPr>
      <t xml:space="preserve"> / Cretan</t>
    </r>
    <r>
      <rPr>
        <vertAlign val="superscript"/>
        <sz val="10"/>
        <color indexed="8"/>
        <rFont val="Calibri"/>
        <family val="2"/>
        <scheme val="minor"/>
      </rPr>
      <t xml:space="preserve"> 12</t>
    </r>
  </si>
  <si>
    <r>
      <t>Australian</t>
    </r>
    <r>
      <rPr>
        <vertAlign val="superscript"/>
        <sz val="10"/>
        <color indexed="8"/>
        <rFont val="Calibri"/>
        <family val="2"/>
        <scheme val="minor"/>
      </rPr>
      <t xml:space="preserve"> 4</t>
    </r>
    <r>
      <rPr>
        <sz val="10"/>
        <color indexed="8"/>
        <rFont val="Calibri"/>
        <family val="2"/>
        <scheme val="minor"/>
      </rPr>
      <t xml:space="preserve"> / British / Greek</t>
    </r>
    <r>
      <rPr>
        <vertAlign val="superscript"/>
        <sz val="10"/>
        <color indexed="8"/>
        <rFont val="Calibri"/>
        <family val="2"/>
        <scheme val="minor"/>
      </rPr>
      <t xml:space="preserve"> 1</t>
    </r>
    <r>
      <rPr>
        <sz val="10"/>
        <color indexed="8"/>
        <rFont val="Calibri"/>
        <family val="2"/>
        <scheme val="minor"/>
      </rPr>
      <t xml:space="preserve"> / New Zaland</t>
    </r>
    <r>
      <rPr>
        <vertAlign val="superscript"/>
        <sz val="10"/>
        <color indexed="8"/>
        <rFont val="Calibri"/>
        <family val="2"/>
        <scheme val="minor"/>
      </rPr>
      <t xml:space="preserve"> 4</t>
    </r>
  </si>
  <si>
    <r>
      <t>03</t>
    </r>
    <r>
      <rPr>
        <sz val="10"/>
        <rFont val="Calibri"/>
        <family val="2"/>
        <scheme val="minor"/>
      </rPr>
      <t xml:space="preserve"> w </t>
    </r>
    <r>
      <rPr>
        <sz val="10"/>
        <color indexed="10"/>
        <rFont val="Calibri"/>
        <family val="2"/>
        <scheme val="minor"/>
      </rPr>
      <t>09</t>
    </r>
    <r>
      <rPr>
        <sz val="10"/>
        <rFont val="Arial"/>
        <family val="2"/>
      </rPr>
      <t/>
    </r>
  </si>
  <si>
    <r>
      <t>27</t>
    </r>
    <r>
      <rPr>
        <sz val="10"/>
        <rFont val="Calibri"/>
        <family val="2"/>
        <scheme val="minor"/>
      </rPr>
      <t xml:space="preserve"> w </t>
    </r>
    <r>
      <rPr>
        <sz val="10"/>
        <color indexed="10"/>
        <rFont val="Calibri"/>
        <family val="2"/>
        <scheme val="minor"/>
      </rPr>
      <t>28</t>
    </r>
    <r>
      <rPr>
        <sz val="10"/>
        <rFont val="Calibri"/>
        <family val="2"/>
        <scheme val="minor"/>
      </rPr>
      <t xml:space="preserve"> w </t>
    </r>
    <r>
      <rPr>
        <sz val="10"/>
        <color indexed="10"/>
        <rFont val="Calibri"/>
        <family val="2"/>
        <scheme val="minor"/>
      </rPr>
      <t>29</t>
    </r>
  </si>
  <si>
    <r>
      <t>Noewegian</t>
    </r>
    <r>
      <rPr>
        <vertAlign val="superscript"/>
        <sz val="10"/>
        <color indexed="8"/>
        <rFont val="Calibri"/>
        <family val="2"/>
        <scheme val="minor"/>
      </rPr>
      <t xml:space="preserve"> 1</t>
    </r>
  </si>
  <si>
    <r>
      <t>HoB I</t>
    </r>
    <r>
      <rPr>
        <sz val="10"/>
        <rFont val="Calibri"/>
        <family val="2"/>
        <scheme val="minor"/>
      </rPr>
      <t xml:space="preserve"> w </t>
    </r>
    <r>
      <rPr>
        <sz val="10"/>
        <color indexed="10"/>
        <rFont val="Calibri"/>
        <family val="2"/>
        <scheme val="minor"/>
      </rPr>
      <t>HoB II</t>
    </r>
  </si>
  <si>
    <r>
      <t>02</t>
    </r>
    <r>
      <rPr>
        <sz val="10"/>
        <rFont val="Calibri"/>
        <family val="2"/>
        <scheme val="minor"/>
      </rPr>
      <t xml:space="preserve"> w </t>
    </r>
    <r>
      <rPr>
        <sz val="10"/>
        <color indexed="10"/>
        <rFont val="Calibri"/>
        <family val="2"/>
        <scheme val="minor"/>
      </rPr>
      <t>44</t>
    </r>
  </si>
  <si>
    <r>
      <t>11</t>
    </r>
    <r>
      <rPr>
        <sz val="10"/>
        <rFont val="Calibri"/>
        <family val="2"/>
        <scheme val="minor"/>
      </rPr>
      <t xml:space="preserve"> w </t>
    </r>
    <r>
      <rPr>
        <sz val="10"/>
        <color indexed="10"/>
        <rFont val="Calibri"/>
        <family val="2"/>
        <scheme val="minor"/>
      </rPr>
      <t>46</t>
    </r>
  </si>
  <si>
    <r>
      <t>Partisan</t>
    </r>
    <r>
      <rPr>
        <vertAlign val="superscript"/>
        <sz val="10"/>
        <color indexed="8"/>
        <rFont val="Calibri"/>
        <family val="2"/>
        <scheme val="minor"/>
      </rPr>
      <t xml:space="preserve"> 12 Ax</t>
    </r>
  </si>
  <si>
    <r>
      <t>Slovakian</t>
    </r>
    <r>
      <rPr>
        <vertAlign val="superscript"/>
        <sz val="10"/>
        <color indexed="8"/>
        <rFont val="Calibri"/>
        <family val="2"/>
        <scheme val="minor"/>
      </rPr>
      <t xml:space="preserve"> 3</t>
    </r>
  </si>
  <si>
    <r>
      <t>17</t>
    </r>
    <r>
      <rPr>
        <sz val="10"/>
        <rFont val="Calibri"/>
        <family val="2"/>
        <scheme val="minor"/>
      </rPr>
      <t xml:space="preserve"> w </t>
    </r>
    <r>
      <rPr>
        <sz val="10"/>
        <color indexed="10"/>
        <rFont val="Calibri"/>
        <family val="2"/>
        <scheme val="minor"/>
      </rPr>
      <t>HoB I</t>
    </r>
  </si>
  <si>
    <r>
      <t>Hungarian</t>
    </r>
    <r>
      <rPr>
        <vertAlign val="superscript"/>
        <sz val="10"/>
        <color indexed="8"/>
        <rFont val="Calibri"/>
        <family val="2"/>
        <scheme val="minor"/>
      </rPr>
      <t xml:space="preserve"> 2</t>
    </r>
  </si>
  <si>
    <r>
      <t>37</t>
    </r>
    <r>
      <rPr>
        <sz val="10"/>
        <rFont val="Calibri"/>
        <family val="2"/>
        <scheme val="minor"/>
      </rPr>
      <t xml:space="preserve"> w </t>
    </r>
    <r>
      <rPr>
        <sz val="10"/>
        <color indexed="10"/>
        <rFont val="Calibri"/>
        <family val="2"/>
        <scheme val="minor"/>
      </rPr>
      <t>50</t>
    </r>
  </si>
  <si>
    <r>
      <t>Danish</t>
    </r>
    <r>
      <rPr>
        <vertAlign val="superscript"/>
        <sz val="10"/>
        <color indexed="8"/>
        <rFont val="Calibri"/>
        <family val="2"/>
        <scheme val="minor"/>
      </rPr>
      <t xml:space="preserve"> 1</t>
    </r>
  </si>
  <si>
    <r>
      <t>German</t>
    </r>
    <r>
      <rPr>
        <vertAlign val="superscript"/>
        <sz val="10"/>
        <color indexed="8"/>
        <rFont val="Calibri"/>
        <family val="2"/>
        <scheme val="minor"/>
      </rPr>
      <t xml:space="preserve"> HoB: RBF 4</t>
    </r>
  </si>
  <si>
    <r>
      <t>German (SS)</t>
    </r>
    <r>
      <rPr>
        <vertAlign val="superscript"/>
        <sz val="10"/>
        <color indexed="8"/>
        <rFont val="Calibri"/>
        <family val="2"/>
        <scheme val="minor"/>
      </rPr>
      <t xml:space="preserve"> HoB: RBF 4</t>
    </r>
  </si>
  <si>
    <r>
      <t>10</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45</t>
    </r>
  </si>
  <si>
    <r>
      <t xml:space="preserve">German </t>
    </r>
    <r>
      <rPr>
        <vertAlign val="superscript"/>
        <sz val="10"/>
        <color indexed="8"/>
        <rFont val="Calibri"/>
        <family val="2"/>
        <scheme val="minor"/>
      </rPr>
      <t>HoB: RBF 4</t>
    </r>
  </si>
  <si>
    <r>
      <t>07</t>
    </r>
    <r>
      <rPr>
        <sz val="10"/>
        <rFont val="Calibri"/>
        <family val="2"/>
        <scheme val="minor"/>
      </rPr>
      <t xml:space="preserve"> w </t>
    </r>
    <r>
      <rPr>
        <sz val="10"/>
        <color indexed="10"/>
        <rFont val="Calibri"/>
        <family val="2"/>
        <scheme val="minor"/>
      </rPr>
      <t>34</t>
    </r>
  </si>
  <si>
    <r>
      <t>b</t>
    </r>
    <r>
      <rPr>
        <sz val="10"/>
        <rFont val="Calibri"/>
        <family val="2"/>
        <scheme val="minor"/>
      </rPr>
      <t xml:space="preserve"> w </t>
    </r>
    <r>
      <rPr>
        <sz val="10"/>
        <color indexed="10"/>
        <rFont val="Calibri"/>
        <family val="2"/>
        <scheme val="minor"/>
      </rPr>
      <t>BF1</t>
    </r>
    <r>
      <rPr>
        <sz val="10"/>
        <rFont val="Calibri"/>
        <family val="2"/>
        <scheme val="minor"/>
      </rPr>
      <t xml:space="preserve"> w </t>
    </r>
    <r>
      <rPr>
        <sz val="10"/>
        <color indexed="10"/>
        <rFont val="Calibri"/>
        <family val="2"/>
        <scheme val="minor"/>
      </rPr>
      <t>c</t>
    </r>
    <r>
      <rPr>
        <sz val="10"/>
        <rFont val="Calibri"/>
        <family val="2"/>
        <scheme val="minor"/>
      </rPr>
      <t xml:space="preserve"> w </t>
    </r>
    <r>
      <rPr>
        <sz val="10"/>
        <color indexed="10"/>
        <rFont val="Calibri"/>
        <family val="2"/>
        <scheme val="minor"/>
      </rPr>
      <t>e</t>
    </r>
  </si>
  <si>
    <r>
      <t>04</t>
    </r>
    <r>
      <rPr>
        <sz val="10"/>
        <rFont val="Calibri"/>
        <family val="2"/>
        <scheme val="minor"/>
      </rPr>
      <t xml:space="preserve"> w </t>
    </r>
    <r>
      <rPr>
        <sz val="10"/>
        <color indexed="10"/>
        <rFont val="Calibri"/>
        <family val="2"/>
        <scheme val="minor"/>
      </rPr>
      <t>16</t>
    </r>
    <r>
      <rPr>
        <sz val="10"/>
        <rFont val="Calibri"/>
        <family val="2"/>
        <scheme val="minor"/>
      </rPr>
      <t xml:space="preserve"> w 18 w 44</t>
    </r>
  </si>
  <si>
    <r>
      <t>g</t>
    </r>
    <r>
      <rPr>
        <sz val="10"/>
        <rFont val="Calibri"/>
        <family val="2"/>
        <scheme val="minor"/>
      </rPr>
      <t xml:space="preserve"> w h</t>
    </r>
    <r>
      <rPr>
        <sz val="10"/>
        <color indexed="10"/>
        <rFont val="Arial"/>
        <family val="2"/>
      </rPr>
      <t/>
    </r>
  </si>
  <si>
    <r>
      <t>British</t>
    </r>
    <r>
      <rPr>
        <vertAlign val="superscript"/>
        <sz val="10"/>
        <color indexed="8"/>
        <rFont val="Calibri"/>
        <family val="2"/>
        <scheme val="minor"/>
      </rPr>
      <t xml:space="preserve"> HoB: SF1</t>
    </r>
  </si>
  <si>
    <r>
      <t>09</t>
    </r>
    <r>
      <rPr>
        <sz val="10"/>
        <rFont val="Calibri"/>
        <family val="2"/>
        <scheme val="minor"/>
      </rPr>
      <t xml:space="preserve"> w </t>
    </r>
    <r>
      <rPr>
        <sz val="10"/>
        <color indexed="10"/>
        <rFont val="Calibri"/>
        <family val="2"/>
        <scheme val="minor"/>
      </rPr>
      <t>10</t>
    </r>
  </si>
  <si>
    <r>
      <t>British</t>
    </r>
    <r>
      <rPr>
        <vertAlign val="superscript"/>
        <sz val="10"/>
        <color indexed="8"/>
        <rFont val="Calibri"/>
        <family val="2"/>
        <scheme val="minor"/>
      </rPr>
      <t xml:space="preserve"> HoB: SF1</t>
    </r>
    <r>
      <rPr>
        <sz val="10"/>
        <color indexed="8"/>
        <rFont val="Calibri"/>
        <family val="2"/>
        <scheme val="minor"/>
      </rPr>
      <t xml:space="preserve"> / Partisan (Marquis) </t>
    </r>
    <r>
      <rPr>
        <vertAlign val="superscript"/>
        <sz val="10"/>
        <color indexed="8"/>
        <rFont val="Calibri"/>
        <family val="2"/>
        <scheme val="minor"/>
      </rPr>
      <t>12</t>
    </r>
  </si>
  <si>
    <r>
      <t>British</t>
    </r>
    <r>
      <rPr>
        <vertAlign val="superscript"/>
        <sz val="10"/>
        <color indexed="8"/>
        <rFont val="Calibri"/>
        <family val="2"/>
        <scheme val="minor"/>
      </rPr>
      <t xml:space="preserve"> HoB: SF1</t>
    </r>
    <r>
      <rPr>
        <sz val="10"/>
        <color indexed="8"/>
        <rFont val="Calibri"/>
        <family val="2"/>
        <scheme val="minor"/>
      </rPr>
      <t xml:space="preserve"> / Russian / Italian</t>
    </r>
  </si>
  <si>
    <r>
      <t xml:space="preserve">German </t>
    </r>
    <r>
      <rPr>
        <vertAlign val="superscript"/>
        <sz val="10"/>
        <color indexed="8"/>
        <rFont val="Calibri"/>
        <family val="2"/>
        <scheme val="minor"/>
      </rPr>
      <t>HoB: SF2</t>
    </r>
  </si>
  <si>
    <r>
      <t>02</t>
    </r>
    <r>
      <rPr>
        <sz val="10"/>
        <rFont val="Calibri"/>
        <family val="2"/>
        <scheme val="minor"/>
      </rPr>
      <t xml:space="preserve"> w </t>
    </r>
    <r>
      <rPr>
        <sz val="10"/>
        <color indexed="10"/>
        <rFont val="Calibri"/>
        <family val="2"/>
        <scheme val="minor"/>
      </rPr>
      <t>10</t>
    </r>
  </si>
  <si>
    <r>
      <t>HoB: Kj SSR, Ov1</t>
    </r>
    <r>
      <rPr>
        <vertAlign val="superscript"/>
        <sz val="10"/>
        <rFont val="Calibri"/>
        <family val="2"/>
        <scheme val="minor"/>
      </rPr>
      <t xml:space="preserve"> HoB: SF2 </t>
    </r>
    <r>
      <rPr>
        <sz val="10"/>
        <rFont val="Calibri"/>
        <family val="2"/>
        <scheme val="minor"/>
      </rPr>
      <t>w A: LC3</t>
    </r>
  </si>
  <si>
    <r>
      <t>08</t>
    </r>
    <r>
      <rPr>
        <sz val="10"/>
        <rFont val="Calibri"/>
        <family val="2"/>
        <scheme val="minor"/>
      </rPr>
      <t xml:space="preserve"> w </t>
    </r>
    <r>
      <rPr>
        <sz val="10"/>
        <color indexed="10"/>
        <rFont val="Calibri"/>
        <family val="2"/>
        <scheme val="minor"/>
      </rPr>
      <t>09</t>
    </r>
  </si>
  <si>
    <r>
      <t>09</t>
    </r>
    <r>
      <rPr>
        <sz val="10"/>
        <rFont val="Calibri"/>
        <family val="2"/>
        <scheme val="minor"/>
      </rPr>
      <t xml:space="preserve"> w </t>
    </r>
    <r>
      <rPr>
        <sz val="10"/>
        <color indexed="10"/>
        <rFont val="Calibri"/>
        <family val="2"/>
        <scheme val="minor"/>
      </rPr>
      <t>33</t>
    </r>
  </si>
  <si>
    <r>
      <t>35</t>
    </r>
    <r>
      <rPr>
        <sz val="10"/>
        <rFont val="Calibri"/>
        <family val="2"/>
        <scheme val="minor"/>
      </rPr>
      <t xml:space="preserve"> w </t>
    </r>
    <r>
      <rPr>
        <sz val="10"/>
        <color indexed="10"/>
        <rFont val="Calibri"/>
        <family val="2"/>
        <scheme val="minor"/>
      </rPr>
      <t>47</t>
    </r>
  </si>
  <si>
    <r>
      <t>05</t>
    </r>
    <r>
      <rPr>
        <sz val="10"/>
        <rFont val="Calibri"/>
        <family val="2"/>
        <scheme val="minor"/>
      </rPr>
      <t xml:space="preserve"> w </t>
    </r>
    <r>
      <rPr>
        <sz val="10"/>
        <color indexed="10"/>
        <rFont val="Calibri"/>
        <family val="2"/>
        <scheme val="minor"/>
      </rPr>
      <t>37</t>
    </r>
    <r>
      <rPr>
        <sz val="10"/>
        <rFont val="Calibri"/>
        <family val="2"/>
        <scheme val="minor"/>
      </rPr>
      <t xml:space="preserve"> w 40</t>
    </r>
  </si>
  <si>
    <r>
      <t>a</t>
    </r>
    <r>
      <rPr>
        <sz val="10"/>
        <rFont val="Calibri"/>
        <family val="2"/>
        <scheme val="minor"/>
      </rPr>
      <t xml:space="preserve"> w </t>
    </r>
    <r>
      <rPr>
        <sz val="10"/>
        <color indexed="10"/>
        <rFont val="Calibri"/>
        <family val="2"/>
        <scheme val="minor"/>
      </rPr>
      <t>h</t>
    </r>
  </si>
  <si>
    <r>
      <t>03</t>
    </r>
    <r>
      <rPr>
        <sz val="10"/>
        <rFont val="Calibri"/>
        <family val="2"/>
        <scheme val="minor"/>
      </rPr>
      <t xml:space="preserve"> w </t>
    </r>
    <r>
      <rPr>
        <sz val="10"/>
        <color indexed="10"/>
        <rFont val="Calibri"/>
        <family val="2"/>
        <scheme val="minor"/>
      </rPr>
      <t>07</t>
    </r>
    <r>
      <rPr>
        <sz val="10"/>
        <rFont val="Calibri"/>
        <family val="2"/>
        <scheme val="minor"/>
      </rPr>
      <t xml:space="preserve"> w </t>
    </r>
    <r>
      <rPr>
        <sz val="10"/>
        <color indexed="10"/>
        <rFont val="Calibri"/>
        <family val="2"/>
        <scheme val="minor"/>
      </rPr>
      <t>41</t>
    </r>
  </si>
  <si>
    <r>
      <t>22</t>
    </r>
    <r>
      <rPr>
        <sz val="10"/>
        <rFont val="Calibri"/>
        <family val="2"/>
        <scheme val="minor"/>
      </rPr>
      <t xml:space="preserve"> w </t>
    </r>
    <r>
      <rPr>
        <sz val="10"/>
        <color indexed="10"/>
        <rFont val="Calibri"/>
        <family val="2"/>
        <scheme val="minor"/>
      </rPr>
      <t>36</t>
    </r>
  </si>
  <si>
    <r>
      <t>09</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38</t>
    </r>
  </si>
  <si>
    <r>
      <t>10</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39</t>
    </r>
  </si>
  <si>
    <r>
      <t>11</t>
    </r>
    <r>
      <rPr>
        <sz val="10"/>
        <rFont val="Calibri"/>
        <family val="2"/>
        <scheme val="minor"/>
      </rPr>
      <t xml:space="preserve"> w </t>
    </r>
    <r>
      <rPr>
        <sz val="10"/>
        <color indexed="10"/>
        <rFont val="Calibri"/>
        <family val="2"/>
        <scheme val="minor"/>
      </rPr>
      <t>23</t>
    </r>
  </si>
  <si>
    <r>
      <t>22</t>
    </r>
    <r>
      <rPr>
        <sz val="10"/>
        <rFont val="Calibri"/>
        <family val="2"/>
        <scheme val="minor"/>
      </rPr>
      <t xml:space="preserve"> w </t>
    </r>
    <r>
      <rPr>
        <sz val="10"/>
        <color indexed="10"/>
        <rFont val="Calibri"/>
        <family val="2"/>
        <scheme val="minor"/>
      </rPr>
      <t>34</t>
    </r>
  </si>
  <si>
    <r>
      <t xml:space="preserve">HoB I </t>
    </r>
    <r>
      <rPr>
        <sz val="10"/>
        <rFont val="Calibri"/>
        <family val="2"/>
        <scheme val="minor"/>
      </rPr>
      <t xml:space="preserve">w </t>
    </r>
    <r>
      <rPr>
        <sz val="10"/>
        <color indexed="10"/>
        <rFont val="Calibri"/>
        <family val="2"/>
        <scheme val="minor"/>
      </rPr>
      <t>HoB II</t>
    </r>
  </si>
  <si>
    <r>
      <t xml:space="preserve">40 </t>
    </r>
    <r>
      <rPr>
        <sz val="10"/>
        <rFont val="Calibri"/>
        <family val="2"/>
        <scheme val="minor"/>
      </rPr>
      <t>w</t>
    </r>
    <r>
      <rPr>
        <sz val="10"/>
        <color rgb="FFFF0000"/>
        <rFont val="Calibri"/>
        <family val="2"/>
        <scheme val="minor"/>
      </rPr>
      <t xml:space="preserve"> 43</t>
    </r>
  </si>
  <si>
    <r>
      <t>Partisan</t>
    </r>
    <r>
      <rPr>
        <vertAlign val="superscript"/>
        <sz val="10"/>
        <color indexed="8"/>
        <rFont val="Calibri"/>
        <family val="2"/>
        <scheme val="minor"/>
      </rPr>
      <t xml:space="preserve"> 11</t>
    </r>
  </si>
  <si>
    <r>
      <t>Polish</t>
    </r>
    <r>
      <rPr>
        <vertAlign val="superscript"/>
        <sz val="10"/>
        <color indexed="8"/>
        <rFont val="Calibri"/>
        <family val="2"/>
        <scheme val="minor"/>
      </rPr>
      <t xml:space="preserve"> 1 B</t>
    </r>
  </si>
  <si>
    <r>
      <t xml:space="preserve">02 </t>
    </r>
    <r>
      <rPr>
        <sz val="10"/>
        <rFont val="Calibri"/>
        <family val="2"/>
        <scheme val="minor"/>
      </rPr>
      <t>w</t>
    </r>
    <r>
      <rPr>
        <sz val="10"/>
        <color rgb="FFFF0000"/>
        <rFont val="Calibri"/>
        <family val="2"/>
        <scheme val="minor"/>
      </rPr>
      <t xml:space="preserve"> 11 </t>
    </r>
    <r>
      <rPr>
        <sz val="10"/>
        <rFont val="Calibri"/>
        <family val="2"/>
        <scheme val="minor"/>
      </rPr>
      <t>w</t>
    </r>
    <r>
      <rPr>
        <sz val="10"/>
        <color rgb="FFFF0000"/>
        <rFont val="Calibri"/>
        <family val="2"/>
        <scheme val="minor"/>
      </rPr>
      <t xml:space="preserve"> 16 </t>
    </r>
    <r>
      <rPr>
        <sz val="10"/>
        <rFont val="Calibri"/>
        <family val="2"/>
        <scheme val="minor"/>
      </rPr>
      <t>w</t>
    </r>
    <r>
      <rPr>
        <sz val="10"/>
        <color rgb="FFFF0000"/>
        <rFont val="Calibri"/>
        <family val="2"/>
        <scheme val="minor"/>
      </rPr>
      <t xml:space="preserve"> 33 </t>
    </r>
    <r>
      <rPr>
        <sz val="10"/>
        <rFont val="Calibri"/>
        <family val="2"/>
        <scheme val="minor"/>
      </rPr>
      <t>w</t>
    </r>
    <r>
      <rPr>
        <sz val="10"/>
        <color rgb="FFFF0000"/>
        <rFont val="Calibri"/>
        <family val="2"/>
        <scheme val="minor"/>
      </rPr>
      <t xml:space="preserve"> 35 </t>
    </r>
    <r>
      <rPr>
        <sz val="10"/>
        <rFont val="Calibri"/>
        <family val="2"/>
        <scheme val="minor"/>
      </rPr>
      <t>w</t>
    </r>
    <r>
      <rPr>
        <sz val="10"/>
        <color rgb="FFFF0000"/>
        <rFont val="Calibri"/>
        <family val="2"/>
        <scheme val="minor"/>
      </rPr>
      <t xml:space="preserve"> 43</t>
    </r>
  </si>
  <si>
    <r>
      <t>Partisan</t>
    </r>
    <r>
      <rPr>
        <vertAlign val="superscript"/>
        <sz val="10"/>
        <color indexed="8"/>
        <rFont val="Calibri"/>
        <family val="2"/>
        <scheme val="minor"/>
      </rPr>
      <t xml:space="preserve"> 11 I</t>
    </r>
  </si>
  <si>
    <r>
      <t>Dutch</t>
    </r>
    <r>
      <rPr>
        <vertAlign val="superscript"/>
        <sz val="10"/>
        <color indexed="8"/>
        <rFont val="Calibri"/>
        <family val="2"/>
        <scheme val="minor"/>
      </rPr>
      <t xml:space="preserve"> 1</t>
    </r>
  </si>
  <si>
    <r>
      <t>Yugoslavianian</t>
    </r>
    <r>
      <rPr>
        <vertAlign val="superscript"/>
        <sz val="10"/>
        <color indexed="8"/>
        <rFont val="Calibri"/>
        <family val="2"/>
        <scheme val="minor"/>
      </rPr>
      <t xml:space="preserve"> 1</t>
    </r>
  </si>
  <si>
    <r>
      <t>13</t>
    </r>
    <r>
      <rPr>
        <sz val="10"/>
        <rFont val="Calibri"/>
        <family val="2"/>
        <scheme val="minor"/>
      </rPr>
      <t xml:space="preserve"> w </t>
    </r>
    <r>
      <rPr>
        <sz val="10"/>
        <color indexed="10"/>
        <rFont val="Calibri"/>
        <family val="2"/>
        <scheme val="minor"/>
      </rPr>
      <t>45</t>
    </r>
  </si>
  <si>
    <r>
      <t>05</t>
    </r>
    <r>
      <rPr>
        <sz val="10"/>
        <rFont val="Calibri"/>
        <family val="2"/>
        <scheme val="minor"/>
      </rPr>
      <t xml:space="preserve"> w </t>
    </r>
    <r>
      <rPr>
        <sz val="10"/>
        <color indexed="10"/>
        <rFont val="Calibri"/>
        <family val="2"/>
        <scheme val="minor"/>
      </rPr>
      <t>10</t>
    </r>
    <r>
      <rPr>
        <sz val="10"/>
        <rFont val="Calibri"/>
        <family val="2"/>
        <scheme val="minor"/>
      </rPr>
      <t xml:space="preserve"> w 17</t>
    </r>
    <r>
      <rPr>
        <sz val="10"/>
        <color indexed="10"/>
        <rFont val="Arial"/>
        <family val="2"/>
      </rPr>
      <t/>
    </r>
  </si>
  <si>
    <r>
      <t>French</t>
    </r>
    <r>
      <rPr>
        <vertAlign val="superscript"/>
        <sz val="10"/>
        <rFont val="Calibri"/>
        <family val="2"/>
        <scheme val="minor"/>
      </rPr>
      <t xml:space="preserve"> 12 Al G</t>
    </r>
    <r>
      <rPr>
        <sz val="10"/>
        <rFont val="Calibri"/>
        <family val="2"/>
        <scheme val="minor"/>
      </rPr>
      <t xml:space="preserve"> / Slovakian</t>
    </r>
    <r>
      <rPr>
        <vertAlign val="superscript"/>
        <sz val="10"/>
        <rFont val="Calibri"/>
        <family val="2"/>
        <scheme val="minor"/>
      </rPr>
      <t xml:space="preserve"> 12 Al</t>
    </r>
  </si>
  <si>
    <r>
      <t xml:space="preserve">British </t>
    </r>
    <r>
      <rPr>
        <vertAlign val="superscript"/>
        <sz val="10"/>
        <rFont val="Calibri"/>
        <family val="2"/>
        <scheme val="minor"/>
      </rPr>
      <t>I</t>
    </r>
  </si>
  <si>
    <r>
      <t>Gurkha</t>
    </r>
    <r>
      <rPr>
        <vertAlign val="superscript"/>
        <sz val="10"/>
        <rFont val="Calibri"/>
        <family val="2"/>
        <scheme val="minor"/>
      </rPr>
      <t xml:space="preserve"> 4</t>
    </r>
    <r>
      <rPr>
        <sz val="10"/>
        <rFont val="Calibri"/>
        <family val="2"/>
        <scheme val="minor"/>
      </rPr>
      <t xml:space="preserve"> / British</t>
    </r>
  </si>
  <si>
    <r>
      <t>Spanish Republican</t>
    </r>
    <r>
      <rPr>
        <vertAlign val="superscript"/>
        <sz val="10"/>
        <rFont val="Calibri"/>
        <family val="2"/>
        <scheme val="minor"/>
      </rPr>
      <t xml:space="preserve"> 12 F</t>
    </r>
  </si>
  <si>
    <r>
      <t xml:space="preserve">17 </t>
    </r>
    <r>
      <rPr>
        <sz val="10"/>
        <rFont val="Calibri"/>
        <family val="2"/>
        <scheme val="minor"/>
      </rPr>
      <t>w</t>
    </r>
    <r>
      <rPr>
        <sz val="10"/>
        <color indexed="10"/>
        <rFont val="Calibri"/>
        <family val="2"/>
        <scheme val="minor"/>
      </rPr>
      <t xml:space="preserve"> 33</t>
    </r>
  </si>
  <si>
    <r>
      <t xml:space="preserve">17 </t>
    </r>
    <r>
      <rPr>
        <sz val="10"/>
        <rFont val="Calibri"/>
        <family val="2"/>
        <scheme val="minor"/>
      </rPr>
      <t>w</t>
    </r>
    <r>
      <rPr>
        <sz val="10"/>
        <color indexed="10"/>
        <rFont val="Calibri"/>
        <family val="2"/>
        <scheme val="minor"/>
      </rPr>
      <t xml:space="preserve"> 21</t>
    </r>
  </si>
  <si>
    <r>
      <t>German (SS)</t>
    </r>
    <r>
      <rPr>
        <vertAlign val="superscript"/>
        <sz val="10"/>
        <rFont val="Calibri"/>
        <family val="2"/>
        <scheme val="minor"/>
      </rPr>
      <t xml:space="preserve"> I</t>
    </r>
  </si>
  <si>
    <r>
      <t>Russian / Serbian</t>
    </r>
    <r>
      <rPr>
        <vertAlign val="superscript"/>
        <sz val="10"/>
        <rFont val="Calibri"/>
        <family val="2"/>
        <scheme val="minor"/>
      </rPr>
      <t xml:space="preserve"> 12</t>
    </r>
  </si>
  <si>
    <r>
      <t>17</t>
    </r>
    <r>
      <rPr>
        <sz val="10"/>
        <rFont val="Calibri"/>
        <family val="2"/>
        <scheme val="minor"/>
      </rPr>
      <t xml:space="preserve"> w </t>
    </r>
    <r>
      <rPr>
        <sz val="10"/>
        <color indexed="10"/>
        <rFont val="Calibri"/>
        <family val="2"/>
        <scheme val="minor"/>
      </rPr>
      <t>22</t>
    </r>
  </si>
  <si>
    <r>
      <t>04</t>
    </r>
    <r>
      <rPr>
        <sz val="10"/>
        <rFont val="Calibri"/>
        <family val="2"/>
        <scheme val="minor"/>
      </rPr>
      <t xml:space="preserve"> w </t>
    </r>
    <r>
      <rPr>
        <sz val="10"/>
        <color indexed="10"/>
        <rFont val="Calibri"/>
        <family val="2"/>
        <scheme val="minor"/>
      </rPr>
      <t>20</t>
    </r>
  </si>
  <si>
    <r>
      <t>Cossack</t>
    </r>
    <r>
      <rPr>
        <vertAlign val="superscript"/>
        <sz val="10"/>
        <rFont val="Calibri"/>
        <family val="2"/>
        <scheme val="minor"/>
      </rPr>
      <t xml:space="preserve"> 1 R</t>
    </r>
    <r>
      <rPr>
        <sz val="10"/>
        <rFont val="Calibri"/>
        <family val="2"/>
        <scheme val="minor"/>
      </rPr>
      <t xml:space="preserve"> / German</t>
    </r>
  </si>
  <si>
    <r>
      <t>18</t>
    </r>
    <r>
      <rPr>
        <sz val="10"/>
        <rFont val="Calibri"/>
        <family val="2"/>
        <scheme val="minor"/>
      </rPr>
      <t xml:space="preserve"> w </t>
    </r>
    <r>
      <rPr>
        <sz val="10"/>
        <color indexed="10"/>
        <rFont val="Calibri"/>
        <family val="2"/>
        <scheme val="minor"/>
      </rPr>
      <t>33</t>
    </r>
  </si>
  <si>
    <r>
      <t>Egyptian</t>
    </r>
    <r>
      <rPr>
        <vertAlign val="superscript"/>
        <sz val="10"/>
        <rFont val="Calibri"/>
        <family val="2"/>
        <scheme val="minor"/>
      </rPr>
      <t xml:space="preserve"> 1 B R</t>
    </r>
  </si>
  <si>
    <r>
      <t>12</t>
    </r>
    <r>
      <rPr>
        <sz val="10"/>
        <rFont val="Calibri"/>
        <family val="2"/>
        <scheme val="minor"/>
      </rPr>
      <t xml:space="preserve"> w </t>
    </r>
    <r>
      <rPr>
        <sz val="10"/>
        <color indexed="10"/>
        <rFont val="Calibri"/>
        <family val="2"/>
        <scheme val="minor"/>
      </rPr>
      <t>33</t>
    </r>
  </si>
  <si>
    <r>
      <t xml:space="preserve">16 w </t>
    </r>
    <r>
      <rPr>
        <sz val="10"/>
        <color indexed="10"/>
        <rFont val="Calibri"/>
        <family val="2"/>
        <scheme val="minor"/>
      </rPr>
      <t>27</t>
    </r>
    <r>
      <rPr>
        <sz val="10"/>
        <rFont val="Calibri"/>
        <family val="2"/>
        <scheme val="minor"/>
      </rPr>
      <t xml:space="preserve"> w </t>
    </r>
    <r>
      <rPr>
        <sz val="10"/>
        <color indexed="10"/>
        <rFont val="Calibri"/>
        <family val="2"/>
        <scheme val="minor"/>
      </rPr>
      <t>28</t>
    </r>
    <r>
      <rPr>
        <sz val="10"/>
        <rFont val="Calibri"/>
        <family val="2"/>
        <scheme val="minor"/>
      </rPr>
      <t xml:space="preserve"> w 33</t>
    </r>
  </si>
  <si>
    <r>
      <t>Romanian</t>
    </r>
    <r>
      <rPr>
        <vertAlign val="superscript"/>
        <sz val="10"/>
        <rFont val="Calibri"/>
        <family val="2"/>
        <scheme val="minor"/>
      </rPr>
      <t xml:space="preserve"> 3 A</t>
    </r>
  </si>
  <si>
    <r>
      <t>02</t>
    </r>
    <r>
      <rPr>
        <sz val="10"/>
        <rFont val="Calibri"/>
        <family val="2"/>
        <scheme val="minor"/>
      </rPr>
      <t xml:space="preserve"> w </t>
    </r>
    <r>
      <rPr>
        <sz val="10"/>
        <color indexed="10"/>
        <rFont val="Calibri"/>
        <family val="2"/>
        <scheme val="minor"/>
      </rPr>
      <t>04</t>
    </r>
    <r>
      <rPr>
        <sz val="10"/>
        <rFont val="Calibri"/>
        <family val="2"/>
        <scheme val="minor"/>
      </rPr>
      <t xml:space="preserve"> w </t>
    </r>
    <r>
      <rPr>
        <sz val="10"/>
        <color indexed="10"/>
        <rFont val="Calibri"/>
        <family val="2"/>
        <scheme val="minor"/>
      </rPr>
      <t xml:space="preserve">18 </t>
    </r>
    <r>
      <rPr>
        <sz val="10"/>
        <rFont val="Calibri"/>
        <family val="2"/>
        <scheme val="minor"/>
      </rPr>
      <t xml:space="preserve">w </t>
    </r>
    <r>
      <rPr>
        <sz val="10"/>
        <color indexed="10"/>
        <rFont val="Calibri"/>
        <family val="2"/>
        <scheme val="minor"/>
      </rPr>
      <t>46</t>
    </r>
  </si>
  <si>
    <r>
      <t xml:space="preserve">21 </t>
    </r>
    <r>
      <rPr>
        <sz val="10"/>
        <rFont val="Calibri"/>
        <family val="2"/>
        <scheme val="minor"/>
      </rPr>
      <t>w</t>
    </r>
    <r>
      <rPr>
        <sz val="10"/>
        <color indexed="10"/>
        <rFont val="Calibri"/>
        <family val="2"/>
        <scheme val="minor"/>
      </rPr>
      <t xml:space="preserve"> 45         </t>
    </r>
  </si>
  <si>
    <r>
      <t>21</t>
    </r>
    <r>
      <rPr>
        <sz val="10"/>
        <color indexed="8"/>
        <rFont val="Calibri"/>
        <family val="2"/>
        <scheme val="minor"/>
      </rPr>
      <t xml:space="preserve"> w </t>
    </r>
    <r>
      <rPr>
        <sz val="10"/>
        <color indexed="10"/>
        <rFont val="Calibri"/>
        <family val="2"/>
        <scheme val="minor"/>
      </rPr>
      <t>44</t>
    </r>
  </si>
  <si>
    <r>
      <t>42</t>
    </r>
    <r>
      <rPr>
        <sz val="10"/>
        <color indexed="8"/>
        <rFont val="Calibri"/>
        <family val="2"/>
        <scheme val="minor"/>
      </rPr>
      <t xml:space="preserve"> w </t>
    </r>
    <r>
      <rPr>
        <sz val="10"/>
        <color indexed="10"/>
        <rFont val="Calibri"/>
        <family val="2"/>
        <scheme val="minor"/>
      </rPr>
      <t>46</t>
    </r>
  </si>
  <si>
    <r>
      <t>Russian</t>
    </r>
    <r>
      <rPr>
        <vertAlign val="superscript"/>
        <sz val="10"/>
        <rFont val="Calibri"/>
        <family val="2"/>
        <scheme val="minor"/>
      </rPr>
      <t xml:space="preserve"> Ax</t>
    </r>
  </si>
  <si>
    <r>
      <t>Russian / Partisans</t>
    </r>
    <r>
      <rPr>
        <vertAlign val="superscript"/>
        <sz val="10"/>
        <rFont val="Calibri"/>
        <family val="2"/>
        <scheme val="minor"/>
      </rPr>
      <t xml:space="preserve"> 12</t>
    </r>
  </si>
  <si>
    <r>
      <t>21</t>
    </r>
    <r>
      <rPr>
        <sz val="10"/>
        <color indexed="8"/>
        <rFont val="Calibri"/>
        <family val="2"/>
        <scheme val="minor"/>
      </rPr>
      <t xml:space="preserve"> w </t>
    </r>
    <r>
      <rPr>
        <sz val="10"/>
        <color indexed="10"/>
        <rFont val="Calibri"/>
        <family val="2"/>
        <scheme val="minor"/>
      </rPr>
      <t>22</t>
    </r>
  </si>
  <si>
    <r>
      <t xml:space="preserve">Vichy French </t>
    </r>
    <r>
      <rPr>
        <vertAlign val="superscript"/>
        <sz val="10"/>
        <rFont val="Calibri"/>
        <family val="2"/>
        <scheme val="minor"/>
      </rPr>
      <t>12 F</t>
    </r>
  </si>
  <si>
    <r>
      <t xml:space="preserve">21 </t>
    </r>
    <r>
      <rPr>
        <sz val="10"/>
        <rFont val="Calibri"/>
        <family val="2"/>
        <scheme val="minor"/>
      </rPr>
      <t>w</t>
    </r>
    <r>
      <rPr>
        <sz val="10"/>
        <color rgb="FFFF0000"/>
        <rFont val="Calibri"/>
        <family val="2"/>
        <scheme val="minor"/>
      </rPr>
      <t xml:space="preserve"> 23 </t>
    </r>
    <r>
      <rPr>
        <sz val="10"/>
        <rFont val="Calibri"/>
        <family val="2"/>
        <scheme val="minor"/>
      </rPr>
      <t>w</t>
    </r>
    <r>
      <rPr>
        <sz val="10"/>
        <color rgb="FFFF0000"/>
        <rFont val="Calibri"/>
        <family val="2"/>
        <scheme val="minor"/>
      </rPr>
      <t xml:space="preserve"> 37</t>
    </r>
  </si>
  <si>
    <r>
      <t xml:space="preserve">8 </t>
    </r>
    <r>
      <rPr>
        <sz val="10"/>
        <rFont val="Calibri"/>
        <family val="2"/>
        <scheme val="minor"/>
      </rPr>
      <t>w</t>
    </r>
    <r>
      <rPr>
        <sz val="10"/>
        <color rgb="FFFF0000"/>
        <rFont val="Calibri"/>
        <family val="2"/>
        <scheme val="minor"/>
      </rPr>
      <t xml:space="preserve"> 17</t>
    </r>
  </si>
  <si>
    <r>
      <t>10</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15</t>
    </r>
  </si>
  <si>
    <r>
      <t>04</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 xml:space="preserve">20 </t>
    </r>
    <r>
      <rPr>
        <sz val="10"/>
        <rFont val="Calibri"/>
        <family val="2"/>
        <scheme val="minor"/>
      </rPr>
      <t xml:space="preserve">w </t>
    </r>
    <r>
      <rPr>
        <sz val="10"/>
        <color indexed="10"/>
        <rFont val="Calibri"/>
        <family val="2"/>
        <scheme val="minor"/>
      </rPr>
      <t>22</t>
    </r>
  </si>
  <si>
    <r>
      <t>42</t>
    </r>
    <r>
      <rPr>
        <sz val="10"/>
        <rFont val="Calibri"/>
        <family val="2"/>
        <scheme val="minor"/>
      </rPr>
      <t xml:space="preserve"> w </t>
    </r>
    <r>
      <rPr>
        <sz val="10"/>
        <color indexed="10"/>
        <rFont val="Calibri"/>
        <family val="2"/>
        <scheme val="minor"/>
      </rPr>
      <t>54</t>
    </r>
    <r>
      <rPr>
        <sz val="10"/>
        <rFont val="Calibri"/>
        <family val="2"/>
        <scheme val="minor"/>
      </rPr>
      <t xml:space="preserve"> w </t>
    </r>
    <r>
      <rPr>
        <sz val="10"/>
        <color indexed="10"/>
        <rFont val="Calibri"/>
        <family val="2"/>
        <scheme val="minor"/>
      </rPr>
      <t>57</t>
    </r>
  </si>
  <si>
    <r>
      <t>German / Partisan</t>
    </r>
    <r>
      <rPr>
        <vertAlign val="superscript"/>
        <sz val="10"/>
        <rFont val="Calibri"/>
        <family val="2"/>
        <scheme val="minor"/>
      </rPr>
      <t xml:space="preserve"> 12</t>
    </r>
  </si>
  <si>
    <r>
      <t>Free Fench</t>
    </r>
    <r>
      <rPr>
        <vertAlign val="superscript"/>
        <sz val="10"/>
        <rFont val="Calibri"/>
        <family val="2"/>
        <scheme val="minor"/>
      </rPr>
      <t xml:space="preserve"> 4 A G</t>
    </r>
  </si>
  <si>
    <r>
      <t xml:space="preserve">German </t>
    </r>
    <r>
      <rPr>
        <vertAlign val="superscript"/>
        <sz val="10"/>
        <rFont val="Calibri"/>
        <family val="2"/>
        <scheme val="minor"/>
      </rPr>
      <t>B I</t>
    </r>
  </si>
  <si>
    <r>
      <t>Partisans</t>
    </r>
    <r>
      <rPr>
        <vertAlign val="superscript"/>
        <sz val="10"/>
        <rFont val="Calibri"/>
        <family val="2"/>
        <scheme val="minor"/>
      </rPr>
      <t xml:space="preserve"> 12 G</t>
    </r>
    <r>
      <rPr>
        <sz val="10"/>
        <rFont val="Calibri"/>
        <family val="2"/>
        <scheme val="minor"/>
      </rPr>
      <t xml:space="preserve"> / Russian</t>
    </r>
  </si>
  <si>
    <r>
      <t>22</t>
    </r>
    <r>
      <rPr>
        <sz val="10"/>
        <rFont val="Calibri"/>
        <family val="2"/>
        <scheme val="minor"/>
      </rPr>
      <t xml:space="preserve"> w </t>
    </r>
    <r>
      <rPr>
        <sz val="10"/>
        <color indexed="10"/>
        <rFont val="Calibri"/>
        <family val="2"/>
        <scheme val="minor"/>
      </rPr>
      <t>57</t>
    </r>
  </si>
  <si>
    <r>
      <t>11</t>
    </r>
    <r>
      <rPr>
        <sz val="10"/>
        <rFont val="Calibri"/>
        <family val="2"/>
        <scheme val="minor"/>
      </rPr>
      <t xml:space="preserve"> w </t>
    </r>
    <r>
      <rPr>
        <sz val="10"/>
        <color indexed="10"/>
        <rFont val="Calibri"/>
        <family val="2"/>
        <scheme val="minor"/>
      </rPr>
      <t>14</t>
    </r>
  </si>
  <si>
    <r>
      <t>16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51</t>
    </r>
    <r>
      <rPr>
        <sz val="10"/>
        <rFont val="Calibri"/>
        <family val="2"/>
        <scheme val="minor"/>
      </rPr>
      <t xml:space="preserve"> w </t>
    </r>
    <r>
      <rPr>
        <sz val="10"/>
        <color indexed="10"/>
        <rFont val="Calibri"/>
        <family val="2"/>
        <scheme val="minor"/>
      </rPr>
      <t>57</t>
    </r>
  </si>
  <si>
    <r>
      <t>06</t>
    </r>
    <r>
      <rPr>
        <sz val="10"/>
        <rFont val="Calibri"/>
        <family val="2"/>
        <scheme val="minor"/>
      </rPr>
      <t xml:space="preserve"> w </t>
    </r>
    <r>
      <rPr>
        <sz val="10"/>
        <color indexed="10"/>
        <rFont val="Calibri"/>
        <family val="2"/>
        <scheme val="minor"/>
      </rPr>
      <t>41</t>
    </r>
    <r>
      <rPr>
        <sz val="10"/>
        <rFont val="Calibri"/>
        <family val="2"/>
        <scheme val="minor"/>
      </rPr>
      <t xml:space="preserve"> w 2a</t>
    </r>
  </si>
  <si>
    <r>
      <t>German / Italian</t>
    </r>
    <r>
      <rPr>
        <vertAlign val="superscript"/>
        <sz val="10"/>
        <rFont val="Calibri"/>
        <family val="2"/>
        <scheme val="minor"/>
      </rPr>
      <t xml:space="preserve"> 3</t>
    </r>
  </si>
  <si>
    <r>
      <t>08</t>
    </r>
    <r>
      <rPr>
        <sz val="10"/>
        <rFont val="Calibri"/>
        <family val="2"/>
        <scheme val="minor"/>
      </rPr>
      <t xml:space="preserve"> w </t>
    </r>
    <r>
      <rPr>
        <sz val="10"/>
        <color indexed="10"/>
        <rFont val="Calibri"/>
        <family val="2"/>
        <scheme val="minor"/>
      </rPr>
      <t>60</t>
    </r>
  </si>
  <si>
    <r>
      <rPr>
        <sz val="10"/>
        <color rgb="FFFF0000"/>
        <rFont val="Calibri"/>
        <family val="2"/>
        <scheme val="minor"/>
      </rPr>
      <t>22</t>
    </r>
    <r>
      <rPr>
        <sz val="10"/>
        <rFont val="Calibri"/>
        <family val="2"/>
        <scheme val="minor"/>
      </rPr>
      <t xml:space="preserve"> w </t>
    </r>
    <r>
      <rPr>
        <sz val="10"/>
        <color indexed="10"/>
        <rFont val="Calibri"/>
        <family val="2"/>
        <scheme val="minor"/>
      </rPr>
      <t>40</t>
    </r>
    <r>
      <rPr>
        <sz val="10"/>
        <rFont val="Calibri"/>
        <family val="2"/>
        <scheme val="minor"/>
      </rPr>
      <t xml:space="preserve"> w 49 w 51</t>
    </r>
  </si>
  <si>
    <r>
      <t>Polish</t>
    </r>
    <r>
      <rPr>
        <vertAlign val="superscript"/>
        <sz val="10"/>
        <rFont val="Calibri"/>
        <family val="2"/>
        <scheme val="minor"/>
      </rPr>
      <t xml:space="preserve"> I</t>
    </r>
  </si>
  <si>
    <r>
      <t xml:space="preserve">01 </t>
    </r>
    <r>
      <rPr>
        <sz val="10"/>
        <rFont val="Calibri"/>
        <family val="2"/>
        <scheme val="minor"/>
      </rPr>
      <t xml:space="preserve">w </t>
    </r>
    <r>
      <rPr>
        <sz val="10"/>
        <color rgb="FFFF0000"/>
        <rFont val="Calibri"/>
        <family val="2"/>
        <scheme val="minor"/>
      </rPr>
      <t>05</t>
    </r>
  </si>
  <si>
    <r>
      <t>15</t>
    </r>
    <r>
      <rPr>
        <sz val="10"/>
        <rFont val="Calibri"/>
        <family val="2"/>
        <scheme val="minor"/>
      </rPr>
      <t xml:space="preserve"> w </t>
    </r>
    <r>
      <rPr>
        <sz val="10"/>
        <color indexed="10"/>
        <rFont val="Calibri"/>
        <family val="2"/>
        <scheme val="minor"/>
      </rPr>
      <t>26</t>
    </r>
    <r>
      <rPr>
        <sz val="10"/>
        <rFont val="Calibri"/>
        <family val="2"/>
        <scheme val="minor"/>
      </rPr>
      <t xml:space="preserve"> w </t>
    </r>
    <r>
      <rPr>
        <sz val="10"/>
        <color indexed="10"/>
        <rFont val="Calibri"/>
        <family val="2"/>
        <scheme val="minor"/>
      </rPr>
      <t>27</t>
    </r>
    <r>
      <rPr>
        <sz val="10"/>
        <rFont val="Calibri"/>
        <family val="2"/>
        <scheme val="minor"/>
      </rPr>
      <t xml:space="preserve"> w </t>
    </r>
    <r>
      <rPr>
        <sz val="10"/>
        <color indexed="10"/>
        <rFont val="Calibri"/>
        <family val="2"/>
        <scheme val="minor"/>
      </rPr>
      <t>28</t>
    </r>
    <r>
      <rPr>
        <sz val="10"/>
        <rFont val="Calibri"/>
        <family val="2"/>
        <scheme val="minor"/>
      </rPr>
      <t xml:space="preserve"> w </t>
    </r>
    <r>
      <rPr>
        <sz val="10"/>
        <color indexed="10"/>
        <rFont val="Calibri"/>
        <family val="2"/>
        <scheme val="minor"/>
      </rPr>
      <t>29</t>
    </r>
  </si>
  <si>
    <r>
      <t>01</t>
    </r>
    <r>
      <rPr>
        <sz val="10"/>
        <rFont val="Calibri"/>
        <family val="2"/>
        <scheme val="minor"/>
      </rPr>
      <t xml:space="preserve"> w</t>
    </r>
    <r>
      <rPr>
        <sz val="10"/>
        <color indexed="10"/>
        <rFont val="Calibri"/>
        <family val="2"/>
        <scheme val="minor"/>
      </rPr>
      <t xml:space="preserve"> 23</t>
    </r>
  </si>
  <si>
    <r>
      <t>06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 xml:space="preserve">44 </t>
    </r>
    <r>
      <rPr>
        <sz val="10"/>
        <rFont val="Calibri"/>
        <family val="2"/>
        <scheme val="minor"/>
      </rPr>
      <t>w</t>
    </r>
    <r>
      <rPr>
        <sz val="10"/>
        <color indexed="10"/>
        <rFont val="Calibri"/>
        <family val="2"/>
        <scheme val="minor"/>
      </rPr>
      <t xml:space="preserve"> 46</t>
    </r>
  </si>
  <si>
    <r>
      <t>North Korean</t>
    </r>
    <r>
      <rPr>
        <vertAlign val="superscript"/>
        <sz val="10"/>
        <rFont val="Calibri"/>
        <family val="2"/>
        <scheme val="minor"/>
      </rPr>
      <t xml:space="preserve"> 12 A</t>
    </r>
  </si>
  <si>
    <r>
      <t xml:space="preserve">08 </t>
    </r>
    <r>
      <rPr>
        <sz val="10"/>
        <rFont val="Calibri"/>
        <family val="2"/>
        <scheme val="minor"/>
      </rPr>
      <t>w</t>
    </r>
    <r>
      <rPr>
        <sz val="10"/>
        <color indexed="10"/>
        <rFont val="Calibri"/>
        <family val="2"/>
        <scheme val="minor"/>
      </rPr>
      <t xml:space="preserve"> 17</t>
    </r>
  </si>
  <si>
    <r>
      <t>Algerian</t>
    </r>
    <r>
      <rPr>
        <vertAlign val="superscript"/>
        <sz val="10"/>
        <rFont val="Calibri"/>
        <family val="2"/>
        <scheme val="minor"/>
      </rPr>
      <t xml:space="preserve"> 7</t>
    </r>
  </si>
  <si>
    <r>
      <t>Greek</t>
    </r>
    <r>
      <rPr>
        <vertAlign val="superscript"/>
        <sz val="10"/>
        <rFont val="Calibri"/>
        <family val="2"/>
        <scheme val="minor"/>
      </rPr>
      <t xml:space="preserve"> 7</t>
    </r>
    <r>
      <rPr>
        <sz val="10"/>
        <rFont val="Calibri"/>
        <family val="2"/>
        <scheme val="minor"/>
      </rPr>
      <t xml:space="preserve"> / American</t>
    </r>
  </si>
  <si>
    <r>
      <t>Mud, Ov1</t>
    </r>
    <r>
      <rPr>
        <vertAlign val="superscript"/>
        <sz val="10"/>
        <rFont val="Calibri"/>
        <family val="2"/>
        <scheme val="minor"/>
      </rPr>
      <t xml:space="preserve"> MM01</t>
    </r>
  </si>
  <si>
    <r>
      <t>American / British</t>
    </r>
    <r>
      <rPr>
        <vertAlign val="superscript"/>
        <sz val="10"/>
        <rFont val="Calibri"/>
        <family val="2"/>
        <scheme val="minor"/>
      </rPr>
      <t xml:space="preserve"> G</t>
    </r>
    <r>
      <rPr>
        <sz val="10"/>
        <rFont val="Calibri"/>
        <family val="2"/>
        <scheme val="minor"/>
      </rPr>
      <t xml:space="preserve"> / French</t>
    </r>
  </si>
  <si>
    <r>
      <t>Ov4</t>
    </r>
    <r>
      <rPr>
        <vertAlign val="superscript"/>
        <sz val="10"/>
        <rFont val="Calibri"/>
        <family val="2"/>
        <scheme val="minor"/>
      </rPr>
      <t xml:space="preserve"> MM02  </t>
    </r>
    <r>
      <rPr>
        <sz val="10"/>
        <rFont val="Calibri"/>
        <family val="2"/>
        <scheme val="minor"/>
      </rPr>
      <t>w A: Human Wave (A25.23)</t>
    </r>
  </si>
  <si>
    <r>
      <t>Partisan (Greek)</t>
    </r>
    <r>
      <rPr>
        <vertAlign val="superscript"/>
        <sz val="10"/>
        <rFont val="Calibri"/>
        <family val="2"/>
        <scheme val="minor"/>
      </rPr>
      <t xml:space="preserve"> 12</t>
    </r>
  </si>
  <si>
    <r>
      <t>40</t>
    </r>
    <r>
      <rPr>
        <sz val="10"/>
        <rFont val="Calibri"/>
        <family val="2"/>
        <scheme val="minor"/>
      </rPr>
      <t xml:space="preserve"> w </t>
    </r>
    <r>
      <rPr>
        <sz val="10"/>
        <color indexed="10"/>
        <rFont val="Calibri"/>
        <family val="2"/>
        <scheme val="minor"/>
      </rPr>
      <t>50</t>
    </r>
  </si>
  <si>
    <r>
      <t>German / Ukrainian</t>
    </r>
    <r>
      <rPr>
        <vertAlign val="superscript"/>
        <sz val="10"/>
        <rFont val="Calibri"/>
        <family val="2"/>
        <scheme val="minor"/>
      </rPr>
      <t xml:space="preserve"> 3</t>
    </r>
  </si>
  <si>
    <r>
      <t>Partisan (ZOB)</t>
    </r>
    <r>
      <rPr>
        <vertAlign val="superscript"/>
        <sz val="10"/>
        <rFont val="Calibri"/>
        <family val="2"/>
        <scheme val="minor"/>
      </rPr>
      <t xml:space="preserve"> 12</t>
    </r>
  </si>
  <si>
    <r>
      <t>Partisan (Ukrainian)</t>
    </r>
    <r>
      <rPr>
        <vertAlign val="superscript"/>
        <sz val="10"/>
        <rFont val="Calibri"/>
        <family val="2"/>
        <scheme val="minor"/>
      </rPr>
      <t xml:space="preserve"> 12 G</t>
    </r>
  </si>
  <si>
    <r>
      <t>Partisan (Polish)</t>
    </r>
    <r>
      <rPr>
        <vertAlign val="superscript"/>
        <sz val="10"/>
        <rFont val="Calibri"/>
        <family val="2"/>
        <scheme val="minor"/>
      </rPr>
      <t xml:space="preserve"> 5</t>
    </r>
  </si>
  <si>
    <r>
      <t>American / Philippine</t>
    </r>
    <r>
      <rPr>
        <vertAlign val="superscript"/>
        <sz val="10"/>
        <rFont val="Calibri"/>
        <family val="2"/>
        <scheme val="minor"/>
      </rPr>
      <t xml:space="preserve"> 12</t>
    </r>
  </si>
  <si>
    <r>
      <t>16</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38</t>
    </r>
  </si>
  <si>
    <r>
      <t>PTO - DJ, KCI: MM09 SSR, Ov6</t>
    </r>
    <r>
      <rPr>
        <vertAlign val="superscript"/>
        <sz val="10"/>
        <rFont val="Calibri"/>
        <family val="2"/>
        <scheme val="minor"/>
      </rPr>
      <t xml:space="preserve"> KCI: MM09</t>
    </r>
  </si>
  <si>
    <r>
      <t>Partisan (NZW)</t>
    </r>
    <r>
      <rPr>
        <vertAlign val="superscript"/>
        <sz val="10"/>
        <rFont val="Calibri"/>
        <family val="2"/>
        <scheme val="minor"/>
      </rPr>
      <t xml:space="preserve"> 5 G</t>
    </r>
  </si>
  <si>
    <r>
      <t>Slovakian</t>
    </r>
    <r>
      <rPr>
        <vertAlign val="superscript"/>
        <sz val="10"/>
        <rFont val="Calibri"/>
        <family val="2"/>
        <scheme val="minor"/>
      </rPr>
      <t xml:space="preserve"> 3 F</t>
    </r>
  </si>
  <si>
    <r>
      <t>German (SS) / Ukranian</t>
    </r>
    <r>
      <rPr>
        <vertAlign val="superscript"/>
        <sz val="10"/>
        <rFont val="Calibri"/>
        <family val="2"/>
        <scheme val="minor"/>
      </rPr>
      <t xml:space="preserve"> 3</t>
    </r>
  </si>
  <si>
    <r>
      <t>20</t>
    </r>
    <r>
      <rPr>
        <sz val="10"/>
        <rFont val="Calibri"/>
        <family val="2"/>
        <scheme val="minor"/>
      </rPr>
      <t xml:space="preserve"> w </t>
    </r>
    <r>
      <rPr>
        <sz val="10"/>
        <color indexed="10"/>
        <rFont val="Calibri"/>
        <family val="2"/>
        <scheme val="minor"/>
      </rPr>
      <t>51</t>
    </r>
  </si>
  <si>
    <r>
      <t>Partisan (FFI)</t>
    </r>
    <r>
      <rPr>
        <vertAlign val="superscript"/>
        <sz val="10"/>
        <rFont val="Calibri"/>
        <family val="2"/>
        <scheme val="minor"/>
      </rPr>
      <t xml:space="preserve"> 12 F G</t>
    </r>
  </si>
  <si>
    <r>
      <t>Partisan (AK)</t>
    </r>
    <r>
      <rPr>
        <vertAlign val="superscript"/>
        <sz val="10"/>
        <rFont val="Calibri"/>
        <family val="2"/>
        <scheme val="minor"/>
      </rPr>
      <t xml:space="preserve"> 5 R</t>
    </r>
  </si>
  <si>
    <r>
      <t>Partisan (FLNC)</t>
    </r>
    <r>
      <rPr>
        <vertAlign val="superscript"/>
        <sz val="10"/>
        <rFont val="Calibri"/>
        <family val="2"/>
        <scheme val="minor"/>
      </rPr>
      <t xml:space="preserve"> 5 R</t>
    </r>
  </si>
  <si>
    <r>
      <t>Georgian</t>
    </r>
    <r>
      <rPr>
        <vertAlign val="superscript"/>
        <sz val="10"/>
        <rFont val="Calibri"/>
        <family val="2"/>
        <scheme val="minor"/>
      </rPr>
      <t xml:space="preserve"> 3</t>
    </r>
  </si>
  <si>
    <r>
      <t>Georgian</t>
    </r>
    <r>
      <rPr>
        <vertAlign val="superscript"/>
        <sz val="10"/>
        <rFont val="Calibri"/>
        <family val="2"/>
        <scheme val="minor"/>
      </rPr>
      <t xml:space="preserve"> 3</t>
    </r>
    <r>
      <rPr>
        <sz val="10"/>
        <rFont val="Calibri"/>
        <family val="2"/>
        <scheme val="minor"/>
      </rPr>
      <t xml:space="preserve"> / Partisan </t>
    </r>
    <r>
      <rPr>
        <vertAlign val="superscript"/>
        <sz val="10"/>
        <rFont val="Calibri"/>
        <family val="2"/>
        <scheme val="minor"/>
      </rPr>
      <t>12</t>
    </r>
  </si>
  <si>
    <r>
      <t>08</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46</t>
    </r>
  </si>
  <si>
    <r>
      <t xml:space="preserve">06 </t>
    </r>
    <r>
      <rPr>
        <sz val="10"/>
        <rFont val="Calibri"/>
        <family val="2"/>
        <scheme val="minor"/>
      </rPr>
      <t>w</t>
    </r>
    <r>
      <rPr>
        <sz val="10"/>
        <color indexed="10"/>
        <rFont val="Calibri"/>
        <family val="2"/>
        <scheme val="minor"/>
      </rPr>
      <t xml:space="preserve"> 33 </t>
    </r>
    <r>
      <rPr>
        <sz val="10"/>
        <rFont val="Calibri"/>
        <family val="2"/>
        <scheme val="minor"/>
      </rPr>
      <t>w</t>
    </r>
    <r>
      <rPr>
        <sz val="10"/>
        <color indexed="10"/>
        <rFont val="Calibri"/>
        <family val="2"/>
        <scheme val="minor"/>
      </rPr>
      <t xml:space="preserve"> 44 </t>
    </r>
    <r>
      <rPr>
        <sz val="10"/>
        <rFont val="Calibri"/>
        <family val="2"/>
        <scheme val="minor"/>
      </rPr>
      <t>w</t>
    </r>
    <r>
      <rPr>
        <sz val="10"/>
        <color indexed="10"/>
        <rFont val="Calibri"/>
        <family val="2"/>
        <scheme val="minor"/>
      </rPr>
      <t xml:space="preserve"> 46</t>
    </r>
  </si>
  <si>
    <r>
      <t>Jewish</t>
    </r>
    <r>
      <rPr>
        <vertAlign val="superscript"/>
        <sz val="10"/>
        <rFont val="Calibri"/>
        <family val="2"/>
        <scheme val="minor"/>
      </rPr>
      <t xml:space="preserve"> 4</t>
    </r>
    <r>
      <rPr>
        <sz val="10"/>
        <rFont val="Calibri"/>
        <family val="2"/>
        <scheme val="minor"/>
      </rPr>
      <t xml:space="preserve"> / British</t>
    </r>
  </si>
  <si>
    <r>
      <t xml:space="preserve">13 </t>
    </r>
    <r>
      <rPr>
        <sz val="10"/>
        <rFont val="Calibri"/>
        <family val="2"/>
        <scheme val="minor"/>
      </rPr>
      <t>w</t>
    </r>
    <r>
      <rPr>
        <sz val="10"/>
        <color indexed="10"/>
        <rFont val="Calibri"/>
        <family val="2"/>
        <scheme val="minor"/>
      </rPr>
      <t xml:space="preserve"> 14</t>
    </r>
  </si>
  <si>
    <r>
      <t>Viet Minh</t>
    </r>
    <r>
      <rPr>
        <vertAlign val="superscript"/>
        <sz val="10"/>
        <rFont val="Calibri"/>
        <family val="2"/>
        <scheme val="minor"/>
      </rPr>
      <t xml:space="preserve"> 5 A R</t>
    </r>
  </si>
  <si>
    <r>
      <t>French</t>
    </r>
    <r>
      <rPr>
        <vertAlign val="superscript"/>
        <sz val="10"/>
        <rFont val="Calibri"/>
        <family val="2"/>
        <scheme val="minor"/>
      </rPr>
      <t xml:space="preserve"> 2</t>
    </r>
    <r>
      <rPr>
        <sz val="10"/>
        <rFont val="Calibri"/>
        <family val="2"/>
        <scheme val="minor"/>
      </rPr>
      <t xml:space="preserve"> / Algerian </t>
    </r>
    <r>
      <rPr>
        <vertAlign val="superscript"/>
        <sz val="10"/>
        <rFont val="Calibri"/>
        <family val="2"/>
        <scheme val="minor"/>
      </rPr>
      <t>7 A</t>
    </r>
  </si>
  <si>
    <r>
      <t>French</t>
    </r>
    <r>
      <rPr>
        <vertAlign val="superscript"/>
        <sz val="10"/>
        <rFont val="Calibri"/>
        <family val="2"/>
        <scheme val="minor"/>
      </rPr>
      <t xml:space="preserve"> 2</t>
    </r>
  </si>
  <si>
    <r>
      <t xml:space="preserve">38 </t>
    </r>
    <r>
      <rPr>
        <sz val="10"/>
        <rFont val="Calibri"/>
        <family val="2"/>
        <scheme val="minor"/>
      </rPr>
      <t xml:space="preserve">w </t>
    </r>
    <r>
      <rPr>
        <sz val="10"/>
        <color rgb="FFFF0000"/>
        <rFont val="Calibri"/>
        <family val="2"/>
        <scheme val="minor"/>
      </rPr>
      <t>47</t>
    </r>
  </si>
  <si>
    <r>
      <t>French</t>
    </r>
    <r>
      <rPr>
        <vertAlign val="superscript"/>
        <sz val="10"/>
        <rFont val="Calibri"/>
        <family val="2"/>
        <scheme val="minor"/>
      </rPr>
      <t xml:space="preserve"> 7 A</t>
    </r>
  </si>
  <si>
    <r>
      <t xml:space="preserve">35 </t>
    </r>
    <r>
      <rPr>
        <sz val="10"/>
        <rFont val="Calibri"/>
        <family val="2"/>
        <scheme val="minor"/>
      </rPr>
      <t xml:space="preserve">w </t>
    </r>
    <r>
      <rPr>
        <sz val="10"/>
        <color rgb="FFFF0000"/>
        <rFont val="Calibri"/>
        <family val="2"/>
        <scheme val="minor"/>
      </rPr>
      <t>44</t>
    </r>
  </si>
  <si>
    <r>
      <t xml:space="preserve">German </t>
    </r>
    <r>
      <rPr>
        <vertAlign val="superscript"/>
        <sz val="10"/>
        <rFont val="Calibri"/>
        <family val="2"/>
        <scheme val="minor"/>
      </rPr>
      <t>A</t>
    </r>
  </si>
  <si>
    <r>
      <t xml:space="preserve">Romanian </t>
    </r>
    <r>
      <rPr>
        <vertAlign val="superscript"/>
        <sz val="10"/>
        <rFont val="Calibri"/>
        <family val="2"/>
        <scheme val="minor"/>
      </rPr>
      <t>KE:MM98</t>
    </r>
  </si>
  <si>
    <r>
      <t xml:space="preserve">Hungarian </t>
    </r>
    <r>
      <rPr>
        <vertAlign val="superscript"/>
        <sz val="10"/>
        <rFont val="Calibri"/>
        <family val="2"/>
        <scheme val="minor"/>
      </rPr>
      <t>3 KE:MM98</t>
    </r>
  </si>
  <si>
    <r>
      <t>02</t>
    </r>
    <r>
      <rPr>
        <sz val="10"/>
        <rFont val="Calibri"/>
        <family val="2"/>
        <scheme val="minor"/>
      </rPr>
      <t xml:space="preserve"> w 40</t>
    </r>
  </si>
  <si>
    <r>
      <t xml:space="preserve">Bulgarian </t>
    </r>
    <r>
      <rPr>
        <vertAlign val="superscript"/>
        <sz val="10"/>
        <rFont val="Calibri"/>
        <family val="2"/>
        <scheme val="minor"/>
      </rPr>
      <t>KE:MM98</t>
    </r>
  </si>
  <si>
    <r>
      <t xml:space="preserve">German </t>
    </r>
    <r>
      <rPr>
        <vertAlign val="superscript"/>
        <sz val="10"/>
        <rFont val="Calibri"/>
        <family val="2"/>
        <scheme val="minor"/>
      </rPr>
      <t>3 G ToT2</t>
    </r>
  </si>
  <si>
    <r>
      <t xml:space="preserve">Bulgarian </t>
    </r>
    <r>
      <rPr>
        <vertAlign val="superscript"/>
        <sz val="10"/>
        <rFont val="Calibri"/>
        <family val="2"/>
        <scheme val="minor"/>
      </rPr>
      <t>3 KE:MM98</t>
    </r>
    <r>
      <rPr>
        <sz val="10"/>
        <rFont val="Calibri"/>
        <family val="2"/>
        <scheme val="minor"/>
      </rPr>
      <t xml:space="preserve"> / Serbian </t>
    </r>
    <r>
      <rPr>
        <vertAlign val="superscript"/>
        <sz val="10"/>
        <rFont val="Calibri"/>
        <family val="2"/>
        <scheme val="minor"/>
      </rPr>
      <t>12</t>
    </r>
  </si>
  <si>
    <r>
      <t>22</t>
    </r>
    <r>
      <rPr>
        <sz val="10"/>
        <rFont val="Calibri"/>
        <family val="2"/>
        <scheme val="minor"/>
      </rPr>
      <t xml:space="preserve"> w </t>
    </r>
    <r>
      <rPr>
        <sz val="10"/>
        <color indexed="10"/>
        <rFont val="Calibri"/>
        <family val="2"/>
        <scheme val="minor"/>
      </rPr>
      <t>42</t>
    </r>
  </si>
  <si>
    <r>
      <t>35</t>
    </r>
    <r>
      <rPr>
        <sz val="10"/>
        <rFont val="Calibri"/>
        <family val="2"/>
        <scheme val="minor"/>
      </rPr>
      <t xml:space="preserve"> w </t>
    </r>
    <r>
      <rPr>
        <sz val="10"/>
        <color indexed="10"/>
        <rFont val="Calibri"/>
        <family val="2"/>
        <scheme val="minor"/>
      </rPr>
      <t>40</t>
    </r>
  </si>
  <si>
    <r>
      <t xml:space="preserve">Russian / Romanian </t>
    </r>
    <r>
      <rPr>
        <vertAlign val="superscript"/>
        <sz val="10"/>
        <rFont val="Calibri"/>
        <family val="2"/>
        <scheme val="minor"/>
      </rPr>
      <t>KE:MM98</t>
    </r>
  </si>
  <si>
    <r>
      <t xml:space="preserve">German </t>
    </r>
    <r>
      <rPr>
        <vertAlign val="superscript"/>
        <sz val="10"/>
        <rFont val="Calibri"/>
        <family val="2"/>
        <scheme val="minor"/>
      </rPr>
      <t>1 G</t>
    </r>
  </si>
  <si>
    <r>
      <t xml:space="preserve">Japanese </t>
    </r>
    <r>
      <rPr>
        <vertAlign val="superscript"/>
        <sz val="10"/>
        <rFont val="Calibri"/>
        <family val="2"/>
        <scheme val="minor"/>
      </rPr>
      <t>A</t>
    </r>
  </si>
  <si>
    <r>
      <t xml:space="preserve">British </t>
    </r>
    <r>
      <rPr>
        <vertAlign val="superscript"/>
        <sz val="10"/>
        <rFont val="Calibri"/>
        <family val="2"/>
        <scheme val="minor"/>
      </rPr>
      <t>TOT2</t>
    </r>
  </si>
  <si>
    <r>
      <t>19</t>
    </r>
    <r>
      <rPr>
        <sz val="10"/>
        <rFont val="Calibri"/>
        <family val="2"/>
        <scheme val="minor"/>
      </rPr>
      <t xml:space="preserve"> w </t>
    </r>
    <r>
      <rPr>
        <sz val="10"/>
        <color indexed="10"/>
        <rFont val="Calibri"/>
        <family val="2"/>
        <scheme val="minor"/>
      </rPr>
      <t>41</t>
    </r>
  </si>
  <si>
    <r>
      <t xml:space="preserve">Ov5 </t>
    </r>
    <r>
      <rPr>
        <vertAlign val="superscript"/>
        <sz val="10"/>
        <rFont val="Calibri"/>
        <family val="2"/>
        <scheme val="minor"/>
      </rPr>
      <t>TOT2</t>
    </r>
    <r>
      <rPr>
        <sz val="10"/>
        <rFont val="Calibri"/>
        <family val="2"/>
        <scheme val="minor"/>
      </rPr>
      <t>, TOT SSR's w D: AS w A: Commandos (H1.24)</t>
    </r>
  </si>
  <si>
    <r>
      <t>French</t>
    </r>
    <r>
      <rPr>
        <vertAlign val="superscript"/>
        <sz val="10"/>
        <rFont val="Calibri"/>
        <family val="2"/>
        <scheme val="minor"/>
      </rPr>
      <t xml:space="preserve"> 4 KE: MM `99</t>
    </r>
  </si>
  <si>
    <r>
      <t>Viet Minh</t>
    </r>
    <r>
      <rPr>
        <vertAlign val="superscript"/>
        <sz val="10"/>
        <rFont val="Calibri"/>
        <family val="2"/>
        <scheme val="minor"/>
      </rPr>
      <t xml:space="preserve"> 5</t>
    </r>
  </si>
  <si>
    <r>
      <t>British</t>
    </r>
    <r>
      <rPr>
        <vertAlign val="superscript"/>
        <sz val="10"/>
        <rFont val="Calibri"/>
        <family val="2"/>
        <scheme val="minor"/>
      </rPr>
      <t xml:space="preserve"> KE: MM `99</t>
    </r>
  </si>
  <si>
    <r>
      <t>30</t>
    </r>
    <r>
      <rPr>
        <sz val="10"/>
        <rFont val="Calibri"/>
        <family val="2"/>
        <scheme val="minor"/>
      </rPr>
      <t xml:space="preserve"> w </t>
    </r>
    <r>
      <rPr>
        <sz val="10"/>
        <color indexed="10"/>
        <rFont val="Calibri"/>
        <family val="2"/>
        <scheme val="minor"/>
      </rPr>
      <t>31</t>
    </r>
  </si>
  <si>
    <r>
      <t>05</t>
    </r>
    <r>
      <rPr>
        <sz val="10"/>
        <rFont val="Calibri"/>
        <family val="2"/>
        <scheme val="minor"/>
      </rPr>
      <t xml:space="preserve"> w </t>
    </r>
    <r>
      <rPr>
        <sz val="10"/>
        <color indexed="10"/>
        <rFont val="Calibri"/>
        <family val="2"/>
        <scheme val="minor"/>
      </rPr>
      <t>12</t>
    </r>
  </si>
  <si>
    <r>
      <t>19</t>
    </r>
    <r>
      <rPr>
        <sz val="10"/>
        <rFont val="Calibri"/>
        <family val="2"/>
        <scheme val="minor"/>
      </rPr>
      <t xml:space="preserve"> w</t>
    </r>
    <r>
      <rPr>
        <sz val="10"/>
        <color indexed="10"/>
        <rFont val="Calibri"/>
        <family val="2"/>
        <scheme val="minor"/>
      </rPr>
      <t xml:space="preserve"> 32</t>
    </r>
  </si>
  <si>
    <r>
      <t>14</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</si>
  <si>
    <r>
      <t xml:space="preserve">Ov4 </t>
    </r>
    <r>
      <rPr>
        <vertAlign val="superscript"/>
        <sz val="10"/>
        <rFont val="Calibri"/>
        <family val="2"/>
        <scheme val="minor"/>
      </rPr>
      <t>TOT2</t>
    </r>
  </si>
  <si>
    <r>
      <t>14</t>
    </r>
    <r>
      <rPr>
        <sz val="10"/>
        <rFont val="Calibri"/>
        <family val="2"/>
        <scheme val="minor"/>
      </rPr>
      <t xml:space="preserve"> w </t>
    </r>
    <r>
      <rPr>
        <sz val="10"/>
        <color indexed="10"/>
        <rFont val="Calibri"/>
        <family val="2"/>
        <scheme val="minor"/>
      </rPr>
      <t>19</t>
    </r>
    <r>
      <rPr>
        <sz val="10"/>
        <rFont val="Calibri"/>
        <family val="2"/>
        <scheme val="minor"/>
      </rPr>
      <t xml:space="preserve"> w</t>
    </r>
    <r>
      <rPr>
        <sz val="10"/>
        <color indexed="10"/>
        <rFont val="Calibri"/>
        <family val="2"/>
        <scheme val="minor"/>
      </rPr>
      <t xml:space="preserve"> 33</t>
    </r>
    <r>
      <rPr>
        <sz val="10"/>
        <rFont val="Calibri"/>
        <family val="2"/>
        <scheme val="minor"/>
      </rPr>
      <t xml:space="preserve"> w </t>
    </r>
    <r>
      <rPr>
        <sz val="10"/>
        <color indexed="10"/>
        <rFont val="Calibri"/>
        <family val="2"/>
        <scheme val="minor"/>
      </rPr>
      <t>40</t>
    </r>
  </si>
  <si>
    <r>
      <t xml:space="preserve">Air2, Ov4 </t>
    </r>
    <r>
      <rPr>
        <vertAlign val="superscript"/>
        <sz val="10"/>
        <rFont val="Calibri"/>
        <family val="2"/>
        <scheme val="minor"/>
      </rPr>
      <t>TOT2</t>
    </r>
  </si>
  <si>
    <r>
      <t xml:space="preserve">German / Hungarian </t>
    </r>
    <r>
      <rPr>
        <vertAlign val="superscript"/>
        <sz val="10"/>
        <rFont val="Calibri"/>
        <family val="2"/>
        <scheme val="minor"/>
      </rPr>
      <t>3 TOT2</t>
    </r>
  </si>
  <si>
    <r>
      <t>35</t>
    </r>
    <r>
      <rPr>
        <sz val="10"/>
        <rFont val="Calibri"/>
        <family val="2"/>
        <scheme val="minor"/>
      </rPr>
      <t xml:space="preserve"> w</t>
    </r>
    <r>
      <rPr>
        <sz val="10"/>
        <color indexed="10"/>
        <rFont val="Calibri"/>
        <family val="2"/>
        <scheme val="minor"/>
      </rPr>
      <t xml:space="preserve"> 40</t>
    </r>
  </si>
  <si>
    <r>
      <t xml:space="preserve">German </t>
    </r>
    <r>
      <rPr>
        <vertAlign val="superscript"/>
        <sz val="10"/>
        <rFont val="Calibri"/>
        <family val="2"/>
        <scheme val="minor"/>
      </rPr>
      <t>TOT2</t>
    </r>
  </si>
  <si>
    <r>
      <t>07</t>
    </r>
    <r>
      <rPr>
        <sz val="10"/>
        <rFont val="Calibri"/>
        <family val="2"/>
        <scheme val="minor"/>
      </rPr>
      <t xml:space="preserve"> w 35</t>
    </r>
  </si>
  <si>
    <r>
      <t>Ov6</t>
    </r>
    <r>
      <rPr>
        <vertAlign val="superscript"/>
        <sz val="10"/>
        <rFont val="Calibri"/>
        <family val="2"/>
        <scheme val="minor"/>
      </rPr>
      <t xml:space="preserve"> TOT2</t>
    </r>
    <r>
      <rPr>
        <sz val="10"/>
        <rFont val="Calibri"/>
        <family val="2"/>
        <scheme val="minor"/>
      </rPr>
      <t>, Mud w D: TOT SSR #4</t>
    </r>
  </si>
  <si>
    <r>
      <t>NQ, Ov6</t>
    </r>
    <r>
      <rPr>
        <vertAlign val="superscript"/>
        <sz val="10"/>
        <rFont val="Calibri"/>
        <family val="2"/>
        <scheme val="minor"/>
      </rPr>
      <t xml:space="preserve"> TOT2</t>
    </r>
    <r>
      <rPr>
        <sz val="10"/>
        <rFont val="Calibri"/>
        <family val="2"/>
        <scheme val="minor"/>
      </rPr>
      <t>, Mud, TOT</t>
    </r>
  </si>
  <si>
    <r>
      <t>14</t>
    </r>
    <r>
      <rPr>
        <sz val="10"/>
        <rFont val="Calibri"/>
        <family val="2"/>
        <scheme val="minor"/>
      </rPr>
      <t xml:space="preserve"> w</t>
    </r>
    <r>
      <rPr>
        <sz val="10"/>
        <color indexed="10"/>
        <rFont val="Calibri"/>
        <family val="2"/>
        <scheme val="minor"/>
      </rPr>
      <t xml:space="preserve"> 42</t>
    </r>
  </si>
  <si>
    <r>
      <t xml:space="preserve">41 </t>
    </r>
    <r>
      <rPr>
        <sz val="10"/>
        <rFont val="Calibri"/>
        <family val="2"/>
        <scheme val="minor"/>
      </rPr>
      <t xml:space="preserve">w </t>
    </r>
    <r>
      <rPr>
        <sz val="10"/>
        <color rgb="FFFF0000"/>
        <rFont val="Calibri"/>
        <family val="2"/>
        <scheme val="minor"/>
      </rPr>
      <t>19</t>
    </r>
  </si>
  <si>
    <r>
      <t>10</t>
    </r>
    <r>
      <rPr>
        <sz val="10"/>
        <rFont val="Calibri"/>
        <family val="2"/>
        <scheme val="minor"/>
      </rPr>
      <t xml:space="preserve"> w </t>
    </r>
    <r>
      <rPr>
        <sz val="10"/>
        <color indexed="10"/>
        <rFont val="Calibri"/>
        <family val="2"/>
        <scheme val="minor"/>
      </rPr>
      <t>13</t>
    </r>
  </si>
  <si>
    <r>
      <t xml:space="preserve">German </t>
    </r>
    <r>
      <rPr>
        <vertAlign val="superscript"/>
        <sz val="10"/>
        <rFont val="Calibri"/>
        <family val="2"/>
        <scheme val="minor"/>
      </rPr>
      <t>TOT3</t>
    </r>
  </si>
  <si>
    <r>
      <t xml:space="preserve">German </t>
    </r>
    <r>
      <rPr>
        <vertAlign val="superscript"/>
        <sz val="10"/>
        <rFont val="Calibri"/>
        <family val="2"/>
        <scheme val="minor"/>
      </rPr>
      <t>R TOT3</t>
    </r>
  </si>
  <si>
    <r>
      <t xml:space="preserve">Partisan (Tito) </t>
    </r>
    <r>
      <rPr>
        <vertAlign val="superscript"/>
        <sz val="10"/>
        <rFont val="Calibri"/>
        <family val="2"/>
        <scheme val="minor"/>
      </rPr>
      <t>12</t>
    </r>
  </si>
  <si>
    <r>
      <t xml:space="preserve">German </t>
    </r>
    <r>
      <rPr>
        <vertAlign val="superscript"/>
        <sz val="10"/>
        <rFont val="Calibri"/>
        <family val="2"/>
        <scheme val="minor"/>
      </rPr>
      <t>3 F TOT3</t>
    </r>
  </si>
  <si>
    <r>
      <t>36</t>
    </r>
    <r>
      <rPr>
        <sz val="10"/>
        <rFont val="Calibri"/>
        <family val="2"/>
        <scheme val="minor"/>
      </rPr>
      <t xml:space="preserve"> w</t>
    </r>
    <r>
      <rPr>
        <sz val="10"/>
        <color indexed="10"/>
        <rFont val="Calibri"/>
        <family val="2"/>
        <scheme val="minor"/>
      </rPr>
      <t xml:space="preserve"> 37</t>
    </r>
  </si>
  <si>
    <r>
      <t>11</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33</t>
    </r>
  </si>
  <si>
    <r>
      <t xml:space="preserve">German (SS) </t>
    </r>
    <r>
      <rPr>
        <vertAlign val="superscript"/>
        <sz val="10"/>
        <rFont val="Calibri"/>
        <family val="2"/>
        <scheme val="minor"/>
      </rPr>
      <t>TOT3</t>
    </r>
  </si>
  <si>
    <r>
      <t>Mud, Ov2</t>
    </r>
    <r>
      <rPr>
        <vertAlign val="superscript"/>
        <sz val="10"/>
        <rFont val="Calibri"/>
        <family val="2"/>
        <scheme val="minor"/>
      </rPr>
      <t xml:space="preserve"> TOT2</t>
    </r>
    <r>
      <rPr>
        <sz val="10"/>
        <rFont val="Calibri"/>
        <family val="2"/>
        <scheme val="minor"/>
      </rPr>
      <t xml:space="preserve"> w A: AE, Sappers (B28.8)</t>
    </r>
  </si>
  <si>
    <r>
      <t>17</t>
    </r>
    <r>
      <rPr>
        <sz val="10"/>
        <rFont val="Calibri"/>
        <family val="2"/>
        <scheme val="minor"/>
      </rPr>
      <t xml:space="preserve"> w </t>
    </r>
    <r>
      <rPr>
        <sz val="10"/>
        <color indexed="10"/>
        <rFont val="Calibri"/>
        <family val="2"/>
        <scheme val="minor"/>
      </rPr>
      <t>18</t>
    </r>
    <r>
      <rPr>
        <sz val="10"/>
        <rFont val="Calibri"/>
        <family val="2"/>
        <scheme val="minor"/>
      </rPr>
      <t xml:space="preserve"> w</t>
    </r>
    <r>
      <rPr>
        <sz val="10"/>
        <color indexed="10"/>
        <rFont val="Calibri"/>
        <family val="2"/>
        <scheme val="minor"/>
      </rPr>
      <t xml:space="preserve"> 22</t>
    </r>
  </si>
  <si>
    <r>
      <t>German</t>
    </r>
    <r>
      <rPr>
        <vertAlign val="superscript"/>
        <sz val="10"/>
        <rFont val="Calibri"/>
        <family val="2"/>
        <scheme val="minor"/>
      </rPr>
      <t xml:space="preserve"> TOT2&amp;3</t>
    </r>
  </si>
  <si>
    <r>
      <t xml:space="preserve">Partisan (Czech) </t>
    </r>
    <r>
      <rPr>
        <vertAlign val="superscript"/>
        <sz val="10"/>
        <rFont val="Calibri"/>
        <family val="2"/>
        <scheme val="minor"/>
      </rPr>
      <t>12 F</t>
    </r>
  </si>
  <si>
    <r>
      <t>German (SS)</t>
    </r>
    <r>
      <rPr>
        <vertAlign val="superscript"/>
        <sz val="10"/>
        <rFont val="Calibri"/>
        <family val="2"/>
        <scheme val="minor"/>
      </rPr>
      <t xml:space="preserve"> TOT3</t>
    </r>
    <r>
      <rPr>
        <sz val="10"/>
        <rFont val="Calibri"/>
        <family val="2"/>
        <scheme val="minor"/>
      </rPr>
      <t xml:space="preserve"> / Russian</t>
    </r>
    <r>
      <rPr>
        <vertAlign val="superscript"/>
        <sz val="10"/>
        <rFont val="Calibri"/>
        <family val="2"/>
        <scheme val="minor"/>
      </rPr>
      <t xml:space="preserve"> 2 G TOT3</t>
    </r>
  </si>
  <si>
    <r>
      <t>19</t>
    </r>
    <r>
      <rPr>
        <sz val="10"/>
        <rFont val="Calibri"/>
        <family val="2"/>
        <scheme val="minor"/>
      </rPr>
      <t xml:space="preserve"> w </t>
    </r>
    <r>
      <rPr>
        <sz val="10"/>
        <color indexed="10"/>
        <rFont val="Calibri"/>
        <family val="2"/>
        <scheme val="minor"/>
      </rPr>
      <t>37</t>
    </r>
  </si>
  <si>
    <r>
      <t xml:space="preserve">17 </t>
    </r>
    <r>
      <rPr>
        <sz val="10"/>
        <rFont val="Calibri"/>
        <family val="2"/>
        <scheme val="minor"/>
      </rPr>
      <t xml:space="preserve">w </t>
    </r>
    <r>
      <rPr>
        <sz val="10"/>
        <color indexed="10"/>
        <rFont val="Calibri"/>
        <family val="2"/>
        <scheme val="minor"/>
      </rPr>
      <t>19</t>
    </r>
  </si>
  <si>
    <r>
      <t xml:space="preserve">Gurka </t>
    </r>
    <r>
      <rPr>
        <vertAlign val="superscript"/>
        <sz val="10"/>
        <rFont val="Calibri"/>
        <family val="2"/>
        <scheme val="minor"/>
      </rPr>
      <t>4</t>
    </r>
  </si>
  <si>
    <r>
      <t>03</t>
    </r>
    <r>
      <rPr>
        <sz val="10"/>
        <rFont val="Calibri"/>
        <family val="2"/>
        <scheme val="minor"/>
      </rPr>
      <t xml:space="preserve"> w 06 w 07 w </t>
    </r>
    <r>
      <rPr>
        <sz val="10"/>
        <color indexed="10"/>
        <rFont val="Calibri"/>
        <family val="2"/>
        <scheme val="minor"/>
      </rPr>
      <t>08</t>
    </r>
  </si>
  <si>
    <r>
      <t>02</t>
    </r>
    <r>
      <rPr>
        <sz val="10"/>
        <rFont val="Calibri"/>
        <family val="2"/>
        <scheme val="minor"/>
      </rPr>
      <t xml:space="preserve"> w 03 w </t>
    </r>
    <r>
      <rPr>
        <sz val="10"/>
        <color indexed="10"/>
        <rFont val="Calibri"/>
        <family val="2"/>
        <scheme val="minor"/>
      </rPr>
      <t>09</t>
    </r>
    <r>
      <rPr>
        <sz val="10"/>
        <rFont val="Calibri"/>
        <family val="2"/>
        <scheme val="minor"/>
      </rPr>
      <t xml:space="preserve"> w 15</t>
    </r>
  </si>
  <si>
    <r>
      <t xml:space="preserve">Belgian </t>
    </r>
    <r>
      <rPr>
        <vertAlign val="superscript"/>
        <sz val="10"/>
        <rFont val="Calibri"/>
        <family val="2"/>
        <scheme val="minor"/>
      </rPr>
      <t>1 A</t>
    </r>
  </si>
  <si>
    <r>
      <t>04</t>
    </r>
    <r>
      <rPr>
        <sz val="10"/>
        <rFont val="Calibri"/>
        <family val="2"/>
        <scheme val="minor"/>
      </rPr>
      <t xml:space="preserve"> w 05 w </t>
    </r>
    <r>
      <rPr>
        <sz val="10"/>
        <color indexed="10"/>
        <rFont val="Calibri"/>
        <family val="2"/>
        <scheme val="minor"/>
      </rPr>
      <t>06</t>
    </r>
    <r>
      <rPr>
        <sz val="10"/>
        <rFont val="Calibri"/>
        <family val="2"/>
        <scheme val="minor"/>
      </rPr>
      <t xml:space="preserve"> w 07 w </t>
    </r>
    <r>
      <rPr>
        <sz val="10"/>
        <color indexed="10"/>
        <rFont val="Calibri"/>
        <family val="2"/>
        <scheme val="minor"/>
      </rPr>
      <t>08</t>
    </r>
    <r>
      <rPr>
        <sz val="10"/>
        <rFont val="Calibri"/>
        <family val="2"/>
        <scheme val="minor"/>
      </rPr>
      <t xml:space="preserve"> w 13</t>
    </r>
  </si>
  <si>
    <r>
      <t>Romanian</t>
    </r>
    <r>
      <rPr>
        <vertAlign val="superscript"/>
        <sz val="10"/>
        <rFont val="Calibri"/>
        <family val="2"/>
        <scheme val="minor"/>
      </rPr>
      <t xml:space="preserve"> 3 G</t>
    </r>
  </si>
  <si>
    <r>
      <t>17</t>
    </r>
    <r>
      <rPr>
        <sz val="10"/>
        <rFont val="Calibri"/>
        <family val="2"/>
        <scheme val="minor"/>
      </rPr>
      <t xml:space="preserve"> w </t>
    </r>
    <r>
      <rPr>
        <sz val="10"/>
        <color indexed="10"/>
        <rFont val="Calibri"/>
        <family val="2"/>
        <scheme val="minor"/>
      </rPr>
      <t>23</t>
    </r>
    <r>
      <rPr>
        <sz val="10"/>
        <rFont val="Calibri"/>
        <family val="2"/>
        <scheme val="minor"/>
      </rPr>
      <t xml:space="preserve"> w </t>
    </r>
    <r>
      <rPr>
        <sz val="10"/>
        <color indexed="10"/>
        <rFont val="Calibri"/>
        <family val="2"/>
        <scheme val="minor"/>
      </rPr>
      <t>33</t>
    </r>
  </si>
  <si>
    <r>
      <t>Burmese National Army</t>
    </r>
    <r>
      <rPr>
        <vertAlign val="superscript"/>
        <sz val="10"/>
        <rFont val="Calibri"/>
        <family val="2"/>
        <scheme val="minor"/>
      </rPr>
      <t xml:space="preserve"> 3</t>
    </r>
  </si>
  <si>
    <r>
      <t xml:space="preserve">Japanese / Indian National Army </t>
    </r>
    <r>
      <rPr>
        <vertAlign val="superscript"/>
        <sz val="10"/>
        <rFont val="Calibri"/>
        <family val="2"/>
        <scheme val="minor"/>
      </rPr>
      <t>4 12</t>
    </r>
  </si>
  <si>
    <r>
      <t xml:space="preserve">Japanese / Indian National Army </t>
    </r>
    <r>
      <rPr>
        <vertAlign val="superscript"/>
        <sz val="10"/>
        <rFont val="Calibri"/>
        <family val="2"/>
        <scheme val="minor"/>
      </rPr>
      <t>3</t>
    </r>
  </si>
  <si>
    <r>
      <t>11</t>
    </r>
    <r>
      <rPr>
        <sz val="10"/>
        <rFont val="Calibri"/>
        <family val="2"/>
        <scheme val="minor"/>
      </rPr>
      <t xml:space="preserve"> w </t>
    </r>
    <r>
      <rPr>
        <sz val="10"/>
        <color indexed="10"/>
        <rFont val="Calibri"/>
        <family val="2"/>
        <scheme val="minor"/>
      </rPr>
      <t>43</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</si>
  <si>
    <r>
      <t>Slovakian</t>
    </r>
    <r>
      <rPr>
        <vertAlign val="superscript"/>
        <sz val="10"/>
        <color indexed="8"/>
        <rFont val="Calibri"/>
        <family val="2"/>
        <scheme val="minor"/>
      </rPr>
      <t xml:space="preserve"> 3</t>
    </r>
    <r>
      <rPr>
        <sz val="10"/>
        <color indexed="8"/>
        <rFont val="Calibri"/>
        <family val="2"/>
        <scheme val="minor"/>
      </rPr>
      <t xml:space="preserve"> / German</t>
    </r>
  </si>
  <si>
    <r>
      <t>Partisan (EDES)</t>
    </r>
    <r>
      <rPr>
        <vertAlign val="superscript"/>
        <sz val="10"/>
        <color indexed="8"/>
        <rFont val="Calibri"/>
        <family val="2"/>
        <scheme val="minor"/>
      </rPr>
      <t xml:space="preserve"> 12 B</t>
    </r>
  </si>
  <si>
    <r>
      <t>Ustashi</t>
    </r>
    <r>
      <rPr>
        <vertAlign val="superscript"/>
        <sz val="10"/>
        <rFont val="Calibri"/>
        <family val="2"/>
        <scheme val="minor"/>
      </rPr>
      <t xml:space="preserve"> 3</t>
    </r>
    <r>
      <rPr>
        <sz val="10"/>
        <rFont val="Calibri"/>
        <family val="2"/>
        <scheme val="minor"/>
      </rPr>
      <t xml:space="preserve"> / German (SS)</t>
    </r>
  </si>
  <si>
    <r>
      <t>Partisan</t>
    </r>
    <r>
      <rPr>
        <vertAlign val="superscript"/>
        <sz val="10"/>
        <color indexed="8"/>
        <rFont val="Calibri"/>
        <family val="2"/>
        <scheme val="minor"/>
      </rPr>
      <t xml:space="preserve"> 12 B</t>
    </r>
  </si>
  <si>
    <r>
      <t xml:space="preserve">03 w </t>
    </r>
    <r>
      <rPr>
        <sz val="10"/>
        <color indexed="10"/>
        <rFont val="Calibri"/>
        <family val="2"/>
        <scheme val="minor"/>
      </rPr>
      <t>07</t>
    </r>
    <r>
      <rPr>
        <sz val="10"/>
        <rFont val="Calibri"/>
        <family val="2"/>
        <scheme val="minor"/>
      </rPr>
      <t xml:space="preserve"> w 34</t>
    </r>
  </si>
  <si>
    <r>
      <t>German</t>
    </r>
    <r>
      <rPr>
        <vertAlign val="superscript"/>
        <sz val="10"/>
        <color indexed="8"/>
        <rFont val="Calibri"/>
        <family val="2"/>
        <scheme val="minor"/>
      </rPr>
      <t xml:space="preserve"> Ax</t>
    </r>
  </si>
  <si>
    <r>
      <t>11</t>
    </r>
    <r>
      <rPr>
        <sz val="10"/>
        <rFont val="Calibri"/>
        <family val="2"/>
        <scheme val="minor"/>
      </rPr>
      <t xml:space="preserve"> w </t>
    </r>
    <r>
      <rPr>
        <sz val="10"/>
        <color indexed="10"/>
        <rFont val="Calibri"/>
        <family val="2"/>
        <scheme val="minor"/>
      </rPr>
      <t>43</t>
    </r>
  </si>
  <si>
    <r>
      <t>American / Partisan</t>
    </r>
    <r>
      <rPr>
        <vertAlign val="superscript"/>
        <sz val="10"/>
        <color indexed="8"/>
        <rFont val="Calibri"/>
        <family val="2"/>
        <scheme val="minor"/>
      </rPr>
      <t xml:space="preserve"> 12 I</t>
    </r>
  </si>
  <si>
    <r>
      <t>Italian</t>
    </r>
    <r>
      <rPr>
        <vertAlign val="superscript"/>
        <sz val="10"/>
        <color indexed="8"/>
        <rFont val="Calibri"/>
        <family val="2"/>
        <scheme val="minor"/>
      </rPr>
      <t xml:space="preserve"> G</t>
    </r>
  </si>
  <si>
    <r>
      <t>15</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44</t>
    </r>
  </si>
  <si>
    <r>
      <t>Partisan</t>
    </r>
    <r>
      <rPr>
        <vertAlign val="superscript"/>
        <sz val="10"/>
        <color indexed="8"/>
        <rFont val="Calibri"/>
        <family val="2"/>
        <scheme val="minor"/>
      </rPr>
      <t xml:space="preserve"> 12 B G</t>
    </r>
  </si>
  <si>
    <r>
      <t>German</t>
    </r>
    <r>
      <rPr>
        <vertAlign val="superscript"/>
        <sz val="10"/>
        <color indexed="8"/>
        <rFont val="Calibri"/>
        <family val="2"/>
        <scheme val="minor"/>
      </rPr>
      <t xml:space="preserve"> I</t>
    </r>
  </si>
  <si>
    <r>
      <t>11</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40</t>
    </r>
  </si>
  <si>
    <r>
      <t>German (SS)</t>
    </r>
    <r>
      <rPr>
        <vertAlign val="superscript"/>
        <sz val="10"/>
        <color indexed="8"/>
        <rFont val="Calibri"/>
        <family val="2"/>
        <scheme val="minor"/>
      </rPr>
      <t xml:space="preserve"> LFT: FtC 3</t>
    </r>
  </si>
  <si>
    <r>
      <t>German (SS) / Hungarian</t>
    </r>
    <r>
      <rPr>
        <vertAlign val="superscript"/>
        <sz val="10"/>
        <rFont val="Calibri"/>
        <family val="2"/>
        <scheme val="minor"/>
      </rPr>
      <t xml:space="preserve"> 3</t>
    </r>
  </si>
  <si>
    <r>
      <t>Polish</t>
    </r>
    <r>
      <rPr>
        <vertAlign val="superscript"/>
        <sz val="10"/>
        <rFont val="Calibri"/>
        <family val="2"/>
        <scheme val="minor"/>
      </rPr>
      <t xml:space="preserve"> 3 B</t>
    </r>
  </si>
  <si>
    <r>
      <t>Bulgarian</t>
    </r>
    <r>
      <rPr>
        <vertAlign val="superscript"/>
        <sz val="10"/>
        <color indexed="8"/>
        <rFont val="Calibri"/>
        <family val="2"/>
        <scheme val="minor"/>
      </rPr>
      <t xml:space="preserve"> 3</t>
    </r>
  </si>
  <si>
    <r>
      <t>Chinese</t>
    </r>
    <r>
      <rPr>
        <vertAlign val="superscript"/>
        <sz val="10"/>
        <rFont val="Calibri"/>
        <family val="2"/>
        <scheme val="minor"/>
      </rPr>
      <t xml:space="preserve"> FTC4</t>
    </r>
  </si>
  <si>
    <r>
      <t>08</t>
    </r>
    <r>
      <rPr>
        <sz val="10"/>
        <rFont val="Calibri"/>
        <family val="2"/>
        <scheme val="minor"/>
      </rPr>
      <t xml:space="preserve"> w </t>
    </r>
    <r>
      <rPr>
        <sz val="10"/>
        <color indexed="10"/>
        <rFont val="Calibri"/>
        <family val="2"/>
        <scheme val="minor"/>
      </rPr>
      <t>44</t>
    </r>
  </si>
  <si>
    <r>
      <t>Red Russian</t>
    </r>
    <r>
      <rPr>
        <vertAlign val="superscript"/>
        <sz val="10"/>
        <rFont val="Calibri"/>
        <family val="2"/>
        <scheme val="minor"/>
      </rPr>
      <t xml:space="preserve"> 10 FTC4</t>
    </r>
  </si>
  <si>
    <r>
      <t xml:space="preserve">Czech </t>
    </r>
    <r>
      <rPr>
        <vertAlign val="superscript"/>
        <sz val="10"/>
        <rFont val="Calibri"/>
        <family val="2"/>
        <scheme val="minor"/>
      </rPr>
      <t>1</t>
    </r>
  </si>
  <si>
    <r>
      <t>41</t>
    </r>
    <r>
      <rPr>
        <sz val="10"/>
        <rFont val="Calibri"/>
        <family val="2"/>
        <scheme val="minor"/>
      </rPr>
      <t xml:space="preserve"> w </t>
    </r>
    <r>
      <rPr>
        <sz val="10"/>
        <color indexed="10"/>
        <rFont val="Calibri"/>
        <family val="2"/>
        <scheme val="minor"/>
      </rPr>
      <t>44</t>
    </r>
  </si>
  <si>
    <r>
      <t xml:space="preserve">British / Czech </t>
    </r>
    <r>
      <rPr>
        <vertAlign val="superscript"/>
        <sz val="10"/>
        <rFont val="Calibri"/>
        <family val="2"/>
        <scheme val="minor"/>
      </rPr>
      <t>1</t>
    </r>
  </si>
  <si>
    <r>
      <t>Magyar</t>
    </r>
    <r>
      <rPr>
        <vertAlign val="superscript"/>
        <sz val="10"/>
        <color indexed="8"/>
        <rFont val="Calibri"/>
        <family val="2"/>
        <scheme val="minor"/>
      </rPr>
      <t xml:space="preserve"> 3</t>
    </r>
  </si>
  <si>
    <r>
      <t>35</t>
    </r>
    <r>
      <rPr>
        <sz val="10"/>
        <rFont val="Calibri"/>
        <family val="2"/>
        <scheme val="minor"/>
      </rPr>
      <t xml:space="preserve"> w </t>
    </r>
    <r>
      <rPr>
        <sz val="10"/>
        <color indexed="10"/>
        <rFont val="Calibri"/>
        <family val="2"/>
        <scheme val="minor"/>
      </rPr>
      <t>46</t>
    </r>
  </si>
  <si>
    <r>
      <t xml:space="preserve">Bolshevik </t>
    </r>
    <r>
      <rPr>
        <vertAlign val="superscript"/>
        <sz val="10"/>
        <rFont val="Calibri"/>
        <family val="2"/>
        <scheme val="minor"/>
      </rPr>
      <t>12</t>
    </r>
  </si>
  <si>
    <r>
      <t>02</t>
    </r>
    <r>
      <rPr>
        <sz val="10"/>
        <rFont val="Calibri"/>
        <family val="2"/>
        <scheme val="minor"/>
      </rPr>
      <t xml:space="preserve"> w </t>
    </r>
    <r>
      <rPr>
        <sz val="10"/>
        <color indexed="10"/>
        <rFont val="Calibri"/>
        <family val="2"/>
        <scheme val="minor"/>
      </rPr>
      <t>15</t>
    </r>
  </si>
  <si>
    <r>
      <t>39</t>
    </r>
    <r>
      <rPr>
        <sz val="10"/>
        <rFont val="Calibri"/>
        <family val="2"/>
        <scheme val="minor"/>
      </rPr>
      <t xml:space="preserve"> w </t>
    </r>
    <r>
      <rPr>
        <sz val="10"/>
        <color indexed="10"/>
        <rFont val="Calibri"/>
        <family val="2"/>
        <scheme val="minor"/>
      </rPr>
      <t>47</t>
    </r>
  </si>
  <si>
    <r>
      <t>50</t>
    </r>
    <r>
      <rPr>
        <sz val="10"/>
        <rFont val="Calibri"/>
        <family val="2"/>
        <scheme val="minor"/>
      </rPr>
      <t xml:space="preserve"> w </t>
    </r>
    <r>
      <rPr>
        <sz val="10"/>
        <color indexed="10"/>
        <rFont val="Calibri"/>
        <family val="2"/>
        <scheme val="minor"/>
      </rPr>
      <t>58</t>
    </r>
  </si>
  <si>
    <r>
      <t>White Russian</t>
    </r>
    <r>
      <rPr>
        <vertAlign val="superscript"/>
        <sz val="10"/>
        <rFont val="Calibri"/>
        <family val="2"/>
        <scheme val="minor"/>
      </rPr>
      <t xml:space="preserve"> 3 FTC4</t>
    </r>
  </si>
  <si>
    <r>
      <t xml:space="preserve">Bolshevik </t>
    </r>
    <r>
      <rPr>
        <vertAlign val="superscript"/>
        <sz val="10"/>
        <rFont val="Calibri"/>
        <family val="2"/>
        <scheme val="minor"/>
      </rPr>
      <t>12</t>
    </r>
    <r>
      <rPr>
        <sz val="10"/>
        <rFont val="Calibri"/>
        <family val="2"/>
        <scheme val="minor"/>
      </rPr>
      <t xml:space="preserve"> / Partisan (SRP) </t>
    </r>
    <r>
      <rPr>
        <vertAlign val="superscript"/>
        <sz val="10"/>
        <rFont val="Calibri"/>
        <family val="2"/>
        <scheme val="minor"/>
      </rPr>
      <t>7</t>
    </r>
  </si>
  <si>
    <r>
      <t>Red Russian</t>
    </r>
    <r>
      <rPr>
        <vertAlign val="superscript"/>
        <sz val="10"/>
        <rFont val="Calibri"/>
        <family val="2"/>
        <scheme val="minor"/>
      </rPr>
      <t xml:space="preserve"> 10 FTC4</t>
    </r>
    <r>
      <rPr>
        <sz val="10"/>
        <rFont val="Calibri"/>
        <family val="2"/>
        <scheme val="minor"/>
      </rPr>
      <t xml:space="preserve"> / Bolshevik</t>
    </r>
    <r>
      <rPr>
        <vertAlign val="superscript"/>
        <sz val="10"/>
        <rFont val="Calibri"/>
        <family val="2"/>
        <scheme val="minor"/>
      </rPr>
      <t xml:space="preserve"> 12</t>
    </r>
  </si>
  <si>
    <r>
      <t>18</t>
    </r>
    <r>
      <rPr>
        <sz val="10"/>
        <rFont val="Calibri"/>
        <family val="2"/>
        <scheme val="minor"/>
      </rPr>
      <t xml:space="preserve"> w </t>
    </r>
    <r>
      <rPr>
        <sz val="10"/>
        <color indexed="10"/>
        <rFont val="Calibri"/>
        <family val="2"/>
        <scheme val="minor"/>
      </rPr>
      <t>HoB I</t>
    </r>
  </si>
  <si>
    <r>
      <t>White Russian</t>
    </r>
    <r>
      <rPr>
        <vertAlign val="superscript"/>
        <sz val="10"/>
        <rFont val="Calibri"/>
        <family val="2"/>
        <scheme val="minor"/>
      </rPr>
      <t xml:space="preserve"> 3 FTC4</t>
    </r>
    <r>
      <rPr>
        <sz val="10"/>
        <rFont val="Calibri"/>
        <family val="2"/>
        <scheme val="minor"/>
      </rPr>
      <t xml:space="preserve"> / Mongolian</t>
    </r>
    <r>
      <rPr>
        <vertAlign val="superscript"/>
        <sz val="10"/>
        <rFont val="Calibri"/>
        <family val="2"/>
        <scheme val="minor"/>
      </rPr>
      <t xml:space="preserve"> 12</t>
    </r>
  </si>
  <si>
    <r>
      <t xml:space="preserve">15 </t>
    </r>
    <r>
      <rPr>
        <sz val="10"/>
        <rFont val="Calibri"/>
        <family val="2"/>
        <scheme val="minor"/>
      </rPr>
      <t>w</t>
    </r>
    <r>
      <rPr>
        <sz val="10"/>
        <color indexed="10"/>
        <rFont val="Calibri"/>
        <family val="2"/>
        <scheme val="minor"/>
      </rPr>
      <t xml:space="preserve"> 39</t>
    </r>
  </si>
  <si>
    <r>
      <t>Japanese / Manchukuoan</t>
    </r>
    <r>
      <rPr>
        <vertAlign val="superscript"/>
        <sz val="10"/>
        <rFont val="Calibri"/>
        <family val="2"/>
        <scheme val="minor"/>
      </rPr>
      <t xml:space="preserve"> 3</t>
    </r>
  </si>
  <si>
    <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r>
      <rPr>
        <sz val="10"/>
        <rFont val="Calibri"/>
        <family val="2"/>
        <scheme val="minor"/>
      </rPr>
      <t xml:space="preserve"> w </t>
    </r>
    <r>
      <rPr>
        <sz val="10"/>
        <color indexed="10"/>
        <rFont val="Calibri"/>
        <family val="2"/>
        <scheme val="minor"/>
      </rPr>
      <t>49</t>
    </r>
  </si>
  <si>
    <r>
      <t>10</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43</t>
    </r>
    <r>
      <rPr>
        <sz val="10"/>
        <rFont val="Arial"/>
        <family val="2"/>
      </rPr>
      <t/>
    </r>
  </si>
  <si>
    <r>
      <t>v</t>
    </r>
    <r>
      <rPr>
        <sz val="10"/>
        <rFont val="Calibri"/>
        <family val="2"/>
        <scheme val="minor"/>
      </rPr>
      <t xml:space="preserve"> w </t>
    </r>
    <r>
      <rPr>
        <sz val="10"/>
        <color indexed="10"/>
        <rFont val="Calibri"/>
        <family val="2"/>
        <scheme val="minor"/>
      </rPr>
      <t>LFT2</t>
    </r>
    <r>
      <rPr>
        <sz val="10"/>
        <rFont val="Arial"/>
        <family val="2"/>
      </rPr>
      <t/>
    </r>
  </si>
  <si>
    <r>
      <t>Red Chinese</t>
    </r>
    <r>
      <rPr>
        <vertAlign val="superscript"/>
        <sz val="10"/>
        <rFont val="Calibri"/>
        <family val="2"/>
        <scheme val="minor"/>
      </rPr>
      <t xml:space="preserve"> 12 AL</t>
    </r>
  </si>
  <si>
    <r>
      <t>Partisan (LAF)</t>
    </r>
    <r>
      <rPr>
        <vertAlign val="superscript"/>
        <sz val="10"/>
        <rFont val="Calibri"/>
        <family val="2"/>
        <scheme val="minor"/>
      </rPr>
      <t xml:space="preserve"> 12</t>
    </r>
  </si>
  <si>
    <r>
      <t>Iranian</t>
    </r>
    <r>
      <rPr>
        <vertAlign val="superscript"/>
        <sz val="10"/>
        <rFont val="Calibri"/>
        <family val="2"/>
        <scheme val="minor"/>
      </rPr>
      <t xml:space="preserve"> 3</t>
    </r>
  </si>
  <si>
    <r>
      <t>Burmese</t>
    </r>
    <r>
      <rPr>
        <vertAlign val="superscript"/>
        <sz val="10"/>
        <rFont val="Calibri"/>
        <family val="2"/>
        <scheme val="minor"/>
      </rPr>
      <t xml:space="preserve"> 3</t>
    </r>
  </si>
  <si>
    <r>
      <t xml:space="preserve">16 </t>
    </r>
    <r>
      <rPr>
        <sz val="10"/>
        <rFont val="Calibri"/>
        <family val="2"/>
        <scheme val="minor"/>
      </rPr>
      <t>w</t>
    </r>
    <r>
      <rPr>
        <sz val="10"/>
        <color indexed="10"/>
        <rFont val="Calibri"/>
        <family val="2"/>
        <scheme val="minor"/>
      </rPr>
      <t xml:space="preserve"> 22</t>
    </r>
  </si>
  <si>
    <r>
      <t xml:space="preserve">04 </t>
    </r>
    <r>
      <rPr>
        <sz val="10"/>
        <rFont val="Calibri"/>
        <family val="2"/>
        <scheme val="minor"/>
      </rPr>
      <t>w</t>
    </r>
    <r>
      <rPr>
        <sz val="10"/>
        <color indexed="10"/>
        <rFont val="Calibri"/>
        <family val="2"/>
        <scheme val="minor"/>
      </rPr>
      <t xml:space="preserve"> 10</t>
    </r>
  </si>
  <si>
    <r>
      <t>British/ Free French</t>
    </r>
    <r>
      <rPr>
        <vertAlign val="superscript"/>
        <sz val="10"/>
        <rFont val="Calibri"/>
        <family val="2"/>
        <scheme val="minor"/>
      </rPr>
      <t xml:space="preserve"> 4</t>
    </r>
  </si>
  <si>
    <r>
      <t xml:space="preserve">British/ Belgian </t>
    </r>
    <r>
      <rPr>
        <vertAlign val="superscript"/>
        <sz val="10"/>
        <rFont val="Calibri"/>
        <family val="2"/>
        <scheme val="minor"/>
      </rPr>
      <t>1</t>
    </r>
  </si>
  <si>
    <r>
      <t>British</t>
    </r>
    <r>
      <rPr>
        <vertAlign val="superscript"/>
        <sz val="10"/>
        <color indexed="8"/>
        <rFont val="Calibri"/>
        <family val="2"/>
        <scheme val="minor"/>
      </rPr>
      <t xml:space="preserve"> LFT: StN</t>
    </r>
  </si>
  <si>
    <r>
      <t xml:space="preserve">LFT: StN N </t>
    </r>
    <r>
      <rPr>
        <sz val="10"/>
        <rFont val="Calibri"/>
        <family val="2"/>
        <scheme val="minor"/>
      </rPr>
      <t>w</t>
    </r>
    <r>
      <rPr>
        <sz val="10"/>
        <color indexed="10"/>
        <rFont val="Calibri"/>
        <family val="2"/>
        <scheme val="minor"/>
      </rPr>
      <t xml:space="preserve"> LFT: StN South</t>
    </r>
  </si>
  <si>
    <r>
      <t>Norwegian</t>
    </r>
    <r>
      <rPr>
        <vertAlign val="superscript"/>
        <sz val="10"/>
        <color indexed="8"/>
        <rFont val="Calibri"/>
        <family val="2"/>
        <scheme val="minor"/>
      </rPr>
      <t xml:space="preserve"> 4</t>
    </r>
    <r>
      <rPr>
        <sz val="10"/>
        <color indexed="8"/>
        <rFont val="Calibri"/>
        <family val="2"/>
        <scheme val="minor"/>
      </rPr>
      <t xml:space="preserve"> / British</t>
    </r>
    <r>
      <rPr>
        <vertAlign val="superscript"/>
        <sz val="10"/>
        <color indexed="8"/>
        <rFont val="Calibri"/>
        <family val="2"/>
        <scheme val="minor"/>
      </rPr>
      <t xml:space="preserve"> LFT: StN</t>
    </r>
  </si>
  <si>
    <r>
      <t xml:space="preserve">34 </t>
    </r>
    <r>
      <rPr>
        <sz val="10"/>
        <rFont val="Calibri"/>
        <family val="2"/>
        <scheme val="minor"/>
      </rPr>
      <t>w</t>
    </r>
    <r>
      <rPr>
        <sz val="10"/>
        <color indexed="10"/>
        <rFont val="Calibri"/>
        <family val="2"/>
        <scheme val="minor"/>
      </rPr>
      <t xml:space="preserve"> 37 </t>
    </r>
    <r>
      <rPr>
        <sz val="10"/>
        <rFont val="Calibri"/>
        <family val="2"/>
        <scheme val="minor"/>
      </rPr>
      <t>w</t>
    </r>
    <r>
      <rPr>
        <sz val="10"/>
        <color indexed="10"/>
        <rFont val="Calibri"/>
        <family val="2"/>
        <scheme val="minor"/>
      </rPr>
      <t xml:space="preserve"> LFT1</t>
    </r>
  </si>
  <si>
    <r>
      <t>Russian (RLA)</t>
    </r>
    <r>
      <rPr>
        <vertAlign val="superscript"/>
        <sz val="10"/>
        <rFont val="Calibri"/>
        <family val="2"/>
        <scheme val="minor"/>
      </rPr>
      <t xml:space="preserve"> 3</t>
    </r>
  </si>
  <si>
    <r>
      <t>Russian / Partisan</t>
    </r>
    <r>
      <rPr>
        <vertAlign val="superscript"/>
        <sz val="10"/>
        <color indexed="8"/>
        <rFont val="Calibri"/>
        <family val="2"/>
        <scheme val="minor"/>
      </rPr>
      <t xml:space="preserve"> 12</t>
    </r>
  </si>
  <si>
    <r>
      <t xml:space="preserve">07 </t>
    </r>
    <r>
      <rPr>
        <sz val="10"/>
        <rFont val="Calibri"/>
        <family val="2"/>
        <scheme val="minor"/>
      </rPr>
      <t>w</t>
    </r>
    <r>
      <rPr>
        <sz val="10"/>
        <color indexed="10"/>
        <rFont val="Calibri"/>
        <family val="2"/>
        <scheme val="minor"/>
      </rPr>
      <t xml:space="preserve"> 46</t>
    </r>
  </si>
  <si>
    <r>
      <t xml:space="preserve">16 </t>
    </r>
    <r>
      <rPr>
        <sz val="10"/>
        <rFont val="Calibri"/>
        <family val="2"/>
        <scheme val="minor"/>
      </rPr>
      <t>w</t>
    </r>
    <r>
      <rPr>
        <sz val="10"/>
        <color indexed="10"/>
        <rFont val="Calibri"/>
        <family val="2"/>
        <scheme val="minor"/>
      </rPr>
      <t xml:space="preserve"> 33</t>
    </r>
  </si>
  <si>
    <r>
      <t>German (SS)</t>
    </r>
    <r>
      <rPr>
        <vertAlign val="superscript"/>
        <sz val="10"/>
        <rFont val="Calibri"/>
        <family val="2"/>
        <scheme val="minor"/>
      </rPr>
      <t xml:space="preserve"> LFT: KGS</t>
    </r>
  </si>
  <si>
    <r>
      <t xml:space="preserve">DS, EW, LFT: KGS SSR, Ov1 </t>
    </r>
    <r>
      <rPr>
        <vertAlign val="superscript"/>
        <sz val="10"/>
        <rFont val="Calibri"/>
        <family val="2"/>
        <scheme val="minor"/>
      </rPr>
      <t>LFT: KGS</t>
    </r>
    <r>
      <rPr>
        <sz val="10"/>
        <rFont val="Calibri"/>
        <family val="2"/>
        <scheme val="minor"/>
      </rPr>
      <t xml:space="preserve"> w D: FB6</t>
    </r>
  </si>
  <si>
    <r>
      <t>German</t>
    </r>
    <r>
      <rPr>
        <vertAlign val="superscript"/>
        <sz val="10"/>
        <rFont val="Calibri"/>
        <family val="2"/>
        <scheme val="minor"/>
      </rPr>
      <t xml:space="preserve"> LFT: KGS</t>
    </r>
  </si>
  <si>
    <r>
      <t xml:space="preserve">LFT: KGS north winter </t>
    </r>
    <r>
      <rPr>
        <sz val="10"/>
        <rFont val="Calibri"/>
        <family val="2"/>
        <scheme val="minor"/>
      </rPr>
      <t>w</t>
    </r>
    <r>
      <rPr>
        <sz val="10"/>
        <color indexed="10"/>
        <rFont val="Calibri"/>
        <family val="2"/>
        <scheme val="minor"/>
      </rPr>
      <t xml:space="preserve"> LFT: KGS south winter</t>
    </r>
  </si>
  <si>
    <r>
      <t>Russian</t>
    </r>
    <r>
      <rPr>
        <vertAlign val="superscript"/>
        <sz val="10"/>
        <rFont val="Calibri"/>
        <family val="2"/>
        <scheme val="minor"/>
      </rPr>
      <t xml:space="preserve"> LFT: KGS</t>
    </r>
  </si>
  <si>
    <r>
      <t xml:space="preserve">LFT: KGS north summer </t>
    </r>
    <r>
      <rPr>
        <sz val="10"/>
        <rFont val="Calibri"/>
        <family val="2"/>
        <scheme val="minor"/>
      </rPr>
      <t>w</t>
    </r>
    <r>
      <rPr>
        <sz val="10"/>
        <color indexed="10"/>
        <rFont val="Calibri"/>
        <family val="2"/>
        <scheme val="minor"/>
      </rPr>
      <t xml:space="preserve"> LFT: KGS south summer</t>
    </r>
  </si>
  <si>
    <r>
      <t>Le Temps des Humiliations</t>
    </r>
    <r>
      <rPr>
        <i/>
        <sz val="10"/>
        <color theme="4"/>
        <rFont val="Calibri"/>
        <family val="2"/>
        <scheme val="minor"/>
      </rPr>
      <t xml:space="preserve"> (French)</t>
    </r>
  </si>
  <si>
    <r>
      <t>Juste Une Illusion</t>
    </r>
    <r>
      <rPr>
        <i/>
        <sz val="10"/>
        <color theme="4"/>
        <rFont val="Calibri"/>
        <family val="2"/>
        <scheme val="minor"/>
      </rPr>
      <t xml:space="preserve"> (French)</t>
    </r>
  </si>
  <si>
    <r>
      <t xml:space="preserve"> </t>
    </r>
    <r>
      <rPr>
        <sz val="10"/>
        <color rgb="FFFF0000"/>
        <rFont val="Calibri"/>
        <family val="2"/>
        <scheme val="minor"/>
      </rPr>
      <t>35</t>
    </r>
    <r>
      <rPr>
        <sz val="10"/>
        <rFont val="Calibri"/>
        <family val="2"/>
        <scheme val="minor"/>
      </rPr>
      <t xml:space="preserve"> w </t>
    </r>
    <r>
      <rPr>
        <sz val="10"/>
        <color rgb="FFFF0000"/>
        <rFont val="Calibri"/>
        <family val="2"/>
        <scheme val="minor"/>
      </rPr>
      <t>37</t>
    </r>
  </si>
  <si>
    <r>
      <t>Partisan (Marquis)</t>
    </r>
    <r>
      <rPr>
        <vertAlign val="superscript"/>
        <sz val="10"/>
        <rFont val="Calibri"/>
        <family val="2"/>
        <scheme val="minor"/>
      </rPr>
      <t xml:space="preserve"> 12 A G</t>
    </r>
  </si>
  <si>
    <r>
      <t>Bulgarian</t>
    </r>
    <r>
      <rPr>
        <vertAlign val="superscript"/>
        <sz val="10"/>
        <rFont val="Calibri"/>
        <family val="2"/>
        <scheme val="minor"/>
      </rPr>
      <t xml:space="preserve"> 3</t>
    </r>
    <r>
      <rPr>
        <sz val="10"/>
        <rFont val="Calibri"/>
        <family val="2"/>
        <scheme val="minor"/>
      </rPr>
      <t xml:space="preserve"> / Russian / Partisan</t>
    </r>
    <r>
      <rPr>
        <vertAlign val="superscript"/>
        <sz val="10"/>
        <rFont val="Calibri"/>
        <family val="2"/>
        <scheme val="minor"/>
      </rPr>
      <t xml:space="preserve"> 12 I</t>
    </r>
  </si>
  <si>
    <r>
      <t>09</t>
    </r>
    <r>
      <rPr>
        <sz val="10"/>
        <rFont val="Calibri"/>
        <family val="2"/>
        <scheme val="minor"/>
      </rPr>
      <t xml:space="preserve"> w 24</t>
    </r>
  </si>
  <si>
    <r>
      <t>Free French</t>
    </r>
    <r>
      <rPr>
        <vertAlign val="superscript"/>
        <sz val="10"/>
        <rFont val="Calibri"/>
        <family val="2"/>
        <scheme val="minor"/>
      </rPr>
      <t xml:space="preserve"> 4 A</t>
    </r>
    <r>
      <rPr>
        <sz val="10"/>
        <rFont val="Calibri"/>
        <family val="2"/>
        <scheme val="minor"/>
      </rPr>
      <t xml:space="preserve"> / British / Partisan (FFI)</t>
    </r>
    <r>
      <rPr>
        <vertAlign val="superscript"/>
        <sz val="10"/>
        <rFont val="Calibri"/>
        <family val="2"/>
        <scheme val="minor"/>
      </rPr>
      <t xml:space="preserve"> 12</t>
    </r>
  </si>
  <si>
    <r>
      <t>Free French</t>
    </r>
    <r>
      <rPr>
        <vertAlign val="superscript"/>
        <sz val="10"/>
        <rFont val="Calibri"/>
        <family val="2"/>
        <scheme val="minor"/>
      </rPr>
      <t xml:space="preserve"> 4 A</t>
    </r>
    <r>
      <rPr>
        <sz val="10"/>
        <rFont val="Calibri"/>
        <family val="2"/>
        <scheme val="minor"/>
      </rPr>
      <t xml:space="preserve"> / Partisan (FFI)</t>
    </r>
    <r>
      <rPr>
        <vertAlign val="superscript"/>
        <sz val="10"/>
        <rFont val="Calibri"/>
        <family val="2"/>
        <scheme val="minor"/>
      </rPr>
      <t xml:space="preserve"> 12 B</t>
    </r>
  </si>
  <si>
    <r>
      <t xml:space="preserve">03 </t>
    </r>
    <r>
      <rPr>
        <sz val="10"/>
        <rFont val="Calibri"/>
        <family val="2"/>
        <scheme val="minor"/>
      </rPr>
      <t>w</t>
    </r>
    <r>
      <rPr>
        <sz val="10"/>
        <color rgb="FFFF0000"/>
        <rFont val="Calibri"/>
        <family val="2"/>
        <scheme val="minor"/>
      </rPr>
      <t xml:space="preserve"> 12 </t>
    </r>
    <r>
      <rPr>
        <sz val="10"/>
        <rFont val="Calibri"/>
        <family val="2"/>
        <scheme val="minor"/>
      </rPr>
      <t>w</t>
    </r>
    <r>
      <rPr>
        <sz val="10"/>
        <color rgb="FFFF0000"/>
        <rFont val="Calibri"/>
        <family val="2"/>
        <scheme val="minor"/>
      </rPr>
      <t xml:space="preserve"> 13 </t>
    </r>
    <r>
      <rPr>
        <sz val="10"/>
        <rFont val="Calibri"/>
        <family val="2"/>
        <scheme val="minor"/>
      </rPr>
      <t>w</t>
    </r>
    <r>
      <rPr>
        <sz val="10"/>
        <color rgb="FFFF0000"/>
        <rFont val="Calibri"/>
        <family val="2"/>
        <scheme val="minor"/>
      </rPr>
      <t xml:space="preserve"> 15</t>
    </r>
  </si>
  <si>
    <r>
      <t>American / Free French</t>
    </r>
    <r>
      <rPr>
        <vertAlign val="superscript"/>
        <sz val="10"/>
        <rFont val="Calibri"/>
        <family val="2"/>
        <scheme val="minor"/>
      </rPr>
      <t xml:space="preserve"> 4</t>
    </r>
    <r>
      <rPr>
        <sz val="10"/>
        <rFont val="Calibri"/>
        <family val="2"/>
        <scheme val="minor"/>
      </rPr>
      <t xml:space="preserve"> / Partisan (FFI)</t>
    </r>
    <r>
      <rPr>
        <vertAlign val="superscript"/>
        <sz val="10"/>
        <rFont val="Calibri"/>
        <family val="2"/>
        <scheme val="minor"/>
      </rPr>
      <t xml:space="preserve"> 12</t>
    </r>
  </si>
  <si>
    <r>
      <rPr>
        <sz val="10"/>
        <color rgb="FFFF0000"/>
        <rFont val="Calibri"/>
        <family val="2"/>
        <scheme val="minor"/>
      </rPr>
      <t>02</t>
    </r>
    <r>
      <rPr>
        <sz val="10"/>
        <rFont val="Calibri"/>
        <family val="2"/>
        <scheme val="minor"/>
      </rPr>
      <t xml:space="preserve"> w </t>
    </r>
    <r>
      <rPr>
        <sz val="10"/>
        <color rgb="FFFF0000"/>
        <rFont val="Calibri"/>
        <family val="2"/>
        <scheme val="minor"/>
      </rPr>
      <t>15</t>
    </r>
    <r>
      <rPr>
        <sz val="10"/>
        <rFont val="Calibri"/>
        <family val="2"/>
        <scheme val="minor"/>
      </rPr>
      <t xml:space="preserve"> w </t>
    </r>
    <r>
      <rPr>
        <sz val="10"/>
        <color rgb="FFFF0000"/>
        <rFont val="Calibri"/>
        <family val="2"/>
        <scheme val="minor"/>
      </rPr>
      <t>35</t>
    </r>
  </si>
  <si>
    <r>
      <t>Free French</t>
    </r>
    <r>
      <rPr>
        <vertAlign val="superscript"/>
        <sz val="10"/>
        <rFont val="Calibri"/>
        <family val="2"/>
        <scheme val="minor"/>
      </rPr>
      <t xml:space="preserve"> 4</t>
    </r>
    <r>
      <rPr>
        <sz val="8"/>
        <rFont val="Arial"/>
        <family val="2"/>
      </rPr>
      <t/>
    </r>
  </si>
  <si>
    <r>
      <rPr>
        <sz val="10"/>
        <color rgb="FFFF0000"/>
        <rFont val="Calibri"/>
        <family val="2"/>
        <scheme val="minor"/>
      </rPr>
      <t>02</t>
    </r>
    <r>
      <rPr>
        <sz val="10"/>
        <rFont val="Calibri"/>
        <family val="2"/>
        <scheme val="minor"/>
      </rPr>
      <t xml:space="preserve"> w </t>
    </r>
    <r>
      <rPr>
        <sz val="10"/>
        <color rgb="FFFF0000"/>
        <rFont val="Calibri"/>
        <family val="2"/>
        <scheme val="minor"/>
      </rPr>
      <t>03</t>
    </r>
    <r>
      <rPr>
        <sz val="10"/>
        <rFont val="Calibri"/>
        <family val="2"/>
        <scheme val="minor"/>
      </rPr>
      <t xml:space="preserve"> w </t>
    </r>
    <r>
      <rPr>
        <sz val="10"/>
        <color rgb="FFFF0000"/>
        <rFont val="Calibri"/>
        <family val="2"/>
        <scheme val="minor"/>
      </rPr>
      <t>15</t>
    </r>
    <r>
      <rPr>
        <sz val="10"/>
        <rFont val="Calibri"/>
        <family val="2"/>
        <scheme val="minor"/>
      </rPr>
      <t xml:space="preserve"> w </t>
    </r>
    <r>
      <rPr>
        <sz val="10"/>
        <color rgb="FFFF0000"/>
        <rFont val="Calibri"/>
        <family val="2"/>
        <scheme val="minor"/>
      </rPr>
      <t>41</t>
    </r>
  </si>
  <si>
    <r>
      <t>Free French</t>
    </r>
    <r>
      <rPr>
        <vertAlign val="superscript"/>
        <sz val="10"/>
        <rFont val="Calibri"/>
        <family val="2"/>
        <scheme val="minor"/>
      </rPr>
      <t xml:space="preserve"> 4</t>
    </r>
    <r>
      <rPr>
        <sz val="10"/>
        <rFont val="Calibri"/>
        <family val="2"/>
        <scheme val="minor"/>
      </rPr>
      <t xml:space="preserve"> / Partisan (FFI)</t>
    </r>
    <r>
      <rPr>
        <vertAlign val="superscript"/>
        <sz val="10"/>
        <rFont val="Calibri"/>
        <family val="2"/>
        <scheme val="minor"/>
      </rPr>
      <t xml:space="preserve"> 12</t>
    </r>
  </si>
  <si>
    <r>
      <t>Free French</t>
    </r>
    <r>
      <rPr>
        <vertAlign val="superscript"/>
        <sz val="10"/>
        <rFont val="Calibri"/>
        <family val="2"/>
        <scheme val="minor"/>
      </rPr>
      <t xml:space="preserve"> 4 A F</t>
    </r>
  </si>
  <si>
    <r>
      <t>French</t>
    </r>
    <r>
      <rPr>
        <vertAlign val="superscript"/>
        <sz val="10"/>
        <color indexed="8"/>
        <rFont val="Calibri"/>
        <family val="2"/>
        <scheme val="minor"/>
      </rPr>
      <t xml:space="preserve"> 4</t>
    </r>
  </si>
  <si>
    <r>
      <t>French</t>
    </r>
    <r>
      <rPr>
        <vertAlign val="superscript"/>
        <sz val="10"/>
        <color indexed="8"/>
        <rFont val="Calibri"/>
        <family val="2"/>
        <scheme val="minor"/>
      </rPr>
      <t xml:space="preserve"> 4 G</t>
    </r>
  </si>
  <si>
    <r>
      <t>OV1</t>
    </r>
    <r>
      <rPr>
        <vertAlign val="superscript"/>
        <sz val="10"/>
        <color indexed="8"/>
        <rFont val="Calibri"/>
        <family val="2"/>
        <scheme val="minor"/>
      </rPr>
      <t xml:space="preserve"> FT  </t>
    </r>
  </si>
  <si>
    <r>
      <t>Le Franc Tireur The Fugitive</t>
    </r>
    <r>
      <rPr>
        <i/>
        <sz val="10"/>
        <color theme="4"/>
        <rFont val="Calibri"/>
        <family val="2"/>
        <scheme val="minor"/>
      </rPr>
      <t xml:space="preserve"> - Revisione</t>
    </r>
  </si>
  <si>
    <r>
      <t>Spanish Republican</t>
    </r>
    <r>
      <rPr>
        <vertAlign val="superscript"/>
        <sz val="10"/>
        <rFont val="Calibri"/>
        <family val="2"/>
        <scheme val="minor"/>
      </rPr>
      <t xml:space="preserve"> 12 C I</t>
    </r>
  </si>
  <si>
    <r>
      <t>Spanish Nationalist</t>
    </r>
    <r>
      <rPr>
        <vertAlign val="superscript"/>
        <sz val="10"/>
        <rFont val="Calibri"/>
        <family val="2"/>
        <scheme val="minor"/>
      </rPr>
      <t xml:space="preserve"> 4</t>
    </r>
  </si>
  <si>
    <r>
      <t xml:space="preserve">Republican Spanish </t>
    </r>
    <r>
      <rPr>
        <vertAlign val="superscript"/>
        <sz val="10"/>
        <rFont val="Calibri"/>
        <family val="2"/>
        <scheme val="minor"/>
      </rPr>
      <t>12 F</t>
    </r>
  </si>
  <si>
    <r>
      <t xml:space="preserve">Nationalist Spanish </t>
    </r>
    <r>
      <rPr>
        <vertAlign val="superscript"/>
        <sz val="10"/>
        <rFont val="Calibri"/>
        <family val="2"/>
        <scheme val="minor"/>
      </rPr>
      <t>4</t>
    </r>
  </si>
  <si>
    <r>
      <t xml:space="preserve">Nationalist Spanish </t>
    </r>
    <r>
      <rPr>
        <vertAlign val="superscript"/>
        <sz val="10"/>
        <rFont val="Calibri"/>
        <family val="2"/>
        <scheme val="minor"/>
      </rPr>
      <t>4 F</t>
    </r>
  </si>
  <si>
    <r>
      <t xml:space="preserve">Nationalist Spanish </t>
    </r>
    <r>
      <rPr>
        <vertAlign val="superscript"/>
        <sz val="10"/>
        <rFont val="Calibri"/>
        <family val="2"/>
        <scheme val="minor"/>
      </rPr>
      <t>4 G</t>
    </r>
  </si>
  <si>
    <r>
      <t xml:space="preserve">Republican Spanish </t>
    </r>
    <r>
      <rPr>
        <vertAlign val="superscript"/>
        <sz val="10"/>
        <rFont val="Calibri"/>
        <family val="2"/>
        <scheme val="minor"/>
      </rPr>
      <t>12 F G</t>
    </r>
  </si>
  <si>
    <r>
      <t xml:space="preserve">33 </t>
    </r>
    <r>
      <rPr>
        <sz val="10"/>
        <rFont val="Calibri"/>
        <family val="2"/>
        <scheme val="minor"/>
      </rPr>
      <t>w 44 w 48</t>
    </r>
  </si>
  <si>
    <r>
      <t xml:space="preserve">Nationalist Spanish </t>
    </r>
    <r>
      <rPr>
        <vertAlign val="superscript"/>
        <sz val="10"/>
        <rFont val="Calibri"/>
        <family val="2"/>
        <scheme val="minor"/>
      </rPr>
      <t>4 Al F G</t>
    </r>
  </si>
  <si>
    <r>
      <t xml:space="preserve">16 w </t>
    </r>
    <r>
      <rPr>
        <sz val="10"/>
        <color indexed="10"/>
        <rFont val="Calibri"/>
        <family val="2"/>
        <scheme val="minor"/>
      </rPr>
      <t>19</t>
    </r>
    <r>
      <rPr>
        <sz val="10"/>
        <rFont val="Calibri"/>
        <family val="2"/>
        <scheme val="minor"/>
      </rPr>
      <t xml:space="preserve"> w </t>
    </r>
    <r>
      <rPr>
        <sz val="10"/>
        <color indexed="10"/>
        <rFont val="Calibri"/>
        <family val="2"/>
        <scheme val="minor"/>
      </rPr>
      <t>24</t>
    </r>
    <r>
      <rPr>
        <sz val="10"/>
        <rFont val="Calibri"/>
        <family val="2"/>
        <scheme val="minor"/>
      </rPr>
      <t xml:space="preserve"> w 33</t>
    </r>
  </si>
  <si>
    <r>
      <t xml:space="preserve">Nationalist Spanish </t>
    </r>
    <r>
      <rPr>
        <vertAlign val="superscript"/>
        <sz val="10"/>
        <rFont val="Calibri"/>
        <family val="2"/>
        <scheme val="minor"/>
      </rPr>
      <t>4 Al G</t>
    </r>
  </si>
  <si>
    <r>
      <t>British</t>
    </r>
    <r>
      <rPr>
        <vertAlign val="superscript"/>
        <sz val="10"/>
        <color indexed="8"/>
        <rFont val="Calibri"/>
        <family val="2"/>
        <scheme val="minor"/>
      </rPr>
      <t xml:space="preserve"> F</t>
    </r>
  </si>
  <si>
    <r>
      <t>Spanish Nationalist</t>
    </r>
    <r>
      <rPr>
        <vertAlign val="superscript"/>
        <sz val="10"/>
        <rFont val="Calibri"/>
        <family val="2"/>
        <scheme val="minor"/>
      </rPr>
      <t xml:space="preserve"> 3</t>
    </r>
  </si>
  <si>
    <r>
      <t>Spanish Republican</t>
    </r>
    <r>
      <rPr>
        <vertAlign val="superscript"/>
        <sz val="10"/>
        <rFont val="Calibri"/>
        <family val="2"/>
        <scheme val="minor"/>
      </rPr>
      <t xml:space="preserve"> 12</t>
    </r>
  </si>
  <si>
    <r>
      <t>01</t>
    </r>
    <r>
      <rPr>
        <sz val="10"/>
        <rFont val="Calibri"/>
        <family val="2"/>
        <scheme val="minor"/>
      </rPr>
      <t xml:space="preserve"> w </t>
    </r>
    <r>
      <rPr>
        <sz val="10"/>
        <color indexed="10"/>
        <rFont val="Calibri"/>
        <family val="2"/>
        <scheme val="minor"/>
      </rPr>
      <t>20</t>
    </r>
    <r>
      <rPr>
        <sz val="10"/>
        <rFont val="Calibri"/>
        <family val="2"/>
        <scheme val="minor"/>
      </rPr>
      <t xml:space="preserve"> w 21 w 22</t>
    </r>
  </si>
  <si>
    <r>
      <rPr>
        <sz val="10"/>
        <color rgb="FFFF0000"/>
        <rFont val="Calibri"/>
        <family val="2"/>
        <scheme val="minor"/>
      </rPr>
      <t>32</t>
    </r>
    <r>
      <rPr>
        <sz val="10"/>
        <rFont val="Calibri"/>
        <family val="2"/>
        <scheme val="minor"/>
      </rPr>
      <t xml:space="preserve"> w </t>
    </r>
    <r>
      <rPr>
        <sz val="10"/>
        <color rgb="FFFF0000"/>
        <rFont val="Calibri"/>
        <family val="2"/>
        <scheme val="minor"/>
      </rPr>
      <t>38</t>
    </r>
  </si>
  <si>
    <r>
      <t>Russian</t>
    </r>
    <r>
      <rPr>
        <vertAlign val="superscript"/>
        <sz val="10"/>
        <color indexed="8"/>
        <rFont val="Calibri"/>
        <family val="2"/>
        <scheme val="minor"/>
      </rPr>
      <t xml:space="preserve"> LFT 7</t>
    </r>
  </si>
  <si>
    <r>
      <t>Free French</t>
    </r>
    <r>
      <rPr>
        <vertAlign val="superscript"/>
        <sz val="10"/>
        <color indexed="8"/>
        <rFont val="Calibri"/>
        <family val="2"/>
        <scheme val="minor"/>
      </rPr>
      <t xml:space="preserve"> 4</t>
    </r>
  </si>
  <si>
    <r>
      <t>02</t>
    </r>
    <r>
      <rPr>
        <sz val="10"/>
        <rFont val="Calibri"/>
        <family val="2"/>
        <scheme val="minor"/>
      </rPr>
      <t xml:space="preserve"> w </t>
    </r>
    <r>
      <rPr>
        <sz val="10"/>
        <color indexed="10"/>
        <rFont val="Calibri"/>
        <family val="2"/>
        <scheme val="minor"/>
      </rPr>
      <t>05</t>
    </r>
    <r>
      <rPr>
        <sz val="10"/>
        <rFont val="Calibri"/>
        <family val="2"/>
        <scheme val="minor"/>
      </rPr>
      <t xml:space="preserve"> w 06 w 12</t>
    </r>
  </si>
  <si>
    <r>
      <t>Free French</t>
    </r>
    <r>
      <rPr>
        <vertAlign val="superscript"/>
        <sz val="10"/>
        <color indexed="8"/>
        <rFont val="Calibri"/>
        <family val="2"/>
        <scheme val="minor"/>
      </rPr>
      <t xml:space="preserve"> 4 G</t>
    </r>
  </si>
  <si>
    <r>
      <t>b</t>
    </r>
    <r>
      <rPr>
        <sz val="10"/>
        <rFont val="Calibri"/>
        <family val="2"/>
        <scheme val="minor"/>
      </rPr>
      <t xml:space="preserve"> w </t>
    </r>
    <r>
      <rPr>
        <sz val="10"/>
        <color indexed="10"/>
        <rFont val="Calibri"/>
        <family val="2"/>
        <scheme val="minor"/>
      </rPr>
      <t>d</t>
    </r>
    <r>
      <rPr>
        <sz val="10"/>
        <rFont val="Calibri"/>
        <family val="2"/>
        <scheme val="minor"/>
      </rPr>
      <t xml:space="preserve"> w </t>
    </r>
    <r>
      <rPr>
        <sz val="10"/>
        <color indexed="10"/>
        <rFont val="Calibri"/>
        <family val="2"/>
        <scheme val="minor"/>
      </rPr>
      <t>f</t>
    </r>
    <r>
      <rPr>
        <sz val="10"/>
        <rFont val="Calibri"/>
        <family val="2"/>
        <scheme val="minor"/>
      </rPr>
      <t xml:space="preserve"> w </t>
    </r>
    <r>
      <rPr>
        <sz val="10"/>
        <color indexed="10"/>
        <rFont val="Calibri"/>
        <family val="2"/>
        <scheme val="minor"/>
      </rPr>
      <t>h</t>
    </r>
  </si>
  <si>
    <r>
      <t>Norwegian</t>
    </r>
    <r>
      <rPr>
        <vertAlign val="superscript"/>
        <sz val="10"/>
        <color indexed="8"/>
        <rFont val="Calibri"/>
        <family val="2"/>
        <scheme val="minor"/>
      </rPr>
      <t xml:space="preserve"> 1</t>
    </r>
  </si>
  <si>
    <r>
      <t>02</t>
    </r>
    <r>
      <rPr>
        <sz val="10"/>
        <rFont val="Calibri"/>
        <family val="2"/>
        <scheme val="minor"/>
      </rPr>
      <t xml:space="preserve"> w </t>
    </r>
    <r>
      <rPr>
        <sz val="10"/>
        <color indexed="10"/>
        <rFont val="Calibri"/>
        <family val="2"/>
        <scheme val="minor"/>
      </rPr>
      <t>46</t>
    </r>
  </si>
  <si>
    <r>
      <t>Croatian</t>
    </r>
    <r>
      <rPr>
        <vertAlign val="superscript"/>
        <sz val="10"/>
        <rFont val="Calibri"/>
        <family val="2"/>
        <scheme val="minor"/>
      </rPr>
      <t xml:space="preserve"> 2</t>
    </r>
  </si>
  <si>
    <r>
      <t>Partisan</t>
    </r>
    <r>
      <rPr>
        <vertAlign val="superscript"/>
        <sz val="10"/>
        <rFont val="Calibri"/>
        <family val="2"/>
        <scheme val="minor"/>
      </rPr>
      <t xml:space="preserve"> 12 Ax</t>
    </r>
  </si>
  <si>
    <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43</t>
    </r>
    <r>
      <rPr>
        <sz val="10"/>
        <rFont val="Calibri"/>
        <family val="2"/>
        <scheme val="minor"/>
      </rPr>
      <t xml:space="preserve"> w </t>
    </r>
    <r>
      <rPr>
        <sz val="10"/>
        <color indexed="10"/>
        <rFont val="Calibri"/>
        <family val="2"/>
        <scheme val="minor"/>
      </rPr>
      <t>46</t>
    </r>
  </si>
  <si>
    <r>
      <t>Yugoslavianian</t>
    </r>
    <r>
      <rPr>
        <vertAlign val="superscript"/>
        <sz val="10"/>
        <rFont val="Calibri"/>
        <family val="2"/>
        <scheme val="minor"/>
      </rPr>
      <t xml:space="preserve"> 12 Al</t>
    </r>
  </si>
  <si>
    <r>
      <t>47</t>
    </r>
    <r>
      <rPr>
        <sz val="10"/>
        <rFont val="Calibri"/>
        <family val="2"/>
        <scheme val="minor"/>
      </rPr>
      <t xml:space="preserve"> w </t>
    </r>
    <r>
      <rPr>
        <sz val="10"/>
        <color indexed="10"/>
        <rFont val="Calibri"/>
        <family val="2"/>
        <scheme val="minor"/>
      </rPr>
      <t>50</t>
    </r>
  </si>
  <si>
    <r>
      <t>02</t>
    </r>
    <r>
      <rPr>
        <sz val="10"/>
        <rFont val="Calibri"/>
        <family val="2"/>
        <scheme val="minor"/>
      </rPr>
      <t xml:space="preserve"> w </t>
    </r>
    <r>
      <rPr>
        <sz val="10"/>
        <color indexed="10"/>
        <rFont val="Calibri"/>
        <family val="2"/>
        <scheme val="minor"/>
      </rPr>
      <t>09</t>
    </r>
  </si>
  <si>
    <r>
      <t>18</t>
    </r>
    <r>
      <rPr>
        <sz val="10"/>
        <rFont val="Calibri"/>
        <family val="2"/>
        <scheme val="minor"/>
      </rPr>
      <t xml:space="preserve"> w </t>
    </r>
    <r>
      <rPr>
        <sz val="10"/>
        <color indexed="10"/>
        <rFont val="Calibri"/>
        <family val="2"/>
        <scheme val="minor"/>
      </rPr>
      <t>46</t>
    </r>
  </si>
  <si>
    <r>
      <t>Partisan</t>
    </r>
    <r>
      <rPr>
        <vertAlign val="superscript"/>
        <sz val="10"/>
        <rFont val="Calibri"/>
        <family val="2"/>
        <scheme val="minor"/>
      </rPr>
      <t xml:space="preserve"> 12 B</t>
    </r>
  </si>
  <si>
    <r>
      <t>02</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21</t>
    </r>
  </si>
  <si>
    <r>
      <t>Yugoslavianian</t>
    </r>
    <r>
      <rPr>
        <vertAlign val="superscript"/>
        <sz val="10"/>
        <rFont val="Calibri"/>
        <family val="2"/>
        <scheme val="minor"/>
      </rPr>
      <t xml:space="preserve"> 12</t>
    </r>
  </si>
  <si>
    <r>
      <t>Corsa Corsica</t>
    </r>
    <r>
      <rPr>
        <vertAlign val="superscript"/>
        <sz val="10"/>
        <rFont val="Calibri"/>
        <family val="2"/>
        <scheme val="minor"/>
      </rPr>
      <t xml:space="preserve"> 1</t>
    </r>
    <r>
      <rPr>
        <sz val="10"/>
        <rFont val="Calibri"/>
        <family val="2"/>
        <scheme val="minor"/>
      </rPr>
      <t xml:space="preserve"> / Cuncolté Historique</t>
    </r>
    <r>
      <rPr>
        <vertAlign val="superscript"/>
        <sz val="10"/>
        <rFont val="Calibri"/>
        <family val="2"/>
        <scheme val="minor"/>
      </rPr>
      <t xml:space="preserve"> 5</t>
    </r>
  </si>
  <si>
    <r>
      <t>Gendarmerie</t>
    </r>
    <r>
      <rPr>
        <vertAlign val="superscript"/>
        <sz val="10"/>
        <rFont val="Calibri"/>
        <family val="2"/>
        <scheme val="minor"/>
      </rPr>
      <t xml:space="preserve"> 7</t>
    </r>
    <r>
      <rPr>
        <sz val="10"/>
        <rFont val="Calibri"/>
        <family val="2"/>
        <scheme val="minor"/>
      </rPr>
      <t xml:space="preserve"> / Cuncolté Dissident</t>
    </r>
    <r>
      <rPr>
        <vertAlign val="superscript"/>
        <sz val="10"/>
        <rFont val="Calibri"/>
        <family val="2"/>
        <scheme val="minor"/>
      </rPr>
      <t xml:space="preserve"> 12</t>
    </r>
  </si>
  <si>
    <r>
      <t>02</t>
    </r>
    <r>
      <rPr>
        <sz val="10"/>
        <rFont val="Calibri"/>
        <family val="2"/>
        <scheme val="minor"/>
      </rPr>
      <t xml:space="preserve"> w </t>
    </r>
    <r>
      <rPr>
        <sz val="10"/>
        <color indexed="10"/>
        <rFont val="Calibri"/>
        <family val="2"/>
        <scheme val="minor"/>
      </rPr>
      <t>35</t>
    </r>
    <r>
      <rPr>
        <sz val="10"/>
        <rFont val="Calibri"/>
        <family val="2"/>
        <scheme val="minor"/>
      </rPr>
      <t xml:space="preserve"> w </t>
    </r>
    <r>
      <rPr>
        <sz val="10"/>
        <color indexed="10"/>
        <rFont val="Calibri"/>
        <family val="2"/>
        <scheme val="minor"/>
      </rPr>
      <t>41</t>
    </r>
  </si>
  <si>
    <r>
      <t>20</t>
    </r>
    <r>
      <rPr>
        <sz val="10"/>
        <rFont val="Calibri"/>
        <family val="2"/>
        <scheme val="minor"/>
      </rPr>
      <t xml:space="preserve"> w </t>
    </r>
    <r>
      <rPr>
        <sz val="10"/>
        <color indexed="10"/>
        <rFont val="Calibri"/>
        <family val="2"/>
        <scheme val="minor"/>
      </rPr>
      <t>22</t>
    </r>
    <r>
      <rPr>
        <sz val="10"/>
        <rFont val="Calibri"/>
        <family val="2"/>
        <scheme val="minor"/>
      </rPr>
      <t xml:space="preserve"> w</t>
    </r>
    <r>
      <rPr>
        <sz val="10"/>
        <color indexed="10"/>
        <rFont val="Calibri"/>
        <family val="2"/>
        <scheme val="minor"/>
      </rPr>
      <t xml:space="preserve"> 24</t>
    </r>
  </si>
  <si>
    <r>
      <t>44</t>
    </r>
    <r>
      <rPr>
        <sz val="10"/>
        <rFont val="Calibri"/>
        <family val="2"/>
        <scheme val="minor"/>
      </rPr>
      <t xml:space="preserve"> w </t>
    </r>
    <r>
      <rPr>
        <sz val="10"/>
        <color indexed="10"/>
        <rFont val="Calibri"/>
        <family val="2"/>
        <scheme val="minor"/>
      </rPr>
      <t>50</t>
    </r>
  </si>
  <si>
    <r>
      <t>03</t>
    </r>
    <r>
      <rPr>
        <sz val="10"/>
        <rFont val="Calibri"/>
        <family val="2"/>
        <scheme val="minor"/>
      </rPr>
      <t xml:space="preserve"> w </t>
    </r>
    <r>
      <rPr>
        <sz val="10"/>
        <color indexed="10"/>
        <rFont val="Calibri"/>
        <family val="2"/>
        <scheme val="minor"/>
      </rPr>
      <t>32</t>
    </r>
  </si>
  <si>
    <r>
      <t>32</t>
    </r>
    <r>
      <rPr>
        <sz val="10"/>
        <rFont val="Calibri"/>
        <family val="2"/>
        <scheme val="minor"/>
      </rPr>
      <t xml:space="preserve"> w </t>
    </r>
    <r>
      <rPr>
        <sz val="10"/>
        <color indexed="10"/>
        <rFont val="Calibri"/>
        <family val="2"/>
        <scheme val="minor"/>
      </rPr>
      <t>33</t>
    </r>
  </si>
  <si>
    <r>
      <t>Spanish</t>
    </r>
    <r>
      <rPr>
        <vertAlign val="superscript"/>
        <sz val="10"/>
        <color indexed="8"/>
        <rFont val="Calibri"/>
        <family val="2"/>
        <scheme val="minor"/>
      </rPr>
      <t xml:space="preserve"> 8</t>
    </r>
    <r>
      <rPr>
        <sz val="10"/>
        <color indexed="8"/>
        <rFont val="Calibri"/>
        <family val="2"/>
        <scheme val="minor"/>
      </rPr>
      <t xml:space="preserve"> / German</t>
    </r>
  </si>
  <si>
    <r>
      <t>18</t>
    </r>
    <r>
      <rPr>
        <sz val="10"/>
        <rFont val="Calibri"/>
        <family val="2"/>
        <scheme val="minor"/>
      </rPr>
      <t xml:space="preserve"> w </t>
    </r>
    <r>
      <rPr>
        <sz val="10"/>
        <color indexed="10"/>
        <rFont val="Calibri"/>
        <family val="2"/>
        <scheme val="minor"/>
      </rPr>
      <t>50</t>
    </r>
  </si>
  <si>
    <r>
      <t>16</t>
    </r>
    <r>
      <rPr>
        <sz val="10"/>
        <rFont val="Calibri"/>
        <family val="2"/>
        <scheme val="minor"/>
      </rPr>
      <t xml:space="preserve"> w </t>
    </r>
    <r>
      <rPr>
        <sz val="10"/>
        <color indexed="10"/>
        <rFont val="Calibri"/>
        <family val="2"/>
        <scheme val="minor"/>
      </rPr>
      <t>44</t>
    </r>
  </si>
  <si>
    <r>
      <t>17</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23</t>
    </r>
  </si>
  <si>
    <r>
      <t>17</t>
    </r>
    <r>
      <rPr>
        <sz val="10"/>
        <rFont val="Calibri"/>
        <family val="2"/>
        <scheme val="minor"/>
      </rPr>
      <t xml:space="preserve"> w </t>
    </r>
    <r>
      <rPr>
        <sz val="10"/>
        <color indexed="10"/>
        <rFont val="Calibri"/>
        <family val="2"/>
        <scheme val="minor"/>
      </rPr>
      <t>42</t>
    </r>
  </si>
  <si>
    <r>
      <t>10</t>
    </r>
    <r>
      <rPr>
        <sz val="10"/>
        <rFont val="Calibri"/>
        <family val="2"/>
        <scheme val="minor"/>
      </rPr>
      <t xml:space="preserve"> w </t>
    </r>
    <r>
      <rPr>
        <sz val="10"/>
        <color indexed="10"/>
        <rFont val="Calibri"/>
        <family val="2"/>
        <scheme val="minor"/>
      </rPr>
      <t>17</t>
    </r>
  </si>
  <si>
    <r>
      <t>15</t>
    </r>
    <r>
      <rPr>
        <sz val="10"/>
        <rFont val="Calibri"/>
        <family val="2"/>
        <scheme val="minor"/>
      </rPr>
      <t xml:space="preserve"> w </t>
    </r>
    <r>
      <rPr>
        <sz val="10"/>
        <color indexed="10"/>
        <rFont val="Calibri"/>
        <family val="2"/>
        <scheme val="minor"/>
      </rPr>
      <t>45</t>
    </r>
  </si>
  <si>
    <r>
      <t>38</t>
    </r>
    <r>
      <rPr>
        <sz val="10"/>
        <rFont val="Calibri"/>
        <family val="2"/>
        <scheme val="minor"/>
      </rPr>
      <t xml:space="preserve"> w </t>
    </r>
    <r>
      <rPr>
        <sz val="10"/>
        <color indexed="10"/>
        <rFont val="Calibri"/>
        <family val="2"/>
        <scheme val="minor"/>
      </rPr>
      <t>LFT1</t>
    </r>
  </si>
  <si>
    <r>
      <t>23</t>
    </r>
    <r>
      <rPr>
        <sz val="10"/>
        <rFont val="Calibri"/>
        <family val="2"/>
        <scheme val="minor"/>
      </rPr>
      <t xml:space="preserve"> w 49</t>
    </r>
  </si>
  <si>
    <r>
      <t>Vichy French / Partisan (Meos)</t>
    </r>
    <r>
      <rPr>
        <vertAlign val="superscript"/>
        <sz val="10"/>
        <color indexed="8"/>
        <rFont val="Calibri"/>
        <family val="2"/>
        <scheme val="minor"/>
      </rPr>
      <t xml:space="preserve"> 12</t>
    </r>
  </si>
  <si>
    <r>
      <t>III</t>
    </r>
    <r>
      <rPr>
        <vertAlign val="superscript"/>
        <sz val="10"/>
        <color indexed="8"/>
        <rFont val="Calibri"/>
        <family val="2"/>
        <scheme val="minor"/>
      </rPr>
      <t>rd</t>
    </r>
    <r>
      <rPr>
        <sz val="10"/>
        <color indexed="8"/>
        <rFont val="Calibri"/>
        <family val="2"/>
        <scheme val="minor"/>
      </rPr>
      <t xml:space="preserve"> Militray District, Tonkin Area, Indochina</t>
    </r>
  </si>
  <si>
    <r>
      <t>Red Chinese</t>
    </r>
    <r>
      <rPr>
        <vertAlign val="superscript"/>
        <sz val="10"/>
        <rFont val="Calibri"/>
        <family val="2"/>
        <scheme val="minor"/>
      </rPr>
      <t xml:space="preserve"> 12 C J</t>
    </r>
  </si>
  <si>
    <r>
      <t>58</t>
    </r>
    <r>
      <rPr>
        <sz val="10"/>
        <rFont val="Calibri"/>
        <family val="2"/>
        <scheme val="minor"/>
      </rPr>
      <t xml:space="preserve"> w </t>
    </r>
    <r>
      <rPr>
        <sz val="10"/>
        <color indexed="10"/>
        <rFont val="Calibri"/>
        <family val="2"/>
        <scheme val="minor"/>
      </rPr>
      <t>BFP J</t>
    </r>
    <r>
      <rPr>
        <sz val="10"/>
        <rFont val="Calibri"/>
        <family val="2"/>
        <scheme val="minor"/>
      </rPr>
      <t xml:space="preserve"> w </t>
    </r>
    <r>
      <rPr>
        <sz val="10"/>
        <color indexed="10"/>
        <rFont val="Calibri"/>
        <family val="2"/>
        <scheme val="minor"/>
      </rPr>
      <t>LFT2</t>
    </r>
  </si>
  <si>
    <r>
      <t>Partisan (Crimean)</t>
    </r>
    <r>
      <rPr>
        <vertAlign val="superscript"/>
        <sz val="10"/>
        <color indexed="8"/>
        <rFont val="Calibri"/>
        <family val="2"/>
        <scheme val="minor"/>
      </rPr>
      <t xml:space="preserve"> 12</t>
    </r>
  </si>
  <si>
    <r>
      <t>German / Romanian</t>
    </r>
    <r>
      <rPr>
        <vertAlign val="superscript"/>
        <sz val="10"/>
        <rFont val="Calibri"/>
        <family val="2"/>
        <scheme val="minor"/>
      </rPr>
      <t xml:space="preserve"> 3</t>
    </r>
  </si>
  <si>
    <r>
      <t>Ov1</t>
    </r>
    <r>
      <rPr>
        <vertAlign val="superscript"/>
        <sz val="10"/>
        <color indexed="8"/>
        <rFont val="Calibri"/>
        <family val="2"/>
        <scheme val="minor"/>
      </rPr>
      <t xml:space="preserve"> LFT13</t>
    </r>
  </si>
  <si>
    <r>
      <t>Russian</t>
    </r>
    <r>
      <rPr>
        <vertAlign val="superscript"/>
        <sz val="10"/>
        <color indexed="8"/>
        <rFont val="Calibri"/>
        <family val="2"/>
        <scheme val="minor"/>
      </rPr>
      <t xml:space="preserve"> G</t>
    </r>
  </si>
  <si>
    <r>
      <t>Ov1</t>
    </r>
    <r>
      <rPr>
        <vertAlign val="superscript"/>
        <sz val="10"/>
        <color indexed="8"/>
        <rFont val="Calibri"/>
        <family val="2"/>
        <scheme val="minor"/>
      </rPr>
      <t xml:space="preserve"> LFT13</t>
    </r>
    <r>
      <rPr>
        <sz val="10"/>
        <color indexed="8"/>
        <rFont val="Calibri"/>
        <family val="2"/>
        <scheme val="minor"/>
      </rPr>
      <t xml:space="preserve"> w A: Air1 w D: FTV1</t>
    </r>
  </si>
  <si>
    <r>
      <t>04</t>
    </r>
    <r>
      <rPr>
        <sz val="10"/>
        <rFont val="Calibri"/>
        <family val="2"/>
        <scheme val="minor"/>
      </rPr>
      <t xml:space="preserve"> w </t>
    </r>
    <r>
      <rPr>
        <sz val="10"/>
        <color indexed="10"/>
        <rFont val="Calibri"/>
        <family val="2"/>
        <scheme val="minor"/>
      </rPr>
      <t>61</t>
    </r>
  </si>
  <si>
    <r>
      <t>08</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</si>
  <si>
    <r>
      <t>49</t>
    </r>
    <r>
      <rPr>
        <sz val="10"/>
        <rFont val="Calibri"/>
        <family val="2"/>
        <scheme val="minor"/>
      </rPr>
      <t xml:space="preserve"> w </t>
    </r>
    <r>
      <rPr>
        <sz val="10"/>
        <color indexed="10"/>
        <rFont val="Calibri"/>
        <family val="2"/>
        <scheme val="minor"/>
      </rPr>
      <t>57</t>
    </r>
  </si>
  <si>
    <r>
      <t>11</t>
    </r>
    <r>
      <rPr>
        <sz val="10"/>
        <rFont val="Calibri"/>
        <family val="2"/>
        <scheme val="minor"/>
      </rPr>
      <t xml:space="preserve"> w 44</t>
    </r>
  </si>
  <si>
    <r>
      <t>Russian</t>
    </r>
    <r>
      <rPr>
        <vertAlign val="superscript"/>
        <sz val="10"/>
        <color indexed="8"/>
        <rFont val="Calibri"/>
        <family val="2"/>
        <scheme val="minor"/>
      </rPr>
      <t xml:space="preserve"> A</t>
    </r>
  </si>
  <si>
    <r>
      <t xml:space="preserve">MMP: BRT w </t>
    </r>
    <r>
      <rPr>
        <u/>
        <sz val="10"/>
        <rFont val="Calibri"/>
        <family val="2"/>
        <scheme val="minor"/>
      </rPr>
      <t>A25.6: BRT</t>
    </r>
  </si>
  <si>
    <r>
      <t>Croatian</t>
    </r>
    <r>
      <rPr>
        <vertAlign val="superscript"/>
        <sz val="10"/>
        <rFont val="Calibri"/>
        <family val="2"/>
        <scheme val="minor"/>
      </rPr>
      <t xml:space="preserve"> 12</t>
    </r>
    <r>
      <rPr>
        <sz val="10"/>
        <rFont val="Calibri"/>
        <family val="2"/>
        <scheme val="minor"/>
      </rPr>
      <t xml:space="preserve"> / Partisan</t>
    </r>
    <r>
      <rPr>
        <vertAlign val="superscript"/>
        <sz val="10"/>
        <rFont val="Calibri"/>
        <family val="2"/>
        <scheme val="minor"/>
      </rPr>
      <t xml:space="preserve"> 12</t>
    </r>
  </si>
  <si>
    <r>
      <t>39</t>
    </r>
    <r>
      <rPr>
        <sz val="10"/>
        <rFont val="Calibri"/>
        <family val="2"/>
        <scheme val="minor"/>
      </rPr>
      <t xml:space="preserve"> w </t>
    </r>
    <r>
      <rPr>
        <sz val="10"/>
        <color indexed="10"/>
        <rFont val="Calibri"/>
        <family val="2"/>
        <scheme val="minor"/>
      </rPr>
      <t>40</t>
    </r>
  </si>
  <si>
    <r>
      <t>Yugoslavian</t>
    </r>
    <r>
      <rPr>
        <vertAlign val="superscript"/>
        <sz val="10"/>
        <rFont val="Calibri"/>
        <family val="2"/>
        <scheme val="minor"/>
      </rPr>
      <t xml:space="preserve"> 12</t>
    </r>
  </si>
  <si>
    <r>
      <t>03</t>
    </r>
    <r>
      <rPr>
        <sz val="10"/>
        <rFont val="Calibri"/>
        <family val="2"/>
        <scheme val="minor"/>
      </rPr>
      <t xml:space="preserve"> w </t>
    </r>
    <r>
      <rPr>
        <sz val="10"/>
        <color indexed="10"/>
        <rFont val="Calibri"/>
        <family val="2"/>
        <scheme val="minor"/>
      </rPr>
      <t>50</t>
    </r>
  </si>
  <si>
    <r>
      <t>39</t>
    </r>
    <r>
      <rPr>
        <sz val="10"/>
        <rFont val="Calibri"/>
        <family val="2"/>
        <scheme val="minor"/>
      </rPr>
      <t xml:space="preserve"> w </t>
    </r>
    <r>
      <rPr>
        <sz val="10"/>
        <color indexed="10"/>
        <rFont val="Calibri"/>
        <family val="2"/>
        <scheme val="minor"/>
      </rPr>
      <t>52</t>
    </r>
  </si>
  <si>
    <r>
      <t>Partisan</t>
    </r>
    <r>
      <rPr>
        <vertAlign val="superscript"/>
        <sz val="10"/>
        <rFont val="Calibri"/>
        <family val="2"/>
        <scheme val="minor"/>
      </rPr>
      <t xml:space="preserve"> 12</t>
    </r>
    <r>
      <rPr>
        <sz val="10"/>
        <rFont val="Calibri"/>
        <family val="2"/>
        <scheme val="minor"/>
      </rPr>
      <t xml:space="preserve"> / Yugoslavian</t>
    </r>
    <r>
      <rPr>
        <vertAlign val="superscript"/>
        <sz val="10"/>
        <rFont val="Calibri"/>
        <family val="2"/>
        <scheme val="minor"/>
      </rPr>
      <t xml:space="preserve"> 12</t>
    </r>
  </si>
  <si>
    <r>
      <t>43</t>
    </r>
    <r>
      <rPr>
        <sz val="10"/>
        <rFont val="Calibri"/>
        <family val="2"/>
        <scheme val="minor"/>
      </rPr>
      <t xml:space="preserve"> w </t>
    </r>
    <r>
      <rPr>
        <sz val="10"/>
        <color indexed="10"/>
        <rFont val="Calibri"/>
        <family val="2"/>
        <scheme val="minor"/>
      </rPr>
      <t>x</t>
    </r>
  </si>
  <si>
    <r>
      <t>11</t>
    </r>
    <r>
      <rPr>
        <sz val="10"/>
        <rFont val="Calibri"/>
        <family val="2"/>
        <scheme val="minor"/>
      </rPr>
      <t xml:space="preserve"> w </t>
    </r>
    <r>
      <rPr>
        <sz val="10"/>
        <color indexed="10"/>
        <rFont val="Calibri"/>
        <family val="2"/>
        <scheme val="minor"/>
      </rPr>
      <t>38</t>
    </r>
  </si>
  <si>
    <r>
      <t>11</t>
    </r>
    <r>
      <rPr>
        <sz val="10"/>
        <rFont val="Calibri"/>
        <family val="2"/>
        <scheme val="minor"/>
      </rPr>
      <t xml:space="preserve"> w </t>
    </r>
    <r>
      <rPr>
        <sz val="10"/>
        <color indexed="10"/>
        <rFont val="Calibri"/>
        <family val="2"/>
        <scheme val="minor"/>
      </rPr>
      <t xml:space="preserve">17 </t>
    </r>
    <r>
      <rPr>
        <sz val="10"/>
        <rFont val="Calibri"/>
        <family val="2"/>
        <scheme val="minor"/>
      </rPr>
      <t>w</t>
    </r>
    <r>
      <rPr>
        <sz val="10"/>
        <color indexed="10"/>
        <rFont val="Calibri"/>
        <family val="2"/>
        <scheme val="minor"/>
      </rPr>
      <t xml:space="preserve"> 38</t>
    </r>
  </si>
  <si>
    <r>
      <t xml:space="preserve">43 </t>
    </r>
    <r>
      <rPr>
        <sz val="10"/>
        <rFont val="Calibri"/>
        <family val="2"/>
        <scheme val="minor"/>
      </rPr>
      <t xml:space="preserve">w </t>
    </r>
    <r>
      <rPr>
        <sz val="10"/>
        <color rgb="FFFF0000"/>
        <rFont val="Calibri"/>
        <family val="2"/>
        <scheme val="minor"/>
      </rPr>
      <t>16</t>
    </r>
  </si>
  <si>
    <r>
      <t xml:space="preserve">16 </t>
    </r>
    <r>
      <rPr>
        <sz val="10"/>
        <rFont val="Calibri"/>
        <family val="2"/>
        <scheme val="minor"/>
      </rPr>
      <t xml:space="preserve">w </t>
    </r>
    <r>
      <rPr>
        <sz val="10"/>
        <color rgb="FFFF0000"/>
        <rFont val="Calibri"/>
        <family val="2"/>
        <scheme val="minor"/>
      </rPr>
      <t>33</t>
    </r>
  </si>
  <si>
    <r>
      <t>17</t>
    </r>
    <r>
      <rPr>
        <sz val="10"/>
        <rFont val="Calibri"/>
        <family val="2"/>
        <scheme val="minor"/>
      </rPr>
      <t xml:space="preserve"> w </t>
    </r>
    <r>
      <rPr>
        <sz val="10"/>
        <color indexed="10"/>
        <rFont val="Calibri"/>
        <family val="2"/>
        <scheme val="minor"/>
      </rPr>
      <t>40</t>
    </r>
  </si>
  <si>
    <r>
      <t>02</t>
    </r>
    <r>
      <rPr>
        <sz val="10"/>
        <rFont val="Calibri"/>
        <family val="2"/>
        <scheme val="minor"/>
      </rPr>
      <t xml:space="preserve"> w </t>
    </r>
    <r>
      <rPr>
        <sz val="10"/>
        <color indexed="10"/>
        <rFont val="Calibri"/>
        <family val="2"/>
        <scheme val="minor"/>
      </rPr>
      <t>43</t>
    </r>
  </si>
  <si>
    <r>
      <t>04</t>
    </r>
    <r>
      <rPr>
        <sz val="10"/>
        <rFont val="Calibri"/>
        <family val="2"/>
        <scheme val="minor"/>
      </rPr>
      <t xml:space="preserve"> w </t>
    </r>
    <r>
      <rPr>
        <sz val="10"/>
        <color indexed="10"/>
        <rFont val="Calibri"/>
        <family val="2"/>
        <scheme val="minor"/>
      </rPr>
      <t>HoB I</t>
    </r>
  </si>
  <si>
    <r>
      <t>04</t>
    </r>
    <r>
      <rPr>
        <sz val="10"/>
        <rFont val="Calibri"/>
        <family val="2"/>
        <scheme val="minor"/>
      </rPr>
      <t xml:space="preserve"> w </t>
    </r>
    <r>
      <rPr>
        <sz val="10"/>
        <color indexed="10"/>
        <rFont val="Calibri"/>
        <family val="2"/>
        <scheme val="minor"/>
      </rPr>
      <t>HOB I</t>
    </r>
    <r>
      <rPr>
        <sz val="10"/>
        <rFont val="Calibri"/>
        <family val="2"/>
        <scheme val="minor"/>
      </rPr>
      <t xml:space="preserve"> w </t>
    </r>
    <r>
      <rPr>
        <sz val="10"/>
        <color indexed="10"/>
        <rFont val="Calibri"/>
        <family val="2"/>
        <scheme val="minor"/>
      </rPr>
      <t>HOB II</t>
    </r>
  </si>
  <si>
    <r>
      <t>44</t>
    </r>
    <r>
      <rPr>
        <sz val="10"/>
        <rFont val="Calibri"/>
        <family val="2"/>
        <scheme val="minor"/>
      </rPr>
      <t xml:space="preserve"> w </t>
    </r>
    <r>
      <rPr>
        <sz val="10"/>
        <color indexed="10"/>
        <rFont val="Calibri"/>
        <family val="2"/>
        <scheme val="minor"/>
      </rPr>
      <t>HOB I</t>
    </r>
  </si>
  <si>
    <r>
      <t xml:space="preserve">Canadian </t>
    </r>
    <r>
      <rPr>
        <vertAlign val="superscript"/>
        <sz val="10"/>
        <rFont val="Calibri"/>
        <family val="2"/>
        <scheme val="minor"/>
      </rPr>
      <t>2</t>
    </r>
    <r>
      <rPr>
        <sz val="10"/>
        <rFont val="Calibri"/>
        <family val="2"/>
        <scheme val="minor"/>
      </rPr>
      <t xml:space="preserve"> / American</t>
    </r>
  </si>
  <si>
    <r>
      <t>10</t>
    </r>
    <r>
      <rPr>
        <sz val="10"/>
        <rFont val="Calibri"/>
        <family val="2"/>
        <scheme val="minor"/>
      </rPr>
      <t xml:space="preserve"> w </t>
    </r>
    <r>
      <rPr>
        <sz val="10"/>
        <color indexed="10"/>
        <rFont val="Calibri"/>
        <family val="2"/>
        <scheme val="minor"/>
      </rPr>
      <t>44</t>
    </r>
  </si>
  <si>
    <r>
      <t>04</t>
    </r>
    <r>
      <rPr>
        <sz val="10"/>
        <rFont val="Calibri"/>
        <family val="2"/>
        <scheme val="minor"/>
      </rPr>
      <t xml:space="preserve"> w </t>
    </r>
    <r>
      <rPr>
        <sz val="10"/>
        <color indexed="10"/>
        <rFont val="Calibri"/>
        <family val="2"/>
        <scheme val="minor"/>
      </rPr>
      <t>33</t>
    </r>
  </si>
  <si>
    <r>
      <t>33</t>
    </r>
    <r>
      <rPr>
        <sz val="10"/>
        <rFont val="Calibri"/>
        <family val="2"/>
        <scheme val="minor"/>
      </rPr>
      <t xml:space="preserve"> w </t>
    </r>
    <r>
      <rPr>
        <sz val="10"/>
        <color indexed="10"/>
        <rFont val="Calibri"/>
        <family val="2"/>
        <scheme val="minor"/>
      </rPr>
      <t>43</t>
    </r>
  </si>
  <si>
    <r>
      <t>40</t>
    </r>
    <r>
      <rPr>
        <sz val="10"/>
        <rFont val="Calibri"/>
        <family val="2"/>
        <scheme val="minor"/>
      </rPr>
      <t xml:space="preserve"> w </t>
    </r>
    <r>
      <rPr>
        <sz val="10"/>
        <color indexed="10"/>
        <rFont val="Calibri"/>
        <family val="2"/>
        <scheme val="minor"/>
      </rPr>
      <t>44</t>
    </r>
  </si>
  <si>
    <r>
      <t>04</t>
    </r>
    <r>
      <rPr>
        <sz val="10"/>
        <rFont val="Calibri"/>
        <family val="2"/>
        <scheme val="minor"/>
      </rPr>
      <t xml:space="preserve"> w </t>
    </r>
    <r>
      <rPr>
        <sz val="10"/>
        <color indexed="10"/>
        <rFont val="Calibri"/>
        <family val="2"/>
        <scheme val="minor"/>
      </rPr>
      <t>44</t>
    </r>
  </si>
  <si>
    <r>
      <t>13</t>
    </r>
    <r>
      <rPr>
        <sz val="10"/>
        <rFont val="Calibri"/>
        <family val="2"/>
        <scheme val="minor"/>
      </rPr>
      <t xml:space="preserve"> w </t>
    </r>
    <r>
      <rPr>
        <sz val="10"/>
        <color indexed="10"/>
        <rFont val="Calibri"/>
        <family val="2"/>
        <scheme val="minor"/>
      </rPr>
      <t>43</t>
    </r>
  </si>
  <si>
    <r>
      <t>18</t>
    </r>
    <r>
      <rPr>
        <sz val="10"/>
        <rFont val="Calibri"/>
        <family val="2"/>
        <scheme val="minor"/>
      </rPr>
      <t xml:space="preserve"> w </t>
    </r>
    <r>
      <rPr>
        <sz val="10"/>
        <color indexed="10"/>
        <rFont val="Calibri"/>
        <family val="2"/>
        <scheme val="minor"/>
      </rPr>
      <t>HoB II</t>
    </r>
  </si>
  <si>
    <r>
      <t>06</t>
    </r>
    <r>
      <rPr>
        <sz val="10"/>
        <rFont val="Calibri"/>
        <family val="2"/>
        <scheme val="minor"/>
      </rPr>
      <t xml:space="preserve"> w </t>
    </r>
    <r>
      <rPr>
        <sz val="10"/>
        <color indexed="10"/>
        <rFont val="Calibri"/>
        <family val="2"/>
        <scheme val="minor"/>
      </rPr>
      <t>10</t>
    </r>
  </si>
  <si>
    <r>
      <t>04</t>
    </r>
    <r>
      <rPr>
        <sz val="10"/>
        <rFont val="Calibri"/>
        <family val="2"/>
        <scheme val="minor"/>
      </rPr>
      <t xml:space="preserve"> w </t>
    </r>
    <r>
      <rPr>
        <sz val="10"/>
        <color indexed="10"/>
        <rFont val="Calibri"/>
        <family val="2"/>
        <scheme val="minor"/>
      </rPr>
      <t>12</t>
    </r>
  </si>
  <si>
    <r>
      <t>03</t>
    </r>
    <r>
      <rPr>
        <sz val="10"/>
        <rFont val="Calibri"/>
        <family val="2"/>
        <scheme val="minor"/>
      </rPr>
      <t xml:space="preserve"> w </t>
    </r>
    <r>
      <rPr>
        <sz val="10"/>
        <color indexed="10"/>
        <rFont val="Calibri"/>
        <family val="2"/>
        <scheme val="minor"/>
      </rPr>
      <t>40</t>
    </r>
  </si>
  <si>
    <r>
      <t>23</t>
    </r>
    <r>
      <rPr>
        <sz val="10"/>
        <rFont val="Calibri"/>
        <family val="2"/>
        <scheme val="minor"/>
      </rPr>
      <t xml:space="preserve"> w </t>
    </r>
    <r>
      <rPr>
        <sz val="10"/>
        <color indexed="10"/>
        <rFont val="Calibri"/>
        <family val="2"/>
        <scheme val="minor"/>
      </rPr>
      <t>46</t>
    </r>
  </si>
  <si>
    <r>
      <t>02</t>
    </r>
    <r>
      <rPr>
        <sz val="10"/>
        <rFont val="Calibri"/>
        <family val="2"/>
        <scheme val="minor"/>
      </rPr>
      <t xml:space="preserve"> w </t>
    </r>
    <r>
      <rPr>
        <sz val="10"/>
        <color indexed="10"/>
        <rFont val="Calibri"/>
        <family val="2"/>
        <scheme val="minor"/>
      </rPr>
      <t>40</t>
    </r>
  </si>
  <si>
    <r>
      <t>08</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21</t>
    </r>
  </si>
  <si>
    <r>
      <t>Italian / Partisan</t>
    </r>
    <r>
      <rPr>
        <vertAlign val="superscript"/>
        <sz val="10"/>
        <rFont val="Calibri"/>
        <family val="2"/>
        <scheme val="minor"/>
      </rPr>
      <t xml:space="preserve"> 12</t>
    </r>
  </si>
  <si>
    <r>
      <t xml:space="preserve">Partisan (AVNOJ) </t>
    </r>
    <r>
      <rPr>
        <vertAlign val="superscript"/>
        <sz val="10"/>
        <rFont val="Calibri"/>
        <family val="2"/>
        <scheme val="minor"/>
      </rPr>
      <t>12</t>
    </r>
  </si>
  <si>
    <r>
      <t xml:space="preserve">5 </t>
    </r>
    <r>
      <rPr>
        <sz val="10"/>
        <rFont val="Calibri"/>
        <family val="2"/>
        <scheme val="minor"/>
      </rPr>
      <t xml:space="preserve">w </t>
    </r>
    <r>
      <rPr>
        <sz val="10"/>
        <color rgb="FFFF0000"/>
        <rFont val="Calibri"/>
        <family val="2"/>
        <scheme val="minor"/>
      </rPr>
      <t>47</t>
    </r>
  </si>
  <si>
    <r>
      <t xml:space="preserve">43 </t>
    </r>
    <r>
      <rPr>
        <sz val="10"/>
        <rFont val="Calibri"/>
        <family val="2"/>
        <scheme val="minor"/>
      </rPr>
      <t xml:space="preserve">w </t>
    </r>
    <r>
      <rPr>
        <sz val="10"/>
        <color rgb="FFFF0000"/>
        <rFont val="Calibri"/>
        <family val="2"/>
        <scheme val="minor"/>
      </rPr>
      <t>17</t>
    </r>
  </si>
  <si>
    <r>
      <t xml:space="preserve">18 </t>
    </r>
    <r>
      <rPr>
        <sz val="10"/>
        <rFont val="Calibri"/>
        <family val="2"/>
        <scheme val="minor"/>
      </rPr>
      <t xml:space="preserve">w </t>
    </r>
    <r>
      <rPr>
        <sz val="10"/>
        <color rgb="FFFF0000"/>
        <rFont val="Calibri"/>
        <family val="2"/>
        <scheme val="minor"/>
      </rPr>
      <t>x</t>
    </r>
  </si>
  <si>
    <r>
      <rPr>
        <sz val="10"/>
        <color rgb="FFFF0000"/>
        <rFont val="Calibri"/>
        <family val="2"/>
        <scheme val="minor"/>
      </rPr>
      <t xml:space="preserve">04 </t>
    </r>
    <r>
      <rPr>
        <sz val="10"/>
        <rFont val="Calibri"/>
        <family val="2"/>
        <scheme val="minor"/>
      </rPr>
      <t>w</t>
    </r>
    <r>
      <rPr>
        <sz val="10"/>
        <color rgb="FFFF0000"/>
        <rFont val="Calibri"/>
        <family val="2"/>
        <scheme val="minor"/>
      </rPr>
      <t xml:space="preserve"> x </t>
    </r>
    <r>
      <rPr>
        <sz val="10"/>
        <rFont val="Calibri"/>
        <family val="2"/>
        <scheme val="minor"/>
      </rPr>
      <t>w</t>
    </r>
    <r>
      <rPr>
        <sz val="10"/>
        <color rgb="FFFF0000"/>
        <rFont val="Calibri"/>
        <family val="2"/>
        <scheme val="minor"/>
      </rPr>
      <t xml:space="preserve"> b </t>
    </r>
    <r>
      <rPr>
        <sz val="10"/>
        <rFont val="Calibri"/>
        <family val="2"/>
        <scheme val="minor"/>
      </rPr>
      <t>w</t>
    </r>
    <r>
      <rPr>
        <sz val="10"/>
        <color rgb="FFFF0000"/>
        <rFont val="Calibri"/>
        <family val="2"/>
        <scheme val="minor"/>
      </rPr>
      <t xml:space="preserve"> 05</t>
    </r>
  </si>
  <si>
    <r>
      <t xml:space="preserve">8 </t>
    </r>
    <r>
      <rPr>
        <sz val="10"/>
        <rFont val="Calibri"/>
        <family val="2"/>
        <scheme val="minor"/>
      </rPr>
      <t>w</t>
    </r>
    <r>
      <rPr>
        <sz val="10"/>
        <color rgb="FFFF0000"/>
        <rFont val="Calibri"/>
        <family val="2"/>
        <scheme val="minor"/>
      </rPr>
      <t xml:space="preserve"> 51</t>
    </r>
  </si>
  <si>
    <r>
      <t xml:space="preserve">1 </t>
    </r>
    <r>
      <rPr>
        <sz val="10"/>
        <rFont val="Calibri"/>
        <family val="2"/>
        <scheme val="minor"/>
      </rPr>
      <t>w</t>
    </r>
    <r>
      <rPr>
        <sz val="10"/>
        <color rgb="FFFF0000"/>
        <rFont val="Calibri"/>
        <family val="2"/>
        <scheme val="minor"/>
      </rPr>
      <t xml:space="preserve"> 49</t>
    </r>
  </si>
  <si>
    <r>
      <t>11</t>
    </r>
    <r>
      <rPr>
        <sz val="10"/>
        <rFont val="Calibri"/>
        <family val="2"/>
        <scheme val="minor"/>
      </rPr>
      <t xml:space="preserve"> w </t>
    </r>
    <r>
      <rPr>
        <sz val="10"/>
        <color indexed="10"/>
        <rFont val="Calibri"/>
        <family val="2"/>
        <scheme val="minor"/>
      </rPr>
      <t>42</t>
    </r>
  </si>
  <si>
    <r>
      <t>05</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47</t>
    </r>
  </si>
  <si>
    <r>
      <t>02</t>
    </r>
    <r>
      <rPr>
        <sz val="10"/>
        <rFont val="Calibri"/>
        <family val="2"/>
        <scheme val="minor"/>
      </rPr>
      <t xml:space="preserve"> w 12 w 13 w </t>
    </r>
    <r>
      <rPr>
        <sz val="10"/>
        <color indexed="10"/>
        <rFont val="Calibri"/>
        <family val="2"/>
        <scheme val="minor"/>
      </rPr>
      <t>14</t>
    </r>
  </si>
  <si>
    <r>
      <t xml:space="preserve">44 </t>
    </r>
    <r>
      <rPr>
        <sz val="10"/>
        <rFont val="Calibri"/>
        <family val="2"/>
        <scheme val="minor"/>
      </rPr>
      <t>w</t>
    </r>
    <r>
      <rPr>
        <sz val="10"/>
        <color rgb="FFFF0000"/>
        <rFont val="Calibri"/>
        <family val="2"/>
        <scheme val="minor"/>
      </rPr>
      <t xml:space="preserve"> 45 </t>
    </r>
  </si>
  <si>
    <r>
      <t>03</t>
    </r>
    <r>
      <rPr>
        <sz val="10"/>
        <rFont val="Calibri"/>
        <family val="2"/>
        <scheme val="minor"/>
      </rPr>
      <t xml:space="preserve"> w 04 w 16 w </t>
    </r>
    <r>
      <rPr>
        <sz val="10"/>
        <color indexed="10"/>
        <rFont val="Calibri"/>
        <family val="2"/>
        <scheme val="minor"/>
      </rPr>
      <t>18</t>
    </r>
  </si>
  <si>
    <r>
      <t>14</t>
    </r>
    <r>
      <rPr>
        <sz val="10"/>
        <rFont val="Calibri"/>
        <family val="2"/>
        <scheme val="minor"/>
      </rPr>
      <t xml:space="preserve"> w </t>
    </r>
    <r>
      <rPr>
        <sz val="10"/>
        <color indexed="10"/>
        <rFont val="Calibri"/>
        <family val="2"/>
        <scheme val="minor"/>
      </rPr>
      <t>HoB I</t>
    </r>
    <r>
      <rPr>
        <sz val="10"/>
        <rFont val="Arial"/>
        <family val="2"/>
      </rPr>
      <t/>
    </r>
  </si>
  <si>
    <r>
      <t>08</t>
    </r>
    <r>
      <rPr>
        <sz val="10"/>
        <rFont val="Calibri"/>
        <family val="2"/>
        <scheme val="minor"/>
      </rPr>
      <t xml:space="preserve"> w </t>
    </r>
    <r>
      <rPr>
        <sz val="10"/>
        <color indexed="10"/>
        <rFont val="Calibri"/>
        <family val="2"/>
        <scheme val="minor"/>
      </rPr>
      <t>23</t>
    </r>
  </si>
  <si>
    <r>
      <t>07</t>
    </r>
    <r>
      <rPr>
        <sz val="10"/>
        <rFont val="Calibri"/>
        <family val="2"/>
        <scheme val="minor"/>
      </rPr>
      <t xml:space="preserve"> w </t>
    </r>
    <r>
      <rPr>
        <sz val="10"/>
        <color indexed="10"/>
        <rFont val="Calibri"/>
        <family val="2"/>
        <scheme val="minor"/>
      </rPr>
      <t>46</t>
    </r>
  </si>
  <si>
    <r>
      <t>10</t>
    </r>
    <r>
      <rPr>
        <sz val="10"/>
        <rFont val="Calibri"/>
        <family val="2"/>
        <scheme val="minor"/>
      </rPr>
      <t xml:space="preserve"> w </t>
    </r>
    <r>
      <rPr>
        <sz val="10"/>
        <color indexed="10"/>
        <rFont val="Calibri"/>
        <family val="2"/>
        <scheme val="minor"/>
      </rPr>
      <t>11</t>
    </r>
    <r>
      <rPr>
        <sz val="10"/>
        <rFont val="Calibri"/>
        <family val="2"/>
        <scheme val="minor"/>
      </rPr>
      <t xml:space="preserve"> w</t>
    </r>
    <r>
      <rPr>
        <sz val="10"/>
        <color indexed="10"/>
        <rFont val="Calibri"/>
        <family val="2"/>
        <scheme val="minor"/>
      </rPr>
      <t xml:space="preserve"> 42</t>
    </r>
  </si>
  <si>
    <r>
      <t>04</t>
    </r>
    <r>
      <rPr>
        <sz val="10"/>
        <rFont val="Calibri"/>
        <family val="2"/>
        <scheme val="minor"/>
      </rPr>
      <t xml:space="preserve"> w </t>
    </r>
    <r>
      <rPr>
        <sz val="10"/>
        <color indexed="10"/>
        <rFont val="Calibri"/>
        <family val="2"/>
        <scheme val="minor"/>
      </rPr>
      <t>43</t>
    </r>
  </si>
  <si>
    <r>
      <t>Burmese</t>
    </r>
    <r>
      <rPr>
        <vertAlign val="superscript"/>
        <sz val="10"/>
        <color indexed="8"/>
        <rFont val="Calibri"/>
        <family val="2"/>
        <scheme val="minor"/>
      </rPr>
      <t xml:space="preserve"> 4</t>
    </r>
  </si>
  <si>
    <r>
      <t>Romanian</t>
    </r>
    <r>
      <rPr>
        <vertAlign val="superscript"/>
        <sz val="10"/>
        <color indexed="8"/>
        <rFont val="Calibri"/>
        <family val="2"/>
        <scheme val="minor"/>
      </rPr>
      <t xml:space="preserve"> 3 I</t>
    </r>
  </si>
  <si>
    <r>
      <t>18</t>
    </r>
    <r>
      <rPr>
        <sz val="10"/>
        <rFont val="Calibri"/>
        <family val="2"/>
        <scheme val="minor"/>
      </rPr>
      <t xml:space="preserve"> w </t>
    </r>
    <r>
      <rPr>
        <sz val="10"/>
        <color indexed="10"/>
        <rFont val="Calibri"/>
        <family val="2"/>
        <scheme val="minor"/>
      </rPr>
      <t>40</t>
    </r>
  </si>
  <si>
    <r>
      <t>54</t>
    </r>
    <r>
      <rPr>
        <sz val="10"/>
        <rFont val="Calibri"/>
        <family val="2"/>
        <scheme val="minor"/>
      </rPr>
      <t xml:space="preserve"> w </t>
    </r>
    <r>
      <rPr>
        <sz val="10"/>
        <color indexed="10"/>
        <rFont val="Calibri"/>
        <family val="2"/>
        <scheme val="minor"/>
      </rPr>
      <t>55</t>
    </r>
  </si>
  <si>
    <r>
      <t>Lithuanian</t>
    </r>
    <r>
      <rPr>
        <vertAlign val="superscript"/>
        <sz val="10"/>
        <rFont val="Calibri"/>
        <family val="2"/>
        <scheme val="minor"/>
      </rPr>
      <t xml:space="preserve"> 8</t>
    </r>
  </si>
  <si>
    <r>
      <t xml:space="preserve">Spanish Nationalist </t>
    </r>
    <r>
      <rPr>
        <vertAlign val="superscript"/>
        <sz val="10"/>
        <rFont val="Calibri"/>
        <family val="2"/>
        <scheme val="minor"/>
      </rPr>
      <t>1</t>
    </r>
  </si>
  <si>
    <r>
      <t xml:space="preserve">Spanish Republican </t>
    </r>
    <r>
      <rPr>
        <vertAlign val="superscript"/>
        <sz val="10"/>
        <rFont val="Calibri"/>
        <family val="2"/>
        <scheme val="minor"/>
      </rPr>
      <t>3</t>
    </r>
  </si>
  <si>
    <r>
      <t xml:space="preserve">Spanish Republican </t>
    </r>
    <r>
      <rPr>
        <vertAlign val="superscript"/>
        <sz val="10"/>
        <rFont val="Calibri"/>
        <family val="2"/>
        <scheme val="minor"/>
      </rPr>
      <t>3 R</t>
    </r>
  </si>
  <si>
    <r>
      <t xml:space="preserve">07 w 16 w </t>
    </r>
    <r>
      <rPr>
        <sz val="10"/>
        <color indexed="10"/>
        <rFont val="Calibri"/>
        <family val="2"/>
        <scheme val="minor"/>
      </rPr>
      <t>18</t>
    </r>
    <r>
      <rPr>
        <sz val="10"/>
        <rFont val="Calibri"/>
        <family val="2"/>
        <scheme val="minor"/>
      </rPr>
      <t xml:space="preserve"> w </t>
    </r>
    <r>
      <rPr>
        <sz val="10"/>
        <color indexed="10"/>
        <rFont val="Calibri"/>
        <family val="2"/>
        <scheme val="minor"/>
      </rPr>
      <t>46</t>
    </r>
  </si>
  <si>
    <r>
      <t xml:space="preserve">Spanish Nationalist </t>
    </r>
    <r>
      <rPr>
        <vertAlign val="superscript"/>
        <sz val="10"/>
        <rFont val="Calibri"/>
        <family val="2"/>
        <scheme val="minor"/>
      </rPr>
      <t>1 I</t>
    </r>
  </si>
  <si>
    <r>
      <t>09</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25</t>
    </r>
    <r>
      <rPr>
        <sz val="10"/>
        <rFont val="Calibri"/>
        <family val="2"/>
        <scheme val="minor"/>
      </rPr>
      <t xml:space="preserve"> w </t>
    </r>
    <r>
      <rPr>
        <sz val="10"/>
        <color indexed="10"/>
        <rFont val="Calibri"/>
        <family val="2"/>
        <scheme val="minor"/>
      </rPr>
      <t>HOB I</t>
    </r>
  </si>
  <si>
    <r>
      <t>09</t>
    </r>
    <r>
      <rPr>
        <sz val="10"/>
        <rFont val="Calibri"/>
        <family val="2"/>
        <scheme val="minor"/>
      </rPr>
      <t xml:space="preserve"> w </t>
    </r>
    <r>
      <rPr>
        <sz val="10"/>
        <color indexed="10"/>
        <rFont val="Calibri"/>
        <family val="2"/>
        <scheme val="minor"/>
      </rPr>
      <t>25</t>
    </r>
  </si>
  <si>
    <r>
      <t>11</t>
    </r>
    <r>
      <rPr>
        <sz val="10"/>
        <rFont val="Calibri"/>
        <family val="2"/>
        <scheme val="minor"/>
      </rPr>
      <t xml:space="preserve"> w </t>
    </r>
    <r>
      <rPr>
        <sz val="10"/>
        <color indexed="10"/>
        <rFont val="Calibri"/>
        <family val="2"/>
        <scheme val="minor"/>
      </rPr>
      <t>17</t>
    </r>
  </si>
  <si>
    <r>
      <t xml:space="preserve">Chetniks </t>
    </r>
    <r>
      <rPr>
        <vertAlign val="superscript"/>
        <sz val="10"/>
        <rFont val="Calibri"/>
        <family val="2"/>
        <scheme val="minor"/>
      </rPr>
      <t>3</t>
    </r>
  </si>
  <si>
    <r>
      <t xml:space="preserve">Partisan (Tito) </t>
    </r>
    <r>
      <rPr>
        <vertAlign val="superscript"/>
        <sz val="10"/>
        <rFont val="Calibri"/>
        <family val="2"/>
        <scheme val="minor"/>
      </rPr>
      <t>12 Ax</t>
    </r>
  </si>
  <si>
    <r>
      <t xml:space="preserve">FS, Ov1 </t>
    </r>
    <r>
      <rPr>
        <vertAlign val="superscript"/>
        <sz val="10"/>
        <rFont val="Calibri"/>
        <family val="2"/>
        <scheme val="minor"/>
      </rPr>
      <t>SL</t>
    </r>
  </si>
  <si>
    <r>
      <t>Mud, Ov2</t>
    </r>
    <r>
      <rPr>
        <vertAlign val="superscript"/>
        <sz val="10"/>
        <rFont val="Calibri"/>
        <family val="2"/>
        <scheme val="minor"/>
      </rPr>
      <t xml:space="preserve"> SL</t>
    </r>
    <r>
      <rPr>
        <sz val="10"/>
        <rFont val="Calibri"/>
        <family val="2"/>
        <scheme val="minor"/>
      </rPr>
      <t xml:space="preserve"> w D: Tr2 w A: hd1</t>
    </r>
  </si>
  <si>
    <r>
      <t xml:space="preserve">Ov2 </t>
    </r>
    <r>
      <rPr>
        <vertAlign val="superscript"/>
        <sz val="10"/>
        <rFont val="Calibri"/>
        <family val="2"/>
        <scheme val="minor"/>
      </rPr>
      <t>SL</t>
    </r>
    <r>
      <rPr>
        <sz val="10"/>
        <rFont val="Calibri"/>
        <family val="2"/>
        <scheme val="minor"/>
      </rPr>
      <t xml:space="preserve"> w A: Tr1</t>
    </r>
  </si>
  <si>
    <r>
      <t xml:space="preserve">North Korean (NKPA) </t>
    </r>
    <r>
      <rPr>
        <vertAlign val="superscript"/>
        <sz val="10"/>
        <rFont val="Calibri"/>
        <family val="2"/>
        <scheme val="minor"/>
      </rPr>
      <t>R</t>
    </r>
  </si>
  <si>
    <r>
      <t xml:space="preserve">20 </t>
    </r>
    <r>
      <rPr>
        <b/>
        <i/>
        <sz val="10"/>
        <color indexed="12"/>
        <rFont val="Calibri"/>
        <family val="2"/>
        <scheme val="minor"/>
      </rPr>
      <t>or</t>
    </r>
    <r>
      <rPr>
        <sz val="10"/>
        <rFont val="Calibri"/>
        <family val="2"/>
        <scheme val="minor"/>
      </rPr>
      <t xml:space="preserve"> 21 w random generation</t>
    </r>
  </si>
  <si>
    <r>
      <t xml:space="preserve">06 </t>
    </r>
    <r>
      <rPr>
        <b/>
        <i/>
        <sz val="10"/>
        <color indexed="12"/>
        <rFont val="Calibri"/>
        <family val="2"/>
        <scheme val="minor"/>
      </rPr>
      <t>or</t>
    </r>
    <r>
      <rPr>
        <sz val="10"/>
        <rFont val="Calibri"/>
        <family val="2"/>
        <scheme val="minor"/>
      </rPr>
      <t xml:space="preserve"> 14 w random generation</t>
    </r>
  </si>
  <si>
    <r>
      <t>12</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20</t>
    </r>
  </si>
  <si>
    <r>
      <t xml:space="preserve">05 </t>
    </r>
    <r>
      <rPr>
        <sz val="10"/>
        <rFont val="Calibri"/>
        <family val="2"/>
        <scheme val="minor"/>
      </rPr>
      <t>w</t>
    </r>
    <r>
      <rPr>
        <sz val="10"/>
        <color indexed="10"/>
        <rFont val="Calibri"/>
        <family val="2"/>
        <scheme val="minor"/>
      </rPr>
      <t xml:space="preserve"> 08</t>
    </r>
  </si>
  <si>
    <r>
      <t>Drifts, DS, EW, Ov2</t>
    </r>
    <r>
      <rPr>
        <vertAlign val="superscript"/>
        <sz val="10"/>
        <rFont val="Calibri"/>
        <family val="2"/>
        <scheme val="minor"/>
      </rPr>
      <t xml:space="preserve"> SL</t>
    </r>
    <r>
      <rPr>
        <sz val="10"/>
        <rFont val="Calibri"/>
        <family val="2"/>
        <scheme val="minor"/>
      </rPr>
      <t xml:space="preserve"> w D: Ski3, WC, ATMM (C13.7), MOL w A: Tr6</t>
    </r>
  </si>
  <si>
    <r>
      <t>03</t>
    </r>
    <r>
      <rPr>
        <sz val="10"/>
        <rFont val="Calibri"/>
        <family val="2"/>
        <scheme val="minor"/>
      </rPr>
      <t xml:space="preserve"> w </t>
    </r>
    <r>
      <rPr>
        <sz val="10"/>
        <color indexed="10"/>
        <rFont val="Calibri"/>
        <family val="2"/>
        <scheme val="minor"/>
      </rPr>
      <t>10</t>
    </r>
  </si>
  <si>
    <r>
      <t xml:space="preserve">Ov3 </t>
    </r>
    <r>
      <rPr>
        <vertAlign val="superscript"/>
        <sz val="10"/>
        <rFont val="Calibri"/>
        <family val="2"/>
        <scheme val="minor"/>
      </rPr>
      <t>SL</t>
    </r>
    <r>
      <rPr>
        <sz val="10"/>
        <rFont val="Calibri"/>
        <family val="2"/>
        <scheme val="minor"/>
      </rPr>
      <t xml:space="preserve"> w A:GL10</t>
    </r>
  </si>
  <si>
    <r>
      <t xml:space="preserve">Hungarian </t>
    </r>
    <r>
      <rPr>
        <vertAlign val="superscript"/>
        <sz val="10"/>
        <rFont val="Calibri"/>
        <family val="2"/>
        <scheme val="minor"/>
      </rPr>
      <t>3</t>
    </r>
  </si>
  <si>
    <r>
      <t xml:space="preserve">11 </t>
    </r>
    <r>
      <rPr>
        <sz val="10"/>
        <rFont val="Calibri"/>
        <family val="2"/>
        <scheme val="minor"/>
      </rPr>
      <t xml:space="preserve">w </t>
    </r>
    <r>
      <rPr>
        <sz val="10"/>
        <color rgb="FFFF0000"/>
        <rFont val="Calibri"/>
        <family val="2"/>
        <scheme val="minor"/>
      </rPr>
      <t>10</t>
    </r>
  </si>
  <si>
    <r>
      <t>05</t>
    </r>
    <r>
      <rPr>
        <sz val="10"/>
        <rFont val="Calibri"/>
        <family val="2"/>
        <scheme val="minor"/>
      </rPr>
      <t xml:space="preserve"> w </t>
    </r>
    <r>
      <rPr>
        <sz val="10"/>
        <color indexed="10"/>
        <rFont val="Calibri"/>
        <family val="2"/>
        <scheme val="minor"/>
      </rPr>
      <t>22</t>
    </r>
  </si>
  <si>
    <r>
      <t>Japanese</t>
    </r>
    <r>
      <rPr>
        <vertAlign val="superscript"/>
        <sz val="10"/>
        <rFont val="Calibri"/>
        <family val="2"/>
        <scheme val="minor"/>
      </rPr>
      <t xml:space="preserve"> 12</t>
    </r>
  </si>
  <si>
    <r>
      <t xml:space="preserve">Ov1 </t>
    </r>
    <r>
      <rPr>
        <vertAlign val="superscript"/>
        <sz val="10"/>
        <rFont val="Calibri"/>
        <family val="2"/>
        <scheme val="minor"/>
      </rPr>
      <t>SL</t>
    </r>
    <r>
      <rPr>
        <sz val="10"/>
        <rFont val="Calibri"/>
        <family val="2"/>
        <scheme val="minor"/>
      </rPr>
      <t xml:space="preserve"> w D: AE</t>
    </r>
  </si>
  <si>
    <r>
      <t>Ov3</t>
    </r>
    <r>
      <rPr>
        <vertAlign val="superscript"/>
        <sz val="10"/>
        <rFont val="Calibri"/>
        <family val="2"/>
        <scheme val="minor"/>
      </rPr>
      <t xml:space="preserve"> SL</t>
    </r>
    <r>
      <rPr>
        <sz val="10"/>
        <rFont val="Calibri"/>
        <family val="2"/>
        <scheme val="minor"/>
      </rPr>
      <t xml:space="preserve"> w A: Tr24 w D: Tr18</t>
    </r>
  </si>
  <si>
    <r>
      <t xml:space="preserve">Ov2 </t>
    </r>
    <r>
      <rPr>
        <vertAlign val="superscript"/>
        <sz val="10"/>
        <rFont val="Calibri"/>
        <family val="2"/>
        <scheme val="minor"/>
      </rPr>
      <t>SL</t>
    </r>
  </si>
  <si>
    <r>
      <t>22</t>
    </r>
    <r>
      <rPr>
        <sz val="10"/>
        <rFont val="Calibri"/>
        <family val="2"/>
        <scheme val="minor"/>
      </rPr>
      <t xml:space="preserve"> w </t>
    </r>
    <r>
      <rPr>
        <sz val="10"/>
        <color indexed="10"/>
        <rFont val="Calibri"/>
        <family val="2"/>
        <scheme val="minor"/>
      </rPr>
      <t>32</t>
    </r>
  </si>
  <si>
    <r>
      <t>02</t>
    </r>
    <r>
      <rPr>
        <sz val="10"/>
        <rFont val="Calibri"/>
        <family val="2"/>
        <scheme val="minor"/>
      </rPr>
      <t xml:space="preserve"> w</t>
    </r>
    <r>
      <rPr>
        <sz val="10"/>
        <color indexed="10"/>
        <rFont val="Calibri"/>
        <family val="2"/>
        <scheme val="minor"/>
      </rPr>
      <t xml:space="preserve"> 04</t>
    </r>
  </si>
  <si>
    <r>
      <t xml:space="preserve">Belgian </t>
    </r>
    <r>
      <rPr>
        <vertAlign val="superscript"/>
        <sz val="10"/>
        <rFont val="Calibri"/>
        <family val="2"/>
        <scheme val="minor"/>
      </rPr>
      <t>1I</t>
    </r>
  </si>
  <si>
    <r>
      <t>04</t>
    </r>
    <r>
      <rPr>
        <sz val="10"/>
        <rFont val="Calibri"/>
        <family val="2"/>
        <scheme val="minor"/>
      </rPr>
      <t xml:space="preserve"> w </t>
    </r>
    <r>
      <rPr>
        <sz val="10"/>
        <color indexed="10"/>
        <rFont val="Calibri"/>
        <family val="2"/>
        <scheme val="minor"/>
      </rPr>
      <t>17</t>
    </r>
  </si>
  <si>
    <r>
      <t xml:space="preserve">Dutch </t>
    </r>
    <r>
      <rPr>
        <vertAlign val="superscript"/>
        <sz val="10"/>
        <rFont val="Calibri"/>
        <family val="2"/>
        <scheme val="minor"/>
      </rPr>
      <t xml:space="preserve">1 </t>
    </r>
    <r>
      <rPr>
        <sz val="10"/>
        <rFont val="Calibri"/>
        <family val="2"/>
        <scheme val="minor"/>
      </rPr>
      <t>/ French</t>
    </r>
  </si>
  <si>
    <r>
      <t>08</t>
    </r>
    <r>
      <rPr>
        <sz val="10"/>
        <rFont val="Calibri"/>
        <family val="2"/>
        <scheme val="minor"/>
      </rPr>
      <t xml:space="preserve"> w</t>
    </r>
    <r>
      <rPr>
        <sz val="10"/>
        <color indexed="10"/>
        <rFont val="Calibri"/>
        <family val="2"/>
        <scheme val="minor"/>
      </rPr>
      <t xml:space="preserve"> 20</t>
    </r>
    <r>
      <rPr>
        <sz val="10"/>
        <rFont val="Calibri"/>
        <family val="2"/>
        <scheme val="minor"/>
      </rPr>
      <t xml:space="preserve"> w </t>
    </r>
    <r>
      <rPr>
        <sz val="10"/>
        <color indexed="10"/>
        <rFont val="Calibri"/>
        <family val="2"/>
        <scheme val="minor"/>
      </rPr>
      <t>21</t>
    </r>
  </si>
  <si>
    <r>
      <t xml:space="preserve">GS, Ov1 </t>
    </r>
    <r>
      <rPr>
        <vertAlign val="superscript"/>
        <sz val="10"/>
        <rFont val="Calibri"/>
        <family val="2"/>
        <scheme val="minor"/>
      </rPr>
      <t>SL</t>
    </r>
  </si>
  <si>
    <r>
      <t xml:space="preserve">Partisan (Tito) </t>
    </r>
    <r>
      <rPr>
        <vertAlign val="superscript"/>
        <sz val="10"/>
        <rFont val="Calibri"/>
        <family val="2"/>
        <scheme val="minor"/>
      </rPr>
      <t>4</t>
    </r>
  </si>
  <si>
    <r>
      <t>05</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33</t>
    </r>
  </si>
  <si>
    <r>
      <t>Ov1</t>
    </r>
    <r>
      <rPr>
        <vertAlign val="superscript"/>
        <sz val="10"/>
        <rFont val="Calibri"/>
        <family val="2"/>
        <scheme val="minor"/>
      </rPr>
      <t xml:space="preserve"> SL</t>
    </r>
    <r>
      <rPr>
        <sz val="10"/>
        <rFont val="Calibri"/>
        <family val="2"/>
        <scheme val="minor"/>
      </rPr>
      <t xml:space="preserve"> w D: AC1</t>
    </r>
  </si>
  <si>
    <r>
      <t>04</t>
    </r>
    <r>
      <rPr>
        <sz val="10"/>
        <rFont val="Calibri"/>
        <family val="2"/>
        <scheme val="minor"/>
      </rPr>
      <t xml:space="preserve"> w </t>
    </r>
    <r>
      <rPr>
        <sz val="10"/>
        <color indexed="10"/>
        <rFont val="Calibri"/>
        <family val="2"/>
        <scheme val="minor"/>
      </rPr>
      <t>07</t>
    </r>
  </si>
  <si>
    <r>
      <t xml:space="preserve">Australian </t>
    </r>
    <r>
      <rPr>
        <vertAlign val="superscript"/>
        <sz val="10"/>
        <rFont val="Calibri"/>
        <family val="2"/>
        <scheme val="minor"/>
      </rPr>
      <t>4 I</t>
    </r>
  </si>
  <si>
    <r>
      <t>07</t>
    </r>
    <r>
      <rPr>
        <sz val="10"/>
        <rFont val="Calibri"/>
        <family val="2"/>
        <scheme val="minor"/>
      </rPr>
      <t xml:space="preserve"> w 34</t>
    </r>
  </si>
  <si>
    <r>
      <t>b</t>
    </r>
    <r>
      <rPr>
        <sz val="10"/>
        <rFont val="Calibri"/>
        <family val="2"/>
        <scheme val="minor"/>
      </rPr>
      <t xml:space="preserve"> w</t>
    </r>
    <r>
      <rPr>
        <sz val="10"/>
        <color indexed="10"/>
        <rFont val="Calibri"/>
        <family val="2"/>
        <scheme val="minor"/>
      </rPr>
      <t xml:space="preserve"> e</t>
    </r>
  </si>
  <si>
    <r>
      <t>34</t>
    </r>
    <r>
      <rPr>
        <sz val="10"/>
        <rFont val="Calibri"/>
        <family val="2"/>
        <scheme val="minor"/>
      </rPr>
      <t xml:space="preserve"> w </t>
    </r>
    <r>
      <rPr>
        <sz val="10"/>
        <color indexed="10"/>
        <rFont val="Calibri"/>
        <family val="2"/>
        <scheme val="minor"/>
      </rPr>
      <t>35</t>
    </r>
  </si>
  <si>
    <r>
      <t>Ov1</t>
    </r>
    <r>
      <rPr>
        <vertAlign val="superscript"/>
        <sz val="10"/>
        <rFont val="Calibri"/>
        <family val="2"/>
        <scheme val="minor"/>
      </rPr>
      <t xml:space="preserve"> OAF 106</t>
    </r>
    <r>
      <rPr>
        <sz val="10"/>
        <rFont val="Calibri"/>
        <family val="2"/>
        <scheme val="minor"/>
      </rPr>
      <t>,CI w A: MC24</t>
    </r>
  </si>
  <si>
    <r>
      <t>35</t>
    </r>
    <r>
      <rPr>
        <sz val="10"/>
        <rFont val="Calibri"/>
        <family val="2"/>
        <scheme val="minor"/>
      </rPr>
      <t xml:space="preserve"> w </t>
    </r>
    <r>
      <rPr>
        <sz val="10"/>
        <color indexed="10"/>
        <rFont val="Calibri"/>
        <family val="2"/>
        <scheme val="minor"/>
      </rPr>
      <t>36</t>
    </r>
    <r>
      <rPr>
        <sz val="10"/>
        <rFont val="Arial"/>
        <family val="2"/>
      </rPr>
      <t/>
    </r>
  </si>
  <si>
    <r>
      <t>01</t>
    </r>
    <r>
      <rPr>
        <sz val="10"/>
        <rFont val="Calibri"/>
        <family val="2"/>
        <scheme val="minor"/>
      </rPr>
      <t xml:space="preserve"> w </t>
    </r>
    <r>
      <rPr>
        <sz val="10"/>
        <color indexed="10"/>
        <rFont val="Calibri"/>
        <family val="2"/>
        <scheme val="minor"/>
      </rPr>
      <t>08</t>
    </r>
    <r>
      <rPr>
        <sz val="10"/>
        <rFont val="Calibri"/>
        <family val="2"/>
        <scheme val="minor"/>
      </rPr>
      <t xml:space="preserve"> w </t>
    </r>
    <r>
      <rPr>
        <sz val="10"/>
        <color indexed="10"/>
        <rFont val="Calibri"/>
        <family val="2"/>
        <scheme val="minor"/>
      </rPr>
      <t>20</t>
    </r>
  </si>
  <si>
    <r>
      <t xml:space="preserve">French </t>
    </r>
    <r>
      <rPr>
        <vertAlign val="superscript"/>
        <sz val="10"/>
        <rFont val="Calibri"/>
        <family val="2"/>
        <scheme val="minor"/>
      </rPr>
      <t>4 A</t>
    </r>
    <r>
      <rPr>
        <sz val="10"/>
        <rFont val="Calibri"/>
        <family val="2"/>
        <scheme val="minor"/>
      </rPr>
      <t xml:space="preserve"> / Thai </t>
    </r>
    <r>
      <rPr>
        <vertAlign val="superscript"/>
        <sz val="10"/>
        <rFont val="Calibri"/>
        <family val="2"/>
        <scheme val="minor"/>
      </rPr>
      <t>Al</t>
    </r>
  </si>
  <si>
    <r>
      <t xml:space="preserve">Viet Minh </t>
    </r>
    <r>
      <rPr>
        <vertAlign val="superscript"/>
        <sz val="10"/>
        <rFont val="Calibri"/>
        <family val="2"/>
        <scheme val="minor"/>
      </rPr>
      <t>10 B R</t>
    </r>
  </si>
  <si>
    <r>
      <t>02</t>
    </r>
    <r>
      <rPr>
        <sz val="10"/>
        <rFont val="Calibri"/>
        <family val="2"/>
        <scheme val="minor"/>
      </rPr>
      <t xml:space="preserve"> w </t>
    </r>
    <r>
      <rPr>
        <sz val="10"/>
        <color indexed="10"/>
        <rFont val="Calibri"/>
        <family val="2"/>
        <scheme val="minor"/>
      </rPr>
      <t>04</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19</t>
    </r>
  </si>
  <si>
    <r>
      <t>04</t>
    </r>
    <r>
      <rPr>
        <sz val="10"/>
        <rFont val="Calibri"/>
        <family val="2"/>
        <scheme val="minor"/>
      </rPr>
      <t xml:space="preserve"> w </t>
    </r>
    <r>
      <rPr>
        <sz val="10"/>
        <color indexed="10"/>
        <rFont val="Calibri"/>
        <family val="2"/>
        <scheme val="minor"/>
      </rPr>
      <t>06</t>
    </r>
  </si>
  <si>
    <r>
      <t xml:space="preserve">PTO - DJ, Ov1 </t>
    </r>
    <r>
      <rPr>
        <vertAlign val="superscript"/>
        <sz val="10"/>
        <rFont val="Calibri"/>
        <family val="2"/>
        <scheme val="minor"/>
      </rPr>
      <t>OAF 112</t>
    </r>
    <r>
      <rPr>
        <sz val="10"/>
        <rFont val="Calibri"/>
        <family val="2"/>
        <scheme val="minor"/>
      </rPr>
      <t xml:space="preserve"> w D: Air1</t>
    </r>
  </si>
  <si>
    <r>
      <t>10</t>
    </r>
    <r>
      <rPr>
        <sz val="10"/>
        <rFont val="Calibri"/>
        <family val="2"/>
        <scheme val="minor"/>
      </rPr>
      <t xml:space="preserve"> w </t>
    </r>
    <r>
      <rPr>
        <sz val="10"/>
        <color indexed="10"/>
        <rFont val="Calibri"/>
        <family val="2"/>
        <scheme val="minor"/>
      </rPr>
      <t xml:space="preserve">18 </t>
    </r>
    <r>
      <rPr>
        <sz val="10"/>
        <rFont val="Calibri"/>
        <family val="2"/>
        <scheme val="minor"/>
      </rPr>
      <t xml:space="preserve">w </t>
    </r>
    <r>
      <rPr>
        <sz val="10"/>
        <color indexed="10"/>
        <rFont val="Calibri"/>
        <family val="2"/>
        <scheme val="minor"/>
      </rPr>
      <t>21</t>
    </r>
  </si>
  <si>
    <r>
      <t xml:space="preserve">Ov1 </t>
    </r>
    <r>
      <rPr>
        <vertAlign val="superscript"/>
        <sz val="10"/>
        <rFont val="Calibri"/>
        <family val="2"/>
        <scheme val="minor"/>
      </rPr>
      <t>SL</t>
    </r>
    <r>
      <rPr>
        <sz val="10"/>
        <rFont val="Calibri"/>
        <family val="2"/>
        <scheme val="minor"/>
      </rPr>
      <t xml:space="preserve"> w A: Raft8</t>
    </r>
  </si>
  <si>
    <r>
      <t xml:space="preserve">Ov1 </t>
    </r>
    <r>
      <rPr>
        <vertAlign val="superscript"/>
        <sz val="10"/>
        <rFont val="Calibri"/>
        <family val="2"/>
        <scheme val="minor"/>
      </rPr>
      <t>SL</t>
    </r>
    <r>
      <rPr>
        <sz val="10"/>
        <rFont val="Arial"/>
        <family val="2"/>
      </rPr>
      <t/>
    </r>
  </si>
  <si>
    <r>
      <t>Tank Buster: Kursk</t>
    </r>
    <r>
      <rPr>
        <i/>
        <sz val="10"/>
        <color theme="4"/>
        <rFont val="Calibri"/>
        <family val="2"/>
        <scheme val="minor"/>
      </rPr>
      <t xml:space="preserve"> - revised</t>
    </r>
  </si>
  <si>
    <r>
      <t xml:space="preserve">American (USMC) / Natives </t>
    </r>
    <r>
      <rPr>
        <vertAlign val="superscript"/>
        <sz val="10"/>
        <rFont val="Calibri"/>
        <family val="2"/>
        <scheme val="minor"/>
      </rPr>
      <t>4</t>
    </r>
  </si>
  <si>
    <r>
      <t xml:space="preserve">Belgian </t>
    </r>
    <r>
      <rPr>
        <vertAlign val="superscript"/>
        <sz val="10"/>
        <rFont val="Calibri"/>
        <family val="2"/>
        <scheme val="minor"/>
      </rPr>
      <t>1</t>
    </r>
    <r>
      <rPr>
        <sz val="10"/>
        <rFont val="Calibri"/>
        <family val="2"/>
        <scheme val="minor"/>
      </rPr>
      <t xml:space="preserve"> / French</t>
    </r>
  </si>
  <si>
    <r>
      <t>02</t>
    </r>
    <r>
      <rPr>
        <sz val="10"/>
        <rFont val="Calibri"/>
        <family val="2"/>
        <scheme val="minor"/>
      </rPr>
      <t xml:space="preserve"> w </t>
    </r>
    <r>
      <rPr>
        <sz val="10"/>
        <color indexed="10"/>
        <rFont val="Calibri"/>
        <family val="2"/>
        <scheme val="minor"/>
      </rPr>
      <t xml:space="preserve">10 </t>
    </r>
    <r>
      <rPr>
        <sz val="10"/>
        <rFont val="Calibri"/>
        <family val="2"/>
        <scheme val="minor"/>
      </rPr>
      <t xml:space="preserve">w </t>
    </r>
    <r>
      <rPr>
        <sz val="10"/>
        <color indexed="10"/>
        <rFont val="Calibri"/>
        <family val="2"/>
        <scheme val="minor"/>
      </rPr>
      <t>17</t>
    </r>
  </si>
  <si>
    <r>
      <t>02</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33</t>
    </r>
  </si>
  <si>
    <r>
      <t xml:space="preserve">PTO - DJ, Ov1 </t>
    </r>
    <r>
      <rPr>
        <vertAlign val="superscript"/>
        <sz val="10"/>
        <rFont val="Calibri"/>
        <family val="2"/>
        <scheme val="minor"/>
      </rPr>
      <t>SL</t>
    </r>
    <r>
      <rPr>
        <sz val="10"/>
        <rFont val="Calibri"/>
        <family val="2"/>
        <scheme val="minor"/>
      </rPr>
      <t xml:space="preserve"> w A: Raider (G17.111)</t>
    </r>
  </si>
  <si>
    <r>
      <t xml:space="preserve">Greek </t>
    </r>
    <r>
      <rPr>
        <vertAlign val="superscript"/>
        <sz val="10"/>
        <rFont val="Calibri"/>
        <family val="2"/>
        <scheme val="minor"/>
      </rPr>
      <t>1 I</t>
    </r>
  </si>
  <si>
    <r>
      <t>06</t>
    </r>
    <r>
      <rPr>
        <sz val="10"/>
        <rFont val="Calibri"/>
        <family val="2"/>
        <scheme val="minor"/>
      </rPr>
      <t xml:space="preserve"> w </t>
    </r>
    <r>
      <rPr>
        <sz val="10"/>
        <color indexed="10"/>
        <rFont val="Calibri"/>
        <family val="2"/>
        <scheme val="minor"/>
      </rPr>
      <t>17</t>
    </r>
  </si>
  <si>
    <r>
      <t xml:space="preserve">South Korean </t>
    </r>
    <r>
      <rPr>
        <vertAlign val="superscript"/>
        <sz val="10"/>
        <rFont val="Calibri"/>
        <family val="2"/>
        <scheme val="minor"/>
      </rPr>
      <t>1 A</t>
    </r>
  </si>
  <si>
    <r>
      <t xml:space="preserve">North Korean </t>
    </r>
    <r>
      <rPr>
        <vertAlign val="superscript"/>
        <sz val="10"/>
        <rFont val="Calibri"/>
        <family val="2"/>
        <scheme val="minor"/>
      </rPr>
      <t>5 R</t>
    </r>
  </si>
  <si>
    <r>
      <t xml:space="preserve">PTO - DJ, Ov3 </t>
    </r>
    <r>
      <rPr>
        <vertAlign val="superscript"/>
        <sz val="10"/>
        <rFont val="Calibri"/>
        <family val="2"/>
        <scheme val="minor"/>
      </rPr>
      <t>SL</t>
    </r>
    <r>
      <rPr>
        <sz val="10"/>
        <rFont val="Calibri"/>
        <family val="2"/>
        <scheme val="minor"/>
      </rPr>
      <t xml:space="preserve"> w A: Raiders (G17.111)</t>
    </r>
  </si>
  <si>
    <r>
      <t xml:space="preserve">PTO - DJ, Ov1 </t>
    </r>
    <r>
      <rPr>
        <vertAlign val="superscript"/>
        <sz val="10"/>
        <rFont val="Calibri"/>
        <family val="2"/>
        <scheme val="minor"/>
      </rPr>
      <t>SL</t>
    </r>
    <r>
      <rPr>
        <sz val="10"/>
        <rFont val="Calibri"/>
        <family val="2"/>
        <scheme val="minor"/>
      </rPr>
      <t xml:space="preserve"> w A: Air1</t>
    </r>
  </si>
  <si>
    <r>
      <t xml:space="preserve">Ov2 </t>
    </r>
    <r>
      <rPr>
        <vertAlign val="superscript"/>
        <sz val="10"/>
        <rFont val="Calibri"/>
        <family val="2"/>
        <scheme val="minor"/>
      </rPr>
      <t>SL</t>
    </r>
    <r>
      <rPr>
        <sz val="10"/>
        <rFont val="Calibri"/>
        <family val="2"/>
        <scheme val="minor"/>
      </rPr>
      <t xml:space="preserve"> w A: AE</t>
    </r>
  </si>
  <si>
    <r>
      <t xml:space="preserve">02 </t>
    </r>
    <r>
      <rPr>
        <sz val="10"/>
        <rFont val="Calibri"/>
        <family val="2"/>
        <scheme val="minor"/>
      </rPr>
      <t>w</t>
    </r>
    <r>
      <rPr>
        <sz val="10"/>
        <color indexed="10"/>
        <rFont val="Calibri"/>
        <family val="2"/>
        <scheme val="minor"/>
      </rPr>
      <t xml:space="preserve"> 10 </t>
    </r>
    <r>
      <rPr>
        <sz val="10"/>
        <rFont val="Calibri"/>
        <family val="2"/>
        <scheme val="minor"/>
      </rPr>
      <t>w</t>
    </r>
    <r>
      <rPr>
        <sz val="10"/>
        <color indexed="10"/>
        <rFont val="Calibri"/>
        <family val="2"/>
        <scheme val="minor"/>
      </rPr>
      <t xml:space="preserve"> 17</t>
    </r>
  </si>
  <si>
    <r>
      <t xml:space="preserve">14 </t>
    </r>
    <r>
      <rPr>
        <sz val="10"/>
        <rFont val="Calibri"/>
        <family val="2"/>
        <scheme val="minor"/>
      </rPr>
      <t>w</t>
    </r>
    <r>
      <rPr>
        <sz val="10"/>
        <color indexed="10"/>
        <rFont val="Calibri"/>
        <family val="2"/>
        <scheme val="minor"/>
      </rPr>
      <t xml:space="preserve"> 32</t>
    </r>
  </si>
  <si>
    <r>
      <t>French (FFL)</t>
    </r>
    <r>
      <rPr>
        <vertAlign val="superscript"/>
        <sz val="10"/>
        <rFont val="Calibri"/>
        <family val="2"/>
        <scheme val="minor"/>
      </rPr>
      <t xml:space="preserve"> OAF: PJ2</t>
    </r>
  </si>
  <si>
    <r>
      <rPr>
        <sz val="10"/>
        <color indexed="10"/>
        <rFont val="Calibri"/>
        <family val="2"/>
        <scheme val="minor"/>
      </rPr>
      <t>08</t>
    </r>
    <r>
      <rPr>
        <sz val="10"/>
        <rFont val="Calibri"/>
        <family val="2"/>
        <scheme val="minor"/>
      </rPr>
      <t xml:space="preserve"> w </t>
    </r>
    <r>
      <rPr>
        <sz val="10"/>
        <color indexed="10"/>
        <rFont val="Calibri"/>
        <family val="2"/>
        <scheme val="minor"/>
      </rPr>
      <t>09</t>
    </r>
  </si>
  <si>
    <r>
      <t>NQ, Ov1</t>
    </r>
    <r>
      <rPr>
        <vertAlign val="superscript"/>
        <sz val="10"/>
        <rFont val="Calibri"/>
        <family val="2"/>
        <scheme val="minor"/>
      </rPr>
      <t xml:space="preserve"> SL</t>
    </r>
  </si>
  <si>
    <r>
      <t>Ov1</t>
    </r>
    <r>
      <rPr>
        <vertAlign val="superscript"/>
        <sz val="10"/>
        <rFont val="Calibri"/>
        <family val="2"/>
        <scheme val="minor"/>
      </rPr>
      <t xml:space="preserve"> SL</t>
    </r>
    <r>
      <rPr>
        <sz val="10"/>
        <rFont val="Calibri"/>
        <family val="2"/>
        <scheme val="minor"/>
      </rPr>
      <t xml:space="preserve"> w D: Cavalry8</t>
    </r>
  </si>
  <si>
    <r>
      <t>02</t>
    </r>
    <r>
      <rPr>
        <sz val="10"/>
        <rFont val="Calibri"/>
        <family val="2"/>
        <scheme val="minor"/>
      </rPr>
      <t xml:space="preserve"> w </t>
    </r>
    <r>
      <rPr>
        <sz val="10"/>
        <color indexed="10"/>
        <rFont val="Calibri"/>
        <family val="2"/>
        <scheme val="minor"/>
      </rPr>
      <t>11</t>
    </r>
    <r>
      <rPr>
        <sz val="10"/>
        <rFont val="Calibri"/>
        <family val="2"/>
        <scheme val="minor"/>
      </rPr>
      <t xml:space="preserve"> w</t>
    </r>
    <r>
      <rPr>
        <sz val="10"/>
        <color indexed="10"/>
        <rFont val="Calibri"/>
        <family val="2"/>
        <scheme val="minor"/>
      </rPr>
      <t xml:space="preserve"> 12 </t>
    </r>
    <r>
      <rPr>
        <sz val="10"/>
        <rFont val="Calibri"/>
        <family val="2"/>
        <scheme val="minor"/>
      </rPr>
      <t xml:space="preserve">w </t>
    </r>
    <r>
      <rPr>
        <sz val="10"/>
        <color indexed="10"/>
        <rFont val="Calibri"/>
        <family val="2"/>
        <scheme val="minor"/>
      </rPr>
      <t>19</t>
    </r>
  </si>
  <si>
    <r>
      <t xml:space="preserve">01 </t>
    </r>
    <r>
      <rPr>
        <sz val="10"/>
        <rFont val="Calibri"/>
        <family val="2"/>
        <scheme val="minor"/>
      </rPr>
      <t xml:space="preserve">w </t>
    </r>
    <r>
      <rPr>
        <sz val="10"/>
        <color indexed="10"/>
        <rFont val="Calibri"/>
        <family val="2"/>
        <scheme val="minor"/>
      </rPr>
      <t>04</t>
    </r>
    <r>
      <rPr>
        <sz val="10"/>
        <rFont val="Calibri"/>
        <family val="2"/>
        <scheme val="minor"/>
      </rPr>
      <t xml:space="preserve"> w </t>
    </r>
    <r>
      <rPr>
        <sz val="10"/>
        <color indexed="10"/>
        <rFont val="Calibri"/>
        <family val="2"/>
        <scheme val="minor"/>
      </rPr>
      <t>21</t>
    </r>
    <r>
      <rPr>
        <sz val="10"/>
        <rFont val="Calibri"/>
        <family val="2"/>
        <scheme val="minor"/>
      </rPr>
      <t xml:space="preserve"> w</t>
    </r>
    <r>
      <rPr>
        <sz val="10"/>
        <color indexed="10"/>
        <rFont val="Calibri"/>
        <family val="2"/>
        <scheme val="minor"/>
      </rPr>
      <t xml:space="preserve"> 24</t>
    </r>
  </si>
  <si>
    <r>
      <t>Ov1</t>
    </r>
    <r>
      <rPr>
        <vertAlign val="superscript"/>
        <sz val="10"/>
        <rFont val="Calibri"/>
        <family val="2"/>
        <scheme val="minor"/>
      </rPr>
      <t xml:space="preserve"> SL</t>
    </r>
    <r>
      <rPr>
        <sz val="10"/>
        <rFont val="Calibri"/>
        <family val="2"/>
        <scheme val="minor"/>
      </rPr>
      <t xml:space="preserve"> w D: Tr1 w A: Tr3 </t>
    </r>
  </si>
  <si>
    <r>
      <t xml:space="preserve">35 w 37 w 38 w </t>
    </r>
    <r>
      <rPr>
        <i/>
        <sz val="10"/>
        <color rgb="FF002060"/>
        <rFont val="Calibri"/>
        <family val="2"/>
        <scheme val="minor"/>
      </rPr>
      <t>Random</t>
    </r>
  </si>
  <si>
    <r>
      <t>17</t>
    </r>
    <r>
      <rPr>
        <sz val="10"/>
        <rFont val="Calibri"/>
        <family val="2"/>
        <scheme val="minor"/>
      </rPr>
      <t xml:space="preserve"> w </t>
    </r>
    <r>
      <rPr>
        <sz val="10"/>
        <color indexed="10"/>
        <rFont val="Calibri"/>
        <family val="2"/>
        <scheme val="minor"/>
      </rPr>
      <t>18</t>
    </r>
  </si>
  <si>
    <r>
      <t>Ov1</t>
    </r>
    <r>
      <rPr>
        <vertAlign val="superscript"/>
        <sz val="10"/>
        <rFont val="Calibri"/>
        <family val="2"/>
        <scheme val="minor"/>
      </rPr>
      <t xml:space="preserve"> SL</t>
    </r>
    <r>
      <rPr>
        <sz val="10"/>
        <rFont val="Calibri"/>
        <family val="2"/>
        <scheme val="minor"/>
      </rPr>
      <t xml:space="preserve"> w D: WC, BS w A: Tr4</t>
    </r>
  </si>
  <si>
    <r>
      <t>Partisan</t>
    </r>
    <r>
      <rPr>
        <vertAlign val="superscript"/>
        <sz val="10"/>
        <rFont val="Calibri"/>
        <family val="2"/>
        <scheme val="minor"/>
      </rPr>
      <t xml:space="preserve"> 12</t>
    </r>
    <r>
      <rPr>
        <sz val="10"/>
        <rFont val="Calibri"/>
        <family val="2"/>
        <scheme val="minor"/>
      </rPr>
      <t xml:space="preserve"> / American / British / Russian</t>
    </r>
  </si>
  <si>
    <r>
      <t>Ov4</t>
    </r>
    <r>
      <rPr>
        <vertAlign val="superscript"/>
        <sz val="10"/>
        <rFont val="Calibri"/>
        <family val="2"/>
        <scheme val="minor"/>
      </rPr>
      <t xml:space="preserve"> SL</t>
    </r>
    <r>
      <rPr>
        <sz val="10"/>
        <rFont val="Calibri"/>
        <family val="2"/>
        <scheme val="minor"/>
      </rPr>
      <t xml:space="preserve"> ,CI, w A: Air3, GL9, MC1, PD</t>
    </r>
  </si>
  <si>
    <r>
      <t>Spanish Nationalist</t>
    </r>
    <r>
      <rPr>
        <vertAlign val="superscript"/>
        <sz val="10"/>
        <rFont val="Calibri"/>
        <family val="2"/>
        <scheme val="minor"/>
      </rPr>
      <t xml:space="preserve"> 7</t>
    </r>
  </si>
  <si>
    <r>
      <t>03</t>
    </r>
    <r>
      <rPr>
        <sz val="10"/>
        <rFont val="Calibri"/>
        <family val="2"/>
        <scheme val="minor"/>
      </rPr>
      <t xml:space="preserve"> w</t>
    </r>
    <r>
      <rPr>
        <sz val="10"/>
        <color indexed="10"/>
        <rFont val="Calibri"/>
        <family val="2"/>
        <scheme val="minor"/>
      </rPr>
      <t xml:space="preserve"> 06</t>
    </r>
  </si>
  <si>
    <r>
      <t>01</t>
    </r>
    <r>
      <rPr>
        <sz val="10"/>
        <rFont val="Calibri"/>
        <family val="2"/>
        <scheme val="minor"/>
      </rPr>
      <t xml:space="preserve"> w</t>
    </r>
    <r>
      <rPr>
        <sz val="10"/>
        <color indexed="10"/>
        <rFont val="Calibri"/>
        <family val="2"/>
        <scheme val="minor"/>
      </rPr>
      <t xml:space="preserve"> 07</t>
    </r>
  </si>
  <si>
    <r>
      <t xml:space="preserve">y </t>
    </r>
    <r>
      <rPr>
        <sz val="10"/>
        <rFont val="Calibri"/>
        <family val="2"/>
        <scheme val="minor"/>
      </rPr>
      <t>w</t>
    </r>
    <r>
      <rPr>
        <sz val="10"/>
        <color indexed="10"/>
        <rFont val="Calibri"/>
        <family val="2"/>
        <scheme val="minor"/>
      </rPr>
      <t xml:space="preserve"> z</t>
    </r>
  </si>
  <si>
    <r>
      <t>w</t>
    </r>
    <r>
      <rPr>
        <sz val="10"/>
        <rFont val="Calibri"/>
        <family val="2"/>
        <scheme val="minor"/>
      </rPr>
      <t xml:space="preserve"> w </t>
    </r>
    <r>
      <rPr>
        <sz val="10"/>
        <color indexed="10"/>
        <rFont val="Calibri"/>
        <family val="2"/>
        <scheme val="minor"/>
      </rPr>
      <t>x</t>
    </r>
  </si>
  <si>
    <r>
      <t>British / Greek</t>
    </r>
    <r>
      <rPr>
        <vertAlign val="superscript"/>
        <sz val="10"/>
        <rFont val="Calibri"/>
        <family val="2"/>
        <scheme val="minor"/>
      </rPr>
      <t xml:space="preserve"> 1</t>
    </r>
  </si>
  <si>
    <r>
      <t>American / Free French</t>
    </r>
    <r>
      <rPr>
        <vertAlign val="superscript"/>
        <sz val="10"/>
        <rFont val="Calibri"/>
        <family val="2"/>
        <scheme val="minor"/>
      </rPr>
      <t xml:space="preserve"> Am</t>
    </r>
    <r>
      <rPr>
        <sz val="10"/>
        <rFont val="Calibri"/>
        <family val="2"/>
        <scheme val="minor"/>
      </rPr>
      <t xml:space="preserve"> / Russian</t>
    </r>
  </si>
  <si>
    <r>
      <t>u</t>
    </r>
    <r>
      <rPr>
        <sz val="10"/>
        <rFont val="Calibri"/>
        <family val="2"/>
        <scheme val="minor"/>
      </rPr>
      <t xml:space="preserve"> w </t>
    </r>
    <r>
      <rPr>
        <sz val="10"/>
        <color indexed="10"/>
        <rFont val="Calibri"/>
        <family val="2"/>
        <scheme val="minor"/>
      </rPr>
      <t>v</t>
    </r>
  </si>
  <si>
    <r>
      <t xml:space="preserve">4 w 10 w 17 w </t>
    </r>
    <r>
      <rPr>
        <sz val="10"/>
        <color rgb="FFFF0000"/>
        <rFont val="Calibri"/>
        <family val="2"/>
        <scheme val="minor"/>
      </rPr>
      <t>38</t>
    </r>
    <r>
      <rPr>
        <sz val="10"/>
        <rFont val="Calibri"/>
        <family val="2"/>
        <scheme val="minor"/>
      </rPr>
      <t xml:space="preserve"> w </t>
    </r>
    <r>
      <rPr>
        <sz val="10"/>
        <color rgb="FFFF0000"/>
        <rFont val="Calibri"/>
        <family val="2"/>
        <scheme val="minor"/>
      </rPr>
      <t>42</t>
    </r>
    <r>
      <rPr>
        <sz val="10"/>
        <rFont val="Calibri"/>
        <family val="2"/>
        <scheme val="minor"/>
      </rPr>
      <t xml:space="preserve"> w </t>
    </r>
    <r>
      <rPr>
        <sz val="10"/>
        <color rgb="FFFF0000"/>
        <rFont val="Calibri"/>
        <family val="2"/>
        <scheme val="minor"/>
      </rPr>
      <t>43</t>
    </r>
  </si>
  <si>
    <r>
      <t>American / Phillipine</t>
    </r>
    <r>
      <rPr>
        <vertAlign val="superscript"/>
        <sz val="10"/>
        <rFont val="Calibri"/>
        <family val="2"/>
        <scheme val="minor"/>
      </rPr>
      <t xml:space="preserve"> 2</t>
    </r>
  </si>
  <si>
    <r>
      <t>13</t>
    </r>
    <r>
      <rPr>
        <sz val="10"/>
        <rFont val="Calibri"/>
        <family val="2"/>
        <scheme val="minor"/>
      </rPr>
      <t xml:space="preserve"> w </t>
    </r>
    <r>
      <rPr>
        <sz val="10"/>
        <color indexed="10"/>
        <rFont val="Calibri"/>
        <family val="2"/>
        <scheme val="minor"/>
      </rPr>
      <t>42</t>
    </r>
    <r>
      <rPr>
        <sz val="10"/>
        <rFont val="Calibri"/>
        <family val="2"/>
        <scheme val="minor"/>
      </rPr>
      <t xml:space="preserve"> w</t>
    </r>
    <r>
      <rPr>
        <sz val="10"/>
        <color indexed="10"/>
        <rFont val="Calibri"/>
        <family val="2"/>
        <scheme val="minor"/>
      </rPr>
      <t xml:space="preserve"> 46</t>
    </r>
    <r>
      <rPr>
        <sz val="10"/>
        <rFont val="Calibri"/>
        <family val="2"/>
        <scheme val="minor"/>
      </rPr>
      <t xml:space="preserve"> w </t>
    </r>
    <r>
      <rPr>
        <sz val="10"/>
        <color indexed="10"/>
        <rFont val="Calibri"/>
        <family val="2"/>
        <scheme val="minor"/>
      </rPr>
      <t>47</t>
    </r>
  </si>
  <si>
    <r>
      <t>Gurhka</t>
    </r>
    <r>
      <rPr>
        <vertAlign val="superscript"/>
        <sz val="10"/>
        <rFont val="Calibri"/>
        <family val="2"/>
        <scheme val="minor"/>
      </rPr>
      <t xml:space="preserve"> 4</t>
    </r>
  </si>
  <si>
    <r>
      <t>10</t>
    </r>
    <r>
      <rPr>
        <sz val="10"/>
        <rFont val="Calibri"/>
        <family val="2"/>
        <scheme val="minor"/>
      </rPr>
      <t xml:space="preserve"> w </t>
    </r>
    <r>
      <rPr>
        <sz val="10"/>
        <color indexed="10"/>
        <rFont val="Calibri"/>
        <family val="2"/>
        <scheme val="minor"/>
      </rPr>
      <t>46</t>
    </r>
  </si>
  <si>
    <r>
      <t>10</t>
    </r>
    <r>
      <rPr>
        <sz val="10"/>
        <rFont val="Calibri"/>
        <family val="2"/>
        <scheme val="minor"/>
      </rPr>
      <t xml:space="preserve"> w </t>
    </r>
    <r>
      <rPr>
        <sz val="10"/>
        <color indexed="10"/>
        <rFont val="Calibri"/>
        <family val="2"/>
        <scheme val="minor"/>
      </rPr>
      <t>42</t>
    </r>
  </si>
  <si>
    <r>
      <t>07</t>
    </r>
    <r>
      <rPr>
        <sz val="10"/>
        <rFont val="Calibri"/>
        <family val="2"/>
        <scheme val="minor"/>
      </rPr>
      <t xml:space="preserve"> w </t>
    </r>
    <r>
      <rPr>
        <sz val="10"/>
        <color indexed="10"/>
        <rFont val="Calibri"/>
        <family val="2"/>
        <scheme val="minor"/>
      </rPr>
      <t>18</t>
    </r>
  </si>
  <si>
    <r>
      <t>11</t>
    </r>
    <r>
      <rPr>
        <sz val="10"/>
        <rFont val="Calibri"/>
        <family val="2"/>
        <scheme val="minor"/>
      </rPr>
      <t xml:space="preserve"> w </t>
    </r>
    <r>
      <rPr>
        <sz val="10"/>
        <color indexed="10"/>
        <rFont val="Calibri"/>
        <family val="2"/>
        <scheme val="minor"/>
      </rPr>
      <t>y</t>
    </r>
  </si>
  <si>
    <r>
      <t>41</t>
    </r>
    <r>
      <rPr>
        <sz val="10"/>
        <rFont val="Calibri"/>
        <family val="2"/>
        <scheme val="minor"/>
      </rPr>
      <t xml:space="preserve"> w </t>
    </r>
    <r>
      <rPr>
        <sz val="10"/>
        <color indexed="10"/>
        <rFont val="Calibri"/>
        <family val="2"/>
        <scheme val="minor"/>
      </rPr>
      <t>43</t>
    </r>
  </si>
  <si>
    <r>
      <t>Russian</t>
    </r>
    <r>
      <rPr>
        <vertAlign val="superscript"/>
        <sz val="10"/>
        <rFont val="Calibri"/>
        <family val="2"/>
        <scheme val="minor"/>
      </rPr>
      <t xml:space="preserve"> Al</t>
    </r>
    <r>
      <rPr>
        <sz val="10"/>
        <rFont val="Calibri"/>
        <family val="2"/>
        <scheme val="minor"/>
      </rPr>
      <t xml:space="preserve"> / Partisan</t>
    </r>
    <r>
      <rPr>
        <vertAlign val="superscript"/>
        <sz val="10"/>
        <rFont val="Calibri"/>
        <family val="2"/>
        <scheme val="minor"/>
      </rPr>
      <t xml:space="preserve"> 12</t>
    </r>
  </si>
  <si>
    <r>
      <t>02</t>
    </r>
    <r>
      <rPr>
        <sz val="10"/>
        <rFont val="Calibri"/>
        <family val="2"/>
        <scheme val="minor"/>
      </rPr>
      <t xml:space="preserve"> w 03 w 07 w </t>
    </r>
    <r>
      <rPr>
        <sz val="10"/>
        <color indexed="10"/>
        <rFont val="Calibri"/>
        <family val="2"/>
        <scheme val="minor"/>
      </rPr>
      <t>08</t>
    </r>
  </si>
  <si>
    <r>
      <t>41</t>
    </r>
    <r>
      <rPr>
        <sz val="10"/>
        <rFont val="Calibri"/>
        <family val="2"/>
        <scheme val="minor"/>
      </rPr>
      <t xml:space="preserve"> w </t>
    </r>
    <r>
      <rPr>
        <sz val="10"/>
        <color indexed="10"/>
        <rFont val="Calibri"/>
        <family val="2"/>
        <scheme val="minor"/>
      </rPr>
      <t>49</t>
    </r>
  </si>
  <si>
    <r>
      <t>11</t>
    </r>
    <r>
      <rPr>
        <sz val="10"/>
        <rFont val="Calibri"/>
        <family val="2"/>
        <scheme val="minor"/>
      </rPr>
      <t xml:space="preserve"> w </t>
    </r>
    <r>
      <rPr>
        <sz val="10"/>
        <color indexed="10"/>
        <rFont val="Calibri"/>
        <family val="2"/>
        <scheme val="minor"/>
      </rPr>
      <t>54</t>
    </r>
  </si>
  <si>
    <r>
      <t>10</t>
    </r>
    <r>
      <rPr>
        <sz val="10"/>
        <rFont val="Calibri"/>
        <family val="2"/>
        <scheme val="minor"/>
      </rPr>
      <t xml:space="preserve"> w </t>
    </r>
    <r>
      <rPr>
        <sz val="10"/>
        <color indexed="10"/>
        <rFont val="Calibri"/>
        <family val="2"/>
        <scheme val="minor"/>
      </rPr>
      <t>54</t>
    </r>
    <r>
      <rPr>
        <sz val="10"/>
        <rFont val="Calibri"/>
        <family val="2"/>
        <scheme val="minor"/>
      </rPr>
      <t xml:space="preserve"> w</t>
    </r>
    <r>
      <rPr>
        <sz val="10"/>
        <color indexed="10"/>
        <rFont val="Calibri"/>
        <family val="2"/>
        <scheme val="minor"/>
      </rPr>
      <t xml:space="preserve"> 55</t>
    </r>
  </si>
  <si>
    <r>
      <t>09</t>
    </r>
    <r>
      <rPr>
        <sz val="10"/>
        <rFont val="Calibri"/>
        <family val="2"/>
        <scheme val="minor"/>
      </rPr>
      <t xml:space="preserve"> w </t>
    </r>
    <r>
      <rPr>
        <sz val="10"/>
        <color indexed="10"/>
        <rFont val="Calibri"/>
        <family val="2"/>
        <scheme val="minor"/>
      </rPr>
      <t>55</t>
    </r>
  </si>
  <si>
    <r>
      <rPr>
        <sz val="10"/>
        <color rgb="FFFF0000"/>
        <rFont val="Calibri"/>
        <family val="2"/>
        <scheme val="minor"/>
      </rPr>
      <t>44</t>
    </r>
    <r>
      <rPr>
        <sz val="10"/>
        <rFont val="Calibri"/>
        <family val="2"/>
        <scheme val="minor"/>
      </rPr>
      <t xml:space="preserve"> w </t>
    </r>
    <r>
      <rPr>
        <sz val="10"/>
        <color rgb="FFFF0000"/>
        <rFont val="Calibri"/>
        <family val="2"/>
        <scheme val="minor"/>
      </rPr>
      <t>48</t>
    </r>
    <r>
      <rPr>
        <sz val="10"/>
        <rFont val="Calibri"/>
        <family val="2"/>
        <scheme val="minor"/>
      </rPr>
      <t xml:space="preserve"> w 56</t>
    </r>
  </si>
  <si>
    <r>
      <t>Slovakian</t>
    </r>
    <r>
      <rPr>
        <vertAlign val="superscript"/>
        <sz val="10"/>
        <rFont val="Calibri"/>
        <family val="2"/>
        <scheme val="minor"/>
      </rPr>
      <t xml:space="preserve"> 3A</t>
    </r>
    <r>
      <rPr>
        <sz val="10"/>
        <rFont val="Calibri"/>
        <family val="2"/>
        <scheme val="minor"/>
      </rPr>
      <t xml:space="preserve"> / Partisan</t>
    </r>
    <r>
      <rPr>
        <vertAlign val="superscript"/>
        <sz val="10"/>
        <rFont val="Calibri"/>
        <family val="2"/>
        <scheme val="minor"/>
      </rPr>
      <t xml:space="preserve"> 12</t>
    </r>
  </si>
  <si>
    <r>
      <t>Yugoslavian</t>
    </r>
    <r>
      <rPr>
        <vertAlign val="superscript"/>
        <sz val="10"/>
        <color indexed="8"/>
        <rFont val="Calibri"/>
        <family val="2"/>
        <scheme val="minor"/>
      </rPr>
      <t xml:space="preserve"> 12</t>
    </r>
  </si>
  <si>
    <r>
      <t xml:space="preserve">Republican Spanish </t>
    </r>
    <r>
      <rPr>
        <vertAlign val="superscript"/>
        <sz val="10"/>
        <rFont val="Calibri"/>
        <family val="2"/>
        <scheme val="minor"/>
      </rPr>
      <t>12 B</t>
    </r>
  </si>
  <si>
    <r>
      <t xml:space="preserve">Nationalist Spanish </t>
    </r>
    <r>
      <rPr>
        <vertAlign val="superscript"/>
        <sz val="10"/>
        <rFont val="Calibri"/>
        <family val="2"/>
        <scheme val="minor"/>
      </rPr>
      <t>3 B</t>
    </r>
  </si>
  <si>
    <r>
      <t>07</t>
    </r>
    <r>
      <rPr>
        <sz val="10"/>
        <rFont val="Calibri"/>
        <family val="2"/>
        <scheme val="minor"/>
      </rPr>
      <t xml:space="preserve"> w </t>
    </r>
    <r>
      <rPr>
        <sz val="10"/>
        <color indexed="10"/>
        <rFont val="Calibri"/>
        <family val="2"/>
        <scheme val="minor"/>
      </rPr>
      <t>46</t>
    </r>
    <r>
      <rPr>
        <sz val="10"/>
        <rFont val="Calibri"/>
        <family val="2"/>
        <scheme val="minor"/>
      </rPr>
      <t xml:space="preserve"> w</t>
    </r>
    <r>
      <rPr>
        <sz val="10"/>
        <color indexed="10"/>
        <rFont val="Calibri"/>
        <family val="2"/>
        <scheme val="minor"/>
      </rPr>
      <t xml:space="preserve"> 3a</t>
    </r>
  </si>
  <si>
    <r>
      <t>38</t>
    </r>
    <r>
      <rPr>
        <sz val="10"/>
        <rFont val="Calibri"/>
        <family val="2"/>
        <scheme val="minor"/>
      </rPr>
      <t xml:space="preserve"> w</t>
    </r>
    <r>
      <rPr>
        <sz val="10"/>
        <color indexed="10"/>
        <rFont val="Calibri"/>
        <family val="2"/>
        <scheme val="minor"/>
      </rPr>
      <t xml:space="preserve"> </t>
    </r>
    <r>
      <rPr>
        <sz val="10"/>
        <rFont val="Calibri"/>
        <family val="2"/>
        <scheme val="minor"/>
      </rPr>
      <t>2a</t>
    </r>
  </si>
  <si>
    <r>
      <t>02</t>
    </r>
    <r>
      <rPr>
        <sz val="10"/>
        <rFont val="Calibri"/>
        <family val="2"/>
        <scheme val="minor"/>
      </rPr>
      <t xml:space="preserve"> w 37 w 39 w 42 w 2b</t>
    </r>
  </si>
  <si>
    <r>
      <t>02</t>
    </r>
    <r>
      <rPr>
        <sz val="10"/>
        <rFont val="Calibri"/>
        <family val="2"/>
        <scheme val="minor"/>
      </rPr>
      <t xml:space="preserve"> w </t>
    </r>
    <r>
      <rPr>
        <sz val="10"/>
        <color indexed="10"/>
        <rFont val="Calibri"/>
        <family val="2"/>
        <scheme val="minor"/>
      </rPr>
      <t>10</t>
    </r>
    <r>
      <rPr>
        <sz val="10"/>
        <rFont val="Calibri"/>
        <family val="2"/>
        <scheme val="minor"/>
      </rPr>
      <t xml:space="preserve"> w</t>
    </r>
    <r>
      <rPr>
        <sz val="10"/>
        <color indexed="10"/>
        <rFont val="Calibri"/>
        <family val="2"/>
        <scheme val="minor"/>
      </rPr>
      <t xml:space="preserve"> </t>
    </r>
    <r>
      <rPr>
        <sz val="10"/>
        <rFont val="Calibri"/>
        <family val="2"/>
        <scheme val="minor"/>
      </rPr>
      <t>1b</t>
    </r>
  </si>
  <si>
    <r>
      <rPr>
        <sz val="10"/>
        <rFont val="Calibri"/>
        <family val="2"/>
        <scheme val="minor"/>
      </rPr>
      <t>37 w 50 w</t>
    </r>
    <r>
      <rPr>
        <sz val="10"/>
        <color indexed="10"/>
        <rFont val="Calibri"/>
        <family val="2"/>
        <scheme val="minor"/>
      </rPr>
      <t xml:space="preserve"> 2a</t>
    </r>
  </si>
  <si>
    <r>
      <rPr>
        <sz val="10"/>
        <rFont val="Calibri"/>
        <family val="2"/>
        <scheme val="minor"/>
      </rPr>
      <t>38 w</t>
    </r>
    <r>
      <rPr>
        <sz val="10"/>
        <color indexed="10"/>
        <rFont val="Calibri"/>
        <family val="2"/>
        <scheme val="minor"/>
      </rPr>
      <t xml:space="preserve"> 3a</t>
    </r>
  </si>
  <si>
    <r>
      <t>08</t>
    </r>
    <r>
      <rPr>
        <sz val="10"/>
        <rFont val="Calibri"/>
        <family val="2"/>
        <scheme val="minor"/>
      </rPr>
      <t xml:space="preserve"> w </t>
    </r>
    <r>
      <rPr>
        <sz val="10"/>
        <color indexed="10"/>
        <rFont val="Calibri"/>
        <family val="2"/>
        <scheme val="minor"/>
      </rPr>
      <t>49</t>
    </r>
    <r>
      <rPr>
        <sz val="10"/>
        <rFont val="Calibri"/>
        <family val="2"/>
        <scheme val="minor"/>
      </rPr>
      <t xml:space="preserve"> w</t>
    </r>
    <r>
      <rPr>
        <sz val="10"/>
        <color indexed="10"/>
        <rFont val="Calibri"/>
        <family val="2"/>
        <scheme val="minor"/>
      </rPr>
      <t xml:space="preserve"> 3a</t>
    </r>
  </si>
  <si>
    <r>
      <t>33</t>
    </r>
    <r>
      <rPr>
        <sz val="10"/>
        <rFont val="Calibri"/>
        <family val="2"/>
        <scheme val="minor"/>
      </rPr>
      <t xml:space="preserve"> w </t>
    </r>
    <r>
      <rPr>
        <sz val="10"/>
        <color indexed="10"/>
        <rFont val="Calibri"/>
        <family val="2"/>
        <scheme val="minor"/>
      </rPr>
      <t>43</t>
    </r>
    <r>
      <rPr>
        <sz val="10"/>
        <rFont val="Calibri"/>
        <family val="2"/>
        <scheme val="minor"/>
      </rPr>
      <t xml:space="preserve"> w 1a</t>
    </r>
  </si>
  <si>
    <r>
      <t>10</t>
    </r>
    <r>
      <rPr>
        <sz val="10"/>
        <rFont val="Calibri"/>
        <family val="2"/>
        <scheme val="minor"/>
      </rPr>
      <t xml:space="preserve"> w </t>
    </r>
    <r>
      <rPr>
        <sz val="10"/>
        <color indexed="10"/>
        <rFont val="Calibri"/>
        <family val="2"/>
        <scheme val="minor"/>
      </rPr>
      <t>46</t>
    </r>
    <r>
      <rPr>
        <sz val="10"/>
        <rFont val="Calibri"/>
        <family val="2"/>
        <scheme val="minor"/>
      </rPr>
      <t xml:space="preserve"> w</t>
    </r>
    <r>
      <rPr>
        <sz val="10"/>
        <color indexed="10"/>
        <rFont val="Calibri"/>
        <family val="2"/>
        <scheme val="minor"/>
      </rPr>
      <t xml:space="preserve"> 2a</t>
    </r>
  </si>
  <si>
    <r>
      <t>02</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61</t>
    </r>
    <r>
      <rPr>
        <sz val="10"/>
        <rFont val="Calibri"/>
        <family val="2"/>
        <scheme val="minor"/>
      </rPr>
      <t xml:space="preserve"> w </t>
    </r>
    <r>
      <rPr>
        <sz val="10"/>
        <color indexed="10"/>
        <rFont val="Calibri"/>
        <family val="2"/>
        <scheme val="minor"/>
      </rPr>
      <t>62</t>
    </r>
  </si>
  <si>
    <r>
      <t>61</t>
    </r>
    <r>
      <rPr>
        <sz val="10"/>
        <rFont val="Calibri"/>
        <family val="2"/>
        <scheme val="minor"/>
      </rPr>
      <t xml:space="preserve"> w 2b</t>
    </r>
  </si>
  <si>
    <r>
      <t>42</t>
    </r>
    <r>
      <rPr>
        <sz val="10"/>
        <rFont val="Calibri"/>
        <family val="2"/>
        <scheme val="minor"/>
      </rPr>
      <t xml:space="preserve"> w </t>
    </r>
    <r>
      <rPr>
        <sz val="10"/>
        <color indexed="10"/>
        <rFont val="Calibri"/>
        <family val="2"/>
        <scheme val="minor"/>
      </rPr>
      <t>62</t>
    </r>
  </si>
  <si>
    <r>
      <t>02</t>
    </r>
    <r>
      <rPr>
        <sz val="10"/>
        <rFont val="Calibri"/>
        <family val="2"/>
        <scheme val="minor"/>
      </rPr>
      <t xml:space="preserve"> w </t>
    </r>
    <r>
      <rPr>
        <sz val="10"/>
        <color indexed="10"/>
        <rFont val="Calibri"/>
        <family val="2"/>
        <scheme val="minor"/>
      </rPr>
      <t>40</t>
    </r>
    <r>
      <rPr>
        <sz val="10"/>
        <rFont val="Calibri"/>
        <family val="2"/>
        <scheme val="minor"/>
      </rPr>
      <t xml:space="preserve"> w 6a</t>
    </r>
  </si>
  <si>
    <r>
      <t>60</t>
    </r>
    <r>
      <rPr>
        <sz val="10"/>
        <rFont val="Calibri"/>
        <family val="2"/>
        <scheme val="minor"/>
      </rPr>
      <t xml:space="preserve"> w 5a</t>
    </r>
  </si>
  <si>
    <r>
      <t>19</t>
    </r>
    <r>
      <rPr>
        <sz val="10"/>
        <rFont val="Calibri"/>
        <family val="2"/>
        <scheme val="minor"/>
      </rPr>
      <t xml:space="preserve"> w 4a w </t>
    </r>
    <r>
      <rPr>
        <sz val="10"/>
        <color indexed="10"/>
        <rFont val="Calibri"/>
        <family val="2"/>
        <scheme val="minor"/>
      </rPr>
      <t>6a</t>
    </r>
  </si>
  <si>
    <r>
      <t>16</t>
    </r>
    <r>
      <rPr>
        <sz val="10"/>
        <rFont val="Calibri"/>
        <family val="2"/>
        <scheme val="minor"/>
      </rPr>
      <t xml:space="preserve"> w </t>
    </r>
    <r>
      <rPr>
        <sz val="10"/>
        <color indexed="10"/>
        <rFont val="Calibri"/>
        <family val="2"/>
        <scheme val="minor"/>
      </rPr>
      <t>46</t>
    </r>
    <r>
      <rPr>
        <sz val="10"/>
        <rFont val="Calibri"/>
        <family val="2"/>
        <scheme val="minor"/>
      </rPr>
      <t xml:space="preserve"> w 4a</t>
    </r>
  </si>
  <si>
    <r>
      <t>06</t>
    </r>
    <r>
      <rPr>
        <sz val="10"/>
        <rFont val="Calibri"/>
        <family val="2"/>
        <scheme val="minor"/>
      </rPr>
      <t xml:space="preserve"> w </t>
    </r>
    <r>
      <rPr>
        <sz val="10"/>
        <color indexed="10"/>
        <rFont val="Calibri"/>
        <family val="2"/>
        <scheme val="minor"/>
      </rPr>
      <t>46</t>
    </r>
    <r>
      <rPr>
        <sz val="10"/>
        <rFont val="Calibri"/>
        <family val="2"/>
        <scheme val="minor"/>
      </rPr>
      <t xml:space="preserve"> w 4a</t>
    </r>
  </si>
  <si>
    <r>
      <t>21</t>
    </r>
    <r>
      <rPr>
        <sz val="10"/>
        <rFont val="Calibri"/>
        <family val="2"/>
        <scheme val="minor"/>
      </rPr>
      <t xml:space="preserve"> w </t>
    </r>
    <r>
      <rPr>
        <sz val="10"/>
        <color indexed="10"/>
        <rFont val="Calibri"/>
        <family val="2"/>
        <scheme val="minor"/>
      </rPr>
      <t>5b</t>
    </r>
  </si>
  <si>
    <r>
      <t>Thai</t>
    </r>
    <r>
      <rPr>
        <vertAlign val="superscript"/>
        <sz val="10"/>
        <rFont val="Calibri"/>
        <family val="2"/>
        <scheme val="minor"/>
      </rPr>
      <t xml:space="preserve"> 3</t>
    </r>
  </si>
  <si>
    <r>
      <t xml:space="preserve">5a </t>
    </r>
    <r>
      <rPr>
        <sz val="10"/>
        <rFont val="Calibri"/>
        <family val="2"/>
        <scheme val="minor"/>
      </rPr>
      <t>w</t>
    </r>
    <r>
      <rPr>
        <sz val="10"/>
        <color rgb="FFFF0000"/>
        <rFont val="Calibri"/>
        <family val="2"/>
        <scheme val="minor"/>
      </rPr>
      <t xml:space="preserve"> 6b </t>
    </r>
    <r>
      <rPr>
        <sz val="10"/>
        <rFont val="Calibri"/>
        <family val="2"/>
        <scheme val="minor"/>
      </rPr>
      <t>w</t>
    </r>
    <r>
      <rPr>
        <sz val="10"/>
        <color rgb="FFFF0000"/>
        <rFont val="Calibri"/>
        <family val="2"/>
        <scheme val="minor"/>
      </rPr>
      <t xml:space="preserve"> 7a</t>
    </r>
  </si>
  <si>
    <r>
      <t xml:space="preserve">7a </t>
    </r>
    <r>
      <rPr>
        <sz val="10"/>
        <rFont val="Calibri"/>
        <family val="2"/>
        <scheme val="minor"/>
      </rPr>
      <t xml:space="preserve">w </t>
    </r>
    <r>
      <rPr>
        <sz val="10"/>
        <color rgb="FFFF0000"/>
        <rFont val="Calibri"/>
        <family val="2"/>
        <scheme val="minor"/>
      </rPr>
      <t>8a</t>
    </r>
  </si>
  <si>
    <r>
      <t xml:space="preserve">62 </t>
    </r>
    <r>
      <rPr>
        <sz val="10"/>
        <rFont val="Calibri"/>
        <family val="2"/>
        <scheme val="minor"/>
      </rPr>
      <t>w</t>
    </r>
    <r>
      <rPr>
        <sz val="10"/>
        <color indexed="10"/>
        <rFont val="Calibri"/>
        <family val="2"/>
        <scheme val="minor"/>
      </rPr>
      <t xml:space="preserve"> 8b</t>
    </r>
  </si>
  <si>
    <r>
      <t xml:space="preserve">22 </t>
    </r>
    <r>
      <rPr>
        <sz val="10"/>
        <rFont val="Calibri"/>
        <family val="2"/>
        <scheme val="minor"/>
      </rPr>
      <t>w</t>
    </r>
    <r>
      <rPr>
        <sz val="10"/>
        <color indexed="10"/>
        <rFont val="Calibri"/>
        <family val="2"/>
        <scheme val="minor"/>
      </rPr>
      <t xml:space="preserve"> 7a</t>
    </r>
  </si>
  <si>
    <r>
      <rPr>
        <sz val="10"/>
        <color rgb="FFFF0000"/>
        <rFont val="Calibri"/>
        <family val="2"/>
        <scheme val="minor"/>
      </rPr>
      <t>3a</t>
    </r>
    <r>
      <rPr>
        <sz val="10"/>
        <rFont val="Calibri"/>
        <family val="2"/>
        <scheme val="minor"/>
      </rPr>
      <t xml:space="preserve"> w 5b w </t>
    </r>
    <r>
      <rPr>
        <sz val="10"/>
        <color rgb="FFFF0000"/>
        <rFont val="Calibri"/>
        <family val="2"/>
        <scheme val="minor"/>
      </rPr>
      <t>6a</t>
    </r>
    <r>
      <rPr>
        <sz val="10"/>
        <rFont val="Calibri"/>
        <family val="2"/>
        <scheme val="minor"/>
      </rPr>
      <t xml:space="preserve"> w 7a</t>
    </r>
  </si>
  <si>
    <r>
      <rPr>
        <sz val="10"/>
        <color rgb="FFFF0000"/>
        <rFont val="Calibri"/>
        <family val="2"/>
        <scheme val="minor"/>
      </rPr>
      <t>s</t>
    </r>
    <r>
      <rPr>
        <sz val="10"/>
        <rFont val="Calibri"/>
        <family val="2"/>
        <scheme val="minor"/>
      </rPr>
      <t xml:space="preserve"> w </t>
    </r>
    <r>
      <rPr>
        <sz val="10"/>
        <color rgb="FFFF0000"/>
        <rFont val="Calibri"/>
        <family val="2"/>
        <scheme val="minor"/>
      </rPr>
      <t>69</t>
    </r>
  </si>
  <si>
    <r>
      <t xml:space="preserve">69 </t>
    </r>
    <r>
      <rPr>
        <sz val="10"/>
        <rFont val="Calibri"/>
        <family val="2"/>
        <scheme val="minor"/>
      </rPr>
      <t>w</t>
    </r>
    <r>
      <rPr>
        <sz val="10"/>
        <color rgb="FFFF0000"/>
        <rFont val="Calibri"/>
        <family val="2"/>
        <scheme val="minor"/>
      </rPr>
      <t xml:space="preserve"> 70</t>
    </r>
  </si>
  <si>
    <r>
      <t>Ukraniam Partisans</t>
    </r>
    <r>
      <rPr>
        <vertAlign val="superscript"/>
        <sz val="10"/>
        <rFont val="Calibri"/>
        <family val="2"/>
        <scheme val="minor"/>
      </rPr>
      <t xml:space="preserve"> 3</t>
    </r>
  </si>
  <si>
    <r>
      <t>Russian Partisans</t>
    </r>
    <r>
      <rPr>
        <vertAlign val="superscript"/>
        <sz val="10"/>
        <rFont val="Calibri"/>
        <family val="2"/>
        <scheme val="minor"/>
      </rPr>
      <t xml:space="preserve"> 12</t>
    </r>
  </si>
  <si>
    <r>
      <t xml:space="preserve">6 </t>
    </r>
    <r>
      <rPr>
        <sz val="10"/>
        <rFont val="Calibri"/>
        <family val="2"/>
        <scheme val="minor"/>
      </rPr>
      <t>w</t>
    </r>
    <r>
      <rPr>
        <sz val="10"/>
        <color rgb="FFFF0000"/>
        <rFont val="Calibri"/>
        <family val="2"/>
        <scheme val="minor"/>
      </rPr>
      <t xml:space="preserve"> 69</t>
    </r>
  </si>
  <si>
    <r>
      <t xml:space="preserve">57 w </t>
    </r>
    <r>
      <rPr>
        <sz val="10"/>
        <color rgb="FFFF0000"/>
        <rFont val="Calibri"/>
        <family val="2"/>
        <scheme val="minor"/>
      </rPr>
      <t>62</t>
    </r>
    <r>
      <rPr>
        <sz val="10"/>
        <rFont val="Calibri"/>
        <family val="2"/>
        <scheme val="minor"/>
      </rPr>
      <t xml:space="preserve"> w </t>
    </r>
    <r>
      <rPr>
        <sz val="10"/>
        <color rgb="FFFF0000"/>
        <rFont val="Calibri"/>
        <family val="2"/>
        <scheme val="minor"/>
      </rPr>
      <t>69</t>
    </r>
  </si>
  <si>
    <r>
      <t xml:space="preserve">38 </t>
    </r>
    <r>
      <rPr>
        <sz val="10"/>
        <rFont val="Calibri"/>
        <family val="2"/>
        <scheme val="minor"/>
      </rPr>
      <t>w</t>
    </r>
    <r>
      <rPr>
        <sz val="10"/>
        <color rgb="FFFF0000"/>
        <rFont val="Calibri"/>
        <family val="2"/>
        <scheme val="minor"/>
      </rPr>
      <t xml:space="preserve"> 70</t>
    </r>
  </si>
  <si>
    <r>
      <t xml:space="preserve">54 </t>
    </r>
    <r>
      <rPr>
        <sz val="10"/>
        <rFont val="Calibri"/>
        <family val="2"/>
        <scheme val="minor"/>
      </rPr>
      <t>w</t>
    </r>
    <r>
      <rPr>
        <sz val="10"/>
        <color rgb="FFFF0000"/>
        <rFont val="Calibri"/>
        <family val="2"/>
        <scheme val="minor"/>
      </rPr>
      <t xml:space="preserve"> 67 </t>
    </r>
    <r>
      <rPr>
        <sz val="10"/>
        <rFont val="Calibri"/>
        <family val="2"/>
        <scheme val="minor"/>
      </rPr>
      <t>w</t>
    </r>
    <r>
      <rPr>
        <sz val="10"/>
        <color rgb="FFFF0000"/>
        <rFont val="Calibri"/>
        <family val="2"/>
        <scheme val="minor"/>
      </rPr>
      <t xml:space="preserve"> 69 </t>
    </r>
    <r>
      <rPr>
        <sz val="10"/>
        <rFont val="Calibri"/>
        <family val="2"/>
        <scheme val="minor"/>
      </rPr>
      <t>w</t>
    </r>
    <r>
      <rPr>
        <sz val="10"/>
        <color rgb="FFFF0000"/>
        <rFont val="Calibri"/>
        <family val="2"/>
        <scheme val="minor"/>
      </rPr>
      <t xml:space="preserve"> 70</t>
    </r>
  </si>
  <si>
    <r>
      <t xml:space="preserve">58 </t>
    </r>
    <r>
      <rPr>
        <sz val="10"/>
        <rFont val="Calibri"/>
        <family val="2"/>
        <scheme val="minor"/>
      </rPr>
      <t>w</t>
    </r>
    <r>
      <rPr>
        <sz val="10"/>
        <color rgb="FFFF0000"/>
        <rFont val="Calibri"/>
        <family val="2"/>
        <scheme val="minor"/>
      </rPr>
      <t xml:space="preserve"> 73</t>
    </r>
  </si>
  <si>
    <r>
      <t xml:space="preserve">34 w </t>
    </r>
    <r>
      <rPr>
        <sz val="10"/>
        <color rgb="FFFF0000"/>
        <rFont val="Calibri"/>
        <family val="2"/>
        <scheme val="minor"/>
      </rPr>
      <t>52</t>
    </r>
    <r>
      <rPr>
        <sz val="10"/>
        <rFont val="Calibri"/>
        <family val="2"/>
        <scheme val="minor"/>
      </rPr>
      <t xml:space="preserve"> w </t>
    </r>
    <r>
      <rPr>
        <sz val="10"/>
        <color rgb="FFFF0000"/>
        <rFont val="Calibri"/>
        <family val="2"/>
        <scheme val="minor"/>
      </rPr>
      <t>73</t>
    </r>
  </si>
  <si>
    <r>
      <t xml:space="preserve">5a w </t>
    </r>
    <r>
      <rPr>
        <sz val="10"/>
        <color rgb="FFFF0000"/>
        <rFont val="Calibri"/>
        <family val="2"/>
        <scheme val="minor"/>
      </rPr>
      <t>10</t>
    </r>
    <r>
      <rPr>
        <sz val="10"/>
        <rFont val="Calibri"/>
        <family val="2"/>
        <scheme val="minor"/>
      </rPr>
      <t xml:space="preserve"> w </t>
    </r>
    <r>
      <rPr>
        <sz val="10"/>
        <color rgb="FFFF0000"/>
        <rFont val="Calibri"/>
        <family val="2"/>
        <scheme val="minor"/>
      </rPr>
      <t>50</t>
    </r>
  </si>
  <si>
    <r>
      <t xml:space="preserve">7b w </t>
    </r>
    <r>
      <rPr>
        <sz val="10"/>
        <color rgb="FFFF0000"/>
        <rFont val="Calibri"/>
        <family val="2"/>
        <scheme val="minor"/>
      </rPr>
      <t>2a</t>
    </r>
  </si>
  <si>
    <r>
      <rPr>
        <sz val="10"/>
        <color rgb="FFFF0000"/>
        <rFont val="Calibri"/>
        <family val="2"/>
        <scheme val="minor"/>
      </rPr>
      <t>38</t>
    </r>
    <r>
      <rPr>
        <sz val="10"/>
        <rFont val="Calibri"/>
        <family val="2"/>
        <scheme val="minor"/>
      </rPr>
      <t xml:space="preserve"> w </t>
    </r>
    <r>
      <rPr>
        <sz val="10"/>
        <color rgb="FFFF0000"/>
        <rFont val="Calibri"/>
        <family val="2"/>
        <scheme val="minor"/>
      </rPr>
      <t>72</t>
    </r>
  </si>
  <si>
    <r>
      <rPr>
        <sz val="10"/>
        <color rgb="FFFF0000"/>
        <rFont val="Calibri"/>
        <family val="2"/>
        <scheme val="minor"/>
      </rPr>
      <t>20</t>
    </r>
    <r>
      <rPr>
        <sz val="10"/>
        <rFont val="Calibri"/>
        <family val="2"/>
        <scheme val="minor"/>
      </rPr>
      <t xml:space="preserve"> w 45 w </t>
    </r>
    <r>
      <rPr>
        <sz val="10"/>
        <color rgb="FFFF0000"/>
        <rFont val="Calibri"/>
        <family val="2"/>
        <scheme val="minor"/>
      </rPr>
      <t>51</t>
    </r>
  </si>
  <si>
    <r>
      <t>North Korean</t>
    </r>
    <r>
      <rPr>
        <vertAlign val="superscript"/>
        <sz val="10"/>
        <rFont val="Calibri"/>
        <family val="2"/>
        <scheme val="minor"/>
      </rPr>
      <t xml:space="preserve"> C</t>
    </r>
  </si>
  <si>
    <r>
      <rPr>
        <sz val="10"/>
        <color rgb="FFFF0000"/>
        <rFont val="Calibri"/>
        <family val="2"/>
        <scheme val="minor"/>
      </rPr>
      <t>26</t>
    </r>
    <r>
      <rPr>
        <sz val="10"/>
        <rFont val="Calibri"/>
        <family val="2"/>
        <scheme val="minor"/>
      </rPr>
      <t xml:space="preserve"> w </t>
    </r>
    <r>
      <rPr>
        <sz val="10"/>
        <color rgb="FFFF0000"/>
        <rFont val="Calibri"/>
        <family val="2"/>
        <scheme val="minor"/>
      </rPr>
      <t>18</t>
    </r>
    <r>
      <rPr>
        <sz val="10"/>
        <rFont val="Calibri"/>
        <family val="2"/>
        <scheme val="minor"/>
      </rPr>
      <t xml:space="preserve"> w </t>
    </r>
    <r>
      <rPr>
        <sz val="10"/>
        <color rgb="FFFF0000"/>
        <rFont val="Calibri"/>
        <family val="2"/>
        <scheme val="minor"/>
      </rPr>
      <t>25</t>
    </r>
  </si>
  <si>
    <r>
      <t>22</t>
    </r>
    <r>
      <rPr>
        <sz val="10"/>
        <rFont val="Calibri"/>
        <family val="2"/>
        <scheme val="minor"/>
      </rPr>
      <t xml:space="preserve"> w </t>
    </r>
    <r>
      <rPr>
        <sz val="10"/>
        <color indexed="10"/>
        <rFont val="Calibri"/>
        <family val="2"/>
        <scheme val="minor"/>
      </rPr>
      <t>23</t>
    </r>
  </si>
  <si>
    <r>
      <t>04</t>
    </r>
    <r>
      <rPr>
        <sz val="10"/>
        <rFont val="Calibri"/>
        <family val="2"/>
        <scheme val="minor"/>
      </rPr>
      <t xml:space="preserve"> w </t>
    </r>
    <r>
      <rPr>
        <sz val="10"/>
        <color indexed="10"/>
        <rFont val="Calibri"/>
        <family val="2"/>
        <scheme val="minor"/>
      </rPr>
      <t>41</t>
    </r>
  </si>
  <si>
    <r>
      <t>German (SS)</t>
    </r>
    <r>
      <rPr>
        <vertAlign val="superscript"/>
        <sz val="10"/>
        <rFont val="Calibri"/>
        <family val="2"/>
        <scheme val="minor"/>
      </rPr>
      <t xml:space="preserve"> A</t>
    </r>
  </si>
  <si>
    <r>
      <t>MMP ASL Module  1: Beyond Valor 3</t>
    </r>
    <r>
      <rPr>
        <vertAlign val="superscript"/>
        <sz val="10"/>
        <color theme="4"/>
        <rFont val="Calibri"/>
        <family val="2"/>
        <scheme val="minor"/>
      </rPr>
      <t>rd</t>
    </r>
    <r>
      <rPr>
        <sz val="10"/>
        <color theme="4"/>
        <rFont val="Calibri"/>
        <family val="2"/>
        <scheme val="minor"/>
      </rPr>
      <t xml:space="preserve"> Edition 133</t>
    </r>
  </si>
  <si>
    <r>
      <t xml:space="preserve">1 </t>
    </r>
    <r>
      <rPr>
        <sz val="10"/>
        <rFont val="Calibri"/>
        <family val="2"/>
        <scheme val="minor"/>
      </rPr>
      <t>w</t>
    </r>
    <r>
      <rPr>
        <sz val="10"/>
        <color rgb="FFFF0000"/>
        <rFont val="Calibri"/>
        <family val="2"/>
        <scheme val="minor"/>
      </rPr>
      <t xml:space="preserve"> 3 </t>
    </r>
  </si>
  <si>
    <r>
      <t>35</t>
    </r>
    <r>
      <rPr>
        <sz val="10"/>
        <rFont val="Calibri"/>
        <family val="2"/>
        <scheme val="minor"/>
      </rPr>
      <t xml:space="preserve"> w </t>
    </r>
    <r>
      <rPr>
        <sz val="10"/>
        <color indexed="10"/>
        <rFont val="Calibri"/>
        <family val="2"/>
        <scheme val="minor"/>
      </rPr>
      <t>42</t>
    </r>
  </si>
  <si>
    <r>
      <t>e</t>
    </r>
    <r>
      <rPr>
        <sz val="10"/>
        <rFont val="Calibri"/>
        <family val="2"/>
        <scheme val="minor"/>
      </rPr>
      <t xml:space="preserve"> w </t>
    </r>
    <r>
      <rPr>
        <sz val="10"/>
        <color indexed="10"/>
        <rFont val="Calibri"/>
        <family val="2"/>
        <scheme val="minor"/>
      </rPr>
      <t>h</t>
    </r>
    <r>
      <rPr>
        <sz val="10"/>
        <rFont val="Arial"/>
        <family val="2"/>
      </rPr>
      <t/>
    </r>
  </si>
  <si>
    <r>
      <t xml:space="preserve">German </t>
    </r>
    <r>
      <rPr>
        <i/>
        <sz val="10"/>
        <color indexed="48"/>
        <rFont val="Calibri"/>
        <family val="2"/>
        <scheme val="minor"/>
      </rPr>
      <t>or</t>
    </r>
    <r>
      <rPr>
        <sz val="10"/>
        <rFont val="Calibri"/>
        <family val="2"/>
        <scheme val="minor"/>
      </rPr>
      <t xml:space="preserve"> Russian</t>
    </r>
  </si>
  <si>
    <r>
      <t>15</t>
    </r>
    <r>
      <rPr>
        <sz val="10"/>
        <rFont val="Calibri"/>
        <family val="2"/>
        <scheme val="minor"/>
      </rPr>
      <t xml:space="preserve"> w </t>
    </r>
    <r>
      <rPr>
        <sz val="10"/>
        <color indexed="10"/>
        <rFont val="Calibri"/>
        <family val="2"/>
        <scheme val="minor"/>
      </rPr>
      <t>22</t>
    </r>
  </si>
  <si>
    <r>
      <t>32</t>
    </r>
    <r>
      <rPr>
        <sz val="10"/>
        <rFont val="Calibri"/>
        <family val="2"/>
        <scheme val="minor"/>
      </rPr>
      <t xml:space="preserve"> w</t>
    </r>
    <r>
      <rPr>
        <sz val="10"/>
        <color indexed="10"/>
        <rFont val="Calibri"/>
        <family val="2"/>
        <scheme val="minor"/>
      </rPr>
      <t xml:space="preserve"> 37</t>
    </r>
  </si>
  <si>
    <r>
      <t>ASL Module 11: Doomed Battalions 3</t>
    </r>
    <r>
      <rPr>
        <vertAlign val="superscript"/>
        <sz val="10"/>
        <color theme="4"/>
        <rFont val="Calibri"/>
        <family val="2"/>
        <scheme val="minor"/>
      </rPr>
      <t>rd</t>
    </r>
    <r>
      <rPr>
        <sz val="10"/>
        <color theme="4"/>
        <rFont val="Calibri"/>
        <family val="2"/>
        <scheme val="minor"/>
      </rPr>
      <t xml:space="preserve"> Edition 139</t>
    </r>
  </si>
  <si>
    <r>
      <t>ASL Module 11: Doomed Battalions 3</t>
    </r>
    <r>
      <rPr>
        <vertAlign val="superscript"/>
        <sz val="10"/>
        <color theme="4"/>
        <rFont val="Calibri"/>
        <family val="2"/>
        <scheme val="minor"/>
      </rPr>
      <t>rd</t>
    </r>
    <r>
      <rPr>
        <sz val="10"/>
        <color theme="4"/>
        <rFont val="Calibri"/>
        <family val="2"/>
        <scheme val="minor"/>
      </rPr>
      <t xml:space="preserve"> Edition 140</t>
    </r>
  </si>
  <si>
    <r>
      <t>New Zealand</t>
    </r>
    <r>
      <rPr>
        <vertAlign val="superscript"/>
        <sz val="10"/>
        <color indexed="8"/>
        <rFont val="Calibri"/>
        <family val="2"/>
        <scheme val="minor"/>
      </rPr>
      <t xml:space="preserve"> 4</t>
    </r>
  </si>
  <si>
    <r>
      <t>Partisan (Montenegrin)</t>
    </r>
    <r>
      <rPr>
        <vertAlign val="superscript"/>
        <sz val="10"/>
        <color indexed="8"/>
        <rFont val="Calibri"/>
        <family val="2"/>
        <scheme val="minor"/>
      </rPr>
      <t xml:space="preserve"> 12</t>
    </r>
  </si>
  <si>
    <r>
      <t>Siamese</t>
    </r>
    <r>
      <rPr>
        <vertAlign val="superscript"/>
        <sz val="10"/>
        <color indexed="8"/>
        <rFont val="Calibri"/>
        <family val="2"/>
        <scheme val="minor"/>
      </rPr>
      <t xml:space="preserve"> 5</t>
    </r>
  </si>
  <si>
    <r>
      <t>It's About Time</t>
    </r>
    <r>
      <rPr>
        <i/>
        <sz val="10"/>
        <color theme="4"/>
        <rFont val="Calibri"/>
        <family val="2"/>
        <scheme val="minor"/>
      </rPr>
      <t xml:space="preserve"> - Historical Variant</t>
    </r>
  </si>
  <si>
    <r>
      <t>Norwegian</t>
    </r>
    <r>
      <rPr>
        <vertAlign val="superscript"/>
        <sz val="10"/>
        <rFont val="Calibri"/>
        <family val="2"/>
        <scheme val="minor"/>
      </rPr>
      <t xml:space="preserve"> 1</t>
    </r>
    <r>
      <rPr>
        <sz val="10"/>
        <rFont val="Calibri"/>
        <family val="2"/>
        <scheme val="minor"/>
      </rPr>
      <t xml:space="preserve"> / British</t>
    </r>
  </si>
  <si>
    <r>
      <t>08</t>
    </r>
    <r>
      <rPr>
        <sz val="10"/>
        <rFont val="Calibri"/>
        <family val="2"/>
        <scheme val="minor"/>
      </rPr>
      <t xml:space="preserve"> w</t>
    </r>
    <r>
      <rPr>
        <sz val="10"/>
        <color indexed="10"/>
        <rFont val="Calibri"/>
        <family val="2"/>
        <scheme val="minor"/>
      </rPr>
      <t xml:space="preserve"> 20</t>
    </r>
  </si>
  <si>
    <r>
      <t>08</t>
    </r>
    <r>
      <rPr>
        <sz val="10"/>
        <rFont val="Calibri"/>
        <family val="2"/>
        <scheme val="minor"/>
      </rPr>
      <t xml:space="preserve"> w</t>
    </r>
    <r>
      <rPr>
        <sz val="10"/>
        <color indexed="10"/>
        <rFont val="Calibri"/>
        <family val="2"/>
        <scheme val="minor"/>
      </rPr>
      <t xml:space="preserve"> 15</t>
    </r>
  </si>
  <si>
    <r>
      <t>British</t>
    </r>
    <r>
      <rPr>
        <vertAlign val="superscript"/>
        <sz val="10"/>
        <rFont val="Calibri"/>
        <family val="2"/>
        <scheme val="minor"/>
      </rPr>
      <t xml:space="preserve"> F</t>
    </r>
  </si>
  <si>
    <r>
      <t>08</t>
    </r>
    <r>
      <rPr>
        <sz val="10"/>
        <rFont val="Calibri"/>
        <family val="2"/>
        <scheme val="minor"/>
      </rPr>
      <t xml:space="preserve"> w</t>
    </r>
    <r>
      <rPr>
        <sz val="10"/>
        <color indexed="10"/>
        <rFont val="Calibri"/>
        <family val="2"/>
        <scheme val="minor"/>
      </rPr>
      <t xml:space="preserve"> 21</t>
    </r>
  </si>
  <si>
    <r>
      <t>10</t>
    </r>
    <r>
      <rPr>
        <sz val="10"/>
        <rFont val="Calibri"/>
        <family val="2"/>
        <scheme val="minor"/>
      </rPr>
      <t xml:space="preserve"> w</t>
    </r>
    <r>
      <rPr>
        <sz val="10"/>
        <color indexed="10"/>
        <rFont val="Calibri"/>
        <family val="2"/>
        <scheme val="minor"/>
      </rPr>
      <t xml:space="preserve"> 18</t>
    </r>
  </si>
  <si>
    <r>
      <t>18</t>
    </r>
    <r>
      <rPr>
        <sz val="10"/>
        <rFont val="Calibri"/>
        <family val="2"/>
        <scheme val="minor"/>
      </rPr>
      <t xml:space="preserve"> w</t>
    </r>
    <r>
      <rPr>
        <sz val="10"/>
        <color indexed="10"/>
        <rFont val="Calibri"/>
        <family val="2"/>
        <scheme val="minor"/>
      </rPr>
      <t xml:space="preserve"> 22</t>
    </r>
  </si>
  <si>
    <r>
      <t>ASL Module 11: Doomed Battalions 3</t>
    </r>
    <r>
      <rPr>
        <vertAlign val="superscript"/>
        <sz val="10"/>
        <color theme="4"/>
        <rFont val="Calibri"/>
        <family val="2"/>
        <scheme val="minor"/>
      </rPr>
      <t>rd</t>
    </r>
    <r>
      <rPr>
        <sz val="10"/>
        <color theme="4"/>
        <rFont val="Calibri"/>
        <family val="2"/>
        <scheme val="minor"/>
      </rPr>
      <t xml:space="preserve"> Edition 143</t>
    </r>
  </si>
  <si>
    <r>
      <t>3</t>
    </r>
    <r>
      <rPr>
        <vertAlign val="superscript"/>
        <sz val="10"/>
        <color theme="4"/>
        <rFont val="Calibri"/>
        <family val="2"/>
        <scheme val="minor"/>
      </rPr>
      <t>rd</t>
    </r>
    <r>
      <rPr>
        <sz val="10"/>
        <color theme="4"/>
        <rFont val="Calibri"/>
        <family val="2"/>
        <scheme val="minor"/>
      </rPr>
      <t xml:space="preserve"> RTR In the Rain</t>
    </r>
  </si>
  <si>
    <r>
      <t>French / Norwegian</t>
    </r>
    <r>
      <rPr>
        <vertAlign val="superscript"/>
        <sz val="10"/>
        <rFont val="Calibri"/>
        <family val="2"/>
        <scheme val="minor"/>
      </rPr>
      <t xml:space="preserve"> 1</t>
    </r>
  </si>
  <si>
    <r>
      <t>09</t>
    </r>
    <r>
      <rPr>
        <sz val="10"/>
        <rFont val="Calibri"/>
        <family val="2"/>
        <scheme val="minor"/>
      </rPr>
      <t xml:space="preserve"> w</t>
    </r>
    <r>
      <rPr>
        <sz val="10"/>
        <color indexed="10"/>
        <rFont val="Calibri"/>
        <family val="2"/>
        <scheme val="minor"/>
      </rPr>
      <t xml:space="preserve"> 18</t>
    </r>
  </si>
  <si>
    <r>
      <t>02</t>
    </r>
    <r>
      <rPr>
        <sz val="10"/>
        <rFont val="Calibri"/>
        <family val="2"/>
        <scheme val="minor"/>
      </rPr>
      <t xml:space="preserve"> w</t>
    </r>
    <r>
      <rPr>
        <sz val="10"/>
        <color indexed="10"/>
        <rFont val="Calibri"/>
        <family val="2"/>
        <scheme val="minor"/>
      </rPr>
      <t xml:space="preserve"> 35</t>
    </r>
  </si>
  <si>
    <r>
      <t>Croatian</t>
    </r>
    <r>
      <rPr>
        <vertAlign val="superscript"/>
        <sz val="10"/>
        <rFont val="Calibri"/>
        <family val="2"/>
        <scheme val="minor"/>
      </rPr>
      <t xml:space="preserve"> 3 Al</t>
    </r>
  </si>
  <si>
    <r>
      <t>11</t>
    </r>
    <r>
      <rPr>
        <sz val="10"/>
        <rFont val="Calibri"/>
        <family val="2"/>
        <scheme val="minor"/>
      </rPr>
      <t xml:space="preserve"> w</t>
    </r>
    <r>
      <rPr>
        <sz val="10"/>
        <color indexed="10"/>
        <rFont val="Calibri"/>
        <family val="2"/>
        <scheme val="minor"/>
      </rPr>
      <t xml:space="preserve"> 43</t>
    </r>
  </si>
  <si>
    <r>
      <t>15</t>
    </r>
    <r>
      <rPr>
        <sz val="10"/>
        <rFont val="Calibri"/>
        <family val="2"/>
        <scheme val="minor"/>
      </rPr>
      <t xml:space="preserve"> w</t>
    </r>
    <r>
      <rPr>
        <sz val="10"/>
        <color indexed="10"/>
        <rFont val="Calibri"/>
        <family val="2"/>
        <scheme val="minor"/>
      </rPr>
      <t xml:space="preserve"> 20</t>
    </r>
  </si>
  <si>
    <r>
      <t>04</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16</t>
    </r>
  </si>
  <si>
    <r>
      <t>f</t>
    </r>
    <r>
      <rPr>
        <sz val="10"/>
        <rFont val="Calibri"/>
        <family val="2"/>
        <scheme val="minor"/>
      </rPr>
      <t xml:space="preserve"> w</t>
    </r>
    <r>
      <rPr>
        <sz val="10"/>
        <color indexed="10"/>
        <rFont val="Calibri"/>
        <family val="2"/>
        <scheme val="minor"/>
      </rPr>
      <t xml:space="preserve"> g</t>
    </r>
  </si>
  <si>
    <r>
      <t>18</t>
    </r>
    <r>
      <rPr>
        <sz val="10"/>
        <rFont val="Calibri"/>
        <family val="2"/>
        <scheme val="minor"/>
      </rPr>
      <t xml:space="preserve"> w</t>
    </r>
    <r>
      <rPr>
        <sz val="10"/>
        <color indexed="10"/>
        <rFont val="Calibri"/>
        <family val="2"/>
        <scheme val="minor"/>
      </rPr>
      <t xml:space="preserve"> 44</t>
    </r>
  </si>
  <si>
    <r>
      <t>18</t>
    </r>
    <r>
      <rPr>
        <sz val="10"/>
        <rFont val="Calibri"/>
        <family val="2"/>
        <scheme val="minor"/>
      </rPr>
      <t xml:space="preserve"> w</t>
    </r>
    <r>
      <rPr>
        <sz val="10"/>
        <color indexed="10"/>
        <rFont val="Calibri"/>
        <family val="2"/>
        <scheme val="minor"/>
      </rPr>
      <t xml:space="preserve"> 38</t>
    </r>
  </si>
  <si>
    <r>
      <t>23</t>
    </r>
    <r>
      <rPr>
        <sz val="10"/>
        <rFont val="Calibri"/>
        <family val="2"/>
        <scheme val="minor"/>
      </rPr>
      <t xml:space="preserve"> w</t>
    </r>
    <r>
      <rPr>
        <sz val="10"/>
        <color indexed="10"/>
        <rFont val="Calibri"/>
        <family val="2"/>
        <scheme val="minor"/>
      </rPr>
      <t xml:space="preserve"> 33</t>
    </r>
  </si>
  <si>
    <r>
      <t>02</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35</t>
    </r>
  </si>
  <si>
    <r>
      <t>Thai</t>
    </r>
    <r>
      <rPr>
        <vertAlign val="superscript"/>
        <sz val="10"/>
        <rFont val="Calibri"/>
        <family val="2"/>
        <scheme val="minor"/>
      </rPr>
      <t xml:space="preserve"> 5 J</t>
    </r>
  </si>
  <si>
    <r>
      <t>36</t>
    </r>
    <r>
      <rPr>
        <sz val="10"/>
        <rFont val="Calibri"/>
        <family val="2"/>
        <scheme val="minor"/>
      </rPr>
      <t xml:space="preserve"> w 37</t>
    </r>
  </si>
  <si>
    <r>
      <t>22 w</t>
    </r>
    <r>
      <rPr>
        <sz val="10"/>
        <color indexed="10"/>
        <rFont val="Calibri"/>
        <family val="2"/>
        <scheme val="minor"/>
      </rPr>
      <t xml:space="preserve"> 23</t>
    </r>
  </si>
  <si>
    <r>
      <t>26</t>
    </r>
    <r>
      <rPr>
        <sz val="10"/>
        <rFont val="Calibri"/>
        <family val="2"/>
        <scheme val="minor"/>
      </rPr>
      <t xml:space="preserve"> w </t>
    </r>
    <r>
      <rPr>
        <sz val="10"/>
        <color indexed="10"/>
        <rFont val="Calibri"/>
        <family val="2"/>
        <scheme val="minor"/>
      </rPr>
      <t>27</t>
    </r>
    <r>
      <rPr>
        <sz val="10"/>
        <rFont val="Calibri"/>
        <family val="2"/>
        <scheme val="minor"/>
      </rPr>
      <t xml:space="preserve"> w 30 w 31</t>
    </r>
  </si>
  <si>
    <r>
      <t>32</t>
    </r>
    <r>
      <rPr>
        <sz val="10"/>
        <rFont val="Calibri"/>
        <family val="2"/>
        <scheme val="minor"/>
      </rPr>
      <t xml:space="preserve"> w </t>
    </r>
    <r>
      <rPr>
        <sz val="10"/>
        <color indexed="10"/>
        <rFont val="Calibri"/>
        <family val="2"/>
        <scheme val="minor"/>
      </rPr>
      <t>40</t>
    </r>
  </si>
  <si>
    <r>
      <t>26</t>
    </r>
    <r>
      <rPr>
        <sz val="10"/>
        <rFont val="Calibri"/>
        <family val="2"/>
        <scheme val="minor"/>
      </rPr>
      <t xml:space="preserve"> w 27 w 28 w </t>
    </r>
    <r>
      <rPr>
        <sz val="10"/>
        <color indexed="10"/>
        <rFont val="Calibri"/>
        <family val="2"/>
        <scheme val="minor"/>
      </rPr>
      <t>29</t>
    </r>
  </si>
  <si>
    <r>
      <t>03</t>
    </r>
    <r>
      <rPr>
        <sz val="10"/>
        <rFont val="Calibri"/>
        <family val="2"/>
        <scheme val="minor"/>
      </rPr>
      <t xml:space="preserve"> w </t>
    </r>
    <r>
      <rPr>
        <sz val="10"/>
        <color indexed="10"/>
        <rFont val="Calibri"/>
        <family val="2"/>
        <scheme val="minor"/>
      </rPr>
      <t>04</t>
    </r>
  </si>
  <si>
    <r>
      <t>02</t>
    </r>
    <r>
      <rPr>
        <sz val="10"/>
        <rFont val="Calibri"/>
        <family val="2"/>
        <scheme val="minor"/>
      </rPr>
      <t xml:space="preserve"> w </t>
    </r>
    <r>
      <rPr>
        <sz val="10"/>
        <color indexed="10"/>
        <rFont val="Calibri"/>
        <family val="2"/>
        <scheme val="minor"/>
      </rPr>
      <t xml:space="preserve">38 </t>
    </r>
    <r>
      <rPr>
        <sz val="10"/>
        <rFont val="Calibri"/>
        <family val="2"/>
        <scheme val="minor"/>
      </rPr>
      <t xml:space="preserve">w </t>
    </r>
    <r>
      <rPr>
        <sz val="10"/>
        <color indexed="10"/>
        <rFont val="Calibri"/>
        <family val="2"/>
        <scheme val="minor"/>
      </rPr>
      <t>42</t>
    </r>
  </si>
  <si>
    <r>
      <t>04</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18</t>
    </r>
    <r>
      <rPr>
        <sz val="10"/>
        <rFont val="Calibri"/>
        <family val="2"/>
        <scheme val="minor"/>
      </rPr>
      <t xml:space="preserve"> w</t>
    </r>
    <r>
      <rPr>
        <sz val="10"/>
        <color indexed="10"/>
        <rFont val="Calibri"/>
        <family val="2"/>
        <scheme val="minor"/>
      </rPr>
      <t xml:space="preserve"> 43</t>
    </r>
  </si>
  <si>
    <r>
      <t>18</t>
    </r>
    <r>
      <rPr>
        <sz val="10"/>
        <rFont val="Calibri"/>
        <family val="2"/>
        <scheme val="minor"/>
      </rPr>
      <t xml:space="preserve"> w</t>
    </r>
    <r>
      <rPr>
        <sz val="10"/>
        <color indexed="10"/>
        <rFont val="Calibri"/>
        <family val="2"/>
        <scheme val="minor"/>
      </rPr>
      <t xml:space="preserve"> 43</t>
    </r>
  </si>
  <si>
    <r>
      <t>32</t>
    </r>
    <r>
      <rPr>
        <sz val="10"/>
        <rFont val="Calibri"/>
        <family val="2"/>
        <scheme val="minor"/>
      </rPr>
      <t xml:space="preserve"> w</t>
    </r>
    <r>
      <rPr>
        <sz val="10"/>
        <color indexed="10"/>
        <rFont val="Calibri"/>
        <family val="2"/>
        <scheme val="minor"/>
      </rPr>
      <t xml:space="preserve"> 50</t>
    </r>
  </si>
  <si>
    <r>
      <t>34</t>
    </r>
    <r>
      <rPr>
        <sz val="10"/>
        <rFont val="Calibri"/>
        <family val="2"/>
        <scheme val="minor"/>
      </rPr>
      <t xml:space="preserve"> w</t>
    </r>
    <r>
      <rPr>
        <sz val="10"/>
        <color indexed="10"/>
        <rFont val="Calibri"/>
        <family val="2"/>
        <scheme val="minor"/>
      </rPr>
      <t xml:space="preserve"> 52</t>
    </r>
  </si>
  <si>
    <r>
      <rPr>
        <sz val="10"/>
        <rFont val="Calibri"/>
        <family val="2"/>
        <scheme val="minor"/>
      </rPr>
      <t xml:space="preserve">b w d w </t>
    </r>
    <r>
      <rPr>
        <sz val="10"/>
        <color indexed="10"/>
        <rFont val="Calibri"/>
        <family val="2"/>
        <scheme val="minor"/>
      </rPr>
      <t>f</t>
    </r>
    <r>
      <rPr>
        <sz val="10"/>
        <rFont val="Calibri"/>
        <family val="2"/>
        <scheme val="minor"/>
      </rPr>
      <t xml:space="preserve"> w</t>
    </r>
    <r>
      <rPr>
        <sz val="10"/>
        <color indexed="10"/>
        <rFont val="Calibri"/>
        <family val="2"/>
        <scheme val="minor"/>
      </rPr>
      <t xml:space="preserve"> g</t>
    </r>
  </si>
  <si>
    <r>
      <t>22</t>
    </r>
    <r>
      <rPr>
        <sz val="10"/>
        <rFont val="Calibri"/>
        <family val="2"/>
        <scheme val="minor"/>
      </rPr>
      <t xml:space="preserve"> w</t>
    </r>
    <r>
      <rPr>
        <sz val="10"/>
        <color indexed="10"/>
        <rFont val="Calibri"/>
        <family val="2"/>
        <scheme val="minor"/>
      </rPr>
      <t xml:space="preserve"> 59</t>
    </r>
  </si>
  <si>
    <r>
      <t>38</t>
    </r>
    <r>
      <rPr>
        <sz val="10"/>
        <rFont val="Calibri"/>
        <family val="2"/>
        <scheme val="minor"/>
      </rPr>
      <t xml:space="preserve"> w</t>
    </r>
    <r>
      <rPr>
        <sz val="10"/>
        <color indexed="10"/>
        <rFont val="Calibri"/>
        <family val="2"/>
        <scheme val="minor"/>
      </rPr>
      <t xml:space="preserve"> 49</t>
    </r>
  </si>
  <si>
    <r>
      <t>16</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49</t>
    </r>
  </si>
  <si>
    <r>
      <t>Partisan</t>
    </r>
    <r>
      <rPr>
        <vertAlign val="superscript"/>
        <sz val="10"/>
        <rFont val="Calibri"/>
        <family val="2"/>
        <scheme val="minor"/>
      </rPr>
      <t xml:space="preserve"> 12 G</t>
    </r>
    <r>
      <rPr>
        <sz val="10"/>
        <rFont val="Calibri"/>
        <family val="2"/>
        <scheme val="minor"/>
      </rPr>
      <t xml:space="preserve"> / British</t>
    </r>
  </si>
  <si>
    <r>
      <t>21</t>
    </r>
    <r>
      <rPr>
        <sz val="10"/>
        <rFont val="Calibri"/>
        <family val="2"/>
        <scheme val="minor"/>
      </rPr>
      <t xml:space="preserve"> w </t>
    </r>
    <r>
      <rPr>
        <sz val="10"/>
        <color indexed="10"/>
        <rFont val="Calibri"/>
        <family val="2"/>
        <scheme val="minor"/>
      </rPr>
      <t>49</t>
    </r>
    <r>
      <rPr>
        <sz val="10"/>
        <rFont val="Calibri"/>
        <family val="2"/>
        <scheme val="minor"/>
      </rPr>
      <t xml:space="preserve"> w </t>
    </r>
    <r>
      <rPr>
        <sz val="10"/>
        <color indexed="10"/>
        <rFont val="Calibri"/>
        <family val="2"/>
        <scheme val="minor"/>
      </rPr>
      <t>51</t>
    </r>
  </si>
  <si>
    <r>
      <t>01</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21</t>
    </r>
  </si>
  <si>
    <r>
      <t>Chinese</t>
    </r>
    <r>
      <rPr>
        <vertAlign val="superscript"/>
        <sz val="10"/>
        <rFont val="Calibri"/>
        <family val="2"/>
        <scheme val="minor"/>
      </rPr>
      <t xml:space="preserve"> F</t>
    </r>
  </si>
  <si>
    <r>
      <t xml:space="preserve">12 </t>
    </r>
    <r>
      <rPr>
        <sz val="10"/>
        <rFont val="Calibri"/>
        <family val="2"/>
        <scheme val="minor"/>
      </rPr>
      <t xml:space="preserve">w </t>
    </r>
    <r>
      <rPr>
        <sz val="10"/>
        <color rgb="FFFF0000"/>
        <rFont val="Calibri"/>
        <family val="2"/>
        <scheme val="minor"/>
      </rPr>
      <t>13</t>
    </r>
  </si>
  <si>
    <r>
      <t xml:space="preserve">46 </t>
    </r>
    <r>
      <rPr>
        <sz val="10"/>
        <rFont val="Calibri"/>
        <family val="2"/>
        <scheme val="minor"/>
      </rPr>
      <t xml:space="preserve">w </t>
    </r>
    <r>
      <rPr>
        <sz val="10"/>
        <color rgb="FFFF0000"/>
        <rFont val="Calibri"/>
        <family val="2"/>
        <scheme val="minor"/>
      </rPr>
      <t>49</t>
    </r>
  </si>
  <si>
    <r>
      <t xml:space="preserve">42 </t>
    </r>
    <r>
      <rPr>
        <sz val="10"/>
        <rFont val="Calibri"/>
        <family val="2"/>
        <scheme val="minor"/>
      </rPr>
      <t xml:space="preserve">w </t>
    </r>
    <r>
      <rPr>
        <sz val="10"/>
        <color rgb="FFFF0000"/>
        <rFont val="Calibri"/>
        <family val="2"/>
        <scheme val="minor"/>
      </rPr>
      <t>50</t>
    </r>
  </si>
  <si>
    <r>
      <t xml:space="preserve">39 </t>
    </r>
    <r>
      <rPr>
        <sz val="10"/>
        <rFont val="Calibri"/>
        <family val="2"/>
        <scheme val="minor"/>
      </rPr>
      <t xml:space="preserve">w </t>
    </r>
    <r>
      <rPr>
        <sz val="10"/>
        <color rgb="FFFF0000"/>
        <rFont val="Calibri"/>
        <family val="2"/>
        <scheme val="minor"/>
      </rPr>
      <t>54</t>
    </r>
  </si>
  <si>
    <r>
      <t xml:space="preserve">4 </t>
    </r>
    <r>
      <rPr>
        <sz val="10"/>
        <rFont val="Calibri"/>
        <family val="2"/>
        <scheme val="minor"/>
      </rPr>
      <t xml:space="preserve">w </t>
    </r>
    <r>
      <rPr>
        <sz val="10"/>
        <color rgb="FFFF0000"/>
        <rFont val="Calibri"/>
        <family val="2"/>
        <scheme val="minor"/>
      </rPr>
      <t xml:space="preserve">11 </t>
    </r>
    <r>
      <rPr>
        <sz val="10"/>
        <rFont val="Calibri"/>
        <family val="2"/>
        <scheme val="minor"/>
      </rPr>
      <t xml:space="preserve">w </t>
    </r>
    <r>
      <rPr>
        <sz val="10"/>
        <color rgb="FFFF0000"/>
        <rFont val="Calibri"/>
        <family val="2"/>
        <scheme val="minor"/>
      </rPr>
      <t xml:space="preserve">39 </t>
    </r>
    <r>
      <rPr>
        <sz val="10"/>
        <rFont val="Calibri"/>
        <family val="2"/>
        <scheme val="minor"/>
      </rPr>
      <t xml:space="preserve">w </t>
    </r>
    <r>
      <rPr>
        <sz val="10"/>
        <color rgb="FFFF0000"/>
        <rFont val="Calibri"/>
        <family val="2"/>
        <scheme val="minor"/>
      </rPr>
      <t>41</t>
    </r>
  </si>
  <si>
    <r>
      <t>American/ FFI</t>
    </r>
    <r>
      <rPr>
        <vertAlign val="superscript"/>
        <sz val="10"/>
        <rFont val="Calibri"/>
        <family val="2"/>
        <scheme val="minor"/>
      </rPr>
      <t xml:space="preserve"> R</t>
    </r>
  </si>
  <si>
    <r>
      <t xml:space="preserve">64 </t>
    </r>
    <r>
      <rPr>
        <sz val="10"/>
        <rFont val="Calibri"/>
        <family val="2"/>
        <scheme val="minor"/>
      </rPr>
      <t xml:space="preserve">w </t>
    </r>
    <r>
      <rPr>
        <sz val="10"/>
        <color rgb="FFFF0000"/>
        <rFont val="Calibri"/>
        <family val="2"/>
        <scheme val="minor"/>
      </rPr>
      <t>65</t>
    </r>
  </si>
  <si>
    <r>
      <t xml:space="preserve">3a w </t>
    </r>
    <r>
      <rPr>
        <sz val="10"/>
        <color rgb="FFFF0000"/>
        <rFont val="Calibri"/>
        <family val="2"/>
        <scheme val="minor"/>
      </rPr>
      <t xml:space="preserve">40 </t>
    </r>
    <r>
      <rPr>
        <sz val="10"/>
        <rFont val="Calibri"/>
        <family val="2"/>
        <scheme val="minor"/>
      </rPr>
      <t xml:space="preserve">w </t>
    </r>
    <r>
      <rPr>
        <sz val="10"/>
        <color rgb="FFFF0000"/>
        <rFont val="Calibri"/>
        <family val="2"/>
        <scheme val="minor"/>
      </rPr>
      <t>42</t>
    </r>
  </si>
  <si>
    <r>
      <t xml:space="preserve">x </t>
    </r>
    <r>
      <rPr>
        <sz val="10"/>
        <rFont val="Calibri"/>
        <family val="2"/>
        <scheme val="minor"/>
      </rPr>
      <t xml:space="preserve">w </t>
    </r>
    <r>
      <rPr>
        <sz val="10"/>
        <color rgb="FFFF0000"/>
        <rFont val="Calibri"/>
        <family val="2"/>
        <scheme val="minor"/>
      </rPr>
      <t xml:space="preserve">y </t>
    </r>
    <r>
      <rPr>
        <sz val="10"/>
        <rFont val="Calibri"/>
        <family val="2"/>
        <scheme val="minor"/>
      </rPr>
      <t xml:space="preserve">w </t>
    </r>
    <r>
      <rPr>
        <sz val="10"/>
        <color rgb="FFFF0000"/>
        <rFont val="Calibri"/>
        <family val="2"/>
        <scheme val="minor"/>
      </rPr>
      <t xml:space="preserve">48 </t>
    </r>
    <r>
      <rPr>
        <sz val="10"/>
        <rFont val="Calibri"/>
        <family val="2"/>
        <scheme val="minor"/>
      </rPr>
      <t xml:space="preserve">w </t>
    </r>
    <r>
      <rPr>
        <sz val="10"/>
        <color rgb="FFFF0000"/>
        <rFont val="Calibri"/>
        <family val="2"/>
        <scheme val="minor"/>
      </rPr>
      <t>49</t>
    </r>
  </si>
  <si>
    <r>
      <t xml:space="preserve">FB (NE) </t>
    </r>
    <r>
      <rPr>
        <sz val="10"/>
        <rFont val="Calibri"/>
        <family val="2"/>
        <scheme val="minor"/>
      </rPr>
      <t xml:space="preserve">w </t>
    </r>
    <r>
      <rPr>
        <sz val="10"/>
        <color rgb="FFFF0000"/>
        <rFont val="Calibri"/>
        <family val="2"/>
        <scheme val="minor"/>
      </rPr>
      <t>FB (NW)</t>
    </r>
  </si>
  <si>
    <r>
      <t>ASL Module  1: Beyond Valor 3</t>
    </r>
    <r>
      <rPr>
        <u/>
        <vertAlign val="superscript"/>
        <sz val="10"/>
        <rFont val="Calibri"/>
        <family val="2"/>
        <scheme val="minor"/>
      </rPr>
      <t>rd</t>
    </r>
    <r>
      <rPr>
        <u/>
        <sz val="10"/>
        <rFont val="Calibri"/>
        <family val="2"/>
        <scheme val="minor"/>
      </rPr>
      <t xml:space="preserve"> Edition</t>
    </r>
  </si>
  <si>
    <r>
      <t>ASL Module  1: Beyond Valor 3</t>
    </r>
    <r>
      <rPr>
        <vertAlign val="superscript"/>
        <sz val="10"/>
        <rFont val="Calibri"/>
        <family val="2"/>
        <scheme val="minor"/>
      </rPr>
      <t>rd</t>
    </r>
    <r>
      <rPr>
        <sz val="10"/>
        <rFont val="Calibri"/>
        <family val="2"/>
        <scheme val="minor"/>
      </rPr>
      <t xml:space="preserve"> Edition</t>
    </r>
  </si>
  <si>
    <r>
      <t>Russian / Partisan (AK)</t>
    </r>
    <r>
      <rPr>
        <vertAlign val="superscript"/>
        <sz val="10"/>
        <rFont val="Calibri"/>
        <family val="2"/>
        <scheme val="minor"/>
      </rPr>
      <t xml:space="preserve"> 12</t>
    </r>
  </si>
  <si>
    <r>
      <t>01</t>
    </r>
    <r>
      <rPr>
        <sz val="10"/>
        <color indexed="8"/>
        <rFont val="Calibri"/>
        <family val="2"/>
        <scheme val="minor"/>
      </rPr>
      <t xml:space="preserve"> w </t>
    </r>
    <r>
      <rPr>
        <sz val="10"/>
        <color indexed="10"/>
        <rFont val="Calibri"/>
        <family val="2"/>
        <scheme val="minor"/>
      </rPr>
      <t>20</t>
    </r>
  </si>
  <si>
    <r>
      <t>01</t>
    </r>
    <r>
      <rPr>
        <sz val="10"/>
        <rFont val="Calibri"/>
        <family val="2"/>
        <scheme val="minor"/>
      </rPr>
      <t xml:space="preserve"> w </t>
    </r>
    <r>
      <rPr>
        <sz val="10"/>
        <color indexed="10"/>
        <rFont val="Calibri"/>
        <family val="2"/>
        <scheme val="minor"/>
      </rPr>
      <t>03</t>
    </r>
  </si>
  <si>
    <r>
      <t>20</t>
    </r>
    <r>
      <rPr>
        <sz val="10"/>
        <rFont val="Calibri"/>
        <family val="2"/>
        <scheme val="minor"/>
      </rPr>
      <t xml:space="preserve"> w</t>
    </r>
    <r>
      <rPr>
        <sz val="10"/>
        <color indexed="10"/>
        <rFont val="Calibri"/>
        <family val="2"/>
        <scheme val="minor"/>
      </rPr>
      <t xml:space="preserve"> 21</t>
    </r>
    <r>
      <rPr>
        <sz val="10"/>
        <rFont val="Calibri"/>
        <family val="2"/>
        <scheme val="minor"/>
      </rPr>
      <t xml:space="preserve"> w </t>
    </r>
    <r>
      <rPr>
        <sz val="10"/>
        <color indexed="10"/>
        <rFont val="Calibri"/>
        <family val="2"/>
        <scheme val="minor"/>
      </rPr>
      <t>23</t>
    </r>
  </si>
  <si>
    <r>
      <t>06</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17</t>
    </r>
  </si>
  <si>
    <r>
      <t>13</t>
    </r>
    <r>
      <rPr>
        <sz val="10"/>
        <rFont val="Calibri"/>
        <family val="2"/>
        <scheme val="minor"/>
      </rPr>
      <t xml:space="preserve"> w </t>
    </r>
    <r>
      <rPr>
        <sz val="10"/>
        <color indexed="10"/>
        <rFont val="Calibri"/>
        <family val="2"/>
        <scheme val="minor"/>
      </rPr>
      <t>17</t>
    </r>
  </si>
  <si>
    <r>
      <t xml:space="preserve">08 </t>
    </r>
    <r>
      <rPr>
        <sz val="10"/>
        <rFont val="Calibri"/>
        <family val="2"/>
        <scheme val="minor"/>
      </rPr>
      <t>w</t>
    </r>
    <r>
      <rPr>
        <sz val="10"/>
        <color indexed="10"/>
        <rFont val="Calibri"/>
        <family val="2"/>
        <scheme val="minor"/>
      </rPr>
      <t xml:space="preserve"> 21</t>
    </r>
  </si>
  <si>
    <r>
      <t>ASL Module 11: Doomed Battalions 3</t>
    </r>
    <r>
      <rPr>
        <vertAlign val="superscript"/>
        <sz val="10"/>
        <rFont val="Calibri"/>
        <family val="2"/>
        <scheme val="minor"/>
      </rPr>
      <t>rd</t>
    </r>
    <r>
      <rPr>
        <sz val="10"/>
        <rFont val="Calibri"/>
        <family val="2"/>
        <scheme val="minor"/>
      </rPr>
      <t xml:space="preserve"> Edition</t>
    </r>
  </si>
  <si>
    <r>
      <t>16</t>
    </r>
    <r>
      <rPr>
        <sz val="10"/>
        <rFont val="Calibri"/>
        <family val="2"/>
        <scheme val="minor"/>
      </rPr>
      <t xml:space="preserve"> w </t>
    </r>
    <r>
      <rPr>
        <sz val="10"/>
        <color indexed="10"/>
        <rFont val="Calibri"/>
        <family val="2"/>
        <scheme val="minor"/>
      </rPr>
      <t>23</t>
    </r>
  </si>
  <si>
    <r>
      <t>Italian Nationalist</t>
    </r>
    <r>
      <rPr>
        <vertAlign val="superscript"/>
        <sz val="10"/>
        <rFont val="Calibri"/>
        <family val="2"/>
        <scheme val="minor"/>
      </rPr>
      <t xml:space="preserve"> 10 </t>
    </r>
  </si>
  <si>
    <r>
      <t>Italian Republican</t>
    </r>
    <r>
      <rPr>
        <vertAlign val="superscript"/>
        <sz val="10"/>
        <rFont val="Calibri"/>
        <family val="2"/>
        <scheme val="minor"/>
      </rPr>
      <t xml:space="preserve"> 1 R</t>
    </r>
  </si>
  <si>
    <r>
      <t xml:space="preserve">Norwegian </t>
    </r>
    <r>
      <rPr>
        <vertAlign val="superscript"/>
        <sz val="10"/>
        <rFont val="Calibri"/>
        <family val="2"/>
        <scheme val="minor"/>
      </rPr>
      <t xml:space="preserve">1 </t>
    </r>
    <r>
      <rPr>
        <sz val="10"/>
        <rFont val="Calibri"/>
        <family val="2"/>
        <scheme val="minor"/>
      </rPr>
      <t>/ British</t>
    </r>
  </si>
  <si>
    <r>
      <t>Yugoslavian</t>
    </r>
    <r>
      <rPr>
        <vertAlign val="superscript"/>
        <sz val="10"/>
        <rFont val="Calibri"/>
        <family val="2"/>
        <scheme val="minor"/>
      </rPr>
      <t xml:space="preserve"> 1 I</t>
    </r>
  </si>
  <si>
    <r>
      <t xml:space="preserve">Yugoslavian </t>
    </r>
    <r>
      <rPr>
        <vertAlign val="superscript"/>
        <sz val="10"/>
        <rFont val="Calibri"/>
        <family val="2"/>
        <scheme val="minor"/>
      </rPr>
      <t>1</t>
    </r>
  </si>
  <si>
    <r>
      <t xml:space="preserve">Yugoslavian </t>
    </r>
    <r>
      <rPr>
        <vertAlign val="superscript"/>
        <sz val="10"/>
        <rFont val="Calibri"/>
        <family val="2"/>
        <scheme val="minor"/>
      </rPr>
      <t xml:space="preserve">1 </t>
    </r>
    <r>
      <rPr>
        <sz val="10"/>
        <rFont val="Calibri"/>
        <family val="2"/>
        <scheme val="minor"/>
      </rPr>
      <t>/ Partisan</t>
    </r>
    <r>
      <rPr>
        <vertAlign val="superscript"/>
        <sz val="10"/>
        <rFont val="Calibri"/>
        <family val="2"/>
        <scheme val="minor"/>
      </rPr>
      <t xml:space="preserve"> 12</t>
    </r>
  </si>
  <si>
    <r>
      <t xml:space="preserve">22 </t>
    </r>
    <r>
      <rPr>
        <sz val="10"/>
        <rFont val="Calibri"/>
        <family val="2"/>
        <scheme val="minor"/>
      </rPr>
      <t>w</t>
    </r>
    <r>
      <rPr>
        <sz val="10"/>
        <color indexed="10"/>
        <rFont val="Calibri"/>
        <family val="2"/>
        <scheme val="minor"/>
      </rPr>
      <t xml:space="preserve"> 49</t>
    </r>
  </si>
  <si>
    <r>
      <t>Hungarian</t>
    </r>
    <r>
      <rPr>
        <vertAlign val="superscript"/>
        <sz val="10"/>
        <rFont val="Calibri"/>
        <family val="2"/>
        <scheme val="minor"/>
      </rPr>
      <t xml:space="preserve"> 3 </t>
    </r>
    <r>
      <rPr>
        <sz val="10"/>
        <rFont val="Calibri"/>
        <family val="2"/>
        <scheme val="minor"/>
      </rPr>
      <t>/ German</t>
    </r>
  </si>
  <si>
    <r>
      <t>41</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46</t>
    </r>
    <r>
      <rPr>
        <sz val="10"/>
        <rFont val="Calibri"/>
        <family val="2"/>
        <scheme val="minor"/>
      </rPr>
      <t xml:space="preserve"> w </t>
    </r>
    <r>
      <rPr>
        <sz val="10"/>
        <color indexed="10"/>
        <rFont val="Calibri"/>
        <family val="2"/>
        <scheme val="minor"/>
      </rPr>
      <t>50</t>
    </r>
  </si>
  <si>
    <r>
      <t>ASL Module 13: Rising Sun 2</t>
    </r>
    <r>
      <rPr>
        <vertAlign val="superscript"/>
        <sz val="10"/>
        <rFont val="Calibri"/>
        <family val="2"/>
        <scheme val="minor"/>
      </rPr>
      <t>nd</t>
    </r>
    <r>
      <rPr>
        <sz val="10"/>
        <rFont val="Calibri"/>
        <family val="2"/>
        <scheme val="minor"/>
      </rPr>
      <t xml:space="preserve"> Edition</t>
    </r>
  </si>
  <si>
    <r>
      <rPr>
        <sz val="10"/>
        <color rgb="FFFF0000"/>
        <rFont val="Calibri"/>
        <family val="2"/>
        <scheme val="minor"/>
      </rPr>
      <t>35</t>
    </r>
    <r>
      <rPr>
        <sz val="10"/>
        <rFont val="Calibri"/>
        <family val="2"/>
        <scheme val="minor"/>
      </rPr>
      <t xml:space="preserve"> w</t>
    </r>
    <r>
      <rPr>
        <sz val="10"/>
        <color rgb="FFFF0000"/>
        <rFont val="Calibri"/>
        <family val="2"/>
        <scheme val="minor"/>
      </rPr>
      <t xml:space="preserve"> 37</t>
    </r>
    <r>
      <rPr>
        <sz val="10"/>
        <rFont val="Calibri"/>
        <family val="2"/>
        <scheme val="minor"/>
      </rPr>
      <t xml:space="preserve"> w </t>
    </r>
    <r>
      <rPr>
        <sz val="10"/>
        <color rgb="FFFF0000"/>
        <rFont val="Calibri"/>
        <family val="2"/>
        <scheme val="minor"/>
      </rPr>
      <t>38</t>
    </r>
  </si>
  <si>
    <r>
      <t>16</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44</t>
    </r>
  </si>
  <si>
    <r>
      <t>05</t>
    </r>
    <r>
      <rPr>
        <sz val="10"/>
        <rFont val="Calibri"/>
        <family val="2"/>
        <scheme val="minor"/>
      </rPr>
      <t xml:space="preserve"> w </t>
    </r>
    <r>
      <rPr>
        <sz val="10"/>
        <color indexed="10"/>
        <rFont val="Calibri"/>
        <family val="2"/>
        <scheme val="minor"/>
      </rPr>
      <t>07</t>
    </r>
  </si>
  <si>
    <r>
      <rPr>
        <sz val="10"/>
        <rFont val="Calibri"/>
        <family val="2"/>
        <scheme val="minor"/>
      </rPr>
      <t xml:space="preserve">32 w </t>
    </r>
    <r>
      <rPr>
        <sz val="10"/>
        <color indexed="10"/>
        <rFont val="Calibri"/>
        <family val="2"/>
        <scheme val="minor"/>
      </rPr>
      <t>34</t>
    </r>
    <r>
      <rPr>
        <sz val="10"/>
        <rFont val="Calibri"/>
        <family val="2"/>
        <scheme val="minor"/>
      </rPr>
      <t xml:space="preserve"> w </t>
    </r>
    <r>
      <rPr>
        <sz val="10"/>
        <color indexed="10"/>
        <rFont val="Calibri"/>
        <family val="2"/>
        <scheme val="minor"/>
      </rPr>
      <t>42</t>
    </r>
    <r>
      <rPr>
        <sz val="10"/>
        <rFont val="Calibri"/>
        <family val="2"/>
        <scheme val="minor"/>
      </rPr>
      <t xml:space="preserve"> w 52</t>
    </r>
  </si>
  <si>
    <r>
      <t>24</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rgb="FFFF0000"/>
        <rFont val="Calibri"/>
        <family val="2"/>
        <scheme val="minor"/>
      </rPr>
      <t>42</t>
    </r>
    <r>
      <rPr>
        <sz val="10"/>
        <rFont val="Calibri"/>
        <family val="2"/>
        <scheme val="minor"/>
      </rPr>
      <t xml:space="preserve"> w </t>
    </r>
    <r>
      <rPr>
        <sz val="10"/>
        <color indexed="10"/>
        <rFont val="Calibri"/>
        <family val="2"/>
        <scheme val="minor"/>
      </rPr>
      <t>44</t>
    </r>
  </si>
  <si>
    <r>
      <t>32</t>
    </r>
    <r>
      <rPr>
        <sz val="10"/>
        <rFont val="Calibri"/>
        <family val="2"/>
        <scheme val="minor"/>
      </rPr>
      <t xml:space="preserve"> w </t>
    </r>
    <r>
      <rPr>
        <sz val="10"/>
        <color indexed="10"/>
        <rFont val="Calibri"/>
        <family val="2"/>
        <scheme val="minor"/>
      </rPr>
      <t>52</t>
    </r>
  </si>
  <si>
    <r>
      <t>08</t>
    </r>
    <r>
      <rPr>
        <sz val="10"/>
        <rFont val="Calibri"/>
        <family val="2"/>
        <scheme val="minor"/>
      </rPr>
      <t xml:space="preserve"> w </t>
    </r>
    <r>
      <rPr>
        <sz val="10"/>
        <color indexed="10"/>
        <rFont val="Calibri"/>
        <family val="2"/>
        <scheme val="minor"/>
      </rPr>
      <t>40</t>
    </r>
  </si>
  <si>
    <r>
      <t xml:space="preserve">5 </t>
    </r>
    <r>
      <rPr>
        <sz val="10"/>
        <rFont val="Calibri"/>
        <family val="2"/>
        <scheme val="minor"/>
      </rPr>
      <t>w</t>
    </r>
    <r>
      <rPr>
        <sz val="10"/>
        <color indexed="10"/>
        <rFont val="Calibri"/>
        <family val="2"/>
        <scheme val="minor"/>
      </rPr>
      <t>16</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rgb="FFFF0000"/>
        <rFont val="Calibri"/>
        <family val="2"/>
        <scheme val="minor"/>
      </rPr>
      <t>19</t>
    </r>
    <r>
      <rPr>
        <sz val="10"/>
        <rFont val="Calibri"/>
        <family val="2"/>
        <scheme val="minor"/>
      </rPr>
      <t xml:space="preserve"> w </t>
    </r>
    <r>
      <rPr>
        <sz val="10"/>
        <color indexed="10"/>
        <rFont val="Calibri"/>
        <family val="2"/>
        <scheme val="minor"/>
      </rPr>
      <t>42</t>
    </r>
    <r>
      <rPr>
        <sz val="10"/>
        <rFont val="Calibri"/>
        <family val="2"/>
        <scheme val="minor"/>
      </rPr>
      <t xml:space="preserve"> w</t>
    </r>
    <r>
      <rPr>
        <sz val="10"/>
        <color indexed="10"/>
        <rFont val="Calibri"/>
        <family val="2"/>
        <scheme val="minor"/>
      </rPr>
      <t xml:space="preserve"> 52</t>
    </r>
  </si>
  <si>
    <r>
      <t>32</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rgb="FFFF0000"/>
        <rFont val="Calibri"/>
        <family val="2"/>
        <scheme val="minor"/>
      </rPr>
      <t>52</t>
    </r>
    <r>
      <rPr>
        <sz val="10"/>
        <rFont val="Calibri"/>
        <family val="2"/>
        <scheme val="minor"/>
      </rPr>
      <t xml:space="preserve"> w </t>
    </r>
    <r>
      <rPr>
        <sz val="10"/>
        <color indexed="10"/>
        <rFont val="Calibri"/>
        <family val="2"/>
        <scheme val="minor"/>
      </rPr>
      <t>44</t>
    </r>
  </si>
  <si>
    <r>
      <t>02</t>
    </r>
    <r>
      <rPr>
        <sz val="10"/>
        <rFont val="Calibri"/>
        <family val="2"/>
        <scheme val="minor"/>
      </rPr>
      <t xml:space="preserve"> w </t>
    </r>
    <r>
      <rPr>
        <sz val="10"/>
        <color indexed="10"/>
        <rFont val="Calibri"/>
        <family val="2"/>
        <scheme val="minor"/>
      </rPr>
      <t>19</t>
    </r>
  </si>
  <si>
    <r>
      <t xml:space="preserve">15 </t>
    </r>
    <r>
      <rPr>
        <sz val="10"/>
        <rFont val="Calibri"/>
        <family val="2"/>
        <scheme val="minor"/>
      </rPr>
      <t xml:space="preserve">w </t>
    </r>
    <r>
      <rPr>
        <sz val="10"/>
        <color rgb="FFFF0000"/>
        <rFont val="Calibri"/>
        <family val="2"/>
        <scheme val="minor"/>
      </rPr>
      <t>22</t>
    </r>
  </si>
  <si>
    <r>
      <t xml:space="preserve">27 </t>
    </r>
    <r>
      <rPr>
        <sz val="10"/>
        <rFont val="Calibri"/>
        <family val="2"/>
        <scheme val="minor"/>
      </rPr>
      <t xml:space="preserve">w </t>
    </r>
    <r>
      <rPr>
        <sz val="10"/>
        <color rgb="FFFF0000"/>
        <rFont val="Calibri"/>
        <family val="2"/>
        <scheme val="minor"/>
      </rPr>
      <t>28</t>
    </r>
  </si>
  <si>
    <r>
      <t>French Foreign Legion/ Norwegian</t>
    </r>
    <r>
      <rPr>
        <vertAlign val="superscript"/>
        <sz val="10"/>
        <rFont val="Calibri"/>
        <family val="2"/>
        <scheme val="minor"/>
      </rPr>
      <t xml:space="preserve"> 1</t>
    </r>
  </si>
  <si>
    <r>
      <t>German (SS)</t>
    </r>
    <r>
      <rPr>
        <vertAlign val="superscript"/>
        <sz val="10"/>
        <rFont val="Calibri"/>
        <family val="2"/>
        <scheme val="minor"/>
      </rPr>
      <t xml:space="preserve"> Al</t>
    </r>
  </si>
  <si>
    <r>
      <t xml:space="preserve">10 </t>
    </r>
    <r>
      <rPr>
        <sz val="10"/>
        <rFont val="Calibri"/>
        <family val="2"/>
        <scheme val="minor"/>
      </rPr>
      <t>w</t>
    </r>
    <r>
      <rPr>
        <sz val="10"/>
        <color indexed="10"/>
        <rFont val="Calibri"/>
        <family val="2"/>
        <scheme val="minor"/>
      </rPr>
      <t xml:space="preserve"> 24</t>
    </r>
  </si>
  <si>
    <r>
      <t>18</t>
    </r>
    <r>
      <rPr>
        <sz val="10"/>
        <rFont val="Calibri"/>
        <family val="2"/>
        <scheme val="minor"/>
      </rPr>
      <t xml:space="preserve"> w</t>
    </r>
    <r>
      <rPr>
        <sz val="10"/>
        <color indexed="10"/>
        <rFont val="Calibri"/>
        <family val="2"/>
        <scheme val="minor"/>
      </rPr>
      <t xml:space="preserve"> 23 </t>
    </r>
    <r>
      <rPr>
        <sz val="10"/>
        <rFont val="Calibri"/>
        <family val="2"/>
        <scheme val="minor"/>
      </rPr>
      <t>w</t>
    </r>
    <r>
      <rPr>
        <sz val="10"/>
        <color indexed="10"/>
        <rFont val="Calibri"/>
        <family val="2"/>
        <scheme val="minor"/>
      </rPr>
      <t xml:space="preserve"> 49</t>
    </r>
  </si>
  <si>
    <r>
      <t>Japanese / Korean</t>
    </r>
    <r>
      <rPr>
        <vertAlign val="superscript"/>
        <sz val="10"/>
        <rFont val="Calibri"/>
        <family val="2"/>
        <scheme val="minor"/>
      </rPr>
      <t xml:space="preserve"> 5 J</t>
    </r>
  </si>
  <si>
    <r>
      <t>German (SS)</t>
    </r>
    <r>
      <rPr>
        <vertAlign val="superscript"/>
        <sz val="10"/>
        <rFont val="Calibri"/>
        <family val="2"/>
        <scheme val="minor"/>
      </rPr>
      <t xml:space="preserve"> FB </t>
    </r>
    <r>
      <rPr>
        <sz val="10"/>
        <rFont val="Calibri"/>
        <family val="2"/>
        <scheme val="minor"/>
      </rPr>
      <t>/ Hungarian</t>
    </r>
    <r>
      <rPr>
        <vertAlign val="superscript"/>
        <sz val="10"/>
        <rFont val="Calibri"/>
        <family val="2"/>
        <scheme val="minor"/>
      </rPr>
      <t xml:space="preserve"> 9</t>
    </r>
  </si>
  <si>
    <r>
      <t>Hungarian</t>
    </r>
    <r>
      <rPr>
        <vertAlign val="superscript"/>
        <sz val="10"/>
        <rFont val="Calibri"/>
        <family val="2"/>
        <scheme val="minor"/>
      </rPr>
      <t xml:space="preserve"> 9 </t>
    </r>
    <r>
      <rPr>
        <sz val="10"/>
        <rFont val="Calibri"/>
        <family val="2"/>
        <scheme val="minor"/>
      </rPr>
      <t>/ German</t>
    </r>
    <r>
      <rPr>
        <vertAlign val="superscript"/>
        <sz val="10"/>
        <rFont val="Calibri"/>
        <family val="2"/>
        <scheme val="minor"/>
      </rPr>
      <t xml:space="preserve"> 8 FB</t>
    </r>
  </si>
  <si>
    <r>
      <t>Hungarian</t>
    </r>
    <r>
      <rPr>
        <vertAlign val="superscript"/>
        <sz val="10"/>
        <rFont val="Calibri"/>
        <family val="2"/>
        <scheme val="minor"/>
      </rPr>
      <t xml:space="preserve"> 9 </t>
    </r>
    <r>
      <rPr>
        <sz val="10"/>
        <rFont val="Calibri"/>
        <family val="2"/>
        <scheme val="minor"/>
      </rPr>
      <t>/ German (SS)</t>
    </r>
  </si>
  <si>
    <r>
      <t>Hungarian</t>
    </r>
    <r>
      <rPr>
        <vertAlign val="superscript"/>
        <sz val="10"/>
        <rFont val="Calibri"/>
        <family val="2"/>
        <scheme val="minor"/>
      </rPr>
      <t xml:space="preserve"> 9 </t>
    </r>
    <r>
      <rPr>
        <sz val="10"/>
        <rFont val="Calibri"/>
        <family val="2"/>
        <scheme val="minor"/>
      </rPr>
      <t>/ German</t>
    </r>
    <r>
      <rPr>
        <vertAlign val="superscript"/>
        <sz val="10"/>
        <rFont val="Calibri"/>
        <family val="2"/>
        <scheme val="minor"/>
      </rPr>
      <t xml:space="preserve"> FB</t>
    </r>
  </si>
  <si>
    <r>
      <t>German (SS) / Hungarian</t>
    </r>
    <r>
      <rPr>
        <vertAlign val="superscript"/>
        <sz val="10"/>
        <rFont val="Calibri"/>
        <family val="2"/>
        <scheme val="minor"/>
      </rPr>
      <t xml:space="preserve"> 9</t>
    </r>
  </si>
  <si>
    <r>
      <t>Russian</t>
    </r>
    <r>
      <rPr>
        <vertAlign val="superscript"/>
        <sz val="10"/>
        <rFont val="Calibri"/>
        <family val="2"/>
        <scheme val="minor"/>
      </rPr>
      <t xml:space="preserve"> </t>
    </r>
    <r>
      <rPr>
        <sz val="10"/>
        <rFont val="Calibri"/>
        <family val="2"/>
        <scheme val="minor"/>
      </rPr>
      <t>/ Hungarian</t>
    </r>
    <r>
      <rPr>
        <vertAlign val="superscript"/>
        <sz val="10"/>
        <rFont val="Calibri"/>
        <family val="2"/>
        <scheme val="minor"/>
      </rPr>
      <t xml:space="preserve"> 9</t>
    </r>
  </si>
  <si>
    <r>
      <t xml:space="preserve">MMP: FB (NE) </t>
    </r>
    <r>
      <rPr>
        <sz val="10"/>
        <rFont val="Calibri"/>
        <family val="2"/>
        <scheme val="minor"/>
      </rPr>
      <t>w</t>
    </r>
    <r>
      <rPr>
        <sz val="10"/>
        <color indexed="10"/>
        <rFont val="Calibri"/>
        <family val="2"/>
        <scheme val="minor"/>
      </rPr>
      <t xml:space="preserve"> MMP: FB (SE)</t>
    </r>
  </si>
  <si>
    <r>
      <t>German (SS)</t>
    </r>
    <r>
      <rPr>
        <vertAlign val="superscript"/>
        <sz val="10"/>
        <rFont val="Calibri"/>
        <family val="2"/>
        <scheme val="minor"/>
      </rPr>
      <t xml:space="preserve"> FB </t>
    </r>
    <r>
      <rPr>
        <sz val="10"/>
        <rFont val="Calibri"/>
        <family val="2"/>
        <scheme val="minor"/>
      </rPr>
      <t>/ Hungarian</t>
    </r>
    <r>
      <rPr>
        <vertAlign val="superscript"/>
        <sz val="10"/>
        <rFont val="Calibri"/>
        <family val="2"/>
        <scheme val="minor"/>
      </rPr>
      <t xml:space="preserve"> 1</t>
    </r>
  </si>
  <si>
    <r>
      <t xml:space="preserve">MMP: FB (SE) </t>
    </r>
    <r>
      <rPr>
        <sz val="10"/>
        <rFont val="Calibri"/>
        <family val="2"/>
        <scheme val="minor"/>
      </rPr>
      <t>w</t>
    </r>
    <r>
      <rPr>
        <sz val="10"/>
        <color indexed="10"/>
        <rFont val="Calibri"/>
        <family val="2"/>
        <scheme val="minor"/>
      </rPr>
      <t xml:space="preserve"> MMP: FB (SW)</t>
    </r>
  </si>
  <si>
    <r>
      <t>German (SS)</t>
    </r>
    <r>
      <rPr>
        <vertAlign val="superscript"/>
        <sz val="10"/>
        <rFont val="Calibri"/>
        <family val="2"/>
        <scheme val="minor"/>
      </rPr>
      <t xml:space="preserve"> FB</t>
    </r>
  </si>
  <si>
    <r>
      <t xml:space="preserve">MMP: FB (NW) </t>
    </r>
    <r>
      <rPr>
        <sz val="10"/>
        <rFont val="Calibri"/>
        <family val="2"/>
        <scheme val="minor"/>
      </rPr>
      <t>w</t>
    </r>
    <r>
      <rPr>
        <sz val="10"/>
        <color indexed="10"/>
        <rFont val="Calibri"/>
        <family val="2"/>
        <scheme val="minor"/>
      </rPr>
      <t xml:space="preserve"> MMP: FB (NE)</t>
    </r>
  </si>
  <si>
    <r>
      <t xml:space="preserve">40 </t>
    </r>
    <r>
      <rPr>
        <sz val="10"/>
        <rFont val="Calibri"/>
        <family val="2"/>
        <scheme val="minor"/>
      </rPr>
      <t>w</t>
    </r>
    <r>
      <rPr>
        <sz val="10"/>
        <color indexed="10"/>
        <rFont val="Calibri"/>
        <family val="2"/>
        <scheme val="minor"/>
      </rPr>
      <t xml:space="preserve"> 42</t>
    </r>
  </si>
  <si>
    <r>
      <t xml:space="preserve">34 </t>
    </r>
    <r>
      <rPr>
        <sz val="10"/>
        <rFont val="Calibri"/>
        <family val="2"/>
        <scheme val="minor"/>
      </rPr>
      <t>w</t>
    </r>
    <r>
      <rPr>
        <sz val="10"/>
        <color indexed="10"/>
        <rFont val="Calibri"/>
        <family val="2"/>
        <scheme val="minor"/>
      </rPr>
      <t xml:space="preserve"> 36</t>
    </r>
  </si>
  <si>
    <r>
      <t xml:space="preserve">40 </t>
    </r>
    <r>
      <rPr>
        <sz val="10"/>
        <rFont val="Calibri"/>
        <family val="2"/>
        <scheme val="minor"/>
      </rPr>
      <t>w</t>
    </r>
    <r>
      <rPr>
        <sz val="10"/>
        <color indexed="10"/>
        <rFont val="Calibri"/>
        <family val="2"/>
        <scheme val="minor"/>
      </rPr>
      <t xml:space="preserve"> 52</t>
    </r>
  </si>
  <si>
    <r>
      <t xml:space="preserve">11 </t>
    </r>
    <r>
      <rPr>
        <sz val="10"/>
        <rFont val="Calibri"/>
        <family val="2"/>
        <scheme val="minor"/>
      </rPr>
      <t>w</t>
    </r>
    <r>
      <rPr>
        <sz val="10"/>
        <color indexed="10"/>
        <rFont val="Calibri"/>
        <family val="2"/>
        <scheme val="minor"/>
      </rPr>
      <t xml:space="preserve"> 36</t>
    </r>
  </si>
  <si>
    <r>
      <t>05</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34</t>
    </r>
  </si>
  <si>
    <r>
      <t>04</t>
    </r>
    <r>
      <rPr>
        <sz val="10"/>
        <rFont val="Calibri"/>
        <family val="2"/>
        <scheme val="minor"/>
      </rPr>
      <t xml:space="preserve"> w </t>
    </r>
    <r>
      <rPr>
        <sz val="10"/>
        <color indexed="10"/>
        <rFont val="Calibri"/>
        <family val="2"/>
        <scheme val="minor"/>
      </rPr>
      <t>49</t>
    </r>
  </si>
  <si>
    <r>
      <t>04</t>
    </r>
    <r>
      <rPr>
        <sz val="10"/>
        <rFont val="Calibri"/>
        <family val="2"/>
        <scheme val="minor"/>
      </rPr>
      <t xml:space="preserve"> w </t>
    </r>
    <r>
      <rPr>
        <sz val="10"/>
        <color indexed="10"/>
        <rFont val="Calibri"/>
        <family val="2"/>
        <scheme val="minor"/>
      </rPr>
      <t>46</t>
    </r>
  </si>
  <si>
    <r>
      <t>u</t>
    </r>
    <r>
      <rPr>
        <sz val="10"/>
        <rFont val="Calibri"/>
        <family val="2"/>
        <scheme val="minor"/>
      </rPr>
      <t xml:space="preserve"> w </t>
    </r>
    <r>
      <rPr>
        <sz val="10"/>
        <color indexed="10"/>
        <rFont val="Calibri"/>
        <family val="2"/>
        <scheme val="minor"/>
      </rPr>
      <t>y</t>
    </r>
  </si>
  <si>
    <r>
      <t xml:space="preserve">10 </t>
    </r>
    <r>
      <rPr>
        <sz val="10"/>
        <rFont val="Calibri"/>
        <family val="2"/>
        <scheme val="minor"/>
      </rPr>
      <t xml:space="preserve">w </t>
    </r>
    <r>
      <rPr>
        <sz val="10"/>
        <color rgb="FFFF0000"/>
        <rFont val="Calibri"/>
        <family val="2"/>
        <scheme val="minor"/>
      </rPr>
      <t>32</t>
    </r>
  </si>
  <si>
    <r>
      <t>44</t>
    </r>
    <r>
      <rPr>
        <sz val="10"/>
        <rFont val="Calibri"/>
        <family val="2"/>
        <scheme val="minor"/>
      </rPr>
      <t xml:space="preserve"> w </t>
    </r>
    <r>
      <rPr>
        <sz val="10"/>
        <color indexed="10"/>
        <rFont val="Calibri"/>
        <family val="2"/>
        <scheme val="minor"/>
      </rPr>
      <t>46</t>
    </r>
  </si>
  <si>
    <r>
      <t>05</t>
    </r>
    <r>
      <rPr>
        <sz val="10"/>
        <rFont val="Calibri"/>
        <family val="2"/>
        <scheme val="minor"/>
      </rPr>
      <t xml:space="preserve"> w </t>
    </r>
    <r>
      <rPr>
        <sz val="10"/>
        <color indexed="10"/>
        <rFont val="Calibri"/>
        <family val="2"/>
        <scheme val="minor"/>
      </rPr>
      <t>47</t>
    </r>
  </si>
  <si>
    <r>
      <t>14</t>
    </r>
    <r>
      <rPr>
        <sz val="10"/>
        <rFont val="Calibri"/>
        <family val="2"/>
        <scheme val="minor"/>
      </rPr>
      <t xml:space="preserve"> w </t>
    </r>
    <r>
      <rPr>
        <sz val="10"/>
        <color indexed="10"/>
        <rFont val="Calibri"/>
        <family val="2"/>
        <scheme val="minor"/>
      </rPr>
      <t>17</t>
    </r>
  </si>
  <si>
    <r>
      <t>American</t>
    </r>
    <r>
      <rPr>
        <vertAlign val="superscript"/>
        <sz val="10"/>
        <rFont val="Calibri"/>
        <family val="2"/>
        <scheme val="minor"/>
      </rPr>
      <t xml:space="preserve"> B</t>
    </r>
    <r>
      <rPr>
        <sz val="10"/>
        <rFont val="Calibri"/>
        <family val="2"/>
        <scheme val="minor"/>
      </rPr>
      <t xml:space="preserve"> / British / French</t>
    </r>
  </si>
  <si>
    <r>
      <t xml:space="preserve">British </t>
    </r>
    <r>
      <rPr>
        <vertAlign val="superscript"/>
        <sz val="10"/>
        <rFont val="Calibri"/>
        <family val="2"/>
        <scheme val="minor"/>
      </rPr>
      <t>F</t>
    </r>
  </si>
  <si>
    <r>
      <t>08</t>
    </r>
    <r>
      <rPr>
        <sz val="10"/>
        <rFont val="Calibri"/>
        <family val="2"/>
        <scheme val="minor"/>
      </rPr>
      <t xml:space="preserve"> w </t>
    </r>
    <r>
      <rPr>
        <sz val="10"/>
        <color indexed="10"/>
        <rFont val="Calibri"/>
        <family val="2"/>
        <scheme val="minor"/>
      </rPr>
      <t>12</t>
    </r>
  </si>
  <si>
    <r>
      <t>36</t>
    </r>
    <r>
      <rPr>
        <sz val="10"/>
        <rFont val="Calibri"/>
        <family val="2"/>
        <scheme val="minor"/>
      </rPr>
      <t xml:space="preserve"> w </t>
    </r>
    <r>
      <rPr>
        <sz val="10"/>
        <color indexed="10"/>
        <rFont val="Calibri"/>
        <family val="2"/>
        <scheme val="minor"/>
      </rPr>
      <t>41</t>
    </r>
  </si>
  <si>
    <r>
      <t xml:space="preserve">New Zealand </t>
    </r>
    <r>
      <rPr>
        <vertAlign val="superscript"/>
        <sz val="10"/>
        <rFont val="Calibri"/>
        <family val="2"/>
        <scheme val="minor"/>
      </rPr>
      <t>4 I</t>
    </r>
    <r>
      <rPr>
        <sz val="10"/>
        <rFont val="Calibri"/>
        <family val="2"/>
        <scheme val="minor"/>
      </rPr>
      <t xml:space="preserve"> / Partisan </t>
    </r>
    <r>
      <rPr>
        <vertAlign val="superscript"/>
        <sz val="10"/>
        <rFont val="Calibri"/>
        <family val="2"/>
        <scheme val="minor"/>
      </rPr>
      <t>12</t>
    </r>
  </si>
  <si>
    <r>
      <t>25</t>
    </r>
    <r>
      <rPr>
        <sz val="10"/>
        <rFont val="Calibri"/>
        <family val="2"/>
        <scheme val="minor"/>
      </rPr>
      <t xml:space="preserve"> w </t>
    </r>
    <r>
      <rPr>
        <sz val="10"/>
        <color indexed="10"/>
        <rFont val="Calibri"/>
        <family val="2"/>
        <scheme val="minor"/>
      </rPr>
      <t>25</t>
    </r>
    <r>
      <rPr>
        <sz val="10"/>
        <rFont val="Arial"/>
        <family val="2"/>
      </rPr>
      <t/>
    </r>
  </si>
  <si>
    <r>
      <t xml:space="preserve">Partisan (FFI) </t>
    </r>
    <r>
      <rPr>
        <vertAlign val="superscript"/>
        <sz val="10"/>
        <rFont val="Calibri"/>
        <family val="2"/>
        <scheme val="minor"/>
      </rPr>
      <t>12 B</t>
    </r>
  </si>
  <si>
    <r>
      <t>19</t>
    </r>
    <r>
      <rPr>
        <sz val="10"/>
        <rFont val="Calibri"/>
        <family val="2"/>
        <scheme val="minor"/>
      </rPr>
      <t xml:space="preserve"> w </t>
    </r>
    <r>
      <rPr>
        <sz val="10"/>
        <color indexed="10"/>
        <rFont val="Calibri"/>
        <family val="2"/>
        <scheme val="minor"/>
      </rPr>
      <t>42</t>
    </r>
  </si>
  <si>
    <r>
      <t>03</t>
    </r>
    <r>
      <rPr>
        <sz val="10"/>
        <rFont val="Calibri"/>
        <family val="2"/>
        <scheme val="minor"/>
      </rPr>
      <t xml:space="preserve"> w </t>
    </r>
    <r>
      <rPr>
        <sz val="10"/>
        <color indexed="10"/>
        <rFont val="Calibri"/>
        <family val="2"/>
        <scheme val="minor"/>
      </rPr>
      <t>12</t>
    </r>
    <r>
      <rPr>
        <sz val="10"/>
        <rFont val="Calibri"/>
        <family val="2"/>
        <scheme val="minor"/>
      </rPr>
      <t xml:space="preserve"> w </t>
    </r>
    <r>
      <rPr>
        <sz val="10"/>
        <color indexed="10"/>
        <rFont val="Calibri"/>
        <family val="2"/>
        <scheme val="minor"/>
      </rPr>
      <t>13</t>
    </r>
    <r>
      <rPr>
        <sz val="10"/>
        <rFont val="Calibri"/>
        <family val="2"/>
        <scheme val="minor"/>
      </rPr>
      <t xml:space="preserve"> w </t>
    </r>
    <r>
      <rPr>
        <sz val="10"/>
        <color indexed="10"/>
        <rFont val="Calibri"/>
        <family val="2"/>
        <scheme val="minor"/>
      </rPr>
      <t>15</t>
    </r>
  </si>
  <si>
    <r>
      <t>02</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35</t>
    </r>
    <r>
      <rPr>
        <sz val="10"/>
        <rFont val="Arial"/>
        <family val="2"/>
      </rPr>
      <t/>
    </r>
  </si>
  <si>
    <r>
      <t>02</t>
    </r>
    <r>
      <rPr>
        <sz val="10"/>
        <rFont val="Calibri"/>
        <family val="2"/>
        <scheme val="minor"/>
      </rPr>
      <t xml:space="preserve"> w </t>
    </r>
    <r>
      <rPr>
        <sz val="10"/>
        <color indexed="10"/>
        <rFont val="Calibri"/>
        <family val="2"/>
        <scheme val="minor"/>
      </rPr>
      <t xml:space="preserve">03 </t>
    </r>
    <r>
      <rPr>
        <sz val="10"/>
        <rFont val="Calibri"/>
        <family val="2"/>
        <scheme val="minor"/>
      </rPr>
      <t xml:space="preserve">w </t>
    </r>
    <r>
      <rPr>
        <sz val="10"/>
        <color indexed="10"/>
        <rFont val="Calibri"/>
        <family val="2"/>
        <scheme val="minor"/>
      </rPr>
      <t>15</t>
    </r>
    <r>
      <rPr>
        <sz val="10"/>
        <rFont val="Calibri"/>
        <family val="2"/>
        <scheme val="minor"/>
      </rPr>
      <t xml:space="preserve"> w </t>
    </r>
    <r>
      <rPr>
        <sz val="10"/>
        <color indexed="10"/>
        <rFont val="Calibri"/>
        <family val="2"/>
        <scheme val="minor"/>
      </rPr>
      <t>41</t>
    </r>
  </si>
  <si>
    <r>
      <t>British/ Canadien</t>
    </r>
    <r>
      <rPr>
        <vertAlign val="superscript"/>
        <sz val="10"/>
        <rFont val="Calibri"/>
        <family val="2"/>
        <scheme val="minor"/>
      </rPr>
      <t xml:space="preserve"> 4</t>
    </r>
  </si>
  <si>
    <r>
      <t xml:space="preserve">11 w </t>
    </r>
    <r>
      <rPr>
        <sz val="10"/>
        <color rgb="FFFF0000"/>
        <rFont val="Calibri"/>
        <family val="2"/>
        <scheme val="minor"/>
      </rPr>
      <t>4</t>
    </r>
  </si>
  <si>
    <r>
      <t xml:space="preserve">4 w 5  </t>
    </r>
    <r>
      <rPr>
        <sz val="10"/>
        <color theme="4"/>
        <rFont val="Calibri"/>
        <family val="2"/>
        <scheme val="minor"/>
      </rPr>
      <t>&amp;</t>
    </r>
    <r>
      <rPr>
        <sz val="10"/>
        <rFont val="Calibri"/>
        <family val="2"/>
        <scheme val="minor"/>
      </rPr>
      <t xml:space="preserve">  4 w 12 w 6  </t>
    </r>
  </si>
  <si>
    <r>
      <t xml:space="preserve">11 w </t>
    </r>
    <r>
      <rPr>
        <sz val="10"/>
        <color rgb="FFFF0000"/>
        <rFont val="Calibri"/>
        <family val="2"/>
        <scheme val="minor"/>
      </rPr>
      <t>10</t>
    </r>
  </si>
  <si>
    <r>
      <t>Solitaire ASL 2</t>
    </r>
    <r>
      <rPr>
        <u/>
        <vertAlign val="superscript"/>
        <sz val="10"/>
        <rFont val="Calibri"/>
        <family val="2"/>
        <scheme val="minor"/>
      </rPr>
      <t>nd</t>
    </r>
    <r>
      <rPr>
        <u/>
        <sz val="10"/>
        <rFont val="Calibri"/>
        <family val="2"/>
        <scheme val="minor"/>
      </rPr>
      <t xml:space="preserve"> Edition</t>
    </r>
  </si>
  <si>
    <r>
      <t>Solitaire ASL 2</t>
    </r>
    <r>
      <rPr>
        <vertAlign val="superscript"/>
        <sz val="10"/>
        <rFont val="Calibri"/>
        <family val="2"/>
        <scheme val="minor"/>
      </rPr>
      <t>nd</t>
    </r>
    <r>
      <rPr>
        <sz val="10"/>
        <rFont val="Calibri"/>
        <family val="2"/>
        <scheme val="minor"/>
      </rPr>
      <t xml:space="preserve"> Edition</t>
    </r>
  </si>
  <si>
    <r>
      <t>t</t>
    </r>
    <r>
      <rPr>
        <sz val="10"/>
        <rFont val="Calibri"/>
        <family val="2"/>
        <scheme val="minor"/>
      </rPr>
      <t xml:space="preserve"> w</t>
    </r>
    <r>
      <rPr>
        <sz val="10"/>
        <color indexed="10"/>
        <rFont val="Calibri"/>
        <family val="2"/>
        <scheme val="minor"/>
      </rPr>
      <t xml:space="preserve"> v</t>
    </r>
  </si>
  <si>
    <r>
      <t xml:space="preserve">5a w </t>
    </r>
    <r>
      <rPr>
        <sz val="10"/>
        <color rgb="FFFF0000"/>
        <rFont val="Calibri"/>
        <family val="2"/>
        <scheme val="minor"/>
      </rPr>
      <t xml:space="preserve">14 </t>
    </r>
    <r>
      <rPr>
        <sz val="10"/>
        <rFont val="Calibri"/>
        <family val="2"/>
        <scheme val="minor"/>
      </rPr>
      <t xml:space="preserve">w </t>
    </r>
    <r>
      <rPr>
        <sz val="10"/>
        <color rgb="FFFF0000"/>
        <rFont val="Calibri"/>
        <family val="2"/>
        <scheme val="minor"/>
      </rPr>
      <t>59</t>
    </r>
  </si>
  <si>
    <r>
      <t xml:space="preserve">t </t>
    </r>
    <r>
      <rPr>
        <sz val="10"/>
        <rFont val="Calibri"/>
        <family val="2"/>
        <scheme val="minor"/>
      </rPr>
      <t>w</t>
    </r>
    <r>
      <rPr>
        <sz val="10"/>
        <color rgb="FFFF0000"/>
        <rFont val="Calibri"/>
        <family val="2"/>
        <scheme val="minor"/>
      </rPr>
      <t xml:space="preserve"> v</t>
    </r>
  </si>
  <si>
    <r>
      <rPr>
        <sz val="10"/>
        <color rgb="FFFF0000"/>
        <rFont val="Calibri"/>
        <family val="2"/>
        <scheme val="minor"/>
      </rPr>
      <t xml:space="preserve">p </t>
    </r>
    <r>
      <rPr>
        <sz val="10"/>
        <rFont val="Calibri"/>
        <family val="2"/>
        <scheme val="minor"/>
      </rPr>
      <t xml:space="preserve">w </t>
    </r>
    <r>
      <rPr>
        <sz val="10"/>
        <color rgb="FFFF0000"/>
        <rFont val="Calibri"/>
        <family val="2"/>
        <scheme val="minor"/>
      </rPr>
      <t>59</t>
    </r>
  </si>
  <si>
    <r>
      <t xml:space="preserve">37 </t>
    </r>
    <r>
      <rPr>
        <sz val="10"/>
        <rFont val="Calibri"/>
        <family val="2"/>
        <scheme val="minor"/>
      </rPr>
      <t xml:space="preserve">w </t>
    </r>
    <r>
      <rPr>
        <sz val="10"/>
        <color rgb="FFFF0000"/>
        <rFont val="Calibri"/>
        <family val="2"/>
        <scheme val="minor"/>
      </rPr>
      <t>62</t>
    </r>
  </si>
  <si>
    <r>
      <t>German (SS)/ VGAD</t>
    </r>
    <r>
      <rPr>
        <vertAlign val="superscript"/>
        <sz val="10"/>
        <rFont val="Calibri"/>
        <family val="2"/>
        <scheme val="minor"/>
      </rPr>
      <t xml:space="preserve"> 3</t>
    </r>
  </si>
  <si>
    <r>
      <t xml:space="preserve">r </t>
    </r>
    <r>
      <rPr>
        <sz val="10"/>
        <rFont val="Calibri"/>
        <family val="2"/>
        <scheme val="minor"/>
      </rPr>
      <t xml:space="preserve">w </t>
    </r>
    <r>
      <rPr>
        <sz val="10"/>
        <color rgb="FFFF0000"/>
        <rFont val="Calibri"/>
        <family val="2"/>
        <scheme val="minor"/>
      </rPr>
      <t>z</t>
    </r>
  </si>
  <si>
    <r>
      <t>Romanian</t>
    </r>
    <r>
      <rPr>
        <vertAlign val="superscript"/>
        <sz val="10"/>
        <color indexed="8"/>
        <rFont val="Calibri"/>
        <family val="2"/>
        <scheme val="minor"/>
      </rPr>
      <t xml:space="preserve"> 3</t>
    </r>
    <r>
      <rPr>
        <sz val="10"/>
        <color indexed="8"/>
        <rFont val="Calibri"/>
        <family val="2"/>
        <scheme val="minor"/>
      </rPr>
      <t xml:space="preserve"> / German</t>
    </r>
    <r>
      <rPr>
        <vertAlign val="superscript"/>
        <sz val="10"/>
        <color indexed="8"/>
        <rFont val="Calibri"/>
        <family val="2"/>
        <scheme val="minor"/>
      </rPr>
      <t xml:space="preserve"> </t>
    </r>
  </si>
  <si>
    <r>
      <t xml:space="preserve">w </t>
    </r>
    <r>
      <rPr>
        <sz val="10"/>
        <rFont val="Calibri"/>
        <family val="2"/>
        <scheme val="minor"/>
      </rPr>
      <t>w</t>
    </r>
    <r>
      <rPr>
        <sz val="10"/>
        <color rgb="FFFF0000"/>
        <rFont val="Calibri"/>
        <family val="2"/>
        <scheme val="minor"/>
      </rPr>
      <t xml:space="preserve"> u</t>
    </r>
  </si>
  <si>
    <r>
      <rPr>
        <sz val="10"/>
        <color rgb="FFFF0000"/>
        <rFont val="Calibri"/>
        <family val="2"/>
        <scheme val="minor"/>
      </rPr>
      <t>63</t>
    </r>
    <r>
      <rPr>
        <sz val="10"/>
        <rFont val="Calibri"/>
        <family val="2"/>
        <scheme val="minor"/>
      </rPr>
      <t xml:space="preserve"> w </t>
    </r>
    <r>
      <rPr>
        <sz val="10"/>
        <color rgb="FFFF0000"/>
        <rFont val="Calibri"/>
        <family val="2"/>
        <scheme val="minor"/>
      </rPr>
      <t>68</t>
    </r>
  </si>
  <si>
    <r>
      <t>French</t>
    </r>
    <r>
      <rPr>
        <vertAlign val="superscript"/>
        <sz val="10"/>
        <rFont val="Calibri"/>
        <family val="2"/>
        <scheme val="minor"/>
      </rPr>
      <t xml:space="preserve"> I</t>
    </r>
  </si>
  <si>
    <r>
      <rPr>
        <sz val="10"/>
        <color rgb="FFFF0000"/>
        <rFont val="Calibri"/>
        <family val="2"/>
        <scheme val="minor"/>
      </rPr>
      <t>r</t>
    </r>
    <r>
      <rPr>
        <sz val="10"/>
        <rFont val="Calibri"/>
        <family val="2"/>
        <scheme val="minor"/>
      </rPr>
      <t xml:space="preserve"> w</t>
    </r>
    <r>
      <rPr>
        <sz val="10"/>
        <color rgb="FFFF0000"/>
        <rFont val="Calibri"/>
        <family val="2"/>
        <scheme val="minor"/>
      </rPr>
      <t xml:space="preserve"> z</t>
    </r>
  </si>
  <si>
    <r>
      <t xml:space="preserve">Slovakian </t>
    </r>
    <r>
      <rPr>
        <vertAlign val="superscript"/>
        <sz val="10"/>
        <rFont val="Calibri"/>
        <family val="2"/>
        <scheme val="minor"/>
      </rPr>
      <t>3</t>
    </r>
  </si>
  <si>
    <r>
      <rPr>
        <sz val="10"/>
        <color rgb="FFFF0000"/>
        <rFont val="Calibri"/>
        <family val="2"/>
        <scheme val="minor"/>
      </rPr>
      <t>b</t>
    </r>
    <r>
      <rPr>
        <sz val="10"/>
        <rFont val="Calibri"/>
        <family val="2"/>
        <scheme val="minor"/>
      </rPr>
      <t xml:space="preserve"> w </t>
    </r>
    <r>
      <rPr>
        <sz val="10"/>
        <color rgb="FFFF0000"/>
        <rFont val="Calibri"/>
        <family val="2"/>
        <scheme val="minor"/>
      </rPr>
      <t>x</t>
    </r>
  </si>
  <si>
    <r>
      <t>Hit the Beach Issue 4.4 SL201</t>
    </r>
    <r>
      <rPr>
        <i/>
        <sz val="10"/>
        <color theme="4"/>
        <rFont val="Calibri"/>
        <family val="2"/>
        <scheme val="minor"/>
      </rPr>
      <t xml:space="preserve"> (dvl)</t>
    </r>
  </si>
  <si>
    <r>
      <t>Norwegian</t>
    </r>
    <r>
      <rPr>
        <vertAlign val="superscript"/>
        <sz val="10"/>
        <color indexed="8"/>
        <rFont val="Calibri"/>
        <family val="2"/>
        <scheme val="minor"/>
      </rPr>
      <t xml:space="preserve"> 1</t>
    </r>
    <r>
      <rPr>
        <sz val="10"/>
        <color indexed="8"/>
        <rFont val="Calibri"/>
        <family val="2"/>
        <scheme val="minor"/>
      </rPr>
      <t xml:space="preserve"> / Free French</t>
    </r>
    <r>
      <rPr>
        <vertAlign val="superscript"/>
        <sz val="10"/>
        <color indexed="8"/>
        <rFont val="Calibri"/>
        <family val="2"/>
        <scheme val="minor"/>
      </rPr>
      <t xml:space="preserve"> 4</t>
    </r>
  </si>
  <si>
    <r>
      <t>02</t>
    </r>
    <r>
      <rPr>
        <sz val="10"/>
        <rFont val="Calibri"/>
        <family val="2"/>
        <scheme val="minor"/>
      </rPr>
      <t xml:space="preserve"> w</t>
    </r>
    <r>
      <rPr>
        <sz val="10"/>
        <color indexed="10"/>
        <rFont val="Calibri"/>
        <family val="2"/>
        <scheme val="minor"/>
      </rPr>
      <t xml:space="preserve"> 05</t>
    </r>
  </si>
  <si>
    <r>
      <t>Commonwealth</t>
    </r>
    <r>
      <rPr>
        <vertAlign val="superscript"/>
        <sz val="10"/>
        <color indexed="8"/>
        <rFont val="Calibri"/>
        <family val="2"/>
        <scheme val="minor"/>
      </rPr>
      <t xml:space="preserve"> 4</t>
    </r>
    <r>
      <rPr>
        <sz val="10"/>
        <color indexed="8"/>
        <rFont val="Calibri"/>
        <family val="2"/>
        <scheme val="minor"/>
      </rPr>
      <t xml:space="preserve"> / Greek</t>
    </r>
    <r>
      <rPr>
        <vertAlign val="superscript"/>
        <sz val="10"/>
        <color indexed="8"/>
        <rFont val="Calibri"/>
        <family val="2"/>
        <scheme val="minor"/>
      </rPr>
      <t xml:space="preserve"> 1</t>
    </r>
  </si>
  <si>
    <r>
      <t xml:space="preserve">44 </t>
    </r>
    <r>
      <rPr>
        <sz val="10"/>
        <rFont val="Calibri"/>
        <family val="2"/>
        <scheme val="minor"/>
      </rPr>
      <t>w</t>
    </r>
    <r>
      <rPr>
        <sz val="10"/>
        <color indexed="10"/>
        <rFont val="Calibri"/>
        <family val="2"/>
        <scheme val="minor"/>
      </rPr>
      <t xml:space="preserve"> 59</t>
    </r>
  </si>
  <si>
    <r>
      <t xml:space="preserve">46 </t>
    </r>
    <r>
      <rPr>
        <sz val="10"/>
        <rFont val="Calibri"/>
        <family val="2"/>
        <scheme val="minor"/>
      </rPr>
      <t xml:space="preserve">w </t>
    </r>
    <r>
      <rPr>
        <sz val="10"/>
        <color rgb="FFFF0000"/>
        <rFont val="Calibri"/>
        <family val="2"/>
        <scheme val="minor"/>
      </rPr>
      <t>64</t>
    </r>
  </si>
  <si>
    <r>
      <t xml:space="preserve">10z </t>
    </r>
    <r>
      <rPr>
        <sz val="10"/>
        <rFont val="Calibri"/>
        <family val="2"/>
        <scheme val="minor"/>
      </rPr>
      <t>w</t>
    </r>
    <r>
      <rPr>
        <sz val="10"/>
        <color rgb="FFFF0000"/>
        <rFont val="Calibri"/>
        <family val="2"/>
        <scheme val="minor"/>
      </rPr>
      <t xml:space="preserve"> 67</t>
    </r>
  </si>
  <si>
    <r>
      <t xml:space="preserve">17z </t>
    </r>
    <r>
      <rPr>
        <sz val="10"/>
        <rFont val="Calibri"/>
        <family val="2"/>
        <scheme val="minor"/>
      </rPr>
      <t>w</t>
    </r>
    <r>
      <rPr>
        <sz val="10"/>
        <color rgb="FFFF0000"/>
        <rFont val="Calibri"/>
        <family val="2"/>
        <scheme val="minor"/>
      </rPr>
      <t xml:space="preserve"> 02b</t>
    </r>
  </si>
  <si>
    <r>
      <t>08</t>
    </r>
    <r>
      <rPr>
        <sz val="10"/>
        <rFont val="Calibri"/>
        <family val="2"/>
        <scheme val="minor"/>
      </rPr>
      <t xml:space="preserve"> w </t>
    </r>
    <r>
      <rPr>
        <sz val="10"/>
        <color indexed="10"/>
        <rFont val="Calibri"/>
        <family val="2"/>
        <scheme val="minor"/>
      </rPr>
      <t>22</t>
    </r>
  </si>
  <si>
    <r>
      <t>Partisan (Sartene)</t>
    </r>
    <r>
      <rPr>
        <vertAlign val="superscript"/>
        <sz val="10"/>
        <rFont val="Calibri"/>
        <family val="2"/>
        <scheme val="minor"/>
      </rPr>
      <t xml:space="preserve"> 12</t>
    </r>
  </si>
  <si>
    <r>
      <t>Free French</t>
    </r>
    <r>
      <rPr>
        <vertAlign val="superscript"/>
        <sz val="10"/>
        <rFont val="Calibri"/>
        <family val="2"/>
        <scheme val="minor"/>
      </rPr>
      <t xml:space="preserve"> B</t>
    </r>
  </si>
  <si>
    <r>
      <t>Belgian</t>
    </r>
    <r>
      <rPr>
        <vertAlign val="superscript"/>
        <sz val="10"/>
        <rFont val="Calibri"/>
        <family val="2"/>
        <scheme val="minor"/>
      </rPr>
      <t xml:space="preserve"> 1 &amp; 10</t>
    </r>
  </si>
  <si>
    <r>
      <t xml:space="preserve">17 </t>
    </r>
    <r>
      <rPr>
        <sz val="10"/>
        <rFont val="Calibri"/>
        <family val="2"/>
        <scheme val="minor"/>
      </rPr>
      <t xml:space="preserve">w </t>
    </r>
    <r>
      <rPr>
        <sz val="10"/>
        <color rgb="FFFF0000"/>
        <rFont val="Calibri"/>
        <family val="2"/>
        <scheme val="minor"/>
      </rPr>
      <t>33</t>
    </r>
  </si>
  <si>
    <r>
      <t>Dutch</t>
    </r>
    <r>
      <rPr>
        <vertAlign val="superscript"/>
        <sz val="10"/>
        <rFont val="Calibri"/>
        <family val="2"/>
        <scheme val="minor"/>
      </rPr>
      <t xml:space="preserve"> 1 I</t>
    </r>
  </si>
  <si>
    <r>
      <t xml:space="preserve">11 w 16 w 17 </t>
    </r>
    <r>
      <rPr>
        <b/>
        <i/>
        <sz val="10"/>
        <color indexed="12"/>
        <rFont val="Calibri"/>
        <family val="2"/>
        <scheme val="minor"/>
      </rPr>
      <t>or</t>
    </r>
    <r>
      <rPr>
        <sz val="10"/>
        <rFont val="Calibri"/>
        <family val="2"/>
        <scheme val="minor"/>
      </rPr>
      <t xml:space="preserve"> 02 w 11 w 23</t>
    </r>
  </si>
  <si>
    <r>
      <t xml:space="preserve">4 w 41 w </t>
    </r>
    <r>
      <rPr>
        <sz val="10"/>
        <color rgb="FFFF0000"/>
        <rFont val="Calibri"/>
        <family val="2"/>
        <scheme val="minor"/>
      </rPr>
      <t xml:space="preserve">16 </t>
    </r>
    <r>
      <rPr>
        <sz val="10"/>
        <rFont val="Calibri"/>
        <family val="2"/>
        <scheme val="minor"/>
      </rPr>
      <t xml:space="preserve">w </t>
    </r>
    <r>
      <rPr>
        <sz val="10"/>
        <color rgb="FFFF0000"/>
        <rFont val="Calibri"/>
        <family val="2"/>
        <scheme val="minor"/>
      </rPr>
      <t>18</t>
    </r>
  </si>
  <si>
    <r>
      <t xml:space="preserve">5 </t>
    </r>
    <r>
      <rPr>
        <sz val="10"/>
        <rFont val="Calibri"/>
        <family val="2"/>
        <scheme val="minor"/>
      </rPr>
      <t xml:space="preserve">w </t>
    </r>
    <r>
      <rPr>
        <sz val="10"/>
        <color rgb="FFFF0000"/>
        <rFont val="Calibri"/>
        <family val="2"/>
        <scheme val="minor"/>
      </rPr>
      <t xml:space="preserve">10 </t>
    </r>
    <r>
      <rPr>
        <sz val="10"/>
        <rFont val="Calibri"/>
        <family val="2"/>
        <scheme val="minor"/>
      </rPr>
      <t xml:space="preserve">w </t>
    </r>
    <r>
      <rPr>
        <sz val="10"/>
        <color rgb="FFFF0000"/>
        <rFont val="Calibri"/>
        <family val="2"/>
        <scheme val="minor"/>
      </rPr>
      <t>16</t>
    </r>
  </si>
  <si>
    <r>
      <t xml:space="preserve">c w </t>
    </r>
    <r>
      <rPr>
        <sz val="10"/>
        <color indexed="10"/>
        <rFont val="Calibri"/>
        <family val="2"/>
        <scheme val="minor"/>
      </rPr>
      <t>d</t>
    </r>
    <r>
      <rPr>
        <sz val="10"/>
        <rFont val="Calibri"/>
        <family val="2"/>
        <scheme val="minor"/>
      </rPr>
      <t xml:space="preserve"> w </t>
    </r>
    <r>
      <rPr>
        <sz val="10"/>
        <color indexed="10"/>
        <rFont val="Calibri"/>
        <family val="2"/>
        <scheme val="minor"/>
      </rPr>
      <t xml:space="preserve">f </t>
    </r>
    <r>
      <rPr>
        <sz val="10"/>
        <rFont val="Calibri"/>
        <family val="2"/>
        <scheme val="minor"/>
      </rPr>
      <t>w g</t>
    </r>
  </si>
  <si>
    <r>
      <t xml:space="preserve">32 </t>
    </r>
    <r>
      <rPr>
        <sz val="10"/>
        <rFont val="Calibri"/>
        <family val="2"/>
        <scheme val="minor"/>
      </rPr>
      <t xml:space="preserve">w </t>
    </r>
    <r>
      <rPr>
        <sz val="10"/>
        <color rgb="FFFF0000"/>
        <rFont val="Calibri"/>
        <family val="2"/>
        <scheme val="minor"/>
      </rPr>
      <t>34</t>
    </r>
  </si>
  <si>
    <r>
      <t xml:space="preserve">19 </t>
    </r>
    <r>
      <rPr>
        <sz val="10"/>
        <rFont val="Calibri"/>
        <family val="2"/>
        <scheme val="minor"/>
      </rPr>
      <t xml:space="preserve">w  </t>
    </r>
    <r>
      <rPr>
        <sz val="10"/>
        <color rgb="FFFF0000"/>
        <rFont val="Calibri"/>
        <family val="2"/>
        <scheme val="minor"/>
      </rPr>
      <t>17</t>
    </r>
  </si>
  <si>
    <r>
      <t xml:space="preserve">16 </t>
    </r>
    <r>
      <rPr>
        <sz val="10"/>
        <rFont val="Calibri"/>
        <family val="2"/>
        <scheme val="minor"/>
      </rPr>
      <t xml:space="preserve">w </t>
    </r>
    <r>
      <rPr>
        <sz val="10"/>
        <color rgb="FFFF0000"/>
        <rFont val="Calibri"/>
        <family val="2"/>
        <scheme val="minor"/>
      </rPr>
      <t xml:space="preserve">20 </t>
    </r>
    <r>
      <rPr>
        <sz val="10"/>
        <rFont val="Calibri"/>
        <family val="2"/>
        <scheme val="minor"/>
      </rPr>
      <t xml:space="preserve">w </t>
    </r>
    <r>
      <rPr>
        <sz val="10"/>
        <color rgb="FFFF0000"/>
        <rFont val="Calibri"/>
        <family val="2"/>
        <scheme val="minor"/>
      </rPr>
      <t xml:space="preserve">33 </t>
    </r>
    <r>
      <rPr>
        <sz val="10"/>
        <rFont val="Calibri"/>
        <family val="2"/>
        <scheme val="minor"/>
      </rPr>
      <t xml:space="preserve">w </t>
    </r>
    <r>
      <rPr>
        <sz val="10"/>
        <color rgb="FFFF0000"/>
        <rFont val="Calibri"/>
        <family val="2"/>
        <scheme val="minor"/>
      </rPr>
      <t>35</t>
    </r>
  </si>
  <si>
    <r>
      <t>13</t>
    </r>
    <r>
      <rPr>
        <sz val="10"/>
        <rFont val="Calibri"/>
        <family val="2"/>
        <scheme val="minor"/>
      </rPr>
      <t xml:space="preserve"> w </t>
    </r>
    <r>
      <rPr>
        <sz val="10"/>
        <color indexed="10"/>
        <rFont val="Calibri"/>
        <family val="2"/>
        <scheme val="minor"/>
      </rPr>
      <t>16</t>
    </r>
    <r>
      <rPr>
        <sz val="10"/>
        <rFont val="Arial"/>
        <family val="2"/>
      </rPr>
      <t/>
    </r>
  </si>
  <si>
    <r>
      <t>11</t>
    </r>
    <r>
      <rPr>
        <sz val="10"/>
        <rFont val="Calibri"/>
        <family val="2"/>
        <scheme val="minor"/>
      </rPr>
      <t xml:space="preserve"> w </t>
    </r>
    <r>
      <rPr>
        <sz val="10"/>
        <color indexed="10"/>
        <rFont val="Calibri"/>
        <family val="2"/>
        <scheme val="minor"/>
      </rPr>
      <t>13</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ASL News 1</t>
    </r>
  </si>
  <si>
    <r>
      <t xml:space="preserve">Ov10 </t>
    </r>
    <r>
      <rPr>
        <vertAlign val="superscript"/>
        <sz val="10"/>
        <rFont val="Calibri"/>
        <family val="2"/>
        <scheme val="minor"/>
      </rPr>
      <t>ASL News</t>
    </r>
  </si>
  <si>
    <r>
      <t>MMP ASL Module 11: Doomed Battalions 3</t>
    </r>
    <r>
      <rPr>
        <vertAlign val="superscript"/>
        <sz val="10"/>
        <color theme="4"/>
        <rFont val="Calibri"/>
        <family val="2"/>
        <scheme val="minor"/>
      </rPr>
      <t>rd</t>
    </r>
    <r>
      <rPr>
        <sz val="10"/>
        <color theme="4"/>
        <rFont val="Calibri"/>
        <family val="2"/>
        <scheme val="minor"/>
      </rPr>
      <t xml:space="preserve"> Edition  88</t>
    </r>
  </si>
  <si>
    <r>
      <t xml:space="preserve">34 </t>
    </r>
    <r>
      <rPr>
        <sz val="10"/>
        <rFont val="Calibri"/>
        <family val="2"/>
        <scheme val="minor"/>
      </rPr>
      <t xml:space="preserve">w </t>
    </r>
    <r>
      <rPr>
        <sz val="10"/>
        <color rgb="FFFF0000"/>
        <rFont val="Calibri"/>
        <family val="2"/>
        <scheme val="minor"/>
      </rPr>
      <t xml:space="preserve">3 </t>
    </r>
    <r>
      <rPr>
        <sz val="10"/>
        <color theme="4"/>
        <rFont val="Calibri"/>
        <family val="2"/>
        <scheme val="minor"/>
      </rPr>
      <t xml:space="preserve">or </t>
    </r>
    <r>
      <rPr>
        <sz val="10"/>
        <color rgb="FFFF0000"/>
        <rFont val="Calibri"/>
        <family val="2"/>
        <scheme val="minor"/>
      </rPr>
      <t xml:space="preserve">11 </t>
    </r>
    <r>
      <rPr>
        <sz val="10"/>
        <rFont val="Calibri"/>
        <family val="2"/>
        <scheme val="minor"/>
      </rPr>
      <t xml:space="preserve">w </t>
    </r>
    <r>
      <rPr>
        <sz val="10"/>
        <color rgb="FFFF0000"/>
        <rFont val="Calibri"/>
        <family val="2"/>
        <scheme val="minor"/>
      </rPr>
      <t>12</t>
    </r>
  </si>
  <si>
    <r>
      <t>19</t>
    </r>
    <r>
      <rPr>
        <sz val="10"/>
        <rFont val="Calibri"/>
        <family val="2"/>
        <scheme val="minor"/>
      </rPr>
      <t xml:space="preserve"> w </t>
    </r>
    <r>
      <rPr>
        <sz val="10"/>
        <color indexed="10"/>
        <rFont val="Calibri"/>
        <family val="2"/>
        <scheme val="minor"/>
      </rPr>
      <t>22</t>
    </r>
  </si>
  <si>
    <r>
      <t xml:space="preserve">3 </t>
    </r>
    <r>
      <rPr>
        <sz val="10"/>
        <rFont val="Calibri"/>
        <family val="2"/>
        <scheme val="minor"/>
      </rPr>
      <t xml:space="preserve">w </t>
    </r>
    <r>
      <rPr>
        <sz val="10"/>
        <color rgb="FFFF0000"/>
        <rFont val="Calibri"/>
        <family val="2"/>
        <scheme val="minor"/>
      </rPr>
      <t>4</t>
    </r>
  </si>
  <si>
    <r>
      <t xml:space="preserve">18 </t>
    </r>
    <r>
      <rPr>
        <sz val="10"/>
        <rFont val="Calibri"/>
        <family val="2"/>
        <scheme val="minor"/>
      </rPr>
      <t xml:space="preserve">w </t>
    </r>
    <r>
      <rPr>
        <sz val="10"/>
        <color rgb="FFFF0000"/>
        <rFont val="Calibri"/>
        <family val="2"/>
        <scheme val="minor"/>
      </rPr>
      <t>43</t>
    </r>
  </si>
  <si>
    <r>
      <t>Ov3</t>
    </r>
    <r>
      <rPr>
        <vertAlign val="superscript"/>
        <sz val="10"/>
        <rFont val="Calibri"/>
        <family val="2"/>
        <scheme val="minor"/>
      </rPr>
      <t xml:space="preserve"> SL</t>
    </r>
  </si>
  <si>
    <r>
      <t>07</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43</t>
    </r>
  </si>
  <si>
    <r>
      <t xml:space="preserve">40 </t>
    </r>
    <r>
      <rPr>
        <sz val="10"/>
        <rFont val="Calibri"/>
        <family val="2"/>
        <scheme val="minor"/>
      </rPr>
      <t>w</t>
    </r>
    <r>
      <rPr>
        <sz val="10"/>
        <color indexed="10"/>
        <rFont val="Calibri"/>
        <family val="2"/>
        <scheme val="minor"/>
      </rPr>
      <t xml:space="preserve"> 41</t>
    </r>
  </si>
  <si>
    <r>
      <t>01</t>
    </r>
    <r>
      <rPr>
        <sz val="10"/>
        <rFont val="Calibri"/>
        <family val="2"/>
        <scheme val="minor"/>
      </rPr>
      <t xml:space="preserve"> w </t>
    </r>
    <r>
      <rPr>
        <sz val="10"/>
        <color indexed="10"/>
        <rFont val="Calibri"/>
        <family val="2"/>
        <scheme val="minor"/>
      </rPr>
      <t>21</t>
    </r>
  </si>
  <si>
    <r>
      <t>Partisan (Proletarian)</t>
    </r>
    <r>
      <rPr>
        <vertAlign val="superscript"/>
        <sz val="10"/>
        <rFont val="Calibri"/>
        <family val="2"/>
        <scheme val="minor"/>
      </rPr>
      <t xml:space="preserve"> 12</t>
    </r>
  </si>
  <si>
    <r>
      <t>Croatian (Ustashi)</t>
    </r>
    <r>
      <rPr>
        <vertAlign val="superscript"/>
        <sz val="10"/>
        <rFont val="Calibri"/>
        <family val="2"/>
        <scheme val="minor"/>
      </rPr>
      <t xml:space="preserve"> 3</t>
    </r>
  </si>
  <si>
    <r>
      <t xml:space="preserve">Burmese </t>
    </r>
    <r>
      <rPr>
        <vertAlign val="superscript"/>
        <sz val="10"/>
        <rFont val="Calibri"/>
        <family val="2"/>
        <scheme val="minor"/>
      </rPr>
      <t>2</t>
    </r>
  </si>
  <si>
    <r>
      <t xml:space="preserve">23 </t>
    </r>
    <r>
      <rPr>
        <sz val="10"/>
        <rFont val="Calibri"/>
        <family val="2"/>
        <scheme val="minor"/>
      </rPr>
      <t>w</t>
    </r>
    <r>
      <rPr>
        <sz val="10"/>
        <color indexed="10"/>
        <rFont val="Calibri"/>
        <family val="2"/>
        <scheme val="minor"/>
      </rPr>
      <t xml:space="preserve"> 33 </t>
    </r>
    <r>
      <rPr>
        <sz val="10"/>
        <rFont val="Calibri"/>
        <family val="2"/>
        <scheme val="minor"/>
      </rPr>
      <t xml:space="preserve">w </t>
    </r>
    <r>
      <rPr>
        <sz val="10"/>
        <color indexed="10"/>
        <rFont val="Calibri"/>
        <family val="2"/>
        <scheme val="minor"/>
      </rPr>
      <t>40</t>
    </r>
  </si>
  <si>
    <r>
      <t xml:space="preserve">35 </t>
    </r>
    <r>
      <rPr>
        <sz val="10"/>
        <rFont val="Calibri"/>
        <family val="2"/>
        <scheme val="minor"/>
      </rPr>
      <t xml:space="preserve">w </t>
    </r>
    <r>
      <rPr>
        <sz val="10"/>
        <color rgb="FFFF0000"/>
        <rFont val="Calibri"/>
        <family val="2"/>
        <scheme val="minor"/>
      </rPr>
      <t>38</t>
    </r>
  </si>
  <si>
    <r>
      <rPr>
        <sz val="10"/>
        <color rgb="FFFF0000"/>
        <rFont val="Calibri"/>
        <family val="2"/>
        <scheme val="minor"/>
      </rPr>
      <t xml:space="preserve">43 </t>
    </r>
    <r>
      <rPr>
        <sz val="10"/>
        <color indexed="8"/>
        <rFont val="Calibri"/>
        <family val="2"/>
        <scheme val="minor"/>
      </rPr>
      <t xml:space="preserve">w </t>
    </r>
    <r>
      <rPr>
        <sz val="10"/>
        <color rgb="FFFF0000"/>
        <rFont val="Calibri"/>
        <family val="2"/>
        <scheme val="minor"/>
      </rPr>
      <t>44</t>
    </r>
  </si>
  <si>
    <r>
      <t>25</t>
    </r>
    <r>
      <rPr>
        <sz val="10"/>
        <rFont val="Calibri"/>
        <family val="2"/>
        <scheme val="minor"/>
      </rPr>
      <t xml:space="preserve"> w </t>
    </r>
    <r>
      <rPr>
        <sz val="10"/>
        <color indexed="10"/>
        <rFont val="Calibri"/>
        <family val="2"/>
        <scheme val="minor"/>
      </rPr>
      <t>29</t>
    </r>
  </si>
  <si>
    <r>
      <t>05</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17</t>
    </r>
  </si>
  <si>
    <r>
      <t>Spanish Republican</t>
    </r>
    <r>
      <rPr>
        <vertAlign val="superscript"/>
        <sz val="10"/>
        <rFont val="Calibri"/>
        <family val="2"/>
        <scheme val="minor"/>
      </rPr>
      <t xml:space="preserve"> 5 </t>
    </r>
    <r>
      <rPr>
        <sz val="10"/>
        <rFont val="Calibri"/>
        <family val="2"/>
        <scheme val="minor"/>
      </rPr>
      <t>/ International Republican</t>
    </r>
    <r>
      <rPr>
        <vertAlign val="superscript"/>
        <sz val="10"/>
        <rFont val="Calibri"/>
        <family val="2"/>
        <scheme val="minor"/>
      </rPr>
      <t xml:space="preserve"> 12</t>
    </r>
  </si>
  <si>
    <r>
      <t>Spanish Republican</t>
    </r>
    <r>
      <rPr>
        <vertAlign val="superscript"/>
        <sz val="10"/>
        <rFont val="Calibri"/>
        <family val="2"/>
        <scheme val="minor"/>
      </rPr>
      <t xml:space="preserve"> 5</t>
    </r>
    <r>
      <rPr>
        <sz val="10"/>
        <rFont val="Calibri"/>
        <family val="2"/>
        <scheme val="minor"/>
      </rPr>
      <t xml:space="preserve"> / Russian</t>
    </r>
  </si>
  <si>
    <r>
      <t>International Republican</t>
    </r>
    <r>
      <rPr>
        <vertAlign val="superscript"/>
        <sz val="10"/>
        <rFont val="Calibri"/>
        <family val="2"/>
        <scheme val="minor"/>
      </rPr>
      <t xml:space="preserve"> 12 C</t>
    </r>
  </si>
  <si>
    <r>
      <t>09</t>
    </r>
    <r>
      <rPr>
        <sz val="10"/>
        <rFont val="Calibri"/>
        <family val="2"/>
        <scheme val="minor"/>
      </rPr>
      <t xml:space="preserve"> w </t>
    </r>
    <r>
      <rPr>
        <sz val="10"/>
        <color indexed="10"/>
        <rFont val="Calibri"/>
        <family val="2"/>
        <scheme val="minor"/>
      </rPr>
      <t>11</t>
    </r>
  </si>
  <si>
    <r>
      <t>Spanish Radicals</t>
    </r>
    <r>
      <rPr>
        <vertAlign val="superscript"/>
        <sz val="10"/>
        <color indexed="8"/>
        <rFont val="Calibri"/>
        <family val="2"/>
        <scheme val="minor"/>
      </rPr>
      <t xml:space="preserve"> 5</t>
    </r>
  </si>
  <si>
    <r>
      <t>Spanish Government</t>
    </r>
    <r>
      <rPr>
        <vertAlign val="superscript"/>
        <sz val="10"/>
        <rFont val="Calibri"/>
        <family val="2"/>
        <scheme val="minor"/>
      </rPr>
      <t xml:space="preserve"> 12 F</t>
    </r>
  </si>
  <si>
    <r>
      <t>Spanish Republican</t>
    </r>
    <r>
      <rPr>
        <vertAlign val="superscript"/>
        <sz val="10"/>
        <rFont val="Calibri"/>
        <family val="2"/>
        <scheme val="minor"/>
      </rPr>
      <t xml:space="preserve"> 5</t>
    </r>
  </si>
  <si>
    <r>
      <t>Desert Rats</t>
    </r>
    <r>
      <rPr>
        <i/>
        <sz val="10"/>
        <rFont val="Calibri"/>
        <family val="2"/>
        <scheme val="minor"/>
      </rPr>
      <t xml:space="preserve"> (Updated)</t>
    </r>
  </si>
  <si>
    <r>
      <t xml:space="preserve">Italian </t>
    </r>
    <r>
      <rPr>
        <vertAlign val="superscript"/>
        <sz val="10"/>
        <rFont val="Calibri"/>
        <family val="2"/>
        <scheme val="minor"/>
      </rPr>
      <t>G</t>
    </r>
  </si>
  <si>
    <r>
      <t>ASLOK XX 20</t>
    </r>
    <r>
      <rPr>
        <u/>
        <vertAlign val="superscript"/>
        <sz val="10"/>
        <rFont val="Calibri"/>
        <family val="2"/>
        <scheme val="minor"/>
      </rPr>
      <t>th</t>
    </r>
    <r>
      <rPr>
        <u/>
        <sz val="10"/>
        <rFont val="Calibri"/>
        <family val="2"/>
        <scheme val="minor"/>
      </rPr>
      <t xml:space="preserve"> Anniversary Scenario Pack</t>
    </r>
  </si>
  <si>
    <r>
      <t>ASLOK XX 20</t>
    </r>
    <r>
      <rPr>
        <vertAlign val="superscript"/>
        <sz val="10"/>
        <rFont val="Calibri"/>
        <family val="2"/>
        <scheme val="minor"/>
      </rPr>
      <t>th</t>
    </r>
    <r>
      <rPr>
        <sz val="10"/>
        <rFont val="Calibri"/>
        <family val="2"/>
        <scheme val="minor"/>
      </rPr>
      <t xml:space="preserve"> Anniversary Scenario Pack</t>
    </r>
  </si>
  <si>
    <r>
      <t>Polish</t>
    </r>
    <r>
      <rPr>
        <vertAlign val="superscript"/>
        <sz val="10"/>
        <rFont val="Calibri"/>
        <family val="2"/>
        <scheme val="minor"/>
      </rPr>
      <t xml:space="preserve"> 1</t>
    </r>
    <r>
      <rPr>
        <sz val="10"/>
        <rFont val="Calibri"/>
        <family val="2"/>
        <scheme val="minor"/>
      </rPr>
      <t xml:space="preserve"> / Partisan</t>
    </r>
    <r>
      <rPr>
        <vertAlign val="superscript"/>
        <sz val="10"/>
        <rFont val="Calibri"/>
        <family val="2"/>
        <scheme val="minor"/>
      </rPr>
      <t xml:space="preserve"> 12</t>
    </r>
  </si>
  <si>
    <r>
      <t>German</t>
    </r>
    <r>
      <rPr>
        <vertAlign val="superscript"/>
        <sz val="10"/>
        <color indexed="8"/>
        <rFont val="Calibri"/>
        <family val="2"/>
        <scheme val="minor"/>
      </rPr>
      <t xml:space="preserve"> 5</t>
    </r>
  </si>
  <si>
    <r>
      <t xml:space="preserve">17 </t>
    </r>
    <r>
      <rPr>
        <sz val="10"/>
        <rFont val="Calibri"/>
        <family val="2"/>
        <scheme val="minor"/>
      </rPr>
      <t xml:space="preserve">w </t>
    </r>
    <r>
      <rPr>
        <sz val="10"/>
        <color rgb="FFFF0000"/>
        <rFont val="Calibri"/>
        <family val="2"/>
        <scheme val="minor"/>
      </rPr>
      <t>19</t>
    </r>
  </si>
  <si>
    <r>
      <t>10</t>
    </r>
    <r>
      <rPr>
        <sz val="10"/>
        <rFont val="Calibri"/>
        <family val="2"/>
        <scheme val="minor"/>
      </rPr>
      <t xml:space="preserve"> w </t>
    </r>
    <r>
      <rPr>
        <sz val="10"/>
        <color indexed="10"/>
        <rFont val="Calibri"/>
        <family val="2"/>
        <scheme val="minor"/>
      </rPr>
      <t>15</t>
    </r>
  </si>
  <si>
    <r>
      <t>05</t>
    </r>
    <r>
      <rPr>
        <sz val="10"/>
        <rFont val="Calibri"/>
        <family val="2"/>
        <scheme val="minor"/>
      </rPr>
      <t xml:space="preserve"> w </t>
    </r>
    <r>
      <rPr>
        <sz val="10"/>
        <color indexed="10"/>
        <rFont val="Calibri"/>
        <family val="2"/>
        <scheme val="minor"/>
      </rPr>
      <t>34</t>
    </r>
  </si>
  <si>
    <r>
      <t>38</t>
    </r>
    <r>
      <rPr>
        <sz val="10"/>
        <rFont val="Calibri"/>
        <family val="2"/>
        <scheme val="minor"/>
      </rPr>
      <t xml:space="preserve"> w </t>
    </r>
    <r>
      <rPr>
        <sz val="10"/>
        <color indexed="10"/>
        <rFont val="Calibri"/>
        <family val="2"/>
        <scheme val="minor"/>
      </rPr>
      <t>52</t>
    </r>
  </si>
  <si>
    <r>
      <t>08</t>
    </r>
    <r>
      <rPr>
        <sz val="10"/>
        <rFont val="Calibri"/>
        <family val="2"/>
        <scheme val="minor"/>
      </rPr>
      <t xml:space="preserve"> w </t>
    </r>
    <r>
      <rPr>
        <sz val="10"/>
        <color indexed="10"/>
        <rFont val="Calibri"/>
        <family val="2"/>
        <scheme val="minor"/>
      </rPr>
      <t>49</t>
    </r>
  </si>
  <si>
    <r>
      <t>View From the Trenches Special Edition V 2</t>
    </r>
    <r>
      <rPr>
        <vertAlign val="superscript"/>
        <sz val="10"/>
        <color theme="4"/>
        <rFont val="Calibri"/>
        <family val="2"/>
        <scheme val="minor"/>
      </rPr>
      <t>99</t>
    </r>
  </si>
  <si>
    <r>
      <t xml:space="preserve">18 </t>
    </r>
    <r>
      <rPr>
        <sz val="10"/>
        <rFont val="Calibri"/>
        <family val="2"/>
        <scheme val="minor"/>
      </rPr>
      <t xml:space="preserve">w </t>
    </r>
    <r>
      <rPr>
        <sz val="10"/>
        <color rgb="FFFF0000"/>
        <rFont val="Calibri"/>
        <family val="2"/>
        <scheme val="minor"/>
      </rPr>
      <t xml:space="preserve">5 </t>
    </r>
    <r>
      <rPr>
        <sz val="10"/>
        <rFont val="Calibri"/>
        <family val="2"/>
        <scheme val="minor"/>
      </rPr>
      <t>12 w 10</t>
    </r>
  </si>
  <si>
    <r>
      <t xml:space="preserve">04 w </t>
    </r>
    <r>
      <rPr>
        <sz val="10"/>
        <color indexed="10"/>
        <rFont val="Calibri"/>
        <family val="2"/>
        <scheme val="minor"/>
      </rPr>
      <t>11</t>
    </r>
    <r>
      <rPr>
        <sz val="10"/>
        <rFont val="Calibri"/>
        <family val="2"/>
        <scheme val="minor"/>
      </rPr>
      <t xml:space="preserve"> w 16 w </t>
    </r>
    <r>
      <rPr>
        <sz val="10"/>
        <color indexed="10"/>
        <rFont val="Calibri"/>
        <family val="2"/>
        <scheme val="minor"/>
      </rPr>
      <t>33</t>
    </r>
  </si>
  <si>
    <r>
      <t xml:space="preserve">03 </t>
    </r>
    <r>
      <rPr>
        <sz val="10"/>
        <rFont val="Calibri"/>
        <family val="2"/>
        <scheme val="minor"/>
      </rPr>
      <t>w</t>
    </r>
    <r>
      <rPr>
        <sz val="10"/>
        <color indexed="10"/>
        <rFont val="Calibri"/>
        <family val="2"/>
        <scheme val="minor"/>
      </rPr>
      <t xml:space="preserve"> 10</t>
    </r>
  </si>
  <si>
    <r>
      <t>10</t>
    </r>
    <r>
      <rPr>
        <sz val="10"/>
        <rFont val="Calibri"/>
        <family val="2"/>
        <scheme val="minor"/>
      </rPr>
      <t xml:space="preserve"> w</t>
    </r>
    <r>
      <rPr>
        <sz val="10"/>
        <color indexed="10"/>
        <rFont val="Calibri"/>
        <family val="2"/>
        <scheme val="minor"/>
      </rPr>
      <t xml:space="preserve"> 42</t>
    </r>
  </si>
  <si>
    <r>
      <t>German</t>
    </r>
    <r>
      <rPr>
        <vertAlign val="superscript"/>
        <sz val="10"/>
        <rFont val="Calibri"/>
        <family val="2"/>
        <scheme val="minor"/>
      </rPr>
      <t xml:space="preserve"> B</t>
    </r>
  </si>
  <si>
    <r>
      <t>21</t>
    </r>
    <r>
      <rPr>
        <sz val="10"/>
        <rFont val="Calibri"/>
        <family val="2"/>
        <scheme val="minor"/>
      </rPr>
      <t xml:space="preserve"> w</t>
    </r>
    <r>
      <rPr>
        <sz val="10"/>
        <color indexed="10"/>
        <rFont val="Calibri"/>
        <family val="2"/>
        <scheme val="minor"/>
      </rPr>
      <t xml:space="preserve"> 22</t>
    </r>
  </si>
  <si>
    <r>
      <t>04</t>
    </r>
    <r>
      <rPr>
        <sz val="10"/>
        <rFont val="Calibri"/>
        <family val="2"/>
        <scheme val="minor"/>
      </rPr>
      <t xml:space="preserve"> w 10 w 16 w </t>
    </r>
    <r>
      <rPr>
        <sz val="10"/>
        <color indexed="10"/>
        <rFont val="Calibri"/>
        <family val="2"/>
        <scheme val="minor"/>
      </rPr>
      <t>19</t>
    </r>
  </si>
  <si>
    <r>
      <t>06</t>
    </r>
    <r>
      <rPr>
        <sz val="10"/>
        <rFont val="Calibri"/>
        <family val="2"/>
        <scheme val="minor"/>
      </rPr>
      <t xml:space="preserve"> w 14 w 32</t>
    </r>
  </si>
  <si>
    <r>
      <t xml:space="preserve">15 w 25 w </t>
    </r>
    <r>
      <rPr>
        <sz val="10"/>
        <color indexed="10"/>
        <rFont val="Calibri"/>
        <family val="2"/>
        <scheme val="minor"/>
      </rPr>
      <t>26</t>
    </r>
    <r>
      <rPr>
        <sz val="10"/>
        <rFont val="Calibri"/>
        <family val="2"/>
        <scheme val="minor"/>
      </rPr>
      <t xml:space="preserve"> w </t>
    </r>
    <r>
      <rPr>
        <sz val="10"/>
        <color indexed="10"/>
        <rFont val="Calibri"/>
        <family val="2"/>
        <scheme val="minor"/>
      </rPr>
      <t>27</t>
    </r>
    <r>
      <rPr>
        <sz val="10"/>
        <rFont val="Calibri"/>
        <family val="2"/>
        <scheme val="minor"/>
      </rPr>
      <t xml:space="preserve"> w </t>
    </r>
    <r>
      <rPr>
        <sz val="10"/>
        <color indexed="10"/>
        <rFont val="Calibri"/>
        <family val="2"/>
        <scheme val="minor"/>
      </rPr>
      <t>28</t>
    </r>
    <r>
      <rPr>
        <sz val="10"/>
        <rFont val="Calibri"/>
        <family val="2"/>
        <scheme val="minor"/>
      </rPr>
      <t xml:space="preserve"> w </t>
    </r>
    <r>
      <rPr>
        <sz val="10"/>
        <color indexed="10"/>
        <rFont val="Calibri"/>
        <family val="2"/>
        <scheme val="minor"/>
      </rPr>
      <t>29</t>
    </r>
    <r>
      <rPr>
        <sz val="10"/>
        <rFont val="Calibri"/>
        <family val="2"/>
        <scheme val="minor"/>
      </rPr>
      <t xml:space="preserve"> w 30 w 31</t>
    </r>
  </si>
  <si>
    <r>
      <t xml:space="preserve">10 </t>
    </r>
    <r>
      <rPr>
        <sz val="10"/>
        <rFont val="Calibri"/>
        <family val="2"/>
        <scheme val="minor"/>
      </rPr>
      <t>w</t>
    </r>
    <r>
      <rPr>
        <sz val="10"/>
        <color indexed="10"/>
        <rFont val="Calibri"/>
        <family val="2"/>
        <scheme val="minor"/>
      </rPr>
      <t xml:space="preserve"> 43</t>
    </r>
  </si>
  <si>
    <r>
      <t xml:space="preserve">11 </t>
    </r>
    <r>
      <rPr>
        <sz val="10"/>
        <rFont val="Calibri"/>
        <family val="2"/>
        <scheme val="minor"/>
      </rPr>
      <t>w</t>
    </r>
    <r>
      <rPr>
        <sz val="10"/>
        <color indexed="10"/>
        <rFont val="Calibri"/>
        <family val="2"/>
        <scheme val="minor"/>
      </rPr>
      <t xml:space="preserve"> 17 </t>
    </r>
    <r>
      <rPr>
        <sz val="10"/>
        <rFont val="Calibri"/>
        <family val="2"/>
        <scheme val="minor"/>
      </rPr>
      <t>w</t>
    </r>
    <r>
      <rPr>
        <sz val="10"/>
        <color indexed="10"/>
        <rFont val="Calibri"/>
        <family val="2"/>
        <scheme val="minor"/>
      </rPr>
      <t xml:space="preserve"> 40</t>
    </r>
  </si>
  <si>
    <r>
      <t xml:space="preserve">Operation Neptune - </t>
    </r>
    <r>
      <rPr>
        <i/>
        <sz val="10"/>
        <color theme="4"/>
        <rFont val="Calibri"/>
        <family val="2"/>
        <scheme val="minor"/>
      </rPr>
      <t>version 2.5</t>
    </r>
  </si>
  <si>
    <r>
      <t>Ov9</t>
    </r>
    <r>
      <rPr>
        <vertAlign val="superscript"/>
        <sz val="10"/>
        <rFont val="Calibri"/>
        <family val="2"/>
        <scheme val="minor"/>
      </rPr>
      <t xml:space="preserve"> VFTT: Operation Neptune</t>
    </r>
    <r>
      <rPr>
        <sz val="10"/>
        <rFont val="Calibri"/>
        <family val="2"/>
        <scheme val="minor"/>
      </rPr>
      <t xml:space="preserve"> w A: AB, Tr2</t>
    </r>
  </si>
  <si>
    <r>
      <t>Vx1</t>
    </r>
    <r>
      <rPr>
        <vertAlign val="superscript"/>
        <sz val="10"/>
        <rFont val="Calibri"/>
        <family val="2"/>
        <scheme val="minor"/>
      </rPr>
      <t>0.05</t>
    </r>
  </si>
  <si>
    <r>
      <t>Vx2</t>
    </r>
    <r>
      <rPr>
        <vertAlign val="superscript"/>
        <sz val="10"/>
        <rFont val="Calibri"/>
        <family val="2"/>
        <scheme val="minor"/>
      </rPr>
      <t>0.03</t>
    </r>
  </si>
  <si>
    <r>
      <t>MMP ASL Module 11: Doomed Battalions 3</t>
    </r>
    <r>
      <rPr>
        <vertAlign val="superscript"/>
        <sz val="10"/>
        <color theme="4"/>
        <rFont val="Calibri"/>
        <family val="2"/>
        <scheme val="minor"/>
      </rPr>
      <t>rd</t>
    </r>
    <r>
      <rPr>
        <sz val="10"/>
        <color theme="4"/>
        <rFont val="Calibri"/>
        <family val="2"/>
        <scheme val="minor"/>
      </rPr>
      <t xml:space="preserve"> Edition 140</t>
    </r>
  </si>
  <si>
    <r>
      <t xml:space="preserve">11 </t>
    </r>
    <r>
      <rPr>
        <sz val="10"/>
        <rFont val="Calibri"/>
        <family val="2"/>
        <scheme val="minor"/>
      </rPr>
      <t>w 18</t>
    </r>
  </si>
  <si>
    <r>
      <t xml:space="preserve">Philippine </t>
    </r>
    <r>
      <rPr>
        <vertAlign val="superscript"/>
        <sz val="10"/>
        <rFont val="Calibri"/>
        <family val="2"/>
        <scheme val="minor"/>
      </rPr>
      <t>2</t>
    </r>
  </si>
  <si>
    <r>
      <t>35</t>
    </r>
    <r>
      <rPr>
        <sz val="10"/>
        <rFont val="Calibri"/>
        <family val="2"/>
        <scheme val="minor"/>
      </rPr>
      <t xml:space="preserve"> w</t>
    </r>
    <r>
      <rPr>
        <sz val="10"/>
        <color indexed="10"/>
        <rFont val="Calibri"/>
        <family val="2"/>
        <scheme val="minor"/>
      </rPr>
      <t xml:space="preserve"> 38</t>
    </r>
  </si>
  <si>
    <r>
      <t xml:space="preserve">32 </t>
    </r>
    <r>
      <rPr>
        <sz val="10"/>
        <rFont val="Calibri"/>
        <family val="2"/>
        <scheme val="minor"/>
      </rPr>
      <t xml:space="preserve">w </t>
    </r>
    <r>
      <rPr>
        <sz val="10"/>
        <color rgb="FFFF0000"/>
        <rFont val="Calibri"/>
        <family val="2"/>
        <scheme val="minor"/>
      </rPr>
      <t>37</t>
    </r>
  </si>
  <si>
    <r>
      <t>03</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20</t>
    </r>
    <r>
      <rPr>
        <sz val="10"/>
        <rFont val="Calibri"/>
        <family val="2"/>
        <scheme val="minor"/>
      </rPr>
      <t xml:space="preserve"> w </t>
    </r>
    <r>
      <rPr>
        <sz val="10"/>
        <color indexed="10"/>
        <rFont val="Calibri"/>
        <family val="2"/>
        <scheme val="minor"/>
      </rPr>
      <t>41</t>
    </r>
  </si>
  <si>
    <r>
      <t>19</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45</t>
    </r>
  </si>
  <si>
    <r>
      <t xml:space="preserve">Partisan </t>
    </r>
    <r>
      <rPr>
        <vertAlign val="superscript"/>
        <sz val="10"/>
        <rFont val="Calibri"/>
        <family val="2"/>
        <scheme val="minor"/>
      </rPr>
      <t>12 Al</t>
    </r>
  </si>
  <si>
    <r>
      <t>West Front Series #1: 3</t>
    </r>
    <r>
      <rPr>
        <vertAlign val="superscript"/>
        <sz val="10"/>
        <color theme="4"/>
        <rFont val="Calibri"/>
        <family val="2"/>
        <scheme val="minor"/>
      </rPr>
      <t>rd</t>
    </r>
    <r>
      <rPr>
        <sz val="10"/>
        <color theme="4"/>
        <rFont val="Calibri"/>
        <family val="2"/>
        <scheme val="minor"/>
      </rPr>
      <t xml:space="preserve"> RTR In the Rain</t>
    </r>
  </si>
  <si>
    <r>
      <t>25</t>
    </r>
    <r>
      <rPr>
        <sz val="10"/>
        <rFont val="Calibri"/>
        <family val="2"/>
        <scheme val="minor"/>
      </rPr>
      <t xml:space="preserve"> w </t>
    </r>
    <r>
      <rPr>
        <sz val="10"/>
        <color indexed="10"/>
        <rFont val="Calibri"/>
        <family val="2"/>
        <scheme val="minor"/>
      </rPr>
      <t>25</t>
    </r>
  </si>
  <si>
    <r>
      <t>35</t>
    </r>
    <r>
      <rPr>
        <sz val="10"/>
        <rFont val="Calibri"/>
        <family val="2"/>
        <scheme val="minor"/>
      </rPr>
      <t xml:space="preserve"> w </t>
    </r>
    <r>
      <rPr>
        <sz val="10"/>
        <color indexed="10"/>
        <rFont val="Calibri"/>
        <family val="2"/>
        <scheme val="minor"/>
      </rPr>
      <t>44</t>
    </r>
  </si>
  <si>
    <r>
      <t>a</t>
    </r>
    <r>
      <rPr>
        <sz val="10"/>
        <rFont val="Calibri"/>
        <family val="2"/>
        <scheme val="minor"/>
      </rPr>
      <t xml:space="preserve"> w </t>
    </r>
    <r>
      <rPr>
        <sz val="10"/>
        <color indexed="10"/>
        <rFont val="Calibri"/>
        <family val="2"/>
        <scheme val="minor"/>
      </rPr>
      <t>b</t>
    </r>
    <r>
      <rPr>
        <sz val="10"/>
        <rFont val="Calibri"/>
        <family val="2"/>
        <scheme val="minor"/>
      </rPr>
      <t xml:space="preserve"> w </t>
    </r>
    <r>
      <rPr>
        <sz val="10"/>
        <color indexed="10"/>
        <rFont val="Calibri"/>
        <family val="2"/>
        <scheme val="minor"/>
      </rPr>
      <t>d</t>
    </r>
  </si>
  <si>
    <r>
      <t>French</t>
    </r>
    <r>
      <rPr>
        <vertAlign val="superscript"/>
        <sz val="10"/>
        <rFont val="Calibri"/>
        <family val="2"/>
        <scheme val="minor"/>
      </rPr>
      <t xml:space="preserve"> B I</t>
    </r>
    <r>
      <rPr>
        <sz val="10"/>
        <rFont val="Calibri"/>
        <family val="2"/>
        <scheme val="minor"/>
      </rPr>
      <t xml:space="preserve"> / American</t>
    </r>
  </si>
  <si>
    <r>
      <t>09</t>
    </r>
    <r>
      <rPr>
        <sz val="10"/>
        <rFont val="Calibri"/>
        <family val="2"/>
        <scheme val="minor"/>
      </rPr>
      <t xml:space="preserve"> w 17 w </t>
    </r>
    <r>
      <rPr>
        <sz val="10"/>
        <color indexed="10"/>
        <rFont val="Calibri"/>
        <family val="2"/>
        <scheme val="minor"/>
      </rPr>
      <t>24</t>
    </r>
  </si>
  <si>
    <r>
      <t>46</t>
    </r>
    <r>
      <rPr>
        <sz val="10"/>
        <rFont val="Calibri"/>
        <family val="2"/>
        <scheme val="minor"/>
      </rPr>
      <t xml:space="preserve"> w </t>
    </r>
    <r>
      <rPr>
        <sz val="10"/>
        <color indexed="10"/>
        <rFont val="Calibri"/>
        <family val="2"/>
        <scheme val="minor"/>
      </rPr>
      <t>49</t>
    </r>
  </si>
  <si>
    <r>
      <t>American / Partisan</t>
    </r>
    <r>
      <rPr>
        <vertAlign val="superscript"/>
        <sz val="10"/>
        <rFont val="Calibri"/>
        <family val="2"/>
        <scheme val="minor"/>
      </rPr>
      <t xml:space="preserve"> 12 G</t>
    </r>
  </si>
  <si>
    <r>
      <t>British / Burmese</t>
    </r>
    <r>
      <rPr>
        <vertAlign val="superscript"/>
        <sz val="10"/>
        <rFont val="Calibri"/>
        <family val="2"/>
        <scheme val="minor"/>
      </rPr>
      <t xml:space="preserve"> 4</t>
    </r>
  </si>
  <si>
    <r>
      <t>Russian</t>
    </r>
    <r>
      <rPr>
        <vertAlign val="superscript"/>
        <sz val="10"/>
        <rFont val="Calibri"/>
        <family val="2"/>
        <scheme val="minor"/>
      </rPr>
      <t xml:space="preserve"> R</t>
    </r>
  </si>
  <si>
    <r>
      <t>19</t>
    </r>
    <r>
      <rPr>
        <sz val="10"/>
        <rFont val="Calibri"/>
        <family val="2"/>
        <scheme val="minor"/>
      </rPr>
      <t xml:space="preserve"> w </t>
    </r>
    <r>
      <rPr>
        <sz val="10"/>
        <color indexed="10"/>
        <rFont val="Calibri"/>
        <family val="2"/>
        <scheme val="minor"/>
      </rPr>
      <t>43</t>
    </r>
  </si>
  <si>
    <r>
      <t>04</t>
    </r>
    <r>
      <rPr>
        <sz val="10"/>
        <rFont val="Calibri"/>
        <family val="2"/>
        <scheme val="minor"/>
      </rPr>
      <t xml:space="preserve"> w </t>
    </r>
    <r>
      <rPr>
        <sz val="10"/>
        <color indexed="10"/>
        <rFont val="Calibri"/>
        <family val="2"/>
        <scheme val="minor"/>
      </rPr>
      <t>11</t>
    </r>
    <r>
      <rPr>
        <sz val="10"/>
        <rFont val="Calibri"/>
        <family val="2"/>
        <scheme val="minor"/>
      </rPr>
      <t xml:space="preserve"> w </t>
    </r>
    <r>
      <rPr>
        <sz val="10"/>
        <color indexed="10"/>
        <rFont val="Calibri"/>
        <family val="2"/>
        <scheme val="minor"/>
      </rPr>
      <t>44</t>
    </r>
  </si>
  <si>
    <r>
      <t>a</t>
    </r>
    <r>
      <rPr>
        <sz val="10"/>
        <rFont val="Calibri"/>
        <family val="2"/>
        <scheme val="minor"/>
      </rPr>
      <t xml:space="preserve"> w </t>
    </r>
    <r>
      <rPr>
        <sz val="10"/>
        <color indexed="10"/>
        <rFont val="Calibri"/>
        <family val="2"/>
        <scheme val="minor"/>
      </rPr>
      <t>b</t>
    </r>
    <r>
      <rPr>
        <sz val="10"/>
        <rFont val="Calibri"/>
        <family val="2"/>
        <scheme val="minor"/>
      </rPr>
      <t xml:space="preserve"> w </t>
    </r>
    <r>
      <rPr>
        <sz val="10"/>
        <color indexed="10"/>
        <rFont val="Calibri"/>
        <family val="2"/>
        <scheme val="minor"/>
      </rPr>
      <t>c</t>
    </r>
    <r>
      <rPr>
        <sz val="10"/>
        <rFont val="Calibri"/>
        <family val="2"/>
        <scheme val="minor"/>
      </rPr>
      <t xml:space="preserve"> w </t>
    </r>
    <r>
      <rPr>
        <sz val="10"/>
        <color indexed="10"/>
        <rFont val="Calibri"/>
        <family val="2"/>
        <scheme val="minor"/>
      </rPr>
      <t>d</t>
    </r>
    <r>
      <rPr>
        <sz val="10"/>
        <rFont val="Calibri"/>
        <family val="2"/>
        <scheme val="minor"/>
      </rPr>
      <t xml:space="preserve"> </t>
    </r>
    <r>
      <rPr>
        <sz val="10"/>
        <rFont val="Wingdings"/>
        <charset val="2"/>
      </rPr>
      <t/>
    </r>
  </si>
  <si>
    <r>
      <t>Ukrainian (UPA)</t>
    </r>
    <r>
      <rPr>
        <vertAlign val="superscript"/>
        <sz val="10"/>
        <rFont val="Calibri"/>
        <family val="2"/>
        <scheme val="minor"/>
      </rPr>
      <t xml:space="preserve"> 3</t>
    </r>
  </si>
  <si>
    <r>
      <t>04</t>
    </r>
    <r>
      <rPr>
        <sz val="10"/>
        <rFont val="Calibri"/>
        <family val="2"/>
        <scheme val="minor"/>
      </rPr>
      <t xml:space="preserve"> w </t>
    </r>
    <r>
      <rPr>
        <sz val="10"/>
        <color indexed="10"/>
        <rFont val="Calibri"/>
        <family val="2"/>
        <scheme val="minor"/>
      </rPr>
      <t>48</t>
    </r>
    <r>
      <rPr>
        <sz val="10"/>
        <rFont val="Wingdings"/>
        <charset val="2"/>
      </rPr>
      <t/>
    </r>
  </si>
  <si>
    <r>
      <t>35</t>
    </r>
    <r>
      <rPr>
        <sz val="10"/>
        <rFont val="Calibri"/>
        <family val="2"/>
        <scheme val="minor"/>
      </rPr>
      <t xml:space="preserve"> w 37</t>
    </r>
    <r>
      <rPr>
        <sz val="10"/>
        <rFont val="Wingdings"/>
        <charset val="2"/>
      </rPr>
      <t/>
    </r>
  </si>
  <si>
    <r>
      <t>17</t>
    </r>
    <r>
      <rPr>
        <sz val="10"/>
        <rFont val="Calibri"/>
        <family val="2"/>
        <scheme val="minor"/>
      </rPr>
      <t xml:space="preserve"> w </t>
    </r>
    <r>
      <rPr>
        <sz val="10"/>
        <color indexed="10"/>
        <rFont val="Calibri"/>
        <family val="2"/>
        <scheme val="minor"/>
      </rPr>
      <t>43</t>
    </r>
    <r>
      <rPr>
        <sz val="10"/>
        <rFont val="Wingdings"/>
        <charset val="2"/>
      </rPr>
      <t/>
    </r>
  </si>
  <si>
    <r>
      <t>Partisan (NOVJ &amp; OKSKOJ)</t>
    </r>
    <r>
      <rPr>
        <vertAlign val="superscript"/>
        <sz val="10"/>
        <rFont val="Calibri"/>
        <family val="2"/>
        <scheme val="minor"/>
      </rPr>
      <t xml:space="preserve"> 12 G I R</t>
    </r>
  </si>
  <si>
    <r>
      <t xml:space="preserve">Partisan (NOVJ &amp; CKKPJ) </t>
    </r>
    <r>
      <rPr>
        <vertAlign val="superscript"/>
        <sz val="10"/>
        <rFont val="Calibri"/>
        <family val="2"/>
        <scheme val="minor"/>
      </rPr>
      <t>12 I</t>
    </r>
  </si>
  <si>
    <r>
      <t>Partisan (FFI)</t>
    </r>
    <r>
      <rPr>
        <vertAlign val="superscript"/>
        <sz val="10"/>
        <rFont val="Calibri"/>
        <family val="2"/>
        <scheme val="minor"/>
      </rPr>
      <t xml:space="preserve"> 12</t>
    </r>
    <r>
      <rPr>
        <sz val="10"/>
        <rFont val="Calibri"/>
        <family val="2"/>
        <scheme val="minor"/>
      </rPr>
      <t xml:space="preserve"> / American</t>
    </r>
  </si>
  <si>
    <r>
      <t>10</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24</t>
    </r>
  </si>
  <si>
    <r>
      <t>39</t>
    </r>
    <r>
      <rPr>
        <sz val="10"/>
        <rFont val="Calibri"/>
        <family val="2"/>
        <scheme val="minor"/>
      </rPr>
      <t xml:space="preserve"> w</t>
    </r>
    <r>
      <rPr>
        <sz val="10"/>
        <color indexed="10"/>
        <rFont val="Calibri"/>
        <family val="2"/>
        <scheme val="minor"/>
      </rPr>
      <t xml:space="preserve"> 42</t>
    </r>
  </si>
  <si>
    <r>
      <t xml:space="preserve">Partisan (NOVJ &amp; CKKPJ) </t>
    </r>
    <r>
      <rPr>
        <vertAlign val="superscript"/>
        <sz val="10"/>
        <rFont val="Calibri"/>
        <family val="2"/>
        <scheme val="minor"/>
      </rPr>
      <t>12 I R</t>
    </r>
  </si>
  <si>
    <r>
      <t xml:space="preserve">57 </t>
    </r>
    <r>
      <rPr>
        <sz val="10"/>
        <rFont val="Calibri"/>
        <family val="2"/>
        <scheme val="minor"/>
      </rPr>
      <t>w</t>
    </r>
    <r>
      <rPr>
        <sz val="10"/>
        <color indexed="10"/>
        <rFont val="Calibri"/>
        <family val="2"/>
        <scheme val="minor"/>
      </rPr>
      <t xml:space="preserve"> 58</t>
    </r>
  </si>
  <si>
    <r>
      <rPr>
        <sz val="10"/>
        <color indexed="10"/>
        <rFont val="Calibri"/>
        <family val="2"/>
        <scheme val="minor"/>
      </rPr>
      <t>45</t>
    </r>
    <r>
      <rPr>
        <sz val="10"/>
        <rFont val="Calibri"/>
        <family val="2"/>
        <scheme val="minor"/>
      </rPr>
      <t xml:space="preserve"> w </t>
    </r>
    <r>
      <rPr>
        <sz val="10"/>
        <color indexed="10"/>
        <rFont val="Calibri"/>
        <family val="2"/>
        <scheme val="minor"/>
      </rPr>
      <t>51</t>
    </r>
  </si>
  <si>
    <r>
      <t>02</t>
    </r>
    <r>
      <rPr>
        <sz val="10"/>
        <rFont val="Calibri"/>
        <family val="2"/>
        <scheme val="minor"/>
      </rPr>
      <t xml:space="preserve"> w </t>
    </r>
    <r>
      <rPr>
        <sz val="10"/>
        <color indexed="10"/>
        <rFont val="Calibri"/>
        <family val="2"/>
        <scheme val="minor"/>
      </rPr>
      <t>09</t>
    </r>
    <r>
      <rPr>
        <sz val="10"/>
        <rFont val="Calibri"/>
        <family val="2"/>
        <scheme val="minor"/>
      </rPr>
      <t xml:space="preserve"> w </t>
    </r>
    <r>
      <rPr>
        <sz val="10"/>
        <color indexed="10"/>
        <rFont val="Calibri"/>
        <family val="2"/>
        <scheme val="minor"/>
      </rPr>
      <t>15</t>
    </r>
    <r>
      <rPr>
        <sz val="10"/>
        <rFont val="Arial"/>
        <family val="2"/>
      </rPr>
      <t/>
    </r>
  </si>
  <si>
    <r>
      <t>Partisan (UPA)</t>
    </r>
    <r>
      <rPr>
        <vertAlign val="superscript"/>
        <sz val="10"/>
        <rFont val="Calibri"/>
        <family val="2"/>
        <scheme val="minor"/>
      </rPr>
      <t xml:space="preserve"> 9</t>
    </r>
  </si>
  <si>
    <r>
      <rPr>
        <sz val="10"/>
        <color rgb="FFFF0000"/>
        <rFont val="Calibri"/>
        <family val="2"/>
        <scheme val="minor"/>
      </rPr>
      <t>37</t>
    </r>
    <r>
      <rPr>
        <sz val="10"/>
        <rFont val="Calibri"/>
        <family val="2"/>
        <scheme val="minor"/>
      </rPr>
      <t xml:space="preserve"> w </t>
    </r>
    <r>
      <rPr>
        <sz val="10"/>
        <color rgb="FFFF0000"/>
        <rFont val="Calibri"/>
        <family val="2"/>
        <scheme val="minor"/>
      </rPr>
      <t>34</t>
    </r>
  </si>
  <si>
    <r>
      <t xml:space="preserve">1a w </t>
    </r>
    <r>
      <rPr>
        <sz val="10"/>
        <color rgb="FFFF0000"/>
        <rFont val="Calibri"/>
        <family val="2"/>
        <scheme val="minor"/>
      </rPr>
      <t xml:space="preserve">43 </t>
    </r>
    <r>
      <rPr>
        <sz val="10"/>
        <rFont val="Calibri"/>
        <family val="2"/>
        <scheme val="minor"/>
      </rPr>
      <t xml:space="preserve">w </t>
    </r>
    <r>
      <rPr>
        <sz val="10"/>
        <color rgb="FFFF0000"/>
        <rFont val="Calibri"/>
        <family val="2"/>
        <scheme val="minor"/>
      </rPr>
      <t>44</t>
    </r>
  </si>
  <si>
    <r>
      <t xml:space="preserve">62 </t>
    </r>
    <r>
      <rPr>
        <sz val="10"/>
        <rFont val="Calibri"/>
        <family val="2"/>
        <scheme val="minor"/>
      </rPr>
      <t>w</t>
    </r>
    <r>
      <rPr>
        <sz val="10"/>
        <color rgb="FFFF0000"/>
        <rFont val="Calibri"/>
        <family val="2"/>
        <scheme val="minor"/>
      </rPr>
      <t xml:space="preserve"> 63</t>
    </r>
  </si>
  <si>
    <r>
      <t xml:space="preserve">19 </t>
    </r>
    <r>
      <rPr>
        <sz val="10"/>
        <rFont val="Calibri"/>
        <family val="2"/>
        <scheme val="minor"/>
      </rPr>
      <t>w</t>
    </r>
    <r>
      <rPr>
        <sz val="10"/>
        <color rgb="FFFF0000"/>
        <rFont val="Calibri"/>
        <family val="2"/>
        <scheme val="minor"/>
      </rPr>
      <t xml:space="preserve"> 10 </t>
    </r>
    <r>
      <rPr>
        <sz val="10"/>
        <rFont val="Calibri"/>
        <family val="2"/>
        <scheme val="minor"/>
      </rPr>
      <t>w</t>
    </r>
    <r>
      <rPr>
        <sz val="10"/>
        <color rgb="FFFF0000"/>
        <rFont val="Calibri"/>
        <family val="2"/>
        <scheme val="minor"/>
      </rPr>
      <t xml:space="preserve"> 44</t>
    </r>
  </si>
  <si>
    <r>
      <t xml:space="preserve">8 </t>
    </r>
    <r>
      <rPr>
        <sz val="10"/>
        <rFont val="Calibri"/>
        <family val="2"/>
        <scheme val="minor"/>
      </rPr>
      <t>w</t>
    </r>
    <r>
      <rPr>
        <sz val="10"/>
        <color rgb="FFFF0000"/>
        <rFont val="Calibri"/>
        <family val="2"/>
        <scheme val="minor"/>
      </rPr>
      <t xml:space="preserve"> 1 </t>
    </r>
    <r>
      <rPr>
        <sz val="10"/>
        <rFont val="Calibri"/>
        <family val="2"/>
        <scheme val="minor"/>
      </rPr>
      <t>w</t>
    </r>
    <r>
      <rPr>
        <sz val="10"/>
        <color rgb="FFFF0000"/>
        <rFont val="Calibri"/>
        <family val="2"/>
        <scheme val="minor"/>
      </rPr>
      <t xml:space="preserve"> 22</t>
    </r>
  </si>
  <si>
    <r>
      <t xml:space="preserve">3a w </t>
    </r>
    <r>
      <rPr>
        <sz val="10"/>
        <color rgb="FFFF0000"/>
        <rFont val="Calibri"/>
        <family val="2"/>
        <scheme val="minor"/>
      </rPr>
      <t>6b</t>
    </r>
  </si>
  <si>
    <r>
      <t xml:space="preserve">3b w </t>
    </r>
    <r>
      <rPr>
        <sz val="10"/>
        <color rgb="FFFF0000"/>
        <rFont val="Calibri"/>
        <family val="2"/>
        <scheme val="minor"/>
      </rPr>
      <t>35</t>
    </r>
    <r>
      <rPr>
        <sz val="10"/>
        <rFont val="Calibri"/>
        <family val="2"/>
        <scheme val="minor"/>
      </rPr>
      <t xml:space="preserve"> w </t>
    </r>
    <r>
      <rPr>
        <sz val="10"/>
        <color rgb="FFFF0000"/>
        <rFont val="Calibri"/>
        <family val="2"/>
        <scheme val="minor"/>
      </rPr>
      <t>40</t>
    </r>
  </si>
  <si>
    <r>
      <t>Partisan (NOVJ)</t>
    </r>
    <r>
      <rPr>
        <vertAlign val="superscript"/>
        <sz val="10"/>
        <rFont val="Calibri"/>
        <family val="2"/>
        <scheme val="minor"/>
      </rPr>
      <t xml:space="preserve"> 12</t>
    </r>
  </si>
  <si>
    <r>
      <t>Greek</t>
    </r>
    <r>
      <rPr>
        <vertAlign val="superscript"/>
        <sz val="10"/>
        <rFont val="Calibri"/>
        <family val="2"/>
        <scheme val="minor"/>
      </rPr>
      <t xml:space="preserve"> 1</t>
    </r>
    <r>
      <rPr>
        <sz val="10"/>
        <rFont val="Calibri"/>
        <family val="2"/>
        <scheme val="minor"/>
      </rPr>
      <t xml:space="preserve"> / New Zealand</t>
    </r>
    <r>
      <rPr>
        <vertAlign val="superscript"/>
        <sz val="10"/>
        <rFont val="Calibri"/>
        <family val="2"/>
        <scheme val="minor"/>
      </rPr>
      <t xml:space="preserve"> 4</t>
    </r>
  </si>
  <si>
    <r>
      <t>Partisan</t>
    </r>
    <r>
      <rPr>
        <vertAlign val="superscript"/>
        <sz val="10"/>
        <rFont val="Calibri"/>
        <family val="2"/>
        <scheme val="minor"/>
      </rPr>
      <t xml:space="preserve"> 12 R</t>
    </r>
  </si>
  <si>
    <r>
      <t>Italian / Hungarian</t>
    </r>
    <r>
      <rPr>
        <vertAlign val="superscript"/>
        <sz val="10"/>
        <rFont val="Calibri"/>
        <family val="2"/>
        <scheme val="minor"/>
      </rPr>
      <t xml:space="preserve"> 3</t>
    </r>
  </si>
  <si>
    <r>
      <t>04</t>
    </r>
    <r>
      <rPr>
        <sz val="10"/>
        <rFont val="Calibri"/>
        <family val="2"/>
        <scheme val="minor"/>
      </rPr>
      <t xml:space="preserve"> w </t>
    </r>
    <r>
      <rPr>
        <sz val="10"/>
        <color indexed="10"/>
        <rFont val="Calibri"/>
        <family val="2"/>
        <scheme val="minor"/>
      </rPr>
      <t>18</t>
    </r>
  </si>
  <si>
    <r>
      <t>03</t>
    </r>
    <r>
      <rPr>
        <sz val="10"/>
        <rFont val="Calibri"/>
        <family val="2"/>
        <scheme val="minor"/>
      </rPr>
      <t xml:space="preserve"> w </t>
    </r>
    <r>
      <rPr>
        <sz val="10"/>
        <color indexed="10"/>
        <rFont val="Calibri"/>
        <family val="2"/>
        <scheme val="minor"/>
      </rPr>
      <t>42</t>
    </r>
  </si>
  <si>
    <r>
      <t>Russia / Romanian</t>
    </r>
    <r>
      <rPr>
        <vertAlign val="superscript"/>
        <sz val="10"/>
        <rFont val="Calibri"/>
        <family val="2"/>
        <scheme val="minor"/>
      </rPr>
      <t xml:space="preserve"> 3</t>
    </r>
  </si>
  <si>
    <r>
      <t>17</t>
    </r>
    <r>
      <rPr>
        <sz val="10"/>
        <rFont val="Calibri"/>
        <family val="2"/>
        <scheme val="minor"/>
      </rPr>
      <t xml:space="preserve"> w </t>
    </r>
    <r>
      <rPr>
        <sz val="10"/>
        <color indexed="10"/>
        <rFont val="Calibri"/>
        <family val="2"/>
        <scheme val="minor"/>
      </rPr>
      <t>49</t>
    </r>
  </si>
  <si>
    <r>
      <t>17</t>
    </r>
    <r>
      <rPr>
        <sz val="10"/>
        <rFont val="Calibri"/>
        <family val="2"/>
        <scheme val="minor"/>
      </rPr>
      <t xml:space="preserve"> w 35</t>
    </r>
  </si>
  <si>
    <r>
      <t>v</t>
    </r>
    <r>
      <rPr>
        <sz val="10"/>
        <rFont val="Calibri"/>
        <family val="2"/>
        <scheme val="minor"/>
      </rPr>
      <t xml:space="preserve"> w </t>
    </r>
    <r>
      <rPr>
        <sz val="10"/>
        <color indexed="10"/>
        <rFont val="Calibri"/>
        <family val="2"/>
        <scheme val="minor"/>
      </rPr>
      <t>x</t>
    </r>
  </si>
  <si>
    <r>
      <t>u</t>
    </r>
    <r>
      <rPr>
        <sz val="10"/>
        <rFont val="Calibri"/>
        <family val="2"/>
        <scheme val="minor"/>
      </rPr>
      <t xml:space="preserve"> w </t>
    </r>
    <r>
      <rPr>
        <sz val="10"/>
        <color indexed="10"/>
        <rFont val="Calibri"/>
        <family val="2"/>
        <scheme val="minor"/>
      </rPr>
      <t>w</t>
    </r>
  </si>
  <si>
    <r>
      <t>x</t>
    </r>
    <r>
      <rPr>
        <sz val="10"/>
        <rFont val="Calibri"/>
        <family val="2"/>
        <scheme val="minor"/>
      </rPr>
      <t xml:space="preserve"> w </t>
    </r>
    <r>
      <rPr>
        <sz val="10"/>
        <color indexed="10"/>
        <rFont val="Calibri"/>
        <family val="2"/>
        <scheme val="minor"/>
      </rPr>
      <t>y</t>
    </r>
  </si>
  <si>
    <r>
      <t xml:space="preserve">v </t>
    </r>
    <r>
      <rPr>
        <sz val="10"/>
        <rFont val="Calibri"/>
        <family val="2"/>
        <scheme val="minor"/>
      </rPr>
      <t>w</t>
    </r>
    <r>
      <rPr>
        <sz val="10"/>
        <color indexed="10"/>
        <rFont val="Calibri"/>
        <family val="2"/>
        <scheme val="minor"/>
      </rPr>
      <t xml:space="preserve"> x </t>
    </r>
    <r>
      <rPr>
        <sz val="10"/>
        <rFont val="Calibri"/>
        <family val="2"/>
        <scheme val="minor"/>
      </rPr>
      <t>w</t>
    </r>
    <r>
      <rPr>
        <sz val="10"/>
        <color indexed="10"/>
        <rFont val="Calibri"/>
        <family val="2"/>
        <scheme val="minor"/>
      </rPr>
      <t xml:space="preserve"> z</t>
    </r>
  </si>
  <si>
    <r>
      <t xml:space="preserve">04 </t>
    </r>
    <r>
      <rPr>
        <sz val="10"/>
        <rFont val="Calibri"/>
        <family val="2"/>
        <scheme val="minor"/>
      </rPr>
      <t>w</t>
    </r>
    <r>
      <rPr>
        <sz val="10"/>
        <color indexed="10"/>
        <rFont val="Calibri"/>
        <family val="2"/>
        <scheme val="minor"/>
      </rPr>
      <t xml:space="preserve"> 42 </t>
    </r>
    <r>
      <rPr>
        <sz val="10"/>
        <rFont val="Calibri"/>
        <family val="2"/>
        <scheme val="minor"/>
      </rPr>
      <t>w</t>
    </r>
    <r>
      <rPr>
        <sz val="10"/>
        <color indexed="10"/>
        <rFont val="Calibri"/>
        <family val="2"/>
        <scheme val="minor"/>
      </rPr>
      <t xml:space="preserve"> 44 </t>
    </r>
    <r>
      <rPr>
        <sz val="10"/>
        <rFont val="Calibri"/>
        <family val="2"/>
        <scheme val="minor"/>
      </rPr>
      <t>w</t>
    </r>
    <r>
      <rPr>
        <sz val="10"/>
        <color indexed="10"/>
        <rFont val="Calibri"/>
        <family val="2"/>
        <scheme val="minor"/>
      </rPr>
      <t xml:space="preserve"> 47</t>
    </r>
  </si>
  <si>
    <r>
      <t xml:space="preserve">22 </t>
    </r>
    <r>
      <rPr>
        <sz val="10"/>
        <rFont val="Calibri"/>
        <family val="2"/>
        <scheme val="minor"/>
      </rPr>
      <t>w</t>
    </r>
    <r>
      <rPr>
        <sz val="10"/>
        <color indexed="10"/>
        <rFont val="Calibri"/>
        <family val="2"/>
        <scheme val="minor"/>
      </rPr>
      <t xml:space="preserve"> 42</t>
    </r>
  </si>
  <si>
    <r>
      <t xml:space="preserve">53 </t>
    </r>
    <r>
      <rPr>
        <sz val="10"/>
        <rFont val="Calibri"/>
        <family val="2"/>
        <scheme val="minor"/>
      </rPr>
      <t>w</t>
    </r>
    <r>
      <rPr>
        <sz val="10"/>
        <color indexed="10"/>
        <rFont val="Calibri"/>
        <family val="2"/>
        <scheme val="minor"/>
      </rPr>
      <t xml:space="preserve"> 54</t>
    </r>
  </si>
  <si>
    <r>
      <t>Yugoslavian</t>
    </r>
    <r>
      <rPr>
        <vertAlign val="superscript"/>
        <sz val="10"/>
        <color indexed="8"/>
        <rFont val="Calibri"/>
        <family val="2"/>
        <scheme val="minor"/>
      </rPr>
      <t xml:space="preserve"> 12 A B R I</t>
    </r>
    <r>
      <rPr>
        <sz val="10"/>
        <color indexed="8"/>
        <rFont val="Calibri"/>
        <family val="2"/>
        <scheme val="minor"/>
      </rPr>
      <t>/ Partisan</t>
    </r>
  </si>
  <si>
    <r>
      <t>German</t>
    </r>
    <r>
      <rPr>
        <vertAlign val="superscript"/>
        <sz val="10"/>
        <rFont val="Calibri"/>
        <family val="2"/>
        <scheme val="minor"/>
      </rPr>
      <t xml:space="preserve"> R</t>
    </r>
    <r>
      <rPr>
        <sz val="10"/>
        <rFont val="Calibri"/>
        <family val="2"/>
        <scheme val="minor"/>
      </rPr>
      <t xml:space="preserve"> / Italian / Croatian</t>
    </r>
    <r>
      <rPr>
        <vertAlign val="superscript"/>
        <sz val="10"/>
        <rFont val="Calibri"/>
        <family val="2"/>
        <scheme val="minor"/>
      </rPr>
      <t xml:space="preserve"> 3</t>
    </r>
  </si>
  <si>
    <r>
      <t xml:space="preserve">20 </t>
    </r>
    <r>
      <rPr>
        <sz val="10"/>
        <rFont val="Calibri"/>
        <family val="2"/>
        <scheme val="minor"/>
      </rPr>
      <t>w</t>
    </r>
    <r>
      <rPr>
        <sz val="10"/>
        <color indexed="10"/>
        <rFont val="Calibri"/>
        <family val="2"/>
        <scheme val="minor"/>
      </rPr>
      <t xml:space="preserve"> 51 </t>
    </r>
    <r>
      <rPr>
        <sz val="10"/>
        <rFont val="Calibri"/>
        <family val="2"/>
        <scheme val="minor"/>
      </rPr>
      <t>w</t>
    </r>
    <r>
      <rPr>
        <sz val="10"/>
        <color indexed="10"/>
        <rFont val="Calibri"/>
        <family val="2"/>
        <scheme val="minor"/>
      </rPr>
      <t xml:space="preserve"> z</t>
    </r>
  </si>
  <si>
    <r>
      <t>Yugoslavian</t>
    </r>
    <r>
      <rPr>
        <vertAlign val="superscript"/>
        <sz val="10"/>
        <color indexed="8"/>
        <rFont val="Calibri"/>
        <family val="2"/>
        <scheme val="minor"/>
      </rPr>
      <t xml:space="preserve"> 12 B G I R</t>
    </r>
  </si>
  <si>
    <r>
      <t xml:space="preserve">03 </t>
    </r>
    <r>
      <rPr>
        <sz val="10"/>
        <rFont val="Calibri"/>
        <family val="2"/>
        <scheme val="minor"/>
      </rPr>
      <t>w</t>
    </r>
    <r>
      <rPr>
        <sz val="10"/>
        <color indexed="10"/>
        <rFont val="Calibri"/>
        <family val="2"/>
        <scheme val="minor"/>
      </rPr>
      <t xml:space="preserve"> 50</t>
    </r>
  </si>
  <si>
    <r>
      <t xml:space="preserve">15 </t>
    </r>
    <r>
      <rPr>
        <sz val="10"/>
        <rFont val="Calibri"/>
        <family val="2"/>
        <scheme val="minor"/>
      </rPr>
      <t>w</t>
    </r>
    <r>
      <rPr>
        <sz val="10"/>
        <color indexed="10"/>
        <rFont val="Calibri"/>
        <family val="2"/>
        <scheme val="minor"/>
      </rPr>
      <t xml:space="preserve"> 32 </t>
    </r>
    <r>
      <rPr>
        <sz val="10"/>
        <rFont val="Calibri"/>
        <family val="2"/>
        <scheme val="minor"/>
      </rPr>
      <t>w</t>
    </r>
    <r>
      <rPr>
        <sz val="10"/>
        <color indexed="10"/>
        <rFont val="Calibri"/>
        <family val="2"/>
        <scheme val="minor"/>
      </rPr>
      <t xml:space="preserve"> 36 </t>
    </r>
    <r>
      <rPr>
        <sz val="10"/>
        <rFont val="Calibri"/>
        <family val="2"/>
        <scheme val="minor"/>
      </rPr>
      <t>w</t>
    </r>
    <r>
      <rPr>
        <sz val="10"/>
        <color indexed="10"/>
        <rFont val="Calibri"/>
        <family val="2"/>
        <scheme val="minor"/>
      </rPr>
      <t xml:space="preserve"> 39</t>
    </r>
  </si>
  <si>
    <r>
      <t>German</t>
    </r>
    <r>
      <rPr>
        <vertAlign val="superscript"/>
        <sz val="10"/>
        <rFont val="Calibri"/>
        <family val="2"/>
        <scheme val="minor"/>
      </rPr>
      <t xml:space="preserve"> A</t>
    </r>
  </si>
  <si>
    <r>
      <t xml:space="preserve">17 </t>
    </r>
    <r>
      <rPr>
        <sz val="10"/>
        <rFont val="Calibri"/>
        <family val="2"/>
        <scheme val="minor"/>
      </rPr>
      <t>w</t>
    </r>
    <r>
      <rPr>
        <sz val="10"/>
        <color indexed="10"/>
        <rFont val="Calibri"/>
        <family val="2"/>
        <scheme val="minor"/>
      </rPr>
      <t xml:space="preserve"> 46</t>
    </r>
  </si>
  <si>
    <r>
      <t xml:space="preserve">05 </t>
    </r>
    <r>
      <rPr>
        <sz val="10"/>
        <rFont val="Calibri"/>
        <family val="2"/>
        <scheme val="minor"/>
      </rPr>
      <t>w</t>
    </r>
    <r>
      <rPr>
        <sz val="10"/>
        <color indexed="10"/>
        <rFont val="Calibri"/>
        <family val="2"/>
        <scheme val="minor"/>
      </rPr>
      <t xml:space="preserve"> 52</t>
    </r>
  </si>
  <si>
    <r>
      <t>Partisan (Czech)</t>
    </r>
    <r>
      <rPr>
        <vertAlign val="superscript"/>
        <sz val="10"/>
        <rFont val="Calibri"/>
        <family val="2"/>
        <scheme val="minor"/>
      </rPr>
      <t xml:space="preserve"> 12 C F G</t>
    </r>
    <r>
      <rPr>
        <sz val="10"/>
        <rFont val="Calibri"/>
        <family val="2"/>
        <scheme val="minor"/>
      </rPr>
      <t xml:space="preserve"> / Russian</t>
    </r>
  </si>
  <si>
    <r>
      <t>Partisan (Czech)</t>
    </r>
    <r>
      <rPr>
        <vertAlign val="superscript"/>
        <sz val="10"/>
        <rFont val="Calibri"/>
        <family val="2"/>
        <scheme val="minor"/>
      </rPr>
      <t xml:space="preserve"> 12 G</t>
    </r>
  </si>
  <si>
    <r>
      <t xml:space="preserve">15 </t>
    </r>
    <r>
      <rPr>
        <sz val="10"/>
        <rFont val="Calibri"/>
        <family val="2"/>
        <scheme val="minor"/>
      </rPr>
      <t>w</t>
    </r>
    <r>
      <rPr>
        <sz val="10"/>
        <color indexed="10"/>
        <rFont val="Calibri"/>
        <family val="2"/>
        <scheme val="minor"/>
      </rPr>
      <t xml:space="preserve"> 49</t>
    </r>
  </si>
  <si>
    <r>
      <t>American / Partisan (Marquis)</t>
    </r>
    <r>
      <rPr>
        <vertAlign val="superscript"/>
        <sz val="10"/>
        <rFont val="Calibri"/>
        <family val="2"/>
        <scheme val="minor"/>
      </rPr>
      <t xml:space="preserve"> 12</t>
    </r>
  </si>
  <si>
    <r>
      <t>German (SS)</t>
    </r>
    <r>
      <rPr>
        <vertAlign val="superscript"/>
        <sz val="10"/>
        <rFont val="Calibri"/>
        <family val="2"/>
        <scheme val="minor"/>
      </rPr>
      <t xml:space="preserve"> R</t>
    </r>
    <r>
      <rPr>
        <sz val="10"/>
        <rFont val="Calibri"/>
        <family val="2"/>
        <scheme val="minor"/>
      </rPr>
      <t xml:space="preserve"> / Partisans</t>
    </r>
    <r>
      <rPr>
        <vertAlign val="superscript"/>
        <sz val="10"/>
        <rFont val="Calibri"/>
        <family val="2"/>
        <scheme val="minor"/>
      </rPr>
      <t xml:space="preserve"> 12</t>
    </r>
  </si>
  <si>
    <r>
      <t xml:space="preserve">q </t>
    </r>
    <r>
      <rPr>
        <sz val="10"/>
        <rFont val="Calibri"/>
        <family val="2"/>
        <scheme val="minor"/>
      </rPr>
      <t>w</t>
    </r>
    <r>
      <rPr>
        <sz val="10"/>
        <color indexed="10"/>
        <rFont val="Calibri"/>
        <family val="2"/>
        <scheme val="minor"/>
      </rPr>
      <t xml:space="preserve"> r </t>
    </r>
    <r>
      <rPr>
        <sz val="10"/>
        <rFont val="Calibri"/>
        <family val="2"/>
        <scheme val="minor"/>
      </rPr>
      <t>w</t>
    </r>
    <r>
      <rPr>
        <sz val="10"/>
        <color indexed="10"/>
        <rFont val="Calibri"/>
        <family val="2"/>
        <scheme val="minor"/>
      </rPr>
      <t xml:space="preserve"> s </t>
    </r>
    <r>
      <rPr>
        <sz val="10"/>
        <rFont val="Calibri"/>
        <family val="2"/>
        <scheme val="minor"/>
      </rPr>
      <t>w</t>
    </r>
    <r>
      <rPr>
        <sz val="10"/>
        <color indexed="10"/>
        <rFont val="Calibri"/>
        <family val="2"/>
        <scheme val="minor"/>
      </rPr>
      <t xml:space="preserve"> v</t>
    </r>
  </si>
  <si>
    <r>
      <t>Spanish Nationalists</t>
    </r>
    <r>
      <rPr>
        <vertAlign val="superscript"/>
        <sz val="10"/>
        <rFont val="Calibri"/>
        <family val="2"/>
        <scheme val="minor"/>
      </rPr>
      <t xml:space="preserve"> 4</t>
    </r>
  </si>
  <si>
    <r>
      <t xml:space="preserve">Spanish Republican </t>
    </r>
    <r>
      <rPr>
        <vertAlign val="superscript"/>
        <sz val="10"/>
        <rFont val="Calibri"/>
        <family val="2"/>
        <scheme val="minor"/>
      </rPr>
      <t>12</t>
    </r>
  </si>
  <si>
    <r>
      <t xml:space="preserve">q </t>
    </r>
    <r>
      <rPr>
        <sz val="10"/>
        <rFont val="Calibri"/>
        <family val="2"/>
        <scheme val="minor"/>
      </rPr>
      <t>w</t>
    </r>
    <r>
      <rPr>
        <sz val="10"/>
        <color indexed="10"/>
        <rFont val="Calibri"/>
        <family val="2"/>
        <scheme val="minor"/>
      </rPr>
      <t xml:space="preserve"> s</t>
    </r>
  </si>
  <si>
    <r>
      <t xml:space="preserve">t </t>
    </r>
    <r>
      <rPr>
        <sz val="10"/>
        <rFont val="Calibri"/>
        <family val="2"/>
        <scheme val="minor"/>
      </rPr>
      <t>w</t>
    </r>
    <r>
      <rPr>
        <sz val="10"/>
        <color indexed="10"/>
        <rFont val="Calibri"/>
        <family val="2"/>
        <scheme val="minor"/>
      </rPr>
      <t xml:space="preserve"> v</t>
    </r>
  </si>
  <si>
    <r>
      <t xml:space="preserve">s </t>
    </r>
    <r>
      <rPr>
        <sz val="10"/>
        <rFont val="Calibri"/>
        <family val="2"/>
        <scheme val="minor"/>
      </rPr>
      <t>w</t>
    </r>
    <r>
      <rPr>
        <sz val="10"/>
        <color indexed="10"/>
        <rFont val="Calibri"/>
        <family val="2"/>
        <scheme val="minor"/>
      </rPr>
      <t xml:space="preserve"> u </t>
    </r>
    <r>
      <rPr>
        <sz val="10"/>
        <rFont val="Calibri"/>
        <family val="2"/>
        <scheme val="minor"/>
      </rPr>
      <t>w</t>
    </r>
    <r>
      <rPr>
        <sz val="10"/>
        <color indexed="10"/>
        <rFont val="Calibri"/>
        <family val="2"/>
        <scheme val="minor"/>
      </rPr>
      <t xml:space="preserve"> v</t>
    </r>
  </si>
  <si>
    <r>
      <t xml:space="preserve">16 </t>
    </r>
    <r>
      <rPr>
        <sz val="10"/>
        <rFont val="Calibri"/>
        <family val="2"/>
        <scheme val="minor"/>
      </rPr>
      <t>w</t>
    </r>
    <r>
      <rPr>
        <sz val="10"/>
        <color indexed="10"/>
        <rFont val="Calibri"/>
        <family val="2"/>
        <scheme val="minor"/>
      </rPr>
      <t xml:space="preserve"> 19 </t>
    </r>
    <r>
      <rPr>
        <sz val="10"/>
        <rFont val="Calibri"/>
        <family val="2"/>
        <scheme val="minor"/>
      </rPr>
      <t>w</t>
    </r>
    <r>
      <rPr>
        <sz val="10"/>
        <color indexed="10"/>
        <rFont val="Calibri"/>
        <family val="2"/>
        <scheme val="minor"/>
      </rPr>
      <t xml:space="preserve"> 33 </t>
    </r>
    <r>
      <rPr>
        <sz val="10"/>
        <rFont val="Calibri"/>
        <family val="2"/>
        <scheme val="minor"/>
      </rPr>
      <t>w</t>
    </r>
    <r>
      <rPr>
        <sz val="10"/>
        <color indexed="10"/>
        <rFont val="Calibri"/>
        <family val="2"/>
        <scheme val="minor"/>
      </rPr>
      <t xml:space="preserve"> 38</t>
    </r>
  </si>
  <si>
    <r>
      <t>18</t>
    </r>
    <r>
      <rPr>
        <sz val="10"/>
        <color indexed="8"/>
        <rFont val="Calibri"/>
        <family val="2"/>
        <scheme val="minor"/>
      </rPr>
      <t xml:space="preserve"> w </t>
    </r>
    <r>
      <rPr>
        <sz val="10"/>
        <color indexed="10"/>
        <rFont val="Calibri"/>
        <family val="2"/>
        <scheme val="minor"/>
      </rPr>
      <t>20</t>
    </r>
  </si>
  <si>
    <r>
      <t xml:space="preserve">44 </t>
    </r>
    <r>
      <rPr>
        <sz val="10"/>
        <rFont val="Calibri"/>
        <family val="2"/>
        <scheme val="minor"/>
      </rPr>
      <t xml:space="preserve">w </t>
    </r>
    <r>
      <rPr>
        <sz val="10"/>
        <color rgb="FFFF0000"/>
        <rFont val="Calibri"/>
        <family val="2"/>
        <scheme val="minor"/>
      </rPr>
      <t>48</t>
    </r>
  </si>
  <si>
    <r>
      <t xml:space="preserve">29 </t>
    </r>
    <r>
      <rPr>
        <sz val="10"/>
        <rFont val="Calibri"/>
        <family val="2"/>
        <scheme val="minor"/>
      </rPr>
      <t>w</t>
    </r>
    <r>
      <rPr>
        <sz val="10"/>
        <color indexed="10"/>
        <rFont val="Calibri"/>
        <family val="2"/>
        <scheme val="minor"/>
      </rPr>
      <t xml:space="preserve"> 49</t>
    </r>
  </si>
  <si>
    <r>
      <t xml:space="preserve">2 </t>
    </r>
    <r>
      <rPr>
        <sz val="10"/>
        <rFont val="Calibri"/>
        <family val="2"/>
        <scheme val="minor"/>
      </rPr>
      <t>w</t>
    </r>
    <r>
      <rPr>
        <sz val="10"/>
        <color indexed="10"/>
        <rFont val="Calibri"/>
        <family val="2"/>
        <scheme val="minor"/>
      </rPr>
      <t xml:space="preserve"> 61</t>
    </r>
  </si>
  <si>
    <r>
      <t>Japanese/ Viet Minh</t>
    </r>
    <r>
      <rPr>
        <vertAlign val="superscript"/>
        <sz val="10"/>
        <rFont val="Calibri"/>
        <family val="2"/>
        <scheme val="minor"/>
      </rPr>
      <t xml:space="preserve"> 4</t>
    </r>
  </si>
  <si>
    <r>
      <t xml:space="preserve">39 </t>
    </r>
    <r>
      <rPr>
        <sz val="10"/>
        <rFont val="Calibri"/>
        <family val="2"/>
        <scheme val="minor"/>
      </rPr>
      <t>w</t>
    </r>
    <r>
      <rPr>
        <sz val="10"/>
        <color indexed="10"/>
        <rFont val="Calibri"/>
        <family val="2"/>
        <scheme val="minor"/>
      </rPr>
      <t xml:space="preserve"> 46</t>
    </r>
  </si>
  <si>
    <r>
      <t xml:space="preserve">61 </t>
    </r>
    <r>
      <rPr>
        <sz val="10"/>
        <rFont val="Calibri"/>
        <family val="2"/>
        <scheme val="minor"/>
      </rPr>
      <t>w</t>
    </r>
    <r>
      <rPr>
        <sz val="10"/>
        <color indexed="10"/>
        <rFont val="Calibri"/>
        <family val="2"/>
        <scheme val="minor"/>
      </rPr>
      <t xml:space="preserve"> 62</t>
    </r>
  </si>
  <si>
    <r>
      <t xml:space="preserve">5a </t>
    </r>
    <r>
      <rPr>
        <sz val="10"/>
        <rFont val="Calibri"/>
        <family val="2"/>
        <scheme val="minor"/>
      </rPr>
      <t>w</t>
    </r>
    <r>
      <rPr>
        <sz val="10"/>
        <color indexed="10"/>
        <rFont val="Calibri"/>
        <family val="2"/>
        <scheme val="minor"/>
      </rPr>
      <t xml:space="preserve"> 7b</t>
    </r>
  </si>
  <si>
    <r>
      <t xml:space="preserve">Filipino </t>
    </r>
    <r>
      <rPr>
        <vertAlign val="superscript"/>
        <sz val="10"/>
        <rFont val="Calibri"/>
        <family val="2"/>
        <scheme val="minor"/>
      </rPr>
      <t>12</t>
    </r>
  </si>
  <si>
    <r>
      <t xml:space="preserve">8a </t>
    </r>
    <r>
      <rPr>
        <sz val="10"/>
        <rFont val="Calibri"/>
        <family val="2"/>
        <scheme val="minor"/>
      </rPr>
      <t>w</t>
    </r>
    <r>
      <rPr>
        <sz val="10"/>
        <color indexed="10"/>
        <rFont val="Calibri"/>
        <family val="2"/>
        <scheme val="minor"/>
      </rPr>
      <t xml:space="preserve"> 10</t>
    </r>
  </si>
  <si>
    <r>
      <t xml:space="preserve">59 </t>
    </r>
    <r>
      <rPr>
        <sz val="10"/>
        <rFont val="Calibri"/>
        <family val="2"/>
        <scheme val="minor"/>
      </rPr>
      <t>w</t>
    </r>
    <r>
      <rPr>
        <sz val="10"/>
        <color indexed="10"/>
        <rFont val="Calibri"/>
        <family val="2"/>
        <scheme val="minor"/>
      </rPr>
      <t xml:space="preserve"> 65 </t>
    </r>
    <r>
      <rPr>
        <sz val="10"/>
        <rFont val="Calibri"/>
        <family val="2"/>
        <scheme val="minor"/>
      </rPr>
      <t>w</t>
    </r>
    <r>
      <rPr>
        <sz val="10"/>
        <color indexed="10"/>
        <rFont val="Calibri"/>
        <family val="2"/>
        <scheme val="minor"/>
      </rPr>
      <t xml:space="preserve"> 66</t>
    </r>
    <r>
      <rPr>
        <sz val="10"/>
        <rFont val="Calibri"/>
        <family val="2"/>
        <scheme val="minor"/>
      </rPr>
      <t>w</t>
    </r>
    <r>
      <rPr>
        <sz val="10"/>
        <color indexed="10"/>
        <rFont val="Calibri"/>
        <family val="2"/>
        <scheme val="minor"/>
      </rPr>
      <t xml:space="preserve"> 70</t>
    </r>
  </si>
  <si>
    <r>
      <t xml:space="preserve">9b w </t>
    </r>
    <r>
      <rPr>
        <sz val="10"/>
        <color rgb="FFFF0000"/>
        <rFont val="Calibri"/>
        <family val="2"/>
        <scheme val="minor"/>
      </rPr>
      <t>66</t>
    </r>
    <r>
      <rPr>
        <sz val="10"/>
        <rFont val="Calibri"/>
        <family val="2"/>
        <scheme val="minor"/>
      </rPr>
      <t xml:space="preserve"> w </t>
    </r>
    <r>
      <rPr>
        <sz val="10"/>
        <color rgb="FFFF0000"/>
        <rFont val="Calibri"/>
        <family val="2"/>
        <scheme val="minor"/>
      </rPr>
      <t>70</t>
    </r>
  </si>
  <si>
    <r>
      <rPr>
        <sz val="10"/>
        <color rgb="FFFF0000"/>
        <rFont val="Calibri"/>
        <family val="2"/>
        <scheme val="minor"/>
      </rPr>
      <t>63</t>
    </r>
    <r>
      <rPr>
        <sz val="10"/>
        <rFont val="Calibri"/>
        <family val="2"/>
        <scheme val="minor"/>
      </rPr>
      <t xml:space="preserve"> w </t>
    </r>
    <r>
      <rPr>
        <sz val="10"/>
        <color rgb="FFFF0000"/>
        <rFont val="Calibri"/>
        <family val="2"/>
        <scheme val="minor"/>
      </rPr>
      <t>69</t>
    </r>
  </si>
  <si>
    <r>
      <t xml:space="preserve">German/ Rumanian </t>
    </r>
    <r>
      <rPr>
        <vertAlign val="superscript"/>
        <sz val="10"/>
        <rFont val="Calibri"/>
        <family val="2"/>
        <scheme val="minor"/>
      </rPr>
      <t>3</t>
    </r>
  </si>
  <si>
    <r>
      <t xml:space="preserve">Spanish </t>
    </r>
    <r>
      <rPr>
        <vertAlign val="superscript"/>
        <sz val="10"/>
        <rFont val="Calibri"/>
        <family val="2"/>
        <scheme val="minor"/>
      </rPr>
      <t>3</t>
    </r>
  </si>
  <si>
    <r>
      <t xml:space="preserve">Italian / German </t>
    </r>
    <r>
      <rPr>
        <vertAlign val="superscript"/>
        <sz val="10"/>
        <rFont val="Calibri"/>
        <family val="2"/>
        <scheme val="minor"/>
      </rPr>
      <t>I</t>
    </r>
  </si>
  <si>
    <r>
      <t xml:space="preserve">Spanish </t>
    </r>
    <r>
      <rPr>
        <vertAlign val="superscript"/>
        <sz val="10"/>
        <rFont val="Calibri"/>
        <family val="2"/>
        <scheme val="minor"/>
      </rPr>
      <t>8</t>
    </r>
    <r>
      <rPr>
        <sz val="10"/>
        <rFont val="Calibri"/>
        <family val="2"/>
        <scheme val="minor"/>
      </rPr>
      <t xml:space="preserve"> / German</t>
    </r>
  </si>
  <si>
    <r>
      <t xml:space="preserve">05 </t>
    </r>
    <r>
      <rPr>
        <sz val="10"/>
        <rFont val="Calibri"/>
        <family val="2"/>
        <scheme val="minor"/>
      </rPr>
      <t>w 42</t>
    </r>
  </si>
  <si>
    <r>
      <t>02</t>
    </r>
    <r>
      <rPr>
        <sz val="10"/>
        <color indexed="10"/>
        <rFont val="Calibri"/>
        <family val="2"/>
        <scheme val="minor"/>
      </rPr>
      <t xml:space="preserve"> </t>
    </r>
    <r>
      <rPr>
        <sz val="10"/>
        <rFont val="Calibri"/>
        <family val="2"/>
        <scheme val="minor"/>
      </rPr>
      <t>w 11 w 15</t>
    </r>
  </si>
  <si>
    <r>
      <t>25</t>
    </r>
    <r>
      <rPr>
        <sz val="10"/>
        <color indexed="10"/>
        <rFont val="Calibri"/>
        <family val="2"/>
        <scheme val="minor"/>
      </rPr>
      <t xml:space="preserve"> </t>
    </r>
    <r>
      <rPr>
        <sz val="10"/>
        <rFont val="Calibri"/>
        <family val="2"/>
        <scheme val="minor"/>
      </rPr>
      <t>w 26 w 27</t>
    </r>
  </si>
  <si>
    <r>
      <t>02</t>
    </r>
    <r>
      <rPr>
        <sz val="10"/>
        <color indexed="10"/>
        <rFont val="Calibri"/>
        <family val="2"/>
        <scheme val="minor"/>
      </rPr>
      <t xml:space="preserve"> </t>
    </r>
    <r>
      <rPr>
        <sz val="10"/>
        <rFont val="Calibri"/>
        <family val="2"/>
        <scheme val="minor"/>
      </rPr>
      <t>w 13 w 19</t>
    </r>
  </si>
  <si>
    <r>
      <t>American / British</t>
    </r>
    <r>
      <rPr>
        <vertAlign val="superscript"/>
        <sz val="10"/>
        <rFont val="Calibri"/>
        <family val="2"/>
        <scheme val="minor"/>
      </rPr>
      <t xml:space="preserve"> 2</t>
    </r>
  </si>
  <si>
    <r>
      <t>20</t>
    </r>
    <r>
      <rPr>
        <sz val="10"/>
        <color indexed="10"/>
        <rFont val="Calibri"/>
        <family val="2"/>
        <scheme val="minor"/>
      </rPr>
      <t xml:space="preserve"> </t>
    </r>
    <r>
      <rPr>
        <sz val="10"/>
        <rFont val="Calibri"/>
        <family val="2"/>
        <scheme val="minor"/>
      </rPr>
      <t>w 21 w 22</t>
    </r>
  </si>
  <si>
    <r>
      <t>04</t>
    </r>
    <r>
      <rPr>
        <sz val="10"/>
        <color indexed="10"/>
        <rFont val="Calibri"/>
        <family val="2"/>
        <scheme val="minor"/>
      </rPr>
      <t xml:space="preserve"> </t>
    </r>
    <r>
      <rPr>
        <sz val="10"/>
        <rFont val="Calibri"/>
        <family val="2"/>
        <scheme val="minor"/>
      </rPr>
      <t>w 43</t>
    </r>
  </si>
  <si>
    <r>
      <t>Russian</t>
    </r>
    <r>
      <rPr>
        <vertAlign val="superscript"/>
        <sz val="10"/>
        <color indexed="8"/>
        <rFont val="Calibri"/>
        <family val="2"/>
        <scheme val="minor"/>
      </rPr>
      <t xml:space="preserve"> B</t>
    </r>
  </si>
  <si>
    <r>
      <t>17</t>
    </r>
    <r>
      <rPr>
        <sz val="10"/>
        <color indexed="10"/>
        <rFont val="Calibri"/>
        <family val="2"/>
        <scheme val="minor"/>
      </rPr>
      <t xml:space="preserve"> </t>
    </r>
    <r>
      <rPr>
        <sz val="10"/>
        <rFont val="Calibri"/>
        <family val="2"/>
        <scheme val="minor"/>
      </rPr>
      <t>w 18</t>
    </r>
  </si>
  <si>
    <r>
      <t xml:space="preserve">19 </t>
    </r>
    <r>
      <rPr>
        <sz val="10"/>
        <rFont val="Calibri"/>
        <family val="2"/>
        <scheme val="minor"/>
      </rPr>
      <t>w</t>
    </r>
    <r>
      <rPr>
        <sz val="10"/>
        <color indexed="10"/>
        <rFont val="Calibri"/>
        <family val="2"/>
        <scheme val="minor"/>
      </rPr>
      <t xml:space="preserve"> 41 </t>
    </r>
    <r>
      <rPr>
        <sz val="10"/>
        <rFont val="Calibri"/>
        <family val="2"/>
        <scheme val="minor"/>
      </rPr>
      <t>w</t>
    </r>
    <r>
      <rPr>
        <sz val="10"/>
        <color indexed="10"/>
        <rFont val="Calibri"/>
        <family val="2"/>
        <scheme val="minor"/>
      </rPr>
      <t xml:space="preserve"> 42 </t>
    </r>
    <r>
      <rPr>
        <sz val="10"/>
        <rFont val="Calibri"/>
        <family val="2"/>
        <scheme val="minor"/>
      </rPr>
      <t>w</t>
    </r>
    <r>
      <rPr>
        <sz val="10"/>
        <color indexed="10"/>
        <rFont val="Calibri"/>
        <family val="2"/>
        <scheme val="minor"/>
      </rPr>
      <t xml:space="preserve"> 44</t>
    </r>
  </si>
  <si>
    <r>
      <t>19</t>
    </r>
    <r>
      <rPr>
        <sz val="10"/>
        <color indexed="8"/>
        <rFont val="Calibri"/>
        <family val="2"/>
        <scheme val="minor"/>
      </rPr>
      <t xml:space="preserve"> w </t>
    </r>
    <r>
      <rPr>
        <sz val="10"/>
        <color indexed="10"/>
        <rFont val="Calibri"/>
        <family val="2"/>
        <scheme val="minor"/>
      </rPr>
      <t>24</t>
    </r>
  </si>
  <si>
    <r>
      <t>Kashmiri</t>
    </r>
    <r>
      <rPr>
        <vertAlign val="superscript"/>
        <sz val="10"/>
        <color indexed="8"/>
        <rFont val="Calibri"/>
        <family val="2"/>
        <scheme val="minor"/>
      </rPr>
      <t xml:space="preserve"> 12</t>
    </r>
  </si>
  <si>
    <r>
      <t>Partisan (FFI)</t>
    </r>
    <r>
      <rPr>
        <vertAlign val="superscript"/>
        <sz val="10"/>
        <color indexed="8"/>
        <rFont val="Calibri"/>
        <family val="2"/>
        <scheme val="minor"/>
      </rPr>
      <t xml:space="preserve"> 12</t>
    </r>
  </si>
  <si>
    <r>
      <t>White Russian</t>
    </r>
    <r>
      <rPr>
        <vertAlign val="superscript"/>
        <sz val="10"/>
        <color indexed="8"/>
        <rFont val="Calibri"/>
        <family val="2"/>
        <scheme val="minor"/>
      </rPr>
      <t xml:space="preserve"> 8</t>
    </r>
  </si>
  <si>
    <r>
      <t>10</t>
    </r>
    <r>
      <rPr>
        <sz val="10"/>
        <color indexed="8"/>
        <rFont val="Calibri"/>
        <family val="2"/>
        <scheme val="minor"/>
      </rPr>
      <t xml:space="preserve"> w </t>
    </r>
    <r>
      <rPr>
        <sz val="10"/>
        <color indexed="10"/>
        <rFont val="Calibri"/>
        <family val="2"/>
        <scheme val="minor"/>
      </rPr>
      <t>14</t>
    </r>
  </si>
  <si>
    <r>
      <t>20</t>
    </r>
    <r>
      <rPr>
        <sz val="10"/>
        <color indexed="8"/>
        <rFont val="Calibri"/>
        <family val="2"/>
        <scheme val="minor"/>
      </rPr>
      <t xml:space="preserve"> w </t>
    </r>
    <r>
      <rPr>
        <sz val="10"/>
        <color indexed="10"/>
        <rFont val="Calibri"/>
        <family val="2"/>
        <scheme val="minor"/>
      </rPr>
      <t>21</t>
    </r>
  </si>
  <si>
    <r>
      <t>15</t>
    </r>
    <r>
      <rPr>
        <sz val="10"/>
        <color indexed="8"/>
        <rFont val="Calibri"/>
        <family val="2"/>
        <scheme val="minor"/>
      </rPr>
      <t xml:space="preserve"> w </t>
    </r>
    <r>
      <rPr>
        <sz val="10"/>
        <color indexed="10"/>
        <rFont val="Calibri"/>
        <family val="2"/>
        <scheme val="minor"/>
      </rPr>
      <t>25</t>
    </r>
  </si>
  <si>
    <r>
      <t xml:space="preserve">10 </t>
    </r>
    <r>
      <rPr>
        <sz val="10"/>
        <rFont val="Calibri"/>
        <family val="2"/>
        <scheme val="minor"/>
      </rPr>
      <t>w</t>
    </r>
    <r>
      <rPr>
        <sz val="10"/>
        <color indexed="10"/>
        <rFont val="Calibri"/>
        <family val="2"/>
        <scheme val="minor"/>
      </rPr>
      <t xml:space="preserve"> 17 </t>
    </r>
    <r>
      <rPr>
        <sz val="10"/>
        <rFont val="Calibri"/>
        <family val="2"/>
        <scheme val="minor"/>
      </rPr>
      <t>w</t>
    </r>
    <r>
      <rPr>
        <sz val="10"/>
        <color indexed="10"/>
        <rFont val="Calibri"/>
        <family val="2"/>
        <scheme val="minor"/>
      </rPr>
      <t xml:space="preserve"> 19 </t>
    </r>
    <r>
      <rPr>
        <sz val="10"/>
        <rFont val="Calibri"/>
        <family val="2"/>
        <scheme val="minor"/>
      </rPr>
      <t>w</t>
    </r>
    <r>
      <rPr>
        <sz val="10"/>
        <color indexed="10"/>
        <rFont val="Calibri"/>
        <family val="2"/>
        <scheme val="minor"/>
      </rPr>
      <t xml:space="preserve"> 44</t>
    </r>
  </si>
  <si>
    <r>
      <t>10</t>
    </r>
    <r>
      <rPr>
        <sz val="10"/>
        <rFont val="Calibri"/>
        <family val="2"/>
        <scheme val="minor"/>
      </rPr>
      <t xml:space="preserve"> w </t>
    </r>
    <r>
      <rPr>
        <sz val="10"/>
        <color indexed="10"/>
        <rFont val="Calibri"/>
        <family val="2"/>
        <scheme val="minor"/>
      </rPr>
      <t>22</t>
    </r>
  </si>
  <si>
    <r>
      <t>19</t>
    </r>
    <r>
      <rPr>
        <sz val="10"/>
        <rFont val="Calibri"/>
        <family val="2"/>
        <scheme val="minor"/>
      </rPr>
      <t xml:space="preserve"> w </t>
    </r>
    <r>
      <rPr>
        <sz val="10"/>
        <color indexed="10"/>
        <rFont val="Calibri"/>
        <family val="2"/>
        <scheme val="minor"/>
      </rPr>
      <t>44</t>
    </r>
  </si>
  <si>
    <r>
      <t>Philippine</t>
    </r>
    <r>
      <rPr>
        <vertAlign val="superscript"/>
        <sz val="10"/>
        <color indexed="8"/>
        <rFont val="Calibri"/>
        <family val="2"/>
        <scheme val="minor"/>
      </rPr>
      <t xml:space="preserve"> 2</t>
    </r>
    <r>
      <rPr>
        <sz val="10"/>
        <color indexed="8"/>
        <rFont val="Calibri"/>
        <family val="2"/>
        <scheme val="minor"/>
      </rPr>
      <t xml:space="preserve"> / American</t>
    </r>
  </si>
  <si>
    <r>
      <t>23</t>
    </r>
    <r>
      <rPr>
        <sz val="10"/>
        <rFont val="Calibri"/>
        <family val="2"/>
        <scheme val="minor"/>
      </rPr>
      <t xml:space="preserve"> w </t>
    </r>
    <r>
      <rPr>
        <sz val="10"/>
        <color indexed="10"/>
        <rFont val="Calibri"/>
        <family val="2"/>
        <scheme val="minor"/>
      </rPr>
      <t>44</t>
    </r>
  </si>
  <si>
    <r>
      <t>09</t>
    </r>
    <r>
      <rPr>
        <sz val="10"/>
        <rFont val="Calibri"/>
        <family val="2"/>
        <scheme val="minor"/>
      </rPr>
      <t xml:space="preserve"> w </t>
    </r>
    <r>
      <rPr>
        <sz val="10"/>
        <color indexed="10"/>
        <rFont val="Calibri"/>
        <family val="2"/>
        <scheme val="minor"/>
      </rPr>
      <t>35</t>
    </r>
  </si>
  <si>
    <r>
      <t>Gurkha</t>
    </r>
    <r>
      <rPr>
        <vertAlign val="superscript"/>
        <sz val="10"/>
        <color indexed="8"/>
        <rFont val="Calibri"/>
        <family val="2"/>
        <scheme val="minor"/>
      </rPr>
      <t xml:space="preserve"> 4</t>
    </r>
  </si>
  <si>
    <r>
      <t>British</t>
    </r>
    <r>
      <rPr>
        <vertAlign val="superscript"/>
        <sz val="10"/>
        <color indexed="8"/>
        <rFont val="Calibri"/>
        <family val="2"/>
        <scheme val="minor"/>
      </rPr>
      <t xml:space="preserve"> A</t>
    </r>
  </si>
  <si>
    <r>
      <t>British / Indian</t>
    </r>
    <r>
      <rPr>
        <vertAlign val="superscript"/>
        <sz val="10"/>
        <color indexed="8"/>
        <rFont val="Calibri"/>
        <family val="2"/>
        <scheme val="minor"/>
      </rPr>
      <t xml:space="preserve"> 4</t>
    </r>
  </si>
  <si>
    <r>
      <t>18</t>
    </r>
    <r>
      <rPr>
        <sz val="10"/>
        <rFont val="Calibri"/>
        <family val="2"/>
        <scheme val="minor"/>
      </rPr>
      <t xml:space="preserve"> w</t>
    </r>
    <r>
      <rPr>
        <sz val="10"/>
        <color indexed="10"/>
        <rFont val="Calibri"/>
        <family val="2"/>
        <scheme val="minor"/>
      </rPr>
      <t xml:space="preserve"> 46</t>
    </r>
  </si>
  <si>
    <r>
      <t>07</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40</t>
    </r>
    <r>
      <rPr>
        <sz val="10"/>
        <rFont val="Calibri"/>
        <family val="2"/>
        <scheme val="minor"/>
      </rPr>
      <t xml:space="preserve"> w </t>
    </r>
    <r>
      <rPr>
        <sz val="10"/>
        <color indexed="10"/>
        <rFont val="Calibri"/>
        <family val="2"/>
        <scheme val="minor"/>
      </rPr>
      <t>46</t>
    </r>
  </si>
  <si>
    <r>
      <t>42</t>
    </r>
    <r>
      <rPr>
        <sz val="10"/>
        <rFont val="Calibri"/>
        <family val="2"/>
        <scheme val="minor"/>
      </rPr>
      <t xml:space="preserve"> w</t>
    </r>
    <r>
      <rPr>
        <sz val="10"/>
        <color indexed="10"/>
        <rFont val="Calibri"/>
        <family val="2"/>
        <scheme val="minor"/>
      </rPr>
      <t xml:space="preserve"> 49</t>
    </r>
  </si>
  <si>
    <r>
      <t>German (SS) / Bosnian</t>
    </r>
    <r>
      <rPr>
        <vertAlign val="superscript"/>
        <sz val="10"/>
        <rFont val="Calibri"/>
        <family val="2"/>
        <scheme val="minor"/>
      </rPr>
      <t xml:space="preserve"> 3</t>
    </r>
  </si>
  <si>
    <r>
      <t>British / Gurkha</t>
    </r>
    <r>
      <rPr>
        <vertAlign val="superscript"/>
        <sz val="10"/>
        <rFont val="Calibri"/>
        <family val="2"/>
        <scheme val="minor"/>
      </rPr>
      <t xml:space="preserve"> 4</t>
    </r>
  </si>
  <si>
    <r>
      <t>10</t>
    </r>
    <r>
      <rPr>
        <sz val="10"/>
        <rFont val="Calibri"/>
        <family val="2"/>
        <scheme val="minor"/>
      </rPr>
      <t xml:space="preserve"> w</t>
    </r>
    <r>
      <rPr>
        <sz val="10"/>
        <color indexed="10"/>
        <rFont val="Calibri"/>
        <family val="2"/>
        <scheme val="minor"/>
      </rPr>
      <t xml:space="preserve"> 37</t>
    </r>
  </si>
  <si>
    <r>
      <t xml:space="preserve">43 </t>
    </r>
    <r>
      <rPr>
        <sz val="10"/>
        <rFont val="Calibri"/>
        <family val="2"/>
        <scheme val="minor"/>
      </rPr>
      <t xml:space="preserve">w </t>
    </r>
    <r>
      <rPr>
        <sz val="10"/>
        <color rgb="FFFF0000"/>
        <rFont val="Calibri"/>
        <family val="2"/>
        <scheme val="minor"/>
      </rPr>
      <t xml:space="preserve">7 </t>
    </r>
    <r>
      <rPr>
        <sz val="10"/>
        <rFont val="Calibri"/>
        <family val="2"/>
        <scheme val="minor"/>
      </rPr>
      <t xml:space="preserve">w </t>
    </r>
    <r>
      <rPr>
        <sz val="10"/>
        <color rgb="FFFF0000"/>
        <rFont val="Calibri"/>
        <family val="2"/>
        <scheme val="minor"/>
      </rPr>
      <t>44</t>
    </r>
  </si>
  <si>
    <r>
      <t xml:space="preserve">17 </t>
    </r>
    <r>
      <rPr>
        <sz val="10"/>
        <rFont val="Calibri"/>
        <family val="2"/>
        <scheme val="minor"/>
      </rPr>
      <t xml:space="preserve">w </t>
    </r>
    <r>
      <rPr>
        <sz val="10"/>
        <color rgb="FFFF0000"/>
        <rFont val="Calibri"/>
        <family val="2"/>
        <scheme val="minor"/>
      </rPr>
      <t xml:space="preserve">38  </t>
    </r>
    <r>
      <rPr>
        <sz val="10"/>
        <rFont val="Calibri"/>
        <family val="2"/>
        <scheme val="minor"/>
      </rPr>
      <t xml:space="preserve">w </t>
    </r>
    <r>
      <rPr>
        <sz val="10"/>
        <color rgb="FFFF0000"/>
        <rFont val="Calibri"/>
        <family val="2"/>
        <scheme val="minor"/>
      </rPr>
      <t xml:space="preserve">46 </t>
    </r>
    <r>
      <rPr>
        <sz val="10"/>
        <rFont val="Calibri"/>
        <family val="2"/>
        <scheme val="minor"/>
      </rPr>
      <t xml:space="preserve">w </t>
    </r>
    <r>
      <rPr>
        <sz val="10"/>
        <color rgb="FFFF0000"/>
        <rFont val="Calibri"/>
        <family val="2"/>
        <scheme val="minor"/>
      </rPr>
      <t>43</t>
    </r>
  </si>
  <si>
    <r>
      <t xml:space="preserve">17 </t>
    </r>
    <r>
      <rPr>
        <sz val="10"/>
        <rFont val="Calibri"/>
        <family val="2"/>
        <scheme val="minor"/>
      </rPr>
      <t>w</t>
    </r>
    <r>
      <rPr>
        <sz val="10"/>
        <color indexed="10"/>
        <rFont val="Calibri"/>
        <family val="2"/>
        <scheme val="minor"/>
      </rPr>
      <t xml:space="preserve"> 37 </t>
    </r>
    <r>
      <rPr>
        <sz val="10"/>
        <rFont val="Calibri"/>
        <family val="2"/>
        <scheme val="minor"/>
      </rPr>
      <t>w</t>
    </r>
    <r>
      <rPr>
        <sz val="10"/>
        <color indexed="10"/>
        <rFont val="Calibri"/>
        <family val="2"/>
        <scheme val="minor"/>
      </rPr>
      <t xml:space="preserve"> 38 </t>
    </r>
    <r>
      <rPr>
        <sz val="10"/>
        <rFont val="Calibri"/>
        <family val="2"/>
        <scheme val="minor"/>
      </rPr>
      <t>w</t>
    </r>
    <r>
      <rPr>
        <sz val="10"/>
        <color indexed="10"/>
        <rFont val="Calibri"/>
        <family val="2"/>
        <scheme val="minor"/>
      </rPr>
      <t xml:space="preserve"> 42 </t>
    </r>
    <r>
      <rPr>
        <sz val="10"/>
        <rFont val="Calibri"/>
        <family val="2"/>
        <scheme val="minor"/>
      </rPr>
      <t>w</t>
    </r>
    <r>
      <rPr>
        <sz val="10"/>
        <color indexed="10"/>
        <rFont val="Calibri"/>
        <family val="2"/>
        <scheme val="minor"/>
      </rPr>
      <t xml:space="preserve"> 44 </t>
    </r>
    <r>
      <rPr>
        <b/>
        <sz val="10"/>
        <rFont val="Calibri"/>
        <family val="2"/>
        <scheme val="minor"/>
      </rPr>
      <t>w</t>
    </r>
    <r>
      <rPr>
        <sz val="10"/>
        <color indexed="10"/>
        <rFont val="Calibri"/>
        <family val="2"/>
        <scheme val="minor"/>
      </rPr>
      <t xml:space="preserve"> 50</t>
    </r>
  </si>
  <si>
    <r>
      <t xml:space="preserve">48 </t>
    </r>
    <r>
      <rPr>
        <sz val="10"/>
        <rFont val="Calibri"/>
        <family val="2"/>
        <scheme val="minor"/>
      </rPr>
      <t>w</t>
    </r>
    <r>
      <rPr>
        <sz val="10"/>
        <color indexed="10"/>
        <rFont val="Calibri"/>
        <family val="2"/>
        <scheme val="minor"/>
      </rPr>
      <t xml:space="preserve"> 49</t>
    </r>
  </si>
  <si>
    <r>
      <t>British / Indian</t>
    </r>
    <r>
      <rPr>
        <vertAlign val="superscript"/>
        <sz val="10"/>
        <rFont val="Calibri"/>
        <family val="2"/>
        <scheme val="minor"/>
      </rPr>
      <t xml:space="preserve"> 4</t>
    </r>
  </si>
  <si>
    <r>
      <t>46</t>
    </r>
    <r>
      <rPr>
        <sz val="10"/>
        <rFont val="Calibri"/>
        <family val="2"/>
        <scheme val="minor"/>
      </rPr>
      <t xml:space="preserve"> w </t>
    </r>
    <r>
      <rPr>
        <sz val="10"/>
        <color indexed="10"/>
        <rFont val="Calibri"/>
        <family val="2"/>
        <scheme val="minor"/>
      </rPr>
      <t>47</t>
    </r>
  </si>
  <si>
    <r>
      <t>08</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49</t>
    </r>
  </si>
  <si>
    <r>
      <t>49</t>
    </r>
    <r>
      <rPr>
        <sz val="10"/>
        <rFont val="Calibri"/>
        <family val="2"/>
        <scheme val="minor"/>
      </rPr>
      <t xml:space="preserve"> w </t>
    </r>
    <r>
      <rPr>
        <sz val="10"/>
        <color indexed="10"/>
        <rFont val="Calibri"/>
        <family val="2"/>
        <scheme val="minor"/>
      </rPr>
      <t>z</t>
    </r>
  </si>
  <si>
    <r>
      <t>14</t>
    </r>
    <r>
      <rPr>
        <sz val="10"/>
        <rFont val="Calibri"/>
        <family val="2"/>
        <scheme val="minor"/>
      </rPr>
      <t xml:space="preserve"> w </t>
    </r>
    <r>
      <rPr>
        <sz val="10"/>
        <color indexed="10"/>
        <rFont val="Calibri"/>
        <family val="2"/>
        <scheme val="minor"/>
      </rPr>
      <t>44</t>
    </r>
  </si>
  <si>
    <r>
      <t>01</t>
    </r>
    <r>
      <rPr>
        <sz val="10"/>
        <rFont val="Calibri"/>
        <family val="2"/>
        <scheme val="minor"/>
      </rPr>
      <t xml:space="preserve"> w </t>
    </r>
    <r>
      <rPr>
        <sz val="10"/>
        <color indexed="10"/>
        <rFont val="Calibri"/>
        <family val="2"/>
        <scheme val="minor"/>
      </rPr>
      <t>49</t>
    </r>
  </si>
  <si>
    <r>
      <t xml:space="preserve">Factory (B23.74), RB Ceelars (O6), NQ, HtH </t>
    </r>
    <r>
      <rPr>
        <b/>
        <sz val="10"/>
        <rFont val="Calibri"/>
        <family val="2"/>
        <scheme val="minor"/>
      </rPr>
      <t>w</t>
    </r>
    <r>
      <rPr>
        <sz val="10"/>
        <rFont val="Calibri"/>
        <family val="2"/>
        <scheme val="minor"/>
      </rPr>
      <t xml:space="preserve"> D: FB3 w A: ATMM (C13.7)</t>
    </r>
  </si>
  <si>
    <r>
      <t>10</t>
    </r>
    <r>
      <rPr>
        <sz val="10"/>
        <rFont val="Calibri"/>
        <family val="2"/>
        <scheme val="minor"/>
      </rPr>
      <t xml:space="preserve"> w </t>
    </r>
    <r>
      <rPr>
        <sz val="10"/>
        <color indexed="10"/>
        <rFont val="Calibri"/>
        <family val="2"/>
        <scheme val="minor"/>
      </rPr>
      <t>33</t>
    </r>
  </si>
  <si>
    <r>
      <t>17</t>
    </r>
    <r>
      <rPr>
        <sz val="10"/>
        <rFont val="Calibri"/>
        <family val="2"/>
        <scheme val="minor"/>
      </rPr>
      <t xml:space="preserve"> w </t>
    </r>
    <r>
      <rPr>
        <sz val="10"/>
        <color indexed="10"/>
        <rFont val="Calibri"/>
        <family val="2"/>
        <scheme val="minor"/>
      </rPr>
      <t>37</t>
    </r>
  </si>
  <si>
    <r>
      <t>10</t>
    </r>
    <r>
      <rPr>
        <sz val="10"/>
        <rFont val="Calibri"/>
        <family val="2"/>
        <scheme val="minor"/>
      </rPr>
      <t xml:space="preserve"> w </t>
    </r>
    <r>
      <rPr>
        <sz val="10"/>
        <color indexed="10"/>
        <rFont val="Calibri"/>
        <family val="2"/>
        <scheme val="minor"/>
      </rPr>
      <t>21</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42</t>
    </r>
  </si>
  <si>
    <r>
      <t>04</t>
    </r>
    <r>
      <rPr>
        <sz val="10"/>
        <rFont val="Calibri"/>
        <family val="2"/>
        <scheme val="minor"/>
      </rPr>
      <t xml:space="preserve"> w </t>
    </r>
    <r>
      <rPr>
        <sz val="10"/>
        <color indexed="10"/>
        <rFont val="Calibri"/>
        <family val="2"/>
        <scheme val="minor"/>
      </rPr>
      <t>16</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46</t>
    </r>
  </si>
  <si>
    <r>
      <t>05</t>
    </r>
    <r>
      <rPr>
        <sz val="10"/>
        <rFont val="Calibri"/>
        <family val="2"/>
        <scheme val="minor"/>
      </rPr>
      <t xml:space="preserve"> w </t>
    </r>
    <r>
      <rPr>
        <sz val="10"/>
        <color indexed="10"/>
        <rFont val="Calibri"/>
        <family val="2"/>
        <scheme val="minor"/>
      </rPr>
      <t>32</t>
    </r>
    <r>
      <rPr>
        <sz val="10"/>
        <rFont val="Calibri"/>
        <family val="2"/>
        <scheme val="minor"/>
      </rPr>
      <t xml:space="preserve"> w </t>
    </r>
    <r>
      <rPr>
        <sz val="10"/>
        <color indexed="10"/>
        <rFont val="Calibri"/>
        <family val="2"/>
        <scheme val="minor"/>
      </rPr>
      <t>36</t>
    </r>
    <r>
      <rPr>
        <sz val="10"/>
        <rFont val="Calibri"/>
        <family val="2"/>
        <scheme val="minor"/>
      </rPr>
      <t xml:space="preserve"> w </t>
    </r>
    <r>
      <rPr>
        <sz val="10"/>
        <color indexed="10"/>
        <rFont val="Calibri"/>
        <family val="2"/>
        <scheme val="minor"/>
      </rPr>
      <t>47</t>
    </r>
  </si>
  <si>
    <r>
      <t>02</t>
    </r>
    <r>
      <rPr>
        <sz val="10"/>
        <rFont val="Calibri"/>
        <family val="2"/>
        <scheme val="minor"/>
      </rPr>
      <t xml:space="preserve"> w </t>
    </r>
    <r>
      <rPr>
        <sz val="10"/>
        <color indexed="10"/>
        <rFont val="Calibri"/>
        <family val="2"/>
        <scheme val="minor"/>
      </rPr>
      <t>03</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50</t>
    </r>
  </si>
  <si>
    <r>
      <t>Bermese</t>
    </r>
    <r>
      <rPr>
        <vertAlign val="superscript"/>
        <sz val="10"/>
        <rFont val="Calibri"/>
        <family val="2"/>
        <scheme val="minor"/>
      </rPr>
      <t xml:space="preserve"> 4</t>
    </r>
    <r>
      <rPr>
        <sz val="10"/>
        <rFont val="Calibri"/>
        <family val="2"/>
        <scheme val="minor"/>
      </rPr>
      <t xml:space="preserve"> / Indian</t>
    </r>
    <r>
      <rPr>
        <vertAlign val="superscript"/>
        <sz val="10"/>
        <rFont val="Calibri"/>
        <family val="2"/>
        <scheme val="minor"/>
      </rPr>
      <t xml:space="preserve"> 4</t>
    </r>
    <r>
      <rPr>
        <sz val="10"/>
        <rFont val="Arial"/>
        <family val="2"/>
      </rPr>
      <t/>
    </r>
  </si>
  <si>
    <r>
      <t xml:space="preserve">42 </t>
    </r>
    <r>
      <rPr>
        <sz val="10"/>
        <rFont val="Calibri"/>
        <family val="2"/>
        <scheme val="minor"/>
      </rPr>
      <t>w</t>
    </r>
    <r>
      <rPr>
        <sz val="10"/>
        <color indexed="10"/>
        <rFont val="Calibri"/>
        <family val="2"/>
        <scheme val="minor"/>
      </rPr>
      <t xml:space="preserve"> 49</t>
    </r>
  </si>
  <si>
    <r>
      <t xml:space="preserve">47 </t>
    </r>
    <r>
      <rPr>
        <sz val="10"/>
        <rFont val="Calibri"/>
        <family val="2"/>
        <scheme val="minor"/>
      </rPr>
      <t>w</t>
    </r>
    <r>
      <rPr>
        <sz val="10"/>
        <color indexed="10"/>
        <rFont val="Calibri"/>
        <family val="2"/>
        <scheme val="minor"/>
      </rPr>
      <t xml:space="preserve"> 50</t>
    </r>
  </si>
  <si>
    <r>
      <t xml:space="preserve">13 </t>
    </r>
    <r>
      <rPr>
        <sz val="10"/>
        <rFont val="Calibri"/>
        <family val="2"/>
        <scheme val="minor"/>
      </rPr>
      <t>w</t>
    </r>
    <r>
      <rPr>
        <sz val="10"/>
        <color indexed="10"/>
        <rFont val="Calibri"/>
        <family val="2"/>
        <scheme val="minor"/>
      </rPr>
      <t xml:space="preserve"> 38</t>
    </r>
  </si>
  <si>
    <r>
      <t xml:space="preserve">03 </t>
    </r>
    <r>
      <rPr>
        <sz val="10"/>
        <rFont val="Calibri"/>
        <family val="2"/>
        <scheme val="minor"/>
      </rPr>
      <t>w</t>
    </r>
    <r>
      <rPr>
        <sz val="10"/>
        <color indexed="10"/>
        <rFont val="Calibri"/>
        <family val="2"/>
        <scheme val="minor"/>
      </rPr>
      <t xml:space="preserve"> 32 </t>
    </r>
    <r>
      <rPr>
        <sz val="10"/>
        <rFont val="Calibri"/>
        <family val="2"/>
        <scheme val="minor"/>
      </rPr>
      <t>w</t>
    </r>
    <r>
      <rPr>
        <sz val="10"/>
        <color indexed="10"/>
        <rFont val="Calibri"/>
        <family val="2"/>
        <scheme val="minor"/>
      </rPr>
      <t xml:space="preserve"> 41 </t>
    </r>
    <r>
      <rPr>
        <sz val="10"/>
        <rFont val="Calibri"/>
        <family val="2"/>
        <scheme val="minor"/>
      </rPr>
      <t>w</t>
    </r>
    <r>
      <rPr>
        <sz val="10"/>
        <color indexed="10"/>
        <rFont val="Calibri"/>
        <family val="2"/>
        <scheme val="minor"/>
      </rPr>
      <t xml:space="preserve"> 42</t>
    </r>
  </si>
  <si>
    <r>
      <t xml:space="preserve">13 </t>
    </r>
    <r>
      <rPr>
        <sz val="10"/>
        <rFont val="Calibri"/>
        <family val="2"/>
        <scheme val="minor"/>
      </rPr>
      <t>w</t>
    </r>
    <r>
      <rPr>
        <sz val="10"/>
        <color indexed="10"/>
        <rFont val="Calibri"/>
        <family val="2"/>
        <scheme val="minor"/>
      </rPr>
      <t xml:space="preserve"> 16</t>
    </r>
  </si>
  <si>
    <r>
      <t>American / Philippine</t>
    </r>
    <r>
      <rPr>
        <vertAlign val="superscript"/>
        <sz val="10"/>
        <rFont val="Calibri"/>
        <family val="2"/>
        <scheme val="minor"/>
      </rPr>
      <t xml:space="preserve"> 12 J</t>
    </r>
  </si>
  <si>
    <r>
      <t xml:space="preserve">49 </t>
    </r>
    <r>
      <rPr>
        <sz val="10"/>
        <rFont val="Calibri"/>
        <family val="2"/>
        <scheme val="minor"/>
      </rPr>
      <t>w</t>
    </r>
    <r>
      <rPr>
        <sz val="10"/>
        <color indexed="10"/>
        <rFont val="Calibri"/>
        <family val="2"/>
        <scheme val="minor"/>
      </rPr>
      <t xml:space="preserve"> 51</t>
    </r>
  </si>
  <si>
    <r>
      <t xml:space="preserve">02 </t>
    </r>
    <r>
      <rPr>
        <sz val="10"/>
        <rFont val="Calibri"/>
        <family val="2"/>
        <scheme val="minor"/>
      </rPr>
      <t>w</t>
    </r>
    <r>
      <rPr>
        <sz val="10"/>
        <color indexed="10"/>
        <rFont val="Calibri"/>
        <family val="2"/>
        <scheme val="minor"/>
      </rPr>
      <t xml:space="preserve"> 18</t>
    </r>
  </si>
  <si>
    <r>
      <t xml:space="preserve">35 </t>
    </r>
    <r>
      <rPr>
        <sz val="10"/>
        <rFont val="Calibri"/>
        <family val="2"/>
        <scheme val="minor"/>
      </rPr>
      <t>w</t>
    </r>
    <r>
      <rPr>
        <sz val="10"/>
        <color indexed="10"/>
        <rFont val="Calibri"/>
        <family val="2"/>
        <scheme val="minor"/>
      </rPr>
      <t xml:space="preserve"> 47 </t>
    </r>
    <r>
      <rPr>
        <sz val="10"/>
        <rFont val="Calibri"/>
        <family val="2"/>
        <scheme val="minor"/>
      </rPr>
      <t>w 3a</t>
    </r>
  </si>
  <si>
    <r>
      <t>Slovakian</t>
    </r>
    <r>
      <rPr>
        <vertAlign val="superscript"/>
        <sz val="10"/>
        <rFont val="Calibri"/>
        <family val="2"/>
        <scheme val="minor"/>
      </rPr>
      <t xml:space="preserve"> 3 G</t>
    </r>
    <r>
      <rPr>
        <sz val="10"/>
        <rFont val="Calibri"/>
        <family val="2"/>
        <scheme val="minor"/>
      </rPr>
      <t xml:space="preserve"> / French</t>
    </r>
  </si>
  <si>
    <r>
      <t xml:space="preserve">02 </t>
    </r>
    <r>
      <rPr>
        <sz val="10"/>
        <rFont val="Calibri"/>
        <family val="2"/>
        <scheme val="minor"/>
      </rPr>
      <t>w</t>
    </r>
    <r>
      <rPr>
        <sz val="10"/>
        <color indexed="10"/>
        <rFont val="Calibri"/>
        <family val="2"/>
        <scheme val="minor"/>
      </rPr>
      <t xml:space="preserve"> 18 </t>
    </r>
    <r>
      <rPr>
        <sz val="10"/>
        <rFont val="Calibri"/>
        <family val="2"/>
        <scheme val="minor"/>
      </rPr>
      <t>w</t>
    </r>
    <r>
      <rPr>
        <sz val="10"/>
        <color indexed="10"/>
        <rFont val="Calibri"/>
        <family val="2"/>
        <scheme val="minor"/>
      </rPr>
      <t xml:space="preserve"> 50 </t>
    </r>
    <r>
      <rPr>
        <sz val="10"/>
        <rFont val="Calibri"/>
        <family val="2"/>
        <scheme val="minor"/>
      </rPr>
      <t>w</t>
    </r>
    <r>
      <rPr>
        <sz val="10"/>
        <color indexed="10"/>
        <rFont val="Calibri"/>
        <family val="2"/>
        <scheme val="minor"/>
      </rPr>
      <t xml:space="preserve"> 55</t>
    </r>
  </si>
  <si>
    <r>
      <t xml:space="preserve">2a </t>
    </r>
    <r>
      <rPr>
        <sz val="10"/>
        <color indexed="8"/>
        <rFont val="Calibri"/>
        <family val="2"/>
        <scheme val="minor"/>
      </rPr>
      <t>w</t>
    </r>
    <r>
      <rPr>
        <sz val="10"/>
        <color indexed="10"/>
        <rFont val="Calibri"/>
        <family val="2"/>
        <scheme val="minor"/>
      </rPr>
      <t xml:space="preserve"> 50</t>
    </r>
  </si>
  <si>
    <r>
      <rPr>
        <sz val="10"/>
        <color indexed="10"/>
        <rFont val="Calibri"/>
        <family val="2"/>
        <scheme val="minor"/>
      </rPr>
      <t>62</t>
    </r>
    <r>
      <rPr>
        <sz val="10"/>
        <rFont val="Calibri"/>
        <family val="2"/>
        <scheme val="minor"/>
      </rPr>
      <t xml:space="preserve"> w 1a w </t>
    </r>
    <r>
      <rPr>
        <sz val="10"/>
        <color indexed="10"/>
        <rFont val="Calibri"/>
        <family val="2"/>
        <scheme val="minor"/>
      </rPr>
      <t>2a</t>
    </r>
  </si>
  <si>
    <r>
      <t xml:space="preserve">53 </t>
    </r>
    <r>
      <rPr>
        <sz val="10"/>
        <rFont val="Calibri"/>
        <family val="2"/>
        <scheme val="minor"/>
      </rPr>
      <t>w</t>
    </r>
    <r>
      <rPr>
        <sz val="10"/>
        <color indexed="10"/>
        <rFont val="Calibri"/>
        <family val="2"/>
        <scheme val="minor"/>
      </rPr>
      <t xml:space="preserve"> 59 </t>
    </r>
    <r>
      <rPr>
        <sz val="10"/>
        <rFont val="Calibri"/>
        <family val="2"/>
        <scheme val="minor"/>
      </rPr>
      <t>w</t>
    </r>
    <r>
      <rPr>
        <sz val="10"/>
        <color indexed="10"/>
        <rFont val="Calibri"/>
        <family val="2"/>
        <scheme val="minor"/>
      </rPr>
      <t xml:space="preserve"> 62 </t>
    </r>
    <r>
      <rPr>
        <sz val="10"/>
        <rFont val="Calibri"/>
        <family val="2"/>
        <scheme val="minor"/>
      </rPr>
      <t>w</t>
    </r>
    <r>
      <rPr>
        <sz val="10"/>
        <color indexed="10"/>
        <rFont val="Calibri"/>
        <family val="2"/>
        <scheme val="minor"/>
      </rPr>
      <t xml:space="preserve"> 63</t>
    </r>
  </si>
  <si>
    <r>
      <t xml:space="preserve">59 </t>
    </r>
    <r>
      <rPr>
        <sz val="10"/>
        <rFont val="Calibri"/>
        <family val="2"/>
        <scheme val="minor"/>
      </rPr>
      <t>w</t>
    </r>
    <r>
      <rPr>
        <sz val="10"/>
        <color indexed="10"/>
        <rFont val="Calibri"/>
        <family val="2"/>
        <scheme val="minor"/>
      </rPr>
      <t xml:space="preserve"> 63</t>
    </r>
  </si>
  <si>
    <r>
      <t>Ukrainian (SS)</t>
    </r>
    <r>
      <rPr>
        <vertAlign val="superscript"/>
        <sz val="10"/>
        <rFont val="Calibri"/>
        <family val="2"/>
        <scheme val="minor"/>
      </rPr>
      <t xml:space="preserve"> 8</t>
    </r>
  </si>
  <si>
    <r>
      <t>German / Hungarian</t>
    </r>
    <r>
      <rPr>
        <vertAlign val="superscript"/>
        <sz val="10"/>
        <rFont val="Calibri"/>
        <family val="2"/>
        <scheme val="minor"/>
      </rPr>
      <t xml:space="preserve"> 3</t>
    </r>
  </si>
  <si>
    <r>
      <t xml:space="preserve">20 </t>
    </r>
    <r>
      <rPr>
        <sz val="10"/>
        <rFont val="Calibri"/>
        <family val="2"/>
        <scheme val="minor"/>
      </rPr>
      <t>w</t>
    </r>
    <r>
      <rPr>
        <sz val="10"/>
        <color indexed="10"/>
        <rFont val="Calibri"/>
        <family val="2"/>
        <scheme val="minor"/>
      </rPr>
      <t xml:space="preserve"> 51</t>
    </r>
  </si>
  <si>
    <r>
      <t xml:space="preserve">41 </t>
    </r>
    <r>
      <rPr>
        <sz val="10"/>
        <rFont val="Calibri"/>
        <family val="2"/>
        <scheme val="minor"/>
      </rPr>
      <t>w</t>
    </r>
    <r>
      <rPr>
        <sz val="10"/>
        <color indexed="10"/>
        <rFont val="Calibri"/>
        <family val="2"/>
        <scheme val="minor"/>
      </rPr>
      <t xml:space="preserve"> 60</t>
    </r>
  </si>
  <si>
    <r>
      <t xml:space="preserve">2 </t>
    </r>
    <r>
      <rPr>
        <sz val="10"/>
        <rFont val="Calibri"/>
        <family val="2"/>
        <scheme val="minor"/>
      </rPr>
      <t xml:space="preserve">w </t>
    </r>
    <r>
      <rPr>
        <sz val="10"/>
        <color rgb="FFFF0000"/>
        <rFont val="Calibri"/>
        <family val="2"/>
        <scheme val="minor"/>
      </rPr>
      <t>41</t>
    </r>
  </si>
  <si>
    <r>
      <t xml:space="preserve">1a w </t>
    </r>
    <r>
      <rPr>
        <sz val="10"/>
        <color rgb="FFFF0000"/>
        <rFont val="Calibri"/>
        <family val="2"/>
        <scheme val="minor"/>
      </rPr>
      <t>61</t>
    </r>
    <r>
      <rPr>
        <sz val="10"/>
        <rFont val="Calibri"/>
        <family val="2"/>
        <scheme val="minor"/>
      </rPr>
      <t xml:space="preserve"> w </t>
    </r>
    <r>
      <rPr>
        <sz val="10"/>
        <color rgb="FFFF0000"/>
        <rFont val="Calibri"/>
        <family val="2"/>
        <scheme val="minor"/>
      </rPr>
      <t>19</t>
    </r>
  </si>
  <si>
    <r>
      <t>Republican</t>
    </r>
    <r>
      <rPr>
        <vertAlign val="superscript"/>
        <sz val="10"/>
        <rFont val="Calibri"/>
        <family val="2"/>
        <scheme val="minor"/>
      </rPr>
      <t xml:space="preserve"> R</t>
    </r>
  </si>
  <si>
    <r>
      <t>Nationalist</t>
    </r>
    <r>
      <rPr>
        <vertAlign val="superscript"/>
        <sz val="10"/>
        <rFont val="Calibri"/>
        <family val="2"/>
        <scheme val="minor"/>
      </rPr>
      <t xml:space="preserve"> 1</t>
    </r>
  </si>
  <si>
    <r>
      <t xml:space="preserve">18 </t>
    </r>
    <r>
      <rPr>
        <sz val="10"/>
        <rFont val="Calibri"/>
        <family val="2"/>
        <scheme val="minor"/>
      </rPr>
      <t xml:space="preserve">w </t>
    </r>
    <r>
      <rPr>
        <sz val="10"/>
        <color rgb="FFFF0000"/>
        <rFont val="Calibri"/>
        <family val="2"/>
        <scheme val="minor"/>
      </rPr>
      <t xml:space="preserve">59 </t>
    </r>
    <r>
      <rPr>
        <sz val="10"/>
        <rFont val="Calibri"/>
        <family val="2"/>
        <scheme val="minor"/>
      </rPr>
      <t xml:space="preserve">w </t>
    </r>
    <r>
      <rPr>
        <sz val="10"/>
        <color rgb="FFFF0000"/>
        <rFont val="Calibri"/>
        <family val="2"/>
        <scheme val="minor"/>
      </rPr>
      <t xml:space="preserve">60 </t>
    </r>
    <r>
      <rPr>
        <sz val="10"/>
        <rFont val="Calibri"/>
        <family val="2"/>
        <scheme val="minor"/>
      </rPr>
      <t xml:space="preserve">w </t>
    </r>
    <r>
      <rPr>
        <sz val="10"/>
        <color rgb="FFFF0000"/>
        <rFont val="Calibri"/>
        <family val="2"/>
        <scheme val="minor"/>
      </rPr>
      <t>61</t>
    </r>
  </si>
  <si>
    <r>
      <t xml:space="preserve">z </t>
    </r>
    <r>
      <rPr>
        <sz val="10"/>
        <rFont val="Calibri"/>
        <family val="2"/>
        <scheme val="minor"/>
      </rPr>
      <t xml:space="preserve">w </t>
    </r>
    <r>
      <rPr>
        <sz val="10"/>
        <color rgb="FFFF0000"/>
        <rFont val="Calibri"/>
        <family val="2"/>
        <scheme val="minor"/>
      </rPr>
      <t>49</t>
    </r>
  </si>
  <si>
    <r>
      <t xml:space="preserve">44 </t>
    </r>
    <r>
      <rPr>
        <sz val="10"/>
        <rFont val="Calibri"/>
        <family val="2"/>
        <scheme val="minor"/>
      </rPr>
      <t>w</t>
    </r>
    <r>
      <rPr>
        <sz val="10"/>
        <color indexed="10"/>
        <rFont val="Calibri"/>
        <family val="2"/>
        <scheme val="minor"/>
      </rPr>
      <t xml:space="preserve"> 66 </t>
    </r>
    <r>
      <rPr>
        <sz val="10"/>
        <rFont val="Calibri"/>
        <family val="2"/>
        <scheme val="minor"/>
      </rPr>
      <t>w</t>
    </r>
    <r>
      <rPr>
        <sz val="10"/>
        <color indexed="10"/>
        <rFont val="Calibri"/>
        <family val="2"/>
        <scheme val="minor"/>
      </rPr>
      <t xml:space="preserve"> 67</t>
    </r>
  </si>
  <si>
    <r>
      <t xml:space="preserve">17 </t>
    </r>
    <r>
      <rPr>
        <sz val="10"/>
        <rFont val="Calibri"/>
        <family val="2"/>
        <scheme val="minor"/>
      </rPr>
      <t>w</t>
    </r>
    <r>
      <rPr>
        <sz val="10"/>
        <color indexed="10"/>
        <rFont val="Calibri"/>
        <family val="2"/>
        <scheme val="minor"/>
      </rPr>
      <t xml:space="preserve"> 43 </t>
    </r>
    <r>
      <rPr>
        <sz val="10"/>
        <rFont val="Calibri"/>
        <family val="2"/>
        <scheme val="minor"/>
      </rPr>
      <t>w</t>
    </r>
    <r>
      <rPr>
        <sz val="10"/>
        <color indexed="10"/>
        <rFont val="Calibri"/>
        <family val="2"/>
        <scheme val="minor"/>
      </rPr>
      <t xml:space="preserve"> 44</t>
    </r>
    <r>
      <rPr>
        <sz val="10"/>
        <rFont val="Calibri"/>
        <family val="2"/>
        <scheme val="minor"/>
      </rPr>
      <t xml:space="preserve"> w</t>
    </r>
    <r>
      <rPr>
        <sz val="10"/>
        <color indexed="10"/>
        <rFont val="Calibri"/>
        <family val="2"/>
        <scheme val="minor"/>
      </rPr>
      <t>46</t>
    </r>
    <r>
      <rPr>
        <sz val="10"/>
        <rFont val="Calibri"/>
        <family val="2"/>
        <scheme val="minor"/>
      </rPr>
      <t xml:space="preserve"> w</t>
    </r>
    <r>
      <rPr>
        <sz val="10"/>
        <color indexed="10"/>
        <rFont val="Calibri"/>
        <family val="2"/>
        <scheme val="minor"/>
      </rPr>
      <t xml:space="preserve"> 62 </t>
    </r>
    <r>
      <rPr>
        <sz val="10"/>
        <rFont val="Calibri"/>
        <family val="2"/>
        <scheme val="minor"/>
      </rPr>
      <t>w</t>
    </r>
    <r>
      <rPr>
        <sz val="10"/>
        <color indexed="10"/>
        <rFont val="Calibri"/>
        <family val="2"/>
        <scheme val="minor"/>
      </rPr>
      <t xml:space="preserve"> 63</t>
    </r>
  </si>
  <si>
    <r>
      <t xml:space="preserve">57 </t>
    </r>
    <r>
      <rPr>
        <sz val="10"/>
        <rFont val="Calibri"/>
        <family val="2"/>
        <scheme val="minor"/>
      </rPr>
      <t>w</t>
    </r>
    <r>
      <rPr>
        <sz val="10"/>
        <color indexed="10"/>
        <rFont val="Calibri"/>
        <family val="2"/>
        <scheme val="minor"/>
      </rPr>
      <t xml:space="preserve"> 67</t>
    </r>
  </si>
  <si>
    <r>
      <t>12</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40</t>
    </r>
  </si>
  <si>
    <r>
      <t xml:space="preserve">German (SS)/ Hungarian </t>
    </r>
    <r>
      <rPr>
        <vertAlign val="superscript"/>
        <sz val="10"/>
        <rFont val="Calibri"/>
        <family val="2"/>
        <scheme val="minor"/>
      </rPr>
      <t>3 G</t>
    </r>
  </si>
  <si>
    <r>
      <t xml:space="preserve">Romanian </t>
    </r>
    <r>
      <rPr>
        <vertAlign val="superscript"/>
        <sz val="10"/>
        <rFont val="Calibri"/>
        <family val="2"/>
        <scheme val="minor"/>
      </rPr>
      <t xml:space="preserve"> C R</t>
    </r>
  </si>
  <si>
    <r>
      <t>15</t>
    </r>
    <r>
      <rPr>
        <sz val="10"/>
        <rFont val="Calibri"/>
        <family val="2"/>
        <scheme val="minor"/>
      </rPr>
      <t xml:space="preserve"> w</t>
    </r>
    <r>
      <rPr>
        <sz val="10"/>
        <color indexed="10"/>
        <rFont val="Calibri"/>
        <family val="2"/>
        <scheme val="minor"/>
      </rPr>
      <t xml:space="preserve"> 45</t>
    </r>
  </si>
  <si>
    <r>
      <t xml:space="preserve">9 </t>
    </r>
    <r>
      <rPr>
        <sz val="10"/>
        <rFont val="Calibri"/>
        <family val="2"/>
        <scheme val="minor"/>
      </rPr>
      <t xml:space="preserve">w </t>
    </r>
    <r>
      <rPr>
        <sz val="10"/>
        <color rgb="FFFF0000"/>
        <rFont val="Calibri"/>
        <family val="2"/>
        <scheme val="minor"/>
      </rPr>
      <t xml:space="preserve">39 </t>
    </r>
    <r>
      <rPr>
        <sz val="10"/>
        <rFont val="Calibri"/>
        <family val="2"/>
        <scheme val="minor"/>
      </rPr>
      <t xml:space="preserve">w </t>
    </r>
    <r>
      <rPr>
        <sz val="10"/>
        <color rgb="FFFF0000"/>
        <rFont val="Calibri"/>
        <family val="2"/>
        <scheme val="minor"/>
      </rPr>
      <t xml:space="preserve">34 </t>
    </r>
    <r>
      <rPr>
        <sz val="10"/>
        <rFont val="Calibri"/>
        <family val="2"/>
        <scheme val="minor"/>
      </rPr>
      <t xml:space="preserve">w </t>
    </r>
    <r>
      <rPr>
        <sz val="10"/>
        <color rgb="FFFF0000"/>
        <rFont val="Calibri"/>
        <family val="2"/>
        <scheme val="minor"/>
      </rPr>
      <t>42</t>
    </r>
  </si>
  <si>
    <r>
      <t xml:space="preserve">Viet Cong </t>
    </r>
    <r>
      <rPr>
        <vertAlign val="superscript"/>
        <sz val="10"/>
        <color indexed="8"/>
        <rFont val="Calibri"/>
        <family val="2"/>
        <scheme val="minor"/>
      </rPr>
      <t>10</t>
    </r>
  </si>
  <si>
    <r>
      <t>Hogan's Heroes</t>
    </r>
    <r>
      <rPr>
        <vertAlign val="superscript"/>
        <sz val="10"/>
        <rFont val="Calibri"/>
        <family val="2"/>
        <scheme val="minor"/>
      </rPr>
      <t xml:space="preserve"> 2 B F</t>
    </r>
    <r>
      <rPr>
        <sz val="10"/>
        <rFont val="Calibri"/>
        <family val="2"/>
        <scheme val="minor"/>
      </rPr>
      <t xml:space="preserve"> / British</t>
    </r>
  </si>
  <si>
    <r>
      <t>16</t>
    </r>
    <r>
      <rPr>
        <sz val="10"/>
        <rFont val="Calibri"/>
        <family val="2"/>
        <scheme val="minor"/>
      </rPr>
      <t xml:space="preserve"> w </t>
    </r>
    <r>
      <rPr>
        <sz val="10"/>
        <color indexed="10"/>
        <rFont val="Calibri"/>
        <family val="2"/>
        <scheme val="minor"/>
      </rPr>
      <t>25</t>
    </r>
  </si>
  <si>
    <r>
      <t>14</t>
    </r>
    <r>
      <rPr>
        <sz val="10"/>
        <rFont val="Calibri"/>
        <family val="2"/>
        <scheme val="minor"/>
      </rPr>
      <t xml:space="preserve"> w </t>
    </r>
    <r>
      <rPr>
        <sz val="10"/>
        <color indexed="10"/>
        <rFont val="Calibri"/>
        <family val="2"/>
        <scheme val="minor"/>
      </rPr>
      <t>19</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47</t>
    </r>
  </si>
  <si>
    <r>
      <t xml:space="preserve">VASL: Fjord map </t>
    </r>
    <r>
      <rPr>
        <b/>
        <i/>
        <sz val="10"/>
        <color indexed="12"/>
        <rFont val="Calibri"/>
        <family val="2"/>
        <scheme val="minor"/>
      </rPr>
      <t>or</t>
    </r>
    <r>
      <rPr>
        <sz val="10"/>
        <color indexed="10"/>
        <rFont val="Calibri"/>
        <family val="2"/>
        <scheme val="minor"/>
      </rPr>
      <t xml:space="preserve"> 25</t>
    </r>
  </si>
  <si>
    <r>
      <t xml:space="preserve">02 </t>
    </r>
    <r>
      <rPr>
        <sz val="10"/>
        <rFont val="Calibri"/>
        <family val="2"/>
        <scheme val="minor"/>
      </rPr>
      <t>w</t>
    </r>
    <r>
      <rPr>
        <sz val="10"/>
        <color indexed="10"/>
        <rFont val="Calibri"/>
        <family val="2"/>
        <scheme val="minor"/>
      </rPr>
      <t xml:space="preserve"> 40</t>
    </r>
  </si>
  <si>
    <r>
      <t>10</t>
    </r>
    <r>
      <rPr>
        <sz val="10"/>
        <rFont val="Calibri"/>
        <family val="2"/>
        <scheme val="minor"/>
      </rPr>
      <t xml:space="preserve"> w 14 w 16 w </t>
    </r>
    <r>
      <rPr>
        <sz val="10"/>
        <color indexed="10"/>
        <rFont val="Calibri"/>
        <family val="2"/>
        <scheme val="minor"/>
      </rPr>
      <t>22</t>
    </r>
  </si>
  <si>
    <r>
      <t>10</t>
    </r>
    <r>
      <rPr>
        <sz val="10"/>
        <color indexed="10"/>
        <rFont val="Calibri"/>
        <family val="2"/>
        <scheme val="minor"/>
      </rPr>
      <t xml:space="preserve"> </t>
    </r>
    <r>
      <rPr>
        <sz val="10"/>
        <rFont val="Calibri"/>
        <family val="2"/>
        <scheme val="minor"/>
      </rPr>
      <t>w</t>
    </r>
    <r>
      <rPr>
        <sz val="10"/>
        <color indexed="10"/>
        <rFont val="Calibri"/>
        <family val="2"/>
        <scheme val="minor"/>
      </rPr>
      <t xml:space="preserve"> 22 </t>
    </r>
    <r>
      <rPr>
        <sz val="10"/>
        <rFont val="Calibri"/>
        <family val="2"/>
        <scheme val="minor"/>
      </rPr>
      <t>w</t>
    </r>
    <r>
      <rPr>
        <sz val="10"/>
        <color indexed="10"/>
        <rFont val="Calibri"/>
        <family val="2"/>
        <scheme val="minor"/>
      </rPr>
      <t xml:space="preserve"> </t>
    </r>
    <r>
      <rPr>
        <sz val="10"/>
        <rFont val="Calibri"/>
        <family val="2"/>
        <scheme val="minor"/>
      </rPr>
      <t>38</t>
    </r>
    <r>
      <rPr>
        <sz val="10"/>
        <color indexed="10"/>
        <rFont val="Calibri"/>
        <family val="2"/>
        <scheme val="minor"/>
      </rPr>
      <t xml:space="preserve"> </t>
    </r>
    <r>
      <rPr>
        <sz val="10"/>
        <rFont val="Calibri"/>
        <family val="2"/>
        <scheme val="minor"/>
      </rPr>
      <t>w</t>
    </r>
    <r>
      <rPr>
        <sz val="10"/>
        <color indexed="10"/>
        <rFont val="Calibri"/>
        <family val="2"/>
        <scheme val="minor"/>
      </rPr>
      <t xml:space="preserve"> 51</t>
    </r>
  </si>
  <si>
    <r>
      <t>Romanian</t>
    </r>
    <r>
      <rPr>
        <vertAlign val="superscript"/>
        <sz val="10"/>
        <rFont val="Calibri"/>
        <family val="2"/>
        <scheme val="minor"/>
      </rPr>
      <t xml:space="preserve"> 5 G R</t>
    </r>
  </si>
  <si>
    <r>
      <t>German (SS)</t>
    </r>
    <r>
      <rPr>
        <vertAlign val="superscript"/>
        <sz val="10"/>
        <rFont val="Calibri"/>
        <family val="2"/>
        <scheme val="minor"/>
      </rPr>
      <t xml:space="preserve"> R</t>
    </r>
  </si>
  <si>
    <r>
      <t>09</t>
    </r>
    <r>
      <rPr>
        <sz val="10"/>
        <rFont val="Calibri"/>
        <family val="2"/>
        <scheme val="minor"/>
      </rPr>
      <t xml:space="preserve"> w </t>
    </r>
    <r>
      <rPr>
        <sz val="10"/>
        <color indexed="10"/>
        <rFont val="Calibri"/>
        <family val="2"/>
        <scheme val="minor"/>
      </rPr>
      <t>34</t>
    </r>
    <r>
      <rPr>
        <sz val="10"/>
        <rFont val="Calibri"/>
        <family val="2"/>
        <scheme val="minor"/>
      </rPr>
      <t xml:space="preserve"> w </t>
    </r>
    <r>
      <rPr>
        <sz val="10"/>
        <color indexed="10"/>
        <rFont val="Calibri"/>
        <family val="2"/>
        <scheme val="minor"/>
      </rPr>
      <t>39</t>
    </r>
    <r>
      <rPr>
        <sz val="10"/>
        <rFont val="Calibri"/>
        <family val="2"/>
        <scheme val="minor"/>
      </rPr>
      <t xml:space="preserve"> w </t>
    </r>
    <r>
      <rPr>
        <sz val="10"/>
        <color indexed="10"/>
        <rFont val="Calibri"/>
        <family val="2"/>
        <scheme val="minor"/>
      </rPr>
      <t>40</t>
    </r>
  </si>
  <si>
    <r>
      <t>41</t>
    </r>
    <r>
      <rPr>
        <sz val="10"/>
        <rFont val="Calibri"/>
        <family val="2"/>
        <scheme val="minor"/>
      </rPr>
      <t xml:space="preserve"> w</t>
    </r>
    <r>
      <rPr>
        <sz val="10"/>
        <color indexed="10"/>
        <rFont val="Calibri"/>
        <family val="2"/>
        <scheme val="minor"/>
      </rPr>
      <t xml:space="preserve"> 47</t>
    </r>
  </si>
  <si>
    <r>
      <t>Peruvian</t>
    </r>
    <r>
      <rPr>
        <vertAlign val="superscript"/>
        <sz val="10"/>
        <rFont val="Calibri"/>
        <family val="2"/>
        <scheme val="minor"/>
      </rPr>
      <t xml:space="preserve"> 2</t>
    </r>
  </si>
  <si>
    <r>
      <t>06</t>
    </r>
    <r>
      <rPr>
        <sz val="10"/>
        <rFont val="Calibri"/>
        <family val="2"/>
        <scheme val="minor"/>
      </rPr>
      <t xml:space="preserve"> w </t>
    </r>
    <r>
      <rPr>
        <sz val="10"/>
        <color indexed="10"/>
        <rFont val="Calibri"/>
        <family val="2"/>
        <scheme val="minor"/>
      </rPr>
      <t>13</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49</t>
    </r>
  </si>
  <si>
    <r>
      <t>10</t>
    </r>
    <r>
      <rPr>
        <sz val="10"/>
        <rFont val="Calibri"/>
        <family val="2"/>
        <scheme val="minor"/>
      </rPr>
      <t xml:space="preserve"> w</t>
    </r>
    <r>
      <rPr>
        <sz val="10"/>
        <color indexed="10"/>
        <rFont val="Calibri"/>
        <family val="2"/>
        <scheme val="minor"/>
      </rPr>
      <t xml:space="preserve"> </t>
    </r>
    <r>
      <rPr>
        <sz val="10"/>
        <rFont val="Calibri"/>
        <family val="2"/>
        <scheme val="minor"/>
      </rPr>
      <t>12</t>
    </r>
  </si>
  <si>
    <r>
      <t>06</t>
    </r>
    <r>
      <rPr>
        <sz val="10"/>
        <rFont val="Calibri"/>
        <family val="2"/>
        <scheme val="minor"/>
      </rPr>
      <t xml:space="preserve"> w </t>
    </r>
    <r>
      <rPr>
        <sz val="10"/>
        <color indexed="10"/>
        <rFont val="Calibri"/>
        <family val="2"/>
        <scheme val="minor"/>
      </rPr>
      <t>07</t>
    </r>
    <r>
      <rPr>
        <sz val="10"/>
        <rFont val="Calibri"/>
        <family val="2"/>
        <scheme val="minor"/>
      </rPr>
      <t xml:space="preserve"> w </t>
    </r>
    <r>
      <rPr>
        <sz val="10"/>
        <color indexed="10"/>
        <rFont val="Calibri"/>
        <family val="2"/>
        <scheme val="minor"/>
      </rPr>
      <t>46</t>
    </r>
  </si>
  <si>
    <r>
      <t>34</t>
    </r>
    <r>
      <rPr>
        <sz val="10"/>
        <rFont val="Calibri"/>
        <family val="2"/>
        <scheme val="minor"/>
      </rPr>
      <t xml:space="preserve"> w </t>
    </r>
    <r>
      <rPr>
        <sz val="10"/>
        <color indexed="10"/>
        <rFont val="Calibri"/>
        <family val="2"/>
        <scheme val="minor"/>
      </rPr>
      <t>47</t>
    </r>
  </si>
  <si>
    <r>
      <t>Spanish Blue</t>
    </r>
    <r>
      <rPr>
        <vertAlign val="superscript"/>
        <sz val="10"/>
        <rFont val="Calibri"/>
        <family val="2"/>
        <scheme val="minor"/>
      </rPr>
      <t xml:space="preserve"> 8</t>
    </r>
  </si>
  <si>
    <r>
      <t>British / German</t>
    </r>
    <r>
      <rPr>
        <vertAlign val="superscript"/>
        <sz val="10"/>
        <rFont val="Calibri"/>
        <family val="2"/>
        <scheme val="minor"/>
      </rPr>
      <t xml:space="preserve"> B I</t>
    </r>
  </si>
  <si>
    <r>
      <t xml:space="preserve">Greek </t>
    </r>
    <r>
      <rPr>
        <vertAlign val="superscript"/>
        <sz val="10"/>
        <rFont val="Calibri"/>
        <family val="2"/>
        <scheme val="minor"/>
      </rPr>
      <t>12 Al Ax</t>
    </r>
  </si>
  <si>
    <r>
      <t xml:space="preserve">12 </t>
    </r>
    <r>
      <rPr>
        <b/>
        <i/>
        <sz val="10"/>
        <color indexed="12"/>
        <rFont val="Calibri"/>
        <family val="2"/>
        <scheme val="minor"/>
      </rPr>
      <t>or</t>
    </r>
    <r>
      <rPr>
        <sz val="10"/>
        <rFont val="Calibri"/>
        <family val="2"/>
        <scheme val="minor"/>
      </rPr>
      <t xml:space="preserve"> 15 </t>
    </r>
    <r>
      <rPr>
        <b/>
        <i/>
        <sz val="10"/>
        <color indexed="12"/>
        <rFont val="Calibri"/>
        <family val="2"/>
        <scheme val="minor"/>
      </rPr>
      <t>or</t>
    </r>
    <r>
      <rPr>
        <sz val="10"/>
        <rFont val="Calibri"/>
        <family val="2"/>
        <scheme val="minor"/>
      </rPr>
      <t xml:space="preserve"> 42 </t>
    </r>
    <r>
      <rPr>
        <b/>
        <i/>
        <sz val="10"/>
        <color indexed="12"/>
        <rFont val="Calibri"/>
        <family val="2"/>
        <scheme val="minor"/>
      </rPr>
      <t>or</t>
    </r>
    <r>
      <rPr>
        <sz val="10"/>
        <rFont val="Calibri"/>
        <family val="2"/>
        <scheme val="minor"/>
      </rPr>
      <t xml:space="preserve"> 47 </t>
    </r>
    <r>
      <rPr>
        <b/>
        <i/>
        <sz val="10"/>
        <color indexed="12"/>
        <rFont val="Calibri"/>
        <family val="2"/>
        <scheme val="minor"/>
      </rPr>
      <t>or</t>
    </r>
    <r>
      <rPr>
        <sz val="10"/>
        <rFont val="Calibri"/>
        <family val="2"/>
        <scheme val="minor"/>
      </rPr>
      <t xml:space="preserve"> 50 </t>
    </r>
    <r>
      <rPr>
        <b/>
        <i/>
        <sz val="10"/>
        <color indexed="12"/>
        <rFont val="Calibri"/>
        <family val="2"/>
        <scheme val="minor"/>
      </rPr>
      <t>or</t>
    </r>
    <r>
      <rPr>
        <sz val="10"/>
        <rFont val="Calibri"/>
        <family val="2"/>
        <scheme val="minor"/>
      </rPr>
      <t xml:space="preserve"> HOB II</t>
    </r>
  </si>
  <si>
    <r>
      <t xml:space="preserve">HoB IV </t>
    </r>
    <r>
      <rPr>
        <b/>
        <i/>
        <sz val="10"/>
        <color indexed="12"/>
        <rFont val="Calibri"/>
        <family val="2"/>
        <scheme val="minor"/>
      </rPr>
      <t>or</t>
    </r>
    <r>
      <rPr>
        <sz val="10"/>
        <rFont val="Calibri"/>
        <family val="2"/>
        <scheme val="minor"/>
      </rPr>
      <t xml:space="preserve"> BFP D</t>
    </r>
  </si>
  <si>
    <r>
      <t xml:space="preserve">British </t>
    </r>
    <r>
      <rPr>
        <vertAlign val="superscript"/>
        <sz val="10"/>
        <rFont val="Calibri"/>
        <family val="2"/>
        <scheme val="minor"/>
      </rPr>
      <t>G</t>
    </r>
  </si>
  <si>
    <r>
      <t>Ov1</t>
    </r>
    <r>
      <rPr>
        <vertAlign val="superscript"/>
        <sz val="10"/>
        <rFont val="Calibri"/>
        <family val="2"/>
        <scheme val="minor"/>
      </rPr>
      <t xml:space="preserve"> HoB: FF10</t>
    </r>
  </si>
  <si>
    <r>
      <t>02</t>
    </r>
    <r>
      <rPr>
        <sz val="10"/>
        <rFont val="Calibri"/>
        <family val="2"/>
        <scheme val="minor"/>
      </rPr>
      <t xml:space="preserve"> w </t>
    </r>
    <r>
      <rPr>
        <sz val="10"/>
        <color indexed="10"/>
        <rFont val="Calibri"/>
        <family val="2"/>
        <scheme val="minor"/>
      </rPr>
      <t xml:space="preserve">05 </t>
    </r>
    <r>
      <rPr>
        <sz val="10"/>
        <rFont val="Calibri"/>
        <family val="2"/>
        <scheme val="minor"/>
      </rPr>
      <t>w</t>
    </r>
    <r>
      <rPr>
        <sz val="10"/>
        <color indexed="10"/>
        <rFont val="Calibri"/>
        <family val="2"/>
        <scheme val="minor"/>
      </rPr>
      <t xml:space="preserve"> 10</t>
    </r>
  </si>
  <si>
    <r>
      <t>04</t>
    </r>
    <r>
      <rPr>
        <sz val="10"/>
        <rFont val="Calibri"/>
        <family val="2"/>
        <scheme val="minor"/>
      </rPr>
      <t xml:space="preserve"> w </t>
    </r>
    <r>
      <rPr>
        <sz val="10"/>
        <color indexed="10"/>
        <rFont val="Calibri"/>
        <family val="2"/>
        <scheme val="minor"/>
      </rPr>
      <t>10</t>
    </r>
    <r>
      <rPr>
        <sz val="10"/>
        <rFont val="Calibri"/>
        <family val="2"/>
        <scheme val="minor"/>
      </rPr>
      <t xml:space="preserve"> w </t>
    </r>
    <r>
      <rPr>
        <sz val="10"/>
        <color indexed="10"/>
        <rFont val="Calibri"/>
        <family val="2"/>
        <scheme val="minor"/>
      </rPr>
      <t>17</t>
    </r>
    <r>
      <rPr>
        <sz val="10"/>
        <rFont val="Calibri"/>
        <family val="2"/>
        <scheme val="minor"/>
      </rPr>
      <t xml:space="preserve"> w </t>
    </r>
    <r>
      <rPr>
        <sz val="10"/>
        <color indexed="10"/>
        <rFont val="Calibri"/>
        <family val="2"/>
        <scheme val="minor"/>
      </rPr>
      <t>18</t>
    </r>
    <r>
      <rPr>
        <sz val="10"/>
        <rFont val="Calibri"/>
        <family val="2"/>
        <scheme val="minor"/>
      </rPr>
      <t xml:space="preserve"> w </t>
    </r>
    <r>
      <rPr>
        <sz val="10"/>
        <color indexed="10"/>
        <rFont val="Calibri"/>
        <family val="2"/>
        <scheme val="minor"/>
      </rPr>
      <t xml:space="preserve">44 </t>
    </r>
    <r>
      <rPr>
        <sz val="10"/>
        <rFont val="Calibri"/>
        <family val="2"/>
        <scheme val="minor"/>
      </rPr>
      <t>w</t>
    </r>
    <r>
      <rPr>
        <sz val="10"/>
        <color indexed="10"/>
        <rFont val="Calibri"/>
        <family val="2"/>
        <scheme val="minor"/>
      </rPr>
      <t xml:space="preserve"> 48</t>
    </r>
  </si>
  <si>
    <r>
      <t>45</t>
    </r>
    <r>
      <rPr>
        <sz val="10"/>
        <rFont val="Calibri"/>
        <family val="2"/>
        <scheme val="minor"/>
      </rPr>
      <t xml:space="preserve"> w </t>
    </r>
    <r>
      <rPr>
        <sz val="10"/>
        <color indexed="10"/>
        <rFont val="Calibri"/>
        <family val="2"/>
        <scheme val="minor"/>
      </rPr>
      <t>51</t>
    </r>
    <r>
      <rPr>
        <sz val="10"/>
        <rFont val="Calibri"/>
        <family val="2"/>
        <scheme val="minor"/>
      </rPr>
      <t xml:space="preserve"> </t>
    </r>
    <r>
      <rPr>
        <sz val="10"/>
        <rFont val="Wingdings"/>
        <charset val="2"/>
      </rPr>
      <t/>
    </r>
  </si>
  <si>
    <r>
      <t>10</t>
    </r>
    <r>
      <rPr>
        <sz val="10"/>
        <rFont val="Calibri"/>
        <family val="2"/>
        <scheme val="minor"/>
      </rPr>
      <t xml:space="preserve"> w </t>
    </r>
    <r>
      <rPr>
        <sz val="10"/>
        <color indexed="10"/>
        <rFont val="Calibri"/>
        <family val="2"/>
        <scheme val="minor"/>
      </rPr>
      <t>11</t>
    </r>
    <r>
      <rPr>
        <sz val="10"/>
        <rFont val="Calibri"/>
        <family val="2"/>
        <scheme val="minor"/>
      </rPr>
      <t xml:space="preserve"> </t>
    </r>
    <r>
      <rPr>
        <sz val="10"/>
        <rFont val="Wingdings"/>
        <charset val="2"/>
      </rPr>
      <t/>
    </r>
  </si>
  <si>
    <r>
      <t>21</t>
    </r>
    <r>
      <rPr>
        <sz val="10"/>
        <rFont val="Calibri"/>
        <family val="2"/>
        <scheme val="minor"/>
      </rPr>
      <t xml:space="preserve"> w </t>
    </r>
    <r>
      <rPr>
        <sz val="10"/>
        <color indexed="10"/>
        <rFont val="Calibri"/>
        <family val="2"/>
        <scheme val="minor"/>
      </rPr>
      <t>49</t>
    </r>
    <r>
      <rPr>
        <sz val="10"/>
        <rFont val="Calibri"/>
        <family val="2"/>
        <scheme val="minor"/>
      </rPr>
      <t xml:space="preserve"> </t>
    </r>
    <r>
      <rPr>
        <sz val="10"/>
        <rFont val="Wingdings"/>
        <charset val="2"/>
      </rPr>
      <t/>
    </r>
  </si>
  <si>
    <r>
      <t>02</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22</t>
    </r>
    <r>
      <rPr>
        <sz val="10"/>
        <rFont val="Calibri"/>
        <family val="2"/>
        <scheme val="minor"/>
      </rPr>
      <t xml:space="preserve"> w </t>
    </r>
    <r>
      <rPr>
        <sz val="10"/>
        <color indexed="10"/>
        <rFont val="Calibri"/>
        <family val="2"/>
        <scheme val="minor"/>
      </rPr>
      <t>42</t>
    </r>
    <r>
      <rPr>
        <sz val="10"/>
        <rFont val="Calibri"/>
        <family val="2"/>
        <scheme val="minor"/>
      </rPr>
      <t xml:space="preserve"> </t>
    </r>
    <r>
      <rPr>
        <sz val="10"/>
        <rFont val="Wingdings"/>
        <charset val="2"/>
      </rPr>
      <t/>
    </r>
  </si>
  <si>
    <r>
      <t xml:space="preserve">7b w </t>
    </r>
    <r>
      <rPr>
        <sz val="10"/>
        <color rgb="FFFF0000"/>
        <rFont val="Calibri"/>
        <family val="2"/>
        <scheme val="minor"/>
      </rPr>
      <t>37</t>
    </r>
    <r>
      <rPr>
        <sz val="10"/>
        <rFont val="Calibri"/>
        <family val="2"/>
        <scheme val="minor"/>
      </rPr>
      <t xml:space="preserve"> w </t>
    </r>
    <r>
      <rPr>
        <sz val="10"/>
        <color rgb="FFFF0000"/>
        <rFont val="Calibri"/>
        <family val="2"/>
        <scheme val="minor"/>
      </rPr>
      <t>52</t>
    </r>
  </si>
  <si>
    <r>
      <rPr>
        <sz val="10"/>
        <color rgb="FFFF0000"/>
        <rFont val="Calibri"/>
        <family val="2"/>
        <scheme val="minor"/>
      </rPr>
      <t>37</t>
    </r>
    <r>
      <rPr>
        <sz val="10"/>
        <rFont val="Calibri"/>
        <family val="2"/>
        <scheme val="minor"/>
      </rPr>
      <t xml:space="preserve"> w</t>
    </r>
    <r>
      <rPr>
        <sz val="10"/>
        <color rgb="FFFF0000"/>
        <rFont val="Calibri"/>
        <family val="2"/>
        <scheme val="minor"/>
      </rPr>
      <t xml:space="preserve"> 62</t>
    </r>
  </si>
  <si>
    <r>
      <rPr>
        <sz val="10"/>
        <color rgb="FFFF0000"/>
        <rFont val="Calibri"/>
        <family val="2"/>
        <scheme val="minor"/>
      </rPr>
      <t>37</t>
    </r>
    <r>
      <rPr>
        <sz val="10"/>
        <rFont val="Calibri"/>
        <family val="2"/>
        <scheme val="minor"/>
      </rPr>
      <t xml:space="preserve"> w</t>
    </r>
    <r>
      <rPr>
        <sz val="10"/>
        <color rgb="FFFF0000"/>
        <rFont val="Calibri"/>
        <family val="2"/>
        <scheme val="minor"/>
      </rPr>
      <t xml:space="preserve"> 62 </t>
    </r>
    <r>
      <rPr>
        <sz val="10"/>
        <rFont val="Calibri"/>
        <family val="2"/>
        <scheme val="minor"/>
      </rPr>
      <t>w</t>
    </r>
    <r>
      <rPr>
        <sz val="10"/>
        <color rgb="FFFF0000"/>
        <rFont val="Calibri"/>
        <family val="2"/>
        <scheme val="minor"/>
      </rPr>
      <t xml:space="preserve"> 5 </t>
    </r>
    <r>
      <rPr>
        <sz val="10"/>
        <rFont val="Calibri"/>
        <family val="2"/>
        <scheme val="minor"/>
      </rPr>
      <t>w</t>
    </r>
    <r>
      <rPr>
        <sz val="10"/>
        <color rgb="FFFF0000"/>
        <rFont val="Calibri"/>
        <family val="2"/>
        <scheme val="minor"/>
      </rPr>
      <t xml:space="preserve"> 10</t>
    </r>
  </si>
  <si>
    <r>
      <t xml:space="preserve">5b w </t>
    </r>
    <r>
      <rPr>
        <sz val="10"/>
        <color rgb="FFFF0000"/>
        <rFont val="Calibri"/>
        <family val="2"/>
        <scheme val="minor"/>
      </rPr>
      <t>10</t>
    </r>
    <r>
      <rPr>
        <sz val="10"/>
        <rFont val="Calibri"/>
        <family val="2"/>
        <scheme val="minor"/>
      </rPr>
      <t xml:space="preserve"> w </t>
    </r>
    <r>
      <rPr>
        <sz val="10"/>
        <color rgb="FFFF0000"/>
        <rFont val="Calibri"/>
        <family val="2"/>
        <scheme val="minor"/>
      </rPr>
      <t>62</t>
    </r>
  </si>
  <si>
    <r>
      <t xml:space="preserve">6b </t>
    </r>
    <r>
      <rPr>
        <sz val="10"/>
        <rFont val="Calibri"/>
        <family val="2"/>
        <scheme val="minor"/>
      </rPr>
      <t>w</t>
    </r>
    <r>
      <rPr>
        <sz val="10"/>
        <color rgb="FFFF0000"/>
        <rFont val="Calibri"/>
        <family val="2"/>
        <scheme val="minor"/>
      </rPr>
      <t xml:space="preserve"> 40 </t>
    </r>
    <r>
      <rPr>
        <sz val="10"/>
        <rFont val="Calibri"/>
        <family val="2"/>
        <scheme val="minor"/>
      </rPr>
      <t>w</t>
    </r>
    <r>
      <rPr>
        <sz val="10"/>
        <color rgb="FFFF0000"/>
        <rFont val="Calibri"/>
        <family val="2"/>
        <scheme val="minor"/>
      </rPr>
      <t xml:space="preserve"> 62</t>
    </r>
  </si>
  <si>
    <r>
      <t xml:space="preserve">Japanese/ Burmese </t>
    </r>
    <r>
      <rPr>
        <vertAlign val="superscript"/>
        <sz val="10"/>
        <rFont val="Calibri"/>
        <family val="2"/>
        <scheme val="minor"/>
      </rPr>
      <t>12</t>
    </r>
  </si>
  <si>
    <r>
      <t>8a</t>
    </r>
    <r>
      <rPr>
        <sz val="10"/>
        <rFont val="Calibri"/>
        <family val="2"/>
        <scheme val="minor"/>
      </rPr>
      <t xml:space="preserve"> w</t>
    </r>
    <r>
      <rPr>
        <sz val="10"/>
        <color rgb="FFFF0000"/>
        <rFont val="Calibri"/>
        <family val="2"/>
        <scheme val="minor"/>
      </rPr>
      <t>17</t>
    </r>
    <r>
      <rPr>
        <sz val="10"/>
        <rFont val="Calibri"/>
        <family val="2"/>
        <scheme val="minor"/>
      </rPr>
      <t xml:space="preserve"> w </t>
    </r>
    <r>
      <rPr>
        <sz val="10"/>
        <color indexed="10"/>
        <rFont val="Calibri"/>
        <family val="2"/>
        <scheme val="minor"/>
      </rPr>
      <t>67</t>
    </r>
    <r>
      <rPr>
        <sz val="10"/>
        <rFont val="Calibri"/>
        <family val="2"/>
        <scheme val="minor"/>
      </rPr>
      <t xml:space="preserve"> w </t>
    </r>
    <r>
      <rPr>
        <sz val="10"/>
        <color indexed="10"/>
        <rFont val="Calibri"/>
        <family val="2"/>
        <scheme val="minor"/>
      </rPr>
      <t>42</t>
    </r>
    <r>
      <rPr>
        <sz val="10"/>
        <rFont val="Calibri"/>
        <family val="2"/>
        <scheme val="minor"/>
      </rPr>
      <t xml:space="preserve"> </t>
    </r>
    <r>
      <rPr>
        <sz val="10"/>
        <rFont val="Wingdings"/>
        <charset val="2"/>
      </rPr>
      <t/>
    </r>
  </si>
  <si>
    <r>
      <rPr>
        <sz val="10"/>
        <color rgb="FFFF0000"/>
        <rFont val="Calibri"/>
        <family val="2"/>
        <scheme val="minor"/>
      </rPr>
      <t>57</t>
    </r>
    <r>
      <rPr>
        <sz val="10"/>
        <rFont val="Calibri"/>
        <family val="2"/>
        <scheme val="minor"/>
      </rPr>
      <t xml:space="preserve"> w</t>
    </r>
    <r>
      <rPr>
        <sz val="10"/>
        <color rgb="FFFF0000"/>
        <rFont val="Calibri"/>
        <family val="2"/>
        <scheme val="minor"/>
      </rPr>
      <t xml:space="preserve"> 59</t>
    </r>
  </si>
  <si>
    <r>
      <t>Swedish</t>
    </r>
    <r>
      <rPr>
        <vertAlign val="superscript"/>
        <sz val="10"/>
        <rFont val="Calibri"/>
        <family val="2"/>
        <scheme val="minor"/>
      </rPr>
      <t xml:space="preserve"> SV</t>
    </r>
  </si>
  <si>
    <r>
      <t>05</t>
    </r>
    <r>
      <rPr>
        <sz val="10"/>
        <rFont val="Calibri"/>
        <family val="2"/>
        <scheme val="minor"/>
      </rPr>
      <t xml:space="preserve"> w </t>
    </r>
    <r>
      <rPr>
        <sz val="10"/>
        <color indexed="10"/>
        <rFont val="Calibri"/>
        <family val="2"/>
        <scheme val="minor"/>
      </rPr>
      <t>u</t>
    </r>
    <r>
      <rPr>
        <sz val="10"/>
        <rFont val="Wingdings"/>
        <charset val="2"/>
      </rPr>
      <t/>
    </r>
  </si>
  <si>
    <r>
      <t>05</t>
    </r>
    <r>
      <rPr>
        <sz val="10"/>
        <rFont val="Calibri"/>
        <family val="2"/>
        <scheme val="minor"/>
      </rPr>
      <t xml:space="preserve"> w </t>
    </r>
    <r>
      <rPr>
        <sz val="10"/>
        <color indexed="10"/>
        <rFont val="Calibri"/>
        <family val="2"/>
        <scheme val="minor"/>
      </rPr>
      <t>44</t>
    </r>
    <r>
      <rPr>
        <sz val="10"/>
        <rFont val="Calibri"/>
        <family val="2"/>
        <scheme val="minor"/>
      </rPr>
      <t xml:space="preserve"> w </t>
    </r>
    <r>
      <rPr>
        <sz val="10"/>
        <color indexed="10"/>
        <rFont val="Calibri"/>
        <family val="2"/>
        <scheme val="minor"/>
      </rPr>
      <t>52</t>
    </r>
    <r>
      <rPr>
        <sz val="10"/>
        <rFont val="Wingdings"/>
        <charset val="2"/>
      </rPr>
      <t/>
    </r>
  </si>
  <si>
    <r>
      <t>Swedish</t>
    </r>
    <r>
      <rPr>
        <vertAlign val="superscript"/>
        <sz val="10"/>
        <rFont val="Calibri"/>
        <family val="2"/>
        <scheme val="minor"/>
      </rPr>
      <t xml:space="preserve"> SV</t>
    </r>
    <r>
      <rPr>
        <sz val="10"/>
        <rFont val="Calibri"/>
        <family val="2"/>
        <scheme val="minor"/>
      </rPr>
      <t xml:space="preserve"> / Norwegian</t>
    </r>
    <r>
      <rPr>
        <vertAlign val="superscript"/>
        <sz val="10"/>
        <rFont val="Calibri"/>
        <family val="2"/>
        <scheme val="minor"/>
      </rPr>
      <t xml:space="preserve"> 1</t>
    </r>
  </si>
  <si>
    <r>
      <t>02</t>
    </r>
    <r>
      <rPr>
        <sz val="10"/>
        <rFont val="Calibri"/>
        <family val="2"/>
        <scheme val="minor"/>
      </rPr>
      <t xml:space="preserve"> w </t>
    </r>
    <r>
      <rPr>
        <sz val="10"/>
        <color indexed="10"/>
        <rFont val="Calibri"/>
        <family val="2"/>
        <scheme val="minor"/>
      </rPr>
      <t>17</t>
    </r>
    <r>
      <rPr>
        <sz val="10"/>
        <rFont val="Wingdings"/>
        <charset val="2"/>
      </rPr>
      <t/>
    </r>
  </si>
  <si>
    <r>
      <t>British / Swedish</t>
    </r>
    <r>
      <rPr>
        <vertAlign val="superscript"/>
        <sz val="10"/>
        <rFont val="Calibri"/>
        <family val="2"/>
        <scheme val="minor"/>
      </rPr>
      <t xml:space="preserve"> SV</t>
    </r>
  </si>
  <si>
    <r>
      <t>Finnish</t>
    </r>
    <r>
      <rPr>
        <vertAlign val="superscript"/>
        <sz val="10"/>
        <rFont val="Calibri"/>
        <family val="2"/>
        <scheme val="minor"/>
      </rPr>
      <t xml:space="preserve"> 8</t>
    </r>
    <r>
      <rPr>
        <sz val="10"/>
        <rFont val="Calibri"/>
        <family val="2"/>
        <scheme val="minor"/>
      </rPr>
      <t xml:space="preserve"> / Swedish</t>
    </r>
    <r>
      <rPr>
        <vertAlign val="superscript"/>
        <sz val="10"/>
        <rFont val="Calibri"/>
        <family val="2"/>
        <scheme val="minor"/>
      </rPr>
      <t xml:space="preserve"> SV</t>
    </r>
  </si>
  <si>
    <r>
      <t>05</t>
    </r>
    <r>
      <rPr>
        <sz val="10"/>
        <rFont val="Calibri"/>
        <family val="2"/>
        <scheme val="minor"/>
      </rPr>
      <t xml:space="preserve"> w </t>
    </r>
    <r>
      <rPr>
        <sz val="10"/>
        <color indexed="10"/>
        <rFont val="Calibri"/>
        <family val="2"/>
        <scheme val="minor"/>
      </rPr>
      <t>50</t>
    </r>
    <r>
      <rPr>
        <sz val="10"/>
        <rFont val="Wingdings"/>
        <charset val="2"/>
      </rPr>
      <t/>
    </r>
  </si>
  <si>
    <r>
      <t>Finnish / Swedish</t>
    </r>
    <r>
      <rPr>
        <vertAlign val="superscript"/>
        <sz val="10"/>
        <rFont val="Calibri"/>
        <family val="2"/>
        <scheme val="minor"/>
      </rPr>
      <t xml:space="preserve"> SV</t>
    </r>
  </si>
  <si>
    <r>
      <t>19</t>
    </r>
    <r>
      <rPr>
        <sz val="10"/>
        <rFont val="Calibri"/>
        <family val="2"/>
        <scheme val="minor"/>
      </rPr>
      <t xml:space="preserve"> w </t>
    </r>
    <r>
      <rPr>
        <sz val="10"/>
        <color indexed="10"/>
        <rFont val="Calibri"/>
        <family val="2"/>
        <scheme val="minor"/>
      </rPr>
      <t>38</t>
    </r>
    <r>
      <rPr>
        <sz val="10"/>
        <rFont val="Wingdings"/>
        <charset val="2"/>
      </rPr>
      <t/>
    </r>
  </si>
  <si>
    <r>
      <t>02</t>
    </r>
    <r>
      <rPr>
        <sz val="10"/>
        <rFont val="Calibri"/>
        <family val="2"/>
        <scheme val="minor"/>
      </rPr>
      <t xml:space="preserve"> w </t>
    </r>
    <r>
      <rPr>
        <sz val="10"/>
        <color indexed="10"/>
        <rFont val="Calibri"/>
        <family val="2"/>
        <scheme val="minor"/>
      </rPr>
      <t>05</t>
    </r>
    <r>
      <rPr>
        <sz val="10"/>
        <rFont val="Calibri"/>
        <family val="2"/>
        <scheme val="minor"/>
      </rPr>
      <t xml:space="preserve"> w </t>
    </r>
    <r>
      <rPr>
        <sz val="10"/>
        <color indexed="10"/>
        <rFont val="Calibri"/>
        <family val="2"/>
        <scheme val="minor"/>
      </rPr>
      <t>42</t>
    </r>
    <r>
      <rPr>
        <sz val="10"/>
        <rFont val="Calibri"/>
        <family val="2"/>
        <scheme val="minor"/>
      </rPr>
      <t xml:space="preserve"> w </t>
    </r>
    <r>
      <rPr>
        <sz val="10"/>
        <color indexed="10"/>
        <rFont val="Calibri"/>
        <family val="2"/>
        <scheme val="minor"/>
      </rPr>
      <t>52</t>
    </r>
    <r>
      <rPr>
        <sz val="10"/>
        <rFont val="Calibri"/>
        <family val="2"/>
        <scheme val="minor"/>
      </rPr>
      <t xml:space="preserve"> </t>
    </r>
    <r>
      <rPr>
        <sz val="10"/>
        <rFont val="Wingdings"/>
        <charset val="2"/>
      </rPr>
      <t/>
    </r>
  </si>
  <si>
    <r>
      <t>Finnish</t>
    </r>
    <r>
      <rPr>
        <vertAlign val="superscript"/>
        <sz val="10"/>
        <rFont val="Calibri"/>
        <family val="2"/>
        <scheme val="minor"/>
      </rPr>
      <t xml:space="preserve"> G</t>
    </r>
    <r>
      <rPr>
        <sz val="10"/>
        <rFont val="Calibri"/>
        <family val="2"/>
        <scheme val="minor"/>
      </rPr>
      <t xml:space="preserve"> / Swedish</t>
    </r>
    <r>
      <rPr>
        <vertAlign val="superscript"/>
        <sz val="10"/>
        <rFont val="Calibri"/>
        <family val="2"/>
        <scheme val="minor"/>
      </rPr>
      <t xml:space="preserve"> SV</t>
    </r>
  </si>
  <si>
    <r>
      <t>05</t>
    </r>
    <r>
      <rPr>
        <sz val="10"/>
        <rFont val="Calibri"/>
        <family val="2"/>
        <scheme val="minor"/>
      </rPr>
      <t xml:space="preserve"> w </t>
    </r>
    <r>
      <rPr>
        <sz val="10"/>
        <color indexed="10"/>
        <rFont val="Calibri"/>
        <family val="2"/>
        <scheme val="minor"/>
      </rPr>
      <t>19</t>
    </r>
    <r>
      <rPr>
        <sz val="10"/>
        <rFont val="Wingdings"/>
        <charset val="2"/>
      </rPr>
      <t/>
    </r>
  </si>
  <si>
    <r>
      <t xml:space="preserve">35 </t>
    </r>
    <r>
      <rPr>
        <sz val="10"/>
        <rFont val="Calibri"/>
        <family val="2"/>
        <scheme val="minor"/>
      </rPr>
      <t>w 39</t>
    </r>
  </si>
  <si>
    <r>
      <t xml:space="preserve">Partisan </t>
    </r>
    <r>
      <rPr>
        <vertAlign val="superscript"/>
        <sz val="10"/>
        <color indexed="8"/>
        <rFont val="Calibri"/>
        <family val="2"/>
        <scheme val="minor"/>
      </rPr>
      <t>12</t>
    </r>
  </si>
  <si>
    <r>
      <t>Russian / Yugoslavian</t>
    </r>
    <r>
      <rPr>
        <vertAlign val="superscript"/>
        <sz val="10"/>
        <color indexed="8"/>
        <rFont val="Calibri"/>
        <family val="2"/>
        <scheme val="minor"/>
      </rPr>
      <t xml:space="preserve"> 12</t>
    </r>
  </si>
  <si>
    <r>
      <t>Thai</t>
    </r>
    <r>
      <rPr>
        <vertAlign val="superscript"/>
        <sz val="10"/>
        <rFont val="Calibri"/>
        <family val="2"/>
        <scheme val="minor"/>
      </rPr>
      <t xml:space="preserve"> C</t>
    </r>
  </si>
  <si>
    <r>
      <rPr>
        <sz val="10"/>
        <color indexed="10"/>
        <rFont val="Calibri"/>
        <family val="2"/>
        <scheme val="minor"/>
      </rPr>
      <t>36</t>
    </r>
    <r>
      <rPr>
        <sz val="10"/>
        <rFont val="Calibri"/>
        <family val="2"/>
        <scheme val="minor"/>
      </rPr>
      <t xml:space="preserve"> w </t>
    </r>
    <r>
      <rPr>
        <sz val="10"/>
        <color indexed="10"/>
        <rFont val="Calibri"/>
        <family val="2"/>
        <scheme val="minor"/>
      </rPr>
      <t>47</t>
    </r>
  </si>
  <si>
    <r>
      <rPr>
        <sz val="10"/>
        <color indexed="10"/>
        <rFont val="Calibri"/>
        <family val="2"/>
        <scheme val="minor"/>
      </rPr>
      <t>07</t>
    </r>
    <r>
      <rPr>
        <sz val="10"/>
        <rFont val="Calibri"/>
        <family val="2"/>
        <scheme val="minor"/>
      </rPr>
      <t xml:space="preserve"> w </t>
    </r>
    <r>
      <rPr>
        <sz val="10"/>
        <color indexed="10"/>
        <rFont val="Calibri"/>
        <family val="2"/>
        <scheme val="minor"/>
      </rPr>
      <t>46</t>
    </r>
  </si>
  <si>
    <r>
      <t>Central Texas 14</t>
    </r>
    <r>
      <rPr>
        <vertAlign val="superscript"/>
        <sz val="10"/>
        <rFont val="Calibri"/>
        <family val="2"/>
        <scheme val="minor"/>
      </rPr>
      <t>th</t>
    </r>
    <r>
      <rPr>
        <sz val="10"/>
        <rFont val="Calibri"/>
        <family val="2"/>
        <scheme val="minor"/>
      </rPr>
      <t xml:space="preserve"> ASL Team Tournament Scenario</t>
    </r>
  </si>
  <si>
    <r>
      <t>Central Texas 15</t>
    </r>
    <r>
      <rPr>
        <vertAlign val="superscript"/>
        <sz val="10"/>
        <rFont val="Calibri"/>
        <family val="2"/>
        <scheme val="minor"/>
      </rPr>
      <t>th</t>
    </r>
    <r>
      <rPr>
        <sz val="10"/>
        <rFont val="Calibri"/>
        <family val="2"/>
        <scheme val="minor"/>
      </rPr>
      <t xml:space="preserve"> ASL Team Tournament Scenario</t>
    </r>
  </si>
  <si>
    <r>
      <t>Central Texas 16</t>
    </r>
    <r>
      <rPr>
        <vertAlign val="superscript"/>
        <sz val="10"/>
        <rFont val="Calibri"/>
        <family val="2"/>
        <scheme val="minor"/>
      </rPr>
      <t>th</t>
    </r>
    <r>
      <rPr>
        <sz val="10"/>
        <rFont val="Calibri"/>
        <family val="2"/>
        <scheme val="minor"/>
      </rPr>
      <t xml:space="preserve"> ASL Team Tournament Scenario</t>
    </r>
  </si>
  <si>
    <r>
      <t>Dos Equis Scearios Especial: Texas Team Tournament 20</t>
    </r>
    <r>
      <rPr>
        <vertAlign val="superscript"/>
        <sz val="10"/>
        <rFont val="Calibri"/>
        <family val="2"/>
        <scheme val="minor"/>
      </rPr>
      <t>th</t>
    </r>
    <r>
      <rPr>
        <sz val="10"/>
        <rFont val="Calibri"/>
        <family val="2"/>
        <scheme val="minor"/>
      </rPr>
      <t xml:space="preserve"> Anniversary</t>
    </r>
  </si>
  <si>
    <r>
      <rPr>
        <sz val="10"/>
        <color indexed="10"/>
        <rFont val="Calibri"/>
        <family val="2"/>
        <scheme val="minor"/>
      </rPr>
      <t>05</t>
    </r>
    <r>
      <rPr>
        <sz val="10"/>
        <rFont val="Calibri"/>
        <family val="2"/>
        <scheme val="minor"/>
      </rPr>
      <t xml:space="preserve"> w </t>
    </r>
    <r>
      <rPr>
        <sz val="10"/>
        <color indexed="10"/>
        <rFont val="Calibri"/>
        <family val="2"/>
        <scheme val="minor"/>
      </rPr>
      <t>19</t>
    </r>
  </si>
  <si>
    <r>
      <rPr>
        <sz val="10"/>
        <color indexed="10"/>
        <rFont val="Calibri"/>
        <family val="2"/>
        <scheme val="minor"/>
      </rPr>
      <t>33</t>
    </r>
    <r>
      <rPr>
        <sz val="10"/>
        <rFont val="Calibri"/>
        <family val="2"/>
        <scheme val="minor"/>
      </rPr>
      <t xml:space="preserve"> w </t>
    </r>
    <r>
      <rPr>
        <sz val="10"/>
        <color indexed="10"/>
        <rFont val="Calibri"/>
        <family val="2"/>
        <scheme val="minor"/>
      </rPr>
      <t>35</t>
    </r>
  </si>
  <si>
    <r>
      <rPr>
        <sz val="10"/>
        <color indexed="10"/>
        <rFont val="Calibri"/>
        <family val="2"/>
        <scheme val="minor"/>
      </rPr>
      <t>10</t>
    </r>
    <r>
      <rPr>
        <sz val="10"/>
        <rFont val="Calibri"/>
        <family val="2"/>
        <scheme val="minor"/>
      </rPr>
      <t xml:space="preserve"> w </t>
    </r>
    <r>
      <rPr>
        <sz val="10"/>
        <color indexed="10"/>
        <rFont val="Calibri"/>
        <family val="2"/>
        <scheme val="minor"/>
      </rPr>
      <t>16</t>
    </r>
  </si>
  <si>
    <r>
      <t xml:space="preserve">French </t>
    </r>
    <r>
      <rPr>
        <vertAlign val="superscript"/>
        <sz val="10"/>
        <rFont val="Calibri"/>
        <family val="2"/>
        <scheme val="minor"/>
      </rPr>
      <t>4</t>
    </r>
  </si>
  <si>
    <r>
      <t xml:space="preserve">32 </t>
    </r>
    <r>
      <rPr>
        <sz val="10"/>
        <rFont val="Calibri"/>
        <family val="2"/>
        <scheme val="minor"/>
      </rPr>
      <t xml:space="preserve">w </t>
    </r>
    <r>
      <rPr>
        <sz val="10"/>
        <color rgb="FFFF0000"/>
        <rFont val="Calibri"/>
        <family val="2"/>
        <scheme val="minor"/>
      </rPr>
      <t>38</t>
    </r>
  </si>
  <si>
    <r>
      <t xml:space="preserve">10 </t>
    </r>
    <r>
      <rPr>
        <sz val="10"/>
        <rFont val="Calibri"/>
        <family val="2"/>
        <scheme val="minor"/>
      </rPr>
      <t xml:space="preserve">w </t>
    </r>
    <r>
      <rPr>
        <sz val="10"/>
        <color rgb="FFFF0000"/>
        <rFont val="Calibri"/>
        <family val="2"/>
        <scheme val="minor"/>
      </rPr>
      <t>40</t>
    </r>
  </si>
  <si>
    <r>
      <t xml:space="preserve">Gurkhas </t>
    </r>
    <r>
      <rPr>
        <vertAlign val="superscript"/>
        <sz val="10"/>
        <rFont val="Calibri"/>
        <family val="2"/>
        <scheme val="minor"/>
      </rPr>
      <t>4</t>
    </r>
  </si>
  <si>
    <r>
      <t xml:space="preserve">19 </t>
    </r>
    <r>
      <rPr>
        <sz val="10"/>
        <rFont val="Calibri"/>
        <family val="2"/>
        <scheme val="minor"/>
      </rPr>
      <t>w</t>
    </r>
    <r>
      <rPr>
        <sz val="10"/>
        <color rgb="FFFF0000"/>
        <rFont val="Calibri"/>
        <family val="2"/>
        <scheme val="minor"/>
      </rPr>
      <t xml:space="preserve"> 20 </t>
    </r>
    <r>
      <rPr>
        <sz val="10"/>
        <rFont val="Calibri"/>
        <family val="2"/>
        <scheme val="minor"/>
      </rPr>
      <t xml:space="preserve">w </t>
    </r>
    <r>
      <rPr>
        <sz val="10"/>
        <color rgb="FFFF0000"/>
        <rFont val="Calibri"/>
        <family val="2"/>
        <scheme val="minor"/>
      </rPr>
      <t>42</t>
    </r>
  </si>
  <si>
    <r>
      <t xml:space="preserve">21 </t>
    </r>
    <r>
      <rPr>
        <sz val="10"/>
        <rFont val="Calibri"/>
        <family val="2"/>
        <scheme val="minor"/>
      </rPr>
      <t xml:space="preserve">w </t>
    </r>
    <r>
      <rPr>
        <sz val="10"/>
        <color rgb="FFFF0000"/>
        <rFont val="Calibri"/>
        <family val="2"/>
        <scheme val="minor"/>
      </rPr>
      <t>23</t>
    </r>
  </si>
  <si>
    <r>
      <t xml:space="preserve">16 </t>
    </r>
    <r>
      <rPr>
        <sz val="10"/>
        <rFont val="Calibri"/>
        <family val="2"/>
        <scheme val="minor"/>
      </rPr>
      <t xml:space="preserve">w </t>
    </r>
    <r>
      <rPr>
        <sz val="10"/>
        <color rgb="FFFF0000"/>
        <rFont val="Calibri"/>
        <family val="2"/>
        <scheme val="minor"/>
      </rPr>
      <t xml:space="preserve">17 </t>
    </r>
    <r>
      <rPr>
        <sz val="10"/>
        <rFont val="Calibri"/>
        <family val="2"/>
        <scheme val="minor"/>
      </rPr>
      <t xml:space="preserve">w </t>
    </r>
    <r>
      <rPr>
        <sz val="10"/>
        <color rgb="FFFF0000"/>
        <rFont val="Calibri"/>
        <family val="2"/>
        <scheme val="minor"/>
      </rPr>
      <t>19</t>
    </r>
  </si>
  <si>
    <r>
      <t xml:space="preserve">2 </t>
    </r>
    <r>
      <rPr>
        <sz val="10"/>
        <rFont val="Calibri"/>
        <family val="2"/>
        <scheme val="minor"/>
      </rPr>
      <t xml:space="preserve">w </t>
    </r>
    <r>
      <rPr>
        <sz val="10"/>
        <color rgb="FFFF0000"/>
        <rFont val="Calibri"/>
        <family val="2"/>
        <scheme val="minor"/>
      </rPr>
      <t xml:space="preserve">8 </t>
    </r>
    <r>
      <rPr>
        <sz val="10"/>
        <rFont val="Calibri"/>
        <family val="2"/>
        <scheme val="minor"/>
      </rPr>
      <t xml:space="preserve">w </t>
    </r>
    <r>
      <rPr>
        <sz val="10"/>
        <color rgb="FFFF0000"/>
        <rFont val="Calibri"/>
        <family val="2"/>
        <scheme val="minor"/>
      </rPr>
      <t xml:space="preserve">10 </t>
    </r>
    <r>
      <rPr>
        <sz val="10"/>
        <rFont val="Calibri"/>
        <family val="2"/>
        <scheme val="minor"/>
      </rPr>
      <t xml:space="preserve">w </t>
    </r>
    <r>
      <rPr>
        <sz val="10"/>
        <color rgb="FFFF0000"/>
        <rFont val="Calibri"/>
        <family val="2"/>
        <scheme val="minor"/>
      </rPr>
      <t>23</t>
    </r>
  </si>
  <si>
    <r>
      <t xml:space="preserve">36 </t>
    </r>
    <r>
      <rPr>
        <sz val="10"/>
        <rFont val="Calibri"/>
        <family val="2"/>
        <scheme val="minor"/>
      </rPr>
      <t xml:space="preserve">w </t>
    </r>
    <r>
      <rPr>
        <sz val="10"/>
        <color rgb="FFFF0000"/>
        <rFont val="Calibri"/>
        <family val="2"/>
        <scheme val="minor"/>
      </rPr>
      <t>39</t>
    </r>
  </si>
  <si>
    <r>
      <t xml:space="preserve">14 </t>
    </r>
    <r>
      <rPr>
        <sz val="10"/>
        <rFont val="Calibri"/>
        <family val="2"/>
        <scheme val="minor"/>
      </rPr>
      <t xml:space="preserve">w </t>
    </r>
    <r>
      <rPr>
        <sz val="10"/>
        <color rgb="FFFF0000"/>
        <rFont val="Calibri"/>
        <family val="2"/>
        <scheme val="minor"/>
      </rPr>
      <t>17</t>
    </r>
  </si>
  <si>
    <r>
      <t xml:space="preserve">North Korean </t>
    </r>
    <r>
      <rPr>
        <vertAlign val="superscript"/>
        <sz val="10"/>
        <rFont val="Calibri"/>
        <family val="2"/>
        <scheme val="minor"/>
      </rPr>
      <t>R</t>
    </r>
  </si>
  <si>
    <r>
      <t>Finnish</t>
    </r>
    <r>
      <rPr>
        <vertAlign val="superscript"/>
        <sz val="10"/>
        <rFont val="Calibri"/>
        <family val="2"/>
        <scheme val="minor"/>
      </rPr>
      <t xml:space="preserve"> 4</t>
    </r>
  </si>
  <si>
    <r>
      <t>15</t>
    </r>
    <r>
      <rPr>
        <sz val="10"/>
        <color indexed="8"/>
        <rFont val="Calibri"/>
        <family val="2"/>
        <scheme val="minor"/>
      </rPr>
      <t xml:space="preserve"> w </t>
    </r>
    <r>
      <rPr>
        <sz val="10"/>
        <rFont val="Calibri"/>
        <family val="2"/>
        <scheme val="minor"/>
      </rPr>
      <t>33</t>
    </r>
  </si>
  <si>
    <r>
      <rPr>
        <i/>
        <sz val="10"/>
        <color theme="4"/>
        <rFont val="Calibri"/>
        <family val="2"/>
        <scheme val="minor"/>
      </rPr>
      <t xml:space="preserve">Originally released as </t>
    </r>
    <r>
      <rPr>
        <sz val="10"/>
        <color theme="4"/>
        <rFont val="Calibri"/>
        <family val="2"/>
        <scheme val="minor"/>
      </rPr>
      <t>Monster Pack 1 Scenario 1001</t>
    </r>
  </si>
  <si>
    <r>
      <rPr>
        <i/>
        <sz val="10"/>
        <color theme="4"/>
        <rFont val="Calibri"/>
        <family val="2"/>
        <scheme val="minor"/>
      </rPr>
      <t xml:space="preserve">Originally released as </t>
    </r>
    <r>
      <rPr>
        <sz val="10"/>
        <color theme="4"/>
        <rFont val="Calibri"/>
        <family val="2"/>
        <scheme val="minor"/>
      </rPr>
      <t>Monster Pack 1 Scenario 1002.1</t>
    </r>
  </si>
  <si>
    <r>
      <rPr>
        <i/>
        <sz val="10"/>
        <color theme="4"/>
        <rFont val="Calibri"/>
        <family val="2"/>
        <scheme val="minor"/>
      </rPr>
      <t>Originally released as</t>
    </r>
    <r>
      <rPr>
        <sz val="10"/>
        <color theme="4"/>
        <rFont val="Calibri"/>
        <family val="2"/>
        <scheme val="minor"/>
      </rPr>
      <t xml:space="preserve"> Monster Pack 1 Scenario 1002.2</t>
    </r>
  </si>
  <si>
    <r>
      <rPr>
        <i/>
        <sz val="10"/>
        <color theme="4"/>
        <rFont val="Calibri"/>
        <family val="2"/>
        <scheme val="minor"/>
      </rPr>
      <t xml:space="preserve">Originally released as </t>
    </r>
    <r>
      <rPr>
        <sz val="10"/>
        <color theme="4"/>
        <rFont val="Calibri"/>
        <family val="2"/>
        <scheme val="minor"/>
      </rPr>
      <t>Monster Pack 1 Scenario 1002.3</t>
    </r>
  </si>
  <si>
    <r>
      <rPr>
        <i/>
        <sz val="10"/>
        <color theme="4"/>
        <rFont val="Calibri"/>
        <family val="2"/>
        <scheme val="minor"/>
      </rPr>
      <t xml:space="preserve">Originally released as </t>
    </r>
    <r>
      <rPr>
        <sz val="10"/>
        <color theme="4"/>
        <rFont val="Calibri"/>
        <family val="2"/>
        <scheme val="minor"/>
      </rPr>
      <t>Monster Pack 1 Scenario 1002.4</t>
    </r>
  </si>
  <si>
    <r>
      <rPr>
        <i/>
        <sz val="10"/>
        <color theme="4"/>
        <rFont val="Calibri"/>
        <family val="2"/>
        <scheme val="minor"/>
      </rPr>
      <t xml:space="preserve">Originally released as </t>
    </r>
    <r>
      <rPr>
        <sz val="10"/>
        <color theme="4"/>
        <rFont val="Calibri"/>
        <family val="2"/>
        <scheme val="minor"/>
      </rPr>
      <t>Monster Pack 1 Scenario 1003.1</t>
    </r>
  </si>
  <si>
    <r>
      <rPr>
        <i/>
        <sz val="10"/>
        <color theme="4"/>
        <rFont val="Calibri"/>
        <family val="2"/>
        <scheme val="minor"/>
      </rPr>
      <t xml:space="preserve">Reformatted from </t>
    </r>
    <r>
      <rPr>
        <sz val="10"/>
        <color theme="4"/>
        <rFont val="Calibri"/>
        <family val="2"/>
        <scheme val="minor"/>
      </rPr>
      <t>Monster Pack 1 Scenario 1003.2</t>
    </r>
  </si>
  <si>
    <r>
      <rPr>
        <i/>
        <sz val="10"/>
        <color theme="4"/>
        <rFont val="Calibri"/>
        <family val="2"/>
        <scheme val="minor"/>
      </rPr>
      <t xml:space="preserve">Reformatted from </t>
    </r>
    <r>
      <rPr>
        <sz val="10"/>
        <color theme="4"/>
        <rFont val="Calibri"/>
        <family val="2"/>
        <scheme val="minor"/>
      </rPr>
      <t>Monster Pack 1 Scenario 1003.3</t>
    </r>
  </si>
  <si>
    <r>
      <t xml:space="preserve">DLV, Ov17 </t>
    </r>
    <r>
      <rPr>
        <vertAlign val="superscript"/>
        <sz val="10"/>
        <rFont val="Calibri"/>
        <family val="2"/>
        <scheme val="minor"/>
      </rPr>
      <t>SL</t>
    </r>
    <r>
      <rPr>
        <sz val="10"/>
        <rFont val="Calibri"/>
        <family val="2"/>
        <scheme val="minor"/>
      </rPr>
      <t xml:space="preserve"> w A: Air</t>
    </r>
  </si>
  <si>
    <r>
      <rPr>
        <i/>
        <sz val="10"/>
        <color theme="4"/>
        <rFont val="Calibri"/>
        <family val="2"/>
        <scheme val="minor"/>
      </rPr>
      <t xml:space="preserve">Reformatted from </t>
    </r>
    <r>
      <rPr>
        <sz val="10"/>
        <color theme="4"/>
        <rFont val="Calibri"/>
        <family val="2"/>
        <scheme val="minor"/>
      </rPr>
      <t>Monster Pack 1 Scenario 1003.4</t>
    </r>
  </si>
  <si>
    <r>
      <rPr>
        <i/>
        <sz val="10"/>
        <color theme="4"/>
        <rFont val="Calibri"/>
        <family val="2"/>
        <scheme val="minor"/>
      </rPr>
      <t xml:space="preserve">Reformatted from </t>
    </r>
    <r>
      <rPr>
        <sz val="10"/>
        <color theme="4"/>
        <rFont val="Calibri"/>
        <family val="2"/>
        <scheme val="minor"/>
      </rPr>
      <t>Monster Pack 1 Scenario 1003.5</t>
    </r>
  </si>
  <si>
    <r>
      <rPr>
        <i/>
        <sz val="10"/>
        <color theme="4"/>
        <rFont val="Calibri"/>
        <family val="2"/>
        <scheme val="minor"/>
      </rPr>
      <t xml:space="preserve">Reformatted from </t>
    </r>
    <r>
      <rPr>
        <sz val="10"/>
        <color theme="4"/>
        <rFont val="Calibri"/>
        <family val="2"/>
        <scheme val="minor"/>
      </rPr>
      <t>Monster Pack 1 Scenario 1003.6</t>
    </r>
  </si>
  <si>
    <r>
      <rPr>
        <i/>
        <sz val="10"/>
        <color theme="4"/>
        <rFont val="Calibri"/>
        <family val="2"/>
        <scheme val="minor"/>
      </rPr>
      <t xml:space="preserve">Reformatted from </t>
    </r>
    <r>
      <rPr>
        <sz val="10"/>
        <color theme="4"/>
        <rFont val="Calibri"/>
        <family val="2"/>
        <scheme val="minor"/>
      </rPr>
      <t>Monster Pack 1 Scenario 1003.7</t>
    </r>
  </si>
  <si>
    <r>
      <rPr>
        <i/>
        <sz val="10"/>
        <color theme="4"/>
        <rFont val="Calibri"/>
        <family val="2"/>
        <scheme val="minor"/>
      </rPr>
      <t xml:space="preserve">Reformatted from </t>
    </r>
    <r>
      <rPr>
        <sz val="10"/>
        <color theme="4"/>
        <rFont val="Calibri"/>
        <family val="2"/>
        <scheme val="minor"/>
      </rPr>
      <t>Monster Pack 1 Scenario 1003.8</t>
    </r>
  </si>
  <si>
    <r>
      <rPr>
        <i/>
        <sz val="10"/>
        <color theme="4"/>
        <rFont val="Calibri"/>
        <family val="2"/>
        <scheme val="minor"/>
      </rPr>
      <t xml:space="preserve">Reformatted from </t>
    </r>
    <r>
      <rPr>
        <sz val="10"/>
        <color theme="4"/>
        <rFont val="Calibri"/>
        <family val="2"/>
        <scheme val="minor"/>
      </rPr>
      <t>Monster Pack 1 Scenario 1004</t>
    </r>
  </si>
  <si>
    <r>
      <rPr>
        <i/>
        <sz val="10"/>
        <color theme="4"/>
        <rFont val="Calibri"/>
        <family val="2"/>
        <scheme val="minor"/>
      </rPr>
      <t xml:space="preserve">Reformatted from </t>
    </r>
    <r>
      <rPr>
        <sz val="10"/>
        <color theme="4"/>
        <rFont val="Calibri"/>
        <family val="2"/>
        <scheme val="minor"/>
      </rPr>
      <t>Monster Pack 1 Scenario 1005</t>
    </r>
  </si>
  <si>
    <r>
      <rPr>
        <i/>
        <sz val="10"/>
        <color theme="4"/>
        <rFont val="Calibri"/>
        <family val="2"/>
        <scheme val="minor"/>
      </rPr>
      <t xml:space="preserve">Reformatted from </t>
    </r>
    <r>
      <rPr>
        <sz val="10"/>
        <color theme="4"/>
        <rFont val="Calibri"/>
        <family val="2"/>
        <scheme val="minor"/>
      </rPr>
      <t>Monster Pack 1 Scenario 1006</t>
    </r>
  </si>
  <si>
    <r>
      <rPr>
        <i/>
        <sz val="10"/>
        <color theme="4"/>
        <rFont val="Calibri"/>
        <family val="2"/>
        <scheme val="minor"/>
      </rPr>
      <t xml:space="preserve">Reformatted from </t>
    </r>
    <r>
      <rPr>
        <sz val="10"/>
        <color theme="4"/>
        <rFont val="Calibri"/>
        <family val="2"/>
        <scheme val="minor"/>
      </rPr>
      <t>Monster Pack 1 Scenario 1007</t>
    </r>
  </si>
  <si>
    <r>
      <rPr>
        <i/>
        <sz val="10"/>
        <color theme="4"/>
        <rFont val="Calibri"/>
        <family val="2"/>
        <scheme val="minor"/>
      </rPr>
      <t xml:space="preserve">Reformatted from </t>
    </r>
    <r>
      <rPr>
        <sz val="10"/>
        <color theme="4"/>
        <rFont val="Calibri"/>
        <family val="2"/>
        <scheme val="minor"/>
      </rPr>
      <t>Monster Pack 1 Scenario 1008</t>
    </r>
  </si>
  <si>
    <r>
      <rPr>
        <i/>
        <sz val="10"/>
        <color theme="4"/>
        <rFont val="Calibri"/>
        <family val="2"/>
        <scheme val="minor"/>
      </rPr>
      <t xml:space="preserve">Reformatted from </t>
    </r>
    <r>
      <rPr>
        <sz val="10"/>
        <color theme="4"/>
        <rFont val="Calibri"/>
        <family val="2"/>
        <scheme val="minor"/>
      </rPr>
      <t>Monster Pack 1 Scenario 1009</t>
    </r>
  </si>
  <si>
    <t>Overcast, Ov1</t>
  </si>
  <si>
    <t>GS, Ov1 w D: Gyrostabilizer (D11.1) w A: WC, AE</t>
  </si>
  <si>
    <t>Overcast, Mudflat (B16.7), FS, GS, WC</t>
  </si>
  <si>
    <t>HtH, LV, Z CG SSR 8 &amp; 9 in effect</t>
  </si>
  <si>
    <t>Overcast, Rain, Soft Ground (D3.45)</t>
  </si>
  <si>
    <t>PTO - LJ w D: MOL</t>
  </si>
  <si>
    <t>Factory (B23.74) w D: MOL w A: AE</t>
  </si>
  <si>
    <t>Clear That Ridge [ANZ1996.1]</t>
  </si>
  <si>
    <t>Touché [ANZ1996.2]</t>
  </si>
  <si>
    <t>Hollands Hof [ANZ1997.1]</t>
  </si>
  <si>
    <t>Operation Achse [ANZ1999.1]</t>
  </si>
  <si>
    <t>Die Weisse Holle [ANZ1999.2]</t>
  </si>
  <si>
    <t>Missionary Position [ANZ1999.3]</t>
  </si>
  <si>
    <t>South Park [ANZ1999.4]</t>
  </si>
  <si>
    <t>A Place Without A Postcard [ANZ2000.1]</t>
  </si>
  <si>
    <t>Escape from the Promised Land [ANZ2000.2]</t>
  </si>
  <si>
    <t>The Ardennes Abbey [ANZ2000.3]</t>
  </si>
  <si>
    <t>A Wee Whack [ANZ2000.4]</t>
  </si>
  <si>
    <t>Island-Hopping At Lake Ladoga [ANZ2005.1]</t>
  </si>
  <si>
    <t>Prelude to Disaster [ANZ2005.2]</t>
  </si>
  <si>
    <t>To Have and to Hold [ANZ2005.3]</t>
  </si>
  <si>
    <t>Grasping for the Wind [ANZ2005.4]</t>
  </si>
  <si>
    <t>Loser Takes All [ANZ2005.5]</t>
  </si>
  <si>
    <t>Loser Takes All [SAGA2000.4]</t>
  </si>
  <si>
    <t>--- ASL For Fun ---</t>
  </si>
  <si>
    <t>Securing Of Senno [Java01]</t>
  </si>
  <si>
    <t>French Mustered [Java02]</t>
  </si>
  <si>
    <t>The Storming Of Tauroggen [Java03]</t>
  </si>
  <si>
    <t>War Brotherhood [FB19]</t>
  </si>
  <si>
    <t>Down on the Farm [HS33]</t>
  </si>
  <si>
    <t>Riding to the Rescue [J161]</t>
  </si>
  <si>
    <t>African Brothers [J162]</t>
  </si>
  <si>
    <t>Aiding the Local Constabulary (2-player version) [J163]</t>
  </si>
  <si>
    <t>Italian/South African</t>
  </si>
  <si>
    <t>Mutineer</t>
  </si>
  <si>
    <t>Aiding the Local Constabulary (3-player version) [J164]</t>
  </si>
  <si>
    <t>Among the Dead [J165]</t>
  </si>
  <si>
    <t>Maximum Aggression [J166]</t>
  </si>
  <si>
    <t>Hart Attack [J167]</t>
  </si>
  <si>
    <t>Katyusha's Embrace [J168]</t>
  </si>
  <si>
    <t>Few and Far Between [J169]</t>
  </si>
  <si>
    <t>Red Churchills [J170]</t>
  </si>
  <si>
    <t>Whom Gods Destroy [J171]</t>
  </si>
  <si>
    <t>ELAS</t>
  </si>
  <si>
    <t>Assault on Baerendorf [J173]</t>
  </si>
  <si>
    <t>Heart of Athena [J174]</t>
  </si>
  <si>
    <t>Bedburg Bite [J175]</t>
  </si>
  <si>
    <t>Deadly Assumption [J176]</t>
  </si>
  <si>
    <t>Coup de Main at Hamminkeln [J177]</t>
  </si>
  <si>
    <t>Old Friends [J178]</t>
  </si>
  <si>
    <t>Resignation Supermen [J179]</t>
  </si>
  <si>
    <t>The Hour Zero [J180]</t>
  </si>
  <si>
    <t>British/Wehrmacht</t>
  </si>
  <si>
    <t>The Deadly Line [J181]</t>
  </si>
  <si>
    <t>Dismantling 1st DCR [SB4]</t>
  </si>
  <si>
    <t>Stampede of the Wild Buffaloes [SB5]</t>
  </si>
  <si>
    <t>Eviscerating Vienna [SB6]</t>
  </si>
  <si>
    <t>Bad Day for the Luftwaffe [VotG26]</t>
  </si>
  <si>
    <t>Drama, the Park, and Deady Things [VotG27]</t>
  </si>
  <si>
    <t>Get Going! [AK02]</t>
  </si>
  <si>
    <t>Erskine's Charge [AK03]</t>
  </si>
  <si>
    <t>A Helping Hand [BM1]</t>
  </si>
  <si>
    <t>Melfa Bridgehead [BP2]</t>
  </si>
  <si>
    <t>Charnel Wood [BP5]</t>
  </si>
  <si>
    <t>Poteau Party [BSO-1]</t>
  </si>
  <si>
    <t>Gunapalooza [GS10K]</t>
  </si>
  <si>
    <t>Tebbe's Tigers [JS1]</t>
  </si>
  <si>
    <t>Deutsche Banzai [JW1]</t>
  </si>
  <si>
    <t>The Bridge At Ramelle [MD1]</t>
  </si>
  <si>
    <t>Knifing the Bodyguard [OG1.1]</t>
  </si>
  <si>
    <t>De Gaulle's Revenge [TD6]</t>
  </si>
  <si>
    <t>Apples to Apples [TL1]</t>
  </si>
  <si>
    <t>--- Action Pack 10 ---</t>
  </si>
  <si>
    <t>Best Think Again [AP93]</t>
  </si>
  <si>
    <t>Show of Force [AP94]</t>
  </si>
  <si>
    <t>Operation Kutuzov [AP95]</t>
  </si>
  <si>
    <t>Food Fight [AP96]</t>
  </si>
  <si>
    <t>Strike Up the Band [AP97]</t>
  </si>
  <si>
    <t>Last Laurels [AP98]</t>
  </si>
  <si>
    <t>Bare Foot Beating [AP99]</t>
  </si>
  <si>
    <t>Coal in Their Stockings [AP100]</t>
  </si>
  <si>
    <t>--- Action Pack 11: 29 Let's Go! ---</t>
  </si>
  <si>
    <t>When I Call Roll [AP101]</t>
  </si>
  <si>
    <t>Better Late Than Never [AP102]</t>
  </si>
  <si>
    <t>That Damn Bridge [AP103]</t>
  </si>
  <si>
    <t>Linkup [AP104]</t>
  </si>
  <si>
    <t>Cota's Last Stand? [AP105]</t>
  </si>
  <si>
    <t>Helluva Patrol Leader [AP106]</t>
  </si>
  <si>
    <t>Better Fields of Fire [AP107]</t>
  </si>
  <si>
    <t>Yes Sir! [AP108]</t>
  </si>
  <si>
    <t>Not Bad For a Lone Croc [AP109]</t>
  </si>
  <si>
    <t>Display of Enthusiasm [AP110]</t>
  </si>
  <si>
    <t>--- Action Pack 12: ASL Oktoberfest XXX ---</t>
  </si>
  <si>
    <t>The Katanas Come Out at Night [AP111]</t>
  </si>
  <si>
    <t>First Ally [AP112]</t>
  </si>
  <si>
    <t>Maintaining the Box [AP113]</t>
  </si>
  <si>
    <t>A Lion in the Field [AP114]</t>
  </si>
  <si>
    <t>Bats Outta Hell [AP115]</t>
  </si>
  <si>
    <t>Mook Point [AP116]</t>
  </si>
  <si>
    <t>Second City [AP117]</t>
  </si>
  <si>
    <t>Wise's War [AP118]</t>
  </si>
  <si>
    <t>Konev Cross [AP119]</t>
  </si>
  <si>
    <t>Kingston of the Hill [AP120]</t>
  </si>
  <si>
    <t>Wintergewitter [ATP2]</t>
  </si>
  <si>
    <t>Italian Brothers [ATP8]</t>
  </si>
  <si>
    <t>Burmese</t>
  </si>
  <si>
    <t>Indian National Army</t>
  </si>
  <si>
    <t>--- CanCon Tournament ---</t>
  </si>
  <si>
    <t>Sausage Sizzle [C1995.1]</t>
  </si>
  <si>
    <t>Commandos Eat Quiche [C1995.2]</t>
  </si>
  <si>
    <t>French Stick [C1995.3]</t>
  </si>
  <si>
    <t>Soft Noodle [C1995.4]</t>
  </si>
  <si>
    <t>A Dog's Breakfast [C1995.5]</t>
  </si>
  <si>
    <t>Late For Pudding [C1995.6]</t>
  </si>
  <si>
    <t>On Deadly Ground [C1997.1]</t>
  </si>
  <si>
    <t>Time to Kill [C1997.2]</t>
  </si>
  <si>
    <t>Executive Decision [C1997.5]</t>
  </si>
  <si>
    <t>First and Inches [C1998.1]</t>
  </si>
  <si>
    <t>Gurkhas and Grants [C1998.2]</t>
  </si>
  <si>
    <t>Kanga Force [C1998.3]</t>
  </si>
  <si>
    <t>Marked for Death [C1998.4]</t>
  </si>
  <si>
    <t>Falling on Folkestone [C1999.3]</t>
  </si>
  <si>
    <t>Don Company's Canal [C1999.4]</t>
  </si>
  <si>
    <t>Merilles Melee [C1999.5]</t>
  </si>
  <si>
    <t>Steady, Boys, Steady [C1999.7]</t>
  </si>
  <si>
    <t>Lababia Ridge [C2006.2]</t>
  </si>
  <si>
    <t>Groff's Grief [C2006.5]</t>
  </si>
  <si>
    <t>Chongju [C2007.5]</t>
  </si>
  <si>
    <t>The Mubo Decision [C2013.1]</t>
  </si>
  <si>
    <t>Hatten West [C2013.2]</t>
  </si>
  <si>
    <t>Right Hook [C2013.3]</t>
  </si>
  <si>
    <t>Lassewo Break-In [C2013.4]</t>
  </si>
  <si>
    <t>The Queen's Prequel [C2006.M1A]</t>
  </si>
  <si>
    <t>The Revenge Of The Grey's [C2006.M1B]</t>
  </si>
  <si>
    <t>Gunter Strikes Back [C2006.M1C]</t>
  </si>
  <si>
    <t>--- Crossing the Moro ---</t>
  </si>
  <si>
    <t>Half-Dressed &amp; Bleary-Eyed [CM1]</t>
  </si>
  <si>
    <t>Bucko! [CM2]</t>
  </si>
  <si>
    <t>"That Damn Gun!" [CM3]</t>
  </si>
  <si>
    <t>Ruckdeschel's Attack [CM4]</t>
  </si>
  <si>
    <t>Crossing the Moro [CM-CG]</t>
  </si>
  <si>
    <t>Police Lines [CF2]</t>
  </si>
  <si>
    <t>--- Deluxe Pack 1 ---</t>
  </si>
  <si>
    <t>Spoiled Afternoon [FT197]</t>
  </si>
  <si>
    <t>Full of Fire [FT198]</t>
  </si>
  <si>
    <t>Playing Uno [FT199]</t>
  </si>
  <si>
    <t>Coconut K [FT200]</t>
  </si>
  <si>
    <t>Communication Breakdown [FT201]</t>
  </si>
  <si>
    <t>Burmese Bandits [FT202]</t>
  </si>
  <si>
    <t>Harakiri Gulch [FT203]</t>
  </si>
  <si>
    <t>Fear Naught [FT204]</t>
  </si>
  <si>
    <t>Scraggy [FT205]</t>
  </si>
  <si>
    <t>FDL Chaung [FT206]</t>
  </si>
  <si>
    <t>The Last Pillbox [FT207]</t>
  </si>
  <si>
    <t>To Have and To Hold [FT208]</t>
  </si>
  <si>
    <t>Arctic Ambush [ESG80]</t>
  </si>
  <si>
    <t>--- Dezign Pak 10 ---</t>
  </si>
  <si>
    <t>"BadMash" in Oyin [ESG113]</t>
  </si>
  <si>
    <t>Suffering at Samree [ESG114]</t>
  </si>
  <si>
    <t>Dream Team [ESG115]</t>
  </si>
  <si>
    <t>Tornado of Souls [ESG116]</t>
  </si>
  <si>
    <t>Devils on Our Flank [ESG117]</t>
  </si>
  <si>
    <t>Metal of Honor [ESG118]</t>
  </si>
  <si>
    <t>Mac Wants the Flamethrower [ESG119]</t>
  </si>
  <si>
    <t>Doom Platoons [ESG120]</t>
  </si>
  <si>
    <t>Behemouths &amp; Bullet Sponges [ESG121]</t>
  </si>
  <si>
    <t>Jump the Curb [ESG122]</t>
  </si>
  <si>
    <t>Talon's Grip [ESG123]</t>
  </si>
  <si>
    <t>Torturer Screaming [ESG124]</t>
  </si>
  <si>
    <t>Bulldozed [ESG125]</t>
  </si>
  <si>
    <t>War of the Gargantuans [ESG126]</t>
  </si>
  <si>
    <t>Torch and Blast [ESG127]</t>
  </si>
  <si>
    <t>Mopping Up Kobayashi [DB115]</t>
  </si>
  <si>
    <t>Takin' Eibertingen [DB116]</t>
  </si>
  <si>
    <t>Killer Kloskowski [DB117]</t>
  </si>
  <si>
    <t>Teeth of the Wolf [DB118]</t>
  </si>
  <si>
    <t>Delay to the Agno [DB119]</t>
  </si>
  <si>
    <t>Start Fall Gelb [DB120]</t>
  </si>
  <si>
    <t>Grave Situation [DB121]</t>
  </si>
  <si>
    <t>Prescription for the Kommissar [DB122]</t>
  </si>
  <si>
    <t>Probe on the Trail to Hell [DB123]</t>
  </si>
  <si>
    <t>Death on the Eismeer Strasse [DB124]</t>
  </si>
  <si>
    <t>The Kastelli Thirteen [DB126]</t>
  </si>
  <si>
    <t>--- El Alamein, the Battle for Ruweisat Ridge ---</t>
  </si>
  <si>
    <t>The Curtain Goes Up [RR1]</t>
  </si>
  <si>
    <t>The Australian Try [RR2]</t>
  </si>
  <si>
    <t>Auk's Heave to Fuka [RR3]</t>
  </si>
  <si>
    <t>Operation Bacon [RR4]</t>
  </si>
  <si>
    <t>Breaking Lager [RR5]</t>
  </si>
  <si>
    <t>The Italian Turn [RR6]</t>
  </si>
  <si>
    <t>The Fox Strikes Back [RR7]</t>
  </si>
  <si>
    <t>Gunner Halm [RR8]</t>
  </si>
  <si>
    <t>--- Fateful Stand ---</t>
  </si>
  <si>
    <t>Bourcy Probe [FS1]</t>
  </si>
  <si>
    <t>Houffalize Road Probe [FS2]</t>
  </si>
  <si>
    <t>Fateful Stand [FS3]</t>
  </si>
  <si>
    <t>Fanwise Forward [FS4]</t>
  </si>
  <si>
    <t>Back Through the Fog [FS5]</t>
  </si>
  <si>
    <t>A High Price to Pay [FS6]</t>
  </si>
  <si>
    <t>Back to Foy [FS7]</t>
  </si>
  <si>
    <t>Into the Gap [FS8]</t>
  </si>
  <si>
    <t>--- Friendly Fire Pack 9 ---</t>
  </si>
  <si>
    <t>To Ashes [FrF69]</t>
  </si>
  <si>
    <t>An Estonian Interlude [FrF70]</t>
  </si>
  <si>
    <t>Estonian</t>
  </si>
  <si>
    <t>Pulling Out [FrF71]</t>
  </si>
  <si>
    <t>The Mubo Decision [FrF72]</t>
  </si>
  <si>
    <t>Sledgehammers [FrF73]</t>
  </si>
  <si>
    <t>Out of Their Element [FrF74]</t>
  </si>
  <si>
    <t>Goodbye Brother [FrF75]</t>
  </si>
  <si>
    <t>Pain in the Neck [FrF76]</t>
  </si>
  <si>
    <t>--- Friendly Fire Pack 10 ---</t>
  </si>
  <si>
    <t>Ghostbusters [FrF77]</t>
  </si>
  <si>
    <t>No Glory in War [FrF78]</t>
  </si>
  <si>
    <t>Saving the Center [FrF79]</t>
  </si>
  <si>
    <t>Breaking Bad [FrF80]</t>
  </si>
  <si>
    <t>Across the Rio Grande [FrF81]</t>
  </si>
  <si>
    <t>Riders on the Storm [FrF82]</t>
  </si>
  <si>
    <t>Phantom Army [FrF83]</t>
  </si>
  <si>
    <t>Bazooka Town [FrF84]</t>
  </si>
  <si>
    <t>--- Graziani's Advance ---</t>
  </si>
  <si>
    <t>Prince Albert's Own [GA4]</t>
  </si>
  <si>
    <t>--- Hakkaa Päälle! ---</t>
  </si>
  <si>
    <t>Arctic Crossroads [161]</t>
  </si>
  <si>
    <t>Armored Car Savikurki [162]</t>
  </si>
  <si>
    <t>Stopped Cold [163]</t>
  </si>
  <si>
    <t>Torment at Tormua [164]</t>
  </si>
  <si>
    <t>Nothing But Courage [165]</t>
  </si>
  <si>
    <t>Skiing in Lapland [166]</t>
  </si>
  <si>
    <t>Breakout from Prääzä [167]</t>
  </si>
  <si>
    <t>Forest Bastion [168]</t>
  </si>
  <si>
    <t>Night Fans [169]</t>
  </si>
  <si>
    <t>11th Company Counterattack [170]</t>
  </si>
  <si>
    <t>Retaking the VKT Line [171]</t>
  </si>
  <si>
    <t>The Last Attack [172]</t>
  </si>
  <si>
    <t>Father Sunshine [173]</t>
  </si>
  <si>
    <t>Lagus Assault Guns [174]</t>
  </si>
  <si>
    <t>Hunters at YLimaa [175]</t>
  </si>
  <si>
    <t>The Only Way Out [176]</t>
  </si>
  <si>
    <t>Anabasis [177]</t>
  </si>
  <si>
    <t>--- Hell's Highway ---</t>
  </si>
  <si>
    <t>A Fine Spot for Tea [HH1]</t>
  </si>
  <si>
    <t>Right Smack Into Them [HH2]</t>
  </si>
  <si>
    <t>Tanks! Tanks! [HH3]</t>
  </si>
  <si>
    <t>Bearing the Brunt [HH4]</t>
  </si>
  <si>
    <t>Needed Elsewhere [HH5]</t>
  </si>
  <si>
    <t>Hell's Highway [HH-CG]</t>
  </si>
  <si>
    <t>The Green Hornet [HH4]</t>
  </si>
  <si>
    <t>Task Force Lacy [HH5]</t>
  </si>
  <si>
    <t>--- JunoBear Tournament ---</t>
  </si>
  <si>
    <t>Break In [Juno14-1]</t>
  </si>
  <si>
    <t>Break Through [Juno14-2]</t>
  </si>
  <si>
    <t>Break Out [Juno14-3]</t>
  </si>
  <si>
    <t>Break Apart [Juno14-4]</t>
  </si>
  <si>
    <t>--- Klas Fischer website ---</t>
  </si>
  <si>
    <t>Prelude [Mortain1]</t>
  </si>
  <si>
    <t>Everything Was Quiet [Mortain2]</t>
  </si>
  <si>
    <t>Rescue Mission [Mortain3]</t>
  </si>
  <si>
    <t>Out of the Fog [Mortain4]</t>
  </si>
  <si>
    <t>Hill 285 Chateau [Mortain6]</t>
  </si>
  <si>
    <t>Closing the Pincer [Mortain7]</t>
  </si>
  <si>
    <t>Beginning of the End [Mortain9]</t>
  </si>
  <si>
    <t>Death Of A Company [Mortain10]</t>
  </si>
  <si>
    <t>--- Monkeys with Typewriters 2008 ---</t>
  </si>
  <si>
    <t>Field of Fire [MwT1]</t>
  </si>
  <si>
    <t>Fifty Butchers [MwT3]</t>
  </si>
  <si>
    <t>Stalwart Sons [MwT4]</t>
  </si>
  <si>
    <t>Carpiquet Ballet [MwT5]</t>
  </si>
  <si>
    <t>Rifles Standing Where They Fell [MwT6]</t>
  </si>
  <si>
    <t>The Hangars at Carpiquet [MwT8]</t>
  </si>
  <si>
    <t>Party Boys [MwT10]</t>
  </si>
  <si>
    <t>Tenacious Defense [MwT12.1]</t>
  </si>
  <si>
    <t>Prelude to Caen [MwT13]</t>
  </si>
  <si>
    <t>A Choice Morsel [MwT11a]</t>
  </si>
  <si>
    <t>A Choice Morsel [MwT11b]</t>
  </si>
  <si>
    <t>--- Monkeys with Typewriters 3 (2010) ---</t>
  </si>
  <si>
    <t>Leonov's Hill [MwT26]</t>
  </si>
  <si>
    <t>Here They Come Again [MwT27]</t>
  </si>
  <si>
    <t>The Guns Of Cape Krestovyi [MwT28]</t>
  </si>
  <si>
    <t>Popov's Injection [MwT29]</t>
  </si>
  <si>
    <t>Slicing the Artery [MwT30]</t>
  </si>
  <si>
    <t>The Ice Men Cometh [MwT31]</t>
  </si>
  <si>
    <t>Cape Krestovyi Caper [MwT32]</t>
  </si>
  <si>
    <t>Four Golden Stars [MwT33]</t>
  </si>
  <si>
    <t>Pestilent Pioneers [MwT34]</t>
  </si>
  <si>
    <t>Now Give 'm Back [MwT35]</t>
  </si>
  <si>
    <t>Fighting Over Food &amp; Ammo [MwT36]</t>
  </si>
  <si>
    <t>Where Bears Dare [MwT37]</t>
  </si>
  <si>
    <t>Death on the Eismeer Strasse [MwT38]</t>
  </si>
  <si>
    <t>Harbor of Heroes [MwT39]</t>
  </si>
  <si>
    <t>Hunting Arctic Heroes [MwT40]</t>
  </si>
  <si>
    <t>Sapper Scouts Forward!! [MwT41]</t>
  </si>
  <si>
    <t>A Time For Russian Heroes [MwT42]</t>
  </si>
  <si>
    <t>Targets Near Tarnet [MwT43]</t>
  </si>
  <si>
    <t>--- Octobear Tournament ---</t>
  </si>
  <si>
    <t>Minedog! [Oct2000.2]</t>
  </si>
  <si>
    <t>Requiem for a Dream [Oct2006.1]</t>
  </si>
  <si>
    <t>All Down the Line [Oct2006.2]</t>
  </si>
  <si>
    <t>--- Omaha West ---</t>
  </si>
  <si>
    <t>No Way Forward [OW1]</t>
  </si>
  <si>
    <t>Fox Green Stalemate [OW2]</t>
  </si>
  <si>
    <t>Seasick, Undaunted [OW3]</t>
  </si>
  <si>
    <t>Company F Scattered [OW4]</t>
  </si>
  <si>
    <t>On to Le Garde Hameau [OW5]</t>
  </si>
  <si>
    <t>A Tough Nut to Crack [OW6]</t>
  </si>
  <si>
    <t>Stalled at the E-3 Draw [OW7]</t>
  </si>
  <si>
    <t>Breakthrough Alley [OW8]</t>
  </si>
  <si>
    <t>Gap Cleared [OW9]</t>
  </si>
  <si>
    <t>The Dead and Those That Are Going to Die [OW10]</t>
  </si>
  <si>
    <t>Action Between the Draws [OW11]</t>
  </si>
  <si>
    <t>Halted at Cabourg [OW12]</t>
  </si>
  <si>
    <t>Colleville Strike I [OW13]</t>
  </si>
  <si>
    <t>Colleville Strike II [OW14]</t>
  </si>
  <si>
    <t>South Before Dark [OW15]</t>
  </si>
  <si>
    <t>Historic Day for the 16th RCT [OW16]</t>
  </si>
  <si>
    <t>--- Opération Brassard ---</t>
  </si>
  <si>
    <t>Brassard-1: Marciana Marina [LMA6]</t>
  </si>
  <si>
    <t>Brassard-2: Monte Costello [LMA7]</t>
  </si>
  <si>
    <t>Brassard-3: Porto Ferraio [LMA8]</t>
  </si>
  <si>
    <t>--- Ost Front 2 ---</t>
  </si>
  <si>
    <t>Race for the Berezina [OST7]</t>
  </si>
  <si>
    <t>The Fifth's Rearguard [OST8]</t>
  </si>
  <si>
    <t>Forcing the Berezina [OST9]</t>
  </si>
  <si>
    <t>Bridge over the Berezina [OST10]</t>
  </si>
  <si>
    <t>Stiffest Resistance [OST11]</t>
  </si>
  <si>
    <t>Liberation of Minsk [OST12]</t>
  </si>
  <si>
    <t>Seizing the Bridge [PBP PB-III]</t>
  </si>
  <si>
    <t>A Clinical War [PBPwebSCW1]</t>
  </si>
  <si>
    <t>A Civil War, Not a Gentleman's War [PBPwebSCW2]</t>
  </si>
  <si>
    <t>Squeezing the Pimple [PBPwebSCW3]</t>
  </si>
  <si>
    <t>--- Panzer Aces 2 ---</t>
  </si>
  <si>
    <t>In the Thick of It! [PA9]</t>
  </si>
  <si>
    <t>--- Poland In Flames ---</t>
  </si>
  <si>
    <t>The Winter City [BFP105]</t>
  </si>
  <si>
    <t>Going Postal [BFP106]</t>
  </si>
  <si>
    <t>Costly Baptism [BFP107]</t>
  </si>
  <si>
    <t>Ceramic City [BFP108]</t>
  </si>
  <si>
    <t>Training Day [BFP109]</t>
  </si>
  <si>
    <t>Polish Panzerjaegers [BFP110]</t>
  </si>
  <si>
    <t>Before the Blunder [BFP111]</t>
  </si>
  <si>
    <t>Killer Carp [BFP112]</t>
  </si>
  <si>
    <t>Bunker Bash [BFP113]</t>
  </si>
  <si>
    <t>Engineering Defeat [BFP114]</t>
  </si>
  <si>
    <t>Turned Back at Tylicz [BFP115]</t>
  </si>
  <si>
    <t>Stop, Turn, Fight! [BFP116]</t>
  </si>
  <si>
    <t>Silent Bayonets [BFP117]</t>
  </si>
  <si>
    <t>Kazina Klash [BFP118]</t>
  </si>
  <si>
    <t>Real Steel [BFP119]</t>
  </si>
  <si>
    <t>Defiant Resistance [BFP120]</t>
  </si>
  <si>
    <t>Old Friends [BFP121]</t>
  </si>
  <si>
    <t>At Sword Point [BFP122]</t>
  </si>
  <si>
    <t>Asphalt Soldiers [BFP123]</t>
  </si>
  <si>
    <t>The Tanks of Warsaw [BFP124]</t>
  </si>
  <si>
    <t>A Wave Breaking with the Tide [BFP125]</t>
  </si>
  <si>
    <t>Give 'Em Some Flak [BFP126]</t>
  </si>
  <si>
    <t>The Road to Warsaw [BFP127]</t>
  </si>
  <si>
    <t>The Devil's Armpit [BFP128]</t>
  </si>
  <si>
    <t>A Bitter Day [BFP129]</t>
  </si>
  <si>
    <t>The Spearhead [BFP130]</t>
  </si>
  <si>
    <t>Zboiska Heights [BFP131]</t>
  </si>
  <si>
    <t>Steel Garden [BFP132]</t>
  </si>
  <si>
    <t>Over the Hills [BFP133]</t>
  </si>
  <si>
    <t>Hell at Kiernozia [BFP134]</t>
  </si>
  <si>
    <t>No Shortage of Determination [BFP135]</t>
  </si>
  <si>
    <t>Boiling Kettle of Fire and Blood [BFP136]</t>
  </si>
  <si>
    <t>Death Throes [BFP137]</t>
  </si>
  <si>
    <t>Outgunned [BFP138]</t>
  </si>
  <si>
    <t>Cockroaches Against Panzers [BFP139]</t>
  </si>
  <si>
    <t>Iron Greeting [BFP140]</t>
  </si>
  <si>
    <t>Belorussian Brawl [BFP141]</t>
  </si>
  <si>
    <t>The New Eagles [BFP142]</t>
  </si>
  <si>
    <t>Gun Show [BFP143]</t>
  </si>
  <si>
    <t>Forest of Death [BFP144]</t>
  </si>
  <si>
    <t>Rock and a Hard Place [BFP145]</t>
  </si>
  <si>
    <t>Szacked [BFP146]</t>
  </si>
  <si>
    <t>The Commissar's Folly [BFP147]</t>
  </si>
  <si>
    <t>Backs Against the Wall [BFP148]</t>
  </si>
  <si>
    <t>Kock Strong [BFP149]</t>
  </si>
  <si>
    <t>Cornwalls' Rum Ration [RPT25]</t>
  </si>
  <si>
    <t>--- Rally Point 9 ---</t>
  </si>
  <si>
    <t>Garski's Fusillade [RPT81]</t>
  </si>
  <si>
    <t>The Montiguidi Mambo [RPT82]</t>
  </si>
  <si>
    <t>Mile Peg 61 [RPT83]</t>
  </si>
  <si>
    <t>Kiwi and the Cat [RPT84]</t>
  </si>
  <si>
    <t>Choiseul Few [RPT85]</t>
  </si>
  <si>
    <t>No Quarter Requested [RPT86]</t>
  </si>
  <si>
    <t>Kool Running [RPT87]</t>
  </si>
  <si>
    <t>Pape's Incursion [RPT88]</t>
  </si>
  <si>
    <t>Something Borrowed [RPT89]</t>
  </si>
  <si>
    <t>Need a Ticket to Ride [RPT90]</t>
  </si>
  <si>
    <t>--- Rally Point 11 ---</t>
  </si>
  <si>
    <t>Kibizov's Kibosh [RPT101]</t>
  </si>
  <si>
    <t>Kleisoura Pass [RPT102]</t>
  </si>
  <si>
    <t>Nikolai's Star [RPT103]</t>
  </si>
  <si>
    <t>Das Ritterkruez [RPT104]</t>
  </si>
  <si>
    <t>Flaming Star [RPT105]</t>
  </si>
  <si>
    <t>Balck by Example [RPT106]</t>
  </si>
  <si>
    <t>Meet Me at the Station [RPT107]</t>
  </si>
  <si>
    <t>Catching the Bear [RPT108]</t>
  </si>
  <si>
    <t>Krainov's Ambush [RPT109]</t>
  </si>
  <si>
    <t>Theirs Not to Reason Why (two player) [RPT110]</t>
  </si>
  <si>
    <t>Theirs Not to Reason Why (three player) [RPT110]</t>
  </si>
  <si>
    <t>Sturmtrooper I [ROF1]</t>
  </si>
  <si>
    <t>--- Retro PaK 1 ---</t>
  </si>
  <si>
    <t>Crossing the Oder Bruch [RetroPak1]</t>
  </si>
  <si>
    <t>Strachwitz's Tigers [RetroPak2]</t>
  </si>
  <si>
    <t>Vandervoort's Stand [RetroPak3]</t>
  </si>
  <si>
    <t>Materialschlacht Enforced [RetroPak4]</t>
  </si>
  <si>
    <t>Grunewald Grind [RetroPak5]</t>
  </si>
  <si>
    <t>Tenaru Meat Grinders [RetroPak6]</t>
  </si>
  <si>
    <t>The Road to Berlin [RetroPak7]</t>
  </si>
  <si>
    <t>Daugava Drubbing [RetroPak8]</t>
  </si>
  <si>
    <t>--- St Louis ASL Club Historic Magazine ---</t>
  </si>
  <si>
    <t>You Scratch My Back [STL1]</t>
  </si>
  <si>
    <t>Nothing Ventured [STL2]</t>
  </si>
  <si>
    <t>It Isn't Over [STL3]</t>
  </si>
  <si>
    <t>Don't Count Your Chickens [STL4]</t>
  </si>
  <si>
    <t>Put That in Your Pipe [STL5]</t>
  </si>
  <si>
    <t>A Rising Tide [STL6]</t>
  </si>
  <si>
    <t>Take a Long Walk [STL7]</t>
  </si>
  <si>
    <t>If Wishes Were Horses [STL8]</t>
  </si>
  <si>
    <t>You Can't Have Your Cake [STL9]</t>
  </si>
  <si>
    <t>Revenge Is a Dish [STL10]</t>
  </si>
  <si>
    <t>Here's Your Hat [STL11]</t>
  </si>
  <si>
    <t>What Doesn't Kill You [STL12]</t>
  </si>
  <si>
    <t>Trouble at Mile Post 27 [STL RaM1]</t>
  </si>
  <si>
    <t>Patrol at Wanetchaung [STL RaM2]</t>
  </si>
  <si>
    <t>Clear the Road to Prome [STL RaM3]</t>
  </si>
  <si>
    <t>Roadblock at Mithwephok [STL RaM CG]</t>
  </si>
  <si>
    <t>--- SAGA Tournament ---</t>
  </si>
  <si>
    <t>The Lawless Roads [SAGA2000.3]</t>
  </si>
  <si>
    <t>The Forgotten Hills [SAGA2001A]</t>
  </si>
  <si>
    <t>Summa Snow [SAGA2001B]</t>
  </si>
  <si>
    <t>Roman Knight [SAGA2001C]</t>
  </si>
  <si>
    <t>Point Peter [SAGA2001D]</t>
  </si>
  <si>
    <t>Job Tvoi Matj [SAGA2001E]</t>
  </si>
  <si>
    <t>Time to Kill [SAGA2003A]</t>
  </si>
  <si>
    <t>Eviction Day [SAGA2003C]</t>
  </si>
  <si>
    <t>Nerves of Steel [SAGA2003D]</t>
  </si>
  <si>
    <t>--- Schwerpunkt 20 ---</t>
  </si>
  <si>
    <t>The Devil's Congregation [SP229]</t>
  </si>
  <si>
    <t>The Rimling CIrcus [SP230]</t>
  </si>
  <si>
    <t>Galician Persuasion [SP231]</t>
  </si>
  <si>
    <t>The Krutoy Log Roll [SP232]</t>
  </si>
  <si>
    <t>Easy Come Easy Go [SP233]</t>
  </si>
  <si>
    <t>Teltow Two-Step [SP234]</t>
  </si>
  <si>
    <t>Blue Ridger Blues [SP235]</t>
  </si>
  <si>
    <t>Hammer Time [SP236]</t>
  </si>
  <si>
    <t>Shanghai Scuffle [SP237]</t>
  </si>
  <si>
    <t>Inherent Systemic Violence [SP238]</t>
  </si>
  <si>
    <t>Nankai Shitai [SP239]</t>
  </si>
  <si>
    <t>Quiet Desperation [SP240]</t>
  </si>
  <si>
    <t>--- Schwerpunkt 21 ---</t>
  </si>
  <si>
    <t>Esebeck's Pursuit [SP241]</t>
  </si>
  <si>
    <t>Ciao Gurkha Ciao! [SP242]</t>
  </si>
  <si>
    <t>Konrad Three [SP243]</t>
  </si>
  <si>
    <t>Hohenstaufen Hoedown [SP244]</t>
  </si>
  <si>
    <t>Matira's Secret [SP245]</t>
  </si>
  <si>
    <t>Triggerline Zoebel [SP246]</t>
  </si>
  <si>
    <t>The Golden Arrow [SP247]</t>
  </si>
  <si>
    <t>Mango Tango [SP248]</t>
  </si>
  <si>
    <t>Non-Stop Gurkhas [SP249]</t>
  </si>
  <si>
    <t>Dare-Death and the Iron Division [SP250]</t>
  </si>
  <si>
    <t>Kettenkrad Blitz [SP251]</t>
  </si>
  <si>
    <t>Infamous Isthmus [SP252]</t>
  </si>
  <si>
    <t>Betrayed at Buchenau [BMW10]</t>
  </si>
  <si>
    <t>Behind in the Count [O9]</t>
  </si>
  <si>
    <t>City on the Edge [O10]</t>
  </si>
  <si>
    <t>Operation Natzmer [S54]</t>
  </si>
  <si>
    <t>The Fire Brigade [S55]</t>
  </si>
  <si>
    <t>In Pursuit of the French [S56]</t>
  </si>
  <si>
    <t>Haase to Hold On [S57]</t>
  </si>
  <si>
    <t>Volckmann's Guerrillas [PTO1-2]</t>
  </si>
  <si>
    <t>20 ans après ... [VV41]</t>
  </si>
  <si>
    <t>Per l'Onore? [VV42]</t>
  </si>
  <si>
    <t>Guerrilla</t>
  </si>
  <si>
    <t>--- WO Bonus Pack #6-2015 ---</t>
  </si>
  <si>
    <t>Liberation Day [WO15]</t>
  </si>
  <si>
    <t>Wildcat Strike [WO16]</t>
  </si>
  <si>
    <t>Poteau Party [WO17]</t>
  </si>
  <si>
    <t>A Quick Strike [WO18]</t>
  </si>
  <si>
    <t>Through the Dragon's Teeth [WO19]</t>
  </si>
  <si>
    <t>Sealing Their Fate [WO20]</t>
  </si>
  <si>
    <t>Rally Point 9: A Study of ASL Mapboards 7a/b, 8a/b, and 9a/b</t>
  </si>
  <si>
    <t>Awacha, Okinawa Shima, Ryukuyu Islands</t>
  </si>
  <si>
    <t>D: FTV2 w A: Air1</t>
  </si>
  <si>
    <t>PTO - LJ, Mist</t>
  </si>
  <si>
    <t>D: FB4 w A: FTV2</t>
  </si>
  <si>
    <t>Ov1 w D: Tr2, Allied Troops (A10.7), MOL</t>
  </si>
  <si>
    <t>D: Air1 w A: MC5</t>
  </si>
  <si>
    <t>D6-7/ A10</t>
  </si>
  <si>
    <t xml:space="preserve">D2/ A4 </t>
  </si>
  <si>
    <t>Ov2, RT, Vineyards (B12.7), Tower (B34) w A: Commandos (H1.24), HtH</t>
  </si>
  <si>
    <t>Nyireghazza, Hungary</t>
  </si>
  <si>
    <t>Ov1, GS w D: WC</t>
  </si>
  <si>
    <r>
      <t xml:space="preserve">63 </t>
    </r>
    <r>
      <rPr>
        <sz val="10"/>
        <rFont val="Calibri"/>
        <family val="2"/>
        <scheme val="minor"/>
      </rPr>
      <t>w</t>
    </r>
    <r>
      <rPr>
        <sz val="10"/>
        <color indexed="10"/>
        <rFont val="Calibri"/>
        <family val="2"/>
        <scheme val="minor"/>
      </rPr>
      <t xml:space="preserve"> 64</t>
    </r>
  </si>
  <si>
    <r>
      <t xml:space="preserve">6 </t>
    </r>
    <r>
      <rPr>
        <sz val="10"/>
        <rFont val="Calibri"/>
        <family val="2"/>
        <scheme val="minor"/>
      </rPr>
      <t>w</t>
    </r>
    <r>
      <rPr>
        <sz val="10"/>
        <color indexed="10"/>
        <rFont val="Calibri"/>
        <family val="2"/>
        <scheme val="minor"/>
      </rPr>
      <t xml:space="preserve"> 65</t>
    </r>
  </si>
  <si>
    <r>
      <t xml:space="preserve">59 </t>
    </r>
    <r>
      <rPr>
        <sz val="10"/>
        <rFont val="Calibri"/>
        <family val="2"/>
        <scheme val="minor"/>
      </rPr>
      <t>w</t>
    </r>
    <r>
      <rPr>
        <sz val="10"/>
        <color indexed="10"/>
        <rFont val="Calibri"/>
        <family val="2"/>
        <scheme val="minor"/>
      </rPr>
      <t xml:space="preserve"> 61</t>
    </r>
  </si>
  <si>
    <r>
      <t xml:space="preserve">21 </t>
    </r>
    <r>
      <rPr>
        <sz val="10"/>
        <rFont val="Calibri"/>
        <family val="2"/>
        <scheme val="minor"/>
      </rPr>
      <t>w</t>
    </r>
    <r>
      <rPr>
        <sz val="10"/>
        <color indexed="10"/>
        <rFont val="Calibri"/>
        <family val="2"/>
        <scheme val="minor"/>
      </rPr>
      <t xml:space="preserve"> 49</t>
    </r>
  </si>
  <si>
    <t>Ov1, GLRR (B32.1) w A: AE</t>
  </si>
  <si>
    <t>Ov2 w D: Set DC (A23.7)</t>
  </si>
  <si>
    <t>Ov2 w D: MOL, Fanatic (A10.8)</t>
  </si>
  <si>
    <t>LV, Ov1, NQ w A: HtH</t>
  </si>
  <si>
    <r>
      <t xml:space="preserve">24 </t>
    </r>
    <r>
      <rPr>
        <sz val="10"/>
        <rFont val="Calibri"/>
        <family val="2"/>
        <scheme val="minor"/>
      </rPr>
      <t>w</t>
    </r>
    <r>
      <rPr>
        <sz val="10"/>
        <color indexed="10"/>
        <rFont val="Calibri"/>
        <family val="2"/>
        <scheme val="minor"/>
      </rPr>
      <t xml:space="preserve"> w</t>
    </r>
  </si>
  <si>
    <t>Quiet Desperation</t>
  </si>
  <si>
    <t>OPT7.1</t>
  </si>
  <si>
    <t>D: Air3, Gyrostabilizer (D11.1) w A: Air3, Tr3, AE</t>
  </si>
  <si>
    <t>CI, Ov2 w A: MOL</t>
  </si>
  <si>
    <t>Ov8, GS, FS, LV, RB Cellars (O6), NQ, HtH GLRR (B31.2), Factory (B23.74) w D: Sewer, Fanatic (A10.8) w A: AE, Sapper (H1.23)</t>
  </si>
  <si>
    <t>D4/ A6 (SMC)</t>
  </si>
  <si>
    <t>DS, FS, WC, Pine, AIH, RB Cellars (O6), Fo. FB, HtH</t>
  </si>
  <si>
    <t>PTO - LJ, LV</t>
  </si>
  <si>
    <t>PTO - LJ w D: AS w A: HtH, LC</t>
  </si>
  <si>
    <t>Vietnam War</t>
  </si>
  <si>
    <t>D?/ A9</t>
  </si>
  <si>
    <t>SMP: MW SSR w A: SA, Raft23, AE</t>
  </si>
  <si>
    <t xml:space="preserve">D4 </t>
  </si>
  <si>
    <t>SMP: MW SSR w A: SA, Raft11</t>
  </si>
  <si>
    <t>D20/ A44</t>
  </si>
  <si>
    <t>Air, DLV, FB, SMP: MW SSR w D: BT, FB w A: Air</t>
  </si>
  <si>
    <t>A: LC3, SA</t>
  </si>
  <si>
    <t>Manchuria 1938</t>
  </si>
  <si>
    <t>GS, WC w D: Cavalry6 w A: MC10</t>
  </si>
  <si>
    <t>BrT, Ov9 w A: LC6, Commandos (H1.24), AE, Sappers (H1.23)</t>
  </si>
  <si>
    <t>D13-14/ A14</t>
  </si>
  <si>
    <t>Manipur</t>
  </si>
  <si>
    <t>D6/ A11-20</t>
  </si>
  <si>
    <t>D: Air1, MOL w A: Fanatic (A10.8)</t>
  </si>
  <si>
    <t>D0-2/ A0-3</t>
  </si>
  <si>
    <t>D0-3/ A0-2</t>
  </si>
  <si>
    <t>D6-15/ A8-32</t>
  </si>
  <si>
    <t>Steeple (B31.2) w D: AS, FB</t>
  </si>
  <si>
    <t>D7-8/ A10-13</t>
  </si>
  <si>
    <t>Steeple (B31.2) w D: Air</t>
  </si>
  <si>
    <t>D1/ A2-4</t>
  </si>
  <si>
    <t>Ov2 w A: Tr</t>
  </si>
  <si>
    <t>D7/ A10-12</t>
  </si>
  <si>
    <t>RB Cellar (O6), Mud w D: FB</t>
  </si>
  <si>
    <t>D6-10/ A9-14</t>
  </si>
  <si>
    <t>GS, Ov4, AE w A: WC</t>
  </si>
  <si>
    <r>
      <t>Ecuadorian</t>
    </r>
    <r>
      <rPr>
        <vertAlign val="superscript"/>
        <sz val="10"/>
        <rFont val="Calibri"/>
        <family val="2"/>
        <scheme val="minor"/>
      </rPr>
      <t xml:space="preserve"> 10</t>
    </r>
  </si>
  <si>
    <t>Ecuador 1941</t>
  </si>
  <si>
    <t>Ov1, PTO - DJ</t>
  </si>
  <si>
    <t>Steppe w D: hd8 w A: Air1</t>
  </si>
  <si>
    <t>AH: RB SSR, AE</t>
  </si>
  <si>
    <t>GS, Ov1, CI, RB6 is in play w D: FB1, BS, Tr1, MOL w A: AE, WC</t>
  </si>
  <si>
    <t>CI, Ov1 w D: FB1, Air1 w A: Air3, AE</t>
  </si>
  <si>
    <t>GS, Ov1 w D: FB1</t>
  </si>
  <si>
    <r>
      <t>PTO - LJ, Ov1</t>
    </r>
    <r>
      <rPr>
        <sz val="10"/>
        <rFont val="Wingdings"/>
        <charset val="2"/>
      </rPr>
      <t/>
    </r>
  </si>
  <si>
    <t>FS, GS, Ov1, WC w A: AE, Sappers (H1.23)</t>
  </si>
  <si>
    <t>Rain, Ov3, CI w A: AE, Sappers (H1.23)</t>
  </si>
  <si>
    <t>DS, EW w D: WC w A: Ski</t>
  </si>
  <si>
    <t>D: Cave3 w A: Tr1</t>
  </si>
  <si>
    <t>Ammo Supply Dump (E10.12) w D: Tr9</t>
  </si>
  <si>
    <t>D3-15/ A10</t>
  </si>
  <si>
    <t>D24/ A75</t>
  </si>
  <si>
    <t>Ov5, DS, NQ w D: WC</t>
  </si>
  <si>
    <t>D8/ A28</t>
  </si>
  <si>
    <t>Ov5, NQ w D: Air2</t>
  </si>
  <si>
    <t>NQ, Factory (B23.74), HtH w D: MOL</t>
  </si>
  <si>
    <t>Ov1, NQ</t>
  </si>
  <si>
    <t>Ov3, NQ</t>
  </si>
  <si>
    <t>FS w D: Allied Troops (A10.7)</t>
  </si>
  <si>
    <t>D: Allied Troopd (A10.7) w A: Bi0-1</t>
  </si>
  <si>
    <t>AlH, Ov1, Factory (B23.74) w D: Allied Troops (A10.7), Commandos (H1.24)</t>
  </si>
  <si>
    <t>Mud, Ov13 w A: AS, Allied Troops (A10.7)</t>
  </si>
  <si>
    <t>Ov3 w A: Allied Troops (A10.7)</t>
  </si>
  <si>
    <t>Ov2, NQ w D: Allied troops (A10.7)</t>
  </si>
  <si>
    <t>Ov1, NQ w D: Air1</t>
  </si>
  <si>
    <t>LV, Ov1 w D: Allied Troops (A10.7)</t>
  </si>
  <si>
    <t>Rally Point 10: The Best of Pete Shelling</t>
  </si>
  <si>
    <t>Esebeck's Pursuit</t>
  </si>
  <si>
    <t>Liart, France</t>
  </si>
  <si>
    <r>
      <t xml:space="preserve">59 </t>
    </r>
    <r>
      <rPr>
        <sz val="10"/>
        <rFont val="Calibri"/>
        <family val="2"/>
        <scheme val="minor"/>
      </rPr>
      <t>w</t>
    </r>
    <r>
      <rPr>
        <sz val="10"/>
        <color rgb="FFFF0000"/>
        <rFont val="Calibri"/>
        <family val="2"/>
        <scheme val="minor"/>
      </rPr>
      <t xml:space="preserve"> 63 </t>
    </r>
    <r>
      <rPr>
        <sz val="10"/>
        <rFont val="Calibri"/>
        <family val="2"/>
        <scheme val="minor"/>
      </rPr>
      <t>w</t>
    </r>
    <r>
      <rPr>
        <sz val="10"/>
        <color rgb="FFFF0000"/>
        <rFont val="Calibri"/>
        <family val="2"/>
        <scheme val="minor"/>
      </rPr>
      <t xml:space="preserve"> 66 </t>
    </r>
    <r>
      <rPr>
        <sz val="10"/>
        <rFont val="Calibri"/>
        <family val="2"/>
        <scheme val="minor"/>
      </rPr>
      <t>w</t>
    </r>
    <r>
      <rPr>
        <sz val="10"/>
        <color rgb="FFFF0000"/>
        <rFont val="Calibri"/>
        <family val="2"/>
        <scheme val="minor"/>
      </rPr>
      <t xml:space="preserve"> 70</t>
    </r>
  </si>
  <si>
    <t>Ciao Gurkha Ciao!</t>
  </si>
  <si>
    <t>Near the Fatnassa Massif, Tunisia</t>
  </si>
  <si>
    <t>Konrad Three</t>
  </si>
  <si>
    <t>North of Szekesfehervar, Hungary</t>
  </si>
  <si>
    <t>18 w 66</t>
  </si>
  <si>
    <t>Hohenstaufen Hoedown</t>
  </si>
  <si>
    <t>OSI, Hungary</t>
  </si>
  <si>
    <t>Matira's Secret</t>
  </si>
  <si>
    <t>Dessau, Germany</t>
  </si>
  <si>
    <t>Triggerline Zoebel</t>
  </si>
  <si>
    <t>Hauptgraben Canal, Germany</t>
  </si>
  <si>
    <t>44 w 70</t>
  </si>
  <si>
    <t>Flooded Streams (B20.24), Ov2</t>
  </si>
  <si>
    <t>The Golden Arrow</t>
  </si>
  <si>
    <t>Siegen, Germany</t>
  </si>
  <si>
    <t>Mango Tango</t>
  </si>
  <si>
    <t>Urdaneta, Philippines</t>
  </si>
  <si>
    <r>
      <t xml:space="preserve">68 </t>
    </r>
    <r>
      <rPr>
        <sz val="10"/>
        <rFont val="Calibri"/>
        <family val="2"/>
        <scheme val="minor"/>
      </rPr>
      <t>w</t>
    </r>
    <r>
      <rPr>
        <sz val="10"/>
        <color rgb="FFFF0000"/>
        <rFont val="Calibri"/>
        <family val="2"/>
        <scheme val="minor"/>
      </rPr>
      <t xml:space="preserve"> 10z</t>
    </r>
  </si>
  <si>
    <t>Non-Stop Gurkhas</t>
  </si>
  <si>
    <t>Witok, Burma</t>
  </si>
  <si>
    <r>
      <t xml:space="preserve">67 </t>
    </r>
    <r>
      <rPr>
        <sz val="10"/>
        <rFont val="Calibri"/>
        <family val="2"/>
        <scheme val="minor"/>
      </rPr>
      <t>w</t>
    </r>
    <r>
      <rPr>
        <sz val="10"/>
        <color rgb="FFFF0000"/>
        <rFont val="Calibri"/>
        <family val="2"/>
        <scheme val="minor"/>
      </rPr>
      <t xml:space="preserve"> 43</t>
    </r>
  </si>
  <si>
    <t>Dare-Death and the Iron Division</t>
  </si>
  <si>
    <t>Tengxian, China</t>
  </si>
  <si>
    <t>Kettenkrad Blitz</t>
  </si>
  <si>
    <t>Plavskoye, Russia</t>
  </si>
  <si>
    <r>
      <t xml:space="preserve">8a w </t>
    </r>
    <r>
      <rPr>
        <sz val="10"/>
        <color rgb="FFFF0000"/>
        <rFont val="Calibri"/>
        <family val="2"/>
        <scheme val="minor"/>
      </rPr>
      <t>9b</t>
    </r>
  </si>
  <si>
    <t>Infamous Isthmus</t>
  </si>
  <si>
    <t>Armyansk, Crimea</t>
  </si>
  <si>
    <t>SAGA91-1</t>
  </si>
  <si>
    <t>D: FB3, AS</t>
  </si>
  <si>
    <t>Diesel and Dust</t>
  </si>
  <si>
    <t>SAGA91-2</t>
  </si>
  <si>
    <t>SAGA91-3</t>
  </si>
  <si>
    <t>Libya, North Africa</t>
  </si>
  <si>
    <t>Heat Haze, DLV, Ov7</t>
  </si>
  <si>
    <t>Mokmer Airfield, Biak</t>
  </si>
  <si>
    <t xml:space="preserve"> 14 w 37</t>
  </si>
  <si>
    <t>North of Lake Balaton, Hungary</t>
  </si>
  <si>
    <t>Mud w A: ATMM (C13.7)</t>
  </si>
  <si>
    <t>North of Bondeno, Italy</t>
  </si>
  <si>
    <t>Ov7, LV</t>
  </si>
  <si>
    <r>
      <t>Yugoslavian</t>
    </r>
    <r>
      <rPr>
        <vertAlign val="superscript"/>
        <sz val="10"/>
        <color indexed="8"/>
        <rFont val="Calibri"/>
        <family val="2"/>
        <scheme val="minor"/>
      </rPr>
      <t xml:space="preserve"> 1 7</t>
    </r>
  </si>
  <si>
    <r>
      <t xml:space="preserve">15 </t>
    </r>
    <r>
      <rPr>
        <sz val="10"/>
        <rFont val="Calibri"/>
        <family val="2"/>
        <scheme val="minor"/>
      </rPr>
      <t xml:space="preserve">w </t>
    </r>
    <r>
      <rPr>
        <sz val="10"/>
        <color rgb="FFFF0000"/>
        <rFont val="Calibri"/>
        <family val="2"/>
        <scheme val="minor"/>
      </rPr>
      <t>41</t>
    </r>
  </si>
  <si>
    <t>West of Luchki I, Russia</t>
  </si>
  <si>
    <t>D: MOL w A: OP Tank (H1.46)</t>
  </si>
  <si>
    <t>Ov4, FB5 w D: MOL</t>
  </si>
  <si>
    <t>Raiders of the Chaco</t>
  </si>
  <si>
    <r>
      <t>Paraguayans</t>
    </r>
    <r>
      <rPr>
        <vertAlign val="superscript"/>
        <sz val="10"/>
        <color indexed="8"/>
        <rFont val="Calibri"/>
        <family val="2"/>
        <scheme val="minor"/>
      </rPr>
      <t xml:space="preserve"> 3</t>
    </r>
  </si>
  <si>
    <r>
      <t>Bolivians</t>
    </r>
    <r>
      <rPr>
        <vertAlign val="superscript"/>
        <sz val="10"/>
        <color indexed="8"/>
        <rFont val="Calibri"/>
        <family val="2"/>
        <scheme val="minor"/>
      </rPr>
      <t xml:space="preserve"> 5</t>
    </r>
  </si>
  <si>
    <t>Nprthern Forests of the Chaco Boreal, Paraguay</t>
  </si>
  <si>
    <t>3 w 36</t>
  </si>
  <si>
    <t>Paraguay 1932</t>
  </si>
  <si>
    <t>Ov7 w A: Cavalry6, hd2</t>
  </si>
  <si>
    <t>Ov2 w A: Gyrostablisrs (D11.1)</t>
  </si>
  <si>
    <r>
      <t xml:space="preserve">8 </t>
    </r>
    <r>
      <rPr>
        <sz val="10"/>
        <rFont val="Calibri"/>
        <family val="2"/>
        <scheme val="minor"/>
      </rPr>
      <t xml:space="preserve">w </t>
    </r>
    <r>
      <rPr>
        <sz val="10"/>
        <color rgb="FFFF0000"/>
        <rFont val="Calibri"/>
        <family val="2"/>
        <scheme val="minor"/>
      </rPr>
      <t xml:space="preserve">40 </t>
    </r>
    <r>
      <rPr>
        <sz val="10"/>
        <rFont val="Calibri"/>
        <family val="2"/>
        <scheme val="minor"/>
      </rPr>
      <t>w</t>
    </r>
    <r>
      <rPr>
        <sz val="10"/>
        <color rgb="FFFF0000"/>
        <rFont val="Calibri"/>
        <family val="2"/>
        <scheme val="minor"/>
      </rPr>
      <t xml:space="preserve"> 21 </t>
    </r>
    <r>
      <rPr>
        <sz val="10"/>
        <rFont val="Calibri"/>
        <family val="2"/>
        <scheme val="minor"/>
      </rPr>
      <t>w</t>
    </r>
    <r>
      <rPr>
        <sz val="10"/>
        <color rgb="FFFF0000"/>
        <rFont val="Calibri"/>
        <family val="2"/>
        <scheme val="minor"/>
      </rPr>
      <t xml:space="preserve"> 45</t>
    </r>
  </si>
  <si>
    <r>
      <t>German</t>
    </r>
    <r>
      <rPr>
        <vertAlign val="superscript"/>
        <sz val="10"/>
        <rFont val="Calibri"/>
        <family val="2"/>
        <scheme val="minor"/>
      </rPr>
      <t xml:space="preserve"> 7</t>
    </r>
  </si>
  <si>
    <t>RT, Ov6, HtH, CI w D: AC2 w A: Air2, AE, Sappers (H1.23)</t>
  </si>
  <si>
    <t>PTO - LJ, Ov2 w D: Cavalry6 w A: Tr3</t>
  </si>
  <si>
    <r>
      <t xml:space="preserve">05 </t>
    </r>
    <r>
      <rPr>
        <sz val="10"/>
        <rFont val="Calibri"/>
        <family val="2"/>
        <scheme val="minor"/>
      </rPr>
      <t>w</t>
    </r>
    <r>
      <rPr>
        <sz val="10"/>
        <color rgb="FFFF0000"/>
        <rFont val="Calibri"/>
        <family val="2"/>
        <scheme val="minor"/>
      </rPr>
      <t xml:space="preserve"> 44 </t>
    </r>
    <r>
      <rPr>
        <sz val="10"/>
        <rFont val="Calibri"/>
        <family val="2"/>
        <scheme val="minor"/>
      </rPr>
      <t>w</t>
    </r>
    <r>
      <rPr>
        <sz val="10"/>
        <color rgb="FFFF0000"/>
        <rFont val="Calibri"/>
        <family val="2"/>
        <scheme val="minor"/>
      </rPr>
      <t xml:space="preserve"> 46</t>
    </r>
  </si>
  <si>
    <t>FS, Soft Ground (D8.21)</t>
  </si>
  <si>
    <t>Russia 1938</t>
  </si>
  <si>
    <t>GS w D: WC, MOL</t>
  </si>
  <si>
    <t>GS, Steeple (B31.2), WC</t>
  </si>
  <si>
    <t>Mist w A: Gyrostabiliser</t>
  </si>
  <si>
    <t>D8/ A13-16</t>
  </si>
  <si>
    <t>DS, FS, GS, Ov2, WC w D: Fanatic (A10.8), ATMM (C13.7)</t>
  </si>
  <si>
    <t>Ov1 w D: AE</t>
  </si>
  <si>
    <t>Steppe, FS, GS, WC w A: Cavalry6</t>
  </si>
  <si>
    <t>FB, RT w A: Commandos (H1.24), Gyrostabilizer</t>
  </si>
  <si>
    <t>FS, DS, EW, NQ w D: ATMM (C13.7) w A: WC</t>
  </si>
  <si>
    <t>Factory (B23.74), BT, NQ w D: Fanatic (A10.8)</t>
  </si>
  <si>
    <t>PTO - LJ, Ov3 w D: Commando (H1.24)</t>
  </si>
  <si>
    <t>India 1944</t>
  </si>
  <si>
    <t>Falling On Folkestone</t>
  </si>
  <si>
    <t>Ov6 w D: AE, Sapper (H1.23)</t>
  </si>
  <si>
    <r>
      <t xml:space="preserve">11 </t>
    </r>
    <r>
      <rPr>
        <sz val="10"/>
        <rFont val="Calibri"/>
        <family val="2"/>
        <scheme val="minor"/>
      </rPr>
      <t>w</t>
    </r>
    <r>
      <rPr>
        <sz val="10"/>
        <color rgb="FFFF0000"/>
        <rFont val="Calibri"/>
        <family val="2"/>
        <scheme val="minor"/>
      </rPr>
      <t xml:space="preserve"> 31</t>
    </r>
  </si>
  <si>
    <t>PTO - LJ, Ov5 w D: BT</t>
  </si>
  <si>
    <t>Factory (B23.74) w A: AE</t>
  </si>
  <si>
    <t>NQ w D: AE</t>
  </si>
  <si>
    <t>CanCon Tournament Scenario 2012</t>
  </si>
  <si>
    <t>Sangshak</t>
  </si>
  <si>
    <t>Can12-1</t>
  </si>
  <si>
    <t>Can12-2</t>
  </si>
  <si>
    <t>Can12-3</t>
  </si>
  <si>
    <t>Can12-4</t>
  </si>
  <si>
    <t>Can12-5</t>
  </si>
  <si>
    <t>Can12-6</t>
  </si>
  <si>
    <t>Sangshak, Imphal</t>
  </si>
  <si>
    <r>
      <t xml:space="preserve">40 </t>
    </r>
    <r>
      <rPr>
        <sz val="10"/>
        <rFont val="Calibri"/>
        <family val="2"/>
        <scheme val="minor"/>
      </rPr>
      <t xml:space="preserve">w </t>
    </r>
    <r>
      <rPr>
        <sz val="10"/>
        <color rgb="FFFF0000"/>
        <rFont val="Calibri"/>
        <family val="2"/>
        <scheme val="minor"/>
      </rPr>
      <t>52</t>
    </r>
  </si>
  <si>
    <t>Novaja Vodolaga</t>
  </si>
  <si>
    <t>Novaja Vodolaga, Russia</t>
  </si>
  <si>
    <t>GS, HtH w D: WC</t>
  </si>
  <si>
    <t>Merdjayoun</t>
  </si>
  <si>
    <t>HtH w D: FB</t>
  </si>
  <si>
    <t>Messengerboys</t>
  </si>
  <si>
    <t>Drouet, Normandy, France</t>
  </si>
  <si>
    <t>Wurselen Sequel</t>
  </si>
  <si>
    <r>
      <t xml:space="preserve">46 </t>
    </r>
    <r>
      <rPr>
        <sz val="10"/>
        <rFont val="Calibri"/>
        <family val="2"/>
        <scheme val="minor"/>
      </rPr>
      <t xml:space="preserve">w </t>
    </r>
    <r>
      <rPr>
        <sz val="10"/>
        <color rgb="FFFF0000"/>
        <rFont val="Calibri"/>
        <family val="2"/>
        <scheme val="minor"/>
      </rPr>
      <t>53</t>
    </r>
  </si>
  <si>
    <t>Nameless Hill</t>
  </si>
  <si>
    <t>Razorback Ridge, New Britian</t>
  </si>
  <si>
    <r>
      <t xml:space="preserve">39 </t>
    </r>
    <r>
      <rPr>
        <sz val="10"/>
        <rFont val="Calibri"/>
        <family val="2"/>
        <scheme val="minor"/>
      </rPr>
      <t xml:space="preserve">w </t>
    </r>
    <r>
      <rPr>
        <sz val="10"/>
        <color rgb="FFFF0000"/>
        <rFont val="Calibri"/>
        <family val="2"/>
        <scheme val="minor"/>
      </rPr>
      <t>47</t>
    </r>
  </si>
  <si>
    <t>CanCon Tournament Scenario 2013</t>
  </si>
  <si>
    <t>Can13-1</t>
  </si>
  <si>
    <t>Can13-2</t>
  </si>
  <si>
    <t>Can13-3</t>
  </si>
  <si>
    <t>Can13-4</t>
  </si>
  <si>
    <t>Mubo, Papua, New Guinea</t>
  </si>
  <si>
    <r>
      <t xml:space="preserve">36 </t>
    </r>
    <r>
      <rPr>
        <sz val="10"/>
        <rFont val="Calibri"/>
        <family val="2"/>
        <scheme val="minor"/>
      </rPr>
      <t xml:space="preserve">w </t>
    </r>
    <r>
      <rPr>
        <sz val="10"/>
        <color rgb="FFFF0000"/>
        <rFont val="Calibri"/>
        <family val="2"/>
        <scheme val="minor"/>
      </rPr>
      <t>47</t>
    </r>
  </si>
  <si>
    <t>Friendly Fire Pack 9 FF72</t>
  </si>
  <si>
    <t>CanCon Tournament Scenario 2013 -01</t>
  </si>
  <si>
    <t>Hatten West</t>
  </si>
  <si>
    <t>Hatten, Germany</t>
  </si>
  <si>
    <r>
      <t xml:space="preserve">L1 </t>
    </r>
    <r>
      <rPr>
        <sz val="10"/>
        <rFont val="Calibri"/>
        <family val="2"/>
        <scheme val="minor"/>
      </rPr>
      <t>w</t>
    </r>
    <r>
      <rPr>
        <sz val="10"/>
        <color rgb="FFFF0000"/>
        <rFont val="Calibri"/>
        <family val="2"/>
        <scheme val="minor"/>
      </rPr>
      <t xml:space="preserve"> L2 </t>
    </r>
    <r>
      <rPr>
        <sz val="10"/>
        <rFont val="Calibri"/>
        <family val="2"/>
        <scheme val="minor"/>
      </rPr>
      <t>w</t>
    </r>
    <r>
      <rPr>
        <sz val="10"/>
        <color rgb="FFFF0000"/>
        <rFont val="Calibri"/>
        <family val="2"/>
        <scheme val="minor"/>
      </rPr>
      <t xml:space="preserve"> L3</t>
    </r>
  </si>
  <si>
    <t>GS, +1 LV, HtH</t>
  </si>
  <si>
    <t>Biak Island, Papua, New Guinea</t>
  </si>
  <si>
    <r>
      <t xml:space="preserve">B1 </t>
    </r>
    <r>
      <rPr>
        <sz val="10"/>
        <rFont val="Calibri"/>
        <family val="2"/>
        <scheme val="minor"/>
      </rPr>
      <t>w</t>
    </r>
    <r>
      <rPr>
        <sz val="10"/>
        <color rgb="FFFF0000"/>
        <rFont val="Calibri"/>
        <family val="2"/>
        <scheme val="minor"/>
      </rPr>
      <t xml:space="preserve"> B2 </t>
    </r>
    <r>
      <rPr>
        <sz val="10"/>
        <rFont val="Calibri"/>
        <family val="2"/>
        <scheme val="minor"/>
      </rPr>
      <t>w</t>
    </r>
    <r>
      <rPr>
        <sz val="10"/>
        <color rgb="FFFF0000"/>
        <rFont val="Calibri"/>
        <family val="2"/>
        <scheme val="minor"/>
      </rPr>
      <t xml:space="preserve"> B3</t>
    </r>
  </si>
  <si>
    <t>PTO - DJ, PTO - LJ</t>
  </si>
  <si>
    <t>Lossewo Break-In</t>
  </si>
  <si>
    <t>Lossewo, Kharkov, Russia</t>
  </si>
  <si>
    <t>GS, Factories (B23.74), RT, GLRR (B32.1), NQ, HtH</t>
  </si>
  <si>
    <t>D5/ A37</t>
  </si>
  <si>
    <t>Mud w D: AS, Fanatic (A10.8)</t>
  </si>
  <si>
    <t>A: Air, Tr6, Convoy (E7), Gyrostabilizers (D11.1)</t>
  </si>
  <si>
    <t>Critical Hit Annual Issue 1</t>
  </si>
  <si>
    <t>Critical Hit Annual Issue 2</t>
  </si>
  <si>
    <t>CHA 1</t>
  </si>
  <si>
    <t>CHA 2</t>
  </si>
  <si>
    <t>CHA 3</t>
  </si>
  <si>
    <t>CHA 4</t>
  </si>
  <si>
    <t>CHA 5</t>
  </si>
  <si>
    <t>CHA 6</t>
  </si>
  <si>
    <t>CHA 7</t>
  </si>
  <si>
    <t>CHA 8</t>
  </si>
  <si>
    <t>CHA 10</t>
  </si>
  <si>
    <t>CHA 12</t>
  </si>
  <si>
    <t>CHA 13</t>
  </si>
  <si>
    <t>CHA 14</t>
  </si>
  <si>
    <t>CHA 15</t>
  </si>
  <si>
    <t>CHA 16</t>
  </si>
  <si>
    <t>LZ A-Ray 1</t>
  </si>
  <si>
    <t>LZ A-Ray 2</t>
  </si>
  <si>
    <t>LZ A-Ray 3</t>
  </si>
  <si>
    <t>LZ A-Ray 4</t>
  </si>
  <si>
    <t>LZ A-Ray 5</t>
  </si>
  <si>
    <t>LZ A-Ray 6</t>
  </si>
  <si>
    <t>LZ A-Ray 7</t>
  </si>
  <si>
    <t>MK 16a</t>
  </si>
  <si>
    <t>MK 16b</t>
  </si>
  <si>
    <t>MK 16c</t>
  </si>
  <si>
    <t>Mission BDFX 1</t>
  </si>
  <si>
    <t>Mission BDFX 2</t>
  </si>
  <si>
    <t>Mission BDFX 3</t>
  </si>
  <si>
    <t>Mission BTLX 1</t>
  </si>
  <si>
    <t>Mission BTLX 2</t>
  </si>
  <si>
    <t>10 w 4 w 44</t>
  </si>
  <si>
    <t>Who surrounds Whom? -Fred Schwarz</t>
  </si>
  <si>
    <t>Decimated and Damned -Dave Lamb</t>
  </si>
  <si>
    <t>Ushakova, Russia</t>
  </si>
  <si>
    <t>D3-4/ A10-11</t>
  </si>
  <si>
    <t>Ov2, NQ, HtH w D: Air2-3 w A: Riders (D6.2)</t>
  </si>
  <si>
    <t>Cutting the Corridor -Dave Lamb</t>
  </si>
  <si>
    <t>Veghel, Holland</t>
  </si>
  <si>
    <r>
      <t xml:space="preserve">13 </t>
    </r>
    <r>
      <rPr>
        <sz val="10"/>
        <rFont val="Calibri"/>
        <family val="2"/>
        <scheme val="minor"/>
      </rPr>
      <t>w</t>
    </r>
    <r>
      <rPr>
        <sz val="10"/>
        <color rgb="FFFF0000"/>
        <rFont val="Calibri"/>
        <family val="2"/>
        <scheme val="minor"/>
      </rPr>
      <t xml:space="preserve"> 41 </t>
    </r>
    <r>
      <rPr>
        <sz val="10"/>
        <rFont val="Calibri"/>
        <family val="2"/>
        <scheme val="minor"/>
      </rPr>
      <t>w</t>
    </r>
    <r>
      <rPr>
        <sz val="10"/>
        <color rgb="FFFF0000"/>
        <rFont val="Calibri"/>
        <family val="2"/>
        <scheme val="minor"/>
      </rPr>
      <t xml:space="preserve"> 42</t>
    </r>
  </si>
  <si>
    <t>Soft Ground (D8.21) w D: Tr1 w A: FTV1, AE</t>
  </si>
  <si>
    <r>
      <t xml:space="preserve">German/ Romanian </t>
    </r>
    <r>
      <rPr>
        <vertAlign val="superscript"/>
        <sz val="10"/>
        <rFont val="Calibri"/>
        <family val="2"/>
        <scheme val="minor"/>
      </rPr>
      <t>3</t>
    </r>
  </si>
  <si>
    <t>South of Kishinev, Moldavia</t>
  </si>
  <si>
    <r>
      <t xml:space="preserve">12 w X w </t>
    </r>
    <r>
      <rPr>
        <sz val="10"/>
        <color rgb="FFFF0000"/>
        <rFont val="Calibri"/>
        <family val="2"/>
        <scheme val="minor"/>
      </rPr>
      <t>9</t>
    </r>
  </si>
  <si>
    <t>D22/ A31</t>
  </si>
  <si>
    <t>Eastern FRont</t>
  </si>
  <si>
    <t>Perdition's Road -Robert Smith</t>
  </si>
  <si>
    <t>The Final Cut -Dave Lamb</t>
  </si>
  <si>
    <t>Eerde, Holland</t>
  </si>
  <si>
    <r>
      <t xml:space="preserve">42 </t>
    </r>
    <r>
      <rPr>
        <sz val="10"/>
        <rFont val="Calibri"/>
        <family val="2"/>
        <scheme val="minor"/>
      </rPr>
      <t>w</t>
    </r>
    <r>
      <rPr>
        <sz val="10"/>
        <color rgb="FFFF0000"/>
        <rFont val="Calibri"/>
        <family val="2"/>
        <scheme val="minor"/>
      </rPr>
      <t xml:space="preserve"> 43 </t>
    </r>
    <r>
      <rPr>
        <sz val="10"/>
        <rFont val="Calibri"/>
        <family val="2"/>
        <scheme val="minor"/>
      </rPr>
      <t>w</t>
    </r>
    <r>
      <rPr>
        <sz val="10"/>
        <color rgb="FFFF0000"/>
        <rFont val="Calibri"/>
        <family val="2"/>
        <scheme val="minor"/>
      </rPr>
      <t xml:space="preserve"> 46</t>
    </r>
  </si>
  <si>
    <t>Soft Ground (D8.21), Sand (F7), Ov2, Steeple (B31.2)</t>
  </si>
  <si>
    <t>b w e w h</t>
  </si>
  <si>
    <t>A: AE, Tr2</t>
  </si>
  <si>
    <t>Mussolini's Fiasco -Scott Holst</t>
  </si>
  <si>
    <t>Operation Beowulf -Dave Lamb</t>
  </si>
  <si>
    <r>
      <t xml:space="preserve">German/ Estonian </t>
    </r>
    <r>
      <rPr>
        <vertAlign val="superscript"/>
        <sz val="10"/>
        <rFont val="Calibri"/>
        <family val="2"/>
        <scheme val="minor"/>
      </rPr>
      <t>3</t>
    </r>
  </si>
  <si>
    <t>Svorbe Peninsula, Saaremaa Isle, Estonia</t>
  </si>
  <si>
    <t>7 w 8 w 44</t>
  </si>
  <si>
    <t>Ov2 w A: AE, Sappers (H1.23), Commandos (H1.24), HtH</t>
  </si>
  <si>
    <t>Backs to the Baltic -Dave Lamb</t>
  </si>
  <si>
    <t>Leo Line, Saaremaa Isle, Estonia</t>
  </si>
  <si>
    <t>Ov2, AE, HtH w A: Air2</t>
  </si>
  <si>
    <t>North Vietnamese Army</t>
  </si>
  <si>
    <t>All LZXSR are in effect, PTO - DJ w D: Air1</t>
  </si>
  <si>
    <t>They're PAVN!</t>
  </si>
  <si>
    <t>D11/ A29</t>
  </si>
  <si>
    <t>Rescue Mission</t>
  </si>
  <si>
    <t>All LZXSR are in effect, PTO - DJ w D: Fanatic (A10.8)</t>
  </si>
  <si>
    <t>Rescue Mission II</t>
  </si>
  <si>
    <t>Hot LZ</t>
  </si>
  <si>
    <t>Broken Arrow</t>
  </si>
  <si>
    <t>D36/ A44</t>
  </si>
  <si>
    <t>All LZXSR are in effect, PTO - DJ w D: Helo8</t>
  </si>
  <si>
    <t>All LZXSR are in effect, PTO - DJ w D: Air2, Helo4</t>
  </si>
  <si>
    <t>Landing Zone X-Ray, Ia Drang Valley, Vietnam</t>
  </si>
  <si>
    <t>Dawn Assault</t>
  </si>
  <si>
    <t>All LZXSR are in effect, PTO - DJ w D: Helo4</t>
  </si>
  <si>
    <r>
      <t xml:space="preserve">3 </t>
    </r>
    <r>
      <rPr>
        <sz val="10"/>
        <rFont val="Calibri"/>
        <family val="2"/>
        <scheme val="minor"/>
      </rPr>
      <t>w</t>
    </r>
    <r>
      <rPr>
        <sz val="10"/>
        <color rgb="FFFF0000"/>
        <rFont val="Calibri"/>
        <family val="2"/>
        <scheme val="minor"/>
      </rPr>
      <t xml:space="preserve"> 18</t>
    </r>
  </si>
  <si>
    <t>Ov3, HtH, NQ w D: AE w A: AE, Fanatic (A10.8)</t>
  </si>
  <si>
    <r>
      <t xml:space="preserve">3 </t>
    </r>
    <r>
      <rPr>
        <sz val="10"/>
        <rFont val="Calibri"/>
        <family val="2"/>
        <scheme val="minor"/>
      </rPr>
      <t>w</t>
    </r>
    <r>
      <rPr>
        <sz val="10"/>
        <color rgb="FFFF0000"/>
        <rFont val="Calibri"/>
        <family val="2"/>
        <scheme val="minor"/>
      </rPr>
      <t xml:space="preserve"> 2</t>
    </r>
  </si>
  <si>
    <t>Ov4, Gusts w D: AE, H1.23</t>
  </si>
  <si>
    <t>CHA 11</t>
  </si>
  <si>
    <t>CHA 17</t>
  </si>
  <si>
    <t>The Dwindling Reich</t>
  </si>
  <si>
    <t>Alsen Strasse, Berlin, Germany</t>
  </si>
  <si>
    <t>CH: Ia Drang</t>
  </si>
  <si>
    <t>CH: CC w CH: DD</t>
  </si>
  <si>
    <t>FB, +1 LV, NQ w A: Fanatic (A10.8), BT</t>
  </si>
  <si>
    <t>Last Stand at the Moltke Bridge</t>
  </si>
  <si>
    <t>NQ w D: BS, Fanatic (A10.8)</t>
  </si>
  <si>
    <t>Schwarz Bastion</t>
  </si>
  <si>
    <r>
      <t xml:space="preserve">CH: CC w </t>
    </r>
    <r>
      <rPr>
        <sz val="10"/>
        <color rgb="FFFF0000"/>
        <rFont val="Calibri"/>
        <family val="2"/>
        <scheme val="minor"/>
      </rPr>
      <t>CH: DD</t>
    </r>
  </si>
  <si>
    <t>RT, HtH, NQ w D: FB4, Fanatic (A10.8) w A: Tr2</t>
  </si>
  <si>
    <t>Les Rosiers, Normandy, France</t>
  </si>
  <si>
    <t>CH: AA</t>
  </si>
  <si>
    <t>Purple Heart Road</t>
  </si>
  <si>
    <t>Fly the Red Banner</t>
  </si>
  <si>
    <t>NQ, HtH w D: Fanatic (A10.8), BT, AS w A: AE</t>
  </si>
  <si>
    <t>Fritz's Escape</t>
  </si>
  <si>
    <t>4 km East of Roncey, France</t>
  </si>
  <si>
    <t>CH: BB w CH: AA</t>
  </si>
  <si>
    <t>Peregory's Push</t>
  </si>
  <si>
    <t>Grandcamp, Normandy, France</t>
  </si>
  <si>
    <t>CH: BB</t>
  </si>
  <si>
    <t>Soft Ground (D8.61), BC</t>
  </si>
  <si>
    <t>Hill 192</t>
  </si>
  <si>
    <t>East of the Vire, Normandy, France</t>
  </si>
  <si>
    <t>BC, Sunken Road (B4.43)</t>
  </si>
  <si>
    <t>Until the Bitter End</t>
  </si>
  <si>
    <t>D10/ A?</t>
  </si>
  <si>
    <t>D84/ A?</t>
  </si>
  <si>
    <t>Counterattack in the Embassy Ruins</t>
  </si>
  <si>
    <t>D?/ A6</t>
  </si>
  <si>
    <t>D?/ A17</t>
  </si>
  <si>
    <t>Desperate Resistance in the Moabit District</t>
  </si>
  <si>
    <t>D2/ A?</t>
  </si>
  <si>
    <t>A?</t>
  </si>
  <si>
    <t>D16/ A?</t>
  </si>
  <si>
    <t>7"</t>
  </si>
  <si>
    <t>Among the Ruins</t>
  </si>
  <si>
    <t>CH: B2</t>
  </si>
  <si>
    <t>D1/ A?</t>
  </si>
  <si>
    <t>CH: B1 w CH: B2</t>
  </si>
  <si>
    <t>ASL Journal Issue 11</t>
  </si>
  <si>
    <t>J161</t>
  </si>
  <si>
    <t>J162</t>
  </si>
  <si>
    <t>J163</t>
  </si>
  <si>
    <t>J165</t>
  </si>
  <si>
    <t>J166</t>
  </si>
  <si>
    <t>J167</t>
  </si>
  <si>
    <t>J168</t>
  </si>
  <si>
    <t>J169</t>
  </si>
  <si>
    <t>J170</t>
  </si>
  <si>
    <t>J171</t>
  </si>
  <si>
    <t>J172</t>
  </si>
  <si>
    <t>J173</t>
  </si>
  <si>
    <t>J174</t>
  </si>
  <si>
    <t>J175</t>
  </si>
  <si>
    <t>J176</t>
  </si>
  <si>
    <t>J177</t>
  </si>
  <si>
    <t>J178</t>
  </si>
  <si>
    <t>J179</t>
  </si>
  <si>
    <t>J180</t>
  </si>
  <si>
    <t>J181</t>
  </si>
  <si>
    <t>FB19</t>
  </si>
  <si>
    <t>HS33</t>
  </si>
  <si>
    <t>VotG26</t>
  </si>
  <si>
    <t>VotG27</t>
  </si>
  <si>
    <t>Squad Bleeder 4</t>
  </si>
  <si>
    <t>Squad Bleeder 5</t>
  </si>
  <si>
    <t>Squad Bleeder 6</t>
  </si>
  <si>
    <t>Riding to the Rescue</t>
  </si>
  <si>
    <t>Picquigny, France</t>
  </si>
  <si>
    <r>
      <t xml:space="preserve">59 w </t>
    </r>
    <r>
      <rPr>
        <sz val="10"/>
        <color rgb="FFFF0000"/>
        <rFont val="Calibri"/>
        <family val="2"/>
        <scheme val="minor"/>
      </rPr>
      <t xml:space="preserve">3a </t>
    </r>
    <r>
      <rPr>
        <sz val="10"/>
        <rFont val="Calibri"/>
        <family val="2"/>
        <scheme val="minor"/>
      </rPr>
      <t xml:space="preserve">w </t>
    </r>
    <r>
      <rPr>
        <sz val="10"/>
        <color rgb="FFFF0000"/>
        <rFont val="Calibri"/>
        <family val="2"/>
        <scheme val="minor"/>
      </rPr>
      <t>6a</t>
    </r>
  </si>
  <si>
    <t>A: Riders (D6.2)</t>
  </si>
  <si>
    <t>African Brothers</t>
  </si>
  <si>
    <t>Moyale, Kenya</t>
  </si>
  <si>
    <r>
      <t xml:space="preserve">5a w </t>
    </r>
    <r>
      <rPr>
        <sz val="10"/>
        <color rgb="FFFF0000"/>
        <rFont val="Calibri"/>
        <family val="2"/>
        <scheme val="minor"/>
      </rPr>
      <t xml:space="preserve">61 </t>
    </r>
    <r>
      <rPr>
        <sz val="10"/>
        <rFont val="Calibri"/>
        <family val="2"/>
        <scheme val="minor"/>
      </rPr>
      <t xml:space="preserve">w </t>
    </r>
    <r>
      <rPr>
        <sz val="10"/>
        <color rgb="FFFF0000"/>
        <rFont val="Calibri"/>
        <family val="2"/>
        <scheme val="minor"/>
      </rPr>
      <t>62</t>
    </r>
  </si>
  <si>
    <t>MTO, Ov2, Mist</t>
  </si>
  <si>
    <r>
      <t xml:space="preserve">Italian/ South African </t>
    </r>
    <r>
      <rPr>
        <vertAlign val="superscript"/>
        <sz val="10"/>
        <rFont val="Calibri"/>
        <family val="2"/>
        <scheme val="minor"/>
      </rPr>
      <t>4</t>
    </r>
  </si>
  <si>
    <r>
      <t xml:space="preserve">Africa Orientale Italiana </t>
    </r>
    <r>
      <rPr>
        <vertAlign val="superscript"/>
        <sz val="10"/>
        <rFont val="Calibri"/>
        <family val="2"/>
        <scheme val="minor"/>
      </rPr>
      <t>3</t>
    </r>
  </si>
  <si>
    <t>Dire Dawa, Ethiopa</t>
  </si>
  <si>
    <r>
      <t xml:space="preserve">3a </t>
    </r>
    <r>
      <rPr>
        <sz val="10"/>
        <rFont val="Calibri"/>
        <family val="2"/>
        <scheme val="minor"/>
      </rPr>
      <t xml:space="preserve">w </t>
    </r>
    <r>
      <rPr>
        <sz val="10"/>
        <color rgb="FFFF0000"/>
        <rFont val="Calibri"/>
        <family val="2"/>
        <scheme val="minor"/>
      </rPr>
      <t>40</t>
    </r>
  </si>
  <si>
    <t>Ov4, Factories (B23.74), NQ w D: Tr7 w A: MOL</t>
  </si>
  <si>
    <t>D23/ A17</t>
  </si>
  <si>
    <t>Among the Dead</t>
  </si>
  <si>
    <r>
      <t xml:space="preserve">Greek </t>
    </r>
    <r>
      <rPr>
        <vertAlign val="superscript"/>
        <sz val="10"/>
        <rFont val="Calibri"/>
        <family val="2"/>
        <scheme val="minor"/>
      </rPr>
      <t xml:space="preserve">1 </t>
    </r>
    <r>
      <rPr>
        <sz val="10"/>
        <rFont val="Calibri"/>
        <family val="2"/>
        <scheme val="minor"/>
      </rPr>
      <t>/ New Zealand</t>
    </r>
    <r>
      <rPr>
        <vertAlign val="superscript"/>
        <sz val="10"/>
        <rFont val="Calibri"/>
        <family val="2"/>
        <scheme val="minor"/>
      </rPr>
      <t xml:space="preserve"> 4</t>
    </r>
  </si>
  <si>
    <t>53 w 61</t>
  </si>
  <si>
    <t>MTO, Ov1 w D: Allied Troops (A10.7) w A: Air2</t>
  </si>
  <si>
    <t>Maximum Aggression</t>
  </si>
  <si>
    <t>Sumpitan Village, Malaya</t>
  </si>
  <si>
    <r>
      <t xml:space="preserve">62 </t>
    </r>
    <r>
      <rPr>
        <sz val="10"/>
        <rFont val="Calibri"/>
        <family val="2"/>
        <scheme val="minor"/>
      </rPr>
      <t xml:space="preserve">w </t>
    </r>
    <r>
      <rPr>
        <sz val="10"/>
        <color rgb="FFFF0000"/>
        <rFont val="Calibri"/>
        <family val="2"/>
        <scheme val="minor"/>
      </rPr>
      <t>67</t>
    </r>
  </si>
  <si>
    <t>Hart Attack</t>
  </si>
  <si>
    <t>MTO w A: ATMM (C13.7)</t>
  </si>
  <si>
    <t>Katyusha's Embrace</t>
  </si>
  <si>
    <r>
      <t>German/ Romanian</t>
    </r>
    <r>
      <rPr>
        <vertAlign val="superscript"/>
        <sz val="10"/>
        <rFont val="Calibri"/>
        <family val="2"/>
        <scheme val="minor"/>
      </rPr>
      <t xml:space="preserve"> 3</t>
    </r>
  </si>
  <si>
    <t>Werch Adagaum, Kuban Peninsula, Crimea</t>
  </si>
  <si>
    <r>
      <t xml:space="preserve">4 </t>
    </r>
    <r>
      <rPr>
        <sz val="10"/>
        <rFont val="Calibri"/>
        <family val="2"/>
        <scheme val="minor"/>
      </rPr>
      <t xml:space="preserve">w </t>
    </r>
    <r>
      <rPr>
        <sz val="10"/>
        <color rgb="FFFF0000"/>
        <rFont val="Calibri"/>
        <family val="2"/>
        <scheme val="minor"/>
      </rPr>
      <t>63</t>
    </r>
  </si>
  <si>
    <t>Ov2 w D: AE, Allied Troops (A10.7)</t>
  </si>
  <si>
    <t>Chistyakovo, Russia</t>
  </si>
  <si>
    <r>
      <t xml:space="preserve">56 </t>
    </r>
    <r>
      <rPr>
        <sz val="10"/>
        <rFont val="Calibri"/>
        <family val="2"/>
        <scheme val="minor"/>
      </rPr>
      <t xml:space="preserve">w </t>
    </r>
    <r>
      <rPr>
        <sz val="10"/>
        <color rgb="FFFF0000"/>
        <rFont val="Calibri"/>
        <family val="2"/>
        <scheme val="minor"/>
      </rPr>
      <t>63</t>
    </r>
  </si>
  <si>
    <t>Ov1 w A: Radioless AFV (D14)</t>
  </si>
  <si>
    <t>Red Churchills</t>
  </si>
  <si>
    <t>Vyborg, Karelian Peninsula, Finland</t>
  </si>
  <si>
    <r>
      <t xml:space="preserve">22 </t>
    </r>
    <r>
      <rPr>
        <sz val="10"/>
        <rFont val="Calibri"/>
        <family val="2"/>
        <scheme val="minor"/>
      </rPr>
      <t xml:space="preserve">w </t>
    </r>
    <r>
      <rPr>
        <sz val="10"/>
        <color rgb="FFFF0000"/>
        <rFont val="Calibri"/>
        <family val="2"/>
        <scheme val="minor"/>
      </rPr>
      <t>59</t>
    </r>
  </si>
  <si>
    <t>D1-2/ A0-1</t>
  </si>
  <si>
    <t>D18-21/ A16</t>
  </si>
  <si>
    <t>Ov3 w D: MOL w A: AE</t>
  </si>
  <si>
    <t>Whom Gods Destroy</t>
  </si>
  <si>
    <r>
      <t xml:space="preserve">EDES </t>
    </r>
    <r>
      <rPr>
        <vertAlign val="superscript"/>
        <sz val="10"/>
        <rFont val="Calibri"/>
        <family val="2"/>
        <scheme val="minor"/>
      </rPr>
      <t xml:space="preserve">4 </t>
    </r>
    <r>
      <rPr>
        <sz val="10"/>
        <rFont val="Calibri"/>
        <family val="2"/>
        <scheme val="minor"/>
      </rPr>
      <t>/ ELAS</t>
    </r>
    <r>
      <rPr>
        <vertAlign val="superscript"/>
        <sz val="10"/>
        <rFont val="Calibri"/>
        <family val="2"/>
        <scheme val="minor"/>
      </rPr>
      <t xml:space="preserve"> 12</t>
    </r>
  </si>
  <si>
    <t>Central Greece</t>
  </si>
  <si>
    <t>D9/ A15/ 22</t>
  </si>
  <si>
    <t>MTO, NQ, HtH</t>
  </si>
  <si>
    <t>Assault on the Baerendof</t>
  </si>
  <si>
    <t>Baerendorf, Alsace, France</t>
  </si>
  <si>
    <r>
      <t xml:space="preserve">1a w </t>
    </r>
    <r>
      <rPr>
        <sz val="10"/>
        <color rgb="FFFF0000"/>
        <rFont val="Calibri"/>
        <family val="2"/>
        <scheme val="minor"/>
      </rPr>
      <t xml:space="preserve">11 </t>
    </r>
    <r>
      <rPr>
        <sz val="10"/>
        <rFont val="Calibri"/>
        <family val="2"/>
        <scheme val="minor"/>
      </rPr>
      <t xml:space="preserve">w </t>
    </r>
    <r>
      <rPr>
        <sz val="10"/>
        <color rgb="FFFF0000"/>
        <rFont val="Calibri"/>
        <family val="2"/>
        <scheme val="minor"/>
      </rPr>
      <t>38</t>
    </r>
  </si>
  <si>
    <t>Ramcke's Redoubt</t>
  </si>
  <si>
    <t>D: Sewer, FB0-16, Dug-In AFV (D9.54)</t>
  </si>
  <si>
    <t>Deadly Assumption</t>
  </si>
  <si>
    <t>Near Rheinberg, Germany</t>
  </si>
  <si>
    <t>Ov2 w D: Gyrostabilizers (D11.1) w A: Daisy Chains (B28.531)</t>
  </si>
  <si>
    <t>Heart of Athena</t>
  </si>
  <si>
    <t>Athens, Greece</t>
  </si>
  <si>
    <t>CI w D: MOL, Sewer, Ammo Vehicle (E10) w Air1</t>
  </si>
  <si>
    <r>
      <t>ELAS</t>
    </r>
    <r>
      <rPr>
        <vertAlign val="superscript"/>
        <sz val="10"/>
        <rFont val="Calibri"/>
        <family val="2"/>
        <scheme val="minor"/>
      </rPr>
      <t xml:space="preserve"> 12 I</t>
    </r>
  </si>
  <si>
    <t>Bedburg Bite</t>
  </si>
  <si>
    <t>Louisendorf, Germany</t>
  </si>
  <si>
    <r>
      <t xml:space="preserve">64 </t>
    </r>
    <r>
      <rPr>
        <sz val="10"/>
        <rFont val="Calibri"/>
        <family val="2"/>
        <scheme val="minor"/>
      </rPr>
      <t xml:space="preserve">w </t>
    </r>
    <r>
      <rPr>
        <sz val="10"/>
        <color rgb="FFFF0000"/>
        <rFont val="Calibri"/>
        <family val="2"/>
        <scheme val="minor"/>
      </rPr>
      <t>67</t>
    </r>
  </si>
  <si>
    <t>FTV1</t>
  </si>
  <si>
    <t>Coup De Main at Hamminkeln</t>
  </si>
  <si>
    <r>
      <t xml:space="preserve">19 </t>
    </r>
    <r>
      <rPr>
        <sz val="10"/>
        <rFont val="Calibri"/>
        <family val="2"/>
        <scheme val="minor"/>
      </rPr>
      <t xml:space="preserve">w </t>
    </r>
    <r>
      <rPr>
        <sz val="10"/>
        <color rgb="FFFF0000"/>
        <rFont val="Calibri"/>
        <family val="2"/>
        <scheme val="minor"/>
      </rPr>
      <t>t</t>
    </r>
  </si>
  <si>
    <t>Ov6, GLRR (B32.1) w A: Tr1, GL</t>
  </si>
  <si>
    <t>Old Friends</t>
  </si>
  <si>
    <t>Gahlen, Germany</t>
  </si>
  <si>
    <t>10 w 59</t>
  </si>
  <si>
    <t>Ov2, Plowed Fields (B15.6) w A: Gyrostabilizer (D11.1)</t>
  </si>
  <si>
    <t>Resignation Supermen</t>
  </si>
  <si>
    <t>Heilbronn, Germany</t>
  </si>
  <si>
    <t>Factories (B23.74) w D: Sewer</t>
  </si>
  <si>
    <t>The Hour Zero</t>
  </si>
  <si>
    <t>British/ German</t>
  </si>
  <si>
    <t>Forst Segeburg, Germany</t>
  </si>
  <si>
    <t>44 w 52</t>
  </si>
  <si>
    <t>The Deadl Line</t>
  </si>
  <si>
    <t>Near Mo Dao Shi, China</t>
  </si>
  <si>
    <r>
      <t xml:space="preserve">19 </t>
    </r>
    <r>
      <rPr>
        <sz val="10"/>
        <rFont val="Calibri"/>
        <family val="2"/>
        <scheme val="minor"/>
      </rPr>
      <t xml:space="preserve">w </t>
    </r>
    <r>
      <rPr>
        <sz val="10"/>
        <color rgb="FFFF0000"/>
        <rFont val="Calibri"/>
        <family val="2"/>
        <scheme val="minor"/>
      </rPr>
      <t>58</t>
    </r>
  </si>
  <si>
    <t>Dismantling 1st DCR</t>
  </si>
  <si>
    <t>Flavion, France</t>
  </si>
  <si>
    <r>
      <t xml:space="preserve">4 </t>
    </r>
    <r>
      <rPr>
        <i/>
        <sz val="10"/>
        <rFont val="Calibri"/>
        <family val="2"/>
        <scheme val="minor"/>
      </rPr>
      <t>or</t>
    </r>
    <r>
      <rPr>
        <sz val="10"/>
        <rFont val="Calibri"/>
        <family val="2"/>
        <scheme val="minor"/>
      </rPr>
      <t xml:space="preserve"> 6 </t>
    </r>
    <r>
      <rPr>
        <i/>
        <sz val="10"/>
        <rFont val="Calibri"/>
        <family val="2"/>
        <scheme val="minor"/>
      </rPr>
      <t>or</t>
    </r>
    <r>
      <rPr>
        <sz val="10"/>
        <rFont val="Calibri"/>
        <family val="2"/>
        <scheme val="minor"/>
      </rPr>
      <t xml:space="preserve"> 11 </t>
    </r>
    <r>
      <rPr>
        <i/>
        <sz val="10"/>
        <rFont val="Calibri"/>
        <family val="2"/>
        <scheme val="minor"/>
      </rPr>
      <t>or</t>
    </r>
    <r>
      <rPr>
        <sz val="10"/>
        <rFont val="Calibri"/>
        <family val="2"/>
        <scheme val="minor"/>
      </rPr>
      <t xml:space="preserve"> 16 </t>
    </r>
    <r>
      <rPr>
        <i/>
        <sz val="10"/>
        <rFont val="Calibri"/>
        <family val="2"/>
        <scheme val="minor"/>
      </rPr>
      <t>or</t>
    </r>
    <r>
      <rPr>
        <sz val="10"/>
        <rFont val="Calibri"/>
        <family val="2"/>
        <scheme val="minor"/>
      </rPr>
      <t xml:space="preserve"> 56 </t>
    </r>
    <r>
      <rPr>
        <i/>
        <sz val="10"/>
        <rFont val="Calibri"/>
        <family val="2"/>
        <scheme val="minor"/>
      </rPr>
      <t>or</t>
    </r>
    <r>
      <rPr>
        <sz val="10"/>
        <rFont val="Calibri"/>
        <family val="2"/>
        <scheme val="minor"/>
      </rPr>
      <t xml:space="preserve"> 59</t>
    </r>
  </si>
  <si>
    <t>Stampede of the Wild Buffalos</t>
  </si>
  <si>
    <t>Stolberg, Germany</t>
  </si>
  <si>
    <r>
      <t xml:space="preserve">3 </t>
    </r>
    <r>
      <rPr>
        <sz val="10"/>
        <rFont val="Calibri"/>
        <family val="2"/>
        <scheme val="minor"/>
      </rPr>
      <t xml:space="preserve">w </t>
    </r>
    <r>
      <rPr>
        <sz val="10"/>
        <color rgb="FFFF0000"/>
        <rFont val="Calibri"/>
        <family val="2"/>
        <scheme val="minor"/>
      </rPr>
      <t>18</t>
    </r>
  </si>
  <si>
    <t>Exviscerating Vienna</t>
  </si>
  <si>
    <t>45 w 20 w 51</t>
  </si>
  <si>
    <t>War Brotherhood</t>
  </si>
  <si>
    <r>
      <t>German/ Hungarian</t>
    </r>
    <r>
      <rPr>
        <vertAlign val="superscript"/>
        <sz val="10"/>
        <rFont val="Calibri"/>
        <family val="2"/>
        <scheme val="minor"/>
      </rPr>
      <t xml:space="preserve"> 3</t>
    </r>
  </si>
  <si>
    <r>
      <rPr>
        <sz val="10"/>
        <color rgb="FFFF0000"/>
        <rFont val="Calibri"/>
        <family val="2"/>
        <scheme val="minor"/>
      </rPr>
      <t>FB (NW)</t>
    </r>
    <r>
      <rPr>
        <sz val="10"/>
        <rFont val="Calibri"/>
        <family val="2"/>
        <scheme val="minor"/>
      </rPr>
      <t xml:space="preserve"> w </t>
    </r>
    <r>
      <rPr>
        <sz val="10"/>
        <color rgb="FFFF0000"/>
        <rFont val="Calibri"/>
        <family val="2"/>
        <scheme val="minor"/>
      </rPr>
      <t>FB (SW)</t>
    </r>
  </si>
  <si>
    <t>Down on the Farm</t>
  </si>
  <si>
    <t>Goch - Kalkar, Germany</t>
  </si>
  <si>
    <t>All RR SSR are in effect</t>
  </si>
  <si>
    <t>Bad Day for the Lutwaffe</t>
  </si>
  <si>
    <t>D10/ A7-20</t>
  </si>
  <si>
    <t>VotG SSR's w D: Air2</t>
  </si>
  <si>
    <t>Drama, The Par, and the Deadly Things</t>
  </si>
  <si>
    <t>D10-11/ A10</t>
  </si>
  <si>
    <t>VotG SSR's, FB w D: MOL</t>
  </si>
  <si>
    <t>Friendly Fire Pack 10</t>
  </si>
  <si>
    <t>FrF77</t>
  </si>
  <si>
    <t>FrF78</t>
  </si>
  <si>
    <t>FrF79</t>
  </si>
  <si>
    <t>FrF80</t>
  </si>
  <si>
    <t>FrF81</t>
  </si>
  <si>
    <t>FrF82</t>
  </si>
  <si>
    <t>FrF83</t>
  </si>
  <si>
    <t>FrF84</t>
  </si>
  <si>
    <t>Ghostbusters</t>
  </si>
  <si>
    <t>Villers-Vermont, France</t>
  </si>
  <si>
    <t>42 w 62</t>
  </si>
  <si>
    <t>No Glory in War</t>
  </si>
  <si>
    <t>D: Riders (D6.2)</t>
  </si>
  <si>
    <t>Saving the Center</t>
  </si>
  <si>
    <t>Yakushlino, Russia</t>
  </si>
  <si>
    <t>GS, FS, EW, Ov3 w D: WC</t>
  </si>
  <si>
    <t>Breaking Bad</t>
  </si>
  <si>
    <r>
      <rPr>
        <sz val="10"/>
        <color rgb="FFFF0000"/>
        <rFont val="Calibri"/>
        <family val="2"/>
        <scheme val="minor"/>
      </rPr>
      <t>38</t>
    </r>
    <r>
      <rPr>
        <sz val="10"/>
        <rFont val="Calibri"/>
        <family val="2"/>
        <scheme val="minor"/>
      </rPr>
      <t xml:space="preserve"> w</t>
    </r>
    <r>
      <rPr>
        <sz val="10"/>
        <color rgb="FFFF0000"/>
        <rFont val="Calibri"/>
        <family val="2"/>
        <scheme val="minor"/>
      </rPr>
      <t xml:space="preserve"> 67</t>
    </r>
  </si>
  <si>
    <t>Porsea, Sumatra, Dutch East Indies</t>
  </si>
  <si>
    <r>
      <t>KNIL</t>
    </r>
    <r>
      <rPr>
        <vertAlign val="superscript"/>
        <sz val="10"/>
        <rFont val="Calibri"/>
        <family val="2"/>
        <scheme val="minor"/>
      </rPr>
      <t xml:space="preserve"> 3</t>
    </r>
  </si>
  <si>
    <t>Across the Rio Grande</t>
  </si>
  <si>
    <r>
      <t>Avdelta Kompanie</t>
    </r>
    <r>
      <rPr>
        <vertAlign val="superscript"/>
        <sz val="10"/>
        <rFont val="Calibri"/>
        <family val="2"/>
        <scheme val="minor"/>
      </rPr>
      <t xml:space="preserve"> 3</t>
    </r>
  </si>
  <si>
    <t>47 w 62</t>
  </si>
  <si>
    <t>Foot Bridges (B6.44), NQ</t>
  </si>
  <si>
    <t>Riders on the Storm</t>
  </si>
  <si>
    <r>
      <t>Partisans</t>
    </r>
    <r>
      <rPr>
        <vertAlign val="superscript"/>
        <sz val="10"/>
        <rFont val="Calibri"/>
        <family val="2"/>
        <scheme val="minor"/>
      </rPr>
      <t xml:space="preserve"> 12</t>
    </r>
    <r>
      <rPr>
        <sz val="10"/>
        <rFont val="Calibri"/>
        <family val="2"/>
        <scheme val="minor"/>
      </rPr>
      <t xml:space="preserve"> / American</t>
    </r>
  </si>
  <si>
    <t>Le Coucourde, France</t>
  </si>
  <si>
    <t>41 w 67 w 55</t>
  </si>
  <si>
    <t>Phantom Army</t>
  </si>
  <si>
    <t>Markendorf, Germany</t>
  </si>
  <si>
    <t>Bazooka Town</t>
  </si>
  <si>
    <t>Kirchborchen, Germany</t>
  </si>
  <si>
    <r>
      <rPr>
        <sz val="10"/>
        <color rgb="FFFF0000"/>
        <rFont val="Calibri"/>
        <family val="2"/>
        <scheme val="minor"/>
      </rPr>
      <t>49</t>
    </r>
    <r>
      <rPr>
        <sz val="10"/>
        <rFont val="Calibri"/>
        <family val="2"/>
        <scheme val="minor"/>
      </rPr>
      <t xml:space="preserve"> w</t>
    </r>
    <r>
      <rPr>
        <sz val="10"/>
        <color rgb="FFFF0000"/>
        <rFont val="Calibri"/>
        <family val="2"/>
        <scheme val="minor"/>
      </rPr>
      <t xml:space="preserve"> 68</t>
    </r>
  </si>
  <si>
    <t>PTO 1</t>
  </si>
  <si>
    <t>PTO 2</t>
  </si>
  <si>
    <t>PTO 3</t>
  </si>
  <si>
    <t>PTO 4</t>
  </si>
  <si>
    <t>PTO 5</t>
  </si>
  <si>
    <t>PTO 6</t>
  </si>
  <si>
    <t>PTO 7</t>
  </si>
  <si>
    <t>PTO 8</t>
  </si>
  <si>
    <t>PTO 9</t>
  </si>
  <si>
    <t>PTO 10</t>
  </si>
  <si>
    <t>PTO 11</t>
  </si>
  <si>
    <t>PTO 12</t>
  </si>
  <si>
    <t>PTO 13</t>
  </si>
  <si>
    <t>PTO 14</t>
  </si>
  <si>
    <t>PTO 15</t>
  </si>
  <si>
    <t>PTO 16</t>
  </si>
  <si>
    <t>PTO 17</t>
  </si>
  <si>
    <t>PTO 18</t>
  </si>
  <si>
    <t>PTO 19</t>
  </si>
  <si>
    <t>PTO 20</t>
  </si>
  <si>
    <t>PTO 21</t>
  </si>
  <si>
    <t>PTO 22</t>
  </si>
  <si>
    <t>PTO 23</t>
  </si>
  <si>
    <t>PTO 24</t>
  </si>
  <si>
    <t>Ichiki's End</t>
  </si>
  <si>
    <t>Upstream of the Tenaru River, Guadalcanal, Solomon Islands</t>
  </si>
  <si>
    <t>CH: EE w CH: FF</t>
  </si>
  <si>
    <t>PTO - LJ w D: AS w A: Air1</t>
  </si>
  <si>
    <t>Nakagawa's Best</t>
  </si>
  <si>
    <t>Guam, Marianna Islands</t>
  </si>
  <si>
    <t>CH: FF</t>
  </si>
  <si>
    <t>Shoemaker's Stand</t>
  </si>
  <si>
    <t>No Cakewalk</t>
  </si>
  <si>
    <t>Naked Ridge</t>
  </si>
  <si>
    <t>CH: CC w CH: FF</t>
  </si>
  <si>
    <t>Final Chapter</t>
  </si>
  <si>
    <r>
      <t>PTO - DJ, Ov1</t>
    </r>
    <r>
      <rPr>
        <vertAlign val="superscript"/>
        <sz val="10"/>
        <rFont val="Calibri"/>
        <family val="2"/>
        <scheme val="minor"/>
      </rPr>
      <t xml:space="preserve"> CH: GEO PTO 1 (VIL-1)</t>
    </r>
  </si>
  <si>
    <r>
      <t>PTO - LJ, Ov1</t>
    </r>
    <r>
      <rPr>
        <vertAlign val="superscript"/>
        <sz val="10"/>
        <rFont val="Calibri"/>
        <family val="2"/>
        <scheme val="minor"/>
      </rPr>
      <t xml:space="preserve"> CH: GEO PTO 1 (AF-1)</t>
    </r>
  </si>
  <si>
    <t>The Long Way Around</t>
  </si>
  <si>
    <t>The Outskirts of Tombe, New Georgia</t>
  </si>
  <si>
    <r>
      <t>PTO - LJ, Ov8</t>
    </r>
    <r>
      <rPr>
        <vertAlign val="superscript"/>
        <sz val="10"/>
        <rFont val="Calibri"/>
        <family val="2"/>
        <scheme val="minor"/>
      </rPr>
      <t xml:space="preserve"> CH: GEO PTO 1 (VIL-1)</t>
    </r>
    <r>
      <rPr>
        <sz val="10"/>
        <rFont val="Calibri"/>
        <family val="2"/>
        <scheme val="minor"/>
      </rPr>
      <t xml:space="preserve"> w A: Raiders (G17.111)</t>
    </r>
  </si>
  <si>
    <t>Defiant Ridge</t>
  </si>
  <si>
    <t>GEO Map Pack PTO 1: USMC</t>
  </si>
  <si>
    <t>Bouganville, Solomon Islands</t>
  </si>
  <si>
    <t>CH: CC w CH: FF w CH: EE</t>
  </si>
  <si>
    <t>PTO - DJ w A: Air3</t>
  </si>
  <si>
    <t>End of the First Element</t>
  </si>
  <si>
    <t>CH: KK</t>
  </si>
  <si>
    <t>PTO - LJ w D: Air1</t>
  </si>
  <si>
    <t>Nidan Iwa</t>
  </si>
  <si>
    <t>Hill 382, Iwo Jima</t>
  </si>
  <si>
    <t>PTO - DJ w D: AC2 w A: Air2</t>
  </si>
  <si>
    <t>Tulagi Tussle</t>
  </si>
  <si>
    <t>Tulagi, Solomon Islands</t>
  </si>
  <si>
    <t>CH: BB w CH: KK</t>
  </si>
  <si>
    <t>"There's Japs in the Bushes"</t>
  </si>
  <si>
    <t>CH: KK w CH: FF</t>
  </si>
  <si>
    <r>
      <t>PTO - DJ, Ov8</t>
    </r>
    <r>
      <rPr>
        <vertAlign val="superscript"/>
        <sz val="10"/>
        <rFont val="Calibri"/>
        <family val="2"/>
        <scheme val="minor"/>
      </rPr>
      <t xml:space="preserve"> CH: GEO PTO 1 (VIL-1)</t>
    </r>
    <r>
      <rPr>
        <sz val="10"/>
        <rFont val="Calibri"/>
        <family val="2"/>
        <scheme val="minor"/>
      </rPr>
      <t xml:space="preserve"> w A: Fanatic (A10.8)</t>
    </r>
  </si>
  <si>
    <t>Ambush at Suicide Creek</t>
  </si>
  <si>
    <t>Cape Gloucester, New Britian, Solomon Islands</t>
  </si>
  <si>
    <t>CH: DD</t>
  </si>
  <si>
    <t>PTO - DJ w D: BS</t>
  </si>
  <si>
    <t>Hill 362c</t>
  </si>
  <si>
    <t>Iwo Jima, Volcano Islands</t>
  </si>
  <si>
    <t>Maruyama Road</t>
  </si>
  <si>
    <t>CH: KK w CH: DD</t>
  </si>
  <si>
    <t>A Ghoulish Task</t>
  </si>
  <si>
    <t>PTO - DJ w A: Air2</t>
  </si>
  <si>
    <t>GEO Map Pack PTO 2: USMC</t>
  </si>
  <si>
    <t>GEO Map Pack PTO 3: USMC</t>
  </si>
  <si>
    <t>Wilke's Mop Up</t>
  </si>
  <si>
    <t>Wake Island, Wake Atoll</t>
  </si>
  <si>
    <r>
      <t xml:space="preserve">CH: HH w </t>
    </r>
    <r>
      <rPr>
        <sz val="10"/>
        <color rgb="FFFF0000"/>
        <rFont val="Calibri"/>
        <family val="2"/>
        <scheme val="minor"/>
      </rPr>
      <t>CH: DD</t>
    </r>
  </si>
  <si>
    <t>PTO - DJ, Submerged Reef (G13.431), Coral Soil (G13.82) w A: SA, LC3</t>
  </si>
  <si>
    <t>Peleliu Point Men</t>
  </si>
  <si>
    <t>CH: BB w CH: II</t>
  </si>
  <si>
    <t>PTO - LJ w D: Caves6 w A: SA, LC6</t>
  </si>
  <si>
    <t>Tarawa Atoll, Gilbert Islands</t>
  </si>
  <si>
    <t>CH: HH</t>
  </si>
  <si>
    <r>
      <t>PTO - LJ, Ov8</t>
    </r>
    <r>
      <rPr>
        <vertAlign val="superscript"/>
        <sz val="10"/>
        <rFont val="Calibri"/>
        <family val="2"/>
        <scheme val="minor"/>
      </rPr>
      <t xml:space="preserve"> CH: GEO PTO 1 (Pier-1)</t>
    </r>
    <r>
      <rPr>
        <sz val="10"/>
        <rFont val="Calibri"/>
        <family val="2"/>
        <scheme val="minor"/>
      </rPr>
      <t xml:space="preserve"> w D: FB2 w A: SA</t>
    </r>
  </si>
  <si>
    <t>Night Moves</t>
  </si>
  <si>
    <r>
      <t>PTO - LJ, Mist Ov8</t>
    </r>
    <r>
      <rPr>
        <vertAlign val="superscript"/>
        <sz val="10"/>
        <rFont val="Calibri"/>
        <family val="2"/>
        <scheme val="minor"/>
      </rPr>
      <t xml:space="preserve"> CH: GEO PTO 1 (VIL-1)</t>
    </r>
    <r>
      <rPr>
        <sz val="10"/>
        <rFont val="Calibri"/>
        <family val="2"/>
        <scheme val="minor"/>
      </rPr>
      <t xml:space="preserve"> w A: AS</t>
    </r>
  </si>
  <si>
    <t>South of Hill 123</t>
  </si>
  <si>
    <t>CH: GG</t>
  </si>
  <si>
    <t>Bordelon's Medal</t>
  </si>
  <si>
    <t>Betio, Tarawa Atoll, Gilbert Islands</t>
  </si>
  <si>
    <t>CH: II</t>
  </si>
  <si>
    <t>PTO - DJ w A: AE, Fanatic (A10.8)</t>
  </si>
  <si>
    <t>Encounter at Mount Austen</t>
  </si>
  <si>
    <t>A Breed Apart</t>
  </si>
  <si>
    <t>PTO - DJ w D: Dug-In AFV (D9.5) w A: Waterproofed AFV (G13.4221), Fanatic (A10.8)</t>
  </si>
  <si>
    <t>Battle of El Alamein Monster</t>
  </si>
  <si>
    <r>
      <t>EL Alamein</t>
    </r>
    <r>
      <rPr>
        <vertAlign val="superscript"/>
        <sz val="10"/>
        <rFont val="Calibri"/>
        <family val="2"/>
        <scheme val="minor"/>
      </rPr>
      <t xml:space="preserve"> Mon </t>
    </r>
    <r>
      <rPr>
        <sz val="10"/>
        <rFont val="Calibri"/>
        <family val="2"/>
        <scheme val="minor"/>
      </rPr>
      <t>1</t>
    </r>
  </si>
  <si>
    <r>
      <t>EL Alamein</t>
    </r>
    <r>
      <rPr>
        <vertAlign val="superscript"/>
        <sz val="10"/>
        <rFont val="Calibri"/>
        <family val="2"/>
        <scheme val="minor"/>
      </rPr>
      <t xml:space="preserve"> Mon </t>
    </r>
    <r>
      <rPr>
        <sz val="10"/>
        <rFont val="Calibri"/>
        <family val="2"/>
        <scheme val="minor"/>
      </rPr>
      <t>2</t>
    </r>
  </si>
  <si>
    <r>
      <t>EL Alamein</t>
    </r>
    <r>
      <rPr>
        <vertAlign val="superscript"/>
        <sz val="10"/>
        <rFont val="Calibri"/>
        <family val="2"/>
        <scheme val="minor"/>
      </rPr>
      <t xml:space="preserve"> Mon </t>
    </r>
    <r>
      <rPr>
        <sz val="10"/>
        <rFont val="Calibri"/>
        <family val="2"/>
        <scheme val="minor"/>
      </rPr>
      <t>3</t>
    </r>
  </si>
  <si>
    <r>
      <t>EL Alamein</t>
    </r>
    <r>
      <rPr>
        <vertAlign val="superscript"/>
        <sz val="10"/>
        <rFont val="Calibri"/>
        <family val="2"/>
        <scheme val="minor"/>
      </rPr>
      <t xml:space="preserve"> Mon </t>
    </r>
    <r>
      <rPr>
        <sz val="10"/>
        <rFont val="Calibri"/>
        <family val="2"/>
        <scheme val="minor"/>
      </rPr>
      <t>4</t>
    </r>
  </si>
  <si>
    <r>
      <t>EL Alamein</t>
    </r>
    <r>
      <rPr>
        <vertAlign val="superscript"/>
        <sz val="10"/>
        <rFont val="Calibri"/>
        <family val="2"/>
        <scheme val="minor"/>
      </rPr>
      <t xml:space="preserve"> Mon </t>
    </r>
    <r>
      <rPr>
        <sz val="10"/>
        <rFont val="Calibri"/>
        <family val="2"/>
        <scheme val="minor"/>
      </rPr>
      <t>5</t>
    </r>
  </si>
  <si>
    <r>
      <t>EL Alamein</t>
    </r>
    <r>
      <rPr>
        <vertAlign val="superscript"/>
        <sz val="10"/>
        <rFont val="Calibri"/>
        <family val="2"/>
        <scheme val="minor"/>
      </rPr>
      <t xml:space="preserve"> Mon </t>
    </r>
    <r>
      <rPr>
        <sz val="10"/>
        <rFont val="Calibri"/>
        <family val="2"/>
        <scheme val="minor"/>
      </rPr>
      <t>6</t>
    </r>
  </si>
  <si>
    <r>
      <t>EL Alamein</t>
    </r>
    <r>
      <rPr>
        <vertAlign val="superscript"/>
        <sz val="10"/>
        <rFont val="Calibri"/>
        <family val="2"/>
        <scheme val="minor"/>
      </rPr>
      <t xml:space="preserve"> Mon </t>
    </r>
    <r>
      <rPr>
        <sz val="10"/>
        <rFont val="Calibri"/>
        <family val="2"/>
        <scheme val="minor"/>
      </rPr>
      <t>7</t>
    </r>
  </si>
  <si>
    <r>
      <t>EL Alamein</t>
    </r>
    <r>
      <rPr>
        <vertAlign val="superscript"/>
        <sz val="10"/>
        <rFont val="Calibri"/>
        <family val="2"/>
        <scheme val="minor"/>
      </rPr>
      <t xml:space="preserve"> Mon </t>
    </r>
    <r>
      <rPr>
        <sz val="10"/>
        <rFont val="Calibri"/>
        <family val="2"/>
        <scheme val="minor"/>
      </rPr>
      <t>8</t>
    </r>
  </si>
  <si>
    <r>
      <t>EL Alamein</t>
    </r>
    <r>
      <rPr>
        <vertAlign val="superscript"/>
        <sz val="10"/>
        <rFont val="Calibri"/>
        <family val="2"/>
        <scheme val="minor"/>
      </rPr>
      <t xml:space="preserve"> Mon </t>
    </r>
    <r>
      <rPr>
        <sz val="10"/>
        <rFont val="Calibri"/>
        <family val="2"/>
        <scheme val="minor"/>
      </rPr>
      <t>9</t>
    </r>
  </si>
  <si>
    <r>
      <t>EL Alamein</t>
    </r>
    <r>
      <rPr>
        <vertAlign val="superscript"/>
        <sz val="10"/>
        <rFont val="Calibri"/>
        <family val="2"/>
        <scheme val="minor"/>
      </rPr>
      <t xml:space="preserve"> Mon </t>
    </r>
    <r>
      <rPr>
        <sz val="10"/>
        <rFont val="Calibri"/>
        <family val="2"/>
        <scheme val="minor"/>
      </rPr>
      <t>10</t>
    </r>
  </si>
  <si>
    <r>
      <t>Ov1</t>
    </r>
    <r>
      <rPr>
        <vertAlign val="superscript"/>
        <sz val="10"/>
        <rFont val="Calibri"/>
        <family val="2"/>
        <scheme val="minor"/>
      </rPr>
      <t xml:space="preserve"> CH: Hi 16</t>
    </r>
    <r>
      <rPr>
        <sz val="10"/>
        <rFont val="Calibri"/>
        <family val="2"/>
        <scheme val="minor"/>
      </rPr>
      <t xml:space="preserve"> </t>
    </r>
  </si>
  <si>
    <t>Kidney Ridge Pakfront</t>
  </si>
  <si>
    <t>Heat Haze (F11.621), Ov8 w A: Air1</t>
  </si>
  <si>
    <t>Der Tuefelsgarten</t>
  </si>
  <si>
    <t>CH: A w CH: B w CH: C w CH: D w CH: E w CH: F w CH: G w CH: H</t>
  </si>
  <si>
    <r>
      <rPr>
        <sz val="10"/>
        <color rgb="FFFF0000"/>
        <rFont val="Calibri"/>
        <family val="2"/>
        <scheme val="minor"/>
      </rPr>
      <t xml:space="preserve">CH: A </t>
    </r>
    <r>
      <rPr>
        <sz val="10"/>
        <color indexed="8"/>
        <rFont val="Calibri"/>
        <family val="2"/>
        <scheme val="minor"/>
      </rPr>
      <t xml:space="preserve">w </t>
    </r>
    <r>
      <rPr>
        <sz val="10"/>
        <color rgb="FFFF0000"/>
        <rFont val="Calibri"/>
        <family val="2"/>
        <scheme val="minor"/>
      </rPr>
      <t>CH: B</t>
    </r>
  </si>
  <si>
    <t>Raid on Ruin Ridge</t>
  </si>
  <si>
    <t>CH: A w CH: B w CH: C w CH: D w CH: E w CH: F</t>
  </si>
  <si>
    <t>D2/ A27</t>
  </si>
  <si>
    <r>
      <t>Heat Haze (F11.621), Ov2</t>
    </r>
    <r>
      <rPr>
        <vertAlign val="superscript"/>
        <sz val="10"/>
        <rFont val="Calibri"/>
        <family val="2"/>
        <scheme val="minor"/>
      </rPr>
      <t xml:space="preserve"> CH: Hi 16 &amp; CH: D29</t>
    </r>
    <r>
      <rPr>
        <sz val="10"/>
        <rFont val="Calibri"/>
        <family val="2"/>
        <scheme val="minor"/>
      </rPr>
      <t xml:space="preserve"> </t>
    </r>
  </si>
  <si>
    <r>
      <t>Ov3</t>
    </r>
    <r>
      <rPr>
        <vertAlign val="superscript"/>
        <sz val="10"/>
        <rFont val="Calibri"/>
        <family val="2"/>
        <scheme val="minor"/>
      </rPr>
      <t xml:space="preserve"> CH: Wd 14 &amp; CH: Hi8 &amp; CH: SND10</t>
    </r>
    <r>
      <rPr>
        <sz val="10"/>
        <rFont val="Calibri"/>
        <family val="2"/>
        <scheme val="minor"/>
      </rPr>
      <t xml:space="preserve"> w A: AE, Sappers (H1.23)</t>
    </r>
  </si>
  <si>
    <t>Italian Valor</t>
  </si>
  <si>
    <t>Near Deir El Shein, Egypt</t>
  </si>
  <si>
    <t>CH: A w CH: B</t>
  </si>
  <si>
    <r>
      <t>Heat Haze (F11.621), Ov2</t>
    </r>
    <r>
      <rPr>
        <vertAlign val="superscript"/>
        <sz val="10"/>
        <rFont val="Calibri"/>
        <family val="2"/>
        <scheme val="minor"/>
      </rPr>
      <t xml:space="preserve"> CH: Wd 7 &amp; CH: D14</t>
    </r>
    <r>
      <rPr>
        <sz val="10"/>
        <rFont val="Calibri"/>
        <family val="2"/>
        <scheme val="minor"/>
      </rPr>
      <t xml:space="preserve"> </t>
    </r>
  </si>
  <si>
    <r>
      <t>Ov3</t>
    </r>
    <r>
      <rPr>
        <vertAlign val="superscript"/>
        <sz val="10"/>
        <rFont val="Calibri"/>
        <family val="2"/>
        <scheme val="minor"/>
      </rPr>
      <t xml:space="preserve"> CH: Hi 51</t>
    </r>
    <r>
      <rPr>
        <sz val="10"/>
        <rFont val="Calibri"/>
        <family val="2"/>
        <scheme val="minor"/>
      </rPr>
      <t xml:space="preserve"> w D: BS</t>
    </r>
  </si>
  <si>
    <t>To El Mrier and Back</t>
  </si>
  <si>
    <t>CH: A w CH: B w CH: C</t>
  </si>
  <si>
    <t>D5/ A33</t>
  </si>
  <si>
    <t>Along the Rahman Track</t>
  </si>
  <si>
    <t>CH: A w CH: B w CH: C w CH: D w CH: E w CH: F w CH: G w CH: H w CH: I</t>
  </si>
  <si>
    <t>D13/ A32</t>
  </si>
  <si>
    <r>
      <t>Dust, Ov4</t>
    </r>
    <r>
      <rPr>
        <vertAlign val="superscript"/>
        <sz val="10"/>
        <rFont val="Calibri"/>
        <family val="2"/>
        <scheme val="minor"/>
      </rPr>
      <t xml:space="preserve"> CH: Hi 16, CH: Hi 8, CH: Wd 14, &amp; CH: D 29</t>
    </r>
    <r>
      <rPr>
        <sz val="10"/>
        <rFont val="Calibri"/>
        <family val="2"/>
        <scheme val="minor"/>
      </rPr>
      <t xml:space="preserve"> </t>
    </r>
  </si>
  <si>
    <r>
      <t>Ov4</t>
    </r>
    <r>
      <rPr>
        <vertAlign val="superscript"/>
        <sz val="10"/>
        <rFont val="Calibri"/>
        <family val="2"/>
        <scheme val="minor"/>
      </rPr>
      <t xml:space="preserve"> CH: Hi 16, CH: Hi 8, CH: Wd 14, &amp; CH: Hi 1</t>
    </r>
  </si>
  <si>
    <t>At Arm's Length</t>
  </si>
  <si>
    <t>D54/ A42</t>
  </si>
  <si>
    <r>
      <t>Ov2</t>
    </r>
    <r>
      <rPr>
        <vertAlign val="superscript"/>
        <sz val="10"/>
        <rFont val="Calibri"/>
        <family val="2"/>
        <scheme val="minor"/>
      </rPr>
      <t xml:space="preserve">  Wd 14, &amp; CH: D 29</t>
    </r>
  </si>
  <si>
    <r>
      <t>Gazala</t>
    </r>
    <r>
      <rPr>
        <vertAlign val="superscript"/>
        <sz val="10"/>
        <rFont val="Calibri"/>
        <family val="2"/>
        <scheme val="minor"/>
      </rPr>
      <t xml:space="preserve"> Mon </t>
    </r>
    <r>
      <rPr>
        <sz val="10"/>
        <rFont val="Calibri"/>
        <family val="2"/>
        <scheme val="minor"/>
      </rPr>
      <t>1</t>
    </r>
  </si>
  <si>
    <r>
      <t>Gazala</t>
    </r>
    <r>
      <rPr>
        <vertAlign val="superscript"/>
        <sz val="10"/>
        <rFont val="Calibri"/>
        <family val="2"/>
        <scheme val="minor"/>
      </rPr>
      <t xml:space="preserve"> Mon </t>
    </r>
    <r>
      <rPr>
        <sz val="10"/>
        <rFont val="Calibri"/>
        <family val="2"/>
        <scheme val="minor"/>
      </rPr>
      <t>2</t>
    </r>
  </si>
  <si>
    <r>
      <t>Gazala</t>
    </r>
    <r>
      <rPr>
        <vertAlign val="superscript"/>
        <sz val="10"/>
        <rFont val="Calibri"/>
        <family val="2"/>
        <scheme val="minor"/>
      </rPr>
      <t xml:space="preserve"> Mon </t>
    </r>
    <r>
      <rPr>
        <sz val="10"/>
        <rFont val="Calibri"/>
        <family val="2"/>
        <scheme val="minor"/>
      </rPr>
      <t>3</t>
    </r>
  </si>
  <si>
    <r>
      <t>Gazala</t>
    </r>
    <r>
      <rPr>
        <vertAlign val="superscript"/>
        <sz val="10"/>
        <rFont val="Calibri"/>
        <family val="2"/>
        <scheme val="minor"/>
      </rPr>
      <t xml:space="preserve"> Mon </t>
    </r>
    <r>
      <rPr>
        <sz val="10"/>
        <rFont val="Calibri"/>
        <family val="2"/>
        <scheme val="minor"/>
      </rPr>
      <t>4</t>
    </r>
  </si>
  <si>
    <r>
      <t>Gazala</t>
    </r>
    <r>
      <rPr>
        <vertAlign val="superscript"/>
        <sz val="10"/>
        <rFont val="Calibri"/>
        <family val="2"/>
        <scheme val="minor"/>
      </rPr>
      <t xml:space="preserve"> Mon </t>
    </r>
    <r>
      <rPr>
        <sz val="10"/>
        <rFont val="Calibri"/>
        <family val="2"/>
        <scheme val="minor"/>
      </rPr>
      <t>5</t>
    </r>
  </si>
  <si>
    <r>
      <t>Gazala</t>
    </r>
    <r>
      <rPr>
        <vertAlign val="superscript"/>
        <sz val="10"/>
        <rFont val="Calibri"/>
        <family val="2"/>
        <scheme val="minor"/>
      </rPr>
      <t xml:space="preserve"> Mon </t>
    </r>
    <r>
      <rPr>
        <sz val="10"/>
        <rFont val="Calibri"/>
        <family val="2"/>
        <scheme val="minor"/>
      </rPr>
      <t>6</t>
    </r>
  </si>
  <si>
    <r>
      <t>Gazala</t>
    </r>
    <r>
      <rPr>
        <vertAlign val="superscript"/>
        <sz val="10"/>
        <rFont val="Calibri"/>
        <family val="2"/>
        <scheme val="minor"/>
      </rPr>
      <t xml:space="preserve"> Mon </t>
    </r>
    <r>
      <rPr>
        <sz val="10"/>
        <rFont val="Calibri"/>
        <family val="2"/>
        <scheme val="minor"/>
      </rPr>
      <t>7</t>
    </r>
  </si>
  <si>
    <r>
      <t>Gazala</t>
    </r>
    <r>
      <rPr>
        <vertAlign val="superscript"/>
        <sz val="10"/>
        <rFont val="Calibri"/>
        <family val="2"/>
        <scheme val="minor"/>
      </rPr>
      <t xml:space="preserve"> Mon </t>
    </r>
    <r>
      <rPr>
        <sz val="10"/>
        <rFont val="Calibri"/>
        <family val="2"/>
        <scheme val="minor"/>
      </rPr>
      <t>8</t>
    </r>
  </si>
  <si>
    <r>
      <t>Gazala</t>
    </r>
    <r>
      <rPr>
        <vertAlign val="superscript"/>
        <sz val="10"/>
        <rFont val="Calibri"/>
        <family val="2"/>
        <scheme val="minor"/>
      </rPr>
      <t xml:space="preserve"> Mon </t>
    </r>
    <r>
      <rPr>
        <sz val="10"/>
        <rFont val="Calibri"/>
        <family val="2"/>
        <scheme val="minor"/>
      </rPr>
      <t>9</t>
    </r>
  </si>
  <si>
    <t>KR 1</t>
  </si>
  <si>
    <t>KR 2</t>
  </si>
  <si>
    <t>KR 3</t>
  </si>
  <si>
    <t>KR 4</t>
  </si>
  <si>
    <t>KR 5</t>
  </si>
  <si>
    <t>KR 6</t>
  </si>
  <si>
    <t>KR 7</t>
  </si>
  <si>
    <t>KR 8</t>
  </si>
  <si>
    <t>Krinkelt- Rocherath: Battle of the Twin Villages 1944</t>
  </si>
  <si>
    <t>Battle of Gazala Monster</t>
  </si>
  <si>
    <t>Cemetary Stand</t>
  </si>
  <si>
    <t>NY1</t>
  </si>
  <si>
    <t>NY2</t>
  </si>
  <si>
    <t>NY3</t>
  </si>
  <si>
    <t>NY4</t>
  </si>
  <si>
    <t>Purple Heart Pack</t>
  </si>
  <si>
    <t>East of Trois-Ponts - version 1.1</t>
  </si>
  <si>
    <t>Foggy Notions</t>
  </si>
  <si>
    <t>Euro-Pack 2: The Bulge Euro-Pack 54, ASL News Issue 28 ASL News 54, PH Pack: NY1</t>
  </si>
  <si>
    <t>A Town by any other Name</t>
  </si>
  <si>
    <t>Battle of the Bulge Pak 1 BP1  5, PH Pack: NY2</t>
  </si>
  <si>
    <t>Battle of the Bulge Pak 1 BP1  9, PH Pack: NY3</t>
  </si>
  <si>
    <t>Battle of the Bulge Pak 1 BP1 11, PH Pack: NY3</t>
  </si>
  <si>
    <t>Maxim Gorki</t>
  </si>
  <si>
    <t>MG 1</t>
  </si>
  <si>
    <t>MG 2</t>
  </si>
  <si>
    <t>MG 3</t>
  </si>
  <si>
    <t>MG 4</t>
  </si>
  <si>
    <t>MG 5</t>
  </si>
  <si>
    <t>MG 6</t>
  </si>
  <si>
    <t>MG 7</t>
  </si>
  <si>
    <t>MG 8</t>
  </si>
  <si>
    <t>MG 9</t>
  </si>
  <si>
    <t>MG 10</t>
  </si>
  <si>
    <t>MG 11</t>
  </si>
  <si>
    <t>MG 12</t>
  </si>
  <si>
    <t>The Clash of Armor</t>
  </si>
  <si>
    <r>
      <t>Heat Haze (F11.621), Ov2</t>
    </r>
    <r>
      <rPr>
        <vertAlign val="superscript"/>
        <sz val="10"/>
        <rFont val="Calibri"/>
        <family val="2"/>
        <scheme val="minor"/>
      </rPr>
      <t xml:space="preserve"> CH: Hi 16 &amp; CH: Hi 8</t>
    </r>
    <r>
      <rPr>
        <sz val="10"/>
        <rFont val="Calibri"/>
        <family val="2"/>
        <scheme val="minor"/>
      </rPr>
      <t xml:space="preserve"> </t>
    </r>
  </si>
  <si>
    <t>The Group Cruwell Feint</t>
  </si>
  <si>
    <t>Heat Haze (F11.621)</t>
  </si>
  <si>
    <t>Action at Point 171</t>
  </si>
  <si>
    <t>The Panzer Thrust is Slowed</t>
  </si>
  <si>
    <t>Heat Haze (F11.621) w D: Tr11 w A: Tr14, MC3</t>
  </si>
  <si>
    <t>The Destruction of the 150th Brigade</t>
  </si>
  <si>
    <t>The Cauldron, Near Bir El Harmat, Libya</t>
  </si>
  <si>
    <t>D10/ A43</t>
  </si>
  <si>
    <t>Crisis at Knightsbridge</t>
  </si>
  <si>
    <t>D30/ A50</t>
  </si>
  <si>
    <t>Dust</t>
  </si>
  <si>
    <r>
      <t>Ov1</t>
    </r>
    <r>
      <rPr>
        <vertAlign val="superscript"/>
        <sz val="10"/>
        <rFont val="Calibri"/>
        <family val="2"/>
        <scheme val="minor"/>
      </rPr>
      <t xml:space="preserve"> CH: Hi 1</t>
    </r>
    <r>
      <rPr>
        <sz val="10"/>
        <rFont val="Calibri"/>
        <family val="2"/>
        <scheme val="minor"/>
      </rPr>
      <t xml:space="preserve"> w D: Fanatic (A10.8) w A: Air3</t>
    </r>
  </si>
  <si>
    <t>D6/ A24</t>
  </si>
  <si>
    <t>D: Tr8 w A: Air3, Tr10, MC3</t>
  </si>
  <si>
    <t>RB Cellars (O6), Ov6, HtH, Marketplace (B23.73(</t>
  </si>
  <si>
    <t>DS, FS w D: Ammo Vehicle4, FB2</t>
  </si>
  <si>
    <r>
      <t>Spanish Republican</t>
    </r>
    <r>
      <rPr>
        <vertAlign val="superscript"/>
        <sz val="10"/>
        <rFont val="Calibri"/>
        <family val="2"/>
        <scheme val="minor"/>
      </rPr>
      <t xml:space="preserve"> 12 R</t>
    </r>
  </si>
  <si>
    <r>
      <rPr>
        <sz val="10"/>
        <color rgb="FFFF0000"/>
        <rFont val="Calibri"/>
        <family val="2"/>
        <scheme val="minor"/>
      </rPr>
      <t>04</t>
    </r>
    <r>
      <rPr>
        <sz val="10"/>
        <rFont val="Calibri"/>
        <family val="2"/>
        <scheme val="minor"/>
      </rPr>
      <t xml:space="preserve"> w </t>
    </r>
    <r>
      <rPr>
        <sz val="10"/>
        <color rgb="FFFF0000"/>
        <rFont val="Calibri"/>
        <family val="2"/>
        <scheme val="minor"/>
      </rPr>
      <t>42</t>
    </r>
  </si>
  <si>
    <t>GS w D: Ski2</t>
  </si>
  <si>
    <t>Parker's Silver Star</t>
  </si>
  <si>
    <t>Second Wave</t>
  </si>
  <si>
    <t>East of Krinkelt- Rocherath, Belgium</t>
  </si>
  <si>
    <t>"Two Four One"</t>
  </si>
  <si>
    <t>Lausdell, Belgium</t>
  </si>
  <si>
    <t>CH: Krinkelt-Rocherath</t>
  </si>
  <si>
    <t>Lausell Mad Minute</t>
  </si>
  <si>
    <t>Death Trap for Panzers</t>
  </si>
  <si>
    <t>Krinkelt- Rocherath, Belgium</t>
  </si>
  <si>
    <t>D26/ A31</t>
  </si>
  <si>
    <t>Night Melee</t>
  </si>
  <si>
    <t>No Bug Out</t>
  </si>
  <si>
    <t>Battle of the Twin Villages</t>
  </si>
  <si>
    <t>D86/ A65</t>
  </si>
  <si>
    <t>When I call Roll</t>
  </si>
  <si>
    <t>Dog Green Beach, Vierville-Sur-Mer, Normandy, France</t>
  </si>
  <si>
    <t>Ov2, Low Seawall (G13.6) all GL FB w A: SA, LC7</t>
  </si>
  <si>
    <t>Better Late than Never</t>
  </si>
  <si>
    <t>Point-Du-Hoc, Normandy, France</t>
  </si>
  <si>
    <r>
      <rPr>
        <sz val="10"/>
        <color rgb="FFFF0000"/>
        <rFont val="Calibri"/>
        <family val="2"/>
        <scheme val="minor"/>
      </rPr>
      <t>40</t>
    </r>
    <r>
      <rPr>
        <sz val="10"/>
        <rFont val="Calibri"/>
        <family val="2"/>
        <scheme val="minor"/>
      </rPr>
      <t xml:space="preserve"> w 16 w </t>
    </r>
    <r>
      <rPr>
        <sz val="10"/>
        <color rgb="FFFF0000"/>
        <rFont val="Calibri"/>
        <family val="2"/>
        <scheme val="minor"/>
      </rPr>
      <t>55</t>
    </r>
    <r>
      <rPr>
        <sz val="10"/>
        <rFont val="Calibri"/>
        <family val="2"/>
        <scheme val="minor"/>
      </rPr>
      <t xml:space="preserve"> w </t>
    </r>
    <r>
      <rPr>
        <sz val="10"/>
        <color rgb="FFFF0000"/>
        <rFont val="Calibri"/>
        <family val="2"/>
        <scheme val="minor"/>
      </rPr>
      <t>54</t>
    </r>
  </si>
  <si>
    <t>That Damn Bridge</t>
  </si>
  <si>
    <t>Grandcamp-Les-Bains, France</t>
  </si>
  <si>
    <t>46 w 40 w 50</t>
  </si>
  <si>
    <t>Ov3, BC w A: Dare-Death Squad (G18.6), Fanatic (A10.8)</t>
  </si>
  <si>
    <t>Linkup</t>
  </si>
  <si>
    <t>Auville-Sur-Le-Vey, France</t>
  </si>
  <si>
    <t>54 w 72</t>
  </si>
  <si>
    <t>Cota's Last Stand?</t>
  </si>
  <si>
    <t>Montmartin-Sur-Graignes, France</t>
  </si>
  <si>
    <r>
      <rPr>
        <sz val="10"/>
        <color rgb="FFFF0000"/>
        <rFont val="Calibri"/>
        <family val="2"/>
        <scheme val="minor"/>
      </rPr>
      <t>54</t>
    </r>
    <r>
      <rPr>
        <sz val="10"/>
        <rFont val="Calibri"/>
        <family val="2"/>
        <scheme val="minor"/>
      </rPr>
      <t xml:space="preserve"> w </t>
    </r>
    <r>
      <rPr>
        <sz val="10"/>
        <color rgb="FFFF0000"/>
        <rFont val="Calibri"/>
        <family val="2"/>
        <scheme val="minor"/>
      </rPr>
      <t>55</t>
    </r>
  </si>
  <si>
    <t>Helluva Patrol Leader</t>
  </si>
  <si>
    <r>
      <rPr>
        <sz val="10"/>
        <color rgb="FFFF0000"/>
        <rFont val="Calibri"/>
        <family val="2"/>
        <scheme val="minor"/>
      </rPr>
      <t>54</t>
    </r>
    <r>
      <rPr>
        <sz val="10"/>
        <rFont val="Calibri"/>
        <family val="2"/>
        <scheme val="minor"/>
      </rPr>
      <t xml:space="preserve"> w </t>
    </r>
    <r>
      <rPr>
        <sz val="10"/>
        <color rgb="FFFF0000"/>
        <rFont val="Calibri"/>
        <family val="2"/>
        <scheme val="minor"/>
      </rPr>
      <t>59</t>
    </r>
  </si>
  <si>
    <t>Better Fields of Fire</t>
  </si>
  <si>
    <t>Fort Penfield, France</t>
  </si>
  <si>
    <t>D14/ A9 or 11</t>
  </si>
  <si>
    <t>Ov1, FB1, BC w A: Fanatic (A10.8)</t>
  </si>
  <si>
    <t>Yes Sir!</t>
  </si>
  <si>
    <t>Kerrognant, France</t>
  </si>
  <si>
    <t>D7/ A8 or 13</t>
  </si>
  <si>
    <t>Not Bad for a Lone Croc</t>
  </si>
  <si>
    <t>Fort Montbarey, France</t>
  </si>
  <si>
    <r>
      <rPr>
        <sz val="10"/>
        <color rgb="FFFF0000"/>
        <rFont val="Calibri"/>
        <family val="2"/>
        <scheme val="minor"/>
      </rPr>
      <t>55</t>
    </r>
    <r>
      <rPr>
        <sz val="10"/>
        <rFont val="Calibri"/>
        <family val="2"/>
        <scheme val="minor"/>
      </rPr>
      <t xml:space="preserve"> w </t>
    </r>
    <r>
      <rPr>
        <sz val="10"/>
        <color rgb="FFFF0000"/>
        <rFont val="Calibri"/>
        <family val="2"/>
        <scheme val="minor"/>
      </rPr>
      <t>61</t>
    </r>
    <r>
      <rPr>
        <sz val="10"/>
        <rFont val="Calibri"/>
        <family val="2"/>
        <scheme val="minor"/>
      </rPr>
      <t xml:space="preserve"> w </t>
    </r>
    <r>
      <rPr>
        <sz val="10"/>
        <color rgb="FFFF0000"/>
        <rFont val="Calibri"/>
        <family val="2"/>
        <scheme val="minor"/>
      </rPr>
      <t>63</t>
    </r>
    <r>
      <rPr>
        <sz val="10"/>
        <rFont val="Calibri"/>
        <family val="2"/>
        <scheme val="minor"/>
      </rPr>
      <t xml:space="preserve"> w </t>
    </r>
    <r>
      <rPr>
        <sz val="10"/>
        <color rgb="FFFF0000"/>
        <rFont val="Calibri"/>
        <family val="2"/>
        <scheme val="minor"/>
      </rPr>
      <t>71</t>
    </r>
  </si>
  <si>
    <t>Ov1, BC, FB w A: AE, Sappers (H1.23)</t>
  </si>
  <si>
    <t>Display of Enthusiasm</t>
  </si>
  <si>
    <t>Breberen, Germany</t>
  </si>
  <si>
    <r>
      <rPr>
        <sz val="10"/>
        <color rgb="FFFF0000"/>
        <rFont val="Calibri"/>
        <family val="2"/>
        <scheme val="minor"/>
      </rPr>
      <t>1b</t>
    </r>
    <r>
      <rPr>
        <sz val="10"/>
        <rFont val="Calibri"/>
        <family val="2"/>
        <scheme val="minor"/>
      </rPr>
      <t xml:space="preserve"> w </t>
    </r>
    <r>
      <rPr>
        <sz val="10"/>
        <color rgb="FFFF0000"/>
        <rFont val="Calibri"/>
        <family val="2"/>
        <scheme val="minor"/>
      </rPr>
      <t>57</t>
    </r>
    <r>
      <rPr>
        <sz val="10"/>
        <rFont val="Calibri"/>
        <family val="2"/>
        <scheme val="minor"/>
      </rPr>
      <t xml:space="preserve"> w </t>
    </r>
    <r>
      <rPr>
        <sz val="10"/>
        <color rgb="FFFF0000"/>
        <rFont val="Calibri"/>
        <family val="2"/>
        <scheme val="minor"/>
      </rPr>
      <t>72</t>
    </r>
    <r>
      <rPr>
        <sz val="10"/>
        <rFont val="Calibri"/>
        <family val="2"/>
        <scheme val="minor"/>
      </rPr>
      <t xml:space="preserve"> w </t>
    </r>
    <r>
      <rPr>
        <sz val="10"/>
        <color rgb="FFFF0000"/>
        <rFont val="Calibri"/>
        <family val="2"/>
        <scheme val="minor"/>
      </rPr>
      <t>3b</t>
    </r>
  </si>
  <si>
    <t>Additions/ Changes to CoW 2015</t>
  </si>
  <si>
    <t>Hürtgen Hell</t>
  </si>
  <si>
    <t>ASL Journal 11</t>
  </si>
  <si>
    <t>All the Stops</t>
  </si>
  <si>
    <t>Wieleszew, Poland</t>
  </si>
  <si>
    <t>For Pride's Sake</t>
  </si>
  <si>
    <t>PotPot, Santa Maria, Luzon, the Phillipines</t>
  </si>
  <si>
    <r>
      <rPr>
        <sz val="10"/>
        <color rgb="FFFF0000"/>
        <rFont val="Calibri"/>
        <family val="2"/>
        <scheme val="minor"/>
      </rPr>
      <t>57</t>
    </r>
    <r>
      <rPr>
        <sz val="10"/>
        <rFont val="Calibri"/>
        <family val="2"/>
        <scheme val="minor"/>
      </rPr>
      <t xml:space="preserve"> w</t>
    </r>
    <r>
      <rPr>
        <sz val="10"/>
        <color rgb="FFFF0000"/>
        <rFont val="Calibri"/>
        <family val="2"/>
        <scheme val="minor"/>
      </rPr>
      <t xml:space="preserve"> 67</t>
    </r>
  </si>
  <si>
    <t>Dispatches From the Bunker</t>
  </si>
  <si>
    <t>DftB  # 40</t>
  </si>
  <si>
    <t>DftB  # 41</t>
  </si>
  <si>
    <t>Operation Olive: Gothis Line 1944</t>
  </si>
  <si>
    <t>Omaha East Monster Edition (2014)</t>
  </si>
  <si>
    <t>Kharkov: Backhand Blow (2015)</t>
  </si>
  <si>
    <t>I would especially like to thank the individuals' tremendous efforts in providing missing information on the scenarios that I do not own. Without their help there would be very large gaps in this database. If any of you would be kind enough to send me some of the missing data I would also greatly appreciate that. Some of the various Australian groups &amp; Front Range ASL Groups information would fill in large gaps</t>
  </si>
  <si>
    <t>VV93</t>
  </si>
  <si>
    <t>VV94</t>
  </si>
  <si>
    <t>VV95</t>
  </si>
  <si>
    <t>VV97</t>
  </si>
  <si>
    <t>VV98</t>
  </si>
  <si>
    <t>VV99</t>
  </si>
  <si>
    <t>Promenade a Viipuri</t>
  </si>
  <si>
    <t>Vae Victis Issue 124</t>
  </si>
  <si>
    <t>Vae Victis Issue 125</t>
  </si>
  <si>
    <t>SAGA Tournament Scenario 1991 -</t>
  </si>
  <si>
    <t>SAGA Tournament Scenario 1993</t>
  </si>
  <si>
    <t>SAGA Tournament Scenario 1993 -Paul Hasseler</t>
  </si>
  <si>
    <t>SAGA Tournament Scenario 1994</t>
  </si>
  <si>
    <t>SAGA Tournament Scenario 1994 -Mark Bretherton</t>
  </si>
  <si>
    <t>SAGA Tournament Scenario 1995 - Mark McGilchrist</t>
  </si>
  <si>
    <t>SAGA Tournament Scenario 1995 - Alan Smee</t>
  </si>
  <si>
    <t>SAGA Tournament Scenario 1996 - Les Kramer</t>
  </si>
  <si>
    <t>SAGA Tournament Scenario 1996</t>
  </si>
  <si>
    <t>SAGA Tournament Scenario 1997 -Gordon McClelland</t>
  </si>
  <si>
    <t>SAGA Tournament Scenario 1998 - D.Wilson &amp; D.Bishop</t>
  </si>
  <si>
    <t>SAGA Tournament Scenario 1998 -Derek Ward</t>
  </si>
  <si>
    <t>SAGA Tournament Scenario 1999 -Alan Smee</t>
  </si>
  <si>
    <t>SAGA Tournament Scenario 1999 -Mark Bretherton</t>
  </si>
  <si>
    <t>SAGA Tournament Scenario 2000 -David Longworth</t>
  </si>
  <si>
    <t>SAGA Tournament Scenario 2000 -Rishard Weiley</t>
  </si>
  <si>
    <t>SAGA Tournament Scenario 2001 - Gordon McClelland</t>
  </si>
  <si>
    <t>SAGA Tournament Scenario 2001 - Martin Silverton</t>
  </si>
  <si>
    <t>SAGA Tournament Scenario 2002 -Paul Seage</t>
  </si>
  <si>
    <t>Total Axis Pack 2: A World Aflame</t>
  </si>
  <si>
    <t>Ost Front Pack 3: Operation Barbarossa</t>
  </si>
  <si>
    <t>Dispatches From the Bunker Issue 42</t>
  </si>
  <si>
    <t>Dispatches From the Bunker Issue 43</t>
  </si>
  <si>
    <t>St Lo: The Battles of Hill 192</t>
  </si>
  <si>
    <t>BFP 5: Poland in Flames</t>
  </si>
  <si>
    <t>BFP-105</t>
  </si>
  <si>
    <t>BFP-106</t>
  </si>
  <si>
    <t>BFP-107</t>
  </si>
  <si>
    <t>BFP-108</t>
  </si>
  <si>
    <t>BFP-109</t>
  </si>
  <si>
    <t>BFP-110</t>
  </si>
  <si>
    <t>BFP-111</t>
  </si>
  <si>
    <t>BFP-112</t>
  </si>
  <si>
    <t>BFP-113</t>
  </si>
  <si>
    <t>BFP-114</t>
  </si>
  <si>
    <t>BFP-115</t>
  </si>
  <si>
    <t>BFP-116</t>
  </si>
  <si>
    <t>BFP-117</t>
  </si>
  <si>
    <t>BFP-118</t>
  </si>
  <si>
    <t>BFP-119</t>
  </si>
  <si>
    <t>BFP-120</t>
  </si>
  <si>
    <t>BFP-121</t>
  </si>
  <si>
    <t>BFP-122</t>
  </si>
  <si>
    <t>BFP-123</t>
  </si>
  <si>
    <t>BFP-124</t>
  </si>
  <si>
    <t>BFP-125</t>
  </si>
  <si>
    <t>BFP-126</t>
  </si>
  <si>
    <t>BFP-127</t>
  </si>
  <si>
    <t>BFP-128</t>
  </si>
  <si>
    <t>BFP-129</t>
  </si>
  <si>
    <t>BFP-130</t>
  </si>
  <si>
    <t>BFP-131</t>
  </si>
  <si>
    <t>BFP-132</t>
  </si>
  <si>
    <t>BFP-133</t>
  </si>
  <si>
    <t>BFP-134</t>
  </si>
  <si>
    <t>BFP-135</t>
  </si>
  <si>
    <t>BFP-136</t>
  </si>
  <si>
    <t>BFP-137</t>
  </si>
  <si>
    <t>BFP-138</t>
  </si>
  <si>
    <t>BFP-139</t>
  </si>
  <si>
    <t>BFP-140</t>
  </si>
  <si>
    <t>BFP-141</t>
  </si>
  <si>
    <t>BFP-142</t>
  </si>
  <si>
    <t>BFP-143</t>
  </si>
  <si>
    <t>BFP-144</t>
  </si>
  <si>
    <t>BFP-145</t>
  </si>
  <si>
    <t>BFP-146</t>
  </si>
  <si>
    <t>BFP-147</t>
  </si>
  <si>
    <t>BFP-148</t>
  </si>
  <si>
    <t>BFP-149</t>
  </si>
  <si>
    <t>March Madness 2016: The Very Best Of</t>
  </si>
  <si>
    <t>The Very Best of March Madness 2016</t>
  </si>
  <si>
    <t>The Very Best of March Madness 2016; March Madness 2000 Tournament Scenario MMMM2</t>
  </si>
  <si>
    <t>March Madness 2012 Double Blind Pack; March Madness 2000 Tournament Scenario MMMM2</t>
  </si>
  <si>
    <t>ASL Module 3a: Yanks 2</t>
  </si>
  <si>
    <t>Rally Point 12: Schwerpunkt's Greatest Hits II</t>
  </si>
  <si>
    <t>RPT111</t>
  </si>
  <si>
    <t>RPT112</t>
  </si>
  <si>
    <t>RPT113</t>
  </si>
  <si>
    <t>RPT114</t>
  </si>
  <si>
    <t>RPT115</t>
  </si>
  <si>
    <t>RPT116</t>
  </si>
  <si>
    <t>RPT117</t>
  </si>
  <si>
    <t>RPT118</t>
  </si>
  <si>
    <t>RPT119</t>
  </si>
  <si>
    <t>RPT120</t>
  </si>
  <si>
    <t>Rally Point 13: The Yanks are Coming!</t>
  </si>
  <si>
    <t>RPT121</t>
  </si>
  <si>
    <t>RPT122</t>
  </si>
  <si>
    <t>RPT123</t>
  </si>
  <si>
    <t>RPT124</t>
  </si>
  <si>
    <t>RPT125</t>
  </si>
  <si>
    <t>RPT126</t>
  </si>
  <si>
    <t>RPT127</t>
  </si>
  <si>
    <t>RPT128</t>
  </si>
  <si>
    <t>RPT129</t>
  </si>
  <si>
    <t>RPT130</t>
  </si>
  <si>
    <t>Schwerpunkt Issue 22</t>
  </si>
  <si>
    <t>SP253</t>
  </si>
  <si>
    <t>SP254</t>
  </si>
  <si>
    <t>SP255</t>
  </si>
  <si>
    <t>SP256</t>
  </si>
  <si>
    <t>SP257</t>
  </si>
  <si>
    <t>SP258</t>
  </si>
  <si>
    <t>SP259</t>
  </si>
  <si>
    <t>SP260</t>
  </si>
  <si>
    <t>SP261</t>
  </si>
  <si>
    <t>SP262</t>
  </si>
  <si>
    <t>SP263</t>
  </si>
  <si>
    <t>SP264</t>
  </si>
  <si>
    <t>De Zwarte Duivels</t>
  </si>
  <si>
    <t>Rotterdam, The Netherlands</t>
  </si>
  <si>
    <r>
      <t xml:space="preserve">20 </t>
    </r>
    <r>
      <rPr>
        <sz val="10"/>
        <rFont val="Calibri"/>
        <family val="2"/>
        <scheme val="minor"/>
      </rPr>
      <t>w</t>
    </r>
    <r>
      <rPr>
        <sz val="10"/>
        <color rgb="FFFF0000"/>
        <rFont val="Calibri"/>
        <family val="2"/>
        <scheme val="minor"/>
      </rPr>
      <t xml:space="preserve"> 23</t>
    </r>
  </si>
  <si>
    <t>D0/ A2</t>
  </si>
  <si>
    <t>D0/ A1</t>
  </si>
  <si>
    <t>Propitious Arrival</t>
  </si>
  <si>
    <r>
      <t xml:space="preserve">2 </t>
    </r>
    <r>
      <rPr>
        <sz val="10"/>
        <rFont val="Calibri"/>
        <family val="2"/>
        <scheme val="minor"/>
      </rPr>
      <t>w</t>
    </r>
    <r>
      <rPr>
        <sz val="10"/>
        <color rgb="FFFF0000"/>
        <rFont val="Calibri"/>
        <family val="2"/>
        <scheme val="minor"/>
      </rPr>
      <t xml:space="preserve"> 11 </t>
    </r>
    <r>
      <rPr>
        <sz val="10"/>
        <rFont val="Calibri"/>
        <family val="2"/>
        <scheme val="minor"/>
      </rPr>
      <t>w</t>
    </r>
    <r>
      <rPr>
        <sz val="10"/>
        <color rgb="FFFF0000"/>
        <rFont val="Calibri"/>
        <family val="2"/>
        <scheme val="minor"/>
      </rPr>
      <t xml:space="preserve"> 59 </t>
    </r>
    <r>
      <rPr>
        <sz val="10"/>
        <rFont val="Calibri"/>
        <family val="2"/>
        <scheme val="minor"/>
      </rPr>
      <t>w</t>
    </r>
    <r>
      <rPr>
        <sz val="10"/>
        <color rgb="FFFF0000"/>
        <rFont val="Calibri"/>
        <family val="2"/>
        <scheme val="minor"/>
      </rPr>
      <t xml:space="preserve"> 70</t>
    </r>
  </si>
  <si>
    <t>Anatoly's Ambush</t>
  </si>
  <si>
    <t>Il'Kovo, Russia</t>
  </si>
  <si>
    <t>67 w 75</t>
  </si>
  <si>
    <t>De Veer's Counterattack</t>
  </si>
  <si>
    <t>Java, The Netherlands East Indies</t>
  </si>
  <si>
    <t>2b</t>
  </si>
  <si>
    <t>Jerry by the Bushel</t>
  </si>
  <si>
    <t>Amaye-Sur-Seulles, France</t>
  </si>
  <si>
    <t>p w 73</t>
  </si>
  <si>
    <t>Operation Blackwater</t>
  </si>
  <si>
    <t>Saint Pierre-La-Vieille, France</t>
  </si>
  <si>
    <t>70 w 71</t>
  </si>
  <si>
    <t>Corridor to Extinction</t>
  </si>
  <si>
    <t>Waidhofen, Austria</t>
  </si>
  <si>
    <t>Frosty the Snowman</t>
  </si>
  <si>
    <t>near Summa, Finland</t>
  </si>
  <si>
    <r>
      <t xml:space="preserve">63 </t>
    </r>
    <r>
      <rPr>
        <sz val="10"/>
        <rFont val="Calibri"/>
        <family val="2"/>
        <scheme val="minor"/>
      </rPr>
      <t>w</t>
    </r>
    <r>
      <rPr>
        <sz val="10"/>
        <color rgb="FFFF0000"/>
        <rFont val="Calibri"/>
        <family val="2"/>
        <scheme val="minor"/>
      </rPr>
      <t xml:space="preserve"> 69</t>
    </r>
  </si>
  <si>
    <t>D1/ A0</t>
  </si>
  <si>
    <t>GS, Russian Early War Doctrine (A25.212) w D: WC</t>
  </si>
  <si>
    <t>Gunning for Gas</t>
  </si>
  <si>
    <t>Ordzhonikidze, Russia</t>
  </si>
  <si>
    <t>A: NKVD (VotG 22)</t>
  </si>
  <si>
    <t>Urdom Done</t>
  </si>
  <si>
    <t>Urdom, Russia</t>
  </si>
  <si>
    <t>DS, FS, Drifts (E3.75), WC w D: Skis3, AE w A: MOL</t>
  </si>
  <si>
    <t>Snova Snare</t>
  </si>
  <si>
    <t>Druzhavetski, Russia</t>
  </si>
  <si>
    <t>D0/ A3</t>
  </si>
  <si>
    <t>Meet the Old Boss</t>
  </si>
  <si>
    <t>Gyapjut, Hungary</t>
  </si>
  <si>
    <t>D2/ A0</t>
  </si>
  <si>
    <t xml:space="preserve">Ov2, NQ </t>
  </si>
  <si>
    <r>
      <t>Romanians</t>
    </r>
    <r>
      <rPr>
        <vertAlign val="superscript"/>
        <sz val="10"/>
        <rFont val="Calibri"/>
        <family val="2"/>
        <scheme val="minor"/>
      </rPr>
      <t xml:space="preserve"> 12 R</t>
    </r>
  </si>
  <si>
    <t>Fireball!</t>
  </si>
  <si>
    <t>Let'er Buck!</t>
  </si>
  <si>
    <t>Disotta, Italy</t>
  </si>
  <si>
    <t>Holding Korte</t>
  </si>
  <si>
    <t>Korte, Germany</t>
  </si>
  <si>
    <t>17z w 71</t>
  </si>
  <si>
    <t>The Undaunted</t>
  </si>
  <si>
    <t>Hambach, Germany</t>
  </si>
  <si>
    <t>u w 17</t>
  </si>
  <si>
    <t>A: Sappers (H1.22)</t>
  </si>
  <si>
    <r>
      <t xml:space="preserve">American </t>
    </r>
    <r>
      <rPr>
        <vertAlign val="superscript"/>
        <sz val="10"/>
        <rFont val="Calibri"/>
        <family val="2"/>
        <scheme val="minor"/>
      </rPr>
      <t>4</t>
    </r>
  </si>
  <si>
    <t>Bazooka Butts</t>
  </si>
  <si>
    <t>Hollen, Germany</t>
  </si>
  <si>
    <t>The Steinstrass Funnel</t>
  </si>
  <si>
    <t>south of Steinstrass, Germany</t>
  </si>
  <si>
    <t>5 w 70 w 52</t>
  </si>
  <si>
    <t>D4/ A0</t>
  </si>
  <si>
    <t>Suarions at Suggerath</t>
  </si>
  <si>
    <t>Suggerath, Germany</t>
  </si>
  <si>
    <r>
      <t xml:space="preserve">72 w </t>
    </r>
    <r>
      <rPr>
        <sz val="10"/>
        <color rgb="FFFF0000"/>
        <rFont val="Calibri"/>
        <family val="2"/>
        <scheme val="minor"/>
      </rPr>
      <t>2a</t>
    </r>
    <r>
      <rPr>
        <sz val="10"/>
        <rFont val="Calibri"/>
        <family val="2"/>
        <scheme val="minor"/>
      </rPr>
      <t xml:space="preserve"> w </t>
    </r>
    <r>
      <rPr>
        <sz val="10"/>
        <color rgb="FFFF0000"/>
        <rFont val="Calibri"/>
        <family val="2"/>
        <scheme val="minor"/>
      </rPr>
      <t>5b</t>
    </r>
  </si>
  <si>
    <r>
      <t xml:space="preserve">49 w </t>
    </r>
    <r>
      <rPr>
        <sz val="10"/>
        <color rgb="FFFF0000"/>
        <rFont val="Calibri"/>
        <family val="2"/>
        <scheme val="minor"/>
      </rPr>
      <t>3b</t>
    </r>
    <r>
      <rPr>
        <sz val="10"/>
        <rFont val="Calibri"/>
        <family val="2"/>
        <scheme val="minor"/>
      </rPr>
      <t xml:space="preserve"> w </t>
    </r>
    <r>
      <rPr>
        <sz val="10"/>
        <color rgb="FFFF0000"/>
        <rFont val="Calibri"/>
        <family val="2"/>
        <scheme val="minor"/>
      </rPr>
      <t>6b</t>
    </r>
  </si>
  <si>
    <t>D0/ A6</t>
  </si>
  <si>
    <t>Hubba, Hubba, One more Time</t>
  </si>
  <si>
    <t>American Banzai</t>
  </si>
  <si>
    <t>Biffontaine, France</t>
  </si>
  <si>
    <r>
      <rPr>
        <sz val="10"/>
        <color rgb="FFFF0000"/>
        <rFont val="Calibri"/>
        <family val="2"/>
        <scheme val="minor"/>
      </rPr>
      <t>2a</t>
    </r>
    <r>
      <rPr>
        <sz val="10"/>
        <rFont val="Calibri"/>
        <family val="2"/>
        <scheme val="minor"/>
      </rPr>
      <t xml:space="preserve"> w </t>
    </r>
    <r>
      <rPr>
        <sz val="10"/>
        <color rgb="FFFF0000"/>
        <rFont val="Calibri"/>
        <family val="2"/>
        <scheme val="minor"/>
      </rPr>
      <t>5a</t>
    </r>
  </si>
  <si>
    <t>LV w A: CC per G1.64, Declare Banzai (G1.5)</t>
  </si>
  <si>
    <t>Stumbling through the Steigerwald</t>
  </si>
  <si>
    <t>Weigenheim, Germany</t>
  </si>
  <si>
    <r>
      <rPr>
        <sz val="10"/>
        <color rgb="FFFF0000"/>
        <rFont val="Calibri"/>
        <family val="2"/>
        <scheme val="minor"/>
      </rPr>
      <t>50</t>
    </r>
    <r>
      <rPr>
        <sz val="10"/>
        <rFont val="Calibri"/>
        <family val="2"/>
        <scheme val="minor"/>
      </rPr>
      <t xml:space="preserve"> w </t>
    </r>
    <r>
      <rPr>
        <sz val="10"/>
        <color rgb="FFFF0000"/>
        <rFont val="Calibri"/>
        <family val="2"/>
        <scheme val="minor"/>
      </rPr>
      <t>67</t>
    </r>
  </si>
  <si>
    <t>Pine, Ov1 w D: Inexperienced Crews (D3.45)</t>
  </si>
  <si>
    <t>The Legrew Maneuver</t>
  </si>
  <si>
    <t>West Front Series # 9: Grand Hotel Britannia</t>
  </si>
  <si>
    <t>DB127</t>
  </si>
  <si>
    <t>Vlissingen, Walcheren Islands, Netherlands</t>
  </si>
  <si>
    <t>Pacific War Series # 9: Unnoticed Victory</t>
  </si>
  <si>
    <t>DB128</t>
  </si>
  <si>
    <t>Ov4, LV, Hillocks (F6)</t>
  </si>
  <si>
    <t>Germany 1945 Series # 2: Silencing Sinzig</t>
  </si>
  <si>
    <t>DB129</t>
  </si>
  <si>
    <t>Sinzig, Germany</t>
  </si>
  <si>
    <t>D0/ A7</t>
  </si>
  <si>
    <t>CI w D: AE w A: AE, Tr5</t>
  </si>
  <si>
    <t>DB130</t>
  </si>
  <si>
    <t>Grossdeutschland Series # 4: Tigers and Flame</t>
  </si>
  <si>
    <t>near Ljubimowka, Russia</t>
  </si>
  <si>
    <r>
      <t xml:space="preserve">1a w </t>
    </r>
    <r>
      <rPr>
        <sz val="10"/>
        <color rgb="FFFF0000"/>
        <rFont val="Calibri"/>
        <family val="2"/>
        <scheme val="minor"/>
      </rPr>
      <t>56</t>
    </r>
    <r>
      <rPr>
        <sz val="10"/>
        <rFont val="Calibri"/>
        <family val="2"/>
        <scheme val="minor"/>
      </rPr>
      <t xml:space="preserve"> w </t>
    </r>
    <r>
      <rPr>
        <sz val="10"/>
        <color rgb="FFFF0000"/>
        <rFont val="Calibri"/>
        <family val="2"/>
        <scheme val="minor"/>
      </rPr>
      <t>57</t>
    </r>
  </si>
  <si>
    <t>A: MOL, FTV3</t>
  </si>
  <si>
    <t>Burma Series # 1: A Thorn in the Side</t>
  </si>
  <si>
    <t>DB131</t>
  </si>
  <si>
    <t>Kangaw, Burma</t>
  </si>
  <si>
    <t>5b</t>
  </si>
  <si>
    <t>D3/ A0</t>
  </si>
  <si>
    <t>PTO - LJ w D: Commandos (H1.24)</t>
  </si>
  <si>
    <t>Operation Nordwind Series: # 3: One Last Victory</t>
  </si>
  <si>
    <t>DB132</t>
  </si>
  <si>
    <t>The outskirts of Reipertswiller, France</t>
  </si>
  <si>
    <t>GS, CI w A: WC</t>
  </si>
  <si>
    <t>Red Barricades Series # 5: A Deadly Landscape</t>
  </si>
  <si>
    <t>DB133</t>
  </si>
  <si>
    <t>GS, RB SSR are in effect w D: FB3, AE, AS w A: FB2</t>
  </si>
  <si>
    <t>France 1940 Series # 1: March on Marche</t>
  </si>
  <si>
    <t>DB134</t>
  </si>
  <si>
    <t>Ourthe River, east of Marche, Belgium</t>
  </si>
  <si>
    <t>2a w 3a</t>
  </si>
  <si>
    <t>St-Georges-D' Elle, France</t>
  </si>
  <si>
    <t>CH: Hi92SR are in play</t>
  </si>
  <si>
    <t>Hill 192 and St-Georges-D'Elle, France</t>
  </si>
  <si>
    <t>CH: Hi92SR are in play w D: FB2</t>
  </si>
  <si>
    <t>Three Abreast</t>
  </si>
  <si>
    <t>Hill 192, near St Lo, France</t>
  </si>
  <si>
    <t>Raiding Party</t>
  </si>
  <si>
    <t>near Hill 192 and St-Georges-D'Elle, France</t>
  </si>
  <si>
    <t>Death's Draw</t>
  </si>
  <si>
    <t>D0/ A8</t>
  </si>
  <si>
    <t>D28/ A30</t>
  </si>
  <si>
    <t>Heroe's Garden</t>
  </si>
  <si>
    <t>CH: Hill 192</t>
  </si>
  <si>
    <t>CH: Hi92SR are in play w A: Tr2</t>
  </si>
  <si>
    <t>D57/ A56</t>
  </si>
  <si>
    <t>CH: Hi92SR are in play w D: MC5 w A: Tr4</t>
  </si>
  <si>
    <t>Bocage Party</t>
  </si>
  <si>
    <t>near Hill 192 and La Croix Rouge, France</t>
  </si>
  <si>
    <t>The Big Hunt</t>
  </si>
  <si>
    <t>near Hill 192 and St Lo, France</t>
  </si>
  <si>
    <t>Desperate Hours: Three Battles at Kesternich 44' - 45'</t>
  </si>
  <si>
    <t>Jumpoff Day</t>
  </si>
  <si>
    <t>KN 1</t>
  </si>
  <si>
    <t>KN 2</t>
  </si>
  <si>
    <t>KN 3</t>
  </si>
  <si>
    <t>KN 4</t>
  </si>
  <si>
    <t>KN 5</t>
  </si>
  <si>
    <t>KN 6</t>
  </si>
  <si>
    <t>KN 7</t>
  </si>
  <si>
    <t>KN 8</t>
  </si>
  <si>
    <t>Kesternich, Belgium</t>
  </si>
  <si>
    <t>CH: Kesternich</t>
  </si>
  <si>
    <t>Mist, GS</t>
  </si>
  <si>
    <t>Toehold</t>
  </si>
  <si>
    <t>Stalemate</t>
  </si>
  <si>
    <t>Task Force Likes</t>
  </si>
  <si>
    <t>The Fall of Kesternich</t>
  </si>
  <si>
    <t>D41/ A48</t>
  </si>
  <si>
    <t>Tanks for Nothing</t>
  </si>
  <si>
    <t>Last Gap</t>
  </si>
  <si>
    <t>The Winter City</t>
  </si>
  <si>
    <r>
      <t>Polish</t>
    </r>
    <r>
      <rPr>
        <vertAlign val="superscript"/>
        <sz val="10"/>
        <rFont val="Calibri"/>
        <family val="2"/>
        <scheme val="minor"/>
      </rPr>
      <t xml:space="preserve"> BFP: PiF</t>
    </r>
  </si>
  <si>
    <r>
      <t>Slovak</t>
    </r>
    <r>
      <rPr>
        <vertAlign val="superscript"/>
        <sz val="10"/>
        <rFont val="Calibri"/>
        <family val="2"/>
        <scheme val="minor"/>
      </rPr>
      <t xml:space="preserve"> BFP: PiF 3</t>
    </r>
  </si>
  <si>
    <t>Zakopane, Poland</t>
  </si>
  <si>
    <r>
      <rPr>
        <sz val="10"/>
        <color rgb="FFFF0000"/>
        <rFont val="Calibri"/>
        <family val="2"/>
        <scheme val="minor"/>
      </rPr>
      <t>BFP: K</t>
    </r>
    <r>
      <rPr>
        <sz val="10"/>
        <rFont val="Calibri"/>
        <family val="2"/>
        <scheme val="minor"/>
      </rPr>
      <t xml:space="preserve"> w </t>
    </r>
    <r>
      <rPr>
        <sz val="10"/>
        <color rgb="FFFF0000"/>
        <rFont val="Calibri"/>
        <family val="2"/>
        <scheme val="minor"/>
      </rPr>
      <t>36</t>
    </r>
  </si>
  <si>
    <t>BFP: PiF SSR</t>
  </si>
  <si>
    <t>Going Postal</t>
  </si>
  <si>
    <r>
      <t>German (SS)</t>
    </r>
    <r>
      <rPr>
        <vertAlign val="superscript"/>
        <sz val="10"/>
        <rFont val="Calibri"/>
        <family val="2"/>
        <scheme val="minor"/>
      </rPr>
      <t xml:space="preserve"> BFP: PiF</t>
    </r>
  </si>
  <si>
    <r>
      <rPr>
        <sz val="10"/>
        <color rgb="FFFF0000"/>
        <rFont val="Calibri"/>
        <family val="2"/>
        <scheme val="minor"/>
      </rPr>
      <t>BFP: D</t>
    </r>
    <r>
      <rPr>
        <sz val="10"/>
        <rFont val="Calibri"/>
        <family val="2"/>
        <scheme val="minor"/>
      </rPr>
      <t xml:space="preserve"> w </t>
    </r>
    <r>
      <rPr>
        <sz val="10"/>
        <color rgb="FFFF0000"/>
        <rFont val="Calibri"/>
        <family val="2"/>
        <scheme val="minor"/>
      </rPr>
      <t>10</t>
    </r>
  </si>
  <si>
    <t>BFP: PiF SSR, GLRR (B32.1), Ov1, FB, Fanatic (A10.8) w A: Tr3</t>
  </si>
  <si>
    <t>Costly Baptism</t>
  </si>
  <si>
    <r>
      <t>German</t>
    </r>
    <r>
      <rPr>
        <vertAlign val="superscript"/>
        <sz val="10"/>
        <rFont val="Calibri"/>
        <family val="2"/>
        <scheme val="minor"/>
      </rPr>
      <t xml:space="preserve"> BFP: PiF</t>
    </r>
  </si>
  <si>
    <t>Krzynyloga Mala, Poland</t>
  </si>
  <si>
    <t>BFP: R</t>
  </si>
  <si>
    <t>Ceramic City</t>
  </si>
  <si>
    <t>East of Boleslawez, Poland</t>
  </si>
  <si>
    <t>DW-6a w DW-6b</t>
  </si>
  <si>
    <t>Training Day</t>
  </si>
  <si>
    <t>13 w BFP: K</t>
  </si>
  <si>
    <t>BFP: PiF SSR, Ov4, RT (B23.8), Cellars (O6), FB w D: AC4 w A: ATMM (C13.7), Air1</t>
  </si>
  <si>
    <t>Polish Panzerjagers</t>
  </si>
  <si>
    <t>Wysoka, Poland</t>
  </si>
  <si>
    <t>BFP: P w DW-5a w DW-5b</t>
  </si>
  <si>
    <t>BFP: PiF SSR w D: MOL w A: Air2, MC6, Tr3</t>
  </si>
  <si>
    <t>Before the Blunder</t>
  </si>
  <si>
    <t>near Nitzwalde, Poland</t>
  </si>
  <si>
    <t>Killer Carp</t>
  </si>
  <si>
    <t>south of Melno, Poland</t>
  </si>
  <si>
    <r>
      <t xml:space="preserve">32 </t>
    </r>
    <r>
      <rPr>
        <sz val="10"/>
        <rFont val="Calibri"/>
        <family val="2"/>
        <scheme val="minor"/>
      </rPr>
      <t>w</t>
    </r>
    <r>
      <rPr>
        <sz val="10"/>
        <color rgb="FFFF0000"/>
        <rFont val="Calibri"/>
        <family val="2"/>
        <scheme val="minor"/>
      </rPr>
      <t xml:space="preserve"> BFP: R </t>
    </r>
    <r>
      <rPr>
        <sz val="10"/>
        <rFont val="Calibri"/>
        <family val="2"/>
        <scheme val="minor"/>
      </rPr>
      <t>w</t>
    </r>
    <r>
      <rPr>
        <sz val="10"/>
        <color rgb="FFFF0000"/>
        <rFont val="Calibri"/>
        <family val="2"/>
        <scheme val="minor"/>
      </rPr>
      <t xml:space="preserve"> 62</t>
    </r>
  </si>
  <si>
    <t>BFP: PiF SSR, Ov1 w D: Air3</t>
  </si>
  <si>
    <t>Bunker Bash</t>
  </si>
  <si>
    <t>near Katowice, Poland</t>
  </si>
  <si>
    <r>
      <rPr>
        <sz val="10"/>
        <color rgb="FFFF0000"/>
        <rFont val="Calibri"/>
        <family val="2"/>
        <scheme val="minor"/>
      </rPr>
      <t>BFP: R</t>
    </r>
    <r>
      <rPr>
        <sz val="10"/>
        <rFont val="Calibri"/>
        <family val="2"/>
        <scheme val="minor"/>
      </rPr>
      <t xml:space="preserve"> w </t>
    </r>
    <r>
      <rPr>
        <sz val="10"/>
        <color rgb="FFFF0000"/>
        <rFont val="Calibri"/>
        <family val="2"/>
        <scheme val="minor"/>
      </rPr>
      <t>DW-6a</t>
    </r>
  </si>
  <si>
    <t>Engineering Defeat</t>
  </si>
  <si>
    <t>Graudenz, Poland</t>
  </si>
  <si>
    <r>
      <rPr>
        <sz val="10"/>
        <color rgb="FFFF0000"/>
        <rFont val="Calibri"/>
        <family val="2"/>
        <scheme val="minor"/>
      </rPr>
      <t>42</t>
    </r>
    <r>
      <rPr>
        <sz val="10"/>
        <rFont val="Calibri"/>
        <family val="2"/>
        <scheme val="minor"/>
      </rPr>
      <t xml:space="preserve"> w </t>
    </r>
    <r>
      <rPr>
        <sz val="10"/>
        <color rgb="FFFF0000"/>
        <rFont val="Calibri"/>
        <family val="2"/>
        <scheme val="minor"/>
      </rPr>
      <t>DW-1a</t>
    </r>
  </si>
  <si>
    <t>Turned Back at Tylicz</t>
  </si>
  <si>
    <t>DW-5a w DW-5b</t>
  </si>
  <si>
    <t>BFP: PiF SSR w A: Cavalry7</t>
  </si>
  <si>
    <t>Stop, Turn, Fight!</t>
  </si>
  <si>
    <t>near Kazina, Poland</t>
  </si>
  <si>
    <t>BFP: PiF SSR w D: Tr1</t>
  </si>
  <si>
    <t>Silent Bayonets</t>
  </si>
  <si>
    <t>BFP: J</t>
  </si>
  <si>
    <t>BFP: PiF SSR, HtH</t>
  </si>
  <si>
    <t>Kazina Klash</t>
  </si>
  <si>
    <t>near Kazina, Klash</t>
  </si>
  <si>
    <t>BFP: P</t>
  </si>
  <si>
    <t>Real Steel</t>
  </si>
  <si>
    <t>BFP: N w DW-4a w DW4b</t>
  </si>
  <si>
    <t>BFP: PiF SSR w D: AS w A: Tr3</t>
  </si>
  <si>
    <t>BFP: PiF SSR, Ov1 w A: Tr2</t>
  </si>
  <si>
    <t>Defiant Resistance</t>
  </si>
  <si>
    <t>Mniechow, Poland</t>
  </si>
  <si>
    <t>D25/ A38</t>
  </si>
  <si>
    <t>BFP: PiF SSR, Ov3, HtH w D: NQ</t>
  </si>
  <si>
    <t>Trzciana, Poland</t>
  </si>
  <si>
    <t>BFP: R w BFP: Q w 17</t>
  </si>
  <si>
    <t>BFP: PiF SSR w D: Tr8 w A: Tr6</t>
  </si>
  <si>
    <t>At Sword Point</t>
  </si>
  <si>
    <t>Milejow, Poland</t>
  </si>
  <si>
    <r>
      <t xml:space="preserve">52 w 1a w </t>
    </r>
    <r>
      <rPr>
        <sz val="10"/>
        <color rgb="FFFF0000"/>
        <rFont val="Calibri"/>
        <family val="2"/>
        <scheme val="minor"/>
      </rPr>
      <t>DW-4a</t>
    </r>
    <r>
      <rPr>
        <sz val="10"/>
        <rFont val="Calibri"/>
        <family val="2"/>
        <scheme val="minor"/>
      </rPr>
      <t xml:space="preserve"> w </t>
    </r>
    <r>
      <rPr>
        <sz val="10"/>
        <color rgb="FFFF0000"/>
        <rFont val="Calibri"/>
        <family val="2"/>
        <scheme val="minor"/>
      </rPr>
      <t>DW-4b</t>
    </r>
  </si>
  <si>
    <t>Asphalt Soldiers</t>
  </si>
  <si>
    <r>
      <t xml:space="preserve">10 w 46 w </t>
    </r>
    <r>
      <rPr>
        <sz val="10"/>
        <color rgb="FFFF0000"/>
        <rFont val="Calibri"/>
        <family val="2"/>
        <scheme val="minor"/>
      </rPr>
      <t>1b</t>
    </r>
  </si>
  <si>
    <t>BFP: PiF SSR, Ov3 w D: Air2, Tr6</t>
  </si>
  <si>
    <t>D2/ A</t>
  </si>
  <si>
    <t>D28/ A</t>
  </si>
  <si>
    <t>BFP: PiF SSR, Ov9, Factories (B23.74), RT, Cellars (O6) w D: Walking Wounded (QGC 17) w A: Cavalry</t>
  </si>
  <si>
    <t>The Tanks of Warsaw</t>
  </si>
  <si>
    <r>
      <rPr>
        <sz val="10"/>
        <color rgb="FFFF0000"/>
        <rFont val="Calibri"/>
        <family val="2"/>
        <scheme val="minor"/>
      </rPr>
      <t>DW-1a</t>
    </r>
    <r>
      <rPr>
        <sz val="10"/>
        <rFont val="Calibri"/>
        <family val="2"/>
        <scheme val="minor"/>
      </rPr>
      <t xml:space="preserve"> w </t>
    </r>
    <r>
      <rPr>
        <sz val="10"/>
        <color rgb="FFFF0000"/>
        <rFont val="Calibri"/>
        <family val="2"/>
        <scheme val="minor"/>
      </rPr>
      <t>DW-1b</t>
    </r>
  </si>
  <si>
    <t>BFP: PiF SSR, RT w D: FB6</t>
  </si>
  <si>
    <t>A Wave Breaking with the Tide</t>
  </si>
  <si>
    <t>40 w DW-6a w DW-6b</t>
  </si>
  <si>
    <t>D23/ A31</t>
  </si>
  <si>
    <t>Give 'em some Flak</t>
  </si>
  <si>
    <t>near Szepiatowo, Poland</t>
  </si>
  <si>
    <r>
      <rPr>
        <sz val="10"/>
        <color rgb="FFFF0000"/>
        <rFont val="Calibri"/>
        <family val="2"/>
        <scheme val="minor"/>
      </rPr>
      <t>BFP O</t>
    </r>
    <r>
      <rPr>
        <sz val="10"/>
        <rFont val="Calibri"/>
        <family val="2"/>
        <scheme val="minor"/>
      </rPr>
      <t xml:space="preserve"> w </t>
    </r>
    <r>
      <rPr>
        <sz val="10"/>
        <color rgb="FFFF0000"/>
        <rFont val="Calibri"/>
        <family val="2"/>
        <scheme val="minor"/>
      </rPr>
      <t>BFP R</t>
    </r>
  </si>
  <si>
    <t>The Road to Warsaw</t>
  </si>
  <si>
    <t>Kopytow, Poland</t>
  </si>
  <si>
    <r>
      <rPr>
        <sz val="10"/>
        <color rgb="FFFF0000"/>
        <rFont val="Calibri"/>
        <family val="2"/>
        <scheme val="minor"/>
      </rPr>
      <t>BFP R</t>
    </r>
    <r>
      <rPr>
        <sz val="10"/>
        <rFont val="Calibri"/>
        <family val="2"/>
        <scheme val="minor"/>
      </rPr>
      <t xml:space="preserve"> w </t>
    </r>
    <r>
      <rPr>
        <sz val="10"/>
        <color rgb="FFFF0000"/>
        <rFont val="Calibri"/>
        <family val="2"/>
        <scheme val="minor"/>
      </rPr>
      <t>38</t>
    </r>
  </si>
  <si>
    <t>The Devil's Armpit</t>
  </si>
  <si>
    <t>Andrzejowo, Poland</t>
  </si>
  <si>
    <t xml:space="preserve">BFP R w DW-6a w DW-6b </t>
  </si>
  <si>
    <t>A Bitter Day</t>
  </si>
  <si>
    <t>northwest of Gdynia, Poland</t>
  </si>
  <si>
    <r>
      <rPr>
        <sz val="10"/>
        <color rgb="FFFF0000"/>
        <rFont val="Calibri"/>
        <family val="2"/>
        <scheme val="minor"/>
      </rPr>
      <t>BFP R</t>
    </r>
    <r>
      <rPr>
        <sz val="10"/>
        <rFont val="Calibri"/>
        <family val="2"/>
        <scheme val="minor"/>
      </rPr>
      <t xml:space="preserve"> w 7b</t>
    </r>
  </si>
  <si>
    <t>The Spearhead</t>
  </si>
  <si>
    <t>Krasnik, Poland</t>
  </si>
  <si>
    <t>Zboiska, Heights</t>
  </si>
  <si>
    <t>Zboiska, Poland</t>
  </si>
  <si>
    <r>
      <t xml:space="preserve">5a w </t>
    </r>
    <r>
      <rPr>
        <sz val="10"/>
        <color rgb="FFFF0000"/>
        <rFont val="Calibri"/>
        <family val="2"/>
        <scheme val="minor"/>
      </rPr>
      <t>DW-3a</t>
    </r>
    <r>
      <rPr>
        <sz val="10"/>
        <rFont val="Calibri"/>
        <family val="2"/>
        <scheme val="minor"/>
      </rPr>
      <t xml:space="preserve"> w </t>
    </r>
    <r>
      <rPr>
        <sz val="10"/>
        <color rgb="FFFF0000"/>
        <rFont val="Calibri"/>
        <family val="2"/>
        <scheme val="minor"/>
      </rPr>
      <t>DW-3b</t>
    </r>
  </si>
  <si>
    <t>BFP: PiF SSR w D: Tr3</t>
  </si>
  <si>
    <t>BFP: PiF SSR, Ov2 w A: Tr4</t>
  </si>
  <si>
    <t>Steel Gardens</t>
  </si>
  <si>
    <t>Brzesc, Poland</t>
  </si>
  <si>
    <t>64 w 6 w 44</t>
  </si>
  <si>
    <t>Over the Hills</t>
  </si>
  <si>
    <t>near Harasiuki, Poland</t>
  </si>
  <si>
    <r>
      <rPr>
        <sz val="10"/>
        <color rgb="FFFF0000"/>
        <rFont val="Calibri"/>
        <family val="2"/>
        <scheme val="minor"/>
      </rPr>
      <t>5a</t>
    </r>
    <r>
      <rPr>
        <sz val="10"/>
        <rFont val="Calibri"/>
        <family val="2"/>
        <scheme val="minor"/>
      </rPr>
      <t xml:space="preserve"> w </t>
    </r>
    <r>
      <rPr>
        <sz val="10"/>
        <color rgb="FFFF0000"/>
        <rFont val="Calibri"/>
        <family val="2"/>
        <scheme val="minor"/>
      </rPr>
      <t>2a</t>
    </r>
  </si>
  <si>
    <t>Hell at Kiernozia</t>
  </si>
  <si>
    <t>southeast of Kiernozia, Poland</t>
  </si>
  <si>
    <t>63 w BFP R</t>
  </si>
  <si>
    <t>BFP: PiF SSR w : A: Air2</t>
  </si>
  <si>
    <t>No Shortage of Determination</t>
  </si>
  <si>
    <t>west of Lemberg, Poland</t>
  </si>
  <si>
    <r>
      <rPr>
        <sz val="10"/>
        <color rgb="FFFF0000"/>
        <rFont val="Calibri"/>
        <family val="2"/>
        <scheme val="minor"/>
      </rPr>
      <t>17</t>
    </r>
    <r>
      <rPr>
        <sz val="10"/>
        <rFont val="Calibri"/>
        <family val="2"/>
        <scheme val="minor"/>
      </rPr>
      <t xml:space="preserve"> w </t>
    </r>
    <r>
      <rPr>
        <sz val="10"/>
        <color rgb="FFFF0000"/>
        <rFont val="Calibri"/>
        <family val="2"/>
        <scheme val="minor"/>
      </rPr>
      <t>BFP O</t>
    </r>
  </si>
  <si>
    <t>D10-11/ A14</t>
  </si>
  <si>
    <t>BFP: PiF SSR w A: Riders (D2.51)</t>
  </si>
  <si>
    <t>Boiling Kettle of Fire and Blood</t>
  </si>
  <si>
    <t>Tomaszow Lubaelski, Poland</t>
  </si>
  <si>
    <r>
      <rPr>
        <sz val="10"/>
        <color rgb="FFFF0000"/>
        <rFont val="Calibri"/>
        <family val="2"/>
        <scheme val="minor"/>
      </rPr>
      <t>32</t>
    </r>
    <r>
      <rPr>
        <sz val="10"/>
        <rFont val="Calibri"/>
        <family val="2"/>
        <scheme val="minor"/>
      </rPr>
      <t xml:space="preserve"> w </t>
    </r>
    <r>
      <rPr>
        <sz val="10"/>
        <color rgb="FFFF0000"/>
        <rFont val="Calibri"/>
        <family val="2"/>
        <scheme val="minor"/>
      </rPr>
      <t>62</t>
    </r>
    <r>
      <rPr>
        <sz val="10"/>
        <rFont val="Calibri"/>
        <family val="2"/>
        <scheme val="minor"/>
      </rPr>
      <t xml:space="preserve"> w </t>
    </r>
    <r>
      <rPr>
        <sz val="10"/>
        <color rgb="FFFF0000"/>
        <rFont val="Calibri"/>
        <family val="2"/>
        <scheme val="minor"/>
      </rPr>
      <t>DW-6a</t>
    </r>
    <r>
      <rPr>
        <sz val="10"/>
        <rFont val="Calibri"/>
        <family val="2"/>
        <scheme val="minor"/>
      </rPr>
      <t xml:space="preserve"> w </t>
    </r>
    <r>
      <rPr>
        <sz val="10"/>
        <color rgb="FFFF0000"/>
        <rFont val="Calibri"/>
        <family val="2"/>
        <scheme val="minor"/>
      </rPr>
      <t>DW-6b</t>
    </r>
  </si>
  <si>
    <t>Death Throes</t>
  </si>
  <si>
    <t>near Biala Gora, Poland</t>
  </si>
  <si>
    <r>
      <rPr>
        <sz val="10"/>
        <color rgb="FFFF0000"/>
        <rFont val="Calibri"/>
        <family val="2"/>
        <scheme val="minor"/>
      </rPr>
      <t>62</t>
    </r>
    <r>
      <rPr>
        <sz val="10"/>
        <rFont val="Calibri"/>
        <family val="2"/>
        <scheme val="minor"/>
      </rPr>
      <t xml:space="preserve"> w </t>
    </r>
    <r>
      <rPr>
        <sz val="10"/>
        <color rgb="FFFF0000"/>
        <rFont val="Calibri"/>
        <family val="2"/>
        <scheme val="minor"/>
      </rPr>
      <t>42</t>
    </r>
  </si>
  <si>
    <t>D11/ A17-18</t>
  </si>
  <si>
    <t>BFP: PiF SSR w D: Fanatic (A10.8)</t>
  </si>
  <si>
    <t>Outgunned</t>
  </si>
  <si>
    <r>
      <t>Russian</t>
    </r>
    <r>
      <rPr>
        <vertAlign val="superscript"/>
        <sz val="10"/>
        <rFont val="Calibri"/>
        <family val="2"/>
        <scheme val="minor"/>
      </rPr>
      <t xml:space="preserve"> BFP: PiF</t>
    </r>
  </si>
  <si>
    <t>Nizniow, Poland</t>
  </si>
  <si>
    <t>BFP O w BFP R</t>
  </si>
  <si>
    <t>BFP: PiF SSR w D: Inexperienced Crews (D3.45)</t>
  </si>
  <si>
    <t>Cockroaches against Panzers</t>
  </si>
  <si>
    <t>62 w DW-6b</t>
  </si>
  <si>
    <t>Iron Greeting</t>
  </si>
  <si>
    <t>Krasne, Poland</t>
  </si>
  <si>
    <r>
      <rPr>
        <sz val="10"/>
        <color rgb="FFFF0000"/>
        <rFont val="Calibri"/>
        <family val="2"/>
        <scheme val="minor"/>
      </rPr>
      <t>BFP R</t>
    </r>
    <r>
      <rPr>
        <sz val="10"/>
        <rFont val="Calibri"/>
        <family val="2"/>
        <scheme val="minor"/>
      </rPr>
      <t xml:space="preserve"> w </t>
    </r>
    <r>
      <rPr>
        <sz val="10"/>
        <color rgb="FFFF0000"/>
        <rFont val="Calibri"/>
        <family val="2"/>
        <scheme val="minor"/>
      </rPr>
      <t>BFP Q</t>
    </r>
  </si>
  <si>
    <t>Belorussian Brawl</t>
  </si>
  <si>
    <t>Skidel, Poland</t>
  </si>
  <si>
    <t>57 w BFP Q w BFP R</t>
  </si>
  <si>
    <t>BFP: PiF SSR w D: MOL w A: Tr4, Inexperienced Crews (D3.45)</t>
  </si>
  <si>
    <t>The New Eagles</t>
  </si>
  <si>
    <t>BFP: PiF SSR, Ov1 w D: MOL w A: FTV2</t>
  </si>
  <si>
    <t>Gun Show</t>
  </si>
  <si>
    <t>Stochow, Poland</t>
  </si>
  <si>
    <t>BFP L w BFP O w BFP R</t>
  </si>
  <si>
    <t>BFP: PiF SSR w A: FTV2, Tr2, Air2</t>
  </si>
  <si>
    <t>Forest of Death</t>
  </si>
  <si>
    <t>near Tarnawacki, Poland</t>
  </si>
  <si>
    <r>
      <rPr>
        <sz val="10"/>
        <color rgb="FFFF0000"/>
        <rFont val="Calibri"/>
        <family val="2"/>
        <scheme val="minor"/>
      </rPr>
      <t>7a</t>
    </r>
    <r>
      <rPr>
        <sz val="10"/>
        <rFont val="Calibri"/>
        <family val="2"/>
        <scheme val="minor"/>
      </rPr>
      <t xml:space="preserve"> w </t>
    </r>
    <r>
      <rPr>
        <sz val="10"/>
        <color rgb="FFFF0000"/>
        <rFont val="Calibri"/>
        <family val="2"/>
        <scheme val="minor"/>
      </rPr>
      <t>34</t>
    </r>
  </si>
  <si>
    <t>BFP: PiF SSR, Ov2</t>
  </si>
  <si>
    <t>Rock and A Hard Place</t>
  </si>
  <si>
    <t>southeast of Tomaszow Lubelski, Poland</t>
  </si>
  <si>
    <r>
      <rPr>
        <sz val="10"/>
        <color rgb="FFFF0000"/>
        <rFont val="Calibri"/>
        <family val="2"/>
        <scheme val="minor"/>
      </rPr>
      <t>3</t>
    </r>
    <r>
      <rPr>
        <sz val="10"/>
        <rFont val="Calibri"/>
        <family val="2"/>
        <scheme val="minor"/>
      </rPr>
      <t xml:space="preserve"> w </t>
    </r>
    <r>
      <rPr>
        <sz val="10"/>
        <color rgb="FFFF0000"/>
        <rFont val="Calibri"/>
        <family val="2"/>
        <scheme val="minor"/>
      </rPr>
      <t>2a</t>
    </r>
    <r>
      <rPr>
        <sz val="10"/>
        <rFont val="Calibri"/>
        <family val="2"/>
        <scheme val="minor"/>
      </rPr>
      <t xml:space="preserve"> w </t>
    </r>
    <r>
      <rPr>
        <sz val="10"/>
        <color rgb="FFFF0000"/>
        <rFont val="Calibri"/>
        <family val="2"/>
        <scheme val="minor"/>
      </rPr>
      <t>42</t>
    </r>
    <r>
      <rPr>
        <sz val="10"/>
        <rFont val="Calibri"/>
        <family val="2"/>
        <scheme val="minor"/>
      </rPr>
      <t xml:space="preserve"> w</t>
    </r>
    <r>
      <rPr>
        <sz val="10"/>
        <color rgb="FFFF0000"/>
        <rFont val="Calibri"/>
        <family val="2"/>
        <scheme val="minor"/>
      </rPr>
      <t xml:space="preserve"> 62</t>
    </r>
  </si>
  <si>
    <t>Szacked</t>
  </si>
  <si>
    <r>
      <rPr>
        <sz val="10"/>
        <color rgb="FFFF0000"/>
        <rFont val="Calibri"/>
        <family val="2"/>
        <scheme val="minor"/>
      </rPr>
      <t>Dw-6a</t>
    </r>
    <r>
      <rPr>
        <sz val="10"/>
        <rFont val="Calibri"/>
        <family val="2"/>
        <scheme val="minor"/>
      </rPr>
      <t xml:space="preserve"> w </t>
    </r>
    <r>
      <rPr>
        <sz val="10"/>
        <color rgb="FFFF0000"/>
        <rFont val="Calibri"/>
        <family val="2"/>
        <scheme val="minor"/>
      </rPr>
      <t>DW-6b</t>
    </r>
    <r>
      <rPr>
        <sz val="10"/>
        <rFont val="Calibri"/>
        <family val="2"/>
        <scheme val="minor"/>
      </rPr>
      <t xml:space="preserve"> w </t>
    </r>
    <r>
      <rPr>
        <sz val="10"/>
        <color rgb="FFFF0000"/>
        <rFont val="Calibri"/>
        <family val="2"/>
        <scheme val="minor"/>
      </rPr>
      <t>5</t>
    </r>
  </si>
  <si>
    <t>The Commisar's Folly</t>
  </si>
  <si>
    <t>Milanow, Poland</t>
  </si>
  <si>
    <r>
      <rPr>
        <sz val="10"/>
        <color rgb="FFFF0000"/>
        <rFont val="Calibri"/>
        <family val="2"/>
        <scheme val="minor"/>
      </rPr>
      <t>BFP Q</t>
    </r>
    <r>
      <rPr>
        <sz val="10"/>
        <rFont val="Calibri"/>
        <family val="2"/>
        <scheme val="minor"/>
      </rPr>
      <t xml:space="preserve"> w </t>
    </r>
    <r>
      <rPr>
        <sz val="10"/>
        <color rgb="FFFF0000"/>
        <rFont val="Calibri"/>
        <family val="2"/>
        <scheme val="minor"/>
      </rPr>
      <t>62</t>
    </r>
  </si>
  <si>
    <t>BFP: PiF SSR w D: Dare Death (G18.6)</t>
  </si>
  <si>
    <t>Backs Against the Wall</t>
  </si>
  <si>
    <t>Wytyczno, Poland</t>
  </si>
  <si>
    <t>DW-6a w DW-6b w BFP P</t>
  </si>
  <si>
    <t>Kock Strong</t>
  </si>
  <si>
    <r>
      <rPr>
        <sz val="10"/>
        <color rgb="FFFF0000"/>
        <rFont val="Calibri"/>
        <family val="2"/>
        <scheme val="minor"/>
      </rPr>
      <t>BFP R</t>
    </r>
    <r>
      <rPr>
        <sz val="10"/>
        <rFont val="Calibri"/>
        <family val="2"/>
        <scheme val="minor"/>
      </rPr>
      <t xml:space="preserve"> w </t>
    </r>
    <r>
      <rPr>
        <sz val="10"/>
        <color rgb="FFFF0000"/>
        <rFont val="Calibri"/>
        <family val="2"/>
        <scheme val="minor"/>
      </rPr>
      <t>65</t>
    </r>
    <r>
      <rPr>
        <sz val="10"/>
        <rFont val="Calibri"/>
        <family val="2"/>
        <scheme val="minor"/>
      </rPr>
      <t xml:space="preserve"> w </t>
    </r>
    <r>
      <rPr>
        <sz val="10"/>
        <color rgb="FFFF0000"/>
        <rFont val="Calibri"/>
        <family val="2"/>
        <scheme val="minor"/>
      </rPr>
      <t>64</t>
    </r>
  </si>
  <si>
    <t>Additions/ Changes to CoW 2016</t>
  </si>
  <si>
    <r>
      <t>Maps:</t>
    </r>
    <r>
      <rPr>
        <sz val="10"/>
        <rFont val="Arial"/>
        <family val="2"/>
      </rPr>
      <t xml:space="preserve"> The total playing area of mapboards in use to the nearest half, three-quarters or full board.</t>
    </r>
  </si>
  <si>
    <r>
      <t xml:space="preserve">Map Boards Used: </t>
    </r>
    <r>
      <rPr>
        <sz val="10"/>
        <rFont val="Arial"/>
        <family val="2"/>
      </rPr>
      <t xml:space="preserve">The individual mapboards/maps used in the playing of the scenario listed in ascending order. Boards that are only partially used are indicated in </t>
    </r>
    <r>
      <rPr>
        <sz val="10"/>
        <color rgb="FFFF0000"/>
        <rFont val="Arial"/>
        <family val="2"/>
      </rPr>
      <t>red</t>
    </r>
    <r>
      <rPr>
        <sz val="10"/>
        <rFont val="Arial"/>
        <family val="2"/>
      </rPr>
      <t xml:space="preserve"> print.</t>
    </r>
  </si>
  <si>
    <r>
      <t>German</t>
    </r>
    <r>
      <rPr>
        <vertAlign val="superscript"/>
        <sz val="10"/>
        <rFont val="Calibri"/>
        <family val="2"/>
        <scheme val="minor"/>
      </rPr>
      <t xml:space="preserve"> BFP: 4</t>
    </r>
  </si>
  <si>
    <r>
      <t>German (SS)</t>
    </r>
    <r>
      <rPr>
        <vertAlign val="superscript"/>
        <sz val="10"/>
        <rFont val="Calibri"/>
        <family val="2"/>
        <scheme val="minor"/>
      </rPr>
      <t xml:space="preserve"> BFP: 4</t>
    </r>
  </si>
  <si>
    <r>
      <t>Russian</t>
    </r>
    <r>
      <rPr>
        <vertAlign val="superscript"/>
        <sz val="10"/>
        <rFont val="Calibri"/>
        <family val="2"/>
        <scheme val="minor"/>
      </rPr>
      <t xml:space="preserve"> BFP: 4</t>
    </r>
  </si>
  <si>
    <r>
      <t>Polish</t>
    </r>
    <r>
      <rPr>
        <vertAlign val="superscript"/>
        <sz val="10"/>
        <rFont val="Calibri"/>
        <family val="2"/>
        <scheme val="minor"/>
      </rPr>
      <t xml:space="preserve"> BFP: 5</t>
    </r>
  </si>
  <si>
    <t>GS w A: Air2</t>
  </si>
  <si>
    <t>Ov4, Steeple (B31.2)</t>
  </si>
  <si>
    <t>GS, Ov4 w D: FB4, Allied Troops (A10.7)</t>
  </si>
  <si>
    <t>A: Allied Troops (A10.7)</t>
  </si>
  <si>
    <t>D: Allied Troops( A10.7)</t>
  </si>
  <si>
    <t>A: Allied Troops( A10.7)</t>
  </si>
  <si>
    <t>GS w D: Sewer, Fanatic (A10.8)</t>
  </si>
  <si>
    <t>Ov2 w D: FB8 w A: Allied Troops (A10.7)</t>
  </si>
  <si>
    <t>A: FTV2, AE</t>
  </si>
  <si>
    <t xml:space="preserve">Ov2, ELRR (B32.1) w A: AE </t>
  </si>
  <si>
    <t>D: FB3, Allied Troops (A10.7) w A: AE</t>
  </si>
  <si>
    <t>WO Bonus Pack 7</t>
  </si>
  <si>
    <t>WO18</t>
  </si>
  <si>
    <t>WO19</t>
  </si>
  <si>
    <t>WO20</t>
  </si>
  <si>
    <t>A Quick Strike</t>
  </si>
  <si>
    <t>near Munda Point, New Georgia</t>
  </si>
  <si>
    <r>
      <t xml:space="preserve">74 </t>
    </r>
    <r>
      <rPr>
        <sz val="10"/>
        <rFont val="Calibri"/>
        <family val="2"/>
        <scheme val="minor"/>
      </rPr>
      <t>w</t>
    </r>
    <r>
      <rPr>
        <sz val="10"/>
        <color rgb="FFFF0000"/>
        <rFont val="Calibri"/>
        <family val="2"/>
        <scheme val="minor"/>
      </rPr>
      <t xml:space="preserve"> 75</t>
    </r>
  </si>
  <si>
    <t>PTO-DJ</t>
  </si>
  <si>
    <t>Through the Dragon's Teeth</t>
  </si>
  <si>
    <t>Enogai, New Georgia</t>
  </si>
  <si>
    <t>62 w 38 w 74</t>
  </si>
  <si>
    <t>Sealin their Fate</t>
  </si>
  <si>
    <t>Konitz, Poland</t>
  </si>
  <si>
    <t>1.75</t>
  </si>
  <si>
    <r>
      <t xml:space="preserve">72 </t>
    </r>
    <r>
      <rPr>
        <sz val="10"/>
        <rFont val="Calibri"/>
        <family val="2"/>
        <scheme val="minor"/>
      </rPr>
      <t>w</t>
    </r>
    <r>
      <rPr>
        <sz val="10"/>
        <color rgb="FFFF0000"/>
        <rFont val="Calibri"/>
        <family val="2"/>
        <scheme val="minor"/>
      </rPr>
      <t xml:space="preserve"> 75</t>
    </r>
  </si>
  <si>
    <t>WO Bonus Pack 8</t>
  </si>
  <si>
    <t>WO21</t>
  </si>
  <si>
    <t>WO22</t>
  </si>
  <si>
    <t>WO23</t>
  </si>
  <si>
    <t>MMP ASL Module  3a: Yanks 2 11</t>
  </si>
  <si>
    <t>Avalon Hill ASL Module  3: Yanks 11</t>
  </si>
  <si>
    <t>MMP ASL Module  3a: Yanks 2 12</t>
  </si>
  <si>
    <t>Avalon Hill ASL Module  3: Yanks 12</t>
  </si>
  <si>
    <t>Avalon Hill ASL Module  3: Yanks 13</t>
  </si>
  <si>
    <t>MMP ASL Module  3a: Yanks 2 13</t>
  </si>
  <si>
    <t>MMP ASL Module  3a: Yanks 2 14</t>
  </si>
  <si>
    <t>Avalon Hill ASL Module  3: Yanks 14</t>
  </si>
  <si>
    <t>MMP ASL Module  3a: Yanks 2 15</t>
  </si>
  <si>
    <t>Avalon Hill ASL Module  3: Yanks 15</t>
  </si>
  <si>
    <t>MMP ASL Module  3a: Yanks 2 16</t>
  </si>
  <si>
    <t>MMP ASL Module  3a: Yanks 2 17</t>
  </si>
  <si>
    <t>MMP ASL Module  3a: Yanks 2 18</t>
  </si>
  <si>
    <t>MMP ASL Module  3a: Yanks 2 19</t>
  </si>
  <si>
    <t>MMP ASL Module  3a: Yanks 2 20</t>
  </si>
  <si>
    <t>MMP ASL Module  3a: Yanks 2 21</t>
  </si>
  <si>
    <t>MMP ASL Module  3a: Yanks 2 22</t>
  </si>
  <si>
    <t>MMP ASL Module  3a: Yanks 2 23</t>
  </si>
  <si>
    <t>Avalon Hill ASL Module  3: Yanks 16</t>
  </si>
  <si>
    <t>Avalon Hill ASL Module  3: Yanks 17</t>
  </si>
  <si>
    <t>Avalon Hill ASL Module  3: Yanks 18</t>
  </si>
  <si>
    <t>Avalon Hill ASL Module  3: Yanks 19</t>
  </si>
  <si>
    <t>Avalon Hill ASL Module  3: Yanks 20</t>
  </si>
  <si>
    <t>Avalon Hill ASL Module  3: Yanks 21</t>
  </si>
  <si>
    <t>Avalon Hill ASL Module  3: Yanks 22</t>
  </si>
  <si>
    <t>Avalon Hill ASL Module  3: Yanks 23</t>
  </si>
  <si>
    <t>MMP ASL Module  3a: Yanks 2 24</t>
  </si>
  <si>
    <t>MMP ASL Module  3a: Yanks 2 25</t>
  </si>
  <si>
    <t>MMP ASL Module  3a: Yanks 2 26</t>
  </si>
  <si>
    <t>Avalon Hill ASL Module  3: Yanks 24</t>
  </si>
  <si>
    <t>Avalon Hill ASL Module  3: Yanks 25</t>
  </si>
  <si>
    <t>Avalon Hill ASL Module  3: Yanks 26</t>
  </si>
  <si>
    <t>MMP ASL Module  3a: Yanks 2 178</t>
  </si>
  <si>
    <t>ASL Classic T3, MMP ASL Module 3a: Yanks 2 179</t>
  </si>
  <si>
    <t>ASL Classic T3, The General Issue 24.2</t>
  </si>
  <si>
    <t>ASL Union of Gamers ASLUG19; MMP ASL Module 3a: Yanks 2 180</t>
  </si>
  <si>
    <t>ASL Union of Gamers ASLUG19; The General Issue 30.1</t>
  </si>
  <si>
    <t>ASL Classic T1, MMP ASL Module 3a: Yanks 2 181</t>
  </si>
  <si>
    <t>ASL Classic T1, The General Issue 24.2</t>
  </si>
  <si>
    <t>MMP ASL Module  3a: Yanks 2 182</t>
  </si>
  <si>
    <t>ASL Classic T5: MMP ASL Modul;e 3a: Yanks 2 183</t>
  </si>
  <si>
    <t>The General Issue 27-2 T5: MMP ASL Module 3a: Yanks 2 183</t>
  </si>
  <si>
    <t>ASL Classic T5: The General Issue 27.1</t>
  </si>
  <si>
    <t>ASL Digest Issue 3.01 ATL 92.2: MMP ASL Module 3a: Yanks 2 184</t>
  </si>
  <si>
    <t>ASL Digest Issue 3.01 ATL 92.2: ASL Annual 93a: A59</t>
  </si>
  <si>
    <t>ASL Annual `95 Winter A 73; MMP ASL Module 3a: Yanks 184</t>
  </si>
  <si>
    <t>Rout Report Z14; MMP ASL Module 3a: Yanks 2 184</t>
  </si>
  <si>
    <t>MMP ASL Module 3a: Yanks 2 186</t>
  </si>
  <si>
    <t>ASL Action Pack 1 AP4</t>
  </si>
  <si>
    <t>ASL Union of Gamers Issue 7 ASLUG14; MMP ASL Module 3a: Yanks 2 187</t>
  </si>
  <si>
    <t>The General Issue 30-4 G29; MMP ASL Module 3a: Yanks 2 187</t>
  </si>
  <si>
    <t>MMP ASL Module 3a: Yanks 2 188</t>
  </si>
  <si>
    <t>ASL Annual 91 A32</t>
  </si>
  <si>
    <t>MMP ASL Module 3a: Yanks 2 189</t>
  </si>
  <si>
    <t>Origins Tournament Scenario 1996 Scenario 1; MMP ASL Module 3a: Yanks 2 190</t>
  </si>
  <si>
    <t>Origins Tournament Scenario 1996 Scenario 1; ASL Annual 97 A109</t>
  </si>
  <si>
    <t>The General Issue 24-1 I, MMP ASL Module 3a: Yanks 2 191</t>
  </si>
  <si>
    <t>ASL Classic I, MMP ASL Module 3a: Yanks 2 191</t>
  </si>
  <si>
    <t>The General Issue 24-1 I, Classic I</t>
  </si>
  <si>
    <t>MMP ASL Module 3a: Yanks 2 192</t>
  </si>
  <si>
    <t>Abandon Ship!</t>
  </si>
  <si>
    <t>ASL Open `96 Scenario Pack WCW5; MMP ASL Module 3a: Yanks 2 193</t>
  </si>
  <si>
    <t>The General Issue 32-2 G44; MMP ASL Module 3a: Yanks 2 193</t>
  </si>
  <si>
    <t>MMP ASL Module 3a: Yanks 2 194</t>
  </si>
  <si>
    <r>
      <t xml:space="preserve">Ace - </t>
    </r>
    <r>
      <rPr>
        <i/>
        <sz val="10"/>
        <color theme="4"/>
        <rFont val="Calibri"/>
        <family val="2"/>
        <scheme val="minor"/>
      </rPr>
      <t>version 1.1</t>
    </r>
  </si>
  <si>
    <r>
      <t xml:space="preserve">Three Story House - </t>
    </r>
    <r>
      <rPr>
        <i/>
        <sz val="10"/>
        <color theme="4"/>
        <rFont val="Calibri"/>
        <family val="2"/>
        <scheme val="minor"/>
      </rPr>
      <t>version 1.2</t>
    </r>
  </si>
  <si>
    <t xml:space="preserve">The Fortress/ 6 or Block Party/ 7 </t>
  </si>
  <si>
    <t>Airlanding/ 16 or Amphibious Landing/ 20</t>
  </si>
  <si>
    <t>Offensive Mission or Defensive Mission</t>
  </si>
  <si>
    <t>Offensive Mission or Defensive Mission or Escape/19</t>
  </si>
  <si>
    <t>MMP ASL Module 3a: Yanks 2 195</t>
  </si>
  <si>
    <t>ASL Union of Gamers ASLUG23; MMP ASL Module 3a: Yanks 2 196</t>
  </si>
  <si>
    <t>ASL Annual `95 Winter A 71; MMP ASL Module 3a: Yanks 2 196</t>
  </si>
  <si>
    <t>ASL Union of Gamers ASLUG23; ASL Annual '95 Winter A71</t>
  </si>
  <si>
    <t>MMP ASL Module 3a: Yanks 2 197</t>
  </si>
  <si>
    <t>MMP ASL Module 3a: Yanks 2 198</t>
  </si>
  <si>
    <t>ASL Action Pack 1 AP3</t>
  </si>
  <si>
    <t>MMP ASL Module 3a: Yanks 2 190</t>
  </si>
  <si>
    <t>Action Pack 2 AP14</t>
  </si>
  <si>
    <t>In Contact IC 5; MMP ASL Module 3a: Yanks 2 200</t>
  </si>
  <si>
    <t>Avalon Hill: ASL Annual `95 Winter A69; MMP ASL Module 3a: Yanks 2 200</t>
  </si>
  <si>
    <t>In Contact IC 5; ASL Annual '95 Winter A69</t>
  </si>
  <si>
    <t>MMP ASL Module 3a: Yanks 2 201</t>
  </si>
  <si>
    <t>Hunter's From the Sky</t>
  </si>
  <si>
    <t>MMP ASL Module 3a: Yanks 2 202</t>
  </si>
  <si>
    <t>Scottish Corridor I</t>
  </si>
  <si>
    <r>
      <t>Honey Trap -</t>
    </r>
    <r>
      <rPr>
        <i/>
        <sz val="10"/>
        <color theme="4"/>
        <rFont val="Calibri"/>
        <family val="2"/>
        <scheme val="minor"/>
      </rPr>
      <t>version 2.0</t>
    </r>
  </si>
  <si>
    <r>
      <t xml:space="preserve">Cameronian Crossing </t>
    </r>
    <r>
      <rPr>
        <i/>
        <sz val="10"/>
        <color theme="4"/>
        <rFont val="Calibri"/>
        <family val="2"/>
        <scheme val="minor"/>
      </rPr>
      <t>-version 2.0</t>
    </r>
  </si>
  <si>
    <r>
      <t xml:space="preserve">Seaforth Objective </t>
    </r>
    <r>
      <rPr>
        <i/>
        <sz val="10"/>
        <color theme="4"/>
        <rFont val="Calibri"/>
        <family val="2"/>
        <scheme val="minor"/>
      </rPr>
      <t>-version 2.0</t>
    </r>
  </si>
  <si>
    <r>
      <t xml:space="preserve">Looking For Trouble </t>
    </r>
    <r>
      <rPr>
        <i/>
        <sz val="10"/>
        <color theme="4"/>
        <rFont val="Calibri"/>
        <family val="2"/>
        <scheme val="minor"/>
      </rPr>
      <t>-version 2.0</t>
    </r>
  </si>
  <si>
    <r>
      <t xml:space="preserve">Hohenstaufen Left </t>
    </r>
    <r>
      <rPr>
        <i/>
        <sz val="10"/>
        <color theme="4"/>
        <rFont val="Calibri"/>
        <family val="2"/>
        <scheme val="minor"/>
      </rPr>
      <t>-version 2.0</t>
    </r>
  </si>
  <si>
    <r>
      <t xml:space="preserve">Frundsberg Right </t>
    </r>
    <r>
      <rPr>
        <i/>
        <sz val="10"/>
        <color theme="4"/>
        <rFont val="Calibri"/>
        <family val="2"/>
        <scheme val="minor"/>
      </rPr>
      <t>-version 2.0</t>
    </r>
  </si>
  <si>
    <r>
      <t xml:space="preserve">The Flank of the Black Bull </t>
    </r>
    <r>
      <rPr>
        <i/>
        <sz val="10"/>
        <color theme="4"/>
        <rFont val="Calibri"/>
        <family val="2"/>
        <scheme val="minor"/>
      </rPr>
      <t>-version 2.0</t>
    </r>
  </si>
  <si>
    <r>
      <t xml:space="preserve">The Lost Platoon </t>
    </r>
    <r>
      <rPr>
        <i/>
        <sz val="10"/>
        <color theme="4"/>
        <rFont val="Calibri"/>
        <family val="2"/>
        <scheme val="minor"/>
      </rPr>
      <t>-version 2.0</t>
    </r>
  </si>
  <si>
    <r>
      <t xml:space="preserve">Orders For the Major </t>
    </r>
    <r>
      <rPr>
        <i/>
        <sz val="10"/>
        <color theme="4"/>
        <rFont val="Calibri"/>
        <family val="2"/>
        <scheme val="minor"/>
      </rPr>
      <t>-version 2.0</t>
    </r>
  </si>
  <si>
    <r>
      <t xml:space="preserve">The Crossing Sweepers </t>
    </r>
    <r>
      <rPr>
        <i/>
        <sz val="10"/>
        <color theme="4"/>
        <rFont val="Calibri"/>
        <family val="2"/>
        <scheme val="minor"/>
      </rPr>
      <t>-version 2.0</t>
    </r>
  </si>
  <si>
    <r>
      <t xml:space="preserve">The Ghost Scenario </t>
    </r>
    <r>
      <rPr>
        <i/>
        <sz val="10"/>
        <color theme="4"/>
        <rFont val="Calibri"/>
        <family val="2"/>
        <scheme val="minor"/>
      </rPr>
      <t>-version 2.0</t>
    </r>
  </si>
  <si>
    <r>
      <t xml:space="preserve">all armor scenario, </t>
    </r>
    <r>
      <rPr>
        <sz val="10"/>
        <color theme="4"/>
        <rFont val="Calibri"/>
        <family val="2"/>
        <scheme val="minor"/>
      </rPr>
      <t>Scottish Corridor StB1</t>
    </r>
  </si>
  <si>
    <t>Scottish Corridor I StB 2</t>
  </si>
  <si>
    <t>Scottish Corridor I StB 3</t>
  </si>
  <si>
    <t>Scottish Corridor I StB 4</t>
  </si>
  <si>
    <t>Scottish Corridor I StB 5</t>
  </si>
  <si>
    <t>Scottish Corridor I StB 6</t>
  </si>
  <si>
    <t>Scottish Corridor I StB 8</t>
  </si>
  <si>
    <r>
      <t xml:space="preserve">all armor scenario, </t>
    </r>
    <r>
      <rPr>
        <sz val="10"/>
        <color theme="4"/>
        <rFont val="Calibri"/>
        <family val="2"/>
        <scheme val="minor"/>
      </rPr>
      <t>Scottish Corridor StB 7</t>
    </r>
  </si>
  <si>
    <t>Critical Hit Online Issue 3 StB 9; Scottish Corridor I StB 9</t>
  </si>
  <si>
    <t>Scottish Corridor I StB 10</t>
  </si>
  <si>
    <t>Scottish Corridor I StB CG I</t>
  </si>
  <si>
    <r>
      <t xml:space="preserve">all armor scenario; </t>
    </r>
    <r>
      <rPr>
        <sz val="10"/>
        <color theme="4"/>
        <rFont val="Calibri"/>
        <family val="2"/>
        <scheme val="minor"/>
      </rPr>
      <t>Scotland the Brave StB 1</t>
    </r>
  </si>
  <si>
    <t>Scotland the Brave StB 2</t>
  </si>
  <si>
    <t>Scotland the Brave StB 3</t>
  </si>
  <si>
    <t>Scotland the Brave StB 4</t>
  </si>
  <si>
    <t>Scotland the Brave StB 5</t>
  </si>
  <si>
    <t>Scotland the Brave StB 6</t>
  </si>
  <si>
    <r>
      <t xml:space="preserve">all armor scenario; </t>
    </r>
    <r>
      <rPr>
        <sz val="10"/>
        <color theme="4"/>
        <rFont val="Calibri"/>
        <family val="2"/>
        <scheme val="minor"/>
      </rPr>
      <t>Scotland the Brave StB 7</t>
    </r>
  </si>
  <si>
    <t>Scotland the Brave StB 8</t>
  </si>
  <si>
    <t>Critical Hit Online Issue 3 StB 9; Scotland the Brave StB 9</t>
  </si>
  <si>
    <t>Scotland the Brave CG I</t>
  </si>
  <si>
    <t>Scotland the Brave StB 10</t>
  </si>
  <si>
    <t>Scottish Corridor II</t>
  </si>
  <si>
    <t>Scottish Corridor Ii StB CG 2</t>
  </si>
  <si>
    <t>Scottish Corridor Ii StB CG 3</t>
  </si>
  <si>
    <t>Scottish Corridor Ii StB 11</t>
  </si>
  <si>
    <t>Scottish Corridor Ii StB 12</t>
  </si>
  <si>
    <t>Scottish Corridor Ii StB 13</t>
  </si>
  <si>
    <r>
      <t xml:space="preserve">all armor scenario; </t>
    </r>
    <r>
      <rPr>
        <sz val="10"/>
        <color theme="4"/>
        <rFont val="Calibri"/>
        <family val="2"/>
        <scheme val="minor"/>
      </rPr>
      <t>Scottish Corridor II StB 14</t>
    </r>
  </si>
  <si>
    <t>Scottish Corridor Ii StB 15</t>
  </si>
  <si>
    <t>Scottish Corridor Ii StB 16</t>
  </si>
  <si>
    <t>Scottish Corridor Ii StB 17</t>
  </si>
  <si>
    <t>Scottish Corridor Ii StB 18</t>
  </si>
  <si>
    <t>Scottish Corridor Ii StB 19</t>
  </si>
  <si>
    <t>Scottish Corridor Ii StB 20</t>
  </si>
  <si>
    <t>Scotland the Btave CG 2</t>
  </si>
  <si>
    <t>Scotland the Btave CG 3</t>
  </si>
  <si>
    <t>Scotland the Btave 11</t>
  </si>
  <si>
    <t>Scotland the Btave 12</t>
  </si>
  <si>
    <t>Scotland the Btave 13</t>
  </si>
  <si>
    <r>
      <t xml:space="preserve">all armor scenario; </t>
    </r>
    <r>
      <rPr>
        <sz val="10"/>
        <color theme="4"/>
        <rFont val="Calibri"/>
        <family val="2"/>
        <scheme val="minor"/>
      </rPr>
      <t>Scotland the Brave StB 14</t>
    </r>
  </si>
  <si>
    <t>Scotland the Btave 15</t>
  </si>
  <si>
    <t>Scotland the Btave 16</t>
  </si>
  <si>
    <t>Scotland the Btave 17</t>
  </si>
  <si>
    <t>Scotland the Btave 18</t>
  </si>
  <si>
    <t>Scotland the Btave 19</t>
  </si>
  <si>
    <t>Scotland the Btave 20</t>
  </si>
  <si>
    <t>Sturmgruppe Eisen: Air Assault on Albert Canal 1940</t>
  </si>
  <si>
    <t>The Enemy's Behind Us</t>
  </si>
  <si>
    <t>Kanne, Belgium</t>
  </si>
  <si>
    <t>CH: Kanne</t>
  </si>
  <si>
    <t>Bridge Blown</t>
  </si>
  <si>
    <t>A: GL8</t>
  </si>
  <si>
    <t>LV w A: Air1, GL2</t>
  </si>
  <si>
    <t>Clearing a Flank</t>
  </si>
  <si>
    <t>Snafu!</t>
  </si>
  <si>
    <t>A: Column (E11.5)</t>
  </si>
  <si>
    <t>Enlarging the Bridgehead</t>
  </si>
  <si>
    <t>"Resistance Great"</t>
  </si>
  <si>
    <t>D: hd5 w A: Air1, PD7</t>
  </si>
  <si>
    <t>Group Eisen</t>
  </si>
  <si>
    <t>D40/ A25</t>
  </si>
  <si>
    <t>D: hd6, AS, Air3 w A: GL14, MC2, Air3</t>
  </si>
  <si>
    <t>Tiger Route- The Battle of Arnhem 1944</t>
  </si>
  <si>
    <r>
      <t xml:space="preserve">Tiger Route - </t>
    </r>
    <r>
      <rPr>
        <i/>
        <sz val="10"/>
        <color theme="4"/>
        <rFont val="Calibri"/>
        <family val="2"/>
        <scheme val="minor"/>
      </rPr>
      <t>version 2.1</t>
    </r>
  </si>
  <si>
    <t>CH: OPSR w A: Tr1</t>
  </si>
  <si>
    <t>CH: OPSR</t>
  </si>
  <si>
    <t>CH: OPSR w A: Tr2</t>
  </si>
  <si>
    <t>CH: OPSR, LV</t>
  </si>
  <si>
    <t>CH: OPSR w A: FTV3</t>
  </si>
  <si>
    <t>CH: OPSR w D: AE w A: FTV0-1</t>
  </si>
  <si>
    <t>CH: OPSR w D: AS</t>
  </si>
  <si>
    <t>CH: OPSR, Rain w A: AS</t>
  </si>
  <si>
    <t>Witches Cauldron: The Oosterbeek Perimeter - Arnhem 1944 OP 1</t>
  </si>
  <si>
    <t>Witches Cauldron: The Oosterbeek Perimeter - Arnhem 1944 OP 2</t>
  </si>
  <si>
    <t>Witches Cauldron: The Oosterbeek Perimeter - Arnhem 1944 OP 3</t>
  </si>
  <si>
    <t>Witches Cauldron: The Oosterbeek Perimeter - Arnhem 1944 OP 4</t>
  </si>
  <si>
    <t>Witches Cauldron: The Oosterbeek Perimeter - Arnhem 1944 OP 5</t>
  </si>
  <si>
    <t>Witches Cauldron: The Oosterbeek Perimeter - Arnhem 1944 OP 6</t>
  </si>
  <si>
    <t>Witches Cauldron: The Oosterbeek Perimeter - Arnhem 1944 OP 7</t>
  </si>
  <si>
    <t>Witches Cauldron: The Oosterbeek Perimeter - Arnhem 1944 OP 8</t>
  </si>
  <si>
    <t>Witches Cauldron: The Oosterbeek Perimeter - Arnhem 1944 OP 9</t>
  </si>
  <si>
    <t>Witches Cauldron: The Oosterbeek Perimeter - Arnhem 1944 OP 10</t>
  </si>
  <si>
    <t>Witches Cauldron: The Oosterbeek Perimeter - Arnhem 1944 OP 11</t>
  </si>
  <si>
    <t>Witches Cauldron: The Oosterbeek Perimeter - Arnhem 1944 OP 12</t>
  </si>
  <si>
    <t>Witches Cauldron: The Oosterbeek Perimeter - Arnhem 1944 OP 13</t>
  </si>
  <si>
    <t>Witches Cauldron: The Oosterbeek Perimeter - Arnhem 1944 OP 14</t>
  </si>
  <si>
    <t>Witches Cauldron: The Oosterbeek Perimeter - Arnhem 1944 OP 15</t>
  </si>
  <si>
    <t>Witches Cauldron: The Oosterbeek Perimeter - Arnhem 1944 OP 16</t>
  </si>
  <si>
    <r>
      <t xml:space="preserve">Brave But Doomed - </t>
    </r>
    <r>
      <rPr>
        <i/>
        <sz val="10"/>
        <color theme="4"/>
        <rFont val="Calibri"/>
        <family val="2"/>
        <scheme val="minor"/>
      </rPr>
      <t>version 2.1</t>
    </r>
  </si>
  <si>
    <r>
      <t xml:space="preserve">Piercing the Veil - </t>
    </r>
    <r>
      <rPr>
        <i/>
        <sz val="10"/>
        <color theme="4"/>
        <rFont val="Calibri"/>
        <family val="2"/>
        <scheme val="minor"/>
      </rPr>
      <t>version 2.1</t>
    </r>
  </si>
  <si>
    <r>
      <t xml:space="preserve">Stand and Die - </t>
    </r>
    <r>
      <rPr>
        <i/>
        <sz val="10"/>
        <color theme="4"/>
        <rFont val="Calibri"/>
        <family val="2"/>
        <scheme val="minor"/>
      </rPr>
      <t>version 2.1</t>
    </r>
  </si>
  <si>
    <r>
      <t xml:space="preserve">Till the Woods Run Red - </t>
    </r>
    <r>
      <rPr>
        <i/>
        <sz val="10"/>
        <color theme="4"/>
        <rFont val="Calibri"/>
        <family val="2"/>
        <scheme val="minor"/>
      </rPr>
      <t>version 2.1</t>
    </r>
  </si>
  <si>
    <r>
      <t>Smashed From the Left -</t>
    </r>
    <r>
      <rPr>
        <i/>
        <sz val="10"/>
        <color theme="4"/>
        <rFont val="Calibri"/>
        <family val="2"/>
        <scheme val="minor"/>
      </rPr>
      <t xml:space="preserve"> version 2.1</t>
    </r>
  </si>
  <si>
    <r>
      <t xml:space="preserve">Loyal To the Last - </t>
    </r>
    <r>
      <rPr>
        <i/>
        <sz val="10"/>
        <color theme="4"/>
        <rFont val="Calibri"/>
        <family val="2"/>
        <scheme val="minor"/>
      </rPr>
      <t>version 2.1</t>
    </r>
  </si>
  <si>
    <r>
      <t xml:space="preserve">Armstrong's Broken Lance - </t>
    </r>
    <r>
      <rPr>
        <i/>
        <sz val="10"/>
        <color theme="4"/>
        <rFont val="Calibri"/>
        <family val="2"/>
        <scheme val="minor"/>
      </rPr>
      <t>version 2.1</t>
    </r>
  </si>
  <si>
    <r>
      <t xml:space="preserve">Raising Cain - </t>
    </r>
    <r>
      <rPr>
        <i/>
        <sz val="10"/>
        <color theme="4"/>
        <rFont val="Calibri"/>
        <family val="2"/>
        <scheme val="minor"/>
      </rPr>
      <t>version 2.1</t>
    </r>
  </si>
  <si>
    <r>
      <t xml:space="preserve">The White House - </t>
    </r>
    <r>
      <rPr>
        <i/>
        <sz val="10"/>
        <color theme="4"/>
        <rFont val="Calibri"/>
        <family val="2"/>
        <scheme val="minor"/>
      </rPr>
      <t>version 2.1</t>
    </r>
  </si>
  <si>
    <r>
      <t xml:space="preserve">Won On Points - </t>
    </r>
    <r>
      <rPr>
        <i/>
        <sz val="10"/>
        <color theme="4"/>
        <rFont val="Calibri"/>
        <family val="2"/>
        <scheme val="minor"/>
      </rPr>
      <t>version 2.1</t>
    </r>
  </si>
  <si>
    <r>
      <t>Hotel Hell -</t>
    </r>
    <r>
      <rPr>
        <i/>
        <sz val="10"/>
        <color theme="4"/>
        <rFont val="Calibri"/>
        <family val="2"/>
        <scheme val="minor"/>
      </rPr>
      <t xml:space="preserve"> version 2.1</t>
    </r>
  </si>
  <si>
    <r>
      <t>Sting Like a Bee -</t>
    </r>
    <r>
      <rPr>
        <i/>
        <sz val="10"/>
        <color theme="4"/>
        <rFont val="Calibri"/>
        <family val="2"/>
        <scheme val="minor"/>
      </rPr>
      <t xml:space="preserve"> version 2.1</t>
    </r>
  </si>
  <si>
    <r>
      <t>Polish Stronghold -</t>
    </r>
    <r>
      <rPr>
        <i/>
        <sz val="10"/>
        <color theme="4"/>
        <rFont val="Calibri"/>
        <family val="2"/>
        <scheme val="minor"/>
      </rPr>
      <t xml:space="preserve"> version 2.1</t>
    </r>
  </si>
  <si>
    <r>
      <t>Through the Side Door -</t>
    </r>
    <r>
      <rPr>
        <i/>
        <sz val="10"/>
        <color theme="4"/>
        <rFont val="Calibri"/>
        <family val="2"/>
        <scheme val="minor"/>
      </rPr>
      <t xml:space="preserve"> version 2.1</t>
    </r>
  </si>
  <si>
    <r>
      <t>Operation Berlin -</t>
    </r>
    <r>
      <rPr>
        <i/>
        <sz val="10"/>
        <color theme="4"/>
        <rFont val="Calibri"/>
        <family val="2"/>
        <scheme val="minor"/>
      </rPr>
      <t xml:space="preserve"> version 2.1</t>
    </r>
  </si>
  <si>
    <t>Prelude to Huertgen Hell</t>
  </si>
  <si>
    <t>The Huertgen Forest, Germany</t>
  </si>
  <si>
    <t>AE w A: Air1, Tr1</t>
  </si>
  <si>
    <t>Jumpoff at Vossenack</t>
  </si>
  <si>
    <t>D29/ A38</t>
  </si>
  <si>
    <t>Company E Mops Up</t>
  </si>
  <si>
    <t>The Green Hornets</t>
  </si>
  <si>
    <t>north of Vossenack, Germany</t>
  </si>
  <si>
    <t>Task Force Lacy</t>
  </si>
  <si>
    <t>southwest of Vossenack, Germany</t>
  </si>
  <si>
    <t>Kall Riposte</t>
  </si>
  <si>
    <t>The Kall Trail, south of Vossenack, Germany</t>
  </si>
  <si>
    <t>Engineers Fire</t>
  </si>
  <si>
    <t>Beaten to the Draw</t>
  </si>
  <si>
    <t>outskirts of Scmidt, Germany</t>
  </si>
  <si>
    <t>CH: A</t>
  </si>
  <si>
    <t>D: Bi6, Column (E11.5)</t>
  </si>
  <si>
    <t>Raffelsbrand Strongpoint</t>
  </si>
  <si>
    <t>Spearhead of Company K</t>
  </si>
  <si>
    <t>Along the Highway</t>
  </si>
  <si>
    <t>Schmidt, Germany</t>
  </si>
  <si>
    <t>Every Man for Himself</t>
  </si>
  <si>
    <t>D38/ A38</t>
  </si>
  <si>
    <t>Mist w D: FB1, AE, Fanatic (A10.8)</t>
  </si>
  <si>
    <t>AE w D: FB1, Fanatic (A10.8)</t>
  </si>
  <si>
    <t>Strike Two</t>
  </si>
  <si>
    <t>D: AE, Air1</t>
  </si>
  <si>
    <t>Dawn at Kommerscheidt</t>
  </si>
  <si>
    <t>D28/ A31</t>
  </si>
  <si>
    <t>Mist, AE w D: FB1, Fanatic (A10.8)</t>
  </si>
  <si>
    <t>Task Force Ripple</t>
  </si>
  <si>
    <t>D: FB1, Fanatic (A10.8), Air2, Tr11</t>
  </si>
  <si>
    <t xml:space="preserve">D29/ A38 </t>
  </si>
  <si>
    <t>Objective Schmidt</t>
  </si>
  <si>
    <t>DF 02</t>
  </si>
  <si>
    <t>DF 01</t>
  </si>
  <si>
    <t>DF 03</t>
  </si>
  <si>
    <t>DF 04</t>
  </si>
  <si>
    <t>DF 07</t>
  </si>
  <si>
    <t>DF 08</t>
  </si>
  <si>
    <t>DF 09</t>
  </si>
  <si>
    <t>DF 05</t>
  </si>
  <si>
    <t>DF 06</t>
  </si>
  <si>
    <t>DF 10</t>
  </si>
  <si>
    <t>DF 11</t>
  </si>
  <si>
    <t>DF 12</t>
  </si>
  <si>
    <t>Armee De Liberation Nationale (ALN)</t>
  </si>
  <si>
    <t>Besbessa Mechta, Algeria</t>
  </si>
  <si>
    <t>CH: 01</t>
  </si>
  <si>
    <t>All Djebel Fighter Special Rules are in effect</t>
  </si>
  <si>
    <t>Jump on the Tratiors</t>
  </si>
  <si>
    <t>End of a Convoy</t>
  </si>
  <si>
    <t>Northwest of Oum-Ali, Algeria</t>
  </si>
  <si>
    <t>Operation 423</t>
  </si>
  <si>
    <t>Oued Abd-Er-Rahmane, Algeria</t>
  </si>
  <si>
    <t>No Time to Talk</t>
  </si>
  <si>
    <t>Djebel Ousta, Algeria</t>
  </si>
  <si>
    <r>
      <t xml:space="preserve">CH: 02 </t>
    </r>
    <r>
      <rPr>
        <sz val="10"/>
        <rFont val="Calibri"/>
        <family val="2"/>
        <scheme val="minor"/>
      </rPr>
      <t>w</t>
    </r>
    <r>
      <rPr>
        <sz val="10"/>
        <color rgb="FFFF0000"/>
        <rFont val="Calibri"/>
        <family val="2"/>
        <scheme val="minor"/>
      </rPr>
      <t xml:space="preserve"> CH: 03</t>
    </r>
  </si>
  <si>
    <t>Chased through the Woods</t>
  </si>
  <si>
    <t>Beni-Mezzaline Forest, Algeria</t>
  </si>
  <si>
    <t>Are These Harkis?</t>
  </si>
  <si>
    <t>CH: 02 w CH: 03</t>
  </si>
  <si>
    <t>Dropped into Hell</t>
  </si>
  <si>
    <t>Djebel Mouadjene, south of Souk- Ahras, Algeria</t>
  </si>
  <si>
    <t>In the Swirling Mass</t>
  </si>
  <si>
    <t>CH: 02</t>
  </si>
  <si>
    <t>Cross Border Retaliation</t>
  </si>
  <si>
    <t>Djebel Harraba, Tunisian Border with Algeria</t>
  </si>
  <si>
    <r>
      <rPr>
        <sz val="10"/>
        <color rgb="FFFF0000"/>
        <rFont val="Calibri"/>
        <family val="2"/>
        <scheme val="minor"/>
      </rPr>
      <t>CH: 02</t>
    </r>
    <r>
      <rPr>
        <sz val="10"/>
        <rFont val="Calibri"/>
        <family val="2"/>
        <scheme val="minor"/>
      </rPr>
      <t xml:space="preserve"> w CH: 03</t>
    </r>
  </si>
  <si>
    <t>After the Cease-Fire</t>
  </si>
  <si>
    <t>near Boulam, Algeria</t>
  </si>
  <si>
    <t>Support Good and Bad</t>
  </si>
  <si>
    <t>Djebel Bou-Torkma, Tunisian Border with Algeria</t>
  </si>
  <si>
    <t>CH: 03</t>
  </si>
  <si>
    <t>Before Sunset on the Beni-Smir</t>
  </si>
  <si>
    <t>Beni-Smir Plateau, Algeria</t>
  </si>
  <si>
    <t>D35/ A22</t>
  </si>
  <si>
    <t>French Algeria: Djebel Fighters 1954-1962</t>
  </si>
  <si>
    <t>DBOT1</t>
  </si>
  <si>
    <t>DBOT2</t>
  </si>
  <si>
    <t>DBOT3</t>
  </si>
  <si>
    <t>DBOT4</t>
  </si>
  <si>
    <t>DBOT5</t>
  </si>
  <si>
    <t>OT CG 1</t>
  </si>
  <si>
    <t>Gallabat and Beyond: The War in East Africa 1940</t>
  </si>
  <si>
    <t>GaB01</t>
  </si>
  <si>
    <t>GaB02</t>
  </si>
  <si>
    <t>GaB03</t>
  </si>
  <si>
    <t>GaB04</t>
  </si>
  <si>
    <t>GaB05</t>
  </si>
  <si>
    <t>GaB06</t>
  </si>
  <si>
    <t>GaB07</t>
  </si>
  <si>
    <t>GaB08</t>
  </si>
  <si>
    <t>GaB09</t>
  </si>
  <si>
    <t>GaB10</t>
  </si>
  <si>
    <t>GaB11</t>
  </si>
  <si>
    <t>GaB12</t>
  </si>
  <si>
    <t>Dispatches from the Buynker Issue 44</t>
  </si>
  <si>
    <t>Moyale Nights</t>
  </si>
  <si>
    <t>EE w KK w GG w LL</t>
  </si>
  <si>
    <t>Roads are Tracks (F9) w D: AE, Sappers (H1.23)</t>
  </si>
  <si>
    <t>Into Sudan</t>
  </si>
  <si>
    <r>
      <t>Sudannese</t>
    </r>
    <r>
      <rPr>
        <vertAlign val="superscript"/>
        <sz val="10"/>
        <rFont val="Calibri"/>
        <family val="2"/>
        <scheme val="minor"/>
      </rPr>
      <t xml:space="preserve"> 1</t>
    </r>
  </si>
  <si>
    <t>Kassala, Sudan</t>
  </si>
  <si>
    <t>II w LL</t>
  </si>
  <si>
    <r>
      <t xml:space="preserve">Italian/ </t>
    </r>
    <r>
      <rPr>
        <i/>
        <sz val="10"/>
        <rFont val="Calibri"/>
        <family val="2"/>
        <scheme val="minor"/>
      </rPr>
      <t>Cavalieria</t>
    </r>
    <r>
      <rPr>
        <sz val="10"/>
        <rFont val="Calibri"/>
        <family val="2"/>
        <scheme val="minor"/>
      </rPr>
      <t xml:space="preserve"> Colonials</t>
    </r>
  </si>
  <si>
    <t>Camel Jockeys</t>
  </si>
  <si>
    <t>Before Hargiesa, British Somaliland</t>
  </si>
  <si>
    <t>GG w KK</t>
  </si>
  <si>
    <t>Retaking Gallabat</t>
  </si>
  <si>
    <t>Gallabat, Sudan</t>
  </si>
  <si>
    <t>EE w FF w KK w LL</t>
  </si>
  <si>
    <t>All Roads are Tracks (F9)  w A: Camels16</t>
  </si>
  <si>
    <t>All Roads are Tracks (F9) w D: Camels8 w Tr4</t>
  </si>
  <si>
    <t>All Roads are Tracks (F9) w D: Air2 w A: Air1, Tr8</t>
  </si>
  <si>
    <t>Keru Gorge</t>
  </si>
  <si>
    <t>Keru Gorge, Ethiopia</t>
  </si>
  <si>
    <r>
      <t xml:space="preserve">LL w II w </t>
    </r>
    <r>
      <rPr>
        <sz val="10"/>
        <color rgb="FFFF0000"/>
        <rFont val="Calibri"/>
        <family val="2"/>
        <scheme val="minor"/>
      </rPr>
      <t>EE</t>
    </r>
  </si>
  <si>
    <r>
      <t>Commonwealth</t>
    </r>
    <r>
      <rPr>
        <vertAlign val="superscript"/>
        <sz val="10"/>
        <rFont val="Calibri"/>
        <family val="2"/>
        <scheme val="minor"/>
      </rPr>
      <t xml:space="preserve"> 4 1</t>
    </r>
  </si>
  <si>
    <t>Sun Blindness (F11.61), Cactus Hedges (F13.3), Cactus Patch (F13.4), All Roads are Tracks (F9) w D: Fanatic (A10.8), Charge (A13.6)</t>
  </si>
  <si>
    <t>Approaching Agordat</t>
  </si>
  <si>
    <t>Approaching Agordat, Ethiopia</t>
  </si>
  <si>
    <t>FF w II</t>
  </si>
  <si>
    <t>All Roads are Tracks (F9) w D: Air1 w A: Air1</t>
  </si>
  <si>
    <t>Rhino Cars</t>
  </si>
  <si>
    <t>Village of Hobok, British Somaliland</t>
  </si>
  <si>
    <t>II w KK w LL w GG w HH w EE</t>
  </si>
  <si>
    <t>All Roads are Tracks (F9) w D: Fanatic (A10.8), FB2 w A: Air6, Tr12</t>
  </si>
  <si>
    <t>Along the Road to Mega</t>
  </si>
  <si>
    <t>Near El Sod, Abbysinia</t>
  </si>
  <si>
    <t>All Roads are Tracks (F9) w D: Air3, Tr10 w A: Tr8</t>
  </si>
  <si>
    <t>The Fort at Mega</t>
  </si>
  <si>
    <t>Mega, Ethiopia</t>
  </si>
  <si>
    <t>Kk w JJ</t>
  </si>
  <si>
    <t>D30/ A35</t>
  </si>
  <si>
    <t>Overcast, All Roads are Tracks (F9) w Air4</t>
  </si>
  <si>
    <t>Marda Pass</t>
  </si>
  <si>
    <t>Marda Pass, Ethiopia</t>
  </si>
  <si>
    <t>Ff w II w JJ</t>
  </si>
  <si>
    <t>All Roads are Tracks (F9) w A: Tr8</t>
  </si>
  <si>
    <t>Attacking Hill One</t>
  </si>
  <si>
    <t>Combolica Pass. Ethiopia</t>
  </si>
  <si>
    <t>FF w KK w GG ww II</t>
  </si>
  <si>
    <t>R. Dadaba Piccollo</t>
  </si>
  <si>
    <t>Near Wadera, Abyssinia</t>
  </si>
  <si>
    <t>EE w FF w GG w KK</t>
  </si>
  <si>
    <t>Overcast w D: AS</t>
  </si>
  <si>
    <t>First Probe</t>
  </si>
  <si>
    <t>CH: Maxim Gorki</t>
  </si>
  <si>
    <t>LV w A: BS</t>
  </si>
  <si>
    <t xml:space="preserve">Into the Valley of Death </t>
  </si>
  <si>
    <t>Outside of Sevastopol, Russia</t>
  </si>
  <si>
    <t>A: Air6</t>
  </si>
  <si>
    <t>Pioneer Push</t>
  </si>
  <si>
    <t>D19-23/ A18-22</t>
  </si>
  <si>
    <t>Bastion Brawl</t>
  </si>
  <si>
    <t>Clearing the Flank</t>
  </si>
  <si>
    <t>Ljubimowka, Russia</t>
  </si>
  <si>
    <t>Right Jab</t>
  </si>
  <si>
    <t>D12-14/ A16-20</t>
  </si>
  <si>
    <t>B(?)</t>
  </si>
  <si>
    <t>Left Hook</t>
  </si>
  <si>
    <t>D6-18/ A6-12</t>
  </si>
  <si>
    <t>A0-4</t>
  </si>
  <si>
    <t>Race to the Sea</t>
  </si>
  <si>
    <t>D14-22/ A12-20</t>
  </si>
  <si>
    <t>A(?)</t>
  </si>
  <si>
    <t>A: Air2, Tr0-1</t>
  </si>
  <si>
    <t>Maxim Effort</t>
  </si>
  <si>
    <t>D60/ A55</t>
  </si>
  <si>
    <t>Fresh Troops</t>
  </si>
  <si>
    <t>The Last Gun</t>
  </si>
  <si>
    <t>A: AE, Sappers (H1.22), Tr0-4</t>
  </si>
  <si>
    <t>Into the Bowels of Hell</t>
  </si>
  <si>
    <t>Dzhalaynor, Russia</t>
  </si>
  <si>
    <t>Jarama River, Spain</t>
  </si>
  <si>
    <t>GJ036</t>
  </si>
  <si>
    <t>Near Lauterbach, Germany</t>
  </si>
  <si>
    <t>Initial Skirmish</t>
  </si>
  <si>
    <t>Hannut, France</t>
  </si>
  <si>
    <t>GJ018</t>
  </si>
  <si>
    <t>St. Venant, France</t>
  </si>
  <si>
    <t>Xertigny, France</t>
  </si>
  <si>
    <t>A Push in the Bush</t>
  </si>
  <si>
    <t>GJ004</t>
  </si>
  <si>
    <t>South of Keren, Eritrea</t>
  </si>
  <si>
    <t>The Drut Bridge</t>
  </si>
  <si>
    <t>Dubno, Ukraine, Russia</t>
  </si>
  <si>
    <t>Battleships of the Steppe</t>
  </si>
  <si>
    <t>Outside of Dobono, Russia</t>
  </si>
  <si>
    <t>Brinzeni, Bessarabia</t>
  </si>
  <si>
    <t>Crossing the Duna</t>
  </si>
  <si>
    <t>Red Crossroads</t>
  </si>
  <si>
    <t>Senno, Russia</t>
  </si>
  <si>
    <t>First Encounter</t>
  </si>
  <si>
    <t>Outside of Senno, Russia</t>
  </si>
  <si>
    <t>Demidov, Russia</t>
  </si>
  <si>
    <t>MM25</t>
  </si>
  <si>
    <t>Futile Bravery</t>
  </si>
  <si>
    <t>MM26</t>
  </si>
  <si>
    <t>Gallant Mogilev</t>
  </si>
  <si>
    <t>GJ030</t>
  </si>
  <si>
    <t>Keflavik, Iceland</t>
  </si>
  <si>
    <t>Balta, Ukraine, Russia</t>
  </si>
  <si>
    <t>MM27</t>
  </si>
  <si>
    <t>Vakarzhany Village, Ukraine, Russia</t>
  </si>
  <si>
    <t>MM28</t>
  </si>
  <si>
    <t>Saaremaa Island, Estonia</t>
  </si>
  <si>
    <t>Race to the Rear</t>
  </si>
  <si>
    <t>Outside of Priluki, Russia</t>
  </si>
  <si>
    <t>MM29</t>
  </si>
  <si>
    <t>Sorve Point</t>
  </si>
  <si>
    <t>RR3 Bonus</t>
  </si>
  <si>
    <t>Ghosts of Yakhroma</t>
  </si>
  <si>
    <t>Yakhroma, Russia</t>
  </si>
  <si>
    <t>Nell Hell</t>
  </si>
  <si>
    <t>Wake Atoll</t>
  </si>
  <si>
    <t>Danger on Wake's Doorstep</t>
  </si>
  <si>
    <t>First Landing</t>
  </si>
  <si>
    <t>Enemy Apparently Landing</t>
  </si>
  <si>
    <t>Situation Bleak</t>
  </si>
  <si>
    <t>Pacific Alamo</t>
  </si>
  <si>
    <t>GJ027</t>
  </si>
  <si>
    <t>Southwest of Benghazi, Libya</t>
  </si>
  <si>
    <t>Slim River, Malaya</t>
  </si>
  <si>
    <t>MM30</t>
  </si>
  <si>
    <t>Frozen Vzvad</t>
  </si>
  <si>
    <t>Vzvad, Russia</t>
  </si>
  <si>
    <t>Kholm, Novgorod Province, Russia</t>
  </si>
  <si>
    <t>Near Sevastopol, Crimea, Russia</t>
  </si>
  <si>
    <t>MM31</t>
  </si>
  <si>
    <t>GJ010</t>
  </si>
  <si>
    <t>Riding the Rails</t>
  </si>
  <si>
    <t>Five Kopeck Crossing</t>
  </si>
  <si>
    <t>Gorodock, Russia</t>
  </si>
  <si>
    <t>MM32</t>
  </si>
  <si>
    <t>Lake Onega, Russia</t>
  </si>
  <si>
    <t>North of Borisov, Russia</t>
  </si>
  <si>
    <t>GJ007</t>
  </si>
  <si>
    <t>Djebel Roumana, Tunisia</t>
  </si>
  <si>
    <t>GJ015</t>
  </si>
  <si>
    <t>Iron Gustav</t>
  </si>
  <si>
    <t>School Haus</t>
  </si>
  <si>
    <t>GJ009</t>
  </si>
  <si>
    <t>GJ012</t>
  </si>
  <si>
    <t>GJ020</t>
  </si>
  <si>
    <t>Foxtail</t>
  </si>
  <si>
    <t>Red Tide at Tarawa</t>
  </si>
  <si>
    <t>Patrols on the Trail to Hell</t>
  </si>
  <si>
    <t>Hein Olshana</t>
  </si>
  <si>
    <t>Olshana, Russia</t>
  </si>
  <si>
    <t>GJ003</t>
  </si>
  <si>
    <t>GJ008</t>
  </si>
  <si>
    <t>Schnell Hase Schnell</t>
  </si>
  <si>
    <t>GJ034</t>
  </si>
  <si>
    <t>GJ022</t>
  </si>
  <si>
    <t>Barfoot</t>
  </si>
  <si>
    <t>Colleville, France</t>
  </si>
  <si>
    <t>Ranville, France</t>
  </si>
  <si>
    <t>GJ005</t>
  </si>
  <si>
    <t>GJ011</t>
  </si>
  <si>
    <t>Tough Assignment</t>
  </si>
  <si>
    <t>Near Louvieres, France</t>
  </si>
  <si>
    <t>GJ028</t>
  </si>
  <si>
    <t>Wulf Hunt</t>
  </si>
  <si>
    <t>D16</t>
  </si>
  <si>
    <t>The Best Damned Soldiers</t>
  </si>
  <si>
    <t>Lodeynoye Pole, Russia</t>
  </si>
  <si>
    <t>GJ031</t>
  </si>
  <si>
    <t>Ritter's Relief</t>
  </si>
  <si>
    <t>Zercyce, Poland</t>
  </si>
  <si>
    <t>GJ032</t>
  </si>
  <si>
    <t>Uhlig's Assault</t>
  </si>
  <si>
    <t>GJ006</t>
  </si>
  <si>
    <t>Jabo Junction</t>
  </si>
  <si>
    <t>GJ033</t>
  </si>
  <si>
    <t>Sake at Sunrise</t>
  </si>
  <si>
    <t>Mount Tenjo Road, Guam</t>
  </si>
  <si>
    <t>GJ024</t>
  </si>
  <si>
    <t>GJ021</t>
  </si>
  <si>
    <t>GJ002</t>
  </si>
  <si>
    <t>GJ039</t>
  </si>
  <si>
    <t>Dives-sur-Mer, France</t>
  </si>
  <si>
    <t>GJ026</t>
  </si>
  <si>
    <t>Telgart, Slovakia</t>
  </si>
  <si>
    <t>Egerbegy, Hungary</t>
  </si>
  <si>
    <t>Near Oosterbeek, Holland</t>
  </si>
  <si>
    <t>Debrecen, Hungary</t>
  </si>
  <si>
    <t>Sorry, Mac!</t>
  </si>
  <si>
    <t>The Outskirts of Schmidt</t>
  </si>
  <si>
    <t>Mageret, Belgium</t>
  </si>
  <si>
    <t>Letkes, Hungary</t>
  </si>
  <si>
    <t>Probing for the Bridge</t>
  </si>
  <si>
    <t>GJ040</t>
  </si>
  <si>
    <t>Rack 'Em Up!</t>
  </si>
  <si>
    <t>Dropping Topside</t>
  </si>
  <si>
    <t>GJ038</t>
  </si>
  <si>
    <t>Ramree Island, Burma</t>
  </si>
  <si>
    <t>Fireball</t>
  </si>
  <si>
    <t>Degh, Hungary</t>
  </si>
  <si>
    <t>GJ023</t>
  </si>
  <si>
    <t>Hanson's Bridge</t>
  </si>
  <si>
    <t>GJ017</t>
  </si>
  <si>
    <t>A Fallen Rose</t>
  </si>
  <si>
    <t>GJ019</t>
  </si>
  <si>
    <t>GJ014</t>
  </si>
  <si>
    <t>Rolling on the River</t>
  </si>
  <si>
    <t>Taejon, South Korea</t>
  </si>
  <si>
    <t>Osan, South Korea</t>
  </si>
  <si>
    <t>East of Chosin Reservoir, North Korea</t>
  </si>
  <si>
    <t>GJ035</t>
  </si>
  <si>
    <t>GJ029</t>
  </si>
  <si>
    <t>Tunisia, North Africa</t>
  </si>
  <si>
    <t>GJ001</t>
  </si>
  <si>
    <t>GJ013</t>
  </si>
  <si>
    <t>GJ025</t>
  </si>
  <si>
    <t>GJ037</t>
  </si>
  <si>
    <t>CG 1</t>
  </si>
  <si>
    <t>A Civil War, Not a Gentlemen's War</t>
  </si>
  <si>
    <t>DftB: OT</t>
  </si>
  <si>
    <t>See OT SSR's, +1 LV w D: Fanatic Strongpoint3 (OT8), Fanatic (A10.8)</t>
  </si>
  <si>
    <t>Operation Turnscrew Series # 2: Snipers, Spandaus, &amp; 'Schreks</t>
  </si>
  <si>
    <t>D35/ A51</t>
  </si>
  <si>
    <t>D24/ A34</t>
  </si>
  <si>
    <t>See OT SSR's w D: FB12 w A: FTV1</t>
  </si>
  <si>
    <t>See OT SSR's w D: Fanatic Strongpoint2, FB3 w A: FTV1</t>
  </si>
  <si>
    <t>See OT SSR's w D: Fanatic Strongpoint1 w A: FTV1</t>
  </si>
  <si>
    <t>Operation Turnscrew Series # 1: "Things are … a Bit Sticky"</t>
  </si>
  <si>
    <t>Operation Turnscrew Series # 3: Bloody Tired</t>
  </si>
  <si>
    <t>Operation Turnscrew Series # 4: Turning the Screws</t>
  </si>
  <si>
    <t>Operation Turnscrew Series #52: "These Goddamned Tommies!"</t>
  </si>
  <si>
    <t>See OT SSR's w D: Fanatic Strongpoint2, FB2</t>
  </si>
  <si>
    <t>See OT SSR's</t>
  </si>
  <si>
    <t>25-45</t>
  </si>
  <si>
    <t>Operation Turnscrew CG I: "Hell is for the Highlanders"</t>
  </si>
  <si>
    <t>Onwards!</t>
  </si>
  <si>
    <t>Vakor at Casa Berardi</t>
  </si>
  <si>
    <t>Caslo 1</t>
  </si>
  <si>
    <t>Caslo 2</t>
  </si>
  <si>
    <t>Caslo 3</t>
  </si>
  <si>
    <t>Caslo 4</t>
  </si>
  <si>
    <t>LC: CB</t>
  </si>
  <si>
    <t>See Casa Berardi SSR's</t>
  </si>
  <si>
    <t>The only Safe Place</t>
  </si>
  <si>
    <t>The Shall not Pass!</t>
  </si>
  <si>
    <t>Valor at Casa Berardi</t>
  </si>
  <si>
    <t>Korbyn, Russia</t>
  </si>
  <si>
    <t>v w 18 w b</t>
  </si>
  <si>
    <t>D14-16/ A6-8</t>
  </si>
  <si>
    <t>D5-11/ A3-7</t>
  </si>
  <si>
    <t>D: Early-War Doctrine (A25.212), Inexperienced Crews (D3.45), Tr0-2 w A: MC3, Tr0-2</t>
  </si>
  <si>
    <t>Decision at Dubrino</t>
  </si>
  <si>
    <t>D0-2/ A9-12</t>
  </si>
  <si>
    <t>D6-10/ A14-22</t>
  </si>
  <si>
    <t>Ov3, Deep Stream (B20.43), GLRR (B32.1), Factory (B23.74) w D: AE, Low Ammo (D3.71) w A: Inexperienced Crews (D3.45), AE</t>
  </si>
  <si>
    <t>Stop that Train</t>
  </si>
  <si>
    <r>
      <rPr>
        <sz val="10"/>
        <color rgb="FFFF0000"/>
        <rFont val="Calibri"/>
        <family val="2"/>
        <scheme val="minor"/>
      </rPr>
      <t>66</t>
    </r>
    <r>
      <rPr>
        <sz val="10"/>
        <rFont val="Calibri"/>
        <family val="2"/>
        <scheme val="minor"/>
      </rPr>
      <t xml:space="preserve"> w </t>
    </r>
    <r>
      <rPr>
        <sz val="10"/>
        <color rgb="FFFF0000"/>
        <rFont val="Calibri"/>
        <family val="2"/>
        <scheme val="minor"/>
      </rPr>
      <t>x</t>
    </r>
  </si>
  <si>
    <t>A4-7</t>
  </si>
  <si>
    <t>D20-21/ A4-7</t>
  </si>
  <si>
    <t>Ov3, Factory (B23.74) , GLRR (B32.1) w D: Early-War Doctrine (A25,212), Tr1 w A: AE, Tr2</t>
  </si>
  <si>
    <t>Vitebsk, Russia</t>
  </si>
  <si>
    <t>66 w 19</t>
  </si>
  <si>
    <t>D4/ A20-25</t>
  </si>
  <si>
    <t>Ov1, Flooded Stream (B20.44) w A: Early-War Doctrine (A25.212), AE</t>
  </si>
  <si>
    <t>Murai State farm</t>
  </si>
  <si>
    <t>Murai State farm, Russia</t>
  </si>
  <si>
    <t>D0-3/ A3-4</t>
  </si>
  <si>
    <t>D17-23/ A5-7</t>
  </si>
  <si>
    <t>Ov5, Deep Stream (B20.43), Ford (B20.8) w D: Early-War Doctrine (A25.212), Inexperienced Crews (D3.45) w A: AE</t>
  </si>
  <si>
    <r>
      <rPr>
        <sz val="10"/>
        <color rgb="FFFF0000"/>
        <rFont val="Calibri"/>
        <family val="2"/>
        <scheme val="minor"/>
      </rPr>
      <t>57</t>
    </r>
    <r>
      <rPr>
        <sz val="10"/>
        <rFont val="Calibri"/>
        <family val="2"/>
        <scheme val="minor"/>
      </rPr>
      <t xml:space="preserve"> w </t>
    </r>
    <r>
      <rPr>
        <sz val="10"/>
        <color rgb="FFFF0000"/>
        <rFont val="Calibri"/>
        <family val="2"/>
        <scheme val="minor"/>
      </rPr>
      <t>t</t>
    </r>
  </si>
  <si>
    <t>A2-7</t>
  </si>
  <si>
    <t>D7-10/ A20</t>
  </si>
  <si>
    <t>Ov3, Flooded Stream (B20.44), Ford (B20.8) w A: Early-War Doctrine (A25.212), Inexperienced Crews (D3.45)</t>
  </si>
  <si>
    <t>Russian Rarities III</t>
  </si>
  <si>
    <t>RR17</t>
  </si>
  <si>
    <t>RR18</t>
  </si>
  <si>
    <t>Rr19</t>
  </si>
  <si>
    <t>RR20</t>
  </si>
  <si>
    <t>RR21</t>
  </si>
  <si>
    <t>RR22</t>
  </si>
  <si>
    <t>RR23</t>
  </si>
  <si>
    <t>RR24</t>
  </si>
  <si>
    <t>RR25</t>
  </si>
  <si>
    <t>RR26</t>
  </si>
  <si>
    <t>War in the Wasteland</t>
  </si>
  <si>
    <t>R4 w R8</t>
  </si>
  <si>
    <t>Anti-Ditch (B27.56) w D: Inexperienced Crews (D3.45) w A: AE</t>
  </si>
  <si>
    <t xml:space="preserve">Outside of Dobono, Russia </t>
  </si>
  <si>
    <t xml:space="preserve"> R3 w R5 w R9</t>
  </si>
  <si>
    <t>Dominating Degh</t>
  </si>
  <si>
    <t>R1 w R2 w R3 w R4 w R6 w R11</t>
  </si>
  <si>
    <t>D6/ A28</t>
  </si>
  <si>
    <t>Mist, Soft Ground (D8.21) w D: Air1</t>
  </si>
  <si>
    <t>Outside of Beleynichi, Russia</t>
  </si>
  <si>
    <t>R2 w R3</t>
  </si>
  <si>
    <t>Flooded Stream (B20.44) w D: BS, Dug-In (D9.5) w A: Platoon Movement (D14.23), MC4, Tr2</t>
  </si>
  <si>
    <t>Dreadnaught's Demise</t>
  </si>
  <si>
    <t>Outside of Ptycha, Russia</t>
  </si>
  <si>
    <t>R2 w R3 w R5</t>
  </si>
  <si>
    <t>A: Air3, Tr5</t>
  </si>
  <si>
    <t>R2 w R3 w R5 w R6</t>
  </si>
  <si>
    <t>A: Tr3, Low Ammo (C8.1)</t>
  </si>
  <si>
    <t>R2 w R3 w R4 w R5</t>
  </si>
  <si>
    <t>R3 w R4 w R5 w R6 w R7 w R9 w R10 w R11</t>
  </si>
  <si>
    <t>D28/ A26</t>
  </si>
  <si>
    <t>D27/ A42</t>
  </si>
  <si>
    <t>DS, EW, Plowed Roads (E3.7331) w D: Tr4 w A: Air3, WC, Ski19, Ammo Vehicle (E10)</t>
  </si>
  <si>
    <t>R5 w R6 w R10 w R7</t>
  </si>
  <si>
    <t>R10 w R11</t>
  </si>
  <si>
    <t>Panzers on Ice</t>
  </si>
  <si>
    <t>German/ Finnish</t>
  </si>
  <si>
    <t>Lake Iso Lakajarvi, Finland</t>
  </si>
  <si>
    <t>R10 w R7</t>
  </si>
  <si>
    <t>Ice (B21.6), Pier (13.731)</t>
  </si>
  <si>
    <r>
      <rPr>
        <sz val="10"/>
        <rFont val="Calibri"/>
        <family val="2"/>
        <scheme val="minor"/>
      </rPr>
      <t>RR1</t>
    </r>
    <r>
      <rPr>
        <sz val="10"/>
        <color rgb="FFFF0000"/>
        <rFont val="Calibri"/>
        <family val="2"/>
        <scheme val="minor"/>
      </rPr>
      <t xml:space="preserve"> w RR2</t>
    </r>
  </si>
  <si>
    <t>D19/ A12</t>
  </si>
  <si>
    <t>DS, NQ w D: MOL, HtH, WC w A: Inexperienced Crews (D3.45), Tr2</t>
  </si>
  <si>
    <t>Mud (D8.23) w Air1</t>
  </si>
  <si>
    <t>DS, Ice (B20.7), Drifts, WC w D: Ski9 w A: Ski9</t>
  </si>
  <si>
    <t>Outside of Staro Konstantinov, Russia</t>
  </si>
  <si>
    <t>D7/A22</t>
  </si>
  <si>
    <t>ASL Journal Issue 12</t>
  </si>
  <si>
    <t>Dayan to meet you</t>
  </si>
  <si>
    <t>J184</t>
  </si>
  <si>
    <r>
      <t xml:space="preserve">Vichy French </t>
    </r>
    <r>
      <rPr>
        <vertAlign val="superscript"/>
        <sz val="10"/>
        <rFont val="Calibri"/>
        <family val="2"/>
        <scheme val="minor"/>
      </rPr>
      <t>F</t>
    </r>
  </si>
  <si>
    <t>Iskenderun, Syria</t>
  </si>
  <si>
    <t>KR</t>
  </si>
  <si>
    <t>Ov1, RT, LV w D: Cavalry3</t>
  </si>
  <si>
    <t>J185</t>
  </si>
  <si>
    <t>J186</t>
  </si>
  <si>
    <t>J187</t>
  </si>
  <si>
    <t>J188</t>
  </si>
  <si>
    <t>J189</t>
  </si>
  <si>
    <t>J190</t>
  </si>
  <si>
    <t>J191</t>
  </si>
  <si>
    <t>J192</t>
  </si>
  <si>
    <t>J193</t>
  </si>
  <si>
    <t>The Haunted Castle</t>
  </si>
  <si>
    <t>Oleszyce, Poland</t>
  </si>
  <si>
    <r>
      <rPr>
        <sz val="10"/>
        <color rgb="FFFF0000"/>
        <rFont val="Calibri"/>
        <family val="2"/>
        <scheme val="minor"/>
      </rPr>
      <t>65</t>
    </r>
    <r>
      <rPr>
        <sz val="10"/>
        <rFont val="Calibri"/>
        <family val="2"/>
        <scheme val="minor"/>
      </rPr>
      <t xml:space="preserve"> w </t>
    </r>
    <r>
      <rPr>
        <sz val="10"/>
        <color rgb="FFFF0000"/>
        <rFont val="Calibri"/>
        <family val="2"/>
        <scheme val="minor"/>
      </rPr>
      <t>9b</t>
    </r>
  </si>
  <si>
    <t>HtH w D: VotG 22 NKVD MMC w A: AE</t>
  </si>
  <si>
    <t>Castles on the Horizon</t>
  </si>
  <si>
    <t>Bir Bu Meliha, Libya</t>
  </si>
  <si>
    <t>DTO, Ov8, LV, Hillock Summits (F6.6)</t>
  </si>
  <si>
    <t>In Deadly Combat</t>
  </si>
  <si>
    <t>Kmekensievy-Gory, Crimea, Russia</t>
  </si>
  <si>
    <r>
      <rPr>
        <sz val="10"/>
        <color rgb="FFFF0000"/>
        <rFont val="Calibri"/>
        <family val="2"/>
        <scheme val="minor"/>
      </rPr>
      <t>71</t>
    </r>
    <r>
      <rPr>
        <sz val="10"/>
        <rFont val="Calibri"/>
        <family val="2"/>
        <scheme val="minor"/>
      </rPr>
      <t xml:space="preserve"> w </t>
    </r>
    <r>
      <rPr>
        <sz val="10"/>
        <color rgb="FFFF0000"/>
        <rFont val="Calibri"/>
        <family val="2"/>
        <scheme val="minor"/>
      </rPr>
      <t>u</t>
    </r>
  </si>
  <si>
    <t>Ov4, GS, Factories (B23.74)</t>
  </si>
  <si>
    <t>Crab and Go</t>
  </si>
  <si>
    <t>Kolopnovka, Ukraine, Russia</t>
  </si>
  <si>
    <t>17 w q</t>
  </si>
  <si>
    <t>Buckley's Block</t>
  </si>
  <si>
    <t>Cape Gloucester, New Britian</t>
  </si>
  <si>
    <r>
      <rPr>
        <sz val="10"/>
        <color rgb="FFFF0000"/>
        <rFont val="Calibri"/>
        <family val="2"/>
        <scheme val="minor"/>
      </rPr>
      <t>17</t>
    </r>
    <r>
      <rPr>
        <sz val="10"/>
        <rFont val="Calibri"/>
        <family val="2"/>
        <scheme val="minor"/>
      </rPr>
      <t xml:space="preserve"> w </t>
    </r>
    <r>
      <rPr>
        <sz val="10"/>
        <color rgb="FFFF0000"/>
        <rFont val="Calibri"/>
        <family val="2"/>
        <scheme val="minor"/>
      </rPr>
      <t>7</t>
    </r>
  </si>
  <si>
    <t>PTO - LJ, Mud, Rain, Overcast (E3.5)</t>
  </si>
  <si>
    <t>Trial Run</t>
  </si>
  <si>
    <t>Rebels without a Pause</t>
  </si>
  <si>
    <r>
      <t xml:space="preserve">Slovak </t>
    </r>
    <r>
      <rPr>
        <vertAlign val="superscript"/>
        <sz val="10"/>
        <rFont val="Calibri"/>
        <family val="2"/>
        <scheme val="minor"/>
      </rPr>
      <t>1</t>
    </r>
  </si>
  <si>
    <t>68 w 72</t>
  </si>
  <si>
    <t>Fords (B20.8) w A: AE</t>
  </si>
  <si>
    <t>Taking some Flak</t>
  </si>
  <si>
    <t>Muonio, Finland</t>
  </si>
  <si>
    <r>
      <rPr>
        <sz val="10"/>
        <color rgb="FFFF0000"/>
        <rFont val="Calibri"/>
        <family val="2"/>
        <scheme val="minor"/>
      </rPr>
      <t>37</t>
    </r>
    <r>
      <rPr>
        <sz val="10"/>
        <rFont val="Calibri"/>
        <family val="2"/>
        <scheme val="minor"/>
      </rPr>
      <t xml:space="preserve"> w </t>
    </r>
    <r>
      <rPr>
        <sz val="10"/>
        <color rgb="FFFF0000"/>
        <rFont val="Calibri"/>
        <family val="2"/>
        <scheme val="minor"/>
      </rPr>
      <t>67</t>
    </r>
  </si>
  <si>
    <t>Raff's Rules</t>
  </si>
  <si>
    <t>Diesfordt, Germany</t>
  </si>
  <si>
    <r>
      <rPr>
        <sz val="10"/>
        <color rgb="FFFF0000"/>
        <rFont val="Calibri"/>
        <family val="2"/>
        <scheme val="minor"/>
      </rPr>
      <t>s</t>
    </r>
    <r>
      <rPr>
        <sz val="10"/>
        <rFont val="Calibri"/>
        <family val="2"/>
        <scheme val="minor"/>
      </rPr>
      <t xml:space="preserve"> w </t>
    </r>
    <r>
      <rPr>
        <sz val="10"/>
        <color rgb="FFFF0000"/>
        <rFont val="Calibri"/>
        <family val="2"/>
        <scheme val="minor"/>
      </rPr>
      <t>u</t>
    </r>
  </si>
  <si>
    <t>J182</t>
  </si>
  <si>
    <t>J183</t>
  </si>
  <si>
    <t>Belgian Blitzkreig</t>
  </si>
  <si>
    <r>
      <t xml:space="preserve">Belgian </t>
    </r>
    <r>
      <rPr>
        <vertAlign val="superscript"/>
        <sz val="10"/>
        <rFont val="Calibri"/>
        <family val="2"/>
        <scheme val="minor"/>
      </rPr>
      <t>4</t>
    </r>
  </si>
  <si>
    <t>Knesselare, Belgium</t>
  </si>
  <si>
    <t>D: Bi4</t>
  </si>
  <si>
    <t>A Real barn Burner</t>
  </si>
  <si>
    <t>Bois-Du-Seuil, near Amagne, France</t>
  </si>
  <si>
    <t>43 w 72</t>
  </si>
  <si>
    <t>Bolder than Before</t>
  </si>
  <si>
    <t>Lvov, Ukraine, Russia</t>
  </si>
  <si>
    <t>D17-19/ A18</t>
  </si>
  <si>
    <t>6.5 - 8</t>
  </si>
  <si>
    <t>The Cost of Non-Compliance</t>
  </si>
  <si>
    <t>33 w 66 w 76</t>
  </si>
  <si>
    <t>A Simple Solution</t>
  </si>
  <si>
    <r>
      <rPr>
        <sz val="10"/>
        <color rgb="FFFF0000"/>
        <rFont val="Calibri"/>
        <family val="2"/>
        <scheme val="minor"/>
      </rPr>
      <t>z</t>
    </r>
    <r>
      <rPr>
        <sz val="10"/>
        <rFont val="Calibri"/>
        <family val="2"/>
        <scheme val="minor"/>
      </rPr>
      <t xml:space="preserve"> w </t>
    </r>
    <r>
      <rPr>
        <sz val="10"/>
        <color rgb="FFFF0000"/>
        <rFont val="Calibri"/>
        <family val="2"/>
        <scheme val="minor"/>
      </rPr>
      <t>76</t>
    </r>
  </si>
  <si>
    <t>D: Fanatic (A10.8), FB0-4</t>
  </si>
  <si>
    <t>6.5 - 7.5</t>
  </si>
  <si>
    <t>No Soup for Ivan</t>
  </si>
  <si>
    <r>
      <t xml:space="preserve">x62 </t>
    </r>
    <r>
      <rPr>
        <sz val="10"/>
        <rFont val="Calibri"/>
        <family val="2"/>
        <scheme val="minor"/>
      </rPr>
      <t>w</t>
    </r>
    <r>
      <rPr>
        <sz val="10"/>
        <color indexed="10"/>
        <rFont val="Calibri"/>
        <family val="2"/>
        <scheme val="minor"/>
      </rPr>
      <t xml:space="preserve"> x43</t>
    </r>
  </si>
  <si>
    <t>GS, NQ w A: HtH, WC</t>
  </si>
  <si>
    <t>x40 w x18</t>
  </si>
  <si>
    <t>GS, FS, DS, WC</t>
  </si>
  <si>
    <t>Sisu at Summa</t>
  </si>
  <si>
    <t>X46 w x17 w x62</t>
  </si>
  <si>
    <t>x40 w x7n</t>
  </si>
  <si>
    <t>GS w D: WC w A: hd1</t>
  </si>
  <si>
    <t>Finland At War Volume 1: Jatkosota FAW 1; Fire and Ice 10</t>
  </si>
  <si>
    <t>Finnish, German</t>
  </si>
  <si>
    <r>
      <rPr>
        <sz val="10"/>
        <color rgb="FFFF0000"/>
        <rFont val="Calibri"/>
        <family val="2"/>
        <scheme val="minor"/>
      </rPr>
      <t xml:space="preserve">x7n </t>
    </r>
    <r>
      <rPr>
        <sz val="10"/>
        <rFont val="Calibri"/>
        <family val="2"/>
        <scheme val="minor"/>
      </rPr>
      <t xml:space="preserve">w </t>
    </r>
    <r>
      <rPr>
        <sz val="10"/>
        <color rgb="FFFF0000"/>
        <rFont val="Calibri"/>
        <family val="2"/>
        <scheme val="minor"/>
      </rPr>
      <t>x40</t>
    </r>
  </si>
  <si>
    <t>Fire and Ice: Finland at War, 1939-1945 FAW 9</t>
  </si>
  <si>
    <t>Fire and Ice: Finland at War, 1939-1945 10; Betrayed by General Winter 5</t>
  </si>
  <si>
    <t>Fire and Ice: Finland at War, 1939-1945 11</t>
  </si>
  <si>
    <t>Fire and Ice: Finland at War, 1939-1945 12</t>
  </si>
  <si>
    <t>Fire and Ice: Finland at War, 1939-1945 13</t>
  </si>
  <si>
    <t>Fire and Ice: Finland at War, 1939-1945 14</t>
  </si>
  <si>
    <t>Fire and Ice: Finland at War, 1939-1945 15</t>
  </si>
  <si>
    <t>Fire and Ice: Finland at War, 1939-1945 16</t>
  </si>
  <si>
    <t>Fire and Ice: Finland at War, 1939-1945 17</t>
  </si>
  <si>
    <t>Fire and Ice: Finland at War, 1939-1945 18</t>
  </si>
  <si>
    <t>Fire and Ice: Finland at War, 1939-1945 19</t>
  </si>
  <si>
    <t>Fire and Ice: Finland at War, 1939-1945 20</t>
  </si>
  <si>
    <t>Soumalsammi, Finland</t>
  </si>
  <si>
    <t>x56 w x62 w x32</t>
  </si>
  <si>
    <t>Fire and Ice: Finland at War, 1939-1945 6; Rout Pak II: RPII 1; Rout Report 4.3: Z8</t>
  </si>
  <si>
    <t>Rout Pak II (RP2-1); Betrayed by General Winter 6</t>
  </si>
  <si>
    <t>Rout Report Issue 4.3 Z 8; Betrayed by General Winter 6</t>
  </si>
  <si>
    <r>
      <rPr>
        <sz val="10"/>
        <color rgb="FFFF0000"/>
        <rFont val="Calibri"/>
        <family val="2"/>
        <scheme val="minor"/>
      </rPr>
      <t>x57</t>
    </r>
    <r>
      <rPr>
        <sz val="10"/>
        <rFont val="Calibri"/>
        <family val="2"/>
        <scheme val="minor"/>
      </rPr>
      <t xml:space="preserve"> w </t>
    </r>
    <r>
      <rPr>
        <sz val="10"/>
        <color rgb="FFFF0000"/>
        <rFont val="Calibri"/>
        <family val="2"/>
        <scheme val="minor"/>
      </rPr>
      <t>x66</t>
    </r>
  </si>
  <si>
    <t>Fire and Ice: Finland at War, 1939-1945 7; Rout Report Issue 4.? Z4</t>
  </si>
  <si>
    <t>AH Annual 95 A88_ Surprise Encounter; Betrayed by General Winter 7</t>
  </si>
  <si>
    <t>ASL Annual `95 Winter A 88; Betrayed by General Winter 7</t>
  </si>
  <si>
    <t>Along the Ratte Road, Finland</t>
  </si>
  <si>
    <r>
      <rPr>
        <sz val="10"/>
        <color rgb="FFFF0000"/>
        <rFont val="Calibri"/>
        <family val="2"/>
        <scheme val="minor"/>
      </rPr>
      <t>x5</t>
    </r>
    <r>
      <rPr>
        <sz val="10"/>
        <rFont val="Calibri"/>
        <family val="2"/>
        <scheme val="minor"/>
      </rPr>
      <t xml:space="preserve"> w </t>
    </r>
    <r>
      <rPr>
        <sz val="10"/>
        <color rgb="FFFF0000"/>
        <rFont val="Calibri"/>
        <family val="2"/>
        <scheme val="minor"/>
      </rPr>
      <t>x32</t>
    </r>
  </si>
  <si>
    <t>Ew, DS, Plowed Roads (E3.733), NQ w A: HtH, WC, Ski, MOL</t>
  </si>
  <si>
    <t>DS, Plowed Roads (E3.733) w D: HtH, MOL, NQ, FB2</t>
  </si>
  <si>
    <t>DS, EW Plowed Roads (E3.733) w A: WC, Ski</t>
  </si>
  <si>
    <t>Along the Raate Road</t>
  </si>
  <si>
    <t>Critical Hit Issue 6.3 CH139; Fire and Ice 4</t>
  </si>
  <si>
    <t>Betrayed by General Winter 2; Fire and Ice 2</t>
  </si>
  <si>
    <t>Critical Hit Magazine volume 6.3 (CH139); Betrayed by General Winter 2</t>
  </si>
  <si>
    <t>Critical Hit Issue 6.4 CH150; Fire and Ice 4</t>
  </si>
  <si>
    <t>Betrayed by General Winter 4; Fire and Ice 4</t>
  </si>
  <si>
    <t>Critical Hit Magazine volume 6.4 (CH150); Betrayed by General Winter 4</t>
  </si>
  <si>
    <t>NorEaster' XX Anniversary Pack</t>
  </si>
  <si>
    <t>YASL1</t>
  </si>
  <si>
    <t>YASL2</t>
  </si>
  <si>
    <t>YASL3</t>
  </si>
  <si>
    <t>YASL4</t>
  </si>
  <si>
    <t>YASL5</t>
  </si>
  <si>
    <t>YASL6</t>
  </si>
  <si>
    <t>YASL7</t>
  </si>
  <si>
    <t>YASL8</t>
  </si>
  <si>
    <t>YASL9</t>
  </si>
  <si>
    <t>YASL10</t>
  </si>
  <si>
    <t>YASL12</t>
  </si>
  <si>
    <t>YASL13</t>
  </si>
  <si>
    <t>Making a Break for It</t>
  </si>
  <si>
    <t>5 w 46</t>
  </si>
  <si>
    <t>Ov3, +1 LV w A: AS</t>
  </si>
  <si>
    <t>Mud w A: MOL</t>
  </si>
  <si>
    <t>Ful Immersion Baptism</t>
  </si>
  <si>
    <r>
      <t>Republican</t>
    </r>
    <r>
      <rPr>
        <vertAlign val="superscript"/>
        <sz val="10"/>
        <rFont val="Calibri"/>
        <family val="2"/>
        <scheme val="minor"/>
      </rPr>
      <t xml:space="preserve"> 4</t>
    </r>
  </si>
  <si>
    <r>
      <t>Nationalist</t>
    </r>
    <r>
      <rPr>
        <vertAlign val="superscript"/>
        <sz val="10"/>
        <rFont val="Calibri"/>
        <family val="2"/>
        <scheme val="minor"/>
      </rPr>
      <t xml:space="preserve"> 1, 8, 12</t>
    </r>
  </si>
  <si>
    <t>D36/ A32</t>
  </si>
  <si>
    <t xml:space="preserve">Ov6, Olive Groves (B14.8) w D: Chinese Com misars (G18.31) w A: Allied Troops (A10.7) </t>
  </si>
  <si>
    <t>A: MC8</t>
  </si>
  <si>
    <r>
      <t xml:space="preserve">56 </t>
    </r>
    <r>
      <rPr>
        <sz val="10"/>
        <rFont val="Calibri"/>
        <family val="2"/>
        <scheme val="minor"/>
      </rPr>
      <t>w</t>
    </r>
    <r>
      <rPr>
        <sz val="10"/>
        <color rgb="FFFF0000"/>
        <rFont val="Calibri"/>
        <family val="2"/>
        <scheme val="minor"/>
      </rPr>
      <t xml:space="preserve"> 57 </t>
    </r>
    <r>
      <rPr>
        <sz val="10"/>
        <rFont val="Calibri"/>
        <family val="2"/>
        <scheme val="minor"/>
      </rPr>
      <t>w</t>
    </r>
    <r>
      <rPr>
        <sz val="10"/>
        <color rgb="FFFF0000"/>
        <rFont val="Calibri"/>
        <family val="2"/>
        <scheme val="minor"/>
      </rPr>
      <t xml:space="preserve"> 59 </t>
    </r>
    <r>
      <rPr>
        <sz val="10"/>
        <rFont val="Calibri"/>
        <family val="2"/>
        <scheme val="minor"/>
      </rPr>
      <t>w</t>
    </r>
    <r>
      <rPr>
        <sz val="10"/>
        <color rgb="FFFF0000"/>
        <rFont val="Calibri"/>
        <family val="2"/>
        <scheme val="minor"/>
      </rPr>
      <t xml:space="preserve"> 68</t>
    </r>
  </si>
  <si>
    <t>The Twin Pimples</t>
  </si>
  <si>
    <t>DTO, Ov2, Scrub (F2), Ammo Dumps (E10.6)</t>
  </si>
  <si>
    <r>
      <rPr>
        <sz val="10"/>
        <color rgb="FFFF0000"/>
        <rFont val="Calibri"/>
        <family val="2"/>
        <scheme val="minor"/>
      </rPr>
      <t>22</t>
    </r>
    <r>
      <rPr>
        <sz val="10"/>
        <rFont val="Calibri"/>
        <family val="2"/>
        <scheme val="minor"/>
      </rPr>
      <t xml:space="preserve"> w </t>
    </r>
    <r>
      <rPr>
        <sz val="10"/>
        <color rgb="FFFF0000"/>
        <rFont val="Calibri"/>
        <family val="2"/>
        <scheme val="minor"/>
      </rPr>
      <t>49</t>
    </r>
  </si>
  <si>
    <t>GS, +1 LV w D: FB1+ w A: Radioless AFV (D14)</t>
  </si>
  <si>
    <t>Ass Backwards</t>
  </si>
  <si>
    <t>Goch-Calcar Road, Germany</t>
  </si>
  <si>
    <t>All Riley's Road SSR's are in effect (Ch Z), Soft Ground (D8.21), +1 LV</t>
  </si>
  <si>
    <t>Rittershofen, France</t>
  </si>
  <si>
    <t>GS, +1 LV, FS w A: Gyrostabilizer (D11.1)</t>
  </si>
  <si>
    <t>Corrigedor Island, The Phillipines</t>
  </si>
  <si>
    <r>
      <t xml:space="preserve">7a w </t>
    </r>
    <r>
      <rPr>
        <sz val="10"/>
        <color rgb="FFFF0000"/>
        <rFont val="Calibri"/>
        <family val="2"/>
        <scheme val="minor"/>
      </rPr>
      <t>6a</t>
    </r>
  </si>
  <si>
    <t>Hill 623, Near Belmont-sur-Buttant, France</t>
  </si>
  <si>
    <t>d1 w d5 w d2</t>
  </si>
  <si>
    <t>Narrow Street (B31.1)</t>
  </si>
  <si>
    <t>YASL11</t>
  </si>
  <si>
    <t>Die to the Last Man</t>
  </si>
  <si>
    <t>Kabwet, on the Banks of the Irawaddy River, Burma</t>
  </si>
  <si>
    <r>
      <rPr>
        <sz val="10"/>
        <color rgb="FFFF0000"/>
        <rFont val="Calibri"/>
        <family val="2"/>
        <scheme val="minor"/>
      </rPr>
      <t>37</t>
    </r>
    <r>
      <rPr>
        <sz val="10"/>
        <rFont val="Calibri"/>
        <family val="2"/>
        <scheme val="minor"/>
      </rPr>
      <t xml:space="preserve"> w </t>
    </r>
    <r>
      <rPr>
        <sz val="10"/>
        <color rgb="FFFF0000"/>
        <rFont val="Calibri"/>
        <family val="2"/>
        <scheme val="minor"/>
      </rPr>
      <t>47</t>
    </r>
    <r>
      <rPr>
        <sz val="10"/>
        <rFont val="Calibri"/>
        <family val="2"/>
        <scheme val="minor"/>
      </rPr>
      <t xml:space="preserve"> w </t>
    </r>
    <r>
      <rPr>
        <sz val="10"/>
        <color rgb="FFFF0000"/>
        <rFont val="Calibri"/>
        <family val="2"/>
        <scheme val="minor"/>
      </rPr>
      <t>40</t>
    </r>
  </si>
  <si>
    <t>PTO - LJ, Ov8 w A: Air Drop (E9), AS</t>
  </si>
  <si>
    <t>King Red + Operation Deadstick D-Day 1944 British Sector</t>
  </si>
  <si>
    <t>KR01</t>
  </si>
  <si>
    <t>KR02</t>
  </si>
  <si>
    <t>KR03</t>
  </si>
  <si>
    <t>OD1</t>
  </si>
  <si>
    <t>OD2</t>
  </si>
  <si>
    <t>OD3</t>
  </si>
  <si>
    <t>OD4</t>
  </si>
  <si>
    <t>OD5</t>
  </si>
  <si>
    <t>OD6</t>
  </si>
  <si>
    <t>OD7</t>
  </si>
  <si>
    <t>OD8</t>
  </si>
  <si>
    <t>WN 33</t>
  </si>
  <si>
    <t>La Riviere, France</t>
  </si>
  <si>
    <t>D4/ A36</t>
  </si>
  <si>
    <t>Posted the Letter</t>
  </si>
  <si>
    <t>C' Company's Turn</t>
  </si>
  <si>
    <t>All KRSR are in effect</t>
  </si>
  <si>
    <t>Landing Zone 'X'</t>
  </si>
  <si>
    <t>CH: Pegasus Bridge</t>
  </si>
  <si>
    <t>A: SA, AE, Sappers (B28.8), LC17, Dozer7</t>
  </si>
  <si>
    <t>A: SA, AE, Sappers (B28.8), LC18, Dozer6</t>
  </si>
  <si>
    <t>D: FB1 w A: Sappers (B28.8), Fanatic (A10.8)</t>
  </si>
  <si>
    <t>Landing Zone 'Y'</t>
  </si>
  <si>
    <t>Howard's Bridgehead</t>
  </si>
  <si>
    <t>Pine-Coffin's Stand</t>
  </si>
  <si>
    <t>On the West Bank</t>
  </si>
  <si>
    <t>Are they Panzers?</t>
  </si>
  <si>
    <t>Piper's Arrival</t>
  </si>
  <si>
    <t>D32/ A31</t>
  </si>
  <si>
    <t>March of the Warwicks</t>
  </si>
  <si>
    <t>D42/ A24</t>
  </si>
  <si>
    <t>March Madness 2013 Commisar Pack</t>
  </si>
  <si>
    <t>March Madness 2017: Hollis Pack_ Partisans</t>
  </si>
  <si>
    <t>23 w 8 w 60</t>
  </si>
  <si>
    <t>A6/ D6</t>
  </si>
  <si>
    <t>D15/ A49</t>
  </si>
  <si>
    <t>EmRR (B32.12) w A: NKVD (VotG 22)</t>
  </si>
  <si>
    <t>Mogilev, Russia</t>
  </si>
  <si>
    <t>65 w 64</t>
  </si>
  <si>
    <t>D23/ A19</t>
  </si>
  <si>
    <t>Odessa Madness</t>
  </si>
  <si>
    <t>33 w 12 w 13</t>
  </si>
  <si>
    <t>Ov1 w D: FB2 w A: AE, Sappers (H1.23)</t>
  </si>
  <si>
    <t xml:space="preserve">Shallow Stream (B20.42), AT Ditches (B27.56) w D: FB, FanaticStrongpoint (VotG CG11 w A: AE, Sappers (H1.23), Allied Troops (A10.7) </t>
  </si>
  <si>
    <t>Sonderkommando Benesch</t>
  </si>
  <si>
    <r>
      <t xml:space="preserve">7 </t>
    </r>
    <r>
      <rPr>
        <sz val="10"/>
        <rFont val="Calibri"/>
        <family val="2"/>
        <scheme val="minor"/>
      </rPr>
      <t xml:space="preserve">w </t>
    </r>
    <r>
      <rPr>
        <sz val="10"/>
        <color rgb="FFFF0000"/>
        <rFont val="Calibri"/>
        <family val="2"/>
        <scheme val="minor"/>
      </rPr>
      <t>40</t>
    </r>
  </si>
  <si>
    <t>A: Commandos (H1.24, AE, Sappers (H1.23)</t>
  </si>
  <si>
    <t>Sorve Peninsula, Saaremaa Island, Estonia</t>
  </si>
  <si>
    <t>7 w 61</t>
  </si>
  <si>
    <t>D: Fanatic (A10.8) w A: AE, Sappers (H1.23)</t>
  </si>
  <si>
    <t>8 w 3 w 7</t>
  </si>
  <si>
    <t>Ice Rules (B20.7), DS, EW w D: WC w A: WC</t>
  </si>
  <si>
    <t>Sevastopol by Sea</t>
  </si>
  <si>
    <t>Inkerman, Crimea</t>
  </si>
  <si>
    <t>8 w 58</t>
  </si>
  <si>
    <t>D22/ A19</t>
  </si>
  <si>
    <t>Winter Forest</t>
  </si>
  <si>
    <t>Bryansk Forest, near Rudnya, Russia</t>
  </si>
  <si>
    <t>37 w 34 w 52</t>
  </si>
  <si>
    <t>Ov1, Ice Rules (B20.7), DS, EW, Forest Rules (B13.7) w A: WC, Ski19</t>
  </si>
  <si>
    <t xml:space="preserve">Ariete on Totensonntag </t>
  </si>
  <si>
    <t>MM33</t>
  </si>
  <si>
    <r>
      <t>British / South Africanan</t>
    </r>
    <r>
      <rPr>
        <vertAlign val="superscript"/>
        <sz val="10"/>
        <rFont val="Calibri"/>
        <family val="2"/>
        <scheme val="minor"/>
      </rPr>
      <t xml:space="preserve"> 4</t>
    </r>
  </si>
  <si>
    <t xml:space="preserve">South of Sidi Rezegh, Libya </t>
  </si>
  <si>
    <t>27 w 28 w 30</t>
  </si>
  <si>
    <t xml:space="preserve">DTO, Ov5 </t>
  </si>
  <si>
    <t>Yevpatoriya Mop Up</t>
  </si>
  <si>
    <t>MM34</t>
  </si>
  <si>
    <t>Yevpatoriya, Crimea, Russia</t>
  </si>
  <si>
    <r>
      <t>8</t>
    </r>
    <r>
      <rPr>
        <sz val="10"/>
        <rFont val="Calibri"/>
        <family val="2"/>
        <scheme val="minor"/>
      </rPr>
      <t xml:space="preserve"> w </t>
    </r>
    <r>
      <rPr>
        <sz val="10"/>
        <color indexed="10"/>
        <rFont val="Calibri"/>
        <family val="2"/>
        <scheme val="minor"/>
      </rPr>
      <t>10</t>
    </r>
  </si>
  <si>
    <t>D: NKVD (VotG 22), FB6 w A: AE</t>
  </si>
  <si>
    <t>MM35</t>
  </si>
  <si>
    <t>East of El Guettar, Tunisia, North Africa</t>
  </si>
  <si>
    <t>05a</t>
  </si>
  <si>
    <t>DTO, Ov3, Wadis (F5)</t>
  </si>
  <si>
    <t>10th Panzer Takes the High Ground</t>
  </si>
  <si>
    <t>The 9th Sees the Elephant</t>
  </si>
  <si>
    <t>MM36</t>
  </si>
  <si>
    <r>
      <t xml:space="preserve">09 </t>
    </r>
    <r>
      <rPr>
        <sz val="10"/>
        <rFont val="Calibri"/>
        <family val="2"/>
        <scheme val="minor"/>
      </rPr>
      <t>w</t>
    </r>
    <r>
      <rPr>
        <sz val="10"/>
        <color indexed="10"/>
        <rFont val="Calibri"/>
        <family val="2"/>
        <scheme val="minor"/>
      </rPr>
      <t xml:space="preserve"> 61 </t>
    </r>
    <r>
      <rPr>
        <sz val="10"/>
        <rFont val="Calibri"/>
        <family val="2"/>
        <scheme val="minor"/>
      </rPr>
      <t>w</t>
    </r>
    <r>
      <rPr>
        <sz val="10"/>
        <color indexed="10"/>
        <rFont val="Calibri"/>
        <family val="2"/>
        <scheme val="minor"/>
      </rPr>
      <t xml:space="preserve"> </t>
    </r>
    <r>
      <rPr>
        <sz val="10"/>
        <rFont val="Calibri"/>
        <family val="2"/>
        <scheme val="minor"/>
      </rPr>
      <t>31</t>
    </r>
  </si>
  <si>
    <t>D1/ A1-2</t>
  </si>
  <si>
    <t>D15-16/ A26-27</t>
  </si>
  <si>
    <t>DTO, Ov5, Wadis (F5), LV</t>
  </si>
  <si>
    <t>Ninety Night</t>
  </si>
  <si>
    <t>MM37</t>
  </si>
  <si>
    <t>Cassabili, Sicily</t>
  </si>
  <si>
    <t>Ov1, Olive Groves (B14.8)</t>
  </si>
  <si>
    <t>Eliminating the LVR</t>
  </si>
  <si>
    <t>MM38</t>
  </si>
  <si>
    <t>AK Partisans</t>
  </si>
  <si>
    <t>Murowana Oszmianka, Poland</t>
  </si>
  <si>
    <t>57 w 56 w 13</t>
  </si>
  <si>
    <r>
      <t>LVR</t>
    </r>
    <r>
      <rPr>
        <vertAlign val="superscript"/>
        <sz val="10"/>
        <rFont val="Calibri"/>
        <family val="2"/>
        <scheme val="minor"/>
      </rPr>
      <t xml:space="preserve"> 10</t>
    </r>
  </si>
  <si>
    <t>Bicycle Race</t>
  </si>
  <si>
    <t>MM39</t>
  </si>
  <si>
    <t>St Aubin-d' Arquenay, Normandy, France</t>
  </si>
  <si>
    <r>
      <t xml:space="preserve">16 </t>
    </r>
    <r>
      <rPr>
        <sz val="10"/>
        <rFont val="Calibri"/>
        <family val="2"/>
        <scheme val="minor"/>
      </rPr>
      <t>w</t>
    </r>
    <r>
      <rPr>
        <sz val="10"/>
        <color indexed="10"/>
        <rFont val="Calibri"/>
        <family val="2"/>
        <scheme val="minor"/>
      </rPr>
      <t xml:space="preserve"> </t>
    </r>
    <r>
      <rPr>
        <sz val="10"/>
        <rFont val="Calibri"/>
        <family val="2"/>
        <scheme val="minor"/>
      </rPr>
      <t>53</t>
    </r>
  </si>
  <si>
    <t>A: Bi4, Commandos (H1.24)</t>
  </si>
  <si>
    <t>Ochota Revenge</t>
  </si>
  <si>
    <t>MM40</t>
  </si>
  <si>
    <t>Battalion Waclawa</t>
  </si>
  <si>
    <t>Kaminski Brigade (SS)</t>
  </si>
  <si>
    <t>FB1, Cellars (O6) w D: MOL, HtH</t>
  </si>
  <si>
    <t>Final Victory</t>
  </si>
  <si>
    <t>MM41</t>
  </si>
  <si>
    <t>Battalion Kilinski, Armie Krajowa</t>
  </si>
  <si>
    <t>FB1, Cellars (O6), LV (T1) w A: MOL, HtH</t>
  </si>
  <si>
    <t>Battle of the Hedgerows: Drive for St. Lo</t>
  </si>
  <si>
    <t>Le Petite Ferme</t>
  </si>
  <si>
    <t>DSL01</t>
  </si>
  <si>
    <t>North of St. Lo, France</t>
  </si>
  <si>
    <t>LCP: DSL</t>
  </si>
  <si>
    <t>See DSL D3.0 Tactical Mission Rules</t>
  </si>
  <si>
    <t>See DSL D3.0 Tactical Mission Rules w D: FB2</t>
  </si>
  <si>
    <t>The Right Nostril</t>
  </si>
  <si>
    <t>DSL02</t>
  </si>
  <si>
    <t>DSL03</t>
  </si>
  <si>
    <t>See DSL D3.0 Tactical Mission Rules w D: FB1 w A: Air</t>
  </si>
  <si>
    <t>The Left Nostril</t>
  </si>
  <si>
    <t>La Mare-Le Carillon Nose</t>
  </si>
  <si>
    <t>DSL04</t>
  </si>
  <si>
    <t>DSL05</t>
  </si>
  <si>
    <t>See DSL D3.0 Tactical Mission Rules w D: FB1, AE w A: Air</t>
  </si>
  <si>
    <t>The Drive for St. Lo</t>
  </si>
  <si>
    <t xml:space="preserve">D8 </t>
  </si>
  <si>
    <t>See DSL D3.0 Tactical Mission Rules w D: BT, FB3 w A: Air</t>
  </si>
  <si>
    <t>Hawkin's Way</t>
  </si>
  <si>
    <t>Betio 01</t>
  </si>
  <si>
    <t>Betio 02</t>
  </si>
  <si>
    <t>Betio 03</t>
  </si>
  <si>
    <t>Betio 04</t>
  </si>
  <si>
    <t>Betio 05</t>
  </si>
  <si>
    <t>Betio 06</t>
  </si>
  <si>
    <t>Betio 07</t>
  </si>
  <si>
    <t>Betio 08</t>
  </si>
  <si>
    <t>Betio 09</t>
  </si>
  <si>
    <t>Betio 10</t>
  </si>
  <si>
    <t>Betio Island, Tarawa Atoll, Gilbert6 Islands</t>
  </si>
  <si>
    <t>CH: Betio</t>
  </si>
  <si>
    <t>Red Beach - Blood Tide: The Battle of Tarawa</t>
  </si>
  <si>
    <t>Bordelon and Beers</t>
  </si>
  <si>
    <t>Blood Red Beach</t>
  </si>
  <si>
    <t>My Deloris</t>
  </si>
  <si>
    <t>Killing Ground</t>
  </si>
  <si>
    <t>Newsmakers</t>
  </si>
  <si>
    <t>Schoettel's Redemption</t>
  </si>
  <si>
    <t>Bonnyman's Forlorn Hope</t>
  </si>
  <si>
    <t>D71/ A9</t>
  </si>
  <si>
    <t>D94/ A185</t>
  </si>
  <si>
    <t>Wake Island 1941: Pacific Alamo</t>
  </si>
  <si>
    <t>CH: Wake</t>
  </si>
  <si>
    <t>All WASR are in Effect</t>
  </si>
  <si>
    <t>All WASR are in Effect, D: LC10</t>
  </si>
  <si>
    <t>D13/A0</t>
  </si>
  <si>
    <t>Takanos Unit</t>
  </si>
  <si>
    <t>D8/A12</t>
  </si>
  <si>
    <t>All WASR are in Effect w A: LC1</t>
  </si>
  <si>
    <t>All WASR are in Effect w D: Fanatic (A10.8) w A: LC1</t>
  </si>
  <si>
    <t>This is as Far as We Go</t>
  </si>
  <si>
    <t>All WASR are in Effect w D: Fanatic (A10.8)</t>
  </si>
  <si>
    <t>Counterattack at Wilkes</t>
  </si>
  <si>
    <t>All WASR are in Effect, LV w D: Fanatic (A10.8)</t>
  </si>
  <si>
    <t>D39/ A65-95</t>
  </si>
  <si>
    <t>All WASR are in Effect, LV w D: Fanatic (A10.8), Tr9 w A: LC2, Air1</t>
  </si>
  <si>
    <t>Gold Beach: D-Day British Landing Beach 6 June 1944</t>
  </si>
  <si>
    <t>Strange Looking Tanks</t>
  </si>
  <si>
    <t>Le Hamel, France</t>
  </si>
  <si>
    <t>Get up Them Beaches</t>
  </si>
  <si>
    <t>D4/ A22</t>
  </si>
  <si>
    <t>Fire and Water</t>
  </si>
  <si>
    <t>Angry Bees</t>
  </si>
  <si>
    <t>HH</t>
  </si>
  <si>
    <t>Hable Du Heurlot, France</t>
  </si>
  <si>
    <t>Through the Tracers</t>
  </si>
  <si>
    <t>Asnelles, France</t>
  </si>
  <si>
    <t>To the Sea</t>
  </si>
  <si>
    <t>Resistance to the Last</t>
  </si>
  <si>
    <t>A Magnificent Day's Work</t>
  </si>
  <si>
    <t>Mont Fleury, France</t>
  </si>
  <si>
    <t>La Cabane, France</t>
  </si>
  <si>
    <t>124 Shell Cases</t>
  </si>
  <si>
    <t>Gold Beach Bonus CG</t>
  </si>
  <si>
    <t>A175</t>
  </si>
  <si>
    <t>D86/ A218</t>
  </si>
  <si>
    <t>Friendly Fire Pack 11</t>
  </si>
  <si>
    <t>FrF85</t>
  </si>
  <si>
    <t>FrF86</t>
  </si>
  <si>
    <t>FrF87</t>
  </si>
  <si>
    <t>FrF88</t>
  </si>
  <si>
    <t>FrF89</t>
  </si>
  <si>
    <t>FrF90</t>
  </si>
  <si>
    <t>FrF91</t>
  </si>
  <si>
    <t>FrF92</t>
  </si>
  <si>
    <t>Junkers Junkyard</t>
  </si>
  <si>
    <r>
      <rPr>
        <sz val="10"/>
        <color rgb="FFFF0000"/>
        <rFont val="Calibri"/>
        <family val="2"/>
        <scheme val="minor"/>
      </rPr>
      <t>43</t>
    </r>
    <r>
      <rPr>
        <sz val="10"/>
        <rFont val="Calibri"/>
        <family val="2"/>
        <scheme val="minor"/>
      </rPr>
      <t xml:space="preserve"> w</t>
    </r>
    <r>
      <rPr>
        <sz val="10"/>
        <color rgb="FFFF0000"/>
        <rFont val="Calibri"/>
        <family val="2"/>
        <scheme val="minor"/>
      </rPr>
      <t xml:space="preserve"> 14 </t>
    </r>
    <r>
      <rPr>
        <sz val="10"/>
        <rFont val="Calibri"/>
        <family val="2"/>
        <scheme val="minor"/>
      </rPr>
      <t>w 1b</t>
    </r>
  </si>
  <si>
    <t>D9/ A10-13</t>
  </si>
  <si>
    <t>Belgian Tigers</t>
  </si>
  <si>
    <t>Ypenburg Airfield, Netherlands</t>
  </si>
  <si>
    <t>Kapelle op den Bos, Belgium</t>
  </si>
  <si>
    <r>
      <rPr>
        <sz val="10"/>
        <color rgb="FFFF0000"/>
        <rFont val="Calibri"/>
        <family val="2"/>
        <scheme val="minor"/>
      </rPr>
      <t>23</t>
    </r>
    <r>
      <rPr>
        <sz val="10"/>
        <rFont val="Calibri"/>
        <family val="2"/>
        <scheme val="minor"/>
      </rPr>
      <t xml:space="preserve"> w</t>
    </r>
    <r>
      <rPr>
        <sz val="10"/>
        <color rgb="FFFF0000"/>
        <rFont val="Calibri"/>
        <family val="2"/>
        <scheme val="minor"/>
      </rPr>
      <t xml:space="preserve"> 68</t>
    </r>
  </si>
  <si>
    <t>Ov5 w D: Assault Fire (A7.36) w A: AE</t>
  </si>
  <si>
    <t>Mormal Forest</t>
  </si>
  <si>
    <t>Northwest of Locquignol, France</t>
  </si>
  <si>
    <t>42 w 63</t>
  </si>
  <si>
    <t>Panzer Shield</t>
  </si>
  <si>
    <t>Ryschkowka, Russia</t>
  </si>
  <si>
    <t>FrFA w 33</t>
  </si>
  <si>
    <t>Red Tears Shed on Gray</t>
  </si>
  <si>
    <t>Karpove, Ukraine, Russia</t>
  </si>
  <si>
    <r>
      <rPr>
        <sz val="10"/>
        <color rgb="FFFF0000"/>
        <rFont val="Calibri"/>
        <family val="2"/>
        <scheme val="minor"/>
      </rPr>
      <t>1</t>
    </r>
    <r>
      <rPr>
        <sz val="10"/>
        <rFont val="Calibri"/>
        <family val="2"/>
        <scheme val="minor"/>
      </rPr>
      <t xml:space="preserve"> w</t>
    </r>
    <r>
      <rPr>
        <sz val="10"/>
        <color rgb="FFFF0000"/>
        <rFont val="Calibri"/>
        <family val="2"/>
        <scheme val="minor"/>
      </rPr>
      <t xml:space="preserve"> 71</t>
    </r>
  </si>
  <si>
    <t>Ov3, Factories (B23.74), NQ w D: FB1 w A: AE</t>
  </si>
  <si>
    <t>Speed is the Essence of War</t>
  </si>
  <si>
    <r>
      <rPr>
        <sz val="10"/>
        <color rgb="FFFF0000"/>
        <rFont val="Calibri"/>
        <family val="2"/>
        <scheme val="minor"/>
      </rPr>
      <t>32</t>
    </r>
    <r>
      <rPr>
        <sz val="10"/>
        <rFont val="Calibri"/>
        <family val="2"/>
        <scheme val="minor"/>
      </rPr>
      <t xml:space="preserve"> w</t>
    </r>
    <r>
      <rPr>
        <sz val="10"/>
        <color rgb="FFFF0000"/>
        <rFont val="Calibri"/>
        <family val="2"/>
        <scheme val="minor"/>
      </rPr>
      <t xml:space="preserve"> 66 </t>
    </r>
    <r>
      <rPr>
        <sz val="10"/>
        <rFont val="Calibri"/>
        <family val="2"/>
        <scheme val="minor"/>
      </rPr>
      <t>w</t>
    </r>
    <r>
      <rPr>
        <sz val="10"/>
        <color rgb="FFFF0000"/>
        <rFont val="Calibri"/>
        <family val="2"/>
        <scheme val="minor"/>
      </rPr>
      <t xml:space="preserve"> 33</t>
    </r>
  </si>
  <si>
    <t>PTO - LJ, Ov3 w D: MOL w A: Tr6</t>
  </si>
  <si>
    <t>Moonlight Drive</t>
  </si>
  <si>
    <t>North of Yigo, Guam</t>
  </si>
  <si>
    <r>
      <rPr>
        <sz val="10"/>
        <color rgb="FFFF0000"/>
        <rFont val="Calibri"/>
        <family val="2"/>
        <scheme val="minor"/>
      </rPr>
      <t>v</t>
    </r>
    <r>
      <rPr>
        <sz val="10"/>
        <rFont val="Calibri"/>
        <family val="2"/>
        <scheme val="minor"/>
      </rPr>
      <t xml:space="preserve"> w</t>
    </r>
    <r>
      <rPr>
        <sz val="10"/>
        <color rgb="FFFF0000"/>
        <rFont val="Calibri"/>
        <family val="2"/>
        <scheme val="minor"/>
      </rPr>
      <t xml:space="preserve"> 61</t>
    </r>
  </si>
  <si>
    <t>Arms Race</t>
  </si>
  <si>
    <t>Lonneker Bridge, Twente Canal, The Netherlands</t>
  </si>
  <si>
    <r>
      <rPr>
        <sz val="10"/>
        <color rgb="FFFF0000"/>
        <rFont val="Calibri"/>
        <family val="2"/>
        <scheme val="minor"/>
      </rPr>
      <t>FrFA</t>
    </r>
    <r>
      <rPr>
        <sz val="10"/>
        <rFont val="Calibri"/>
        <family val="2"/>
        <scheme val="minor"/>
      </rPr>
      <t xml:space="preserve"> w</t>
    </r>
    <r>
      <rPr>
        <sz val="10"/>
        <color rgb="FFFF0000"/>
        <rFont val="Calibri"/>
        <family val="2"/>
        <scheme val="minor"/>
      </rPr>
      <t xml:space="preserve"> 71 </t>
    </r>
    <r>
      <rPr>
        <sz val="10"/>
        <rFont val="Calibri"/>
        <family val="2"/>
        <scheme val="minor"/>
      </rPr>
      <t>w</t>
    </r>
    <r>
      <rPr>
        <sz val="10"/>
        <color rgb="FFFF0000"/>
        <rFont val="Calibri"/>
        <family val="2"/>
        <scheme val="minor"/>
      </rPr>
      <t xml:space="preserve"> 23</t>
    </r>
  </si>
  <si>
    <t>Sword Beach: British landing Beach, June 6, 1944</t>
  </si>
  <si>
    <t>The Game's Afoot</t>
  </si>
  <si>
    <t>La Breche D' Hermanville, France</t>
  </si>
  <si>
    <t>CH: QW</t>
  </si>
  <si>
    <r>
      <t xml:space="preserve">CH: </t>
    </r>
    <r>
      <rPr>
        <sz val="10"/>
        <color rgb="FFFF0000"/>
        <rFont val="Calibri"/>
        <family val="2"/>
        <scheme val="minor"/>
      </rPr>
      <t>QW</t>
    </r>
    <r>
      <rPr>
        <sz val="10"/>
        <rFont val="Calibri"/>
        <family val="2"/>
        <scheme val="minor"/>
      </rPr>
      <t xml:space="preserve"> w CH: </t>
    </r>
    <r>
      <rPr>
        <sz val="10"/>
        <color rgb="FFFF0000"/>
        <rFont val="Calibri"/>
        <family val="2"/>
        <scheme val="minor"/>
      </rPr>
      <t>QR</t>
    </r>
  </si>
  <si>
    <t>D9/ A38</t>
  </si>
  <si>
    <t>"On, On, Ye Knoblest English"</t>
  </si>
  <si>
    <t>SB2</t>
  </si>
  <si>
    <t>SB3</t>
  </si>
  <si>
    <t>Close up to the Seawall</t>
  </si>
  <si>
    <r>
      <t xml:space="preserve">CH: </t>
    </r>
    <r>
      <rPr>
        <sz val="10"/>
        <color rgb="FFFF0000"/>
        <rFont val="Calibri"/>
        <family val="2"/>
        <scheme val="minor"/>
      </rPr>
      <t>RG</t>
    </r>
    <r>
      <rPr>
        <sz val="10"/>
        <rFont val="Calibri"/>
        <family val="2"/>
        <scheme val="minor"/>
      </rPr>
      <t xml:space="preserve"> w CH: </t>
    </r>
    <r>
      <rPr>
        <sz val="10"/>
        <color rgb="FFFF0000"/>
        <rFont val="Calibri"/>
        <family val="2"/>
        <scheme val="minor"/>
      </rPr>
      <t>QR</t>
    </r>
  </si>
  <si>
    <t>D6/ A38</t>
  </si>
  <si>
    <t>Stiffen the Sinews</t>
  </si>
  <si>
    <t>SB4</t>
  </si>
  <si>
    <t>Gentlemen of England</t>
  </si>
  <si>
    <t>CH: HL</t>
  </si>
  <si>
    <t>SB5</t>
  </si>
  <si>
    <t>SB6</t>
  </si>
  <si>
    <t>SB7</t>
  </si>
  <si>
    <t>SB8</t>
  </si>
  <si>
    <t>SB9</t>
  </si>
  <si>
    <t>SB10</t>
  </si>
  <si>
    <t>SB11</t>
  </si>
  <si>
    <t>SB12</t>
  </si>
  <si>
    <t>SB13</t>
  </si>
  <si>
    <t>SB14</t>
  </si>
  <si>
    <t>SB15</t>
  </si>
  <si>
    <t>Imitate the Action of the Tiger</t>
  </si>
  <si>
    <t>War Proof</t>
  </si>
  <si>
    <t>CH: DM</t>
  </si>
  <si>
    <t>Teach them War</t>
  </si>
  <si>
    <t>CH: CN</t>
  </si>
  <si>
    <t>Men of Grosser Blood</t>
  </si>
  <si>
    <t>Riva Bella, France</t>
  </si>
  <si>
    <t>CH: RW</t>
  </si>
  <si>
    <t>Cry God, For Harry, England, and Saint George</t>
  </si>
  <si>
    <t>Like So Many Alexanders</t>
  </si>
  <si>
    <t>Lion - Sur - Mur, France</t>
  </si>
  <si>
    <t>CH: LI</t>
  </si>
  <si>
    <t>The Blast of War</t>
  </si>
  <si>
    <r>
      <t xml:space="preserve">CH: LV w CH: </t>
    </r>
    <r>
      <rPr>
        <sz val="10"/>
        <color rgb="FFFF0000"/>
        <rFont val="Calibri"/>
        <family val="2"/>
        <scheme val="minor"/>
      </rPr>
      <t>LC</t>
    </r>
  </si>
  <si>
    <t>Surprise Thrust</t>
  </si>
  <si>
    <t>Blue Bonnets</t>
  </si>
  <si>
    <r>
      <t xml:space="preserve">CH: </t>
    </r>
    <r>
      <rPr>
        <sz val="10"/>
        <color rgb="FFFF0000"/>
        <rFont val="Calibri"/>
        <family val="2"/>
        <scheme val="minor"/>
      </rPr>
      <t>CN</t>
    </r>
  </si>
  <si>
    <t>Sword Beach Bonus CG</t>
  </si>
  <si>
    <t>Sword Beach Sector, France</t>
  </si>
  <si>
    <r>
      <rPr>
        <sz val="10"/>
        <rFont val="Calibri"/>
        <family val="2"/>
        <scheme val="minor"/>
      </rPr>
      <t>CH:</t>
    </r>
    <r>
      <rPr>
        <sz val="10"/>
        <color rgb="FFFF0000"/>
        <rFont val="Calibri"/>
        <family val="2"/>
        <scheme val="minor"/>
      </rPr>
      <t xml:space="preserve">JG </t>
    </r>
    <r>
      <rPr>
        <sz val="10"/>
        <rFont val="Calibri"/>
        <family val="2"/>
        <scheme val="minor"/>
      </rPr>
      <t>w</t>
    </r>
    <r>
      <rPr>
        <sz val="10"/>
        <color rgb="FFFF0000"/>
        <rFont val="Calibri"/>
        <family val="2"/>
        <scheme val="minor"/>
      </rPr>
      <t xml:space="preserve"> </t>
    </r>
    <r>
      <rPr>
        <sz val="10"/>
        <rFont val="Calibri"/>
        <family val="2"/>
        <scheme val="minor"/>
      </rPr>
      <t>CH:</t>
    </r>
    <r>
      <rPr>
        <sz val="10"/>
        <color rgb="FFFF0000"/>
        <rFont val="Calibri"/>
        <family val="2"/>
        <scheme val="minor"/>
      </rPr>
      <t>JL</t>
    </r>
  </si>
  <si>
    <t>CH:JR</t>
  </si>
  <si>
    <t>CH: JG w CH: JL</t>
  </si>
  <si>
    <r>
      <t xml:space="preserve">CH: AS w CH: MR w CH: </t>
    </r>
    <r>
      <rPr>
        <sz val="10"/>
        <color rgb="FFFF0000"/>
        <rFont val="Calibri"/>
        <family val="2"/>
        <scheme val="minor"/>
      </rPr>
      <t xml:space="preserve">LE </t>
    </r>
    <r>
      <rPr>
        <sz val="10"/>
        <rFont val="Calibri"/>
        <family val="2"/>
        <scheme val="minor"/>
      </rPr>
      <t>w</t>
    </r>
    <r>
      <rPr>
        <sz val="10"/>
        <color rgb="FFFF0000"/>
        <rFont val="Calibri"/>
        <family val="2"/>
        <scheme val="minor"/>
      </rPr>
      <t xml:space="preserve"> </t>
    </r>
    <r>
      <rPr>
        <sz val="10"/>
        <rFont val="Calibri"/>
        <family val="2"/>
        <scheme val="minor"/>
      </rPr>
      <t xml:space="preserve">CH: </t>
    </r>
    <r>
      <rPr>
        <sz val="10"/>
        <color rgb="FFFF0000"/>
        <rFont val="Calibri"/>
        <family val="2"/>
        <scheme val="minor"/>
      </rPr>
      <t>RO</t>
    </r>
  </si>
  <si>
    <r>
      <t xml:space="preserve">CH: HW w CH: JG w CH: </t>
    </r>
    <r>
      <rPr>
        <sz val="10"/>
        <color rgb="FFFF0000"/>
        <rFont val="Calibri"/>
        <family val="2"/>
        <scheme val="minor"/>
      </rPr>
      <t xml:space="preserve">LE </t>
    </r>
    <r>
      <rPr>
        <sz val="10"/>
        <rFont val="Calibri"/>
        <family val="2"/>
        <scheme val="minor"/>
      </rPr>
      <t>w</t>
    </r>
    <r>
      <rPr>
        <sz val="10"/>
        <color rgb="FFFF0000"/>
        <rFont val="Calibri"/>
        <family val="2"/>
        <scheme val="minor"/>
      </rPr>
      <t xml:space="preserve"> </t>
    </r>
    <r>
      <rPr>
        <sz val="10"/>
        <rFont val="Calibri"/>
        <family val="2"/>
        <scheme val="minor"/>
      </rPr>
      <t xml:space="preserve">CH: </t>
    </r>
    <r>
      <rPr>
        <sz val="10"/>
        <color rgb="FFFF0000"/>
        <rFont val="Calibri"/>
        <family val="2"/>
        <scheme val="minor"/>
      </rPr>
      <t xml:space="preserve">RO </t>
    </r>
    <r>
      <rPr>
        <sz val="10"/>
        <rFont val="Calibri"/>
        <family val="2"/>
        <scheme val="minor"/>
      </rPr>
      <t xml:space="preserve">w CH: </t>
    </r>
    <r>
      <rPr>
        <sz val="10"/>
        <color rgb="FFFF0000"/>
        <rFont val="Calibri"/>
        <family val="2"/>
        <scheme val="minor"/>
      </rPr>
      <t xml:space="preserve">IR </t>
    </r>
    <r>
      <rPr>
        <sz val="10"/>
        <rFont val="Calibri"/>
        <family val="2"/>
        <scheme val="minor"/>
      </rPr>
      <t>w</t>
    </r>
    <r>
      <rPr>
        <sz val="10"/>
        <color rgb="FFFF0000"/>
        <rFont val="Calibri"/>
        <family val="2"/>
        <scheme val="minor"/>
      </rPr>
      <t xml:space="preserve"> </t>
    </r>
    <r>
      <rPr>
        <sz val="10"/>
        <rFont val="Calibri"/>
        <family val="2"/>
        <scheme val="minor"/>
      </rPr>
      <t xml:space="preserve">CH: </t>
    </r>
    <r>
      <rPr>
        <sz val="10"/>
        <color rgb="FFFF0000"/>
        <rFont val="Calibri"/>
        <family val="2"/>
        <scheme val="minor"/>
      </rPr>
      <t>SW</t>
    </r>
  </si>
  <si>
    <t>CH: MF</t>
  </si>
  <si>
    <t>CH: CB w CH: SC</t>
  </si>
  <si>
    <t>ASL Action Pack 13</t>
  </si>
  <si>
    <t>AP121</t>
  </si>
  <si>
    <t>AP122</t>
  </si>
  <si>
    <t>AP123</t>
  </si>
  <si>
    <t>AP124</t>
  </si>
  <si>
    <t>AP125</t>
  </si>
  <si>
    <t>AP126</t>
  </si>
  <si>
    <t>AP127</t>
  </si>
  <si>
    <t>AP128</t>
  </si>
  <si>
    <t>AP129</t>
  </si>
  <si>
    <t>AP130</t>
  </si>
  <si>
    <t>AP131</t>
  </si>
  <si>
    <t>Along the Vistula</t>
  </si>
  <si>
    <t>20 w 79 w 22 w 49</t>
  </si>
  <si>
    <t>Mechanized Sacrifice</t>
  </si>
  <si>
    <t>West of Lutsk, Ukraine, Russia</t>
  </si>
  <si>
    <t>13 w 78</t>
  </si>
  <si>
    <t>Busting in Balta</t>
  </si>
  <si>
    <t>56 w r w 57 w 7</t>
  </si>
  <si>
    <t>D25/ A23</t>
  </si>
  <si>
    <t>River is Deep (B21.122), Foot Bridge (B6.44) w A: AE</t>
  </si>
  <si>
    <t>Lunch in Luga</t>
  </si>
  <si>
    <t>Luga, Russia</t>
  </si>
  <si>
    <t>r w 79 w 78</t>
  </si>
  <si>
    <t>D: AE, FB6 w A: SS (A25.11), AE</t>
  </si>
  <si>
    <t>Ambush on South Knob</t>
  </si>
  <si>
    <t>Bouganville, New Guinea</t>
  </si>
  <si>
    <t>Maryuma's Stronghold</t>
  </si>
  <si>
    <t>38 w 56</t>
  </si>
  <si>
    <t>The First Virtue</t>
  </si>
  <si>
    <t>Elba, Italy</t>
  </si>
  <si>
    <r>
      <t>78</t>
    </r>
    <r>
      <rPr>
        <sz val="10"/>
        <rFont val="Calibri"/>
        <family val="2"/>
        <scheme val="minor"/>
      </rPr>
      <t xml:space="preserve"> w </t>
    </r>
    <r>
      <rPr>
        <sz val="10"/>
        <color indexed="10"/>
        <rFont val="Calibri"/>
        <family val="2"/>
        <scheme val="minor"/>
      </rPr>
      <t>5a</t>
    </r>
  </si>
  <si>
    <t>Ov1 w A: AF (A7.36)</t>
  </si>
  <si>
    <t>Flight of Fancy</t>
  </si>
  <si>
    <t>Herouville, Normandy, France</t>
  </si>
  <si>
    <t>49 w 79</t>
  </si>
  <si>
    <t>A Polish Battlefield</t>
  </si>
  <si>
    <t>Hill 262, France</t>
  </si>
  <si>
    <t>44 w 78</t>
  </si>
  <si>
    <t>D2-5/ A1-8</t>
  </si>
  <si>
    <t>D10-14/ A1-15</t>
  </si>
  <si>
    <t>Mageret Morning</t>
  </si>
  <si>
    <t>19 w 78 w 57</t>
  </si>
  <si>
    <t>Crickets in the Spring</t>
  </si>
  <si>
    <t>Aranyos-Puszta, Hungary</t>
  </si>
  <si>
    <t>65 w 64 w 11</t>
  </si>
  <si>
    <t>Mud, Mist</t>
  </si>
  <si>
    <t>GS, Mist w D: Dug-In (D9.54) w A: WC, AE</t>
  </si>
  <si>
    <t>RPT131</t>
  </si>
  <si>
    <t>RPT132</t>
  </si>
  <si>
    <t>RPT133</t>
  </si>
  <si>
    <t>RPT134</t>
  </si>
  <si>
    <t>RPT135</t>
  </si>
  <si>
    <t>RPT136</t>
  </si>
  <si>
    <t>RPT137</t>
  </si>
  <si>
    <t>RPT138</t>
  </si>
  <si>
    <t>RPT139</t>
  </si>
  <si>
    <t>RPT140</t>
  </si>
  <si>
    <t>Boot's Scoot &amp; Boogie</t>
  </si>
  <si>
    <t>Ockenburg Airfield, The Netherlands, Holland</t>
  </si>
  <si>
    <t>33 w 75</t>
  </si>
  <si>
    <t>Ov6, EmRR (B32.12)</t>
  </si>
  <si>
    <t>Probe Toward the Hague</t>
  </si>
  <si>
    <t>Loosduinen, The Netherlands, Holland</t>
  </si>
  <si>
    <r>
      <t>19</t>
    </r>
    <r>
      <rPr>
        <sz val="10"/>
        <rFont val="Calibri"/>
        <family val="2"/>
        <scheme val="minor"/>
      </rPr>
      <t xml:space="preserve"> w </t>
    </r>
    <r>
      <rPr>
        <sz val="10"/>
        <color indexed="10"/>
        <rFont val="Calibri"/>
        <family val="2"/>
        <scheme val="minor"/>
      </rPr>
      <t>75</t>
    </r>
    <r>
      <rPr>
        <sz val="10"/>
        <rFont val="Calibri"/>
        <family val="2"/>
        <scheme val="minor"/>
      </rPr>
      <t xml:space="preserve"> w </t>
    </r>
    <r>
      <rPr>
        <sz val="10"/>
        <color indexed="10"/>
        <rFont val="Calibri"/>
        <family val="2"/>
        <scheme val="minor"/>
      </rPr>
      <t>66</t>
    </r>
    <r>
      <rPr>
        <sz val="10"/>
        <rFont val="Calibri"/>
        <family val="2"/>
        <scheme val="minor"/>
      </rPr>
      <t xml:space="preserve"> w </t>
    </r>
    <r>
      <rPr>
        <sz val="10"/>
        <color indexed="10"/>
        <rFont val="Calibri"/>
        <family val="2"/>
        <scheme val="minor"/>
      </rPr>
      <t>71</t>
    </r>
  </si>
  <si>
    <t>The Recapture of Ockenburg</t>
  </si>
  <si>
    <r>
      <t>33</t>
    </r>
    <r>
      <rPr>
        <sz val="10"/>
        <rFont val="Calibri"/>
        <family val="2"/>
        <scheme val="minor"/>
      </rPr>
      <t xml:space="preserve"> w </t>
    </r>
    <r>
      <rPr>
        <sz val="10"/>
        <color indexed="10"/>
        <rFont val="Calibri"/>
        <family val="2"/>
        <scheme val="minor"/>
      </rPr>
      <t>75</t>
    </r>
    <r>
      <rPr>
        <sz val="10"/>
        <rFont val="Calibri"/>
        <family val="2"/>
        <scheme val="minor"/>
      </rPr>
      <t xml:space="preserve"> w </t>
    </r>
    <r>
      <rPr>
        <sz val="10"/>
        <color indexed="10"/>
        <rFont val="Calibri"/>
        <family val="2"/>
        <scheme val="minor"/>
      </rPr>
      <t>66</t>
    </r>
    <r>
      <rPr>
        <sz val="10"/>
        <rFont val="Calibri"/>
        <family val="2"/>
        <scheme val="minor"/>
      </rPr>
      <t xml:space="preserve"> w </t>
    </r>
    <r>
      <rPr>
        <sz val="10"/>
        <color indexed="10"/>
        <rFont val="Calibri"/>
        <family val="2"/>
        <scheme val="minor"/>
      </rPr>
      <t>38</t>
    </r>
  </si>
  <si>
    <t>Von Sponeck's Woods</t>
  </si>
  <si>
    <t>19 w 75</t>
  </si>
  <si>
    <t>Ov5, HtH</t>
  </si>
  <si>
    <t>The Outpost Line</t>
  </si>
  <si>
    <t>Scherpenzeel, The Netherlands, Holland</t>
  </si>
  <si>
    <t>10 w 72</t>
  </si>
  <si>
    <t>La Riposte Vaine</t>
  </si>
  <si>
    <t>St Pierremont, France</t>
  </si>
  <si>
    <t>Chateau Gandelu</t>
  </si>
  <si>
    <t>Gandelu, France</t>
  </si>
  <si>
    <r>
      <rPr>
        <sz val="10"/>
        <color rgb="FFFF0000"/>
        <rFont val="Calibri"/>
        <family val="2"/>
        <scheme val="minor"/>
      </rPr>
      <t>41</t>
    </r>
    <r>
      <rPr>
        <sz val="10"/>
        <rFont val="Calibri"/>
        <family val="2"/>
        <scheme val="minor"/>
      </rPr>
      <t xml:space="preserve"> w </t>
    </r>
    <r>
      <rPr>
        <sz val="10"/>
        <color rgb="FFFF0000"/>
        <rFont val="Calibri"/>
        <family val="2"/>
        <scheme val="minor"/>
      </rPr>
      <t>68</t>
    </r>
  </si>
  <si>
    <t>The Chivres Shivaree</t>
  </si>
  <si>
    <t>Ov1 w D: MC3 w A: Tr5</t>
  </si>
  <si>
    <t>Mauled at Merdorp</t>
  </si>
  <si>
    <t>69 w 76</t>
  </si>
  <si>
    <t>Warwickshire at Wormhouldt</t>
  </si>
  <si>
    <t>West of Wormhouldt, France</t>
  </si>
  <si>
    <t>16 w 17z</t>
  </si>
  <si>
    <t>SP265</t>
  </si>
  <si>
    <t>SP266</t>
  </si>
  <si>
    <t>SP267</t>
  </si>
  <si>
    <t>SP268</t>
  </si>
  <si>
    <t>SP269</t>
  </si>
  <si>
    <t>SP270</t>
  </si>
  <si>
    <t>SP271</t>
  </si>
  <si>
    <t>SP272</t>
  </si>
  <si>
    <t>SP273</t>
  </si>
  <si>
    <t>SP274</t>
  </si>
  <si>
    <t>Schwerpunkt Issue 23</t>
  </si>
  <si>
    <t>Defending Jandrain</t>
  </si>
  <si>
    <t>12 w 61</t>
  </si>
  <si>
    <t>The Hohenstaufen Hootenanny</t>
  </si>
  <si>
    <t>Chatki, the Ukraine, USSR</t>
  </si>
  <si>
    <t>17z w 63</t>
  </si>
  <si>
    <t>Death's Head Debut</t>
  </si>
  <si>
    <t>Wjasowak, the Ukraine, USSR</t>
  </si>
  <si>
    <t>58 w 59</t>
  </si>
  <si>
    <t>The TjiaterPass</t>
  </si>
  <si>
    <r>
      <t xml:space="preserve">5a w </t>
    </r>
    <r>
      <rPr>
        <sz val="10"/>
        <color rgb="FFFF0000"/>
        <rFont val="Calibri"/>
        <family val="2"/>
        <scheme val="minor"/>
      </rPr>
      <t>73</t>
    </r>
  </si>
  <si>
    <t>Retaking Kharkov</t>
  </si>
  <si>
    <t>Saljutino Station, Russia</t>
  </si>
  <si>
    <r>
      <t xml:space="preserve">71 </t>
    </r>
    <r>
      <rPr>
        <sz val="10"/>
        <rFont val="Calibri"/>
        <family val="2"/>
        <scheme val="minor"/>
      </rPr>
      <t>w</t>
    </r>
    <r>
      <rPr>
        <sz val="10"/>
        <color rgb="FFFF0000"/>
        <rFont val="Calibri"/>
        <family val="2"/>
        <scheme val="minor"/>
      </rPr>
      <t xml:space="preserve"> 49</t>
    </r>
  </si>
  <si>
    <t>Ov2, GLRR (B32.41), GS, Factory (B23.74)</t>
  </si>
  <si>
    <t>Asmall Stack and a Schnapps</t>
  </si>
  <si>
    <t>Stefanau, Czechoslovakia</t>
  </si>
  <si>
    <t>Zwart's Madhouse</t>
  </si>
  <si>
    <t>Near Kruiponder Farm, The Netherlands, Holland</t>
  </si>
  <si>
    <r>
      <t xml:space="preserve">33 </t>
    </r>
    <r>
      <rPr>
        <sz val="10"/>
        <rFont val="Calibri"/>
        <family val="2"/>
        <scheme val="minor"/>
      </rPr>
      <t>w</t>
    </r>
    <r>
      <rPr>
        <sz val="10"/>
        <color rgb="FFFF0000"/>
        <rFont val="Calibri"/>
        <family val="2"/>
        <scheme val="minor"/>
      </rPr>
      <t xml:space="preserve"> 66</t>
    </r>
  </si>
  <si>
    <t>Statue of Liberty Attacks</t>
  </si>
  <si>
    <t>Near Mount Santa Rosa, Guam</t>
  </si>
  <si>
    <r>
      <t xml:space="preserve">61 </t>
    </r>
    <r>
      <rPr>
        <sz val="10"/>
        <rFont val="Calibri"/>
        <family val="2"/>
        <scheme val="minor"/>
      </rPr>
      <t>w</t>
    </r>
    <r>
      <rPr>
        <sz val="10"/>
        <color rgb="FFFF0000"/>
        <rFont val="Calibri"/>
        <family val="2"/>
        <scheme val="minor"/>
      </rPr>
      <t xml:space="preserve"> 67</t>
    </r>
  </si>
  <si>
    <t>SP275</t>
  </si>
  <si>
    <t>SP276</t>
  </si>
  <si>
    <t>Roasting Rossner</t>
  </si>
  <si>
    <t>Yelnya, USSR</t>
  </si>
  <si>
    <r>
      <t xml:space="preserve">76 </t>
    </r>
    <r>
      <rPr>
        <sz val="10"/>
        <rFont val="Calibri"/>
        <family val="2"/>
        <scheme val="minor"/>
      </rPr>
      <t>w</t>
    </r>
    <r>
      <rPr>
        <sz val="10"/>
        <color rgb="FFFF0000"/>
        <rFont val="Calibri"/>
        <family val="2"/>
        <scheme val="minor"/>
      </rPr>
      <t xml:space="preserve"> 67</t>
    </r>
  </si>
  <si>
    <t>Early War Doctrine (A25.212) w A: FTV1</t>
  </si>
  <si>
    <t>Krasnograd, Soviet Union</t>
  </si>
  <si>
    <t>Mist, AE w D: Air1 w A: Cav17</t>
  </si>
  <si>
    <t>Balloons, Cakes &amp; Ponies</t>
  </si>
  <si>
    <t>The Battle of Mari Spadarit</t>
  </si>
  <si>
    <t>The Heights of mali Spadarit, Greece</t>
  </si>
  <si>
    <t>Triumphant Return</t>
  </si>
  <si>
    <t>Dagami, Leyte, The Phillipines</t>
  </si>
  <si>
    <t>Lords of the Steppes_ Pack 1</t>
  </si>
  <si>
    <t>Lords of the Steppes: Winter</t>
  </si>
  <si>
    <t>A Frozen Hell</t>
  </si>
  <si>
    <t>WTM 01</t>
  </si>
  <si>
    <t>Ov7, DS, EW w A: WC</t>
  </si>
  <si>
    <t>WTM 02</t>
  </si>
  <si>
    <t>Along the Road to Moscow, Russia</t>
  </si>
  <si>
    <t>Ov13 w D: Tr5 w A: WC</t>
  </si>
  <si>
    <t>Funeral Pyre</t>
  </si>
  <si>
    <t>WTM 03</t>
  </si>
  <si>
    <t>WTM 04</t>
  </si>
  <si>
    <t>Southwest of Moscow, Russia</t>
  </si>
  <si>
    <t>Ov15, GS w A: WC</t>
  </si>
  <si>
    <t>Bolter's Tigers</t>
  </si>
  <si>
    <t>CH: A w CH:B w CH:C w CH:D w CH:E w CH: F</t>
  </si>
  <si>
    <t>Ov7, GS</t>
  </si>
  <si>
    <t>Along the Moscow Highway</t>
  </si>
  <si>
    <t>TM 01</t>
  </si>
  <si>
    <t>Near Osopovitchi, Russia</t>
  </si>
  <si>
    <r>
      <t xml:space="preserve">CH: A w CH: B w </t>
    </r>
    <r>
      <rPr>
        <sz val="10"/>
        <color rgb="FFFF0000"/>
        <rFont val="Calibri"/>
        <family val="2"/>
        <scheme val="minor"/>
      </rPr>
      <t>CH: C</t>
    </r>
    <r>
      <rPr>
        <sz val="10"/>
        <rFont val="Calibri"/>
        <family val="2"/>
        <scheme val="minor"/>
      </rPr>
      <t xml:space="preserve"> w </t>
    </r>
    <r>
      <rPr>
        <sz val="10"/>
        <color rgb="FFFF0000"/>
        <rFont val="Calibri"/>
        <family val="2"/>
        <scheme val="minor"/>
      </rPr>
      <t>CH: D</t>
    </r>
  </si>
  <si>
    <t>Ov21, Vehicle Dust (F11.74)</t>
  </si>
  <si>
    <t>TM 02</t>
  </si>
  <si>
    <t>TM 03</t>
  </si>
  <si>
    <t>TM 04</t>
  </si>
  <si>
    <t>Confusion at Djergljetz</t>
  </si>
  <si>
    <t>Ov11, Vehicle Dust (F11.74) w A: Air2</t>
  </si>
  <si>
    <t>Fall Wirblewind</t>
  </si>
  <si>
    <t>North to Oboyan</t>
  </si>
  <si>
    <t>Dubrova, Soviet Union</t>
  </si>
  <si>
    <t>CH: A w CH: B w CH: C w CH: D</t>
  </si>
  <si>
    <t>Ov9, Vehicle Dust (F11.74)</t>
  </si>
  <si>
    <t>From the Cellar Pack 8</t>
  </si>
  <si>
    <t>Euphrates Clash</t>
  </si>
  <si>
    <t>FT209</t>
  </si>
  <si>
    <t>FT210</t>
  </si>
  <si>
    <t>FT211</t>
  </si>
  <si>
    <t>FT212</t>
  </si>
  <si>
    <t>FT213</t>
  </si>
  <si>
    <t>FT214</t>
  </si>
  <si>
    <t>FT215</t>
  </si>
  <si>
    <t>FT216</t>
  </si>
  <si>
    <t>FT217</t>
  </si>
  <si>
    <t>FT218</t>
  </si>
  <si>
    <t>FT219</t>
  </si>
  <si>
    <t>FT220</t>
  </si>
  <si>
    <t>FT221</t>
  </si>
  <si>
    <t>FT222</t>
  </si>
  <si>
    <t>FT223</t>
  </si>
  <si>
    <r>
      <t>Syrian Bedouin Tribes</t>
    </r>
    <r>
      <rPr>
        <vertAlign val="superscript"/>
        <sz val="10"/>
        <rFont val="Calibri"/>
        <family val="2"/>
        <scheme val="minor"/>
      </rPr>
      <t>12</t>
    </r>
  </si>
  <si>
    <t>Mayadine, Syria</t>
  </si>
  <si>
    <t>9b</t>
  </si>
  <si>
    <r>
      <t xml:space="preserve">Free French </t>
    </r>
    <r>
      <rPr>
        <vertAlign val="superscript"/>
        <sz val="10"/>
        <rFont val="Calibri"/>
        <family val="2"/>
        <scheme val="minor"/>
      </rPr>
      <t>F</t>
    </r>
  </si>
  <si>
    <t>The Longest Week</t>
  </si>
  <si>
    <t>Mount San Basilio, North of Troina, Sicily</t>
  </si>
  <si>
    <t>58 w 15</t>
  </si>
  <si>
    <t>9 e'me Compaigne Sacrifice</t>
  </si>
  <si>
    <r>
      <t xml:space="preserve">Free French </t>
    </r>
    <r>
      <rPr>
        <vertAlign val="superscript"/>
        <sz val="10"/>
        <rFont val="Calibri"/>
        <family val="2"/>
        <scheme val="minor"/>
      </rPr>
      <t>B</t>
    </r>
  </si>
  <si>
    <t>Hill 470, Near Colle Belvedere, Italy</t>
  </si>
  <si>
    <r>
      <t>BFP-I</t>
    </r>
    <r>
      <rPr>
        <sz val="10"/>
        <rFont val="Calibri"/>
        <family val="2"/>
        <scheme val="minor"/>
      </rPr>
      <t xml:space="preserve"> w</t>
    </r>
    <r>
      <rPr>
        <sz val="10"/>
        <color rgb="FFFF0000"/>
        <rFont val="Calibri"/>
        <family val="2"/>
        <scheme val="minor"/>
      </rPr>
      <t xml:space="preserve"> BFP-H </t>
    </r>
    <r>
      <rPr>
        <sz val="10"/>
        <rFont val="Calibri"/>
        <family val="2"/>
        <scheme val="minor"/>
      </rPr>
      <t>w</t>
    </r>
    <r>
      <rPr>
        <sz val="10"/>
        <color rgb="FFFF0000"/>
        <rFont val="Calibri"/>
        <family val="2"/>
        <scheme val="minor"/>
      </rPr>
      <t xml:space="preserve"> BFP-M </t>
    </r>
    <r>
      <rPr>
        <sz val="10"/>
        <rFont val="Calibri"/>
        <family val="2"/>
        <scheme val="minor"/>
      </rPr>
      <t>w</t>
    </r>
    <r>
      <rPr>
        <sz val="10"/>
        <color rgb="FFFF0000"/>
        <rFont val="Calibri"/>
        <family val="2"/>
        <scheme val="minor"/>
      </rPr>
      <t xml:space="preserve"> 13</t>
    </r>
  </si>
  <si>
    <t>GS, AIH, +1 LV w D: WC, BS w A: Fanatic (A10.8)</t>
  </si>
  <si>
    <t>For Hitler, For Allah</t>
  </si>
  <si>
    <r>
      <t xml:space="preserve">Tito's 17th East-Bosnian Div </t>
    </r>
    <r>
      <rPr>
        <vertAlign val="superscript"/>
        <sz val="10"/>
        <rFont val="Calibri"/>
        <family val="2"/>
        <scheme val="minor"/>
      </rPr>
      <t>12</t>
    </r>
  </si>
  <si>
    <t>Area of Sekovici, Bosnia</t>
  </si>
  <si>
    <r>
      <t>2</t>
    </r>
    <r>
      <rPr>
        <sz val="10"/>
        <rFont val="Calibri"/>
        <family val="2"/>
        <scheme val="minor"/>
      </rPr>
      <t xml:space="preserve"> w</t>
    </r>
    <r>
      <rPr>
        <sz val="10"/>
        <color rgb="FFFF0000"/>
        <rFont val="Calibri"/>
        <family val="2"/>
        <scheme val="minor"/>
      </rPr>
      <t xml:space="preserve"> 15 </t>
    </r>
    <r>
      <rPr>
        <sz val="10"/>
        <rFont val="Calibri"/>
        <family val="2"/>
        <scheme val="minor"/>
      </rPr>
      <t>w</t>
    </r>
    <r>
      <rPr>
        <sz val="10"/>
        <color rgb="FFFF0000"/>
        <rFont val="Calibri"/>
        <family val="2"/>
        <scheme val="minor"/>
      </rPr>
      <t xml:space="preserve"> </t>
    </r>
    <r>
      <rPr>
        <sz val="10"/>
        <rFont val="Calibri"/>
        <family val="2"/>
        <scheme val="minor"/>
      </rPr>
      <t>53</t>
    </r>
  </si>
  <si>
    <t>Up the Liri Valley</t>
  </si>
  <si>
    <t>A Grain of Sand</t>
  </si>
  <si>
    <r>
      <t xml:space="preserve">Free French </t>
    </r>
    <r>
      <rPr>
        <vertAlign val="superscript"/>
        <sz val="10"/>
        <rFont val="Calibri"/>
        <family val="2"/>
        <scheme val="minor"/>
      </rPr>
      <t>B A</t>
    </r>
  </si>
  <si>
    <t>Le Sablons, France</t>
  </si>
  <si>
    <r>
      <t xml:space="preserve">54 </t>
    </r>
    <r>
      <rPr>
        <sz val="10"/>
        <rFont val="Calibri"/>
        <family val="2"/>
        <scheme val="minor"/>
      </rPr>
      <t>w</t>
    </r>
    <r>
      <rPr>
        <sz val="10"/>
        <color rgb="FFFF0000"/>
        <rFont val="Calibri"/>
        <family val="2"/>
        <scheme val="minor"/>
      </rPr>
      <t xml:space="preserve"> 43 </t>
    </r>
    <r>
      <rPr>
        <sz val="10"/>
        <rFont val="Calibri"/>
        <family val="2"/>
        <scheme val="minor"/>
      </rPr>
      <t>w</t>
    </r>
    <r>
      <rPr>
        <sz val="10"/>
        <color rgb="FFFF0000"/>
        <rFont val="Calibri"/>
        <family val="2"/>
        <scheme val="minor"/>
      </rPr>
      <t xml:space="preserve"> 32 </t>
    </r>
    <r>
      <rPr>
        <sz val="10"/>
        <rFont val="Calibri"/>
        <family val="2"/>
        <scheme val="minor"/>
      </rPr>
      <t>w</t>
    </r>
    <r>
      <rPr>
        <sz val="10"/>
        <color rgb="FFFF0000"/>
        <rFont val="Calibri"/>
        <family val="2"/>
        <scheme val="minor"/>
      </rPr>
      <t xml:space="preserve"> 17</t>
    </r>
  </si>
  <si>
    <t>D5-6/ A12</t>
  </si>
  <si>
    <t>D7-8/ A8</t>
  </si>
  <si>
    <t>BC w D: AE w A: Gyrostabilizer2 (D11.1)</t>
  </si>
  <si>
    <t>Ghostly Attack (CG 1)</t>
  </si>
  <si>
    <t>Luneville, France</t>
  </si>
  <si>
    <t>Ov4, Factories (B23.74) w D: BS w A: Jeep2</t>
  </si>
  <si>
    <t>Back in Force (CG 2)</t>
  </si>
  <si>
    <r>
      <t xml:space="preserve">American </t>
    </r>
    <r>
      <rPr>
        <vertAlign val="superscript"/>
        <sz val="10"/>
        <rFont val="Calibri"/>
        <family val="2"/>
        <scheme val="minor"/>
      </rPr>
      <t>12</t>
    </r>
  </si>
  <si>
    <t>Cavalry Delaying Action (CG 3)</t>
  </si>
  <si>
    <t>16 w 62</t>
  </si>
  <si>
    <t>A10/ D8</t>
  </si>
  <si>
    <t>Taking Luneville (CG 4)</t>
  </si>
  <si>
    <t xml:space="preserve">Ov3, Sunken RR (B32.1) w A: AlliedTroops (A10.7) </t>
  </si>
  <si>
    <t>Koniev's Finest</t>
  </si>
  <si>
    <t>North of Chmielnik, Russia</t>
  </si>
  <si>
    <t>t w 44</t>
  </si>
  <si>
    <t>Alsatian Verdun</t>
  </si>
  <si>
    <r>
      <t xml:space="preserve">Allied </t>
    </r>
    <r>
      <rPr>
        <vertAlign val="superscript"/>
        <sz val="10"/>
        <rFont val="Calibri"/>
        <family val="2"/>
        <scheme val="minor"/>
      </rPr>
      <t>A B</t>
    </r>
  </si>
  <si>
    <t>Jershiem, France</t>
  </si>
  <si>
    <t>10 w 44 w 19 w 57</t>
  </si>
  <si>
    <t>D2-4/ A12</t>
  </si>
  <si>
    <t>D3-4/ A2</t>
  </si>
  <si>
    <t>D26-28/ A28</t>
  </si>
  <si>
    <t>Independence Day</t>
  </si>
  <si>
    <t>Didonne, France</t>
  </si>
  <si>
    <r>
      <rPr>
        <sz val="10"/>
        <color rgb="FFFF0000"/>
        <rFont val="Calibri"/>
        <family val="2"/>
        <scheme val="minor"/>
      </rPr>
      <t>33</t>
    </r>
    <r>
      <rPr>
        <sz val="10"/>
        <color indexed="10"/>
        <rFont val="Calibri"/>
        <family val="2"/>
        <scheme val="minor"/>
      </rPr>
      <t xml:space="preserve"> </t>
    </r>
    <r>
      <rPr>
        <sz val="10"/>
        <rFont val="Calibri"/>
        <family val="2"/>
        <scheme val="minor"/>
      </rPr>
      <t>w</t>
    </r>
    <r>
      <rPr>
        <sz val="10"/>
        <color indexed="10"/>
        <rFont val="Calibri"/>
        <family val="2"/>
        <scheme val="minor"/>
      </rPr>
      <t xml:space="preserve"> 48</t>
    </r>
  </si>
  <si>
    <t>Soft Ground (D8.21) w D: FB3 w A: AC3, HtH</t>
  </si>
  <si>
    <t>Hetzer Bucher</t>
  </si>
  <si>
    <t>Konigsbach, Germany</t>
  </si>
  <si>
    <t>44 w 51</t>
  </si>
  <si>
    <t>D: Commandos (H1.24), Gyrostabilizers2 (D11.1)</t>
  </si>
  <si>
    <t>The Kings of Bollersdorf</t>
  </si>
  <si>
    <t>Bollersdorf, Germany</t>
  </si>
  <si>
    <t>63 w 69 w 75</t>
  </si>
  <si>
    <t>Orchards are Palm Trees (G4) w A: Tr1</t>
  </si>
  <si>
    <t>CI w D: Tr1 w A:Allied Troops (A19.7)</t>
  </si>
  <si>
    <t>Mist w D: Allied Troops (A10.7), Jeep1 w A: Tr2</t>
  </si>
  <si>
    <t>GS, Mist, Vineyards (B12.7), WC w D: FB3-5, BS, Tr0-2 w A: Allied Troops (A10.7), AE, Gyrostabilizer2 (D11.1), Tr1</t>
  </si>
  <si>
    <t>West of Bodange, Belgium</t>
  </si>
  <si>
    <t>Kalpaki, Greece</t>
  </si>
  <si>
    <t>The Road to Bobruisk</t>
  </si>
  <si>
    <t>Messer-Strafe</t>
  </si>
  <si>
    <t>DB137</t>
  </si>
  <si>
    <t>Maaloy Island, Norway</t>
  </si>
  <si>
    <t>Drive on Poltava</t>
  </si>
  <si>
    <t>GJ046</t>
  </si>
  <si>
    <t>The Steeple</t>
  </si>
  <si>
    <t>GJ042</t>
  </si>
  <si>
    <t>Ma'diyah, Egypt</t>
  </si>
  <si>
    <t>O13</t>
  </si>
  <si>
    <t>DB136</t>
  </si>
  <si>
    <t>GJ052</t>
  </si>
  <si>
    <t>Desperate Yuletide</t>
  </si>
  <si>
    <t>WCR1</t>
  </si>
  <si>
    <t>Gusville</t>
  </si>
  <si>
    <t>WCR2</t>
  </si>
  <si>
    <t>WCR3</t>
  </si>
  <si>
    <t>Raid at Sussuno</t>
  </si>
  <si>
    <t>WCR4</t>
  </si>
  <si>
    <t>WCR5</t>
  </si>
  <si>
    <t>WCR6</t>
  </si>
  <si>
    <t>Litoranea, Italy</t>
  </si>
  <si>
    <t>WCR7</t>
  </si>
  <si>
    <t>A Primed Situation</t>
  </si>
  <si>
    <t>Sessuno-Borgo Piave Road, Italy</t>
  </si>
  <si>
    <t>GJ049</t>
  </si>
  <si>
    <t>GJ045</t>
  </si>
  <si>
    <t>Panzer Grenadier Schule</t>
  </si>
  <si>
    <t>GJ044</t>
  </si>
  <si>
    <t>St. Pierre-sur-Dives, France</t>
  </si>
  <si>
    <t>GJ041</t>
  </si>
  <si>
    <t>GJ051</t>
  </si>
  <si>
    <t>DB135</t>
  </si>
  <si>
    <t>GJ048</t>
  </si>
  <si>
    <t>Marvie Melee</t>
  </si>
  <si>
    <t>GJ047</t>
  </si>
  <si>
    <t>Ateball</t>
  </si>
  <si>
    <t>O14</t>
  </si>
  <si>
    <t>Wiking Horde</t>
  </si>
  <si>
    <t>GJ043</t>
  </si>
  <si>
    <t>DB138</t>
  </si>
  <si>
    <t>GJ050</t>
  </si>
  <si>
    <t>GJ016</t>
  </si>
  <si>
    <t>Dynerfurth Terror</t>
  </si>
  <si>
    <t>Near Dyherfurth, Germany</t>
  </si>
  <si>
    <t>D20/ A7</t>
  </si>
  <si>
    <t>Daedalus Takes Flight</t>
  </si>
  <si>
    <t>French Forces of the Interior (FFI)</t>
  </si>
  <si>
    <t>The Brasparts Raid</t>
  </si>
  <si>
    <t>56 w 64</t>
  </si>
  <si>
    <t>A: Tr11</t>
  </si>
  <si>
    <t>The Hornet's Sting</t>
  </si>
  <si>
    <t>North of Dung Farm, Italy</t>
  </si>
  <si>
    <t>The Road to Asmara</t>
  </si>
  <si>
    <r>
      <t xml:space="preserve">4th Indian Division </t>
    </r>
    <r>
      <rPr>
        <vertAlign val="superscript"/>
        <sz val="10"/>
        <rFont val="Calibri"/>
        <family val="2"/>
        <scheme val="minor"/>
      </rPr>
      <t>4</t>
    </r>
  </si>
  <si>
    <r>
      <rPr>
        <sz val="10"/>
        <color rgb="FFFF0000"/>
        <rFont val="Calibri"/>
        <family val="2"/>
        <scheme val="minor"/>
      </rPr>
      <t>27</t>
    </r>
    <r>
      <rPr>
        <sz val="10"/>
        <rFont val="Calibri"/>
        <family val="2"/>
        <scheme val="minor"/>
      </rPr>
      <t xml:space="preserve"> w </t>
    </r>
    <r>
      <rPr>
        <sz val="10"/>
        <color rgb="FFFF0000"/>
        <rFont val="Calibri"/>
        <family val="2"/>
        <scheme val="minor"/>
      </rPr>
      <t>25</t>
    </r>
  </si>
  <si>
    <t>Wounded Panther</t>
  </si>
  <si>
    <t>Bretteville L'Orgueilleuse, France</t>
  </si>
  <si>
    <t>9a w 1b</t>
  </si>
  <si>
    <t>18 w p w s</t>
  </si>
  <si>
    <t>D: Air2 w A: Tr10</t>
  </si>
  <si>
    <t>Scipio Africanus</t>
  </si>
  <si>
    <t>Wadi Akarit, Tunisia</t>
  </si>
  <si>
    <t>Ov5, NQ</t>
  </si>
  <si>
    <t>Krivoy-Rog, Dolginzewo Sector, Russia</t>
  </si>
  <si>
    <t>17 w 7 w 18</t>
  </si>
  <si>
    <t xml:space="preserve">GS </t>
  </si>
  <si>
    <t>Polar Bear</t>
  </si>
  <si>
    <t>British/ Italian</t>
  </si>
  <si>
    <t>Island of Kos</t>
  </si>
  <si>
    <t>Gravriloivka, Russia</t>
  </si>
  <si>
    <r>
      <t xml:space="preserve">9 w </t>
    </r>
    <r>
      <rPr>
        <sz val="10"/>
        <color rgb="FFFF0000"/>
        <rFont val="Calibri"/>
        <family val="2"/>
        <scheme val="minor"/>
      </rPr>
      <t>v</t>
    </r>
    <r>
      <rPr>
        <sz val="10"/>
        <rFont val="Calibri"/>
        <family val="2"/>
        <scheme val="minor"/>
      </rPr>
      <t xml:space="preserve"> w </t>
    </r>
    <r>
      <rPr>
        <sz val="10"/>
        <color rgb="FFFF0000"/>
        <rFont val="Calibri"/>
        <family val="2"/>
        <scheme val="minor"/>
      </rPr>
      <t>61</t>
    </r>
  </si>
  <si>
    <t>Ov2 w D: Tr1</t>
  </si>
  <si>
    <r>
      <t xml:space="preserve">1b w </t>
    </r>
    <r>
      <rPr>
        <sz val="10"/>
        <color rgb="FFFF0000"/>
        <rFont val="Calibri"/>
        <family val="2"/>
        <scheme val="minor"/>
      </rPr>
      <t>18</t>
    </r>
    <r>
      <rPr>
        <sz val="10"/>
        <rFont val="Calibri"/>
        <family val="2"/>
        <scheme val="minor"/>
      </rPr>
      <t xml:space="preserve"> w </t>
    </r>
    <r>
      <rPr>
        <sz val="10"/>
        <color rgb="FFFF0000"/>
        <rFont val="Calibri"/>
        <family val="2"/>
        <scheme val="minor"/>
      </rPr>
      <t>19</t>
    </r>
  </si>
  <si>
    <t>D: Tr2 w A: Tr3</t>
  </si>
  <si>
    <t>The Fields of Fury</t>
  </si>
  <si>
    <t>Outskirts of Hecklingen, Germany</t>
  </si>
  <si>
    <r>
      <rPr>
        <sz val="10"/>
        <color rgb="FFFF0000"/>
        <rFont val="Calibri"/>
        <family val="2"/>
        <scheme val="minor"/>
      </rPr>
      <t>19</t>
    </r>
    <r>
      <rPr>
        <sz val="10"/>
        <rFont val="Calibri"/>
        <family val="2"/>
        <scheme val="minor"/>
      </rPr>
      <t xml:space="preserve"> w </t>
    </r>
    <r>
      <rPr>
        <sz val="10"/>
        <color rgb="FFFF0000"/>
        <rFont val="Calibri"/>
        <family val="2"/>
        <scheme val="minor"/>
      </rPr>
      <t>44</t>
    </r>
  </si>
  <si>
    <t>Die Untoten…</t>
  </si>
  <si>
    <t>Heilstatten, Hohenlychen, Germany</t>
  </si>
  <si>
    <t>60 w 38</t>
  </si>
  <si>
    <t>D20+/ A14</t>
  </si>
  <si>
    <t>Operation Debon</t>
  </si>
  <si>
    <t>8b</t>
  </si>
  <si>
    <t>Tiger 131'</t>
  </si>
  <si>
    <t>DTO w D: Tr4</t>
  </si>
  <si>
    <t>Struijif, Peter &amp; Mazzel, Chris</t>
  </si>
  <si>
    <t>Death to Facism Pack 1</t>
  </si>
  <si>
    <t>Keren Masala</t>
  </si>
  <si>
    <t>DTF-1</t>
  </si>
  <si>
    <t>DTF-2</t>
  </si>
  <si>
    <t>DTF-3</t>
  </si>
  <si>
    <t>DTF-4</t>
  </si>
  <si>
    <t>DTF-5</t>
  </si>
  <si>
    <t>DTF-6</t>
  </si>
  <si>
    <t>DTF-7</t>
  </si>
  <si>
    <t>DTF-8</t>
  </si>
  <si>
    <t>Brig's Peak, Keren, Eritria</t>
  </si>
  <si>
    <r>
      <rPr>
        <sz val="10"/>
        <color rgb="FFFF0000"/>
        <rFont val="Calibri"/>
        <family val="2"/>
        <scheme val="minor"/>
      </rPr>
      <t>83</t>
    </r>
    <r>
      <rPr>
        <sz val="10"/>
        <rFont val="Calibri"/>
        <family val="2"/>
        <scheme val="minor"/>
      </rPr>
      <t xml:space="preserve"> w</t>
    </r>
    <r>
      <rPr>
        <sz val="10"/>
        <color rgb="FFFF0000"/>
        <rFont val="Calibri"/>
        <family val="2"/>
        <scheme val="minor"/>
      </rPr>
      <t xml:space="preserve"> 81</t>
    </r>
  </si>
  <si>
    <t>RPT141</t>
  </si>
  <si>
    <t>RPT142</t>
  </si>
  <si>
    <t>RPT143</t>
  </si>
  <si>
    <t>RPT144</t>
  </si>
  <si>
    <t>RPT145</t>
  </si>
  <si>
    <t>RPT146</t>
  </si>
  <si>
    <t>RPT147</t>
  </si>
  <si>
    <t>RPT148</t>
  </si>
  <si>
    <t>RPT149</t>
  </si>
  <si>
    <t>Volunteers Become Scarce</t>
  </si>
  <si>
    <t>Korangp'o-Ri, South Korea</t>
  </si>
  <si>
    <t>48 w 62</t>
  </si>
  <si>
    <t>KW Terrain is in effect (W.3) w D: AE w A: Russian Early War Doctrine (A25.212)</t>
  </si>
  <si>
    <t>RPT150</t>
  </si>
  <si>
    <t>Commander for a Day</t>
  </si>
  <si>
    <t>Ch'Onan, Korea</t>
  </si>
  <si>
    <t>KW Terrain is in effect (W.3)</t>
  </si>
  <si>
    <t>KW Terrain is in effect (W.3), GLRR (B32.1)</t>
  </si>
  <si>
    <t>Rebel's Roost</t>
  </si>
  <si>
    <t>South of Chonui, Korea</t>
  </si>
  <si>
    <t>78 w 61</t>
  </si>
  <si>
    <t>Got Me a Tank</t>
  </si>
  <si>
    <t>Bouncing Check</t>
  </si>
  <si>
    <t>Chinju Pass, South Korea</t>
  </si>
  <si>
    <t>81 w 83</t>
  </si>
  <si>
    <t>KW Terrain is in effect (W.3), Steep Hills (W1.3)</t>
  </si>
  <si>
    <t>Plum Pudding Hill</t>
  </si>
  <si>
    <t>East of Songju, Korea</t>
  </si>
  <si>
    <t>KW Terrain is in effect (W.3) w D: Suicide Heroes (W6.4)</t>
  </si>
  <si>
    <t>Fish to Fry</t>
  </si>
  <si>
    <t>Hill 105 South, Seoul, South Korea</t>
  </si>
  <si>
    <r>
      <t xml:space="preserve">5a w </t>
    </r>
    <r>
      <rPr>
        <sz val="10"/>
        <color rgb="FFFF0000"/>
        <rFont val="Calibri"/>
        <family val="2"/>
        <scheme val="minor"/>
      </rPr>
      <t>3a</t>
    </r>
  </si>
  <si>
    <t>KW Terrain is in effect (W.3) w D: Suicide Heroes (W6.4) w A: AE, No NQ</t>
  </si>
  <si>
    <t>Rok on a Roll</t>
  </si>
  <si>
    <t>Near Kojo-Dong, North Korea</t>
  </si>
  <si>
    <t>18 w 17z</t>
  </si>
  <si>
    <t>Rakkasan Ruckus</t>
  </si>
  <si>
    <t>Op' Ar-I, North Korea</t>
  </si>
  <si>
    <r>
      <t>2</t>
    </r>
    <r>
      <rPr>
        <sz val="10"/>
        <rFont val="Calibri"/>
        <family val="2"/>
        <scheme val="minor"/>
      </rPr>
      <t xml:space="preserve"> w </t>
    </r>
    <r>
      <rPr>
        <sz val="10"/>
        <color indexed="10"/>
        <rFont val="Calibri"/>
        <family val="2"/>
        <scheme val="minor"/>
      </rPr>
      <t>70</t>
    </r>
    <r>
      <rPr>
        <sz val="10"/>
        <rFont val="Calibri"/>
        <family val="2"/>
        <scheme val="minor"/>
      </rPr>
      <t xml:space="preserve"> w </t>
    </r>
    <r>
      <rPr>
        <sz val="10"/>
        <color rgb="FFFF0000"/>
        <rFont val="Calibri"/>
        <family val="2"/>
        <scheme val="minor"/>
      </rPr>
      <t>58</t>
    </r>
  </si>
  <si>
    <t>Ov2, KW Terrain is in effect (W.3), GLRR (B32.1)</t>
  </si>
  <si>
    <t>Diggers at Chongju</t>
  </si>
  <si>
    <t>58 w 6</t>
  </si>
  <si>
    <t>KW Terrain is in effect (W.3) w D: Dug-In AFV (D9.54)</t>
  </si>
  <si>
    <r>
      <t xml:space="preserve">Australian </t>
    </r>
    <r>
      <rPr>
        <vertAlign val="superscript"/>
        <sz val="10"/>
        <rFont val="Calibri"/>
        <family val="2"/>
        <scheme val="minor"/>
      </rPr>
      <t>4, A</t>
    </r>
  </si>
  <si>
    <r>
      <rPr>
        <sz val="10"/>
        <color indexed="8"/>
        <rFont val="Arial"/>
        <family val="2"/>
      </rPr>
      <t>South Korea</t>
    </r>
    <r>
      <rPr>
        <i/>
        <sz val="10"/>
        <color indexed="8"/>
        <rFont val="Arial"/>
        <family val="2"/>
      </rPr>
      <t xml:space="preserve"> ROKA/ KMC (ASL Module 15: Forgotten War)</t>
    </r>
  </si>
  <si>
    <t>FW</t>
  </si>
  <si>
    <t>Other UN Command/ OUNC (ASL Module 15: Forgotten War)</t>
  </si>
  <si>
    <r>
      <t xml:space="preserve">Republic of Korea (ROKA) </t>
    </r>
    <r>
      <rPr>
        <vertAlign val="superscript"/>
        <sz val="10"/>
        <rFont val="Calibri"/>
        <family val="2"/>
        <scheme val="minor"/>
      </rPr>
      <t>13</t>
    </r>
  </si>
  <si>
    <r>
      <t xml:space="preserve">Korean People's Army (KPA) </t>
    </r>
    <r>
      <rPr>
        <vertAlign val="superscript"/>
        <sz val="10"/>
        <rFont val="Calibri"/>
        <family val="2"/>
        <scheme val="minor"/>
      </rPr>
      <t>R, 12</t>
    </r>
  </si>
  <si>
    <r>
      <t xml:space="preserve">Republic of Korea (ROKA) </t>
    </r>
    <r>
      <rPr>
        <vertAlign val="superscript"/>
        <sz val="10"/>
        <rFont val="Calibri"/>
        <family val="2"/>
        <scheme val="minor"/>
      </rPr>
      <t>13, A</t>
    </r>
  </si>
  <si>
    <t>ASL Module 15: Forgotten War</t>
  </si>
  <si>
    <t>Hard ROK</t>
  </si>
  <si>
    <t>Munsan-Ni, South Korea</t>
  </si>
  <si>
    <r>
      <t>10</t>
    </r>
    <r>
      <rPr>
        <sz val="10"/>
        <rFont val="Calibri"/>
        <family val="2"/>
        <scheme val="minor"/>
      </rPr>
      <t xml:space="preserve"> w </t>
    </r>
    <r>
      <rPr>
        <sz val="10"/>
        <color indexed="10"/>
        <rFont val="Calibri"/>
        <family val="2"/>
        <scheme val="minor"/>
      </rPr>
      <t>23</t>
    </r>
  </si>
  <si>
    <t>Inje-Hongch'On road, South Korea</t>
  </si>
  <si>
    <r>
      <t>24</t>
    </r>
    <r>
      <rPr>
        <sz val="10"/>
        <rFont val="Calibri"/>
        <family val="2"/>
        <scheme val="minor"/>
      </rPr>
      <t xml:space="preserve"> w </t>
    </r>
    <r>
      <rPr>
        <sz val="10"/>
        <color indexed="10"/>
        <rFont val="Calibri"/>
        <family val="2"/>
        <scheme val="minor"/>
      </rPr>
      <t>82</t>
    </r>
  </si>
  <si>
    <t>D6-13/ A24</t>
  </si>
  <si>
    <r>
      <rPr>
        <sz val="10"/>
        <color indexed="8"/>
        <rFont val="Arial"/>
        <family val="2"/>
      </rPr>
      <t>Chinese People's Volunteer Army</t>
    </r>
    <r>
      <rPr>
        <i/>
        <sz val="10"/>
        <color indexed="8"/>
        <rFont val="Arial"/>
        <family val="2"/>
      </rPr>
      <t>/ CPVA (ASL Module 15: Forgotten War)</t>
    </r>
  </si>
  <si>
    <t>Human Bullets</t>
  </si>
  <si>
    <t>Taegu, South Korea</t>
  </si>
  <si>
    <t>Ov1, KW Terrain is in effect (W.3)</t>
  </si>
  <si>
    <t>Hey, That ain't a ROK!</t>
  </si>
  <si>
    <t xml:space="preserve">D28/ A43 </t>
  </si>
  <si>
    <t>Bullets for Breakfast</t>
  </si>
  <si>
    <t>Chindong-Ni, 8km West of Masan, South Korea</t>
  </si>
  <si>
    <t>9 w 44</t>
  </si>
  <si>
    <t>KW Terrain is in effect (W.3) w D: Truck8</t>
  </si>
  <si>
    <t>Ov1, KW Terrain is in effect (W.3) w A: AE</t>
  </si>
  <si>
    <r>
      <t xml:space="preserve">Korean People's Army (KPA) </t>
    </r>
    <r>
      <rPr>
        <vertAlign val="superscript"/>
        <sz val="10"/>
        <rFont val="Calibri"/>
        <family val="2"/>
        <scheme val="minor"/>
      </rPr>
      <t>R, 12, A</t>
    </r>
  </si>
  <si>
    <t>Soesil, South Korea</t>
  </si>
  <si>
    <t>A Line too Thinly Held</t>
  </si>
  <si>
    <t>Kihang ferry Crossing, Agok, South Korea</t>
  </si>
  <si>
    <r>
      <t>8</t>
    </r>
    <r>
      <rPr>
        <sz val="10"/>
        <rFont val="Calibri"/>
        <family val="2"/>
        <scheme val="minor"/>
      </rPr>
      <t xml:space="preserve"> w </t>
    </r>
    <r>
      <rPr>
        <sz val="10"/>
        <color indexed="10"/>
        <rFont val="Calibri"/>
        <family val="2"/>
        <scheme val="minor"/>
      </rPr>
      <t>17</t>
    </r>
  </si>
  <si>
    <t>Ov3, KW Terrain is in effect (W.3)</t>
  </si>
  <si>
    <r>
      <t xml:space="preserve">Chinese People's Volunteer Army (CPVA) </t>
    </r>
    <r>
      <rPr>
        <vertAlign val="superscript"/>
        <sz val="10"/>
        <rFont val="Calibri"/>
        <family val="2"/>
        <scheme val="minor"/>
      </rPr>
      <t>14</t>
    </r>
  </si>
  <si>
    <t>Hill 1282, Yudam-Ni, North Korea</t>
  </si>
  <si>
    <t>D14/ A45</t>
  </si>
  <si>
    <t>GS, EW, Steep Hills (W1.3) w D: AS w A: WC, Bugler (W7.8)</t>
  </si>
  <si>
    <t>This is Where We Stand</t>
  </si>
  <si>
    <t>Task Force Faith Breakout</t>
  </si>
  <si>
    <t>Ov3, KW Terrain is in effect (W.3), GS, EW, AS w A: Air3, Truck15, Jeep4</t>
  </si>
  <si>
    <t>First Bayonet Charge</t>
  </si>
  <si>
    <r>
      <t xml:space="preserve">Other United Nations Command (OUNC) </t>
    </r>
    <r>
      <rPr>
        <vertAlign val="superscript"/>
        <sz val="10"/>
        <rFont val="Calibri"/>
        <family val="2"/>
        <scheme val="minor"/>
      </rPr>
      <t>FW</t>
    </r>
  </si>
  <si>
    <t>Hill 247, South of Wonju, South Korea</t>
  </si>
  <si>
    <t>Ov2, KW Terrain is in effect (W.3), FS, GS, EW w A: Bayonet Charge (W.6)</t>
  </si>
  <si>
    <t>It's so Easy!</t>
  </si>
  <si>
    <t>West of Chipyong-Ni, South Korea</t>
  </si>
  <si>
    <t>KW Terrain is in effect (W.3), GS</t>
  </si>
  <si>
    <t>Seoul Saving</t>
  </si>
  <si>
    <t>Hill 182, East of Choksong, South Korea</t>
  </si>
  <si>
    <t>81 w 33</t>
  </si>
  <si>
    <t>D13/ A35</t>
  </si>
  <si>
    <t>Ov3, KW Terrain is in effect (W.3) w A: Hostile Country (W7.9), Bugles (W7.8)</t>
  </si>
  <si>
    <r>
      <t xml:space="preserve">Chinese People's Volunteer Army (CPVA) </t>
    </r>
    <r>
      <rPr>
        <vertAlign val="superscript"/>
        <sz val="10"/>
        <rFont val="Calibri"/>
        <family val="2"/>
        <scheme val="minor"/>
      </rPr>
      <t>14, R</t>
    </r>
  </si>
  <si>
    <t>Red Devil's</t>
  </si>
  <si>
    <t>South of Chichon-Ni, South Korea</t>
  </si>
  <si>
    <r>
      <t>2</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rgb="FFFF0000"/>
        <rFont val="Calibri"/>
        <family val="2"/>
        <scheme val="minor"/>
      </rPr>
      <t>19</t>
    </r>
    <r>
      <rPr>
        <sz val="10"/>
        <rFont val="Calibri"/>
        <family val="2"/>
        <scheme val="minor"/>
      </rPr>
      <t xml:space="preserve"> w </t>
    </r>
    <r>
      <rPr>
        <sz val="10"/>
        <color indexed="10"/>
        <rFont val="Calibri"/>
        <family val="2"/>
        <scheme val="minor"/>
      </rPr>
      <t>44</t>
    </r>
  </si>
  <si>
    <t>D10/ A28</t>
  </si>
  <si>
    <t>Ov5, KW Terrain is in effect (W.3), LV w D: Abandoned (D5.4) w A: Recon Units (W7.5)</t>
  </si>
  <si>
    <t>Centurions Reverse!</t>
  </si>
  <si>
    <t>Ov2, KW Terrain is in effect (W.3), Mist (E3.32) w D: Walking Wounded (PB CG17) w A: AE</t>
  </si>
  <si>
    <t>Gloster Hill</t>
  </si>
  <si>
    <t>Hill 235, Near Solma-Ni, South Korea</t>
  </si>
  <si>
    <t xml:space="preserve">KW Terrain is in effect (W.3), Steep Hills (W1.3), Soft Ground (D8.21) w D: Fanatic (A10.8), MOL, w A: Convoy (E11) </t>
  </si>
  <si>
    <t>KW Terrain is in effect (W.3), Steep Hills (W1.3) w D: Fanatic (A10.8), AS, Walking Wounded (PB CG17) w A: Bugles (7.8)</t>
  </si>
  <si>
    <t>Siberia Diversion</t>
  </si>
  <si>
    <t>Hill 58A, Near Munsan-Ni, South Korea</t>
  </si>
  <si>
    <r>
      <t>61</t>
    </r>
    <r>
      <rPr>
        <sz val="10"/>
        <rFont val="Calibri"/>
        <family val="2"/>
        <scheme val="minor"/>
      </rPr>
      <t xml:space="preserve"> w </t>
    </r>
    <r>
      <rPr>
        <sz val="10"/>
        <color indexed="10"/>
        <rFont val="Calibri"/>
        <family val="2"/>
        <scheme val="minor"/>
      </rPr>
      <t>80</t>
    </r>
  </si>
  <si>
    <t>Blitzkreig!</t>
  </si>
  <si>
    <t>Orp, Belgium</t>
  </si>
  <si>
    <r>
      <t>FrFA</t>
    </r>
    <r>
      <rPr>
        <sz val="10"/>
        <rFont val="Calibri"/>
        <family val="2"/>
        <scheme val="minor"/>
      </rPr>
      <t xml:space="preserve"> w </t>
    </r>
    <r>
      <rPr>
        <sz val="10"/>
        <color rgb="FFFF0000"/>
        <rFont val="Calibri"/>
        <family val="2"/>
        <scheme val="minor"/>
      </rPr>
      <t>70</t>
    </r>
    <r>
      <rPr>
        <sz val="10"/>
        <rFont val="Calibri"/>
        <family val="2"/>
        <scheme val="minor"/>
      </rPr>
      <t xml:space="preserve"> w 66 w 72 </t>
    </r>
    <r>
      <rPr>
        <sz val="10"/>
        <rFont val="Wingdings"/>
        <charset val="2"/>
      </rPr>
      <t/>
    </r>
  </si>
  <si>
    <t>DTF Special Rules are in effect, LV w D: Fanatic (A10.8)</t>
  </si>
  <si>
    <t>OV1, DTF Special Rules are in effect, Pine Woods (B13.8) w A: Air2</t>
  </si>
  <si>
    <t>True Grit</t>
  </si>
  <si>
    <t>Tolhek Crossroads, Cedntral Java, Netherlands East Indies</t>
  </si>
  <si>
    <r>
      <rPr>
        <sz val="10"/>
        <color rgb="FFFF0000"/>
        <rFont val="Calibri"/>
        <family val="2"/>
        <scheme val="minor"/>
      </rPr>
      <t>58</t>
    </r>
    <r>
      <rPr>
        <sz val="10"/>
        <rFont val="Calibri"/>
        <family val="2"/>
        <scheme val="minor"/>
      </rPr>
      <t xml:space="preserve"> w</t>
    </r>
    <r>
      <rPr>
        <sz val="10"/>
        <color rgb="FFFF0000"/>
        <rFont val="Calibri"/>
        <family val="2"/>
        <scheme val="minor"/>
      </rPr>
      <t xml:space="preserve"> 8b</t>
    </r>
  </si>
  <si>
    <r>
      <t xml:space="preserve">Dutch </t>
    </r>
    <r>
      <rPr>
        <vertAlign val="superscript"/>
        <sz val="10"/>
        <rFont val="Calibri"/>
        <family val="2"/>
        <scheme val="minor"/>
      </rPr>
      <t>3, BFP3</t>
    </r>
  </si>
  <si>
    <t>Ov3, DTF Special Rules are in effect, PTO - LJ, Factory (B23.74) w D: NQ w A: Air2</t>
  </si>
  <si>
    <t>Death to Facism</t>
  </si>
  <si>
    <t>Ov3, DTF Special Rules are in effect, Soft Ground (D8.21)</t>
  </si>
  <si>
    <t>AK' 44</t>
  </si>
  <si>
    <r>
      <t xml:space="preserve">Chodry II Co. (Polish Home Army) </t>
    </r>
    <r>
      <rPr>
        <vertAlign val="superscript"/>
        <sz val="10"/>
        <rFont val="Calibri"/>
        <family val="2"/>
        <scheme val="minor"/>
      </rPr>
      <t>12</t>
    </r>
  </si>
  <si>
    <t>DTF Special Rules are in effect w D: AS, HtH</t>
  </si>
  <si>
    <t>Magnificent Beasts of Prey</t>
  </si>
  <si>
    <t>Inota, Hungary</t>
  </si>
  <si>
    <r>
      <rPr>
        <sz val="10"/>
        <color rgb="FFFF0000"/>
        <rFont val="Calibri"/>
        <family val="2"/>
        <scheme val="minor"/>
      </rPr>
      <t>10z</t>
    </r>
    <r>
      <rPr>
        <sz val="10"/>
        <rFont val="Calibri"/>
        <family val="2"/>
        <scheme val="minor"/>
      </rPr>
      <t xml:space="preserve"> w</t>
    </r>
    <r>
      <rPr>
        <sz val="10"/>
        <color rgb="FFFF0000"/>
        <rFont val="Calibri"/>
        <family val="2"/>
        <scheme val="minor"/>
      </rPr>
      <t xml:space="preserve"> 18</t>
    </r>
  </si>
  <si>
    <t>Ov1, DTF Special Rules are in effect, Soft Ground (D8.21)</t>
  </si>
  <si>
    <t>Fast and Furious</t>
  </si>
  <si>
    <r>
      <t xml:space="preserve">2nd Polish Army </t>
    </r>
    <r>
      <rPr>
        <vertAlign val="superscript"/>
        <sz val="10"/>
        <rFont val="Calibri"/>
        <family val="2"/>
        <scheme val="minor"/>
      </rPr>
      <t>12</t>
    </r>
  </si>
  <si>
    <t>Southwest of Bautzen, Silesia</t>
  </si>
  <si>
    <t>t w 69 w b w 79</t>
  </si>
  <si>
    <t>Ov1, DTF Special Rules are in effect, Deep River (B21.122)</t>
  </si>
  <si>
    <t>The Art of War</t>
  </si>
  <si>
    <r>
      <t xml:space="preserve">People's Liberation Army (PLA) </t>
    </r>
    <r>
      <rPr>
        <vertAlign val="superscript"/>
        <sz val="10"/>
        <rFont val="Calibri"/>
        <family val="2"/>
        <scheme val="minor"/>
      </rPr>
      <t>14</t>
    </r>
  </si>
  <si>
    <r>
      <t xml:space="preserve">Republic of China </t>
    </r>
    <r>
      <rPr>
        <vertAlign val="superscript"/>
        <sz val="10"/>
        <rFont val="Calibri"/>
        <family val="2"/>
        <scheme val="minor"/>
      </rPr>
      <t>5</t>
    </r>
  </si>
  <si>
    <t>Lintsuo, Kinmen Island, China</t>
  </si>
  <si>
    <r>
      <rPr>
        <sz val="10"/>
        <color rgb="FFFF0000"/>
        <rFont val="Calibri"/>
        <family val="2"/>
        <scheme val="minor"/>
      </rPr>
      <t>64</t>
    </r>
    <r>
      <rPr>
        <sz val="10"/>
        <rFont val="Calibri"/>
        <family val="2"/>
        <scheme val="minor"/>
      </rPr>
      <t xml:space="preserve"> w</t>
    </r>
    <r>
      <rPr>
        <sz val="10"/>
        <color rgb="FFFF0000"/>
        <rFont val="Calibri"/>
        <family val="2"/>
        <scheme val="minor"/>
      </rPr>
      <t xml:space="preserve"> 65</t>
    </r>
  </si>
  <si>
    <t>Ov2, DTF Special Rules are in effect, Bamboo (G3.), Palm Trees (G4.), Kunai (G6.)</t>
  </si>
  <si>
    <t>Friendly Fire Pack 12</t>
  </si>
  <si>
    <t>FrF93</t>
  </si>
  <si>
    <t>FrF94</t>
  </si>
  <si>
    <t>FrF95</t>
  </si>
  <si>
    <t>FrF96</t>
  </si>
  <si>
    <t>FrF97</t>
  </si>
  <si>
    <t>FrF98</t>
  </si>
  <si>
    <t>FrF99</t>
  </si>
  <si>
    <t>FrF100</t>
  </si>
  <si>
    <t>Wiener Walzer</t>
  </si>
  <si>
    <t>Sestra River, Davydkovo, Russia</t>
  </si>
  <si>
    <t>GS w A: Platoon Movement (D14.2)</t>
  </si>
  <si>
    <t>Death from Above</t>
  </si>
  <si>
    <r>
      <t>German/ Rumanian</t>
    </r>
    <r>
      <rPr>
        <vertAlign val="superscript"/>
        <sz val="10"/>
        <rFont val="Calibri"/>
        <family val="2"/>
        <scheme val="minor"/>
      </rPr>
      <t xml:space="preserve"> 3</t>
    </r>
  </si>
  <si>
    <t>Oblivskaya Airfield, Russia</t>
  </si>
  <si>
    <t>62 w 38 w 69</t>
  </si>
  <si>
    <t>GS w D: Air3 w A: Tr1, hd3, Cavalry10</t>
  </si>
  <si>
    <t>Rychkovskiy, Russia</t>
  </si>
  <si>
    <t>Ov4, GS w D: AE w A: WC</t>
  </si>
  <si>
    <t>The Flying Circus</t>
  </si>
  <si>
    <t>Sychyovka, Russia</t>
  </si>
  <si>
    <t>Ov2, GS, Mist (E3.32), WC w ATMM (C13.7) w A: Transport Skis (D17.26)</t>
  </si>
  <si>
    <t>Wrecking the Rentals</t>
  </si>
  <si>
    <t>Northwest of Kovel, Poland</t>
  </si>
  <si>
    <t>Amerikanskaya Suka</t>
  </si>
  <si>
    <t>Zakret, Poland</t>
  </si>
  <si>
    <t>FrFA w 71</t>
  </si>
  <si>
    <t>Boy Soldiers</t>
  </si>
  <si>
    <t>Sudpark, Breslau, Germany</t>
  </si>
  <si>
    <t>Ov3, ELRR (B32.1), NQ</t>
  </si>
  <si>
    <t>Deutsch Lesson</t>
  </si>
  <si>
    <t>Merhoog, Germany</t>
  </si>
  <si>
    <r>
      <rPr>
        <sz val="10"/>
        <color rgb="FFFF0000"/>
        <rFont val="Calibri"/>
        <family val="2"/>
        <scheme val="minor"/>
      </rPr>
      <t>y</t>
    </r>
    <r>
      <rPr>
        <sz val="10"/>
        <rFont val="Calibri"/>
        <family val="2"/>
        <scheme val="minor"/>
      </rPr>
      <t xml:space="preserve"> w</t>
    </r>
    <r>
      <rPr>
        <sz val="10"/>
        <color rgb="FFFF0000"/>
        <rFont val="Calibri"/>
        <family val="2"/>
        <scheme val="minor"/>
      </rPr>
      <t xml:space="preserve"> 17</t>
    </r>
  </si>
  <si>
    <t>Ov3, GLRR (B32.1) w A: Gyrostabilizer1</t>
  </si>
  <si>
    <t>Elite Canadians II: Manitoba at War</t>
  </si>
  <si>
    <t>ELC01</t>
  </si>
  <si>
    <t>ELC02</t>
  </si>
  <si>
    <t>ELC03</t>
  </si>
  <si>
    <t>ELC04</t>
  </si>
  <si>
    <t>You say Potato, I say Putot-En-Bessin</t>
  </si>
  <si>
    <t>Rolling out the Carpiquet</t>
  </si>
  <si>
    <t>Airfield at Carpiquet, France</t>
  </si>
  <si>
    <r>
      <t>14</t>
    </r>
    <r>
      <rPr>
        <sz val="10"/>
        <rFont val="Calibri"/>
        <family val="2"/>
        <scheme val="minor"/>
      </rPr>
      <t xml:space="preserve"> w </t>
    </r>
    <r>
      <rPr>
        <sz val="10"/>
        <color rgb="FFFF0000"/>
        <rFont val="Calibri"/>
        <family val="2"/>
        <scheme val="minor"/>
      </rPr>
      <t xml:space="preserve">70 </t>
    </r>
    <r>
      <rPr>
        <sz val="10"/>
        <rFont val="Calibri"/>
        <family val="2"/>
        <scheme val="minor"/>
      </rPr>
      <t>w</t>
    </r>
    <r>
      <rPr>
        <sz val="10"/>
        <color rgb="FFFF0000"/>
        <rFont val="Calibri"/>
        <family val="2"/>
        <scheme val="minor"/>
      </rPr>
      <t xml:space="preserve"> 57</t>
    </r>
  </si>
  <si>
    <t>A (?)</t>
  </si>
  <si>
    <t>Kangaroos in Luoisendorf</t>
  </si>
  <si>
    <r>
      <rPr>
        <sz val="10"/>
        <rFont val="Calibri"/>
        <family val="2"/>
        <scheme val="minor"/>
      </rPr>
      <t xml:space="preserve">9a w </t>
    </r>
    <r>
      <rPr>
        <sz val="10"/>
        <color rgb="FFFF0000"/>
        <rFont val="Calibri"/>
        <family val="2"/>
        <scheme val="minor"/>
      </rPr>
      <t xml:space="preserve">63 </t>
    </r>
    <r>
      <rPr>
        <sz val="10"/>
        <rFont val="Calibri"/>
        <family val="2"/>
        <scheme val="minor"/>
      </rPr>
      <t>w</t>
    </r>
    <r>
      <rPr>
        <sz val="10"/>
        <color rgb="FFFF0000"/>
        <rFont val="Calibri"/>
        <family val="2"/>
        <scheme val="minor"/>
      </rPr>
      <t xml:space="preserve"> 57</t>
    </r>
  </si>
  <si>
    <t>Dragoons, Parachutists, and the Dutch Resistance</t>
  </si>
  <si>
    <r>
      <t>German</t>
    </r>
    <r>
      <rPr>
        <vertAlign val="superscript"/>
        <sz val="10"/>
        <rFont val="Calibri"/>
        <family val="2"/>
        <scheme val="minor"/>
      </rPr>
      <t xml:space="preserve"> AL</t>
    </r>
  </si>
  <si>
    <r>
      <t xml:space="preserve">French/ Canadian </t>
    </r>
    <r>
      <rPr>
        <vertAlign val="superscript"/>
        <sz val="10"/>
        <rFont val="Calibri"/>
        <family val="2"/>
        <scheme val="minor"/>
      </rPr>
      <t>4</t>
    </r>
  </si>
  <si>
    <t>Twente Canal, the Netherlands</t>
  </si>
  <si>
    <t>9a w 57 w 70</t>
  </si>
  <si>
    <t>A: PD6</t>
  </si>
  <si>
    <t>Special Ops: The Wargaming Journal Issue 7</t>
  </si>
  <si>
    <t>Special Ops: The Wargaming Journal Issue 8</t>
  </si>
  <si>
    <t>S60</t>
  </si>
  <si>
    <t>S61</t>
  </si>
  <si>
    <t>O15</t>
  </si>
  <si>
    <t>O16</t>
  </si>
  <si>
    <t>S62</t>
  </si>
  <si>
    <t>S63</t>
  </si>
  <si>
    <t>Highland Frank</t>
  </si>
  <si>
    <t>Francofonte, Sicily</t>
  </si>
  <si>
    <r>
      <rPr>
        <sz val="10"/>
        <color rgb="FFFF0000"/>
        <rFont val="Calibri"/>
        <family val="2"/>
        <scheme val="minor"/>
      </rPr>
      <t>13</t>
    </r>
    <r>
      <rPr>
        <sz val="10"/>
        <rFont val="Calibri"/>
        <family val="2"/>
        <scheme val="minor"/>
      </rPr>
      <t xml:space="preserve"> w </t>
    </r>
    <r>
      <rPr>
        <sz val="10"/>
        <color rgb="FFFF0000"/>
        <rFont val="Calibri"/>
        <family val="2"/>
        <scheme val="minor"/>
      </rPr>
      <t>60</t>
    </r>
  </si>
  <si>
    <t>Ov2, Olive Groves (B14.8) w D: ATMM (C13.7)</t>
  </si>
  <si>
    <t>Forest Crossing</t>
  </si>
  <si>
    <t>Titovka River, Russia</t>
  </si>
  <si>
    <r>
      <rPr>
        <sz val="10"/>
        <color rgb="FFFF0000"/>
        <rFont val="Calibri"/>
        <family val="2"/>
        <scheme val="minor"/>
      </rPr>
      <t>38</t>
    </r>
    <r>
      <rPr>
        <sz val="10"/>
        <rFont val="Calibri"/>
        <family val="2"/>
        <scheme val="minor"/>
      </rPr>
      <t xml:space="preserve"> w </t>
    </r>
    <r>
      <rPr>
        <sz val="10"/>
        <color rgb="FFFF0000"/>
        <rFont val="Calibri"/>
        <family val="2"/>
        <scheme val="minor"/>
      </rPr>
      <t>7</t>
    </r>
  </si>
  <si>
    <t>Ov2, GS, FS</t>
  </si>
  <si>
    <t>Reaper's Harvest</t>
  </si>
  <si>
    <t>Nothing Left to Lose</t>
  </si>
  <si>
    <t>D4/ A4+</t>
  </si>
  <si>
    <t xml:space="preserve"> FT KGS16</t>
  </si>
  <si>
    <t xml:space="preserve"> FT KGS17</t>
  </si>
  <si>
    <t xml:space="preserve"> FT KGS18</t>
  </si>
  <si>
    <t xml:space="preserve"> FT KGS19</t>
  </si>
  <si>
    <t xml:space="preserve"> FT KGS20</t>
  </si>
  <si>
    <t xml:space="preserve"> FT KGS21</t>
  </si>
  <si>
    <t xml:space="preserve"> FT KGS22</t>
  </si>
  <si>
    <t xml:space="preserve"> FT KGS23</t>
  </si>
  <si>
    <t>KGS1</t>
  </si>
  <si>
    <t>Kampfgruppe Scherer: Player's Guide</t>
  </si>
  <si>
    <t>Lt. Danilov's Deadly Matilda</t>
  </si>
  <si>
    <t>German Enemy</t>
  </si>
  <si>
    <t>Russian Friendly</t>
  </si>
  <si>
    <t xml:space="preserve">LFT: KGS SSR, GS, EW, </t>
  </si>
  <si>
    <t>Policing with Fire</t>
  </si>
  <si>
    <r>
      <t>Partisan</t>
    </r>
    <r>
      <rPr>
        <vertAlign val="superscript"/>
        <sz val="10"/>
        <rFont val="Calibri"/>
        <family val="2"/>
        <scheme val="minor"/>
      </rPr>
      <t xml:space="preserve"> LFT: KGS, 12</t>
    </r>
  </si>
  <si>
    <t xml:space="preserve">LFT: KGS SSR, GS, EW w A: hd1, WC, MOL (A22.6) </t>
  </si>
  <si>
    <t>Schwarzer Freitag</t>
  </si>
  <si>
    <t>LFT: KGS SSR, DS, EW w A: Skis3, Sapper (H1.23)</t>
  </si>
  <si>
    <t>Into the Heart of Kholm</t>
  </si>
  <si>
    <t>Back By Night</t>
  </si>
  <si>
    <t>3.5</t>
  </si>
  <si>
    <t>Behle's Tally</t>
  </si>
  <si>
    <t>LFT: KGS SSR, NQ</t>
  </si>
  <si>
    <t>Foiled for Flanking Fire</t>
  </si>
  <si>
    <t>LFT: KGS SSR w A: AE</t>
  </si>
  <si>
    <t>Successful Second Time Around</t>
  </si>
  <si>
    <t>D1-4/ A4</t>
  </si>
  <si>
    <t>D48/ A43</t>
  </si>
  <si>
    <t>A: AE, Air4</t>
  </si>
  <si>
    <t>Coming Down the Pike</t>
  </si>
  <si>
    <t>D22/ A13</t>
  </si>
  <si>
    <t>The Guardians of Hell's Gate</t>
  </si>
  <si>
    <t>Nova Buda, Cherkassy-Korsun Pocket, Russia</t>
  </si>
  <si>
    <t>Road to Rome</t>
  </si>
  <si>
    <t>South of Rome, Italy</t>
  </si>
  <si>
    <r>
      <rPr>
        <sz val="10"/>
        <color rgb="FFFF0000"/>
        <rFont val="Calibri"/>
        <family val="2"/>
        <scheme val="minor"/>
      </rPr>
      <t xml:space="preserve">8 </t>
    </r>
    <r>
      <rPr>
        <sz val="10"/>
        <rFont val="Calibri"/>
        <family val="2"/>
        <scheme val="minor"/>
      </rPr>
      <t>w 18 w 81</t>
    </r>
  </si>
  <si>
    <t>Ricklingen, Germany</t>
  </si>
  <si>
    <t>16 w 46</t>
  </si>
  <si>
    <r>
      <t xml:space="preserve">German (SS) </t>
    </r>
    <r>
      <rPr>
        <vertAlign val="superscript"/>
        <sz val="10"/>
        <rFont val="Calibri"/>
        <family val="2"/>
        <scheme val="minor"/>
      </rPr>
      <t>8</t>
    </r>
  </si>
  <si>
    <t>Operation Niwi</t>
  </si>
  <si>
    <t>Help our Troops Out</t>
  </si>
  <si>
    <r>
      <rPr>
        <sz val="10"/>
        <color rgb="FFFF0000"/>
        <rFont val="Calibri"/>
        <family val="2"/>
        <scheme val="minor"/>
      </rPr>
      <t>z</t>
    </r>
    <r>
      <rPr>
        <sz val="10"/>
        <rFont val="Calibri"/>
        <family val="2"/>
        <scheme val="minor"/>
      </rPr>
      <t xml:space="preserve"> w</t>
    </r>
    <r>
      <rPr>
        <sz val="10"/>
        <color rgb="FFFF0000"/>
        <rFont val="Calibri"/>
        <family val="2"/>
        <scheme val="minor"/>
      </rPr>
      <t xml:space="preserve"> t</t>
    </r>
  </si>
  <si>
    <t>Anzio 1944</t>
  </si>
  <si>
    <t>Fogliano Canal, Itlay</t>
  </si>
  <si>
    <t>Anzio 1944 SSR's are in effect</t>
  </si>
  <si>
    <t>Ov2, Anzio 1944 SSR's are in effect</t>
  </si>
  <si>
    <t>7th Lutwaffe's Attack</t>
  </si>
  <si>
    <t>Mussolini's Canal, Italy</t>
  </si>
  <si>
    <r>
      <t>2</t>
    </r>
    <r>
      <rPr>
        <sz val="10"/>
        <rFont val="Calibri"/>
        <family val="2"/>
        <scheme val="minor"/>
      </rPr>
      <t xml:space="preserve"> w </t>
    </r>
    <r>
      <rPr>
        <sz val="10"/>
        <color indexed="10"/>
        <rFont val="Calibri"/>
        <family val="2"/>
        <scheme val="minor"/>
      </rPr>
      <t>16</t>
    </r>
  </si>
  <si>
    <t>Ov5, Anzio 1944 SSR's are in effect</t>
  </si>
  <si>
    <t>Sussuno, Italy</t>
  </si>
  <si>
    <r>
      <t>4</t>
    </r>
    <r>
      <rPr>
        <sz val="10"/>
        <rFont val="Calibri"/>
        <family val="2"/>
        <scheme val="minor"/>
      </rPr>
      <t xml:space="preserve"> w </t>
    </r>
    <r>
      <rPr>
        <sz val="10"/>
        <color indexed="10"/>
        <rFont val="Calibri"/>
        <family val="2"/>
        <scheme val="minor"/>
      </rPr>
      <t>48</t>
    </r>
  </si>
  <si>
    <t>Hold at all Costs!</t>
  </si>
  <si>
    <r>
      <t>t</t>
    </r>
    <r>
      <rPr>
        <sz val="10"/>
        <rFont val="Calibri"/>
        <family val="2"/>
        <scheme val="minor"/>
      </rPr>
      <t xml:space="preserve"> w </t>
    </r>
    <r>
      <rPr>
        <sz val="10"/>
        <color indexed="10"/>
        <rFont val="Calibri"/>
        <family val="2"/>
        <scheme val="minor"/>
      </rPr>
      <t>16</t>
    </r>
  </si>
  <si>
    <t>Ov5, Anzio 1944 SSR's are in effect, Plowed Fields (B15.6), Mud (E3.6)</t>
  </si>
  <si>
    <t>Raid at Cerreto Alto</t>
  </si>
  <si>
    <t>Cerreto, Italy</t>
  </si>
  <si>
    <t>Ov2, Anzio 1944 SSR's are in effect, Plowed Fields (B15.6), Mud (E3.6) w D: Allied Troops (A10.7) w A: Tr1</t>
  </si>
  <si>
    <t>Raid on Litoranea</t>
  </si>
  <si>
    <t>Ov3, Anzio 1944 SSR's are in effect, Plowed Fields (B15.6), Mud (E3.6) w D: Allied Troops (A10.7)</t>
  </si>
  <si>
    <t>Anzio 1944 SSR's are in effect, Plowed Fields (B15.6), Mud (E3.6)</t>
  </si>
  <si>
    <t>Drive for St. Lo</t>
  </si>
  <si>
    <t>DSL1</t>
  </si>
  <si>
    <t>DSL2</t>
  </si>
  <si>
    <t>DSL3</t>
  </si>
  <si>
    <t>DSL4</t>
  </si>
  <si>
    <t>DSL5</t>
  </si>
  <si>
    <t>LCP: Buron</t>
  </si>
  <si>
    <t>LCP: CM</t>
  </si>
  <si>
    <t>DSL SSR's are in effect, Shallow Stream (B20.4) w D: FB2</t>
  </si>
  <si>
    <t>DSL SSR's are in effect, Shallow Stream (B20.4)</t>
  </si>
  <si>
    <t>DSL SSR's are in effect, Shallow Stream (B20.4) w D: FB1 w A: Air2-6</t>
  </si>
  <si>
    <t>La Mare- Le Carillon Nose</t>
  </si>
  <si>
    <t>D14/ A33</t>
  </si>
  <si>
    <t>DSL SSR's are in effect, Shallow Stream (B20.4) w D: BT, FB3 w A: Air (TM 22)</t>
  </si>
  <si>
    <t>DSL SSR's are in effect, Shallow Stream (B20.4) w D: AE, FB1 w A: Air (TM 22)</t>
  </si>
  <si>
    <t>Quick Pick Scenario Pack</t>
  </si>
  <si>
    <t>Simple Mission</t>
  </si>
  <si>
    <t>Q1</t>
  </si>
  <si>
    <t>Q2</t>
  </si>
  <si>
    <t>Q3</t>
  </si>
  <si>
    <t>Q4</t>
  </si>
  <si>
    <t>Q5</t>
  </si>
  <si>
    <t>Q6</t>
  </si>
  <si>
    <t>Bavinchove, France</t>
  </si>
  <si>
    <t>Baron's Counterattack</t>
  </si>
  <si>
    <t>Bloody Disaster</t>
  </si>
  <si>
    <t>South of Sant' Angelo, Italy</t>
  </si>
  <si>
    <t>Ov5, Soft Ground (D8.21) w A: AE</t>
  </si>
  <si>
    <t>Sieze the Moment</t>
  </si>
  <si>
    <t>Vicinity of Taivu, Guadalcanal, Solomon Islands</t>
  </si>
  <si>
    <t>Drive to Ioaninna</t>
  </si>
  <si>
    <t>Per L' Onore Di Roma</t>
  </si>
  <si>
    <t>Yasna Poliana, Russia</t>
  </si>
  <si>
    <t>Objective: Schmidt</t>
  </si>
  <si>
    <t>OS 01</t>
  </si>
  <si>
    <t>OS 02</t>
  </si>
  <si>
    <t>OS 03</t>
  </si>
  <si>
    <t>OS 04</t>
  </si>
  <si>
    <t>OS 05</t>
  </si>
  <si>
    <t>OS 06</t>
  </si>
  <si>
    <t>OS 07</t>
  </si>
  <si>
    <t>OS 08</t>
  </si>
  <si>
    <t>OS 09</t>
  </si>
  <si>
    <t>OS 10</t>
  </si>
  <si>
    <t>OS 11</t>
  </si>
  <si>
    <t>OS 12</t>
  </si>
  <si>
    <t>OS 13</t>
  </si>
  <si>
    <t>OS 14</t>
  </si>
  <si>
    <t>OS 15</t>
  </si>
  <si>
    <t>OS 16</t>
  </si>
  <si>
    <t>OS 17</t>
  </si>
  <si>
    <t>CG 01</t>
  </si>
  <si>
    <t>Crushed at Kommerscheidt</t>
  </si>
  <si>
    <t>Conscript Counter</t>
  </si>
  <si>
    <t>BFP: OS</t>
  </si>
  <si>
    <t>OS HBR are in effect</t>
  </si>
  <si>
    <t>OS HBR are in effect, LV</t>
  </si>
  <si>
    <t>The Wolf's Howl</t>
  </si>
  <si>
    <t>Schindler's Limp</t>
  </si>
  <si>
    <t>Bad Onnen</t>
  </si>
  <si>
    <t>Disaster at Schmidt</t>
  </si>
  <si>
    <t>D52/ A70</t>
  </si>
  <si>
    <t>General Fleig</t>
  </si>
  <si>
    <t>Devil's Sunday</t>
  </si>
  <si>
    <t>Walk the Walk</t>
  </si>
  <si>
    <t>Greyhounds!</t>
  </si>
  <si>
    <t>D26/ A48</t>
  </si>
  <si>
    <t>Kickoff in Hurtgen</t>
  </si>
  <si>
    <t>OS HBR are in effect w D: BT</t>
  </si>
  <si>
    <t>Roll On</t>
  </si>
  <si>
    <t>OS HBR are in effect, Mist (E3.32)</t>
  </si>
  <si>
    <t>The Route</t>
  </si>
  <si>
    <t>D23/ A35</t>
  </si>
  <si>
    <t>Drive 'Em Out</t>
  </si>
  <si>
    <t>Nightlife is for the Jungle</t>
  </si>
  <si>
    <t>Sappers as Infantry</t>
  </si>
  <si>
    <t>The Worst Place as Any</t>
  </si>
  <si>
    <t>Dispatches from the Buynker Issue 45</t>
  </si>
  <si>
    <t>Dispatches from the Buynker Issue 46</t>
  </si>
  <si>
    <t>Battle of the Bulge Series # 2: The Krinkelterwald</t>
  </si>
  <si>
    <t>Hollerath, Germany</t>
  </si>
  <si>
    <t>Ov1 w A: AE, Fanatic (A10.8)</t>
  </si>
  <si>
    <t>Bouganville Series # 7: The Block on the Trail to Hell</t>
  </si>
  <si>
    <t>The East-West Trail, East of the Piva River, Bouganville</t>
  </si>
  <si>
    <t>Norwegian Series 3 3: Operation Archery</t>
  </si>
  <si>
    <r>
      <t>British/ Norwegian</t>
    </r>
    <r>
      <rPr>
        <vertAlign val="superscript"/>
        <sz val="10"/>
        <rFont val="Calibri"/>
        <family val="2"/>
        <scheme val="minor"/>
      </rPr>
      <t xml:space="preserve"> 1</t>
    </r>
  </si>
  <si>
    <t>MMP: GT</t>
  </si>
  <si>
    <t>GS, LV, Slight Beach (G13.4), Ammo Dump (E10.6) w A: Air3, Allied Troops (A10.7), AE, Fanatic (A10.8), LC3</t>
  </si>
  <si>
    <t>West of Halbe, Germany</t>
  </si>
  <si>
    <r>
      <t xml:space="preserve">59 </t>
    </r>
    <r>
      <rPr>
        <sz val="10"/>
        <rFont val="Calibri"/>
        <family val="2"/>
        <scheme val="minor"/>
      </rPr>
      <t>w</t>
    </r>
    <r>
      <rPr>
        <sz val="10"/>
        <color rgb="FFFF0000"/>
        <rFont val="Calibri"/>
        <family val="2"/>
        <scheme val="minor"/>
      </rPr>
      <t xml:space="preserve"> 67 </t>
    </r>
    <r>
      <rPr>
        <sz val="10"/>
        <rFont val="Calibri"/>
        <family val="2"/>
        <scheme val="minor"/>
      </rPr>
      <t>w</t>
    </r>
    <r>
      <rPr>
        <sz val="10"/>
        <color rgb="FFFF0000"/>
        <rFont val="Calibri"/>
        <family val="2"/>
        <scheme val="minor"/>
      </rPr>
      <t xml:space="preserve"> 42</t>
    </r>
  </si>
  <si>
    <t>D: Walking Wounded (PB CG17) w A: Air0-2</t>
  </si>
  <si>
    <t>Pacific War Series # 10: A Hard Rain's Gona Fall</t>
  </si>
  <si>
    <t>DB139</t>
  </si>
  <si>
    <t>Gona, Papua</t>
  </si>
  <si>
    <t>PTO - LJ w A: ANZAC (A25.44)</t>
  </si>
  <si>
    <t>Kummersdorf Trilogy Series # 1: Beasts of Baruth</t>
  </si>
  <si>
    <t>DB140</t>
  </si>
  <si>
    <t>Ov4, NQ, GLRR (B32.1) w A: AE</t>
  </si>
  <si>
    <t>Kummersdorf Trilogy Series # 2: Gut Punch</t>
  </si>
  <si>
    <t>DB141</t>
  </si>
  <si>
    <r>
      <t>German</t>
    </r>
    <r>
      <rPr>
        <vertAlign val="superscript"/>
        <sz val="10"/>
        <rFont val="Calibri"/>
        <family val="2"/>
        <scheme val="minor"/>
      </rPr>
      <t xml:space="preserve"> </t>
    </r>
  </si>
  <si>
    <t>Kummersdorf Gut, Germany</t>
  </si>
  <si>
    <r>
      <t xml:space="preserve">75 </t>
    </r>
    <r>
      <rPr>
        <sz val="10"/>
        <rFont val="Calibri"/>
        <family val="2"/>
        <scheme val="minor"/>
      </rPr>
      <t>w</t>
    </r>
    <r>
      <rPr>
        <sz val="10"/>
        <color rgb="FFFF0000"/>
        <rFont val="Calibri"/>
        <family val="2"/>
        <scheme val="minor"/>
      </rPr>
      <t xml:space="preserve"> </t>
    </r>
    <r>
      <rPr>
        <sz val="10"/>
        <rFont val="Calibri"/>
        <family val="2"/>
        <scheme val="minor"/>
      </rPr>
      <t>9b</t>
    </r>
    <r>
      <rPr>
        <sz val="10"/>
        <color rgb="FFFF0000"/>
        <rFont val="Calibri"/>
        <family val="2"/>
        <scheme val="minor"/>
      </rPr>
      <t xml:space="preserve"> </t>
    </r>
    <r>
      <rPr>
        <sz val="10"/>
        <rFont val="Calibri"/>
        <family val="2"/>
        <scheme val="minor"/>
      </rPr>
      <t>w</t>
    </r>
    <r>
      <rPr>
        <sz val="10"/>
        <color rgb="FFFF0000"/>
        <rFont val="Calibri"/>
        <family val="2"/>
        <scheme val="minor"/>
      </rPr>
      <t xml:space="preserve"> 47</t>
    </r>
  </si>
  <si>
    <t>Ov3, Pine Woods (B13.8), Factories (B23.74) w D: AE</t>
  </si>
  <si>
    <t>DBMAUS</t>
  </si>
  <si>
    <t>Kummersdorf Proving Grounds, Southeast of Berlin, Germany</t>
  </si>
  <si>
    <t>19 w 10 w 5</t>
  </si>
  <si>
    <t>D11/ A28</t>
  </si>
  <si>
    <t>D26/ A35</t>
  </si>
  <si>
    <t>Ov1, Factories (B23.74), RT w A: AE, Fanatic (A10.8), Air1, Tr9</t>
  </si>
  <si>
    <t>Tarawa: To the Last Man, Bloody Buariki</t>
  </si>
  <si>
    <t>Buariki01</t>
  </si>
  <si>
    <t>Buariki02</t>
  </si>
  <si>
    <t>Buariki03</t>
  </si>
  <si>
    <t>Buariki04</t>
  </si>
  <si>
    <t>Buariki05</t>
  </si>
  <si>
    <t>Buariki06</t>
  </si>
  <si>
    <t>CH: Buariki</t>
  </si>
  <si>
    <t>PTO - LJ, Mist (E3.32)</t>
  </si>
  <si>
    <t>Full of Fight</t>
  </si>
  <si>
    <t>Company F's Turn</t>
  </si>
  <si>
    <t>Company G's Turn</t>
  </si>
  <si>
    <t>Julian's Peak</t>
  </si>
  <si>
    <t>A Warrior's Creed</t>
  </si>
  <si>
    <t>Rally Point 121</t>
  </si>
  <si>
    <t>Grumble Jones 016</t>
  </si>
  <si>
    <t>q w 37 w 62</t>
  </si>
  <si>
    <t>LV w A: Tr2</t>
  </si>
  <si>
    <t>"Tell Brigade, I'm not going a foot Back"</t>
  </si>
  <si>
    <r>
      <t xml:space="preserve">2a w </t>
    </r>
    <r>
      <rPr>
        <sz val="10"/>
        <color rgb="FFFF0000"/>
        <rFont val="Calibri"/>
        <family val="2"/>
        <scheme val="minor"/>
      </rPr>
      <t>70</t>
    </r>
    <r>
      <rPr>
        <sz val="10"/>
        <rFont val="Calibri"/>
        <family val="2"/>
        <scheme val="minor"/>
      </rPr>
      <t xml:space="preserve"> w </t>
    </r>
    <r>
      <rPr>
        <sz val="10"/>
        <color rgb="FFFF0000"/>
        <rFont val="Calibri"/>
        <family val="2"/>
        <scheme val="minor"/>
      </rPr>
      <t>u</t>
    </r>
  </si>
  <si>
    <t>Wasp Flame</t>
  </si>
  <si>
    <r>
      <t xml:space="preserve">13 </t>
    </r>
    <r>
      <rPr>
        <sz val="10"/>
        <rFont val="Calibri"/>
        <family val="2"/>
        <scheme val="minor"/>
      </rPr>
      <t>w</t>
    </r>
    <r>
      <rPr>
        <sz val="10"/>
        <color rgb="FFFF0000"/>
        <rFont val="Calibri"/>
        <family val="2"/>
        <scheme val="minor"/>
      </rPr>
      <t xml:space="preserve"> 3a</t>
    </r>
  </si>
  <si>
    <t>Foxtail Island, Dnieper River Bridgehead near Kasev, Russia</t>
  </si>
  <si>
    <t>5 w 7</t>
  </si>
  <si>
    <t>Grenadier Dash</t>
  </si>
  <si>
    <t>Hill 184, North of Soulangy, France</t>
  </si>
  <si>
    <t>v w 44</t>
  </si>
  <si>
    <t>D13/ A3</t>
  </si>
  <si>
    <r>
      <t xml:space="preserve">13 </t>
    </r>
    <r>
      <rPr>
        <sz val="10"/>
        <rFont val="Calibri"/>
        <family val="2"/>
        <scheme val="minor"/>
      </rPr>
      <t xml:space="preserve">w </t>
    </r>
    <r>
      <rPr>
        <sz val="10"/>
        <color rgb="FFFF0000"/>
        <rFont val="Calibri"/>
        <family val="2"/>
        <scheme val="minor"/>
      </rPr>
      <t xml:space="preserve">63 </t>
    </r>
    <r>
      <rPr>
        <sz val="10"/>
        <rFont val="Calibri"/>
        <family val="2"/>
        <scheme val="minor"/>
      </rPr>
      <t>w</t>
    </r>
    <r>
      <rPr>
        <sz val="10"/>
        <color rgb="FFFF0000"/>
        <rFont val="Calibri"/>
        <family val="2"/>
        <scheme val="minor"/>
      </rPr>
      <t xml:space="preserve"> 43 </t>
    </r>
    <r>
      <rPr>
        <sz val="10"/>
        <rFont val="Calibri"/>
        <family val="2"/>
        <scheme val="minor"/>
      </rPr>
      <t>w</t>
    </r>
    <r>
      <rPr>
        <sz val="10"/>
        <color rgb="FFFF0000"/>
        <rFont val="Calibri"/>
        <family val="2"/>
        <scheme val="minor"/>
      </rPr>
      <t xml:space="preserve"> 12</t>
    </r>
  </si>
  <si>
    <t>Bago River, Negos, the Phillipines</t>
  </si>
  <si>
    <r>
      <t xml:space="preserve">6a w </t>
    </r>
    <r>
      <rPr>
        <sz val="10"/>
        <color rgb="FFFF0000"/>
        <rFont val="Calibri"/>
        <family val="2"/>
        <scheme val="minor"/>
      </rPr>
      <t>35</t>
    </r>
    <r>
      <rPr>
        <sz val="10"/>
        <rFont val="Calibri"/>
        <family val="2"/>
        <scheme val="minor"/>
      </rPr>
      <t xml:space="preserve"> w </t>
    </r>
    <r>
      <rPr>
        <sz val="10"/>
        <color rgb="FFFF0000"/>
        <rFont val="Calibri"/>
        <family val="2"/>
        <scheme val="minor"/>
      </rPr>
      <t>40</t>
    </r>
  </si>
  <si>
    <t>Ov3 w A: Fanatic (A10.8) w D: Tr3</t>
  </si>
  <si>
    <t>PTO - DJ w D: hd3</t>
  </si>
  <si>
    <t>Quarry Hill</t>
  </si>
  <si>
    <t>St. Martin de Bois, France</t>
  </si>
  <si>
    <t>BFP M w BFP F w 9a</t>
  </si>
  <si>
    <t>Die Glocke</t>
  </si>
  <si>
    <t>German (SS)/ Zombies</t>
  </si>
  <si>
    <r>
      <t xml:space="preserve">Spaniards </t>
    </r>
    <r>
      <rPr>
        <vertAlign val="superscript"/>
        <sz val="10"/>
        <rFont val="Calibri"/>
        <family val="2"/>
        <scheme val="minor"/>
      </rPr>
      <t>FB</t>
    </r>
  </si>
  <si>
    <t>Forschungsstation Vergultung, Bohemia-Moravia</t>
  </si>
  <si>
    <t>Zombie scenario</t>
  </si>
  <si>
    <t>D5 (36)/ A9</t>
  </si>
  <si>
    <t>see scenario SSR's</t>
  </si>
  <si>
    <t>Chamber of Deputies</t>
  </si>
  <si>
    <r>
      <t xml:space="preserve">Free French </t>
    </r>
    <r>
      <rPr>
        <vertAlign val="superscript"/>
        <sz val="10"/>
        <rFont val="Calibri"/>
        <family val="2"/>
        <scheme val="minor"/>
      </rPr>
      <t>A, 2</t>
    </r>
  </si>
  <si>
    <t>Place Du Palais Bourbon, Paris, France</t>
  </si>
  <si>
    <t>Ov4, DTO w D: Cavalry6 w A: Tr6</t>
  </si>
  <si>
    <t>Wei Ein Weiknacht's Stern</t>
  </si>
  <si>
    <t>Noprtheast of Bobruisk, Ukraine, Russia</t>
  </si>
  <si>
    <t>BFP N w 38 w 9a</t>
  </si>
  <si>
    <t>D: Air3, Tr8</t>
  </si>
  <si>
    <t>Ghosts of the Carpathians</t>
  </si>
  <si>
    <r>
      <t xml:space="preserve">Russian/ Rumanian </t>
    </r>
    <r>
      <rPr>
        <vertAlign val="superscript"/>
        <sz val="10"/>
        <rFont val="Calibri"/>
        <family val="2"/>
        <scheme val="minor"/>
      </rPr>
      <t>3</t>
    </r>
  </si>
  <si>
    <t>Carpathian Mountains, Rumania</t>
  </si>
  <si>
    <t>39 w 36 w 50</t>
  </si>
  <si>
    <r>
      <t xml:space="preserve">Germans </t>
    </r>
    <r>
      <rPr>
        <vertAlign val="superscript"/>
        <sz val="10"/>
        <rFont val="Calibri"/>
        <family val="2"/>
        <scheme val="minor"/>
      </rPr>
      <t>R</t>
    </r>
  </si>
  <si>
    <t>Devil Dogs on Ice</t>
  </si>
  <si>
    <r>
      <t>American</t>
    </r>
    <r>
      <rPr>
        <vertAlign val="superscript"/>
        <sz val="10"/>
        <rFont val="Calibri"/>
        <family val="2"/>
        <scheme val="minor"/>
      </rPr>
      <t xml:space="preserve"> B</t>
    </r>
    <r>
      <rPr>
        <sz val="10"/>
        <rFont val="Calibri"/>
        <family val="2"/>
        <scheme val="minor"/>
      </rPr>
      <t xml:space="preserve"> / Icelandic Defense Force</t>
    </r>
    <r>
      <rPr>
        <vertAlign val="superscript"/>
        <sz val="10"/>
        <rFont val="Calibri"/>
        <family val="2"/>
        <scheme val="minor"/>
      </rPr>
      <t xml:space="preserve"> 1, B</t>
    </r>
  </si>
  <si>
    <t>BFP DW 3b w BFP L w 14</t>
  </si>
  <si>
    <t>D: Fanatic (A10.8) w A: AS</t>
  </si>
  <si>
    <t>70 w 16 w 19</t>
  </si>
  <si>
    <t>D: Tr2 w A: AS, Tr6</t>
  </si>
  <si>
    <t>St. Germaine-sur-Seves, France</t>
  </si>
  <si>
    <t>7 w 66</t>
  </si>
  <si>
    <t xml:space="preserve">American (USMC) </t>
  </si>
  <si>
    <r>
      <t xml:space="preserve">9a w </t>
    </r>
    <r>
      <rPr>
        <sz val="10"/>
        <color rgb="FFFF0000"/>
        <rFont val="Calibri"/>
        <family val="2"/>
        <scheme val="minor"/>
      </rPr>
      <t>73</t>
    </r>
    <r>
      <rPr>
        <sz val="10"/>
        <rFont val="Calibri"/>
        <family val="2"/>
        <scheme val="minor"/>
      </rPr>
      <t xml:space="preserve"> w </t>
    </r>
    <r>
      <rPr>
        <sz val="10"/>
        <color rgb="FFFF0000"/>
        <rFont val="Calibri"/>
        <family val="2"/>
        <scheme val="minor"/>
      </rPr>
      <t>75</t>
    </r>
  </si>
  <si>
    <t>Mule Skinner</t>
  </si>
  <si>
    <r>
      <t xml:space="preserve">37 w 75 w </t>
    </r>
    <r>
      <rPr>
        <sz val="10"/>
        <color rgb="FFFF0000"/>
        <rFont val="Calibri"/>
        <family val="2"/>
        <scheme val="minor"/>
      </rPr>
      <t>73</t>
    </r>
    <r>
      <rPr>
        <sz val="10"/>
        <rFont val="Calibri"/>
        <family val="2"/>
        <scheme val="minor"/>
      </rPr>
      <t xml:space="preserve"> w </t>
    </r>
    <r>
      <rPr>
        <sz val="10"/>
        <color rgb="FFFF0000"/>
        <rFont val="Calibri"/>
        <family val="2"/>
        <scheme val="minor"/>
      </rPr>
      <t>62</t>
    </r>
  </si>
  <si>
    <r>
      <t xml:space="preserve">Merrill's Marauders/ Kachin Tribesman </t>
    </r>
    <r>
      <rPr>
        <vertAlign val="superscript"/>
        <sz val="10"/>
        <rFont val="Calibri"/>
        <family val="2"/>
        <scheme val="minor"/>
      </rPr>
      <t>5</t>
    </r>
  </si>
  <si>
    <t>PTO - LJ, NQ w D: PD3, Animal Pack (G10)</t>
  </si>
  <si>
    <t>PTO - DJ, NQ w D: Walking Wounded (PB CG17)</t>
  </si>
  <si>
    <t>At the Don's Edge</t>
  </si>
  <si>
    <r>
      <t xml:space="preserve">Croatian </t>
    </r>
    <r>
      <rPr>
        <vertAlign val="superscript"/>
        <sz val="10"/>
        <rFont val="Calibri"/>
        <family val="2"/>
        <scheme val="minor"/>
      </rPr>
      <t>8, G</t>
    </r>
  </si>
  <si>
    <t>Along the Don River, Kalatsch, Russia</t>
  </si>
  <si>
    <t>t w 40 w 3a</t>
  </si>
  <si>
    <t>A Sarr Soiree</t>
  </si>
  <si>
    <t>40 w 17 w 73</t>
  </si>
  <si>
    <t>D: Tr6 w A: Tr6</t>
  </si>
  <si>
    <t>Das Golem</t>
  </si>
  <si>
    <r>
      <t xml:space="preserve">Czech Resistance Fighters </t>
    </r>
    <r>
      <rPr>
        <vertAlign val="superscript"/>
        <sz val="10"/>
        <rFont val="Calibri"/>
        <family val="2"/>
        <scheme val="minor"/>
      </rPr>
      <t>12</t>
    </r>
  </si>
  <si>
    <t>8 w 51 w 21 w 55</t>
  </si>
  <si>
    <t>D: Tr17 w A: Tr10</t>
  </si>
  <si>
    <t>D14(4)/ A30</t>
  </si>
  <si>
    <t>Golem/ Wraiths scenario</t>
  </si>
  <si>
    <t>Croc Night</t>
  </si>
  <si>
    <r>
      <t xml:space="preserve">36th Indian Brigade </t>
    </r>
    <r>
      <rPr>
        <vertAlign val="superscript"/>
        <sz val="10"/>
        <rFont val="Calibri"/>
        <family val="2"/>
        <scheme val="minor"/>
      </rPr>
      <t>4</t>
    </r>
  </si>
  <si>
    <t>7 w 73 w 75</t>
  </si>
  <si>
    <t>D8(10)/ A25</t>
  </si>
  <si>
    <t>PTO - LJ, Mud (E3.6) w D: see Croc SSR's w A: AS</t>
  </si>
  <si>
    <t>The Lion and the Beer</t>
  </si>
  <si>
    <r>
      <t xml:space="preserve">Belgian Brigade </t>
    </r>
    <r>
      <rPr>
        <vertAlign val="superscript"/>
        <sz val="10"/>
        <rFont val="Calibri"/>
        <family val="2"/>
        <scheme val="minor"/>
      </rPr>
      <t>4, B</t>
    </r>
  </si>
  <si>
    <t>Panther's Under the Tree</t>
  </si>
  <si>
    <t>Troup du Loup, West of Grandmenil, Belgium</t>
  </si>
  <si>
    <r>
      <t xml:space="preserve">German (SS) </t>
    </r>
    <r>
      <rPr>
        <vertAlign val="superscript"/>
        <sz val="10"/>
        <rFont val="Calibri"/>
        <family val="2"/>
        <scheme val="minor"/>
      </rPr>
      <t>A</t>
    </r>
  </si>
  <si>
    <t>GS w D: Tr4</t>
  </si>
  <si>
    <t>Carpathian Cats</t>
  </si>
  <si>
    <t>Hill 514, Near Saturnia, Galicia</t>
  </si>
  <si>
    <t>2a w 69 w t</t>
  </si>
  <si>
    <t>Dawn of a new Pharoah</t>
  </si>
  <si>
    <t>26 w 27 w 28 w 29 w 30</t>
  </si>
  <si>
    <t xml:space="preserve">Ov27, DTO w D: Cavalry4 </t>
  </si>
  <si>
    <t>Smoking Cobras</t>
  </si>
  <si>
    <r>
      <t xml:space="preserve">60 w </t>
    </r>
    <r>
      <rPr>
        <sz val="10"/>
        <color rgb="FFFF0000"/>
        <rFont val="Calibri"/>
        <family val="2"/>
        <scheme val="minor"/>
      </rPr>
      <t>8a</t>
    </r>
    <r>
      <rPr>
        <sz val="10"/>
        <rFont val="Calibri"/>
        <family val="2"/>
        <scheme val="minor"/>
      </rPr>
      <t xml:space="preserve"> w </t>
    </r>
    <r>
      <rPr>
        <sz val="10"/>
        <color rgb="FFFF0000"/>
        <rFont val="Calibri"/>
        <family val="2"/>
        <scheme val="minor"/>
      </rPr>
      <t>5a</t>
    </r>
  </si>
  <si>
    <r>
      <t xml:space="preserve">American/ Forca Expedicionia Brasiliera </t>
    </r>
    <r>
      <rPr>
        <vertAlign val="superscript"/>
        <sz val="10"/>
        <rFont val="Calibri"/>
        <family val="2"/>
        <scheme val="minor"/>
      </rPr>
      <t>2, A</t>
    </r>
  </si>
  <si>
    <t>Fox Hunt</t>
  </si>
  <si>
    <r>
      <t xml:space="preserve">FFI/ SAS </t>
    </r>
    <r>
      <rPr>
        <vertAlign val="superscript"/>
        <sz val="10"/>
        <rFont val="Calibri"/>
        <family val="2"/>
        <scheme val="minor"/>
      </rPr>
      <t>4, B, 12</t>
    </r>
  </si>
  <si>
    <t>Hollis</t>
  </si>
  <si>
    <t>D: Tr2 w A: Allied Troops (A10.7)</t>
  </si>
  <si>
    <t>West of Mogilev, Russia</t>
  </si>
  <si>
    <r>
      <t xml:space="preserve">9a w 62 w </t>
    </r>
    <r>
      <rPr>
        <sz val="10"/>
        <color rgb="FFFF0000"/>
        <rFont val="Calibri"/>
        <family val="2"/>
        <scheme val="minor"/>
      </rPr>
      <t>x</t>
    </r>
    <r>
      <rPr>
        <sz val="10"/>
        <rFont val="Calibri"/>
        <family val="2"/>
        <scheme val="minor"/>
      </rPr>
      <t xml:space="preserve"> w </t>
    </r>
    <r>
      <rPr>
        <sz val="10"/>
        <color rgb="FFFF0000"/>
        <rFont val="Calibri"/>
        <family val="2"/>
        <scheme val="minor"/>
      </rPr>
      <t>61</t>
    </r>
  </si>
  <si>
    <t>Kelkolovo, Russia</t>
  </si>
  <si>
    <t>MMP: DaE</t>
  </si>
  <si>
    <t>2a w 1a</t>
  </si>
  <si>
    <t>Freie Jagd</t>
  </si>
  <si>
    <r>
      <t xml:space="preserve">National Liberation Army </t>
    </r>
    <r>
      <rPr>
        <vertAlign val="superscript"/>
        <sz val="10"/>
        <rFont val="Calibri"/>
        <family val="2"/>
        <scheme val="minor"/>
      </rPr>
      <t>12, R, G</t>
    </r>
  </si>
  <si>
    <t>Near Tovi, Travnik, Yugoslavia</t>
  </si>
  <si>
    <t>GJ053</t>
  </si>
  <si>
    <t>GJ054</t>
  </si>
  <si>
    <t>GJ055</t>
  </si>
  <si>
    <t>GJ056</t>
  </si>
  <si>
    <t>GJ057</t>
  </si>
  <si>
    <t>GJ058</t>
  </si>
  <si>
    <t>GJ059</t>
  </si>
  <si>
    <t>GJ060</t>
  </si>
  <si>
    <t>GJ061</t>
  </si>
  <si>
    <t>GJ062</t>
  </si>
  <si>
    <t>GJ063</t>
  </si>
  <si>
    <t>GJ064</t>
  </si>
  <si>
    <t>GJ065</t>
  </si>
  <si>
    <t>Garden Party</t>
  </si>
  <si>
    <t>45 w 51 w BFP A</t>
  </si>
  <si>
    <r>
      <t xml:space="preserve">Polish Home Army </t>
    </r>
    <r>
      <rPr>
        <vertAlign val="superscript"/>
        <sz val="10"/>
        <rFont val="Calibri"/>
        <family val="2"/>
        <scheme val="minor"/>
      </rPr>
      <t>12, G, B</t>
    </r>
  </si>
  <si>
    <t>Zhitomar, Ukraine, Russia</t>
  </si>
  <si>
    <t>GS, FS w D: Tr1 w A: Tr3</t>
  </si>
  <si>
    <t>Roll Jordan, Roll</t>
  </si>
  <si>
    <t>Schoenberg, Belgium</t>
  </si>
  <si>
    <t>4 w 19 w 5</t>
  </si>
  <si>
    <t>GS, FS w D: Tr6</t>
  </si>
  <si>
    <t>4 Steeples for Lt. Greenwood</t>
  </si>
  <si>
    <t>Herxheim am Berg, Germany</t>
  </si>
  <si>
    <r>
      <t xml:space="preserve">67 </t>
    </r>
    <r>
      <rPr>
        <sz val="10"/>
        <rFont val="Calibri"/>
        <family val="2"/>
        <scheme val="minor"/>
      </rPr>
      <t xml:space="preserve">w </t>
    </r>
    <r>
      <rPr>
        <sz val="10"/>
        <color rgb="FFFF0000"/>
        <rFont val="Calibri"/>
        <family val="2"/>
        <scheme val="minor"/>
      </rPr>
      <t xml:space="preserve">53 </t>
    </r>
    <r>
      <rPr>
        <sz val="10"/>
        <rFont val="Calibri"/>
        <family val="2"/>
        <scheme val="minor"/>
      </rPr>
      <t>w 9a w</t>
    </r>
    <r>
      <rPr>
        <sz val="10"/>
        <color rgb="FFFF0000"/>
        <rFont val="Calibri"/>
        <family val="2"/>
        <scheme val="minor"/>
      </rPr>
      <t xml:space="preserve"> 68 </t>
    </r>
    <r>
      <rPr>
        <sz val="10"/>
        <rFont val="Calibri"/>
        <family val="2"/>
        <scheme val="minor"/>
      </rPr>
      <t>w</t>
    </r>
    <r>
      <rPr>
        <sz val="10"/>
        <color rgb="FFFF0000"/>
        <rFont val="Calibri"/>
        <family val="2"/>
        <scheme val="minor"/>
      </rPr>
      <t xml:space="preserve"> 60</t>
    </r>
  </si>
  <si>
    <t>Die Gespanzerte Bestie</t>
  </si>
  <si>
    <t>Rasenai, Lithuania</t>
  </si>
  <si>
    <t>33 w 16</t>
  </si>
  <si>
    <t>Ov1 w D: Fanatic (A10.8) w A: Tr4</t>
  </si>
  <si>
    <t>Lucky 313</t>
  </si>
  <si>
    <t>Veselyi Berezhoi, Russia</t>
  </si>
  <si>
    <t>BFP DW: 2a w BFP DW: 2b</t>
  </si>
  <si>
    <t>Steiner's Fabrik</t>
  </si>
  <si>
    <t>Gorishny, the Kuban, Russia</t>
  </si>
  <si>
    <r>
      <t xml:space="preserve">75 </t>
    </r>
    <r>
      <rPr>
        <sz val="10"/>
        <rFont val="Calibri"/>
        <family val="2"/>
        <scheme val="minor"/>
      </rPr>
      <t>w</t>
    </r>
    <r>
      <rPr>
        <sz val="10"/>
        <color rgb="FFFF0000"/>
        <rFont val="Calibri"/>
        <family val="2"/>
        <scheme val="minor"/>
      </rPr>
      <t xml:space="preserve"> 49 </t>
    </r>
    <r>
      <rPr>
        <sz val="10"/>
        <rFont val="Calibri"/>
        <family val="2"/>
        <scheme val="minor"/>
      </rPr>
      <t>w</t>
    </r>
    <r>
      <rPr>
        <sz val="10"/>
        <color rgb="FFFF0000"/>
        <rFont val="Calibri"/>
        <family val="2"/>
        <scheme val="minor"/>
      </rPr>
      <t xml:space="preserve"> 69</t>
    </r>
  </si>
  <si>
    <t>Factory (B23.74), NQ</t>
  </si>
  <si>
    <t>Climb to Glory</t>
  </si>
  <si>
    <t>Sassomalare, Italy</t>
  </si>
  <si>
    <t>66 w 83</t>
  </si>
  <si>
    <t>Interrogation (E.2) D: BT</t>
  </si>
  <si>
    <t>A Deadly Pasture</t>
  </si>
  <si>
    <t>Monteboutg, France</t>
  </si>
  <si>
    <t>BFP O w BFP F</t>
  </si>
  <si>
    <t>Illi's Block</t>
  </si>
  <si>
    <t>Ortona, Italy</t>
  </si>
  <si>
    <t>AH: i</t>
  </si>
  <si>
    <t>Haenert's Line</t>
  </si>
  <si>
    <t>Vas'Kovo, Russia</t>
  </si>
  <si>
    <r>
      <t xml:space="preserve">BFP N </t>
    </r>
    <r>
      <rPr>
        <sz val="10"/>
        <rFont val="Calibri"/>
        <family val="2"/>
        <scheme val="minor"/>
      </rPr>
      <t xml:space="preserve">w </t>
    </r>
    <r>
      <rPr>
        <sz val="10"/>
        <color rgb="FFFF0000"/>
        <rFont val="Calibri"/>
        <family val="2"/>
        <scheme val="minor"/>
      </rPr>
      <t xml:space="preserve">BFP DW 4b </t>
    </r>
    <r>
      <rPr>
        <sz val="10"/>
        <rFont val="Calibri"/>
        <family val="2"/>
        <scheme val="minor"/>
      </rPr>
      <t xml:space="preserve">w </t>
    </r>
    <r>
      <rPr>
        <sz val="10"/>
        <color rgb="FFFF0000"/>
        <rFont val="Calibri"/>
        <family val="2"/>
        <scheme val="minor"/>
      </rPr>
      <t xml:space="preserve">BFP DW 4a </t>
    </r>
    <r>
      <rPr>
        <sz val="10"/>
        <rFont val="Calibri"/>
        <family val="2"/>
        <scheme val="minor"/>
      </rPr>
      <t>w</t>
    </r>
    <r>
      <rPr>
        <sz val="10"/>
        <color rgb="FFFF0000"/>
        <rFont val="Calibri"/>
        <family val="2"/>
        <scheme val="minor"/>
      </rPr>
      <t xml:space="preserve"> BFP DW 2a</t>
    </r>
  </si>
  <si>
    <t>D8/ A25</t>
  </si>
  <si>
    <t>Jurrasic Peiper</t>
  </si>
  <si>
    <t>Dinosaur</t>
  </si>
  <si>
    <t>Earth 65,000,000 Ago</t>
  </si>
  <si>
    <t>83 w 37 w 73 w 74</t>
  </si>
  <si>
    <t>D69/ A7</t>
  </si>
  <si>
    <t>Sumeria</t>
  </si>
  <si>
    <t>Through the Summer Grain</t>
  </si>
  <si>
    <t>Ruaaian</t>
  </si>
  <si>
    <t>Farm near Pabolova, Russia</t>
  </si>
  <si>
    <t>Snap Freeze</t>
  </si>
  <si>
    <t>Near Lake Ladoga, Russia</t>
  </si>
  <si>
    <t>DS, NQ, HtH, WC</t>
  </si>
  <si>
    <t>Friends or Enemies?</t>
  </si>
  <si>
    <t>Near Targul Frumos, Romania</t>
  </si>
  <si>
    <t>9a w 1a</t>
  </si>
  <si>
    <r>
      <t>German/ Rumania</t>
    </r>
    <r>
      <rPr>
        <vertAlign val="superscript"/>
        <sz val="10"/>
        <rFont val="Calibri"/>
        <family val="2"/>
        <scheme val="minor"/>
      </rPr>
      <t xml:space="preserve"> 3</t>
    </r>
  </si>
  <si>
    <t>D25-33/ A17-25</t>
  </si>
  <si>
    <t>The Heroes of Hollis</t>
  </si>
  <si>
    <t>German/ Zombie</t>
  </si>
  <si>
    <t>Hollis Military Studies Center, Kansa City, MO</t>
  </si>
  <si>
    <t>D7 SMC/ A20</t>
  </si>
  <si>
    <t>United States</t>
  </si>
  <si>
    <t>Baraque De Fraiture 2nd Edition (2007)</t>
  </si>
  <si>
    <t>Baraque De Fraiture II (2011)</t>
  </si>
  <si>
    <t>5th Edition</t>
  </si>
  <si>
    <t>Parker's Crossroads: Baraque De Fraiture (2015)</t>
  </si>
  <si>
    <t>Parker's Crossroads: Baraque De Fraiture (2016)</t>
  </si>
  <si>
    <t>Corrigedor: The Rock</t>
  </si>
  <si>
    <t>CtR01</t>
  </si>
  <si>
    <t>CtR02</t>
  </si>
  <si>
    <t>CtR03</t>
  </si>
  <si>
    <t>CtR04</t>
  </si>
  <si>
    <t>CtR05</t>
  </si>
  <si>
    <t>CtR06</t>
  </si>
  <si>
    <t>CtR07</t>
  </si>
  <si>
    <t>CtR08</t>
  </si>
  <si>
    <t>CtR09</t>
  </si>
  <si>
    <t>CtR010</t>
  </si>
  <si>
    <t>CtR011</t>
  </si>
  <si>
    <t>CtR012</t>
  </si>
  <si>
    <t>CtR013</t>
  </si>
  <si>
    <t>CtR014</t>
  </si>
  <si>
    <t>CtR015</t>
  </si>
  <si>
    <t>CtR016</t>
  </si>
  <si>
    <t>CtR017</t>
  </si>
  <si>
    <t>CtR018</t>
  </si>
  <si>
    <t>CtR019</t>
  </si>
  <si>
    <t>CtR020</t>
  </si>
  <si>
    <t>CtR021</t>
  </si>
  <si>
    <t>CtR CG I</t>
  </si>
  <si>
    <t>CtR CG II</t>
  </si>
  <si>
    <t>On the Road to Rome (2015)</t>
  </si>
  <si>
    <t>Berlin: Final Victory Monster (2014)</t>
  </si>
  <si>
    <t>Berlin: Fuhrer's End Monster (2014)</t>
  </si>
  <si>
    <t>Tiger Route (2016)</t>
  </si>
  <si>
    <r>
      <t>Urban Fortress -</t>
    </r>
    <r>
      <rPr>
        <i/>
        <sz val="10"/>
        <color theme="4"/>
        <rFont val="Calibri"/>
        <family val="2"/>
        <scheme val="minor"/>
      </rPr>
      <t xml:space="preserve"> version 2.0</t>
    </r>
  </si>
  <si>
    <r>
      <t xml:space="preserve">Blow the Bridge - </t>
    </r>
    <r>
      <rPr>
        <i/>
        <sz val="10"/>
        <color theme="4"/>
        <rFont val="Calibri"/>
        <family val="2"/>
        <scheme val="minor"/>
      </rPr>
      <t>version 2.0</t>
    </r>
  </si>
  <si>
    <r>
      <t xml:space="preserve">Flanking the Canal - </t>
    </r>
    <r>
      <rPr>
        <i/>
        <sz val="10"/>
        <color theme="4"/>
        <rFont val="Calibri"/>
        <family val="2"/>
        <scheme val="minor"/>
      </rPr>
      <t>version 2.0</t>
    </r>
  </si>
  <si>
    <r>
      <t xml:space="preserve">Faustniks - </t>
    </r>
    <r>
      <rPr>
        <i/>
        <sz val="10"/>
        <color theme="4"/>
        <rFont val="Calibri"/>
        <family val="2"/>
        <scheme val="minor"/>
      </rPr>
      <t>version</t>
    </r>
    <r>
      <rPr>
        <sz val="10"/>
        <color theme="4"/>
        <rFont val="Calibri"/>
        <family val="2"/>
        <scheme val="minor"/>
      </rPr>
      <t xml:space="preserve"> 2.0</t>
    </r>
  </si>
  <si>
    <r>
      <t xml:space="preserve">Charge of the Light Brigade - </t>
    </r>
    <r>
      <rPr>
        <i/>
        <sz val="10"/>
        <color theme="4"/>
        <rFont val="Calibri"/>
        <family val="2"/>
        <scheme val="minor"/>
      </rPr>
      <t>version 2.0</t>
    </r>
  </si>
  <si>
    <r>
      <t xml:space="preserve">Breaking Berlin - </t>
    </r>
    <r>
      <rPr>
        <i/>
        <sz val="10"/>
        <color theme="4"/>
        <rFont val="Calibri"/>
        <family val="2"/>
        <scheme val="minor"/>
      </rPr>
      <t>version 2.0</t>
    </r>
  </si>
  <si>
    <r>
      <t xml:space="preserve">Rock the Block - </t>
    </r>
    <r>
      <rPr>
        <i/>
        <sz val="10"/>
        <color theme="4"/>
        <rFont val="Calibri"/>
        <family val="2"/>
        <scheme val="minor"/>
      </rPr>
      <t>version 2.0</t>
    </r>
  </si>
  <si>
    <r>
      <t xml:space="preserve">The Salient - </t>
    </r>
    <r>
      <rPr>
        <i/>
        <sz val="10"/>
        <color theme="4"/>
        <rFont val="Calibri"/>
        <family val="2"/>
        <scheme val="minor"/>
      </rPr>
      <t>version 2.0</t>
    </r>
  </si>
  <si>
    <r>
      <t xml:space="preserve">Fires In the Night - </t>
    </r>
    <r>
      <rPr>
        <i/>
        <sz val="10"/>
        <color theme="4"/>
        <rFont val="Calibri"/>
        <family val="2"/>
        <scheme val="minor"/>
      </rPr>
      <t>version 2.0</t>
    </r>
  </si>
  <si>
    <r>
      <t xml:space="preserve">Toast the Morning With Tanks - </t>
    </r>
    <r>
      <rPr>
        <i/>
        <sz val="10"/>
        <color theme="4"/>
        <rFont val="Calibri"/>
        <family val="2"/>
        <scheme val="minor"/>
      </rPr>
      <t>version 2.0</t>
    </r>
  </si>
  <si>
    <r>
      <t xml:space="preserve">French Fries - </t>
    </r>
    <r>
      <rPr>
        <i/>
        <sz val="10"/>
        <color theme="4"/>
        <rFont val="Calibri"/>
        <family val="2"/>
        <scheme val="minor"/>
      </rPr>
      <t>version 2.0</t>
    </r>
  </si>
  <si>
    <r>
      <t xml:space="preserve">The Downfall - </t>
    </r>
    <r>
      <rPr>
        <i/>
        <sz val="10"/>
        <color theme="4"/>
        <rFont val="Calibri"/>
        <family val="2"/>
        <scheme val="minor"/>
      </rPr>
      <t>version 2.0</t>
    </r>
  </si>
  <si>
    <r>
      <t xml:space="preserve">Turk's Tank - </t>
    </r>
    <r>
      <rPr>
        <i/>
        <sz val="10"/>
        <color theme="4"/>
        <rFont val="Calibri"/>
        <family val="2"/>
        <scheme val="minor"/>
      </rPr>
      <t>version 2.0</t>
    </r>
  </si>
  <si>
    <r>
      <t xml:space="preserve">Tiger Station - </t>
    </r>
    <r>
      <rPr>
        <i/>
        <sz val="10"/>
        <color theme="4"/>
        <rFont val="Calibri"/>
        <family val="2"/>
        <scheme val="minor"/>
      </rPr>
      <t>version 2.0</t>
    </r>
  </si>
  <si>
    <r>
      <t xml:space="preserve">Counter-Attack On the Friedrichstrasse - </t>
    </r>
    <r>
      <rPr>
        <i/>
        <sz val="10"/>
        <color theme="4"/>
        <rFont val="Calibri"/>
        <family val="2"/>
        <scheme val="minor"/>
      </rPr>
      <t>version 2.0</t>
    </r>
  </si>
  <si>
    <t>Tyrant's Lair 1</t>
  </si>
  <si>
    <t>Tyrant's Lair 2</t>
  </si>
  <si>
    <t>Tyrant's Lair 3</t>
  </si>
  <si>
    <t>Tyrant's Lair 4</t>
  </si>
  <si>
    <t>Tyrant's Lair 5</t>
  </si>
  <si>
    <t>Tyrant's Lair 6</t>
  </si>
  <si>
    <t>Tyrant's Lair 7</t>
  </si>
  <si>
    <t>Tyrant's Lair 8</t>
  </si>
  <si>
    <t>Tyrant's Lair 9</t>
  </si>
  <si>
    <t>Tyrant's Lair 10</t>
  </si>
  <si>
    <t>Tyrant's Lair 11</t>
  </si>
  <si>
    <t>Tyrant's Lair 12</t>
  </si>
  <si>
    <t>Tyrant's Lair 13</t>
  </si>
  <si>
    <t>Tyrant's Lair 14</t>
  </si>
  <si>
    <t>Tyrant's Lair 15</t>
  </si>
  <si>
    <t>Berlin -Fuhrer's End Berlin II  1</t>
  </si>
  <si>
    <t>Berlin -Fuhrer's End Berlin II  2</t>
  </si>
  <si>
    <t>Berlin -Fuhrer's End Berlin II  3</t>
  </si>
  <si>
    <t>Berlin -Fuhrer's End Berlin II  4</t>
  </si>
  <si>
    <t>Berlin -Fuhrer's End Berlin II  5</t>
  </si>
  <si>
    <t>Berlin -Fuhrer's End Berlin II  6</t>
  </si>
  <si>
    <t>Berlin -Fuhrer's End Berlin II  7</t>
  </si>
  <si>
    <t>Berlin -Fuhrer's End Berlin II  8</t>
  </si>
  <si>
    <t>Berlin -Fuhrer's End Berlin II  9</t>
  </si>
  <si>
    <t>Berlin -Fuhrer's End Berlin II  10</t>
  </si>
  <si>
    <t>Berlin -Fuhrer's End Berlin II  11</t>
  </si>
  <si>
    <t>Berlin -Fuhrer's End Berlin II  12</t>
  </si>
  <si>
    <t>Berlin -Fuhrer's End Berlin II  13</t>
  </si>
  <si>
    <t>Berlin -Fuhrer's End Berlin II  14</t>
  </si>
  <si>
    <t>Berlin -Fuhrer's End Berlin II  15</t>
  </si>
  <si>
    <t>DTO, Afrikakorps SSR's are in effect, Ov1</t>
  </si>
  <si>
    <t>DTO, Afrikakorps SSR's are in effect, DLV, Ov4</t>
  </si>
  <si>
    <t>DTO, Afrikakorps SSR's are in effect, Ov4</t>
  </si>
  <si>
    <t>DTO, Afrikakorps SSR's are in effect, DLV, Ov9</t>
  </si>
  <si>
    <t>DTO, Afrikakorps SSR's are in effect, Ov3</t>
  </si>
  <si>
    <t>DTO, Africakorps SSR's are in effect, Ov17 w A: Air1 w D: FTV1</t>
  </si>
  <si>
    <t>DTO, Afrikakorps SSR's are in effect, Ov7</t>
  </si>
  <si>
    <t>DTO, Afrikakorps SSR's are in effect, Ov5 w A: Air6</t>
  </si>
  <si>
    <t>DTO, Afrikakorps SSR's are in effect, Ov7 w A: Tr1</t>
  </si>
  <si>
    <t>DTO, Afrikakorps SSR's are in effect, Ov2 w D: ATMM, THH (G1.421), DC Heroes (G1.424)</t>
  </si>
  <si>
    <t>DTO, Afrikakorps SSR's are in effect, Ov6 w A: Air1, Sappers (H1.23)</t>
  </si>
  <si>
    <t>Four miles Southeast of Derna, Libya</t>
  </si>
  <si>
    <t>South of Agedabia, Libya</t>
  </si>
  <si>
    <t>DTO, DLV, Afrikakorps SSR's are in effect, Ov4 w D: Tr3</t>
  </si>
  <si>
    <t>DTO, Afrikakorps SSR's are in effect, Ov12</t>
  </si>
  <si>
    <t>Afrikakorps SSR's are in effect, Ov6 w A: FTV1</t>
  </si>
  <si>
    <t>DLV, Afrikakorps SSR's are in effect, Ov5 w A: Tr4</t>
  </si>
  <si>
    <t>DLV, Afrikakorps SSR's are in effect, Ov7</t>
  </si>
  <si>
    <t>DLV, Afrikakorps SSR's are in effect, Ov2</t>
  </si>
  <si>
    <t>DLV, Afrikakorps SSR's are in effect, Ov4</t>
  </si>
  <si>
    <t>Afrikakorps SSR's are in effect, Ov9 w A: Air1</t>
  </si>
  <si>
    <t>Afrikakorps SSR's are in effect, Ov10</t>
  </si>
  <si>
    <t>Afrikakorps SSR's are in effect, Ov9</t>
  </si>
  <si>
    <t>DLV, Afrikakorps SSR's are in effect, Ov11</t>
  </si>
  <si>
    <t>Afrikakorps SSR's are in effect, Ov7</t>
  </si>
  <si>
    <t>Afrikakorps SSR's are in effect,Ov4 w D: Fanatic</t>
  </si>
  <si>
    <t>Afrikakorps SSR's are in effect,</t>
  </si>
  <si>
    <t>Afrikakorps SSR's are in effect, Ov2</t>
  </si>
  <si>
    <t>Afrikakorps SSR's are in effect, Ov3</t>
  </si>
  <si>
    <t>Afrikakorps SSR's are in effect, Ov5</t>
  </si>
  <si>
    <t>Afrikakorps SSR's are in effect, Ov6 w D: Fanatic</t>
  </si>
  <si>
    <t>Afrikakorps SSR's are in effect, Ov8</t>
  </si>
  <si>
    <t>Afrikakorps SSR's are in effect, Ov6</t>
  </si>
  <si>
    <t>Afrikakorps SSR's are in effect, Ov10 w A: Air1</t>
  </si>
  <si>
    <t>Afrikakorps SSR's are in effect, Ov12</t>
  </si>
  <si>
    <t>DLV, Afrikakorps SSR's are in effect, Ov7 w A: Tr2</t>
  </si>
  <si>
    <t>Afrikakorps SSR's are in effect, Ov7 w D: FB2</t>
  </si>
  <si>
    <t>DLV, Afrikakorps SSR's are in effect, Ov4 w A: Tr4</t>
  </si>
  <si>
    <t>Afrikakorps SSR's are in effect, Ov2 w D: Fanatic</t>
  </si>
  <si>
    <t>DLV, Afrikakorps SSR's are in effect, Ov3</t>
  </si>
  <si>
    <t>DLV, Afrikakorps SSR's are in effect, Ov1</t>
  </si>
  <si>
    <t>DLV, Afrikakorps SSR's are in effect, Ov5 w A: Tr3</t>
  </si>
  <si>
    <t>Afrikakorps SSR's are in effect, Ov2 w A: Air6</t>
  </si>
  <si>
    <t>Afrikakorps SSR's are in effect, Ov3 w A: Air6 w D: Tr3</t>
  </si>
  <si>
    <t>DLV, Afrikakorps SSR's are in effect, Ov8 w A: Tr4</t>
  </si>
  <si>
    <t>Afrikakorps SSR's are in effect, Ov5 w D: Tr6</t>
  </si>
  <si>
    <t>DLV, Afrikakorps SSR's are in effect, Ov4 w A: FTV1. Tr8</t>
  </si>
  <si>
    <t>DLV, Afrikakorps SSR's are in effect, w D: FTV2. Tr6</t>
  </si>
  <si>
    <t>DLV, Afrikakorps SSR's are in effect,Ov11 w A: Tr4 w D: FTV1, MC6, Tr14, Sappers (H1.23)</t>
  </si>
  <si>
    <t xml:space="preserve">DLV, Afrikakorps SSR's are in effect,Ov2 w D: FTV1 </t>
  </si>
  <si>
    <t>DLV, Afrikakorps SSR's are in effect,Ov1 w A: Tr1</t>
  </si>
  <si>
    <t>DLV, Afrikakorps SSR's are in effect,Ov5 w A: Tr4</t>
  </si>
  <si>
    <t>DLV, Afrikakorps SSR's are in effect, Ov3 w A: Air1</t>
  </si>
  <si>
    <t>DLV, Afrikakorps SSR's are in effect,, Ov4 w A: AE</t>
  </si>
  <si>
    <t>Afrikakorps SSR's are in effect, Ov13</t>
  </si>
  <si>
    <t>Afrikakorps SSR's are in effect, Ov11</t>
  </si>
  <si>
    <t>Afrikakorps SSR's are in effect, Ov1</t>
  </si>
  <si>
    <t>Afrikakorps SSR's are in effect, Ov10 w D: Tr4 w A: Tr9, AE, Sappers (H1.23)</t>
  </si>
  <si>
    <t>Afrikakorps SSR's are in effect, DLV, Ov3</t>
  </si>
  <si>
    <t>DLV, Afrikakorps SSR's are in effect, Ov3 w D: AE, Sappers w A: Minesweeper2</t>
  </si>
  <si>
    <t>DLV, Afrikakorps SSR's are in effect, Ov6 w D: Tr3</t>
  </si>
  <si>
    <t>DLV, Afrikakorps SSR's are in effect, Ov14 w A: Tr6 w D: Tr1</t>
  </si>
  <si>
    <t>DLV, Afrikakorps SSR's are in effect, Ov11 w A: Tr2</t>
  </si>
  <si>
    <t>DLV, Afrikakorps SSR's are in effect, Ov5 w A: Air2, Tr2, AE</t>
  </si>
  <si>
    <t>Afrikakorps SSR's are in effect, Ov5 w D: FTV1</t>
  </si>
  <si>
    <t>Afrikakorps SSR's are in effect, Ov7 w A: Tr3 w D: FTV1</t>
  </si>
  <si>
    <t>DLV, Afrikakorps SSR's are in effect, Ov10, Mist w A: Tr7 w D: MC4</t>
  </si>
  <si>
    <t>Afrikakorps SSR's are in effect, Ov9 w A: Tr3 w D: Tr6</t>
  </si>
  <si>
    <t>Afrikakorps SSR's are in effect, Ov6 w A: Tr8</t>
  </si>
  <si>
    <t>DLV, Afrikakorps SSR's are in effect, Ov6</t>
  </si>
  <si>
    <t>Afrikakorps SSR's are in effect, Ov10 w D: FTV1</t>
  </si>
  <si>
    <t xml:space="preserve">Afrikakorps SSR's are in effect, Ov7 w D: FTV1 </t>
  </si>
  <si>
    <t>Afrikakorps SSR's are in effect</t>
  </si>
  <si>
    <t>DLV, Afrikakorps SSR's are in effect, w A: Air1 w D: Air1, Tr4</t>
  </si>
  <si>
    <t>DLV, Afrikakorps SSR's are in effect</t>
  </si>
  <si>
    <t>Afrikakorps SSR's are in effect w D: Tr7</t>
  </si>
  <si>
    <t>Ov15, GS, Drifts (E3.75)</t>
  </si>
  <si>
    <t>Ov1, DS w D: FB4 w A: AE, Gyrostabilizers3</t>
  </si>
  <si>
    <r>
      <t xml:space="preserve">Airborne Stand </t>
    </r>
    <r>
      <rPr>
        <i/>
        <sz val="10"/>
        <rFont val="Calibri"/>
        <family val="2"/>
        <scheme val="minor"/>
      </rPr>
      <t>(Remake of All American: Kellam's Bridge)</t>
    </r>
  </si>
  <si>
    <r>
      <t xml:space="preserve">Airborne Stand </t>
    </r>
    <r>
      <rPr>
        <i/>
        <u/>
        <sz val="10"/>
        <rFont val="Calibri"/>
        <family val="2"/>
        <scheme val="minor"/>
      </rPr>
      <t>(Remake of All American: Kellam's Bridge)</t>
    </r>
  </si>
  <si>
    <t>All American I: Capture of the La Fiere Bridge (2015)</t>
  </si>
  <si>
    <t>All American II: The Final Countdown (2015)</t>
  </si>
  <si>
    <t>Super Deluxe Timme's Orchard (2016)</t>
  </si>
  <si>
    <t>Super Deluxe Kellam's Bridge  (2016)</t>
  </si>
  <si>
    <r>
      <t xml:space="preserve">Westward Ho! - </t>
    </r>
    <r>
      <rPr>
        <i/>
        <sz val="10"/>
        <color theme="4"/>
        <rFont val="Calibri"/>
        <family val="2"/>
        <scheme val="minor"/>
      </rPr>
      <t>version 2.0</t>
    </r>
  </si>
  <si>
    <r>
      <t xml:space="preserve">South Rampart - Fire! - </t>
    </r>
    <r>
      <rPr>
        <i/>
        <sz val="10"/>
        <color theme="4"/>
        <rFont val="Calibri"/>
        <family val="2"/>
        <scheme val="minor"/>
      </rPr>
      <t>version 2.0</t>
    </r>
  </si>
  <si>
    <r>
      <t xml:space="preserve">North Rampart - Fire! - </t>
    </r>
    <r>
      <rPr>
        <i/>
        <sz val="10"/>
        <color theme="4"/>
        <rFont val="Calibri"/>
        <family val="2"/>
        <scheme val="minor"/>
      </rPr>
      <t>version 2.0</t>
    </r>
  </si>
  <si>
    <r>
      <t xml:space="preserve">Beneath the Castle Walls - </t>
    </r>
    <r>
      <rPr>
        <i/>
        <sz val="10"/>
        <color theme="4"/>
        <rFont val="Calibri"/>
        <family val="2"/>
        <scheme val="minor"/>
      </rPr>
      <t>version 2.0</t>
    </r>
  </si>
  <si>
    <r>
      <t xml:space="preserve">The Siege - </t>
    </r>
    <r>
      <rPr>
        <i/>
        <sz val="10"/>
        <color theme="4"/>
        <rFont val="Calibri"/>
        <family val="2"/>
        <scheme val="minor"/>
      </rPr>
      <t>version 2.0</t>
    </r>
  </si>
  <si>
    <r>
      <t xml:space="preserve">Millet's Men - </t>
    </r>
    <r>
      <rPr>
        <i/>
        <sz val="10"/>
        <color theme="4"/>
        <rFont val="Calibri"/>
        <family val="2"/>
        <scheme val="minor"/>
      </rPr>
      <t>version 2.0</t>
    </r>
  </si>
  <si>
    <r>
      <t xml:space="preserve">A Bridge So Far… - </t>
    </r>
    <r>
      <rPr>
        <i/>
        <sz val="10"/>
        <color theme="4"/>
        <rFont val="Calibri"/>
        <family val="2"/>
        <scheme val="minor"/>
      </rPr>
      <t>version 2.0</t>
    </r>
  </si>
  <si>
    <t>Timme's Orchard II SM 1</t>
  </si>
  <si>
    <t>Timme's Orchard II SM 2</t>
  </si>
  <si>
    <t>Timme's Orchard II TO 1</t>
  </si>
  <si>
    <t>Timme's Orchard II TO 2</t>
  </si>
  <si>
    <t>Timme's Orchard II TO 3</t>
  </si>
  <si>
    <t>Timme's Orchard II TO 4</t>
  </si>
  <si>
    <t>Timme's Orchard II TO 5</t>
  </si>
  <si>
    <t>Timme's Orchard II TO 6</t>
  </si>
  <si>
    <t>Timme's Orchard II TO 7</t>
  </si>
  <si>
    <t>Timme's Orchard II TO 8</t>
  </si>
  <si>
    <t>Timmes Orchard AA11</t>
  </si>
  <si>
    <t>Timmes Orchard AA12</t>
  </si>
  <si>
    <t>Timmes Orchard AA13</t>
  </si>
  <si>
    <t>Timmes Orchard AA14</t>
  </si>
  <si>
    <t>Timmes Orchard AA15</t>
  </si>
  <si>
    <t>Timmes Orchard AA16</t>
  </si>
  <si>
    <t>Timmes Orchard AA17</t>
  </si>
  <si>
    <t>Timmes Orchard AA18</t>
  </si>
  <si>
    <t>Arnhem: The Third Bridge 2nd Edition (2007)</t>
  </si>
  <si>
    <t>???</t>
  </si>
  <si>
    <t>Third Bridge (2011)</t>
  </si>
  <si>
    <t>Arnhem: The Last Word Edition (2015)</t>
  </si>
  <si>
    <t>Aussie `95 Pack PB4  (Armor only scenario)</t>
  </si>
  <si>
    <t>Band of Brothers Deluxe (2016)</t>
  </si>
  <si>
    <r>
      <t>CH Baraque de Fraiture 2</t>
    </r>
    <r>
      <rPr>
        <vertAlign val="superscript"/>
        <sz val="10"/>
        <color theme="4"/>
        <rFont val="Calibri"/>
        <family val="2"/>
        <scheme val="minor"/>
      </rPr>
      <t>nd</t>
    </r>
    <r>
      <rPr>
        <sz val="10"/>
        <color theme="4"/>
        <rFont val="Calibri"/>
        <family val="2"/>
        <scheme val="minor"/>
      </rPr>
      <t xml:space="preserve"> Ed. BdF1 &amp; Frontline Productions Baraque de Fraiture BdF1</t>
    </r>
  </si>
  <si>
    <r>
      <t>CH Baraque de Fraiture 2</t>
    </r>
    <r>
      <rPr>
        <vertAlign val="superscript"/>
        <sz val="10"/>
        <color theme="4"/>
        <rFont val="Calibri"/>
        <family val="2"/>
        <scheme val="minor"/>
      </rPr>
      <t>nd</t>
    </r>
    <r>
      <rPr>
        <sz val="10"/>
        <color theme="4"/>
        <rFont val="Calibri"/>
        <family val="2"/>
        <scheme val="minor"/>
      </rPr>
      <t xml:space="preserve"> Ed. BdF2 &amp; Frontline Productions Baraque de Fraiture BdF1</t>
    </r>
  </si>
  <si>
    <r>
      <t>CH Baraque de Fraiture 2</t>
    </r>
    <r>
      <rPr>
        <vertAlign val="superscript"/>
        <sz val="10"/>
        <color theme="4"/>
        <rFont val="Calibri"/>
        <family val="2"/>
        <scheme val="minor"/>
      </rPr>
      <t>nd</t>
    </r>
    <r>
      <rPr>
        <sz val="10"/>
        <color theme="4"/>
        <rFont val="Calibri"/>
        <family val="2"/>
        <scheme val="minor"/>
      </rPr>
      <t xml:space="preserve"> Ed. BdF3 &amp; Frontline Productions Baraque de Fraiture BdF3</t>
    </r>
  </si>
  <si>
    <r>
      <t>CH Baraque de Fraiture 2</t>
    </r>
    <r>
      <rPr>
        <vertAlign val="superscript"/>
        <sz val="10"/>
        <color theme="4"/>
        <rFont val="Calibri"/>
        <family val="2"/>
        <scheme val="minor"/>
      </rPr>
      <t>nd</t>
    </r>
    <r>
      <rPr>
        <sz val="10"/>
        <color theme="4"/>
        <rFont val="Calibri"/>
        <family val="2"/>
        <scheme val="minor"/>
      </rPr>
      <t xml:space="preserve"> Ed. BdF5 &amp; Frontline Productions Baraque de Fraiture BdF5</t>
    </r>
  </si>
  <si>
    <r>
      <t>CH Baraque de Fraiture 2</t>
    </r>
    <r>
      <rPr>
        <vertAlign val="superscript"/>
        <sz val="10"/>
        <color theme="4"/>
        <rFont val="Calibri"/>
        <family val="2"/>
        <scheme val="minor"/>
      </rPr>
      <t>nd</t>
    </r>
    <r>
      <rPr>
        <sz val="10"/>
        <color theme="4"/>
        <rFont val="Calibri"/>
        <family val="2"/>
        <scheme val="minor"/>
      </rPr>
      <t xml:space="preserve"> Ed. BdF6 &amp; Frontline Productions Baraque de Fraiture BdF6</t>
    </r>
  </si>
  <si>
    <r>
      <t>CH Baraque de Fraiture 2</t>
    </r>
    <r>
      <rPr>
        <vertAlign val="superscript"/>
        <sz val="10"/>
        <color theme="4"/>
        <rFont val="Calibri"/>
        <family val="2"/>
        <scheme val="minor"/>
      </rPr>
      <t>nd</t>
    </r>
    <r>
      <rPr>
        <sz val="10"/>
        <color theme="4"/>
        <rFont val="Calibri"/>
        <family val="2"/>
        <scheme val="minor"/>
      </rPr>
      <t xml:space="preserve"> Ed. BdF7 &amp; Frontline Productions Baraque de Fraiture BdF7</t>
    </r>
  </si>
  <si>
    <r>
      <t>CH Baraque de Fraiture 2</t>
    </r>
    <r>
      <rPr>
        <vertAlign val="superscript"/>
        <sz val="10"/>
        <color theme="4"/>
        <rFont val="Calibri"/>
        <family val="2"/>
        <scheme val="minor"/>
      </rPr>
      <t>nd</t>
    </r>
    <r>
      <rPr>
        <sz val="10"/>
        <color theme="4"/>
        <rFont val="Calibri"/>
        <family val="2"/>
        <scheme val="minor"/>
      </rPr>
      <t xml:space="preserve"> Ed. BdF8 &amp; Frontline Productions Baraque de Fraiture BdF8</t>
    </r>
  </si>
  <si>
    <t>Mabatang Line (2016)</t>
  </si>
  <si>
    <t>Brave But Doomed BBD1, Tiger Route- The Battle of Arnhem 1944 OP 1</t>
  </si>
  <si>
    <t>Brave But Doomed BBD2, Tiger Route- The Battle of Arnhem 1944 OP 2</t>
  </si>
  <si>
    <t>Brave But Doomed BBD3, Tiger Route- The Battle of Arnhem 1944 OP 3</t>
  </si>
  <si>
    <t>Brave But Doomed BBD4, Tiger Route- The Battle of Arnhem 1944 OP 4</t>
  </si>
  <si>
    <t>Brave But Doomed BBD5, Tiger Route- The Battle of Arnhem 1944 OP 5</t>
  </si>
  <si>
    <t>Brave But Doomed BBD6, Tiger Route- The Battle of Arnhem 1944 OP 6</t>
  </si>
  <si>
    <t>Brave But Doomed BBD7, Tiger Route- The Battle of Arnhem 1944 OP 7</t>
  </si>
  <si>
    <t>Brave But Doomed BBD8, Tiger Route- The Battle of Arnhem 1944 OP 8</t>
  </si>
  <si>
    <t>Brave But Doomed BBD9, Tiger Route- The Battle of Arnhem 1944 OP 9</t>
  </si>
  <si>
    <t>Brave But Doomed BBD10, Tiger Route- The Battle of Arnhem 1944 OP 10</t>
  </si>
  <si>
    <t>Brave But Doomed BBD11, Tiger Route- The Battle of Arnhem 1944 OP 11</t>
  </si>
  <si>
    <t>Brave But Doomed BBD12, Tiger Route- The Battle of Arnhem 1944 OP 12</t>
  </si>
  <si>
    <t>Brave But Doomed BBD13, Tiger Route- The Battle of Arnhem 1944 OP 13</t>
  </si>
  <si>
    <t>Brave But Doomed BBD14, Tiger Route- The Battle of Arnhem 1944 OP 14</t>
  </si>
  <si>
    <t>Brave But Doomed BBD15, Tiger Route- The Battle of Arnhem 1944 OP 15</t>
  </si>
  <si>
    <t>Brave But Doomed BBD16, Tiger Route- The Battle of Arnhem 1944 OP 16</t>
  </si>
  <si>
    <t>Witches Cauldron: Arnhem 1944 1; Tiger Rout: Arnhem 1944 OP1</t>
  </si>
  <si>
    <t>Witches Cauldron: Arnhem 1944 2; Tiger Rout: Arnhem 1944 OP2</t>
  </si>
  <si>
    <t>Witches Cauldron: Arnhem 1944 3; Tiger Rout: Arnhem 1944 OP3</t>
  </si>
  <si>
    <t>Witches Cauldron: Arnhem 1944 4; Tiger Rout: Arnhem 1944 OP4</t>
  </si>
  <si>
    <t>Witches Cauldron: Arnhem 1944 5; Tiger Rout: Arnhem 1944 OP5</t>
  </si>
  <si>
    <t>Witches Cauldron: Arnhem 1944 6; Tiger Rout: Arnhem 1944 OP6</t>
  </si>
  <si>
    <t>Witches Cauldron: Arnhem 1944 7; Tiger Rout: Arnhem 1944 OP7</t>
  </si>
  <si>
    <t>Witches Cauldron: Arnhem 1944 8; Tiger Rout: Arnhem 1944 OP8</t>
  </si>
  <si>
    <t>Witches Cauldron: Arnhem 1944 9; Tiger Rout: Arnhem 1944 OP9</t>
  </si>
  <si>
    <t>Witches Cauldron: Arnhem 1944 10; Tiger Rout: Arnhem 1944 OP10</t>
  </si>
  <si>
    <t>Witches Cauldron: Arnhem 1944 11; Tiger Rout: Arnhem 1944 OP11</t>
  </si>
  <si>
    <t>Witches Cauldron: Arnhem 1944 12; Tiger Rout: Arnhem 1944 OP12</t>
  </si>
  <si>
    <t>Witches Cauldron: Arnhem 1944 13; Tiger Rout: Arnhem 1944 OP13</t>
  </si>
  <si>
    <t>Witches Cauldron: Arnhem 1944 14; Tiger Rout: Arnhem 1944 OP14</t>
  </si>
  <si>
    <t>Witches Cauldron: Arnhem 1944 15; Tiger Rout: Arnhem 1944 OP15</t>
  </si>
  <si>
    <t>Witches Cauldron: Arnhem 1944 16; Tiger Rout: Arnhem 1944 OP16</t>
  </si>
  <si>
    <t>Hurtgan Surprise 1</t>
  </si>
  <si>
    <t>Hurtgan Surprise 2</t>
  </si>
  <si>
    <t>Hurtgan Surprise 3</t>
  </si>
  <si>
    <t>Hurtgan Surprise 4</t>
  </si>
  <si>
    <t>Hurtgen Surprise BM 1</t>
  </si>
  <si>
    <t>Hurtgen Surprise BM 2</t>
  </si>
  <si>
    <t>Hurtgen Surprise BM 3</t>
  </si>
  <si>
    <t>Hurtgen Surprise BM 4</t>
  </si>
  <si>
    <t>Brecourt Manor/ Strasse BM 1</t>
  </si>
  <si>
    <t>Brecourt Manor/ Strasse BM 2</t>
  </si>
  <si>
    <t>Brecourt Manor/ Strasse BM 3;  all Armor scenario</t>
  </si>
  <si>
    <t>Brecourt Manor/ Strasse BM 4</t>
  </si>
  <si>
    <t>Brecourt Manor/ Strasse Strasse 1; BoB Normandy BoB II 1</t>
  </si>
  <si>
    <t>Brecourt Manor/ Strasse Strasse 2;BoB Normandy BoB II 2</t>
  </si>
  <si>
    <t>Brecourt Manor/ Strasse Strasse 3</t>
  </si>
  <si>
    <t>Brecourt Manor/ Strasse Strasse 4</t>
  </si>
  <si>
    <t>Petty's War (2017)</t>
  </si>
  <si>
    <t>Carnage At Cassino CG 1</t>
  </si>
  <si>
    <t>Carnage At Cassino CG 2</t>
  </si>
  <si>
    <t>Carnage At Cassino CG 3</t>
  </si>
  <si>
    <t>Carnage At Cassino CG 4</t>
  </si>
  <si>
    <r>
      <t>Ici Belevedere -</t>
    </r>
    <r>
      <rPr>
        <i/>
        <sz val="10"/>
        <color theme="4"/>
        <rFont val="Calibri"/>
        <family val="2"/>
        <scheme val="minor"/>
      </rPr>
      <t xml:space="preserve"> version 2.0</t>
    </r>
  </si>
  <si>
    <t>Gustav's Graveyard CAC CG 1</t>
  </si>
  <si>
    <t>Gustav's Graveyard CAC CG 2</t>
  </si>
  <si>
    <t>Gustav's Graveyard CAC CG 3</t>
  </si>
  <si>
    <t>Gustav's Graveyard CAC CG 4</t>
  </si>
  <si>
    <t>Gustav's Graveyard GG 1</t>
  </si>
  <si>
    <t>Gustav's Graveyard GG 2</t>
  </si>
  <si>
    <t>Gustav's Graveyard GG 3</t>
  </si>
  <si>
    <t>Gustav's Graveyard GG 4</t>
  </si>
  <si>
    <t>Gustav's Graveyard GG 5</t>
  </si>
  <si>
    <t>Gustav's Graveyard GG 6</t>
  </si>
  <si>
    <t>Gustav's Graveyard GG 7</t>
  </si>
  <si>
    <t>Gustav's Graveyard GG 8</t>
  </si>
  <si>
    <t>Kursk: Devil's Domain</t>
  </si>
  <si>
    <t>Cemetary Hill</t>
  </si>
  <si>
    <t>Cornfield Boys</t>
  </si>
  <si>
    <t>Bears on the Prowl</t>
  </si>
  <si>
    <t>Strret Fighting Men</t>
  </si>
  <si>
    <t xml:space="preserve">Devil's Domain II DD01 </t>
  </si>
  <si>
    <t>Devil's Domain II DD02</t>
  </si>
  <si>
    <t xml:space="preserve">Devil's Domain II DD03 </t>
  </si>
  <si>
    <t xml:space="preserve">Devil's Domain II DD04 </t>
  </si>
  <si>
    <t xml:space="preserve">Devil's Domain II DD05 </t>
  </si>
  <si>
    <t xml:space="preserve">Devil's Domain II DD06 </t>
  </si>
  <si>
    <t xml:space="preserve">Devil's Domain II DD07 </t>
  </si>
  <si>
    <t xml:space="preserve">Devil's Domain II DD08 </t>
  </si>
  <si>
    <t>Devil's Domain II DD09</t>
  </si>
  <si>
    <t xml:space="preserve">Devil's Domain II DD010 </t>
  </si>
  <si>
    <t>Devil's Domain II DD011</t>
  </si>
  <si>
    <t>Devil's Domain II DD012</t>
  </si>
  <si>
    <t xml:space="preserve">Devil's Domain II DD013 </t>
  </si>
  <si>
    <t xml:space="preserve">Devil's Domain II DD014 </t>
  </si>
  <si>
    <t xml:space="preserve">Devil's Domain II DD015 </t>
  </si>
  <si>
    <t xml:space="preserve">Devil's Domain II DD016 </t>
  </si>
  <si>
    <t>Devil's Domain II DD017</t>
  </si>
  <si>
    <t>Devil's Domain II DD018</t>
  </si>
  <si>
    <t>Dien Bien Phu: The French Indochina War 1954</t>
  </si>
  <si>
    <t>Dien Bien Phu: The French Indochina War 1954 -2nd Edition DBP 1</t>
  </si>
  <si>
    <t>Dien Bien Phu: The French Indochina War 1954 -2nd Edition DBP 2</t>
  </si>
  <si>
    <t>Dien Bien Phu: The French Indochina War 1954 -2nd Edition DBP 3</t>
  </si>
  <si>
    <t>Dien Bien Phu: The French Indochina War 1954 -2nd Edition DBP 4</t>
  </si>
  <si>
    <t>Dien Bien Phu: The French Indochina War 1954 -2nd Edition DBP 5</t>
  </si>
  <si>
    <t>Dien Bien Phu: The French Indochina War 1954 -2nd Edition DBP 6</t>
  </si>
  <si>
    <t>Dien Bien Phu: The French Indochina War 1954 -2nd Edition DBP 7</t>
  </si>
  <si>
    <t>Dien Bien Phu: The French Indochina War 1954 -2nd Edition DBP 8</t>
  </si>
  <si>
    <t>Dien Bien Phu: The French Indochina War 1954 -2nd Edition DBP 9</t>
  </si>
  <si>
    <t>Dien Bien Phu: The French Indochina War 1954 -2nd Edition DBP 10</t>
  </si>
  <si>
    <t>Dien Bien Phu: The French Indochina War 1954 -2nd Edition DBP 11</t>
  </si>
  <si>
    <t>Dien Bien Phu: The French Indochina War 1954 -2nd Edition DBP 12</t>
  </si>
  <si>
    <t>Dien Bien Phu: The French Indochina War 1954 -2nd Edition DBP 13</t>
  </si>
  <si>
    <t>Dien Bien Phu: The French Indochina War 1954 -2nd Edition DBP 14</t>
  </si>
  <si>
    <t>Dien Bien Phu: The French Indochina War 1954 -2nd Edition DBP 15</t>
  </si>
  <si>
    <t>Critical Hit Issue 7.1 DBP16; DBP: The French Indochina War 1954 DBP 16</t>
  </si>
  <si>
    <t>Critical Hit Issue 7.1 DBP17; DBP: The French Indochina War 1954 DBP 17</t>
  </si>
  <si>
    <t>Critical Hit Issue 7.1 DBP18; DBP: The French Indochina War 1954 DBP 18</t>
  </si>
  <si>
    <t>Eastern Front 1941: The Spanish Blue Division (2015)</t>
  </si>
  <si>
    <t>Hell on the Eastern Front: Spanish Fury 1</t>
  </si>
  <si>
    <t>Hell on the Eastern Front: Spanish Fury 2</t>
  </si>
  <si>
    <t>Hell on the Eastern Front: Spanish Fury 3</t>
  </si>
  <si>
    <t>Hell on the Eastern Front: Spanish Fury 4</t>
  </si>
  <si>
    <t>Hell on the Eastern Front: Spanish Fury 5</t>
  </si>
  <si>
    <t>Hell on the Eastern Front: Spanish Fury 6</t>
  </si>
  <si>
    <t>Hell on the Eastern Front: Spanish Fury 7</t>
  </si>
  <si>
    <t>Hell on the Eastern Front: Spanish Fury 8</t>
  </si>
  <si>
    <t>Ridge Runners of Toktong Pass (2016)</t>
  </si>
  <si>
    <t>The Chosen Few 1; Ridge Runners from Toktong Pass 1</t>
  </si>
  <si>
    <t>The Chosen Few 2; Ridge Runners from Toktong Pass 2</t>
  </si>
  <si>
    <t>The Chosen Few 3; Ridge Runners from Toktong Pass 3</t>
  </si>
  <si>
    <t>The Chosen Few 4; Ridge Runners from Toktong Pass 4</t>
  </si>
  <si>
    <t>The Chosen Few 5; Ridge Runners from Toktong Pass 5</t>
  </si>
  <si>
    <t>The Chosen Few 6; Ridge Runners from Toktong Pass 6</t>
  </si>
  <si>
    <t>The Chosen Few 7; Ridge Runners from Toktong Pass 7</t>
  </si>
  <si>
    <t>The Chosen Few 8; Ridge Runners from Toktong Pass 8</t>
  </si>
  <si>
    <t>The Chosen Few 9; Ridge Runners from Toktong Pass 9</t>
  </si>
  <si>
    <t>The Chosen Few 10; Ridge Runners from Toktong Pass 10</t>
  </si>
  <si>
    <t>Fire and Ice: Finland at War 22</t>
  </si>
  <si>
    <t>Bloody Omaha East -Last Word Edition (2015)</t>
  </si>
  <si>
    <r>
      <t>ASL Module 13: Rising Sun 2</t>
    </r>
    <r>
      <rPr>
        <u/>
        <vertAlign val="superscript"/>
        <sz val="10"/>
        <rFont val="Calibri"/>
        <family val="2"/>
        <scheme val="minor"/>
      </rPr>
      <t>nd</t>
    </r>
    <r>
      <rPr>
        <u/>
        <sz val="10"/>
        <rFont val="Calibri"/>
        <family val="2"/>
        <scheme val="minor"/>
      </rPr>
      <t xml:space="preserve"> Edition</t>
    </r>
  </si>
  <si>
    <r>
      <t>ASL Module 11: Doomed Battalions 3</t>
    </r>
    <r>
      <rPr>
        <u/>
        <vertAlign val="superscript"/>
        <sz val="10"/>
        <rFont val="Calibri"/>
        <family val="2"/>
        <scheme val="minor"/>
      </rPr>
      <t>rd</t>
    </r>
    <r>
      <rPr>
        <u/>
        <sz val="10"/>
        <rFont val="Calibri"/>
        <family val="2"/>
        <scheme val="minor"/>
      </rPr>
      <t xml:space="preserve"> Edition</t>
    </r>
  </si>
  <si>
    <r>
      <t>German</t>
    </r>
    <r>
      <rPr>
        <vertAlign val="superscript"/>
        <sz val="10"/>
        <rFont val="Calibri"/>
        <family val="2"/>
        <scheme val="minor"/>
      </rPr>
      <t xml:space="preserve">  BFP OS</t>
    </r>
  </si>
  <si>
    <t>OS HBR are in effect w D: AE</t>
  </si>
  <si>
    <t>OS HBR are in effect w D: Air1 w A: AE</t>
  </si>
  <si>
    <t>Mist (E3.32), OS HBR are in effect w A: AE</t>
  </si>
  <si>
    <t>OS HBR are in effect w A: AE</t>
  </si>
  <si>
    <t>OS HBR are in effect, Mist (E3.32) w D: AE</t>
  </si>
  <si>
    <r>
      <t>American</t>
    </r>
    <r>
      <rPr>
        <vertAlign val="superscript"/>
        <sz val="10"/>
        <rFont val="Calibri"/>
        <family val="2"/>
        <scheme val="minor"/>
      </rPr>
      <t xml:space="preserve">  BFP OS</t>
    </r>
  </si>
  <si>
    <t>Betrayed by General Winter (2015)</t>
  </si>
  <si>
    <t>Omaha West Monster Edition (2015)</t>
  </si>
  <si>
    <t>Genesis II: The Arab Isreali Wars (2013)</t>
  </si>
  <si>
    <t>Genesis III: The Arab-Israeli Wars 1948 - 1967</t>
  </si>
  <si>
    <t>G3 01</t>
  </si>
  <si>
    <t>G3 02</t>
  </si>
  <si>
    <t>G3 04</t>
  </si>
  <si>
    <t>G3 05</t>
  </si>
  <si>
    <t>G3 06</t>
  </si>
  <si>
    <t>G3 07</t>
  </si>
  <si>
    <t>G3 08</t>
  </si>
  <si>
    <t>G3 09</t>
  </si>
  <si>
    <t>G3 10</t>
  </si>
  <si>
    <t>G3 11</t>
  </si>
  <si>
    <t>G3 12</t>
  </si>
  <si>
    <t>G3 13</t>
  </si>
  <si>
    <r>
      <t>Israeli</t>
    </r>
    <r>
      <rPr>
        <vertAlign val="superscript"/>
        <sz val="10"/>
        <rFont val="Calibri"/>
        <family val="2"/>
        <scheme val="minor"/>
      </rPr>
      <t xml:space="preserve"> CH: Genesis Iii</t>
    </r>
  </si>
  <si>
    <r>
      <t>Egyptian</t>
    </r>
    <r>
      <rPr>
        <vertAlign val="superscript"/>
        <sz val="10"/>
        <rFont val="Calibri"/>
        <family val="2"/>
        <scheme val="minor"/>
      </rPr>
      <t xml:space="preserve"> CH: Genesis III</t>
    </r>
  </si>
  <si>
    <t>CH: G6 w CH: G7</t>
  </si>
  <si>
    <r>
      <t>Israeli</t>
    </r>
    <r>
      <rPr>
        <vertAlign val="superscript"/>
        <sz val="10"/>
        <rFont val="Calibri"/>
        <family val="2"/>
        <scheme val="minor"/>
      </rPr>
      <t xml:space="preserve"> CH: Genesis III</t>
    </r>
  </si>
  <si>
    <t>CH: G3 w CH: G4</t>
  </si>
  <si>
    <t>Genesis II Genesis  1</t>
  </si>
  <si>
    <t>Genesis I Genesis  2</t>
  </si>
  <si>
    <t>Genesis II Genesis  3</t>
  </si>
  <si>
    <t>Genesis II Genesis  4</t>
  </si>
  <si>
    <t>Genesis II Genesis  5</t>
  </si>
  <si>
    <t>Genesis II Genesis  6</t>
  </si>
  <si>
    <t>Genesis II Genesis  7</t>
  </si>
  <si>
    <t>Genesis 48: Genesis 4; Genesis II: Genesis II 4</t>
  </si>
  <si>
    <t>Genesis 48: Genesis 5; Genesis II: Genesis II 5</t>
  </si>
  <si>
    <t>Genesis 48: Genesis 6; Genesis II: Genesis II 6</t>
  </si>
  <si>
    <t>CH: G2 w CH: G1</t>
  </si>
  <si>
    <t>Palestinian Prokorhova -version 2.0</t>
  </si>
  <si>
    <r>
      <t>Arab</t>
    </r>
    <r>
      <rPr>
        <vertAlign val="superscript"/>
        <sz val="10"/>
        <rFont val="Calibri"/>
        <family val="2"/>
        <scheme val="minor"/>
      </rPr>
      <t xml:space="preserve"> CH: Genesis IIII</t>
    </r>
  </si>
  <si>
    <t>Critical Hit Issue 6.3 Genesis 16; Genesis 48: Genesis 9; Genesis II: Genesis II 9</t>
  </si>
  <si>
    <t>G3 14</t>
  </si>
  <si>
    <t>CH: G4 w CH: G1</t>
  </si>
  <si>
    <t>Genesis 48: Genesis 14; Genesis II: Genesis II 10</t>
  </si>
  <si>
    <t>Critical Hit Issue 6.3 Genesis 17; Genesis II: Genesis II 11</t>
  </si>
  <si>
    <t>CH: G4 w CH: G7</t>
  </si>
  <si>
    <t>Critical Hit Issue 6.3 Genesis 18; Genesis II: Genesis 15</t>
  </si>
  <si>
    <t>CH: G2 w CH: G5 w CH: G6</t>
  </si>
  <si>
    <t>Genesis 48: Genesis 11; Genesis II: Genesis II 16</t>
  </si>
  <si>
    <t>CH: G1 w CH: G2</t>
  </si>
  <si>
    <r>
      <t xml:space="preserve">Genesis 48 Genesis 12; Genesis II Genesis 17   </t>
    </r>
    <r>
      <rPr>
        <i/>
        <sz val="10"/>
        <color theme="4"/>
        <rFont val="Calibri"/>
        <family val="2"/>
        <scheme val="minor"/>
      </rPr>
      <t>-all Armor scenario-</t>
    </r>
  </si>
  <si>
    <t>Genesis II: Genesis II 18</t>
  </si>
  <si>
    <t>CH: G3 w CH: G5 w CH: G6 w CH: G7</t>
  </si>
  <si>
    <r>
      <t>Jordanian</t>
    </r>
    <r>
      <rPr>
        <vertAlign val="superscript"/>
        <sz val="10"/>
        <rFont val="Calibri"/>
        <family val="2"/>
        <scheme val="minor"/>
      </rPr>
      <t xml:space="preserve"> CH: Genesis III</t>
    </r>
  </si>
  <si>
    <t>Genesis II: Genesis II 19</t>
  </si>
  <si>
    <r>
      <rPr>
        <sz val="10"/>
        <color rgb="FFFF0000"/>
        <rFont val="Calibri"/>
        <family val="2"/>
        <scheme val="minor"/>
      </rPr>
      <t>CH: G1 w CH: G2</t>
    </r>
    <r>
      <rPr>
        <sz val="10"/>
        <rFont val="Calibri"/>
        <family val="2"/>
        <scheme val="minor"/>
      </rPr>
      <t xml:space="preserve"> w CH: G4 w CH: G7</t>
    </r>
  </si>
  <si>
    <t>Genesis II: Genesis II 21</t>
  </si>
  <si>
    <t>CH: G7 w CH: G5 w CH: G6</t>
  </si>
  <si>
    <r>
      <t xml:space="preserve">Genesis II: Genesis II 22  </t>
    </r>
    <r>
      <rPr>
        <i/>
        <sz val="10"/>
        <color theme="4"/>
        <rFont val="Calibri"/>
        <family val="2"/>
        <scheme val="minor"/>
      </rPr>
      <t>-all armor scenario</t>
    </r>
  </si>
  <si>
    <t>Stonne 1940: Stonne 1; Stonne Heights: SH1</t>
  </si>
  <si>
    <t>Stonne 1940: Stonne 2; Stonne Heights: SH2</t>
  </si>
  <si>
    <t>Stonne 1940: Stonne 3; Stonne Heights: SH3</t>
  </si>
  <si>
    <t>Stonne 1940: Stonne 4; Stonne Heights: SH4</t>
  </si>
  <si>
    <t>Stonne 1940: Stonne 5; Stonne Heights: SH5</t>
  </si>
  <si>
    <t>Stonne 1940: Stonne 6; Stonne Heights: SH6</t>
  </si>
  <si>
    <t>Stonne Heights SH7</t>
  </si>
  <si>
    <t>Stonne Heights SH8</t>
  </si>
  <si>
    <t>Stonne Heights SH9</t>
  </si>
  <si>
    <t>Stonne Heights SH10</t>
  </si>
  <si>
    <t>Stonne Heights SH11</t>
  </si>
  <si>
    <t>Stonne Heights SH12</t>
  </si>
  <si>
    <t>Stonne Heights SH13</t>
  </si>
  <si>
    <t>Stonne Heights SH14</t>
  </si>
  <si>
    <t>Stonne Heights SH15</t>
  </si>
  <si>
    <t>Stonne Heights SH16</t>
  </si>
  <si>
    <t>Hell's Bridgehead Upgrade kit (2005)</t>
  </si>
  <si>
    <t>Hell's Bridgehead 3 (2011)</t>
  </si>
  <si>
    <t>Hell's Bridgehead 3</t>
  </si>
  <si>
    <t>Hell's Bridgehead: Kursk 1943</t>
  </si>
  <si>
    <t>Hell's Bridgehead: Kursk 1943 HB1</t>
  </si>
  <si>
    <t>Hell's Bridgehead: Kursk 1943 HB2</t>
  </si>
  <si>
    <t>Hell's Bridgehead: Kursk 1943 HB3</t>
  </si>
  <si>
    <t>Hell's Bridgehead: Kursk 1943 HB4</t>
  </si>
  <si>
    <t>Hell's Bridgehead: Kursk 1943 HB5</t>
  </si>
  <si>
    <t>Hell's Bridgehead: Kursk 1943 HB6</t>
  </si>
  <si>
    <t>Hell's Bridgehead: Kursk 1943 HB7</t>
  </si>
  <si>
    <t>Hell's Bridgehead: Kursk 1943 HB8</t>
  </si>
  <si>
    <t>Hell's Bridgehead 3 HB1</t>
  </si>
  <si>
    <t>Hell's Bridgehead 3 HB2</t>
  </si>
  <si>
    <t>Hell's Bridgehead 3 HB3</t>
  </si>
  <si>
    <t>Hell's Bridgehead 3 HB4</t>
  </si>
  <si>
    <t>Hell's Bridgehead 3 HB5</t>
  </si>
  <si>
    <t>Hell's Bridgehead 3 HB6</t>
  </si>
  <si>
    <t>Hell's Bridgehead 3 HB7</t>
  </si>
  <si>
    <t>Hell's Bridgehead 3 HB8</t>
  </si>
  <si>
    <t>Heroes 1: HP1</t>
  </si>
  <si>
    <t>Heroes 1: HP2</t>
  </si>
  <si>
    <t>Heroes 1: HP3</t>
  </si>
  <si>
    <t>Heroes 1: HP4</t>
  </si>
  <si>
    <t>Heroes 1: HP5</t>
  </si>
  <si>
    <t>Heroes 1: HP6</t>
  </si>
  <si>
    <t>Heroes 1: HP7</t>
  </si>
  <si>
    <t>Heroes 1: HP8</t>
  </si>
  <si>
    <t>Heroes 2 HP16</t>
  </si>
  <si>
    <t>Heroes 2 HP9</t>
  </si>
  <si>
    <t>Heroes 2 HP10</t>
  </si>
  <si>
    <t>Heroes 2 HP11</t>
  </si>
  <si>
    <t>Heroes 2 HP12</t>
  </si>
  <si>
    <t>Heroes 2 HP13</t>
  </si>
  <si>
    <t>Heroes 2 HP14</t>
  </si>
  <si>
    <t>Heroes 2 HP15</t>
  </si>
  <si>
    <t>Heroes 3 HP17</t>
  </si>
  <si>
    <t>Heroes 3 HP18</t>
  </si>
  <si>
    <t>Heroes 3 HP19</t>
  </si>
  <si>
    <t>Heroes 3 HP20</t>
  </si>
  <si>
    <t>Heroes 3 HP21</t>
  </si>
  <si>
    <t>Heroes 3 HP22</t>
  </si>
  <si>
    <t>Heroes 3 HP23</t>
  </si>
  <si>
    <t>Heroes 3 HP24</t>
  </si>
  <si>
    <t>Heroes 3 HP25</t>
  </si>
  <si>
    <t>Heroes 3 HP26</t>
  </si>
  <si>
    <t>Critical Hit Issue 7.2 RP5(c), Rout Report Issue 4.3 Z 5 &amp; Rout Pak II  5; Heroes 4:HP23</t>
  </si>
  <si>
    <t>Heroes 4: HP24</t>
  </si>
  <si>
    <t>Heroes 4: HP25</t>
  </si>
  <si>
    <t>Heroes 4: HP26</t>
  </si>
  <si>
    <t>Aussie Tournament Pack BC4; Heroes 4: HP26</t>
  </si>
  <si>
    <t>Heroes 4: HP27</t>
  </si>
  <si>
    <t>Heroes 4: HP28</t>
  </si>
  <si>
    <t>Heroes 4: HP29</t>
  </si>
  <si>
    <t>Heroes 4: HP30</t>
  </si>
  <si>
    <t>Heroes 4: HP31</t>
  </si>
  <si>
    <t>Heroes 4: HP32</t>
  </si>
  <si>
    <t>Heroes 4: HP33</t>
  </si>
  <si>
    <t>Hill of Blood: Battle for Stalingrad at Mamayev Kurgan I</t>
  </si>
  <si>
    <t>Mamayev Kurgan II: HoB16</t>
  </si>
  <si>
    <t>Invasion Palestine: War of Independence 1948</t>
  </si>
  <si>
    <t>InvPal 1</t>
  </si>
  <si>
    <t>InvPal 2</t>
  </si>
  <si>
    <t>InvPal 3</t>
  </si>
  <si>
    <t>InvPal 4</t>
  </si>
  <si>
    <t>InvPal 5</t>
  </si>
  <si>
    <t>InvPal 6</t>
  </si>
  <si>
    <t>InvPal 7</t>
  </si>
  <si>
    <t>InvPal 8</t>
  </si>
  <si>
    <t>Genesis 48: Genesis 1; Genesis II Genesis  1</t>
  </si>
  <si>
    <t>CH: G14 w CH: G16</t>
  </si>
  <si>
    <t>Genesis 48 Genesis 3; Genesis II Genesis 9</t>
  </si>
  <si>
    <t>CH: G3 w CH: G10 w CH: G11 w CH: G12 w CH: G13 w CH: G15</t>
  </si>
  <si>
    <t>Genesis 48: Genesis 7; Genesis II: Genesis 7</t>
  </si>
  <si>
    <r>
      <rPr>
        <sz val="10"/>
        <color rgb="FFFF0000"/>
        <rFont val="Calibri"/>
        <family val="2"/>
        <scheme val="minor"/>
      </rPr>
      <t>CH: G10</t>
    </r>
    <r>
      <rPr>
        <sz val="10"/>
        <rFont val="Calibri"/>
        <family val="2"/>
        <scheme val="minor"/>
      </rPr>
      <t xml:space="preserve"> w CH: G14 w </t>
    </r>
    <r>
      <rPr>
        <sz val="10"/>
        <color rgb="FFFF0000"/>
        <rFont val="Calibri"/>
        <family val="2"/>
        <scheme val="minor"/>
      </rPr>
      <t>CH: G15</t>
    </r>
  </si>
  <si>
    <t>Genesis 48: Genesis 8; Genesis II: Genesis 8</t>
  </si>
  <si>
    <t>CH: G1 w CH: G2 w CH: G4 w CH: G8 w CH: G11 w CH: G15</t>
  </si>
  <si>
    <t>Genesis 48: Genesis 15; Genesis II: Genesis 12</t>
  </si>
  <si>
    <t>CH: G10 w CH: G11 w CH: G4 w CH: G17</t>
  </si>
  <si>
    <t>Near Hill 113 and Kawkba, the Negev</t>
  </si>
  <si>
    <t>CH: G4 w CH: G15</t>
  </si>
  <si>
    <t>Genesis II: Genesis 20</t>
  </si>
  <si>
    <t>CH: G3 w CH: G16</t>
  </si>
  <si>
    <t>Kibbutz Mishmar Haemek, Palestine Mandate</t>
  </si>
  <si>
    <t>CH: G10 w CH: G16</t>
  </si>
  <si>
    <t>Backhand Blow: BB1</t>
  </si>
  <si>
    <t>Backhand Blow: BB10</t>
  </si>
  <si>
    <t>Backhand Blow: BB2</t>
  </si>
  <si>
    <t>Backhand Blow: BB3</t>
  </si>
  <si>
    <t>Backhand Blow: BB4</t>
  </si>
  <si>
    <t>Backhand Blow: BB5</t>
  </si>
  <si>
    <t>Backhand Blow: BB6</t>
  </si>
  <si>
    <t>Backhand Blow: BB7</t>
  </si>
  <si>
    <t>Backhand Blow: BB8</t>
  </si>
  <si>
    <t>Backhand Blow: BB9</t>
  </si>
  <si>
    <t>Ponyri Monster (2014)</t>
  </si>
  <si>
    <t>Kursk: Devil's Domain (2010)</t>
  </si>
  <si>
    <t>Gates of Hell: The Battle of Kursk at Ponyri 2 (2014)</t>
  </si>
  <si>
    <t>Ponyri Monster 2</t>
  </si>
  <si>
    <t>Los Vosges Nightmare: Operation Nordwind (2016)</t>
  </si>
  <si>
    <t>Devil's Domain II: The Battle of Kursk at Ponyri (2014)</t>
  </si>
  <si>
    <t>Jurusalem Siege: Arab Isreali Wars</t>
  </si>
  <si>
    <t>Jeru 48 1</t>
  </si>
  <si>
    <t>Jeru 48 2</t>
  </si>
  <si>
    <t>Jeru 48 3</t>
  </si>
  <si>
    <t>Jeru 48 4</t>
  </si>
  <si>
    <t>Jeru 48 5</t>
  </si>
  <si>
    <t>Jeru 67 1</t>
  </si>
  <si>
    <t>Jeru CG 1</t>
  </si>
  <si>
    <t>Jerusalem, Isreal</t>
  </si>
  <si>
    <t>CH: Old Jerusalem Map</t>
  </si>
  <si>
    <t>A Place of Wailing</t>
  </si>
  <si>
    <t>Old City, Jurusalem</t>
  </si>
  <si>
    <r>
      <t xml:space="preserve">Invasion Palestine: War of Independence 1948 (2018)  </t>
    </r>
    <r>
      <rPr>
        <i/>
        <sz val="10"/>
        <color rgb="FFFF0000"/>
        <rFont val="Calibri"/>
        <family val="2"/>
        <scheme val="minor"/>
      </rPr>
      <t>-CH Genesis Project</t>
    </r>
  </si>
  <si>
    <r>
      <t xml:space="preserve">Uzi's War -The Six Day War (2018)  </t>
    </r>
    <r>
      <rPr>
        <i/>
        <sz val="10"/>
        <color rgb="FFFF0000"/>
        <rFont val="Calibri"/>
        <family val="2"/>
        <scheme val="minor"/>
      </rPr>
      <t>-CH Genesis Project</t>
    </r>
  </si>
  <si>
    <t>Jurusalem '48</t>
  </si>
  <si>
    <t>O' Jurusalem</t>
  </si>
  <si>
    <r>
      <t>Jurusalem Siege: Arab Isreali Wars (2018) -</t>
    </r>
    <r>
      <rPr>
        <i/>
        <sz val="10"/>
        <color rgb="FFFF0000"/>
        <rFont val="Calibri"/>
        <family val="2"/>
        <scheme val="minor"/>
      </rPr>
      <t>CH Genesis Project</t>
    </r>
  </si>
  <si>
    <t>First Reply</t>
  </si>
  <si>
    <t>Sub Baher, Isreal</t>
  </si>
  <si>
    <t>CH: G1 w CH: G2 w CH: G4 w CH: G17</t>
  </si>
  <si>
    <t>Ammunition Hill</t>
  </si>
  <si>
    <t>Jurusalem, Isreal</t>
  </si>
  <si>
    <t>CH: G9 w CH: G17</t>
  </si>
  <si>
    <t>Road to the West bank</t>
  </si>
  <si>
    <t>Along the road to the West Bank, Jordan</t>
  </si>
  <si>
    <t>CH: G12</t>
  </si>
  <si>
    <t>Beaten to the Punch</t>
  </si>
  <si>
    <t>Tel El-Ful, Isreal</t>
  </si>
  <si>
    <t>CH: G11 w CH: G12</t>
  </si>
  <si>
    <t>Genesis '48: Genesis 9</t>
  </si>
  <si>
    <t>Jerusalem Siege: Jeru48 01</t>
  </si>
  <si>
    <t>Genesis '48: Genesis 13</t>
  </si>
  <si>
    <r>
      <t xml:space="preserve">Gate Crashing </t>
    </r>
    <r>
      <rPr>
        <i/>
        <sz val="10"/>
        <color theme="4"/>
        <rFont val="Calibri"/>
        <family val="2"/>
        <scheme val="minor"/>
      </rPr>
      <t>-version 1.2</t>
    </r>
  </si>
  <si>
    <r>
      <t xml:space="preserve">The Monastery </t>
    </r>
    <r>
      <rPr>
        <i/>
        <sz val="10"/>
        <color theme="4"/>
        <rFont val="Calibri"/>
        <family val="2"/>
        <scheme val="minor"/>
      </rPr>
      <t>-version 1.2</t>
    </r>
  </si>
  <si>
    <r>
      <t>All the King's Horses</t>
    </r>
    <r>
      <rPr>
        <i/>
        <sz val="10"/>
        <color theme="4"/>
        <rFont val="Calibri"/>
        <family val="2"/>
        <scheme val="minor"/>
      </rPr>
      <t xml:space="preserve"> - version 3.2</t>
    </r>
  </si>
  <si>
    <r>
      <t>The Clearing</t>
    </r>
    <r>
      <rPr>
        <i/>
        <sz val="10"/>
        <color theme="4"/>
        <rFont val="Calibri"/>
        <family val="2"/>
        <scheme val="minor"/>
      </rPr>
      <t xml:space="preserve"> - version 1.1</t>
    </r>
  </si>
  <si>
    <t>Genesis 48 Genesis 13; Jerusalem Siege: Jeru48 02</t>
  </si>
  <si>
    <t>Jurusalem Siege: Jeru 48 3</t>
  </si>
  <si>
    <r>
      <t>One Puka, Puka</t>
    </r>
    <r>
      <rPr>
        <i/>
        <sz val="10"/>
        <rFont val="Calibri"/>
        <family val="2"/>
        <scheme val="minor"/>
      </rPr>
      <t xml:space="preserve"> (a.k.a. A First Swing For Blood)</t>
    </r>
  </si>
  <si>
    <r>
      <t xml:space="preserve">Guerrillas In the Mist - </t>
    </r>
    <r>
      <rPr>
        <i/>
        <sz val="10"/>
        <rFont val="Calibri"/>
        <family val="2"/>
        <scheme val="minor"/>
      </rPr>
      <t>version 1.2</t>
    </r>
  </si>
  <si>
    <r>
      <t xml:space="preserve">Michelin Impassable - </t>
    </r>
    <r>
      <rPr>
        <i/>
        <sz val="10"/>
        <rFont val="Calibri"/>
        <family val="2"/>
        <scheme val="minor"/>
      </rPr>
      <t>version 2</t>
    </r>
  </si>
  <si>
    <r>
      <t xml:space="preserve">Buffalo Plunder </t>
    </r>
    <r>
      <rPr>
        <i/>
        <sz val="10"/>
        <rFont val="Calibri"/>
        <family val="2"/>
        <scheme val="minor"/>
      </rPr>
      <t xml:space="preserve">- revision 1 </t>
    </r>
  </si>
  <si>
    <r>
      <t>Hilfe Kommen</t>
    </r>
    <r>
      <rPr>
        <i/>
        <sz val="10"/>
        <rFont val="Calibri"/>
        <family val="2"/>
        <scheme val="minor"/>
      </rPr>
      <t xml:space="preserve"> - revision 1</t>
    </r>
  </si>
  <si>
    <r>
      <t xml:space="preserve">Spanish Horses </t>
    </r>
    <r>
      <rPr>
        <i/>
        <sz val="10"/>
        <rFont val="Calibri"/>
        <family val="2"/>
        <scheme val="minor"/>
      </rPr>
      <t>(Jeff Harris)</t>
    </r>
  </si>
  <si>
    <r>
      <t>Les Monstres Attaquent</t>
    </r>
    <r>
      <rPr>
        <i/>
        <sz val="10"/>
        <rFont val="Calibri"/>
        <family val="2"/>
        <scheme val="minor"/>
      </rPr>
      <t xml:space="preserve"> (French)</t>
    </r>
  </si>
  <si>
    <r>
      <t xml:space="preserve">A Walk In the Sun Part I - </t>
    </r>
    <r>
      <rPr>
        <i/>
        <sz val="10"/>
        <rFont val="Calibri"/>
        <family val="2"/>
        <scheme val="minor"/>
      </rPr>
      <t>version 6</t>
    </r>
  </si>
  <si>
    <r>
      <t xml:space="preserve">A Walk In the Sun Part II - </t>
    </r>
    <r>
      <rPr>
        <i/>
        <sz val="10"/>
        <rFont val="Calibri"/>
        <family val="2"/>
        <scheme val="minor"/>
      </rPr>
      <t>version 6</t>
    </r>
  </si>
  <si>
    <r>
      <t xml:space="preserve">To Capture An Outpost - </t>
    </r>
    <r>
      <rPr>
        <i/>
        <sz val="10"/>
        <rFont val="Calibri"/>
        <family val="2"/>
        <scheme val="minor"/>
      </rPr>
      <t>version 2</t>
    </r>
  </si>
  <si>
    <r>
      <t xml:space="preserve">Ample Protection - </t>
    </r>
    <r>
      <rPr>
        <i/>
        <sz val="10"/>
        <color rgb="FFFF0000"/>
        <rFont val="Calibri"/>
        <family val="2"/>
        <scheme val="minor"/>
      </rPr>
      <t>version 4</t>
    </r>
  </si>
  <si>
    <r>
      <t xml:space="preserve">Three Castle Bridge - </t>
    </r>
    <r>
      <rPr>
        <i/>
        <sz val="10"/>
        <rFont val="Calibri"/>
        <family val="2"/>
        <scheme val="minor"/>
      </rPr>
      <t>version 0.5</t>
    </r>
  </si>
  <si>
    <r>
      <t xml:space="preserve">Prelude - </t>
    </r>
    <r>
      <rPr>
        <i/>
        <sz val="10"/>
        <rFont val="Calibri"/>
        <family val="2"/>
        <scheme val="minor"/>
      </rPr>
      <t>version 0.2</t>
    </r>
  </si>
  <si>
    <r>
      <t xml:space="preserve">Everything Was Quiet - </t>
    </r>
    <r>
      <rPr>
        <i/>
        <sz val="10"/>
        <rFont val="Calibri"/>
        <family val="2"/>
        <scheme val="minor"/>
      </rPr>
      <t>version 0.1</t>
    </r>
  </si>
  <si>
    <r>
      <t xml:space="preserve">Rescue Mission - </t>
    </r>
    <r>
      <rPr>
        <i/>
        <sz val="10"/>
        <rFont val="Calibri"/>
        <family val="2"/>
        <scheme val="minor"/>
      </rPr>
      <t>version 0.2</t>
    </r>
  </si>
  <si>
    <r>
      <t xml:space="preserve">Out of the Fog - </t>
    </r>
    <r>
      <rPr>
        <i/>
        <sz val="10"/>
        <rFont val="Calibri"/>
        <family val="2"/>
        <scheme val="minor"/>
      </rPr>
      <t>version 0.1</t>
    </r>
  </si>
  <si>
    <r>
      <t xml:space="preserve">Hill 285 Chateau - </t>
    </r>
    <r>
      <rPr>
        <i/>
        <sz val="10"/>
        <rFont val="Calibri"/>
        <family val="2"/>
        <scheme val="minor"/>
      </rPr>
      <t>version 0.1</t>
    </r>
  </si>
  <si>
    <r>
      <t xml:space="preserve">Closing the Pincer - </t>
    </r>
    <r>
      <rPr>
        <i/>
        <sz val="10"/>
        <rFont val="Calibri"/>
        <family val="2"/>
        <scheme val="minor"/>
      </rPr>
      <t>version 0.1</t>
    </r>
  </si>
  <si>
    <r>
      <t xml:space="preserve">Beginning of the End - </t>
    </r>
    <r>
      <rPr>
        <i/>
        <sz val="10"/>
        <rFont val="Calibri"/>
        <family val="2"/>
        <scheme val="minor"/>
      </rPr>
      <t>version 0.1</t>
    </r>
  </si>
  <si>
    <r>
      <t xml:space="preserve">Death of a Company - </t>
    </r>
    <r>
      <rPr>
        <i/>
        <sz val="10"/>
        <rFont val="Calibri"/>
        <family val="2"/>
        <scheme val="minor"/>
      </rPr>
      <t>version 0.1</t>
    </r>
  </si>
  <si>
    <r>
      <t xml:space="preserve">Frères d’Arme - 2 </t>
    </r>
    <r>
      <rPr>
        <i/>
        <sz val="10"/>
        <rFont val="Calibri"/>
        <family val="2"/>
        <scheme val="minor"/>
      </rPr>
      <t>(French)</t>
    </r>
  </si>
  <si>
    <r>
      <t>Frères d’Arme - 4</t>
    </r>
    <r>
      <rPr>
        <i/>
        <sz val="10"/>
        <rFont val="Calibri"/>
        <family val="2"/>
        <scheme val="minor"/>
      </rPr>
      <t xml:space="preserve"> (French)</t>
    </r>
  </si>
  <si>
    <r>
      <t>Frères d’Arme - 5</t>
    </r>
    <r>
      <rPr>
        <i/>
        <sz val="10"/>
        <rFont val="Calibri"/>
        <family val="2"/>
        <scheme val="minor"/>
      </rPr>
      <t xml:space="preserve"> (French)</t>
    </r>
  </si>
  <si>
    <r>
      <t xml:space="preserve">Brecourt Manor - </t>
    </r>
    <r>
      <rPr>
        <i/>
        <sz val="10"/>
        <color rgb="FFFF0000"/>
        <rFont val="Calibri"/>
        <family val="2"/>
        <scheme val="minor"/>
      </rPr>
      <t>version 1.2</t>
    </r>
  </si>
  <si>
    <r>
      <t>Opération Brassard: Monte Costello</t>
    </r>
    <r>
      <rPr>
        <i/>
        <sz val="10"/>
        <rFont val="Calibri"/>
        <family val="2"/>
        <scheme val="minor"/>
      </rPr>
      <t xml:space="preserve"> (French)</t>
    </r>
  </si>
  <si>
    <r>
      <t>Opération Brassard: Porto Ferraio</t>
    </r>
    <r>
      <rPr>
        <i/>
        <sz val="10"/>
        <rFont val="Calibri"/>
        <family val="2"/>
        <scheme val="minor"/>
      </rPr>
      <t xml:space="preserve"> (French)</t>
    </r>
  </si>
  <si>
    <r>
      <t xml:space="preserve">Cinq Sur Cinq à Zembin </t>
    </r>
    <r>
      <rPr>
        <i/>
        <sz val="10"/>
        <rFont val="Calibri"/>
        <family val="2"/>
        <scheme val="minor"/>
      </rPr>
      <t>(French)</t>
    </r>
  </si>
  <si>
    <r>
      <t xml:space="preserve">Putot-en-Bessin-1 </t>
    </r>
    <r>
      <rPr>
        <i/>
        <sz val="10"/>
        <rFont val="Calibri"/>
        <family val="2"/>
        <scheme val="minor"/>
      </rPr>
      <t>(French)</t>
    </r>
  </si>
  <si>
    <r>
      <t>Putot-en-Bessin-2</t>
    </r>
    <r>
      <rPr>
        <i/>
        <sz val="10"/>
        <rFont val="Calibri"/>
        <family val="2"/>
        <scheme val="minor"/>
      </rPr>
      <t xml:space="preserve"> (French)</t>
    </r>
  </si>
  <si>
    <r>
      <t>Gamers Only Serie: Tragic Ball At Colombey</t>
    </r>
    <r>
      <rPr>
        <i/>
        <sz val="10"/>
        <rFont val="Calibri"/>
        <family val="2"/>
        <scheme val="minor"/>
      </rPr>
      <t xml:space="preserve"> - version 1.3</t>
    </r>
  </si>
  <si>
    <r>
      <t xml:space="preserve">The Agony of Doom </t>
    </r>
    <r>
      <rPr>
        <i/>
        <sz val="10"/>
        <rFont val="Calibri"/>
        <family val="2"/>
        <scheme val="minor"/>
      </rPr>
      <t>(ASL136 Remix)</t>
    </r>
  </si>
  <si>
    <r>
      <t xml:space="preserve">The Bruneval Raid - </t>
    </r>
    <r>
      <rPr>
        <i/>
        <sz val="10"/>
        <color rgb="FFFF0000"/>
        <rFont val="Calibri"/>
        <family val="2"/>
        <scheme val="minor"/>
      </rPr>
      <t>version 1.1</t>
    </r>
  </si>
  <si>
    <r>
      <t>On Our Own</t>
    </r>
    <r>
      <rPr>
        <i/>
        <sz val="10"/>
        <rFont val="Calibri"/>
        <family val="2"/>
        <scheme val="minor"/>
      </rPr>
      <t xml:space="preserve"> - version 0.02</t>
    </r>
  </si>
  <si>
    <r>
      <t>King Sherman</t>
    </r>
    <r>
      <rPr>
        <i/>
        <sz val="10"/>
        <rFont val="Calibri"/>
        <family val="2"/>
        <scheme val="minor"/>
      </rPr>
      <t xml:space="preserve"> - version 3</t>
    </r>
  </si>
  <si>
    <r>
      <t>Elsonborn Ridge</t>
    </r>
    <r>
      <rPr>
        <i/>
        <sz val="10"/>
        <rFont val="Calibri"/>
        <family val="2"/>
        <scheme val="minor"/>
      </rPr>
      <t xml:space="preserve"> - version 6.4</t>
    </r>
  </si>
  <si>
    <r>
      <t>The Pied Pipers</t>
    </r>
    <r>
      <rPr>
        <i/>
        <sz val="10"/>
        <rFont val="Calibri"/>
        <family val="2"/>
        <scheme val="minor"/>
      </rPr>
      <t xml:space="preserve"> - version 2.4</t>
    </r>
  </si>
  <si>
    <r>
      <t>Enemy of My Enemy</t>
    </r>
    <r>
      <rPr>
        <i/>
        <sz val="10"/>
        <rFont val="Calibri"/>
        <family val="2"/>
        <scheme val="minor"/>
      </rPr>
      <t xml:space="preserve"> - version 1.7</t>
    </r>
  </si>
  <si>
    <r>
      <t>First Blood</t>
    </r>
    <r>
      <rPr>
        <i/>
        <sz val="10"/>
        <rFont val="Calibri"/>
        <family val="2"/>
        <scheme val="minor"/>
      </rPr>
      <t xml:space="preserve"> - version 1.0.1</t>
    </r>
  </si>
  <si>
    <r>
      <t>Counterambush</t>
    </r>
    <r>
      <rPr>
        <i/>
        <sz val="10"/>
        <rFont val="Calibri"/>
        <family val="2"/>
        <scheme val="minor"/>
      </rPr>
      <t xml:space="preserve"> - version 1.0.1</t>
    </r>
  </si>
  <si>
    <r>
      <t xml:space="preserve">Wotanstellung - </t>
    </r>
    <r>
      <rPr>
        <i/>
        <sz val="10"/>
        <color rgb="FFFF0000"/>
        <rFont val="Calibri"/>
        <family val="2"/>
        <scheme val="minor"/>
      </rPr>
      <t>Revised</t>
    </r>
  </si>
  <si>
    <r>
      <t xml:space="preserve">Wotanstellung - </t>
    </r>
    <r>
      <rPr>
        <i/>
        <sz val="10"/>
        <color rgb="FFFF0000"/>
        <rFont val="Calibri"/>
        <family val="2"/>
        <scheme val="minor"/>
      </rPr>
      <t>Corrected</t>
    </r>
  </si>
  <si>
    <r>
      <t xml:space="preserve">Croce di Ferro </t>
    </r>
    <r>
      <rPr>
        <i/>
        <sz val="10"/>
        <color rgb="FFFF0000"/>
        <rFont val="Calibri"/>
        <family val="2"/>
        <scheme val="minor"/>
      </rPr>
      <t>(Italian)</t>
    </r>
  </si>
  <si>
    <r>
      <t xml:space="preserve">Towards Buerat </t>
    </r>
    <r>
      <rPr>
        <i/>
        <sz val="10"/>
        <color rgb="FFFF0000"/>
        <rFont val="Calibri"/>
        <family val="2"/>
        <scheme val="minor"/>
      </rPr>
      <t>(Italian)</t>
    </r>
  </si>
  <si>
    <r>
      <t xml:space="preserve">Ripples On the Pond - </t>
    </r>
    <r>
      <rPr>
        <i/>
        <sz val="10"/>
        <color rgb="FFFF0000"/>
        <rFont val="Calibri"/>
        <family val="2"/>
        <scheme val="minor"/>
      </rPr>
      <t>modified</t>
    </r>
  </si>
  <si>
    <r>
      <t>42</t>
    </r>
    <r>
      <rPr>
        <vertAlign val="superscript"/>
        <sz val="10"/>
        <rFont val="Calibri"/>
        <family val="2"/>
        <scheme val="minor"/>
      </rPr>
      <t>nd</t>
    </r>
    <r>
      <rPr>
        <sz val="10"/>
        <rFont val="Calibri"/>
        <family val="2"/>
        <scheme val="minor"/>
      </rPr>
      <t xml:space="preserve"> Street</t>
    </r>
  </si>
  <si>
    <r>
      <t>The Battle of the St. Homme Crossroads</t>
    </r>
    <r>
      <rPr>
        <i/>
        <sz val="10"/>
        <color rgb="FFFF0000"/>
        <rFont val="Calibri"/>
        <family val="2"/>
        <scheme val="minor"/>
      </rPr>
      <t xml:space="preserve"> (3 scenarios)</t>
    </r>
  </si>
  <si>
    <r>
      <t>Cole's Charge</t>
    </r>
    <r>
      <rPr>
        <i/>
        <sz val="10"/>
        <rFont val="Calibri"/>
        <family val="2"/>
        <scheme val="minor"/>
      </rPr>
      <t xml:space="preserve"> - version 1.1</t>
    </r>
  </si>
  <si>
    <r>
      <t>Green Devils</t>
    </r>
    <r>
      <rPr>
        <i/>
        <sz val="10"/>
        <rFont val="Calibri"/>
        <family val="2"/>
        <scheme val="minor"/>
      </rPr>
      <t xml:space="preserve"> - version 1.2</t>
    </r>
  </si>
  <si>
    <r>
      <t>Cooperation Reigns</t>
    </r>
    <r>
      <rPr>
        <i/>
        <sz val="10"/>
        <rFont val="Calibri"/>
        <family val="2"/>
        <scheme val="minor"/>
      </rPr>
      <t xml:space="preserve"> - version 1.1</t>
    </r>
  </si>
  <si>
    <r>
      <t xml:space="preserve">The Cabbage Patch </t>
    </r>
    <r>
      <rPr>
        <i/>
        <sz val="10"/>
        <color theme="4"/>
        <rFont val="Calibri"/>
        <family val="2"/>
        <scheme val="minor"/>
      </rPr>
      <t>- version 1.3</t>
    </r>
  </si>
  <si>
    <r>
      <t>Benghazi Bottleneck</t>
    </r>
    <r>
      <rPr>
        <i/>
        <sz val="10"/>
        <rFont val="Calibri"/>
        <family val="2"/>
        <scheme val="minor"/>
      </rPr>
      <t xml:space="preserve"> - version 1.1</t>
    </r>
  </si>
  <si>
    <r>
      <t>Heavy Metal</t>
    </r>
    <r>
      <rPr>
        <i/>
        <sz val="10"/>
        <rFont val="Calibri"/>
        <family val="2"/>
        <scheme val="minor"/>
      </rPr>
      <t xml:space="preserve"> - version 1.1</t>
    </r>
  </si>
  <si>
    <r>
      <t>Deaf Forever To the Battle's Din</t>
    </r>
    <r>
      <rPr>
        <i/>
        <sz val="10"/>
        <rFont val="Calibri"/>
        <family val="2"/>
        <scheme val="minor"/>
      </rPr>
      <t xml:space="preserve"> - version 1.1</t>
    </r>
  </si>
  <si>
    <r>
      <t>Jefna Outflanked</t>
    </r>
    <r>
      <rPr>
        <i/>
        <sz val="10"/>
        <rFont val="Calibri"/>
        <family val="2"/>
        <scheme val="minor"/>
      </rPr>
      <t xml:space="preserve"> - version 1.1</t>
    </r>
  </si>
  <si>
    <r>
      <t>Operation Vulcan</t>
    </r>
    <r>
      <rPr>
        <i/>
        <sz val="10"/>
        <rFont val="Calibri"/>
        <family val="2"/>
        <scheme val="minor"/>
      </rPr>
      <t xml:space="preserve"> - version 1.1</t>
    </r>
  </si>
  <si>
    <r>
      <t>Blunted Blade</t>
    </r>
    <r>
      <rPr>
        <i/>
        <sz val="10"/>
        <rFont val="Calibri"/>
        <family val="2"/>
        <scheme val="minor"/>
      </rPr>
      <t xml:space="preserve"> - version 1.1</t>
    </r>
  </si>
  <si>
    <r>
      <t>Toasted In Tunis</t>
    </r>
    <r>
      <rPr>
        <i/>
        <sz val="10"/>
        <rFont val="Calibri"/>
        <family val="2"/>
        <scheme val="minor"/>
      </rPr>
      <t xml:space="preserve"> - version 1.1</t>
    </r>
  </si>
  <si>
    <r>
      <t>Immediate Thrust</t>
    </r>
    <r>
      <rPr>
        <i/>
        <sz val="10"/>
        <rFont val="Calibri"/>
        <family val="2"/>
        <scheme val="minor"/>
      </rPr>
      <t xml:space="preserve"> - version 1.1</t>
    </r>
  </si>
  <si>
    <r>
      <t>Short of the Goal Line</t>
    </r>
    <r>
      <rPr>
        <i/>
        <sz val="10"/>
        <rFont val="Calibri"/>
        <family val="2"/>
        <scheme val="minor"/>
      </rPr>
      <t xml:space="preserve"> - version 1.1</t>
    </r>
  </si>
  <si>
    <r>
      <t>Codeword: Laxative</t>
    </r>
    <r>
      <rPr>
        <i/>
        <sz val="10"/>
        <rFont val="Calibri"/>
        <family val="2"/>
        <scheme val="minor"/>
      </rPr>
      <t xml:space="preserve"> - version 1.1</t>
    </r>
  </si>
  <si>
    <r>
      <t>The Destruction of the 150</t>
    </r>
    <r>
      <rPr>
        <vertAlign val="superscript"/>
        <sz val="10"/>
        <rFont val="Calibri"/>
        <family val="2"/>
        <scheme val="minor"/>
      </rPr>
      <t>th</t>
    </r>
    <r>
      <rPr>
        <sz val="10"/>
        <rFont val="Calibri"/>
        <family val="2"/>
        <scheme val="minor"/>
      </rPr>
      <t xml:space="preserve"> Brigade</t>
    </r>
  </si>
  <si>
    <r>
      <t>Night March</t>
    </r>
    <r>
      <rPr>
        <i/>
        <sz val="10"/>
        <color rgb="FFFF0000"/>
        <rFont val="Calibri"/>
        <family val="2"/>
        <scheme val="minor"/>
      </rPr>
      <t xml:space="preserve"> - version 2.0</t>
    </r>
  </si>
  <si>
    <r>
      <t>Gräbner's Charge</t>
    </r>
    <r>
      <rPr>
        <i/>
        <sz val="10"/>
        <color rgb="FFFF0000"/>
        <rFont val="Calibri"/>
        <family val="2"/>
        <scheme val="minor"/>
      </rPr>
      <t xml:space="preserve"> - version 1.2</t>
    </r>
  </si>
  <si>
    <r>
      <t>With Breakfast You Get Germans</t>
    </r>
    <r>
      <rPr>
        <i/>
        <sz val="10"/>
        <color rgb="FFFF0000"/>
        <rFont val="Calibri"/>
        <family val="2"/>
        <scheme val="minor"/>
      </rPr>
      <t xml:space="preserve"> - version 1.1</t>
    </r>
  </si>
  <si>
    <r>
      <t>The Stand</t>
    </r>
    <r>
      <rPr>
        <i/>
        <sz val="10"/>
        <color rgb="FFFF0000"/>
        <rFont val="Calibri"/>
        <family val="2"/>
        <scheme val="minor"/>
      </rPr>
      <t xml:space="preserve"> - version 1.1</t>
    </r>
  </si>
  <si>
    <r>
      <t>Whoa Mohammed!</t>
    </r>
    <r>
      <rPr>
        <i/>
        <sz val="10"/>
        <color rgb="FFFF0000"/>
        <rFont val="Calibri"/>
        <family val="2"/>
        <scheme val="minor"/>
      </rPr>
      <t xml:space="preserve"> - version 1.2</t>
    </r>
  </si>
  <si>
    <r>
      <t>Grinding Forward</t>
    </r>
    <r>
      <rPr>
        <i/>
        <sz val="10"/>
        <color rgb="FFFF0000"/>
        <rFont val="Calibri"/>
        <family val="2"/>
        <scheme val="minor"/>
      </rPr>
      <t xml:space="preserve"> - version 1.1</t>
    </r>
  </si>
  <si>
    <r>
      <t>Damn and Blast</t>
    </r>
    <r>
      <rPr>
        <i/>
        <sz val="10"/>
        <color rgb="FFFF0000"/>
        <rFont val="Calibri"/>
        <family val="2"/>
        <scheme val="minor"/>
      </rPr>
      <t xml:space="preserve"> - version 1.1</t>
    </r>
  </si>
  <si>
    <r>
      <t>The End of the 2</t>
    </r>
    <r>
      <rPr>
        <vertAlign val="superscript"/>
        <sz val="10"/>
        <color rgb="FFFF0000"/>
        <rFont val="Calibri"/>
        <family val="2"/>
        <scheme val="minor"/>
      </rPr>
      <t>nd</t>
    </r>
    <r>
      <rPr>
        <sz val="10"/>
        <color rgb="FFFF0000"/>
        <rFont val="Calibri"/>
        <family val="2"/>
        <scheme val="minor"/>
      </rPr>
      <t xml:space="preserve"> Battalion</t>
    </r>
    <r>
      <rPr>
        <i/>
        <sz val="10"/>
        <color rgb="FFFF0000"/>
        <rFont val="Calibri"/>
        <family val="2"/>
        <scheme val="minor"/>
      </rPr>
      <t xml:space="preserve"> - version 1.1</t>
    </r>
  </si>
  <si>
    <r>
      <t>Shout At the Devil</t>
    </r>
    <r>
      <rPr>
        <i/>
        <sz val="10"/>
        <color rgb="FFFF0000"/>
        <rFont val="Calibri"/>
        <family val="2"/>
        <scheme val="minor"/>
      </rPr>
      <t xml:space="preserve"> - version 1.1</t>
    </r>
  </si>
  <si>
    <r>
      <t>"So Full of Fire"</t>
    </r>
    <r>
      <rPr>
        <i/>
        <sz val="10"/>
        <color rgb="FFFF0000"/>
        <rFont val="Calibri"/>
        <family val="2"/>
        <scheme val="minor"/>
      </rPr>
      <t xml:space="preserve"> - version 1.2</t>
    </r>
  </si>
  <si>
    <r>
      <t>Brécourt Mop Up</t>
    </r>
    <r>
      <rPr>
        <i/>
        <sz val="10"/>
        <color rgb="FFFF0000"/>
        <rFont val="Calibri"/>
        <family val="2"/>
        <scheme val="minor"/>
      </rPr>
      <t xml:space="preserve"> - version 1.2</t>
    </r>
  </si>
  <si>
    <r>
      <t>Tiger Route</t>
    </r>
    <r>
      <rPr>
        <i/>
        <sz val="10"/>
        <rFont val="Calibri"/>
        <family val="2"/>
        <scheme val="minor"/>
      </rPr>
      <t xml:space="preserve"> - version 2.0</t>
    </r>
  </si>
  <si>
    <r>
      <t>Brave But Dommed</t>
    </r>
    <r>
      <rPr>
        <i/>
        <sz val="10"/>
        <rFont val="Calibri"/>
        <family val="2"/>
        <scheme val="minor"/>
      </rPr>
      <t xml:space="preserve"> - version 2.0</t>
    </r>
  </si>
  <si>
    <r>
      <t>Piercing the Veil</t>
    </r>
    <r>
      <rPr>
        <i/>
        <sz val="10"/>
        <rFont val="Calibri"/>
        <family val="2"/>
        <scheme val="minor"/>
      </rPr>
      <t xml:space="preserve"> - version 2.0</t>
    </r>
  </si>
  <si>
    <r>
      <t>Stand and Die</t>
    </r>
    <r>
      <rPr>
        <i/>
        <sz val="10"/>
        <rFont val="Calibri"/>
        <family val="2"/>
        <scheme val="minor"/>
      </rPr>
      <t xml:space="preserve"> - version 2.0</t>
    </r>
  </si>
  <si>
    <r>
      <t>Until the Woods Run Red</t>
    </r>
    <r>
      <rPr>
        <i/>
        <sz val="10"/>
        <rFont val="Calibri"/>
        <family val="2"/>
        <scheme val="minor"/>
      </rPr>
      <t xml:space="preserve"> - version 2.0</t>
    </r>
  </si>
  <si>
    <r>
      <t>Smashed From the Left</t>
    </r>
    <r>
      <rPr>
        <i/>
        <sz val="10"/>
        <rFont val="Calibri"/>
        <family val="2"/>
        <scheme val="minor"/>
      </rPr>
      <t xml:space="preserve"> - version 2.0</t>
    </r>
  </si>
  <si>
    <r>
      <t>Loyal To the Last</t>
    </r>
    <r>
      <rPr>
        <i/>
        <sz val="10"/>
        <rFont val="Calibri"/>
        <family val="2"/>
        <scheme val="minor"/>
      </rPr>
      <t xml:space="preserve"> - version 2.0</t>
    </r>
  </si>
  <si>
    <r>
      <t>Armstrong's Broken Lance</t>
    </r>
    <r>
      <rPr>
        <i/>
        <sz val="10"/>
        <rFont val="Calibri"/>
        <family val="2"/>
        <scheme val="minor"/>
      </rPr>
      <t xml:space="preserve"> - version 2.0</t>
    </r>
  </si>
  <si>
    <r>
      <t>Raising Cain</t>
    </r>
    <r>
      <rPr>
        <i/>
        <sz val="10"/>
        <rFont val="Calibri"/>
        <family val="2"/>
        <scheme val="minor"/>
      </rPr>
      <t xml:space="preserve"> - version 2.0</t>
    </r>
  </si>
  <si>
    <r>
      <t>The White House</t>
    </r>
    <r>
      <rPr>
        <i/>
        <sz val="10"/>
        <rFont val="Calibri"/>
        <family val="2"/>
        <scheme val="minor"/>
      </rPr>
      <t xml:space="preserve"> - version 2.0</t>
    </r>
  </si>
  <si>
    <r>
      <t>Won On Points</t>
    </r>
    <r>
      <rPr>
        <i/>
        <sz val="10"/>
        <rFont val="Calibri"/>
        <family val="2"/>
        <scheme val="minor"/>
      </rPr>
      <t xml:space="preserve"> - version 2.0</t>
    </r>
  </si>
  <si>
    <r>
      <t>Hotel Hell</t>
    </r>
    <r>
      <rPr>
        <i/>
        <sz val="10"/>
        <rFont val="Calibri"/>
        <family val="2"/>
        <scheme val="minor"/>
      </rPr>
      <t xml:space="preserve"> - version 2.0</t>
    </r>
  </si>
  <si>
    <r>
      <t>Sting Like a Bee</t>
    </r>
    <r>
      <rPr>
        <i/>
        <sz val="10"/>
        <rFont val="Calibri"/>
        <family val="2"/>
        <scheme val="minor"/>
      </rPr>
      <t xml:space="preserve"> - version 2.0</t>
    </r>
  </si>
  <si>
    <r>
      <t>Polish Stronghold</t>
    </r>
    <r>
      <rPr>
        <i/>
        <sz val="10"/>
        <rFont val="Calibri"/>
        <family val="2"/>
        <scheme val="minor"/>
      </rPr>
      <t xml:space="preserve"> - version 2.0</t>
    </r>
  </si>
  <si>
    <r>
      <t>Through the Side Door</t>
    </r>
    <r>
      <rPr>
        <i/>
        <sz val="10"/>
        <rFont val="Calibri"/>
        <family val="2"/>
        <scheme val="minor"/>
      </rPr>
      <t xml:space="preserve"> - version 2.0</t>
    </r>
  </si>
  <si>
    <r>
      <t>Operation Berlin</t>
    </r>
    <r>
      <rPr>
        <i/>
        <sz val="10"/>
        <rFont val="Calibri"/>
        <family val="2"/>
        <scheme val="minor"/>
      </rPr>
      <t xml:space="preserve"> - version 2.0</t>
    </r>
  </si>
  <si>
    <r>
      <t xml:space="preserve">Out of the Woods </t>
    </r>
    <r>
      <rPr>
        <i/>
        <sz val="10"/>
        <rFont val="Calibri"/>
        <family val="2"/>
        <scheme val="minor"/>
      </rPr>
      <t>- version 1.2</t>
    </r>
  </si>
  <si>
    <r>
      <t xml:space="preserve">Returning the Favor </t>
    </r>
    <r>
      <rPr>
        <i/>
        <sz val="10"/>
        <rFont val="Calibri"/>
        <family val="2"/>
        <scheme val="minor"/>
      </rPr>
      <t>-version 1.2</t>
    </r>
  </si>
  <si>
    <r>
      <t xml:space="preserve">Nothing to Spare </t>
    </r>
    <r>
      <rPr>
        <i/>
        <sz val="10"/>
        <rFont val="Calibri"/>
        <family val="2"/>
        <scheme val="minor"/>
      </rPr>
      <t>- version 1.1</t>
    </r>
  </si>
  <si>
    <r>
      <t>The Reaper's Tale -</t>
    </r>
    <r>
      <rPr>
        <i/>
        <sz val="10"/>
        <rFont val="Calibri"/>
        <family val="2"/>
        <scheme val="minor"/>
      </rPr>
      <t>The Wolf and the Bear Trilogy</t>
    </r>
  </si>
  <si>
    <r>
      <t>Nemesis -</t>
    </r>
    <r>
      <rPr>
        <i/>
        <sz val="10"/>
        <rFont val="Calibri"/>
        <family val="2"/>
        <scheme val="minor"/>
      </rPr>
      <t>The Wolf and the Bear Trilogy</t>
    </r>
  </si>
  <si>
    <r>
      <t>Pot of Stew -</t>
    </r>
    <r>
      <rPr>
        <i/>
        <sz val="10"/>
        <rFont val="Calibri"/>
        <family val="2"/>
        <scheme val="minor"/>
      </rPr>
      <t>The Wolf and the Bear Trilogy</t>
    </r>
  </si>
  <si>
    <r>
      <t xml:space="preserve">The Green Hell - </t>
    </r>
    <r>
      <rPr>
        <i/>
        <sz val="10"/>
        <rFont val="Calibri"/>
        <family val="2"/>
        <scheme val="minor"/>
      </rPr>
      <t>version 1.1</t>
    </r>
  </si>
  <si>
    <r>
      <t xml:space="preserve">Steutzpunkt Vierville - </t>
    </r>
    <r>
      <rPr>
        <i/>
        <sz val="10"/>
        <rFont val="Calibri"/>
        <family val="2"/>
        <scheme val="minor"/>
      </rPr>
      <t>version 1.1</t>
    </r>
  </si>
  <si>
    <r>
      <t xml:space="preserve">Prelude To Breakthrough - </t>
    </r>
    <r>
      <rPr>
        <i/>
        <sz val="10"/>
        <rFont val="Calibri"/>
        <family val="2"/>
        <scheme val="minor"/>
      </rPr>
      <t>version 1.1</t>
    </r>
  </si>
  <si>
    <r>
      <t xml:space="preserve">Breakthrough To Kozani - </t>
    </r>
    <r>
      <rPr>
        <i/>
        <sz val="10"/>
        <rFont val="Calibri"/>
        <family val="2"/>
        <scheme val="minor"/>
      </rPr>
      <t>version 1.1</t>
    </r>
  </si>
  <si>
    <r>
      <t>Manchurian Engagement</t>
    </r>
    <r>
      <rPr>
        <i/>
        <sz val="10"/>
        <color rgb="FFFF0000"/>
        <rFont val="Calibri"/>
        <family val="2"/>
        <scheme val="minor"/>
      </rPr>
      <t xml:space="preserve"> - version 1.1</t>
    </r>
  </si>
  <si>
    <r>
      <t>First and Goal</t>
    </r>
    <r>
      <rPr>
        <i/>
        <sz val="10"/>
        <color rgb="FFFF0000"/>
        <rFont val="Calibri"/>
        <family val="2"/>
        <scheme val="minor"/>
      </rPr>
      <t xml:space="preserve"> - version 1.1</t>
    </r>
  </si>
  <si>
    <r>
      <t>At the Point</t>
    </r>
    <r>
      <rPr>
        <i/>
        <sz val="10"/>
        <color rgb="FFFF0000"/>
        <rFont val="Calibri"/>
        <family val="2"/>
        <scheme val="minor"/>
      </rPr>
      <t xml:space="preserve"> - version 1.1</t>
    </r>
  </si>
  <si>
    <r>
      <t>Brew Time</t>
    </r>
    <r>
      <rPr>
        <i/>
        <sz val="10"/>
        <color rgb="FFFF0000"/>
        <rFont val="Calibri"/>
        <family val="2"/>
        <scheme val="minor"/>
      </rPr>
      <t xml:space="preserve"> - version 1.1</t>
    </r>
  </si>
  <si>
    <r>
      <t>Yad Mordechai</t>
    </r>
    <r>
      <rPr>
        <i/>
        <sz val="10"/>
        <color rgb="FFFF0000"/>
        <rFont val="Calibri"/>
        <family val="2"/>
        <scheme val="minor"/>
      </rPr>
      <t xml:space="preserve"> - version 1.1</t>
    </r>
  </si>
  <si>
    <r>
      <t>Death Ride</t>
    </r>
    <r>
      <rPr>
        <i/>
        <sz val="10"/>
        <color rgb="FFFF0000"/>
        <rFont val="Calibri"/>
        <family val="2"/>
        <scheme val="minor"/>
      </rPr>
      <t xml:space="preserve"> - version 1.1</t>
    </r>
  </si>
  <si>
    <r>
      <t>Bucking For Sargeant</t>
    </r>
    <r>
      <rPr>
        <i/>
        <sz val="10"/>
        <color rgb="FFFF0000"/>
        <rFont val="Calibri"/>
        <family val="2"/>
        <scheme val="minor"/>
      </rPr>
      <t xml:space="preserve"> - version 1.1</t>
    </r>
  </si>
  <si>
    <r>
      <t>Simmons' Rebuff</t>
    </r>
    <r>
      <rPr>
        <i/>
        <sz val="10"/>
        <rFont val="Calibri"/>
        <family val="2"/>
        <scheme val="minor"/>
      </rPr>
      <t xml:space="preserve"> - version 1.1</t>
    </r>
  </si>
  <si>
    <r>
      <t xml:space="preserve">A Will To Fight </t>
    </r>
    <r>
      <rPr>
        <i/>
        <sz val="10"/>
        <color rgb="FFFF0000"/>
        <rFont val="Calibri"/>
        <family val="2"/>
        <scheme val="minor"/>
      </rPr>
      <t>v1.1</t>
    </r>
  </si>
  <si>
    <r>
      <t xml:space="preserve">Trial of Strength </t>
    </r>
    <r>
      <rPr>
        <i/>
        <sz val="10"/>
        <color rgb="FFFF0000"/>
        <rFont val="Calibri"/>
        <family val="2"/>
        <scheme val="minor"/>
      </rPr>
      <t>v1.1</t>
    </r>
  </si>
  <si>
    <r>
      <t xml:space="preserve">The Butcher </t>
    </r>
    <r>
      <rPr>
        <i/>
        <sz val="10"/>
        <color rgb="FFFF0000"/>
        <rFont val="Calibri"/>
        <family val="2"/>
        <scheme val="minor"/>
      </rPr>
      <t>v1.1</t>
    </r>
  </si>
  <si>
    <r>
      <t xml:space="preserve">A New Day Dawning </t>
    </r>
    <r>
      <rPr>
        <i/>
        <sz val="10"/>
        <color rgb="FFFF0000"/>
        <rFont val="Calibri"/>
        <family val="2"/>
        <scheme val="minor"/>
      </rPr>
      <t>v1.1</t>
    </r>
  </si>
  <si>
    <r>
      <t xml:space="preserve">One Last Try  - </t>
    </r>
    <r>
      <rPr>
        <i/>
        <sz val="10"/>
        <rFont val="Calibri"/>
        <family val="2"/>
        <scheme val="minor"/>
      </rPr>
      <t>version 2.0</t>
    </r>
  </si>
  <si>
    <r>
      <t xml:space="preserve">Indians With Grenades - </t>
    </r>
    <r>
      <rPr>
        <i/>
        <sz val="10"/>
        <rFont val="Calibri"/>
        <family val="2"/>
        <scheme val="minor"/>
      </rPr>
      <t>version 2.0</t>
    </r>
  </si>
  <si>
    <r>
      <t xml:space="preserve">Cavenish Filibuster - </t>
    </r>
    <r>
      <rPr>
        <i/>
        <sz val="10"/>
        <rFont val="Calibri"/>
        <family val="2"/>
        <scheme val="minor"/>
      </rPr>
      <t>version 2.0</t>
    </r>
  </si>
  <si>
    <r>
      <t xml:space="preserve">Point 593 - </t>
    </r>
    <r>
      <rPr>
        <i/>
        <sz val="10"/>
        <rFont val="Calibri"/>
        <family val="2"/>
        <scheme val="minor"/>
      </rPr>
      <t>version 2.0</t>
    </r>
  </si>
  <si>
    <r>
      <t>Into the Valley of Death -</t>
    </r>
    <r>
      <rPr>
        <i/>
        <sz val="10"/>
        <rFont val="Calibri"/>
        <family val="2"/>
        <scheme val="minor"/>
      </rPr>
      <t xml:space="preserve"> version 2.0</t>
    </r>
  </si>
  <si>
    <r>
      <t xml:space="preserve">By Dawns Early Light - </t>
    </r>
    <r>
      <rPr>
        <i/>
        <sz val="10"/>
        <rFont val="Calibri"/>
        <family val="2"/>
        <scheme val="minor"/>
      </rPr>
      <t>version 2.0</t>
    </r>
  </si>
  <si>
    <r>
      <t xml:space="preserve">Colle St. Angelo - </t>
    </r>
    <r>
      <rPr>
        <i/>
        <sz val="10"/>
        <rFont val="Calibri"/>
        <family val="2"/>
        <scheme val="minor"/>
      </rPr>
      <t>version 2.0</t>
    </r>
  </si>
  <si>
    <r>
      <t>Ligneuville Surprise</t>
    </r>
    <r>
      <rPr>
        <i/>
        <sz val="10"/>
        <rFont val="Calibri"/>
        <family val="2"/>
        <scheme val="minor"/>
      </rPr>
      <t xml:space="preserve"> - version 1.1</t>
    </r>
  </si>
  <si>
    <r>
      <t>Final Defiance</t>
    </r>
    <r>
      <rPr>
        <i/>
        <sz val="10"/>
        <rFont val="Calibri"/>
        <family val="2"/>
        <scheme val="minor"/>
      </rPr>
      <t xml:space="preserve"> - version 1.1</t>
    </r>
  </si>
  <si>
    <r>
      <t xml:space="preserve">Death to the Invaders </t>
    </r>
    <r>
      <rPr>
        <i/>
        <sz val="10"/>
        <rFont val="Calibri"/>
        <family val="2"/>
        <scheme val="minor"/>
      </rPr>
      <t>-version 2.0</t>
    </r>
  </si>
  <si>
    <r>
      <t xml:space="preserve">Level the Villages </t>
    </r>
    <r>
      <rPr>
        <i/>
        <sz val="10"/>
        <rFont val="Calibri"/>
        <family val="2"/>
        <scheme val="minor"/>
      </rPr>
      <t>-version 2.0</t>
    </r>
  </si>
  <si>
    <r>
      <t xml:space="preserve">Move Out! - </t>
    </r>
    <r>
      <rPr>
        <i/>
        <sz val="10"/>
        <rFont val="Calibri"/>
        <family val="2"/>
        <scheme val="minor"/>
      </rPr>
      <t>version 1.1</t>
    </r>
  </si>
  <si>
    <r>
      <t xml:space="preserve">Agony, Ateball and Angel - </t>
    </r>
    <r>
      <rPr>
        <i/>
        <sz val="10"/>
        <rFont val="Calibri"/>
        <family val="2"/>
        <scheme val="minor"/>
      </rPr>
      <t>version 1.1</t>
    </r>
  </si>
  <si>
    <r>
      <t xml:space="preserve">Devil's Den - </t>
    </r>
    <r>
      <rPr>
        <i/>
        <sz val="10"/>
        <rFont val="Calibri"/>
        <family val="2"/>
        <scheme val="minor"/>
      </rPr>
      <t>version 1.1</t>
    </r>
  </si>
  <si>
    <r>
      <t xml:space="preserve">Close Quarters Carnage - </t>
    </r>
    <r>
      <rPr>
        <i/>
        <sz val="10"/>
        <rFont val="Calibri"/>
        <family val="2"/>
        <scheme val="minor"/>
      </rPr>
      <t>version 1.1</t>
    </r>
  </si>
  <si>
    <r>
      <t>The Blowtorch Battalion</t>
    </r>
    <r>
      <rPr>
        <i/>
        <sz val="10"/>
        <rFont val="Calibri"/>
        <family val="2"/>
        <scheme val="minor"/>
      </rPr>
      <t xml:space="preserve"> - Board Variant</t>
    </r>
  </si>
  <si>
    <r>
      <t>Elan of the 11</t>
    </r>
    <r>
      <rPr>
        <vertAlign val="superscript"/>
        <sz val="10"/>
        <rFont val="Calibri"/>
        <family val="2"/>
        <scheme val="minor"/>
      </rPr>
      <t>th</t>
    </r>
    <r>
      <rPr>
        <sz val="10"/>
        <rFont val="Calibri"/>
        <family val="2"/>
        <scheme val="minor"/>
      </rPr>
      <t xml:space="preserve"> Dragoons</t>
    </r>
  </si>
  <si>
    <r>
      <t>Simmons' Rebuff</t>
    </r>
    <r>
      <rPr>
        <i/>
        <sz val="10"/>
        <rFont val="Calibri"/>
        <family val="2"/>
        <scheme val="minor"/>
      </rPr>
      <t xml:space="preserve"> - version 1.2</t>
    </r>
  </si>
  <si>
    <r>
      <t>Pioneer Spirit</t>
    </r>
    <r>
      <rPr>
        <i/>
        <sz val="10"/>
        <color rgb="FFFF0000"/>
        <rFont val="Calibri"/>
        <family val="2"/>
        <scheme val="minor"/>
      </rPr>
      <t xml:space="preserve"> - version 1.3</t>
    </r>
  </si>
  <si>
    <r>
      <t xml:space="preserve">Cemetery Hill - </t>
    </r>
    <r>
      <rPr>
        <i/>
        <sz val="10"/>
        <rFont val="Calibri"/>
        <family val="2"/>
        <scheme val="minor"/>
      </rPr>
      <t>version 2.0</t>
    </r>
  </si>
  <si>
    <r>
      <t>Praise the Lord</t>
    </r>
    <r>
      <rPr>
        <i/>
        <sz val="10"/>
        <rFont val="Calibri"/>
        <family val="2"/>
        <scheme val="minor"/>
      </rPr>
      <t xml:space="preserve"> - version 1.2</t>
    </r>
  </si>
  <si>
    <r>
      <t>Road Warriors</t>
    </r>
    <r>
      <rPr>
        <i/>
        <sz val="10"/>
        <rFont val="Calibri"/>
        <family val="2"/>
        <scheme val="minor"/>
      </rPr>
      <t xml:space="preserve"> - version 1.1</t>
    </r>
  </si>
  <si>
    <r>
      <t>Nowhere To Run, Nowhere To Hide</t>
    </r>
    <r>
      <rPr>
        <i/>
        <sz val="10"/>
        <rFont val="Calibri"/>
        <family val="2"/>
        <scheme val="minor"/>
      </rPr>
      <t xml:space="preserve"> - version 1.1</t>
    </r>
  </si>
  <si>
    <r>
      <t xml:space="preserve">The Longest Night - </t>
    </r>
    <r>
      <rPr>
        <i/>
        <sz val="10"/>
        <rFont val="Calibri"/>
        <family val="2"/>
        <scheme val="minor"/>
      </rPr>
      <t>version 1.1</t>
    </r>
  </si>
  <si>
    <r>
      <t xml:space="preserve">Stars &amp; Stripes Forever - </t>
    </r>
    <r>
      <rPr>
        <i/>
        <sz val="10"/>
        <rFont val="Calibri"/>
        <family val="2"/>
        <scheme val="minor"/>
      </rPr>
      <t>version 1.1</t>
    </r>
  </si>
  <si>
    <r>
      <t xml:space="preserve">Symphony of Violence </t>
    </r>
    <r>
      <rPr>
        <vertAlign val="subscript"/>
        <sz val="10"/>
        <rFont val="Calibri"/>
        <family val="2"/>
        <scheme val="minor"/>
      </rPr>
      <t>v2</t>
    </r>
  </si>
  <si>
    <r>
      <t xml:space="preserve">Road Kill </t>
    </r>
    <r>
      <rPr>
        <vertAlign val="subscript"/>
        <sz val="10"/>
        <rFont val="Calibri"/>
        <family val="2"/>
        <scheme val="minor"/>
      </rPr>
      <t>v2</t>
    </r>
  </si>
  <si>
    <r>
      <t xml:space="preserve">Hands Across the Slaughter </t>
    </r>
    <r>
      <rPr>
        <vertAlign val="subscript"/>
        <sz val="10"/>
        <rFont val="Calibri"/>
        <family val="2"/>
        <scheme val="minor"/>
      </rPr>
      <t>v2</t>
    </r>
  </si>
  <si>
    <r>
      <t xml:space="preserve">Survival of the Vicious </t>
    </r>
    <r>
      <rPr>
        <vertAlign val="subscript"/>
        <sz val="10"/>
        <rFont val="Calibri"/>
        <family val="2"/>
        <scheme val="minor"/>
      </rPr>
      <t>v2</t>
    </r>
  </si>
  <si>
    <r>
      <t xml:space="preserve">Million Dollar Tree </t>
    </r>
    <r>
      <rPr>
        <vertAlign val="subscript"/>
        <sz val="10"/>
        <rFont val="Calibri"/>
        <family val="2"/>
        <scheme val="minor"/>
      </rPr>
      <t>v2</t>
    </r>
  </si>
  <si>
    <r>
      <t xml:space="preserve">Feast of Horror </t>
    </r>
    <r>
      <rPr>
        <vertAlign val="subscript"/>
        <sz val="10"/>
        <rFont val="Calibri"/>
        <family val="2"/>
        <scheme val="minor"/>
      </rPr>
      <t>v2</t>
    </r>
  </si>
  <si>
    <r>
      <t xml:space="preserve">Dying to Kill </t>
    </r>
    <r>
      <rPr>
        <vertAlign val="subscript"/>
        <sz val="10"/>
        <rFont val="Calibri"/>
        <family val="2"/>
        <scheme val="minor"/>
      </rPr>
      <t>v2</t>
    </r>
  </si>
  <si>
    <r>
      <t>Un Pont Sur l'Amblève</t>
    </r>
    <r>
      <rPr>
        <i/>
        <sz val="10"/>
        <rFont val="Calibri"/>
        <family val="2"/>
        <scheme val="minor"/>
      </rPr>
      <t xml:space="preserve"> (French)</t>
    </r>
  </si>
  <si>
    <r>
      <t>Monster Mash</t>
    </r>
    <r>
      <rPr>
        <i/>
        <sz val="10"/>
        <color rgb="FFFF0000"/>
        <rFont val="Calibri"/>
        <family val="2"/>
        <scheme val="minor"/>
      </rPr>
      <t xml:space="preserve"> - version 3</t>
    </r>
  </si>
  <si>
    <r>
      <t>Rebuff at the Paint Factory</t>
    </r>
    <r>
      <rPr>
        <i/>
        <sz val="10"/>
        <color rgb="FFFF0000"/>
        <rFont val="Calibri"/>
        <family val="2"/>
        <scheme val="minor"/>
      </rPr>
      <t xml:space="preserve"> - verison 2a</t>
    </r>
  </si>
  <si>
    <r>
      <t>Retaking Ypenburg Airfield</t>
    </r>
    <r>
      <rPr>
        <i/>
        <sz val="10"/>
        <color rgb="FFFF0000"/>
        <rFont val="Calibri"/>
        <family val="2"/>
        <scheme val="minor"/>
      </rPr>
      <t xml:space="preserve"> - version 2</t>
    </r>
  </si>
  <si>
    <r>
      <t>Uncles and Pups</t>
    </r>
    <r>
      <rPr>
        <i/>
        <sz val="10"/>
        <color rgb="FFFF0000"/>
        <rFont val="Calibri"/>
        <family val="2"/>
        <scheme val="minor"/>
      </rPr>
      <t xml:space="preserve"> - version 2</t>
    </r>
  </si>
  <si>
    <r>
      <t>Cradle To Grave</t>
    </r>
    <r>
      <rPr>
        <i/>
        <sz val="10"/>
        <color rgb="FFFF0000"/>
        <rFont val="Calibri"/>
        <family val="2"/>
        <scheme val="minor"/>
      </rPr>
      <t xml:space="preserve"> - version 2.2</t>
    </r>
  </si>
  <si>
    <r>
      <t>Ramcke’s Redoubt</t>
    </r>
    <r>
      <rPr>
        <i/>
        <sz val="10"/>
        <color rgb="FFFF0000"/>
        <rFont val="Calibri"/>
        <family val="2"/>
        <scheme val="minor"/>
      </rPr>
      <t xml:space="preserve"> - version 1.1</t>
    </r>
  </si>
  <si>
    <r>
      <t>Highland Frank</t>
    </r>
    <r>
      <rPr>
        <i/>
        <sz val="10"/>
        <rFont val="Calibri"/>
        <family val="2"/>
        <scheme val="minor"/>
      </rPr>
      <t xml:space="preserve"> - playtest </t>
    </r>
  </si>
  <si>
    <r>
      <t>Poteau Party</t>
    </r>
    <r>
      <rPr>
        <i/>
        <sz val="10"/>
        <rFont val="Calibri"/>
        <family val="2"/>
        <scheme val="minor"/>
      </rPr>
      <t xml:space="preserve"> - version 1.2</t>
    </r>
  </si>
  <si>
    <r>
      <t xml:space="preserve">Party Boys - </t>
    </r>
    <r>
      <rPr>
        <i/>
        <sz val="10"/>
        <rFont val="Calibri"/>
        <family val="2"/>
        <scheme val="minor"/>
      </rPr>
      <t>revised</t>
    </r>
  </si>
  <si>
    <r>
      <t>Mourir a Madrid</t>
    </r>
    <r>
      <rPr>
        <i/>
        <sz val="10"/>
        <color rgb="FFFF0000"/>
        <rFont val="Calibri"/>
        <family val="2"/>
        <scheme val="minor"/>
      </rPr>
      <t xml:space="preserve"> (French)</t>
    </r>
  </si>
  <si>
    <r>
      <t>Défence Élastique</t>
    </r>
    <r>
      <rPr>
        <i/>
        <sz val="10"/>
        <rFont val="Calibri"/>
        <family val="2"/>
        <scheme val="minor"/>
      </rPr>
      <t xml:space="preserve"> (French)</t>
    </r>
  </si>
  <si>
    <r>
      <t>Chasse A L'Ours</t>
    </r>
    <r>
      <rPr>
        <i/>
        <sz val="10"/>
        <rFont val="Calibri"/>
        <family val="2"/>
        <scheme val="minor"/>
      </rPr>
      <t xml:space="preserve"> (French)</t>
    </r>
  </si>
  <si>
    <r>
      <t>La Dernière Charge</t>
    </r>
    <r>
      <rPr>
        <i/>
        <sz val="10"/>
        <rFont val="Calibri"/>
        <family val="2"/>
        <scheme val="minor"/>
      </rPr>
      <t xml:space="preserve"> (French)</t>
    </r>
  </si>
  <si>
    <r>
      <t>Le Mamelons</t>
    </r>
    <r>
      <rPr>
        <i/>
        <sz val="10"/>
        <rFont val="Calibri"/>
        <family val="2"/>
        <scheme val="minor"/>
      </rPr>
      <t xml:space="preserve"> (French)</t>
    </r>
  </si>
  <si>
    <r>
      <t>Un Epineux Probleme</t>
    </r>
    <r>
      <rPr>
        <i/>
        <sz val="10"/>
        <rFont val="Calibri"/>
        <family val="2"/>
        <scheme val="minor"/>
      </rPr>
      <t xml:space="preserve"> (French)</t>
    </r>
  </si>
  <si>
    <r>
      <t>Quiproquo</t>
    </r>
    <r>
      <rPr>
        <i/>
        <sz val="10"/>
        <color rgb="FFFF0000"/>
        <rFont val="Calibri"/>
        <family val="2"/>
        <scheme val="minor"/>
      </rPr>
      <t xml:space="preserve"> (French)</t>
    </r>
  </si>
  <si>
    <r>
      <t>It Crescendo</t>
    </r>
    <r>
      <rPr>
        <i/>
        <sz val="10"/>
        <rFont val="Calibri"/>
        <family val="2"/>
        <scheme val="minor"/>
      </rPr>
      <t xml:space="preserve"> (French)</t>
    </r>
  </si>
  <si>
    <r>
      <t xml:space="preserve"> Difficult Affaire</t>
    </r>
    <r>
      <rPr>
        <i/>
        <sz val="10"/>
        <rFont val="Calibri"/>
        <family val="2"/>
        <scheme val="minor"/>
      </rPr>
      <t xml:space="preserve"> [sic]</t>
    </r>
  </si>
  <si>
    <r>
      <t>Steelingrad</t>
    </r>
    <r>
      <rPr>
        <i/>
        <sz val="10"/>
        <rFont val="Calibri"/>
        <family val="2"/>
        <scheme val="minor"/>
      </rPr>
      <t xml:space="preserve"> - version 1.01</t>
    </r>
  </si>
  <si>
    <r>
      <t xml:space="preserve">Rabka-Mszana Road - </t>
    </r>
    <r>
      <rPr>
        <i/>
        <sz val="10"/>
        <color rgb="FFFF0000"/>
        <rFont val="Calibri"/>
        <family val="2"/>
        <scheme val="minor"/>
      </rPr>
      <t>playtest v1</t>
    </r>
  </si>
  <si>
    <r>
      <t xml:space="preserve">Armor Clash - </t>
    </r>
    <r>
      <rPr>
        <i/>
        <sz val="10"/>
        <color rgb="FFFF0000"/>
        <rFont val="Calibri"/>
        <family val="2"/>
        <scheme val="minor"/>
      </rPr>
      <t>playtest v2</t>
    </r>
  </si>
  <si>
    <r>
      <t xml:space="preserve">Red Waves - </t>
    </r>
    <r>
      <rPr>
        <i/>
        <sz val="10"/>
        <color rgb="FFFF0000"/>
        <rFont val="Calibri"/>
        <family val="2"/>
        <scheme val="minor"/>
      </rPr>
      <t>playtest v1</t>
    </r>
  </si>
  <si>
    <r>
      <t xml:space="preserve">A La Breche </t>
    </r>
    <r>
      <rPr>
        <i/>
        <sz val="10"/>
        <color rgb="FFFF0000"/>
        <rFont val="Calibri"/>
        <family val="2"/>
        <scheme val="minor"/>
      </rPr>
      <t>(French)</t>
    </r>
  </si>
  <si>
    <r>
      <t xml:space="preserve">Aux Portes de Stalingrad </t>
    </r>
    <r>
      <rPr>
        <i/>
        <sz val="10"/>
        <color rgb="FFFF0000"/>
        <rFont val="Calibri"/>
        <family val="2"/>
        <scheme val="minor"/>
      </rPr>
      <t>(French)</t>
    </r>
  </si>
  <si>
    <r>
      <t>Casse-Pipes</t>
    </r>
    <r>
      <rPr>
        <i/>
        <sz val="10"/>
        <color rgb="FFFF0000"/>
        <rFont val="Calibri"/>
        <family val="2"/>
        <scheme val="minor"/>
      </rPr>
      <t xml:space="preserve"> (French)</t>
    </r>
  </si>
  <si>
    <r>
      <t>Deluge Glace</t>
    </r>
    <r>
      <rPr>
        <i/>
        <sz val="10"/>
        <color rgb="FFFF0000"/>
        <rFont val="Calibri"/>
        <family val="2"/>
        <scheme val="minor"/>
      </rPr>
      <t xml:space="preserve"> (French)</t>
    </r>
  </si>
  <si>
    <r>
      <t>Directive #45</t>
    </r>
    <r>
      <rPr>
        <i/>
        <sz val="10"/>
        <color rgb="FFFF0000"/>
        <rFont val="Calibri"/>
        <family val="2"/>
        <scheme val="minor"/>
      </rPr>
      <t xml:space="preserve"> (French)</t>
    </r>
  </si>
  <si>
    <r>
      <t>En Marche Sur le Terek</t>
    </r>
    <r>
      <rPr>
        <i/>
        <sz val="10"/>
        <color rgb="FFFF0000"/>
        <rFont val="Calibri"/>
        <family val="2"/>
        <scheme val="minor"/>
      </rPr>
      <t xml:space="preserve"> (French)</t>
    </r>
  </si>
  <si>
    <r>
      <t>Furie d'Ete</t>
    </r>
    <r>
      <rPr>
        <i/>
        <sz val="10"/>
        <color rgb="FFFF0000"/>
        <rFont val="Calibri"/>
        <family val="2"/>
        <scheme val="minor"/>
      </rPr>
      <t xml:space="preserve"> (French)</t>
    </r>
  </si>
  <si>
    <r>
      <t xml:space="preserve">Heure de Bravoure </t>
    </r>
    <r>
      <rPr>
        <i/>
        <sz val="10"/>
        <color rgb="FFFF0000"/>
        <rFont val="Calibri"/>
        <family val="2"/>
        <scheme val="minor"/>
      </rPr>
      <t>(French)</t>
    </r>
  </si>
  <si>
    <r>
      <t xml:space="preserve">Jusqu'au Dernier </t>
    </r>
    <r>
      <rPr>
        <i/>
        <sz val="10"/>
        <color rgb="FFFF0000"/>
        <rFont val="Calibri"/>
        <family val="2"/>
        <scheme val="minor"/>
      </rPr>
      <t>(French)</t>
    </r>
  </si>
  <si>
    <r>
      <t>La Crete GTP</t>
    </r>
    <r>
      <rPr>
        <i/>
        <sz val="10"/>
        <color rgb="FFFF0000"/>
        <rFont val="Calibri"/>
        <family val="2"/>
        <scheme val="minor"/>
      </rPr>
      <t xml:space="preserve"> (French)</t>
    </r>
  </si>
  <si>
    <r>
      <t>Norvège 1940</t>
    </r>
    <r>
      <rPr>
        <i/>
        <sz val="10"/>
        <color rgb="FFFF0000"/>
        <rFont val="Calibri"/>
        <family val="2"/>
        <scheme val="minor"/>
      </rPr>
      <t xml:space="preserve"> (French)</t>
    </r>
  </si>
  <si>
    <r>
      <t xml:space="preserve">Pression Sur Jelna </t>
    </r>
    <r>
      <rPr>
        <i/>
        <sz val="10"/>
        <color rgb="FFFF0000"/>
        <rFont val="Calibri"/>
        <family val="2"/>
        <scheme val="minor"/>
      </rPr>
      <t>(French)</t>
    </r>
  </si>
  <si>
    <r>
      <t xml:space="preserve">Sus a la Ligne Rheinard </t>
    </r>
    <r>
      <rPr>
        <i/>
        <sz val="10"/>
        <color rgb="FFFF0000"/>
        <rFont val="Calibri"/>
        <family val="2"/>
        <scheme val="minor"/>
      </rPr>
      <t>(French)</t>
    </r>
  </si>
  <si>
    <r>
      <t xml:space="preserve">Tourbillons et Manoeuvres </t>
    </r>
    <r>
      <rPr>
        <i/>
        <sz val="10"/>
        <color rgb="FFFF0000"/>
        <rFont val="Calibri"/>
        <family val="2"/>
        <scheme val="minor"/>
      </rPr>
      <t>(French)</t>
    </r>
  </si>
  <si>
    <r>
      <t xml:space="preserve">Ultimes Ressources </t>
    </r>
    <r>
      <rPr>
        <i/>
        <sz val="10"/>
        <color rgb="FFFF0000"/>
        <rFont val="Calibri"/>
        <family val="2"/>
        <scheme val="minor"/>
      </rPr>
      <t>(French)</t>
    </r>
  </si>
  <si>
    <r>
      <t>Va et Vient a Beloostrov</t>
    </r>
    <r>
      <rPr>
        <i/>
        <sz val="10"/>
        <color rgb="FFFF0000"/>
        <rFont val="Calibri"/>
        <family val="2"/>
        <scheme val="minor"/>
      </rPr>
      <t xml:space="preserve"> (French)</t>
    </r>
  </si>
  <si>
    <r>
      <t>Vers Koursk</t>
    </r>
    <r>
      <rPr>
        <i/>
        <sz val="10"/>
        <color rgb="FFFF0000"/>
        <rFont val="Calibri"/>
        <family val="2"/>
        <scheme val="minor"/>
      </rPr>
      <t xml:space="preserve"> (French)</t>
    </r>
  </si>
  <si>
    <r>
      <t xml:space="preserve">L'Enlèvment de Mussolini </t>
    </r>
    <r>
      <rPr>
        <i/>
        <sz val="10"/>
        <color rgb="FFFF0000"/>
        <rFont val="Calibri"/>
        <family val="2"/>
        <scheme val="minor"/>
      </rPr>
      <t>(French)</t>
    </r>
  </si>
  <si>
    <r>
      <t>La Libération de Paris: Romilly, Champaubert, Montmirail</t>
    </r>
    <r>
      <rPr>
        <i/>
        <sz val="10"/>
        <color rgb="FFFF0000"/>
        <rFont val="Calibri"/>
        <family val="2"/>
        <scheme val="minor"/>
      </rPr>
      <t xml:space="preserve"> (French)</t>
    </r>
  </si>
  <si>
    <r>
      <t>La Libération de Paris: Retrouvailles</t>
    </r>
    <r>
      <rPr>
        <i/>
        <sz val="10"/>
        <color rgb="FFFF0000"/>
        <rFont val="Calibri"/>
        <family val="2"/>
        <scheme val="minor"/>
      </rPr>
      <t xml:space="preserve"> (French)</t>
    </r>
  </si>
  <si>
    <r>
      <t>Compagnie D'Honneur</t>
    </r>
    <r>
      <rPr>
        <i/>
        <sz val="10"/>
        <color rgb="FFFF0000"/>
        <rFont val="Calibri"/>
        <family val="2"/>
        <scheme val="minor"/>
      </rPr>
      <t xml:space="preserve"> (French)</t>
    </r>
  </si>
  <si>
    <r>
      <t>Eben-Emael</t>
    </r>
    <r>
      <rPr>
        <i/>
        <sz val="10"/>
        <color rgb="FFFF0000"/>
        <rFont val="Calibri"/>
        <family val="2"/>
        <scheme val="minor"/>
      </rPr>
      <t xml:space="preserve"> (French)</t>
    </r>
  </si>
  <si>
    <r>
      <t>Un Jour en Normandie</t>
    </r>
    <r>
      <rPr>
        <i/>
        <sz val="10"/>
        <color rgb="FFFF0000"/>
        <rFont val="Calibri"/>
        <family val="2"/>
        <scheme val="minor"/>
      </rPr>
      <t xml:space="preserve"> (French)</t>
    </r>
  </si>
  <si>
    <r>
      <t>Le Pont Sur La Rokovaia</t>
    </r>
    <r>
      <rPr>
        <i/>
        <sz val="10"/>
        <color rgb="FFFF0000"/>
        <rFont val="Calibri"/>
        <family val="2"/>
        <scheme val="minor"/>
      </rPr>
      <t xml:space="preserve"> (French)</t>
    </r>
  </si>
  <si>
    <r>
      <t xml:space="preserve">Active Resistance </t>
    </r>
    <r>
      <rPr>
        <i/>
        <sz val="10"/>
        <color rgb="FFFF0000"/>
        <rFont val="Calibri"/>
        <family val="2"/>
        <scheme val="minor"/>
      </rPr>
      <t>(French)</t>
    </r>
  </si>
  <si>
    <r>
      <t xml:space="preserve">Saint Nicolas sur la Ligne Mannerheim </t>
    </r>
    <r>
      <rPr>
        <i/>
        <sz val="10"/>
        <color rgb="FFFF0000"/>
        <rFont val="Calibri"/>
        <family val="2"/>
        <scheme val="minor"/>
      </rPr>
      <t>(French)</t>
    </r>
  </si>
  <si>
    <r>
      <t xml:space="preserve">Resistance Pres du Pripet </t>
    </r>
    <r>
      <rPr>
        <i/>
        <sz val="10"/>
        <color rgb="FFFF0000"/>
        <rFont val="Calibri"/>
        <family val="2"/>
        <scheme val="minor"/>
      </rPr>
      <t>(French)</t>
    </r>
  </si>
  <si>
    <r>
      <t xml:space="preserve">Pres du Rhin </t>
    </r>
    <r>
      <rPr>
        <i/>
        <sz val="10"/>
        <color rgb="FFFF0000"/>
        <rFont val="Calibri"/>
        <family val="2"/>
        <scheme val="minor"/>
      </rPr>
      <t>(French)</t>
    </r>
  </si>
  <si>
    <r>
      <t xml:space="preserve">Deferlement </t>
    </r>
    <r>
      <rPr>
        <i/>
        <sz val="10"/>
        <color rgb="FFFF0000"/>
        <rFont val="Calibri"/>
        <family val="2"/>
        <scheme val="minor"/>
      </rPr>
      <t>(French)</t>
    </r>
  </si>
  <si>
    <r>
      <t>Reprise</t>
    </r>
    <r>
      <rPr>
        <i/>
        <sz val="10"/>
        <color rgb="FFFF0000"/>
        <rFont val="Calibri"/>
        <family val="2"/>
        <scheme val="minor"/>
      </rPr>
      <t xml:space="preserve"> (French)</t>
    </r>
  </si>
  <si>
    <r>
      <t>Resistance Active</t>
    </r>
    <r>
      <rPr>
        <i/>
        <sz val="10"/>
        <color rgb="FFFF0000"/>
        <rFont val="Calibri"/>
        <family val="2"/>
        <scheme val="minor"/>
      </rPr>
      <t xml:space="preserve"> (French)</t>
    </r>
  </si>
  <si>
    <r>
      <t>Va et Vient</t>
    </r>
    <r>
      <rPr>
        <i/>
        <sz val="10"/>
        <color rgb="FFFF0000"/>
        <rFont val="Calibri"/>
        <family val="2"/>
        <scheme val="minor"/>
      </rPr>
      <t xml:space="preserve"> (French)</t>
    </r>
  </si>
  <si>
    <r>
      <t>Colline 769</t>
    </r>
    <r>
      <rPr>
        <i/>
        <sz val="10"/>
        <color rgb="FFFF0000"/>
        <rFont val="Calibri"/>
        <family val="2"/>
        <scheme val="minor"/>
      </rPr>
      <t xml:space="preserve"> (French)</t>
    </r>
  </si>
  <si>
    <r>
      <t xml:space="preserve">Monna Casale </t>
    </r>
    <r>
      <rPr>
        <i/>
        <sz val="10"/>
        <color rgb="FFFF0000"/>
        <rFont val="Calibri"/>
        <family val="2"/>
        <scheme val="minor"/>
      </rPr>
      <t>(French)</t>
    </r>
  </si>
  <si>
    <r>
      <t>Occasion À Saisir</t>
    </r>
    <r>
      <rPr>
        <i/>
        <sz val="10"/>
        <color rgb="FFFF0000"/>
        <rFont val="Calibri"/>
        <family val="2"/>
        <scheme val="minor"/>
      </rPr>
      <t xml:space="preserve"> (French)</t>
    </r>
  </si>
  <si>
    <r>
      <t>Panzers March!</t>
    </r>
    <r>
      <rPr>
        <i/>
        <sz val="10"/>
        <color rgb="FFFF0000"/>
        <rFont val="Calibri"/>
        <family val="2"/>
        <scheme val="minor"/>
      </rPr>
      <t xml:space="preserve"> (French)</t>
    </r>
  </si>
  <si>
    <r>
      <t>Descente Perilleuse</t>
    </r>
    <r>
      <rPr>
        <i/>
        <sz val="10"/>
        <color rgb="FFFF0000"/>
        <rFont val="Calibri"/>
        <family val="2"/>
        <scheme val="minor"/>
      </rPr>
      <t xml:space="preserve"> (French)</t>
    </r>
  </si>
  <si>
    <r>
      <t>Campagne 1944</t>
    </r>
    <r>
      <rPr>
        <i/>
        <sz val="10"/>
        <color rgb="FFFF0000"/>
        <rFont val="Calibri"/>
        <family val="2"/>
        <scheme val="minor"/>
      </rPr>
      <t xml:space="preserve"> (French)</t>
    </r>
  </si>
  <si>
    <r>
      <t>The Fugitive</t>
    </r>
    <r>
      <rPr>
        <i/>
        <sz val="10"/>
        <color rgb="FFFF0000"/>
        <rFont val="Calibri"/>
        <family val="2"/>
        <scheme val="minor"/>
      </rPr>
      <t xml:space="preserve"> - Revisione</t>
    </r>
  </si>
  <si>
    <r>
      <t xml:space="preserve">Terroristen!! </t>
    </r>
    <r>
      <rPr>
        <i/>
        <sz val="10"/>
        <rFont val="Calibri"/>
        <family val="2"/>
        <scheme val="minor"/>
      </rPr>
      <t>(French)</t>
    </r>
  </si>
  <si>
    <r>
      <t xml:space="preserve">Retour a la Case Depart </t>
    </r>
    <r>
      <rPr>
        <i/>
        <sz val="10"/>
        <rFont val="Calibri"/>
        <family val="2"/>
        <scheme val="minor"/>
      </rPr>
      <t>(French)</t>
    </r>
  </si>
  <si>
    <r>
      <t xml:space="preserve">Trappola </t>
    </r>
    <r>
      <rPr>
        <i/>
        <sz val="10"/>
        <rFont val="Calibri"/>
        <family val="2"/>
        <scheme val="minor"/>
      </rPr>
      <t>(French)</t>
    </r>
  </si>
  <si>
    <r>
      <t xml:space="preserve">Macedoine Balkanique </t>
    </r>
    <r>
      <rPr>
        <i/>
        <sz val="10"/>
        <rFont val="Calibri"/>
        <family val="2"/>
        <scheme val="minor"/>
      </rPr>
      <t>(French)</t>
    </r>
  </si>
  <si>
    <r>
      <t xml:space="preserve">Jackson's Fire </t>
    </r>
    <r>
      <rPr>
        <i/>
        <sz val="10"/>
        <rFont val="Calibri"/>
        <family val="2"/>
        <scheme val="minor"/>
      </rPr>
      <t>(French)</t>
    </r>
  </si>
  <si>
    <r>
      <t>L'Ultime Traitrise</t>
    </r>
    <r>
      <rPr>
        <i/>
        <sz val="10"/>
        <rFont val="Calibri"/>
        <family val="2"/>
        <scheme val="minor"/>
      </rPr>
      <t xml:space="preserve"> (French)</t>
    </r>
  </si>
  <si>
    <r>
      <t>Verrou Alpin</t>
    </r>
    <r>
      <rPr>
        <i/>
        <sz val="10"/>
        <rFont val="Calibri"/>
        <family val="2"/>
        <scheme val="minor"/>
      </rPr>
      <t xml:space="preserve"> (French)</t>
    </r>
  </si>
  <si>
    <r>
      <t xml:space="preserve">Desertion </t>
    </r>
    <r>
      <rPr>
        <i/>
        <sz val="10"/>
        <rFont val="Calibri"/>
        <family val="2"/>
        <scheme val="minor"/>
      </rPr>
      <t>(French)</t>
    </r>
  </si>
  <si>
    <r>
      <t xml:space="preserve">Double Détente </t>
    </r>
    <r>
      <rPr>
        <i/>
        <sz val="10"/>
        <rFont val="Calibri"/>
        <family val="2"/>
        <scheme val="minor"/>
      </rPr>
      <t>(French)</t>
    </r>
  </si>
  <si>
    <r>
      <t xml:space="preserve">Sur le Toit de l'Europe </t>
    </r>
    <r>
      <rPr>
        <i/>
        <sz val="10"/>
        <rFont val="Calibri"/>
        <family val="2"/>
        <scheme val="minor"/>
      </rPr>
      <t>(French)</t>
    </r>
  </si>
  <si>
    <r>
      <t>Borodino 1941</t>
    </r>
    <r>
      <rPr>
        <i/>
        <sz val="10"/>
        <color rgb="FFFF0000"/>
        <rFont val="Calibri"/>
        <family val="2"/>
        <scheme val="minor"/>
      </rPr>
      <t xml:space="preserve"> (French)</t>
    </r>
  </si>
  <si>
    <r>
      <t>7</t>
    </r>
    <r>
      <rPr>
        <vertAlign val="superscript"/>
        <sz val="10"/>
        <color rgb="FFFF0000"/>
        <rFont val="Calibri"/>
        <family val="2"/>
        <scheme val="minor"/>
      </rPr>
      <t>th</t>
    </r>
    <r>
      <rPr>
        <sz val="10"/>
        <color rgb="FFFF0000"/>
        <rFont val="Calibri"/>
        <family val="2"/>
        <scheme val="minor"/>
      </rPr>
      <t xml:space="preserve"> SS Div. &lt;&lt; Prinz Eugen &gt;&gt;</t>
    </r>
  </si>
  <si>
    <r>
      <t>Ride of the 200</t>
    </r>
    <r>
      <rPr>
        <vertAlign val="superscript"/>
        <sz val="10"/>
        <rFont val="Calibri"/>
        <family val="2"/>
        <scheme val="minor"/>
      </rPr>
      <t>th</t>
    </r>
  </si>
  <si>
    <r>
      <t xml:space="preserve">Il Palacio de Ibarra </t>
    </r>
    <r>
      <rPr>
        <i/>
        <sz val="10"/>
        <color rgb="FFFF0000"/>
        <rFont val="Calibri"/>
        <family val="2"/>
        <scheme val="minor"/>
      </rPr>
      <t>(1.0) (Italian)</t>
    </r>
  </si>
  <si>
    <r>
      <t>Tra le Spighe Dorate</t>
    </r>
    <r>
      <rPr>
        <i/>
        <sz val="10"/>
        <color rgb="FFFF0000"/>
        <rFont val="Calibri"/>
        <family val="2"/>
        <scheme val="minor"/>
      </rPr>
      <t xml:space="preserve"> (Italian)</t>
    </r>
  </si>
  <si>
    <r>
      <t>La Breccia di Gnilets</t>
    </r>
    <r>
      <rPr>
        <i/>
        <sz val="10"/>
        <color rgb="FFFF0000"/>
        <rFont val="Calibri"/>
        <family val="2"/>
        <scheme val="minor"/>
      </rPr>
      <t xml:space="preserve"> (Italian)</t>
    </r>
  </si>
  <si>
    <r>
      <t>Ci Crederesti che Caparzo e Vin Diesel?</t>
    </r>
    <r>
      <rPr>
        <i/>
        <sz val="10"/>
        <color rgb="FFFF0000"/>
        <rFont val="Calibri"/>
        <family val="2"/>
        <scheme val="minor"/>
      </rPr>
      <t xml:space="preserve"> (Italian)</t>
    </r>
  </si>
  <si>
    <r>
      <t>¡Berserk!</t>
    </r>
    <r>
      <rPr>
        <i/>
        <sz val="10"/>
        <rFont val="Calibri"/>
        <family val="2"/>
        <scheme val="minor"/>
      </rPr>
      <t xml:space="preserve"> (Spanish)</t>
    </r>
  </si>
  <si>
    <r>
      <t>Los Silos de Stalingrad</t>
    </r>
    <r>
      <rPr>
        <i/>
        <sz val="10"/>
        <color rgb="FFFF0000"/>
        <rFont val="Calibri"/>
        <family val="2"/>
        <scheme val="minor"/>
      </rPr>
      <t xml:space="preserve"> (Spanish)</t>
    </r>
  </si>
  <si>
    <r>
      <t>Viertagi</t>
    </r>
    <r>
      <rPr>
        <i/>
        <sz val="10"/>
        <color rgb="FFFF0000"/>
        <rFont val="Calibri"/>
        <family val="2"/>
        <scheme val="minor"/>
      </rPr>
      <t xml:space="preserve"> (Spanish)</t>
    </r>
  </si>
  <si>
    <r>
      <t>Kalach</t>
    </r>
    <r>
      <rPr>
        <i/>
        <sz val="10"/>
        <rFont val="Calibri"/>
        <family val="2"/>
        <scheme val="minor"/>
      </rPr>
      <t xml:space="preserve"> (Spanish)</t>
    </r>
  </si>
  <si>
    <r>
      <t>¡Atrapadlo!</t>
    </r>
    <r>
      <rPr>
        <i/>
        <sz val="10"/>
        <rFont val="Calibri"/>
        <family val="2"/>
        <scheme val="minor"/>
      </rPr>
      <t xml:space="preserve"> (Spanish)</t>
    </r>
  </si>
  <si>
    <r>
      <t>Acero Contra Acero</t>
    </r>
    <r>
      <rPr>
        <i/>
        <sz val="10"/>
        <rFont val="Calibri"/>
        <family val="2"/>
        <scheme val="minor"/>
      </rPr>
      <t xml:space="preserve"> (Spanish)</t>
    </r>
  </si>
  <si>
    <r>
      <t>Nuts!</t>
    </r>
    <r>
      <rPr>
        <i/>
        <sz val="10"/>
        <rFont val="Calibri"/>
        <family val="2"/>
        <scheme val="minor"/>
      </rPr>
      <t xml:space="preserve"> (Spanish)</t>
    </r>
  </si>
  <si>
    <r>
      <t>Zona Mortal</t>
    </r>
    <r>
      <rPr>
        <i/>
        <sz val="10"/>
        <rFont val="Calibri"/>
        <family val="2"/>
        <scheme val="minor"/>
      </rPr>
      <t xml:space="preserve"> (Spanish)</t>
    </r>
  </si>
  <si>
    <r>
      <t>La Fundicion</t>
    </r>
    <r>
      <rPr>
        <i/>
        <sz val="10"/>
        <rFont val="Calibri"/>
        <family val="2"/>
        <scheme val="minor"/>
      </rPr>
      <t xml:space="preserve"> (Spanish)</t>
    </r>
  </si>
  <si>
    <r>
      <t>A Lo Largo De La Via</t>
    </r>
    <r>
      <rPr>
        <i/>
        <sz val="10"/>
        <rFont val="Calibri"/>
        <family val="2"/>
        <scheme val="minor"/>
      </rPr>
      <t xml:space="preserve"> (Spanish)</t>
    </r>
  </si>
  <si>
    <r>
      <t>Planta De Temple</t>
    </r>
    <r>
      <rPr>
        <i/>
        <sz val="10"/>
        <rFont val="Calibri"/>
        <family val="2"/>
        <scheme val="minor"/>
      </rPr>
      <t xml:space="preserve"> (Spanish)</t>
    </r>
  </si>
  <si>
    <r>
      <t xml:space="preserve">CON `91 Red Barricades Mini-Campaign Game </t>
    </r>
    <r>
      <rPr>
        <i/>
        <sz val="10"/>
        <rFont val="Calibri"/>
        <family val="2"/>
        <scheme val="minor"/>
      </rPr>
      <t>(Spanish)</t>
    </r>
  </si>
  <si>
    <r>
      <t>Alà Cobija a los Britanicos</t>
    </r>
    <r>
      <rPr>
        <i/>
        <sz val="10"/>
        <rFont val="Calibri"/>
        <family val="2"/>
        <scheme val="minor"/>
      </rPr>
      <t xml:space="preserve"> (Spanish)</t>
    </r>
  </si>
  <si>
    <r>
      <t xml:space="preserve">Caza de Conejos </t>
    </r>
    <r>
      <rPr>
        <i/>
        <sz val="10"/>
        <rFont val="Calibri"/>
        <family val="2"/>
        <scheme val="minor"/>
      </rPr>
      <t>(Spanish)</t>
    </r>
  </si>
  <si>
    <r>
      <t>Operación Moscú</t>
    </r>
    <r>
      <rPr>
        <i/>
        <sz val="10"/>
        <rFont val="Calibri"/>
        <family val="2"/>
        <scheme val="minor"/>
      </rPr>
      <t xml:space="preserve"> (Spanish)</t>
    </r>
  </si>
  <si>
    <r>
      <t xml:space="preserve">Cota 666 </t>
    </r>
    <r>
      <rPr>
        <i/>
        <sz val="10"/>
        <rFont val="Calibri"/>
        <family val="2"/>
        <scheme val="minor"/>
      </rPr>
      <t>(Spanish)</t>
    </r>
  </si>
  <si>
    <r>
      <t>Apaches En Creta</t>
    </r>
    <r>
      <rPr>
        <i/>
        <sz val="10"/>
        <rFont val="Calibri"/>
        <family val="2"/>
        <scheme val="minor"/>
      </rPr>
      <t xml:space="preserve"> (Spanish)</t>
    </r>
  </si>
  <si>
    <r>
      <t>Hombres y Tanques</t>
    </r>
    <r>
      <rPr>
        <i/>
        <sz val="10"/>
        <rFont val="Calibri"/>
        <family val="2"/>
        <scheme val="minor"/>
      </rPr>
      <t xml:space="preserve"> (Spanish)</t>
    </r>
  </si>
  <si>
    <r>
      <t>Deperate Measures</t>
    </r>
    <r>
      <rPr>
        <i/>
        <sz val="10"/>
        <rFont val="Calibri"/>
        <family val="2"/>
        <scheme val="minor"/>
      </rPr>
      <t xml:space="preserve"> - version 1</t>
    </r>
  </si>
  <si>
    <r>
      <t>Desperate Measures</t>
    </r>
    <r>
      <rPr>
        <i/>
        <sz val="10"/>
        <rFont val="Calibri"/>
        <family val="2"/>
        <scheme val="minor"/>
      </rPr>
      <t xml:space="preserve"> - version 2 NSR # 3 Test</t>
    </r>
  </si>
  <si>
    <r>
      <t>Harrock's XXX</t>
    </r>
    <r>
      <rPr>
        <vertAlign val="superscript"/>
        <sz val="10"/>
        <rFont val="Calibri"/>
        <family val="2"/>
        <scheme val="minor"/>
      </rPr>
      <t>th</t>
    </r>
    <r>
      <rPr>
        <sz val="10"/>
        <rFont val="Calibri"/>
        <family val="2"/>
        <scheme val="minor"/>
      </rPr>
      <t xml:space="preserve"> Corps</t>
    </r>
  </si>
  <si>
    <r>
      <t>The Rising Tide</t>
    </r>
    <r>
      <rPr>
        <i/>
        <sz val="10"/>
        <rFont val="Calibri"/>
        <family val="2"/>
        <scheme val="minor"/>
      </rPr>
      <t xml:space="preserve"> (aka Time and Tide: Battle For Stonne)</t>
    </r>
  </si>
  <si>
    <r>
      <t>Belchite '37</t>
    </r>
    <r>
      <rPr>
        <i/>
        <sz val="10"/>
        <color rgb="FFFF0000"/>
        <rFont val="Calibri"/>
        <family val="2"/>
        <scheme val="minor"/>
      </rPr>
      <t xml:space="preserve"> (Spanish)</t>
    </r>
  </si>
  <si>
    <r>
      <t>Friday the 13</t>
    </r>
    <r>
      <rPr>
        <vertAlign val="superscript"/>
        <sz val="10"/>
        <rFont val="Calibri"/>
        <family val="2"/>
        <scheme val="minor"/>
      </rPr>
      <t>th</t>
    </r>
  </si>
  <si>
    <r>
      <t>Aiding the Local Constabulary -</t>
    </r>
    <r>
      <rPr>
        <i/>
        <sz val="10"/>
        <rFont val="Calibri"/>
        <family val="2"/>
        <scheme val="minor"/>
      </rPr>
      <t>2 player</t>
    </r>
  </si>
  <si>
    <r>
      <t>Aiding the Local Constabulary -</t>
    </r>
    <r>
      <rPr>
        <i/>
        <sz val="10"/>
        <rFont val="Calibri"/>
        <family val="2"/>
        <scheme val="minor"/>
      </rPr>
      <t>3 player</t>
    </r>
  </si>
  <si>
    <r>
      <t>Appuntamento Al Cimitero</t>
    </r>
    <r>
      <rPr>
        <i/>
        <sz val="10"/>
        <color rgb="FFFF0000"/>
        <rFont val="Calibri"/>
        <family val="2"/>
        <scheme val="minor"/>
      </rPr>
      <t xml:space="preserve"> (Italian)</t>
    </r>
  </si>
  <si>
    <r>
      <t>Pavlov’s House</t>
    </r>
    <r>
      <rPr>
        <i/>
        <sz val="10"/>
        <color rgb="FFFF0000"/>
        <rFont val="Calibri"/>
        <family val="2"/>
        <scheme val="minor"/>
      </rPr>
      <t xml:space="preserve"> (Italian)</t>
    </r>
  </si>
  <si>
    <r>
      <t xml:space="preserve">Arracourt 1944 - </t>
    </r>
    <r>
      <rPr>
        <i/>
        <sz val="10"/>
        <rFont val="Calibri"/>
        <family val="2"/>
        <scheme val="minor"/>
      </rPr>
      <t>version 2.2</t>
    </r>
  </si>
  <si>
    <r>
      <t>DASL Series #3: Special Delivery</t>
    </r>
    <r>
      <rPr>
        <i/>
        <sz val="10"/>
        <rFont val="Calibri"/>
        <family val="2"/>
        <scheme val="minor"/>
      </rPr>
      <t xml:space="preserve"> - version 2</t>
    </r>
  </si>
  <si>
    <r>
      <t>Valor of the Guards Series #1: Soldiers of the 62</t>
    </r>
    <r>
      <rPr>
        <vertAlign val="superscript"/>
        <sz val="10"/>
        <rFont val="Calibri"/>
        <family val="2"/>
        <scheme val="minor"/>
      </rPr>
      <t>nd</t>
    </r>
    <r>
      <rPr>
        <sz val="10"/>
        <rFont val="Calibri"/>
        <family val="2"/>
        <scheme val="minor"/>
      </rPr>
      <t xml:space="preserve"> Army</t>
    </r>
  </si>
  <si>
    <r>
      <t>6</t>
    </r>
    <r>
      <rPr>
        <vertAlign val="superscript"/>
        <sz val="10"/>
        <rFont val="Calibri"/>
        <family val="2"/>
        <scheme val="minor"/>
      </rPr>
      <t>th</t>
    </r>
    <r>
      <rPr>
        <sz val="10"/>
        <rFont val="Calibri"/>
        <family val="2"/>
        <scheme val="minor"/>
      </rPr>
      <t xml:space="preserve"> Panzer Division Series #1: Grid Them To Dust</t>
    </r>
  </si>
  <si>
    <r>
      <t>Pining For the Fjords</t>
    </r>
    <r>
      <rPr>
        <i/>
        <sz val="10"/>
        <rFont val="Calibri"/>
        <family val="2"/>
        <scheme val="minor"/>
      </rPr>
      <t xml:space="preserve"> - variant</t>
    </r>
  </si>
  <si>
    <r>
      <t>Tatsinskaya Raid</t>
    </r>
    <r>
      <rPr>
        <i/>
        <sz val="10"/>
        <rFont val="Calibri"/>
        <family val="2"/>
        <scheme val="minor"/>
      </rPr>
      <t xml:space="preserve"> - version 1.1</t>
    </r>
  </si>
  <si>
    <r>
      <t xml:space="preserve">Comienza el Crepusculo </t>
    </r>
    <r>
      <rPr>
        <i/>
        <sz val="10"/>
        <rFont val="Calibri"/>
        <family val="2"/>
        <scheme val="minor"/>
      </rPr>
      <t>(Spanish)</t>
    </r>
  </si>
  <si>
    <r>
      <t>Krassny-Bor</t>
    </r>
    <r>
      <rPr>
        <i/>
        <sz val="10"/>
        <rFont val="Calibri"/>
        <family val="2"/>
        <scheme val="minor"/>
      </rPr>
      <t xml:space="preserve"> (Spanish)</t>
    </r>
  </si>
  <si>
    <r>
      <t>Baustimo de Fuego</t>
    </r>
    <r>
      <rPr>
        <i/>
        <sz val="10"/>
        <rFont val="Calibri"/>
        <family val="2"/>
        <scheme val="minor"/>
      </rPr>
      <t xml:space="preserve"> (Spanish)</t>
    </r>
  </si>
  <si>
    <r>
      <t>Caurteles de Dunbrowka</t>
    </r>
    <r>
      <rPr>
        <i/>
        <sz val="10"/>
        <rFont val="Calibri"/>
        <family val="2"/>
        <scheme val="minor"/>
      </rPr>
      <t xml:space="preserve"> (Spanish)</t>
    </r>
  </si>
  <si>
    <r>
      <t xml:space="preserve">Double Assaut </t>
    </r>
    <r>
      <rPr>
        <i/>
        <sz val="10"/>
        <color rgb="FFFF0000"/>
        <rFont val="Calibri"/>
        <family val="2"/>
        <scheme val="minor"/>
      </rPr>
      <t>(French)</t>
    </r>
  </si>
  <si>
    <r>
      <t>Eine Kleine Berg</t>
    </r>
    <r>
      <rPr>
        <i/>
        <sz val="10"/>
        <color rgb="FFFF0000"/>
        <rFont val="Calibri"/>
        <family val="2"/>
        <scheme val="minor"/>
      </rPr>
      <t xml:space="preserve"> (French)</t>
    </r>
  </si>
  <si>
    <r>
      <t xml:space="preserve">Poniry's Day </t>
    </r>
    <r>
      <rPr>
        <i/>
        <sz val="10"/>
        <color rgb="FFFF0000"/>
        <rFont val="Calibri"/>
        <family val="2"/>
        <scheme val="minor"/>
      </rPr>
      <t>(French)</t>
    </r>
  </si>
  <si>
    <r>
      <t xml:space="preserve">Buying Time </t>
    </r>
    <r>
      <rPr>
        <i/>
        <sz val="10"/>
        <color theme="4"/>
        <rFont val="Calibri"/>
        <family val="2"/>
        <scheme val="minor"/>
      </rPr>
      <t>-version 2.0</t>
    </r>
  </si>
  <si>
    <r>
      <t>Trapping Nasser -</t>
    </r>
    <r>
      <rPr>
        <i/>
        <sz val="10"/>
        <color theme="4"/>
        <rFont val="Calibri"/>
        <family val="2"/>
        <scheme val="minor"/>
      </rPr>
      <t>version 2.0</t>
    </r>
  </si>
  <si>
    <r>
      <t>Ben- Jabo! -</t>
    </r>
    <r>
      <rPr>
        <i/>
        <sz val="10"/>
        <color theme="4"/>
        <rFont val="Calibri"/>
        <family val="2"/>
        <scheme val="minor"/>
      </rPr>
      <t>version 2.0</t>
    </r>
  </si>
  <si>
    <r>
      <t>The Archers of Um-Sheham -</t>
    </r>
    <r>
      <rPr>
        <i/>
        <sz val="10"/>
        <color theme="4"/>
        <rFont val="Calibri"/>
        <family val="2"/>
        <scheme val="minor"/>
      </rPr>
      <t>version 2.0</t>
    </r>
  </si>
  <si>
    <r>
      <t>Ambush at Mitla -</t>
    </r>
    <r>
      <rPr>
        <i/>
        <sz val="10"/>
        <color theme="4"/>
        <rFont val="Calibri"/>
        <family val="2"/>
        <scheme val="minor"/>
      </rPr>
      <t>version 2.0</t>
    </r>
  </si>
  <si>
    <r>
      <t>Final Act -</t>
    </r>
    <r>
      <rPr>
        <i/>
        <sz val="10"/>
        <color theme="4"/>
        <rFont val="Calibri"/>
        <family val="2"/>
        <scheme val="minor"/>
      </rPr>
      <t>version 2.0</t>
    </r>
  </si>
  <si>
    <r>
      <t>Push to Um-Katef -</t>
    </r>
    <r>
      <rPr>
        <i/>
        <sz val="10"/>
        <color theme="4"/>
        <rFont val="Calibri"/>
        <family val="2"/>
        <scheme val="minor"/>
      </rPr>
      <t>version 2.0</t>
    </r>
  </si>
  <si>
    <r>
      <t>Bloody French Hill -</t>
    </r>
    <r>
      <rPr>
        <i/>
        <sz val="10"/>
        <color theme="4"/>
        <rFont val="Calibri"/>
        <family val="2"/>
        <scheme val="minor"/>
      </rPr>
      <t>version 2.0</t>
    </r>
  </si>
  <si>
    <r>
      <t>Syrian Spirit -</t>
    </r>
    <r>
      <rPr>
        <i/>
        <sz val="10"/>
        <color theme="4"/>
        <rFont val="Calibri"/>
        <family val="2"/>
        <scheme val="minor"/>
      </rPr>
      <t>version 2.0</t>
    </r>
  </si>
  <si>
    <r>
      <t>Isolation Strategy -</t>
    </r>
    <r>
      <rPr>
        <i/>
        <sz val="10"/>
        <color theme="4"/>
        <rFont val="Calibri"/>
        <family val="2"/>
        <scheme val="minor"/>
      </rPr>
      <t>version 2.0</t>
    </r>
  </si>
  <si>
    <t>Genesis 48: Genesis 2; Genesis II: Genesis II 2</t>
  </si>
  <si>
    <r>
      <t xml:space="preserve">Sons of Galilee </t>
    </r>
    <r>
      <rPr>
        <i/>
        <sz val="10"/>
        <color theme="4"/>
        <rFont val="Calibri"/>
        <family val="2"/>
        <scheme val="minor"/>
      </rPr>
      <t>-version 2.0</t>
    </r>
  </si>
  <si>
    <r>
      <t xml:space="preserve">Etziongrad </t>
    </r>
    <r>
      <rPr>
        <i/>
        <sz val="10"/>
        <color theme="4"/>
        <rFont val="Calibri"/>
        <family val="2"/>
        <scheme val="minor"/>
      </rPr>
      <t>-version 2.0</t>
    </r>
  </si>
  <si>
    <r>
      <t xml:space="preserve">Fatih-Allah </t>
    </r>
    <r>
      <rPr>
        <i/>
        <sz val="10"/>
        <color theme="4"/>
        <rFont val="Calibri"/>
        <family val="2"/>
        <scheme val="minor"/>
      </rPr>
      <t>-version 2.0</t>
    </r>
  </si>
  <si>
    <r>
      <t xml:space="preserve">I Dream of Jenin </t>
    </r>
    <r>
      <rPr>
        <i/>
        <sz val="10"/>
        <color theme="4"/>
        <rFont val="Calibri"/>
        <family val="2"/>
        <scheme val="minor"/>
      </rPr>
      <t>-version 2.0</t>
    </r>
  </si>
  <si>
    <r>
      <t xml:space="preserve">The Whiskey Wager </t>
    </r>
    <r>
      <rPr>
        <i/>
        <sz val="10"/>
        <color theme="4"/>
        <rFont val="Calibri"/>
        <family val="2"/>
        <scheme val="minor"/>
      </rPr>
      <t>-version 2.0</t>
    </r>
  </si>
  <si>
    <r>
      <t xml:space="preserve">Molotov Inferno </t>
    </r>
    <r>
      <rPr>
        <i/>
        <sz val="10"/>
        <color theme="4"/>
        <rFont val="Calibri"/>
        <family val="2"/>
        <scheme val="minor"/>
      </rPr>
      <t>-version 2.0</t>
    </r>
  </si>
  <si>
    <r>
      <t>Soldier of Jurusalem -</t>
    </r>
    <r>
      <rPr>
        <i/>
        <sz val="10"/>
        <rFont val="Calibri"/>
        <family val="2"/>
        <scheme val="minor"/>
      </rPr>
      <t>version 1.2</t>
    </r>
  </si>
  <si>
    <r>
      <t xml:space="preserve">Antiquity </t>
    </r>
    <r>
      <rPr>
        <i/>
        <sz val="10"/>
        <rFont val="Calibri"/>
        <family val="2"/>
        <scheme val="minor"/>
      </rPr>
      <t>-version 1.2</t>
    </r>
  </si>
  <si>
    <t>M01</t>
  </si>
  <si>
    <t>M02</t>
  </si>
  <si>
    <t>M03</t>
  </si>
  <si>
    <t>M04</t>
  </si>
  <si>
    <t>M05</t>
  </si>
  <si>
    <t>M06</t>
  </si>
  <si>
    <t>M07</t>
  </si>
  <si>
    <t>M08</t>
  </si>
  <si>
    <t>Magach '73: The Yom Kippur War of 1973</t>
  </si>
  <si>
    <t>Ambush at Sudr Pass</t>
  </si>
  <si>
    <r>
      <t>Egyptian</t>
    </r>
    <r>
      <rPr>
        <vertAlign val="superscript"/>
        <sz val="10"/>
        <rFont val="Calibri"/>
        <family val="2"/>
        <scheme val="minor"/>
      </rPr>
      <t xml:space="preserve"> CH: Genesis III, CH: Magach '73</t>
    </r>
  </si>
  <si>
    <r>
      <t>Israeli</t>
    </r>
    <r>
      <rPr>
        <vertAlign val="superscript"/>
        <sz val="10"/>
        <rFont val="Calibri"/>
        <family val="2"/>
        <scheme val="minor"/>
      </rPr>
      <t xml:space="preserve"> CH: Genesis III, CH: Magach '73</t>
    </r>
  </si>
  <si>
    <t>Sudr Pass, Sinai Front</t>
  </si>
  <si>
    <r>
      <rPr>
        <sz val="10"/>
        <color rgb="FFFF0000"/>
        <rFont val="Calibri"/>
        <family val="2"/>
        <scheme val="minor"/>
      </rPr>
      <t xml:space="preserve">CH: G1 </t>
    </r>
    <r>
      <rPr>
        <sz val="10"/>
        <rFont val="Calibri"/>
        <family val="2"/>
        <scheme val="minor"/>
      </rPr>
      <t>w</t>
    </r>
    <r>
      <rPr>
        <sz val="10"/>
        <color rgb="FFFF0000"/>
        <rFont val="Calibri"/>
        <family val="2"/>
        <scheme val="minor"/>
      </rPr>
      <t xml:space="preserve"> CH: G2</t>
    </r>
    <r>
      <rPr>
        <sz val="10"/>
        <rFont val="Calibri"/>
        <family val="2"/>
        <scheme val="minor"/>
      </rPr>
      <t xml:space="preserve"> w </t>
    </r>
    <r>
      <rPr>
        <sz val="10"/>
        <color rgb="FFFF0000"/>
        <rFont val="Calibri"/>
        <family val="2"/>
        <scheme val="minor"/>
      </rPr>
      <t>CH: G9</t>
    </r>
    <r>
      <rPr>
        <sz val="10"/>
        <rFont val="Calibri"/>
        <family val="2"/>
        <scheme val="minor"/>
      </rPr>
      <t xml:space="preserve"> w CH: G10 w CH: G12 w </t>
    </r>
    <r>
      <rPr>
        <sz val="10"/>
        <color rgb="FFFF0000"/>
        <rFont val="Calibri"/>
        <family val="2"/>
        <scheme val="minor"/>
      </rPr>
      <t>CH: G13</t>
    </r>
  </si>
  <si>
    <t>First to Giddi Pass</t>
  </si>
  <si>
    <t>CH: G8 w CH: G12</t>
  </si>
  <si>
    <t>Botzer Box</t>
  </si>
  <si>
    <t>Botzer, Sinai Front</t>
  </si>
  <si>
    <t>CH: G2 w CH: G3 w CH: G4 w CH: G5 w CH: G7 w CH: G8 w CH: G10 w CH: G11 w CH: 12</t>
  </si>
  <si>
    <t>Tassa Junction</t>
  </si>
  <si>
    <t>East of El Qantara, Sinai Front</t>
  </si>
  <si>
    <t>CH: G3 w CH: G7 w CH: G8 w CH: G10 w CH: G12 w CH: G11</t>
  </si>
  <si>
    <t>Stouthearted Men</t>
  </si>
  <si>
    <t xml:space="preserve">Chinese Farm, Sinai Front, </t>
  </si>
  <si>
    <t>CH: G5 w CH: G7 w CH: G8 w CH: G10 w CH: G12 w CH: G11</t>
  </si>
  <si>
    <t>Towards Ismalia</t>
  </si>
  <si>
    <t>Ismalia, Sanai Front</t>
  </si>
  <si>
    <t>CH: G4 w CH: G7 w CH: G8 w CH: G10 w CH: G12 w CH: G11</t>
  </si>
  <si>
    <t>Missile Woes</t>
  </si>
  <si>
    <t>Near Qantara, Isreal</t>
  </si>
  <si>
    <t>CH: G10 w CH: G12 w CH: G11</t>
  </si>
  <si>
    <t>D21</t>
  </si>
  <si>
    <t>Missouri Hill</t>
  </si>
  <si>
    <t>Art the Lexicon-Turtur Junction, Chinese Farm, Sanai Front</t>
  </si>
  <si>
    <t>CH: G13 w CH: G7 w CH: G8 w CH: G10 w CH: G12 w CH: G11</t>
  </si>
  <si>
    <t xml:space="preserve">To the Volga 1: Fight for the Tractor Works </t>
  </si>
  <si>
    <t>TW1</t>
  </si>
  <si>
    <t>TW2</t>
  </si>
  <si>
    <t>TW3</t>
  </si>
  <si>
    <t>TW4</t>
  </si>
  <si>
    <t>TW5</t>
  </si>
  <si>
    <t>TW6</t>
  </si>
  <si>
    <t>TW7</t>
  </si>
  <si>
    <t>TW8</t>
  </si>
  <si>
    <t>TW9</t>
  </si>
  <si>
    <t>TW10</t>
  </si>
  <si>
    <t>TW11</t>
  </si>
  <si>
    <t xml:space="preserve">To the Volga 2: Mamayev Kurgan </t>
  </si>
  <si>
    <t>The Administration Building</t>
  </si>
  <si>
    <t>On to the Volga!</t>
  </si>
  <si>
    <t>D76/ A60</t>
  </si>
  <si>
    <t>To Close for Comfort</t>
  </si>
  <si>
    <t>Staliongrad, Russia</t>
  </si>
  <si>
    <t>300 Yards</t>
  </si>
  <si>
    <t>D2-5/ A4-6</t>
  </si>
  <si>
    <t>D11-14/ A19</t>
  </si>
  <si>
    <t>Street Fighter's</t>
  </si>
  <si>
    <t>Kill Zone</t>
  </si>
  <si>
    <t>Shopkeepers</t>
  </si>
  <si>
    <r>
      <t xml:space="preserve">Rat Wars </t>
    </r>
    <r>
      <rPr>
        <i/>
        <sz val="10"/>
        <rFont val="Calibri"/>
        <family val="2"/>
        <scheme val="minor"/>
      </rPr>
      <t>-version 1.2</t>
    </r>
  </si>
  <si>
    <t>Up to His Neck</t>
  </si>
  <si>
    <t>Weary Warriors</t>
  </si>
  <si>
    <t>Tractor Works SSR's are in effect, EW, GS w D: FB2</t>
  </si>
  <si>
    <r>
      <t xml:space="preserve">Devil's Summit </t>
    </r>
    <r>
      <rPr>
        <i/>
        <sz val="10"/>
        <color theme="4"/>
        <rFont val="Calibri"/>
        <family val="2"/>
        <scheme val="minor"/>
      </rPr>
      <t>-version 1.1</t>
    </r>
  </si>
  <si>
    <t>Mamayev Kurgan: HoB1; Mamayev Kurgan II: HoB1</t>
  </si>
  <si>
    <t>Mamayev Kurgan: HoB2; Mamayev Kurgan II: HoB2</t>
  </si>
  <si>
    <t>Mamayev Kurgan: HoB3; Mamayev Kurgan II: HoB3</t>
  </si>
  <si>
    <t>Mamayev Kurgan: HoB4; Mamayev Kurgan II: HoB4</t>
  </si>
  <si>
    <t>Mamayev Kurgan: HoB5; Mamayev Kurgan II: HoB5</t>
  </si>
  <si>
    <t>Mamayev Kurgan: HoB6; Mamayev Kurgan II: HoB6</t>
  </si>
  <si>
    <t>Mamayev Kurgan: HoB7; Mamayev Kurgan II: HoB7</t>
  </si>
  <si>
    <t>Mamayev Kurgan: HoB8; Mamayev Kurgan II: HoB8</t>
  </si>
  <si>
    <t>Mamayev Kurgan: HoB9; Mamayev Kurgan II: HoB9</t>
  </si>
  <si>
    <t>Mamayev Kurgan: HoB10; Mamayev Kurgan II: HoB10</t>
  </si>
  <si>
    <t>Mamayev Kurgan: HoB11; Mamayev Kurgan II: HoB11</t>
  </si>
  <si>
    <t>Mamayev Kurgan: HoB12; Mamayev Kurgan II: HoB12</t>
  </si>
  <si>
    <t>Mamayev Kurgan: HoB13; Mamayev Kurgan II: HoB13</t>
  </si>
  <si>
    <t>Mamayev Kurgan: HoB14; Mamayev Kurgan II: HoB14</t>
  </si>
  <si>
    <t>Mamayev Kurgan: HoB15; Mamayev Kurgan II: HoB15</t>
  </si>
  <si>
    <r>
      <t>Scrapyard -</t>
    </r>
    <r>
      <rPr>
        <i/>
        <sz val="10"/>
        <color theme="4"/>
        <rFont val="Calibri"/>
        <family val="2"/>
        <scheme val="minor"/>
      </rPr>
      <t>version 1.1</t>
    </r>
  </si>
  <si>
    <t>Mamayev Kurgan II: HoB1; To the Volga 2: Mamayev Kurgan 1</t>
  </si>
  <si>
    <t>Mamayev Kurgan II: HoB2; To the Volga 2: Mamayev Kurgan 2</t>
  </si>
  <si>
    <t>Mamayev Kurgan II: HoB3; To the Volga 2: Mamayev Kurgan 3</t>
  </si>
  <si>
    <t>Mamayev Kurgan II: HoB4; To the Volga 2: Mamayev Kurgan 4</t>
  </si>
  <si>
    <t>Mamayev Kurgan II: HoB5; To the Volga 2: Mamayev Kurgan 5</t>
  </si>
  <si>
    <t>Mamayev Kurgan II: HoB6; To the Volga 2: Mamayev Kurgan 6</t>
  </si>
  <si>
    <t>Mamayev Kurgan II: HoB7; To the Volga 2: Mamayev Kurgan 7</t>
  </si>
  <si>
    <t>Mamayev Kurgan II: HoB8; To the Volga 2: Mamayev Kurgan 8</t>
  </si>
  <si>
    <t>Mamayev Kurgan II: HoB9; To the Volga 2: Mamayev Kurgan 9</t>
  </si>
  <si>
    <t>Mamayev Kurgan II: HoB10; To the Volga 2: Mamayev Kurgan 10</t>
  </si>
  <si>
    <t>Mamayev Kurgan II: HoB11; To the Volga 2: Mamayev Kurgan 11</t>
  </si>
  <si>
    <t>Mamayev Kurgan II: HoB12; To the Volga 2: Mamayev Kurgan 12</t>
  </si>
  <si>
    <t>Mamayev Kurgan II: HoB13; To the Volga 2: Mamayev Kurgan 13</t>
  </si>
  <si>
    <t>Mamayev Kurgan II: HoB14; To the Volga 2: Mamayev Kurgan 14</t>
  </si>
  <si>
    <t>Mamayev Kurgan II: HoB15; To the Volga 2: Mamayev Kurgan 15</t>
  </si>
  <si>
    <t>Ultimate Desert Fox Core 1</t>
  </si>
  <si>
    <t>UDF1</t>
  </si>
  <si>
    <t>UDF2</t>
  </si>
  <si>
    <t>UDF3</t>
  </si>
  <si>
    <t>UDF4</t>
  </si>
  <si>
    <t>UDF5</t>
  </si>
  <si>
    <t>UDF6</t>
  </si>
  <si>
    <t>Super Charge</t>
  </si>
  <si>
    <t>CH: DF1 w CH: DF2 w CH: DF3 w CH: DF4 w CH: DF5 w CH: DF6</t>
  </si>
  <si>
    <t>Upham of Minkar Qaim</t>
  </si>
  <si>
    <t>CH: DF5</t>
  </si>
  <si>
    <t>DTO w D: Fanatic (A10.8)</t>
  </si>
  <si>
    <t>North of Thompson's Point</t>
  </si>
  <si>
    <t>DTO, Heat Haze (F11.62)</t>
  </si>
  <si>
    <r>
      <t>Australian</t>
    </r>
    <r>
      <rPr>
        <vertAlign val="superscript"/>
        <sz val="10"/>
        <rFont val="Calibri"/>
        <family val="2"/>
        <scheme val="minor"/>
      </rPr>
      <t xml:space="preserve"> 4</t>
    </r>
    <r>
      <rPr>
        <sz val="10"/>
        <rFont val="Calibri"/>
        <family val="2"/>
        <scheme val="minor"/>
      </rPr>
      <t xml:space="preserve"> </t>
    </r>
  </si>
  <si>
    <t>January Queens</t>
  </si>
  <si>
    <t>CH: DF2 w CH: DF4 w CH: DF5 w CH: DF6</t>
  </si>
  <si>
    <t>Yeomanry off Course</t>
  </si>
  <si>
    <t>Germans/ Italians</t>
  </si>
  <si>
    <t>CH: DF1 w CH: DF3 w CH: DF5 w CH: DF6</t>
  </si>
  <si>
    <t>DTO, Light Dust (F11.17)</t>
  </si>
  <si>
    <t>Lightfoot Nights</t>
  </si>
  <si>
    <t>CH: DF4 w CH: DF5</t>
  </si>
  <si>
    <t>Ultimate Desert Fox 2</t>
  </si>
  <si>
    <t>UDF9</t>
  </si>
  <si>
    <t>UDF10</t>
  </si>
  <si>
    <t>UDF11</t>
  </si>
  <si>
    <t>UDF12</t>
  </si>
  <si>
    <t>Ultimate Desert Fox 3</t>
  </si>
  <si>
    <t>Ultimate Desert Fox 4</t>
  </si>
  <si>
    <t>CH: DF7 w CH: DF8</t>
  </si>
  <si>
    <t>DTO w D: ATMM (C13.7), TH Heroes (G1.421)</t>
  </si>
  <si>
    <t>UDF13</t>
  </si>
  <si>
    <t>UDF14</t>
  </si>
  <si>
    <t>Gap at Post R33</t>
  </si>
  <si>
    <t>The Gap at Post R33, Tobruk, Libya</t>
  </si>
  <si>
    <r>
      <rPr>
        <sz val="10"/>
        <color rgb="FFFF0000"/>
        <rFont val="Calibri"/>
        <family val="2"/>
        <scheme val="minor"/>
      </rPr>
      <t>CH: DF3</t>
    </r>
    <r>
      <rPr>
        <sz val="10"/>
        <rFont val="Calibri"/>
        <family val="2"/>
        <scheme val="minor"/>
      </rPr>
      <t xml:space="preserve"> w CH: DF8</t>
    </r>
  </si>
  <si>
    <t>Action at Kilometer Post 3</t>
  </si>
  <si>
    <t>CH: DF1 w CH: DF2 w CH: DF3 w CH: DF7 w CH: DF8 w CH: DF6</t>
  </si>
  <si>
    <t>Fall Back</t>
  </si>
  <si>
    <t>Are they Our Blokes?</t>
  </si>
  <si>
    <t>DTO w A: Air1, AE, Sappers (H1.23), Tr1</t>
  </si>
  <si>
    <t>CH: DF1 w CH: DF4 w CH: DF3 w CH: DF7 w CH: DF8 w CH: DF6</t>
  </si>
  <si>
    <t>DTO, Late AfternoonSun Blindness (F11.612) w D: Tr3</t>
  </si>
  <si>
    <t>East of Agedabia</t>
  </si>
  <si>
    <t>Er Regima,Libya</t>
  </si>
  <si>
    <t>CH: DF4 w'CH: DF7 w CH: DF6</t>
  </si>
  <si>
    <t>CH: DF5 w'CH: DF7 w CH: DF6</t>
  </si>
  <si>
    <t>UDF15</t>
  </si>
  <si>
    <t>UDF16</t>
  </si>
  <si>
    <t>UDF17</t>
  </si>
  <si>
    <t>UDF18</t>
  </si>
  <si>
    <t>UDF19</t>
  </si>
  <si>
    <t>UDF20</t>
  </si>
  <si>
    <t>Uzi's War: The Six Days War of 1967</t>
  </si>
  <si>
    <t>Valley of Tears: The battle of the Golan Heights</t>
  </si>
  <si>
    <t>Uzi67 1</t>
  </si>
  <si>
    <t>Uzi67 2</t>
  </si>
  <si>
    <t>Uzi67 3</t>
  </si>
  <si>
    <t>Uzi67 4</t>
  </si>
  <si>
    <t>Uzi67 5</t>
  </si>
  <si>
    <t>Uzi67 6</t>
  </si>
  <si>
    <t>Uzi67 7</t>
  </si>
  <si>
    <t>Uzi67 8</t>
  </si>
  <si>
    <t>VoT 1</t>
  </si>
  <si>
    <t>VoT 2</t>
  </si>
  <si>
    <t>VoT 3</t>
  </si>
  <si>
    <t>VoT 4</t>
  </si>
  <si>
    <t>VoT 5</t>
  </si>
  <si>
    <t>VoT 6</t>
  </si>
  <si>
    <t>VoT 7</t>
  </si>
  <si>
    <t>VoT 8</t>
  </si>
  <si>
    <t>UDF21</t>
  </si>
  <si>
    <t>UDF22</t>
  </si>
  <si>
    <t>UDF23</t>
  </si>
  <si>
    <t>UDF24</t>
  </si>
  <si>
    <t>UDF25</t>
  </si>
  <si>
    <t>UDF26</t>
  </si>
  <si>
    <r>
      <t>Israeli</t>
    </r>
    <r>
      <rPr>
        <vertAlign val="superscript"/>
        <sz val="10"/>
        <rFont val="Calibri"/>
        <family val="2"/>
        <scheme val="minor"/>
      </rPr>
      <t xml:space="preserve"> Genesis III; Magach '73</t>
    </r>
  </si>
  <si>
    <r>
      <t>Syrian</t>
    </r>
    <r>
      <rPr>
        <vertAlign val="superscript"/>
        <sz val="10"/>
        <rFont val="Calibri"/>
        <family val="2"/>
        <scheme val="minor"/>
      </rPr>
      <t xml:space="preserve"> CH: Genesis III; Magach '73</t>
    </r>
  </si>
  <si>
    <r>
      <t>Arab</t>
    </r>
    <r>
      <rPr>
        <vertAlign val="superscript"/>
        <sz val="10"/>
        <rFont val="Calibri"/>
        <family val="2"/>
        <scheme val="minor"/>
      </rPr>
      <t xml:space="preserve"> CH: Genesis III; Magach '73</t>
    </r>
  </si>
  <si>
    <r>
      <t>Iraqis</t>
    </r>
    <r>
      <rPr>
        <vertAlign val="superscript"/>
        <sz val="10"/>
        <rFont val="Calibri"/>
        <family val="2"/>
        <scheme val="minor"/>
      </rPr>
      <t xml:space="preserve"> CH: Genesis III; Magach '73</t>
    </r>
  </si>
  <si>
    <r>
      <t>Egyptians</t>
    </r>
    <r>
      <rPr>
        <vertAlign val="superscript"/>
        <sz val="10"/>
        <rFont val="Calibri"/>
        <family val="2"/>
        <scheme val="minor"/>
      </rPr>
      <t xml:space="preserve"> CH: Genesis IIII; Magach '73</t>
    </r>
  </si>
  <si>
    <r>
      <t>ALA</t>
    </r>
    <r>
      <rPr>
        <vertAlign val="superscript"/>
        <sz val="10"/>
        <rFont val="Calibri"/>
        <family val="2"/>
        <scheme val="minor"/>
      </rPr>
      <t xml:space="preserve"> CH: Genesis III; Magach '73</t>
    </r>
  </si>
  <si>
    <r>
      <t>Arab</t>
    </r>
    <r>
      <rPr>
        <vertAlign val="superscript"/>
        <sz val="10"/>
        <rFont val="Calibri"/>
        <family val="2"/>
        <scheme val="minor"/>
      </rPr>
      <t xml:space="preserve"> CH: Genesis IIII; Magach '73</t>
    </r>
  </si>
  <si>
    <r>
      <t>Israeli</t>
    </r>
    <r>
      <rPr>
        <vertAlign val="superscript"/>
        <sz val="10"/>
        <rFont val="Calibri"/>
        <family val="2"/>
        <scheme val="minor"/>
      </rPr>
      <t xml:space="preserve"> CH: Genesis III,; Magach '73</t>
    </r>
  </si>
  <si>
    <r>
      <t>Jordanian</t>
    </r>
    <r>
      <rPr>
        <vertAlign val="superscript"/>
        <sz val="10"/>
        <rFont val="Calibri"/>
        <family val="2"/>
        <scheme val="minor"/>
      </rPr>
      <t xml:space="preserve"> CH: Genesis IIII; Magach '73</t>
    </r>
  </si>
  <si>
    <r>
      <t xml:space="preserve">Magach '73 -Yom Kippur (2018)   </t>
    </r>
    <r>
      <rPr>
        <sz val="10"/>
        <color rgb="FFFF0000"/>
        <rFont val="Calibri"/>
        <family val="2"/>
        <scheme val="minor"/>
      </rPr>
      <t xml:space="preserve">-CH </t>
    </r>
    <r>
      <rPr>
        <i/>
        <sz val="10"/>
        <color rgb="FFFF0000"/>
        <rFont val="Calibri"/>
        <family val="2"/>
        <scheme val="minor"/>
      </rPr>
      <t>Genesis Project (CORE MODULE)</t>
    </r>
  </si>
  <si>
    <r>
      <t xml:space="preserve">Genesis III (2018)   </t>
    </r>
    <r>
      <rPr>
        <i/>
        <sz val="10"/>
        <color rgb="FFFF0000"/>
        <rFont val="Calibri"/>
        <family val="2"/>
        <scheme val="minor"/>
      </rPr>
      <t>-CH Genesis Project (CORE MODULE)</t>
    </r>
  </si>
  <si>
    <r>
      <t xml:space="preserve">Valley of Tears: The Battles of the Golan Heights (2018) </t>
    </r>
    <r>
      <rPr>
        <i/>
        <sz val="10"/>
        <color rgb="FFFF0000"/>
        <rFont val="Calibri"/>
        <family val="2"/>
        <scheme val="minor"/>
      </rPr>
      <t>-CH Genesis Project</t>
    </r>
  </si>
  <si>
    <r>
      <t>Vroenhoven</t>
    </r>
    <r>
      <rPr>
        <sz val="10"/>
        <color rgb="FF000000"/>
        <rFont val="Calibri"/>
        <family val="2"/>
        <scheme val="minor"/>
      </rPr>
      <t xml:space="preserve"> (Albert Canal) in CH Mag 7 #1 (2011)</t>
    </r>
  </si>
  <si>
    <t>Hero Pack 1 (2002)</t>
  </si>
  <si>
    <t>Heroes 1 (2017)</t>
  </si>
  <si>
    <t>Hero Pack 2 (2002)</t>
  </si>
  <si>
    <t>Hero Pack 3 (2002)</t>
  </si>
  <si>
    <t>Hero Pack 4 (2002)</t>
  </si>
  <si>
    <t>Heroes 2 (2017)</t>
  </si>
  <si>
    <t>Heroes 3 (2017)</t>
  </si>
  <si>
    <t>Heroes 4 (2017)</t>
  </si>
  <si>
    <t>Arabs vs. Isrealis 1948 - 1973</t>
  </si>
  <si>
    <t>Jebel Akhdar</t>
  </si>
  <si>
    <t>Along the Jeber Akhdar, Libya</t>
  </si>
  <si>
    <t>CH: DF4 w CH: DF8 w CH: DF9</t>
  </si>
  <si>
    <t>All Knocked Out</t>
  </si>
  <si>
    <t>Four miles Southeast of Derna,:Libya</t>
  </si>
  <si>
    <t>CH: DF5 w CH: DF10</t>
  </si>
  <si>
    <t>DTO, Light Dist (F11.71) w A: Tr4</t>
  </si>
  <si>
    <t>At First Light</t>
  </si>
  <si>
    <t>CH: DF7 w CH: DF9</t>
  </si>
  <si>
    <t>Ferocity at Jebel</t>
  </si>
  <si>
    <r>
      <t>Free French</t>
    </r>
    <r>
      <rPr>
        <vertAlign val="superscript"/>
        <sz val="10"/>
        <rFont val="Calibri"/>
        <family val="2"/>
        <scheme val="minor"/>
      </rPr>
      <t xml:space="preserve"> 4</t>
    </r>
    <r>
      <rPr>
        <sz val="10"/>
        <rFont val="Calibri"/>
        <family val="2"/>
        <scheme val="minor"/>
      </rPr>
      <t xml:space="preserve"> </t>
    </r>
  </si>
  <si>
    <t>CH: DF8 w CH: DF9</t>
  </si>
  <si>
    <t>North of Goubellet</t>
  </si>
  <si>
    <t>North of Goubellet, Tunisia</t>
  </si>
  <si>
    <t>CH: DF2 w CH: DF10</t>
  </si>
  <si>
    <t>The Fox's Witness</t>
  </si>
  <si>
    <t>CH: DF4 w CH: DF6 w CH: DF7 w CH: DF9 w CH: DF8 w CH: DF10</t>
  </si>
  <si>
    <t>DTO w A: Tr3</t>
  </si>
  <si>
    <t>Mousetrap Valley</t>
  </si>
  <si>
    <t>CH: DF11 w CH: DF10</t>
  </si>
  <si>
    <t>Twin Peaks</t>
  </si>
  <si>
    <t>CH: DF5 w CH: DF6 w CH: DF11 w CH: DF12</t>
  </si>
  <si>
    <t>Points 290 and 243</t>
  </si>
  <si>
    <t>Derman</t>
  </si>
  <si>
    <t>Halte D'El Heri, Tunisia</t>
  </si>
  <si>
    <t>CH: DF5 w CH: DF4 w CH: DF11 w CH: DF8</t>
  </si>
  <si>
    <t>DTO, Mud (E8.3)</t>
  </si>
  <si>
    <t>No Coup De Main</t>
  </si>
  <si>
    <t>Along the Algeria-Tunisia Border</t>
  </si>
  <si>
    <t>CH: DF3 w CH: DF9 w CH: DF12 w CH: DF8</t>
  </si>
  <si>
    <t>CH: DF6 w CH: DF9 w CH: DF10 w CH: DF8</t>
  </si>
  <si>
    <t>DTO w D: Fanatic (A10.8) w A: Gurkhas (A25.43)</t>
  </si>
  <si>
    <t>Dak to the A-T Ditch</t>
  </si>
  <si>
    <t>CH: DF1 w CH: DF2 w CH: DF3 w CH: DF5 w CH: DF9 w CH: DF11</t>
  </si>
  <si>
    <r>
      <t>Jordanian</t>
    </r>
    <r>
      <rPr>
        <vertAlign val="superscript"/>
        <sz val="10"/>
        <rFont val="Calibri"/>
        <family val="2"/>
        <scheme val="minor"/>
      </rPr>
      <t xml:space="preserve"> Genesis III, Magach '73</t>
    </r>
    <r>
      <rPr>
        <sz val="10"/>
        <rFont val="Calibri"/>
        <family val="2"/>
        <scheme val="minor"/>
      </rPr>
      <t xml:space="preserve"> </t>
    </r>
  </si>
  <si>
    <r>
      <t>Isreali</t>
    </r>
    <r>
      <rPr>
        <vertAlign val="superscript"/>
        <sz val="10"/>
        <rFont val="Calibri"/>
        <family val="2"/>
        <scheme val="minor"/>
      </rPr>
      <t xml:space="preserve"> Genesis III, Magach '73</t>
    </r>
    <r>
      <rPr>
        <sz val="10"/>
        <rFont val="Calibri"/>
        <family val="2"/>
        <scheme val="minor"/>
      </rPr>
      <t xml:space="preserve"> </t>
    </r>
  </si>
  <si>
    <t>CH: G18 w CH: G19</t>
  </si>
  <si>
    <t>Moshe's Meeting</t>
  </si>
  <si>
    <t>Kabitiya, Israel</t>
  </si>
  <si>
    <t>CH: G18 w CH: G19 w CH: G20 w CH: G21</t>
  </si>
  <si>
    <t>Between a 'Rom' and a Hard Place</t>
  </si>
  <si>
    <t>Nablus, West Bank</t>
  </si>
  <si>
    <r>
      <t xml:space="preserve">CH: G4 w </t>
    </r>
    <r>
      <rPr>
        <sz val="10"/>
        <color rgb="FFFF0000"/>
        <rFont val="Calibri"/>
        <family val="2"/>
        <scheme val="minor"/>
      </rPr>
      <t>CH: G21</t>
    </r>
  </si>
  <si>
    <t>Bir Gifgafa</t>
  </si>
  <si>
    <r>
      <t>Egyptian</t>
    </r>
    <r>
      <rPr>
        <vertAlign val="superscript"/>
        <sz val="10"/>
        <rFont val="Calibri"/>
        <family val="2"/>
        <scheme val="minor"/>
      </rPr>
      <t xml:space="preserve"> Genesis III, Magach '73</t>
    </r>
    <r>
      <rPr>
        <sz val="10"/>
        <rFont val="Calibri"/>
        <family val="2"/>
        <scheme val="minor"/>
      </rPr>
      <t xml:space="preserve"> </t>
    </r>
  </si>
  <si>
    <t>CH: G12 w CH: G15 w CH: G20 w CH: G21</t>
  </si>
  <si>
    <t>Day One</t>
  </si>
  <si>
    <t>Sheik Zuweid, Sinai</t>
  </si>
  <si>
    <t>CH: G5 w CH: G6 w CH: G20 w CH: G15</t>
  </si>
  <si>
    <t>Jeradi Defile</t>
  </si>
  <si>
    <t>Gaza, Egypt</t>
  </si>
  <si>
    <t>CH: G3 w CH: G19</t>
  </si>
  <si>
    <t>The Trenches of Umm Katef</t>
  </si>
  <si>
    <t>Umm Katef, AbuAgheila, Egypt</t>
  </si>
  <si>
    <t>CH: G20</t>
  </si>
  <si>
    <t>Ismailia Pass, Sinai, Egypt</t>
  </si>
  <si>
    <t>Bir Gifgafa, Sinai</t>
  </si>
  <si>
    <t>CH: G8 w CH: G11 w CH: G16 w CH: G18 w CH: G15 w CH: G20 w CH: G21</t>
  </si>
  <si>
    <t>D23/ A30</t>
  </si>
  <si>
    <t>Ismailia 67</t>
  </si>
  <si>
    <t>Mutzav 111</t>
  </si>
  <si>
    <r>
      <t>Syrian</t>
    </r>
    <r>
      <rPr>
        <vertAlign val="superscript"/>
        <sz val="10"/>
        <rFont val="Calibri"/>
        <family val="2"/>
        <scheme val="minor"/>
      </rPr>
      <t xml:space="preserve"> Genesis III, Magach '73</t>
    </r>
    <r>
      <rPr>
        <sz val="10"/>
        <rFont val="Calibri"/>
        <family val="2"/>
        <scheme val="minor"/>
      </rPr>
      <t xml:space="preserve"> </t>
    </r>
  </si>
  <si>
    <t>Golan Heights, Syria</t>
  </si>
  <si>
    <t>CH: G24 w CH: G25</t>
  </si>
  <si>
    <t>D29/ A7</t>
  </si>
  <si>
    <t>Encounter at Nafekh</t>
  </si>
  <si>
    <t xml:space="preserve"> B</t>
  </si>
  <si>
    <t>Tel Shaar</t>
  </si>
  <si>
    <r>
      <t>Iraqi</t>
    </r>
    <r>
      <rPr>
        <vertAlign val="superscript"/>
        <sz val="10"/>
        <rFont val="Calibri"/>
        <family val="2"/>
        <scheme val="minor"/>
      </rPr>
      <t xml:space="preserve"> Genesis III, Magach '73</t>
    </r>
    <r>
      <rPr>
        <sz val="10"/>
        <rFont val="Calibri"/>
        <family val="2"/>
        <scheme val="minor"/>
      </rPr>
      <t xml:space="preserve"> </t>
    </r>
  </si>
  <si>
    <t>Nafekh, Goaln Heights</t>
  </si>
  <si>
    <t>Tel Shaar, Golan Heights</t>
  </si>
  <si>
    <t>Hold at any Cost!</t>
  </si>
  <si>
    <t>CH: G19 w CH: G23</t>
  </si>
  <si>
    <t>Valley of Tears</t>
  </si>
  <si>
    <t>Valley of Tears, Golan Heights, Syria</t>
  </si>
  <si>
    <t>CH: G5 w CH: G6 w CH: G8 w CH: G15 w CH: G22 w CH: G25</t>
  </si>
  <si>
    <t>CH: G1 w CH: G2 w CH: G3 w CH: G7 w CH: G22 w CH: G23</t>
  </si>
  <si>
    <t>D10/ A27</t>
  </si>
  <si>
    <t>27 Hour War</t>
  </si>
  <si>
    <t>Kibbutz Dan, Golan Heights, Syria</t>
  </si>
  <si>
    <t>CH: G3 w CH: G16 w CH: G23 w CH: G22</t>
  </si>
  <si>
    <t>CH: G11 w CH: G12 w CH: G23 w CH: G25</t>
  </si>
  <si>
    <t>Qala Redoubt</t>
  </si>
  <si>
    <t>Golan Heights, Gala, Syria</t>
  </si>
  <si>
    <t>CH: G5 w CH: G15 w CH: G23 w CH: G22</t>
  </si>
  <si>
    <t>Golan Break In</t>
  </si>
  <si>
    <t>Sir-Al-Dib, Golan Heights, Isreali-Syrian Border</t>
  </si>
  <si>
    <t>CH: G18 w CH: G22</t>
  </si>
  <si>
    <t>DTO,</t>
  </si>
  <si>
    <t>Le Franc Tireur Issue 14: The Italians</t>
  </si>
  <si>
    <t>FT225</t>
  </si>
  <si>
    <t>FT226</t>
  </si>
  <si>
    <t>FT227</t>
  </si>
  <si>
    <t>FT228</t>
  </si>
  <si>
    <t>FT229</t>
  </si>
  <si>
    <t>FT230</t>
  </si>
  <si>
    <t>FT231</t>
  </si>
  <si>
    <t>FT232</t>
  </si>
  <si>
    <t>FT233</t>
  </si>
  <si>
    <t>FT234</t>
  </si>
  <si>
    <t>FT235</t>
  </si>
  <si>
    <t>FT236</t>
  </si>
  <si>
    <t>FT237</t>
  </si>
  <si>
    <t>FT238</t>
  </si>
  <si>
    <t>FT239</t>
  </si>
  <si>
    <t>FT240</t>
  </si>
  <si>
    <t>FT241</t>
  </si>
  <si>
    <t>FT242</t>
  </si>
  <si>
    <t>FT243</t>
  </si>
  <si>
    <t>FT244</t>
  </si>
  <si>
    <t>FT246</t>
  </si>
  <si>
    <t>FT245</t>
  </si>
  <si>
    <t>FT247</t>
  </si>
  <si>
    <t>FT248</t>
  </si>
  <si>
    <t>FT249</t>
  </si>
  <si>
    <t>FT250</t>
  </si>
  <si>
    <t>FT251</t>
  </si>
  <si>
    <t>FT252</t>
  </si>
  <si>
    <t>FT253</t>
  </si>
  <si>
    <t>FT254</t>
  </si>
  <si>
    <t>FT255</t>
  </si>
  <si>
    <t>FT256</t>
  </si>
  <si>
    <t>Veni Venezia!</t>
  </si>
  <si>
    <t>Damsels in Distress</t>
  </si>
  <si>
    <t>Last Charge at Umbrega</t>
  </si>
  <si>
    <t>Italian Behemoth</t>
  </si>
  <si>
    <t>Cub Cub Hills</t>
  </si>
  <si>
    <t>Heart of Darkness</t>
  </si>
  <si>
    <t>Surprised Gideon</t>
  </si>
  <si>
    <t>Meat Meats Attack</t>
  </si>
  <si>
    <t>Once more Into the Breach</t>
  </si>
  <si>
    <t>Ethnic Cleansing</t>
  </si>
  <si>
    <t>Roma Victor</t>
  </si>
  <si>
    <t>El Himiemet Ridge</t>
  </si>
  <si>
    <t>Armored Probe at Sidi Nsir</t>
  </si>
  <si>
    <t>Commando Beach 1</t>
  </si>
  <si>
    <t>Commando Beach 2</t>
  </si>
  <si>
    <t>That Bridge Again</t>
  </si>
  <si>
    <t>Venturi Effect</t>
  </si>
  <si>
    <t>Ciao Cina</t>
  </si>
  <si>
    <t>Gladium Pro Patria e Rege</t>
  </si>
  <si>
    <t>Hunting High</t>
  </si>
  <si>
    <t>Blue Hell at P.A. ABRIES</t>
  </si>
  <si>
    <t>Winter's Fury</t>
  </si>
  <si>
    <t>Decimation</t>
  </si>
  <si>
    <t>The Last Drive</t>
  </si>
  <si>
    <t>Fratelli…</t>
  </si>
  <si>
    <t>Axis &amp; Allies</t>
  </si>
  <si>
    <t>Insurrection at Cividale</t>
  </si>
  <si>
    <t>Radio A-MAS</t>
  </si>
  <si>
    <t>Assault at Monkey Point</t>
  </si>
  <si>
    <t>The Japanese are in Denver!</t>
  </si>
  <si>
    <t>With Profound Regret</t>
  </si>
  <si>
    <t>Return to the Rock</t>
  </si>
  <si>
    <t>Loss of Command</t>
  </si>
  <si>
    <t>Black and Blue Swarms</t>
  </si>
  <si>
    <t>Desperate Hours</t>
  </si>
  <si>
    <t>A Deadly Tide</t>
  </si>
  <si>
    <t>Black Beach Slaughter</t>
  </si>
  <si>
    <t>Par for the Course</t>
  </si>
  <si>
    <t>Fire in the Hole</t>
  </si>
  <si>
    <t>Bloodied at Wheeler</t>
  </si>
  <si>
    <t>The Infernal Machine</t>
  </si>
  <si>
    <t>Dangerour Descent into Maggot Valley</t>
  </si>
  <si>
    <t>Night of the Living Dead</t>
  </si>
  <si>
    <t>Too Close for Comfort</t>
  </si>
  <si>
    <t>Clearing the Badlands</t>
  </si>
  <si>
    <t>Disaster Near Infantry Point</t>
  </si>
  <si>
    <t>Pug-Nacious</t>
  </si>
  <si>
    <t>Prequel to Armageddon</t>
  </si>
  <si>
    <t>X-Tag</t>
  </si>
  <si>
    <t>RO CG I</t>
  </si>
  <si>
    <t>RO CG II</t>
  </si>
  <si>
    <t>Oktyabr's Hubertus</t>
  </si>
  <si>
    <t>A Party in our Streets</t>
  </si>
  <si>
    <t>RO CG III</t>
  </si>
  <si>
    <t>RO 1</t>
  </si>
  <si>
    <t>RO 2</t>
  </si>
  <si>
    <t>RO 3</t>
  </si>
  <si>
    <t>RO 4</t>
  </si>
  <si>
    <t>RO 5</t>
  </si>
  <si>
    <t>RO 6</t>
  </si>
  <si>
    <t>RO 7</t>
  </si>
  <si>
    <t>Blood on the Tracks</t>
  </si>
  <si>
    <t>Second Step</t>
  </si>
  <si>
    <t>Defenders of Stalingrad</t>
  </si>
  <si>
    <t>The Martinofen</t>
  </si>
  <si>
    <t>Men of Steel</t>
  </si>
  <si>
    <t>The Playing Field</t>
  </si>
  <si>
    <t>Stone Age Caves</t>
  </si>
  <si>
    <t>The General Issue 27.1: A Ghosts in the Rubble</t>
  </si>
  <si>
    <r>
      <t>Red Barricades Series #1: The 138 of the 138</t>
    </r>
    <r>
      <rPr>
        <vertAlign val="superscript"/>
        <sz val="10"/>
        <color theme="4"/>
        <rFont val="Calibri"/>
        <family val="2"/>
        <scheme val="minor"/>
      </rPr>
      <t>th</t>
    </r>
  </si>
  <si>
    <t>Red Barricades: RB 1</t>
  </si>
  <si>
    <t>Red Barricades: RB 2</t>
  </si>
  <si>
    <t>Red Barricades: RB 3</t>
  </si>
  <si>
    <t>Red Barricades: RB 4</t>
  </si>
  <si>
    <t>Red Barricades: RB 5</t>
  </si>
  <si>
    <t>Red Barricades: RB 6</t>
  </si>
  <si>
    <t>Red Barricades: RB 7</t>
  </si>
  <si>
    <t xml:space="preserve">Avalon Hill 1991 Annual: HASL A1 Fire on the Volga </t>
  </si>
  <si>
    <t>Avalon Hill 1991 Annual: HASL A2 The Commisar's House</t>
  </si>
  <si>
    <t>MMP Journal 2: J22 Oh Joy!</t>
  </si>
  <si>
    <t>DftB # 31: DB085 138 of the 138th</t>
  </si>
  <si>
    <t>DftB # 34: DB098 Dandbanks of the Volga</t>
  </si>
  <si>
    <t>DftB # 37 DB108 Anchoring the Line</t>
  </si>
  <si>
    <t>Red Barricades: RB CG I</t>
  </si>
  <si>
    <t>Red Barricades: RB CG II</t>
  </si>
  <si>
    <t>Red Barricades: RB CG III</t>
  </si>
  <si>
    <t>Red Barricades: RB CG IV</t>
  </si>
  <si>
    <t>Red Oktober Factories, Stalingrad, Russia</t>
  </si>
  <si>
    <r>
      <t>Red Barricades Series #1: "The 138 of the 138</t>
    </r>
    <r>
      <rPr>
        <vertAlign val="superscript"/>
        <sz val="10"/>
        <color theme="4"/>
        <rFont val="Calibri"/>
        <family val="2"/>
        <scheme val="minor"/>
      </rPr>
      <t>th</t>
    </r>
  </si>
  <si>
    <t>Red October: RB1 One Down, and Two to Go</t>
  </si>
  <si>
    <t>Red October: RB2 Blood and Guts</t>
  </si>
  <si>
    <t>Red October: RB3 Bread Factory # 2</t>
  </si>
  <si>
    <t>Red October: RB4 To the Rescue</t>
  </si>
  <si>
    <t>Red October: RB5 The Last Bid</t>
  </si>
  <si>
    <t>Red October: RB6 Turned Away</t>
  </si>
  <si>
    <t>Red October: RB7 Turned Away</t>
  </si>
  <si>
    <t>Red October: RB CG 1 Into the Factory</t>
  </si>
  <si>
    <t>Red October: RB CG II Operation Hubertus</t>
  </si>
  <si>
    <t>Red October: RB CG III The Barrikady</t>
  </si>
  <si>
    <t>MMP Journal Issue #1: RB CG IV Bled White</t>
  </si>
  <si>
    <t>Red October: Red Barricades Series #2: Sandbags of the Volga</t>
  </si>
  <si>
    <r>
      <t>Red October: Red Barricades Series #1: The 138 of the 138</t>
    </r>
    <r>
      <rPr>
        <vertAlign val="superscript"/>
        <sz val="10"/>
        <color theme="4"/>
        <rFont val="Calibri"/>
        <family val="2"/>
        <scheme val="minor"/>
      </rPr>
      <t>th</t>
    </r>
  </si>
  <si>
    <t>Red October: Red Barricades Series # 3: Anchoring the Line</t>
  </si>
  <si>
    <t>WO Bonus Pack 9</t>
  </si>
  <si>
    <t>WO24</t>
  </si>
  <si>
    <t>WO25</t>
  </si>
  <si>
    <t>WO26</t>
  </si>
  <si>
    <t>WO27</t>
  </si>
  <si>
    <t>Arab/ Israeli War</t>
  </si>
  <si>
    <t>Theater of Operations</t>
  </si>
  <si>
    <t xml:space="preserve">North Africa </t>
  </si>
  <si>
    <t>The Spanish Civil War 1 (2015</t>
  </si>
  <si>
    <t>The Spanish Civil War 2 (2015)</t>
  </si>
  <si>
    <t>Genesis III: G3 14 Isolation Strategy</t>
  </si>
  <si>
    <t>Genesis III: G3 13 Syrian Spirit</t>
  </si>
  <si>
    <t>HASL Module 10: Red Factories</t>
  </si>
  <si>
    <t>RB 9</t>
  </si>
  <si>
    <t>MMP RF SSR are in effect w D: AC1, FB10 w A: Air</t>
  </si>
  <si>
    <t>MMP RF SSR are in effect , Rain, FB6 w D: FB</t>
  </si>
  <si>
    <t>MMP RF SSR are in effect</t>
  </si>
  <si>
    <t>MMP RF SSR are in effect, LV</t>
  </si>
  <si>
    <t>MMP RF SSR are in effect w D: FB12</t>
  </si>
  <si>
    <t>MMP RF SSR are in effect w D: AS, FB3</t>
  </si>
  <si>
    <t>MMP RF SSR are in effect, AS, GS w D: FB4</t>
  </si>
  <si>
    <t>MMP RF SSR are in effect w D: FB</t>
  </si>
  <si>
    <t>MMP RF SSR are in effect w D: BT, FB</t>
  </si>
  <si>
    <t>MMP RF SSR are in effect, LV w D: Walking Wounded (ABtF CG19) w A: FTV1</t>
  </si>
  <si>
    <t>MMP RF SSR are in effect, GS w D: FB7, AS, MOL, Fanatic (A10.8) w A: FB3, AE, Sapper (H1.23)</t>
  </si>
  <si>
    <t>MMP RF SSR are in effect w D: FB3 w A: AE, Sappers (H1.23)</t>
  </si>
  <si>
    <t>RB 10</t>
  </si>
  <si>
    <t>MMP RF SSR are in effect w D: FB5 w A: FB5</t>
  </si>
  <si>
    <t>RB 11</t>
  </si>
  <si>
    <t>MMP RF SSR are in effect, GS w D: FB3, BT w A: FB2, AE</t>
  </si>
  <si>
    <t>RB 12</t>
  </si>
  <si>
    <t>RB 13</t>
  </si>
  <si>
    <t>RB 14</t>
  </si>
  <si>
    <t>MMP: RO</t>
  </si>
  <si>
    <t>D27/ A23</t>
  </si>
  <si>
    <t>MMP RF SSR are in effect w D: FB4 w A: Air3-6</t>
  </si>
  <si>
    <t>MMP RF SSR are in effect w A: Air2</t>
  </si>
  <si>
    <t>D76/ 73</t>
  </si>
  <si>
    <t>MMP RF SSR are in effect, Gutted Factories (O5.5) w D: FB, MOL</t>
  </si>
  <si>
    <t>MMP RF SSR are in effect, Gutted Factories (O5.5) w D: AS, FB6</t>
  </si>
  <si>
    <t>MMP RF SSR are in effect, Gutted Factories (O5.5) w D: AS, FB4, BS w A: FB4</t>
  </si>
  <si>
    <t>96- 128</t>
  </si>
  <si>
    <t>HASL Module 9: Hatten in Flames</t>
  </si>
  <si>
    <t>HF1</t>
  </si>
  <si>
    <t>HF2</t>
  </si>
  <si>
    <t>HF3</t>
  </si>
  <si>
    <t>HF4</t>
  </si>
  <si>
    <t>HF5</t>
  </si>
  <si>
    <t>HF6</t>
  </si>
  <si>
    <t>HF7</t>
  </si>
  <si>
    <t>HF8</t>
  </si>
  <si>
    <t>HF CG 1</t>
  </si>
  <si>
    <t>Hatten in Flames</t>
  </si>
  <si>
    <t>Black Day in Hatten</t>
  </si>
  <si>
    <t>Hatten, France</t>
  </si>
  <si>
    <t>MMP: Hatten</t>
  </si>
  <si>
    <t>MMP SSR are in effect</t>
  </si>
  <si>
    <t>MMP SSR are in effect, LV</t>
  </si>
  <si>
    <t>Bertoldo the Brave</t>
  </si>
  <si>
    <t>First Timers</t>
  </si>
  <si>
    <t>Liehr Launches First</t>
  </si>
  <si>
    <t>Graveyard Shift</t>
  </si>
  <si>
    <t>Jackpot Jones</t>
  </si>
  <si>
    <t>Gotta Get Out</t>
  </si>
  <si>
    <t>MMP SSR are in effect, LV w A: Tr2</t>
  </si>
  <si>
    <t>Fahrenheit 352</t>
  </si>
  <si>
    <t>Hatten Breakthrough</t>
  </si>
  <si>
    <t>Germany 1945 Series # 3: Die Verdammten</t>
  </si>
  <si>
    <t>Phillipine Series B # 3: Mopping up at Kobayashi</t>
  </si>
  <si>
    <t>MM42</t>
  </si>
  <si>
    <t>Summa-Lahde, Finland</t>
  </si>
  <si>
    <t>MM43</t>
  </si>
  <si>
    <t>Near Connage, France</t>
  </si>
  <si>
    <t>MM44</t>
  </si>
  <si>
    <t>Cassel, France</t>
  </si>
  <si>
    <t>Abries, France</t>
  </si>
  <si>
    <t>Treni, Greece</t>
  </si>
  <si>
    <t>Limni-Konitsa, Greece</t>
  </si>
  <si>
    <t>Umbrega Plateau, Eritrea</t>
  </si>
  <si>
    <t>Near Buro Erillo, Somalia</t>
  </si>
  <si>
    <t>Near Cub Cub Village, Eritrea</t>
  </si>
  <si>
    <t>Dembecha, Ethiopia</t>
  </si>
  <si>
    <t>Gambela, Ethiopia</t>
  </si>
  <si>
    <t>MM45</t>
  </si>
  <si>
    <t>Near Larissa, Greece</t>
  </si>
  <si>
    <t>MM46</t>
  </si>
  <si>
    <t>Swamp Dragons</t>
  </si>
  <si>
    <t>Pak Heroes</t>
  </si>
  <si>
    <t>East Wing</t>
  </si>
  <si>
    <t>Tiny Tank Terror</t>
  </si>
  <si>
    <t>Sunflowers and Blood</t>
  </si>
  <si>
    <t>Near Mitrovica, Yugoslavia</t>
  </si>
  <si>
    <t>Air Raid</t>
  </si>
  <si>
    <t>Peremiki Airfield, Russia</t>
  </si>
  <si>
    <t>Charge of the Tank Brigade</t>
  </si>
  <si>
    <t>Hot Panzers</t>
  </si>
  <si>
    <t>Bortnikovo, Russia</t>
  </si>
  <si>
    <t>End of the 21st</t>
  </si>
  <si>
    <t>Greblevo, Russia</t>
  </si>
  <si>
    <t>MM47</t>
  </si>
  <si>
    <t>The Brickworks</t>
  </si>
  <si>
    <t>El Himeimat Ridge, Egypt</t>
  </si>
  <si>
    <t>Crazy Train</t>
  </si>
  <si>
    <t>Djebel Tahent, Tunisia</t>
  </si>
  <si>
    <t>Stubborn 531</t>
  </si>
  <si>
    <t>Big Red None</t>
  </si>
  <si>
    <t>Hill 461</t>
  </si>
  <si>
    <t>In Situ</t>
  </si>
  <si>
    <t>Corps Day</t>
  </si>
  <si>
    <t>Tianjin, China</t>
  </si>
  <si>
    <t>Berat, Albania</t>
  </si>
  <si>
    <t>MM48</t>
  </si>
  <si>
    <t>Solska Forest, Poland</t>
  </si>
  <si>
    <t>Mixed Bag</t>
  </si>
  <si>
    <t>Deep Raid</t>
  </si>
  <si>
    <t>Relief Day</t>
  </si>
  <si>
    <t>Into the Fight</t>
  </si>
  <si>
    <t>Alarm Unit</t>
  </si>
  <si>
    <t>Kaunas Offensive</t>
  </si>
  <si>
    <t>Monte Altuzzo, Italy</t>
  </si>
  <si>
    <t>Combat School</t>
  </si>
  <si>
    <t>Hills of Confusion</t>
  </si>
  <si>
    <t>First Counter-Attack</t>
  </si>
  <si>
    <t>Peabody's Peak</t>
  </si>
  <si>
    <t>Gresham's Inspiration</t>
  </si>
  <si>
    <t>Snap Back</t>
  </si>
  <si>
    <t>New Street Brawl</t>
  </si>
  <si>
    <t>Best, Holland</t>
  </si>
  <si>
    <t>Incident at the Crossroads</t>
  </si>
  <si>
    <t>Flak Landsers</t>
  </si>
  <si>
    <t>No Parade</t>
  </si>
  <si>
    <t>Enmeshed</t>
  </si>
  <si>
    <t>Cole's End</t>
  </si>
  <si>
    <t>MM49</t>
  </si>
  <si>
    <t>Lemberg, France</t>
  </si>
  <si>
    <t>MM50</t>
  </si>
  <si>
    <t>The Wrong Choice</t>
  </si>
  <si>
    <t>Hardigny, Belgium</t>
  </si>
  <si>
    <t>MM51</t>
  </si>
  <si>
    <t>Near Kohlhuette, France</t>
  </si>
  <si>
    <t>Tarnova, Slovenia</t>
  </si>
  <si>
    <t>The Gates of Hell</t>
  </si>
  <si>
    <t>Torre Iussi, Italy</t>
  </si>
  <si>
    <t>Duel in Dassau</t>
  </si>
  <si>
    <t>Cividale, Italy</t>
  </si>
  <si>
    <t>Sangju, South Korea</t>
  </si>
  <si>
    <t>North of Sinnyong, South Korea</t>
  </si>
  <si>
    <t>North of Kaesong, South Korea</t>
  </si>
  <si>
    <r>
      <t>DB Maus</t>
    </r>
    <r>
      <rPr>
        <i/>
        <sz val="10"/>
        <rFont val="Calibri"/>
        <family val="2"/>
        <scheme val="minor"/>
      </rPr>
      <t xml:space="preserve"> version 2</t>
    </r>
  </si>
  <si>
    <t>RPT151</t>
  </si>
  <si>
    <t>RPT152</t>
  </si>
  <si>
    <t>RPT153</t>
  </si>
  <si>
    <t>RPT154</t>
  </si>
  <si>
    <t>Rally Point 14: The 1940 Campaign in the West</t>
  </si>
  <si>
    <t xml:space="preserve">Rally Point 15: Special Study I of the Korean War </t>
  </si>
  <si>
    <t>Luodian Lowdown</t>
  </si>
  <si>
    <r>
      <rPr>
        <sz val="10"/>
        <color rgb="FFFF0000"/>
        <rFont val="Calibri"/>
        <family val="2"/>
        <scheme val="minor"/>
      </rPr>
      <t>10z</t>
    </r>
    <r>
      <rPr>
        <sz val="10"/>
        <rFont val="Calibri"/>
        <family val="2"/>
        <scheme val="minor"/>
      </rPr>
      <t xml:space="preserve"> w </t>
    </r>
    <r>
      <rPr>
        <sz val="10"/>
        <color rgb="FFFF0000"/>
        <rFont val="Calibri"/>
        <family val="2"/>
        <scheme val="minor"/>
      </rPr>
      <t>70</t>
    </r>
  </si>
  <si>
    <t>Shaken Not Stirred</t>
  </si>
  <si>
    <t>Villers-Mareuil, France</t>
  </si>
  <si>
    <r>
      <t>64</t>
    </r>
    <r>
      <rPr>
        <sz val="10"/>
        <rFont val="Calibri"/>
        <family val="2"/>
        <scheme val="minor"/>
      </rPr>
      <t xml:space="preserve"> w </t>
    </r>
    <r>
      <rPr>
        <sz val="10"/>
        <color rgb="FFFF0000"/>
        <rFont val="Calibri"/>
        <family val="2"/>
        <scheme val="minor"/>
      </rPr>
      <t>65</t>
    </r>
    <r>
      <rPr>
        <sz val="10"/>
        <rFont val="Calibri"/>
        <family val="2"/>
        <scheme val="minor"/>
      </rPr>
      <t xml:space="preserve"> w </t>
    </r>
    <r>
      <rPr>
        <sz val="10"/>
        <color indexed="10"/>
        <rFont val="Calibri"/>
        <family val="2"/>
        <scheme val="minor"/>
      </rPr>
      <t>67</t>
    </r>
    <r>
      <rPr>
        <sz val="10"/>
        <rFont val="Calibri"/>
        <family val="2"/>
        <scheme val="minor"/>
      </rPr>
      <t xml:space="preserve"> w </t>
    </r>
    <r>
      <rPr>
        <sz val="10"/>
        <color indexed="10"/>
        <rFont val="Calibri"/>
        <family val="2"/>
        <scheme val="minor"/>
      </rPr>
      <t>70</t>
    </r>
  </si>
  <si>
    <t>Run Gurkha, Run</t>
  </si>
  <si>
    <t>17 w 72</t>
  </si>
  <si>
    <t>Mars Begins</t>
  </si>
  <si>
    <t>Grediankino, USSR</t>
  </si>
  <si>
    <t>GS, FS, WC w D: AE</t>
  </si>
  <si>
    <t>Schutzstaffel Shindig</t>
  </si>
  <si>
    <t>Gruschi Grave, West of Kharkov, Ukraine, USSR</t>
  </si>
  <si>
    <t>18 w 61</t>
  </si>
  <si>
    <t>RPT155</t>
  </si>
  <si>
    <t>RPT156</t>
  </si>
  <si>
    <t>RPT157</t>
  </si>
  <si>
    <t>RPT158</t>
  </si>
  <si>
    <t>RPT159</t>
  </si>
  <si>
    <t>RPT160</t>
  </si>
  <si>
    <t>Wiking Rescue</t>
  </si>
  <si>
    <t>Zerczyce and Stacja-Nurzec, Poland</t>
  </si>
  <si>
    <t>9a w 16 w 43</t>
  </si>
  <si>
    <t>Ov2, EnRR (B32.42) w A: AS</t>
  </si>
  <si>
    <t>Ozarks and Frundsbergers</t>
  </si>
  <si>
    <t>Rurdorf, Germany</t>
  </si>
  <si>
    <t>53 w 72</t>
  </si>
  <si>
    <t>Hungarian Hetzers</t>
  </si>
  <si>
    <t>Ebed, Upper Hungary</t>
  </si>
  <si>
    <t>1a w 9a</t>
  </si>
  <si>
    <t>Lesson Learned in Lessin</t>
  </si>
  <si>
    <t>Lessin, West Prussia</t>
  </si>
  <si>
    <t>75 w 79</t>
  </si>
  <si>
    <t>DS, Flooded River (B21.122) w D: WC, BS w A: WC</t>
  </si>
  <si>
    <t>Willie and Fritz</t>
  </si>
  <si>
    <t>Muskau, Poland</t>
  </si>
  <si>
    <r>
      <rPr>
        <sz val="10"/>
        <rFont val="Calibri"/>
        <family val="2"/>
        <scheme val="minor"/>
      </rPr>
      <t xml:space="preserve">3b w </t>
    </r>
    <r>
      <rPr>
        <sz val="10"/>
        <color indexed="10"/>
        <rFont val="Calibri"/>
        <family val="2"/>
        <scheme val="minor"/>
      </rPr>
      <t>2</t>
    </r>
    <r>
      <rPr>
        <sz val="10"/>
        <rFont val="Calibri"/>
        <family val="2"/>
        <scheme val="minor"/>
      </rPr>
      <t xml:space="preserve"> w </t>
    </r>
    <r>
      <rPr>
        <sz val="10"/>
        <color indexed="10"/>
        <rFont val="Calibri"/>
        <family val="2"/>
        <scheme val="minor"/>
      </rPr>
      <t>79</t>
    </r>
  </si>
  <si>
    <t>Rally Point 16: The World at War 1937 - 1945</t>
  </si>
  <si>
    <t>Operation Olive -The Battle for the Gothic Line 1944</t>
  </si>
  <si>
    <t>D49/ A32</t>
  </si>
  <si>
    <t>Ov9 w D: FB1</t>
  </si>
  <si>
    <t>3 w 58</t>
  </si>
  <si>
    <r>
      <t>42</t>
    </r>
    <r>
      <rPr>
        <sz val="10"/>
        <rFont val="Calibri"/>
        <family val="2"/>
        <scheme val="minor"/>
      </rPr>
      <t xml:space="preserve"> w </t>
    </r>
    <r>
      <rPr>
        <sz val="10"/>
        <color indexed="10"/>
        <rFont val="Calibri"/>
        <family val="2"/>
        <scheme val="minor"/>
      </rPr>
      <t>58</t>
    </r>
  </si>
  <si>
    <t>D14/ A9+</t>
  </si>
  <si>
    <t>Ov1, LV, GS w A: HtH, Partisan (A25.24)</t>
  </si>
  <si>
    <t>Fanatic (A10.8), Cavalry18</t>
  </si>
  <si>
    <t>Ov4, Steppe w D: Partisan (A25.24)</t>
  </si>
  <si>
    <r>
      <t>British</t>
    </r>
    <r>
      <rPr>
        <vertAlign val="superscript"/>
        <sz val="10"/>
        <color indexed="8"/>
        <rFont val="Calibri"/>
        <family val="2"/>
        <scheme val="minor"/>
      </rPr>
      <t xml:space="preserve"> 4</t>
    </r>
  </si>
  <si>
    <r>
      <t>South African</t>
    </r>
    <r>
      <rPr>
        <vertAlign val="superscript"/>
        <sz val="10"/>
        <color indexed="8"/>
        <rFont val="Calibri"/>
        <family val="2"/>
        <scheme val="minor"/>
      </rPr>
      <t xml:space="preserve"> 4</t>
    </r>
  </si>
  <si>
    <t>West of El Sod, Abysinnia</t>
  </si>
  <si>
    <r>
      <t>61</t>
    </r>
    <r>
      <rPr>
        <sz val="10"/>
        <rFont val="Calibri"/>
        <family val="2"/>
        <scheme val="minor"/>
      </rPr>
      <t xml:space="preserve"> w </t>
    </r>
    <r>
      <rPr>
        <sz val="10"/>
        <color indexed="10"/>
        <rFont val="Calibri"/>
        <family val="2"/>
        <scheme val="minor"/>
      </rPr>
      <t>69</t>
    </r>
  </si>
  <si>
    <t>Ov2, Light Woods (B35), LV</t>
  </si>
  <si>
    <t>Light Woods (B35)</t>
  </si>
  <si>
    <t>Near Jalib, Somalia</t>
  </si>
  <si>
    <t>44 w 47 w 57</t>
  </si>
  <si>
    <r>
      <t>Ethiopian</t>
    </r>
    <r>
      <rPr>
        <vertAlign val="superscript"/>
        <sz val="10"/>
        <color indexed="8"/>
        <rFont val="Calibri"/>
        <family val="2"/>
        <scheme val="minor"/>
      </rPr>
      <t xml:space="preserve"> 3, 12</t>
    </r>
  </si>
  <si>
    <r>
      <t>Greek</t>
    </r>
    <r>
      <rPr>
        <vertAlign val="superscript"/>
        <sz val="10"/>
        <color indexed="8"/>
        <rFont val="Calibri"/>
        <family val="2"/>
        <scheme val="minor"/>
      </rPr>
      <t xml:space="preserve"> 1, 12</t>
    </r>
  </si>
  <si>
    <r>
      <t>South African</t>
    </r>
    <r>
      <rPr>
        <vertAlign val="superscript"/>
        <sz val="10"/>
        <color indexed="8"/>
        <rFont val="Calibri"/>
        <family val="2"/>
        <scheme val="minor"/>
      </rPr>
      <t xml:space="preserve"> 4, 12</t>
    </r>
  </si>
  <si>
    <t>Ov1, Ford (B20.8) w D: HtH w A: Air1</t>
  </si>
  <si>
    <r>
      <t xml:space="preserve">7 w 57 w </t>
    </r>
    <r>
      <rPr>
        <sz val="10"/>
        <color rgb="FFFF0000"/>
        <rFont val="Calibri"/>
        <family val="2"/>
        <scheme val="minor"/>
      </rPr>
      <t>t</t>
    </r>
    <r>
      <rPr>
        <sz val="10"/>
        <rFont val="Calibri"/>
        <family val="2"/>
        <scheme val="minor"/>
      </rPr>
      <t xml:space="preserve"> w </t>
    </r>
    <r>
      <rPr>
        <sz val="10"/>
        <color rgb="FFFF0000"/>
        <rFont val="Calibri"/>
        <family val="2"/>
        <scheme val="minor"/>
      </rPr>
      <t>15</t>
    </r>
  </si>
  <si>
    <t>Ov3, Light Woods (B35) w D: HtH</t>
  </si>
  <si>
    <t>BrT, Sun Blindness (F11.612), Track (F9), Bayonet Charge (W.6), HtH w D: Air1</t>
  </si>
  <si>
    <r>
      <t>Italian / Albanian</t>
    </r>
    <r>
      <rPr>
        <vertAlign val="superscript"/>
        <sz val="10"/>
        <rFont val="Calibri"/>
        <family val="2"/>
        <scheme val="minor"/>
      </rPr>
      <t xml:space="preserve"> 3</t>
    </r>
  </si>
  <si>
    <r>
      <t>NOVJ Partisans</t>
    </r>
    <r>
      <rPr>
        <vertAlign val="superscript"/>
        <sz val="10"/>
        <rFont val="Calibri"/>
        <family val="2"/>
        <scheme val="minor"/>
      </rPr>
      <t xml:space="preserve"> 12</t>
    </r>
  </si>
  <si>
    <t xml:space="preserve">Tsarichanka, Ukraine, USSR </t>
  </si>
  <si>
    <t>40 w 35 w 48</t>
  </si>
  <si>
    <t>D1-3/ A7</t>
  </si>
  <si>
    <t>D17-20/ A24</t>
  </si>
  <si>
    <r>
      <t>25</t>
    </r>
    <r>
      <rPr>
        <sz val="10"/>
        <rFont val="Calibri"/>
        <family val="2"/>
        <scheme val="minor"/>
      </rPr>
      <t xml:space="preserve"> w </t>
    </r>
    <r>
      <rPr>
        <sz val="10"/>
        <color indexed="10"/>
        <rFont val="Calibri"/>
        <family val="2"/>
        <scheme val="minor"/>
      </rPr>
      <t>26</t>
    </r>
    <r>
      <rPr>
        <sz val="10"/>
        <rFont val="Calibri"/>
        <family val="2"/>
        <scheme val="minor"/>
      </rPr>
      <t xml:space="preserve"> w </t>
    </r>
    <r>
      <rPr>
        <sz val="10"/>
        <color indexed="10"/>
        <rFont val="Calibri"/>
        <family val="2"/>
        <scheme val="minor"/>
      </rPr>
      <t>28</t>
    </r>
  </si>
  <si>
    <t>Scrub (F2), LV w A: Sappers (H1.23)</t>
  </si>
  <si>
    <t>Ov2, Soft Ground (D8.2)w D: Air2 w A: Sappers (H1.23), Air3</t>
  </si>
  <si>
    <t>2 w 15 w 16</t>
  </si>
  <si>
    <t>South of Pachino, Sicily</t>
  </si>
  <si>
    <r>
      <rPr>
        <sz val="10"/>
        <color rgb="FFFF0000"/>
        <rFont val="Calibri"/>
        <family val="2"/>
        <scheme val="minor"/>
      </rPr>
      <t>LFT: LFT1</t>
    </r>
    <r>
      <rPr>
        <sz val="10"/>
        <rFont val="Calibri"/>
        <family val="2"/>
        <scheme val="minor"/>
      </rPr>
      <t xml:space="preserve"> w </t>
    </r>
    <r>
      <rPr>
        <sz val="10"/>
        <color rgb="FFFF0000"/>
        <rFont val="Calibri"/>
        <family val="2"/>
        <scheme val="minor"/>
      </rPr>
      <t>18</t>
    </r>
  </si>
  <si>
    <t>D16-18/ A10-12</t>
  </si>
  <si>
    <t>d3 w d5 w d6</t>
  </si>
  <si>
    <t>D: Fanatic (A10.8) w A: Commandos (H1.24)</t>
  </si>
  <si>
    <t>Ponte Grande Bridge, Sicily</t>
  </si>
  <si>
    <t>D8-9/ A18</t>
  </si>
  <si>
    <t>Send More Pigeons II</t>
  </si>
  <si>
    <t>Avola, Sicily</t>
  </si>
  <si>
    <t>Highway 123, North of Licata, Sicily</t>
  </si>
  <si>
    <r>
      <t>15</t>
    </r>
    <r>
      <rPr>
        <sz val="10"/>
        <rFont val="Calibri"/>
        <family val="2"/>
        <scheme val="minor"/>
      </rPr>
      <t xml:space="preserve"> w </t>
    </r>
    <r>
      <rPr>
        <sz val="10"/>
        <color indexed="10"/>
        <rFont val="Calibri"/>
        <family val="2"/>
        <scheme val="minor"/>
      </rPr>
      <t>50</t>
    </r>
  </si>
  <si>
    <r>
      <t>08</t>
    </r>
    <r>
      <rPr>
        <sz val="10"/>
        <rFont val="Calibri"/>
        <family val="2"/>
        <scheme val="minor"/>
      </rPr>
      <t xml:space="preserve"> w </t>
    </r>
    <r>
      <rPr>
        <sz val="10"/>
        <color indexed="10"/>
        <rFont val="Calibri"/>
        <family val="2"/>
        <scheme val="minor"/>
      </rPr>
      <t>45</t>
    </r>
    <r>
      <rPr>
        <sz val="10"/>
        <rFont val="Calibri"/>
        <family val="2"/>
        <scheme val="minor"/>
      </rPr>
      <t xml:space="preserve"> w </t>
    </r>
    <r>
      <rPr>
        <sz val="10"/>
        <color indexed="10"/>
        <rFont val="Calibri"/>
        <family val="2"/>
        <scheme val="minor"/>
      </rPr>
      <t>49</t>
    </r>
  </si>
  <si>
    <t>Moderate Beach Slope (G13.22) w D: Fanatic (A10.8) w A: Commandos (H1.24), AE, SA, Air1, LC3</t>
  </si>
  <si>
    <t>A6-7</t>
  </si>
  <si>
    <t>Ov1, Soft Grounf (D8.21) w D: Tr1 w A: AE, Tr5</t>
  </si>
  <si>
    <t>Bracciano, Italia</t>
  </si>
  <si>
    <t>v w 33 w 66</t>
  </si>
  <si>
    <t>Rotor Mann</t>
  </si>
  <si>
    <r>
      <t>Italians</t>
    </r>
    <r>
      <rPr>
        <vertAlign val="superscript"/>
        <sz val="10"/>
        <rFont val="Calibri"/>
        <family val="2"/>
        <scheme val="minor"/>
      </rPr>
      <t xml:space="preserve"> R</t>
    </r>
    <r>
      <rPr>
        <sz val="10"/>
        <rFont val="Calibri"/>
        <family val="2"/>
        <scheme val="minor"/>
      </rPr>
      <t xml:space="preserve"> / Albanian Partisan</t>
    </r>
    <r>
      <rPr>
        <vertAlign val="superscript"/>
        <sz val="10"/>
        <rFont val="Calibri"/>
        <family val="2"/>
        <scheme val="minor"/>
      </rPr>
      <t xml:space="preserve"> 12</t>
    </r>
  </si>
  <si>
    <r>
      <t>Germans</t>
    </r>
    <r>
      <rPr>
        <vertAlign val="superscript"/>
        <sz val="10"/>
        <rFont val="Calibri"/>
        <family val="2"/>
        <scheme val="minor"/>
      </rPr>
      <t xml:space="preserve"> </t>
    </r>
    <r>
      <rPr>
        <sz val="10"/>
        <rFont val="Calibri"/>
        <family val="2"/>
        <scheme val="minor"/>
      </rPr>
      <t xml:space="preserve"> / Ballisti Militia</t>
    </r>
    <r>
      <rPr>
        <vertAlign val="superscript"/>
        <sz val="10"/>
        <rFont val="Calibri"/>
        <family val="2"/>
        <scheme val="minor"/>
      </rPr>
      <t xml:space="preserve"> 3</t>
    </r>
  </si>
  <si>
    <r>
      <t>58</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 xml:space="preserve">40 </t>
    </r>
    <r>
      <rPr>
        <sz val="10"/>
        <rFont val="Calibri"/>
        <family val="2"/>
        <scheme val="minor"/>
      </rPr>
      <t>w</t>
    </r>
    <r>
      <rPr>
        <sz val="10"/>
        <color indexed="10"/>
        <rFont val="Calibri"/>
        <family val="2"/>
        <scheme val="minor"/>
      </rPr>
      <t xml:space="preserve"> 15 </t>
    </r>
    <r>
      <rPr>
        <sz val="10"/>
        <rFont val="Calibri"/>
        <family val="2"/>
        <scheme val="minor"/>
      </rPr>
      <t>w</t>
    </r>
    <r>
      <rPr>
        <sz val="10"/>
        <color indexed="10"/>
        <rFont val="Calibri"/>
        <family val="2"/>
        <scheme val="minor"/>
      </rPr>
      <t xml:space="preserve"> 41 </t>
    </r>
    <r>
      <rPr>
        <sz val="10"/>
        <rFont val="Calibri"/>
        <family val="2"/>
        <scheme val="minor"/>
      </rPr>
      <t>w</t>
    </r>
    <r>
      <rPr>
        <sz val="10"/>
        <color indexed="10"/>
        <rFont val="Calibri"/>
        <family val="2"/>
        <scheme val="minor"/>
      </rPr>
      <t xml:space="preserve"> 49</t>
    </r>
  </si>
  <si>
    <t>Ov4 w D: MOL w A: AE, Interrogation (E2)</t>
  </si>
  <si>
    <t>Shaikovska Chuka, Yougoslavia</t>
  </si>
  <si>
    <t>LFT: LFT2 w 50</t>
  </si>
  <si>
    <t>Dry Stream (B20.41), Light Woods (B35)</t>
  </si>
  <si>
    <t>Barga, Italia</t>
  </si>
  <si>
    <t>58 w 60 w 61</t>
  </si>
  <si>
    <r>
      <t>"Srechvo Kosovel" Partisans</t>
    </r>
    <r>
      <rPr>
        <vertAlign val="superscript"/>
        <sz val="10"/>
        <color indexed="8"/>
        <rFont val="Calibri"/>
        <family val="2"/>
        <scheme val="minor"/>
      </rPr>
      <t xml:space="preserve"> 12, I</t>
    </r>
  </si>
  <si>
    <t>1a w 9b</t>
  </si>
  <si>
    <t>D17/ A37</t>
  </si>
  <si>
    <t>Ov2, GS, NQ w D: BS, Assault Fire (A7.36) w A: AS</t>
  </si>
  <si>
    <t>Ariano Del Polesine, Italy</t>
  </si>
  <si>
    <r>
      <t>Allied Italians</t>
    </r>
    <r>
      <rPr>
        <vertAlign val="superscript"/>
        <sz val="10"/>
        <color indexed="8"/>
        <rFont val="Calibri"/>
        <family val="2"/>
        <scheme val="minor"/>
      </rPr>
      <t xml:space="preserve"> 1</t>
    </r>
  </si>
  <si>
    <t>D: Bi3</t>
  </si>
  <si>
    <r>
      <t>Axis</t>
    </r>
    <r>
      <rPr>
        <vertAlign val="superscript"/>
        <sz val="10"/>
        <color indexed="8"/>
        <rFont val="Calibri"/>
        <family val="2"/>
        <scheme val="minor"/>
      </rPr>
      <t xml:space="preserve"> I,</t>
    </r>
  </si>
  <si>
    <t>Italian/ Germans</t>
  </si>
  <si>
    <r>
      <t>Americn</t>
    </r>
    <r>
      <rPr>
        <vertAlign val="superscript"/>
        <sz val="10"/>
        <rFont val="Calibri"/>
        <family val="2"/>
        <scheme val="minor"/>
      </rPr>
      <t xml:space="preserve"> </t>
    </r>
    <r>
      <rPr>
        <sz val="10"/>
        <rFont val="Calibri"/>
        <family val="2"/>
        <scheme val="minor"/>
      </rPr>
      <t>/ 1st Beretta Brigade</t>
    </r>
    <r>
      <rPr>
        <vertAlign val="superscript"/>
        <sz val="10"/>
        <rFont val="Calibri"/>
        <family val="2"/>
        <scheme val="minor"/>
      </rPr>
      <t xml:space="preserve"> 12</t>
    </r>
  </si>
  <si>
    <t>Pontrmoli, Italy</t>
  </si>
  <si>
    <r>
      <t>21</t>
    </r>
    <r>
      <rPr>
        <sz val="10"/>
        <rFont val="Calibri"/>
        <family val="2"/>
        <scheme val="minor"/>
      </rPr>
      <t xml:space="preserve"> w </t>
    </r>
    <r>
      <rPr>
        <sz val="10"/>
        <color indexed="10"/>
        <rFont val="Calibri"/>
        <family val="2"/>
        <scheme val="minor"/>
      </rPr>
      <t>15</t>
    </r>
    <r>
      <rPr>
        <sz val="10"/>
        <rFont val="Calibri"/>
        <family val="2"/>
        <scheme val="minor"/>
      </rPr>
      <t xml:space="preserve"> w </t>
    </r>
    <r>
      <rPr>
        <sz val="10"/>
        <color indexed="10"/>
        <rFont val="Calibri"/>
        <family val="2"/>
        <scheme val="minor"/>
      </rPr>
      <t xml:space="preserve">40 </t>
    </r>
    <r>
      <rPr>
        <sz val="10"/>
        <rFont val="Calibri"/>
        <family val="2"/>
        <scheme val="minor"/>
      </rPr>
      <t>w</t>
    </r>
    <r>
      <rPr>
        <sz val="10"/>
        <color indexed="10"/>
        <rFont val="Calibri"/>
        <family val="2"/>
        <scheme val="minor"/>
      </rPr>
      <t xml:space="preserve"> 3b </t>
    </r>
    <r>
      <rPr>
        <sz val="10"/>
        <rFont val="Calibri"/>
        <family val="2"/>
        <scheme val="minor"/>
      </rPr>
      <t>w</t>
    </r>
    <r>
      <rPr>
        <sz val="10"/>
        <color indexed="10"/>
        <rFont val="Calibri"/>
        <family val="2"/>
        <scheme val="minor"/>
      </rPr>
      <t xml:space="preserve"> 58</t>
    </r>
  </si>
  <si>
    <t>D21/ A31</t>
  </si>
  <si>
    <r>
      <t>22</t>
    </r>
    <r>
      <rPr>
        <sz val="10"/>
        <rFont val="Calibri"/>
        <family val="2"/>
        <scheme val="minor"/>
      </rPr>
      <t xml:space="preserve"> w </t>
    </r>
    <r>
      <rPr>
        <sz val="10"/>
        <color indexed="10"/>
        <rFont val="Calibri"/>
        <family val="2"/>
        <scheme val="minor"/>
      </rPr>
      <t>38</t>
    </r>
  </si>
  <si>
    <r>
      <t>Brigata Partigiana "Natisone"</t>
    </r>
    <r>
      <rPr>
        <vertAlign val="superscript"/>
        <sz val="10"/>
        <rFont val="Calibri"/>
        <family val="2"/>
        <scheme val="minor"/>
      </rPr>
      <t xml:space="preserve"> 12, I</t>
    </r>
  </si>
  <si>
    <t>20 w 45</t>
  </si>
  <si>
    <r>
      <t>American/ Italian Partisans</t>
    </r>
    <r>
      <rPr>
        <vertAlign val="superscript"/>
        <sz val="10"/>
        <rFont val="Calibri"/>
        <family val="2"/>
        <scheme val="minor"/>
      </rPr>
      <t xml:space="preserve"> 12</t>
    </r>
  </si>
  <si>
    <t>Leogra River, Italia</t>
  </si>
  <si>
    <t>Olive Groves (B14.8), Vineyards (B12.7), NQ</t>
  </si>
  <si>
    <t>Leibstandarte Pack 6: Normandie</t>
  </si>
  <si>
    <t>LSSAH41</t>
  </si>
  <si>
    <t>LSSAH42</t>
  </si>
  <si>
    <t>LSSAH43</t>
  </si>
  <si>
    <t>LSSAH44</t>
  </si>
  <si>
    <t>LSSAH45</t>
  </si>
  <si>
    <t>LSSAH46</t>
  </si>
  <si>
    <t>LSSAH47</t>
  </si>
  <si>
    <t>LSSAH48</t>
  </si>
  <si>
    <t>Objective: Mouen</t>
  </si>
  <si>
    <t>Mouen, France</t>
  </si>
  <si>
    <t>4 w 71</t>
  </si>
  <si>
    <t>Hubert-Folie, France</t>
  </si>
  <si>
    <t>t w 56</t>
  </si>
  <si>
    <t>Tommy Knocker</t>
  </si>
  <si>
    <t>South of Soliers, France</t>
  </si>
  <si>
    <t>69 w t w 70</t>
  </si>
  <si>
    <t>Ov3 w A: Tr6</t>
  </si>
  <si>
    <t>Ov1 w A: Tr7</t>
  </si>
  <si>
    <t>Shot and Roared</t>
  </si>
  <si>
    <r>
      <t xml:space="preserve">Canadien </t>
    </r>
    <r>
      <rPr>
        <vertAlign val="superscript"/>
        <sz val="10"/>
        <rFont val="Calibri"/>
        <family val="2"/>
        <scheme val="minor"/>
      </rPr>
      <t>4</t>
    </r>
  </si>
  <si>
    <t>Tilly-La-Campagne, France</t>
  </si>
  <si>
    <t>LV w D: AE w A: AE</t>
  </si>
  <si>
    <t>Unezpected Surprise</t>
  </si>
  <si>
    <t>Saint-Barthelemy, France</t>
  </si>
  <si>
    <r>
      <rPr>
        <sz val="10"/>
        <color rgb="FFFF0000"/>
        <rFont val="Calibri"/>
        <family val="2"/>
        <scheme val="minor"/>
      </rPr>
      <t xml:space="preserve">10z </t>
    </r>
    <r>
      <rPr>
        <sz val="10"/>
        <rFont val="Calibri"/>
        <family val="2"/>
        <scheme val="minor"/>
      </rPr>
      <t>w</t>
    </r>
    <r>
      <rPr>
        <sz val="10"/>
        <color rgb="FFFF0000"/>
        <rFont val="Calibri"/>
        <family val="2"/>
        <scheme val="minor"/>
      </rPr>
      <t xml:space="preserve"> 17z </t>
    </r>
    <r>
      <rPr>
        <sz val="10"/>
        <rFont val="Calibri"/>
        <family val="2"/>
        <scheme val="minor"/>
      </rPr>
      <t>w</t>
    </r>
    <r>
      <rPr>
        <sz val="10"/>
        <color rgb="FFFF0000"/>
        <rFont val="Calibri"/>
        <family val="2"/>
        <scheme val="minor"/>
      </rPr>
      <t xml:space="preserve"> </t>
    </r>
    <r>
      <rPr>
        <sz val="10"/>
        <rFont val="Calibri"/>
        <family val="2"/>
        <scheme val="minor"/>
      </rPr>
      <t>54</t>
    </r>
    <r>
      <rPr>
        <sz val="10"/>
        <color rgb="FFFF0000"/>
        <rFont val="Calibri"/>
        <family val="2"/>
        <scheme val="minor"/>
      </rPr>
      <t xml:space="preserve"> </t>
    </r>
    <r>
      <rPr>
        <sz val="10"/>
        <rFont val="Calibri"/>
        <family val="2"/>
        <scheme val="minor"/>
      </rPr>
      <t>w</t>
    </r>
    <r>
      <rPr>
        <sz val="10"/>
        <color rgb="FFFF0000"/>
        <rFont val="Calibri"/>
        <family val="2"/>
        <scheme val="minor"/>
      </rPr>
      <t xml:space="preserve"> </t>
    </r>
    <r>
      <rPr>
        <sz val="10"/>
        <rFont val="Calibri"/>
        <family val="2"/>
        <scheme val="minor"/>
      </rPr>
      <t>55</t>
    </r>
  </si>
  <si>
    <t>Ov1, LV, BC Shallow Strean (B20.42) w D: AE</t>
  </si>
  <si>
    <r>
      <rPr>
        <sz val="10"/>
        <color rgb="FFFF0000"/>
        <rFont val="Calibri"/>
        <family val="2"/>
        <scheme val="minor"/>
      </rPr>
      <t xml:space="preserve">42 </t>
    </r>
    <r>
      <rPr>
        <sz val="10"/>
        <rFont val="Calibri"/>
        <family val="2"/>
        <scheme val="minor"/>
      </rPr>
      <t>w</t>
    </r>
    <r>
      <rPr>
        <sz val="10"/>
        <color rgb="FFFF0000"/>
        <rFont val="Calibri"/>
        <family val="2"/>
        <scheme val="minor"/>
      </rPr>
      <t xml:space="preserve"> 54 </t>
    </r>
    <r>
      <rPr>
        <sz val="10"/>
        <rFont val="Calibri"/>
        <family val="2"/>
        <scheme val="minor"/>
      </rPr>
      <t>w</t>
    </r>
    <r>
      <rPr>
        <sz val="10"/>
        <color rgb="FFFF0000"/>
        <rFont val="Calibri"/>
        <family val="2"/>
        <scheme val="minor"/>
      </rPr>
      <t xml:space="preserve"> 55 </t>
    </r>
    <r>
      <rPr>
        <sz val="10"/>
        <rFont val="Calibri"/>
        <family val="2"/>
        <scheme val="minor"/>
      </rPr>
      <t>w</t>
    </r>
    <r>
      <rPr>
        <sz val="10"/>
        <color rgb="FFFF0000"/>
        <rFont val="Calibri"/>
        <family val="2"/>
        <scheme val="minor"/>
      </rPr>
      <t xml:space="preserve"> 17</t>
    </r>
  </si>
  <si>
    <t>Turning Point</t>
  </si>
  <si>
    <t>Joue-Du-Bois, France</t>
  </si>
  <si>
    <r>
      <rPr>
        <sz val="10"/>
        <color rgb="FFFF0000"/>
        <rFont val="Calibri"/>
        <family val="2"/>
        <scheme val="minor"/>
      </rPr>
      <t xml:space="preserve">6 </t>
    </r>
    <r>
      <rPr>
        <sz val="10"/>
        <rFont val="Calibri"/>
        <family val="2"/>
        <scheme val="minor"/>
      </rPr>
      <t>w</t>
    </r>
    <r>
      <rPr>
        <sz val="10"/>
        <color rgb="FFFF0000"/>
        <rFont val="Calibri"/>
        <family val="2"/>
        <scheme val="minor"/>
      </rPr>
      <t xml:space="preserve"> 4 </t>
    </r>
    <r>
      <rPr>
        <sz val="10"/>
        <rFont val="Calibri"/>
        <family val="2"/>
        <scheme val="minor"/>
      </rPr>
      <t>w</t>
    </r>
    <r>
      <rPr>
        <sz val="10"/>
        <color rgb="FFFF0000"/>
        <rFont val="Calibri"/>
        <family val="2"/>
        <scheme val="minor"/>
      </rPr>
      <t xml:space="preserve"> 54 </t>
    </r>
    <r>
      <rPr>
        <sz val="10"/>
        <rFont val="Calibri"/>
        <family val="2"/>
        <scheme val="minor"/>
      </rPr>
      <t>w</t>
    </r>
    <r>
      <rPr>
        <sz val="10"/>
        <color rgb="FFFF0000"/>
        <rFont val="Calibri"/>
        <family val="2"/>
        <scheme val="minor"/>
      </rPr>
      <t xml:space="preserve"> 17</t>
    </r>
  </si>
  <si>
    <t>Fighting to Keep It Open</t>
  </si>
  <si>
    <t>Saint-Lambert, France</t>
  </si>
  <si>
    <t>10z w 59</t>
  </si>
  <si>
    <t>Stream Flooded (B20.43)</t>
  </si>
  <si>
    <t>BFP CtR SSR's</t>
  </si>
  <si>
    <t>BFP CtR SSR's, PTO - LJ</t>
  </si>
  <si>
    <t>American/ Filipino</t>
  </si>
  <si>
    <t xml:space="preserve">BFP CtR SSR's, Ov3, </t>
  </si>
  <si>
    <t>Bottomside, Corregidor</t>
  </si>
  <si>
    <t>Top[side Parade Ground, Cooegidor</t>
  </si>
  <si>
    <t>BFP: CtR</t>
  </si>
  <si>
    <t>BFP CtR SSR's w A: Air Drops (CtR8)</t>
  </si>
  <si>
    <t>Near Breakwater Point, Corregidor</t>
  </si>
  <si>
    <t>Black Beach San Jose, Cooegidor</t>
  </si>
  <si>
    <r>
      <t xml:space="preserve">24 </t>
    </r>
    <r>
      <rPr>
        <sz val="10"/>
        <rFont val="Calibri"/>
        <family val="2"/>
        <scheme val="minor"/>
      </rPr>
      <t>w</t>
    </r>
    <r>
      <rPr>
        <sz val="10"/>
        <color rgb="FFFF0000"/>
        <rFont val="Calibri"/>
        <family val="2"/>
        <scheme val="minor"/>
      </rPr>
      <t xml:space="preserve"> 43</t>
    </r>
  </si>
  <si>
    <t>Malinta Hill, Corregidor</t>
  </si>
  <si>
    <t>Ov4, BFP CtR SSR's, Moderate Beach Slope &amp; Sand is Hard (G13.2 -.3) w A: SA, LC6, Armored Bulldozer</t>
  </si>
  <si>
    <t>BFP CtR SSR's, LV</t>
  </si>
  <si>
    <t>Black Beach, Corregidor</t>
  </si>
  <si>
    <t>LV, BFP CtR SSR's, Moderate Beach Slope &amp; Sand is Hard (G13.2 -.3)</t>
  </si>
  <si>
    <t>San Jose Dock Area, Corregidor</t>
  </si>
  <si>
    <t>Ov4, BFP CtR SSR's, Moderate Beach Slope &amp; Sand is Hard (G13.2 -.3) w A: SA, LC6, Air1 w/ Napalm (G17.4)</t>
  </si>
  <si>
    <t>Topside Golf Course, Corregidor</t>
  </si>
  <si>
    <t>South Coastal Road, Middleside, Corregidor</t>
  </si>
  <si>
    <r>
      <t xml:space="preserve">39 </t>
    </r>
    <r>
      <rPr>
        <sz val="10"/>
        <rFont val="Calibri"/>
        <family val="2"/>
        <scheme val="minor"/>
      </rPr>
      <t>w</t>
    </r>
    <r>
      <rPr>
        <sz val="10"/>
        <color rgb="FFFF0000"/>
        <rFont val="Calibri"/>
        <family val="2"/>
        <scheme val="minor"/>
      </rPr>
      <t xml:space="preserve"> 44</t>
    </r>
  </si>
  <si>
    <t>Wheeler Battery, Corregidor</t>
  </si>
  <si>
    <t>Ov1, BFP CtR SSR's w D: Caves6</t>
  </si>
  <si>
    <t>BFP CtR SSR's w D: Caves2</t>
  </si>
  <si>
    <t>Battery Morrison, Corregidor</t>
  </si>
  <si>
    <t>Ov3, BFP CtR SSR's w D: BT, FB</t>
  </si>
  <si>
    <t>Topside, Corregidor</t>
  </si>
  <si>
    <t>BFP CtR SSR's w D: BT</t>
  </si>
  <si>
    <t>BFP CtR SSR's, LV w D: Walking Wounded (PB CG17)</t>
  </si>
  <si>
    <t>D52/ A54</t>
  </si>
  <si>
    <t>BFP CtR SSR's w D: Caves6 w A: Air2</t>
  </si>
  <si>
    <t>Near Infantry Point, Corregidor</t>
  </si>
  <si>
    <r>
      <t>44</t>
    </r>
    <r>
      <rPr>
        <sz val="10"/>
        <rFont val="Calibri"/>
        <family val="2"/>
        <scheme val="minor"/>
      </rPr>
      <t xml:space="preserve"> w </t>
    </r>
    <r>
      <rPr>
        <sz val="10"/>
        <color rgb="FFFF0000"/>
        <rFont val="Calibri"/>
        <family val="2"/>
        <scheme val="minor"/>
      </rPr>
      <t>36</t>
    </r>
    <r>
      <rPr>
        <sz val="10"/>
        <rFont val="Calibri"/>
        <family val="2"/>
        <scheme val="minor"/>
      </rPr>
      <t xml:space="preserve"> w </t>
    </r>
    <r>
      <rPr>
        <sz val="10"/>
        <color indexed="10"/>
        <rFont val="Calibri"/>
        <family val="2"/>
        <scheme val="minor"/>
      </rPr>
      <t>37</t>
    </r>
  </si>
  <si>
    <t>Near Engineer Point, Corregidor</t>
  </si>
  <si>
    <t>Watertank Hill, Corregidor</t>
  </si>
  <si>
    <r>
      <t xml:space="preserve">43 </t>
    </r>
    <r>
      <rPr>
        <sz val="10"/>
        <rFont val="Calibri"/>
        <family val="2"/>
        <scheme val="minor"/>
      </rPr>
      <t>w</t>
    </r>
    <r>
      <rPr>
        <sz val="10"/>
        <color rgb="FFFF0000"/>
        <rFont val="Calibri"/>
        <family val="2"/>
        <scheme val="minor"/>
      </rPr>
      <t xml:space="preserve"> 61</t>
    </r>
  </si>
  <si>
    <t>BFP CtR SSR's w D: Caves6 w A: Air1</t>
  </si>
  <si>
    <t>Monkey Point, Corregidor</t>
  </si>
  <si>
    <t>BFP: BFP1</t>
  </si>
  <si>
    <t>BFP CtR SSR's, Beach is steep (G13.23), Sand is Hard (G13.3) w D: Caves6</t>
  </si>
  <si>
    <t>The Rock Force Assault</t>
  </si>
  <si>
    <t>Corregidor</t>
  </si>
  <si>
    <t>MISC.</t>
  </si>
  <si>
    <t>Assault on Fortress Corregidor</t>
  </si>
  <si>
    <t>60-80</t>
  </si>
  <si>
    <t>March Madness 2018: Players Pack</t>
  </si>
  <si>
    <t>I Want to be a Millionaire</t>
  </si>
  <si>
    <t>61 w 47</t>
  </si>
  <si>
    <t>D9/ A30</t>
  </si>
  <si>
    <t>EW, Soft Ground (D8.2) w D: WC w A: AE, Sappers (H1.23)</t>
  </si>
  <si>
    <t>Meuse-French Counterattack</t>
  </si>
  <si>
    <r>
      <rPr>
        <sz val="10"/>
        <color rgb="FFFF0000"/>
        <rFont val="Calibri"/>
        <family val="2"/>
        <scheme val="minor"/>
      </rPr>
      <t>16</t>
    </r>
    <r>
      <rPr>
        <sz val="10"/>
        <rFont val="Calibri"/>
        <family val="2"/>
        <scheme val="minor"/>
      </rPr>
      <t xml:space="preserve"> w </t>
    </r>
    <r>
      <rPr>
        <sz val="10"/>
        <color rgb="FFFF0000"/>
        <rFont val="Calibri"/>
        <family val="2"/>
        <scheme val="minor"/>
      </rPr>
      <t>33</t>
    </r>
  </si>
  <si>
    <t>Cassel Defense</t>
  </si>
  <si>
    <r>
      <rPr>
        <sz val="10"/>
        <color rgb="FFFF0000"/>
        <rFont val="Calibri"/>
        <family val="2"/>
        <scheme val="minor"/>
      </rPr>
      <t>19</t>
    </r>
    <r>
      <rPr>
        <sz val="10"/>
        <rFont val="Calibri"/>
        <family val="2"/>
        <scheme val="minor"/>
      </rPr>
      <t xml:space="preserve"> w </t>
    </r>
    <r>
      <rPr>
        <sz val="10"/>
        <color rgb="FFFF0000"/>
        <rFont val="Calibri"/>
        <family val="2"/>
        <scheme val="minor"/>
      </rPr>
      <t xml:space="preserve">33 </t>
    </r>
    <r>
      <rPr>
        <sz val="10"/>
        <rFont val="Calibri"/>
        <family val="2"/>
        <scheme val="minor"/>
      </rPr>
      <t>w 4a</t>
    </r>
  </si>
  <si>
    <t>Interrogation (E2.4) w D: FB1 w A: MC4, hd1, Tr4</t>
  </si>
  <si>
    <t>Platamon Castle</t>
  </si>
  <si>
    <r>
      <t>New Zealanders</t>
    </r>
    <r>
      <rPr>
        <vertAlign val="superscript"/>
        <sz val="10"/>
        <rFont val="Calibri"/>
        <family val="2"/>
        <scheme val="minor"/>
      </rPr>
      <t xml:space="preserve"> 4</t>
    </r>
  </si>
  <si>
    <r>
      <rPr>
        <sz val="10"/>
        <color rgb="FFFF0000"/>
        <rFont val="Calibri"/>
        <family val="2"/>
        <scheme val="minor"/>
      </rPr>
      <t>9</t>
    </r>
    <r>
      <rPr>
        <sz val="10"/>
        <rFont val="Calibri"/>
        <family val="2"/>
        <scheme val="minor"/>
      </rPr>
      <t xml:space="preserve"> w </t>
    </r>
    <r>
      <rPr>
        <sz val="10"/>
        <color rgb="FFFF0000"/>
        <rFont val="Calibri"/>
        <family val="2"/>
        <scheme val="minor"/>
      </rPr>
      <t>75</t>
    </r>
  </si>
  <si>
    <t>Olive grove (B14.8), FB1, Steeple (B31.2)</t>
  </si>
  <si>
    <t>Take That Hill</t>
  </si>
  <si>
    <r>
      <t>Australians</t>
    </r>
    <r>
      <rPr>
        <vertAlign val="superscript"/>
        <sz val="10"/>
        <rFont val="Calibri"/>
        <family val="2"/>
        <scheme val="minor"/>
      </rPr>
      <t xml:space="preserve"> 4</t>
    </r>
  </si>
  <si>
    <t>Olive Groves (B14.8), Light Woods (B35)</t>
  </si>
  <si>
    <t>Porytowe Hill</t>
  </si>
  <si>
    <r>
      <t>Solska Forest Partisans</t>
    </r>
    <r>
      <rPr>
        <vertAlign val="superscript"/>
        <sz val="10"/>
        <rFont val="Calibri"/>
        <family val="2"/>
        <scheme val="minor"/>
      </rPr>
      <t xml:space="preserve"> 12, R</t>
    </r>
  </si>
  <si>
    <t>Ov1 w D: MOL, HtH, Allied Troops (A10.7)</t>
  </si>
  <si>
    <t>BFP: BFP Q w 2a w BFP: BFP P</t>
  </si>
  <si>
    <t>GS w D: Tr1 w A: Tr4</t>
  </si>
  <si>
    <t>Firefight at Weinbourg Ridge</t>
  </si>
  <si>
    <t>Ov2, GS, Light Woods (B35)</t>
  </si>
  <si>
    <t>Monte Altuzzo</t>
  </si>
  <si>
    <t>Halted at the Outpost Line</t>
  </si>
  <si>
    <t>CH: Monte Altuzzo</t>
  </si>
  <si>
    <t>CH Monte Altuzzo SSR's</t>
  </si>
  <si>
    <t>CH Monte Altuzzo SSR's, LV</t>
  </si>
  <si>
    <t>CH Monte Altuzzo SSR's w A: Fanatic (A10.8)</t>
  </si>
  <si>
    <t>Shellfire and Resolve</t>
  </si>
  <si>
    <t>D61/ A54</t>
  </si>
  <si>
    <t>Critical Hit Annual Issue 3</t>
  </si>
  <si>
    <t>14 Miles West of El Alamein, Egypt</t>
  </si>
  <si>
    <t>20-35</t>
  </si>
  <si>
    <t>CH: Bir El Gubi</t>
  </si>
  <si>
    <t xml:space="preserve">DTO, All PL Bir El Gubi CGSR's apply, </t>
  </si>
  <si>
    <t>A Private Enterprise</t>
  </si>
  <si>
    <t>CH Bonus # 3</t>
  </si>
  <si>
    <t>"Clermont", France (on a back Hollywood Lot)</t>
  </si>
  <si>
    <r>
      <t xml:space="preserve">The Standoff </t>
    </r>
    <r>
      <rPr>
        <i/>
        <sz val="10"/>
        <color theme="4"/>
        <rFont val="Calibri"/>
        <family val="2"/>
        <scheme val="minor"/>
      </rPr>
      <t>-version 1.1</t>
    </r>
  </si>
  <si>
    <t>CH73</t>
  </si>
  <si>
    <t>Outside of Romny, Russia</t>
  </si>
  <si>
    <t>Critical Hit Annual # 3: CH73</t>
  </si>
  <si>
    <t>CH Issue 3.1: CH73</t>
  </si>
  <si>
    <r>
      <rPr>
        <sz val="10"/>
        <rFont val="Calibri"/>
        <family val="2"/>
        <scheme val="minor"/>
      </rPr>
      <t>16 w</t>
    </r>
    <r>
      <rPr>
        <sz val="10"/>
        <color rgb="FFFF0000"/>
        <rFont val="Calibri"/>
        <family val="2"/>
        <scheme val="minor"/>
      </rPr>
      <t xml:space="preserve"> 18 </t>
    </r>
    <r>
      <rPr>
        <sz val="10"/>
        <rFont val="Calibri"/>
        <family val="2"/>
        <scheme val="minor"/>
      </rPr>
      <t>w</t>
    </r>
    <r>
      <rPr>
        <sz val="10"/>
        <color rgb="FFFF0000"/>
        <rFont val="Calibri"/>
        <family val="2"/>
        <scheme val="minor"/>
      </rPr>
      <t xml:space="preserve"> 2 </t>
    </r>
    <r>
      <rPr>
        <sz val="10"/>
        <rFont val="Calibri"/>
        <family val="2"/>
        <scheme val="minor"/>
      </rPr>
      <t>w 33</t>
    </r>
  </si>
  <si>
    <t>D: Revetments (CH Annual 3 rules), Inexperienced Crews (D3.45)</t>
  </si>
  <si>
    <t>DF11</t>
  </si>
  <si>
    <t>CH: CH3</t>
  </si>
  <si>
    <t>DF12</t>
  </si>
  <si>
    <t>CH: CH2 w CH: CH3</t>
  </si>
  <si>
    <t>All Djebel Fighter Special Rules are in effect w A: Air1 OR Helo1</t>
  </si>
  <si>
    <t>StGeo 1</t>
  </si>
  <si>
    <t>StGeo 2</t>
  </si>
  <si>
    <t>StGeo 3</t>
  </si>
  <si>
    <t>StGeo 4</t>
  </si>
  <si>
    <t>Rain on Fire</t>
  </si>
  <si>
    <t>St-Georges-D'Elle, France</t>
  </si>
  <si>
    <t>CH: St Georges D'Elle</t>
  </si>
  <si>
    <t>Rain (E3.51), BC w D: FB1 w A: AE</t>
  </si>
  <si>
    <t>Near Hill 192 &amp; St-Georges-D'Elle, France</t>
  </si>
  <si>
    <t>BC w D: FB1 w A: AE</t>
  </si>
  <si>
    <t>BC, AE</t>
  </si>
  <si>
    <t>A Bullet with my Name on it</t>
  </si>
  <si>
    <t>Second to None</t>
  </si>
  <si>
    <t>D31/ A31</t>
  </si>
  <si>
    <t>BC w D: AE</t>
  </si>
  <si>
    <t>StGeo 5</t>
  </si>
  <si>
    <t>Critical Hit Annual Issue 4</t>
  </si>
  <si>
    <t>Cassino Station</t>
  </si>
  <si>
    <t>CHA 18</t>
  </si>
  <si>
    <t>CH: K5 w CH: K1</t>
  </si>
  <si>
    <t>Vineyards (B12.7)</t>
  </si>
  <si>
    <t>Vineyards (B12.7) w D: FB1</t>
  </si>
  <si>
    <t>Hill 112</t>
  </si>
  <si>
    <t>CHA 19</t>
  </si>
  <si>
    <t>Hill 112, outside Caen, France</t>
  </si>
  <si>
    <t>CH: K2 w CH: K4</t>
  </si>
  <si>
    <t>Kor 1</t>
  </si>
  <si>
    <t>Kor 2</t>
  </si>
  <si>
    <t>Kor 3</t>
  </si>
  <si>
    <t>Kor 4</t>
  </si>
  <si>
    <t>Kor 5</t>
  </si>
  <si>
    <t>Kor 6</t>
  </si>
  <si>
    <t>Kor 7</t>
  </si>
  <si>
    <t>Kor 8</t>
  </si>
  <si>
    <t>Kor 9</t>
  </si>
  <si>
    <t>Kor 10</t>
  </si>
  <si>
    <t>Ponyri CG II</t>
  </si>
  <si>
    <t>From Billets to Battle</t>
  </si>
  <si>
    <t>CH: K1 w 54</t>
  </si>
  <si>
    <t>Rettaking Seoul</t>
  </si>
  <si>
    <t>CH K1</t>
  </si>
  <si>
    <t>Left Holding the Bag</t>
  </si>
  <si>
    <t>CH: K1 w CH: K2 w CH: K3 w CH: K5</t>
  </si>
  <si>
    <t>CH: K1 w CH: K2 w CH: K3</t>
  </si>
  <si>
    <t>Final Counter-Attack</t>
  </si>
  <si>
    <r>
      <rPr>
        <sz val="10"/>
        <color rgb="FFFF0000"/>
        <rFont val="Calibri"/>
        <family val="2"/>
        <scheme val="minor"/>
      </rPr>
      <t xml:space="preserve"> CH: K3 </t>
    </r>
    <r>
      <rPr>
        <sz val="10"/>
        <rFont val="Calibri"/>
        <family val="2"/>
        <scheme val="minor"/>
      </rPr>
      <t xml:space="preserve">w </t>
    </r>
    <r>
      <rPr>
        <sz val="10"/>
        <color rgb="FFFF0000"/>
        <rFont val="Calibri"/>
        <family val="2"/>
        <scheme val="minor"/>
      </rPr>
      <t>CH: K4</t>
    </r>
  </si>
  <si>
    <t>D: Air1 w A: AE</t>
  </si>
  <si>
    <r>
      <t xml:space="preserve">Korean People's Army (KPA) </t>
    </r>
    <r>
      <rPr>
        <vertAlign val="superscript"/>
        <sz val="10"/>
        <rFont val="Calibri"/>
        <family val="2"/>
        <scheme val="minor"/>
      </rPr>
      <t>CH Annual #4</t>
    </r>
  </si>
  <si>
    <t>Chinui, South Korea</t>
  </si>
  <si>
    <t>"What the Hell Goes on Here!"</t>
  </si>
  <si>
    <t>Along the Pusan-Teagu Highway</t>
  </si>
  <si>
    <t>CH: K1 w CH: K2</t>
  </si>
  <si>
    <t>Chongo-Dong, 18 Miles South of the Yalu River, North Korea</t>
  </si>
  <si>
    <t>D13/ A40</t>
  </si>
  <si>
    <t>Kursk in Miniature</t>
  </si>
  <si>
    <t>Near Kumch'On, South Korea</t>
  </si>
  <si>
    <t>CH: K1 w CH: K2 w CH: K5</t>
  </si>
  <si>
    <t>D: Dug-In AFV's (D9.54) w A: Air2</t>
  </si>
  <si>
    <t>Vengeance at Ponyri</t>
  </si>
  <si>
    <r>
      <t xml:space="preserve">CH: Ponyri 1 w </t>
    </r>
    <r>
      <rPr>
        <sz val="10"/>
        <color rgb="FFFF0000"/>
        <rFont val="Calibri"/>
        <family val="2"/>
        <scheme val="minor"/>
      </rPr>
      <t>CH: Ponyri 2</t>
    </r>
  </si>
  <si>
    <t>All of PL 2.5+ CG &amp; CG Sr are in effect</t>
  </si>
  <si>
    <t>84-96</t>
  </si>
  <si>
    <r>
      <rPr>
        <sz val="10"/>
        <color rgb="FFFF0000"/>
        <rFont val="Calibri"/>
        <family val="2"/>
        <scheme val="minor"/>
      </rPr>
      <t>CH: Ponyri</t>
    </r>
    <r>
      <rPr>
        <sz val="10"/>
        <rFont val="Calibri"/>
        <family val="2"/>
        <scheme val="minor"/>
      </rPr>
      <t xml:space="preserve"> 1 w CH: Ponyri 2</t>
    </r>
  </si>
  <si>
    <t>The End is Not Yet</t>
  </si>
  <si>
    <t>Kiskunfelgyhaza, Southwest of Kecsemet, Hungary</t>
  </si>
  <si>
    <t>CH: CH1 w CH: x4</t>
  </si>
  <si>
    <t>Help from Benito</t>
  </si>
  <si>
    <r>
      <t xml:space="preserve">Italian/ Hungarian </t>
    </r>
    <r>
      <rPr>
        <vertAlign val="superscript"/>
        <sz val="10"/>
        <rFont val="Calibri"/>
        <family val="2"/>
        <scheme val="minor"/>
      </rPr>
      <t>3</t>
    </r>
  </si>
  <si>
    <t>Near Petrovskoye, Russia</t>
  </si>
  <si>
    <t>x4 w x16</t>
  </si>
  <si>
    <t>Temporary Nation</t>
  </si>
  <si>
    <r>
      <t xml:space="preserve">Sich Militia Partisans </t>
    </r>
    <r>
      <rPr>
        <vertAlign val="superscript"/>
        <sz val="10"/>
        <rFont val="Calibri"/>
        <family val="2"/>
        <scheme val="minor"/>
      </rPr>
      <t>12</t>
    </r>
  </si>
  <si>
    <t>Kompania, 7 miles West of Khost Transcarpathian Ukraine, Ruthenia</t>
  </si>
  <si>
    <t>D: Fanatic (A10.8) w A: Air1</t>
  </si>
  <si>
    <t>Steel from Stalin</t>
  </si>
  <si>
    <r>
      <t xml:space="preserve">Romanian </t>
    </r>
    <r>
      <rPr>
        <vertAlign val="superscript"/>
        <sz val="10"/>
        <rFont val="Calibri"/>
        <family val="2"/>
        <scheme val="minor"/>
      </rPr>
      <t>1</t>
    </r>
  </si>
  <si>
    <t>Gyorok, North of Paulis, Transylvania</t>
  </si>
  <si>
    <t>x10 w x11</t>
  </si>
  <si>
    <t>Toll Bridge</t>
  </si>
  <si>
    <t>CH: CH1 w CH: CH4</t>
  </si>
  <si>
    <t>EmRR (B32.12) w D: Tr1</t>
  </si>
  <si>
    <t>The Crossing</t>
  </si>
  <si>
    <t>Garampald, Near Kemend, Hungary</t>
  </si>
  <si>
    <t>CH: X16 (Winter) w CH: W5</t>
  </si>
  <si>
    <t>Once More into the Breach</t>
  </si>
  <si>
    <t>CH: x11 (winter) w CH: X16 (Winter) w CH: W5</t>
  </si>
  <si>
    <t>Foreign Influence</t>
  </si>
  <si>
    <r>
      <t xml:space="preserve">CH: x4 </t>
    </r>
    <r>
      <rPr>
        <sz val="10"/>
        <rFont val="Calibri"/>
        <family val="2"/>
        <scheme val="minor"/>
      </rPr>
      <t>w</t>
    </r>
    <r>
      <rPr>
        <sz val="10"/>
        <color rgb="FFFF0000"/>
        <rFont val="Calibri"/>
        <family val="2"/>
        <scheme val="minor"/>
      </rPr>
      <t xml:space="preserve"> CH: x16 </t>
    </r>
    <r>
      <rPr>
        <sz val="10"/>
        <rFont val="Calibri"/>
        <family val="2"/>
        <scheme val="minor"/>
      </rPr>
      <t>w</t>
    </r>
    <r>
      <rPr>
        <sz val="10"/>
        <color rgb="FFFF0000"/>
        <rFont val="Calibri"/>
        <family val="2"/>
        <scheme val="minor"/>
      </rPr>
      <t xml:space="preserve"> CH: x10</t>
    </r>
  </si>
  <si>
    <t>Brickhouse</t>
  </si>
  <si>
    <r>
      <t xml:space="preserve">German/ Hungarian </t>
    </r>
    <r>
      <rPr>
        <vertAlign val="superscript"/>
        <sz val="10"/>
        <rFont val="Calibri"/>
        <family val="2"/>
        <scheme val="minor"/>
      </rPr>
      <t>3</t>
    </r>
  </si>
  <si>
    <r>
      <rPr>
        <sz val="10"/>
        <color rgb="FFFF0000"/>
        <rFont val="Calibri"/>
        <family val="2"/>
        <scheme val="minor"/>
      </rPr>
      <t>CH: CH1</t>
    </r>
    <r>
      <rPr>
        <sz val="10"/>
        <rFont val="Calibri"/>
        <family val="2"/>
        <scheme val="minor"/>
      </rPr>
      <t xml:space="preserve"> w </t>
    </r>
    <r>
      <rPr>
        <sz val="10"/>
        <color rgb="FFFF0000"/>
        <rFont val="Calibri"/>
        <family val="2"/>
        <scheme val="minor"/>
      </rPr>
      <t>CH: x1</t>
    </r>
  </si>
  <si>
    <r>
      <rPr>
        <sz val="10"/>
        <color rgb="FFFF0000"/>
        <rFont val="Calibri"/>
        <family val="2"/>
        <scheme val="minor"/>
      </rPr>
      <t>CH: CH2</t>
    </r>
    <r>
      <rPr>
        <sz val="10"/>
        <rFont val="Calibri"/>
        <family val="2"/>
        <scheme val="minor"/>
      </rPr>
      <t xml:space="preserve"> w </t>
    </r>
    <r>
      <rPr>
        <sz val="10"/>
        <color rgb="FFFF0000"/>
        <rFont val="Calibri"/>
        <family val="2"/>
        <scheme val="minor"/>
      </rPr>
      <t>CH: x15</t>
    </r>
  </si>
  <si>
    <t>Aranyos Bridgehead</t>
  </si>
  <si>
    <r>
      <t xml:space="preserve">Romanian </t>
    </r>
    <r>
      <rPr>
        <vertAlign val="superscript"/>
        <sz val="10"/>
        <rFont val="Calibri"/>
        <family val="2"/>
        <scheme val="minor"/>
      </rPr>
      <t>4, 12</t>
    </r>
  </si>
  <si>
    <t>CH: x11 w CH: x4</t>
  </si>
  <si>
    <t>Russian Rarities I</t>
  </si>
  <si>
    <t>Russian Rarities IV</t>
  </si>
  <si>
    <t>RR27</t>
  </si>
  <si>
    <t>RR28</t>
  </si>
  <si>
    <t>RR29</t>
  </si>
  <si>
    <t>RR30</t>
  </si>
  <si>
    <t>RR31</t>
  </si>
  <si>
    <t>RR32</t>
  </si>
  <si>
    <t>RR34</t>
  </si>
  <si>
    <t>RR35</t>
  </si>
  <si>
    <t>Outside of Sabolotye, Russia</t>
  </si>
  <si>
    <t>CH: R7 w CH: R14</t>
  </si>
  <si>
    <t>Soft Ground (D8.21) w A: MC4, Tr6</t>
  </si>
  <si>
    <t>Outside of Troyanovo, Russia</t>
  </si>
  <si>
    <t>CH: R5 w CH: R14</t>
  </si>
  <si>
    <t>Soft Ground (D8.21) w D: Air1</t>
  </si>
  <si>
    <t>CH: R9 w CH: R14</t>
  </si>
  <si>
    <t>D: MC2, Tr1</t>
  </si>
  <si>
    <t>CH: R3 w CH: R16</t>
  </si>
  <si>
    <t>D20/ A5</t>
  </si>
  <si>
    <t>Soft Ground (D8.21) w D: Daisy Chain (B28.531)</t>
  </si>
  <si>
    <t>Tour De Russia</t>
  </si>
  <si>
    <t>CH: R12</t>
  </si>
  <si>
    <t>EmRR, GLRR (B31.1) w D: Bi6</t>
  </si>
  <si>
    <t>CH: R12 w CH: R13 w CH: R15</t>
  </si>
  <si>
    <t>D: FB4 w A: MC6, Tr2</t>
  </si>
  <si>
    <t>CH: R12 w CH: R3 w CH: R14</t>
  </si>
  <si>
    <t>GS, Plowed Raods (E3.723) w D: AS, FTV1 w A: AS, Tr4</t>
  </si>
  <si>
    <t>RR36</t>
  </si>
  <si>
    <t>Outside of Dassau, Germany</t>
  </si>
  <si>
    <t>CH: R5 w CH: R7 w CH: R14</t>
  </si>
  <si>
    <t>D1-2/ A5</t>
  </si>
  <si>
    <t>Dassau, Germany</t>
  </si>
  <si>
    <t>CH: R13 w CH: R14 w CH: R15 w CH: R16</t>
  </si>
  <si>
    <t>FB Cellars (B23.41)(B23.9) w D: Fanatic (A10.8) , AE</t>
  </si>
  <si>
    <t>D7-9/ A4</t>
  </si>
  <si>
    <t>Sudden Full Contact: The Battle of the Bulge 1944</t>
  </si>
  <si>
    <t>Sudden Full Contact 1</t>
  </si>
  <si>
    <t>Sudden Full Contact 2</t>
  </si>
  <si>
    <t>Sudden Full Contact 3</t>
  </si>
  <si>
    <t>Sudden Full Contact 4</t>
  </si>
  <si>
    <t>Sudden Full Contact 5</t>
  </si>
  <si>
    <t>Sudden Full Contact 6</t>
  </si>
  <si>
    <t>Sudden Full Contact 7</t>
  </si>
  <si>
    <t>Sudden Full Contact 8</t>
  </si>
  <si>
    <t>Darkest December 2</t>
  </si>
  <si>
    <t>CH: SFCSR are in effect, Mist</t>
  </si>
  <si>
    <t>Darkest December 4</t>
  </si>
  <si>
    <t>Darkest December 9 -all armor scenario</t>
  </si>
  <si>
    <t>CH: SFCSR are in effect w A: Dozer1</t>
  </si>
  <si>
    <t>The Grenadier's Final Push</t>
  </si>
  <si>
    <t>Darkest December 12</t>
  </si>
  <si>
    <t>CH: SFCSR arew in effect</t>
  </si>
  <si>
    <t>Darkest December 13</t>
  </si>
  <si>
    <t>Darkest December 14</t>
  </si>
  <si>
    <t>CH: SFCSR are in effect w D: Fanatic (A10.8), AE</t>
  </si>
  <si>
    <t>Paras on the Run</t>
  </si>
  <si>
    <t>Darkest December 15</t>
  </si>
  <si>
    <t>Darkest December 18</t>
  </si>
  <si>
    <t>A Band of Brothers: Carentan '44  (Large Hex Edition/ 2017)</t>
  </si>
  <si>
    <t>Okinawa: The Battle for the Item Pocket</t>
  </si>
  <si>
    <r>
      <t>Hidden Foe -</t>
    </r>
    <r>
      <rPr>
        <i/>
        <sz val="10"/>
        <color theme="4"/>
        <rFont val="Calibri"/>
        <family val="2"/>
        <scheme val="minor"/>
      </rPr>
      <t>version 1.1</t>
    </r>
  </si>
  <si>
    <t>CH: Item Pocket</t>
  </si>
  <si>
    <r>
      <t>Company A's Chance -</t>
    </r>
    <r>
      <rPr>
        <i/>
        <sz val="10"/>
        <color theme="4"/>
        <rFont val="Calibri"/>
        <family val="2"/>
        <scheme val="minor"/>
      </rPr>
      <t>version 1.1</t>
    </r>
  </si>
  <si>
    <r>
      <t xml:space="preserve">Potter's Ridge </t>
    </r>
    <r>
      <rPr>
        <i/>
        <sz val="10"/>
        <color theme="4"/>
        <rFont val="Calibri"/>
        <family val="2"/>
        <scheme val="minor"/>
      </rPr>
      <t>-version 1.1</t>
    </r>
  </si>
  <si>
    <r>
      <t>Rebuffed at Ryan's Ridge</t>
    </r>
    <r>
      <rPr>
        <i/>
        <sz val="10"/>
        <color theme="4"/>
        <rFont val="Calibri"/>
        <family val="2"/>
        <scheme val="minor"/>
      </rPr>
      <t xml:space="preserve"> -version 1.1</t>
    </r>
  </si>
  <si>
    <r>
      <t xml:space="preserve">Smoke Them Out </t>
    </r>
    <r>
      <rPr>
        <i/>
        <sz val="10"/>
        <color theme="4"/>
        <rFont val="Calibri"/>
        <family val="2"/>
        <scheme val="minor"/>
      </rPr>
      <t>-version 1.1</t>
    </r>
  </si>
  <si>
    <r>
      <t xml:space="preserve">Humped Guns </t>
    </r>
    <r>
      <rPr>
        <i/>
        <sz val="10"/>
        <color theme="4"/>
        <rFont val="Calibri"/>
        <family val="2"/>
        <scheme val="minor"/>
      </rPr>
      <t>-version 1.1</t>
    </r>
  </si>
  <si>
    <r>
      <t xml:space="preserve">Fist and Fury </t>
    </r>
    <r>
      <rPr>
        <i/>
        <sz val="10"/>
        <color theme="4"/>
        <rFont val="Calibri"/>
        <family val="2"/>
        <scheme val="minor"/>
      </rPr>
      <t>-version 1.1</t>
    </r>
  </si>
  <si>
    <r>
      <t xml:space="preserve">Item Pocket Reduced </t>
    </r>
    <r>
      <rPr>
        <i/>
        <sz val="10"/>
        <color theme="4"/>
        <rFont val="Calibri"/>
        <family val="2"/>
        <scheme val="minor"/>
      </rPr>
      <t>-version 1.1</t>
    </r>
  </si>
  <si>
    <r>
      <t xml:space="preserve">Item Pocket Cleared </t>
    </r>
    <r>
      <rPr>
        <i/>
        <sz val="10"/>
        <color theme="4"/>
        <rFont val="Calibri"/>
        <family val="2"/>
        <scheme val="minor"/>
      </rPr>
      <t>-version 1.1</t>
    </r>
  </si>
  <si>
    <t>Into the Mouth of Death</t>
  </si>
  <si>
    <t>Amtracs on the Horizon</t>
  </si>
  <si>
    <t>Blood &amp; Iron IP1</t>
  </si>
  <si>
    <t>Blood &amp; Iron IP2</t>
  </si>
  <si>
    <t>Blood &amp; Iron IP3</t>
  </si>
  <si>
    <t>Blood &amp; Iron IP4</t>
  </si>
  <si>
    <t>Blood &amp; Iron IP5</t>
  </si>
  <si>
    <t>Blood &amp; Iron IP6</t>
  </si>
  <si>
    <t>Blood &amp; Iron IP7</t>
  </si>
  <si>
    <t>Blood &amp; Iron IP8</t>
  </si>
  <si>
    <t>Blood &amp; Iron IP9</t>
  </si>
  <si>
    <t>Blood &amp; Iron IP10</t>
  </si>
  <si>
    <t>Okinawa- Item Pocket 1</t>
  </si>
  <si>
    <t>Okinawa- Item Pocket 2</t>
  </si>
  <si>
    <t>Okinawa- Item Pocket 3</t>
  </si>
  <si>
    <t>Okinawa- Item Pocket 4</t>
  </si>
  <si>
    <t>Okinawa- Item Pocket 5</t>
  </si>
  <si>
    <t>Okinawa- Item Pocket 6</t>
  </si>
  <si>
    <t>Okinawa- Item Pocket 7</t>
  </si>
  <si>
    <t>Okinawa- Item Pocket 8</t>
  </si>
  <si>
    <t>Okinawa- Item Pocket 9</t>
  </si>
  <si>
    <t>Okinawa- Item Pocket 10</t>
  </si>
  <si>
    <t>Item Pocket (1999)</t>
  </si>
  <si>
    <t>Okinawa -The Battle for Item Pocket</t>
  </si>
  <si>
    <t xml:space="preserve"> FT 224</t>
  </si>
  <si>
    <t>Red Ice 1</t>
  </si>
  <si>
    <t>Red Ice 2</t>
  </si>
  <si>
    <t>Red Ice 3</t>
  </si>
  <si>
    <t>Red Ice 4</t>
  </si>
  <si>
    <t>Red Ice 5</t>
  </si>
  <si>
    <t>Red Ice 6</t>
  </si>
  <si>
    <t>Red Ice 7</t>
  </si>
  <si>
    <t>Red Ice 8</t>
  </si>
  <si>
    <t>Red Ice 9</t>
  </si>
  <si>
    <t>Red Ice 10</t>
  </si>
  <si>
    <t>First to Fight</t>
  </si>
  <si>
    <r>
      <t>Finnish</t>
    </r>
    <r>
      <rPr>
        <vertAlign val="superscript"/>
        <sz val="10"/>
        <rFont val="Calibri"/>
        <family val="2"/>
        <scheme val="minor"/>
      </rPr>
      <t xml:space="preserve"> RH: Red Ice</t>
    </r>
    <r>
      <rPr>
        <sz val="10"/>
        <rFont val="Calibri"/>
        <family val="2"/>
        <scheme val="minor"/>
      </rPr>
      <t xml:space="preserve"> </t>
    </r>
  </si>
  <si>
    <r>
      <t>Russian</t>
    </r>
    <r>
      <rPr>
        <vertAlign val="superscript"/>
        <sz val="10"/>
        <rFont val="Calibri"/>
        <family val="2"/>
        <scheme val="minor"/>
      </rPr>
      <t xml:space="preserve"> RH: Red Ice</t>
    </r>
    <r>
      <rPr>
        <sz val="10"/>
        <rFont val="Calibri"/>
        <family val="2"/>
        <scheme val="minor"/>
      </rPr>
      <t xml:space="preserve"> </t>
    </r>
  </si>
  <si>
    <r>
      <t xml:space="preserve">CH: T2 w </t>
    </r>
    <r>
      <rPr>
        <sz val="10"/>
        <color rgb="FFFF0000"/>
        <rFont val="Calibri"/>
        <family val="2"/>
        <scheme val="minor"/>
      </rPr>
      <t>CH: T3</t>
    </r>
    <r>
      <rPr>
        <sz val="10"/>
        <rFont val="Calibri"/>
        <family val="2"/>
        <scheme val="minor"/>
      </rPr>
      <t xml:space="preserve"> w </t>
    </r>
    <r>
      <rPr>
        <sz val="10"/>
        <color rgb="FFFF0000"/>
        <rFont val="Calibri"/>
        <family val="2"/>
        <scheme val="minor"/>
      </rPr>
      <t>CH: T4</t>
    </r>
    <r>
      <rPr>
        <sz val="10"/>
        <rFont val="Calibri"/>
        <family val="2"/>
        <scheme val="minor"/>
      </rPr>
      <t xml:space="preserve"> w CH: T5</t>
    </r>
  </si>
  <si>
    <t>Pajari's Push</t>
  </si>
  <si>
    <t>CH: T1 w CH: T3 w CH: T4</t>
  </si>
  <si>
    <t>Tolvajarvi Tussel</t>
  </si>
  <si>
    <t>CH: T3 w CH: T4</t>
  </si>
  <si>
    <t>Across the Ice</t>
  </si>
  <si>
    <t>CH: T1 w CH: T2</t>
  </si>
  <si>
    <t>Sisu in a Bottle</t>
  </si>
  <si>
    <t>CH: T2 w CH: T3 w CH: T4 w CH: T5</t>
  </si>
  <si>
    <t>D13/ A38</t>
  </si>
  <si>
    <t>Suomi Push</t>
  </si>
  <si>
    <t>CH: T3 w CH: T2</t>
  </si>
  <si>
    <t>Pansaari at Honkaniemi</t>
  </si>
  <si>
    <t>The Work of General Winter</t>
  </si>
  <si>
    <t>Suomulsammi, Finland</t>
  </si>
  <si>
    <t>Collision at Hirvasvarra Ridge, Finland</t>
  </si>
  <si>
    <t>Action Along the Raate Road</t>
  </si>
  <si>
    <t>D27</t>
  </si>
  <si>
    <t>D52/ A26</t>
  </si>
  <si>
    <t>Red Ice: The Winter War 1939-1940</t>
  </si>
  <si>
    <t>Pusan Perimeter: The Korean War</t>
  </si>
  <si>
    <t>KOR 11</t>
  </si>
  <si>
    <t>KOR 12</t>
  </si>
  <si>
    <t>KOR 13</t>
  </si>
  <si>
    <t>KOR 14</t>
  </si>
  <si>
    <t>KOR 15</t>
  </si>
  <si>
    <t>KOR 16</t>
  </si>
  <si>
    <t>KOR 17</t>
  </si>
  <si>
    <t>KOR 18</t>
  </si>
  <si>
    <t>The Road Back from Pusan</t>
  </si>
  <si>
    <r>
      <t xml:space="preserve">Korean People's Army (KPA) </t>
    </r>
    <r>
      <rPr>
        <vertAlign val="superscript"/>
        <sz val="10"/>
        <rFont val="Calibri"/>
        <family val="2"/>
        <scheme val="minor"/>
      </rPr>
      <t xml:space="preserve">12 </t>
    </r>
  </si>
  <si>
    <t>CH: T6</t>
  </si>
  <si>
    <t>Fighting back</t>
  </si>
  <si>
    <t>CH: K3 w CH: K6</t>
  </si>
  <si>
    <t>No Survivors</t>
  </si>
  <si>
    <t>Near Samgo, Hoto-Hi Plateau, North Korea</t>
  </si>
  <si>
    <t>CH: K9</t>
  </si>
  <si>
    <t>Inchon Perimeter</t>
  </si>
  <si>
    <t>Beachhead Line, six miles Inland, Inchon, South Korea</t>
  </si>
  <si>
    <t>CH: K9 w CH: K7</t>
  </si>
  <si>
    <t>Last Action at Pusan</t>
  </si>
  <si>
    <t>Pusan Perimeter, West of Taegu, South Korea</t>
  </si>
  <si>
    <t>CH: K1 w CH: K3 w CH: K6 w CH: K7 w CH: K8 w CH: K9</t>
  </si>
  <si>
    <t>Above Taegu, South Korea</t>
  </si>
  <si>
    <t>CH: K6 w CH: K8</t>
  </si>
  <si>
    <t>The Sangju Shuffle</t>
  </si>
  <si>
    <t>One Last Roadblock</t>
  </si>
  <si>
    <t>Road to Chongju, South Korea</t>
  </si>
  <si>
    <t>CH: K1 w CH: K3 w CH: K9 w CH: K7</t>
  </si>
  <si>
    <t>King Red + Operation Deadstck (2017)</t>
  </si>
  <si>
    <r>
      <t>Red Ice: The Winter War 1939-1940 (2018) -</t>
    </r>
    <r>
      <rPr>
        <sz val="10"/>
        <color theme="3"/>
        <rFont val="Calibri"/>
        <family val="2"/>
        <scheme val="minor"/>
      </rPr>
      <t>Red Ice series</t>
    </r>
    <r>
      <rPr>
        <sz val="10"/>
        <rFont val="Calibri"/>
        <family val="2"/>
        <scheme val="minor"/>
      </rPr>
      <t xml:space="preserve"> </t>
    </r>
  </si>
  <si>
    <t>Hill 609: Tunisia 1943</t>
  </si>
  <si>
    <t>CH: Hill 609</t>
  </si>
  <si>
    <t>D30/ A52</t>
  </si>
  <si>
    <t>D41/ A51</t>
  </si>
  <si>
    <t>D26/ A19</t>
  </si>
  <si>
    <t>The Road to Mateur</t>
  </si>
  <si>
    <t>D40+/ A49+</t>
  </si>
  <si>
    <t>The Devil's Vineyard: Heraklion 1941</t>
  </si>
  <si>
    <t>CH: Heraklion</t>
  </si>
  <si>
    <t>Hand of Von Richtofen</t>
  </si>
  <si>
    <t>DV 1</t>
  </si>
  <si>
    <t>DV 2</t>
  </si>
  <si>
    <t>DV 3</t>
  </si>
  <si>
    <t>DV 4</t>
  </si>
  <si>
    <t>DV 5</t>
  </si>
  <si>
    <t>DV 6</t>
  </si>
  <si>
    <t>DV 7</t>
  </si>
  <si>
    <t>DV 8</t>
  </si>
  <si>
    <r>
      <t xml:space="preserve">British/ Australian </t>
    </r>
    <r>
      <rPr>
        <vertAlign val="superscript"/>
        <sz val="10"/>
        <color indexed="8"/>
        <rFont val="Calibri"/>
        <family val="2"/>
        <scheme val="minor"/>
      </rPr>
      <t>4</t>
    </r>
  </si>
  <si>
    <t>Into the Fire</t>
  </si>
  <si>
    <t>Befalll, the Yellow Flowers</t>
  </si>
  <si>
    <t>East Hill Push</t>
  </si>
  <si>
    <t>An Officer's Mess</t>
  </si>
  <si>
    <t>Wolf in the Slaughterhouse</t>
  </si>
  <si>
    <t>Black Watch, Death Watch</t>
  </si>
  <si>
    <t>D74/ A58</t>
  </si>
  <si>
    <t>Operation Lens Nord: Eastern Front Partisan Warfare</t>
  </si>
  <si>
    <t>LN 1</t>
  </si>
  <si>
    <t>LN 2</t>
  </si>
  <si>
    <t>LN 3</t>
  </si>
  <si>
    <t>LN 4</t>
  </si>
  <si>
    <t>LN 5</t>
  </si>
  <si>
    <t>LN 6</t>
  </si>
  <si>
    <t>LN 7</t>
  </si>
  <si>
    <t>LN 8</t>
  </si>
  <si>
    <t>When the Odds were Even</t>
  </si>
  <si>
    <t>Deaths Magnet</t>
  </si>
  <si>
    <t>Ivan's War</t>
  </si>
  <si>
    <r>
      <t xml:space="preserve">German </t>
    </r>
    <r>
      <rPr>
        <vertAlign val="superscript"/>
        <sz val="10"/>
        <color indexed="8"/>
        <rFont val="Calibri"/>
        <family val="2"/>
        <scheme val="minor"/>
      </rPr>
      <t>R</t>
    </r>
  </si>
  <si>
    <t>Swamped with Partisans</t>
  </si>
  <si>
    <t>CH: BKG</t>
  </si>
  <si>
    <t>D27/ A8</t>
  </si>
  <si>
    <t>The Road to Orsha</t>
  </si>
  <si>
    <t>Outside Orsha, Russia</t>
  </si>
  <si>
    <t>Defeat in the Peat</t>
  </si>
  <si>
    <t>Derbun's Command Post</t>
  </si>
  <si>
    <t>D8/ A27</t>
  </si>
  <si>
    <t>Partisan Revenge: Eastern Front Partisan Warfare</t>
  </si>
  <si>
    <t>PR 1</t>
  </si>
  <si>
    <t>PR 2</t>
  </si>
  <si>
    <t>PR 3</t>
  </si>
  <si>
    <t>PR 4</t>
  </si>
  <si>
    <t>PR 5</t>
  </si>
  <si>
    <t>PR 6</t>
  </si>
  <si>
    <t>PR 7</t>
  </si>
  <si>
    <t>PR 8</t>
  </si>
  <si>
    <t>Partisan Revenge: Eastern Front Partisan Warfare PR 1</t>
  </si>
  <si>
    <t>Operation Lens Nord: Eastern Front Partisan Warfare LN 1</t>
  </si>
  <si>
    <t>Operation Lens Nord: Eastern Front Partisan Warfare LN 2</t>
  </si>
  <si>
    <t>Operation Lens Nord: Eastern Front Partisan Warfare LN 3</t>
  </si>
  <si>
    <t>Operation Lens Nord: Eastern Front Partisan Warfare LN 4</t>
  </si>
  <si>
    <t>Partisan Revenge: Eastern Front Partisan Warfare PR 2</t>
  </si>
  <si>
    <t>Bandenkreig: Hell on the Eastern Front BK 2</t>
  </si>
  <si>
    <t>Bandenkreig: Hell on the Eastern Front BK 3</t>
  </si>
  <si>
    <t>Bandenkreig: Hell on the Eastern Front BK 4</t>
  </si>
  <si>
    <t>Bandenkreig: Hell on the Eastern Front BK 5</t>
  </si>
  <si>
    <t>Bandenkreig: Hell on the Eastern Front BK 7</t>
  </si>
  <si>
    <t>Bandenkreig: Hell on the Eastern Front BK 9</t>
  </si>
  <si>
    <t>Partisan Revenge: Eastern Front Partisan Warfare PR 3</t>
  </si>
  <si>
    <t>Bandenkreig: Hell on the Eastern Front BK 6</t>
  </si>
  <si>
    <t>Partisan Revenge: Eastern Front Partisan Warfare PR 4</t>
  </si>
  <si>
    <t>Bandenkreig: Hell on the Eastern Front BK 8</t>
  </si>
  <si>
    <t>The Key to Koreyka</t>
  </si>
  <si>
    <t>Prisoners of Zerinek</t>
  </si>
  <si>
    <t>Opening Moves</t>
  </si>
  <si>
    <t>Meeting at the Saw Mill</t>
  </si>
  <si>
    <t>Bandenkreig: Hell on the Eastern Front BK 1</t>
  </si>
  <si>
    <t>Partisan Revenge: Eastern Front Partisan Warfare PR 8</t>
  </si>
  <si>
    <t>Partisan Revenge</t>
  </si>
  <si>
    <t>Best 1</t>
  </si>
  <si>
    <t>Best 2</t>
  </si>
  <si>
    <t>Best 3</t>
  </si>
  <si>
    <t>Best 4</t>
  </si>
  <si>
    <t>Best 5</t>
  </si>
  <si>
    <t>Best 6</t>
  </si>
  <si>
    <t>Best 7</t>
  </si>
  <si>
    <t>Best 8</t>
  </si>
  <si>
    <t>Best 9</t>
  </si>
  <si>
    <t>CH: Best</t>
  </si>
  <si>
    <t>CH: BaB SSR's</t>
  </si>
  <si>
    <t>Battle at Best: Market Garden 1944</t>
  </si>
  <si>
    <t>CH: BaB SSR's w D: MC1, Tr6</t>
  </si>
  <si>
    <t>D30/ A29</t>
  </si>
  <si>
    <t>CH: BaB SSR's, LV</t>
  </si>
  <si>
    <t>CH: BaB SSR's w D: Air3</t>
  </si>
  <si>
    <t>The White's of Their…Fire!</t>
  </si>
  <si>
    <t>Molekampen</t>
  </si>
  <si>
    <t>CH: BaB SSR's, Soft Ground (D8.21) w D: FB2</t>
  </si>
  <si>
    <t>Battle at Best</t>
  </si>
  <si>
    <t>D61/ A48</t>
  </si>
  <si>
    <t>CH: BaB SSR's w D: FB2, Tr9 w A: Air3</t>
  </si>
  <si>
    <t>Small Unit Actions 1: The Capture of Balta</t>
  </si>
  <si>
    <t>Balta 1</t>
  </si>
  <si>
    <t>Balta 2</t>
  </si>
  <si>
    <t>Balta 3</t>
  </si>
  <si>
    <t>Balta 4</t>
  </si>
  <si>
    <t>Balta 5</t>
  </si>
  <si>
    <t>Balta 6</t>
  </si>
  <si>
    <t>Balta 7</t>
  </si>
  <si>
    <t>Balta 8</t>
  </si>
  <si>
    <t>Balta 9</t>
  </si>
  <si>
    <t>Balta Bonus 1</t>
  </si>
  <si>
    <t>Balta Bonus 2</t>
  </si>
  <si>
    <t>CH: Balta</t>
  </si>
  <si>
    <t>CH: Balta SSR's</t>
  </si>
  <si>
    <t>Stand at Brinzeni</t>
  </si>
  <si>
    <r>
      <t xml:space="preserve">Romanian </t>
    </r>
    <r>
      <rPr>
        <vertAlign val="superscript"/>
        <sz val="10"/>
        <rFont val="Calibri"/>
        <family val="2"/>
        <scheme val="minor"/>
      </rPr>
      <t>8</t>
    </r>
  </si>
  <si>
    <t>East of Balta, Ukraine</t>
  </si>
  <si>
    <t>D24/ A27</t>
  </si>
  <si>
    <t>CH: Balta SSR's w A: Tr3, MC5</t>
  </si>
  <si>
    <t>Kolkhoz Push</t>
  </si>
  <si>
    <t>CH: Balta SSR's, w D: FB2</t>
  </si>
  <si>
    <t>Balta Bastion</t>
  </si>
  <si>
    <t>CH: Balta SSR's w A: Air5</t>
  </si>
  <si>
    <t>CH: Balta SSR's w D: hd3</t>
  </si>
  <si>
    <t>Erhardt's Initiative</t>
  </si>
  <si>
    <t>The Capture of Balta 1941</t>
  </si>
  <si>
    <r>
      <t xml:space="preserve">German / Romanian </t>
    </r>
    <r>
      <rPr>
        <vertAlign val="superscript"/>
        <sz val="10"/>
        <rFont val="Calibri"/>
        <family val="2"/>
        <scheme val="minor"/>
      </rPr>
      <t>3</t>
    </r>
  </si>
  <si>
    <t>Along the Kodyma</t>
  </si>
  <si>
    <t>D70/ A58</t>
  </si>
  <si>
    <t>CH: Balta SSR's w D: FB2, Air5 w A: hd5, MC5, Tr3</t>
  </si>
  <si>
    <t>West of Odessa</t>
  </si>
  <si>
    <t>CH: Balta SSR's w A: BS</t>
  </si>
  <si>
    <t>Partisan Revenge: Eastern Front Partisan Warfare (2018)</t>
  </si>
  <si>
    <t>Operation Lens Nord: Eastern Front Partisan Warfare (2018)</t>
  </si>
  <si>
    <t>Small Unit Actions: The Capture of Balta (2018)</t>
  </si>
  <si>
    <r>
      <t xml:space="preserve">Lebanon '82: Operation Peace for Galilee (2018)   </t>
    </r>
    <r>
      <rPr>
        <sz val="10"/>
        <color rgb="FFFF0000"/>
        <rFont val="Calibri"/>
        <family val="2"/>
        <scheme val="minor"/>
      </rPr>
      <t xml:space="preserve">-CH </t>
    </r>
    <r>
      <rPr>
        <i/>
        <sz val="10"/>
        <color rgb="FFFF0000"/>
        <rFont val="Calibri"/>
        <family val="2"/>
        <scheme val="minor"/>
      </rPr>
      <t>Genesis Project</t>
    </r>
  </si>
  <si>
    <t>Lebanon '82: Operation Peace for Galilee</t>
  </si>
  <si>
    <r>
      <t>PLO</t>
    </r>
    <r>
      <rPr>
        <vertAlign val="superscript"/>
        <sz val="10"/>
        <rFont val="Calibri"/>
        <family val="2"/>
        <scheme val="minor"/>
      </rPr>
      <t xml:space="preserve"> CH: Genesis III, CH: Magach '73</t>
    </r>
  </si>
  <si>
    <t>Al-Bas Crossroads</t>
  </si>
  <si>
    <t>Leb'82 1</t>
  </si>
  <si>
    <t>Leb'82 2</t>
  </si>
  <si>
    <t>Leb'82 3</t>
  </si>
  <si>
    <t>Leb'82 4</t>
  </si>
  <si>
    <t>Leb'82 5</t>
  </si>
  <si>
    <t>Leb'82 6</t>
  </si>
  <si>
    <t>Leb'82 7</t>
  </si>
  <si>
    <t>Leb'82 8</t>
  </si>
  <si>
    <t>Al-BasRefugee Camp, Lebanon</t>
  </si>
  <si>
    <t>CH: G26 w CH: G27</t>
  </si>
  <si>
    <t>Groves of Death</t>
  </si>
  <si>
    <t>Along the Coastal Road to Sidon, Lebanon</t>
  </si>
  <si>
    <t>CH: G8 w CH: G14 w CH: G29</t>
  </si>
  <si>
    <t>Slicing the Salami</t>
  </si>
  <si>
    <t>Burjal Shemali Refugee Camp, Lebanon</t>
  </si>
  <si>
    <t>CH: G4 w CH: G7 w CH: G10 w CH: G12 w CH: G26 w CH: G29</t>
  </si>
  <si>
    <t>D28/ A21</t>
  </si>
  <si>
    <t>Jezzine Crossroads</t>
  </si>
  <si>
    <r>
      <t>Syrian</t>
    </r>
    <r>
      <rPr>
        <vertAlign val="superscript"/>
        <sz val="10"/>
        <rFont val="Calibri"/>
        <family val="2"/>
        <scheme val="minor"/>
      </rPr>
      <t xml:space="preserve"> CH: Genesis III, CH: Magach '73</t>
    </r>
  </si>
  <si>
    <t>Outside of Jezzine, Lebanon</t>
  </si>
  <si>
    <t>CH: G11 w CH: G18 w CH: G19 w CH: G20 w CH: G28 w CH: G29</t>
  </si>
  <si>
    <t>CH: Genesis III SSR's, CH: Leb'82 SSR's w D: Fanatic (A10.8)</t>
  </si>
  <si>
    <t>CH: Genesis III SSR's, CH: Leb'82 SSR's w D: Fanatic (A10.8), FB6</t>
  </si>
  <si>
    <t xml:space="preserve">CH: Genesis III SSR's, CH: Leb'82 SSR's </t>
  </si>
  <si>
    <t>CH: Genesis III SSR's, CH: Leb'82 SSR's w A: Air1</t>
  </si>
  <si>
    <t>Machgrara</t>
  </si>
  <si>
    <r>
      <t>Syrian/ PLA</t>
    </r>
    <r>
      <rPr>
        <vertAlign val="superscript"/>
        <sz val="10"/>
        <rFont val="Calibri"/>
        <family val="2"/>
        <scheme val="minor"/>
      </rPr>
      <t xml:space="preserve"> CH: Genesis III, CH: Magach '73</t>
    </r>
  </si>
  <si>
    <t>Machghara, Lebanon</t>
  </si>
  <si>
    <t>CH: G1 w CG: G2 w CH: G7 w CH: G11 w CH: G15 w CH: G20 w CH: G21 w CH: G26 w CH: G29</t>
  </si>
  <si>
    <t>CH: Genesis III SSR's, CH: Leb'82 SSR's w A: Air4</t>
  </si>
  <si>
    <t>Paris in the Hills</t>
  </si>
  <si>
    <t>The Shouf, Lebanon</t>
  </si>
  <si>
    <t>CH: G9 w CH: G13 w CH: G29</t>
  </si>
  <si>
    <t>Ein Zhalta Halt</t>
  </si>
  <si>
    <t>Ein Zhalta, Lebanon</t>
  </si>
  <si>
    <t>CH: G11 w CH: G13 w CH: G18 w CH: G17 w CH: G20 w CH: G29</t>
  </si>
  <si>
    <t>D16/ A30</t>
  </si>
  <si>
    <t>D24/ A23</t>
  </si>
  <si>
    <t>CH: Genesis III SSR's, CH: Leb'82 SSR's w D: Helo3 w A: Helo4, Air1</t>
  </si>
  <si>
    <t>Intelligence Failure</t>
  </si>
  <si>
    <t>Sultan Yakoub, Lebanon</t>
  </si>
  <si>
    <t>CH: G3 w CG: G2 w CH: G7 w CH: G5 w CH: G6 w CH: G11 w CH: G13 w CH: G19 w CH: G27</t>
  </si>
  <si>
    <t>CH: Genesis III SSR's, CH: Leb'82 SSR's w D: Helo4 w A: Helo6</t>
  </si>
  <si>
    <t>Fort Lahtzanit: Battles for the Bar-Lev Line</t>
  </si>
  <si>
    <t>Bar-Lev 1</t>
  </si>
  <si>
    <t>Bar-Lev 2</t>
  </si>
  <si>
    <t>Bar-Lev 3</t>
  </si>
  <si>
    <t>Bar-Lev 4</t>
  </si>
  <si>
    <t>Bar-Lev 5</t>
  </si>
  <si>
    <t>Bar-Lev 6</t>
  </si>
  <si>
    <t>Bar-Lev 7</t>
  </si>
  <si>
    <t>Bar-Lev 8</t>
  </si>
  <si>
    <r>
      <t>Egyptian</t>
    </r>
    <r>
      <rPr>
        <vertAlign val="superscript"/>
        <sz val="10"/>
        <rFont val="Calibri"/>
        <family val="2"/>
        <scheme val="minor"/>
      </rPr>
      <t xml:space="preserve"> CH: Genesis III; Magach '73</t>
    </r>
  </si>
  <si>
    <t>Fort Budapest I</t>
  </si>
  <si>
    <t>Bar-Lev Line, Sinai</t>
  </si>
  <si>
    <t>CH: G3 w CH: G20 w CH: G30 w CH: G31 w CH: G32 w CH: G33</t>
  </si>
  <si>
    <t>Ov1, GS w D: MOL w A: Russian Early War Doctrine (A25.212)</t>
  </si>
  <si>
    <t>CH: Genesis III SSR's, CH: FL SSR's w D: Air2 w A: Soviet Doctrine (Magach '73 3.8), AE, Sappers (B28.8)</t>
  </si>
  <si>
    <t>Fort Lahtzanit</t>
  </si>
  <si>
    <t>CH: G1, G2, G5, G7, G8, G10, G15, G18, G19, G21, G27, G30, G31, G32, G33</t>
  </si>
  <si>
    <t>CH: Genesis III SSR's, CH: FL SSR's w A: Soviet Doctrine (Magach '73 3.8)</t>
  </si>
  <si>
    <t>Mazel Maoz</t>
  </si>
  <si>
    <t>CH: G5, G6, G7, G8, G11, G21, G31, G32, G33</t>
  </si>
  <si>
    <t>CH: Genesis III SSR's, CH: FL SSR's, Light Dust (F11.71) w D: Soviet Doctrine (Magach '73 3.8), Air3</t>
  </si>
  <si>
    <t>Hamada Holdouts</t>
  </si>
  <si>
    <t>CH: G1 w CH: G12 w CH: G13 w CH: G18 w CH: G25 w CH: G29 w CH: G31 w CH: G33</t>
  </si>
  <si>
    <t>Ard Qatk (Killing Zone)</t>
  </si>
  <si>
    <t>CH: G13, G15, G21, G24, G25, G27, G31, G32, G33</t>
  </si>
  <si>
    <t>CH: Genesis III SSR's, CH: FL SSR's, Light Dust (F11.71) w A: Soviet Doctrine (Magach '73 3.8), Tr3</t>
  </si>
  <si>
    <t>D31/ A13</t>
  </si>
  <si>
    <t>D16/ A31</t>
  </si>
  <si>
    <t>Soldier in the Sinai</t>
  </si>
  <si>
    <t>CH: G7 w CH: G8 w CH: G12 w CH: G15 w CH: G21 w CH: G29 w CH: G31 w CH: G32</t>
  </si>
  <si>
    <t>D6/ A29</t>
  </si>
  <si>
    <t>Bren' vs. Bear</t>
  </si>
  <si>
    <t>CH: G3, G4, G5, G6, G7, G10, G10, G12,, G19, G21, G27, G30, G31, G32, G33</t>
  </si>
  <si>
    <t>D48/ A19</t>
  </si>
  <si>
    <t>Fort Budapest II</t>
  </si>
  <si>
    <t>CH: G3 w CH: G8 w CH: G11 w CH: G30 w CH: G31 w CH: G32 w CH: G33 w CH: G34</t>
  </si>
  <si>
    <t>D11/ A34</t>
  </si>
  <si>
    <t>CH: Genesis III SSR's, CH: FL SSR's w A: Soviet Doctrine (Magach '73 3.8) w D: Air4 w A: Commandos (H1.24)</t>
  </si>
  <si>
    <t>Tuetonic Terror 1: Landsers of the East</t>
  </si>
  <si>
    <t>Terror 1</t>
  </si>
  <si>
    <t>Terror 2</t>
  </si>
  <si>
    <t>Terror 3</t>
  </si>
  <si>
    <t>Terror 4</t>
  </si>
  <si>
    <t>Terror 5</t>
  </si>
  <si>
    <t>Terror 6</t>
  </si>
  <si>
    <t>Terror 7</t>
  </si>
  <si>
    <t>Terror 8</t>
  </si>
  <si>
    <t>Terror 9</t>
  </si>
  <si>
    <t>Terror 10</t>
  </si>
  <si>
    <t>Terror 11</t>
  </si>
  <si>
    <t>Terror 12</t>
  </si>
  <si>
    <t>Terror 13</t>
  </si>
  <si>
    <t>Terror 14</t>
  </si>
  <si>
    <t>Terror 15</t>
  </si>
  <si>
    <t>Terror 16</t>
  </si>
  <si>
    <t>Terror 17</t>
  </si>
  <si>
    <t>Terror 18</t>
  </si>
  <si>
    <t>Terror 19</t>
  </si>
  <si>
    <t>Terror 20</t>
  </si>
  <si>
    <t>Terror 21</t>
  </si>
  <si>
    <t>Terror 22</t>
  </si>
  <si>
    <t>Terror 23</t>
  </si>
  <si>
    <t>Terror 24</t>
  </si>
  <si>
    <t>Terror 25</t>
  </si>
  <si>
    <t>Terror 26</t>
  </si>
  <si>
    <t>Terror 27</t>
  </si>
  <si>
    <t>Terror 28</t>
  </si>
  <si>
    <t>Terror 29</t>
  </si>
  <si>
    <t>Terror 30</t>
  </si>
  <si>
    <t>Terror 31</t>
  </si>
  <si>
    <t>Terror 32</t>
  </si>
  <si>
    <t>Tuetonic Terror 2: Peiper's Ostfront</t>
  </si>
  <si>
    <t>Tuetonic Terror 3: Brother's In Arms</t>
  </si>
  <si>
    <t>Tuetonic Terror 4: Winter Hell</t>
  </si>
  <si>
    <t>Last Kameraden Out</t>
  </si>
  <si>
    <t>CH: TT1</t>
  </si>
  <si>
    <t>CH: TT2</t>
  </si>
  <si>
    <t>A Park in Vienna</t>
  </si>
  <si>
    <t>Dubrova Disaster</t>
  </si>
  <si>
    <t>Finnwolf</t>
  </si>
  <si>
    <t>Near Novi-Koszary, Russia</t>
  </si>
  <si>
    <t>Action at Hill 226.6</t>
  </si>
  <si>
    <t>Krasny-Oktabyr-Kliuchi, Russia</t>
  </si>
  <si>
    <t>CH: TT! w CH: TT2</t>
  </si>
  <si>
    <t>CH: TT!2 w CH: TT3 w CH: TT4</t>
  </si>
  <si>
    <t>CH: HBSR w D: Air2 w A: Air2</t>
  </si>
  <si>
    <t>Action at Hill 272</t>
  </si>
  <si>
    <t>CH: TT3 w CH: TT4</t>
  </si>
  <si>
    <t>A: AE, Sappers (B28.8), Air2</t>
  </si>
  <si>
    <t>To the Dvina</t>
  </si>
  <si>
    <t>Shumalimo, Belorussia</t>
  </si>
  <si>
    <t>CH: TT2 w CH: TT3</t>
  </si>
  <si>
    <t>Jassy Halt</t>
  </si>
  <si>
    <t>Tuetonic Terror</t>
  </si>
  <si>
    <t>CH: TT4 w CH: TT5 w CH: TT6</t>
  </si>
  <si>
    <t>A: Cavalry9</t>
  </si>
  <si>
    <t>The Goldap Salient</t>
  </si>
  <si>
    <t>CH: TT3 w CH: TT5</t>
  </si>
  <si>
    <t>Hill 367 Tussle</t>
  </si>
  <si>
    <t>Near Tarnopol, Soviet Union</t>
  </si>
  <si>
    <t>CH: TT7</t>
  </si>
  <si>
    <t>D: Dug-In Tank (D9.54)</t>
  </si>
  <si>
    <t>Jassy Counter-Stroke</t>
  </si>
  <si>
    <t>Galician Grind</t>
  </si>
  <si>
    <t>CH: TT1 w CH: TT5 w CH: TT7</t>
  </si>
  <si>
    <t>Mud (E3.6)</t>
  </si>
  <si>
    <t>Surprise at Butovo</t>
  </si>
  <si>
    <t>CH: TT5 w CH: TT8</t>
  </si>
  <si>
    <t>D: MOL w A: Air1, AE, Sappers (B28.8)</t>
  </si>
  <si>
    <t>Fire at Meuncheberg</t>
  </si>
  <si>
    <t>CH: TT! w CH: TT2 w CH: TT6</t>
  </si>
  <si>
    <t>Oscin's Tahk</t>
  </si>
  <si>
    <t>Ogledow, Southern Poland</t>
  </si>
  <si>
    <r>
      <rPr>
        <sz val="10"/>
        <color rgb="FFFF0000"/>
        <rFont val="Calibri"/>
        <family val="2"/>
        <scheme val="minor"/>
      </rPr>
      <t>CH: TT5</t>
    </r>
    <r>
      <rPr>
        <sz val="10"/>
        <rFont val="Calibri"/>
        <family val="2"/>
        <scheme val="minor"/>
      </rPr>
      <t xml:space="preserve"> w CH: TT7</t>
    </r>
  </si>
  <si>
    <t>A: Convoy (E11.1)</t>
  </si>
  <si>
    <t>East of Rasienal, Lithuania</t>
  </si>
  <si>
    <t>CH: TT2 w CH: TT3 w CH: TT5 w CH: TT6</t>
  </si>
  <si>
    <t>D: Inexperienced Crews (D3.45)</t>
  </si>
  <si>
    <t>Katukov's Assault</t>
  </si>
  <si>
    <t>Southeast of Mtensjk, Russia</t>
  </si>
  <si>
    <t>CH: TT1 w CH: TT2 w CH: TT3 w CH: TT5 w CH: TT6 w CH: TT8 w CH: TT9 w CH: TT10</t>
  </si>
  <si>
    <t>D: Tr2 w A: Tr4</t>
  </si>
  <si>
    <t>Marauder's Luck</t>
  </si>
  <si>
    <t>CH: TT9 w CH: TT10</t>
  </si>
  <si>
    <t>NQ w D: Tr4 w A: hd2, Cavalry12, MOL</t>
  </si>
  <si>
    <t>Nurmi or Bust</t>
  </si>
  <si>
    <t>CH: TT2 w CH: TT3 w CH: TT6 w CH: TT6 w CH: TT8 w CH: TT10</t>
  </si>
  <si>
    <t>D28/ A22</t>
  </si>
  <si>
    <t>D: FB2 w A: Air2</t>
  </si>
  <si>
    <t>All Hands on Deck</t>
  </si>
  <si>
    <t>CH: TT5 w CH: TT6 w CH: TT9 w CH: TT10</t>
  </si>
  <si>
    <t>Masters of the Steppe</t>
  </si>
  <si>
    <t>CH: TT2 w CH: TT3 w CH: TT5 w CH: TT6 w CH: TT9 w CH: TT10</t>
  </si>
  <si>
    <t>Steppe w D: MOL w A: Air2, MC7</t>
  </si>
  <si>
    <t>Ukraine SOS</t>
  </si>
  <si>
    <t>CH: TT6 w CH: TT8</t>
  </si>
  <si>
    <t>NQ w A: FB2</t>
  </si>
  <si>
    <t>The Outskirts of Lepel</t>
  </si>
  <si>
    <t>Outside of Lepel, Russia</t>
  </si>
  <si>
    <t>CH: TT3 w CH: TT4  w CH: TT8</t>
  </si>
  <si>
    <t>Back through Thirimont</t>
  </si>
  <si>
    <t xml:space="preserve">CH: TT1W w CH: TT2W w CH: TT3W w CH: TT4W </t>
  </si>
  <si>
    <t>DS, Cellar (B23.41) w D: AE w A: FB4, Gyrostabilizer (D11.1)</t>
  </si>
  <si>
    <t>Along Rollbahn D</t>
  </si>
  <si>
    <t>Honsfeld, Germany</t>
  </si>
  <si>
    <t>CH: TT3W</t>
  </si>
  <si>
    <t>Wo ist Engelsdorf</t>
  </si>
  <si>
    <t>CH: TT2W w CH: TT3W</t>
  </si>
  <si>
    <t>Damn Engineers</t>
  </si>
  <si>
    <r>
      <t xml:space="preserve">CH: TT1W w CH: TT2W w </t>
    </r>
    <r>
      <rPr>
        <sz val="10"/>
        <color rgb="FFFF0000"/>
        <rFont val="Calibri"/>
        <family val="2"/>
        <scheme val="minor"/>
      </rPr>
      <t xml:space="preserve">CH: TT3W </t>
    </r>
    <r>
      <rPr>
        <sz val="10"/>
        <rFont val="Calibri"/>
        <family val="2"/>
        <scheme val="minor"/>
      </rPr>
      <t>w</t>
    </r>
    <r>
      <rPr>
        <sz val="10"/>
        <color rgb="FFFF0000"/>
        <rFont val="Calibri"/>
        <family val="2"/>
        <scheme val="minor"/>
      </rPr>
      <t xml:space="preserve"> CH: TT4W </t>
    </r>
  </si>
  <si>
    <t>GS, Frigid Water (B20.7) w D: Tr2 w A: AE</t>
  </si>
  <si>
    <t>GS, LV w D: FTV1</t>
  </si>
  <si>
    <t>Peiper's Petrol</t>
  </si>
  <si>
    <t>CH: TT1 w CH: TT4</t>
  </si>
  <si>
    <t>GS, LV</t>
  </si>
  <si>
    <t>D2-5/ A6</t>
  </si>
  <si>
    <t>D2-8/ A4</t>
  </si>
  <si>
    <t>Faux Panthers</t>
  </si>
  <si>
    <t>CH: TT1W w CH: TT3W</t>
  </si>
  <si>
    <t>East of Trois Ponts</t>
  </si>
  <si>
    <t>CH: TT1W w CH: TT2W</t>
  </si>
  <si>
    <t>GS, LV, Soft Ground (D8.21)</t>
  </si>
  <si>
    <t>The Outskirts of Bastogne</t>
  </si>
  <si>
    <t>Champs, Near Bastogne, Belgium</t>
  </si>
  <si>
    <t>CH: TT3W w CH: TT4W</t>
  </si>
  <si>
    <t>Turret Makers 41 - 45</t>
  </si>
  <si>
    <t>TM Bonus 1</t>
  </si>
  <si>
    <t>TM Bonus 2</t>
  </si>
  <si>
    <t>TM Bonus 3</t>
  </si>
  <si>
    <t>TM Bonus 4</t>
  </si>
  <si>
    <t>CH: TM1 w CH: TM3</t>
  </si>
  <si>
    <t>Pest Clearout</t>
  </si>
  <si>
    <t>CH: TM2</t>
  </si>
  <si>
    <t>D: Ammo Truck (E10.12), Tr7 w A: Air2, Tr1, MC4</t>
  </si>
  <si>
    <t>CH: TM1</t>
  </si>
  <si>
    <t>Vehicle Dust (F11.741) w D: FB1 w A: AE</t>
  </si>
  <si>
    <t>Kaunus Offensive: Operation Bagration 1944</t>
  </si>
  <si>
    <t>KO 1</t>
  </si>
  <si>
    <t>KO 2</t>
  </si>
  <si>
    <t>KO 3</t>
  </si>
  <si>
    <t>KO 4</t>
  </si>
  <si>
    <t>KO 5</t>
  </si>
  <si>
    <t>KO 6</t>
  </si>
  <si>
    <t>KO 7</t>
  </si>
  <si>
    <t>KO 8</t>
  </si>
  <si>
    <t>CH: Bagration</t>
  </si>
  <si>
    <t>CH: Ponyri 1</t>
  </si>
  <si>
    <t>CH: Ponyri 2</t>
  </si>
  <si>
    <t>CH: Ponyri 3</t>
  </si>
  <si>
    <t>CH: Ponyri 3 w CH: Ponyri 4</t>
  </si>
  <si>
    <t>CH: Ponyri 1 w CH: Ponyri 2 w CH: Ponyri 3 w CH: Ponyri 4</t>
  </si>
  <si>
    <t>CH: KOSR</t>
  </si>
  <si>
    <t>On the Road to Vilnius, Lithuania</t>
  </si>
  <si>
    <t>CH: KOSR w A: AE, Sappers (B28.8)</t>
  </si>
  <si>
    <t>West of the Niemen</t>
  </si>
  <si>
    <t>Outside Kuanus, Lithuania</t>
  </si>
  <si>
    <t>D20/ A38</t>
  </si>
  <si>
    <t>CH: KOSR w A: AE, Sappers (B28.8), Tr4</t>
  </si>
  <si>
    <t>CH: KOSR w A: Tr4</t>
  </si>
  <si>
    <t>CH: KOSR w A: Tr12, AE, Air2</t>
  </si>
  <si>
    <t>Head down, Guns up</t>
  </si>
  <si>
    <t>CH: KOSR, AE w A: FB</t>
  </si>
  <si>
    <t>CH: KOSR w Air2 w A: AE</t>
  </si>
  <si>
    <t>D16/ A37</t>
  </si>
  <si>
    <t>D53/ A44</t>
  </si>
  <si>
    <t>To the Volga 2: Mamayev Kurgan (2018)</t>
  </si>
  <si>
    <t>Operation of SS Panzer Abteilung 102 in Normandy (1994)</t>
  </si>
  <si>
    <t>CH: BVRSR</t>
  </si>
  <si>
    <t>CH: BVRSR w D: FB2</t>
  </si>
  <si>
    <t>DTO, Ov5, All PL CG FSR</t>
  </si>
  <si>
    <t>CH: Stonne SSR</t>
  </si>
  <si>
    <t>CH: Stonne SSR w D: AE</t>
  </si>
  <si>
    <t>CH: KNSR, Mist, GS</t>
  </si>
  <si>
    <t>CH: KNSR, GS w A: Tr2</t>
  </si>
  <si>
    <t>CH: KNSR, GS w D: FB3, Known Minefields (B28.25) w A: Tr2</t>
  </si>
  <si>
    <t>CH: KNSR, GS w D: Bayonet Charge (KNSR # 4) A: Tr4</t>
  </si>
  <si>
    <t>CH: KNSR, Mist, GS w D: FB3</t>
  </si>
  <si>
    <t>CH: KNSR GS w D: FB2 w A: Inexperienced Crews (D3.45)</t>
  </si>
  <si>
    <t>CH: KNSR, GS w FB2</t>
  </si>
  <si>
    <t>CH: SBDSR w A: Fanatic (A10.8), AB6</t>
  </si>
  <si>
    <t>CH: SBDSR w A: Fanatic (A10.8), AB2</t>
  </si>
  <si>
    <t>CH: SBDSR</t>
  </si>
  <si>
    <t>CH: SBDSRy w D: Hastily Construncted Log Bunker (SBDSR 4.1)</t>
  </si>
  <si>
    <t>CH: SBDSR w D: Hastily Construncted Log Bunker (SBDSR 4.1) w A: AE</t>
  </si>
  <si>
    <t>CH: SBDSR, Gusts (B25.651) (E3.4), GS w D: hd12 w A: WC</t>
  </si>
  <si>
    <t>CH: DFSR w D: FB2 w A: Helo12</t>
  </si>
  <si>
    <t>CH: DFSR</t>
  </si>
  <si>
    <t>CH: DFSR w D: Helo6, Air1</t>
  </si>
  <si>
    <t>CH: DFSR w A: Helos12, Commandos (H1.24)</t>
  </si>
  <si>
    <t>CH: DFSR w A: Air1, Helos5</t>
  </si>
  <si>
    <t>CH: DFSR w A: Helo1</t>
  </si>
  <si>
    <t>CH: DFSR w A: Air3, Helo1</t>
  </si>
  <si>
    <t>CH: Genesis III SSR's, DTO w D: AS</t>
  </si>
  <si>
    <t>CH: Genesis III SSR's DTO, High Tower (B34) w D: MOL, AS</t>
  </si>
  <si>
    <t>CH: Genesis III SSR's, DTO, Olive Groves (F13.5), Vineyards (F13.6)</t>
  </si>
  <si>
    <t>CH: Genesis III SSR's, DTO w A: Recon (E1.23)</t>
  </si>
  <si>
    <t>CH: Genesis III SSR's, DTO w D: Inexperienced Crews (D3.45)</t>
  </si>
  <si>
    <t>CH: Genesis III SSR's DTO, NQ, Vineyards (F13.6) w D: Fanatic (A10.8), MOL</t>
  </si>
  <si>
    <t>CH: Genesis III SSR's, DTO w D: Air4 w A: Tr5</t>
  </si>
  <si>
    <t>CH: Genesis III SSR's, DTO, Light Dust (F11.71)</t>
  </si>
  <si>
    <t>CH: Genesis III SSR's, DTO w D: Inexperienced Crews (D3.45) w A: Tr3</t>
  </si>
  <si>
    <t>CH: Genesis III SSR's, DTO, Light Dust (F11.71) w A: Air1, Tr8</t>
  </si>
  <si>
    <t>CH: Genesis III SSR's, DTO, Light Dust (F11.71) w D: Fanatic (A10.8) w A: Air1</t>
  </si>
  <si>
    <t>CH: Gold Beach SSR's w A: SA, AE, LC5, Dozer1, Crab1</t>
  </si>
  <si>
    <t>CH: Gold Beach SSR's w A: SA, AE, LC9</t>
  </si>
  <si>
    <t>CH: Gold Beach SSR's w A: SA, AE, LC1, FTV1</t>
  </si>
  <si>
    <t>CH: Gold Beach SSR's</t>
  </si>
  <si>
    <t>CH: Gold Beach SSR's w A: AE</t>
  </si>
  <si>
    <t>CH: Gold Beach SSR's w D: FB12 w A: SA, AE, Commandos (H1.24), LC100, Dozer7, Air2, FTV4</t>
  </si>
  <si>
    <t>Hill 609 -Tunisia SSR's</t>
  </si>
  <si>
    <t>Hill 609 -Tunisia SSR's, LV</t>
  </si>
  <si>
    <t>Hill 609 -Tunisia SSR's, LV w D: Air2 w A: Air2, Tr6</t>
  </si>
  <si>
    <t>CH: Genesis III SSR's w D: MOL, AS, Fanatic (A10.8)</t>
  </si>
  <si>
    <t>CH: Genesis III SSR's w Cellar (Gen 2.23) w D: Fanatic (A10.8), MOL, AS</t>
  </si>
  <si>
    <t>CH: Genesis III SSR's w D: MOL</t>
  </si>
  <si>
    <t>CH: Genesis III SSR's w Ov2, RT, FB DTO (+2 Entrench) w D: Air2</t>
  </si>
  <si>
    <t>CH: Genesis III SSR's w MOL w D: FB5 w A: Tr4</t>
  </si>
  <si>
    <t>CH: Genesis III SSR's</t>
  </si>
  <si>
    <t>CH: Genesis III SSR's w D: MOL, Fanatic (A10.8)</t>
  </si>
  <si>
    <t>CH: Genesis III SSR's w D: MOL, Fanatic (A10.8), AS</t>
  </si>
  <si>
    <t>CH: Genesis III SSR's w D: FB10, MOL w A: Tr2</t>
  </si>
  <si>
    <t>CH: Genesis III SSR's w D: FB4, MOL, AS</t>
  </si>
  <si>
    <t>CH: Genesis III SSR's w MOL w D: FB12</t>
  </si>
  <si>
    <t>CH: Genesis III SSR's w DTO</t>
  </si>
  <si>
    <t>CH: Genesis III SSR's w DTO, RB Cellars (O6)</t>
  </si>
  <si>
    <t>CH: Genesis III SSR's w DTO w D: Air4, Napalm (G17.41)</t>
  </si>
  <si>
    <t>CH: Genesis III SSR's w DTO, Light Dust (F11.71)</t>
  </si>
  <si>
    <t>CH: Genesis III SSR's w DTO, CG SSR's are in effect</t>
  </si>
  <si>
    <t>CH: BVTSR, GS, Mist</t>
  </si>
  <si>
    <t>CH: BVTSRt, GS, Mist w D: Daisy Chains (B28.531) w A: Convoy (E11)</t>
  </si>
  <si>
    <t>CH: BVTSR, GS, Mist w D: Daisy Chains (B28.531)</t>
  </si>
  <si>
    <t>CH: Genesis III SSR's w D: Commandoes (H1.24)</t>
  </si>
  <si>
    <t>CH: Genesis III SSR's w Light Dust (F11.17) w D: Soviet Doctrine (Magach 3.8)</t>
  </si>
  <si>
    <t>CH: Genesis III SSR's w D: Soviet Doctrine (Magach 3.8)</t>
  </si>
  <si>
    <t>CH: Genesis III SSR's w D: Soviet Doctrine (Magach 3.8), Commandoes (H1.24), Tr8 w A: AE, Tr11</t>
  </si>
  <si>
    <t>CH: Genesis III SSR's w Light Dust (F11.17) w D: Soviet Doctrine (Magach 3.8), AE w A: Air2, Tr9</t>
  </si>
  <si>
    <t>CH: Genesis III SSR's w Light Dust (F11.17) w D: Soviet Doctrine (Magach 3.8) w A: AE, Sappers (H1.22), Air4, Tr10</t>
  </si>
  <si>
    <t>CH: Genesis III SSR's w Light Dust (F11.17) w A: Tr6</t>
  </si>
  <si>
    <t>CH: Genesis III SSR's w Light Dust (F11.17) w D: Soviet Doctrine (Magach 3.8) w A: Tr9</t>
  </si>
  <si>
    <t>CH: Okinawa: Item Pocket SSR's w D: BS, Caves6</t>
  </si>
  <si>
    <t>CH: Okinawa: Item Pocket SSR's w D: BS, Caves1</t>
  </si>
  <si>
    <t>CH: Okinawa: Item Pocket SSR's w D: BS, Caves8</t>
  </si>
  <si>
    <t>CH: Okinawa: Item Pocket SSR's w D: BS</t>
  </si>
  <si>
    <t>CH: Okinawa: Item Pocket SSR's w D: BS, Caves9</t>
  </si>
  <si>
    <t>CH: Okinawa: Item Pocket SSR's w D: Fanatic (A10.8)</t>
  </si>
  <si>
    <t>CH: Okinawa: Item Pocket SSR's w D: BS w A: Air1</t>
  </si>
  <si>
    <t>CH: Okinawa: Item Pocket SSR's w D: BS, Caves16</t>
  </si>
  <si>
    <t>CH: Lens Nord SSR's w D: Cavalry3, CFZ</t>
  </si>
  <si>
    <t>CH: Lens Nord SSR's</t>
  </si>
  <si>
    <t>CH: Lens Nord SSR's w D: CFZ</t>
  </si>
  <si>
    <t>CH: Lens Nord SSR's w A: Air1</t>
  </si>
  <si>
    <t>CH: Lens Nord SSR's, AE w D: FB w A: Tr6</t>
  </si>
  <si>
    <t>CH: Lens Nord SSR's w D: CFZ, Fanatic (A10.8), Cavalry4, Tr2 w A: Cavalry3</t>
  </si>
  <si>
    <t>CH: PRSSR's, FS w A: CFZ (PR2.9)</t>
  </si>
  <si>
    <t>CH: PRSSR's, FS, GS w D: CFZ (PR2.9), Fanatic (A10.8)</t>
  </si>
  <si>
    <t>CH: PRSSR's, GS w D: CFZ (PR2.9), Fanatic (A10.8)</t>
  </si>
  <si>
    <t>CH: PRSSR's, GS, FB w D: CFZ (PR2.9) w A: Cavalry3</t>
  </si>
  <si>
    <t>CH: PRSSR's, GS, FS, LV w D: Walking Wounded (PB CG17)</t>
  </si>
  <si>
    <t>CH: PRSSR's, GS, FS w D: Livestock (PR3.7), CFZ (PR2.9)</t>
  </si>
  <si>
    <t>CH: PRSSR's, GS, FS</t>
  </si>
  <si>
    <t>CH: PRSSR's, GS, FS, LV</t>
  </si>
  <si>
    <t>CH: TF Smith SSR's, LV, Irrigated Rice Paddies (G8.12)</t>
  </si>
  <si>
    <t>CH: TF Smith SSR's, In-Season Rice Paddies (G8.13) w D: AE, Sappers (B28.8)</t>
  </si>
  <si>
    <t>CH: TF Smith SSR's,, Drained Rice Paddies (G8.11) w A: Air1</t>
  </si>
  <si>
    <t>CH: TF Smith SSR's, In Season Rice Paddies (G8.13) w D: Air2</t>
  </si>
  <si>
    <t>CH: TF Smith SSR's, In -Season Rice Paddies (G8.13) w D: ATMM (C13.7) w A: HtH, Tr4</t>
  </si>
  <si>
    <t xml:space="preserve">CH: TF Smith SSR's, +2 LV, In-Season Rice Paddies (G8.13) </t>
  </si>
  <si>
    <t>CH: TF Smith SSR's, Irrigated Rice Paddies (G8.12)</t>
  </si>
  <si>
    <t>CH: TF Smith SSR's, Draines Rice paddies (G8.11)</t>
  </si>
  <si>
    <t>CH: Tarawa SSR's w D: FB2</t>
  </si>
  <si>
    <t>CH: Tarawa SSR's w A: SA, AE</t>
  </si>
  <si>
    <t xml:space="preserve">CH: Tarawa SSR's w D: Dug-In AFV (D9.5) w A: SA </t>
  </si>
  <si>
    <t>CH: Tarawa SSR's w D: FB2 w A: SA</t>
  </si>
  <si>
    <t>CH: Tarawa SSR's</t>
  </si>
  <si>
    <t>CH: Tarawa SSR's w D: Fanatic (A10.8)</t>
  </si>
  <si>
    <t>CH: Tarawa SSR's w A: AE, Fanatic (A10.8)</t>
  </si>
  <si>
    <t>CH: Tarawa SSR'st w D: FB6 w A: Tr3, Dozer6, Raft13, LC55, Air3</t>
  </si>
  <si>
    <t>CH: Red Ice SSR's, DS w D: WC w A: Inexperienced Crews (D3.45)</t>
  </si>
  <si>
    <t>CH: Red Ice SSR's, GS, Ice (B21.6) w A: WC, Ski</t>
  </si>
  <si>
    <t>CH: Red Ice SSR's, GS, LV, NQ w A: HtH, WC</t>
  </si>
  <si>
    <t>CH: Red Ice SSR's, GS, DS, WC</t>
  </si>
  <si>
    <t>CH: Red Ice SSR's, DS, NQ w D: HtH, MOL, WC, FB2</t>
  </si>
  <si>
    <t>CH: Red Ice SSR's, GS w D: WC, Fanatic (A10.8) w A: hd1</t>
  </si>
  <si>
    <t>CH: Red Ice SSR's, EW, GS, LV w D: Abandoned (D5.4), Inexperienced Crews (D3.45)</t>
  </si>
  <si>
    <t>CH: Red Ice SSR's, EW, GS, NQ w D: Inexperienced Crews, FB3 (D3.45) w A: WC, HtH, Ski, MOL</t>
  </si>
  <si>
    <t>CH: Red Ice SSR's, DS, EW w A: WC, Ski</t>
  </si>
  <si>
    <t>CH: Red Ice SSR's, DS, EW w A: WC, Ski, MOL, hd6</t>
  </si>
  <si>
    <t>CH: Sword Beach SSR's w D: FB4 w A: SA, LC5, Dozer1, Bridgelayer1, ARK1, AE</t>
  </si>
  <si>
    <t>CH: Sword Beach SSR's w D: FB2 w A: SA, LC17, Dozer2, Bridgelayer2, ARK4, AE</t>
  </si>
  <si>
    <t>CH: Sword Beach SSR's w D: FB2 w A: SA, LC11, Dozer2, ARK42, AE</t>
  </si>
  <si>
    <t>CH: Sword Beach SSR's w A: Commandos (H1.24)</t>
  </si>
  <si>
    <t>CH: Sword Beach SSR's</t>
  </si>
  <si>
    <t>CH: Sword Beach SSR's w A: AE</t>
  </si>
  <si>
    <t>CH: Sword Beach SSR's, RT w A: Commandos (H1.24)</t>
  </si>
  <si>
    <t>CH: Sword Beach SSR's w D: FB12 w A: SA, AE, Commandos (H1.24), LC100, Dozer7, Air2, FTV4</t>
  </si>
  <si>
    <t>CH: DVSSR's, Olive Groves (F13.5) w A: Air12</t>
  </si>
  <si>
    <t>CH: DVSSR's, Olive Groves (F13.5), NQ w A: PD</t>
  </si>
  <si>
    <t>CH: DVSSR's, Olive Groves (F13.5), NQ</t>
  </si>
  <si>
    <t>CH: DVSSR's,  Olive Groves (F13.5), NQ</t>
  </si>
  <si>
    <t>CH: DVSSR's, Olive Groves (F13.5), NQ w D: AE w  A: PD, Air3</t>
  </si>
  <si>
    <t>CH: TWSSR's w D: MOL, FB4, BT w A: AE, Air2</t>
  </si>
  <si>
    <t>CH: TWSSR's w D: FB10 w A: AE, Sappers (H1.23)</t>
  </si>
  <si>
    <t>CH: TWSSR's</t>
  </si>
  <si>
    <t>CH: TWSSR's w D: Air1</t>
  </si>
  <si>
    <t>CH: TWSSR's w D: FB2, AE, Fanatic (A10.8) w D: Air1, AE</t>
  </si>
  <si>
    <t>CH: TWSSR's w LV, Factories (B23.74)</t>
  </si>
  <si>
    <t>CH: TWSSR's w A: AE</t>
  </si>
  <si>
    <t>CH: TWSSR's w D: AE w A: AS</t>
  </si>
  <si>
    <t>CH: TWSSR's RB Cellars (O6) w D: FB1, Fanatic (A10.8), AS w A: AE</t>
  </si>
  <si>
    <t>CH: Genesis III SSR's w DTO, Light Dust (F11.71), Mist (E3.32) w A: Air2, AE</t>
  </si>
  <si>
    <t>CH: Genesis III SSR's w DTO, Light Dust (F11.71) w D: Air1</t>
  </si>
  <si>
    <t>CH: Genesis III SSR's w DTO, Light Dust (F11.71) w D: AS</t>
  </si>
  <si>
    <t>CH: Genesis III SSR's w DTO, Light Dust (F11.71), Infrared Searchlights (Isreali Vehicle Note J)</t>
  </si>
  <si>
    <t>CH: Genesis III SSR's w DTO, Light Dust (F11.71) w D: Tr2 w A: Tr8</t>
  </si>
  <si>
    <t>CH: Genesis III SSR's w DTO, Light Dust (F11.71) w D Tr2 w A: Tr7, Air2</t>
  </si>
  <si>
    <t>CH: Genesis III SSR's w DTO, Light Dust (F11.71) w D Tr4, Soviet Doctrine (Magach 3.8) w A: Tr7, Air2</t>
  </si>
  <si>
    <t>CH: Genesis III SSR's w DTO, Light Dust (F11.71) w D: Soviet Doctrine (Magach 3.8), Air2, Tr8 w A: Air1</t>
  </si>
  <si>
    <t>CH: Genesis III SSR's w DTO, Light Dust (F11.71) w A: Soviet Doctrine (Magach 3.8)</t>
  </si>
  <si>
    <t>CH: Genesis III SSR's w DTO, Light Dust (F11.71) w D: Tr8 w A: Tr8</t>
  </si>
  <si>
    <t>CH: Genesis III SSR's w DTO, Light Dust (F11.71) w A: Soviet Doctrine (Magach 3.8), Tr2</t>
  </si>
  <si>
    <t>CH: Genesis III SSR's w DTO, Light Dust (F11.71) w D Tr4 w A: Soviet Doctrine (Magach 3.8),: Tr8</t>
  </si>
  <si>
    <t>CH: Genesis III SSR's w DTO, Light Dust (F11.71) w A: Fanatic (A10.8), Air1</t>
  </si>
  <si>
    <t>CH: Genesis III SSR's w DTO, Light Dust (F11.71) w A: Air1</t>
  </si>
  <si>
    <t xml:space="preserve">Bounding Fire Productions, LLC </t>
  </si>
  <si>
    <t>Additions/ Changes to CoW 2018</t>
  </si>
  <si>
    <t>BFP # 5 Poland in Flames</t>
  </si>
  <si>
    <t>Corrigedor the Rock</t>
  </si>
  <si>
    <r>
      <t xml:space="preserve">BdF </t>
    </r>
    <r>
      <rPr>
        <sz val="11"/>
        <rFont val="Calibri"/>
        <family val="2"/>
        <scheme val="minor"/>
      </rPr>
      <t>II</t>
    </r>
    <r>
      <rPr>
        <sz val="10"/>
        <rFont val="Calibri"/>
        <family val="2"/>
        <scheme val="minor"/>
      </rPr>
      <t>: The Battle For Parker's Crossroads</t>
    </r>
  </si>
  <si>
    <r>
      <t xml:space="preserve">Condor Legions: The Spanish Civil War </t>
    </r>
    <r>
      <rPr>
        <sz val="11"/>
        <rFont val="Calibri"/>
        <family val="2"/>
        <scheme val="minor"/>
      </rPr>
      <t>II</t>
    </r>
  </si>
  <si>
    <r>
      <t xml:space="preserve">Digger Pack </t>
    </r>
    <r>
      <rPr>
        <sz val="11"/>
        <rFont val="Calibri"/>
        <family val="2"/>
        <scheme val="minor"/>
      </rPr>
      <t>I</t>
    </r>
  </si>
  <si>
    <r>
      <t xml:space="preserve">Gembloux </t>
    </r>
    <r>
      <rPr>
        <sz val="11"/>
        <rFont val="Calibri"/>
        <family val="2"/>
        <scheme val="minor"/>
      </rPr>
      <t>II</t>
    </r>
    <r>
      <rPr>
        <sz val="10"/>
        <rFont val="Calibri"/>
        <family val="2"/>
        <scheme val="minor"/>
      </rPr>
      <t>: The Battle of France 1940</t>
    </r>
  </si>
  <si>
    <r>
      <t xml:space="preserve">Genesis </t>
    </r>
    <r>
      <rPr>
        <sz val="11"/>
        <rFont val="Calibri"/>
        <family val="2"/>
        <scheme val="minor"/>
      </rPr>
      <t>II</t>
    </r>
    <r>
      <rPr>
        <sz val="10"/>
        <rFont val="Calibri"/>
        <family val="2"/>
        <scheme val="minor"/>
      </rPr>
      <t>: The Arab-Israeli Wars</t>
    </r>
  </si>
  <si>
    <r>
      <t xml:space="preserve">Tyrant's Lair </t>
    </r>
    <r>
      <rPr>
        <sz val="11"/>
        <rFont val="Calibri"/>
        <family val="2"/>
        <scheme val="minor"/>
      </rPr>
      <t>II</t>
    </r>
  </si>
  <si>
    <r>
      <t xml:space="preserve">Rally Point Issue 6: Starter Kit Special Study </t>
    </r>
    <r>
      <rPr>
        <sz val="11"/>
        <rFont val="Calibri"/>
        <family val="2"/>
        <scheme val="minor"/>
      </rPr>
      <t>II</t>
    </r>
  </si>
  <si>
    <r>
      <t>Dos Equis Scearios Especial: Texas Team Tournament 20</t>
    </r>
    <r>
      <rPr>
        <vertAlign val="superscript"/>
        <sz val="10"/>
        <rFont val="Calibri"/>
        <family val="2"/>
        <scheme val="minor"/>
      </rPr>
      <t>th</t>
    </r>
    <r>
      <rPr>
        <sz val="10"/>
        <rFont val="Calibri"/>
        <family val="2"/>
        <scheme val="minor"/>
      </rPr>
      <t xml:space="preserve"> Anniversary Scenario Pack</t>
    </r>
  </si>
  <si>
    <t>--- Yanks II (3a) ---</t>
  </si>
  <si>
    <t>Ranger Stronghold [179]</t>
  </si>
  <si>
    <t>The T-Patchers [180]</t>
  </si>
  <si>
    <t>Strayer's Strays [182]</t>
  </si>
  <si>
    <t>The Pouppeville Exit [183]</t>
  </si>
  <si>
    <t>Death at Carentan [184]</t>
  </si>
  <si>
    <t>Not Out of the Woods Yet [185]</t>
  </si>
  <si>
    <t>L'Abbaye Blanche [186]</t>
  </si>
  <si>
    <t>Morgan's Stand [187]</t>
  </si>
  <si>
    <t>Zon with the Wind [188]</t>
  </si>
  <si>
    <t>Devil's Hill [189]</t>
  </si>
  <si>
    <t>Scouts Out [190]</t>
  </si>
  <si>
    <t>Buchholz Station [191]</t>
  </si>
  <si>
    <t>Shoot-N-Scoot [192]</t>
  </si>
  <si>
    <t>Abandon Ship! [193]</t>
  </si>
  <si>
    <t>The Attempt to Relieve Peiper [194]</t>
  </si>
  <si>
    <t>Rocket's Red Glare [195]</t>
  </si>
  <si>
    <t>Patton's Prayers [196]</t>
  </si>
  <si>
    <t>Parker's Crossroads [197]</t>
  </si>
  <si>
    <t>A Breezeless Day [198]</t>
  </si>
  <si>
    <t>Ace in the Hole [199]</t>
  </si>
  <si>
    <t>Broich Bash [200]</t>
  </si>
  <si>
    <t>Hunters from the Sky [201]</t>
  </si>
  <si>
    <t>Hitdorf on the Rhine [202]</t>
  </si>
  <si>
    <t>Defiance on Hill 30 [{Y2} 11]</t>
  </si>
  <si>
    <t>Confusion Reigns [{Y2} 12]</t>
  </si>
  <si>
    <t>Le Manoir [{Y2} 13]</t>
  </si>
  <si>
    <t>Silence That Gun [{Y2} 14]</t>
  </si>
  <si>
    <t>Trapped! [{Y2} 15]</t>
  </si>
  <si>
    <t>No Better Spot to Die [{Y2} 16]</t>
  </si>
  <si>
    <t>Lost Opportunities [{Y2} 17]</t>
  </si>
  <si>
    <t>The Roadblock [{Y2} 18]</t>
  </si>
  <si>
    <t>Backs to the Sea [{Y2} 19]</t>
  </si>
  <si>
    <t>Taking the Left Tit [{Y2} 20]</t>
  </si>
  <si>
    <t>Among the Ruins [{Y2} 21]</t>
  </si>
  <si>
    <t>Kurhaus Clash [{Y2} 22]</t>
  </si>
  <si>
    <t>Under the Noel Trees [{Y2} 23]</t>
  </si>
  <si>
    <t>The Mad Minute [{Y2} 24]</t>
  </si>
  <si>
    <t>Gavin's Gamble [{Y2} 25]</t>
  </si>
  <si>
    <t>Tanks in the Street [{Y2} 26]</t>
  </si>
  <si>
    <t>--- Armies of Oblivion II ---</t>
  </si>
  <si>
    <t>The Liberation of Tulle [{AoO2} 27]</t>
  </si>
  <si>
    <t>Ambush! [{AoO2} 28]</t>
  </si>
  <si>
    <t>The Globus Raid [{AoO2} 29]</t>
  </si>
  <si>
    <t>Sylvan Death [{AoO2} 30]</t>
  </si>
  <si>
    <t>The Old Town [{AoO2} 31]</t>
  </si>
  <si>
    <t>Subterranean Quarry [{AoO2} 32]</t>
  </si>
  <si>
    <t>The Cossacks Are Coming [{AoO2} 33]</t>
  </si>
  <si>
    <t>A New Kind of Foe [{AoO2} 34]</t>
  </si>
  <si>
    <t>Balkan Sideshow [{AoO2} 111]</t>
  </si>
  <si>
    <t>Out of Cowardice [{AoO2} 112]</t>
  </si>
  <si>
    <t>Liberating Bessarabia [{AoO2} 113]</t>
  </si>
  <si>
    <t>Cautious Crusaders [{AoO2} 114]</t>
  </si>
  <si>
    <t>Huns of Steel [{AoO2} 115]</t>
  </si>
  <si>
    <t>The Sixth Blow [{AoO2} 116]</t>
  </si>
  <si>
    <t>With Tigers on Their Tail [{AoO2} 117]</t>
  </si>
  <si>
    <t>Downsizing the Uprising [{AoO2} 118]</t>
  </si>
  <si>
    <t>Ancient Feud [{AoO2} 119]</t>
  </si>
  <si>
    <t>Return to Sender [{AoO2} 120]</t>
  </si>
  <si>
    <t>End Station Budapest [{AoO2} 121]</t>
  </si>
  <si>
    <t>Extracurricular Activity [{AoO2} 122]</t>
  </si>
  <si>
    <t>Blood Enemies [{AoO2} 219]</t>
  </si>
  <si>
    <t>They Fired on Odessa [{AoO2} 220]</t>
  </si>
  <si>
    <t>Mountain Hunters [{AoO2} 221]</t>
  </si>
  <si>
    <t>Bloody Nose [{AoO2} 222]</t>
  </si>
  <si>
    <t>Reaping Rewards [{AoO2} 223]</t>
  </si>
  <si>
    <t>Beachhead at Ozereyka Bay [{AoO2} 224]</t>
  </si>
  <si>
    <t>Paole Zion [{AoO2} 225]</t>
  </si>
  <si>
    <t>Operation Schwarz [{AoO2} 226]</t>
  </si>
  <si>
    <t>Danica Air [{AoO2} 227]</t>
  </si>
  <si>
    <t>Break for Hungary [{AoO2} 228]</t>
  </si>
  <si>
    <t>Retrained and Rearmed [{AoO2} 229]</t>
  </si>
  <si>
    <t>Prelude to Dying [{AoO2} 230]</t>
  </si>
  <si>
    <t>--- Red Factories ---</t>
  </si>
  <si>
    <t>Fire on the Volga [RB8]</t>
  </si>
  <si>
    <t>Ghosts in the Rubble [RB9]</t>
  </si>
  <si>
    <t>Oh Joy! [RB11]</t>
  </si>
  <si>
    <t>The 138 of the 138th [RB12]</t>
  </si>
  <si>
    <t>Sandbanks of the Volga [RB13]</t>
  </si>
  <si>
    <t>Anchoring the Line [RB14]</t>
  </si>
  <si>
    <t>Blood on the Tracks [RO1]</t>
  </si>
  <si>
    <t>Second Step [RO2]</t>
  </si>
  <si>
    <t>Defenders of Stalingrad [RO3]</t>
  </si>
  <si>
    <t>The Martinofen [RO4]</t>
  </si>
  <si>
    <t>Men of Steel [RO5]</t>
  </si>
  <si>
    <t>The Playing Field [RO6]</t>
  </si>
  <si>
    <t>Stone Age Caves [RO7]</t>
  </si>
  <si>
    <t>One Down, Two to Go [{RF} RB1]</t>
  </si>
  <si>
    <t>Bread Factory #2 [{RF} RB3]</t>
  </si>
  <si>
    <t>To the Rescue [{RF} RB4]</t>
  </si>
  <si>
    <t>The Last Bid [{RF} RB5]</t>
  </si>
  <si>
    <t>Last of Their Strength (SCA1 re.) [A83]</t>
  </si>
  <si>
    <t>--- Across the Aller I ---</t>
  </si>
  <si>
    <t>Boy Warriors [AtA1]</t>
  </si>
  <si>
    <t>Final Thrusts [AtA2]</t>
  </si>
  <si>
    <t>Steel-Eyed Boys [AtA3]</t>
  </si>
  <si>
    <t>Deadly Ambush [AtA4]</t>
  </si>
  <si>
    <t>Strassengabel Strongpoint [AtA5]</t>
  </si>
  <si>
    <t>Between the Weser and the Aller [AtA6]</t>
  </si>
  <si>
    <t>The Other Side of the Tracks [AtA7]</t>
  </si>
  <si>
    <t>Welch Return [AtA8]</t>
  </si>
  <si>
    <t>Left Flank Failure [AtA9]</t>
  </si>
  <si>
    <t>Loss of the Seekapitan [AtA10]</t>
  </si>
  <si>
    <t>--- Across the Aller II ---</t>
  </si>
  <si>
    <t>"Hatton" ...then steel [AtA11]</t>
  </si>
  <si>
    <t>Rethem Requiem [AtA12]</t>
  </si>
  <si>
    <t>Hande Hoch [AtA13]</t>
  </si>
  <si>
    <t>Franzen's Tiger [AtA14]</t>
  </si>
  <si>
    <t>Rude Awakening [AtA15]</t>
  </si>
  <si>
    <t>Confusion Reigns [AtA16]</t>
  </si>
  <si>
    <t>Cooper's Push [AtA17]</t>
  </si>
  <si>
    <t>Around the Right Flank [AtA18]</t>
  </si>
  <si>
    <t>Fight First, Then Flatten [AtA19]</t>
  </si>
  <si>
    <t>Die Stunde Null [AtA20]</t>
  </si>
  <si>
    <t>Red Gust [ANZ2000.5]</t>
  </si>
  <si>
    <t>A Triangle of Buggers [JA4]</t>
  </si>
  <si>
    <t>Casa Berardi Charge [JDB2]</t>
  </si>
  <si>
    <t>Through the Hitler Line [JDB3]</t>
  </si>
  <si>
    <t>Saving Ryan's Privates [Popcorn1]</t>
  </si>
  <si>
    <t>The Road to Odessa [JAVA4]</t>
  </si>
  <si>
    <t>Get Your Men Out, Now! [JAVA5]</t>
  </si>
  <si>
    <t>Hammer of the Guards [JAVA6]</t>
  </si>
  <si>
    <t>Crossroads at Les Attaques [JAVA8]</t>
  </si>
  <si>
    <t>As Good As They Got [JAVA9]</t>
  </si>
  <si>
    <t>Our Hopes Are Alpini On You [JAVA10]</t>
  </si>
  <si>
    <t>Driver Advance! [JAVA11]</t>
  </si>
  <si>
    <t>Take That Bridge! [JAVA12]</t>
  </si>
  <si>
    <t>Bridge at Son [JAVA13]</t>
  </si>
  <si>
    <t>Clash at Rossinie [JAVA14]</t>
  </si>
  <si>
    <t>Battle for Wiltz [JAVA15]</t>
  </si>
  <si>
    <t>Quick Off the Mark [JAVA2A]</t>
  </si>
  <si>
    <t>The Drive for Cambrai [JAVA2B]</t>
  </si>
  <si>
    <t>Ill-Prepared [JAVA2C]</t>
  </si>
  <si>
    <t>Mounting a Mockery [JAVA2D]</t>
  </si>
  <si>
    <t>Prelude [JAVA4A]</t>
  </si>
  <si>
    <t>Right Foot Forward [JAVA4B]</t>
  </si>
  <si>
    <t>A Heavy Cost [JAVA4C]</t>
  </si>
  <si>
    <t>Catch-Up [JAVA4D]</t>
  </si>
  <si>
    <t>Left Hook [JAVA4E]</t>
  </si>
  <si>
    <t>Hurry, Hurry! [JAVA4F]</t>
  </si>
  <si>
    <t>Probing the Line [JAVA6A]</t>
  </si>
  <si>
    <t>Door Bashers [JAVA6B]</t>
  </si>
  <si>
    <t>Objective: The Bridge [JAVA6C]</t>
  </si>
  <si>
    <t>Spewing Flames [JAVA6D]</t>
  </si>
  <si>
    <t>Door Knocker [JAVA6E]</t>
  </si>
  <si>
    <t>Bocage Breakout [JAVA7A]</t>
  </si>
  <si>
    <t>The Sangshak Redemption [J150]</t>
  </si>
  <si>
    <t>Ramcke's Redoubt [J172]</t>
  </si>
  <si>
    <t>Belgian Blitzkrieg [J182]</t>
  </si>
  <si>
    <t>A Real Barn Burner [J183]</t>
  </si>
  <si>
    <t>Dayan to Meet You [J184]</t>
  </si>
  <si>
    <t>The Haunted Castle [J185]</t>
  </si>
  <si>
    <t>Castles on the Horizon [J186]</t>
  </si>
  <si>
    <t>In Deadly Combat [J187]</t>
  </si>
  <si>
    <t>Grab and Go [J188]</t>
  </si>
  <si>
    <t>Buckley's Block [J189]</t>
  </si>
  <si>
    <t>Trial Run [J190]</t>
  </si>
  <si>
    <t>Rebels Without a Pause [J191]</t>
  </si>
  <si>
    <t>Taking Some FlaK [J192]</t>
  </si>
  <si>
    <t>Raff's Rules [J193]</t>
  </si>
  <si>
    <t>The Mace [DC1]</t>
  </si>
  <si>
    <t>Red Monsters [DC2]</t>
  </si>
  <si>
    <t>Last Stand at Marchelepot [DC3]</t>
  </si>
  <si>
    <t>Satan's Fire [DC4]</t>
  </si>
  <si>
    <t>--- Action Pack 13: Oktoberfest XXXII ---</t>
  </si>
  <si>
    <t>Along the Vistula [AP121]</t>
  </si>
  <si>
    <t>Mechanized Sacrifice [AP122]</t>
  </si>
  <si>
    <t>Busting in Balta [AP123]</t>
  </si>
  <si>
    <t>Lunch in Luga [AP124]</t>
  </si>
  <si>
    <t>The First Virtue [AP127]</t>
  </si>
  <si>
    <t>Flight of Fancy [AP128]</t>
  </si>
  <si>
    <t>A Polish Battlefield [AP129]</t>
  </si>
  <si>
    <t>Mageret Morning [AP130]</t>
  </si>
  <si>
    <t>Crickets in Spring [AP131]</t>
  </si>
  <si>
    <t>--- Anzio-1944- On patrol 1st Special Service Force ---</t>
  </si>
  <si>
    <t>Gusville [WCR1]</t>
  </si>
  <si>
    <t>7th Luftwaffe's Attack [WCR2]</t>
  </si>
  <si>
    <t>Raid at Sussuno [WCR3]</t>
  </si>
  <si>
    <t>Hold at All Costs [WCR4]</t>
  </si>
  <si>
    <t>Raid at Cerreto Alto [WCR5]</t>
  </si>
  <si>
    <t>Raid on Litoranea [WCR6]</t>
  </si>
  <si>
    <t>A Primed Situation [WCR7]</t>
  </si>
  <si>
    <t>Justify the Losses [NEWS46]</t>
  </si>
  <si>
    <t>Shout for PIATs [NEWS47]</t>
  </si>
  <si>
    <t>Air Assault on Drvar [ASLSKCSF]</t>
  </si>
  <si>
    <t>Battle for Buron [B4]</t>
  </si>
  <si>
    <t>--- Berlin: The final days of The Third Reich ---</t>
  </si>
  <si>
    <t>The Last Fire Mission [Berlin01]</t>
  </si>
  <si>
    <t>Jail Break [Berlin02]</t>
  </si>
  <si>
    <t>Moabit Mayhem [Berlin03]</t>
  </si>
  <si>
    <t>Clearing the Station [Berlin04]</t>
  </si>
  <si>
    <t>Standoff at the Moltke Bridge [Berlin05]</t>
  </si>
  <si>
    <t>Send in the Fallschirmjägers [Berlin06]</t>
  </si>
  <si>
    <t>Himmler's House [Berlin07]</t>
  </si>
  <si>
    <t>Götterdammerung [Berlin08]</t>
  </si>
  <si>
    <t>Wagnerian Crescendo [Berlin09]</t>
  </si>
  <si>
    <t>Clearing the Back 40 [Berlin10]</t>
  </si>
  <si>
    <t>Over Open Sights [Berlin11]</t>
  </si>
  <si>
    <t>When Diplomacy Fails [Berlin12]</t>
  </si>
  <si>
    <t>Raise the Red Banner [Berlin13]</t>
  </si>
  <si>
    <t>In the Belly of the Beast [Berlin14]</t>
  </si>
  <si>
    <t>Breakout from Hell [Berlin15]</t>
  </si>
  <si>
    <t>Su to the Slaughter [Berlin16]</t>
  </si>
  <si>
    <t>Last Line in Berlin [Berlin17]</t>
  </si>
  <si>
    <t>--- Blitzkrieg in the West: Northern Campaign ---</t>
  </si>
  <si>
    <t>Their Baptism of FIre [BWN-1]</t>
  </si>
  <si>
    <t>The Veluwe [BWN-2]</t>
  </si>
  <si>
    <t>Schweiss Spart Blut [BWN-3]</t>
  </si>
  <si>
    <t>Brush at Tilburg [BWN-4]</t>
  </si>
  <si>
    <t>Breda Bash [BWN-5]</t>
  </si>
  <si>
    <t>Raid on Moerdijk [BWN-6]</t>
  </si>
  <si>
    <t>--- BoB--Normandy ---</t>
  </si>
  <si>
    <t>On to La Barquette [BoB1]</t>
  </si>
  <si>
    <t>Strayer Forward [BoB2]</t>
  </si>
  <si>
    <t>On to Pouppeville [BoB3]</t>
  </si>
  <si>
    <t>First to Close [BoB4]</t>
  </si>
  <si>
    <t>Three Patrol Action [BoB5]</t>
  </si>
  <si>
    <t>Sink's Orders [BoB6]</t>
  </si>
  <si>
    <t>Tense Moments [BoB7]</t>
  </si>
  <si>
    <t>Mixed Response [BoB8]</t>
  </si>
  <si>
    <t>Mand and Machine [BoBB1]</t>
  </si>
  <si>
    <t>Those Normandy Nights [BoBB2]</t>
  </si>
  <si>
    <t>The Chocos [C2019.2]</t>
  </si>
  <si>
    <t>The Glasgow Twins [C2019.3]</t>
  </si>
  <si>
    <t>Shoot or Shovel [C2019.5]</t>
  </si>
  <si>
    <t>--- Corregidor: the rock ---</t>
  </si>
  <si>
    <t>Assault at Monkey Point [CtR1]</t>
  </si>
  <si>
    <t>The Japanese Are in Denver [CtR2]</t>
  </si>
  <si>
    <t>With Profound Regret [CtR3]</t>
  </si>
  <si>
    <t>Return to the Rock [CtR4]</t>
  </si>
  <si>
    <t>Loss of Command [CtR5]</t>
  </si>
  <si>
    <t>Black and Blue Swarms [CtR6]</t>
  </si>
  <si>
    <t>Desperate Hours [CtR7]</t>
  </si>
  <si>
    <t>A Deadly Tide [CtR8]</t>
  </si>
  <si>
    <t>Black Beach Slaughter [CtR9]</t>
  </si>
  <si>
    <t>Par for the Course [CtR10]</t>
  </si>
  <si>
    <t>Fire in the Hole [CtR11]</t>
  </si>
  <si>
    <t>Bloodied at Wheeler [CtR12]</t>
  </si>
  <si>
    <t>The Infernal Machine [CtR13]</t>
  </si>
  <si>
    <t>Cangerous Descent into Maggot Valley [CtR14]</t>
  </si>
  <si>
    <t>Night of the Living Dead [CtR15]</t>
  </si>
  <si>
    <t>Too Close for Comfort [CtR16]</t>
  </si>
  <si>
    <t>Clearing the Badlands [CtR17]</t>
  </si>
  <si>
    <t>Pug-nacious [CtR19]</t>
  </si>
  <si>
    <t>Prequel to Armegeddon [CtR20]</t>
  </si>
  <si>
    <t>The Gates of Hell [CtR21]</t>
  </si>
  <si>
    <t>The Rock Force Assault [CtR-CG1]</t>
  </si>
  <si>
    <t>Assault on Fortress Corregidor [CtR-CG2]</t>
  </si>
  <si>
    <t>Kampfschweine [CH90]</t>
  </si>
  <si>
    <t>--- Critical Hit 2015 Annual ---</t>
  </si>
  <si>
    <t>The Reaper's Table [MK16a]</t>
  </si>
  <si>
    <t>Pot of Stew [MK16b]</t>
  </si>
  <si>
    <t>Nemesis [MK16c]</t>
  </si>
  <si>
    <t>--- Death to Fascism ---</t>
  </si>
  <si>
    <t>Keren Masala [DTF1]</t>
  </si>
  <si>
    <t>Blitzkrieg! [DTF2]</t>
  </si>
  <si>
    <t>True Grit [DTF3]</t>
  </si>
  <si>
    <t>Death to Fascism [DTF4]</t>
  </si>
  <si>
    <t>AK'44 [DTF5]</t>
  </si>
  <si>
    <t>Magnificent Beasts of Prey [DTF6]</t>
  </si>
  <si>
    <t>Fast and Furious [DTF7]</t>
  </si>
  <si>
    <t>The Art of War [DTF8]</t>
  </si>
  <si>
    <t>Bedouin Blitz [DB090]</t>
  </si>
  <si>
    <t>Grand Hotel Britannia [DB127]</t>
  </si>
  <si>
    <t>Unnoticed Victory [DB128]</t>
  </si>
  <si>
    <t>Silencing Sinzig [DB129]</t>
  </si>
  <si>
    <t>Tigers and Flames [DB130]</t>
  </si>
  <si>
    <t>A Thorn In The Side [DB131]</t>
  </si>
  <si>
    <t>One Last Victory [DB132]</t>
  </si>
  <si>
    <t>A Deadly Landscape [DB133]</t>
  </si>
  <si>
    <t>March on Marche [DB134]</t>
  </si>
  <si>
    <t>The Krinkelterwald [DB135]</t>
  </si>
  <si>
    <t>The Block On The Trail To Hell [DB136]</t>
  </si>
  <si>
    <t>Operation Archery [DB137]</t>
  </si>
  <si>
    <t>British/Norwegian</t>
  </si>
  <si>
    <t>Die Verdammten [DB138]</t>
  </si>
  <si>
    <t>A Hard Rain's Gona Fall [DB139]</t>
  </si>
  <si>
    <t>Beasts at Baruth [DB140]</t>
  </si>
  <si>
    <t>Gut Punch [DB141]</t>
  </si>
  <si>
    <t>Road to Destruction [DB142]</t>
  </si>
  <si>
    <t>Fausts at Wethen [DB143]</t>
  </si>
  <si>
    <t>Fontenay by Night [DB144]</t>
  </si>
  <si>
    <t>Brandenburger Blitz [DB145]</t>
  </si>
  <si>
    <t>Italian/Partisan</t>
  </si>
  <si>
    <t>Opening Battle for Hill 700 [DB146]</t>
  </si>
  <si>
    <t>The Mighty Maus [DBMausV2]</t>
  </si>
  <si>
    <t>Things Are ... a Bit Sticky [DBOT1]</t>
  </si>
  <si>
    <t>Bloody Tired [DBOT3]</t>
  </si>
  <si>
    <t>Turning the Screws [DBOT4]</t>
  </si>
  <si>
    <t>These Goddamned Tommies! [DBOT5]</t>
  </si>
  <si>
    <t>Operation Turnscrew [DBOT CG]</t>
  </si>
  <si>
    <t>--- Drive for St. Lo ---</t>
  </si>
  <si>
    <t>Le petite ferme [DSL1]</t>
  </si>
  <si>
    <t>The Right Nostril [DSL2]</t>
  </si>
  <si>
    <t>The Left Nostril [DSL3]</t>
  </si>
  <si>
    <t>La Mare-Le Carillon Nose [DSL4]</t>
  </si>
  <si>
    <t>The Drive for St. Lo [DSL5]</t>
  </si>
  <si>
    <t>--- Elite Canadians II—Manitoba at war ---</t>
  </si>
  <si>
    <t>You Say Potato, I Say Putot-en-Bessin [ELC01]</t>
  </si>
  <si>
    <t>Rolling Out the Carpiquet [ELC02]</t>
  </si>
  <si>
    <t>Kangaroos in Louisendorf [ELC03]</t>
  </si>
  <si>
    <t>Dragoons, Parachutists, and the Dutch Resistance [ELC04]</t>
  </si>
  <si>
    <t>--- Fire and Movement ---</t>
  </si>
  <si>
    <t>Wrong Place For A Rest Stop [FM1]</t>
  </si>
  <si>
    <t>--- Forgotten War: Korea 1950-53 ---</t>
  </si>
  <si>
    <t>Hard ROK [203]</t>
  </si>
  <si>
    <t>South Korean</t>
  </si>
  <si>
    <t>Human Bullets [204]</t>
  </si>
  <si>
    <t>Super Bazooka [205]</t>
  </si>
  <si>
    <t>Hey, That Ain't ROK [206]</t>
  </si>
  <si>
    <t>Bullets for Breakfast [207]</t>
  </si>
  <si>
    <t>The Grist Mill [208]</t>
  </si>
  <si>
    <t>A Line Too Thinly Held [209]</t>
  </si>
  <si>
    <t>This Is Where We Stand [210]</t>
  </si>
  <si>
    <t>Chinese Peoples Volunteer Army</t>
  </si>
  <si>
    <t>Task Force Faith Breakout [211]</t>
  </si>
  <si>
    <t>First Bayonet Charge [212]</t>
  </si>
  <si>
    <t>Other United Nations Commands</t>
  </si>
  <si>
    <t>It's So Easy [213]</t>
  </si>
  <si>
    <t>Seoul Saving [214]</t>
  </si>
  <si>
    <t>Red Devils [215]</t>
  </si>
  <si>
    <t>Centurions Reverse [216]</t>
  </si>
  <si>
    <t>Gloster Hill [217]</t>
  </si>
  <si>
    <t>Siberian Diversion [218]</t>
  </si>
  <si>
    <t>First Soviet Lost [FT180]</t>
  </si>
  <si>
    <t>The Bet [FT181]</t>
  </si>
  <si>
    <t>Rolling Thunder [FT182]</t>
  </si>
  <si>
    <t>Partisan Stronghold [FT183]</t>
  </si>
  <si>
    <t>Chapel Hill [FT184]</t>
  </si>
  <si>
    <t>StuG of War [FT185]</t>
  </si>
  <si>
    <t>Trappenjagd [FT186]</t>
  </si>
  <si>
    <t>Trappenjagd : the End [FT187]</t>
  </si>
  <si>
    <t>NKVD Nut [FT188]</t>
  </si>
  <si>
    <t>Severnaya Serenade [FT189]</t>
  </si>
  <si>
    <t>The Land of Fire [FT190]</t>
  </si>
  <si>
    <t>Romania Victor [FT191]</t>
  </si>
  <si>
    <t>An Improvised Crossing [FT192]</t>
  </si>
  <si>
    <t>En Force! [FT193]</t>
  </si>
  <si>
    <t>Forgotten Soldiers [FT194]</t>
  </si>
  <si>
    <t>Repair Shop at Dangeul Castel [FT195]</t>
  </si>
  <si>
    <t>Spittelmarkt [FT196]</t>
  </si>
  <si>
    <t>Blue Hell at P.A. Abries [FT225]</t>
  </si>
  <si>
    <t>Veni Venezia [FT226]</t>
  </si>
  <si>
    <t>Damsels in Distress [FT227]</t>
  </si>
  <si>
    <t>Last Charge at Umbrega [FT228]</t>
  </si>
  <si>
    <t>A Push in the Bush [FT229]</t>
  </si>
  <si>
    <t>Italian Behemoth [FT230]</t>
  </si>
  <si>
    <t>Cub Cub Hills [FT231]</t>
  </si>
  <si>
    <t>Heart of Darkness [FT232]</t>
  </si>
  <si>
    <t>Surprised Gideon [FT233]</t>
  </si>
  <si>
    <t>Meat Meats Attack [FT234]</t>
  </si>
  <si>
    <t>Once More unto the Breach [FT235]</t>
  </si>
  <si>
    <t>Ethnic Cleansing [FT236]</t>
  </si>
  <si>
    <t>Roma Victor [FT237]</t>
  </si>
  <si>
    <t>El Himeimat Ridge [FT238]</t>
  </si>
  <si>
    <t>Armored Probe at Sidi-Nsir [FT239]</t>
  </si>
  <si>
    <t>Commando Beach 1 [FT240]</t>
  </si>
  <si>
    <t>Commando Beach 2 [FT241]</t>
  </si>
  <si>
    <t>That Bridge Again [FT242]</t>
  </si>
  <si>
    <t>Send More Pigeons II [FT243]</t>
  </si>
  <si>
    <t>Venturi Effect [FT244]</t>
  </si>
  <si>
    <t>Ciao Cina [FT245]</t>
  </si>
  <si>
    <t>Gladium Pro Patria e Rege [FT246]</t>
  </si>
  <si>
    <t>Roter Mann [FT247]</t>
  </si>
  <si>
    <t>German/Militia</t>
  </si>
  <si>
    <t>Hunting High [FT248]</t>
  </si>
  <si>
    <t>Winter's Fury [FT249]</t>
  </si>
  <si>
    <t>Decimation [FT250]</t>
  </si>
  <si>
    <t>Slovenian</t>
  </si>
  <si>
    <t>The Last Drive [FT251]</t>
  </si>
  <si>
    <t>Fratelli [FT252]</t>
  </si>
  <si>
    <t>Axis and Allies [FT253]</t>
  </si>
  <si>
    <t>Insurrection at Cividale [FT254]</t>
  </si>
  <si>
    <t>Papers Tigers [FT255]</t>
  </si>
  <si>
    <t>Radio X-Mas [FT256]</t>
  </si>
  <si>
    <t>--- French Algeria ---</t>
  </si>
  <si>
    <t>Jump on the Traitors [DF1]</t>
  </si>
  <si>
    <t>Armée de Libération Nationale</t>
  </si>
  <si>
    <t>End of a Convoy [DF2]</t>
  </si>
  <si>
    <t>Operation 423 [DF3]</t>
  </si>
  <si>
    <t>No Time to Talk [DF4]</t>
  </si>
  <si>
    <t>Chased Through the Woods [DF5]</t>
  </si>
  <si>
    <t>Are these Harkis? [DF6]</t>
  </si>
  <si>
    <t>Dropped into Hell [DF7]</t>
  </si>
  <si>
    <t>In the Swirling Mass [DF8]</t>
  </si>
  <si>
    <t>Cross Border Retaliation [DF9]</t>
  </si>
  <si>
    <t>After the Cease-Fire [DF10]</t>
  </si>
  <si>
    <t>--- Friendly Fire Pack 11 ---</t>
  </si>
  <si>
    <t>Junkers Junkyard [FrF85]</t>
  </si>
  <si>
    <t>Belgian Tigers [FrF86]</t>
  </si>
  <si>
    <t>Mormal Forest [FrF87]</t>
  </si>
  <si>
    <t>Panzer Shield [FrF88]</t>
  </si>
  <si>
    <t>Red Tears Shed on Gray [FrF89]</t>
  </si>
  <si>
    <t>Speed Is the Essence of War [FrF90]</t>
  </si>
  <si>
    <t>Moonlight Drive [FrF91]</t>
  </si>
  <si>
    <t>Arms Race [FrF92]</t>
  </si>
  <si>
    <t>--- Friendly Fire Pack 12 ---</t>
  </si>
  <si>
    <t>Wiener Walzer [FrF93]</t>
  </si>
  <si>
    <t>Death from Above [FrF94]</t>
  </si>
  <si>
    <t>Blood Red Snow [FrF95]</t>
  </si>
  <si>
    <t>The Flying Circus [FrF96]</t>
  </si>
  <si>
    <t>Wrecking the Rentals [FrF97]</t>
  </si>
  <si>
    <t>Amerikanskaya Suka [FrF98]</t>
  </si>
  <si>
    <t>Boy Soldiers [FrF99]</t>
  </si>
  <si>
    <t>Deutsch Lesson [FrF100]</t>
  </si>
  <si>
    <t>--- From the Cellar Pack 8 ---</t>
  </si>
  <si>
    <t>Euphrates Clash [FT209]</t>
  </si>
  <si>
    <t>The Longest Week [FT210]</t>
  </si>
  <si>
    <t>9è company sacrifice [FT211]</t>
  </si>
  <si>
    <t>For Hitler, For Allah [FT212]</t>
  </si>
  <si>
    <t>Up the Liri Valley [FT213]</t>
  </si>
  <si>
    <t>A Grain of Sand [FT214]</t>
  </si>
  <si>
    <t>Ghostly Attack [FT215]</t>
  </si>
  <si>
    <t>Back in Force [FT216]</t>
  </si>
  <si>
    <t>Cavalry Delaying Action [FT217]</t>
  </si>
  <si>
    <t>Taking Luneville [FT218]</t>
  </si>
  <si>
    <t>Koniev's Finest [FT219]</t>
  </si>
  <si>
    <t>Alsatian Verdun [FT220]</t>
  </si>
  <si>
    <t>Independence Day [FT221]</t>
  </si>
  <si>
    <t>Hetzer Butcher [FT222]</t>
  </si>
  <si>
    <t>The Kings of Bollersdorf [FT223]</t>
  </si>
  <si>
    <t>--- The Garvin Files ---</t>
  </si>
  <si>
    <t>They Shall Not Sleep [GARV01]</t>
  </si>
  <si>
    <t>Tigers on the Narva Line [GARV02]</t>
  </si>
  <si>
    <t>--- Great War ATS 1: Tankschrecken! (1st edition) ---</t>
  </si>
  <si>
    <t>Save the Guns [GWASL{1st ed}1]</t>
  </si>
  <si>
    <t>The First Showdown [GWASL{1st ed}2]</t>
  </si>
  <si>
    <t>The End of Idealism [GWASL{1st ed}3]</t>
  </si>
  <si>
    <t>Spare a Thousand [GWASL{1st ed}4]</t>
  </si>
  <si>
    <t>Stars of Mons [GWASL{1st ed}5]</t>
  </si>
  <si>
    <t>Cavalry at Cerizy [GWASL{1st ed}6]</t>
  </si>
  <si>
    <t>War Cars [GWASL{1st ed}7]</t>
  </si>
  <si>
    <t>Liquid Fire at Hooge [GWASL{1st ed}8]</t>
  </si>
  <si>
    <t>Landships [GWASL{1st ed}9]</t>
  </si>
  <si>
    <t>Kaiserschlact [GWASL{1st ed}10]</t>
  </si>
  <si>
    <t>--- Great War ATS 1: Tankschrecken! (2nd edition) ---</t>
  </si>
  <si>
    <t>Save the Guns [GWASL{2nd ed}1]</t>
  </si>
  <si>
    <t>The First Showdown [GWASL{2nd ed}2]</t>
  </si>
  <si>
    <t>The End of Idealism [GWASL{2nd ed}3]</t>
  </si>
  <si>
    <t>Spare a Thousand [GWASL{2nd ed}4]</t>
  </si>
  <si>
    <t>Stars of Mons [GWASL{2nd ed}5]</t>
  </si>
  <si>
    <t>Cavalry at Cerizy [GWASL{2nd ed}6]</t>
  </si>
  <si>
    <t>War Cars [GWASL{2nd ed}7]</t>
  </si>
  <si>
    <t>Liquid Fire at Hooge [GWASL{2nd ed}8]</t>
  </si>
  <si>
    <t>Landships [GWASL{2nd ed}9]</t>
  </si>
  <si>
    <t>Kaiserschlact [GWASL{2nd ed}10]</t>
  </si>
  <si>
    <t>--- Great War ATS 2: Blasted Woods ---</t>
  </si>
  <si>
    <t>Schneiders at Soissons [GWASL11]</t>
  </si>
  <si>
    <t>Window of Opportunity [GWASL12]</t>
  </si>
  <si>
    <t>Blasted Woods [GWASL13]</t>
  </si>
  <si>
    <t>Dead Man Hill [GWASL14]</t>
  </si>
  <si>
    <t>Flag Signal: Advance! [GWASL15]</t>
  </si>
  <si>
    <t>Pilckem Ridge [GWASL16]</t>
  </si>
  <si>
    <t>Baptism of Valor [GWASL17]</t>
  </si>
  <si>
    <t>The French Spirit [GWASL18]</t>
  </si>
  <si>
    <t>--- Hatten in Flames ---</t>
  </si>
  <si>
    <t>Black Day in Hatten [HF1]</t>
  </si>
  <si>
    <t>Bertoldo the Brave [HF2]</t>
  </si>
  <si>
    <t>First Timers [HF3]</t>
  </si>
  <si>
    <t>Liehr Launches First [HF4]</t>
  </si>
  <si>
    <t>Graveyard Shift [HF5]</t>
  </si>
  <si>
    <t>Jackpot Jones [HF6]</t>
  </si>
  <si>
    <t>Gotta Get Out [HF7]</t>
  </si>
  <si>
    <t>Fahrenheit 352 [HF8]</t>
  </si>
  <si>
    <t>Hatten in Flames [HF-CG1]</t>
  </si>
  <si>
    <t>Hatten Breakthrough [HF-CG2]</t>
  </si>
  <si>
    <t>Scots at a Standstill [HPB1]</t>
  </si>
  <si>
    <t>Brandenburger Bridge [HPB2]</t>
  </si>
  <si>
    <t>--- High Ground ---</t>
  </si>
  <si>
    <t>--- High Ground 2 ---</t>
  </si>
  <si>
    <t>--- Into the Rubble 2 ---</t>
  </si>
  <si>
    <t>Asia's Stalingrad [ITR9]</t>
  </si>
  <si>
    <t>Samurai Stalingrad [ITR10]</t>
  </si>
  <si>
    <t>Cremation Station [ITR11]</t>
  </si>
  <si>
    <t>Sosabowski Slapdown [ITR12]</t>
  </si>
  <si>
    <t>To the Last Bullet [ITR13]</t>
  </si>
  <si>
    <t>Between Rockets and a Hard Place [ITR14]</t>
  </si>
  <si>
    <t>Tractor Factory 137 [ITR15]</t>
  </si>
  <si>
    <t>The Fighting Tank Busters [ITR16]</t>
  </si>
  <si>
    <t>The Devil's Factory [ITR17]</t>
  </si>
  <si>
    <t>Capital of the Ruins [ITR18]</t>
  </si>
  <si>
    <t>The Narrow Front [ITR19]</t>
  </si>
  <si>
    <t>Fill 'er Up Mac [ITR20]</t>
  </si>
  <si>
    <t>--- Kampfgruppe Scherer Players' Guide ---</t>
  </si>
  <si>
    <t>The Guardians of Hell's Gate [FT224]</t>
  </si>
  <si>
    <t>Policing Fire with Fire [KGS16]</t>
  </si>
  <si>
    <t>Schwarzer Freitag [KGS17]</t>
  </si>
  <si>
    <t>Into the Heart of Cholm [KGS18]</t>
  </si>
  <si>
    <t>Back by Night [KGS19]</t>
  </si>
  <si>
    <t>Behle's Tally [KGS20]</t>
  </si>
  <si>
    <t>Foiled for Flanking Fire [KGS21]</t>
  </si>
  <si>
    <t>Successful Second Time Around [KGS22]</t>
  </si>
  <si>
    <t>Coming Down the Pike [KGS23]</t>
  </si>
  <si>
    <t>--- Map Pad Pack ---</t>
  </si>
  <si>
    <t>Time Is Tight [PAD1]</t>
  </si>
  <si>
    <t>The Quick and the Dead [PAD2]</t>
  </si>
  <si>
    <t>Earning Face [PAD3]</t>
  </si>
  <si>
    <t>Iron Coffins [PAD4]</t>
  </si>
  <si>
    <t>--- March Madness 2017 Hollis Pack ---</t>
  </si>
  <si>
    <t>Ariete on Totensonntag [MM33]</t>
  </si>
  <si>
    <t>Yevpatoriya Mop Up [MM34]</t>
  </si>
  <si>
    <t>10TH Panzer Takes the High Ground [MM35]</t>
  </si>
  <si>
    <t>The 9TH Sees the Elephant [MM36]</t>
  </si>
  <si>
    <t>Ninety Night [MM37]</t>
  </si>
  <si>
    <t>Eliminating the LVR [MM38]</t>
  </si>
  <si>
    <t>Lithuanian</t>
  </si>
  <si>
    <t>Bicycle Race [MM39]</t>
  </si>
  <si>
    <t>Ochota Revenge [MM40]</t>
  </si>
  <si>
    <t>Final Victory [MM41]</t>
  </si>
  <si>
    <t>Rooting Them Out [MMForFun1]</t>
  </si>
  <si>
    <t>--- March Madness 2018 Players Pack ---</t>
  </si>
  <si>
    <t>I Want to Be a Millionaire [MM42]</t>
  </si>
  <si>
    <t>Meuse - French Counter Attack [MM43]</t>
  </si>
  <si>
    <t>Cassel Defense [MM44]</t>
  </si>
  <si>
    <t>Platomon Castle [MM45]</t>
  </si>
  <si>
    <t>Take That Hill [MM46]</t>
  </si>
  <si>
    <t>The Brickworks [MM47]</t>
  </si>
  <si>
    <t>Porytowe Hill [MM48]</t>
  </si>
  <si>
    <t>The Other Side of the Tracks [MM49]</t>
  </si>
  <si>
    <t>The Wrong Choice [MM50]</t>
  </si>
  <si>
    <t>Firefight on Weinbourg Ridge [MM51]</t>
  </si>
  <si>
    <t>--- March Madness 2019 Close Combat Pack ---</t>
  </si>
  <si>
    <t>Riverfront Property [MM52]</t>
  </si>
  <si>
    <t>Muranowska 6 [MM53]</t>
  </si>
  <si>
    <t>Lump Holds the Line [MM54]</t>
  </si>
  <si>
    <t>Johnny 1 [MM55]</t>
  </si>
  <si>
    <t>Wettauk Chaung [MM56]</t>
  </si>
  <si>
    <t>Fortress Vercors [MM57]</t>
  </si>
  <si>
    <t>Passing in the Night [MM58]</t>
  </si>
  <si>
    <t>Wildcat Bowl [MM59]</t>
  </si>
  <si>
    <t>--- Nor'easter ASL Tourney XX Anniversary Pack ---</t>
  </si>
  <si>
    <t>Full Immersion Baptism [YASL1]</t>
  </si>
  <si>
    <t>Initial Skirmish [YASL2]</t>
  </si>
  <si>
    <t>To the Bitter End [YASL3]</t>
  </si>
  <si>
    <t>The Twin Pimples [YASL4]</t>
  </si>
  <si>
    <t>Patrols on the Trail to Hell [YASL5]</t>
  </si>
  <si>
    <t>Hein Olshana [YASL6]</t>
  </si>
  <si>
    <t>Making a Break for It [YASL7]</t>
  </si>
  <si>
    <t>Ass Backwards [YASL8]</t>
  </si>
  <si>
    <t>Rack Em Up! [YASL9]</t>
  </si>
  <si>
    <t>Dropping Topside [YASL10]</t>
  </si>
  <si>
    <t>Ja, Bix [YASL11]</t>
  </si>
  <si>
    <t>Sorry, Mac! [YASL12]</t>
  </si>
  <si>
    <t>Die to the Last Man [YASL13]</t>
  </si>
  <si>
    <t>--- Notiziari del Torneo Masters ---</t>
  </si>
  <si>
    <t>Vincere o Morire [VE1]</t>
  </si>
  <si>
    <t>Italiani Contro [VE2]</t>
  </si>
  <si>
    <t>--- Objective: Schmidt ---</t>
  </si>
  <si>
    <t>Conscript Counter [OS1]</t>
  </si>
  <si>
    <t>The Wolf's Howl [OS2]</t>
  </si>
  <si>
    <t>Schindler's Limp [OS3]</t>
  </si>
  <si>
    <t>Bad Onnen [OS4]</t>
  </si>
  <si>
    <t>Disaster at Schmidt [OS5]</t>
  </si>
  <si>
    <t>General Fleig [OS6]</t>
  </si>
  <si>
    <t>Devil's Sunday [OS7]</t>
  </si>
  <si>
    <t>Toehold [OS8]</t>
  </si>
  <si>
    <t>Walk the Walk [OS9]</t>
  </si>
  <si>
    <t>Greyhounds! [OS10]</t>
  </si>
  <si>
    <t>Kickoff in Hürtgen [OS11]</t>
  </si>
  <si>
    <t>Roll On! [OS12]</t>
  </si>
  <si>
    <t>The Route [OS13]</t>
  </si>
  <si>
    <t>Drive 'Em Out [OS14]</t>
  </si>
  <si>
    <t>Nightlife Is for the Junge [OS15]</t>
  </si>
  <si>
    <t>Sappers as Infantry [OS16]</t>
  </si>
  <si>
    <t>The Worst Place of Any [OS17]</t>
  </si>
  <si>
    <t>Crushed at Kommerscheidt [OS-CG1]</t>
  </si>
  <si>
    <t>King's Pawn To... [O61.1]</t>
  </si>
  <si>
    <t>Counterattack On Martinville Ridge [O93.2]</t>
  </si>
  <si>
    <t>The Valor of the Guards [O103.3]</t>
  </si>
  <si>
    <t>The Golden Lions' Final Swipe [O115.1]</t>
  </si>
  <si>
    <t>--- Ost Front 3 ---</t>
  </si>
  <si>
    <t>Clash of Armor [OF13]</t>
  </si>
  <si>
    <t>Decision at Dubno [OF14]</t>
  </si>
  <si>
    <t>Stop That Train [OF15]</t>
  </si>
  <si>
    <t>Crossing the Duna [OF16]</t>
  </si>
  <si>
    <t>Murai State Farm [OF17]</t>
  </si>
  <si>
    <t>Red Crossroads [OF18]</t>
  </si>
  <si>
    <t>Mouse Commander [PA7]</t>
  </si>
  <si>
    <t>We Were Damed Lucky [PA8]</t>
  </si>
  <si>
    <t>High Price In Blood [PA10]</t>
  </si>
  <si>
    <t>Tenkitten-Riegel [PA11]</t>
  </si>
  <si>
    <t>--- Quick 6 ---</t>
  </si>
  <si>
    <t>Simple Mission [Q1]</t>
  </si>
  <si>
    <t>Baron's Counterattack [Q2]</t>
  </si>
  <si>
    <t>Bloody Disaster [Q3]</t>
  </si>
  <si>
    <t>Seize the Moment [Q4]</t>
  </si>
  <si>
    <t>Drive to Ioannian [Q5]</t>
  </si>
  <si>
    <t>Per l'onore di Roma [Q6]</t>
  </si>
  <si>
    <t>--- Rally Point 13 ---</t>
  </si>
  <si>
    <t>Fireball! [RPT121]</t>
  </si>
  <si>
    <t>Let'Er Buck [RPT122]</t>
  </si>
  <si>
    <t>Holding Korte [RPT123]</t>
  </si>
  <si>
    <t>The Undaunted [RPT124]</t>
  </si>
  <si>
    <t>Bazooka Butts [RPT125]</t>
  </si>
  <si>
    <t>The Steinstrass Funnel [RPT126]</t>
  </si>
  <si>
    <t>Saurians at Suggerath [RPT127]</t>
  </si>
  <si>
    <t>Hubba Hubba One More Time [RPT128]</t>
  </si>
  <si>
    <t>American Banzai [RPT129]</t>
  </si>
  <si>
    <t>Stumbling Thorugh the Steigerwald [RPT130]</t>
  </si>
  <si>
    <t>--- Rally Point 14 ---</t>
  </si>
  <si>
    <t>Boot's Scoot and Boogie [RPT131]</t>
  </si>
  <si>
    <t>Probe Toward the Hague [RPT132]</t>
  </si>
  <si>
    <t>The Recapture of Ockenburg [RPT133]</t>
  </si>
  <si>
    <t>Von Sponeck's Woods [RPT134]</t>
  </si>
  <si>
    <t>The Outpost Line [RPT135]</t>
  </si>
  <si>
    <t>La Riposte Vaine [RPT136]</t>
  </si>
  <si>
    <t>Chateau Gandelu [RPT137]</t>
  </si>
  <si>
    <t>The Chivres Shivaree [RPT138]</t>
  </si>
  <si>
    <t>Mauled at Merdorp [RPT139]</t>
  </si>
  <si>
    <t>Warwickshire at Wormhoudt [RPT140]</t>
  </si>
  <si>
    <t>--- Rally Point 15--Special Study of the Korean War I ---</t>
  </si>
  <si>
    <t>Volunteers Became Scarce [RPT141]</t>
  </si>
  <si>
    <t>Commander for a Day [RPT142]</t>
  </si>
  <si>
    <t>Rebel's Roost [RPT143]</t>
  </si>
  <si>
    <t>Got Me a Tank [RPT144]</t>
  </si>
  <si>
    <t>Bouncing Check [RPT145]</t>
  </si>
  <si>
    <t>Plum Pudding Hill [RPT146]</t>
  </si>
  <si>
    <t>Fish to Fry [RPT147]</t>
  </si>
  <si>
    <t>ROK on a Roll [RPT148]</t>
  </si>
  <si>
    <t>Rakkasan Ruckus [RPT149]</t>
  </si>
  <si>
    <t>Diggers at Chongju [RPT150]</t>
  </si>
  <si>
    <t>--- Rally Point 16--A World at War 1937-1945 ---</t>
  </si>
  <si>
    <t>Luodian Lament [RPT151]</t>
  </si>
  <si>
    <t>Shaken Not Stirred [RPT152]</t>
  </si>
  <si>
    <t>Run Gurkha Run [RPT153]</t>
  </si>
  <si>
    <t>Mars Begins [RPT154]</t>
  </si>
  <si>
    <t>Schutzstaffel Shindig [RPT155]</t>
  </si>
  <si>
    <t>Wiking Rescue [RPT156]</t>
  </si>
  <si>
    <t>Ozarks and Frundsbergers [RPT157]</t>
  </si>
  <si>
    <t>Hungarian Hetzers [RPT158]</t>
  </si>
  <si>
    <t>Lesson Learned in Lesen [RPT159]</t>
  </si>
  <si>
    <t>Willie und Fritz [RPT160]</t>
  </si>
  <si>
    <t>--- Rout Pak ---</t>
  </si>
  <si>
    <t>Morning in Mouen [RP1-1]</t>
  </si>
  <si>
    <t>The Glory Road [RP1-2]</t>
  </si>
  <si>
    <t>Fire and Rain [RP1-3]</t>
  </si>
  <si>
    <t>PIATs and Panthers [RP1-4]</t>
  </si>
  <si>
    <t>Another Balaclava [RP1-5]</t>
  </si>
  <si>
    <t>Slam Dance [RP1-6]</t>
  </si>
  <si>
    <t>No Quarter [RP1-7]</t>
  </si>
  <si>
    <t>Victoria Cross [RP1-8]</t>
  </si>
  <si>
    <t>--- Rout Pak II ---</t>
  </si>
  <si>
    <t>The Noose [RP2-1]</t>
  </si>
  <si>
    <t>The Debt Repaid [RP2-2]</t>
  </si>
  <si>
    <t>Distinguished Service [RP2-3]</t>
  </si>
  <si>
    <t>The Knife Edge of Defeat [RP2-4]</t>
  </si>
  <si>
    <t>Brandenburger Bridge [RP2-5]</t>
  </si>
  <si>
    <t>Cushman's Pocket [RP2-6]</t>
  </si>
  <si>
    <t>In the Samurai Tradition [RP2-7]</t>
  </si>
  <si>
    <t>Riding Shotgun [RP2-8]</t>
  </si>
  <si>
    <t>He Who Hesitates [RP2-9]</t>
  </si>
  <si>
    <t>The King's Dash [RP2-10]</t>
  </si>
  <si>
    <t>Hoepner's Edict [SP220]</t>
  </si>
  <si>
    <t>--- Schwerpunkt 22 ---</t>
  </si>
  <si>
    <t>De Zwarte Duivels [SP253]</t>
  </si>
  <si>
    <t>Propitious Arrival [SP254]</t>
  </si>
  <si>
    <t>Anatoly's Ambush [SP255]</t>
  </si>
  <si>
    <t>De Veer's Counterattack [SP256]</t>
  </si>
  <si>
    <t>Jerry by the Bushel [SP257]</t>
  </si>
  <si>
    <t>Operation Blackwater [SP258]</t>
  </si>
  <si>
    <t>Corridor to Extinction [SP259]</t>
  </si>
  <si>
    <t>Frosty the Snowman [SP260]</t>
  </si>
  <si>
    <t>Gunning for Gas [SP261]</t>
  </si>
  <si>
    <t>Urdom Done [SP262]</t>
  </si>
  <si>
    <t>Snova Snare [SP263]</t>
  </si>
  <si>
    <t>Meet the Old Boss [SP264]</t>
  </si>
  <si>
    <t>--- Schwerpunkt 23 ---</t>
  </si>
  <si>
    <t>Defending Jandrain [SP265]</t>
  </si>
  <si>
    <t>The Hohenstaufen Hootenanny [SP266]</t>
  </si>
  <si>
    <t>Death's Head Debut [SP267]</t>
  </si>
  <si>
    <t>The Tjiater Pass [SP268]</t>
  </si>
  <si>
    <t>Retaking Kharkov [SP269]</t>
  </si>
  <si>
    <t>A Small Stack and a Schnapps [SP270]</t>
  </si>
  <si>
    <t>Zwarts' Madhouse [SP271]</t>
  </si>
  <si>
    <t>Statue Of Liberty Attacks [SP272]</t>
  </si>
  <si>
    <t>Roasting Rossner [SP273]</t>
  </si>
  <si>
    <t>Balloons, Cakes and Ponies [SP274]</t>
  </si>
  <si>
    <t>The Battle of Mali Spadarit [SP275]</t>
  </si>
  <si>
    <t>Triumphant Return [SP276]</t>
  </si>
  <si>
    <t>--- Scroungin' ASL News ---</t>
  </si>
  <si>
    <t>Just Another Bridge [CHN04]</t>
  </si>
  <si>
    <t>Plans Gone Astray [CHN23]</t>
  </si>
  <si>
    <t>Close To The Edge [CHN24]</t>
  </si>
  <si>
    <t>Freedom Fighters [CHN28]</t>
  </si>
  <si>
    <t>State Farm 41 [CHN31]</t>
  </si>
  <si>
    <t>Death And Ruins [CHN32]</t>
  </si>
  <si>
    <t>Not To Lose Face [CHN35]</t>
  </si>
  <si>
    <t>A Bush Across The Street [CHN37]</t>
  </si>
  <si>
    <t>Sauve Qui Peut [CHN38]</t>
  </si>
  <si>
    <t>Time To Burn [CHN39]</t>
  </si>
  <si>
    <t>Rolling Thunder [CHN40]</t>
  </si>
  <si>
    <t>Above The Prayers [CHN KGP CG IV]</t>
  </si>
  <si>
    <t>Loss of Hope [O12]</t>
  </si>
  <si>
    <t>Road to ROme [O13]</t>
  </si>
  <si>
    <t>Highland Frank [O15]</t>
  </si>
  <si>
    <t>Forced Crossing [O16]</t>
  </si>
  <si>
    <t>Exit No. 1 [S58]</t>
  </si>
  <si>
    <t>Mopping Up [S59]</t>
  </si>
  <si>
    <t>Operation Niwi [S60]</t>
  </si>
  <si>
    <t>Help Our Troops Out [S61]</t>
  </si>
  <si>
    <t>Reaper's Harvest [S62]</t>
  </si>
  <si>
    <t>Nothing Left to Lose [S63]</t>
  </si>
  <si>
    <t>--- Stalin's Fury ---</t>
  </si>
  <si>
    <t>Pavlov's Fortress [SF1]</t>
  </si>
  <si>
    <t>Vorwart! [SF2]</t>
  </si>
  <si>
    <t>The Fuhrer's Pawns [SF3]</t>
  </si>
  <si>
    <t>A Few Brave Men [SF4]</t>
  </si>
  <si>
    <t>Freres ennemis [VV24]</t>
  </si>
  <si>
    <t>Impitoyable [VV25]</t>
  </si>
  <si>
    <t>Pas Savoir [VV27]</t>
  </si>
  <si>
    <t>Belgian/French</t>
  </si>
  <si>
    <t>Crack Babies [VV36]</t>
  </si>
  <si>
    <t>le choc des Titans [VV39]</t>
  </si>
  <si>
    <t>La genèse de la colonne Leclerc [VV113]</t>
  </si>
  <si>
    <t>--- Valour at Casa Berardi ---</t>
  </si>
  <si>
    <t>Onwards [CASLO1]</t>
  </si>
  <si>
    <t>The Only Safe Place [CASLO2]</t>
  </si>
  <si>
    <t>They Shall Not Pass [CASLO3]</t>
  </si>
  <si>
    <t>Valour at Casa Berardi [CASLO4]</t>
  </si>
  <si>
    <t>A Taste of Things to Come [BritPak1]</t>
  </si>
  <si>
    <t>Beating Betio [BritPak2]</t>
  </si>
  <si>
    <t>Expect the Cretans to be Friendly [BritPak3]</t>
  </si>
  <si>
    <t>Cretan</t>
  </si>
  <si>
    <t>Get Out Your Whips [BritPak4]</t>
  </si>
  <si>
    <t>Hussar Hussar [BritPak5]</t>
  </si>
  <si>
    <t>Jeep Raid [BritPak6]</t>
  </si>
  <si>
    <t>Kukris at Long Kien [BritPak7]</t>
  </si>
  <si>
    <t>Lightfoot [BritPak8]</t>
  </si>
  <si>
    <t>Objective Orsha [BritPak9]</t>
  </si>
  <si>
    <t>Glorious Goodwood [BritPak10]</t>
  </si>
  <si>
    <t>The Shambles [BritPak11]</t>
  </si>
  <si>
    <t>Some Sort of Sinbad [BritPak12]</t>
  </si>
  <si>
    <t>Steamroller Farm [BritPak13]</t>
  </si>
  <si>
    <t>Welcome to Cambodia [BritPak14]</t>
  </si>
  <si>
    <t>Wet Fuses, Short Tempers [BritPak15]</t>
  </si>
  <si>
    <t>White Horses [BritPak16]</t>
  </si>
  <si>
    <t>--- Westerplatte ---</t>
  </si>
  <si>
    <t>Feuer Frei! [WP1]</t>
  </si>
  <si>
    <t>Saving Outpost Prom [WP2]</t>
  </si>
  <si>
    <t>Main Line of Defense [WP3]</t>
  </si>
  <si>
    <t>On the Waterfront [WP4]</t>
  </si>
  <si>
    <t>Stuka Wave - The Second Day [WP5]</t>
  </si>
  <si>
    <t>Hell's Bells - the third day [WP6]</t>
  </si>
  <si>
    <t>Trial by Shellfire - the fourth day [WP7]</t>
  </si>
  <si>
    <t>The Stand Continues - the fifth day [WP8]</t>
  </si>
  <si>
    <t>Off the Rails - the sixth day [WP9]</t>
  </si>
  <si>
    <t>Thundering Away - the final day [WP10]</t>
  </si>
  <si>
    <t>Westerplatte Campaign Game [WP-CG]</t>
  </si>
  <si>
    <t>--- WO Bonus Pack #7-2016 ---</t>
  </si>
  <si>
    <t>--- WO Bonus Pack #8-2017 ---</t>
  </si>
  <si>
    <t>Bolder Than Before [WO21]</t>
  </si>
  <si>
    <t>The Cost of Non-Compliance [WO22]</t>
  </si>
  <si>
    <t>A Simple Solution [WO23]</t>
  </si>
  <si>
    <t>--- WO Bonus Pack #9-2018 ---</t>
  </si>
  <si>
    <t>Dew of Death [WO24]</t>
  </si>
  <si>
    <t>The Replacements [WO25]</t>
  </si>
  <si>
    <t>Phoenix Rising [WO26]</t>
  </si>
  <si>
    <t>Checking Out [WO27]</t>
  </si>
  <si>
    <t>Dean's Defiance [WO28]</t>
  </si>
  <si>
    <t>--- WO Bonus Pack #10-2019 ---</t>
  </si>
  <si>
    <t>Pynda Avenged [WO29]</t>
  </si>
  <si>
    <t>As Luck Would Have It [WO30]</t>
  </si>
  <si>
    <t>Ma Deuce Delivers [WO31]</t>
  </si>
  <si>
    <t>This is the latest version of the ASL CoW with over 7,500 entries.  Added to this release are:</t>
  </si>
  <si>
    <t>Vae Victis Issue 146</t>
  </si>
  <si>
    <t>VV119</t>
  </si>
  <si>
    <r>
      <t>British</t>
    </r>
    <r>
      <rPr>
        <vertAlign val="superscript"/>
        <sz val="10"/>
        <color indexed="8"/>
        <rFont val="Calibri"/>
        <family val="2"/>
        <scheme val="minor"/>
      </rPr>
      <t xml:space="preserve"> 4</t>
    </r>
    <r>
      <rPr>
        <sz val="10"/>
        <color indexed="8"/>
        <rFont val="Calibri"/>
        <family val="2"/>
        <scheme val="minor"/>
      </rPr>
      <t xml:space="preserve">/ Iraqi Levies </t>
    </r>
    <r>
      <rPr>
        <vertAlign val="superscript"/>
        <sz val="10"/>
        <color indexed="8"/>
        <rFont val="Calibri"/>
        <family val="2"/>
        <scheme val="minor"/>
      </rPr>
      <t>1</t>
    </r>
  </si>
  <si>
    <r>
      <t>Iraqi</t>
    </r>
    <r>
      <rPr>
        <vertAlign val="superscript"/>
        <sz val="10"/>
        <color indexed="8"/>
        <rFont val="Calibri"/>
        <family val="2"/>
        <scheme val="minor"/>
      </rPr>
      <t xml:space="preserve"> 3</t>
    </r>
    <r>
      <rPr>
        <sz val="10"/>
        <color indexed="8"/>
        <rFont val="Calibri"/>
        <family val="2"/>
        <scheme val="minor"/>
      </rPr>
      <t xml:space="preserve">/ German </t>
    </r>
    <r>
      <rPr>
        <vertAlign val="superscript"/>
        <sz val="10"/>
        <color indexed="8"/>
        <rFont val="Calibri"/>
        <family val="2"/>
        <scheme val="minor"/>
      </rPr>
      <t>8</t>
    </r>
  </si>
  <si>
    <r>
      <t xml:space="preserve">21 </t>
    </r>
    <r>
      <rPr>
        <sz val="10"/>
        <rFont val="Calibri"/>
        <family val="2"/>
        <scheme val="minor"/>
      </rPr>
      <t xml:space="preserve">w </t>
    </r>
    <r>
      <rPr>
        <sz val="10"/>
        <color rgb="FFFF0000"/>
        <rFont val="Calibri"/>
        <family val="2"/>
        <scheme val="minor"/>
      </rPr>
      <t>69</t>
    </r>
  </si>
  <si>
    <t>Middle East</t>
  </si>
  <si>
    <t>Ov1, Factories (B23.74) w D: Air1</t>
  </si>
  <si>
    <t>VV118</t>
  </si>
  <si>
    <r>
      <t>Russian</t>
    </r>
    <r>
      <rPr>
        <vertAlign val="superscript"/>
        <sz val="10"/>
        <rFont val="Calibri"/>
        <family val="2"/>
        <scheme val="minor"/>
      </rPr>
      <t xml:space="preserve"> </t>
    </r>
  </si>
  <si>
    <t>Daugavpils, Latvia</t>
  </si>
  <si>
    <t>Last Opputunity?</t>
  </si>
  <si>
    <r>
      <t xml:space="preserve">79 </t>
    </r>
    <r>
      <rPr>
        <sz val="10"/>
        <rFont val="Calibri"/>
        <family val="2"/>
        <scheme val="minor"/>
      </rPr>
      <t xml:space="preserve">w </t>
    </r>
    <r>
      <rPr>
        <sz val="10"/>
        <color rgb="FFFF0000"/>
        <rFont val="Calibri"/>
        <family val="2"/>
        <scheme val="minor"/>
      </rPr>
      <t>45</t>
    </r>
  </si>
  <si>
    <t>Ov1, LV w D: AE, Tr1 w A: AE</t>
  </si>
  <si>
    <t>Rally Point 17: Special Study II of the Korean War</t>
  </si>
  <si>
    <t>RPT161</t>
  </si>
  <si>
    <t>RPT162</t>
  </si>
  <si>
    <t>RPT163</t>
  </si>
  <si>
    <t>RPT164</t>
  </si>
  <si>
    <t>RPT165</t>
  </si>
  <si>
    <t>RPT166</t>
  </si>
  <si>
    <t>RPT167</t>
  </si>
  <si>
    <t>RPT168</t>
  </si>
  <si>
    <t>RPT169</t>
  </si>
  <si>
    <t>RPT170</t>
  </si>
  <si>
    <t>21 Cans of Beer</t>
  </si>
  <si>
    <t>Hill 209, Near Taegok, South Korea</t>
  </si>
  <si>
    <r>
      <rPr>
        <sz val="10"/>
        <color rgb="FFFF0000"/>
        <rFont val="Calibri"/>
        <family val="2"/>
        <scheme val="minor"/>
      </rPr>
      <t>15</t>
    </r>
    <r>
      <rPr>
        <sz val="10"/>
        <rFont val="Calibri"/>
        <family val="2"/>
        <scheme val="minor"/>
      </rPr>
      <t xml:space="preserve"> w </t>
    </r>
    <r>
      <rPr>
        <sz val="10"/>
        <color rgb="FFFF0000"/>
        <rFont val="Calibri"/>
        <family val="2"/>
        <scheme val="minor"/>
      </rPr>
      <t>47</t>
    </r>
    <r>
      <rPr>
        <sz val="10"/>
        <rFont val="Calibri"/>
        <family val="2"/>
        <scheme val="minor"/>
      </rPr>
      <t xml:space="preserve"> w </t>
    </r>
    <r>
      <rPr>
        <sz val="10"/>
        <color indexed="10"/>
        <rFont val="Calibri"/>
        <family val="2"/>
        <scheme val="minor"/>
      </rPr>
      <t>50</t>
    </r>
    <r>
      <rPr>
        <sz val="10"/>
        <rFont val="Calibri"/>
        <family val="2"/>
        <scheme val="minor"/>
      </rPr>
      <t xml:space="preserve"> w </t>
    </r>
    <r>
      <rPr>
        <sz val="10"/>
        <color indexed="10"/>
        <rFont val="Calibri"/>
        <family val="2"/>
        <scheme val="minor"/>
      </rPr>
      <t>69</t>
    </r>
  </si>
  <si>
    <t>KW Terrain is in effect (W.3), Steep Hills (W1.3), LV w D: AS, PD w A: Banzai (G1.56)</t>
  </si>
  <si>
    <t>Armor at Kumch'on</t>
  </si>
  <si>
    <t>Near Kumch'on, South Korea</t>
  </si>
  <si>
    <t>10a w 11a</t>
  </si>
  <si>
    <t>Seoul Searching</t>
  </si>
  <si>
    <r>
      <rPr>
        <sz val="10"/>
        <color rgb="FFFF0000"/>
        <rFont val="Calibri"/>
        <family val="2"/>
        <scheme val="minor"/>
      </rPr>
      <t>45</t>
    </r>
    <r>
      <rPr>
        <sz val="10"/>
        <rFont val="Calibri"/>
        <family val="2"/>
        <scheme val="minor"/>
      </rPr>
      <t xml:space="preserve"> w </t>
    </r>
    <r>
      <rPr>
        <sz val="10"/>
        <color rgb="FFFF0000"/>
        <rFont val="Calibri"/>
        <family val="2"/>
        <scheme val="minor"/>
      </rPr>
      <t>51</t>
    </r>
  </si>
  <si>
    <t>KW Terrain is in effect (W.3) w A: AE</t>
  </si>
  <si>
    <t>Let's Shoot the S.O.B.'s</t>
  </si>
  <si>
    <t>Hokkyo-Ri, North Korea</t>
  </si>
  <si>
    <t>k w l</t>
  </si>
  <si>
    <t>Rangers Lead the Way</t>
  </si>
  <si>
    <t>Hill 205, Near Ipsok, North Korea</t>
  </si>
  <si>
    <r>
      <rPr>
        <sz val="10"/>
        <color rgb="FFFF0000"/>
        <rFont val="Calibri"/>
        <family val="2"/>
        <scheme val="minor"/>
      </rPr>
      <t>15</t>
    </r>
    <r>
      <rPr>
        <sz val="10"/>
        <rFont val="Calibri"/>
        <family val="2"/>
        <scheme val="minor"/>
      </rPr>
      <t xml:space="preserve"> w </t>
    </r>
    <r>
      <rPr>
        <sz val="10"/>
        <color rgb="FFFF0000"/>
        <rFont val="Calibri"/>
        <family val="2"/>
        <scheme val="minor"/>
      </rPr>
      <t>81</t>
    </r>
  </si>
  <si>
    <t>KW Terrain is in effect (W.3) w D: Political Officer (W7.31) w A: HtH</t>
  </si>
  <si>
    <t>We are Friends</t>
  </si>
  <si>
    <r>
      <t xml:space="preserve">Other United Nations Command (OUNC) </t>
    </r>
    <r>
      <rPr>
        <vertAlign val="superscript"/>
        <sz val="10"/>
        <rFont val="Calibri"/>
        <family val="2"/>
        <scheme val="minor"/>
      </rPr>
      <t>KFW</t>
    </r>
  </si>
  <si>
    <t>Hoengsong, Korea</t>
  </si>
  <si>
    <r>
      <rPr>
        <sz val="10"/>
        <color rgb="FFFF0000"/>
        <rFont val="Calibri"/>
        <family val="2"/>
        <scheme val="minor"/>
      </rPr>
      <t>08</t>
    </r>
    <r>
      <rPr>
        <sz val="10"/>
        <rFont val="Calibri"/>
        <family val="2"/>
        <scheme val="minor"/>
      </rPr>
      <t xml:space="preserve"> w </t>
    </r>
    <r>
      <rPr>
        <sz val="10"/>
        <color rgb="FFFF0000"/>
        <rFont val="Calibri"/>
        <family val="2"/>
        <scheme val="minor"/>
      </rPr>
      <t>66</t>
    </r>
    <r>
      <rPr>
        <sz val="10"/>
        <rFont val="Calibri"/>
        <family val="2"/>
        <scheme val="minor"/>
      </rPr>
      <t xml:space="preserve"> w </t>
    </r>
    <r>
      <rPr>
        <sz val="10"/>
        <color indexed="10"/>
        <rFont val="Calibri"/>
        <family val="2"/>
        <scheme val="minor"/>
      </rPr>
      <t>82</t>
    </r>
  </si>
  <si>
    <t>KW Terrain is in effect (W.3), Steep Hills (W1.3), GS, Ov2 w A: Bugles (W7.8), Recon Units (W7.5)</t>
  </si>
  <si>
    <t>Meatchoppers with Knives</t>
  </si>
  <si>
    <t>Chipyong-Ni, Korea</t>
  </si>
  <si>
    <r>
      <rPr>
        <sz val="10"/>
        <color rgb="FFFF0000"/>
        <rFont val="Calibri"/>
        <family val="2"/>
        <scheme val="minor"/>
      </rPr>
      <t>44</t>
    </r>
    <r>
      <rPr>
        <sz val="10"/>
        <rFont val="Calibri"/>
        <family val="2"/>
        <scheme val="minor"/>
      </rPr>
      <t xml:space="preserve"> w </t>
    </r>
    <r>
      <rPr>
        <sz val="10"/>
        <color rgb="FFFF0000"/>
        <rFont val="Calibri"/>
        <family val="2"/>
        <scheme val="minor"/>
      </rPr>
      <t>61</t>
    </r>
    <r>
      <rPr>
        <sz val="10"/>
        <rFont val="Calibri"/>
        <family val="2"/>
        <scheme val="minor"/>
      </rPr>
      <t xml:space="preserve"> w </t>
    </r>
    <r>
      <rPr>
        <sz val="10"/>
        <color indexed="10"/>
        <rFont val="Calibri"/>
        <family val="2"/>
        <scheme val="minor"/>
      </rPr>
      <t>70</t>
    </r>
    <r>
      <rPr>
        <sz val="10"/>
        <rFont val="Calibri"/>
        <family val="2"/>
        <scheme val="minor"/>
      </rPr>
      <t xml:space="preserve"> w </t>
    </r>
    <r>
      <rPr>
        <sz val="10"/>
        <color indexed="10"/>
        <rFont val="Calibri"/>
        <family val="2"/>
        <scheme val="minor"/>
      </rPr>
      <t>57</t>
    </r>
  </si>
  <si>
    <t>KW Terrain is in effect (W.3), GS, Prisoner Interrogation (W7.31) w D: Bayonet Charge (W.6) w A: Political officer (W7.31)</t>
  </si>
  <si>
    <t>Belgians and Centurions</t>
  </si>
  <si>
    <t>Near Yulp'P-Ri, South Korea</t>
  </si>
  <si>
    <t>11a</t>
  </si>
  <si>
    <t>KW Terrain is in effect (W.3), Ov3 w A: Recon Units (W7.5)</t>
  </si>
  <si>
    <t>The Big Bugout</t>
  </si>
  <si>
    <r>
      <t xml:space="preserve">Chinese Volunteer People's Army (CVPA) </t>
    </r>
    <r>
      <rPr>
        <vertAlign val="superscript"/>
        <sz val="10"/>
        <rFont val="Calibri"/>
        <family val="2"/>
        <scheme val="minor"/>
      </rPr>
      <t>KFW, 14</t>
    </r>
  </si>
  <si>
    <r>
      <t xml:space="preserve">Republic of Korea (ROKA) </t>
    </r>
    <r>
      <rPr>
        <vertAlign val="superscript"/>
        <sz val="10"/>
        <rFont val="Calibri"/>
        <family val="2"/>
        <scheme val="minor"/>
      </rPr>
      <t>KFW, 13</t>
    </r>
  </si>
  <si>
    <t>North of Sachang-Ri, South Korea</t>
  </si>
  <si>
    <r>
      <rPr>
        <sz val="10"/>
        <color rgb="FFFF0000"/>
        <rFont val="Calibri"/>
        <family val="2"/>
        <scheme val="minor"/>
      </rPr>
      <t>5a</t>
    </r>
    <r>
      <rPr>
        <sz val="10"/>
        <rFont val="Calibri"/>
        <family val="2"/>
        <scheme val="minor"/>
      </rPr>
      <t xml:space="preserve"> w </t>
    </r>
    <r>
      <rPr>
        <sz val="10"/>
        <color rgb="FFFF0000"/>
        <rFont val="Calibri"/>
        <family val="2"/>
        <scheme val="minor"/>
      </rPr>
      <t>78</t>
    </r>
    <r>
      <rPr>
        <sz val="10"/>
        <rFont val="Calibri"/>
        <family val="2"/>
        <scheme val="minor"/>
      </rPr>
      <t xml:space="preserve"> w </t>
    </r>
    <r>
      <rPr>
        <sz val="10"/>
        <color indexed="10"/>
        <rFont val="Calibri"/>
        <family val="2"/>
        <scheme val="minor"/>
      </rPr>
      <t>10b</t>
    </r>
    <r>
      <rPr>
        <sz val="10"/>
        <rFont val="Calibri"/>
        <family val="2"/>
        <scheme val="minor"/>
      </rPr>
      <t xml:space="preserve"> w </t>
    </r>
    <r>
      <rPr>
        <sz val="10"/>
        <color indexed="10"/>
        <rFont val="Calibri"/>
        <family val="2"/>
        <scheme val="minor"/>
      </rPr>
      <t>58</t>
    </r>
  </si>
  <si>
    <t>Fighting Filipinos</t>
  </si>
  <si>
    <t>Near Yeoncheon, South Korea</t>
  </si>
  <si>
    <r>
      <rPr>
        <sz val="10"/>
        <color rgb="FFFF0000"/>
        <rFont val="Calibri"/>
        <family val="2"/>
        <scheme val="minor"/>
      </rPr>
      <t>70</t>
    </r>
    <r>
      <rPr>
        <sz val="10"/>
        <rFont val="Calibri"/>
        <family val="2"/>
        <scheme val="minor"/>
      </rPr>
      <t xml:space="preserve"> w </t>
    </r>
    <r>
      <rPr>
        <sz val="10"/>
        <color rgb="FFFF0000"/>
        <rFont val="Calibri"/>
        <family val="2"/>
        <scheme val="minor"/>
      </rPr>
      <t>61</t>
    </r>
  </si>
  <si>
    <t>KW Terrain is in effect (W.3), LV</t>
  </si>
  <si>
    <t>Dispatches from the Buynker Issue 47</t>
  </si>
  <si>
    <t>DB142</t>
  </si>
  <si>
    <t>DB143</t>
  </si>
  <si>
    <t>DB144</t>
  </si>
  <si>
    <t>DB145</t>
  </si>
  <si>
    <t>DB146</t>
  </si>
  <si>
    <t>Dispatches from the Buynker Issue 48</t>
  </si>
  <si>
    <t>DB147</t>
  </si>
  <si>
    <t>DB148</t>
  </si>
  <si>
    <t>DB149</t>
  </si>
  <si>
    <t>DB150</t>
  </si>
  <si>
    <t>Kummersdorf Trilogy Series # 3: Road to Destruction</t>
  </si>
  <si>
    <t>On the Wunsdorf-Topchins Road, Grmany</t>
  </si>
  <si>
    <t>Germany 1945 Series # 3: Fausts at Wethen</t>
  </si>
  <si>
    <t>Wethen, Germany</t>
  </si>
  <si>
    <t>Ov2, Interrogation (E2) w D: FB1</t>
  </si>
  <si>
    <t>West Front Series # 9: Fontenay by Night</t>
  </si>
  <si>
    <t>D8/ A15-16</t>
  </si>
  <si>
    <t>Ov1, BC w D: FB2 w A: Recon (E1.23)</t>
  </si>
  <si>
    <r>
      <t>2nd Proletarian Division</t>
    </r>
    <r>
      <rPr>
        <vertAlign val="superscript"/>
        <sz val="10"/>
        <rFont val="Calibri"/>
        <family val="2"/>
        <scheme val="minor"/>
      </rPr>
      <t xml:space="preserve"> R</t>
    </r>
    <r>
      <rPr>
        <sz val="10"/>
        <rFont val="Calibri"/>
        <family val="2"/>
        <scheme val="minor"/>
      </rPr>
      <t xml:space="preserve"> / Garibaldi Divisiond</t>
    </r>
    <r>
      <rPr>
        <vertAlign val="superscript"/>
        <sz val="10"/>
        <rFont val="Calibri"/>
        <family val="2"/>
        <scheme val="minor"/>
      </rPr>
      <t xml:space="preserve"> I</t>
    </r>
  </si>
  <si>
    <t>Pirjepolje, Yugoslavia</t>
  </si>
  <si>
    <t>Ov2, Fog (E3.31), Flooded Stream (B20.44) w D: Allied Troops (A10.7)</t>
  </si>
  <si>
    <t>In the Bouganville Perimeter, Bouganville, Solomon Islands</t>
  </si>
  <si>
    <t>58 w 75</t>
  </si>
  <si>
    <t>Rain (E3.51), PTO - LJ w D: Fanatic (A10.8), AE w A: AE, Sappers (H1.23)</t>
  </si>
  <si>
    <t>NKVD Series # 6: Bandits and Bolsheviks</t>
  </si>
  <si>
    <r>
      <t>Pidkarnatskiy' Battalion</t>
    </r>
    <r>
      <rPr>
        <vertAlign val="superscript"/>
        <sz val="10"/>
        <rFont val="Calibri"/>
        <family val="2"/>
        <scheme val="minor"/>
      </rPr>
      <t xml:space="preserve"> 3</t>
    </r>
  </si>
  <si>
    <t>Przybyszo'w, Lemko District, Poland</t>
  </si>
  <si>
    <t>Polish People's Army/ Russian</t>
  </si>
  <si>
    <t xml:space="preserve">D: Underscored Morale (A19.13) w A: VOTG SSR 22 &amp; 23 are in effect </t>
  </si>
  <si>
    <t>Bouganville Series # 8: Opening Battle for Hill 700</t>
  </si>
  <si>
    <t>Bouganville Series # 9: Melee for Hill 700</t>
  </si>
  <si>
    <t>The issel River, near Hamminkeln, Germany</t>
  </si>
  <si>
    <r>
      <t xml:space="preserve">y </t>
    </r>
    <r>
      <rPr>
        <sz val="10"/>
        <rFont val="Calibri"/>
        <family val="2"/>
        <scheme val="minor"/>
      </rPr>
      <t>w 63 w 57 w x</t>
    </r>
  </si>
  <si>
    <t>D4-5</t>
  </si>
  <si>
    <t>D13-14/ A26</t>
  </si>
  <si>
    <t>Ov10, GLRR (B32.1), Light Dust (F11.71) w A: GL13</t>
  </si>
  <si>
    <r>
      <t>ANZAC</t>
    </r>
    <r>
      <rPr>
        <vertAlign val="superscript"/>
        <sz val="10"/>
        <rFont val="Calibri"/>
        <family val="2"/>
        <scheme val="minor"/>
      </rPr>
      <t xml:space="preserve"> B</t>
    </r>
  </si>
  <si>
    <t>HOB: Kreta</t>
  </si>
  <si>
    <t>D53/ A54</t>
  </si>
  <si>
    <t>All OM rules are in effect, Light Dust (F11.71) w A: GL34</t>
  </si>
  <si>
    <t>Special Ops: The Wargaming Journal Issue 9</t>
  </si>
  <si>
    <t>White Russians</t>
  </si>
  <si>
    <t>O17</t>
  </si>
  <si>
    <t>O18</t>
  </si>
  <si>
    <r>
      <rPr>
        <sz val="10"/>
        <color rgb="FFFF0000"/>
        <rFont val="Calibri"/>
        <family val="2"/>
        <scheme val="minor"/>
      </rPr>
      <t>54</t>
    </r>
    <r>
      <rPr>
        <sz val="10"/>
        <rFont val="Calibri"/>
        <family val="2"/>
        <scheme val="minor"/>
      </rPr>
      <t xml:space="preserve"> w </t>
    </r>
    <r>
      <rPr>
        <sz val="10"/>
        <color rgb="FFFF0000"/>
        <rFont val="Calibri"/>
        <family val="2"/>
        <scheme val="minor"/>
      </rPr>
      <t>10</t>
    </r>
  </si>
  <si>
    <t>D: AS w A: Cavalry10</t>
  </si>
  <si>
    <t>Purple Heart Hill</t>
  </si>
  <si>
    <t>Hill 108, Narmandy, France</t>
  </si>
  <si>
    <t>Stretched Thin at Altavilla</t>
  </si>
  <si>
    <t>S72</t>
  </si>
  <si>
    <t>West of the Vire</t>
  </si>
  <si>
    <t>S73</t>
  </si>
  <si>
    <t>Montmartin-En-Graignes, France</t>
  </si>
  <si>
    <t>07 w 16</t>
  </si>
  <si>
    <t>The General Issue 28.1: T1</t>
  </si>
  <si>
    <t>The General Issue 29.1: T16</t>
  </si>
  <si>
    <t>Rout Report Z14; ASL Annual '95 Winter: A75</t>
  </si>
  <si>
    <t>ASL Union of Gamers Issue 7 ASLUG14; The General Issue 30.4: G30</t>
  </si>
  <si>
    <t>The General Issue 28.1: T10</t>
  </si>
  <si>
    <t>The General Issue 30.4: G29</t>
  </si>
  <si>
    <t>Ov1, Mist w A: Gyrostabilizer (D11.1)</t>
  </si>
  <si>
    <t>ASL Open `96 Scenario Pack WCW5; The General Issue 32.2: G44</t>
  </si>
  <si>
    <t>The General Issue 28.2: T11</t>
  </si>
  <si>
    <t>The General Issue 24.6: G6</t>
  </si>
  <si>
    <t>The General Issue 30.1: G26</t>
  </si>
  <si>
    <t>The General Issue 28.2: T12</t>
  </si>
  <si>
    <t>The General Issue 25.2: I</t>
  </si>
  <si>
    <t>From the Cellar Pack 9</t>
  </si>
  <si>
    <t>FT257</t>
  </si>
  <si>
    <t>FT258</t>
  </si>
  <si>
    <t>FT259</t>
  </si>
  <si>
    <t>FT260</t>
  </si>
  <si>
    <t>FT261</t>
  </si>
  <si>
    <t>FT262</t>
  </si>
  <si>
    <t>FT263</t>
  </si>
  <si>
    <t>FT264</t>
  </si>
  <si>
    <t>FT265</t>
  </si>
  <si>
    <t>FT266</t>
  </si>
  <si>
    <t>FT267</t>
  </si>
  <si>
    <t>FT268</t>
  </si>
  <si>
    <t>FT269</t>
  </si>
  <si>
    <t>FT270</t>
  </si>
  <si>
    <t>FT271</t>
  </si>
  <si>
    <t>FT272</t>
  </si>
  <si>
    <t>FT273</t>
  </si>
  <si>
    <t>Too Little, Too Soon</t>
  </si>
  <si>
    <t>Gafsa, Tunisia</t>
  </si>
  <si>
    <r>
      <rPr>
        <sz val="10"/>
        <color rgb="FFFF0000"/>
        <rFont val="Calibri"/>
        <family val="2"/>
        <scheme val="minor"/>
      </rPr>
      <t>17</t>
    </r>
    <r>
      <rPr>
        <sz val="10"/>
        <color indexed="10"/>
        <rFont val="Calibri"/>
        <family val="2"/>
        <scheme val="minor"/>
      </rPr>
      <t xml:space="preserve"> </t>
    </r>
    <r>
      <rPr>
        <sz val="10"/>
        <rFont val="Calibri"/>
        <family val="2"/>
        <scheme val="minor"/>
      </rPr>
      <t>w</t>
    </r>
    <r>
      <rPr>
        <sz val="10"/>
        <color indexed="10"/>
        <rFont val="Calibri"/>
        <family val="2"/>
        <scheme val="minor"/>
      </rPr>
      <t xml:space="preserve"> 21</t>
    </r>
  </si>
  <si>
    <t>Panzerschlacht!</t>
  </si>
  <si>
    <t>Near Burbulatavo, Russia</t>
  </si>
  <si>
    <t>Light Woods (B35) w A: Tr3</t>
  </si>
  <si>
    <t>GS, WC w D: Tr6, hd3, MC1 w A: Air1</t>
  </si>
  <si>
    <t>Alcazar!</t>
  </si>
  <si>
    <t>42 w 12 w 44</t>
  </si>
  <si>
    <t>Ov1 w D: Assault Fire (A7.36), Tr2 w A: Tr5, MC2</t>
  </si>
  <si>
    <t>Inainte!</t>
  </si>
  <si>
    <t>Filiberta, Russia</t>
  </si>
  <si>
    <t>The Battle of Algiers</t>
  </si>
  <si>
    <t>Algiers, Algeria</t>
  </si>
  <si>
    <t>20 Years Later…</t>
  </si>
  <si>
    <t>Berensdorf, Germany</t>
  </si>
  <si>
    <r>
      <rPr>
        <sz val="10"/>
        <color rgb="FFFF0000"/>
        <rFont val="Calibri"/>
        <family val="2"/>
        <scheme val="minor"/>
      </rPr>
      <t>46</t>
    </r>
    <r>
      <rPr>
        <sz val="10"/>
        <color indexed="10"/>
        <rFont val="Calibri"/>
        <family val="2"/>
        <scheme val="minor"/>
      </rPr>
      <t xml:space="preserve"> </t>
    </r>
    <r>
      <rPr>
        <sz val="10"/>
        <rFont val="Calibri"/>
        <family val="2"/>
        <scheme val="minor"/>
      </rPr>
      <t>w</t>
    </r>
    <r>
      <rPr>
        <sz val="10"/>
        <color indexed="10"/>
        <rFont val="Calibri"/>
        <family val="2"/>
        <scheme val="minor"/>
      </rPr>
      <t xml:space="preserve"> 42</t>
    </r>
  </si>
  <si>
    <t>Summer Duty</t>
  </si>
  <si>
    <t>Hands off the Loot!</t>
  </si>
  <si>
    <t>Near Paulhac, France</t>
  </si>
  <si>
    <t>D: Partisans (A2524), Fanatic (A10.8), AF (A7.36)</t>
  </si>
  <si>
    <r>
      <t>2</t>
    </r>
    <r>
      <rPr>
        <vertAlign val="superscript"/>
        <sz val="10"/>
        <rFont val="Calibri"/>
        <family val="2"/>
        <scheme val="minor"/>
      </rPr>
      <t xml:space="preserve"> eme</t>
    </r>
    <r>
      <rPr>
        <sz val="10"/>
        <rFont val="Calibri"/>
        <family val="2"/>
        <scheme val="minor"/>
      </rPr>
      <t xml:space="preserve"> Compagnie du Mont-Mouchet</t>
    </r>
  </si>
  <si>
    <t>Balkan-Kessel</t>
  </si>
  <si>
    <r>
      <t>While I highly recommend</t>
    </r>
    <r>
      <rPr>
        <b/>
        <i/>
        <sz val="10"/>
        <color indexed="9"/>
        <rFont val="Arial"/>
        <family val="2"/>
      </rPr>
      <t xml:space="preserve"> Dave Ramsey's ASL Scenario Archive</t>
    </r>
    <r>
      <rPr>
        <sz val="10"/>
        <color indexed="9"/>
        <rFont val="Arial"/>
        <family val="2"/>
      </rPr>
      <t xml:space="preserve"> site, sometimes having an Excel spreadsheet to manipulate as you please is helpful.  You can also try </t>
    </r>
    <r>
      <rPr>
        <b/>
        <i/>
        <sz val="10"/>
        <color indexed="9"/>
        <rFont val="Arial"/>
        <family val="2"/>
      </rPr>
      <t>Paul Dutram's Master Scenario List</t>
    </r>
    <r>
      <rPr>
        <sz val="10"/>
        <color indexed="9"/>
        <rFont val="Arial"/>
        <family val="2"/>
      </rPr>
      <t xml:space="preserve"> for a similar spreadsheet of ASL scenarios. Mark Pitcavage's, </t>
    </r>
    <r>
      <rPr>
        <b/>
        <i/>
        <sz val="10"/>
        <color indexed="9"/>
        <rFont val="Arial"/>
        <family val="2"/>
      </rPr>
      <t xml:space="preserve">Desperation Morale </t>
    </r>
    <r>
      <rPr>
        <sz val="10"/>
        <color indexed="9"/>
        <rFont val="Arial"/>
        <family val="2"/>
      </rPr>
      <t>website, is an invaluable source for module content and product reviews. The abbreviations page will track the number of times a certain Theater of Operations and each rules item tracked &amp; appear in a scenario.</t>
    </r>
  </si>
  <si>
    <r>
      <t xml:space="preserve"> Russian/ 21</t>
    </r>
    <r>
      <rPr>
        <vertAlign val="superscript"/>
        <sz val="10"/>
        <rFont val="Calibri"/>
        <family val="2"/>
        <scheme val="minor"/>
      </rPr>
      <t xml:space="preserve"> st </t>
    </r>
    <r>
      <rPr>
        <sz val="10"/>
        <rFont val="Calibri"/>
        <family val="2"/>
        <scheme val="minor"/>
      </rPr>
      <t>Serbian Krakjina Division</t>
    </r>
    <r>
      <rPr>
        <vertAlign val="superscript"/>
        <sz val="10"/>
        <rFont val="Calibri"/>
        <family val="2"/>
        <scheme val="minor"/>
      </rPr>
      <t xml:space="preserve"> 12, I</t>
    </r>
  </si>
  <si>
    <r>
      <rPr>
        <sz val="10"/>
        <color rgb="FFFF0000"/>
        <rFont val="Calibri"/>
        <family val="2"/>
        <scheme val="minor"/>
      </rPr>
      <t>57</t>
    </r>
    <r>
      <rPr>
        <sz val="10"/>
        <color indexed="10"/>
        <rFont val="Calibri"/>
        <family val="2"/>
        <scheme val="minor"/>
      </rPr>
      <t xml:space="preserve"> </t>
    </r>
    <r>
      <rPr>
        <sz val="10"/>
        <rFont val="Calibri"/>
        <family val="2"/>
        <scheme val="minor"/>
      </rPr>
      <t>w</t>
    </r>
    <r>
      <rPr>
        <sz val="10"/>
        <color indexed="10"/>
        <rFont val="Calibri"/>
        <family val="2"/>
        <scheme val="minor"/>
      </rPr>
      <t xml:space="preserve"> 22</t>
    </r>
  </si>
  <si>
    <r>
      <t xml:space="preserve">German </t>
    </r>
    <r>
      <rPr>
        <vertAlign val="superscript"/>
        <sz val="10"/>
        <rFont val="Calibri"/>
        <family val="2"/>
        <scheme val="minor"/>
      </rPr>
      <t>B, I</t>
    </r>
  </si>
  <si>
    <t>Prisoner Interrogation (E2.1) w D: Air1, MC3</t>
  </si>
  <si>
    <t>Civilian Interrogation (E2.4) w A: Air1</t>
  </si>
  <si>
    <t>A Fine Mess…</t>
  </si>
  <si>
    <r>
      <t xml:space="preserve">14 </t>
    </r>
    <r>
      <rPr>
        <sz val="10"/>
        <rFont val="Calibri"/>
        <family val="2"/>
        <scheme val="minor"/>
      </rPr>
      <t>w</t>
    </r>
    <r>
      <rPr>
        <sz val="10"/>
        <color indexed="10"/>
        <rFont val="Calibri"/>
        <family val="2"/>
        <scheme val="minor"/>
      </rPr>
      <t xml:space="preserve"> 11</t>
    </r>
  </si>
  <si>
    <t>Thugny-Trugny</t>
  </si>
  <si>
    <t>Thugny-Trugny, France</t>
  </si>
  <si>
    <t>D27-29/ A25</t>
  </si>
  <si>
    <t>D: MC6 or Cav6</t>
  </si>
  <si>
    <t>Spain's Crusaders</t>
  </si>
  <si>
    <r>
      <t xml:space="preserve">Spanish Blue Devils </t>
    </r>
    <r>
      <rPr>
        <vertAlign val="superscript"/>
        <sz val="10"/>
        <rFont val="Calibri"/>
        <family val="2"/>
        <scheme val="minor"/>
      </rPr>
      <t>G</t>
    </r>
  </si>
  <si>
    <t>Sitno, Russia</t>
  </si>
  <si>
    <t>End of the Rope…</t>
  </si>
  <si>
    <t>Near Stanley-Mound, Hong Kong</t>
  </si>
  <si>
    <r>
      <t xml:space="preserve">4 </t>
    </r>
    <r>
      <rPr>
        <sz val="10"/>
        <rFont val="Calibri"/>
        <family val="2"/>
        <scheme val="minor"/>
      </rPr>
      <t>w</t>
    </r>
    <r>
      <rPr>
        <sz val="10"/>
        <color indexed="10"/>
        <rFont val="Calibri"/>
        <family val="2"/>
        <scheme val="minor"/>
      </rPr>
      <t xml:space="preserve"> 2</t>
    </r>
  </si>
  <si>
    <t>Rain (E3.51), PTO - LJ</t>
  </si>
  <si>
    <r>
      <t xml:space="preserve">Commonwealth </t>
    </r>
    <r>
      <rPr>
        <vertAlign val="superscript"/>
        <sz val="10"/>
        <rFont val="Calibri"/>
        <family val="2"/>
        <scheme val="minor"/>
      </rPr>
      <t>B, 1</t>
    </r>
  </si>
  <si>
    <t>Revenge at Saint-Julien</t>
  </si>
  <si>
    <r>
      <t xml:space="preserve">elements Maquis de Dodorgne &amp; Vilambarde </t>
    </r>
    <r>
      <rPr>
        <vertAlign val="superscript"/>
        <sz val="10"/>
        <rFont val="Calibri"/>
        <family val="2"/>
        <scheme val="minor"/>
      </rPr>
      <t>12</t>
    </r>
  </si>
  <si>
    <t>Saint-Julien, France</t>
  </si>
  <si>
    <t>NQ, Civilian Interrogation (E2.4)</t>
  </si>
  <si>
    <r>
      <t xml:space="preserve">elements (Kosaken) Grenadier Regt 360 </t>
    </r>
    <r>
      <rPr>
        <vertAlign val="superscript"/>
        <sz val="10"/>
        <rFont val="Calibri"/>
        <family val="2"/>
        <scheme val="minor"/>
      </rPr>
      <t>G</t>
    </r>
  </si>
  <si>
    <t>The Lock of Colmar</t>
  </si>
  <si>
    <r>
      <t xml:space="preserve">American/ Free French </t>
    </r>
    <r>
      <rPr>
        <vertAlign val="superscript"/>
        <sz val="10"/>
        <rFont val="Calibri"/>
        <family val="2"/>
        <scheme val="minor"/>
      </rPr>
      <t>B</t>
    </r>
  </si>
  <si>
    <t>Kayserberg, France</t>
  </si>
  <si>
    <r>
      <t xml:space="preserve">81 </t>
    </r>
    <r>
      <rPr>
        <sz val="10"/>
        <rFont val="Calibri"/>
        <family val="2"/>
        <scheme val="minor"/>
      </rPr>
      <t>w</t>
    </r>
    <r>
      <rPr>
        <sz val="10"/>
        <color indexed="10"/>
        <rFont val="Calibri"/>
        <family val="2"/>
        <scheme val="minor"/>
      </rPr>
      <t xml:space="preserve"> 71</t>
    </r>
  </si>
  <si>
    <t>GS, Vineyard (B12.7) w D: FB1 w A: Allied Troops (A10.7)</t>
  </si>
  <si>
    <t>Rise of the Viet Minh</t>
  </si>
  <si>
    <t>Dong Mu, Indochina</t>
  </si>
  <si>
    <t>36 w 50</t>
  </si>
  <si>
    <t>PTO - LJ w A: hd3</t>
  </si>
  <si>
    <r>
      <t xml:space="preserve">Viet Minh Partisans </t>
    </r>
    <r>
      <rPr>
        <vertAlign val="superscript"/>
        <sz val="10"/>
        <rFont val="Calibri"/>
        <family val="2"/>
        <scheme val="minor"/>
      </rPr>
      <t>C, R</t>
    </r>
  </si>
  <si>
    <t>Former Foes</t>
  </si>
  <si>
    <t>British/ Japanese</t>
  </si>
  <si>
    <t xml:space="preserve">Xuan Loc, Northeast of Saigon, Indochina </t>
  </si>
  <si>
    <t>53 w 49</t>
  </si>
  <si>
    <r>
      <t xml:space="preserve">Viet Minh Partisans </t>
    </r>
    <r>
      <rPr>
        <vertAlign val="superscript"/>
        <sz val="10"/>
        <rFont val="Calibri"/>
        <family val="2"/>
        <scheme val="minor"/>
      </rPr>
      <t>3</t>
    </r>
  </si>
  <si>
    <t>HASL Module 3: The Fight for Seoul</t>
  </si>
  <si>
    <t>FT#</t>
  </si>
  <si>
    <t>Le Franc Tireur's Historical Module #</t>
  </si>
  <si>
    <t>FT S1</t>
  </si>
  <si>
    <t>FT S2</t>
  </si>
  <si>
    <t>FT S3</t>
  </si>
  <si>
    <t>FT S4</t>
  </si>
  <si>
    <t>FT S5</t>
  </si>
  <si>
    <t>FT S6</t>
  </si>
  <si>
    <t>FT S7</t>
  </si>
  <si>
    <t>FT S8</t>
  </si>
  <si>
    <t>FT S9</t>
  </si>
  <si>
    <t>FT S10</t>
  </si>
  <si>
    <t>Sights on Seoul</t>
  </si>
  <si>
    <t xml:space="preserve">LFT: Fight for Seoul Seoul </t>
  </si>
  <si>
    <t>Besting Basilone</t>
  </si>
  <si>
    <t>D21/ A43</t>
  </si>
  <si>
    <t>Last Stand on An-San</t>
  </si>
  <si>
    <t>Dilemma on Ma Po Boulevard</t>
  </si>
  <si>
    <t>Railyard Rumble</t>
  </si>
  <si>
    <t>At the Races with Dark Horse Six</t>
  </si>
  <si>
    <t>Look like the Fourth of July</t>
  </si>
  <si>
    <t>Changing the Guard at Nandeamun</t>
  </si>
  <si>
    <t>A1-2</t>
  </si>
  <si>
    <t>D17/ A14-15</t>
  </si>
  <si>
    <t>Cowboys and Indians</t>
  </si>
  <si>
    <r>
      <t xml:space="preserve">Republic of Korea (KMC) </t>
    </r>
    <r>
      <rPr>
        <vertAlign val="superscript"/>
        <sz val="10"/>
        <rFont val="Calibri"/>
        <family val="2"/>
        <scheme val="minor"/>
      </rPr>
      <t>13</t>
    </r>
  </si>
  <si>
    <t>Liberte Call</t>
  </si>
  <si>
    <r>
      <t xml:space="preserve">American (USMC)/ Republic of Korea (KMC) </t>
    </r>
    <r>
      <rPr>
        <vertAlign val="superscript"/>
        <sz val="10"/>
        <rFont val="Calibri"/>
        <family val="2"/>
        <scheme val="minor"/>
      </rPr>
      <t>13</t>
    </r>
  </si>
  <si>
    <t>Mired</t>
  </si>
  <si>
    <t>FT SmR1</t>
  </si>
  <si>
    <t>LFT: Fight for Seoul Smith's Ridge</t>
  </si>
  <si>
    <t>FT SmR2</t>
  </si>
  <si>
    <t>FT SmR3</t>
  </si>
  <si>
    <t>FT SmR4</t>
  </si>
  <si>
    <t>FT SmR5</t>
  </si>
  <si>
    <t>FT SmR6</t>
  </si>
  <si>
    <t>FT SmR7</t>
  </si>
  <si>
    <t>FT SmR8</t>
  </si>
  <si>
    <t>FT SmR9</t>
  </si>
  <si>
    <t>FT SmR10</t>
  </si>
  <si>
    <t>FT SmR11</t>
  </si>
  <si>
    <t>LFT: FFS Smith's Ridge rules in effect</t>
  </si>
  <si>
    <t>LFT: FFS Seoul rules in effect</t>
  </si>
  <si>
    <t>LFT: FFS Seoul rules in effect w D: FB3</t>
  </si>
  <si>
    <t>LFT: FFS Seoul rules in effect w A: AS</t>
  </si>
  <si>
    <t>LFT: FFS Seoul rules in effect w D: FB2</t>
  </si>
  <si>
    <t>LFT: FFS Seoul rules in effect, LV Hindrance w D: FB3, MOL w A: Air2</t>
  </si>
  <si>
    <t>LFT: FFS Seoul rules in effect, LV Hindrance w D: MOL, Tr1</t>
  </si>
  <si>
    <t>LFT: FFS Seoul rules in effect, LV Hindrance w D: FB1, BT</t>
  </si>
  <si>
    <t>LFT: FFS Seoul rules in effect, LV Hindrance w D: MOL, BT, FB0-2</t>
  </si>
  <si>
    <t>LFT: FFS Seoul rules in effect, LV Hindrance w D: AS</t>
  </si>
  <si>
    <t>LFT: FFS Seoul rules in effect, LV Hindrance</t>
  </si>
  <si>
    <t>Fenton's Foe</t>
  </si>
  <si>
    <t>Hill 105-S, On the Southwestern outskirts of Seoul, South Korea</t>
  </si>
  <si>
    <t>Kung-Dong, On the Western outskirts of Seoul, South Korea</t>
  </si>
  <si>
    <t>D19-22/ A37</t>
  </si>
  <si>
    <t>LFT: FFS Smith's Ridge rules in effect w A: Air4</t>
  </si>
  <si>
    <t>In Min's Gin</t>
  </si>
  <si>
    <t>Passage of Time</t>
  </si>
  <si>
    <t>D27/ A44</t>
  </si>
  <si>
    <t>LFT: FFS Smith's Ridge rules in effect, Soft Ground (D8.21)</t>
  </si>
  <si>
    <t>Fox on the Hill</t>
  </si>
  <si>
    <t>Hill 56, On the Western outskirts of Seoul, South Korea</t>
  </si>
  <si>
    <t>LFT: FFS Smith's Ridge rules in effect w A: Bayonet Charge (W6)</t>
  </si>
  <si>
    <t>Fox's Fretful Night</t>
  </si>
  <si>
    <t>LFT: FFS Smith's Ridge rules in effect w A: HS Infantry Overrun (W7.6)</t>
  </si>
  <si>
    <t>Fightin' over the Finger</t>
  </si>
  <si>
    <t>East of Hill 56, On the Western outskirts of Seoul, South Korea</t>
  </si>
  <si>
    <t>Smith's Ridge</t>
  </si>
  <si>
    <t>LFT: FFS Smith's Ridge rules in effect w A: Walking Wounded (ABtF CG SSR19), Air1</t>
  </si>
  <si>
    <t>LFT: FFS Smith's Ridge rules in effect, LV Hindrance w A: Air4, Bayonet Charge (W6)</t>
  </si>
  <si>
    <t>Puller's Pugilists</t>
  </si>
  <si>
    <t>Sogang, On the Western outskirts of Seoul, South Korea</t>
  </si>
  <si>
    <t>Hotheaded Treadheads</t>
  </si>
  <si>
    <t>Hill 105-S, On the Western outskirts of Seoul, South Korea</t>
  </si>
  <si>
    <t>Whoa Nellie!</t>
  </si>
  <si>
    <t>Hill 72, On the Western outskirts of Seoul, South Korea</t>
  </si>
  <si>
    <t>D30/ A22</t>
  </si>
  <si>
    <t>LFT: FFS Smith's Ridge rules in effect w D: BT w A: Air3</t>
  </si>
  <si>
    <t>Smith's Ridge CG I</t>
  </si>
  <si>
    <t>FT FFS CG1</t>
  </si>
  <si>
    <t>The Hills immediately West of Seoul, South Korea</t>
  </si>
  <si>
    <t>LFT: FFS Smith's Ridge &amp; FFS CG rules in effect</t>
  </si>
  <si>
    <t>Battle of the Barricades CGII</t>
  </si>
  <si>
    <t>FT FFS CGII</t>
  </si>
  <si>
    <t>LFT: FFS Smith's Ridge rules in effect w D: BT</t>
  </si>
  <si>
    <t>Leningrad 1: Brandenburger Bridgehead</t>
  </si>
  <si>
    <t>Len 1</t>
  </si>
  <si>
    <t>Len 2</t>
  </si>
  <si>
    <t>Len 3</t>
  </si>
  <si>
    <t>Len 4</t>
  </si>
  <si>
    <t>Len 5</t>
  </si>
  <si>
    <t>Len 6</t>
  </si>
  <si>
    <t>Len 7</t>
  </si>
  <si>
    <t>Len 8</t>
  </si>
  <si>
    <t>Len 9</t>
  </si>
  <si>
    <t xml:space="preserve"> Len 10</t>
  </si>
  <si>
    <t>Len 11</t>
  </si>
  <si>
    <t>Len 12</t>
  </si>
  <si>
    <t>Len 13</t>
  </si>
  <si>
    <t>Len 14</t>
  </si>
  <si>
    <t>Len 15</t>
  </si>
  <si>
    <t>Len 16</t>
  </si>
  <si>
    <t>Leningrad 1 &amp; 2 SSR's are in effect</t>
  </si>
  <si>
    <t>Brandenburger Bridgehead</t>
  </si>
  <si>
    <t>Muravina, Russia</t>
  </si>
  <si>
    <t>Leningrad 1 &amp; 2 SSR's are in effect w A: Tr3</t>
  </si>
  <si>
    <t>Ivanovskoye, Russia</t>
  </si>
  <si>
    <t>D26/ A60</t>
  </si>
  <si>
    <t>Leningrad 1 &amp; 2 SSR's are in effect w A: Air3</t>
  </si>
  <si>
    <t>Manslaughter in the 2nd Degree</t>
  </si>
  <si>
    <t>Vorishilov's Counter-Attack</t>
  </si>
  <si>
    <t>D57/ A50</t>
  </si>
  <si>
    <t>D58/ A116</t>
  </si>
  <si>
    <t>157 Russians</t>
  </si>
  <si>
    <t>Leningrad 1 &amp; 2 SSR's are in effect w D: Tr4</t>
  </si>
  <si>
    <t>Two Companies - Two Bridges</t>
  </si>
  <si>
    <t>Porecheye, Russia</t>
  </si>
  <si>
    <t>D11/ A30</t>
  </si>
  <si>
    <t>Leningrad 1 &amp; 2 SSR's are in effect w A: hd1</t>
  </si>
  <si>
    <t>Davis and Kliment Voroshilov</t>
  </si>
  <si>
    <t>Smashing the Head</t>
  </si>
  <si>
    <t>D12/ A34</t>
  </si>
  <si>
    <t>Leningrad 1 &amp; 2 SSR's are in effect w D: FB3</t>
  </si>
  <si>
    <t>Leningrad 2: Thunder on the Luga</t>
  </si>
  <si>
    <t>Night on the Lake</t>
  </si>
  <si>
    <r>
      <t xml:space="preserve">Len 1 </t>
    </r>
    <r>
      <rPr>
        <sz val="10"/>
        <rFont val="Calibri"/>
        <family val="2"/>
        <scheme val="minor"/>
      </rPr>
      <t>w</t>
    </r>
    <r>
      <rPr>
        <sz val="10"/>
        <color rgb="FFFF0000"/>
        <rFont val="Calibri"/>
        <family val="2"/>
        <scheme val="minor"/>
      </rPr>
      <t xml:space="preserve"> Len 2</t>
    </r>
  </si>
  <si>
    <t>Leningrad 1 &amp; 2 SSR's are in effect w A: AB10</t>
  </si>
  <si>
    <t>Len Bonus 1</t>
  </si>
  <si>
    <t>Arctic Foxes</t>
  </si>
  <si>
    <t>Leningrad 1 &amp; 2 SSR's are in effect, Mudflats (B16.7) w A: Air2</t>
  </si>
  <si>
    <t>Raus's Relief</t>
  </si>
  <si>
    <t>Dolgaya, Russia</t>
  </si>
  <si>
    <t>LG1 w LG3</t>
  </si>
  <si>
    <t>Leningrad 1 &amp; 2 SSR's are in effect w A: MC12</t>
  </si>
  <si>
    <t>Thunder on the Luga</t>
  </si>
  <si>
    <t>Len 1 w Len 2</t>
  </si>
  <si>
    <t>D17/ A48</t>
  </si>
  <si>
    <t>D112/ A107</t>
  </si>
  <si>
    <t>Leningrad 1 &amp; 2 SSR's are in effect w A: Tr15</t>
  </si>
  <si>
    <t>Bloody Road to Yurki</t>
  </si>
  <si>
    <t>Between Ivanoskoye and Yurki, Russia</t>
  </si>
  <si>
    <r>
      <t xml:space="preserve">Len </t>
    </r>
    <r>
      <rPr>
        <sz val="10"/>
        <rFont val="Calibri"/>
        <family val="2"/>
        <scheme val="minor"/>
      </rPr>
      <t xml:space="preserve">w </t>
    </r>
    <r>
      <rPr>
        <sz val="10"/>
        <color rgb="FFFF0000"/>
        <rFont val="Calibri"/>
        <family val="2"/>
        <scheme val="minor"/>
      </rPr>
      <t>Len 2</t>
    </r>
  </si>
  <si>
    <t>Creatures from the Swamp</t>
  </si>
  <si>
    <t>Between Porecheye and Yurki, Russia</t>
  </si>
  <si>
    <t>Leningrad 1 &amp; 2 SSR's are in effect, LV Hindrance</t>
  </si>
  <si>
    <t>Assaulting the Yurki Line</t>
  </si>
  <si>
    <t>Yurki, Russia</t>
  </si>
  <si>
    <t>D54/ A60</t>
  </si>
  <si>
    <t>Voroshilov Arrives</t>
  </si>
  <si>
    <t>Yorki, Russia</t>
  </si>
  <si>
    <t>Leningrad 1 &amp; 2 SSR's are in effect w D: Dug-In Tank (D9.5) w A: Tr11</t>
  </si>
  <si>
    <t>Air Strike</t>
  </si>
  <si>
    <t>Yastrebina, Russia</t>
  </si>
  <si>
    <t>LG1 w LG2</t>
  </si>
  <si>
    <t>New England Volunteers Pack 1</t>
  </si>
  <si>
    <t>New England Volunteers</t>
  </si>
  <si>
    <t>NEV 1</t>
  </si>
  <si>
    <t>NEV 2</t>
  </si>
  <si>
    <t>NEV 3</t>
  </si>
  <si>
    <t>NEV 4</t>
  </si>
  <si>
    <t>NEV 5</t>
  </si>
  <si>
    <t>Taking San Stefano</t>
  </si>
  <si>
    <t>San Stefano, Siciliy</t>
  </si>
  <si>
    <t>Bridgehead over the Venta</t>
  </si>
  <si>
    <t>Tryskiai, Lithuania</t>
  </si>
  <si>
    <t>.50</t>
  </si>
  <si>
    <t>Battle in the Ardennes</t>
  </si>
  <si>
    <t>East of St Vith, Belgium</t>
  </si>
  <si>
    <r>
      <rPr>
        <sz val="10"/>
        <color rgb="FFFF0000"/>
        <rFont val="Calibri"/>
        <family val="2"/>
        <scheme val="minor"/>
      </rPr>
      <t>z</t>
    </r>
    <r>
      <rPr>
        <sz val="10"/>
        <rFont val="Calibri"/>
        <family val="2"/>
        <scheme val="minor"/>
      </rPr>
      <t xml:space="preserve"> w </t>
    </r>
    <r>
      <rPr>
        <sz val="10"/>
        <color rgb="FFFF0000"/>
        <rFont val="Calibri"/>
        <family val="2"/>
        <scheme val="minor"/>
      </rPr>
      <t>y</t>
    </r>
  </si>
  <si>
    <t>Hedgehog</t>
  </si>
  <si>
    <t>Syrzewo, Russia</t>
  </si>
  <si>
    <t>The Factory 'Aprilia'</t>
  </si>
  <si>
    <t>Arilia, Italy</t>
  </si>
  <si>
    <t>Hot Stove 1: The Mother of Battle</t>
  </si>
  <si>
    <t>Along the Road to Slavyansk</t>
  </si>
  <si>
    <t>HS1 1</t>
  </si>
  <si>
    <t>HS! 2</t>
  </si>
  <si>
    <t>HS1 3</t>
  </si>
  <si>
    <t>HS1 4</t>
  </si>
  <si>
    <t>HS1 5</t>
  </si>
  <si>
    <t>HS1 6</t>
  </si>
  <si>
    <t>KhrIstchishche, Russia</t>
  </si>
  <si>
    <t>CH: HS2</t>
  </si>
  <si>
    <t>Russian Alamo at Liepaja</t>
  </si>
  <si>
    <t>Balkan Sunrise</t>
  </si>
  <si>
    <t>CH: MK</t>
  </si>
  <si>
    <t>Roving Panzers</t>
  </si>
  <si>
    <t>Alarm Soldiers</t>
  </si>
  <si>
    <t>Storm Masters</t>
  </si>
  <si>
    <t>Make the Rubble Bounce 1: Stalingrad</t>
  </si>
  <si>
    <t>Rb 2</t>
  </si>
  <si>
    <t>Stalingrad, Soviet Union</t>
  </si>
  <si>
    <t>CH: RB1</t>
  </si>
  <si>
    <t>D: FB2 w A: Air1</t>
  </si>
  <si>
    <t>Street Wisdom</t>
  </si>
  <si>
    <t>Armored Assault</t>
  </si>
  <si>
    <t>Duty Bound</t>
  </si>
  <si>
    <t>Paid Dearly</t>
  </si>
  <si>
    <t>Gaining, Holding Ground</t>
  </si>
  <si>
    <t>SAGA Tournament Scenario 1992 - Paul Seague</t>
  </si>
  <si>
    <t>SAGA92-1</t>
  </si>
  <si>
    <t>SAGA92-2</t>
  </si>
  <si>
    <t>SAGA92-3</t>
  </si>
  <si>
    <t>SAGA92-4</t>
  </si>
  <si>
    <t>SAGA92-5</t>
  </si>
  <si>
    <t>SAGA92-6</t>
  </si>
  <si>
    <t>SAGA92-7</t>
  </si>
  <si>
    <t>SAGA Tournament Scenario 1992</t>
  </si>
  <si>
    <t>Christmas Presents</t>
  </si>
  <si>
    <r>
      <t>1st Special Airborne Supply / Partisans Zebna</t>
    </r>
    <r>
      <rPr>
        <vertAlign val="superscript"/>
        <sz val="10"/>
        <rFont val="Calibri"/>
        <family val="2"/>
        <scheme val="minor"/>
      </rPr>
      <t xml:space="preserve"> 12</t>
    </r>
  </si>
  <si>
    <t>Security Unit Zebna (SS)</t>
  </si>
  <si>
    <t>Zebna, Yugoslavia</t>
  </si>
  <si>
    <t>18 w 32 w 37</t>
  </si>
  <si>
    <t xml:space="preserve">NQ w D: Gl5, Tr7 w A: Tr3 </t>
  </si>
  <si>
    <t>Lucky Phil</t>
  </si>
  <si>
    <r>
      <t>American</t>
    </r>
    <r>
      <rPr>
        <vertAlign val="superscript"/>
        <sz val="10"/>
        <rFont val="Calibri"/>
        <family val="2"/>
        <scheme val="minor"/>
      </rPr>
      <t xml:space="preserve"> J</t>
    </r>
  </si>
  <si>
    <t>34 w 36 w 32</t>
  </si>
  <si>
    <t>Gemes, Malaya</t>
  </si>
  <si>
    <r>
      <rPr>
        <sz val="10"/>
        <color rgb="FFFF0000"/>
        <rFont val="Calibri"/>
        <family val="2"/>
        <scheme val="minor"/>
      </rPr>
      <t>57</t>
    </r>
    <r>
      <rPr>
        <sz val="10"/>
        <rFont val="Calibri"/>
        <family val="2"/>
        <scheme val="minor"/>
      </rPr>
      <t xml:space="preserve"> w </t>
    </r>
    <r>
      <rPr>
        <sz val="10"/>
        <color rgb="FFFF0000"/>
        <rFont val="Calibri"/>
        <family val="2"/>
        <scheme val="minor"/>
      </rPr>
      <t>35</t>
    </r>
  </si>
  <si>
    <t>The RHA at Bay</t>
  </si>
  <si>
    <t>DTO, Light Dust (F11.74) w D: Tr1</t>
  </si>
  <si>
    <t>Chinese (KMT)</t>
  </si>
  <si>
    <r>
      <t>Red Chinese (CCP)</t>
    </r>
    <r>
      <rPr>
        <vertAlign val="superscript"/>
        <sz val="10"/>
        <rFont val="Calibri"/>
        <family val="2"/>
        <scheme val="minor"/>
      </rPr>
      <t xml:space="preserve"> 12 C</t>
    </r>
  </si>
  <si>
    <t>Hsianchow, Norther China</t>
  </si>
  <si>
    <t>Aussie-ASL '96 Pack: PBP2</t>
  </si>
  <si>
    <t>Aussie-ASL '96 Pack: PBP1</t>
  </si>
  <si>
    <t>Aussie-ASL '96 Pack: PBP3</t>
  </si>
  <si>
    <t>JW 5</t>
  </si>
  <si>
    <t>JW 6</t>
  </si>
  <si>
    <t>JW 8</t>
  </si>
  <si>
    <t>JW 9</t>
  </si>
  <si>
    <r>
      <t xml:space="preserve">Tonnerre Mecanique </t>
    </r>
    <r>
      <rPr>
        <i/>
        <sz val="10"/>
        <rFont val="Calibri"/>
        <family val="2"/>
        <scheme val="minor"/>
      </rPr>
      <t>(French)</t>
    </r>
  </si>
  <si>
    <t>They Disembark</t>
  </si>
  <si>
    <t>Near Rossinie, Lithuania</t>
  </si>
  <si>
    <t>The Stuff of Heroes</t>
  </si>
  <si>
    <r>
      <t xml:space="preserve">Russian Guards/ Partisans </t>
    </r>
    <r>
      <rPr>
        <vertAlign val="superscript"/>
        <sz val="10"/>
        <rFont val="Calibri"/>
        <family val="2"/>
        <scheme val="minor"/>
      </rPr>
      <t>12</t>
    </r>
  </si>
  <si>
    <t>USSR</t>
  </si>
  <si>
    <t>Ils Debarquent</t>
  </si>
  <si>
    <t>Tir Au Pigeon</t>
  </si>
  <si>
    <t>L'Etoffe Des Heros</t>
  </si>
  <si>
    <t>Sauvez Le Fuhrer</t>
  </si>
  <si>
    <t>Save the Fuhrer</t>
  </si>
  <si>
    <t>2.5</t>
  </si>
  <si>
    <r>
      <t xml:space="preserve">1 w 14 w </t>
    </r>
    <r>
      <rPr>
        <sz val="10"/>
        <color rgb="FFFF0000"/>
        <rFont val="Calibri"/>
        <family val="2"/>
        <scheme val="minor"/>
      </rPr>
      <t>18</t>
    </r>
  </si>
  <si>
    <t>D: Fanatic (A10.7)</t>
  </si>
  <si>
    <t>4 w 6 w 10 w 13 w 14 w 16 w 17 w 19</t>
  </si>
  <si>
    <t>Le Reprise De Goldap</t>
  </si>
  <si>
    <t>Goldap, Prussia</t>
  </si>
  <si>
    <t>The Recapture of Goldap</t>
  </si>
  <si>
    <t>2 w 17</t>
  </si>
  <si>
    <t>D: AC2 w A: AE, Sappers (H1.23)</t>
  </si>
  <si>
    <t>De Russes En Prusse</t>
  </si>
  <si>
    <t>East Prussia, Germany</t>
  </si>
  <si>
    <t>3 w 14</t>
  </si>
  <si>
    <t>Maressca, Vincent</t>
  </si>
  <si>
    <r>
      <t>Kicking in the Door -</t>
    </r>
    <r>
      <rPr>
        <i/>
        <sz val="10"/>
        <rFont val="Calibri"/>
        <family val="2"/>
        <scheme val="minor"/>
      </rPr>
      <t>version 1.1</t>
    </r>
  </si>
  <si>
    <t>VM1</t>
  </si>
  <si>
    <t>Uebach, Germany</t>
  </si>
  <si>
    <t>CH: Genesis III SSR's, DTO, Sun Blindness (E11.612), LV Hindrance (E3.1) w A: Illumination (E1.9)</t>
  </si>
  <si>
    <t>--- Croix de Guerre {2020 edition} ---</t>
  </si>
  <si>
    <t>Fateful Miscalculations [DN-CG1]</t>
  </si>
  <si>
    <t>Strangers in a Strange Land [{2020 edition} 75]</t>
  </si>
  <si>
    <t>End of the Ninth [{2020 edition} 76]</t>
  </si>
  <si>
    <t>Le Hérisson [{2020 edition} 77]</t>
  </si>
  <si>
    <t>Encounter at Cornimont [{2020 edition} 78]</t>
  </si>
  <si>
    <t>Bridge of the Seven Planets [{2020 edition} 79]</t>
  </si>
  <si>
    <t>Play Ball [{2020 edition} 80]</t>
  </si>
  <si>
    <t>Fratricidal Fighting [{2020 edition} 81]</t>
  </si>
  <si>
    <t>For Honor Alone [{2020 edition} 82]</t>
  </si>
  <si>
    <t>In Front of the Storm [{2020 edition} 231]</t>
  </si>
  <si>
    <t>Chance d'une Affaire [{2020 edition} 232]</t>
  </si>
  <si>
    <t>Failure to Communicate [{2020 edition} 233]</t>
  </si>
  <si>
    <t>Counterstroke at Stonne [{2020 edition} 234]</t>
  </si>
  <si>
    <t>Last Defense Line [{2020 edition} 235]</t>
  </si>
  <si>
    <t>Sudden Death [{2020 edition} 237]</t>
  </si>
  <si>
    <t>Audacity! [{2020 edition} 238]</t>
  </si>
  <si>
    <t>The Last Roadblock [{2020 edition} 240]</t>
  </si>
  <si>
    <t>Triumph Atop Taraldsvikfjell [{2020 edition} 241]</t>
  </si>
  <si>
    <t>Swan Song [{2020 edition} 242]</t>
  </si>
  <si>
    <t>The French Perimeter [{2020 edition} 243]</t>
  </si>
  <si>
    <t>Chateau de Quesnoy [{2020 edition} 244]</t>
  </si>
  <si>
    <t>The Time of Humiliations [{2020 edition} 245]</t>
  </si>
  <si>
    <t>The Army at the Edge of the World [{2020 edition} 246]</t>
  </si>
  <si>
    <t>Just an Illusion [{2020 edition} 247]</t>
  </si>
  <si>
    <t>Siam Sambal [{2020 edition} 248]</t>
  </si>
  <si>
    <t>Showdown in Syria [{2020 edition} 249]</t>
  </si>
  <si>
    <t>The French Decide to Fight [{2020 edition} 250]</t>
  </si>
  <si>
    <t>First Day of Diadem [{2020 edition} 251]</t>
  </si>
  <si>
    <t>Ultimate Treachery [{2020 edition} 252]</t>
  </si>
  <si>
    <t>Prelude: Chabrehez [{2020 edition} DN1]</t>
  </si>
  <si>
    <t>Chasseurs at Yvoir [{2020 edition} DN2]</t>
  </si>
  <si>
    <t>Rommel at the Meuse [{2020 edition} DN3]</t>
  </si>
  <si>
    <t>Chateau de Meez [{2020 edition} DN4]</t>
  </si>
  <si>
    <t>Grande Ferme de Meez [{2020 edition} DN5]</t>
  </si>
  <si>
    <t>Clearing the Heights [{2020 edition} DN6]</t>
  </si>
  <si>
    <t>Saint-Médard After Dark [{2020 edition} DN7]</t>
  </si>
  <si>
    <t>Probing the Bridgehead [{2020 edition} DN8]</t>
  </si>
  <si>
    <t>The Road to Onhaye [{2020 edition} DN9]</t>
  </si>
  <si>
    <t>Finale: Onhaye [{2020 edition} DN10]</t>
  </si>
  <si>
    <t>The Almost Men [{2020 edition} DN11]</t>
  </si>
  <si>
    <t>Combined The Last Bid/Men of Steel [RB5/RO5]</t>
  </si>
  <si>
    <t>Red Factories [RF-I]</t>
  </si>
  <si>
    <t>X-TAG [RO-I]</t>
  </si>
  <si>
    <t>Oktyabr's Hubertus [RO-II]</t>
  </si>
  <si>
    <t>A Party in Our Streets [RO-III]</t>
  </si>
  <si>
    <t>Turned Away [{RF} RB6]</t>
  </si>
  <si>
    <t>The Red House [{RF} RB7]</t>
  </si>
  <si>
    <t>Into the Factory [{RF} RB-I]</t>
  </si>
  <si>
    <t>Operation Hubertus [{RF} RB-II]</t>
  </si>
  <si>
    <t>The Barrikady [{RF} RB-III]</t>
  </si>
  <si>
    <t>Bled White [{RF} RB-IV]</t>
  </si>
  <si>
    <t>EDES</t>
  </si>
  <si>
    <t>--- ASL Starter Kit #4 PTO ---</t>
  </si>
  <si>
    <t>Kawaguchi's Gamble [S64]</t>
  </si>
  <si>
    <t>Take It Back [S65]</t>
  </si>
  <si>
    <t>Bailey's Bridge [S66]</t>
  </si>
  <si>
    <t>Besieged [S67]</t>
  </si>
  <si>
    <t>The End of Their Rope [S68]</t>
  </si>
  <si>
    <t>Stovepipe Funeral [S69]</t>
  </si>
  <si>
    <t>A Sideshow Affair [S70]</t>
  </si>
  <si>
    <t>American Devil [S71]</t>
  </si>
  <si>
    <t>--- Action Pack 14: Oktoberfest XXXIV ---</t>
  </si>
  <si>
    <t>Night of Nights [AP132]</t>
  </si>
  <si>
    <t>Two the Hard Way [AP133]</t>
  </si>
  <si>
    <t>Death Takes a Toll [AP134]</t>
  </si>
  <si>
    <t>Fuller's Folly [AP135]</t>
  </si>
  <si>
    <t>Second to None [AP136]</t>
  </si>
  <si>
    <t>Fear Naught [AP137]</t>
  </si>
  <si>
    <t>Red Horse Recon [AP138]</t>
  </si>
  <si>
    <t>Emergency Surgery [AP139]</t>
  </si>
  <si>
    <t>Misty Morning Mayhem [AP140]</t>
  </si>
  <si>
    <t>Currie's Favor [AP141]</t>
  </si>
  <si>
    <t>The Closer [AP142]</t>
  </si>
  <si>
    <t>Late for Chow [AP143]</t>
  </si>
  <si>
    <t>Hill 192 Micro Campaign Game [Hill192-CG]</t>
  </si>
  <si>
    <t>--- Afrikakorps 11: Hellfire pass and beyond ---</t>
  </si>
  <si>
    <t>Setback at El Adem [AK84]</t>
  </si>
  <si>
    <t>The Pastor's Punch [AK85]</t>
  </si>
  <si>
    <t>Jock Column [AK86]</t>
  </si>
  <si>
    <t>The "Bengazi Handicap" [AK87]</t>
  </si>
  <si>
    <t>Teufelgarten [AK88]</t>
  </si>
  <si>
    <t>Day of High Danger [AK89]</t>
  </si>
  <si>
    <t>Djebel El Rahr Holdouts [AK90]</t>
  </si>
  <si>
    <t>El Duda Knights [AK91]</t>
  </si>
  <si>
    <t>--- ASL Open ---</t>
  </si>
  <si>
    <t>Streets of Stalingrad [OPEN3]</t>
  </si>
  <si>
    <t>--- Austin Tournament Pack ---</t>
  </si>
  <si>
    <t>Elsenborn Ridge [OTT1]</t>
  </si>
  <si>
    <t>House of Cards [OTT2]</t>
  </si>
  <si>
    <t>The Pied Pipers [OTT3]</t>
  </si>
  <si>
    <t>Hell Freezes Over [OTT4]</t>
  </si>
  <si>
    <t>Enemy of My Enemy [OTT5]</t>
  </si>
  <si>
    <t>The Middle of Nowhere [OTT6]</t>
  </si>
  <si>
    <t>Hit and Run [OTT7]</t>
  </si>
  <si>
    <t>All the King's Horses [OTT8]</t>
  </si>
  <si>
    <t>The Clearing [OTT9]</t>
  </si>
  <si>
    <t>--- Banzai!! ---</t>
  </si>
  <si>
    <t>Osan Again [SKSD-01]</t>
  </si>
  <si>
    <t>We Might Have Something Here [SKSD-02]</t>
  </si>
  <si>
    <t>Red, Red, Wine [SKSD-03]</t>
  </si>
  <si>
    <t>Sweeping the Bowling Alley [SKSD-04]</t>
  </si>
  <si>
    <t>--- The Battle of Königsberg: The Bear's revenge ---</t>
  </si>
  <si>
    <t>Advance To The Pregel [KBR1]</t>
  </si>
  <si>
    <t>To The Yard [KBR2]</t>
  </si>
  <si>
    <t>Picking Up Freight [KBR3]</t>
  </si>
  <si>
    <t>Officers' Mess [KBR4]</t>
  </si>
  <si>
    <t>Artillery Economy Building [KBR5]</t>
  </si>
  <si>
    <t>Taken to Court [KBR6]</t>
  </si>
  <si>
    <t>The Aubagne Bottleneck Must Pop [ASLSKB1]</t>
  </si>
  <si>
    <t>Hill Sweet Blues [ASLSKB2]</t>
  </si>
  <si>
    <t>Avanti Gurkhas [ASLSKB3]</t>
  </si>
  <si>
    <t>On to Montebourg-1 (Ecausseville) [ASLSKB5]</t>
  </si>
  <si>
    <t>On to Montebourg-2 (Le Ham) [ASLSKB6]</t>
  </si>
  <si>
    <t>--- Behind the Beachhead ---</t>
  </si>
  <si>
    <t>Road to Isgny [BtB A1]</t>
  </si>
  <si>
    <t>Crossroad Showdown [BtB C3]</t>
  </si>
  <si>
    <t>--- Deluxe ASL Redux ---</t>
  </si>
  <si>
    <t>Guryev's Headquarters [{Redux} D1]</t>
  </si>
  <si>
    <t>Berserk! [{Redux} D2]</t>
  </si>
  <si>
    <t>Storming the Factory [{Redux} D3]</t>
  </si>
  <si>
    <t>First to Strike [{Redux} D4]</t>
  </si>
  <si>
    <t>Little Stalingrad [{Redux} D5]</t>
  </si>
  <si>
    <t>Draconian Measures [{Redux} D6]</t>
  </si>
  <si>
    <t>With Flame and Shell [{Redux} D7]</t>
  </si>
  <si>
    <t>The Schoolhouse [{Redux} D8]</t>
  </si>
  <si>
    <t>Preparing the Way [{Redux} D9]</t>
  </si>
  <si>
    <t>The Final Battle [{Redux} D10]</t>
  </si>
  <si>
    <t>Ripe Pickings [{Redux} D11]</t>
  </si>
  <si>
    <t>Repulsed [{Redux} D12]</t>
  </si>
  <si>
    <t>Bogged Down [{Redux} D13]</t>
  </si>
  <si>
    <t>Buying the Farm [{Redux} D14]</t>
  </si>
  <si>
    <t>Barkman's Corner [{Redux} D15]</t>
  </si>
  <si>
    <t>Clay Pigeons [{Redux} D16]</t>
  </si>
  <si>
    <t>They're Coming [{Redux} D17]</t>
  </si>
  <si>
    <t>King of the Hill [{Redux} D18]</t>
  </si>
  <si>
    <t>The Mailed Fist [{Redux} D19]</t>
  </si>
  <si>
    <t>Smoke the Kents! [{Redux} D20]</t>
  </si>
  <si>
    <t>Headhunting for Bloody Huns [{Redux} D21]</t>
  </si>
  <si>
    <t>In the Old Tradition [{Redux} D22]</t>
  </si>
  <si>
    <t>The Tiger of Toungoo [{Redux} D23]</t>
  </si>
  <si>
    <t>Back to School [{Redux} D24]</t>
  </si>
  <si>
    <t>Sicilian Midnight [{Redux} D25]</t>
  </si>
  <si>
    <t>The Kiwis Attack [{Redux} D26]</t>
  </si>
  <si>
    <t>Royal Marines [{Redux} D27]</t>
  </si>
  <si>
    <t>The Island [{Redux} D28]</t>
  </si>
  <si>
    <t>Lehr Sanction [{Redux} D29]</t>
  </si>
  <si>
    <t>The Road to St. Lo [{Redux} D30]</t>
  </si>
  <si>
    <t>St. Barthelemy Bash [{Redux} D31]</t>
  </si>
  <si>
    <t>Charging Chaumont [{Redux} D32]</t>
  </si>
  <si>
    <t>Cobra Kings [{Redux} D33]</t>
  </si>
  <si>
    <t>To the Last Man [{Redux} D34]</t>
  </si>
  <si>
    <t>Intimate War [{Redux} D35]</t>
  </si>
  <si>
    <t>Mayhem in Manila [{Redux} D36]</t>
  </si>
  <si>
    <t>Brave Little Emchas [{Redux} D37]</t>
  </si>
  <si>
    <t>Himmler's House [{Redux} D38]</t>
  </si>
  <si>
    <t>Bandits and Bolsheviks [DB147]</t>
  </si>
  <si>
    <t>Melee for Hill 700 [DB148]</t>
  </si>
  <si>
    <t>Three Little Bridges [DB149]</t>
  </si>
  <si>
    <t>Fallschirmjäger Graveyard [DB150]</t>
  </si>
  <si>
    <t>--- Fight for Seoul ---</t>
  </si>
  <si>
    <t>Smith's Ridge [FFS-CG1]</t>
  </si>
  <si>
    <t>American/South Korean</t>
  </si>
  <si>
    <t>Battle of the Barricades [FFS-CG2]</t>
  </si>
  <si>
    <t>Sights on Seoul [S1]</t>
  </si>
  <si>
    <t>Besting Basilone [S2]</t>
  </si>
  <si>
    <t>Last Stand at An-san [S3]</t>
  </si>
  <si>
    <t>Dilemma on Ma Po Blvd [S4]</t>
  </si>
  <si>
    <t>Rail Yard Rumble [S5]</t>
  </si>
  <si>
    <t>At the Races with Dark Horse Six [S6]</t>
  </si>
  <si>
    <t>Looks Like the Fourth of July [S7]</t>
  </si>
  <si>
    <t>Changing of the Guard at Namdeamun [S8]</t>
  </si>
  <si>
    <t>Cowboys and Indians [S9]</t>
  </si>
  <si>
    <t>Liberté Call [S10]</t>
  </si>
  <si>
    <t>Mired [SmR1]</t>
  </si>
  <si>
    <t>Fenton's Foe [SmR2]</t>
  </si>
  <si>
    <t>In Min's Gun [SmR3]</t>
  </si>
  <si>
    <t>Passage of Lines [SmR4]</t>
  </si>
  <si>
    <t>Fox on the Hill [SmR5]</t>
  </si>
  <si>
    <t>Fox's Fretful Night [SmR6]</t>
  </si>
  <si>
    <t>Fighting over the Finger [SmR7]</t>
  </si>
  <si>
    <t>Smith's Ridge [SmR8]</t>
  </si>
  <si>
    <t>Puller's Pugilists [SmR9]</t>
  </si>
  <si>
    <t>Hotheaded Treadheads [SmR10]</t>
  </si>
  <si>
    <t>Whoa Nellie! [SmR11]</t>
  </si>
  <si>
    <t>--- Fistful of Scenarios ---</t>
  </si>
  <si>
    <t>Stalingrad-1 Depot [NTX01]</t>
  </si>
  <si>
    <t>They Came Like the Rain [NTX02]</t>
  </si>
  <si>
    <t>The Scugnizzi Boys [NTX03]</t>
  </si>
  <si>
    <t>Into the Woods [NTX04]</t>
  </si>
  <si>
    <t>Victory over the Saar [NTX05]</t>
  </si>
  <si>
    <t>A Veritable Delay [NTX06]</t>
  </si>
  <si>
    <t>Socialist Revolutionary Party</t>
  </si>
  <si>
    <t>--- From the Cellar Pack 9 ---</t>
  </si>
  <si>
    <t>Too Little, Too Soon [FT257]</t>
  </si>
  <si>
    <t>Panzerschlacht! [FT258]</t>
  </si>
  <si>
    <t>Alcazar! [FT259]</t>
  </si>
  <si>
    <t>Inainte! [FT260]</t>
  </si>
  <si>
    <t>The Battle of Algiers [FT261]</t>
  </si>
  <si>
    <t>20 Years Later... [FT262]</t>
  </si>
  <si>
    <t>Summer Duty [FT263]</t>
  </si>
  <si>
    <t>Hands Off the Loot! [FT264]</t>
  </si>
  <si>
    <t>Balkan Kessel [FT265]</t>
  </si>
  <si>
    <t>A Fine Mess [FT266]</t>
  </si>
  <si>
    <t>Thugny-Trugny [FT267]</t>
  </si>
  <si>
    <t>Spain's Crusaders [FT268]</t>
  </si>
  <si>
    <t>End of the Rope [FT269]</t>
  </si>
  <si>
    <t>Revenge at Saint-Julien [FT270]</t>
  </si>
  <si>
    <t>Rise of the Viet Minh [FT272]</t>
  </si>
  <si>
    <t>Former Foes [FT273]</t>
  </si>
  <si>
    <t>--- Great War ATS 4: Samsonov's Army ---</t>
  </si>
  <si>
    <t>Opening Blow [GWASL27]</t>
  </si>
  <si>
    <t>Disaster at Gumbinnen [GWASL28]</t>
  </si>
  <si>
    <t>Fresh Blood [GWASL29]</t>
  </si>
  <si>
    <t>Samsonov's End [GWASL30]</t>
  </si>
  <si>
    <t>The Kerensky Offensive [GWASL31]</t>
  </si>
  <si>
    <t>Sacrifice for Joffre [GWASL32]</t>
  </si>
  <si>
    <t>Action Along the Wilja [GWASL33]</t>
  </si>
  <si>
    <t>East of Sosenka [GWASL34]</t>
  </si>
  <si>
    <t>--- Great War ATS 5: Hapsburg Ambitions ---</t>
  </si>
  <si>
    <t>Polish Legion [GWASL35]</t>
  </si>
  <si>
    <t>Austro-Hungarian</t>
  </si>
  <si>
    <t>Bread Not Blood [GWASL36]</t>
  </si>
  <si>
    <t>Brzo, Brzo! [GWASL37]</t>
  </si>
  <si>
    <t>Polish Hill [GWASL38]</t>
  </si>
  <si>
    <t>The Very Last Hour [GWASL39]</t>
  </si>
  <si>
    <t>Cossack Terror [GWASL40]</t>
  </si>
  <si>
    <t>Opportunity in Bukovina [GWASL41]</t>
  </si>
  <si>
    <t>The Rojische Bridgehead [GWASL42]</t>
  </si>
  <si>
    <t>--- Great War ATS VII: Gallipoli and Beyond ---</t>
  </si>
  <si>
    <t>Driven Out [GWASL51]</t>
  </si>
  <si>
    <t>The O.G. Lines [GWASL52]</t>
  </si>
  <si>
    <t>First Dash [GWASL53]</t>
  </si>
  <si>
    <t>Pozieres Heights [GWASL54]</t>
  </si>
  <si>
    <t>First Puncture [GWASL55]</t>
  </si>
  <si>
    <t>"Determination and Valour" [GWASL56]</t>
  </si>
  <si>
    <t>The Sugarloaf [GWASL57]</t>
  </si>
  <si>
    <t>Bayonet to Bayonet [GWASL58]</t>
  </si>
  <si>
    <t>--- Great War ATS VIII: Ottoman Adventure ---</t>
  </si>
  <si>
    <t>The Bergmann Offensive [GWASL59]</t>
  </si>
  <si>
    <t>Turkish</t>
  </si>
  <si>
    <t>Stand at Pine Ridge [GWASL60]</t>
  </si>
  <si>
    <t>ANZAC</t>
  </si>
  <si>
    <t>Plugge's Point [GWASL61]</t>
  </si>
  <si>
    <t>Valley of Death [GWASL62]</t>
  </si>
  <si>
    <t>Forgotten Arabs [GWASL63]</t>
  </si>
  <si>
    <t>Achi Baba Nulla [GWASL64]</t>
  </si>
  <si>
    <t>Fir Tree Spur [GWASL65]</t>
  </si>
  <si>
    <t>Australian Achilles [GWASL66]</t>
  </si>
  <si>
    <t>--- Grumble Jones ---</t>
  </si>
  <si>
    <t>Dyhernfurth Terror [GJ001]</t>
  </si>
  <si>
    <t>Daedalus Takes Flight [GJ002]</t>
  </si>
  <si>
    <t>The Hornet's Sting [GJ003]</t>
  </si>
  <si>
    <t>The Road to Asmara [GJ004]</t>
  </si>
  <si>
    <t>Wounded Panther [GJ005]</t>
  </si>
  <si>
    <t>Jabo Junction [GJ006]</t>
  </si>
  <si>
    <t>Scipio Africanus [GJ007]</t>
  </si>
  <si>
    <t>Schnell Hase Schnell [GJ008]</t>
  </si>
  <si>
    <t>Polar Bear [GJ009]</t>
  </si>
  <si>
    <t>Riding the Rails [GJ010]</t>
  </si>
  <si>
    <t>Tough Assignment [GJ011]</t>
  </si>
  <si>
    <t>Operation Devon [GJ012]</t>
  </si>
  <si>
    <t>Die Untoten…die Untoten [GJ013]</t>
  </si>
  <si>
    <t>The Fields of Fury [GJ014]</t>
  </si>
  <si>
    <t>Tiger 131 [GJ015]</t>
  </si>
  <si>
    <t>Fireball [GJ016]</t>
  </si>
  <si>
    <t>A Fallen Rose [GJ017]</t>
  </si>
  <si>
    <t>Tell Brigade I'm Not Going a Foot Back [GJ018]</t>
  </si>
  <si>
    <t>Wasp Flame [GJ019]</t>
  </si>
  <si>
    <t>Foxtail [GJ020]</t>
  </si>
  <si>
    <t>Grenadier Dash [GJ021]</t>
  </si>
  <si>
    <t>Barfoot [GJ022]</t>
  </si>
  <si>
    <t>Hanson's Bridge [GJ023]</t>
  </si>
  <si>
    <t>Quarry Hill [GJ024]</t>
  </si>
  <si>
    <t>Die Glocke [GJ025]</t>
  </si>
  <si>
    <t>Chamber of Deputies [GJ026]</t>
  </si>
  <si>
    <t>Wie ein Weihnacht's Stern [GJ027]</t>
  </si>
  <si>
    <t>Wulf Hunt [GJ028]</t>
  </si>
  <si>
    <t>Ghosts of the Carpathians [GJ029]</t>
  </si>
  <si>
    <t>Devil Dogs on Ice [GJ030]</t>
  </si>
  <si>
    <t>Ritter's Relief [GJ031]</t>
  </si>
  <si>
    <t>Uhlig's Assault [GJ032]</t>
  </si>
  <si>
    <t>Sake at Sunrise [GJ033]</t>
  </si>
  <si>
    <t>Mule Skinner [GJ034]</t>
  </si>
  <si>
    <t>At the Don's Edge [GJ035]</t>
  </si>
  <si>
    <t>A Saar Soiree [GJ036]</t>
  </si>
  <si>
    <t>Das Golem [GJ037]</t>
  </si>
  <si>
    <t>Croc Night [GJ038]</t>
  </si>
  <si>
    <t>The Lion and the Beer [GJ039]</t>
  </si>
  <si>
    <t>Panthers Under the Tree [GJ040]</t>
  </si>
  <si>
    <t>Carpathian Cats [GJ041]</t>
  </si>
  <si>
    <t>Dawn of a New Pharoah [GJ042]</t>
  </si>
  <si>
    <t>Smoking Cobras [GJ043]</t>
  </si>
  <si>
    <t>Fox Hunt [GJ044]</t>
  </si>
  <si>
    <t>Panzer Grenadier Schule [GJ045]</t>
  </si>
  <si>
    <t>The Steeple [GJ046]</t>
  </si>
  <si>
    <t>Ateball [GJ047]</t>
  </si>
  <si>
    <t>Marvie Melee [GJ048]</t>
  </si>
  <si>
    <t>Freie Jagd [GJ049]</t>
  </si>
  <si>
    <t>The Heroes of Hollis [GJ050]</t>
  </si>
  <si>
    <t>Garden Party [GJ051]</t>
  </si>
  <si>
    <t>Desperate Yuletide [GJ052]</t>
  </si>
  <si>
    <t>Roll Jordan Roll [GJ053]</t>
  </si>
  <si>
    <t>4 Steeples for Lt. Greenwood [GJ054]</t>
  </si>
  <si>
    <t>Die gepanzerte Beste [GJ055]</t>
  </si>
  <si>
    <t>Steiner's Fabrik [GJ057]</t>
  </si>
  <si>
    <t>Lucky 313 [GJ057]</t>
  </si>
  <si>
    <t>Climb to Glory [GJ058]</t>
  </si>
  <si>
    <t>A Deadly Pasture [GJ059]</t>
  </si>
  <si>
    <t>Illi's Block [GJ060]</t>
  </si>
  <si>
    <t>Haenert's Line [GJ061]</t>
  </si>
  <si>
    <t>Jurrasic Peiper [GJ062]</t>
  </si>
  <si>
    <t>Through the Summer Grain [GJ063]</t>
  </si>
  <si>
    <t>Snap Freeze [GJ064]</t>
  </si>
  <si>
    <t>Friends or Enemies [GJ065]</t>
  </si>
  <si>
    <t>Nankan Station [GJ066]</t>
  </si>
  <si>
    <t>Oh, It's Only Those Old Things [GJ067]</t>
  </si>
  <si>
    <t>Over Hill 192 [GJ068]</t>
  </si>
  <si>
    <t>Dewey's Scratch Force [GJ069]</t>
  </si>
  <si>
    <t>The Duropa Plantation [GJ070]</t>
  </si>
  <si>
    <t>Boxed In [GJ071]</t>
  </si>
  <si>
    <t>Ambush at Hill 70 [GJ072]</t>
  </si>
  <si>
    <t>Those Bloody Guns [GJ073]</t>
  </si>
  <si>
    <t>Race for the Wolfheze [GJ074]</t>
  </si>
  <si>
    <t>Mojave Madness [GJ075]</t>
  </si>
  <si>
    <t>Kapitulieren...Nein! [GJ076]</t>
  </si>
  <si>
    <t>Objective AF [GJ077]</t>
  </si>
  <si>
    <t>A Day at the Museum [GJ078]</t>
  </si>
  <si>
    <t>Woodland Pursuit [GJ079]</t>
  </si>
  <si>
    <t>Tank Desant [GJ080]</t>
  </si>
  <si>
    <t>Fife &amp; Forfar to the Front [GJ081]</t>
  </si>
  <si>
    <t>Walloons to the Rescue [KSM001]</t>
  </si>
  <si>
    <t>Kalt's Escape [KSM002]</t>
  </si>
  <si>
    <t>Tiger Trap [KSM003]</t>
  </si>
  <si>
    <t>The Road to Hell's Gate [KSM004]</t>
  </si>
  <si>
    <t>A Thousand and One Nights [KSM005]</t>
  </si>
  <si>
    <t>Nibelungen Swansong [KSM006]</t>
  </si>
  <si>
    <t>Kinderheim-Hoehe [KSM007]</t>
  </si>
  <si>
    <t>The Eagle Has Landed [KSM008]</t>
  </si>
  <si>
    <t>Loladze's Mutiny [KSM009]</t>
  </si>
  <si>
    <t>Georgian (German)</t>
  </si>
  <si>
    <t>The Mercy of von Tettau [KSM010]</t>
  </si>
  <si>
    <t>Baltic Bayonets [KSM011]</t>
  </si>
  <si>
    <t>Highway 7 [KSM012]</t>
  </si>
  <si>
    <t>Lasting Valor [KSM013]</t>
  </si>
  <si>
    <t>The Last Ride of 007 [KSM014]</t>
  </si>
  <si>
    <t>--- Huertgen Hell ---</t>
  </si>
  <si>
    <t>Prelude to Huertgen Hell [HH1]</t>
  </si>
  <si>
    <t>Jump Off to Vossenack [HH2]</t>
  </si>
  <si>
    <t>Company E Mops Up [HH3]</t>
  </si>
  <si>
    <t>Kall Riposte [HH6]</t>
  </si>
  <si>
    <t>Engineers Fire! [HH7]</t>
  </si>
  <si>
    <t>Beaten to the Draw [HH8]</t>
  </si>
  <si>
    <t>SparrowForce [Juno19-1]</t>
  </si>
  <si>
    <t>The Bend [Juno19-2]</t>
  </si>
  <si>
    <t>Possl's Posse [Juno19-3]</t>
  </si>
  <si>
    <t>--- Krinkelt-Rocherath: battle of the twin villages ---</t>
  </si>
  <si>
    <t>Parker's Silver Star [KR1]</t>
  </si>
  <si>
    <t>Second Wave [KR2]</t>
  </si>
  <si>
    <t>"Two for One" [KR3]</t>
  </si>
  <si>
    <t>Lausell Mad Minute [KR4]</t>
  </si>
  <si>
    <t>Deathtrap for Panzers [KR5]</t>
  </si>
  <si>
    <t>Night Melee [KR6]</t>
  </si>
  <si>
    <t>No Bug Out [KR7]</t>
  </si>
  <si>
    <t>The Battle of the Twin Villages [KR8]</t>
  </si>
  <si>
    <t>--- Leibstandarte Pack 6 ---</t>
  </si>
  <si>
    <t>Objective: Mouen [LSSAH41]</t>
  </si>
  <si>
    <t>Hornet's Nest [LSSAH42]</t>
  </si>
  <si>
    <t>Tommy-Knocker [LSSAH43]</t>
  </si>
  <si>
    <t>Shot and Roared [LSSAH44]</t>
  </si>
  <si>
    <t>Unexpected Surprise [LSSAH45]</t>
  </si>
  <si>
    <t>Stalemate [LSSAH46]</t>
  </si>
  <si>
    <t>Turning Point [LSSAH47]</t>
  </si>
  <si>
    <t>Fight to Keep It Open [LSSAH48]</t>
  </si>
  <si>
    <t>--- Objective Schmidt [Critical Hit] ---</t>
  </si>
  <si>
    <t>The Outskirts of Schmidt [OS[CH]9]</t>
  </si>
  <si>
    <t>Raffelsbrand Stongpoint [OS[CH]10]</t>
  </si>
  <si>
    <t>Spearhead of Company K [OS[CH]11]</t>
  </si>
  <si>
    <t>Along the Highway [OS[CH]12]</t>
  </si>
  <si>
    <t>Every Man for Himself [OS[CH]13]</t>
  </si>
  <si>
    <t>Strike Two [OS[CH]14]</t>
  </si>
  <si>
    <t>Dawn at Kommerscheidt [OS[CH]15]</t>
  </si>
  <si>
    <t>Task Force Ripple [OS[CH]16]</t>
  </si>
  <si>
    <t>--- Onslaught to Orsha second edition ---</t>
  </si>
  <si>
    <t>Down in a Hole [OTO{2nd ed}1]</t>
  </si>
  <si>
    <t>Hornet's Nest [OTO{2nd ed}2]</t>
  </si>
  <si>
    <t>Shumilino [OTO{2nd ed}3]</t>
  </si>
  <si>
    <t>Funnel of Death [OTO{2nd ed}4]</t>
  </si>
  <si>
    <t>Bunker Burning [OTO{2nd ed}5]</t>
  </si>
  <si>
    <t>Fire from the Hole [OTO{2nd ed}6]</t>
  </si>
  <si>
    <t>The Orsha Plain [OTO{2nd ed}7]</t>
  </si>
  <si>
    <t>Another Bloody Morning [OTO{2nd ed}8]</t>
  </si>
  <si>
    <t>Sparkplug [OTO{2nd ed}9]</t>
  </si>
  <si>
    <t>Falling Like Dominoes [OTO{2nd ed}10]</t>
  </si>
  <si>
    <t>Tooth and Nail [OTO{2nd ed}11]</t>
  </si>
  <si>
    <t>Close Quarters [OTO{2nd ed}12]</t>
  </si>
  <si>
    <t>Motoring to Mogilev [OTO{2nd ed}13]</t>
  </si>
  <si>
    <t>Hornet Swarm [OTO{2nd ed}14]</t>
  </si>
  <si>
    <t>Western Dvina Duel [OTO{2nd ed}15]</t>
  </si>
  <si>
    <t>Tangle at Tolochin [OTO{2nd ed}16]</t>
  </si>
  <si>
    <t>Down in Flames [OTO{2nd ed}17]</t>
  </si>
  <si>
    <t>Hoffmeister's Charge [OTO{2nd ed}18]</t>
  </si>
  <si>
    <t>Where's the Beef? [OTO{2nd ed}19]</t>
  </si>
  <si>
    <t>Bloody Bobruisk [OTO{2nd ed}20]</t>
  </si>
  <si>
    <t>Oriola Force [OTO{2nd ed}21]</t>
  </si>
  <si>
    <t>Inferno at Krupki [OTO{2nd ed}22]</t>
  </si>
  <si>
    <t>Cooked Hamman [OTO{2nd ed}23]</t>
  </si>
  <si>
    <t>Shootout at Slutsk [OTO{2nd ed}24]</t>
  </si>
  <si>
    <t>Lapitschi Fit [OTO{2nd ed}25]</t>
  </si>
  <si>
    <t>Bridgehead on the Berezina [OTO{2nd ed}26]</t>
  </si>
  <si>
    <t>Clash at the Berezina [OTO{2nd ed}27]</t>
  </si>
  <si>
    <t>Desperate Bridgehead [OTO{2nd ed}28]</t>
  </si>
  <si>
    <t>The Cat's Lair [OTO{2nd ed}29]</t>
  </si>
  <si>
    <t>The Big Cat's Lair [OTO{2nd ed}30]</t>
  </si>
  <si>
    <t>Schmidt's Roadblock [OTO{2nd ed}31]</t>
  </si>
  <si>
    <t>Berated at Baronovichi [OTO{2nd ed}32]</t>
  </si>
  <si>
    <t>--- Play Pack 1 ---</t>
  </si>
  <si>
    <t>Taking San Stefano [NEV1]</t>
  </si>
  <si>
    <t>Bridgehead Over the Venta [NEV2]</t>
  </si>
  <si>
    <t>Battle in the Ardennes [NEV3]</t>
  </si>
  <si>
    <t>Hedgehog [NEV4]</t>
  </si>
  <si>
    <t>The Factory 'Aprilia' [NEV5]</t>
  </si>
  <si>
    <t>--- Pointe du Hoc {2nd edition} ---</t>
  </si>
  <si>
    <t>Lang´s Group [PdH{2nd ed}6]</t>
  </si>
  <si>
    <t>Beyond the D514 [PdH{2nd ed}7]</t>
  </si>
  <si>
    <t>No Bars to be Had [PdH{2nd ed}8]</t>
  </si>
  <si>
    <t>--- Quick Six II ---</t>
  </si>
  <si>
    <t>Direct Pressure [Q7]</t>
  </si>
  <si>
    <t>New and Untested [Q8]</t>
  </si>
  <si>
    <t>Long Day of Confusion [Q9]</t>
  </si>
  <si>
    <t>Most Important Thing [Q10]</t>
  </si>
  <si>
    <t>Demented with Grief [Q11]</t>
  </si>
  <si>
    <t>Unfamiliar Land [Q12]</t>
  </si>
  <si>
    <t>--- Race for the Meuse ---</t>
  </si>
  <si>
    <t>Wisembach Roadblock [RM1]</t>
  </si>
  <si>
    <t>Prelude to Bodange [RM2]</t>
  </si>
  <si>
    <t>Forcing the Sûre [RM3]</t>
  </si>
  <si>
    <t>The Final Stand [RM4]</t>
  </si>
  <si>
    <t>Battle for Bodange [RM5]</t>
  </si>
  <si>
    <t>Race to the Meuse [RM-TM]</t>
  </si>
  <si>
    <t>--- Rally Point 17 ---</t>
  </si>
  <si>
    <t>21 Cans of Beer [RPT161]</t>
  </si>
  <si>
    <t>Armor at Kumch'on [RPT162]</t>
  </si>
  <si>
    <t>Seoul Searching [RPT163]</t>
  </si>
  <si>
    <t>Let's Shoot the S.O.B.'s [RPT164]</t>
  </si>
  <si>
    <t>Rangers Lead the Way [RPT165]</t>
  </si>
  <si>
    <t>We Are Friends [RPT166]</t>
  </si>
  <si>
    <t>Meatchoppers with Knives [RPT167]</t>
  </si>
  <si>
    <t>Belgians and Centurions [RPT168]</t>
  </si>
  <si>
    <t>The Big Bugout [RPT169]</t>
  </si>
  <si>
    <t>Fighting Filipinos [RPT170]</t>
  </si>
  <si>
    <t>Hogan</t>
  </si>
  <si>
    <t>White Russians [O17]</t>
  </si>
  <si>
    <t>Purple Heart Hill [O18]</t>
  </si>
  <si>
    <t>Stretched Thin at Altavilla [S72]</t>
  </si>
  <si>
    <t>West of the Vire [S73]</t>
  </si>
  <si>
    <t>--- Stalingrad: Baby Bounce 3 ---</t>
  </si>
  <si>
    <t>Patient Reposte [RB44]</t>
  </si>
  <si>
    <t>--- Stand at Vinkt ---</t>
  </si>
  <si>
    <t>Flemish Flail [SaV1]</t>
  </si>
  <si>
    <t>The Boars' Tusks [SaV2]</t>
  </si>
  <si>
    <t>Elan and Surprise [SaV3]</t>
  </si>
  <si>
    <t>Just Take the Town [SaV4]</t>
  </si>
  <si>
    <t>Break Contact [SaV5]</t>
  </si>
  <si>
    <t>Heckenschutzen [SaV6]</t>
  </si>
  <si>
    <t>Wer it da? [SaV7]</t>
  </si>
  <si>
    <t>Woe to the Mighty [SaV8]</t>
  </si>
  <si>
    <t>The Orchard Road [SaV9]</t>
  </si>
  <si>
    <t>Farm Van Hoe [SaV10]</t>
  </si>
  <si>
    <t>--- Sword Beach ---</t>
  </si>
  <si>
    <t>The Game's Afoot [Sword1]</t>
  </si>
  <si>
    <t>On, On You Noblest English [Sword2]</t>
  </si>
  <si>
    <t>Close Up to the Seawall [Sword3]</t>
  </si>
  <si>
    <t>Stiffen the Sinews [Sword4]</t>
  </si>
  <si>
    <t>Gentlemen of England [Sword5]</t>
  </si>
  <si>
    <t>Imitate the Action of the Tiger [Sword6]</t>
  </si>
  <si>
    <t>War Proof [Sword7]</t>
  </si>
  <si>
    <t>Teach Them War [Sword8]</t>
  </si>
  <si>
    <t>Men of Grosser Blood [Sword9]</t>
  </si>
  <si>
    <t>Cry God, for Harry, England and Saint George [Sword10]</t>
  </si>
  <si>
    <t>Like So Many Alexanders [Sword11]</t>
  </si>
  <si>
    <t>The Blast of War [Sword12]</t>
  </si>
  <si>
    <t>Surprise Thrust [Sword13]</t>
  </si>
  <si>
    <t>Blue Bonnets [Sword14]</t>
  </si>
  <si>
    <t>ROA (Axis Minor)</t>
  </si>
  <si>
    <t>Contre-attaque à Gela (Counter-attack at Gela) [ASLSKVV01]</t>
  </si>
  <si>
    <t>Brexit [VV105]</t>
  </si>
  <si>
    <t>Tiger at Bay [V23]</t>
  </si>
  <si>
    <t>Eagles Versus Lions [V24]</t>
  </si>
  <si>
    <t>Kurdish Way [V25]</t>
  </si>
  <si>
    <t>Kurdish</t>
  </si>
  <si>
    <t>Those Bloody Paraboys [V26]</t>
  </si>
  <si>
    <t>--- WO Bonus Pack #11-2020 ---</t>
  </si>
  <si>
    <t>One-Eyed Jacques [WO33]</t>
  </si>
  <si>
    <t>Feast Day [WO34]</t>
  </si>
  <si>
    <t>Heroes' Day [WO35]</t>
  </si>
  <si>
    <t>Dew of Death</t>
  </si>
  <si>
    <t>Xingzi, China</t>
  </si>
  <si>
    <t>VV106</t>
  </si>
  <si>
    <t>VV121</t>
  </si>
  <si>
    <t>VV122</t>
  </si>
  <si>
    <t>Their Baptism of Fire</t>
  </si>
  <si>
    <t>Maastricht, Holland</t>
  </si>
  <si>
    <t>The Veluwe</t>
  </si>
  <si>
    <t>VV115</t>
  </si>
  <si>
    <t>VV103</t>
  </si>
  <si>
    <t>WO29</t>
  </si>
  <si>
    <t>Agios Kosmas, Greece</t>
  </si>
  <si>
    <t>VV113</t>
  </si>
  <si>
    <t>VV117</t>
  </si>
  <si>
    <t>Krepeni, Greece</t>
  </si>
  <si>
    <t>VV109</t>
  </si>
  <si>
    <t>VV102</t>
  </si>
  <si>
    <t>VV114</t>
  </si>
  <si>
    <t>VV120</t>
  </si>
  <si>
    <t>VV110</t>
  </si>
  <si>
    <t>VV105</t>
  </si>
  <si>
    <t>Kawaguchi's Gamble</t>
  </si>
  <si>
    <t>NTX01</t>
  </si>
  <si>
    <t>Stalingrad-1 Depot</t>
  </si>
  <si>
    <t>VV101</t>
  </si>
  <si>
    <t>Mahitsy, Madagascar</t>
  </si>
  <si>
    <t>Bailey's Bridge</t>
  </si>
  <si>
    <t>MM52</t>
  </si>
  <si>
    <t>Riverfront Property</t>
  </si>
  <si>
    <t>Unfamiliar Land</t>
  </si>
  <si>
    <t>Kransnokutskaya, Russia</t>
  </si>
  <si>
    <t>NTX02</t>
  </si>
  <si>
    <t>MM53</t>
  </si>
  <si>
    <t>VV111</t>
  </si>
  <si>
    <t>Krivi-Do, Bosnia</t>
  </si>
  <si>
    <t>MM54</t>
  </si>
  <si>
    <t>Lump Holds the Line</t>
  </si>
  <si>
    <t>MM55</t>
  </si>
  <si>
    <t>NTX03</t>
  </si>
  <si>
    <t>Montecalvario, Italy</t>
  </si>
  <si>
    <t>VV112</t>
  </si>
  <si>
    <t>VV116</t>
  </si>
  <si>
    <t>NTX04</t>
  </si>
  <si>
    <t>Q10</t>
  </si>
  <si>
    <t>Narva, Russia</t>
  </si>
  <si>
    <t>VV104</t>
  </si>
  <si>
    <t>AP132</t>
  </si>
  <si>
    <t>WO30</t>
  </si>
  <si>
    <t>MM56</t>
  </si>
  <si>
    <t>Pinhmi Bridge, Burma</t>
  </si>
  <si>
    <t>AP133</t>
  </si>
  <si>
    <t>AP134</t>
  </si>
  <si>
    <t>AP135</t>
  </si>
  <si>
    <t>Stovepipe Funeral</t>
  </si>
  <si>
    <t>AP136</t>
  </si>
  <si>
    <t>OtO 1</t>
  </si>
  <si>
    <t>OtO 2</t>
  </si>
  <si>
    <t>OtO 3</t>
  </si>
  <si>
    <t>OtO 4</t>
  </si>
  <si>
    <t>OtO 5</t>
  </si>
  <si>
    <t>OtO 6</t>
  </si>
  <si>
    <t>OtO 7</t>
  </si>
  <si>
    <t>OtO 8</t>
  </si>
  <si>
    <t>AP137</t>
  </si>
  <si>
    <t>Q9</t>
  </si>
  <si>
    <t>AP138</t>
  </si>
  <si>
    <t>Lebisey, France</t>
  </si>
  <si>
    <t>VV100</t>
  </si>
  <si>
    <t>MM57</t>
  </si>
  <si>
    <t>Q7</t>
  </si>
  <si>
    <t>Tengchong, China</t>
  </si>
  <si>
    <t>Near Roncey, France</t>
  </si>
  <si>
    <t>AP139</t>
  </si>
  <si>
    <t>AP140</t>
  </si>
  <si>
    <t>AP141</t>
  </si>
  <si>
    <t>AP142</t>
  </si>
  <si>
    <t>WO31</t>
  </si>
  <si>
    <t>Fontenay-Saint-Pere, France</t>
  </si>
  <si>
    <t>MM58</t>
  </si>
  <si>
    <t>Passing in the Night</t>
  </si>
  <si>
    <t>Angaur Island, Palau Islands</t>
  </si>
  <si>
    <t>A Sideshow Affair</t>
  </si>
  <si>
    <t>MM59</t>
  </si>
  <si>
    <t>Wildcat Bowl</t>
  </si>
  <si>
    <t>Q8</t>
  </si>
  <si>
    <t>New and Untested</t>
  </si>
  <si>
    <t>Checking Out</t>
  </si>
  <si>
    <t>VV107</t>
  </si>
  <si>
    <t>NTX05</t>
  </si>
  <si>
    <t>Labod, Hungary</t>
  </si>
  <si>
    <t>FB1</t>
  </si>
  <si>
    <t>American Devil</t>
  </si>
  <si>
    <t>NTX06</t>
  </si>
  <si>
    <t>VV108</t>
  </si>
  <si>
    <t>Celje, Slovenia</t>
  </si>
  <si>
    <t>WO32</t>
  </si>
  <si>
    <t>WO Bonus Pack 10</t>
  </si>
  <si>
    <t>WO Bonus Pack 11</t>
  </si>
  <si>
    <t>WO28</t>
  </si>
  <si>
    <t>WO33</t>
  </si>
  <si>
    <t>WO34</t>
  </si>
  <si>
    <t>One-Eyed Jacques</t>
  </si>
  <si>
    <t>Boulogne-Sur-Mer, France</t>
  </si>
  <si>
    <t>13a</t>
  </si>
  <si>
    <t>FB1, Factory (B23.74) w D: FB2</t>
  </si>
  <si>
    <t>WO35</t>
  </si>
  <si>
    <t>Feast Day</t>
  </si>
  <si>
    <t>Heroe's Day</t>
  </si>
  <si>
    <r>
      <t>Tentara Keamanan Rakyat/ Pembela Tanah Air</t>
    </r>
    <r>
      <rPr>
        <vertAlign val="superscript"/>
        <sz val="10"/>
        <rFont val="Calibri"/>
        <family val="2"/>
        <scheme val="minor"/>
      </rPr>
      <t xml:space="preserve"> 12</t>
    </r>
  </si>
  <si>
    <r>
      <t>Org of Ukraine Nationalists</t>
    </r>
    <r>
      <rPr>
        <vertAlign val="superscript"/>
        <sz val="10"/>
        <rFont val="Calibri"/>
        <family val="2"/>
        <scheme val="minor"/>
      </rPr>
      <t xml:space="preserve"> 3</t>
    </r>
  </si>
  <si>
    <r>
      <t>British/ Indonesians</t>
    </r>
    <r>
      <rPr>
        <vertAlign val="superscript"/>
        <sz val="10"/>
        <rFont val="Calibri"/>
        <family val="2"/>
        <scheme val="minor"/>
      </rPr>
      <t xml:space="preserve"> 4,11, R</t>
    </r>
  </si>
  <si>
    <t>13a w 8b</t>
  </si>
  <si>
    <t>Advanced Squad Leader Starter Kit 4: Pacific Theater of Operations</t>
  </si>
  <si>
    <t>S64</t>
  </si>
  <si>
    <t>S65</t>
  </si>
  <si>
    <t>S66</t>
  </si>
  <si>
    <t>S67</t>
  </si>
  <si>
    <t>S68</t>
  </si>
  <si>
    <t>S69</t>
  </si>
  <si>
    <t>S70</t>
  </si>
  <si>
    <t>S71</t>
  </si>
  <si>
    <t>Near Henderson Field, Guadalcanal</t>
  </si>
  <si>
    <t>o</t>
  </si>
  <si>
    <t>Take it Back</t>
  </si>
  <si>
    <t>Matanikua River, Guadalcanal</t>
  </si>
  <si>
    <t>n</t>
  </si>
  <si>
    <t>Nphum Ga, Burma</t>
  </si>
  <si>
    <t>PTO - DJ w A: Raider (8.4.2)</t>
  </si>
  <si>
    <t>PTO - LJ w D: Raider (8.4.2)</t>
  </si>
  <si>
    <t>The End of Their Rope</t>
  </si>
  <si>
    <r>
      <rPr>
        <sz val="10"/>
        <color rgb="FFFF0000"/>
        <rFont val="Calibri"/>
        <family val="2"/>
        <scheme val="minor"/>
      </rPr>
      <t>m</t>
    </r>
    <r>
      <rPr>
        <sz val="10"/>
        <rFont val="Calibri"/>
        <family val="2"/>
        <scheme val="minor"/>
      </rPr>
      <t xml:space="preserve"> w </t>
    </r>
    <r>
      <rPr>
        <sz val="10"/>
        <color indexed="10"/>
        <rFont val="Calibri"/>
        <family val="2"/>
        <scheme val="minor"/>
      </rPr>
      <t>o</t>
    </r>
  </si>
  <si>
    <t>PTO - LJ, +1 LV</t>
  </si>
  <si>
    <t>Near Charon Kanoa, Saipan, Marianna Islands</t>
  </si>
  <si>
    <t>m</t>
  </si>
  <si>
    <t>Anguar Island</t>
  </si>
  <si>
    <t>m w n</t>
  </si>
  <si>
    <t>PTO - LJ w D: Caves2</t>
  </si>
  <si>
    <t>Pot Pot Luzon, The Phillipines</t>
  </si>
  <si>
    <t>m w o</t>
  </si>
  <si>
    <t>PTO - LJ w A: Banzai Charge (8.1.8.6)</t>
  </si>
  <si>
    <t>North Texas ASL</t>
  </si>
  <si>
    <t>FB1 w D: NKVD Strongpoint (V12.4 CG 11.1c)</t>
  </si>
  <si>
    <t>A Fistfull of Scenarios</t>
  </si>
  <si>
    <t>They Came like the Rain</t>
  </si>
  <si>
    <t>Wandumi Ridge, New  Guinea</t>
  </si>
  <si>
    <t>The Scugnizzi Boys</t>
  </si>
  <si>
    <r>
      <rPr>
        <sz val="10"/>
        <color rgb="FFFF0000"/>
        <rFont val="Calibri"/>
        <family val="2"/>
        <scheme val="minor"/>
      </rPr>
      <t xml:space="preserve">64 </t>
    </r>
    <r>
      <rPr>
        <sz val="10"/>
        <rFont val="Calibri"/>
        <family val="2"/>
        <scheme val="minor"/>
      </rPr>
      <t xml:space="preserve">w </t>
    </r>
    <r>
      <rPr>
        <sz val="10"/>
        <color rgb="FFFF0000"/>
        <rFont val="Calibri"/>
        <family val="2"/>
        <scheme val="minor"/>
      </rPr>
      <t>68</t>
    </r>
  </si>
  <si>
    <r>
      <t>Italians/ Scugnizzi Boys</t>
    </r>
    <r>
      <rPr>
        <vertAlign val="superscript"/>
        <sz val="10"/>
        <rFont val="Calibri"/>
        <family val="2"/>
        <scheme val="minor"/>
      </rPr>
      <t xml:space="preserve"> 12</t>
    </r>
  </si>
  <si>
    <t>RT w D: AS, MOL</t>
  </si>
  <si>
    <t>Into the Woods</t>
  </si>
  <si>
    <r>
      <t>Partisans/ Detachment Baranov</t>
    </r>
    <r>
      <rPr>
        <vertAlign val="superscript"/>
        <sz val="10"/>
        <rFont val="Calibri"/>
        <family val="2"/>
        <scheme val="minor"/>
      </rPr>
      <t xml:space="preserve"> 12</t>
    </r>
  </si>
  <si>
    <t>Near Berestyan, Belarus</t>
  </si>
  <si>
    <t>52 w 42</t>
  </si>
  <si>
    <t>Germans (SS)</t>
  </si>
  <si>
    <t>Victory over the Saar</t>
  </si>
  <si>
    <t>Saarlautern, Germany</t>
  </si>
  <si>
    <r>
      <rPr>
        <sz val="10"/>
        <color rgb="FFFF0000"/>
        <rFont val="Calibri"/>
        <family val="2"/>
        <scheme val="minor"/>
      </rPr>
      <t>8</t>
    </r>
    <r>
      <rPr>
        <sz val="10"/>
        <rFont val="Calibri"/>
        <family val="2"/>
        <scheme val="minor"/>
      </rPr>
      <t xml:space="preserve"> w 20</t>
    </r>
  </si>
  <si>
    <t>A Veritable Day</t>
  </si>
  <si>
    <t>NQ w D: Fanatic (A10.8), Cav7 w A: Tr2</t>
  </si>
  <si>
    <t>Ov2, Mud (E3.6), Pine Woods (B13.8) w A: Platoon Movement (D14.2), Tr8</t>
  </si>
  <si>
    <t>I w k</t>
  </si>
  <si>
    <t>The Replacements</t>
  </si>
  <si>
    <t>Katovskiy, Russia</t>
  </si>
  <si>
    <t>l w k w i</t>
  </si>
  <si>
    <t>Phoenix Rising</t>
  </si>
  <si>
    <t>I w j</t>
  </si>
  <si>
    <t xml:space="preserve"> FB1, +1 LV</t>
  </si>
  <si>
    <t>Dean's Defiance</t>
  </si>
  <si>
    <t>Taejon, Korea</t>
  </si>
  <si>
    <t>k w j w i</t>
  </si>
  <si>
    <t>Factory (B23.74), W6.4 is in effect (Suicide Heroes)</t>
  </si>
  <si>
    <t>Pynda Avenged</t>
  </si>
  <si>
    <r>
      <t xml:space="preserve">10b w </t>
    </r>
    <r>
      <rPr>
        <sz val="10"/>
        <color rgb="FFFF0000"/>
        <rFont val="Calibri"/>
        <family val="2"/>
        <scheme val="minor"/>
      </rPr>
      <t>63</t>
    </r>
    <r>
      <rPr>
        <sz val="10"/>
        <rFont val="Calibri"/>
        <family val="2"/>
        <scheme val="minor"/>
      </rPr>
      <t xml:space="preserve"> w </t>
    </r>
    <r>
      <rPr>
        <sz val="10"/>
        <color rgb="FFFF0000"/>
        <rFont val="Calibri"/>
        <family val="2"/>
        <scheme val="minor"/>
      </rPr>
      <t>72</t>
    </r>
  </si>
  <si>
    <t>As Luck Would have It</t>
  </si>
  <si>
    <t>La Bas DeRanville, France</t>
  </si>
  <si>
    <t>BC w D: ATMM (C13.7)</t>
  </si>
  <si>
    <t>Ma Duece Delivers</t>
  </si>
  <si>
    <t>11b</t>
  </si>
  <si>
    <t>Corps Value</t>
  </si>
  <si>
    <t>10a</t>
  </si>
  <si>
    <t>KW Terrain (W3) is in effect D: FB0-1, W6.4 (Suicide Heroes)</t>
  </si>
  <si>
    <t>Burbalotova, Russia</t>
  </si>
  <si>
    <t>Ov1 w D: Tr2 w A: MC2, Tr5</t>
  </si>
  <si>
    <t>Ov2 w A: AE, Commandos (H1.24)</t>
  </si>
  <si>
    <t>Bit Between the Teeth</t>
  </si>
  <si>
    <t>Ov1 w D: Cavalry6 w A: Cavalry14, hd3</t>
  </si>
  <si>
    <t>Ov1 w A: hd1, Cavalry11</t>
  </si>
  <si>
    <t>NQ w D: AE w A: Tr1</t>
  </si>
  <si>
    <t>Ov2, NQ w A: Commandos (H1.24)</t>
  </si>
  <si>
    <r>
      <t>French/ Belgian</t>
    </r>
    <r>
      <rPr>
        <vertAlign val="superscript"/>
        <sz val="10"/>
        <rFont val="Calibri"/>
        <family val="2"/>
        <scheme val="minor"/>
      </rPr>
      <t xml:space="preserve"> 1</t>
    </r>
  </si>
  <si>
    <t>Unknowing</t>
  </si>
  <si>
    <t>Ov2 w D: MC4 w A: Allied Troops (A10.7)</t>
  </si>
  <si>
    <t>D: BS w A: Cavalry10, hd2</t>
  </si>
  <si>
    <t>Ov3, Steppe, Vehicle Dust (F11.74) w D: Tr4 w A: AE</t>
  </si>
  <si>
    <t>Failure at Chirich</t>
  </si>
  <si>
    <t>The Lynx's Claws</t>
  </si>
  <si>
    <t>D2-3/ A0-1</t>
  </si>
  <si>
    <t>all armored scenario</t>
  </si>
  <si>
    <r>
      <t>15</t>
    </r>
    <r>
      <rPr>
        <sz val="10"/>
        <color indexed="8"/>
        <rFont val="Calibri"/>
        <family val="2"/>
        <scheme val="minor"/>
      </rPr>
      <t xml:space="preserve"> w </t>
    </r>
    <r>
      <rPr>
        <sz val="10"/>
        <color indexed="10"/>
        <rFont val="Calibri"/>
        <family val="2"/>
        <scheme val="minor"/>
      </rPr>
      <t>33</t>
    </r>
  </si>
  <si>
    <t>Panzer In The Mist</t>
  </si>
  <si>
    <r>
      <t>10</t>
    </r>
    <r>
      <rPr>
        <sz val="10"/>
        <color indexed="8"/>
        <rFont val="Calibri"/>
        <family val="2"/>
        <scheme val="minor"/>
      </rPr>
      <t xml:space="preserve"> w </t>
    </r>
    <r>
      <rPr>
        <sz val="10"/>
        <color indexed="10"/>
        <rFont val="Calibri"/>
        <family val="2"/>
        <scheme val="minor"/>
      </rPr>
      <t>4</t>
    </r>
  </si>
  <si>
    <t>GS w A: Deploy (A2.9)</t>
  </si>
  <si>
    <t>The Weakest Link</t>
  </si>
  <si>
    <t>A5/ D3</t>
  </si>
  <si>
    <t>They are ours!</t>
  </si>
  <si>
    <t>D: Guns in battery (C11.2-3)</t>
  </si>
  <si>
    <t>Onslaught to Orsha 2</t>
  </si>
  <si>
    <t>Down in a Hole</t>
  </si>
  <si>
    <t>OtO 9</t>
  </si>
  <si>
    <t>OtO 10</t>
  </si>
  <si>
    <t>OtO 11</t>
  </si>
  <si>
    <t>OtO 12</t>
  </si>
  <si>
    <t>OtO 13</t>
  </si>
  <si>
    <t>OtO 14</t>
  </si>
  <si>
    <t>OtO 15</t>
  </si>
  <si>
    <t>OtO 16</t>
  </si>
  <si>
    <t>OtO 17</t>
  </si>
  <si>
    <t>OtO 18</t>
  </si>
  <si>
    <t>OtO 19</t>
  </si>
  <si>
    <t>OtO 20</t>
  </si>
  <si>
    <t>OtO 21</t>
  </si>
  <si>
    <t>OtO 22</t>
  </si>
  <si>
    <t>OtO 23</t>
  </si>
  <si>
    <t>OtO 24</t>
  </si>
  <si>
    <t>OtO 25</t>
  </si>
  <si>
    <t>OtO 26</t>
  </si>
  <si>
    <t>OtO 27</t>
  </si>
  <si>
    <t>OtO 28</t>
  </si>
  <si>
    <t>OtO 29</t>
  </si>
  <si>
    <t>OtO 30</t>
  </si>
  <si>
    <t>OtO 31</t>
  </si>
  <si>
    <t>OtO 32</t>
  </si>
  <si>
    <r>
      <t xml:space="preserve">19 </t>
    </r>
    <r>
      <rPr>
        <sz val="10"/>
        <rFont val="Calibri"/>
        <family val="2"/>
        <scheme val="minor"/>
      </rPr>
      <t xml:space="preserve">w </t>
    </r>
    <r>
      <rPr>
        <sz val="10"/>
        <color indexed="10"/>
        <rFont val="Calibri"/>
        <family val="2"/>
        <scheme val="minor"/>
      </rPr>
      <t>47</t>
    </r>
  </si>
  <si>
    <t>Shumilino, Russia</t>
  </si>
  <si>
    <t>BFP: OtO2</t>
  </si>
  <si>
    <t>44 w BFP: L w 16</t>
  </si>
  <si>
    <t>D23/ A41</t>
  </si>
  <si>
    <t>OtO2 HBR's are in effect</t>
  </si>
  <si>
    <t>OtO2 HBR's are in effect w A: Sapper (B28.8)</t>
  </si>
  <si>
    <t>D23/ A49</t>
  </si>
  <si>
    <t>OtO2 HBR's are in effect w A: Air2</t>
  </si>
  <si>
    <t>OtO2 HBR's are in effect w A: AE</t>
  </si>
  <si>
    <t>OtO2 HBR's are in effect w A: Sapper (B28.8), Air1</t>
  </si>
  <si>
    <r>
      <t xml:space="preserve">47 </t>
    </r>
    <r>
      <rPr>
        <sz val="10"/>
        <rFont val="Calibri"/>
        <family val="2"/>
        <scheme val="minor"/>
      </rPr>
      <t>w</t>
    </r>
    <r>
      <rPr>
        <sz val="10"/>
        <color rgb="FFFF0000"/>
        <rFont val="Calibri"/>
        <family val="2"/>
        <scheme val="minor"/>
      </rPr>
      <t xml:space="preserve"> 32</t>
    </r>
  </si>
  <si>
    <t>Motoring the Mogilev</t>
  </si>
  <si>
    <r>
      <t xml:space="preserve">42 </t>
    </r>
    <r>
      <rPr>
        <sz val="10"/>
        <rFont val="Calibri"/>
        <family val="2"/>
        <scheme val="minor"/>
      </rPr>
      <t>w</t>
    </r>
    <r>
      <rPr>
        <sz val="10"/>
        <color rgb="FFFF0000"/>
        <rFont val="Calibri"/>
        <family val="2"/>
        <scheme val="minor"/>
      </rPr>
      <t xml:space="preserve"> 23</t>
    </r>
  </si>
  <si>
    <t>Hornet Swarm</t>
  </si>
  <si>
    <t>Northwest of Bogushevsk, Belorussia</t>
  </si>
  <si>
    <t>Western Dvina Duel</t>
  </si>
  <si>
    <t>North of Beshenkovichi, Belorussia</t>
  </si>
  <si>
    <r>
      <t>BFP: DW-9a w BFP: DW-9b w</t>
    </r>
    <r>
      <rPr>
        <sz val="10"/>
        <color rgb="FFFF0000"/>
        <rFont val="Calibri"/>
        <family val="2"/>
        <scheme val="minor"/>
      </rPr>
      <t xml:space="preserve"> 11b</t>
    </r>
  </si>
  <si>
    <r>
      <t xml:space="preserve">BFP: DW-8a w BFP: DW-8b w 18 w 6a w </t>
    </r>
    <r>
      <rPr>
        <sz val="10"/>
        <color rgb="FFFF0000"/>
        <rFont val="Calibri"/>
        <family val="2"/>
        <scheme val="minor"/>
      </rPr>
      <t>57</t>
    </r>
  </si>
  <si>
    <t>Tangle at Tolochin</t>
  </si>
  <si>
    <r>
      <t xml:space="preserve">43 </t>
    </r>
    <r>
      <rPr>
        <sz val="10"/>
        <rFont val="Calibri"/>
        <family val="2"/>
        <scheme val="minor"/>
      </rPr>
      <t>w</t>
    </r>
    <r>
      <rPr>
        <sz val="10"/>
        <color rgb="FFFF0000"/>
        <rFont val="Calibri"/>
        <family val="2"/>
        <scheme val="minor"/>
      </rPr>
      <t xml:space="preserve"> 6</t>
    </r>
  </si>
  <si>
    <t>Ov1 w A: Gyrostabilizer (D11), Tr3</t>
  </si>
  <si>
    <t>Down in Flames</t>
  </si>
  <si>
    <t>Vitebsk, Belorussia</t>
  </si>
  <si>
    <r>
      <t xml:space="preserve">49 </t>
    </r>
    <r>
      <rPr>
        <sz val="10"/>
        <rFont val="Calibri"/>
        <family val="2"/>
        <scheme val="minor"/>
      </rPr>
      <t>w</t>
    </r>
    <r>
      <rPr>
        <sz val="10"/>
        <color rgb="FFFF0000"/>
        <rFont val="Calibri"/>
        <family val="2"/>
        <scheme val="minor"/>
      </rPr>
      <t xml:space="preserve"> 20</t>
    </r>
  </si>
  <si>
    <t xml:space="preserve">Ov1, NQ, HtH w D: FB4  </t>
  </si>
  <si>
    <t>49 w 8</t>
  </si>
  <si>
    <t>Kostriza, belorussia</t>
  </si>
  <si>
    <r>
      <t>17</t>
    </r>
    <r>
      <rPr>
        <sz val="10"/>
        <rFont val="Calibri"/>
        <family val="2"/>
        <scheme val="minor"/>
      </rPr>
      <t xml:space="preserve"> w </t>
    </r>
    <r>
      <rPr>
        <sz val="10"/>
        <color rgb="FFFF0000"/>
        <rFont val="Calibri"/>
        <family val="2"/>
        <scheme val="minor"/>
      </rPr>
      <t xml:space="preserve">46 </t>
    </r>
    <r>
      <rPr>
        <sz val="10"/>
        <rFont val="Calibri"/>
        <family val="2"/>
        <scheme val="minor"/>
      </rPr>
      <t>w</t>
    </r>
    <r>
      <rPr>
        <sz val="10"/>
        <color rgb="FFFF0000"/>
        <rFont val="Calibri"/>
        <family val="2"/>
        <scheme val="minor"/>
      </rPr>
      <t xml:space="preserve"> 16</t>
    </r>
  </si>
  <si>
    <r>
      <t xml:space="preserve">1 </t>
    </r>
    <r>
      <rPr>
        <sz val="10"/>
        <rFont val="Calibri"/>
        <family val="2"/>
        <scheme val="minor"/>
      </rPr>
      <t>w</t>
    </r>
    <r>
      <rPr>
        <sz val="10"/>
        <color rgb="FFFF0000"/>
        <rFont val="Calibri"/>
        <family val="2"/>
        <scheme val="minor"/>
      </rPr>
      <t xml:space="preserve"> 45</t>
    </r>
  </si>
  <si>
    <t>D: Dug-In AFV (D9.54), FB3</t>
  </si>
  <si>
    <r>
      <t>11</t>
    </r>
    <r>
      <rPr>
        <sz val="10"/>
        <rFont val="Calibri"/>
        <family val="2"/>
        <scheme val="minor"/>
      </rPr>
      <t xml:space="preserve"> w </t>
    </r>
    <r>
      <rPr>
        <sz val="10"/>
        <color rgb="FFFF0000"/>
        <rFont val="Calibri"/>
        <family val="2"/>
        <scheme val="minor"/>
      </rPr>
      <t xml:space="preserve">22 </t>
    </r>
    <r>
      <rPr>
        <sz val="10"/>
        <rFont val="Calibri"/>
        <family val="2"/>
        <scheme val="minor"/>
      </rPr>
      <t>w</t>
    </r>
    <r>
      <rPr>
        <sz val="10"/>
        <color rgb="FFFF0000"/>
        <rFont val="Calibri"/>
        <family val="2"/>
        <scheme val="minor"/>
      </rPr>
      <t xml:space="preserve"> 5</t>
    </r>
  </si>
  <si>
    <t>Inferno at Krupki</t>
  </si>
  <si>
    <t>Near Krupki, Belorussia</t>
  </si>
  <si>
    <r>
      <t>BFP: DW-9a w BFP: DW-9b w</t>
    </r>
    <r>
      <rPr>
        <sz val="10"/>
        <color rgb="FFFF0000"/>
        <rFont val="Calibri"/>
        <family val="2"/>
        <scheme val="minor"/>
      </rPr>
      <t xml:space="preserve"> </t>
    </r>
    <r>
      <rPr>
        <sz val="10"/>
        <rFont val="Calibri"/>
        <family val="2"/>
        <scheme val="minor"/>
      </rPr>
      <t>9b</t>
    </r>
  </si>
  <si>
    <t>D6/ A27</t>
  </si>
  <si>
    <t>Cooked Hamman</t>
  </si>
  <si>
    <t>BFP: A w 21</t>
  </si>
  <si>
    <t>ITR HBR's are in effect, GLRR (B32), Factory (23.74), RT w D: Dug-In AFV (D9.54), FB3</t>
  </si>
  <si>
    <t>Shootout at Slutzk</t>
  </si>
  <si>
    <t>Slutzk, Belorussia</t>
  </si>
  <si>
    <t>BFP: Q w BFP: M w 71</t>
  </si>
  <si>
    <t>D4-5/ A6</t>
  </si>
  <si>
    <t>D15-22/ A28</t>
  </si>
  <si>
    <t>A: Cavalry12, Tr3</t>
  </si>
  <si>
    <t>BFP: DW-8a w BFP: DW-8b w 18 w 6a w 4</t>
  </si>
  <si>
    <t>Bridgehead on the Berezina</t>
  </si>
  <si>
    <t>D: Air1 w A: Air2, Tr8</t>
  </si>
  <si>
    <t>Clash st the Berezina</t>
  </si>
  <si>
    <t>Near Zembin, Belorussia</t>
  </si>
  <si>
    <t>17 w 70 w 69</t>
  </si>
  <si>
    <t>Desperate Bridgehead</t>
  </si>
  <si>
    <t>Near Pogost, Belorussia</t>
  </si>
  <si>
    <t>BFP: DW-8a w BFP: DW-8b w BFP: P</t>
  </si>
  <si>
    <t>Cat's Lair</t>
  </si>
  <si>
    <t>46 w 44</t>
  </si>
  <si>
    <t>The Big Cat's Lair</t>
  </si>
  <si>
    <t>Ov2 w A: Tr2</t>
  </si>
  <si>
    <t>Schmidt's Roadblock</t>
  </si>
  <si>
    <t>Near Zuberki, Belorussia</t>
  </si>
  <si>
    <t>SD: Dug-In AFV (D9.54)</t>
  </si>
  <si>
    <r>
      <t xml:space="preserve"> </t>
    </r>
    <r>
      <rPr>
        <sz val="10"/>
        <rFont val="Calibri"/>
        <family val="2"/>
        <scheme val="minor"/>
      </rPr>
      <t>variable</t>
    </r>
  </si>
  <si>
    <t>HOB Onslaught to Orsha: OBO1</t>
  </si>
  <si>
    <t>HOB Onslaught to Orsha: OBO3</t>
  </si>
  <si>
    <t>HOB Onslaught to Orsha: OBO8</t>
  </si>
  <si>
    <t>HOB Onslaught to Orsha: OBO2</t>
  </si>
  <si>
    <t>HOB Onslaught to Orsha: OBO7</t>
  </si>
  <si>
    <t>HOB Onslaught to Orsha: OBO9</t>
  </si>
  <si>
    <t>HOB Onslaught to Orsha: OBO4</t>
  </si>
  <si>
    <t>HOB Onslaught to Orsha: OBO6</t>
  </si>
  <si>
    <t>HOB Onslaught to Orsha: OtO1</t>
  </si>
  <si>
    <t>HOB Onslaught to Orsha: OtO2</t>
  </si>
  <si>
    <t>HOB Onslaught to Orsha: OtO3</t>
  </si>
  <si>
    <t>HOB Onslaught to Orsha: OtO4</t>
  </si>
  <si>
    <t>HOB Onslaught to Orsha: OtO5</t>
  </si>
  <si>
    <t>HOB Onslaught to Orsha: OtO6</t>
  </si>
  <si>
    <t>HOB Onslaught to Orsha: OtO7</t>
  </si>
  <si>
    <t>HOB Onslaught to Orsha: OtO8</t>
  </si>
  <si>
    <t>HOB Onslaught to Orsha: OBO5</t>
  </si>
  <si>
    <t>HOB Onslaught to Orsha: OBO14</t>
  </si>
  <si>
    <t>HOB Onslaught to Orsha: OBO11</t>
  </si>
  <si>
    <t>HOB Onslaught to Orsha: OBO10</t>
  </si>
  <si>
    <t>HOB Onslaught to Orsha: OBO12</t>
  </si>
  <si>
    <t>HOB Onslaught to Orsha: OBO13</t>
  </si>
  <si>
    <t>Berated at Baranovichi</t>
  </si>
  <si>
    <t>HOB Onslaught to Orsha</t>
  </si>
  <si>
    <t>BFP: Onslaught to Orsha 2: OtO 1</t>
  </si>
  <si>
    <t>BFP: Onslaught to Orsha 2: OtO 2</t>
  </si>
  <si>
    <t>BFP: Onslaught to Orsha 2: OtO 12</t>
  </si>
  <si>
    <t>BFP: Onslaught to Orsha 2: OtO 32</t>
  </si>
  <si>
    <t>BFP: Onslaught to Orsha 2: OtO 13</t>
  </si>
  <si>
    <t>BFP: Onslaught to Orsha 2: OtO 16</t>
  </si>
  <si>
    <t>BFP: Onslaught to Orsha 2: OtO 18</t>
  </si>
  <si>
    <t>BFP: Onslaught to Orsha 2: OtO 19</t>
  </si>
  <si>
    <t>BFP: Onslaught to Orsha 2: OtO 20</t>
  </si>
  <si>
    <t>BFP: Onslaught to Orsha 2: OtO 21</t>
  </si>
  <si>
    <t>BFP: Onslaught to Orsha 2: OtO 25</t>
  </si>
  <si>
    <t>BFP: Onslaught to Orsha 2: OtO 24</t>
  </si>
  <si>
    <t>BFP: Onslaught to Orsha 2: OtO 26</t>
  </si>
  <si>
    <t>BFP: Onslaught to Orsha 2: OtO 4</t>
  </si>
  <si>
    <t>BFP: Onslaught to Orsha 2: OtO S1</t>
  </si>
  <si>
    <t>BFP: Onslaught to Orsha 2: OtO S2</t>
  </si>
  <si>
    <t>BFP: Onslaught to Orsha 2: OtO 5</t>
  </si>
  <si>
    <t>BFP: Onslaught to Orsha 2: OtO 6</t>
  </si>
  <si>
    <t>BFP: Onslaught to Orsha 2: OtO 7</t>
  </si>
  <si>
    <t>BFP: Onslaught to Orsha 2: OtO 8</t>
  </si>
  <si>
    <t>BFP: Onslaught to Orsha 2: OtO 9</t>
  </si>
  <si>
    <t>BFP: Onslaught to Orsha 2: OtO 10</t>
  </si>
  <si>
    <t>BFP: Onslaught to Orsha 2: OtO 11</t>
  </si>
  <si>
    <t>BFP: Onslaught to Orsha 2: CG On to Orsha</t>
  </si>
  <si>
    <t>March Madness 2019: Close Combat</t>
  </si>
  <si>
    <r>
      <rPr>
        <sz val="10"/>
        <color rgb="FFFF0000"/>
        <rFont val="Calibri"/>
        <family val="2"/>
        <scheme val="minor"/>
      </rPr>
      <t>22</t>
    </r>
    <r>
      <rPr>
        <sz val="10"/>
        <rFont val="Calibri"/>
        <family val="2"/>
        <scheme val="minor"/>
      </rPr>
      <t xml:space="preserve"> w </t>
    </r>
    <r>
      <rPr>
        <sz val="10"/>
        <color rgb="FFFF0000"/>
        <rFont val="Calibri"/>
        <family val="2"/>
        <scheme val="minor"/>
      </rPr>
      <t>40</t>
    </r>
  </si>
  <si>
    <t>GS w A: Fanatic (A10.8), AS</t>
  </si>
  <si>
    <t>Muranowska 6</t>
  </si>
  <si>
    <r>
      <t>German (SS)/ Trawniki-man Auxilliary</t>
    </r>
    <r>
      <rPr>
        <vertAlign val="superscript"/>
        <sz val="10"/>
        <rFont val="Calibri"/>
        <family val="2"/>
        <scheme val="minor"/>
      </rPr>
      <t xml:space="preserve"> 3</t>
    </r>
  </si>
  <si>
    <t>Warsaw Poland</t>
  </si>
  <si>
    <r>
      <t xml:space="preserve">BFP DW-7a </t>
    </r>
    <r>
      <rPr>
        <sz val="10"/>
        <rFont val="Calibri"/>
        <family val="2"/>
        <scheme val="minor"/>
      </rPr>
      <t>w</t>
    </r>
    <r>
      <rPr>
        <sz val="10"/>
        <color rgb="FFFF0000"/>
        <rFont val="Calibri"/>
        <family val="2"/>
        <scheme val="minor"/>
      </rPr>
      <t xml:space="preserve"> BFP: DW-7b</t>
    </r>
  </si>
  <si>
    <t>Cellar (O6), Sewer (B8), NQ w D: MOL, Fanatic (A10.8)</t>
  </si>
  <si>
    <t>Johnny 1</t>
  </si>
  <si>
    <t>Primsole, Sicily</t>
  </si>
  <si>
    <t>61 w 43</t>
  </si>
  <si>
    <t>Ov2, Olive Groves (B14.8), Hammada (F3)</t>
  </si>
  <si>
    <t>Wettauck Chuang</t>
  </si>
  <si>
    <r>
      <t>Chindits</t>
    </r>
    <r>
      <rPr>
        <vertAlign val="superscript"/>
        <sz val="10"/>
        <rFont val="Calibri"/>
        <family val="2"/>
        <scheme val="minor"/>
      </rPr>
      <t xml:space="preserve"> 4</t>
    </r>
  </si>
  <si>
    <t>Ov1, PTO - DJ, NQ w A: HtH</t>
  </si>
  <si>
    <t>Fortress Vercors</t>
  </si>
  <si>
    <r>
      <t>Jewish ZZW Fighters</t>
    </r>
    <r>
      <rPr>
        <vertAlign val="superscript"/>
        <sz val="10"/>
        <rFont val="Calibri"/>
        <family val="2"/>
        <scheme val="minor"/>
      </rPr>
      <t xml:space="preserve"> 12, 14</t>
    </r>
  </si>
  <si>
    <r>
      <t>Campaigne Andre, Maquis du Vercors</t>
    </r>
    <r>
      <rPr>
        <vertAlign val="superscript"/>
        <sz val="10"/>
        <rFont val="Calibri"/>
        <family val="2"/>
        <scheme val="minor"/>
      </rPr>
      <t xml:space="preserve"> 12</t>
    </r>
  </si>
  <si>
    <t>Pas De Las Salle, Vercors Plateau, France</t>
  </si>
  <si>
    <t>Steep Hills (W1.3) w D: HtH w A: Commandos (B11.433)</t>
  </si>
  <si>
    <t>PTO - LJ, GLRR (B32.1) w D: Caves12, PFZ, Panji (G9) w A: Recon (A1.23)</t>
  </si>
  <si>
    <t>The Coup de Grace</t>
  </si>
  <si>
    <t>Interrogation (E2.103) w A: Air1, MC3</t>
  </si>
  <si>
    <t>Lost Voctory</t>
  </si>
  <si>
    <t>Ov2, Mud (E3.6)</t>
  </si>
  <si>
    <t>Leningrad 1: Brandenberger Bridgehead</t>
  </si>
  <si>
    <t>Bloody Buna (2019)</t>
  </si>
  <si>
    <t>Desert War 1941: Germans and British in Action (2018)</t>
  </si>
  <si>
    <t>Freedom's Price: Hungary 1 (2019)</t>
  </si>
  <si>
    <t>Freedom's Price: Hungary 2 (2019)</t>
  </si>
  <si>
    <t>Hell's Gate I: Nova Buda (2019)</t>
  </si>
  <si>
    <t>Hell's gate II: Shenderovka (2019)</t>
  </si>
  <si>
    <t>Hell's Gate III: Khilki (2019)</t>
  </si>
  <si>
    <t>Hell's gate IV: Oktabyr (2019)</t>
  </si>
  <si>
    <t>Zerf Stranglehold: The 5th Ranger Battalion at War (2019)</t>
  </si>
  <si>
    <t>Tuetonic Terror 1 (2019)</t>
  </si>
  <si>
    <t>Tuetonic Terror 2 (2019)</t>
  </si>
  <si>
    <t>Tuetonic Terror 3 (2019)</t>
  </si>
  <si>
    <t>Tuetonic Terror 4 (2019)</t>
  </si>
  <si>
    <t>Stand at Vinkt: The Battle for Belgium 1940 (2019)</t>
  </si>
  <si>
    <t>Make the Baby Bounce: Stalingrad Scenario Packs #1 - 12 (2019)</t>
  </si>
  <si>
    <t>Stalingrad: Baby Bounce Scenario Packs #1 - 4</t>
  </si>
  <si>
    <t>Kursk: Southern Salient 1: Hill 216 Sud (2019)</t>
  </si>
  <si>
    <t>Thunder at Melikhovo: Kursk (2019)</t>
  </si>
  <si>
    <t>Kohima: Operation C 1944 (2019)</t>
  </si>
  <si>
    <r>
      <t xml:space="preserve">Fort Lahtzanit: Battle for the Bar Lev Line (2019)  </t>
    </r>
    <r>
      <rPr>
        <sz val="10"/>
        <color rgb="FFFF0000"/>
        <rFont val="Calibri"/>
        <family val="2"/>
        <scheme val="minor"/>
      </rPr>
      <t>-CH Genesis Project</t>
    </r>
  </si>
  <si>
    <t>El Alamein: Deir Munassib 1942 (2019)</t>
  </si>
  <si>
    <t>Tarawa: To the Last Man: Bloody Buariki (2019)</t>
  </si>
  <si>
    <t>Euro Pack 1 (1997)</t>
  </si>
  <si>
    <t>Euro Pack II (1997)</t>
  </si>
  <si>
    <t>ASL Pack 1 (1997)</t>
  </si>
  <si>
    <t>Retro Pack III (2013)</t>
  </si>
  <si>
    <t>Euro 1: First Contact, First Defeat (2020)</t>
  </si>
  <si>
    <t>Bulge Pack 1 (2011)</t>
  </si>
  <si>
    <t>Euro Pack 2: The battle of the Bulge (2015)</t>
  </si>
  <si>
    <t>Bloody Christmas (2018)</t>
  </si>
  <si>
    <t>Euro 2: Peiper's Progress (2020)</t>
  </si>
  <si>
    <t>Euro Pack III: Late War '44 - 45 (1998)</t>
  </si>
  <si>
    <t>Euro 3: Search and Destroy (2020)</t>
  </si>
  <si>
    <t>Euro Pack IV: The War in North Africa (1998)</t>
  </si>
  <si>
    <t>Euro 4: out of the Sand (2020)</t>
  </si>
  <si>
    <t>Euro Pack V: Eastern Front Warfare (1999)</t>
  </si>
  <si>
    <t>Euro 5: Lords of the Steppe (2020)</t>
  </si>
  <si>
    <t>Euro Pack VI: Partisans and Irregulars (1999)</t>
  </si>
  <si>
    <t>Euro VI: The Walking Dead (2020)</t>
  </si>
  <si>
    <t>Cruel Bandits 1 (2019)</t>
  </si>
  <si>
    <t>Cruel Bandits 2 (2019)</t>
  </si>
  <si>
    <t>6th Edition</t>
  </si>
  <si>
    <t>Arnhem: Grabner's Charge (2019)</t>
  </si>
  <si>
    <t>Bitter Tag: The Push to Hannut 1940 (2019)</t>
  </si>
  <si>
    <t>Siberian Onslaught (2020)</t>
  </si>
  <si>
    <t>Wintergewitter: Ride of the Valkyrie (2020)</t>
  </si>
  <si>
    <t>Freedom's Price: Poland (2020)</t>
  </si>
  <si>
    <t>Freedom's Price: '39 - 40 (2020)</t>
  </si>
  <si>
    <t>Uberfox: El Alamein (2018)</t>
  </si>
  <si>
    <t>Uberfox: Beyond El Agheila (2018)</t>
  </si>
  <si>
    <t>Uberfox: Tunisian Tussel (2018)</t>
  </si>
  <si>
    <t>Uberfox: British Tunisia Actions (2018)</t>
  </si>
  <si>
    <t>Uberfox: Operation Torch (2018)</t>
  </si>
  <si>
    <t>Uberfox: Libya-Alamein-Tunisia Axis (2018)</t>
  </si>
  <si>
    <t>Uberfox: Gazala Stakes (2018)</t>
  </si>
  <si>
    <t>Uberfox: Pride Before Fall (2018)</t>
  </si>
  <si>
    <t>Uberfox: Tobruk Perimeter (2018)</t>
  </si>
  <si>
    <t>Uberfox: Along the Via Balbia (2018)</t>
  </si>
  <si>
    <t>Uberfox: The Pastor's Punch (2018)</t>
  </si>
  <si>
    <t>Uberfox: Sidi Bou Zid (2018)</t>
  </si>
  <si>
    <t>The Devil's Vineyard: Heraklion 1941 (2018)</t>
  </si>
  <si>
    <t>Finland at War (2004)</t>
  </si>
  <si>
    <r>
      <t>Pusan Perimeter (2018)</t>
    </r>
    <r>
      <rPr>
        <i/>
        <sz val="10"/>
        <rFont val="Calibri"/>
        <family val="2"/>
        <scheme val="minor"/>
      </rPr>
      <t xml:space="preserve"> -need CH Annual #4</t>
    </r>
  </si>
  <si>
    <t>Operation Deadstick (2018)</t>
  </si>
  <si>
    <t>Kuanus Offensive: Operation Bagration 1944 (2018)</t>
  </si>
  <si>
    <t>Monte Altuzzo: Gothic Line 1944 (2018)</t>
  </si>
  <si>
    <t>Battle of El Alamein Monster (2015)</t>
  </si>
  <si>
    <t>El Alamein Monster (2018)</t>
  </si>
  <si>
    <t>Russian Rarities 1 (2014)</t>
  </si>
  <si>
    <t>Red Raities (2018)</t>
  </si>
  <si>
    <t>Okinawa: Battle for the Item Pocket (2018)</t>
  </si>
  <si>
    <t>To the Volga 1: Fight for the Tractor Works (2018)</t>
  </si>
  <si>
    <t>Jerusalem '48 (2014)</t>
  </si>
  <si>
    <t>Jerusalem Siege (2018)</t>
  </si>
  <si>
    <t>Sword Beach (2017)</t>
  </si>
  <si>
    <t>Gold Beach (2017)</t>
  </si>
  <si>
    <t>Juno Beach (2017)</t>
  </si>
  <si>
    <t>King Red/ Green Sectors (2018)</t>
  </si>
  <si>
    <t>Mike Green Sectors (2018)</t>
  </si>
  <si>
    <t>VV123</t>
  </si>
  <si>
    <t>Vae Victis Issue 149</t>
  </si>
  <si>
    <t>Cerigo Editions</t>
  </si>
  <si>
    <t>ASL Module 10a: Croix De Guerre 2</t>
  </si>
  <si>
    <t>ASL Module 12a: Armies of Oblivion 2</t>
  </si>
  <si>
    <t>Avalon Hill: Partisans!</t>
  </si>
  <si>
    <t>Multiman Publishing: Module 12a: Armies of Oblivion 2</t>
  </si>
  <si>
    <t>MMP- Module 12a: Armies of Oblivion</t>
  </si>
  <si>
    <t>MMP- Module 12: Armies of Oblivion</t>
  </si>
  <si>
    <r>
      <t>Partisan (FTP Maquisards)</t>
    </r>
    <r>
      <rPr>
        <vertAlign val="superscript"/>
        <sz val="10"/>
        <rFont val="Calibri"/>
        <family val="2"/>
        <scheme val="minor"/>
      </rPr>
      <t xml:space="preserve"> 12</t>
    </r>
  </si>
  <si>
    <t>Flooded Stream (B20.44)</t>
  </si>
  <si>
    <t>German (SS Freikorps Danmark)</t>
  </si>
  <si>
    <t>NQ w D: AS, Sewer, Fanatic (A10.8), MOL</t>
  </si>
  <si>
    <r>
      <t>Partisan (II Proletarian Brigade)</t>
    </r>
    <r>
      <rPr>
        <vertAlign val="superscript"/>
        <sz val="10"/>
        <rFont val="Calibri"/>
        <family val="2"/>
        <scheme val="minor"/>
      </rPr>
      <t xml:space="preserve"> 12, R</t>
    </r>
  </si>
  <si>
    <r>
      <t xml:space="preserve">Yugoslavian </t>
    </r>
    <r>
      <rPr>
        <vertAlign val="superscript"/>
        <sz val="10"/>
        <rFont val="Calibri"/>
        <family val="2"/>
        <scheme val="minor"/>
      </rPr>
      <t xml:space="preserve">1 </t>
    </r>
    <r>
      <rPr>
        <sz val="10"/>
        <rFont val="Calibri"/>
        <family val="2"/>
        <scheme val="minor"/>
      </rPr>
      <t>/ Partisan (Vojvodina Civilians)</t>
    </r>
    <r>
      <rPr>
        <vertAlign val="superscript"/>
        <sz val="10"/>
        <rFont val="Calibri"/>
        <family val="2"/>
        <scheme val="minor"/>
      </rPr>
      <t xml:space="preserve"> 12</t>
    </r>
  </si>
  <si>
    <t>Ov4 w D: Tr2 w A: Bi6</t>
  </si>
  <si>
    <t>Ov1, Pontoon Bridge (B6.41)  w A: Cavalry12, MC8</t>
  </si>
  <si>
    <t>D: Cavalry17, hd3 w A: Air2, Cavalry 12</t>
  </si>
  <si>
    <t>D21 A12</t>
  </si>
  <si>
    <t>GLRR (B32.1)</t>
  </si>
  <si>
    <t>Ov3, NQ, HtH w A: Tr2</t>
  </si>
  <si>
    <t>D18/ A34</t>
  </si>
  <si>
    <t>NQ, HtH, Ov4, Factory (B23.74) w A: Tr2, AE</t>
  </si>
  <si>
    <t>RT, CI (E2.4)</t>
  </si>
  <si>
    <t>Mostar, Yugoslavian</t>
  </si>
  <si>
    <r>
      <t>Romanian</t>
    </r>
    <r>
      <rPr>
        <vertAlign val="superscript"/>
        <sz val="10"/>
        <rFont val="Calibri"/>
        <family val="2"/>
        <scheme val="minor"/>
      </rPr>
      <t xml:space="preserve"> 3 </t>
    </r>
    <r>
      <rPr>
        <sz val="10"/>
        <rFont val="Calibri"/>
        <family val="2"/>
        <scheme val="minor"/>
      </rPr>
      <t>/ German</t>
    </r>
  </si>
  <si>
    <t>NQ w D: FB2, Fanatic Strongpoint (VotG SSR CG11), AE</t>
  </si>
  <si>
    <t>MMP Journal # 1: J8</t>
  </si>
  <si>
    <t>MMP Journal # 9: J129</t>
  </si>
  <si>
    <t>MMP Journal # 5: JJ83</t>
  </si>
  <si>
    <t>Avalon Hill Annual 1995: A81</t>
  </si>
  <si>
    <t>Ov2, GS</t>
  </si>
  <si>
    <t>Reaping rewards</t>
  </si>
  <si>
    <t>Krushilin, Southern Russia</t>
  </si>
  <si>
    <t>MMP Action Pack # 5: AP45</t>
  </si>
  <si>
    <t>GS w D: MOL</t>
  </si>
  <si>
    <t>Beachhead at Ozereyka Bay</t>
  </si>
  <si>
    <t>Near Globovka, Russia</t>
  </si>
  <si>
    <t>Avalon Hill Annual 1991: A26</t>
  </si>
  <si>
    <t>2 w 3 w 4 w 5</t>
  </si>
  <si>
    <t>Paoli Zion</t>
  </si>
  <si>
    <r>
      <t>Partisans (Paole Zion)</t>
    </r>
    <r>
      <rPr>
        <vertAlign val="superscript"/>
        <sz val="10"/>
        <rFont val="Calibri"/>
        <family val="2"/>
        <scheme val="minor"/>
      </rPr>
      <t xml:space="preserve"> 12</t>
    </r>
  </si>
  <si>
    <t>Vernichtung Batallion Warsaw</t>
  </si>
  <si>
    <t>Avalon Hill Annual 1993b: A62</t>
  </si>
  <si>
    <t>1 w 21</t>
  </si>
  <si>
    <t>RT, NQ, HtH w D: Fanatic (10.8), MOL, Sewer, AS, BT w A: Tr12</t>
  </si>
  <si>
    <r>
      <t>Bosnian</t>
    </r>
    <r>
      <rPr>
        <vertAlign val="superscript"/>
        <sz val="10"/>
        <rFont val="Calibri"/>
        <family val="2"/>
        <scheme val="minor"/>
      </rPr>
      <t xml:space="preserve"> 12</t>
    </r>
  </si>
  <si>
    <t>MMP Journal # 7: J107</t>
  </si>
  <si>
    <r>
      <t xml:space="preserve">39 </t>
    </r>
    <r>
      <rPr>
        <sz val="10"/>
        <rFont val="Calibri"/>
        <family val="2"/>
        <scheme val="minor"/>
      </rPr>
      <t>w</t>
    </r>
    <r>
      <rPr>
        <sz val="10"/>
        <color indexed="10"/>
        <rFont val="Calibri"/>
        <family val="2"/>
        <scheme val="minor"/>
      </rPr>
      <t xml:space="preserve"> 50</t>
    </r>
  </si>
  <si>
    <r>
      <t>Partisan (Kalnik)</t>
    </r>
    <r>
      <rPr>
        <vertAlign val="superscript"/>
        <sz val="10"/>
        <rFont val="Calibri"/>
        <family val="2"/>
        <scheme val="minor"/>
      </rPr>
      <t xml:space="preserve"> 12</t>
    </r>
  </si>
  <si>
    <t>MMP Journal # 7: J108</t>
  </si>
  <si>
    <r>
      <t>2</t>
    </r>
    <r>
      <rPr>
        <sz val="10"/>
        <rFont val="Calibri"/>
        <family val="2"/>
        <scheme val="minor"/>
      </rPr>
      <t xml:space="preserve"> w </t>
    </r>
    <r>
      <rPr>
        <sz val="10"/>
        <color indexed="10"/>
        <rFont val="Calibri"/>
        <family val="2"/>
        <scheme val="minor"/>
      </rPr>
      <t>38</t>
    </r>
    <r>
      <rPr>
        <sz val="10"/>
        <rFont val="Calibri"/>
        <family val="2"/>
        <scheme val="minor"/>
      </rPr>
      <t xml:space="preserve"> w </t>
    </r>
    <r>
      <rPr>
        <sz val="10"/>
        <color indexed="10"/>
        <rFont val="Calibri"/>
        <family val="2"/>
        <scheme val="minor"/>
      </rPr>
      <t>42</t>
    </r>
  </si>
  <si>
    <t>Break for Hungary</t>
  </si>
  <si>
    <t>MMP Journal # 7: J109</t>
  </si>
  <si>
    <t>2 w 38 w 42</t>
  </si>
  <si>
    <t>AS, NQ</t>
  </si>
  <si>
    <r>
      <t>Slovakian</t>
    </r>
    <r>
      <rPr>
        <vertAlign val="superscript"/>
        <sz val="10"/>
        <rFont val="Calibri"/>
        <family val="2"/>
        <scheme val="minor"/>
      </rPr>
      <t xml:space="preserve"> 12</t>
    </r>
  </si>
  <si>
    <t>MMP ASL Action Pack # 5: AP49</t>
  </si>
  <si>
    <t>D: Allied Troops (10.7)</t>
  </si>
  <si>
    <t>Prelude to Dying</t>
  </si>
  <si>
    <r>
      <t>Partisans</t>
    </r>
    <r>
      <rPr>
        <vertAlign val="superscript"/>
        <sz val="10"/>
        <rFont val="Calibri"/>
        <family val="2"/>
        <scheme val="minor"/>
      </rPr>
      <t xml:space="preserve"> 12</t>
    </r>
  </si>
  <si>
    <t>MMP Journal # 7: J112</t>
  </si>
  <si>
    <t>MM60</t>
  </si>
  <si>
    <t>MM61</t>
  </si>
  <si>
    <t>MM62</t>
  </si>
  <si>
    <t>MM63</t>
  </si>
  <si>
    <t>MM64</t>
  </si>
  <si>
    <t>MM65</t>
  </si>
  <si>
    <t>MM66</t>
  </si>
  <si>
    <t>MM67</t>
  </si>
  <si>
    <t>Avalon Hill ASL Module 10: Croix De Guerre 75</t>
  </si>
  <si>
    <t>Avalon Hill ASL Module 10: Croix De Guerre 76</t>
  </si>
  <si>
    <t>Avalon Hill ASL Module 10: Croix De Guerre 77</t>
  </si>
  <si>
    <t>Avalon Hill ASL Module 10: Croix De Guerre 78</t>
  </si>
  <si>
    <t>Avalon Hill ASL Module 10: Croix De Guerre 79</t>
  </si>
  <si>
    <t>Avalon Hill ASL Module 10: Croix De Guerre 80</t>
  </si>
  <si>
    <t>Avalon Hill ASL Module 10: Croix De Guerre 81</t>
  </si>
  <si>
    <t>Avalon Hill ASL Module 10: Croix De Guerre 82</t>
  </si>
  <si>
    <r>
      <t>40</t>
    </r>
    <r>
      <rPr>
        <sz val="10"/>
        <rFont val="Calibri"/>
        <family val="2"/>
        <scheme val="minor"/>
      </rPr>
      <t xml:space="preserve"> w </t>
    </r>
    <r>
      <rPr>
        <sz val="10"/>
        <color rgb="FFFF0000"/>
        <rFont val="Calibri"/>
        <family val="2"/>
        <scheme val="minor"/>
      </rPr>
      <t>4</t>
    </r>
    <r>
      <rPr>
        <sz val="10"/>
        <color indexed="10"/>
        <rFont val="Calibri"/>
        <family val="2"/>
        <scheme val="minor"/>
      </rPr>
      <t>2</t>
    </r>
  </si>
  <si>
    <t>CI (E2.4)</t>
  </si>
  <si>
    <t>MMP ASL Module 10a: Croix De Guerre 75</t>
  </si>
  <si>
    <t>MMP ASL Module 13: Rising Sun 59</t>
  </si>
  <si>
    <t>MMP ASL Module 13: Rising Sun 60</t>
  </si>
  <si>
    <t>MMP ASL Module 13: Rising Sun 61</t>
  </si>
  <si>
    <t>MMP ASL Module 13: Rising Sun 62</t>
  </si>
  <si>
    <t>MMP ASL Module 13: Rising Sun 63</t>
  </si>
  <si>
    <t>MMP ASL Module 13: Rising Sun 64</t>
  </si>
  <si>
    <t>MMP ASL Module 13: Rising Sun 65</t>
  </si>
  <si>
    <t>MMP ASL Module 13: Rising Sun 66</t>
  </si>
  <si>
    <t>MMP ASL Module 13: Rising Sun 67</t>
  </si>
  <si>
    <t>MMP ASL Module 13: Rising Sun 68</t>
  </si>
  <si>
    <t>MMP ASL Module 13: Rising Sun 69</t>
  </si>
  <si>
    <t>MMP ASL Module 13: Rising Sun 70</t>
  </si>
  <si>
    <t>MMP ASL Module 13: Rising Sun 71</t>
  </si>
  <si>
    <t>MMP ASL Module 13: Rising Sun 72</t>
  </si>
  <si>
    <t>MMP ASL Module 13: Rising Sun 73</t>
  </si>
  <si>
    <t>MMP ASL Module 13: Rising Sun 74</t>
  </si>
  <si>
    <t>MMP ASL Module 10a: Croix De Guerre 76</t>
  </si>
  <si>
    <t>MMP ASL Module 10a: Croix De Guerre 77</t>
  </si>
  <si>
    <t>MMP ASL Module 10a: Croix De Guerre 78</t>
  </si>
  <si>
    <t>MMP ASL Module 10a: Croix De Guerre 79</t>
  </si>
  <si>
    <t>MMP ASL Module 10a: Croix De Guerre 80</t>
  </si>
  <si>
    <t>MMP ASL Module 10a: Croix De Guerre 81</t>
  </si>
  <si>
    <t>MMP ASL Module 10a: Croix De Guerre 82</t>
  </si>
  <si>
    <t>MMP Module 10a: Croix De Guerre 231</t>
  </si>
  <si>
    <t>Avalon Hill ASL Annual 96: A104</t>
  </si>
  <si>
    <t>ASL Digest Issue 3.09 ATL 93.4; MMP Module 10a: Groix De Guerre 232</t>
  </si>
  <si>
    <t xml:space="preserve">ASL Digest Issue 3.09 ATL 93.4; AH General Issue 30.5 U </t>
  </si>
  <si>
    <t>MMP Module 10a CdG2: 232</t>
  </si>
  <si>
    <t>Winter Offensive # 2: W0 2</t>
  </si>
  <si>
    <t>ASL Annual 93b: A66</t>
  </si>
  <si>
    <t>MMP Module 10a: CdG2 234</t>
  </si>
  <si>
    <t>AtlantiCon Tournament Scenario ATL 93.2; MMP Module 10a: CdG2 235</t>
  </si>
  <si>
    <t>AtlantiCon Tournament Scenario ATL 93.2; AH Annual 96: A94</t>
  </si>
  <si>
    <t>AtlantiCon Tournament Scenario ATL 93.4; MMP Module 10a CdG2 236</t>
  </si>
  <si>
    <t>AtlantiCon Tournament Scenario ATL 93.4; AH Annual 96 A96</t>
  </si>
  <si>
    <t>Origins Tournament Scenario 1996; MMP Module 10a: 237</t>
  </si>
  <si>
    <t>Origins Tournament Scenario 1996; AH Annual 97: A108</t>
  </si>
  <si>
    <t>MMP Module 10a CdG2: 238</t>
  </si>
  <si>
    <t>MMP Journal Issue 3: J44</t>
  </si>
  <si>
    <t>MMP Module 10a CdG2: 239</t>
  </si>
  <si>
    <t>MMP ModuleScenario Pack Turning the Tide U20</t>
  </si>
  <si>
    <t>D18/ A8</t>
  </si>
  <si>
    <t>MMP Module CdG2: 240</t>
  </si>
  <si>
    <t>MMP Journal Issue 3: J45</t>
  </si>
  <si>
    <t>Backblast Issue 2 BB13; MMP Module 10a CdG2: 241</t>
  </si>
  <si>
    <t>Backblast Issue 2 BB13; AH General Issue 32.3: G46</t>
  </si>
  <si>
    <t>MMP Module 10a CdG2: 242</t>
  </si>
  <si>
    <t>AH Annual Issue 93a: A52</t>
  </si>
  <si>
    <t>Jitter Fire II Tournament Scenario JF 4; MMP Module 10a CdG2 243</t>
  </si>
  <si>
    <t>Jitter Fire II Tournament Scenario JF 4; MMP Turning the Tide Pack U21</t>
  </si>
  <si>
    <t>MMP Module 10a CdG2 244</t>
  </si>
  <si>
    <t>AH ASL Annual 93b: A64</t>
  </si>
  <si>
    <t>D18/ A38</t>
  </si>
  <si>
    <t>A: Tr6, Sappers (B28.6)</t>
  </si>
  <si>
    <t>Le Franc Tireur Issue  1 FT 01; MMP Module 10a CdG2: 245</t>
  </si>
  <si>
    <t>Le Franc Tireur Issue  1 FT 01; MMP ASL Journal Issue 6: J90</t>
  </si>
  <si>
    <t>ASL Journal Issue 4 J 90; MMP Module 10a CdG2: 245</t>
  </si>
  <si>
    <t>Tactiques Issue 7 Tac52; MMP Module 10a CdG2: 246</t>
  </si>
  <si>
    <t>Tactiques Issue 7 Tac52; MMP ASL Journal Issue 4: J69</t>
  </si>
  <si>
    <t>ASL Journal Issue 4 J 69; MMP Module 10a CdG2: 246</t>
  </si>
  <si>
    <t>Le Franc Tireur Issue 1 FT 02; MMP Module 10a CdG2: 247</t>
  </si>
  <si>
    <t>Le Franc Tireur Issue 1 FT 02; MMP ASL Journal Issue 4: J70</t>
  </si>
  <si>
    <t>ASL Journal Issue 4 J 70; MMP Module 10a CdG2: 247</t>
  </si>
  <si>
    <t>SAGA Tornament Scenario 1999: SAGA1999D; MMP Module 10a CdG2: 248</t>
  </si>
  <si>
    <t>SAGA Tornament Scenario 1999: SAGA1999D; MMP ASL Journal Issue 2: J35</t>
  </si>
  <si>
    <t>PTO - LJ, Ov2 w D: Air1, Cavalry7 w A: Tr3</t>
  </si>
  <si>
    <t>ASL Journal Issue 2 Reprint: J35; MMP Module 10a CdG2: 248</t>
  </si>
  <si>
    <t>MMP Module 10a CdG2: 249</t>
  </si>
  <si>
    <t>AH ASL Annual 97: A119</t>
  </si>
  <si>
    <t>MMP A GI's Dozen Pack U1</t>
  </si>
  <si>
    <t>MMP Module 10a CdG2: 250</t>
  </si>
  <si>
    <t>MMP Module 10a CdG2: 251</t>
  </si>
  <si>
    <t>AH ASL Annual 95 Winter A89</t>
  </si>
  <si>
    <t>MMP Module 10a CdG2: 252</t>
  </si>
  <si>
    <t>MMP ASL Journal Issue 4: J76</t>
  </si>
  <si>
    <t>HR01</t>
  </si>
  <si>
    <t>HR02</t>
  </si>
  <si>
    <t>HR03</t>
  </si>
  <si>
    <t>HR04</t>
  </si>
  <si>
    <t>HR05</t>
  </si>
  <si>
    <t>HR06</t>
  </si>
  <si>
    <t>HR07</t>
  </si>
  <si>
    <t>HR08</t>
  </si>
  <si>
    <t>HR09</t>
  </si>
  <si>
    <t>HR10</t>
  </si>
  <si>
    <t>HR11</t>
  </si>
  <si>
    <t>HR12</t>
  </si>
  <si>
    <t>HR13</t>
  </si>
  <si>
    <t>HR14</t>
  </si>
  <si>
    <t>HR15</t>
  </si>
  <si>
    <t>HR16</t>
  </si>
  <si>
    <t>HR17</t>
  </si>
  <si>
    <t>HR18</t>
  </si>
  <si>
    <t>HR19</t>
  </si>
  <si>
    <t>HR20</t>
  </si>
  <si>
    <t>HR21</t>
  </si>
  <si>
    <t>HR22</t>
  </si>
  <si>
    <t>HR23</t>
  </si>
  <si>
    <t>Cauquigny Counter-Attack</t>
  </si>
  <si>
    <t>CH: HR1; CH: HR2; CH: HR3; CH: HR5</t>
  </si>
  <si>
    <t>BC w D: Daisy-Chains (B28.531)</t>
  </si>
  <si>
    <t>Shanley's Crossroads</t>
  </si>
  <si>
    <t>Port-Filliolet, Nomandy</t>
  </si>
  <si>
    <t>Brigade Box</t>
  </si>
  <si>
    <r>
      <t>Ling</t>
    </r>
    <r>
      <rPr>
        <sz val="10"/>
        <rFont val="Calibri"/>
        <family val="2"/>
      </rPr>
      <t>é</t>
    </r>
    <r>
      <rPr>
        <sz val="10"/>
        <rFont val="Calibri"/>
        <family val="2"/>
        <scheme val="minor"/>
      </rPr>
      <t>vres, Normandy</t>
    </r>
  </si>
  <si>
    <t>CH: HR1; CH: HR2; CH: HR4 CH: HR5</t>
  </si>
  <si>
    <t>CH: HR1; CH: HR4; CH: HR5 CH: HR6</t>
  </si>
  <si>
    <t>Kraut Cookers</t>
  </si>
  <si>
    <t>CH: HR1; CH: HR4 CH: HR5</t>
  </si>
  <si>
    <t>Hunter and Hunted</t>
  </si>
  <si>
    <t>CH: HR6; CH: HR2</t>
  </si>
  <si>
    <t>Before the Rucksmarsch</t>
  </si>
  <si>
    <t>Ĺ Abbay Blanche, Cotentin Peninsula</t>
  </si>
  <si>
    <t>CH: HR1; CH: HR2; CH: HR3 CH: HR4; CH: HR5; CH: HR6</t>
  </si>
  <si>
    <t>Mis-Droppers</t>
  </si>
  <si>
    <t>Le Barquette, France</t>
  </si>
  <si>
    <t>CH: HR7; CH: HR2</t>
  </si>
  <si>
    <t>Near Utah Beach, Exit 1, Normandy, France</t>
  </si>
  <si>
    <t>Le Haut Du Bosq, Nomandy, France</t>
  </si>
  <si>
    <t>CH: HR7</t>
  </si>
  <si>
    <t>Palooza</t>
  </si>
  <si>
    <t>BC w D: Tr4</t>
  </si>
  <si>
    <t>Press Inland</t>
  </si>
  <si>
    <t>Monmartin-Encaignes, France</t>
  </si>
  <si>
    <t>CH: HR7; CH: HR4</t>
  </si>
  <si>
    <t>Roncey Resistance</t>
  </si>
  <si>
    <t>CH: HR7; CH: HR3</t>
  </si>
  <si>
    <t>Fire Discipline</t>
  </si>
  <si>
    <t>Les Mesni-Patry, Normandy, France</t>
  </si>
  <si>
    <t>CH: HR7; CH: HR5</t>
  </si>
  <si>
    <t>Hedgerow Bocage Tactics 1</t>
  </si>
  <si>
    <t>Hedgerow Bocage Tactics 2</t>
  </si>
  <si>
    <t>Hedgerow Bocage Tactics 3</t>
  </si>
  <si>
    <t>Hedgerow Bocage Tactics 4</t>
  </si>
  <si>
    <t>Hedgerow Bocage Tactics 5</t>
  </si>
  <si>
    <t>Hedgerow Bocage Tactics 6</t>
  </si>
  <si>
    <t>HR24</t>
  </si>
  <si>
    <t>HR25</t>
  </si>
  <si>
    <t>HR26</t>
  </si>
  <si>
    <t>HR27</t>
  </si>
  <si>
    <t>HR28</t>
  </si>
  <si>
    <t>HR29</t>
  </si>
  <si>
    <t>HR30</t>
  </si>
  <si>
    <t>HR31</t>
  </si>
  <si>
    <t>HR32</t>
  </si>
  <si>
    <t>HR33</t>
  </si>
  <si>
    <t>HR34</t>
  </si>
  <si>
    <t>HR35</t>
  </si>
  <si>
    <t>HR36</t>
  </si>
  <si>
    <t>Can' Can</t>
  </si>
  <si>
    <t>CH: HR8; CH: HR12</t>
  </si>
  <si>
    <t>Sing the Blues</t>
  </si>
  <si>
    <t>Outside Vire, France</t>
  </si>
  <si>
    <t>CH: HR11; CH: HR12</t>
  </si>
  <si>
    <t>Atlantic Swells</t>
  </si>
  <si>
    <t>CH: HR6; CH: HR12</t>
  </si>
  <si>
    <t>Carpet Dice</t>
  </si>
  <si>
    <t>Saint-Marcel, France</t>
  </si>
  <si>
    <r>
      <t>Allied Forces</t>
    </r>
    <r>
      <rPr>
        <vertAlign val="superscript"/>
        <sz val="10"/>
        <rFont val="Calibri"/>
        <family val="2"/>
        <scheme val="minor"/>
      </rPr>
      <t xml:space="preserve"> 7, 4</t>
    </r>
  </si>
  <si>
    <t>Long Stick Goes Book</t>
  </si>
  <si>
    <t>Sainte Genevieve, France</t>
  </si>
  <si>
    <t>CH: HR6; CH: HR13</t>
  </si>
  <si>
    <t>Across the Seine</t>
  </si>
  <si>
    <t>Near Limay, France</t>
  </si>
  <si>
    <t>CH: HR13</t>
  </si>
  <si>
    <t>March Madness 2020: Full Rulebook ASL</t>
  </si>
  <si>
    <t>Liberating Loznica</t>
  </si>
  <si>
    <r>
      <t>Jader Chetnick Detachment</t>
    </r>
    <r>
      <rPr>
        <vertAlign val="superscript"/>
        <sz val="10"/>
        <rFont val="Calibri"/>
        <family val="2"/>
        <scheme val="minor"/>
      </rPr>
      <t xml:space="preserve"> 12</t>
    </r>
  </si>
  <si>
    <t>Loznica, Yugoslavia</t>
  </si>
  <si>
    <t>CI (E2.4) w A: MOL, HtH</t>
  </si>
  <si>
    <t>Sandeman's Charge</t>
  </si>
  <si>
    <t>Northeast of Toungoo, Burma</t>
  </si>
  <si>
    <r>
      <rPr>
        <sz val="10"/>
        <color rgb="FFFF0000"/>
        <rFont val="Calibri"/>
        <family val="2"/>
        <scheme val="minor"/>
      </rPr>
      <t>35</t>
    </r>
    <r>
      <rPr>
        <sz val="10"/>
        <rFont val="Calibri"/>
        <family val="2"/>
        <scheme val="minor"/>
      </rPr>
      <t xml:space="preserve"> w </t>
    </r>
    <r>
      <rPr>
        <sz val="10"/>
        <color rgb="FFFF0000"/>
        <rFont val="Calibri"/>
        <family val="2"/>
        <scheme val="minor"/>
      </rPr>
      <t xml:space="preserve">38 </t>
    </r>
    <r>
      <rPr>
        <sz val="10"/>
        <rFont val="Calibri"/>
        <family val="2"/>
        <scheme val="minor"/>
      </rPr>
      <t xml:space="preserve">w </t>
    </r>
    <r>
      <rPr>
        <sz val="10"/>
        <color rgb="FFFF0000"/>
        <rFont val="Calibri"/>
        <family val="2"/>
        <scheme val="minor"/>
      </rPr>
      <t>73</t>
    </r>
    <r>
      <rPr>
        <sz val="10"/>
        <rFont val="Calibri"/>
        <family val="2"/>
        <scheme val="minor"/>
      </rPr>
      <t xml:space="preserve"> w </t>
    </r>
    <r>
      <rPr>
        <sz val="10"/>
        <color rgb="FFFF0000"/>
        <rFont val="Calibri"/>
        <family val="2"/>
        <scheme val="minor"/>
      </rPr>
      <t>74</t>
    </r>
  </si>
  <si>
    <t>Ov4, PTO - LJ, NQ w A: Cavalry11</t>
  </si>
  <si>
    <t>Five-Kopeck Bridgehead</t>
  </si>
  <si>
    <t>Near Dubrovka, Russia</t>
  </si>
  <si>
    <t>7 w 74</t>
  </si>
  <si>
    <t>Mud (E3.6) w D: Walking Wounded ()Ch Q CG SSR17, AS w A: AE, Sappers (H1.23)</t>
  </si>
  <si>
    <t>The 26th at Troina</t>
  </si>
  <si>
    <t>Troina, Sicily</t>
  </si>
  <si>
    <r>
      <rPr>
        <sz val="10"/>
        <color rgb="FFFF0000"/>
        <rFont val="Calibri"/>
        <family val="2"/>
        <scheme val="minor"/>
      </rPr>
      <t>2</t>
    </r>
    <r>
      <rPr>
        <sz val="10"/>
        <rFont val="Calibri"/>
        <family val="2"/>
        <scheme val="minor"/>
      </rPr>
      <t xml:space="preserve"> w </t>
    </r>
    <r>
      <rPr>
        <sz val="10"/>
        <color rgb="FFFF0000"/>
        <rFont val="Calibri"/>
        <family val="2"/>
        <scheme val="minor"/>
      </rPr>
      <t>39</t>
    </r>
    <r>
      <rPr>
        <sz val="10"/>
        <rFont val="Calibri"/>
        <family val="2"/>
        <scheme val="minor"/>
      </rPr>
      <t xml:space="preserve"> w </t>
    </r>
    <r>
      <rPr>
        <sz val="10"/>
        <color rgb="FFFF0000"/>
        <rFont val="Calibri"/>
        <family val="2"/>
        <scheme val="minor"/>
      </rPr>
      <t>50</t>
    </r>
    <r>
      <rPr>
        <sz val="10"/>
        <rFont val="Calibri"/>
        <family val="2"/>
        <scheme val="minor"/>
      </rPr>
      <t xml:space="preserve"> w </t>
    </r>
    <r>
      <rPr>
        <sz val="10"/>
        <color rgb="FFFF0000"/>
        <rFont val="Calibri"/>
        <family val="2"/>
        <scheme val="minor"/>
      </rPr>
      <t>58</t>
    </r>
  </si>
  <si>
    <t>Ov4, Olive Groves (B14.8) w D: AS</t>
  </si>
  <si>
    <t>Galician Getaway</t>
  </si>
  <si>
    <t>Near Iasenivtsi, Russia</t>
  </si>
  <si>
    <r>
      <rPr>
        <sz val="10"/>
        <color rgb="FFFF0000"/>
        <rFont val="Calibri"/>
        <family val="2"/>
        <scheme val="minor"/>
      </rPr>
      <t>58</t>
    </r>
    <r>
      <rPr>
        <sz val="10"/>
        <rFont val="Calibri"/>
        <family val="2"/>
        <scheme val="minor"/>
      </rPr>
      <t xml:space="preserve"> w </t>
    </r>
    <r>
      <rPr>
        <sz val="10"/>
        <color rgb="FFFF0000"/>
        <rFont val="Calibri"/>
        <family val="2"/>
        <scheme val="minor"/>
      </rPr>
      <t>16</t>
    </r>
    <r>
      <rPr>
        <sz val="10"/>
        <rFont val="Calibri"/>
        <family val="2"/>
        <scheme val="minor"/>
      </rPr>
      <t xml:space="preserve"> w </t>
    </r>
    <r>
      <rPr>
        <sz val="10"/>
        <color rgb="FFFF0000"/>
        <rFont val="Calibri"/>
        <family val="2"/>
        <scheme val="minor"/>
      </rPr>
      <t>37</t>
    </r>
    <r>
      <rPr>
        <sz val="10"/>
        <rFont val="Calibri"/>
        <family val="2"/>
        <scheme val="minor"/>
      </rPr>
      <t xml:space="preserve"> w </t>
    </r>
    <r>
      <rPr>
        <sz val="10"/>
        <color rgb="FFFF0000"/>
        <rFont val="Calibri"/>
        <family val="2"/>
        <scheme val="minor"/>
      </rPr>
      <t>78</t>
    </r>
  </si>
  <si>
    <t>ELRR (B32), Soft Ground (D8.21)</t>
  </si>
  <si>
    <t>Dieulouard Bridgehead</t>
  </si>
  <si>
    <t>Dieulouard, France</t>
  </si>
  <si>
    <r>
      <rPr>
        <sz val="10"/>
        <color rgb="FFFF0000"/>
        <rFont val="Calibri"/>
        <family val="2"/>
        <scheme val="minor"/>
      </rPr>
      <t>11</t>
    </r>
    <r>
      <rPr>
        <sz val="10"/>
        <rFont val="Calibri"/>
        <family val="2"/>
        <scheme val="minor"/>
      </rPr>
      <t xml:space="preserve"> w 17 w </t>
    </r>
    <r>
      <rPr>
        <sz val="10"/>
        <color rgb="FFFF0000"/>
        <rFont val="Calibri"/>
        <family val="2"/>
        <scheme val="minor"/>
      </rPr>
      <t>57</t>
    </r>
    <r>
      <rPr>
        <sz val="10"/>
        <rFont val="Calibri"/>
        <family val="2"/>
        <scheme val="minor"/>
      </rPr>
      <t xml:space="preserve"> w 82</t>
    </r>
  </si>
  <si>
    <t>Ov3 w D: Gyrostabilizer (D11.1)</t>
  </si>
  <si>
    <t>Brazil's Here</t>
  </si>
  <si>
    <r>
      <t>Brazilian</t>
    </r>
    <r>
      <rPr>
        <vertAlign val="superscript"/>
        <sz val="10"/>
        <rFont val="Calibri"/>
        <family val="2"/>
        <scheme val="minor"/>
      </rPr>
      <t xml:space="preserve"> 4</t>
    </r>
  </si>
  <si>
    <t>Camaiore, Italy</t>
  </si>
  <si>
    <t>BFP: BFP J</t>
  </si>
  <si>
    <t>Urdaneta Ambush</t>
  </si>
  <si>
    <t>Urdaneta, Luzon, Philippines</t>
  </si>
  <si>
    <r>
      <rPr>
        <sz val="10"/>
        <color rgb="FFFF0000"/>
        <rFont val="Calibri"/>
        <family val="2"/>
        <scheme val="minor"/>
      </rPr>
      <t>38</t>
    </r>
    <r>
      <rPr>
        <sz val="10"/>
        <rFont val="Calibri"/>
        <family val="2"/>
        <scheme val="minor"/>
      </rPr>
      <t xml:space="preserve"> w </t>
    </r>
    <r>
      <rPr>
        <sz val="10"/>
        <color rgb="FFFF0000"/>
        <rFont val="Calibri"/>
        <family val="2"/>
        <scheme val="minor"/>
      </rPr>
      <t>74</t>
    </r>
  </si>
  <si>
    <t>Ov4, PTO - LJ, Panji (G9) w D: Dug-In (D9.54)</t>
  </si>
  <si>
    <t>2018</t>
  </si>
  <si>
    <t>French Musterd</t>
  </si>
  <si>
    <t>Douai, France</t>
  </si>
  <si>
    <t>Plowed Fields (B15.6), Vineyards (B12.7), Flooded Stream (B20.44), Steeple (B31.2)</t>
  </si>
  <si>
    <t xml:space="preserve">ASL For Fun 2_ Blitzkrieg in the West </t>
  </si>
  <si>
    <t>Quick off the Mark</t>
  </si>
  <si>
    <t>Plowed Fields (B15.6), Vineyards (B12.7), Flooded Stream (B20.44), Steeple (B31.2) w D: Tr10 w A: Tr2</t>
  </si>
  <si>
    <t>Plowed Fields (B15.6), Vineyards (B12.7), Flooded Stream (B20.44), Steeple (B31.2) w A: MC4</t>
  </si>
  <si>
    <t>The Drive for Cambrai</t>
  </si>
  <si>
    <t>Ill-Prepared</t>
  </si>
  <si>
    <t>Mounting a Mockery</t>
  </si>
  <si>
    <t xml:space="preserve">ASL For Fun 3_ Barbarossa -Fire in the East </t>
  </si>
  <si>
    <t>The Storming of Tauroggen</t>
  </si>
  <si>
    <t>Tauroggen, Russia</t>
  </si>
  <si>
    <t>D13/ A37</t>
  </si>
  <si>
    <t>D70/ A33</t>
  </si>
  <si>
    <t>Deep River (B21.122), EMRR (B32.12) w D: AE, MOL w A: AE, Sapper (H1.23), Air2</t>
  </si>
  <si>
    <t xml:space="preserve">ASL For Fun 4_ Barbarossa -Fire in the East </t>
  </si>
  <si>
    <t>The Road to Odessa</t>
  </si>
  <si>
    <t>Razselnaya, Russia</t>
  </si>
  <si>
    <t>D65/ A86</t>
  </si>
  <si>
    <t>Prelude</t>
  </si>
  <si>
    <t>GLRR (B32.1), Factory (B23.74), Steeple (B31.2) w D: Early War Doctrine (25.212), MOL, hd8 w A: AE, Sapper (H1.23), hd4</t>
  </si>
  <si>
    <t>GLRR (B32.1), Factory (B23.74), Steeple (B31.2)</t>
  </si>
  <si>
    <t>Right Foot Forward</t>
  </si>
  <si>
    <t>Java 2</t>
  </si>
  <si>
    <t>Java 2a</t>
  </si>
  <si>
    <t>Java 2b</t>
  </si>
  <si>
    <t>Java 2c</t>
  </si>
  <si>
    <t>Java 2d</t>
  </si>
  <si>
    <t>Java 3</t>
  </si>
  <si>
    <t>Java 4</t>
  </si>
  <si>
    <t>Java 4a</t>
  </si>
  <si>
    <t>Java 4b</t>
  </si>
  <si>
    <t>A Heavy Cost</t>
  </si>
  <si>
    <t>Java 6c</t>
  </si>
  <si>
    <t>Java 6d</t>
  </si>
  <si>
    <t>Hurry, Hurry!</t>
  </si>
  <si>
    <t>Java 6e</t>
  </si>
  <si>
    <t>Java 4c</t>
  </si>
  <si>
    <t>Java 4d</t>
  </si>
  <si>
    <t>Java 4e</t>
  </si>
  <si>
    <t>ASL For Fun 5_ Blitzkrieg in the West</t>
  </si>
  <si>
    <t>Get your Men out, Now!</t>
  </si>
  <si>
    <t>Java 5</t>
  </si>
  <si>
    <t>Northwest of Comines, France</t>
  </si>
  <si>
    <t>D33/ A46</t>
  </si>
  <si>
    <t>GLRR (B32.11), City Boulevard (B7.1), Barbed Wire Fences (P3.1) w D: FB4-9, Walking Wounded (CG SSR17) w A: AE</t>
  </si>
  <si>
    <t>Hammer of the Guards</t>
  </si>
  <si>
    <t>Java 6</t>
  </si>
  <si>
    <t>South of Bogushevsk, Russia</t>
  </si>
  <si>
    <t>D6/ A34</t>
  </si>
  <si>
    <t>D56/ A77</t>
  </si>
  <si>
    <t>GLRR (B32.11), Steeple (B31.2) City Boulevard (B7.1) w D: AE, Sapper (H1.23), Tr14 w A: AE, Sapper (H1.23), Tr4, Air0-2</t>
  </si>
  <si>
    <t>ASL For Fun 6_ Bagration: Soviet Blitzkrieg</t>
  </si>
  <si>
    <t>Probing the Line</t>
  </si>
  <si>
    <t>Java 6a</t>
  </si>
  <si>
    <t>GLRR (B32.11), Steeple (B31.2) City Boulevard (B7.1) w D: AE, Sapper (H1.23)</t>
  </si>
  <si>
    <t>Door Bashers</t>
  </si>
  <si>
    <t>Java 6b</t>
  </si>
  <si>
    <t>Objective: The Bridge</t>
  </si>
  <si>
    <t>Spewing Flames</t>
  </si>
  <si>
    <t>Door Knocker</t>
  </si>
  <si>
    <t>ASL For Fun 7_ Nomandy: Second Front</t>
  </si>
  <si>
    <t>Bocage Breakout</t>
  </si>
  <si>
    <t>Java 7</t>
  </si>
  <si>
    <t>La-Haye-Du-Puits, France</t>
  </si>
  <si>
    <t>LCP: bdThinLine (VASL only)</t>
  </si>
  <si>
    <t>LCP: bdTauroggen (VASL only)</t>
  </si>
  <si>
    <t>LCP: bdCPTdO (VASL only)</t>
  </si>
  <si>
    <t>LCP: bdGYMO (VASL only)</t>
  </si>
  <si>
    <t>LCP: bdLCP-CASLO (VASL only)</t>
  </si>
  <si>
    <t>D28/ A54</t>
  </si>
  <si>
    <t>BC, Steeple (B32.1), City Boulevard (B7.1) w D: BT, Tr16 w A: AE, Sapper (H1.23)</t>
  </si>
  <si>
    <t>ASL For Fun 8_ Blitzkrieg in the West</t>
  </si>
  <si>
    <t>Crossroads at Les Attaques</t>
  </si>
  <si>
    <t>Java 8</t>
  </si>
  <si>
    <t>LCP: bdLCP-Crossroads (VASL only)</t>
  </si>
  <si>
    <t>D46/ A37</t>
  </si>
  <si>
    <t>Plowed Fields (B15.6), Steeple (B31.2), City Boulevard (&amp;.1), Factory (B23.74), Barbed Wire (Q7) w A: Tr24, MC11 AE, Sapper (H1.23)</t>
  </si>
  <si>
    <t>ASL For Fun 9_ Blitzkrieg in the West</t>
  </si>
  <si>
    <t>As Good as They Got</t>
  </si>
  <si>
    <t>Java 9</t>
  </si>
  <si>
    <t>LCP: bdLCP-JAVA 09 (VASL only)</t>
  </si>
  <si>
    <t>D63/ A91</t>
  </si>
  <si>
    <t>Plowed Fields (B15.6), Steeple (B31.2), Barbed Wire (Q7) w  D: Tr19 w A: Tr18, MC3, Air1-3, AE, Sapper (H1.23)</t>
  </si>
  <si>
    <t>ASL For Fun 10_ Operation Saturn</t>
  </si>
  <si>
    <t>Our Hopes are Alpini on You</t>
  </si>
  <si>
    <t>Java 10</t>
  </si>
  <si>
    <t>Nikolayevka, Russia</t>
  </si>
  <si>
    <t>LCP: bdLCP-JAVA 10 (VASL only)</t>
  </si>
  <si>
    <t>D37/ A43</t>
  </si>
  <si>
    <t>GS, LV, EmRR (B32), Factories (B23.74), Steeple (B31.2) w D: WC, AE, Air w A: hd7</t>
  </si>
  <si>
    <t>ASL For Fun 11_ Northwest Europe</t>
  </si>
  <si>
    <t>Driver, Advance!</t>
  </si>
  <si>
    <t>Java 11</t>
  </si>
  <si>
    <t>ASL For Fun 12_ Norhwest Europe</t>
  </si>
  <si>
    <t>Take that Bridge</t>
  </si>
  <si>
    <t>Java 12</t>
  </si>
  <si>
    <t>Valkenswaard, Holland</t>
  </si>
  <si>
    <t>LCP: bdLCP-JAVA 11 (VASL only)</t>
  </si>
  <si>
    <t>D0-2/ A16</t>
  </si>
  <si>
    <t>Soft Ground (D8.2), Irrigation Ditch (Q1) w D: AE, Sapper (H1.23) w A: AE, Sapper (H1.23), Air1, Tr2</t>
  </si>
  <si>
    <t>Eindhoven, Holland</t>
  </si>
  <si>
    <t>LCP: bdLCP-JAVA 12 (VASL only)</t>
  </si>
  <si>
    <t>City Boulevard (B7), GLRR (B32.1), Steeple (B31.2), Factories (B23.74), Plowed Fields (B15.6) w D: AE, Sappers (H1.23)</t>
  </si>
  <si>
    <t>ASL For Fun 13_ Norhwest Europe</t>
  </si>
  <si>
    <t>Bridge at Son</t>
  </si>
  <si>
    <t>Java 13</t>
  </si>
  <si>
    <t>LCP: bdLCP-JAVA 13 (VASL only)</t>
  </si>
  <si>
    <t>Soft Ground (D8.2), Plowed Fields (B15.6), Barbed Wire (P3), LV w D: AE, Sappers (H1.23)</t>
  </si>
  <si>
    <t xml:space="preserve">ASL For Fun 14_ Barbarossa -Fire in the East </t>
  </si>
  <si>
    <t>Clash at Rossinie</t>
  </si>
  <si>
    <t>Java 14</t>
  </si>
  <si>
    <t>Near the Village of Gruzdiske, Russia</t>
  </si>
  <si>
    <t>LCP: bdLCP-JAVA 14 (VASL only)</t>
  </si>
  <si>
    <t>D27/ A11</t>
  </si>
  <si>
    <t>Steeple (B31.2) w D: Early War Doctrine (A25.212) w A: Tr11</t>
  </si>
  <si>
    <t>ASL For Fun 15_ Battle of the Bulge</t>
  </si>
  <si>
    <t>Battle for Wiltz</t>
  </si>
  <si>
    <t>Java 15</t>
  </si>
  <si>
    <t>Wiltz, Luxembourg</t>
  </si>
  <si>
    <t>LCP: bdLCP-Wiltz (VASL only)</t>
  </si>
  <si>
    <t>See Battle for Wiltz TM SSR's &amp; Scenario SSR's</t>
  </si>
  <si>
    <t>24 - 32</t>
  </si>
  <si>
    <t>Road to Isgny</t>
  </si>
  <si>
    <t>Java 16</t>
  </si>
  <si>
    <t>3 Miles West of Le Cambe, France</t>
  </si>
  <si>
    <t>LCP: bdLCP-A1 (VASL only)</t>
  </si>
  <si>
    <t>D4-6/ A13</t>
  </si>
  <si>
    <t>Hill 35</t>
  </si>
  <si>
    <t>Java 17</t>
  </si>
  <si>
    <t>South of La Madelaine, France</t>
  </si>
  <si>
    <t>LCP: bdLCP-A2 (VASL only)</t>
  </si>
  <si>
    <t>D8-11/ A12-14</t>
  </si>
  <si>
    <t>Supply Depot</t>
  </si>
  <si>
    <t>Java 18</t>
  </si>
  <si>
    <r>
      <t>La For</t>
    </r>
    <r>
      <rPr>
        <sz val="10"/>
        <rFont val="Calibri"/>
        <family val="2"/>
      </rPr>
      <t>ét, France</t>
    </r>
  </si>
  <si>
    <t>LCP: bdLCP-A3 (VASL only)</t>
  </si>
  <si>
    <t>D9-12/ A13-15</t>
  </si>
  <si>
    <t>BC, Supplt Dump (E10.6)</t>
  </si>
  <si>
    <r>
      <t xml:space="preserve">ASL For Fun 16_ Behind the Beachhead CG </t>
    </r>
    <r>
      <rPr>
        <i/>
        <u/>
        <sz val="10"/>
        <rFont val="Calibri"/>
        <family val="2"/>
        <scheme val="minor"/>
      </rPr>
      <t>round 1</t>
    </r>
  </si>
  <si>
    <r>
      <t xml:space="preserve">ASL For Fun 17_ Behind the Beachhead CG </t>
    </r>
    <r>
      <rPr>
        <i/>
        <u/>
        <sz val="10"/>
        <rFont val="Calibri"/>
        <family val="2"/>
        <scheme val="minor"/>
      </rPr>
      <t>round 1</t>
    </r>
  </si>
  <si>
    <r>
      <t xml:space="preserve">ASL For Fun 18_ Behind the Beachhead CG </t>
    </r>
    <r>
      <rPr>
        <i/>
        <u/>
        <sz val="10"/>
        <rFont val="Calibri"/>
        <family val="2"/>
        <scheme val="minor"/>
      </rPr>
      <t>round 1</t>
    </r>
  </si>
  <si>
    <r>
      <t xml:space="preserve">ASL For Fun 19_ Behind the Beachhead CG </t>
    </r>
    <r>
      <rPr>
        <i/>
        <u/>
        <sz val="10"/>
        <rFont val="Calibri"/>
        <family val="2"/>
        <scheme val="minor"/>
      </rPr>
      <t>round 2</t>
    </r>
  </si>
  <si>
    <t>Across the Aure Vallet, France</t>
  </si>
  <si>
    <t>Java 19</t>
  </si>
  <si>
    <t>South of Ecrammville, France</t>
  </si>
  <si>
    <t>LCP: bdLCP-B1 (VASL only)</t>
  </si>
  <si>
    <t>LCP: bdLCP-B2 (VASL only)</t>
  </si>
  <si>
    <t>LCP: bdLCP-B3 (VASL only)</t>
  </si>
  <si>
    <t>D5/ A11-14</t>
  </si>
  <si>
    <r>
      <t xml:space="preserve">ASL For Fun 20_ Behind the Beachhead CG </t>
    </r>
    <r>
      <rPr>
        <i/>
        <u/>
        <sz val="10"/>
        <rFont val="Calibri"/>
        <family val="2"/>
        <scheme val="minor"/>
      </rPr>
      <t>round 2</t>
    </r>
  </si>
  <si>
    <r>
      <t xml:space="preserve">ASL For Fun 21_ Behind the Beachhead CG </t>
    </r>
    <r>
      <rPr>
        <i/>
        <u/>
        <sz val="10"/>
        <rFont val="Calibri"/>
        <family val="2"/>
        <scheme val="minor"/>
      </rPr>
      <t>round 2</t>
    </r>
  </si>
  <si>
    <t>Half It's Mission</t>
  </si>
  <si>
    <t>Java 20</t>
  </si>
  <si>
    <t>Briqeville, France</t>
  </si>
  <si>
    <t>D10/ A18-20</t>
  </si>
  <si>
    <t>BC w A: AE, Sapper (H1.23)</t>
  </si>
  <si>
    <t>Thunder along the Elle</t>
  </si>
  <si>
    <t>Java 21</t>
  </si>
  <si>
    <t>Elle River Crossing, France</t>
  </si>
  <si>
    <t>D2/ A0-2</t>
  </si>
  <si>
    <t>D8/ A19-22</t>
  </si>
  <si>
    <r>
      <t xml:space="preserve">ASL For Fun 22_ Behind the Beachhead CG </t>
    </r>
    <r>
      <rPr>
        <i/>
        <u/>
        <sz val="10"/>
        <rFont val="Calibri"/>
        <family val="2"/>
        <scheme val="minor"/>
      </rPr>
      <t>round 3</t>
    </r>
  </si>
  <si>
    <r>
      <t xml:space="preserve">ASL For Fun 23_ Behind the Beachhead CG </t>
    </r>
    <r>
      <rPr>
        <i/>
        <u/>
        <sz val="10"/>
        <rFont val="Calibri"/>
        <family val="2"/>
        <scheme val="minor"/>
      </rPr>
      <t>round 3</t>
    </r>
  </si>
  <si>
    <t>Going in Light</t>
  </si>
  <si>
    <t>Java 22</t>
  </si>
  <si>
    <t>Haute Hameau, France</t>
  </si>
  <si>
    <t>LCP: bdLCP-C1 (VASL only)</t>
  </si>
  <si>
    <t>LCP: bdLCP-C2 (VASL only)</t>
  </si>
  <si>
    <t>LCP: bdLCP-C3 (VASL only)</t>
  </si>
  <si>
    <t>D8/ A13-14</t>
  </si>
  <si>
    <t>Weathering the Fire</t>
  </si>
  <si>
    <t>Java 23</t>
  </si>
  <si>
    <t>Java 24</t>
  </si>
  <si>
    <r>
      <t>Trevi</t>
    </r>
    <r>
      <rPr>
        <sz val="10"/>
        <rFont val="Calibri"/>
        <family val="2"/>
      </rPr>
      <t>éres, France</t>
    </r>
  </si>
  <si>
    <t>D8/ A17-22</t>
  </si>
  <si>
    <t>Crossroads Showdown</t>
  </si>
  <si>
    <t>Haute Littee, France</t>
  </si>
  <si>
    <t>D6-8/ A13-16</t>
  </si>
  <si>
    <t>BC, AE, Sapper (H1.23)</t>
  </si>
  <si>
    <r>
      <t xml:space="preserve">ASL For Fun 24_ Behind the Beachhead CG </t>
    </r>
    <r>
      <rPr>
        <i/>
        <u/>
        <sz val="10"/>
        <rFont val="Calibri"/>
        <family val="2"/>
        <scheme val="minor"/>
      </rPr>
      <t>round 3</t>
    </r>
  </si>
  <si>
    <t>ASL For Fun 25_ Breaking Heartstrings CG</t>
  </si>
  <si>
    <t>Breaking Heartstrings</t>
  </si>
  <si>
    <t>Java 25</t>
  </si>
  <si>
    <t>Eniwetok Atoll, Pacific Isles</t>
  </si>
  <si>
    <t>LCP: bdLCP-Parry Island (VASL only)</t>
  </si>
  <si>
    <t>all BHT TM SSR's &amp; SSR are in play</t>
  </si>
  <si>
    <t>Le Pont De Krepeni</t>
  </si>
  <si>
    <t>The Bridge at Krepeni</t>
  </si>
  <si>
    <t>2 w 44</t>
  </si>
  <si>
    <t>Blitzkrieg War?</t>
  </si>
  <si>
    <t>19 w 57 w 63</t>
  </si>
  <si>
    <t>Ov1 w A: Tr2</t>
  </si>
  <si>
    <t>33 w 48 w 49</t>
  </si>
  <si>
    <t>Despesperes</t>
  </si>
  <si>
    <t>Chestokovka, Russia</t>
  </si>
  <si>
    <t>Despair</t>
  </si>
  <si>
    <t>44 w 48 w 57</t>
  </si>
  <si>
    <t>Cerreto Alto, Italy</t>
  </si>
  <si>
    <t>The Thick End is Still!</t>
  </si>
  <si>
    <r>
      <t>British/ Free French</t>
    </r>
    <r>
      <rPr>
        <vertAlign val="superscript"/>
        <sz val="10"/>
        <rFont val="Calibri"/>
        <family val="2"/>
        <scheme val="minor"/>
      </rPr>
      <t xml:space="preserve"> B</t>
    </r>
  </si>
  <si>
    <t>Bargou, Tunisia</t>
  </si>
  <si>
    <t>9 w 11 w 18 w 44</t>
  </si>
  <si>
    <t>British/ Chinese</t>
  </si>
  <si>
    <t>Yenangyuang, Burma</t>
  </si>
  <si>
    <t>Attack in Burma</t>
  </si>
  <si>
    <t>Ov1 w PTO - LJ</t>
  </si>
  <si>
    <t>Le Retour De La 7e Compaigne</t>
  </si>
  <si>
    <r>
      <t xml:space="preserve">French/ Partisans </t>
    </r>
    <r>
      <rPr>
        <vertAlign val="superscript"/>
        <sz val="10"/>
        <rFont val="Calibri"/>
        <family val="2"/>
        <scheme val="minor"/>
      </rPr>
      <t>R</t>
    </r>
  </si>
  <si>
    <t>Saint-Hippolyte, France</t>
  </si>
  <si>
    <t>The Return of the 7th Company</t>
  </si>
  <si>
    <t>46 w 48 w X</t>
  </si>
  <si>
    <t>Pancelos Hodosztaly</t>
  </si>
  <si>
    <r>
      <t xml:space="preserve">Hungarian </t>
    </r>
    <r>
      <rPr>
        <vertAlign val="superscript"/>
        <sz val="10"/>
        <rFont val="Calibri"/>
        <family val="2"/>
        <scheme val="minor"/>
      </rPr>
      <t>9</t>
    </r>
  </si>
  <si>
    <t>Armored Division</t>
  </si>
  <si>
    <t>44 w t</t>
  </si>
  <si>
    <t>Vae Victis Issue 120</t>
  </si>
  <si>
    <r>
      <t xml:space="preserve">American/ French </t>
    </r>
    <r>
      <rPr>
        <vertAlign val="superscript"/>
        <sz val="10"/>
        <rFont val="Calibri"/>
        <family val="2"/>
        <scheme val="minor"/>
      </rPr>
      <t>7</t>
    </r>
  </si>
  <si>
    <t>Holtzwhir, France</t>
  </si>
  <si>
    <t>The Beast at Bay</t>
  </si>
  <si>
    <t>t w 46 w 47</t>
  </si>
  <si>
    <t>La Montage Tragique</t>
  </si>
  <si>
    <r>
      <t>Partisans (NOVJ)</t>
    </r>
    <r>
      <rPr>
        <vertAlign val="superscript"/>
        <sz val="10"/>
        <rFont val="Calibri"/>
        <family val="2"/>
        <scheme val="minor"/>
      </rPr>
      <t xml:space="preserve"> R</t>
    </r>
  </si>
  <si>
    <t>Tragic Mountain</t>
  </si>
  <si>
    <t>42 w 44 w 2a</t>
  </si>
  <si>
    <t>Vae Victis Issue 121</t>
  </si>
  <si>
    <t>Vae Victis Issue 122</t>
  </si>
  <si>
    <t>Tiedusteluoperaation</t>
  </si>
  <si>
    <t>Finnish/ German</t>
  </si>
  <si>
    <t>Kiestinski, Russia</t>
  </si>
  <si>
    <t>Recon Operation</t>
  </si>
  <si>
    <t>52 w 62</t>
  </si>
  <si>
    <t>Promenade Viipuri</t>
  </si>
  <si>
    <r>
      <t>German/ Hungarian</t>
    </r>
    <r>
      <rPr>
        <vertAlign val="superscript"/>
        <sz val="10"/>
        <rFont val="Calibri"/>
        <family val="2"/>
        <scheme val="minor"/>
      </rPr>
      <t xml:space="preserve"> 7</t>
    </r>
  </si>
  <si>
    <r>
      <t>Russian/ Romanian</t>
    </r>
    <r>
      <rPr>
        <vertAlign val="superscript"/>
        <sz val="10"/>
        <rFont val="Calibri"/>
        <family val="2"/>
        <scheme val="minor"/>
      </rPr>
      <t xml:space="preserve"> 3</t>
    </r>
  </si>
  <si>
    <t>Bloodbath at Sosfurdo</t>
  </si>
  <si>
    <t>44 w 61 w 69</t>
  </si>
  <si>
    <t>Sous Le Soliel</t>
  </si>
  <si>
    <t>Italian Colonial</t>
  </si>
  <si>
    <r>
      <t>British/ Indian</t>
    </r>
    <r>
      <rPr>
        <vertAlign val="superscript"/>
        <sz val="10"/>
        <rFont val="Calibri"/>
        <family val="2"/>
        <scheme val="minor"/>
      </rPr>
      <t xml:space="preserve"> B</t>
    </r>
  </si>
  <si>
    <t>Lafergus, Somaliland</t>
  </si>
  <si>
    <t>Under the Sun</t>
  </si>
  <si>
    <t>9 w 28 w 29</t>
  </si>
  <si>
    <t>Vae Victis Issue 126</t>
  </si>
  <si>
    <t>La Chance du Diable</t>
  </si>
  <si>
    <t>Zolochiv, Ukraine</t>
  </si>
  <si>
    <t>The Luck of the Devil</t>
  </si>
  <si>
    <t>42 w 44 w 5b</t>
  </si>
  <si>
    <t>Vae Victis Issue 127</t>
  </si>
  <si>
    <r>
      <t>Vichy French</t>
    </r>
    <r>
      <rPr>
        <vertAlign val="superscript"/>
        <sz val="10"/>
        <rFont val="Calibri"/>
        <family val="2"/>
        <scheme val="minor"/>
      </rPr>
      <t xml:space="preserve"> 7</t>
    </r>
  </si>
  <si>
    <r>
      <t xml:space="preserve">French </t>
    </r>
    <r>
      <rPr>
        <i/>
        <sz val="10"/>
        <color rgb="FF000000"/>
        <rFont val="Arial"/>
        <family val="2"/>
      </rPr>
      <t>(Croix de Guerre 1 &amp; 2)</t>
    </r>
  </si>
  <si>
    <t>French SW/Ordnance/Vehicle (Croix de Guerre 1 &amp; 2)</t>
  </si>
  <si>
    <t>8a w 38 w 33 w 39</t>
  </si>
  <si>
    <t>Vae Victis Issue 128</t>
  </si>
  <si>
    <t>Vae Victis Issue 129</t>
  </si>
  <si>
    <t>Vae Victis Issue 130</t>
  </si>
  <si>
    <t>Vae Victis Issue 131</t>
  </si>
  <si>
    <t>Vae Victis Issue 133</t>
  </si>
  <si>
    <t>Vae Victis Issue 134</t>
  </si>
  <si>
    <t>Vae Victis Issue 135</t>
  </si>
  <si>
    <t>Vae Victis Issue 136</t>
  </si>
  <si>
    <t>Vae Victis Issue 137</t>
  </si>
  <si>
    <t>Vae Victis Issue 138</t>
  </si>
  <si>
    <t>Vae Victis Issue 139</t>
  </si>
  <si>
    <t>Vae Victis Issue 140</t>
  </si>
  <si>
    <t>Vae Victis Issue 141</t>
  </si>
  <si>
    <t>Vae Victis Issue 142</t>
  </si>
  <si>
    <t>Vae Victis Issue 143</t>
  </si>
  <si>
    <t>Vae Victis Issue 144</t>
  </si>
  <si>
    <t>Vae Victis Issue 145</t>
  </si>
  <si>
    <t>Vae Victis Issue 147</t>
  </si>
  <si>
    <t>Vae Victis Issue 148</t>
  </si>
  <si>
    <t>Vae Victis Issue 150</t>
  </si>
  <si>
    <t>Vae Victis Issue 151</t>
  </si>
  <si>
    <t>Vae Victis Issue 152</t>
  </si>
  <si>
    <t>On the Road to Leningrad</t>
  </si>
  <si>
    <t>Sur La Route De Leningrad</t>
  </si>
  <si>
    <t>L'Arbai de Guise, France</t>
  </si>
  <si>
    <t>Jingle Bells and Skulls</t>
  </si>
  <si>
    <t>Novo Kurlut, Crimea</t>
  </si>
  <si>
    <t>33 w 49 w 70</t>
  </si>
  <si>
    <t>D: Tr2 w A: Tr1</t>
  </si>
  <si>
    <t>Brexit</t>
  </si>
  <si>
    <t>Un Pont Sur La Warthe</t>
  </si>
  <si>
    <t>Warta, Poland</t>
  </si>
  <si>
    <t>A Bridge over the Warthe</t>
  </si>
  <si>
    <t>Le Bataille de Falloujah</t>
  </si>
  <si>
    <t>VV124</t>
  </si>
  <si>
    <t>VV125</t>
  </si>
  <si>
    <t>The Battle of Koenigsburg_ The Bear's Revenge</t>
  </si>
  <si>
    <t>KBR 01</t>
  </si>
  <si>
    <t>KBR 02</t>
  </si>
  <si>
    <t>KBR 03</t>
  </si>
  <si>
    <t>KBR 04</t>
  </si>
  <si>
    <t>KBR 05</t>
  </si>
  <si>
    <t>KBR 06</t>
  </si>
  <si>
    <t>KBR CG I</t>
  </si>
  <si>
    <t>Blitzkreig in the West_ Northern Campaign</t>
  </si>
  <si>
    <t>Blitzkreig in the West_ Central Campaign</t>
  </si>
  <si>
    <t>Heuman, The Netherlands</t>
  </si>
  <si>
    <r>
      <rPr>
        <sz val="10"/>
        <color rgb="FFFF0000"/>
        <rFont val="Calibri"/>
        <family val="2"/>
        <scheme val="minor"/>
      </rPr>
      <t>40</t>
    </r>
    <r>
      <rPr>
        <sz val="10"/>
        <rFont val="Calibri"/>
        <family val="2"/>
        <scheme val="minor"/>
      </rPr>
      <t xml:space="preserve"> w </t>
    </r>
    <r>
      <rPr>
        <sz val="10"/>
        <color rgb="FFFF0000"/>
        <rFont val="Calibri"/>
        <family val="2"/>
        <scheme val="minor"/>
      </rPr>
      <t>u</t>
    </r>
  </si>
  <si>
    <t>D7-9/ AA9</t>
  </si>
  <si>
    <t>De Mheen, The Netherlands</t>
  </si>
  <si>
    <t>5 w q</t>
  </si>
  <si>
    <t>D0-2/ A2-6</t>
  </si>
  <si>
    <t>D6-8/ A10-12</t>
  </si>
  <si>
    <t>D: hd0-2, MC0-2 w A: MC10, Tr0-2</t>
  </si>
  <si>
    <t>Schweiss Spart Blut</t>
  </si>
  <si>
    <t>Rhenen, The Netherlands</t>
  </si>
  <si>
    <r>
      <t>02</t>
    </r>
    <r>
      <rPr>
        <sz val="10"/>
        <rFont val="Calibri"/>
        <family val="2"/>
        <scheme val="minor"/>
      </rPr>
      <t xml:space="preserve"> w </t>
    </r>
    <r>
      <rPr>
        <sz val="10"/>
        <color rgb="FFFF0000"/>
        <rFont val="Calibri"/>
        <family val="2"/>
        <scheme val="minor"/>
      </rPr>
      <t>17</t>
    </r>
    <r>
      <rPr>
        <sz val="10"/>
        <rFont val="Calibri"/>
        <family val="2"/>
        <scheme val="minor"/>
      </rPr>
      <t xml:space="preserve"> w </t>
    </r>
    <r>
      <rPr>
        <sz val="10"/>
        <color indexed="10"/>
        <rFont val="Calibri"/>
        <family val="2"/>
        <scheme val="minor"/>
      </rPr>
      <t xml:space="preserve">43 </t>
    </r>
    <r>
      <rPr>
        <sz val="10"/>
        <rFont val="Calibri"/>
        <family val="2"/>
        <scheme val="minor"/>
      </rPr>
      <t>w</t>
    </r>
    <r>
      <rPr>
        <sz val="10"/>
        <color indexed="10"/>
        <rFont val="Calibri"/>
        <family val="2"/>
        <scheme val="minor"/>
      </rPr>
      <t xml:space="preserve"> 38</t>
    </r>
  </si>
  <si>
    <t>D2/ A2-5</t>
  </si>
  <si>
    <t>D6-11/ A11-13</t>
  </si>
  <si>
    <t>Brush at Tilburg</t>
  </si>
  <si>
    <t>Tilburg, The Netherlands</t>
  </si>
  <si>
    <t>D4-7/ A8-10</t>
  </si>
  <si>
    <t>D4-6/ A3</t>
  </si>
  <si>
    <t>Ov1, Flooded Stream (B20.43) w D: MC4, Tr0-4 w A: Tr2</t>
  </si>
  <si>
    <t>Breda Bash</t>
  </si>
  <si>
    <t>Breda, The Netherlands</t>
  </si>
  <si>
    <t>D8-10/ A11-15</t>
  </si>
  <si>
    <t>D5-9/ A4-6</t>
  </si>
  <si>
    <t>Raid on Moerdijk</t>
  </si>
  <si>
    <r>
      <t xml:space="preserve">Dutch </t>
    </r>
    <r>
      <rPr>
        <vertAlign val="superscript"/>
        <sz val="10"/>
        <rFont val="Calibri"/>
        <family val="2"/>
        <scheme val="minor"/>
      </rPr>
      <t>1</t>
    </r>
    <r>
      <rPr>
        <sz val="10"/>
        <rFont val="Calibri"/>
        <family val="2"/>
        <scheme val="minor"/>
      </rPr>
      <t>/ French</t>
    </r>
  </si>
  <si>
    <t>Moerdijk, The Netherlands</t>
  </si>
  <si>
    <r>
      <t xml:space="preserve">3b w </t>
    </r>
    <r>
      <rPr>
        <sz val="10"/>
        <color rgb="FFFF0000"/>
        <rFont val="Calibri"/>
        <family val="2"/>
        <scheme val="minor"/>
      </rPr>
      <t>6</t>
    </r>
    <r>
      <rPr>
        <sz val="10"/>
        <rFont val="Calibri"/>
        <family val="2"/>
        <scheme val="minor"/>
      </rPr>
      <t xml:space="preserve"> w </t>
    </r>
    <r>
      <rPr>
        <sz val="10"/>
        <color rgb="FFFF0000"/>
        <rFont val="Calibri"/>
        <family val="2"/>
        <scheme val="minor"/>
      </rPr>
      <t>17</t>
    </r>
    <r>
      <rPr>
        <sz val="10"/>
        <rFont val="Calibri"/>
        <family val="2"/>
        <scheme val="minor"/>
      </rPr>
      <t xml:space="preserve"> w </t>
    </r>
    <r>
      <rPr>
        <sz val="10"/>
        <color rgb="FFFF0000"/>
        <rFont val="Calibri"/>
        <family val="2"/>
        <scheme val="minor"/>
      </rPr>
      <t>x</t>
    </r>
    <r>
      <rPr>
        <sz val="10"/>
        <rFont val="Calibri"/>
        <family val="2"/>
        <scheme val="minor"/>
      </rPr>
      <t xml:space="preserve"> w </t>
    </r>
    <r>
      <rPr>
        <sz val="10"/>
        <color rgb="FFFF0000"/>
        <rFont val="Calibri"/>
        <family val="2"/>
        <scheme val="minor"/>
      </rPr>
      <t>40</t>
    </r>
  </si>
  <si>
    <t>D: Tr0-2 w A: AE, Tr3-5</t>
  </si>
  <si>
    <t>D5-10/ A0-3</t>
  </si>
  <si>
    <t>D15/ A8-10</t>
  </si>
  <si>
    <t>D: Allied Troops (A10.7), Tr3 w A: Tr0-2, Air0-2</t>
  </si>
  <si>
    <t>ASL Action Pack 15_ The Swedish Volunteers</t>
  </si>
  <si>
    <t>AP144</t>
  </si>
  <si>
    <t>AP145</t>
  </si>
  <si>
    <t>AP146</t>
  </si>
  <si>
    <t>AP147</t>
  </si>
  <si>
    <t>Swedish Voluteers: ASL Module 12.5/ ASL Action Pack # 15</t>
  </si>
  <si>
    <t>Swedish Volunteers Module 12.5: SV1</t>
  </si>
  <si>
    <t>Swedish Volunteers Module 12.5: SV2, Friendly Fire Pack 1 FrF 3</t>
  </si>
  <si>
    <t>Swedish Volunteers Module 12.5: SV3</t>
  </si>
  <si>
    <t>Swedish Volunteers Module 12.5: SV4</t>
  </si>
  <si>
    <t>ASL Action Pack 15: AP144</t>
  </si>
  <si>
    <t>Friendly Fire Pack 1 FrF 3, ASL Action Pack 15: AP145</t>
  </si>
  <si>
    <t>ASL Action Pack 15: AP146</t>
  </si>
  <si>
    <t>ASL Action Pack 15: AP147</t>
  </si>
  <si>
    <t>AP148</t>
  </si>
  <si>
    <t>AP149</t>
  </si>
  <si>
    <t>AP150</t>
  </si>
  <si>
    <t>AP151</t>
  </si>
  <si>
    <t>AP152</t>
  </si>
  <si>
    <t>AP153</t>
  </si>
  <si>
    <t>AP154</t>
  </si>
  <si>
    <t>AP155</t>
  </si>
  <si>
    <t>AP156</t>
  </si>
  <si>
    <t>AP157</t>
  </si>
  <si>
    <t>AP158</t>
  </si>
  <si>
    <t>AP159</t>
  </si>
  <si>
    <t>Swedish Volunteers Pack 12.5: SV5</t>
  </si>
  <si>
    <t>Swedish Volunteers Pack 12.5: SV6</t>
  </si>
  <si>
    <t>Swedish Volunteers Pack 12.5: SV7</t>
  </si>
  <si>
    <t>Swedish Volunteers Pack 12.5: SV8</t>
  </si>
  <si>
    <t>Swedish Volunteers Pack 12.5: SV9</t>
  </si>
  <si>
    <t>Swedish Volunteers Pack 12.5: SV10</t>
  </si>
  <si>
    <t>Swedish Volunteers Pack 12.5: SV11</t>
  </si>
  <si>
    <t>Swedish Volunteers Pack 12.5: SV12</t>
  </si>
  <si>
    <t>Swedish Volunteers Pack 12.5: SV13</t>
  </si>
  <si>
    <t>Swedish Volunteers Pack 12.5: SV14</t>
  </si>
  <si>
    <t>ASL Action Pack 15: AP149</t>
  </si>
  <si>
    <t>ASL Action Pack 15: AP150</t>
  </si>
  <si>
    <t>ASL Action Pack 15: AP151</t>
  </si>
  <si>
    <t>ASL Action Pack 15: AP152</t>
  </si>
  <si>
    <t>ASL Action Pack 15: AP154</t>
  </si>
  <si>
    <t>ASL Action Pack 15: AP155</t>
  </si>
  <si>
    <t>ASL Action Pack 15: AP156</t>
  </si>
  <si>
    <t>ASL Action Pack 15: AP157</t>
  </si>
  <si>
    <t>ASL Action Pack 15: AP158</t>
  </si>
  <si>
    <t>ASL Action Pack 15: AP159</t>
  </si>
  <si>
    <t>Beacon of Hope</t>
  </si>
  <si>
    <t>Selbu, Norway</t>
  </si>
  <si>
    <t>Across the Rio Grands</t>
  </si>
  <si>
    <t>Advance to the Pregel</t>
  </si>
  <si>
    <t>LCP: KBR</t>
  </si>
  <si>
    <t>D50/ A70</t>
  </si>
  <si>
    <t>To the Yard</t>
  </si>
  <si>
    <t>Picking up Frieght</t>
  </si>
  <si>
    <t>KBR TM Rules &amp; SSR's w D: BT</t>
  </si>
  <si>
    <t>Officer's Mess</t>
  </si>
  <si>
    <t>KBR TM Rules &amp; SSR's w D: BT w A: Aerial Bombardment (TM 43)</t>
  </si>
  <si>
    <t>KBR TM Rules &amp; SSR's w D: BT, FB w A: Aerial Bombardment (TM 43)</t>
  </si>
  <si>
    <t>Artillery Economy Building</t>
  </si>
  <si>
    <t>KBR TM Rules &amp; SSR's w D: BT, Fanatic Strongpoint (TM 30)w A: Aerial Bombardment (TM 43)</t>
  </si>
  <si>
    <t>Taken to the Court</t>
  </si>
  <si>
    <t>The Bear's Revenge</t>
  </si>
  <si>
    <t>The Race for the Muese</t>
  </si>
  <si>
    <t>RM 01</t>
  </si>
  <si>
    <t>RM 02</t>
  </si>
  <si>
    <t>RM 03</t>
  </si>
  <si>
    <t>RM 04</t>
  </si>
  <si>
    <t>RM 05</t>
  </si>
  <si>
    <t>RM 06</t>
  </si>
  <si>
    <t>RM CG I</t>
  </si>
  <si>
    <t>RM CG II</t>
  </si>
  <si>
    <t>Quick Six III Scenario Pack</t>
  </si>
  <si>
    <t>Q13</t>
  </si>
  <si>
    <t>Q14</t>
  </si>
  <si>
    <t>Q15</t>
  </si>
  <si>
    <t>Q16</t>
  </si>
  <si>
    <t>Q17</t>
  </si>
  <si>
    <t>Q18</t>
  </si>
  <si>
    <t>Quick Six II Scenario Pack</t>
  </si>
  <si>
    <t>Quick Six i Scenario Pack</t>
  </si>
  <si>
    <t>ASL Action Pack 14: Oktoberfest XXXIV</t>
  </si>
  <si>
    <t>ASL Action Pack 13: Oktoberfest XXXII</t>
  </si>
  <si>
    <t>ASL Action Pack 11: 29 Let's Go!</t>
  </si>
  <si>
    <t>ASL Action Pack 12: Oktoberfest XXX</t>
  </si>
  <si>
    <t>ap143</t>
  </si>
  <si>
    <t>Best of Friends 2</t>
  </si>
  <si>
    <t>BoF13</t>
  </si>
  <si>
    <t>BoF14</t>
  </si>
  <si>
    <t>BoF15</t>
  </si>
  <si>
    <t>BoF16</t>
  </si>
  <si>
    <t>BoF17</t>
  </si>
  <si>
    <t>BoF18</t>
  </si>
  <si>
    <t>BoF19</t>
  </si>
  <si>
    <t>BoF20</t>
  </si>
  <si>
    <t>BoF21</t>
  </si>
  <si>
    <t>BoF22</t>
  </si>
  <si>
    <t>BoF23</t>
  </si>
  <si>
    <t>BoF24</t>
  </si>
  <si>
    <t>ASL Roma 2020</t>
  </si>
  <si>
    <t>Roma1</t>
  </si>
  <si>
    <t>Roma2</t>
  </si>
  <si>
    <t>Roma3</t>
  </si>
  <si>
    <t>Roma4</t>
  </si>
  <si>
    <t>The Maastricht Bridges</t>
  </si>
  <si>
    <r>
      <t>23</t>
    </r>
    <r>
      <rPr>
        <sz val="10"/>
        <rFont val="Calibri"/>
        <family val="2"/>
        <scheme val="minor"/>
      </rPr>
      <t xml:space="preserve"> w </t>
    </r>
    <r>
      <rPr>
        <sz val="10"/>
        <color rgb="FFFF0000"/>
        <rFont val="Calibri"/>
        <family val="2"/>
        <scheme val="minor"/>
      </rPr>
      <t>51</t>
    </r>
  </si>
  <si>
    <t>D9-11/ A6</t>
  </si>
  <si>
    <t>Factories (B23.74), +1 LV w D: AE</t>
  </si>
  <si>
    <t>Rearguard Actions</t>
  </si>
  <si>
    <t>BWN 01</t>
  </si>
  <si>
    <t>BWN 02</t>
  </si>
  <si>
    <t>BWN 03</t>
  </si>
  <si>
    <t>BWN 04</t>
  </si>
  <si>
    <t>BWN 05</t>
  </si>
  <si>
    <t>BWN 06</t>
  </si>
  <si>
    <t>BWC 07</t>
  </si>
  <si>
    <t>BWC 08</t>
  </si>
  <si>
    <t>BWC 09</t>
  </si>
  <si>
    <t>BWC 10</t>
  </si>
  <si>
    <t>BWC 11</t>
  </si>
  <si>
    <t>BWC 12</t>
  </si>
  <si>
    <t>Grandville, Belgium</t>
  </si>
  <si>
    <r>
      <t>06</t>
    </r>
    <r>
      <rPr>
        <sz val="10"/>
        <rFont val="Calibri"/>
        <family val="2"/>
        <scheme val="minor"/>
      </rPr>
      <t xml:space="preserve"> w </t>
    </r>
    <r>
      <rPr>
        <sz val="10"/>
        <color rgb="FFFF0000"/>
        <rFont val="Calibri"/>
        <family val="2"/>
        <scheme val="minor"/>
      </rPr>
      <t>17</t>
    </r>
    <r>
      <rPr>
        <sz val="10"/>
        <rFont val="Calibri"/>
        <family val="2"/>
        <scheme val="minor"/>
      </rPr>
      <t xml:space="preserve"> w </t>
    </r>
    <r>
      <rPr>
        <sz val="10"/>
        <color rgb="FFFF0000"/>
        <rFont val="Calibri"/>
        <family val="2"/>
        <scheme val="minor"/>
      </rPr>
      <t>q</t>
    </r>
    <r>
      <rPr>
        <sz val="10"/>
        <color indexed="10"/>
        <rFont val="Calibri"/>
        <family val="2"/>
        <scheme val="minor"/>
      </rPr>
      <t xml:space="preserve"> </t>
    </r>
    <r>
      <rPr>
        <sz val="10"/>
        <rFont val="Calibri"/>
        <family val="2"/>
        <scheme val="minor"/>
      </rPr>
      <t>w</t>
    </r>
    <r>
      <rPr>
        <sz val="10"/>
        <color indexed="10"/>
        <rFont val="Calibri"/>
        <family val="2"/>
        <scheme val="minor"/>
      </rPr>
      <t xml:space="preserve"> y</t>
    </r>
  </si>
  <si>
    <t>A11-13</t>
  </si>
  <si>
    <t>D9-11/ A3-4</t>
  </si>
  <si>
    <t>BS NA w D: Daisy Chains (B28.531), AF (A7.36) w A: AE, Sappers (H1.23)</t>
  </si>
  <si>
    <t>Holding the Line</t>
  </si>
  <si>
    <r>
      <t>Northwest of L</t>
    </r>
    <r>
      <rPr>
        <sz val="10"/>
        <rFont val="Calibri"/>
        <family val="2"/>
      </rPr>
      <t>ìeige, Belgium</t>
    </r>
  </si>
  <si>
    <t>41 w 66</t>
  </si>
  <si>
    <t>D8-10/ A11-14</t>
  </si>
  <si>
    <t>Ov1 w A: AE, Sappers (H1.23)</t>
  </si>
  <si>
    <t>Wrong Position</t>
  </si>
  <si>
    <t>Louvain, Belgium</t>
  </si>
  <si>
    <t>D3-6/ A2-7</t>
  </si>
  <si>
    <t>D5/ A6-7</t>
  </si>
  <si>
    <t>Bala-Tiger Post</t>
  </si>
  <si>
    <t>z w 49</t>
  </si>
  <si>
    <t>D7-10/ A16</t>
  </si>
  <si>
    <t>Ov4, Factories (B23.74)</t>
  </si>
  <si>
    <t>The Jocks are Here!</t>
  </si>
  <si>
    <t>D0-4/ A3-7</t>
  </si>
  <si>
    <t>D11/ A13-16</t>
  </si>
  <si>
    <t>Ov4, Factories (B23.74) w D: Te0-3</t>
  </si>
  <si>
    <t>Direct Pressure</t>
  </si>
  <si>
    <r>
      <t>North of Lessay-P</t>
    </r>
    <r>
      <rPr>
        <sz val="10"/>
        <rFont val="Calibri"/>
        <family val="2"/>
      </rPr>
      <t>ériers Highway, France</t>
    </r>
  </si>
  <si>
    <t>Kursenai Bridgehead, East Prussia</t>
  </si>
  <si>
    <t>Long Day of Confusion</t>
  </si>
  <si>
    <t>Most Important Things</t>
  </si>
  <si>
    <t>GS w A: WC, AE</t>
  </si>
  <si>
    <t>Demented with Grief</t>
  </si>
  <si>
    <t>East of Nizne, Cherskaya</t>
  </si>
  <si>
    <t>GS, Blowing Snow (F11.72)</t>
  </si>
  <si>
    <t>One Last Attempt</t>
  </si>
  <si>
    <r>
      <t>Dom B</t>
    </r>
    <r>
      <rPr>
        <sz val="10"/>
        <rFont val="Calibri"/>
        <family val="2"/>
      </rPr>
      <t>ütgenbach, Belgium</t>
    </r>
  </si>
  <si>
    <t>Mist (E3.32), Soft Ground (D8.21)</t>
  </si>
  <si>
    <t>True to Form</t>
  </si>
  <si>
    <t>The factory, Carraceto, Italy</t>
  </si>
  <si>
    <t>Rain (E3.51) w A: AE</t>
  </si>
  <si>
    <t>Mantes Meet Up</t>
  </si>
  <si>
    <t>Mantes-Gassicourt, France</t>
  </si>
  <si>
    <t>10z</t>
  </si>
  <si>
    <t>Defence of St. Oendenrode</t>
  </si>
  <si>
    <t>St. Oendenrode, Holland</t>
  </si>
  <si>
    <t>Absorbing the Thrust</t>
  </si>
  <si>
    <t>Furnes, France</t>
  </si>
  <si>
    <t>Take the Crossroads</t>
  </si>
  <si>
    <t>Briqueville, France</t>
  </si>
  <si>
    <t>.5-</t>
  </si>
  <si>
    <t>BC w D: FB2 w A: AE, Sappers (H1,22)</t>
  </si>
  <si>
    <t>Eight Million Bayonets</t>
  </si>
  <si>
    <t>Kalpacki, Greece</t>
  </si>
  <si>
    <r>
      <t xml:space="preserve">81 </t>
    </r>
    <r>
      <rPr>
        <sz val="10"/>
        <rFont val="Calibri"/>
        <family val="2"/>
        <scheme val="minor"/>
      </rPr>
      <t xml:space="preserve">w </t>
    </r>
    <r>
      <rPr>
        <sz val="10"/>
        <color indexed="10"/>
        <rFont val="Calibri"/>
        <family val="2"/>
        <scheme val="minor"/>
      </rPr>
      <t>86</t>
    </r>
  </si>
  <si>
    <t>Mud (E3.26)</t>
  </si>
  <si>
    <t>Second Hand News</t>
  </si>
  <si>
    <t>French Resistance, Italians</t>
  </si>
  <si>
    <t>Bastia, Corsica</t>
  </si>
  <si>
    <t>Olive Groves (B14.8) w D: MOL</t>
  </si>
  <si>
    <t>Salarola Junction</t>
  </si>
  <si>
    <t>Salarola, Italy</t>
  </si>
  <si>
    <t>Ov6, Two-Story House (B31.3), Narrow Streets (B31.1), +1 LV, Soft Ground (D8.21) w D: BT, AE w A: Sapper (H1.22)</t>
  </si>
  <si>
    <t>Mountain Marines</t>
  </si>
  <si>
    <t>Eglio, Italy</t>
  </si>
  <si>
    <r>
      <t xml:space="preserve">34 </t>
    </r>
    <r>
      <rPr>
        <sz val="10"/>
        <rFont val="Calibri"/>
        <family val="2"/>
        <scheme val="minor"/>
      </rPr>
      <t>w</t>
    </r>
    <r>
      <rPr>
        <sz val="10"/>
        <color indexed="10"/>
        <rFont val="Calibri"/>
        <family val="2"/>
        <scheme val="minor"/>
      </rPr>
      <t xml:space="preserve"> 86</t>
    </r>
  </si>
  <si>
    <t>D: FB1, PFZ (B36.2)</t>
  </si>
  <si>
    <r>
      <t xml:space="preserve">German, Italians </t>
    </r>
    <r>
      <rPr>
        <vertAlign val="superscript"/>
        <sz val="10"/>
        <rFont val="Calibri"/>
        <family val="2"/>
        <scheme val="minor"/>
      </rPr>
      <t>8</t>
    </r>
  </si>
  <si>
    <t>Best of Friends 2: Bof13</t>
  </si>
  <si>
    <t>Best of Friends 2: Bof23</t>
  </si>
  <si>
    <t>Friendly Fire Pack 3 FrF43</t>
  </si>
  <si>
    <t>Friendly Fire Pack 3 FrF27</t>
  </si>
  <si>
    <t>Best of Friends BoF 14</t>
  </si>
  <si>
    <t>Friendly Fire Pack 3 FrF55</t>
  </si>
  <si>
    <t>Best of Friends 2: Bof15</t>
  </si>
  <si>
    <t>Friendly Fire Pack 3 FrF56</t>
  </si>
  <si>
    <t>Best of Friends 2: Bof16</t>
  </si>
  <si>
    <t>Friendly Fire Pack 3 FrF64</t>
  </si>
  <si>
    <t>Best of Friends 2: Bof17</t>
  </si>
  <si>
    <t>Friendly Fire Pack 3 FrF30</t>
  </si>
  <si>
    <t>Best of Friends BoF 18</t>
  </si>
  <si>
    <t>Friendly Fire Pack 3 FrF51</t>
  </si>
  <si>
    <t>Best of Friends 2: Bof19</t>
  </si>
  <si>
    <t>Friendly Fire Pack 3 FrF66</t>
  </si>
  <si>
    <t>Best of Friends 2: Bof20</t>
  </si>
  <si>
    <t>Friendly Fire Pack 3 FrF52</t>
  </si>
  <si>
    <t>Best of Friends 2: Bof21</t>
  </si>
  <si>
    <t>Friendly Fire Pack 3 FrF59</t>
  </si>
  <si>
    <t>Best of Friends 2: Bof22</t>
  </si>
  <si>
    <t>Friendly Fire Pack 3 FrF44</t>
  </si>
  <si>
    <t>Friendly Fire Pack 3 FrF60</t>
  </si>
  <si>
    <t>Best of Friends 2: Bof24</t>
  </si>
  <si>
    <t>Edson's Ridge</t>
  </si>
  <si>
    <t>Lunga Line</t>
  </si>
  <si>
    <t>ER1</t>
  </si>
  <si>
    <t>ER2</t>
  </si>
  <si>
    <t>ER3</t>
  </si>
  <si>
    <t>ER4</t>
  </si>
  <si>
    <t>ER5</t>
  </si>
  <si>
    <t>ER6</t>
  </si>
  <si>
    <t>CH: Edson's Ridge</t>
  </si>
  <si>
    <t>One More Night</t>
  </si>
  <si>
    <t>D52/ A50</t>
  </si>
  <si>
    <t>Staggered Approach March</t>
  </si>
  <si>
    <t>Siberian Onslaught</t>
  </si>
  <si>
    <t>Counter-Strike at Tula</t>
  </si>
  <si>
    <t>Siberian1</t>
  </si>
  <si>
    <t>Siberian2</t>
  </si>
  <si>
    <t>Siberian3</t>
  </si>
  <si>
    <t>Siberian4</t>
  </si>
  <si>
    <t>Siberian5</t>
  </si>
  <si>
    <t>Siberian6</t>
  </si>
  <si>
    <t>Siberian7</t>
  </si>
  <si>
    <t>Siberian8</t>
  </si>
  <si>
    <t>CH: M2 w CH: M4 w CH: M5</t>
  </si>
  <si>
    <t>Ghosts of Borodino</t>
  </si>
  <si>
    <t>CH: M5</t>
  </si>
  <si>
    <t>Detschino Line</t>
  </si>
  <si>
    <t>Detschino, Russia</t>
  </si>
  <si>
    <t>CH: M2 w CH: M3</t>
  </si>
  <si>
    <t>VDV</t>
  </si>
  <si>
    <t>Hill 747</t>
  </si>
  <si>
    <t>60 miles NE of Rzhev, Russia</t>
  </si>
  <si>
    <t>CH: M1 w CH: M6</t>
  </si>
  <si>
    <t>CH: M1 w CH: M2 w CH: M3 w CH: M4 w CH: M5 w CH: M6</t>
  </si>
  <si>
    <t>Deployed to Hell</t>
  </si>
  <si>
    <t>CH: M2 w CH: M3 w CH: M6</t>
  </si>
  <si>
    <t>GS, Drifts (E3.75) w A: WC, Riders (D6.2)</t>
  </si>
  <si>
    <t>GS, Drifts (E3.75) w A: WC, Ski22</t>
  </si>
  <si>
    <t>GS, Drifts (E3.75) w A: AE</t>
  </si>
  <si>
    <t>GS, Drifts (E3.75) w A: WC</t>
  </si>
  <si>
    <t>Litle Friends</t>
  </si>
  <si>
    <t>CH: M3 w CH: M4 w CH: M5 w CH: M6</t>
  </si>
  <si>
    <r>
      <t xml:space="preserve">Riposte </t>
    </r>
    <r>
      <rPr>
        <i/>
        <sz val="10"/>
        <rFont val="Calibri"/>
        <family val="2"/>
        <scheme val="minor"/>
      </rPr>
      <t>Redux</t>
    </r>
  </si>
  <si>
    <t>Narafominsk, Russia</t>
  </si>
  <si>
    <t>DCH: M6</t>
  </si>
  <si>
    <t>Dispatches from the Buynker Issue 49</t>
  </si>
  <si>
    <t>Dispatches from the Buynker Issue 50</t>
  </si>
  <si>
    <t>DB151</t>
  </si>
  <si>
    <t>DB152</t>
  </si>
  <si>
    <t>DB153</t>
  </si>
  <si>
    <t>DB154</t>
  </si>
  <si>
    <t>DB155</t>
  </si>
  <si>
    <t>DB156</t>
  </si>
  <si>
    <t>DB157</t>
  </si>
  <si>
    <t>DB158</t>
  </si>
  <si>
    <t>Steve Swan's ASL for Fun Scenarios</t>
  </si>
  <si>
    <t>KW 1.2</t>
  </si>
  <si>
    <t>KW 1.1</t>
  </si>
  <si>
    <t>Ongjin Peninsula, South Korea</t>
  </si>
  <si>
    <t>KW Terrain is in effect (W.3), HtH</t>
  </si>
  <si>
    <r>
      <t xml:space="preserve">Invasion - Ongjin (Left) </t>
    </r>
    <r>
      <rPr>
        <i/>
        <sz val="10"/>
        <rFont val="Calibri"/>
        <family val="2"/>
        <scheme val="minor"/>
      </rPr>
      <t>-version 3</t>
    </r>
  </si>
  <si>
    <r>
      <t xml:space="preserve">Invasion - Ongjin (Right) </t>
    </r>
    <r>
      <rPr>
        <i/>
        <sz val="10"/>
        <rFont val="Calibri"/>
        <family val="2"/>
        <scheme val="minor"/>
      </rPr>
      <t>-version 3</t>
    </r>
  </si>
  <si>
    <t>KW 1.3</t>
  </si>
  <si>
    <t>Kaesong, South Korea</t>
  </si>
  <si>
    <t>BFP: BFP B w 1</t>
  </si>
  <si>
    <t>KW Terrain is in effect (W.3), Mist (E3.32)</t>
  </si>
  <si>
    <t>KW1.4</t>
  </si>
  <si>
    <r>
      <t xml:space="preserve">Invasion - Kaesong Escape </t>
    </r>
    <r>
      <rPr>
        <i/>
        <sz val="10"/>
        <rFont val="Calibri"/>
        <family val="2"/>
        <scheme val="minor"/>
      </rPr>
      <t>-version 3</t>
    </r>
  </si>
  <si>
    <r>
      <t xml:space="preserve">Invasion - Munsan-Ni-Korangp'o-Ri </t>
    </r>
    <r>
      <rPr>
        <i/>
        <sz val="10"/>
        <rFont val="Calibri"/>
        <family val="2"/>
        <scheme val="minor"/>
      </rPr>
      <t>-version 3</t>
    </r>
  </si>
  <si>
    <t>58 w t w 78</t>
  </si>
  <si>
    <t>S14/ A15</t>
  </si>
  <si>
    <t>Heat Haze (F11.62), Olive Groves (F13.5)</t>
  </si>
  <si>
    <t>Kristishche, Russia</t>
  </si>
  <si>
    <t>BFP: BFP L</t>
  </si>
  <si>
    <t>FS, DS, Drifts (E3.75), EW w A: Ski12</t>
  </si>
  <si>
    <t>Sulaun Island, Phillipines</t>
  </si>
  <si>
    <r>
      <t>Free French</t>
    </r>
    <r>
      <rPr>
        <vertAlign val="superscript"/>
        <sz val="10"/>
        <rFont val="Calibri"/>
        <family val="2"/>
        <scheme val="minor"/>
      </rPr>
      <t xml:space="preserve"> 7</t>
    </r>
  </si>
  <si>
    <r>
      <t>Guamanian</t>
    </r>
    <r>
      <rPr>
        <vertAlign val="superscript"/>
        <sz val="10"/>
        <rFont val="Calibri"/>
        <family val="2"/>
        <scheme val="minor"/>
      </rPr>
      <t xml:space="preserve"> 2</t>
    </r>
  </si>
  <si>
    <t>Agana, Guam</t>
  </si>
  <si>
    <r>
      <rPr>
        <sz val="10"/>
        <color rgb="FFFF0000"/>
        <rFont val="Calibri"/>
        <family val="2"/>
        <scheme val="minor"/>
      </rPr>
      <t>46</t>
    </r>
    <r>
      <rPr>
        <sz val="10"/>
        <rFont val="Calibri"/>
        <family val="2"/>
        <scheme val="minor"/>
      </rPr>
      <t xml:space="preserve"> w </t>
    </r>
    <r>
      <rPr>
        <sz val="10"/>
        <color rgb="FFFF0000"/>
        <rFont val="Calibri"/>
        <family val="2"/>
        <scheme val="minor"/>
      </rPr>
      <t>37</t>
    </r>
  </si>
  <si>
    <t>Gorki, Belorussia</t>
  </si>
  <si>
    <t>Special Forces Series # 4: Daredevil Desantniki</t>
  </si>
  <si>
    <t>Operation Varsity Series # 3: Three Little Bridges</t>
  </si>
  <si>
    <t>Special Forces Series # 3: Brandenburger Blitz</t>
  </si>
  <si>
    <t>Op Merkur OM8: Fallschirmjager Graveyard</t>
  </si>
  <si>
    <t>D23</t>
  </si>
  <si>
    <t>NQ w D: Tr1 w A: PD10, Air3</t>
  </si>
  <si>
    <t>Ch' amyon-ni, near Wonju, Korea</t>
  </si>
  <si>
    <r>
      <t xml:space="preserve">5a w </t>
    </r>
    <r>
      <rPr>
        <sz val="10"/>
        <color rgb="FFFF0000"/>
        <rFont val="Calibri"/>
        <family val="2"/>
        <scheme val="minor"/>
      </rPr>
      <t>58</t>
    </r>
    <r>
      <rPr>
        <sz val="10"/>
        <rFont val="Calibri"/>
        <family val="2"/>
        <scheme val="minor"/>
      </rPr>
      <t xml:space="preserve"> w </t>
    </r>
    <r>
      <rPr>
        <sz val="10"/>
        <color rgb="FFFF0000"/>
        <rFont val="Calibri"/>
        <family val="2"/>
        <scheme val="minor"/>
      </rPr>
      <t>78</t>
    </r>
  </si>
  <si>
    <t>KW Terrain (W.3) is in effect</t>
  </si>
  <si>
    <t>Korean War Series # 1: Second Try at Ch' amyon-ni</t>
  </si>
  <si>
    <t>Special Forces Series # 5: Green Apples</t>
  </si>
  <si>
    <t>Near Kaiping, near the Pearl River Delta, China</t>
  </si>
  <si>
    <t>Chinese 1st Para/ American</t>
  </si>
  <si>
    <t>t w 44 w x</t>
  </si>
  <si>
    <t>D4-16/ A14</t>
  </si>
  <si>
    <t>Ov1 w D: Cavalry3, Tr2 w A: Allied Troops (A10.7)</t>
  </si>
  <si>
    <t>D3-7</t>
  </si>
  <si>
    <t>France 1940 Series # 2: Saint-Georges</t>
  </si>
  <si>
    <t>St Georges, France</t>
  </si>
  <si>
    <r>
      <t xml:space="preserve">16 w t w </t>
    </r>
    <r>
      <rPr>
        <sz val="10"/>
        <color rgb="FFFF0000"/>
        <rFont val="Calibri"/>
        <family val="2"/>
        <scheme val="minor"/>
      </rPr>
      <t>4a</t>
    </r>
  </si>
  <si>
    <t>Ov7, EmRR (B32.42) w D: Ammo Vehicles (E10) w A: Air1</t>
  </si>
  <si>
    <t>Along the Logging Trail, near Hill 700, Bougainville, Solomon Islands</t>
  </si>
  <si>
    <t>Bougainville Series # 10: Fury on the Logging Trail</t>
  </si>
  <si>
    <t>Ov2, PTO - LJ w A: AE, Sappers (H1.22)</t>
  </si>
  <si>
    <t>West Front Series # 11: Morning Massacre</t>
  </si>
  <si>
    <t>Ciorbiel, France</t>
  </si>
  <si>
    <t>53 w 59</t>
  </si>
  <si>
    <t>East Front Series # 9: To the Neman</t>
  </si>
  <si>
    <t>On the Outskirts of Alytus, Lithuania</t>
  </si>
  <si>
    <t>Red Oktober Series # 1: A Stalinesque Christmas</t>
  </si>
  <si>
    <t>Northern District, Krasny - Oktyabr, Stalingrad</t>
  </si>
  <si>
    <t>MMP: MMP RO</t>
  </si>
  <si>
    <t>Ov1, All Red Factories SSR are in play w D: FB1, AS w A: AE</t>
  </si>
  <si>
    <t>Las Cavaliers Noirs</t>
  </si>
  <si>
    <t>Near Nyireghaza, Hungary</t>
  </si>
  <si>
    <t>The Black Horsemen</t>
  </si>
  <si>
    <t>Les Chute Des Aigles</t>
  </si>
  <si>
    <t>Milkel, Germany</t>
  </si>
  <si>
    <t>The Fall of Eagles</t>
  </si>
  <si>
    <t>Vae Victis Issue 153</t>
  </si>
  <si>
    <t>Vae Victis Issue 154</t>
  </si>
  <si>
    <t>L' Ennemi Intime</t>
  </si>
  <si>
    <r>
      <t>Croatian</t>
    </r>
    <r>
      <rPr>
        <vertAlign val="superscript"/>
        <sz val="10"/>
        <rFont val="Calibri"/>
        <family val="2"/>
        <scheme val="minor"/>
      </rPr>
      <t xml:space="preserve"> 1</t>
    </r>
  </si>
  <si>
    <r>
      <t>Yugoslavian</t>
    </r>
    <r>
      <rPr>
        <vertAlign val="superscript"/>
        <sz val="10"/>
        <rFont val="Calibri"/>
        <family val="2"/>
        <scheme val="minor"/>
      </rPr>
      <t xml:space="preserve"> 3</t>
    </r>
  </si>
  <si>
    <t>Durventa, Yugoslavia</t>
  </si>
  <si>
    <t>Intimate Enemy</t>
  </si>
  <si>
    <t>8b w 21 w 59</t>
  </si>
  <si>
    <t>Near Koupiansk, Russia</t>
  </si>
  <si>
    <t>Limited Objectives</t>
  </si>
  <si>
    <t>70 w 19</t>
  </si>
  <si>
    <t>Eastern front</t>
  </si>
  <si>
    <t>Derniers Feuz Sous Le Soleil</t>
  </si>
  <si>
    <t>Bir Halima, Tunisia</t>
  </si>
  <si>
    <t>Schweinerei!</t>
  </si>
  <si>
    <t>Zhigari, Russia</t>
  </si>
  <si>
    <t>17 w 17z</t>
  </si>
  <si>
    <t>Eastern Froont</t>
  </si>
  <si>
    <t>DS w A: Tr4</t>
  </si>
  <si>
    <r>
      <t>British/ Free French</t>
    </r>
    <r>
      <rPr>
        <vertAlign val="superscript"/>
        <sz val="10"/>
        <rFont val="Calibri"/>
        <family val="2"/>
        <scheme val="minor"/>
      </rPr>
      <t xml:space="preserve"> F</t>
    </r>
  </si>
  <si>
    <t>Mourzouq Oasis, Libya</t>
  </si>
  <si>
    <t>r w 14</t>
  </si>
  <si>
    <t>DTO w D: Tr2 w A: Tr3</t>
  </si>
  <si>
    <t>Un Clou Dans Le Cercueil</t>
  </si>
  <si>
    <t>Dorogobouj, USSR</t>
  </si>
  <si>
    <t>7 w 45 w 57</t>
  </si>
  <si>
    <t>D: Convoy (E11), Ammoo Vehicle (E10), Tr6</t>
  </si>
  <si>
    <t>Le Bataille de Waterloo</t>
  </si>
  <si>
    <r>
      <t>British/ French</t>
    </r>
    <r>
      <rPr>
        <vertAlign val="superscript"/>
        <sz val="10"/>
        <rFont val="Calibri"/>
        <family val="2"/>
        <scheme val="minor"/>
      </rPr>
      <t xml:space="preserve"> </t>
    </r>
  </si>
  <si>
    <t>Waterloo, Belgium</t>
  </si>
  <si>
    <t>The Battle of Waterloo</t>
  </si>
  <si>
    <t>10 w 65 w 71</t>
  </si>
  <si>
    <t>Novembre Rouge</t>
  </si>
  <si>
    <t>Le Prix De L' Essence</t>
  </si>
  <si>
    <r>
      <t>Ethiopian</t>
    </r>
    <r>
      <rPr>
        <vertAlign val="superscript"/>
        <sz val="10"/>
        <rFont val="Calibri"/>
        <family val="2"/>
        <scheme val="minor"/>
      </rPr>
      <t xml:space="preserve"> 4</t>
    </r>
  </si>
  <si>
    <t>Moggio, Ethiopia</t>
  </si>
  <si>
    <t>The Price of Gasoline</t>
  </si>
  <si>
    <t>Ov2, EMRR (B32.42)</t>
  </si>
  <si>
    <t>Near Ahvenlati, Finland</t>
  </si>
  <si>
    <t>Amis?, Ennemis!</t>
  </si>
  <si>
    <t>Bousk, Poland</t>
  </si>
  <si>
    <t>Americans? Enemy!</t>
  </si>
  <si>
    <t>66 w p</t>
  </si>
  <si>
    <t>Dans Le Ligne De Mire</t>
  </si>
  <si>
    <t>Ulsberg, Norway</t>
  </si>
  <si>
    <t>In the Line of Sight</t>
  </si>
  <si>
    <t>2 w 70</t>
  </si>
  <si>
    <t>CI w A: Air1</t>
  </si>
  <si>
    <t>5e Colonne</t>
  </si>
  <si>
    <r>
      <t>German SS/ Slovakian Freiwillingen</t>
    </r>
    <r>
      <rPr>
        <vertAlign val="superscript"/>
        <sz val="10"/>
        <rFont val="Calibri"/>
        <family val="2"/>
        <scheme val="minor"/>
      </rPr>
      <t xml:space="preserve"> 4</t>
    </r>
  </si>
  <si>
    <r>
      <t>French Foresters</t>
    </r>
    <r>
      <rPr>
        <vertAlign val="superscript"/>
        <sz val="10"/>
        <color indexed="8"/>
        <rFont val="Calibri"/>
        <family val="2"/>
        <scheme val="minor"/>
      </rPr>
      <t xml:space="preserve"> 12</t>
    </r>
    <r>
      <rPr>
        <sz val="10"/>
        <color indexed="8"/>
        <rFont val="Calibri"/>
        <family val="2"/>
        <scheme val="minor"/>
      </rPr>
      <t>/ 3rd Groupe Slovaque 12</t>
    </r>
  </si>
  <si>
    <t>Jenova Lehota, Slovakia</t>
  </si>
  <si>
    <t>Fifth Column</t>
  </si>
  <si>
    <t>Le Ainges Noirs</t>
  </si>
  <si>
    <r>
      <t>NOVJ</t>
    </r>
    <r>
      <rPr>
        <vertAlign val="superscript"/>
        <sz val="10"/>
        <rFont val="Calibri"/>
        <family val="2"/>
        <scheme val="minor"/>
      </rPr>
      <t xml:space="preserve"> 12</t>
    </r>
  </si>
  <si>
    <t>The Black Angels</t>
  </si>
  <si>
    <t>Les Elephants Rouges</t>
  </si>
  <si>
    <t>1 w 49</t>
  </si>
  <si>
    <t>Ov2, Factory (B23.74), CI w D: FB2, MOL</t>
  </si>
  <si>
    <t>Rodeo</t>
  </si>
  <si>
    <r>
      <t>American/ Cossack POW's</t>
    </r>
    <r>
      <rPr>
        <vertAlign val="superscript"/>
        <sz val="10"/>
        <rFont val="Calibri"/>
        <family val="2"/>
        <scheme val="minor"/>
      </rPr>
      <t xml:space="preserve"> 12</t>
    </r>
  </si>
  <si>
    <t>German (SS &amp; Volksturm)</t>
  </si>
  <si>
    <t>Hostoun, Czech Republic</t>
  </si>
  <si>
    <t>1a w 17 w 66</t>
  </si>
  <si>
    <t>Ov3 w D: Tr4</t>
  </si>
  <si>
    <t>Night of Nights</t>
  </si>
  <si>
    <t>Saint-Marie-Du-Mont, France</t>
  </si>
  <si>
    <r>
      <t>64</t>
    </r>
    <r>
      <rPr>
        <sz val="10"/>
        <rFont val="Calibri"/>
        <family val="2"/>
        <scheme val="minor"/>
      </rPr>
      <t xml:space="preserve"> w </t>
    </r>
    <r>
      <rPr>
        <sz val="10"/>
        <color indexed="10"/>
        <rFont val="Calibri"/>
        <family val="2"/>
        <scheme val="minor"/>
      </rPr>
      <t>65</t>
    </r>
    <r>
      <rPr>
        <sz val="10"/>
        <rFont val="Calibri"/>
        <family val="2"/>
        <scheme val="minor"/>
      </rPr>
      <t xml:space="preserve"> w 11a w 12a</t>
    </r>
  </si>
  <si>
    <t>BC w D: Convoy (E11)</t>
  </si>
  <si>
    <t>Two the Hard Way</t>
  </si>
  <si>
    <t>Azeville, France</t>
  </si>
  <si>
    <r>
      <rPr>
        <sz val="10"/>
        <color rgb="FFFF0000"/>
        <rFont val="Calibri"/>
        <family val="2"/>
        <scheme val="minor"/>
      </rPr>
      <t>3</t>
    </r>
    <r>
      <rPr>
        <sz val="10"/>
        <rFont val="Calibri"/>
        <family val="2"/>
        <scheme val="minor"/>
      </rPr>
      <t xml:space="preserve"> w </t>
    </r>
    <r>
      <rPr>
        <sz val="10"/>
        <color rgb="FFFF0000"/>
        <rFont val="Calibri"/>
        <family val="2"/>
        <scheme val="minor"/>
      </rPr>
      <t>66</t>
    </r>
  </si>
  <si>
    <t>BC w A: AE, Sappers (H1.23)</t>
  </si>
  <si>
    <t>Death Takes a Toll</t>
  </si>
  <si>
    <t>Norrey-En-Bessin, France</t>
  </si>
  <si>
    <t>I w f w k</t>
  </si>
  <si>
    <t>BC, LV w D: AE</t>
  </si>
  <si>
    <t>Fuller's Folly</t>
  </si>
  <si>
    <t>55 w 84</t>
  </si>
  <si>
    <t>BC w A: Hand Grenades (A22.161)</t>
  </si>
  <si>
    <r>
      <t>B</t>
    </r>
    <r>
      <rPr>
        <sz val="10"/>
        <rFont val="Calibri"/>
        <family val="2"/>
      </rPr>
      <t>érigny, France</t>
    </r>
  </si>
  <si>
    <r>
      <rPr>
        <sz val="10"/>
        <color rgb="FFFF0000"/>
        <rFont val="Calibri"/>
        <family val="2"/>
        <scheme val="minor"/>
      </rPr>
      <t>72</t>
    </r>
    <r>
      <rPr>
        <sz val="10"/>
        <rFont val="Calibri"/>
        <family val="2"/>
        <scheme val="minor"/>
      </rPr>
      <t xml:space="preserve"> w </t>
    </r>
    <r>
      <rPr>
        <sz val="10"/>
        <color rgb="FFFF0000"/>
        <rFont val="Calibri"/>
        <family val="2"/>
        <scheme val="minor"/>
      </rPr>
      <t>84</t>
    </r>
  </si>
  <si>
    <t>St. Manvieu-Norrey, France</t>
  </si>
  <si>
    <t>24 w 43</t>
  </si>
  <si>
    <t>Red Horse Recon</t>
  </si>
  <si>
    <t>Emergency Surgery</t>
  </si>
  <si>
    <t>Russian including Partisan (HASL Module 7: Valor of the Guards Russians noted with NKVD)</t>
  </si>
  <si>
    <r>
      <t>American/ Francais de l'int</t>
    </r>
    <r>
      <rPr>
        <sz val="10"/>
        <rFont val="Calibri"/>
        <family val="2"/>
      </rPr>
      <t>érieur Bretagne</t>
    </r>
    <r>
      <rPr>
        <vertAlign val="superscript"/>
        <sz val="10"/>
        <rFont val="Calibri"/>
        <family val="2"/>
        <scheme val="minor"/>
      </rPr>
      <t xml:space="preserve"> 12</t>
    </r>
  </si>
  <si>
    <t>Chateau-Neuf, France</t>
  </si>
  <si>
    <t>71 w 79</t>
  </si>
  <si>
    <t>Misty Morning Mayhem</t>
  </si>
  <si>
    <r>
      <t>St. Barth</t>
    </r>
    <r>
      <rPr>
        <sz val="10"/>
        <rFont val="Calibri"/>
        <family val="2"/>
      </rPr>
      <t>élemy, France</t>
    </r>
  </si>
  <si>
    <t>54 w 55 w 71</t>
  </si>
  <si>
    <t>Fog (E3.31), BC, HtH</t>
  </si>
  <si>
    <t>Currie's Favor</t>
  </si>
  <si>
    <t>St. Lambert-Sur-Dives, France</t>
  </si>
  <si>
    <t>12a</t>
  </si>
  <si>
    <t>LV, BC</t>
  </si>
  <si>
    <t>The Closer</t>
  </si>
  <si>
    <t>Late for Chow</t>
  </si>
  <si>
    <t>Kergoas, France</t>
  </si>
  <si>
    <t>4 w 54</t>
  </si>
  <si>
    <t xml:space="preserve">Advanced Squad Leader Starter Expansion Pack 2 </t>
  </si>
  <si>
    <t>S74</t>
  </si>
  <si>
    <t>S75</t>
  </si>
  <si>
    <t>S76</t>
  </si>
  <si>
    <t>S77</t>
  </si>
  <si>
    <t>S78</t>
  </si>
  <si>
    <t>S79</t>
  </si>
  <si>
    <t>S80</t>
  </si>
  <si>
    <t>S81</t>
  </si>
  <si>
    <r>
      <t xml:space="preserve">k </t>
    </r>
    <r>
      <rPr>
        <sz val="10"/>
        <rFont val="Calibri"/>
        <family val="2"/>
        <scheme val="minor"/>
      </rPr>
      <t>w</t>
    </r>
    <r>
      <rPr>
        <sz val="10"/>
        <color indexed="10"/>
        <rFont val="Calibri"/>
        <family val="2"/>
        <scheme val="minor"/>
      </rPr>
      <t xml:space="preserve"> w</t>
    </r>
  </si>
  <si>
    <t>They Always Returned</t>
  </si>
  <si>
    <t>k</t>
  </si>
  <si>
    <t>Concealment (8.3) w A: Dare-Death MMC (8.5.2)</t>
  </si>
  <si>
    <t>Concealment (8.3) w D: Banzai (8.1.8.6)</t>
  </si>
  <si>
    <t>A Less Peaceful Christmas</t>
  </si>
  <si>
    <r>
      <t>Filipino</t>
    </r>
    <r>
      <rPr>
        <vertAlign val="superscript"/>
        <sz val="10"/>
        <rFont val="Calibri"/>
        <family val="2"/>
        <scheme val="minor"/>
      </rPr>
      <t xml:space="preserve"> 2</t>
    </r>
  </si>
  <si>
    <t>Urdaneta, Luzon, The Philippines</t>
  </si>
  <si>
    <t>l</t>
  </si>
  <si>
    <t>Dutch Trucks</t>
  </si>
  <si>
    <t>Soebang, Java, Dutch East Indies</t>
  </si>
  <si>
    <r>
      <t xml:space="preserve">l </t>
    </r>
    <r>
      <rPr>
        <sz val="10"/>
        <rFont val="Calibri"/>
        <family val="2"/>
        <scheme val="minor"/>
      </rPr>
      <t>w</t>
    </r>
    <r>
      <rPr>
        <sz val="10"/>
        <color indexed="10"/>
        <rFont val="Calibri"/>
        <family val="2"/>
        <scheme val="minor"/>
      </rPr>
      <t xml:space="preserve"> m</t>
    </r>
  </si>
  <si>
    <t>PTO - LJ (8.2)</t>
  </si>
  <si>
    <t>No Japanese Within 100 Miles</t>
  </si>
  <si>
    <t>Leuwiliang, Java, Dutch East Indies</t>
  </si>
  <si>
    <t>PTO - LJ (8.2), +1 Hindrance</t>
  </si>
  <si>
    <t>Politics, Logistics, and Pride</t>
  </si>
  <si>
    <t>Ov1, PTO - LJ (8.2)</t>
  </si>
  <si>
    <t>Spring and Summer</t>
  </si>
  <si>
    <t>Isarava, New Guinea</t>
  </si>
  <si>
    <t>Not a Man Afraid</t>
  </si>
  <si>
    <t>Jessami, India</t>
  </si>
  <si>
    <r>
      <t xml:space="preserve">m </t>
    </r>
    <r>
      <rPr>
        <sz val="10"/>
        <rFont val="Calibri"/>
        <family val="2"/>
        <scheme val="minor"/>
      </rPr>
      <t>w</t>
    </r>
    <r>
      <rPr>
        <sz val="10"/>
        <color indexed="10"/>
        <rFont val="Calibri"/>
        <family val="2"/>
        <scheme val="minor"/>
      </rPr>
      <t xml:space="preserve"> l</t>
    </r>
  </si>
  <si>
    <t>PTO - LJ (8.2) w A: Banzai (8.1.8.6)</t>
  </si>
  <si>
    <t xml:space="preserve">French/ British/ Dutch vs. German </t>
  </si>
  <si>
    <t>German vs.Norway</t>
  </si>
  <si>
    <t>American/ British/ Free French vs.German (from D-Day)</t>
  </si>
  <si>
    <t>American/ British/ Free French vs. German</t>
  </si>
  <si>
    <t>Francee 1940</t>
  </si>
  <si>
    <t>DTO, DLV, Ov8 w A: Tr2 w D: Tr5</t>
  </si>
  <si>
    <t>Additions/ Changes to CoW 2020</t>
  </si>
  <si>
    <r>
      <t xml:space="preserve">ASL For Fun 16_ Behind the Beachhead CG </t>
    </r>
    <r>
      <rPr>
        <i/>
        <sz val="10"/>
        <rFont val="Calibri"/>
        <family val="2"/>
        <scheme val="minor"/>
      </rPr>
      <t>round 1</t>
    </r>
  </si>
  <si>
    <r>
      <t xml:space="preserve">ASL For Fun 17_ Behind the Beachhead CG </t>
    </r>
    <r>
      <rPr>
        <i/>
        <sz val="10"/>
        <rFont val="Calibri"/>
        <family val="2"/>
        <scheme val="minor"/>
      </rPr>
      <t>round 1</t>
    </r>
  </si>
  <si>
    <r>
      <t xml:space="preserve">ASL For Fun 18_ Behind the Beachhead CG </t>
    </r>
    <r>
      <rPr>
        <i/>
        <sz val="10"/>
        <rFont val="Calibri"/>
        <family val="2"/>
        <scheme val="minor"/>
      </rPr>
      <t>round 1</t>
    </r>
  </si>
  <si>
    <r>
      <t xml:space="preserve">ASL For Fun 19_ Behind the Beachhead CG </t>
    </r>
    <r>
      <rPr>
        <i/>
        <sz val="10"/>
        <rFont val="Calibri"/>
        <family val="2"/>
        <scheme val="minor"/>
      </rPr>
      <t>round 2</t>
    </r>
  </si>
  <si>
    <r>
      <t xml:space="preserve">ASL For Fun 20_ Behind the Beachhead CG </t>
    </r>
    <r>
      <rPr>
        <i/>
        <sz val="10"/>
        <rFont val="Calibri"/>
        <family val="2"/>
        <scheme val="minor"/>
      </rPr>
      <t>round 2</t>
    </r>
  </si>
  <si>
    <r>
      <t xml:space="preserve">ASL For Fun 21_ Behind the Beachhead CG </t>
    </r>
    <r>
      <rPr>
        <i/>
        <sz val="10"/>
        <rFont val="Calibri"/>
        <family val="2"/>
        <scheme val="minor"/>
      </rPr>
      <t>round 2</t>
    </r>
  </si>
  <si>
    <r>
      <t xml:space="preserve">ASL For Fun 22_ Behind the Beachhead CG </t>
    </r>
    <r>
      <rPr>
        <i/>
        <sz val="10"/>
        <rFont val="Calibri"/>
        <family val="2"/>
        <scheme val="minor"/>
      </rPr>
      <t>round 3</t>
    </r>
  </si>
  <si>
    <r>
      <t xml:space="preserve">ASL For Fun 23_ Behind the Beachhead CG </t>
    </r>
    <r>
      <rPr>
        <i/>
        <sz val="10"/>
        <rFont val="Calibri"/>
        <family val="2"/>
        <scheme val="minor"/>
      </rPr>
      <t>round 3</t>
    </r>
  </si>
  <si>
    <r>
      <t xml:space="preserve">ASL For Fun 24_ Behind the Beachhead CG </t>
    </r>
    <r>
      <rPr>
        <i/>
        <sz val="10"/>
        <rFont val="Calibri"/>
        <family val="2"/>
        <scheme val="minor"/>
      </rPr>
      <t>round 3</t>
    </r>
  </si>
  <si>
    <r>
      <t xml:space="preserve">Ceux du Bataillon Foch </t>
    </r>
    <r>
      <rPr>
        <i/>
        <sz val="10"/>
        <rFont val="Calibri"/>
        <family val="2"/>
        <scheme val="minor"/>
      </rPr>
      <t>(French)</t>
    </r>
  </si>
  <si>
    <r>
      <t xml:space="preserve">Le Pont du 3 Commando </t>
    </r>
    <r>
      <rPr>
        <i/>
        <sz val="10"/>
        <rFont val="Calibri"/>
        <family val="2"/>
        <scheme val="minor"/>
      </rPr>
      <t>(French)</t>
    </r>
  </si>
  <si>
    <r>
      <t xml:space="preserve">A l'Assaut de Gambsheim </t>
    </r>
    <r>
      <rPr>
        <i/>
        <sz val="10"/>
        <rFont val="Calibri"/>
        <family val="2"/>
        <scheme val="minor"/>
      </rPr>
      <t>(French)</t>
    </r>
  </si>
  <si>
    <r>
      <t xml:space="preserve">Les Chasses D'Hugo </t>
    </r>
    <r>
      <rPr>
        <i/>
        <sz val="10"/>
        <rFont val="Calibri"/>
        <family val="2"/>
        <scheme val="minor"/>
      </rPr>
      <t>(French)</t>
    </r>
  </si>
  <si>
    <r>
      <t xml:space="preserve">Les Jeux Sont Faits </t>
    </r>
    <r>
      <rPr>
        <i/>
        <sz val="10"/>
        <rFont val="Calibri"/>
        <family val="2"/>
        <scheme val="minor"/>
      </rPr>
      <t>(French)</t>
    </r>
  </si>
  <si>
    <r>
      <t xml:space="preserve">La Mort du Dragon </t>
    </r>
    <r>
      <rPr>
        <i/>
        <sz val="10"/>
        <rFont val="Calibri"/>
        <family val="2"/>
        <scheme val="minor"/>
      </rPr>
      <t>(French)</t>
    </r>
  </si>
  <si>
    <r>
      <t xml:space="preserve">Le Courage des Mahrattes </t>
    </r>
    <r>
      <rPr>
        <i/>
        <sz val="10"/>
        <rFont val="Calibri"/>
        <family val="2"/>
        <scheme val="minor"/>
      </rPr>
      <t>(French)</t>
    </r>
  </si>
  <si>
    <r>
      <t xml:space="preserve">Les Chariots de Fue </t>
    </r>
    <r>
      <rPr>
        <i/>
        <sz val="10"/>
        <rFont val="Calibri"/>
        <family val="2"/>
        <scheme val="minor"/>
      </rPr>
      <t>(French)</t>
    </r>
  </si>
  <si>
    <r>
      <t xml:space="preserve">No Han Pasado! </t>
    </r>
    <r>
      <rPr>
        <i/>
        <sz val="10"/>
        <rFont val="Calibri"/>
        <family val="2"/>
        <scheme val="minor"/>
      </rPr>
      <t>(French)</t>
    </r>
  </si>
  <si>
    <r>
      <t>Trop Peu, Trop Tot</t>
    </r>
    <r>
      <rPr>
        <i/>
        <sz val="10"/>
        <rFont val="Calibri"/>
        <family val="2"/>
        <scheme val="minor"/>
      </rPr>
      <t xml:space="preserve"> (French)</t>
    </r>
  </si>
  <si>
    <r>
      <t>Aux Portes du Reich</t>
    </r>
    <r>
      <rPr>
        <i/>
        <sz val="10"/>
        <rFont val="Calibri"/>
        <family val="2"/>
        <scheme val="minor"/>
      </rPr>
      <t xml:space="preserve"> (French)</t>
    </r>
  </si>
  <si>
    <r>
      <t xml:space="preserve">Un Prince dans l'Etau </t>
    </r>
    <r>
      <rPr>
        <i/>
        <sz val="10"/>
        <rFont val="Calibri"/>
        <family val="2"/>
        <scheme val="minor"/>
      </rPr>
      <t>(French)</t>
    </r>
  </si>
  <si>
    <r>
      <t xml:space="preserve">La GD Sort Ses Griffes! </t>
    </r>
    <r>
      <rPr>
        <i/>
        <sz val="10"/>
        <rFont val="Calibri"/>
        <family val="2"/>
        <scheme val="minor"/>
      </rPr>
      <t>(French)</t>
    </r>
  </si>
  <si>
    <r>
      <t xml:space="preserve">Sur les Chemins de Rome </t>
    </r>
    <r>
      <rPr>
        <i/>
        <sz val="10"/>
        <rFont val="Calibri"/>
        <family val="2"/>
        <scheme val="minor"/>
      </rPr>
      <t>(French)</t>
    </r>
  </si>
  <si>
    <r>
      <t>La Fleche Brisee</t>
    </r>
    <r>
      <rPr>
        <i/>
        <sz val="10"/>
        <rFont val="Calibri"/>
        <family val="2"/>
        <scheme val="minor"/>
      </rPr>
      <t xml:space="preserve"> (French)</t>
    </r>
  </si>
  <si>
    <r>
      <t xml:space="preserve">Piege a Marche </t>
    </r>
    <r>
      <rPr>
        <i/>
        <sz val="10"/>
        <rFont val="Calibri"/>
        <family val="2"/>
        <scheme val="minor"/>
      </rPr>
      <t>(French)</t>
    </r>
  </si>
  <si>
    <r>
      <t xml:space="preserve">Mala Zemlya </t>
    </r>
    <r>
      <rPr>
        <i/>
        <sz val="10"/>
        <rFont val="Calibri"/>
        <family val="2"/>
        <scheme val="minor"/>
      </rPr>
      <t>(French)</t>
    </r>
  </si>
  <si>
    <r>
      <t xml:space="preserve">Plus un pas en Arriere! </t>
    </r>
    <r>
      <rPr>
        <i/>
        <sz val="10"/>
        <rFont val="Calibri"/>
        <family val="2"/>
        <scheme val="minor"/>
      </rPr>
      <t>(French)</t>
    </r>
  </si>
  <si>
    <r>
      <t xml:space="preserve">Tempête Sur Mariupol </t>
    </r>
    <r>
      <rPr>
        <i/>
        <sz val="10"/>
        <rFont val="Calibri"/>
        <family val="2"/>
        <scheme val="minor"/>
      </rPr>
      <t>(French)</t>
    </r>
  </si>
  <si>
    <r>
      <t>Surgis de l'Enfer</t>
    </r>
    <r>
      <rPr>
        <i/>
        <sz val="10"/>
        <rFont val="Calibri"/>
        <family val="2"/>
        <scheme val="minor"/>
      </rPr>
      <t xml:space="preserve"> (French)</t>
    </r>
  </si>
  <si>
    <r>
      <t xml:space="preserve">Panzerschlacht </t>
    </r>
    <r>
      <rPr>
        <i/>
        <sz val="10"/>
        <rFont val="Calibri"/>
        <family val="2"/>
        <scheme val="minor"/>
      </rPr>
      <t>(French)</t>
    </r>
  </si>
  <si>
    <r>
      <t xml:space="preserve">Alcazar! </t>
    </r>
    <r>
      <rPr>
        <i/>
        <sz val="10"/>
        <rFont val="Calibri"/>
        <family val="2"/>
        <scheme val="minor"/>
      </rPr>
      <t xml:space="preserve">(French) </t>
    </r>
  </si>
  <si>
    <r>
      <t>Coeur de Lion</t>
    </r>
    <r>
      <rPr>
        <i/>
        <sz val="10"/>
        <rFont val="Calibri"/>
        <family val="2"/>
        <scheme val="minor"/>
      </rPr>
      <t xml:space="preserve"> (French)</t>
    </r>
  </si>
  <si>
    <r>
      <t>Le Mors aux Dents</t>
    </r>
    <r>
      <rPr>
        <i/>
        <sz val="10"/>
        <rFont val="Calibri"/>
        <family val="2"/>
        <scheme val="minor"/>
      </rPr>
      <t xml:space="preserve"> (French)</t>
    </r>
  </si>
  <si>
    <r>
      <t>Freres Ennemis</t>
    </r>
    <r>
      <rPr>
        <i/>
        <sz val="10"/>
        <rFont val="Calibri"/>
        <family val="2"/>
        <scheme val="minor"/>
      </rPr>
      <t xml:space="preserve"> (French)</t>
    </r>
  </si>
  <si>
    <r>
      <t>Impitoyable</t>
    </r>
    <r>
      <rPr>
        <i/>
        <sz val="10"/>
        <rFont val="Calibri"/>
        <family val="2"/>
        <scheme val="minor"/>
      </rPr>
      <t xml:space="preserve"> (French)</t>
    </r>
  </si>
  <si>
    <r>
      <t xml:space="preserve">Barroud D’Honneur? </t>
    </r>
    <r>
      <rPr>
        <i/>
        <sz val="10"/>
        <rFont val="Calibri"/>
        <family val="2"/>
        <scheme val="minor"/>
      </rPr>
      <t>(French)</t>
    </r>
  </si>
  <si>
    <r>
      <t xml:space="preserve">Pas Savoir </t>
    </r>
    <r>
      <rPr>
        <i/>
        <sz val="10"/>
        <rFont val="Calibri"/>
        <family val="2"/>
        <scheme val="minor"/>
      </rPr>
      <t>(French)</t>
    </r>
  </si>
  <si>
    <r>
      <t xml:space="preserve">Trois Mousquetaires </t>
    </r>
    <r>
      <rPr>
        <i/>
        <sz val="10"/>
        <rFont val="Calibri"/>
        <family val="2"/>
        <scheme val="minor"/>
      </rPr>
      <t>(French)</t>
    </r>
  </si>
  <si>
    <r>
      <t>Les Cavaliers</t>
    </r>
    <r>
      <rPr>
        <i/>
        <sz val="10"/>
        <rFont val="Calibri"/>
        <family val="2"/>
        <scheme val="minor"/>
      </rPr>
      <t xml:space="preserve"> (French)</t>
    </r>
  </si>
  <si>
    <r>
      <t>Panzerkeil</t>
    </r>
    <r>
      <rPr>
        <i/>
        <sz val="10"/>
        <rFont val="Calibri"/>
        <family val="2"/>
        <scheme val="minor"/>
      </rPr>
      <t xml:space="preserve"> (French)</t>
    </r>
  </si>
  <si>
    <r>
      <t>Inainte!</t>
    </r>
    <r>
      <rPr>
        <i/>
        <sz val="10"/>
        <rFont val="Calibri"/>
        <family val="2"/>
        <scheme val="minor"/>
      </rPr>
      <t xml:space="preserve"> (French)</t>
    </r>
  </si>
  <si>
    <r>
      <t>A Contre Pied</t>
    </r>
    <r>
      <rPr>
        <i/>
        <sz val="10"/>
        <rFont val="Calibri"/>
        <family val="2"/>
        <scheme val="minor"/>
      </rPr>
      <t xml:space="preserve"> (French)</t>
    </r>
  </si>
  <si>
    <r>
      <t>Echec Sur le Chirich</t>
    </r>
    <r>
      <rPr>
        <i/>
        <sz val="10"/>
        <rFont val="Calibri"/>
        <family val="2"/>
        <scheme val="minor"/>
      </rPr>
      <t xml:space="preserve"> (French)</t>
    </r>
  </si>
  <si>
    <r>
      <t>Pas Si Vite!</t>
    </r>
    <r>
      <rPr>
        <i/>
        <sz val="10"/>
        <rFont val="Calibri"/>
        <family val="2"/>
        <scheme val="minor"/>
      </rPr>
      <t xml:space="preserve"> (French)</t>
    </r>
  </si>
  <si>
    <r>
      <t>Les Griffes du Lynx</t>
    </r>
    <r>
      <rPr>
        <i/>
        <sz val="10"/>
        <rFont val="Calibri"/>
        <family val="2"/>
        <scheme val="minor"/>
      </rPr>
      <t xml:space="preserve"> (French)</t>
    </r>
  </si>
  <si>
    <r>
      <t>Crack Babies</t>
    </r>
    <r>
      <rPr>
        <i/>
        <sz val="10"/>
        <rFont val="Calibri"/>
        <family val="2"/>
        <scheme val="minor"/>
      </rPr>
      <t xml:space="preserve"> (French)</t>
    </r>
  </si>
  <si>
    <r>
      <t>La Bataille d'Alger</t>
    </r>
    <r>
      <rPr>
        <i/>
        <sz val="10"/>
        <rFont val="Calibri"/>
        <family val="2"/>
        <scheme val="minor"/>
      </rPr>
      <t xml:space="preserve"> (French)</t>
    </r>
  </si>
  <si>
    <r>
      <t>Les Lions de Belfort</t>
    </r>
    <r>
      <rPr>
        <i/>
        <sz val="10"/>
        <rFont val="Calibri"/>
        <family val="2"/>
        <scheme val="minor"/>
      </rPr>
      <t xml:space="preserve"> (French)</t>
    </r>
  </si>
  <si>
    <r>
      <t>Le Choc des Titans</t>
    </r>
    <r>
      <rPr>
        <i/>
        <sz val="10"/>
        <rFont val="Calibri"/>
        <family val="2"/>
        <scheme val="minor"/>
      </rPr>
      <t xml:space="preserve"> (French)</t>
    </r>
  </si>
  <si>
    <r>
      <t>Le Talon D'Achille</t>
    </r>
    <r>
      <rPr>
        <i/>
        <sz val="10"/>
        <rFont val="Calibri"/>
        <family val="2"/>
        <scheme val="minor"/>
      </rPr>
      <t xml:space="preserve"> (French)</t>
    </r>
  </si>
  <si>
    <r>
      <t>20 Ans Apres...</t>
    </r>
    <r>
      <rPr>
        <i/>
        <sz val="10"/>
        <rFont val="Calibri"/>
        <family val="2"/>
        <scheme val="minor"/>
      </rPr>
      <t xml:space="preserve"> (French)</t>
    </r>
  </si>
  <si>
    <r>
      <t>Per l'Onore?</t>
    </r>
    <r>
      <rPr>
        <i/>
        <sz val="10"/>
        <rFont val="Calibri"/>
        <family val="2"/>
        <scheme val="minor"/>
      </rPr>
      <t xml:space="preserve"> (French)</t>
    </r>
  </si>
  <si>
    <r>
      <t>Panzer Dans la Brume</t>
    </r>
    <r>
      <rPr>
        <i/>
        <sz val="10"/>
        <rFont val="Calibri"/>
        <family val="2"/>
        <scheme val="minor"/>
      </rPr>
      <t xml:space="preserve"> (French)</t>
    </r>
  </si>
  <si>
    <r>
      <t>Tempete Rouge</t>
    </r>
    <r>
      <rPr>
        <i/>
        <sz val="10"/>
        <rFont val="Calibri"/>
        <family val="2"/>
        <scheme val="minor"/>
      </rPr>
      <t xml:space="preserve"> (French)</t>
    </r>
  </si>
  <si>
    <r>
      <t>Sous l'Etoile Rouge</t>
    </r>
    <r>
      <rPr>
        <i/>
        <sz val="10"/>
        <rFont val="Calibri"/>
        <family val="2"/>
        <scheme val="minor"/>
      </rPr>
      <t xml:space="preserve"> (French)</t>
    </r>
  </si>
  <si>
    <r>
      <t>Stalin Panzer?</t>
    </r>
    <r>
      <rPr>
        <i/>
        <sz val="10"/>
        <rFont val="Calibri"/>
        <family val="2"/>
        <scheme val="minor"/>
      </rPr>
      <t xml:space="preserve"> (French)</t>
    </r>
  </si>
  <si>
    <r>
      <t>Fors l'Honneur!</t>
    </r>
    <r>
      <rPr>
        <i/>
        <sz val="10"/>
        <rFont val="Calibri"/>
        <family val="2"/>
        <scheme val="minor"/>
      </rPr>
      <t xml:space="preserve"> (French)</t>
    </r>
  </si>
  <si>
    <r>
      <t>Les Phalanges de L'Ordre Noir</t>
    </r>
    <r>
      <rPr>
        <i/>
        <sz val="10"/>
        <rFont val="Calibri"/>
        <family val="2"/>
        <scheme val="minor"/>
      </rPr>
      <t xml:space="preserve"> (French)</t>
    </r>
  </si>
  <si>
    <r>
      <t>Furor Teutonicus</t>
    </r>
    <r>
      <rPr>
        <i/>
        <sz val="10"/>
        <rFont val="Calibri"/>
        <family val="2"/>
        <scheme val="minor"/>
      </rPr>
      <t xml:space="preserve"> (French)</t>
    </r>
  </si>
  <si>
    <r>
      <t>Un Coup de Main?</t>
    </r>
    <r>
      <rPr>
        <i/>
        <sz val="10"/>
        <rFont val="Calibri"/>
        <family val="2"/>
        <scheme val="minor"/>
      </rPr>
      <t xml:space="preserve"> (French)</t>
    </r>
  </si>
  <si>
    <r>
      <t xml:space="preserve">L'Ennemi de Mon Ennemi… </t>
    </r>
    <r>
      <rPr>
        <i/>
        <sz val="10"/>
        <rFont val="Calibri"/>
        <family val="2"/>
        <scheme val="minor"/>
      </rPr>
      <t>(French)</t>
    </r>
  </si>
  <si>
    <r>
      <t>Margarethe-Stellung</t>
    </r>
    <r>
      <rPr>
        <i/>
        <sz val="10"/>
        <rFont val="Calibri"/>
        <family val="2"/>
        <scheme val="minor"/>
      </rPr>
      <t xml:space="preserve"> (French)</t>
    </r>
  </si>
  <si>
    <r>
      <t>Le Maillon Faible</t>
    </r>
    <r>
      <rPr>
        <i/>
        <sz val="10"/>
        <rFont val="Calibri"/>
        <family val="2"/>
        <scheme val="minor"/>
      </rPr>
      <t xml:space="preserve"> (French)</t>
    </r>
  </si>
  <si>
    <r>
      <t xml:space="preserve">A Moi la Garde! </t>
    </r>
    <r>
      <rPr>
        <i/>
        <sz val="10"/>
        <rFont val="Calibri"/>
        <family val="2"/>
        <scheme val="minor"/>
      </rPr>
      <t>(French)</t>
    </r>
  </si>
  <si>
    <r>
      <t>Le Coup de Grace</t>
    </r>
    <r>
      <rPr>
        <i/>
        <sz val="10"/>
        <rFont val="Calibri"/>
        <family val="2"/>
        <scheme val="minor"/>
      </rPr>
      <t xml:space="preserve"> (French)</t>
    </r>
  </si>
  <si>
    <r>
      <t>Nettoyage d'Ete</t>
    </r>
    <r>
      <rPr>
        <i/>
        <sz val="10"/>
        <rFont val="Calibri"/>
        <family val="2"/>
        <scheme val="minor"/>
      </rPr>
      <t xml:space="preserve"> (French)</t>
    </r>
  </si>
  <si>
    <r>
      <t>Victoire Purdue</t>
    </r>
    <r>
      <rPr>
        <i/>
        <sz val="10"/>
        <rFont val="Calibri"/>
        <family val="2"/>
        <scheme val="minor"/>
      </rPr>
      <t xml:space="preserve"> (French)</t>
    </r>
  </si>
  <si>
    <r>
      <t>Tiger Route</t>
    </r>
    <r>
      <rPr>
        <i/>
        <sz val="10"/>
        <rFont val="Calibri"/>
        <family val="2"/>
        <scheme val="minor"/>
      </rPr>
      <t xml:space="preserve"> (French)</t>
    </r>
  </si>
  <si>
    <r>
      <t>L'Heure du The</t>
    </r>
    <r>
      <rPr>
        <i/>
        <sz val="10"/>
        <rFont val="Calibri"/>
        <family val="2"/>
        <scheme val="minor"/>
      </rPr>
      <t xml:space="preserve"> (French)</t>
    </r>
  </si>
  <si>
    <r>
      <t>Cedez Le Passage!</t>
    </r>
    <r>
      <rPr>
        <i/>
        <sz val="10"/>
        <rFont val="Calibri"/>
        <family val="2"/>
        <scheme val="minor"/>
      </rPr>
      <t xml:space="preserve"> (French)</t>
    </r>
  </si>
  <si>
    <r>
      <t xml:space="preserve">Bapteme du Feu </t>
    </r>
    <r>
      <rPr>
        <i/>
        <sz val="10"/>
        <rFont val="Calibri"/>
        <family val="2"/>
        <scheme val="minor"/>
      </rPr>
      <t>(French)</t>
    </r>
  </si>
  <si>
    <r>
      <t xml:space="preserve">Le Chasseur </t>
    </r>
    <r>
      <rPr>
        <i/>
        <sz val="10"/>
        <rFont val="Calibri"/>
        <family val="2"/>
        <scheme val="minor"/>
      </rPr>
      <t>(French)</t>
    </r>
  </si>
  <si>
    <r>
      <t xml:space="preserve">Touchez pas au Grisbi! </t>
    </r>
    <r>
      <rPr>
        <i/>
        <sz val="10"/>
        <rFont val="Calibri"/>
        <family val="2"/>
        <scheme val="minor"/>
      </rPr>
      <t>(French)</t>
    </r>
  </si>
  <si>
    <r>
      <t xml:space="preserve">Un Village Hongrois… </t>
    </r>
    <r>
      <rPr>
        <i/>
        <sz val="10"/>
        <rFont val="Calibri"/>
        <family val="2"/>
        <scheme val="minor"/>
      </rPr>
      <t>(French)</t>
    </r>
  </si>
  <si>
    <r>
      <t>Les Pompiers de Tchernobyl</t>
    </r>
    <r>
      <rPr>
        <i/>
        <sz val="10"/>
        <rFont val="Calibri"/>
        <family val="2"/>
        <scheme val="minor"/>
      </rPr>
      <t xml:space="preserve"> (French)</t>
    </r>
  </si>
  <si>
    <r>
      <t>Contre Attaque À Gela</t>
    </r>
    <r>
      <rPr>
        <i/>
        <sz val="10"/>
        <rFont val="Calibri"/>
        <family val="2"/>
        <scheme val="minor"/>
      </rPr>
      <t xml:space="preserve"> (French)</t>
    </r>
  </si>
  <si>
    <r>
      <t>Les Panzers Passent La Meuse</t>
    </r>
    <r>
      <rPr>
        <i/>
        <sz val="10"/>
        <rFont val="Calibri"/>
        <family val="2"/>
        <scheme val="minor"/>
      </rPr>
      <t xml:space="preserve"> (French)</t>
    </r>
  </si>
  <si>
    <r>
      <t>Le Retour de la Bête</t>
    </r>
    <r>
      <rPr>
        <i/>
        <sz val="10"/>
        <rFont val="Calibri"/>
        <family val="2"/>
        <scheme val="minor"/>
      </rPr>
      <t xml:space="preserve"> (French)</t>
    </r>
  </si>
  <si>
    <r>
      <t>Le Diable Rouge</t>
    </r>
    <r>
      <rPr>
        <i/>
        <sz val="10"/>
        <rFont val="Calibri"/>
        <family val="2"/>
        <scheme val="minor"/>
      </rPr>
      <t xml:space="preserve"> (French)</t>
    </r>
  </si>
  <si>
    <r>
      <t>La Saisie de Saida</t>
    </r>
    <r>
      <rPr>
        <i/>
        <sz val="10"/>
        <rFont val="Calibri"/>
        <family val="2"/>
        <scheme val="minor"/>
      </rPr>
      <t xml:space="preserve"> (French)</t>
    </r>
  </si>
  <si>
    <r>
      <t xml:space="preserve">Espoirs… </t>
    </r>
    <r>
      <rPr>
        <i/>
        <sz val="10"/>
        <rFont val="Calibri"/>
        <family val="2"/>
        <scheme val="minor"/>
      </rPr>
      <t>(French)</t>
    </r>
  </si>
  <si>
    <r>
      <t xml:space="preserve">Schwarzau </t>
    </r>
    <r>
      <rPr>
        <i/>
        <sz val="10"/>
        <rFont val="Calibri"/>
        <family val="2"/>
        <scheme val="minor"/>
      </rPr>
      <t>(French)</t>
    </r>
  </si>
  <si>
    <r>
      <t xml:space="preserve">Panzer 44 </t>
    </r>
    <r>
      <rPr>
        <i/>
        <sz val="10"/>
        <rFont val="Calibri"/>
        <family val="2"/>
        <scheme val="minor"/>
      </rPr>
      <t>(French)</t>
    </r>
  </si>
  <si>
    <r>
      <t xml:space="preserve">L'Annee du Loup-Garou </t>
    </r>
    <r>
      <rPr>
        <i/>
        <sz val="10"/>
        <rFont val="Calibri"/>
        <family val="2"/>
        <scheme val="minor"/>
      </rPr>
      <t>(French)</t>
    </r>
  </si>
  <si>
    <r>
      <t>11 vs. 11</t>
    </r>
    <r>
      <rPr>
        <i/>
        <sz val="10"/>
        <rFont val="Calibri"/>
        <family val="2"/>
        <scheme val="minor"/>
      </rPr>
      <t xml:space="preserve"> (French)</t>
    </r>
  </si>
  <si>
    <r>
      <t>Un Chaudron Balkaniqe</t>
    </r>
    <r>
      <rPr>
        <i/>
        <sz val="10"/>
        <rFont val="Calibri"/>
        <family val="2"/>
        <scheme val="minor"/>
      </rPr>
      <t xml:space="preserve"> (French)</t>
    </r>
  </si>
  <si>
    <r>
      <t>La Garde Au Rhin</t>
    </r>
    <r>
      <rPr>
        <i/>
        <sz val="10"/>
        <rFont val="Calibri"/>
        <family val="2"/>
        <scheme val="minor"/>
      </rPr>
      <t xml:space="preserve"> (French)</t>
    </r>
  </si>
  <si>
    <r>
      <t>Un Beau Petrin...</t>
    </r>
    <r>
      <rPr>
        <i/>
        <sz val="10"/>
        <rFont val="Calibri"/>
        <family val="2"/>
        <scheme val="minor"/>
      </rPr>
      <t xml:space="preserve"> (French)</t>
    </r>
  </si>
  <si>
    <r>
      <t>Les Taxis de Tobrouk</t>
    </r>
    <r>
      <rPr>
        <i/>
        <sz val="10"/>
        <rFont val="Calibri"/>
        <family val="2"/>
        <scheme val="minor"/>
      </rPr>
      <t xml:space="preserve"> (French)</t>
    </r>
  </si>
  <si>
    <r>
      <t>X-Men</t>
    </r>
    <r>
      <rPr>
        <i/>
        <sz val="10"/>
        <rFont val="Calibri"/>
        <family val="2"/>
        <scheme val="minor"/>
      </rPr>
      <t xml:space="preserve"> (French)</t>
    </r>
  </si>
  <si>
    <r>
      <t>Rome, Ville Ouverte?</t>
    </r>
    <r>
      <rPr>
        <i/>
        <sz val="10"/>
        <rFont val="Calibri"/>
        <family val="2"/>
        <scheme val="minor"/>
      </rPr>
      <t xml:space="preserve"> (French)</t>
    </r>
  </si>
  <si>
    <r>
      <t>Mamma Mia!</t>
    </r>
    <r>
      <rPr>
        <i/>
        <sz val="10"/>
        <rFont val="Calibri"/>
        <family val="2"/>
        <scheme val="minor"/>
      </rPr>
      <t xml:space="preserve"> (French)</t>
    </r>
  </si>
  <si>
    <r>
      <t>Au Sortir Du Coupe-Gorge</t>
    </r>
    <r>
      <rPr>
        <i/>
        <sz val="10"/>
        <rFont val="Calibri"/>
        <family val="2"/>
        <scheme val="minor"/>
      </rPr>
      <t xml:space="preserve"> (French)</t>
    </r>
  </si>
  <si>
    <r>
      <t>Ils Attaquaient Odessa…</t>
    </r>
    <r>
      <rPr>
        <i/>
        <sz val="10"/>
        <rFont val="Calibri"/>
        <family val="2"/>
        <scheme val="minor"/>
      </rPr>
      <t xml:space="preserve"> (French)</t>
    </r>
  </si>
  <si>
    <r>
      <t>Un Ami Dans Le Besoin…</t>
    </r>
    <r>
      <rPr>
        <i/>
        <sz val="10"/>
        <rFont val="Calibri"/>
        <family val="2"/>
        <scheme val="minor"/>
      </rPr>
      <t xml:space="preserve"> (French)</t>
    </r>
  </si>
  <si>
    <r>
      <t>Deliverance</t>
    </r>
    <r>
      <rPr>
        <i/>
        <sz val="10"/>
        <rFont val="Calibri"/>
        <family val="2"/>
        <scheme val="minor"/>
      </rPr>
      <t xml:space="preserve"> (French)</t>
    </r>
  </si>
  <si>
    <r>
      <t>La B</t>
    </r>
    <r>
      <rPr>
        <sz val="10"/>
        <rFont val="Calibri"/>
        <family val="2"/>
      </rPr>
      <t>ěte Aux Abois</t>
    </r>
  </si>
  <si>
    <r>
      <t>Pi</t>
    </r>
    <r>
      <rPr>
        <sz val="10"/>
        <rFont val="Calibri"/>
        <family val="2"/>
      </rPr>
      <t>étre Baroud a Mahitsy</t>
    </r>
  </si>
  <si>
    <r>
      <t>Grelot et T</t>
    </r>
    <r>
      <rPr>
        <sz val="10"/>
        <rFont val="Calibri"/>
        <family val="2"/>
      </rPr>
      <t>éte de Mort</t>
    </r>
  </si>
  <si>
    <r>
      <t>Pris Au Pi</t>
    </r>
    <r>
      <rPr>
        <sz val="10"/>
        <rFont val="Calibri"/>
        <family val="2"/>
      </rPr>
      <t>ége</t>
    </r>
  </si>
  <si>
    <r>
      <t>Objectifs Limit</t>
    </r>
    <r>
      <rPr>
        <sz val="10"/>
        <rFont val="Calibri"/>
        <family val="2"/>
      </rPr>
      <t>és</t>
    </r>
  </si>
  <si>
    <r>
      <t>La Gen</t>
    </r>
    <r>
      <rPr>
        <sz val="10"/>
        <rFont val="Calibri"/>
        <family val="2"/>
      </rPr>
      <t>ése de la Colonne Leclerc</t>
    </r>
  </si>
  <si>
    <r>
      <t>Derni</t>
    </r>
    <r>
      <rPr>
        <sz val="10"/>
        <rFont val="Calibri"/>
        <family val="2"/>
      </rPr>
      <t>ére Chance?</t>
    </r>
  </si>
  <si>
    <r>
      <t>Der Strasse Der Gebirgsj</t>
    </r>
    <r>
      <rPr>
        <sz val="10"/>
        <rFont val="Calibri"/>
        <family val="2"/>
      </rPr>
      <t>äger</t>
    </r>
  </si>
  <si>
    <t>Updated on 2/8/2021 8:44:33 PM</t>
  </si>
  <si>
    <t>Total count of playings: 117308</t>
  </si>
  <si>
    <t>The Niscemi-Biscari Highway [178]</t>
  </si>
  <si>
    <t>Gavin Take [{Y3} 181]</t>
  </si>
  <si>
    <t>--- West of Alamein ---</t>
  </si>
  <si>
    <t>In Rommel's Wake [{2020 edition} 236]</t>
  </si>
  <si>
    <t>Fighting at World's Edge [{2020 edition} 239]</t>
  </si>
  <si>
    <t>Blood &amp; Guts [RB2]</t>
  </si>
  <si>
    <t>The Commissar's House [RB10]</t>
  </si>
  <si>
    <t>Blood &amp; Guts [{RF} RB2]</t>
  </si>
  <si>
    <t>Mountain Comes to Mohammed [G24]</t>
  </si>
  <si>
    <t>Will to Fight ... Eradicated [G40]</t>
  </si>
  <si>
    <t>Abandon Ship! [G44]</t>
  </si>
  <si>
    <t>Assault on Round Top [G-LRT]</t>
  </si>
  <si>
    <t>The Kiwis Attack [GD-B]</t>
  </si>
  <si>
    <t>The Guards Counterattack [A]</t>
  </si>
  <si>
    <t>The Tractor Works [B]</t>
  </si>
  <si>
    <t>The Streets of Stalingrad [C]</t>
  </si>
  <si>
    <t>The Hedgehog of Piepsk [D]</t>
  </si>
  <si>
    <t>Urban Guerillas [J1]</t>
  </si>
  <si>
    <t>Gavin Take [{J12} 181]</t>
  </si>
  <si>
    <t>The T-Patchers [{Journal 12} 180]</t>
  </si>
  <si>
    <t>Armored Cavalry [FE61]</t>
  </si>
  <si>
    <t>--- ASL Starter Kit Expansion Pack #2 ---</t>
  </si>
  <si>
    <t>Iron Fist [S74]</t>
  </si>
  <si>
    <t>They Always Returned [S75]</t>
  </si>
  <si>
    <t>A Less Peaceful Christmas [S76]</t>
  </si>
  <si>
    <t>Dutch Trucks [S77]</t>
  </si>
  <si>
    <t>No Japanese Within 100 Miles [S78]</t>
  </si>
  <si>
    <t>Politics, Logistics and Pride [S79]</t>
  </si>
  <si>
    <t>Spring and Summer [S80]</t>
  </si>
  <si>
    <t>Not a Man Afraid [S81]</t>
  </si>
  <si>
    <t>Ambush on South Knob [AP125]</t>
  </si>
  <si>
    <t>Muryuma's Stronghold [AP126]</t>
  </si>
  <si>
    <t>--- Action Pack 15: Swedish Volunteers ---</t>
  </si>
  <si>
    <t>Ten-Ton Tank [AP144]</t>
  </si>
  <si>
    <t>The Swedish Voluntary Corps [AP145]</t>
  </si>
  <si>
    <t>Absolut Markajarvi [AP146]</t>
  </si>
  <si>
    <t>Frivilligkompani Benckert [AP147]</t>
  </si>
  <si>
    <t>Norwegian/Swedish</t>
  </si>
  <si>
    <t>Beacon of Hope [AP148]</t>
  </si>
  <si>
    <t>Lions and Tin Men [AP149]</t>
  </si>
  <si>
    <t>Norwegian Edelweiss [AP150]</t>
  </si>
  <si>
    <t>British/Swedish</t>
  </si>
  <si>
    <t>Probing Korsus [AP151]</t>
  </si>
  <si>
    <t>Through Mud and Blood [AP152]</t>
  </si>
  <si>
    <t>Finnish/Swedish</t>
  </si>
  <si>
    <t>Across the Rio Grande [AP153]</t>
  </si>
  <si>
    <t>Mexico and Morocco [AP154]</t>
  </si>
  <si>
    <t>Katyusha Variations [AP155]</t>
  </si>
  <si>
    <t>Swede Revenge [AP156]</t>
  </si>
  <si>
    <t>Trap by Mishap [AP157]</t>
  </si>
  <si>
    <t>Rather Uncoordinated [AP158]</t>
  </si>
  <si>
    <t>Day at Night [AP159]</t>
  </si>
  <si>
    <t>A Tough Nut to Crack [ASLUG3]</t>
  </si>
  <si>
    <t>Mount Pissoderi [ASLUG15]</t>
  </si>
  <si>
    <t>--- Behind the Beachhead 2019 Tournament ---</t>
  </si>
  <si>
    <t>Crossroads Showdown [BtB C3]</t>
  </si>
  <si>
    <t>--- Best of Friends 2 ---</t>
  </si>
  <si>
    <t>Totensonntag [BoF13]</t>
  </si>
  <si>
    <t>Cocktails for Molotov [BoF14]</t>
  </si>
  <si>
    <t>Forsthaus Clash [BoF15]</t>
  </si>
  <si>
    <t>Saluting A General [BoF16]</t>
  </si>
  <si>
    <t>No Time to Bleed [BoF17]</t>
  </si>
  <si>
    <t>Bidermann’s Escape [BoF18]</t>
  </si>
  <si>
    <t>Bite of the Bassotto [BoF19]</t>
  </si>
  <si>
    <t>Between the Devil and the Deep Blue Sea [BoF20]</t>
  </si>
  <si>
    <t>Dying for Danzig [BoF21]</t>
  </si>
  <si>
    <t>Capital Punishment [BoF22]</t>
  </si>
  <si>
    <t>Anhalt Pandemonium [BoF23]</t>
  </si>
  <si>
    <t>A War of Their Own [BoF24]</t>
  </si>
  <si>
    <t>Firestorm in St. Manvieu [BTB4]</t>
  </si>
  <si>
    <t>--- Biazza Ridge ---</t>
  </si>
  <si>
    <t>Ponte Drillo Taking [BR1]</t>
  </si>
  <si>
    <t>Gorham Assault [BR2]</t>
  </si>
  <si>
    <t>Hunting the Wolf [BR3]</t>
  </si>
  <si>
    <t>Hill 41 [BR4]</t>
  </si>
  <si>
    <t>Overrun of the 26th [BR5]</t>
  </si>
  <si>
    <t>Farello [BR6]</t>
  </si>
  <si>
    <t>Gavin Counterattack [BR7]</t>
  </si>
  <si>
    <t>Tigers Attack [BR8]</t>
  </si>
  <si>
    <t>Drillo HG Reconquest [BR9]</t>
  </si>
  <si>
    <t>Road Junction "Y" [BR10]</t>
  </si>
  <si>
    <t>Biazza Ridge [BR-CG]</t>
  </si>
  <si>
    <t>--- Blitzkrieg in the West: The central campaign ---</t>
  </si>
  <si>
    <t>The Maastrict Bridges [BWC7]</t>
  </si>
  <si>
    <t>Rearguard Action [BWC8]</t>
  </si>
  <si>
    <t>Holding the Line [BWC9]</t>
  </si>
  <si>
    <t>Wrong Position [BWC10]</t>
  </si>
  <si>
    <t>Bala-Tiger Position [BWC11]</t>
  </si>
  <si>
    <t>The Jocks Are Here! [BWC12]</t>
  </si>
  <si>
    <t>--- Brevity Assault ---</t>
  </si>
  <si>
    <t>Good Morning at Halfaya [BA1]</t>
  </si>
  <si>
    <t>Capuzzo [BA2]</t>
  </si>
  <si>
    <t>Halfaya to the Sea [BA3]</t>
  </si>
  <si>
    <t>The Taking of Sallum [BA4]</t>
  </si>
  <si>
    <t>The Tail of the Scorpion [BA5]</t>
  </si>
  <si>
    <t>Pastor's Surprise [BA6]</t>
  </si>
  <si>
    <t>Hafid Ridge Ride [BA7]</t>
  </si>
  <si>
    <t>Operation Brevity [BA-CG1]</t>
  </si>
  <si>
    <t>Halfaya-Sollum Sector [BA-CG2]</t>
  </si>
  <si>
    <t>Capuzzo-Sidi Azeiz Sector [BA-CG3]</t>
  </si>
  <si>
    <t>Disaster Near Infantry Point [CtR18]</t>
  </si>
  <si>
    <t>--- Counterattacks ---</t>
  </si>
  <si>
    <t>Shuttlecocks of Fate [CA5]</t>
  </si>
  <si>
    <t>Close Order Driel [CH26]</t>
  </si>
  <si>
    <t>Devils Play [DB004]</t>
  </si>
  <si>
    <t>3rd RTR in the Rain [DB020]</t>
  </si>
  <si>
    <t>Hunting Gray Wolves [DB105]</t>
  </si>
  <si>
    <t>Vorwald Waltz [DB125]</t>
  </si>
  <si>
    <t>Daredevil Desantniki [DB151]</t>
  </si>
  <si>
    <t>Second Try at Ch'amyon-ni [DB152]</t>
  </si>
  <si>
    <t>Green Apples [DB153]</t>
  </si>
  <si>
    <t>Saint-Georges [DB154]</t>
  </si>
  <si>
    <t>Fury on the Logging Trail [DB155]</t>
  </si>
  <si>
    <t>To the Neman [DB156]</t>
  </si>
  <si>
    <t>Morning Massacre [DB157]</t>
  </si>
  <si>
    <t>A Stalinesque Christmas [DB158]</t>
  </si>
  <si>
    <t>Snipers, Spandaus &amp; ’Schrecks [DBOT2]</t>
  </si>
  <si>
    <t>Dans Le Bataille, Pour La Patrie [FE2]</t>
  </si>
  <si>
    <t>Frères d’arme – 4 [LMA4]</t>
  </si>
  <si>
    <t>Frères d’arme – 5 [LMA5]</t>
  </si>
  <si>
    <t>The Lock of Colmar [FT271]</t>
  </si>
  <si>
    <t>Weissenhof Crossroads [U8]</t>
  </si>
  <si>
    <t>Delaying the 9th Panzer [GJ082]</t>
  </si>
  <si>
    <t>Brueke des Gebirgsjaeger [GJ083]</t>
  </si>
  <si>
    <t>Hugel oder Bauernhof [GJ084]</t>
  </si>
  <si>
    <t>Sunrise Surprise [GJ085]</t>
  </si>
  <si>
    <t>Last Drop into the Kessel [GJ086]</t>
  </si>
  <si>
    <t>They Went That Way! [GJ087]</t>
  </si>
  <si>
    <t>Bagging a Bengal Tiger [GJ88]</t>
  </si>
  <si>
    <t>Recon Rescue [GJ089]</t>
  </si>
  <si>
    <t>Sleepy Head [GJ090]</t>
  </si>
  <si>
    <t>Bella Rosa [GJ091]</t>
  </si>
  <si>
    <t>Against Orders [GJ092]</t>
  </si>
  <si>
    <t>The Castle [GJ-WHSD1]</t>
  </si>
  <si>
    <t>The Cable Cars [GJ-WHSD2]</t>
  </si>
  <si>
    <t>The Bus Shed [GJ-WHSD3]</t>
  </si>
  <si>
    <t>The Escape [GJ-WHSD4]</t>
  </si>
  <si>
    <t>The Guns of Naro [HOW01]</t>
  </si>
  <si>
    <t>The Narrow Front [HOW05]</t>
  </si>
  <si>
    <t>--- March Madness 2020 Full Rolebook ASL Pack ---</t>
  </si>
  <si>
    <t>Liberating Loznica [MM60]</t>
  </si>
  <si>
    <t>Sandeman's Charge [MM61]</t>
  </si>
  <si>
    <t>Five-Kopeck Bridgehead [MM62]</t>
  </si>
  <si>
    <t>The 26th At Troina [MM63]</t>
  </si>
  <si>
    <t>Galician Getaway [MM64]</t>
  </si>
  <si>
    <t>Dieulouard Bridgehead [MM65]</t>
  </si>
  <si>
    <t>Brazil's Here [MM66]</t>
  </si>
  <si>
    <t>Urdaneta Ambush [MM67]</t>
  </si>
  <si>
    <t>Fuhrerbefehl! [NQNG1]</t>
  </si>
  <si>
    <t>Smasher Karl Weilding [OAF1]</t>
  </si>
  <si>
    <t>The Tiger's Roar [OAF2]</t>
  </si>
  <si>
    <t>On Track to Orsha [OTO{2nd ed}CG1]</t>
  </si>
  <si>
    <t>Tussle at Thomashof [HS23]</t>
  </si>
  <si>
    <t>Lambs Led to the Slaughter [HS25]</t>
  </si>
  <si>
    <t>Peak Hour at the Golf Hotel [PP4]</t>
  </si>
  <si>
    <t>Night Hodgepodge [PP9]</t>
  </si>
  <si>
    <t>--- Quick 6 Pack III ---</t>
  </si>
  <si>
    <t>One Last Attempt [Q13]</t>
  </si>
  <si>
    <t>True to Form [Q14]</t>
  </si>
  <si>
    <t>Mantes Meet Up [Q15]</t>
  </si>
  <si>
    <t>Defence of St. Oedenrode [Q16]</t>
  </si>
  <si>
    <t>Absorbing the Thrust [Q17]</t>
  </si>
  <si>
    <t>Take the Crossroads [Q18]</t>
  </si>
  <si>
    <t>The Kindness of Strangers [RPT33]</t>
  </si>
  <si>
    <t>--- Roma Pack ---</t>
  </si>
  <si>
    <t>Eight Million Bayonets [Roma1]</t>
  </si>
  <si>
    <t>Second Hand News [Roma2]</t>
  </si>
  <si>
    <t>Salarola Junction [Roma3]</t>
  </si>
  <si>
    <t>Mountain Marines [Roma4]</t>
  </si>
  <si>
    <t>Wollersheim! [SP26]</t>
  </si>
  <si>
    <t>Give Them Some Steel! [SP46]</t>
  </si>
  <si>
    <t>The Tigers Wrecked'Em [SP113]</t>
  </si>
  <si>
    <t>The Tiger's Whiskers [SP130]</t>
  </si>
  <si>
    <t>Nova Buda Butte [SP152]</t>
  </si>
  <si>
    <t>The Audacity of Innocence [SP171]</t>
  </si>
  <si>
    <t>Short-Lived Offensive [O11]</t>
  </si>
  <si>
    <t>Wiking Horde [O14]</t>
  </si>
  <si>
    <t>Shout at the Devil [{3rd Br 2nd Ed} TB9]</t>
  </si>
  <si>
    <t>Fighting at World's Edge [U20]</t>
  </si>
  <si>
    <t>Désespérés [VV85]</t>
  </si>
  <si>
    <t>Objectif Montcornet [VV126]</t>
  </si>
  <si>
    <t>Cat Becomes the Mouse [WCW4]</t>
  </si>
  <si>
    <t>Abandon Ship! [WCW5]</t>
  </si>
  <si>
    <t>Heart of the Wilderness [WO12]</t>
  </si>
  <si>
    <t>Corps Value [WO32]</t>
  </si>
  <si>
    <t>--- Yankee ASL Nor'Easter Pack II ---</t>
  </si>
  <si>
    <t>Szczuki [YASL14]</t>
  </si>
  <si>
    <t>Chances Are Slim [YASL15]</t>
  </si>
  <si>
    <t>Legion of Doom [YASL16]</t>
  </si>
  <si>
    <t>Hill 200: Gateway to Rzhev [YASL17]</t>
  </si>
  <si>
    <t>Recon on the Logging Trail [YASL18]</t>
  </si>
  <si>
    <t>Indirect Panther [YASL19]</t>
  </si>
  <si>
    <t>Broe Bay Brouhaha [YASL20]</t>
  </si>
  <si>
    <t>A Matter of Honor [YASL21]</t>
  </si>
  <si>
    <t>Where Reindeer Dare Not Go [YASL22]</t>
  </si>
  <si>
    <t>Bloody Christmas Hill [YASL23]</t>
  </si>
  <si>
    <t>The Flying Column [YASL24]</t>
  </si>
  <si>
    <t>Stein's Stinger [YASL25]</t>
  </si>
  <si>
    <t>Whiteout [YASL26]</t>
  </si>
  <si>
    <t>A Man Called Hog Jaw [YASL27]</t>
  </si>
  <si>
    <t>Fool's Errand [YASL28]</t>
  </si>
  <si>
    <t xml:space="preserve">I have added in Guns &amp; Infantry MMC quantity (excluding crews), a more detailed Theater of Operations, and a ROAR listing for all scenarios to make this as encompassing a Chronology of War as possible. I started (and tried) to keep a chronological running of CH items but it is nigh near impossible at the rate the items are churned out. </t>
  </si>
  <si>
    <t>I am bound to have made mistakes so, please report any errors, omissions, additions or corrections of information to jimtraver@atlanticbb.net.                                       I try to be as accurate as possible but I am just one person and am no longer able or willing to purchase everything ASL anymore. This will also be my final edition of this CoW series. It started as a true labor of love but has become just a labor.</t>
  </si>
  <si>
    <t>This is the latest version of the ASL CoW with approximately 8,700 scenarios.  Added to this final CoW release are:</t>
  </si>
  <si>
    <t>RH1</t>
  </si>
  <si>
    <t>RH2</t>
  </si>
  <si>
    <t>RH3</t>
  </si>
  <si>
    <t>RH4</t>
  </si>
  <si>
    <t>RH5</t>
  </si>
  <si>
    <t>Finland LAS</t>
  </si>
  <si>
    <t>Southeast of Tienharra, Finland</t>
  </si>
  <si>
    <r>
      <rPr>
        <sz val="10"/>
        <rFont val="Calibri"/>
        <family val="2"/>
        <scheme val="minor"/>
      </rPr>
      <t xml:space="preserve">52 w </t>
    </r>
    <r>
      <rPr>
        <sz val="10"/>
        <color indexed="10"/>
        <rFont val="Calibri"/>
        <family val="2"/>
        <scheme val="minor"/>
      </rPr>
      <t>7</t>
    </r>
  </si>
  <si>
    <t>Lake (B21.14) w A: AB14</t>
  </si>
  <si>
    <t>Operation Rype</t>
  </si>
  <si>
    <t>Lurudalen, Norway</t>
  </si>
  <si>
    <t>33 w 16 w 19</t>
  </si>
  <si>
    <t>A3/ D4</t>
  </si>
  <si>
    <t>Ov4, GS, Light Woods (B35) w A: Commandos (H1.24), WC</t>
  </si>
  <si>
    <t>A Fallen Angel</t>
  </si>
  <si>
    <t>Eastern Karelia, Russia</t>
  </si>
  <si>
    <t>Rhett: RH1</t>
  </si>
  <si>
    <t>Motti</t>
  </si>
  <si>
    <t>East of Lemetti, Finland</t>
  </si>
  <si>
    <t>52 w 37</t>
  </si>
  <si>
    <t>D19/ A10-13</t>
  </si>
  <si>
    <t>DS, EW, Plowed Road (E3.724) w D: Tr9 w A: WC, MOL</t>
  </si>
  <si>
    <t>Halted at Midstkogen</t>
  </si>
  <si>
    <t>West of Elverum, Norway</t>
  </si>
  <si>
    <t>Ov1, GS</t>
  </si>
  <si>
    <t>Rhett Richwell &amp; Hannu Tuikkala</t>
  </si>
  <si>
    <t>Valley of Tears: The Battle of the Golan Heights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</si>
</sst>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409]d\-mmm\-yy;@"/>
    <numFmt numFmtId="166" formatCode="[$-409]mmm\-yy;@"/>
  </numFmts>
  <fonts count="100" x14ac:knownFonts="1">
    <font>
      <sz val="10"/>
      <name val="Arial"/>
    </font>
    <font>
      <sz val="11"/>
      <color theme="1"/>
      <name val="Calibri"/>
      <family val="2"/>
      <scheme val="minor"/>
    </font>
    <font>
      <sz val="11"/>
      <color theme="1"/>
      <name val="Calibri"/>
      <family val="2"/>
      <scheme val="minor"/>
    </font>
    <font>
      <sz val="10"/>
      <name val="Arial"/>
      <family val="2"/>
    </font>
    <font>
      <b/>
      <sz val="10"/>
      <color indexed="9"/>
      <name val="Arial"/>
      <family val="2"/>
    </font>
    <font>
      <sz val="10"/>
      <color indexed="9"/>
      <name val="Arial"/>
      <family val="2"/>
    </font>
    <font>
      <sz val="10"/>
      <name val="Arial"/>
      <family val="2"/>
    </font>
    <font>
      <sz val="10"/>
      <color indexed="10"/>
      <name val="Arial"/>
      <family val="2"/>
    </font>
    <font>
      <sz val="10"/>
      <color indexed="8"/>
      <name val="Arial"/>
      <family val="2"/>
    </font>
    <font>
      <sz val="8"/>
      <name val="Arial"/>
      <family val="2"/>
    </font>
    <font>
      <sz val="9"/>
      <color indexed="8"/>
      <name val="Arial"/>
      <family val="2"/>
    </font>
    <font>
      <sz val="10"/>
      <color indexed="14"/>
      <name val="Arial"/>
      <family val="2"/>
    </font>
    <font>
      <sz val="10"/>
      <name val="Wingdings"/>
      <charset val="2"/>
    </font>
    <font>
      <sz val="10"/>
      <color indexed="8"/>
      <name val="Wingdings"/>
      <charset val="2"/>
    </font>
    <font>
      <sz val="10"/>
      <color indexed="8"/>
      <name val="Arial"/>
      <family val="2"/>
    </font>
    <font>
      <sz val="10"/>
      <name val="Arial"/>
      <family val="2"/>
    </font>
    <font>
      <u/>
      <sz val="7.5"/>
      <color indexed="12"/>
      <name val="Arial"/>
      <family val="2"/>
    </font>
    <font>
      <i/>
      <sz val="10"/>
      <color indexed="8"/>
      <name val="Arial"/>
      <family val="2"/>
    </font>
    <font>
      <sz val="9"/>
      <name val="Arial"/>
      <family val="2"/>
    </font>
    <font>
      <i/>
      <sz val="10"/>
      <name val="Arial"/>
      <family val="2"/>
    </font>
    <font>
      <u/>
      <vertAlign val="superscript"/>
      <sz val="10"/>
      <name val="Arial"/>
      <family val="2"/>
    </font>
    <font>
      <sz val="10"/>
      <color indexed="9"/>
      <name val="Arial"/>
      <family val="2"/>
    </font>
    <font>
      <sz val="10"/>
      <name val="Arial"/>
      <family val="2"/>
    </font>
    <font>
      <b/>
      <i/>
      <sz val="10"/>
      <color indexed="9"/>
      <name val="Arial"/>
      <family val="2"/>
    </font>
    <font>
      <b/>
      <sz val="16"/>
      <color indexed="9"/>
      <name val="Arial"/>
      <family val="2"/>
    </font>
    <font>
      <b/>
      <sz val="10"/>
      <name val="Arial"/>
      <family val="2"/>
    </font>
    <font>
      <sz val="10"/>
      <color indexed="30"/>
      <name val="Arial"/>
      <family val="2"/>
    </font>
    <font>
      <b/>
      <i/>
      <sz val="10"/>
      <name val="Arial"/>
      <family val="2"/>
    </font>
    <font>
      <i/>
      <vertAlign val="superscript"/>
      <sz val="10"/>
      <color indexed="8"/>
      <name val="Arial"/>
      <family val="2"/>
    </font>
    <font>
      <sz val="10"/>
      <name val="Calibri"/>
      <family val="2"/>
      <scheme val="minor"/>
    </font>
    <font>
      <b/>
      <sz val="10"/>
      <name val="Calibri"/>
      <family val="2"/>
      <scheme val="minor"/>
    </font>
    <font>
      <sz val="10"/>
      <color rgb="FF000000"/>
      <name val="Calibri"/>
      <family val="2"/>
      <scheme val="minor"/>
    </font>
    <font>
      <sz val="11"/>
      <name val="Calibri"/>
      <family val="2"/>
      <scheme val="minor"/>
    </font>
    <font>
      <vertAlign val="superscript"/>
      <sz val="10"/>
      <name val="Calibri"/>
      <family val="2"/>
      <scheme val="minor"/>
    </font>
    <font>
      <b/>
      <sz val="14"/>
      <color theme="0"/>
      <name val="Calibri"/>
      <family val="2"/>
      <scheme val="minor"/>
    </font>
    <font>
      <sz val="14"/>
      <name val="Calibri"/>
      <family val="2"/>
      <scheme val="minor"/>
    </font>
    <font>
      <u/>
      <sz val="11"/>
      <color theme="10"/>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color theme="10"/>
      <name val="Arial"/>
      <family val="2"/>
    </font>
    <font>
      <u/>
      <sz val="10"/>
      <color theme="10"/>
      <name val="Arial"/>
      <family val="2"/>
    </font>
    <font>
      <sz val="10"/>
      <name val="Arial"/>
      <family val="2"/>
    </font>
    <font>
      <b/>
      <sz val="14"/>
      <color indexed="9"/>
      <name val="Calibri"/>
      <family val="2"/>
      <scheme val="minor"/>
    </font>
    <font>
      <u/>
      <sz val="10"/>
      <name val="Calibri"/>
      <family val="2"/>
      <scheme val="minor"/>
    </font>
    <font>
      <sz val="10"/>
      <color theme="4"/>
      <name val="Calibri"/>
      <family val="2"/>
      <scheme val="minor"/>
    </font>
    <font>
      <sz val="10"/>
      <color indexed="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i/>
      <sz val="10"/>
      <name val="Calibri"/>
      <family val="2"/>
      <scheme val="minor"/>
    </font>
    <font>
      <i/>
      <sz val="10"/>
      <color theme="4"/>
      <name val="Calibri"/>
      <family val="2"/>
      <scheme val="minor"/>
    </font>
    <font>
      <u/>
      <vertAlign val="superscript"/>
      <sz val="10"/>
      <name val="Calibri"/>
      <family val="2"/>
      <scheme val="minor"/>
    </font>
    <font>
      <vertAlign val="superscript"/>
      <sz val="10"/>
      <color indexed="8"/>
      <name val="Calibri"/>
      <family val="2"/>
      <scheme val="minor"/>
    </font>
    <font>
      <vertAlign val="superscript"/>
      <sz val="10"/>
      <color theme="4"/>
      <name val="Calibri"/>
      <family val="2"/>
      <scheme val="minor"/>
    </font>
    <font>
      <u/>
      <sz val="10"/>
      <color theme="4"/>
      <name val="Calibri"/>
      <family val="2"/>
      <scheme val="minor"/>
    </font>
    <font>
      <sz val="10"/>
      <color indexed="12"/>
      <name val="Calibri"/>
      <family val="2"/>
      <scheme val="minor"/>
    </font>
    <font>
      <b/>
      <i/>
      <sz val="10"/>
      <color indexed="12"/>
      <name val="Calibri"/>
      <family val="2"/>
      <scheme val="minor"/>
    </font>
    <font>
      <i/>
      <sz val="10"/>
      <color indexed="12"/>
      <name val="Calibri"/>
      <family val="2"/>
      <scheme val="minor"/>
    </font>
    <font>
      <sz val="10"/>
      <color indexed="48"/>
      <name val="Calibri"/>
      <family val="2"/>
      <scheme val="minor"/>
    </font>
    <font>
      <sz val="10"/>
      <color theme="1"/>
      <name val="Calibri"/>
      <family val="2"/>
      <scheme val="minor"/>
    </font>
    <font>
      <i/>
      <sz val="10"/>
      <color rgb="FF002060"/>
      <name val="Calibri"/>
      <family val="2"/>
      <scheme val="minor"/>
    </font>
    <font>
      <i/>
      <sz val="10"/>
      <color indexed="48"/>
      <name val="Calibri"/>
      <family val="2"/>
      <scheme val="minor"/>
    </font>
    <font>
      <u/>
      <sz val="10"/>
      <color rgb="FFFF0000"/>
      <name val="Calibri"/>
      <family val="2"/>
      <scheme val="minor"/>
    </font>
    <font>
      <u/>
      <sz val="10"/>
      <color theme="1"/>
      <name val="Calibri"/>
      <family val="2"/>
      <scheme val="minor"/>
    </font>
    <font>
      <b/>
      <sz val="10"/>
      <color theme="4"/>
      <name val="Calibri"/>
      <family val="2"/>
      <scheme val="minor"/>
    </font>
    <font>
      <sz val="10"/>
      <color indexed="9"/>
      <name val="Calibri"/>
      <family val="2"/>
      <scheme val="minor"/>
    </font>
    <font>
      <sz val="10"/>
      <color theme="3" tint="0.39997558519241921"/>
      <name val="Calibri"/>
      <family val="2"/>
      <scheme val="minor"/>
    </font>
    <font>
      <b/>
      <sz val="16"/>
      <color theme="0"/>
      <name val="Arial"/>
      <family val="2"/>
    </font>
    <font>
      <sz val="10"/>
      <color rgb="FFFF0000"/>
      <name val="Arial"/>
      <family val="2"/>
    </font>
    <font>
      <i/>
      <sz val="10"/>
      <color rgb="FFFF0000"/>
      <name val="Calibri"/>
      <family val="2"/>
      <scheme val="minor"/>
    </font>
    <font>
      <sz val="10"/>
      <name val="Arial"/>
      <family val="2"/>
    </font>
    <font>
      <i/>
      <u/>
      <sz val="10"/>
      <name val="Calibri"/>
      <family val="2"/>
      <scheme val="minor"/>
    </font>
    <font>
      <sz val="10"/>
      <color theme="3"/>
      <name val="Calibri"/>
      <family val="2"/>
      <scheme val="minor"/>
    </font>
    <font>
      <vertAlign val="superscript"/>
      <sz val="10"/>
      <color rgb="FFFF0000"/>
      <name val="Calibri"/>
      <family val="2"/>
      <scheme val="minor"/>
    </font>
    <font>
      <vertAlign val="subscript"/>
      <sz val="10"/>
      <name val="Calibri"/>
      <family val="2"/>
      <scheme val="minor"/>
    </font>
    <font>
      <sz val="9"/>
      <name val="Calibri"/>
      <family val="2"/>
      <scheme val="minor"/>
    </font>
    <font>
      <u/>
      <sz val="10"/>
      <color indexed="8"/>
      <name val="Calibri"/>
      <family val="2"/>
      <scheme val="minor"/>
    </font>
    <font>
      <sz val="8"/>
      <name val="Arial"/>
    </font>
    <font>
      <sz val="10"/>
      <name val="Calibri"/>
      <family val="2"/>
    </font>
    <font>
      <i/>
      <sz val="10"/>
      <color rgb="FF000000"/>
      <name val="Arial"/>
      <family val="2"/>
    </font>
    <font>
      <sz val="10"/>
      <name val="Arial"/>
    </font>
    <font>
      <sz val="10"/>
      <name val="Segoe UI"/>
      <family val="2"/>
    </font>
    <font>
      <sz val="12"/>
      <name val="Segoe UI"/>
      <family val="2"/>
    </font>
    <font>
      <u/>
      <sz val="12"/>
      <color indexed="12"/>
      <name val="Segoe UI"/>
      <family val="2"/>
    </font>
    <font>
      <b/>
      <sz val="12"/>
      <name val="Segoe UI"/>
      <family val="2"/>
    </font>
  </fonts>
  <fills count="45">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63"/>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6" tint="0.59999389629810485"/>
        <bgColor indexed="22"/>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39997558519241921"/>
        <bgColor indexed="8"/>
      </patternFill>
    </fill>
    <fill>
      <patternFill patternType="solid">
        <fgColor theme="9"/>
        <bgColor indexed="8"/>
      </patternFill>
    </fill>
    <fill>
      <patternFill patternType="solid">
        <fgColor theme="7" tint="0.39997558519241921"/>
        <bgColor indexed="64"/>
      </patternFill>
    </fill>
    <fill>
      <patternFill patternType="solid">
        <fgColor rgb="FFC5D9F1"/>
        <bgColor indexed="64"/>
      </patternFill>
    </fill>
    <fill>
      <patternFill patternType="solid">
        <fgColor rgb="FF92D050"/>
        <bgColor indexed="64"/>
      </patternFill>
    </fill>
    <fill>
      <patternFill patternType="solid">
        <fgColor rgb="FFC5D9F1"/>
        <bgColor indexed="8"/>
      </patternFill>
    </fill>
    <fill>
      <patternFill patternType="solid">
        <fgColor theme="0" tint="-4.9989318521683403E-2"/>
        <bgColor indexed="8"/>
      </patternFill>
    </fill>
    <fill>
      <patternFill patternType="solid">
        <fgColor theme="8" tint="0.79998168889431442"/>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3" tint="0.59999389629810485"/>
        <bgColor indexed="8"/>
      </patternFill>
    </fill>
    <fill>
      <patternFill patternType="solid">
        <fgColor theme="9"/>
        <bgColor indexed="64"/>
      </patternFill>
    </fill>
    <fill>
      <patternFill patternType="solid">
        <fgColor theme="3" tint="0.59999389629810485"/>
        <bgColor indexed="64"/>
      </patternFill>
    </fill>
    <fill>
      <patternFill patternType="solid">
        <fgColor theme="6" tint="-0.249977111117893"/>
        <bgColor indexed="8"/>
      </patternFill>
    </fill>
    <fill>
      <patternFill patternType="solid">
        <fgColor theme="6" tint="-0.249977111117893"/>
        <bgColor indexed="64"/>
      </patternFill>
    </fill>
    <fill>
      <patternFill patternType="solid">
        <fgColor rgb="FF92D050"/>
        <bgColor indexed="8"/>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3" tint="0.79998168889431442"/>
        <bgColor indexed="64"/>
      </patternFill>
    </fill>
    <fill>
      <patternFill patternType="solid">
        <fgColor theme="3" tint="0.79998168889431442"/>
        <bgColor indexed="8"/>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2"/>
      </left>
      <right style="thick">
        <color indexed="64"/>
      </right>
      <top style="thin">
        <color indexed="22"/>
      </top>
      <bottom style="thin">
        <color indexed="22"/>
      </bottom>
      <diagonal/>
    </border>
    <border>
      <left/>
      <right style="thick">
        <color indexed="64"/>
      </right>
      <top/>
      <bottom/>
      <diagonal/>
    </border>
    <border>
      <left style="thick">
        <color indexed="64"/>
      </left>
      <right/>
      <top style="thin">
        <color indexed="22"/>
      </top>
      <bottom style="thin">
        <color indexed="22"/>
      </bottom>
      <diagonal/>
    </border>
    <border>
      <left style="thick">
        <color indexed="64"/>
      </left>
      <right/>
      <top/>
      <bottom/>
      <diagonal/>
    </border>
    <border>
      <left/>
      <right/>
      <top style="thin">
        <color indexed="22"/>
      </top>
      <bottom style="thin">
        <color indexed="22"/>
      </bottom>
      <diagonal/>
    </border>
    <border>
      <left style="thin">
        <color indexed="47"/>
      </left>
      <right/>
      <top style="thin">
        <color indexed="47"/>
      </top>
      <bottom style="thin">
        <color indexed="47"/>
      </bottom>
      <diagonal/>
    </border>
    <border>
      <left/>
      <right/>
      <top style="thin">
        <color indexed="47"/>
      </top>
      <bottom style="thin">
        <color indexed="47"/>
      </bottom>
      <diagonal/>
    </border>
    <border>
      <left/>
      <right style="thin">
        <color indexed="47"/>
      </right>
      <top style="thin">
        <color indexed="47"/>
      </top>
      <bottom style="thin">
        <color indexed="47"/>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top/>
      <bottom style="thin">
        <color auto="1"/>
      </bottom>
      <diagonal/>
    </border>
    <border>
      <left style="thin">
        <color indexed="47"/>
      </left>
      <right/>
      <top style="thin">
        <color indexed="47"/>
      </top>
      <bottom style="thin">
        <color indexed="47"/>
      </bottom>
      <diagonal/>
    </border>
    <border>
      <left/>
      <right/>
      <top style="thin">
        <color indexed="47"/>
      </top>
      <bottom style="thin">
        <color indexed="47"/>
      </bottom>
      <diagonal/>
    </border>
    <border>
      <left/>
      <right style="thin">
        <color indexed="47"/>
      </right>
      <top style="thin">
        <color indexed="47"/>
      </top>
      <bottom style="thin">
        <color indexed="47"/>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47"/>
      </bottom>
      <diagonal/>
    </border>
    <border>
      <left style="thin">
        <color auto="1"/>
      </left>
      <right style="medium">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0">
    <xf numFmtId="0" fontId="0" fillId="0" borderId="0" applyBorder="0"/>
    <xf numFmtId="0" fontId="16" fillId="0" borderId="0" applyNumberFormat="0" applyFill="0" applyBorder="0" applyAlignment="0" applyProtection="0">
      <alignment vertical="top"/>
      <protection locked="0"/>
    </xf>
    <xf numFmtId="0" fontId="3" fillId="0" borderId="0" applyBorder="0"/>
    <xf numFmtId="0" fontId="3" fillId="0" borderId="0" applyBorder="0"/>
    <xf numFmtId="0" fontId="2" fillId="0" borderId="0"/>
    <xf numFmtId="0" fontId="36" fillId="0" borderId="0" applyNumberFormat="0" applyFill="0" applyBorder="0" applyAlignment="0" applyProtection="0">
      <alignment vertical="top"/>
      <protection locked="0"/>
    </xf>
    <xf numFmtId="0" fontId="37" fillId="0" borderId="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29" borderId="0" applyNumberFormat="0" applyBorder="0" applyAlignment="0" applyProtection="0"/>
    <xf numFmtId="0" fontId="38" fillId="31"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1" borderId="0" applyNumberFormat="0" applyBorder="0" applyAlignment="0" applyProtection="0"/>
    <xf numFmtId="0" fontId="38" fillId="29" borderId="0" applyNumberFormat="0" applyBorder="0" applyAlignment="0" applyProtection="0"/>
    <xf numFmtId="0" fontId="39" fillId="31"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3" borderId="0" applyNumberFormat="0" applyBorder="0" applyAlignment="0" applyProtection="0"/>
    <xf numFmtId="0" fontId="39" fillId="31" borderId="0" applyNumberFormat="0" applyBorder="0" applyAlignment="0" applyProtection="0"/>
    <xf numFmtId="0" fontId="39" fillId="28" borderId="0" applyNumberFormat="0" applyBorder="0" applyAlignment="0" applyProtection="0"/>
    <xf numFmtId="0" fontId="39" fillId="36"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1" fillId="41" borderId="28" applyNumberFormat="0" applyAlignment="0" applyProtection="0"/>
    <xf numFmtId="0" fontId="42" fillId="42" borderId="29" applyNumberFormat="0" applyAlignment="0" applyProtection="0"/>
    <xf numFmtId="0" fontId="43" fillId="0" borderId="0" applyNumberFormat="0" applyFill="0" applyBorder="0" applyAlignment="0" applyProtection="0"/>
    <xf numFmtId="0" fontId="44" fillId="31" borderId="0" applyNumberFormat="0" applyBorder="0" applyAlignment="0" applyProtection="0"/>
    <xf numFmtId="0" fontId="45" fillId="0" borderId="30" applyNumberFormat="0" applyFill="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0" applyNumberFormat="0" applyFill="0" applyBorder="0" applyAlignment="0" applyProtection="0"/>
    <xf numFmtId="0" fontId="48" fillId="32" borderId="28" applyNumberFormat="0" applyAlignment="0" applyProtection="0"/>
    <xf numFmtId="0" fontId="49" fillId="0" borderId="33" applyNumberFormat="0" applyFill="0" applyAlignment="0" applyProtection="0"/>
    <xf numFmtId="0" fontId="50" fillId="32" borderId="0" applyNumberFormat="0" applyBorder="0" applyAlignment="0" applyProtection="0"/>
    <xf numFmtId="0" fontId="37" fillId="29" borderId="25" applyNumberFormat="0" applyFont="0" applyAlignment="0" applyProtection="0"/>
    <xf numFmtId="0" fontId="51" fillId="41" borderId="34" applyNumberFormat="0" applyAlignment="0" applyProtection="0"/>
    <xf numFmtId="0" fontId="52" fillId="0" borderId="0" applyNumberFormat="0" applyFill="0" applyBorder="0" applyAlignment="0" applyProtection="0"/>
    <xf numFmtId="0" fontId="53" fillId="0" borderId="35" applyNumberFormat="0" applyFill="0" applyAlignment="0" applyProtection="0"/>
    <xf numFmtId="0" fontId="49" fillId="0" borderId="0" applyNumberFormat="0" applyFill="0" applyBorder="0" applyAlignment="0" applyProtection="0"/>
    <xf numFmtId="0" fontId="54" fillId="0" borderId="0" applyNumberFormat="0" applyFill="0" applyBorder="0" applyAlignment="0" applyProtection="0"/>
    <xf numFmtId="0" fontId="1" fillId="0" borderId="0"/>
    <xf numFmtId="0" fontId="3" fillId="0" borderId="0" applyBorder="0"/>
    <xf numFmtId="0" fontId="1" fillId="0" borderId="0"/>
    <xf numFmtId="43" fontId="3" fillId="0" borderId="0" applyFont="0" applyFill="0" applyBorder="0" applyAlignment="0" applyProtection="0"/>
    <xf numFmtId="0" fontId="3" fillId="0" borderId="0"/>
    <xf numFmtId="0" fontId="3" fillId="29" borderId="25" applyNumberFormat="0" applyFont="0" applyAlignment="0" applyProtection="0"/>
    <xf numFmtId="0" fontId="55" fillId="0" borderId="0" applyNumberFormat="0" applyFill="0" applyBorder="0" applyAlignment="0" applyProtection="0"/>
    <xf numFmtId="0" fontId="56" fillId="0" borderId="0"/>
    <xf numFmtId="0" fontId="85" fillId="0" borderId="0"/>
    <xf numFmtId="0" fontId="85" fillId="0" borderId="0"/>
    <xf numFmtId="44" fontId="95" fillId="0" borderId="0" applyFont="0" applyFill="0" applyBorder="0" applyAlignment="0" applyProtection="0"/>
  </cellStyleXfs>
  <cellXfs count="418">
    <xf numFmtId="0" fontId="0" fillId="0" borderId="0" xfId="0"/>
    <xf numFmtId="0" fontId="6" fillId="0" borderId="0" xfId="0" applyFont="1" applyBorder="1" applyAlignment="1">
      <alignment horizontal="center"/>
    </xf>
    <xf numFmtId="0" fontId="6" fillId="0" borderId="0" xfId="0" applyFont="1" applyBorder="1"/>
    <xf numFmtId="0" fontId="6" fillId="0" borderId="0" xfId="0" applyFont="1" applyAlignment="1">
      <alignment horizontal="center"/>
    </xf>
    <xf numFmtId="0" fontId="8" fillId="0" borderId="0" xfId="0" applyFont="1" applyAlignment="1">
      <alignment horizontal="center"/>
    </xf>
    <xf numFmtId="0" fontId="6" fillId="2" borderId="1" xfId="0" applyFont="1" applyFill="1" applyBorder="1" applyAlignment="1">
      <alignment horizontal="center"/>
    </xf>
    <xf numFmtId="0" fontId="8" fillId="2" borderId="1" xfId="0" applyFont="1" applyFill="1" applyBorder="1" applyAlignment="1">
      <alignment horizontal="center"/>
    </xf>
    <xf numFmtId="0" fontId="6" fillId="3" borderId="0" xfId="0" applyFont="1" applyFill="1" applyAlignment="1">
      <alignment horizontal="center"/>
    </xf>
    <xf numFmtId="0" fontId="6" fillId="3" borderId="0" xfId="0" applyFont="1" applyFill="1" applyBorder="1" applyAlignment="1">
      <alignment horizontal="center"/>
    </xf>
    <xf numFmtId="0" fontId="10" fillId="2" borderId="2" xfId="0" applyFont="1" applyFill="1" applyBorder="1" applyAlignment="1">
      <alignment horizontal="center"/>
    </xf>
    <xf numFmtId="0" fontId="8" fillId="0" borderId="3" xfId="0" applyFont="1" applyBorder="1" applyAlignment="1">
      <alignment horizontal="center"/>
    </xf>
    <xf numFmtId="0" fontId="8" fillId="2" borderId="4" xfId="0" applyFont="1" applyFill="1" applyBorder="1" applyAlignment="1">
      <alignment horizontal="center"/>
    </xf>
    <xf numFmtId="0" fontId="6" fillId="3" borderId="5" xfId="0" applyFont="1" applyFill="1" applyBorder="1" applyAlignment="1">
      <alignment horizontal="center"/>
    </xf>
    <xf numFmtId="0" fontId="6" fillId="0" borderId="5" xfId="0" applyFont="1" applyBorder="1" applyAlignment="1">
      <alignment horizontal="center"/>
    </xf>
    <xf numFmtId="0" fontId="8" fillId="2" borderId="6" xfId="0" applyFont="1" applyFill="1" applyBorder="1" applyAlignment="1">
      <alignment horizontal="center"/>
    </xf>
    <xf numFmtId="0" fontId="0" fillId="0" borderId="0" xfId="0" applyAlignment="1">
      <alignment horizontal="center"/>
    </xf>
    <xf numFmtId="0" fontId="21" fillId="4" borderId="0" xfId="0" applyFont="1" applyFill="1" applyAlignment="1">
      <alignment horizontal="left" wrapText="1"/>
    </xf>
    <xf numFmtId="0" fontId="21" fillId="4" borderId="0" xfId="0" applyFont="1" applyFill="1" applyAlignment="1">
      <alignment horizontal="center"/>
    </xf>
    <xf numFmtId="0" fontId="21" fillId="4" borderId="0" xfId="0" applyFont="1" applyFill="1" applyAlignment="1">
      <alignment horizontal="center" wrapText="1"/>
    </xf>
    <xf numFmtId="0" fontId="4" fillId="4" borderId="0" xfId="0" applyFont="1" applyFill="1" applyAlignment="1">
      <alignment horizontal="center" wrapText="1"/>
    </xf>
    <xf numFmtId="0" fontId="4" fillId="0" borderId="0" xfId="0" applyFont="1" applyFill="1" applyBorder="1" applyAlignment="1">
      <alignment horizontal="center"/>
    </xf>
    <xf numFmtId="0" fontId="4" fillId="4" borderId="0" xfId="0" applyFont="1" applyFill="1" applyBorder="1" applyAlignment="1">
      <alignment horizontal="center"/>
    </xf>
    <xf numFmtId="0" fontId="5" fillId="4" borderId="0" xfId="0" applyFont="1" applyFill="1" applyBorder="1" applyAlignment="1">
      <alignment horizontal="center"/>
    </xf>
    <xf numFmtId="0" fontId="21" fillId="4" borderId="0" xfId="0" applyFont="1" applyFill="1" applyBorder="1" applyAlignment="1">
      <alignment horizontal="center"/>
    </xf>
    <xf numFmtId="0" fontId="22" fillId="0" borderId="0" xfId="0" applyFont="1"/>
    <xf numFmtId="0" fontId="21" fillId="4" borderId="0" xfId="0" applyFont="1" applyFill="1" applyAlignment="1">
      <alignment horizontal="left" wrapText="1"/>
    </xf>
    <xf numFmtId="0" fontId="29" fillId="6" borderId="12" xfId="0" applyFont="1" applyFill="1" applyBorder="1" applyAlignment="1">
      <alignment horizontal="center"/>
    </xf>
    <xf numFmtId="0" fontId="29" fillId="6" borderId="14" xfId="0" applyFont="1" applyFill="1" applyBorder="1" applyAlignment="1">
      <alignment horizontal="center" vertical="center" wrapText="1"/>
    </xf>
    <xf numFmtId="0" fontId="29" fillId="6" borderId="14" xfId="0" applyFont="1" applyFill="1" applyBorder="1" applyAlignment="1">
      <alignment horizontal="center"/>
    </xf>
    <xf numFmtId="0" fontId="29" fillId="0" borderId="0" xfId="0" applyFont="1"/>
    <xf numFmtId="0" fontId="29" fillId="6" borderId="14" xfId="0" applyFont="1" applyFill="1" applyBorder="1" applyAlignment="1">
      <alignment horizontal="center" wrapText="1"/>
    </xf>
    <xf numFmtId="0" fontId="30" fillId="6" borderId="14" xfId="0" applyFont="1" applyFill="1" applyBorder="1" applyAlignment="1">
      <alignment horizontal="center"/>
    </xf>
    <xf numFmtId="0" fontId="29" fillId="6" borderId="0" xfId="0" applyFont="1" applyFill="1" applyAlignment="1">
      <alignment horizontal="center"/>
    </xf>
    <xf numFmtId="0" fontId="31" fillId="6" borderId="14" xfId="0" applyFont="1" applyFill="1" applyBorder="1" applyAlignment="1">
      <alignment horizontal="center" vertical="center" wrapText="1"/>
    </xf>
    <xf numFmtId="0" fontId="29" fillId="6" borderId="13" xfId="0" applyFont="1" applyFill="1" applyBorder="1" applyAlignment="1">
      <alignment horizontal="center" wrapText="1"/>
    </xf>
    <xf numFmtId="0" fontId="32" fillId="6" borderId="14" xfId="0" applyFont="1" applyFill="1" applyBorder="1" applyAlignment="1">
      <alignment horizontal="center"/>
    </xf>
    <xf numFmtId="0" fontId="29" fillId="6" borderId="15"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14" xfId="0" applyFont="1" applyFill="1" applyBorder="1" applyAlignment="1">
      <alignment horizontal="center" vertical="center"/>
    </xf>
    <xf numFmtId="0" fontId="34" fillId="5" borderId="14" xfId="0" applyFont="1" applyFill="1" applyBorder="1" applyAlignment="1">
      <alignment horizontal="center" wrapText="1"/>
    </xf>
    <xf numFmtId="0" fontId="34" fillId="5" borderId="14" xfId="0" applyFont="1" applyFill="1" applyBorder="1" applyAlignment="1">
      <alignment horizontal="center"/>
    </xf>
    <xf numFmtId="0" fontId="35" fillId="0" borderId="0" xfId="0" applyFont="1"/>
    <xf numFmtId="0" fontId="5" fillId="4" borderId="0" xfId="0" applyFont="1" applyFill="1"/>
    <xf numFmtId="0" fontId="3" fillId="6" borderId="10" xfId="0" applyFont="1" applyFill="1" applyBorder="1" applyAlignment="1">
      <alignment horizontal="center" vertical="center"/>
    </xf>
    <xf numFmtId="0" fontId="0" fillId="0" borderId="0" xfId="0" applyFill="1"/>
    <xf numFmtId="0" fontId="0" fillId="0" borderId="0" xfId="0" applyFill="1" applyAlignment="1">
      <alignment horizontal="center"/>
    </xf>
    <xf numFmtId="0" fontId="5" fillId="0" borderId="0" xfId="0" applyFont="1" applyFill="1" applyBorder="1" applyAlignment="1">
      <alignment horizontal="center"/>
    </xf>
    <xf numFmtId="0" fontId="21" fillId="0" borderId="0" xfId="0" applyFont="1" applyFill="1" applyBorder="1" applyAlignment="1">
      <alignment horizontal="center"/>
    </xf>
    <xf numFmtId="0" fontId="8" fillId="6" borderId="16" xfId="0" applyFont="1" applyFill="1" applyBorder="1" applyAlignment="1">
      <alignment horizontal="center"/>
    </xf>
    <xf numFmtId="0" fontId="8" fillId="6" borderId="17" xfId="0" applyFont="1" applyFill="1" applyBorder="1" applyAlignment="1">
      <alignment horizontal="center"/>
    </xf>
    <xf numFmtId="0" fontId="14" fillId="2" borderId="16" xfId="0" applyFont="1" applyFill="1" applyBorder="1" applyAlignment="1">
      <alignment horizontal="center"/>
    </xf>
    <xf numFmtId="0" fontId="14" fillId="9" borderId="16" xfId="0" applyFont="1" applyFill="1" applyBorder="1" applyAlignment="1">
      <alignment horizontal="center"/>
    </xf>
    <xf numFmtId="0" fontId="14" fillId="10" borderId="16" xfId="0" applyFont="1" applyFill="1" applyBorder="1" applyAlignment="1">
      <alignment horizontal="center"/>
    </xf>
    <xf numFmtId="0" fontId="15" fillId="19" borderId="16" xfId="0" applyFont="1" applyFill="1" applyBorder="1" applyAlignment="1">
      <alignment horizontal="center"/>
    </xf>
    <xf numFmtId="0" fontId="14" fillId="24" borderId="16" xfId="0" applyFont="1" applyFill="1" applyBorder="1" applyAlignment="1">
      <alignment horizontal="center"/>
    </xf>
    <xf numFmtId="0" fontId="15" fillId="18" borderId="16" xfId="0" applyFont="1" applyFill="1" applyBorder="1" applyAlignment="1">
      <alignment horizontal="center"/>
    </xf>
    <xf numFmtId="0" fontId="15" fillId="12" borderId="16" xfId="0" applyFont="1" applyFill="1" applyBorder="1" applyAlignment="1">
      <alignment horizontal="center"/>
    </xf>
    <xf numFmtId="0" fontId="15" fillId="11" borderId="16" xfId="0" applyFont="1" applyFill="1" applyBorder="1" applyAlignment="1">
      <alignment horizontal="center"/>
    </xf>
    <xf numFmtId="0" fontId="8" fillId="15" borderId="16" xfId="0" applyFont="1" applyFill="1" applyBorder="1" applyAlignment="1">
      <alignment horizontal="center"/>
    </xf>
    <xf numFmtId="0" fontId="8" fillId="6" borderId="18" xfId="0" applyFont="1" applyFill="1" applyBorder="1" applyAlignment="1">
      <alignment horizontal="center"/>
    </xf>
    <xf numFmtId="0" fontId="4" fillId="4" borderId="19" xfId="0" applyFont="1" applyFill="1" applyBorder="1" applyAlignment="1">
      <alignment horizontal="center" wrapText="1"/>
    </xf>
    <xf numFmtId="0" fontId="8" fillId="6" borderId="18" xfId="0" quotePrefix="1" applyFont="1" applyFill="1" applyBorder="1" applyAlignment="1">
      <alignment horizontal="center"/>
    </xf>
    <xf numFmtId="0" fontId="8" fillId="6" borderId="14" xfId="0" applyFont="1" applyFill="1" applyBorder="1" applyAlignment="1">
      <alignment horizontal="center"/>
    </xf>
    <xf numFmtId="0" fontId="6" fillId="6" borderId="7" xfId="0" applyFont="1" applyFill="1" applyBorder="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0" fontId="4" fillId="4" borderId="0" xfId="0" applyFont="1" applyFill="1" applyBorder="1" applyAlignment="1">
      <alignment horizontal="center" wrapText="1"/>
    </xf>
    <xf numFmtId="0" fontId="0" fillId="0" borderId="0" xfId="0" applyAlignment="1">
      <alignment wrapText="1"/>
    </xf>
    <xf numFmtId="0" fontId="21" fillId="4" borderId="0" xfId="0" applyFont="1" applyFill="1" applyAlignment="1">
      <alignment horizontal="left" wrapText="1"/>
    </xf>
    <xf numFmtId="0" fontId="4" fillId="4" borderId="0" xfId="0" applyFont="1" applyFill="1" applyBorder="1" applyAlignment="1">
      <alignment wrapText="1"/>
    </xf>
    <xf numFmtId="0" fontId="25" fillId="6" borderId="21" xfId="0" applyFont="1" applyFill="1" applyBorder="1" applyAlignment="1">
      <alignment horizontal="left" vertical="top"/>
    </xf>
    <xf numFmtId="0" fontId="25" fillId="6" borderId="22" xfId="0" applyFont="1" applyFill="1" applyBorder="1" applyAlignment="1">
      <alignment horizontal="left" vertical="top"/>
    </xf>
    <xf numFmtId="0" fontId="25" fillId="6" borderId="23" xfId="0" applyFont="1" applyFill="1" applyBorder="1" applyAlignment="1">
      <alignment horizontal="left" vertical="top"/>
    </xf>
    <xf numFmtId="0" fontId="29" fillId="6" borderId="17" xfId="0" applyFont="1" applyFill="1" applyBorder="1" applyAlignment="1">
      <alignment horizontal="center"/>
    </xf>
    <xf numFmtId="0" fontId="29" fillId="6" borderId="24" xfId="0" applyFont="1" applyFill="1" applyBorder="1" applyAlignment="1">
      <alignment horizontal="center" vertical="center" wrapText="1"/>
    </xf>
    <xf numFmtId="0" fontId="29" fillId="6" borderId="24" xfId="0" applyFont="1" applyFill="1" applyBorder="1" applyAlignment="1">
      <alignment horizontal="center"/>
    </xf>
    <xf numFmtId="0" fontId="21" fillId="4" borderId="0" xfId="0" applyFont="1" applyFill="1" applyAlignment="1">
      <alignment horizontal="left" wrapText="1"/>
    </xf>
    <xf numFmtId="0" fontId="8" fillId="6" borderId="24" xfId="0" applyFont="1" applyFill="1" applyBorder="1" applyAlignment="1">
      <alignment horizontal="center"/>
    </xf>
    <xf numFmtId="0" fontId="21" fillId="4" borderId="0" xfId="0" applyFont="1" applyFill="1" applyAlignment="1">
      <alignment horizontal="left" wrapText="1"/>
    </xf>
    <xf numFmtId="0" fontId="8" fillId="6" borderId="27" xfId="0" applyFont="1" applyFill="1" applyBorder="1" applyAlignment="1">
      <alignment horizontal="center"/>
    </xf>
    <xf numFmtId="49" fontId="3" fillId="6" borderId="24" xfId="0" applyNumberFormat="1" applyFont="1" applyFill="1" applyBorder="1" applyAlignment="1">
      <alignment horizontal="center"/>
    </xf>
    <xf numFmtId="0" fontId="8" fillId="6" borderId="11" xfId="0" applyFont="1" applyFill="1" applyBorder="1" applyAlignment="1">
      <alignment horizontal="center"/>
    </xf>
    <xf numFmtId="0" fontId="3" fillId="6" borderId="24" xfId="0" applyFont="1" applyFill="1" applyBorder="1" applyAlignment="1">
      <alignment horizontal="center" wrapText="1"/>
    </xf>
    <xf numFmtId="49" fontId="0" fillId="6" borderId="24" xfId="0" applyNumberFormat="1" applyFill="1" applyBorder="1" applyAlignment="1">
      <alignment horizontal="center"/>
    </xf>
    <xf numFmtId="0" fontId="3" fillId="6" borderId="24" xfId="0" applyFont="1" applyFill="1" applyBorder="1" applyAlignment="1">
      <alignment horizontal="center"/>
    </xf>
    <xf numFmtId="0" fontId="21" fillId="4" borderId="0" xfId="0" applyFont="1" applyFill="1" applyAlignment="1">
      <alignment horizontal="left" wrapText="1"/>
    </xf>
    <xf numFmtId="0" fontId="21" fillId="4" borderId="0" xfId="0" applyFont="1" applyFill="1" applyAlignment="1">
      <alignment horizontal="left" wrapText="1"/>
    </xf>
    <xf numFmtId="0" fontId="24" fillId="4" borderId="0" xfId="0" applyFont="1" applyFill="1" applyBorder="1" applyAlignment="1">
      <alignment horizontal="center"/>
    </xf>
    <xf numFmtId="0" fontId="29" fillId="6" borderId="24" xfId="0" applyFont="1" applyFill="1" applyBorder="1" applyAlignment="1">
      <alignment horizontal="center" wrapText="1"/>
    </xf>
    <xf numFmtId="0" fontId="31" fillId="6" borderId="24" xfId="0" applyFont="1" applyFill="1" applyBorder="1" applyAlignment="1">
      <alignment horizontal="center" vertical="center" wrapText="1"/>
    </xf>
    <xf numFmtId="0" fontId="21" fillId="4" borderId="0" xfId="0" applyFont="1" applyFill="1" applyAlignment="1">
      <alignment horizontal="left" wrapText="1"/>
    </xf>
    <xf numFmtId="0" fontId="21" fillId="4" borderId="0" xfId="0" applyFont="1" applyFill="1" applyAlignment="1">
      <alignment horizontal="left" wrapText="1"/>
    </xf>
    <xf numFmtId="0" fontId="15" fillId="43" borderId="16" xfId="0" applyFont="1" applyFill="1" applyBorder="1" applyAlignment="1">
      <alignment horizontal="center"/>
    </xf>
    <xf numFmtId="0" fontId="57"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57" fillId="5" borderId="0" xfId="0" applyFont="1" applyFill="1" applyBorder="1" applyAlignment="1">
      <alignment horizontal="center" vertical="center" wrapText="1"/>
    </xf>
    <xf numFmtId="165" fontId="57" fillId="4" borderId="0" xfId="0" applyNumberFormat="1" applyFont="1" applyFill="1" applyBorder="1" applyAlignment="1">
      <alignment horizontal="center" vertical="center" wrapText="1"/>
    </xf>
    <xf numFmtId="0" fontId="34" fillId="5" borderId="0" xfId="0" applyFont="1" applyFill="1" applyBorder="1" applyAlignment="1">
      <alignment horizontal="center" vertical="center" wrapText="1"/>
    </xf>
    <xf numFmtId="1" fontId="57" fillId="4" borderId="0" xfId="0" applyNumberFormat="1" applyFont="1" applyFill="1" applyBorder="1" applyAlignment="1">
      <alignment horizontal="center" vertical="center" wrapText="1"/>
    </xf>
    <xf numFmtId="0" fontId="35" fillId="0" borderId="0" xfId="0" applyFont="1" applyAlignment="1">
      <alignment vertical="center"/>
    </xf>
    <xf numFmtId="166" fontId="29" fillId="6" borderId="10" xfId="0" applyNumberFormat="1" applyFont="1" applyFill="1" applyBorder="1" applyAlignment="1">
      <alignment horizontal="center" vertical="center"/>
    </xf>
    <xf numFmtId="0" fontId="29" fillId="6" borderId="10" xfId="0" applyFont="1" applyFill="1" applyBorder="1" applyAlignment="1">
      <alignment horizontal="center" vertical="center"/>
    </xf>
    <xf numFmtId="0" fontId="58" fillId="6" borderId="10" xfId="1" applyFont="1" applyFill="1" applyBorder="1" applyAlignment="1" applyProtection="1">
      <alignment horizontal="center" vertical="center"/>
    </xf>
    <xf numFmtId="0" fontId="29" fillId="7" borderId="10" xfId="0" applyFont="1" applyFill="1" applyBorder="1" applyAlignment="1">
      <alignment horizontal="center" vertical="center"/>
    </xf>
    <xf numFmtId="165" fontId="29" fillId="6" borderId="10" xfId="0" applyNumberFormat="1" applyFont="1" applyFill="1" applyBorder="1" applyAlignment="1">
      <alignment horizontal="center" vertical="center"/>
    </xf>
    <xf numFmtId="0" fontId="59" fillId="7" borderId="10" xfId="0" applyFont="1" applyFill="1" applyBorder="1" applyAlignment="1">
      <alignment horizontal="center" vertical="center"/>
    </xf>
    <xf numFmtId="49" fontId="29" fillId="6" borderId="10" xfId="0" applyNumberFormat="1" applyFont="1" applyFill="1" applyBorder="1" applyAlignment="1">
      <alignment horizontal="center" vertical="center"/>
    </xf>
    <xf numFmtId="1" fontId="60" fillId="6" borderId="10" xfId="0" applyNumberFormat="1" applyFont="1" applyFill="1" applyBorder="1" applyAlignment="1">
      <alignment horizontal="center" vertical="center"/>
    </xf>
    <xf numFmtId="0" fontId="29" fillId="6" borderId="10" xfId="0" applyNumberFormat="1" applyFont="1" applyFill="1" applyBorder="1" applyAlignment="1">
      <alignment horizontal="center" vertical="center"/>
    </xf>
    <xf numFmtId="0" fontId="29" fillId="0" borderId="0" xfId="0" applyFont="1" applyAlignment="1">
      <alignment vertical="center"/>
    </xf>
    <xf numFmtId="0" fontId="59" fillId="6" borderId="10" xfId="0" applyFont="1" applyFill="1" applyBorder="1" applyAlignment="1">
      <alignment horizontal="center" vertical="center"/>
    </xf>
    <xf numFmtId="1" fontId="29" fillId="6" borderId="10" xfId="0" applyNumberFormat="1" applyFont="1" applyFill="1" applyBorder="1" applyAlignment="1">
      <alignment horizontal="center" vertical="center"/>
    </xf>
    <xf numFmtId="0" fontId="61" fillId="4" borderId="0" xfId="0" applyFont="1" applyFill="1" applyAlignment="1">
      <alignment horizontal="center" vertical="center" wrapText="1"/>
    </xf>
    <xf numFmtId="0" fontId="29" fillId="16" borderId="10" xfId="0" applyFont="1" applyFill="1" applyBorder="1" applyAlignment="1">
      <alignment horizontal="center" vertical="center"/>
    </xf>
    <xf numFmtId="0" fontId="62" fillId="6" borderId="10" xfId="0" applyFont="1" applyFill="1" applyBorder="1" applyAlignment="1">
      <alignment horizontal="center" vertical="center"/>
    </xf>
    <xf numFmtId="0" fontId="60" fillId="6" borderId="10" xfId="0" applyFont="1" applyFill="1" applyBorder="1" applyAlignment="1">
      <alignment horizontal="center" vertical="center"/>
    </xf>
    <xf numFmtId="0" fontId="63" fillId="6" borderId="14" xfId="0" applyFont="1" applyFill="1" applyBorder="1" applyAlignment="1">
      <alignment horizontal="center" vertical="center"/>
    </xf>
    <xf numFmtId="0" fontId="63" fillId="6" borderId="10" xfId="0" applyNumberFormat="1" applyFont="1" applyFill="1" applyBorder="1" applyAlignment="1">
      <alignment horizontal="center" vertical="center"/>
    </xf>
    <xf numFmtId="165" fontId="29" fillId="6" borderId="0" xfId="0" applyNumberFormat="1" applyFont="1" applyFill="1" applyAlignment="1">
      <alignment horizontal="center" vertical="center"/>
    </xf>
    <xf numFmtId="49" fontId="29" fillId="6" borderId="11" xfId="0" applyNumberFormat="1" applyFont="1" applyFill="1" applyBorder="1" applyAlignment="1">
      <alignment horizontal="center" vertical="center"/>
    </xf>
    <xf numFmtId="0" fontId="29" fillId="6" borderId="12" xfId="0" applyFont="1" applyFill="1" applyBorder="1" applyAlignment="1">
      <alignment horizontal="center" vertical="center"/>
    </xf>
    <xf numFmtId="0" fontId="29" fillId="6" borderId="10" xfId="0" applyFont="1" applyFill="1" applyBorder="1" applyAlignment="1">
      <alignment horizontal="center" vertical="center" wrapText="1"/>
    </xf>
    <xf numFmtId="0" fontId="29" fillId="19" borderId="10" xfId="0" applyFont="1" applyFill="1" applyBorder="1" applyAlignment="1">
      <alignment horizontal="center" vertical="center"/>
    </xf>
    <xf numFmtId="0" fontId="29" fillId="6" borderId="10" xfId="0" applyFont="1" applyFill="1" applyBorder="1" applyAlignment="1">
      <alignment vertical="center"/>
    </xf>
    <xf numFmtId="1" fontId="63" fillId="6" borderId="10" xfId="0" applyNumberFormat="1" applyFont="1" applyFill="1" applyBorder="1" applyAlignment="1">
      <alignment horizontal="center" vertical="center"/>
    </xf>
    <xf numFmtId="0" fontId="62" fillId="6" borderId="14" xfId="0" applyFont="1" applyFill="1" applyBorder="1" applyAlignment="1">
      <alignment horizontal="center" vertical="center"/>
    </xf>
    <xf numFmtId="0" fontId="63" fillId="6" borderId="10" xfId="0" applyFont="1" applyFill="1" applyBorder="1" applyAlignment="1">
      <alignment horizontal="center" vertical="center"/>
    </xf>
    <xf numFmtId="0" fontId="29" fillId="6" borderId="24" xfId="0" applyFont="1" applyFill="1" applyBorder="1" applyAlignment="1">
      <alignment horizontal="center" vertical="center"/>
    </xf>
    <xf numFmtId="0" fontId="59" fillId="6" borderId="10" xfId="1" applyFont="1" applyFill="1" applyBorder="1" applyAlignment="1" applyProtection="1">
      <alignment horizontal="center" vertical="center"/>
    </xf>
    <xf numFmtId="49" fontId="29" fillId="6" borderId="24" xfId="0" applyNumberFormat="1" applyFont="1" applyFill="1" applyBorder="1" applyAlignment="1">
      <alignment horizontal="center" vertical="center"/>
    </xf>
    <xf numFmtId="16" fontId="29" fillId="6" borderId="10" xfId="0" applyNumberFormat="1" applyFont="1" applyFill="1" applyBorder="1" applyAlignment="1">
      <alignment horizontal="center" vertical="center"/>
    </xf>
    <xf numFmtId="0" fontId="29" fillId="6" borderId="10" xfId="1" applyFont="1" applyFill="1" applyBorder="1" applyAlignment="1" applyProtection="1">
      <alignment horizontal="center" vertical="center"/>
    </xf>
    <xf numFmtId="0" fontId="65" fillId="6" borderId="10" xfId="0" applyFont="1" applyFill="1" applyBorder="1" applyAlignment="1">
      <alignment horizontal="center" vertical="center"/>
    </xf>
    <xf numFmtId="0" fontId="62" fillId="7" borderId="10" xfId="0" applyFont="1" applyFill="1" applyBorder="1" applyAlignment="1">
      <alignment horizontal="center" vertical="center"/>
    </xf>
    <xf numFmtId="0" fontId="29" fillId="13" borderId="10" xfId="0" applyFont="1" applyFill="1" applyBorder="1" applyAlignment="1">
      <alignment horizontal="center" vertical="center"/>
    </xf>
    <xf numFmtId="0" fontId="29" fillId="13" borderId="10" xfId="0" applyNumberFormat="1" applyFont="1" applyFill="1" applyBorder="1" applyAlignment="1">
      <alignment horizontal="center" vertical="center"/>
    </xf>
    <xf numFmtId="49" fontId="29" fillId="6" borderId="10" xfId="0" applyNumberFormat="1" applyFont="1" applyFill="1" applyBorder="1" applyAlignment="1" applyProtection="1">
      <alignment horizontal="center" vertical="center"/>
    </xf>
    <xf numFmtId="1" fontId="62" fillId="6" borderId="10" xfId="0" applyNumberFormat="1" applyFont="1" applyFill="1" applyBorder="1" applyAlignment="1">
      <alignment horizontal="center" vertical="center"/>
    </xf>
    <xf numFmtId="0" fontId="62" fillId="6" borderId="16" xfId="0" applyFont="1" applyFill="1" applyBorder="1" applyAlignment="1">
      <alignment horizontal="center" vertical="center"/>
    </xf>
    <xf numFmtId="0" fontId="62" fillId="6" borderId="24" xfId="0" applyFont="1" applyFill="1" applyBorder="1" applyAlignment="1">
      <alignment horizontal="center" vertical="center"/>
    </xf>
    <xf numFmtId="0" fontId="29" fillId="7" borderId="24" xfId="0" applyFont="1" applyFill="1" applyBorder="1" applyAlignment="1">
      <alignment horizontal="center" vertical="center"/>
    </xf>
    <xf numFmtId="165" fontId="29" fillId="6" borderId="24" xfId="0" applyNumberFormat="1" applyFont="1" applyFill="1" applyBorder="1" applyAlignment="1">
      <alignment horizontal="center" vertical="center"/>
    </xf>
    <xf numFmtId="0" fontId="59" fillId="6" borderId="24" xfId="0" applyFont="1" applyFill="1" applyBorder="1" applyAlignment="1">
      <alignment horizontal="center" vertical="center"/>
    </xf>
    <xf numFmtId="1" fontId="29" fillId="6" borderId="24" xfId="0" applyNumberFormat="1" applyFont="1" applyFill="1" applyBorder="1" applyAlignment="1">
      <alignment horizontal="center" vertical="center"/>
    </xf>
    <xf numFmtId="0" fontId="29" fillId="6" borderId="24" xfId="0" applyNumberFormat="1" applyFont="1" applyFill="1" applyBorder="1" applyAlignment="1">
      <alignment horizontal="center" vertical="center"/>
    </xf>
    <xf numFmtId="0" fontId="63" fillId="6" borderId="24" xfId="0" applyFont="1" applyFill="1" applyBorder="1" applyAlignment="1">
      <alignment horizontal="center" vertical="center"/>
    </xf>
    <xf numFmtId="0" fontId="60" fillId="6" borderId="10" xfId="1" applyFont="1" applyFill="1" applyBorder="1" applyAlignment="1" applyProtection="1">
      <alignment horizontal="center" vertical="center"/>
    </xf>
    <xf numFmtId="0" fontId="29" fillId="20" borderId="10" xfId="0" applyFont="1" applyFill="1" applyBorder="1" applyAlignment="1">
      <alignment horizontal="center" vertical="center"/>
    </xf>
    <xf numFmtId="166" fontId="62" fillId="6" borderId="10" xfId="0" applyNumberFormat="1" applyFont="1" applyFill="1" applyBorder="1" applyAlignment="1">
      <alignment horizontal="center" vertical="center"/>
    </xf>
    <xf numFmtId="14" fontId="29" fillId="6" borderId="24" xfId="0" applyNumberFormat="1" applyFont="1" applyFill="1" applyBorder="1" applyAlignment="1">
      <alignment horizontal="center" vertical="center"/>
    </xf>
    <xf numFmtId="0" fontId="62" fillId="6" borderId="10" xfId="0" applyNumberFormat="1" applyFont="1" applyFill="1" applyBorder="1" applyAlignment="1">
      <alignment horizontal="center" vertical="center"/>
    </xf>
    <xf numFmtId="15" fontId="29" fillId="6" borderId="24" xfId="0" applyNumberFormat="1" applyFont="1" applyFill="1" applyBorder="1" applyAlignment="1">
      <alignment horizontal="center" vertical="center"/>
    </xf>
    <xf numFmtId="1" fontId="60" fillId="6" borderId="24" xfId="0" applyNumberFormat="1" applyFont="1" applyFill="1" applyBorder="1" applyAlignment="1">
      <alignment horizontal="center" vertical="center"/>
    </xf>
    <xf numFmtId="0" fontId="63" fillId="6" borderId="24" xfId="0" applyNumberFormat="1" applyFont="1" applyFill="1" applyBorder="1" applyAlignment="1">
      <alignment horizontal="center" vertical="center"/>
    </xf>
    <xf numFmtId="0" fontId="29" fillId="17" borderId="10" xfId="0" applyFont="1" applyFill="1" applyBorder="1" applyAlignment="1">
      <alignment horizontal="center" vertical="center"/>
    </xf>
    <xf numFmtId="0" fontId="29" fillId="21" borderId="10" xfId="0" applyFont="1" applyFill="1" applyBorder="1" applyAlignment="1">
      <alignment horizontal="center" vertical="center"/>
    </xf>
    <xf numFmtId="17" fontId="62" fillId="6" borderId="24" xfId="0" applyNumberFormat="1" applyFont="1" applyFill="1" applyBorder="1" applyAlignment="1">
      <alignment horizontal="center" vertical="center"/>
    </xf>
    <xf numFmtId="0" fontId="29" fillId="12" borderId="10" xfId="0" applyFont="1" applyFill="1" applyBorder="1" applyAlignment="1">
      <alignment horizontal="center" vertical="center"/>
    </xf>
    <xf numFmtId="0" fontId="29" fillId="17" borderId="24" xfId="0" applyFont="1" applyFill="1" applyBorder="1" applyAlignment="1">
      <alignment horizontal="center" vertical="center"/>
    </xf>
    <xf numFmtId="0" fontId="59" fillId="6" borderId="16" xfId="2" applyFont="1" applyFill="1" applyBorder="1" applyAlignment="1">
      <alignment horizontal="center" vertical="center"/>
    </xf>
    <xf numFmtId="0" fontId="29" fillId="10" borderId="10" xfId="0" applyFont="1" applyFill="1" applyBorder="1" applyAlignment="1">
      <alignment horizontal="center" vertical="center"/>
    </xf>
    <xf numFmtId="17" fontId="29" fillId="6" borderId="10" xfId="0" applyNumberFormat="1" applyFont="1" applyFill="1" applyBorder="1" applyAlignment="1">
      <alignment horizontal="center" vertical="center"/>
    </xf>
    <xf numFmtId="15" fontId="29" fillId="6" borderId="10" xfId="0" applyNumberFormat="1" applyFont="1" applyFill="1" applyBorder="1" applyAlignment="1">
      <alignment horizontal="center" vertical="center"/>
    </xf>
    <xf numFmtId="0" fontId="58" fillId="6" borderId="10" xfId="0" applyFont="1" applyFill="1" applyBorder="1" applyAlignment="1">
      <alignment horizontal="center" vertical="center"/>
    </xf>
    <xf numFmtId="0" fontId="29" fillId="18" borderId="10" xfId="0" applyFont="1" applyFill="1" applyBorder="1" applyAlignment="1">
      <alignment horizontal="center" vertical="center"/>
    </xf>
    <xf numFmtId="0" fontId="59" fillId="6" borderId="10" xfId="0" quotePrefix="1" applyFont="1" applyFill="1" applyBorder="1" applyAlignment="1">
      <alignment horizontal="center" vertical="center"/>
    </xf>
    <xf numFmtId="0" fontId="29" fillId="14" borderId="10"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1" xfId="0" applyNumberFormat="1" applyFont="1" applyFill="1" applyBorder="1" applyAlignment="1">
      <alignment horizontal="center" vertical="center"/>
    </xf>
    <xf numFmtId="0" fontId="29" fillId="6" borderId="10" xfId="0" applyFont="1" applyFill="1" applyBorder="1" applyAlignment="1" applyProtection="1">
      <alignment horizontal="center" vertical="center"/>
    </xf>
    <xf numFmtId="0" fontId="29" fillId="6" borderId="11" xfId="0" applyFont="1" applyFill="1" applyBorder="1" applyAlignment="1" applyProtection="1">
      <alignment horizontal="center" vertical="center"/>
    </xf>
    <xf numFmtId="17" fontId="62" fillId="6" borderId="10" xfId="0" applyNumberFormat="1" applyFont="1" applyFill="1" applyBorder="1" applyAlignment="1">
      <alignment horizontal="center" vertical="center"/>
    </xf>
    <xf numFmtId="16" fontId="62" fillId="6" borderId="10" xfId="0" applyNumberFormat="1" applyFont="1" applyFill="1" applyBorder="1" applyAlignment="1">
      <alignment horizontal="center" vertical="center"/>
    </xf>
    <xf numFmtId="0" fontId="29" fillId="7" borderId="10" xfId="0" quotePrefix="1" applyFont="1" applyFill="1" applyBorder="1" applyAlignment="1">
      <alignment horizontal="center" vertical="center"/>
    </xf>
    <xf numFmtId="0" fontId="29" fillId="6" borderId="10" xfId="0" applyNumberFormat="1" applyFont="1" applyFill="1" applyBorder="1" applyAlignment="1" applyProtection="1">
      <alignment horizontal="center" vertical="center"/>
    </xf>
    <xf numFmtId="49" fontId="29" fillId="6" borderId="11" xfId="0" applyNumberFormat="1" applyFont="1" applyFill="1" applyBorder="1" applyAlignment="1" applyProtection="1">
      <alignment horizontal="center" vertical="center"/>
    </xf>
    <xf numFmtId="15" fontId="29" fillId="14" borderId="10" xfId="0" applyNumberFormat="1" applyFont="1" applyFill="1" applyBorder="1" applyAlignment="1">
      <alignment horizontal="center" vertical="center"/>
    </xf>
    <xf numFmtId="0" fontId="29" fillId="6" borderId="11" xfId="0" applyNumberFormat="1" applyFont="1" applyFill="1" applyBorder="1" applyAlignment="1" applyProtection="1">
      <alignment horizontal="center" vertical="center"/>
    </xf>
    <xf numFmtId="0" fontId="29" fillId="6" borderId="10" xfId="0" quotePrefix="1" applyFont="1" applyFill="1" applyBorder="1" applyAlignment="1">
      <alignment horizontal="center" vertical="center"/>
    </xf>
    <xf numFmtId="1" fontId="60" fillId="6" borderId="10" xfId="0" quotePrefix="1" applyNumberFormat="1" applyFont="1" applyFill="1" applyBorder="1" applyAlignment="1">
      <alignment horizontal="center" vertical="center"/>
    </xf>
    <xf numFmtId="1" fontId="29" fillId="6" borderId="10" xfId="0" quotePrefix="1" applyNumberFormat="1" applyFont="1" applyFill="1" applyBorder="1" applyAlignment="1">
      <alignment horizontal="center" vertical="center"/>
    </xf>
    <xf numFmtId="0" fontId="70" fillId="6" borderId="10" xfId="1" applyFont="1" applyFill="1" applyBorder="1" applyAlignment="1" applyProtection="1">
      <alignment horizontal="center" vertical="center"/>
    </xf>
    <xf numFmtId="49" fontId="62" fillId="6" borderId="10" xfId="0" applyNumberFormat="1" applyFont="1" applyFill="1" applyBorder="1" applyAlignment="1">
      <alignment horizontal="center" vertical="center"/>
    </xf>
    <xf numFmtId="15" fontId="29" fillId="13" borderId="10" xfId="0" applyNumberFormat="1" applyFont="1" applyFill="1" applyBorder="1" applyAlignment="1">
      <alignment horizontal="center" vertical="center"/>
    </xf>
    <xf numFmtId="0" fontId="29" fillId="6" borderId="16" xfId="0" applyFont="1" applyFill="1" applyBorder="1" applyAlignment="1">
      <alignment horizontal="center" vertical="center" wrapText="1"/>
    </xf>
    <xf numFmtId="15" fontId="29" fillId="6" borderId="16" xfId="1" applyNumberFormat="1" applyFont="1" applyFill="1" applyBorder="1" applyAlignment="1" applyProtection="1">
      <alignment horizontal="center" vertical="center"/>
    </xf>
    <xf numFmtId="0" fontId="59" fillId="6" borderId="16" xfId="0" applyFont="1" applyFill="1" applyBorder="1" applyAlignment="1">
      <alignment horizontal="center" vertical="center"/>
    </xf>
    <xf numFmtId="0" fontId="29" fillId="6" borderId="16" xfId="0" applyFont="1" applyFill="1" applyBorder="1" applyAlignment="1">
      <alignment horizontal="center" vertical="center"/>
    </xf>
    <xf numFmtId="15" fontId="62" fillId="6" borderId="16" xfId="0" applyNumberFormat="1" applyFont="1" applyFill="1" applyBorder="1" applyAlignment="1">
      <alignment horizontal="center" vertical="center"/>
    </xf>
    <xf numFmtId="0" fontId="62" fillId="6" borderId="16" xfId="0" applyFont="1" applyFill="1" applyBorder="1" applyAlignment="1">
      <alignment vertical="center"/>
    </xf>
    <xf numFmtId="1" fontId="62" fillId="6" borderId="16" xfId="0" applyNumberFormat="1" applyFont="1" applyFill="1" applyBorder="1" applyAlignment="1">
      <alignment horizontal="center" vertical="center"/>
    </xf>
    <xf numFmtId="0" fontId="59" fillId="6" borderId="14" xfId="0" applyFont="1" applyFill="1" applyBorder="1" applyAlignment="1">
      <alignment horizontal="center" vertical="center"/>
    </xf>
    <xf numFmtId="0" fontId="29" fillId="6" borderId="14" xfId="0" applyNumberFormat="1" applyFont="1" applyFill="1" applyBorder="1" applyAlignment="1">
      <alignment horizontal="center" vertical="center"/>
    </xf>
    <xf numFmtId="0" fontId="61" fillId="4" borderId="0" xfId="0" applyFont="1" applyFill="1" applyBorder="1" applyAlignment="1">
      <alignment horizontal="center" vertical="center" wrapText="1"/>
    </xf>
    <xf numFmtId="0" fontId="29" fillId="22" borderId="10" xfId="0" applyFont="1" applyFill="1" applyBorder="1" applyAlignment="1">
      <alignment horizontal="center" vertical="center"/>
    </xf>
    <xf numFmtId="0" fontId="29" fillId="23" borderId="10" xfId="0" applyFont="1" applyFill="1" applyBorder="1" applyAlignment="1">
      <alignment horizontal="center" vertical="center"/>
    </xf>
    <xf numFmtId="0" fontId="58" fillId="6" borderId="24" xfId="0" applyFont="1" applyFill="1" applyBorder="1" applyAlignment="1">
      <alignment horizontal="center" vertical="center"/>
    </xf>
    <xf numFmtId="0" fontId="29" fillId="6" borderId="24" xfId="1" applyFont="1" applyFill="1" applyBorder="1" applyAlignment="1" applyProtection="1">
      <alignment horizontal="center" vertical="center"/>
    </xf>
    <xf numFmtId="0" fontId="65" fillId="6" borderId="24" xfId="0" applyFont="1" applyFill="1" applyBorder="1" applyAlignment="1">
      <alignment horizontal="center" vertical="center"/>
    </xf>
    <xf numFmtId="1" fontId="63" fillId="6" borderId="24" xfId="0" applyNumberFormat="1" applyFont="1" applyFill="1" applyBorder="1" applyAlignment="1">
      <alignment horizontal="center" vertical="center"/>
    </xf>
    <xf numFmtId="0" fontId="29" fillId="6" borderId="24" xfId="0" quotePrefix="1" applyFont="1" applyFill="1" applyBorder="1" applyAlignment="1">
      <alignment horizontal="center" vertical="center"/>
    </xf>
    <xf numFmtId="0" fontId="58" fillId="6" borderId="16" xfId="1" applyFont="1" applyFill="1" applyBorder="1" applyAlignment="1" applyProtection="1">
      <alignment horizontal="center" vertical="center"/>
    </xf>
    <xf numFmtId="165" fontId="29" fillId="6" borderId="16" xfId="0" applyNumberFormat="1" applyFont="1" applyFill="1" applyBorder="1" applyAlignment="1">
      <alignment horizontal="center" vertical="center"/>
    </xf>
    <xf numFmtId="15" fontId="29" fillId="6" borderId="16" xfId="0" applyNumberFormat="1" applyFont="1" applyFill="1" applyBorder="1" applyAlignment="1">
      <alignment horizontal="center" vertical="center"/>
    </xf>
    <xf numFmtId="49" fontId="29" fillId="6" borderId="16" xfId="0" applyNumberFormat="1" applyFont="1" applyFill="1" applyBorder="1" applyAlignment="1">
      <alignment horizontal="center" vertical="center"/>
    </xf>
    <xf numFmtId="0" fontId="29" fillId="6" borderId="16" xfId="0" applyNumberFormat="1" applyFont="1" applyFill="1" applyBorder="1" applyAlignment="1">
      <alignment horizontal="center" vertical="center"/>
    </xf>
    <xf numFmtId="1" fontId="29" fillId="6" borderId="16" xfId="0" applyNumberFormat="1" applyFont="1" applyFill="1" applyBorder="1" applyAlignment="1">
      <alignment horizontal="center" vertical="center"/>
    </xf>
    <xf numFmtId="1" fontId="63" fillId="6" borderId="16" xfId="0" applyNumberFormat="1" applyFont="1" applyFill="1" applyBorder="1" applyAlignment="1">
      <alignment horizontal="center" vertical="center"/>
    </xf>
    <xf numFmtId="15" fontId="29" fillId="6" borderId="14" xfId="0" applyNumberFormat="1" applyFont="1" applyFill="1" applyBorder="1" applyAlignment="1">
      <alignment horizontal="center" vertical="center"/>
    </xf>
    <xf numFmtId="0" fontId="58" fillId="6" borderId="24" xfId="1" applyFont="1" applyFill="1" applyBorder="1" applyAlignment="1" applyProtection="1">
      <alignment horizontal="center" vertical="center"/>
    </xf>
    <xf numFmtId="0" fontId="59" fillId="6" borderId="24" xfId="1" applyFont="1" applyFill="1" applyBorder="1" applyAlignment="1" applyProtection="1">
      <alignment horizontal="center" vertical="center"/>
    </xf>
    <xf numFmtId="1" fontId="60" fillId="6" borderId="24" xfId="0" quotePrefix="1" applyNumberFormat="1" applyFont="1" applyFill="1" applyBorder="1" applyAlignment="1">
      <alignment horizontal="center" vertical="center"/>
    </xf>
    <xf numFmtId="0" fontId="58" fillId="7" borderId="10" xfId="0" applyFont="1" applyFill="1" applyBorder="1" applyAlignment="1">
      <alignment horizontal="center" vertical="center"/>
    </xf>
    <xf numFmtId="0" fontId="29" fillId="6" borderId="17" xfId="0" applyFont="1" applyFill="1" applyBorder="1" applyAlignment="1">
      <alignment horizontal="center" vertical="center"/>
    </xf>
    <xf numFmtId="49" fontId="29" fillId="6" borderId="10" xfId="0" quotePrefix="1" applyNumberFormat="1" applyFont="1" applyFill="1" applyBorder="1" applyAlignment="1">
      <alignment horizontal="center" vertical="center"/>
    </xf>
    <xf numFmtId="0" fontId="29" fillId="6" borderId="0" xfId="0" applyFont="1" applyFill="1" applyBorder="1" applyAlignment="1">
      <alignment horizontal="center" vertical="center"/>
    </xf>
    <xf numFmtId="0" fontId="29" fillId="6" borderId="0" xfId="0" applyFont="1" applyFill="1" applyBorder="1" applyAlignment="1">
      <alignment horizontal="center" vertical="center" wrapText="1"/>
    </xf>
    <xf numFmtId="0" fontId="65" fillId="6" borderId="24" xfId="1" applyFont="1" applyFill="1" applyBorder="1" applyAlignment="1" applyProtection="1">
      <alignment horizontal="center" vertical="center"/>
    </xf>
    <xf numFmtId="0" fontId="59" fillId="7" borderId="24" xfId="0" applyFont="1" applyFill="1" applyBorder="1" applyAlignment="1">
      <alignment horizontal="center" vertical="center"/>
    </xf>
    <xf numFmtId="164" fontId="59" fillId="6" borderId="24" xfId="0" applyNumberFormat="1" applyFont="1" applyFill="1" applyBorder="1" applyAlignment="1">
      <alignment horizontal="center" vertical="center"/>
    </xf>
    <xf numFmtId="0" fontId="29" fillId="14" borderId="24" xfId="0" applyFont="1" applyFill="1" applyBorder="1" applyAlignment="1">
      <alignment horizontal="center" vertical="center"/>
    </xf>
    <xf numFmtId="0" fontId="60" fillId="6" borderId="16" xfId="0" applyFont="1" applyFill="1" applyBorder="1" applyAlignment="1">
      <alignment horizontal="center" vertical="center"/>
    </xf>
    <xf numFmtId="1" fontId="60" fillId="6" borderId="16" xfId="0" applyNumberFormat="1" applyFont="1" applyFill="1" applyBorder="1" applyAlignment="1">
      <alignment horizontal="center" vertical="center"/>
    </xf>
    <xf numFmtId="0" fontId="69" fillId="6" borderId="16" xfId="0" applyFont="1" applyFill="1" applyBorder="1" applyAlignment="1">
      <alignment horizontal="center" vertical="center"/>
    </xf>
    <xf numFmtId="0" fontId="29" fillId="7" borderId="16" xfId="0" applyFont="1" applyFill="1" applyBorder="1" applyAlignment="1">
      <alignment horizontal="center" vertical="center"/>
    </xf>
    <xf numFmtId="0" fontId="58" fillId="6" borderId="16" xfId="0" applyFont="1" applyFill="1" applyBorder="1" applyAlignment="1">
      <alignment horizontal="center" vertical="center"/>
    </xf>
    <xf numFmtId="0" fontId="60" fillId="6" borderId="24" xfId="0" applyFont="1" applyFill="1" applyBorder="1" applyAlignment="1">
      <alignment horizontal="center" vertical="center"/>
    </xf>
    <xf numFmtId="16" fontId="29" fillId="6" borderId="24" xfId="0" applyNumberFormat="1" applyFont="1" applyFill="1" applyBorder="1" applyAlignment="1">
      <alignment horizontal="center" vertical="center"/>
    </xf>
    <xf numFmtId="0" fontId="59" fillId="6" borderId="16" xfId="1" applyFont="1" applyFill="1" applyBorder="1" applyAlignment="1" applyProtection="1">
      <alignment horizontal="center" vertical="center"/>
    </xf>
    <xf numFmtId="0" fontId="29" fillId="6" borderId="10" xfId="1" quotePrefix="1" applyFont="1" applyFill="1" applyBorder="1" applyAlignment="1" applyProtection="1">
      <alignment horizontal="center" vertical="center"/>
    </xf>
    <xf numFmtId="0" fontId="62" fillId="6" borderId="11" xfId="0" applyFont="1" applyFill="1" applyBorder="1" applyAlignment="1">
      <alignment horizontal="center" vertical="center"/>
    </xf>
    <xf numFmtId="0" fontId="62" fillId="6" borderId="12" xfId="0" applyFont="1" applyFill="1" applyBorder="1" applyAlignment="1">
      <alignment horizontal="center" vertical="center"/>
    </xf>
    <xf numFmtId="0" fontId="73" fillId="6" borderId="10" xfId="1" applyFont="1" applyFill="1" applyBorder="1" applyAlignment="1" applyProtection="1">
      <alignment horizontal="center" vertical="center"/>
    </xf>
    <xf numFmtId="0" fontId="29" fillId="8" borderId="10" xfId="0" applyFont="1" applyFill="1" applyBorder="1" applyAlignment="1">
      <alignment horizontal="center" vertical="center"/>
    </xf>
    <xf numFmtId="0" fontId="65" fillId="6" borderId="10" xfId="1" applyFont="1" applyFill="1" applyBorder="1" applyAlignment="1" applyProtection="1">
      <alignment horizontal="center" vertical="center"/>
    </xf>
    <xf numFmtId="0" fontId="29" fillId="14" borderId="16" xfId="0" applyFont="1" applyFill="1" applyBorder="1" applyAlignment="1">
      <alignment horizontal="center" vertical="center"/>
    </xf>
    <xf numFmtId="166" fontId="29" fillId="6" borderId="24" xfId="0" applyNumberFormat="1" applyFont="1" applyFill="1" applyBorder="1" applyAlignment="1">
      <alignment horizontal="center" vertical="center"/>
    </xf>
    <xf numFmtId="0" fontId="29" fillId="43" borderId="24"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10" xfId="0" applyNumberFormat="1" applyFont="1" applyFill="1" applyBorder="1" applyAlignment="1">
      <alignment horizontal="center" vertical="center"/>
    </xf>
    <xf numFmtId="0" fontId="59" fillId="6" borderId="10" xfId="0" applyFont="1" applyFill="1" applyBorder="1" applyAlignment="1">
      <alignment horizontal="center" vertical="center" wrapText="1"/>
    </xf>
    <xf numFmtId="0" fontId="59" fillId="8" borderId="10" xfId="0" applyFont="1" applyFill="1" applyBorder="1" applyAlignment="1">
      <alignment horizontal="center" vertical="center"/>
    </xf>
    <xf numFmtId="0" fontId="58" fillId="8" borderId="10" xfId="1" applyFont="1" applyFill="1" applyBorder="1" applyAlignment="1" applyProtection="1">
      <alignment horizontal="center" vertical="center"/>
    </xf>
    <xf numFmtId="1" fontId="60" fillId="8" borderId="10" xfId="0" applyNumberFormat="1" applyFont="1" applyFill="1" applyBorder="1" applyAlignment="1">
      <alignment horizontal="center" vertical="center"/>
    </xf>
    <xf numFmtId="1" fontId="29" fillId="8" borderId="10" xfId="0" applyNumberFormat="1" applyFont="1" applyFill="1" applyBorder="1" applyAlignment="1">
      <alignment horizontal="center" vertical="center"/>
    </xf>
    <xf numFmtId="0" fontId="63" fillId="8" borderId="10" xfId="0" applyNumberFormat="1" applyFont="1" applyFill="1" applyBorder="1" applyAlignment="1">
      <alignment horizontal="center" vertical="center"/>
    </xf>
    <xf numFmtId="14" fontId="29" fillId="6" borderId="10" xfId="0" applyNumberFormat="1" applyFont="1" applyFill="1" applyBorder="1" applyAlignment="1">
      <alignment horizontal="center" vertical="center"/>
    </xf>
    <xf numFmtId="0" fontId="74" fillId="6" borderId="10" xfId="0" applyFont="1" applyFill="1" applyBorder="1" applyAlignment="1">
      <alignment horizontal="center" vertical="center"/>
    </xf>
    <xf numFmtId="0" fontId="74" fillId="6" borderId="14" xfId="0" applyFont="1" applyFill="1" applyBorder="1" applyAlignment="1">
      <alignment horizontal="center" vertical="center"/>
    </xf>
    <xf numFmtId="0" fontId="58" fillId="6" borderId="10" xfId="1" applyFont="1" applyFill="1" applyBorder="1" applyAlignment="1" applyProtection="1">
      <alignment horizontal="center" vertical="center" wrapText="1"/>
    </xf>
    <xf numFmtId="165" fontId="74" fillId="6" borderId="10" xfId="0" applyNumberFormat="1" applyFont="1" applyFill="1" applyBorder="1" applyAlignment="1">
      <alignment horizontal="center" vertical="center"/>
    </xf>
    <xf numFmtId="1" fontId="74" fillId="6" borderId="10" xfId="0" applyNumberFormat="1" applyFont="1" applyFill="1" applyBorder="1" applyAlignment="1">
      <alignment horizontal="center" vertical="center"/>
    </xf>
    <xf numFmtId="0" fontId="29" fillId="25" borderId="10" xfId="0" applyFont="1" applyFill="1" applyBorder="1" applyAlignment="1">
      <alignment horizontal="center" vertical="center"/>
    </xf>
    <xf numFmtId="0" fontId="74" fillId="6" borderId="12" xfId="0" applyFont="1" applyFill="1" applyBorder="1" applyAlignment="1">
      <alignment horizontal="center" vertical="center"/>
    </xf>
    <xf numFmtId="0" fontId="62" fillId="6" borderId="17" xfId="0" applyFont="1" applyFill="1" applyBorder="1" applyAlignment="1">
      <alignment horizontal="center" vertical="center"/>
    </xf>
    <xf numFmtId="0" fontId="74" fillId="6" borderId="11" xfId="0" applyFont="1" applyFill="1" applyBorder="1" applyAlignment="1">
      <alignment horizontal="center" vertical="center"/>
    </xf>
    <xf numFmtId="0" fontId="29" fillId="6" borderId="10" xfId="0" quotePrefix="1" applyFont="1" applyFill="1" applyBorder="1" applyAlignment="1">
      <alignment vertical="center"/>
    </xf>
    <xf numFmtId="0" fontId="59" fillId="6" borderId="10" xfId="1" quotePrefix="1" applyFont="1" applyFill="1" applyBorder="1" applyAlignment="1" applyProtection="1">
      <alignment horizontal="center" vertical="center"/>
    </xf>
    <xf numFmtId="0" fontId="63" fillId="6" borderId="11" xfId="0" applyFont="1" applyFill="1" applyBorder="1" applyAlignment="1">
      <alignment horizontal="center" vertical="center"/>
    </xf>
    <xf numFmtId="0" fontId="29" fillId="11" borderId="10" xfId="0" applyFont="1" applyFill="1" applyBorder="1" applyAlignment="1">
      <alignment horizontal="center" vertical="center"/>
    </xf>
    <xf numFmtId="1" fontId="29" fillId="6" borderId="10" xfId="0" applyNumberFormat="1" applyFont="1" applyFill="1" applyBorder="1" applyAlignment="1">
      <alignment vertical="center"/>
    </xf>
    <xf numFmtId="0" fontId="29" fillId="6" borderId="14" xfId="0" applyFont="1" applyFill="1" applyBorder="1" applyAlignment="1">
      <alignment vertical="center"/>
    </xf>
    <xf numFmtId="9" fontId="29" fillId="6" borderId="10" xfId="0" applyNumberFormat="1" applyFont="1" applyFill="1" applyBorder="1" applyAlignment="1">
      <alignment horizontal="center" vertical="center"/>
    </xf>
    <xf numFmtId="0" fontId="29" fillId="9" borderId="10" xfId="0" applyFont="1" applyFill="1" applyBorder="1" applyAlignment="1">
      <alignment horizontal="center" vertical="center"/>
    </xf>
    <xf numFmtId="166" fontId="62" fillId="6" borderId="24" xfId="0" applyNumberFormat="1" applyFont="1" applyFill="1" applyBorder="1" applyAlignment="1">
      <alignment horizontal="center" vertical="center"/>
    </xf>
    <xf numFmtId="0" fontId="63" fillId="7" borderId="10" xfId="0" applyFont="1" applyFill="1" applyBorder="1" applyAlignment="1">
      <alignment horizontal="center" vertical="center"/>
    </xf>
    <xf numFmtId="0" fontId="73" fillId="6" borderId="10" xfId="0" applyFont="1" applyFill="1" applyBorder="1" applyAlignment="1">
      <alignment horizontal="center" vertical="center"/>
    </xf>
    <xf numFmtId="0" fontId="29" fillId="44" borderId="24" xfId="0" applyFont="1" applyFill="1" applyBorder="1" applyAlignment="1">
      <alignment horizontal="center" vertical="center"/>
    </xf>
    <xf numFmtId="49" fontId="59" fillId="6" borderId="10" xfId="0" applyNumberFormat="1" applyFont="1" applyFill="1" applyBorder="1" applyAlignment="1">
      <alignment horizontal="center" vertical="center"/>
    </xf>
    <xf numFmtId="49" fontId="65" fillId="6" borderId="10" xfId="0" applyNumberFormat="1" applyFont="1" applyFill="1" applyBorder="1" applyAlignment="1">
      <alignment horizontal="center" vertical="center"/>
    </xf>
    <xf numFmtId="14" fontId="62" fillId="6" borderId="10" xfId="0" applyNumberFormat="1" applyFont="1" applyFill="1" applyBorder="1" applyAlignment="1">
      <alignment horizontal="center" vertical="center"/>
    </xf>
    <xf numFmtId="0" fontId="29" fillId="6" borderId="10" xfId="2" applyFont="1" applyFill="1" applyBorder="1" applyAlignment="1">
      <alignment vertical="center"/>
    </xf>
    <xf numFmtId="0" fontId="62" fillId="13" borderId="10" xfId="0" applyFont="1" applyFill="1" applyBorder="1" applyAlignment="1">
      <alignment horizontal="center" vertical="center"/>
    </xf>
    <xf numFmtId="1" fontId="29" fillId="6" borderId="10" xfId="1" applyNumberFormat="1" applyFont="1" applyFill="1" applyBorder="1" applyAlignment="1" applyProtection="1">
      <alignment horizontal="center" vertical="center"/>
    </xf>
    <xf numFmtId="0" fontId="29" fillId="19" borderId="24" xfId="0" applyFont="1" applyFill="1" applyBorder="1" applyAlignment="1">
      <alignment horizontal="center" vertical="center"/>
    </xf>
    <xf numFmtId="15" fontId="59" fillId="6" borderId="10" xfId="0" applyNumberFormat="1" applyFont="1" applyFill="1" applyBorder="1" applyAlignment="1">
      <alignment horizontal="center" vertical="center"/>
    </xf>
    <xf numFmtId="15" fontId="58" fillId="6" borderId="10" xfId="1" applyNumberFormat="1" applyFont="1" applyFill="1" applyBorder="1" applyAlignment="1" applyProtection="1">
      <alignment horizontal="center" vertical="center"/>
    </xf>
    <xf numFmtId="15" fontId="29" fillId="6" borderId="10" xfId="1" applyNumberFormat="1" applyFont="1" applyFill="1" applyBorder="1" applyAlignment="1" applyProtection="1">
      <alignment horizontal="center" vertical="center"/>
    </xf>
    <xf numFmtId="15" fontId="58" fillId="6" borderId="16" xfId="1" applyNumberFormat="1" applyFont="1" applyFill="1" applyBorder="1" applyAlignment="1" applyProtection="1">
      <alignment horizontal="center" vertical="center"/>
    </xf>
    <xf numFmtId="49" fontId="29" fillId="6" borderId="14" xfId="0" applyNumberFormat="1" applyFont="1" applyFill="1" applyBorder="1" applyAlignment="1">
      <alignment horizontal="center" vertical="center"/>
    </xf>
    <xf numFmtId="49" fontId="63" fillId="6" borderId="10" xfId="0" applyNumberFormat="1" applyFont="1" applyFill="1" applyBorder="1" applyAlignment="1">
      <alignment horizontal="center" vertical="center"/>
    </xf>
    <xf numFmtId="164" fontId="29" fillId="6" borderId="10" xfId="0" applyNumberFormat="1" applyFont="1" applyFill="1" applyBorder="1" applyAlignment="1">
      <alignment horizontal="center" vertical="center"/>
    </xf>
    <xf numFmtId="164" fontId="29" fillId="7" borderId="10" xfId="0" applyNumberFormat="1" applyFont="1" applyFill="1" applyBorder="1" applyAlignment="1">
      <alignment horizontal="center" vertical="center"/>
    </xf>
    <xf numFmtId="164" fontId="59" fillId="6" borderId="10" xfId="0" applyNumberFormat="1" applyFont="1" applyFill="1" applyBorder="1" applyAlignment="1">
      <alignment horizontal="center" vertical="center"/>
    </xf>
    <xf numFmtId="1" fontId="64" fillId="6" borderId="10" xfId="0" applyNumberFormat="1" applyFont="1" applyFill="1" applyBorder="1" applyAlignment="1">
      <alignment horizontal="center" vertical="center"/>
    </xf>
    <xf numFmtId="0" fontId="29" fillId="26" borderId="10" xfId="0" applyFont="1" applyFill="1" applyBorder="1" applyAlignment="1">
      <alignment horizontal="center" vertical="center"/>
    </xf>
    <xf numFmtId="0" fontId="29" fillId="6" borderId="14" xfId="1" applyFont="1" applyFill="1" applyBorder="1" applyAlignment="1" applyProtection="1">
      <alignment horizontal="center" vertical="center"/>
    </xf>
    <xf numFmtId="0" fontId="29" fillId="8" borderId="16" xfId="0" applyFont="1" applyFill="1" applyBorder="1" applyAlignment="1">
      <alignment horizontal="center" vertical="center"/>
    </xf>
    <xf numFmtId="15" fontId="29" fillId="7" borderId="10" xfId="0" applyNumberFormat="1" applyFont="1" applyFill="1" applyBorder="1" applyAlignment="1">
      <alignment horizontal="center" vertical="center"/>
    </xf>
    <xf numFmtId="165" fontId="29" fillId="6" borderId="16" xfId="2" applyNumberFormat="1" applyFont="1" applyFill="1" applyBorder="1" applyAlignment="1">
      <alignment horizontal="center" vertical="center"/>
    </xf>
    <xf numFmtId="0" fontId="29" fillId="6" borderId="16" xfId="2" applyFont="1" applyFill="1" applyBorder="1" applyAlignment="1">
      <alignment horizontal="center" vertical="center"/>
    </xf>
    <xf numFmtId="0" fontId="29" fillId="6" borderId="11" xfId="2" applyFont="1" applyFill="1" applyBorder="1" applyAlignment="1">
      <alignment horizontal="center" vertical="center"/>
    </xf>
    <xf numFmtId="0" fontId="29" fillId="6" borderId="17" xfId="2" applyFont="1" applyFill="1" applyBorder="1" applyAlignment="1">
      <alignment horizontal="center" vertical="center"/>
    </xf>
    <xf numFmtId="0" fontId="29" fillId="20" borderId="16" xfId="2" applyFont="1" applyFill="1" applyBorder="1" applyAlignment="1">
      <alignment horizontal="center" vertical="center"/>
    </xf>
    <xf numFmtId="0" fontId="58" fillId="6" borderId="24" xfId="0" quotePrefix="1" applyFont="1" applyFill="1" applyBorder="1" applyAlignment="1">
      <alignment horizontal="center" vertical="center"/>
    </xf>
    <xf numFmtId="0" fontId="29" fillId="6" borderId="24" xfId="2" applyFont="1" applyFill="1" applyBorder="1" applyAlignment="1">
      <alignment horizontal="center" vertical="center"/>
    </xf>
    <xf numFmtId="165" fontId="29" fillId="6" borderId="24" xfId="2" applyNumberFormat="1" applyFont="1" applyFill="1" applyBorder="1" applyAlignment="1">
      <alignment horizontal="center" vertical="center"/>
    </xf>
    <xf numFmtId="0" fontId="63" fillId="6" borderId="24" xfId="2" applyFont="1" applyFill="1" applyBorder="1" applyAlignment="1">
      <alignment horizontal="center" vertical="center"/>
    </xf>
    <xf numFmtId="0" fontId="29" fillId="6" borderId="0" xfId="0" applyFont="1" applyFill="1" applyAlignment="1">
      <alignment horizontal="center" vertical="center"/>
    </xf>
    <xf numFmtId="0" fontId="29" fillId="9" borderId="24" xfId="0" applyFont="1" applyFill="1" applyBorder="1" applyAlignment="1">
      <alignment horizontal="center" vertical="center"/>
    </xf>
    <xf numFmtId="0" fontId="73" fillId="6" borderId="24" xfId="1" applyFont="1" applyFill="1" applyBorder="1" applyAlignment="1" applyProtection="1">
      <alignment horizontal="center" vertical="center"/>
    </xf>
    <xf numFmtId="0" fontId="30" fillId="4" borderId="0" xfId="0" applyFont="1" applyFill="1" applyAlignment="1">
      <alignment horizontal="center" vertical="center" wrapText="1"/>
    </xf>
    <xf numFmtId="0" fontId="73" fillId="6" borderId="16" xfId="1" applyFont="1" applyFill="1" applyBorder="1" applyAlignment="1" applyProtection="1">
      <alignment horizontal="center" vertical="center"/>
    </xf>
    <xf numFmtId="0" fontId="29" fillId="6" borderId="14" xfId="0" quotePrefix="1" applyFont="1" applyFill="1" applyBorder="1" applyAlignment="1">
      <alignment horizontal="center" vertical="center"/>
    </xf>
    <xf numFmtId="166" fontId="62" fillId="6" borderId="16" xfId="0" applyNumberFormat="1" applyFont="1" applyFill="1" applyBorder="1" applyAlignment="1">
      <alignment horizontal="center" vertical="center"/>
    </xf>
    <xf numFmtId="0" fontId="65" fillId="6" borderId="16" xfId="0" applyFont="1" applyFill="1" applyBorder="1" applyAlignment="1">
      <alignment horizontal="center" vertical="center"/>
    </xf>
    <xf numFmtId="0" fontId="58" fillId="7" borderId="10" xfId="1" applyFont="1" applyFill="1" applyBorder="1" applyAlignment="1" applyProtection="1">
      <alignment horizontal="center" vertical="center"/>
    </xf>
    <xf numFmtId="0" fontId="65" fillId="7" borderId="10" xfId="0" applyFont="1" applyFill="1" applyBorder="1" applyAlignment="1">
      <alignment horizontal="center" vertical="center"/>
    </xf>
    <xf numFmtId="0" fontId="29" fillId="8" borderId="24" xfId="0" applyFont="1" applyFill="1" applyBorder="1" applyAlignment="1">
      <alignment horizontal="center" vertical="center"/>
    </xf>
    <xf numFmtId="0" fontId="29" fillId="15" borderId="10" xfId="0" applyFont="1" applyFill="1" applyBorder="1" applyAlignment="1">
      <alignment horizontal="center" vertical="center"/>
    </xf>
    <xf numFmtId="1" fontId="77" fillId="6" borderId="10" xfId="1" applyNumberFormat="1" applyFont="1" applyFill="1" applyBorder="1" applyAlignment="1" applyProtection="1">
      <alignment horizontal="center" vertical="center"/>
    </xf>
    <xf numFmtId="1" fontId="78" fillId="6" borderId="10" xfId="1" applyNumberFormat="1" applyFont="1" applyFill="1" applyBorder="1" applyAlignment="1" applyProtection="1">
      <alignment horizontal="center" vertical="center"/>
    </xf>
    <xf numFmtId="1" fontId="58" fillId="6" borderId="10" xfId="1" applyNumberFormat="1" applyFont="1" applyFill="1" applyBorder="1" applyAlignment="1" applyProtection="1">
      <alignment horizontal="center" vertical="center"/>
    </xf>
    <xf numFmtId="165" fontId="61" fillId="4" borderId="0" xfId="0" applyNumberFormat="1" applyFont="1" applyFill="1" applyAlignment="1">
      <alignment horizontal="center" vertical="center" wrapText="1"/>
    </xf>
    <xf numFmtId="0" fontId="79" fillId="5" borderId="0" xfId="0" applyFont="1" applyFill="1" applyAlignment="1">
      <alignment horizontal="center" vertical="center" wrapText="1"/>
    </xf>
    <xf numFmtId="1" fontId="61" fillId="4" borderId="0" xfId="0" applyNumberFormat="1" applyFont="1" applyFill="1" applyAlignment="1">
      <alignment horizontal="center" vertical="center" wrapText="1"/>
    </xf>
    <xf numFmtId="0" fontId="80" fillId="4" borderId="0" xfId="0" applyFont="1" applyFill="1" applyAlignment="1">
      <alignment horizontal="center" vertical="center" wrapText="1"/>
    </xf>
    <xf numFmtId="0" fontId="29" fillId="0" borderId="0" xfId="0" applyFont="1" applyAlignment="1">
      <alignment horizontal="center" vertical="center"/>
    </xf>
    <xf numFmtId="165" fontId="29" fillId="0" borderId="0" xfId="0" applyNumberFormat="1" applyFont="1" applyAlignment="1">
      <alignment horizontal="center" vertical="center"/>
    </xf>
    <xf numFmtId="0" fontId="59" fillId="0" borderId="0" xfId="0" applyFont="1" applyFill="1" applyAlignment="1">
      <alignment horizontal="center" vertical="center"/>
    </xf>
    <xf numFmtId="1" fontId="29" fillId="0" borderId="0" xfId="0" applyNumberFormat="1" applyFont="1" applyAlignment="1">
      <alignment horizontal="center" vertical="center"/>
    </xf>
    <xf numFmtId="0" fontId="59" fillId="6" borderId="0" xfId="0" applyFont="1" applyFill="1" applyAlignment="1">
      <alignment horizontal="center" vertical="center"/>
    </xf>
    <xf numFmtId="0" fontId="61" fillId="4" borderId="36" xfId="0" applyFont="1" applyFill="1" applyBorder="1" applyAlignment="1">
      <alignment horizontal="center" vertical="center" wrapText="1"/>
    </xf>
    <xf numFmtId="0" fontId="61" fillId="4" borderId="17" xfId="0" applyFont="1" applyFill="1" applyBorder="1" applyAlignment="1">
      <alignment horizontal="center" vertical="center" wrapText="1"/>
    </xf>
    <xf numFmtId="49" fontId="29" fillId="5" borderId="17" xfId="0" applyNumberFormat="1" applyFont="1" applyFill="1" applyBorder="1" applyAlignment="1">
      <alignment horizontal="center" vertical="center"/>
    </xf>
    <xf numFmtId="0" fontId="61" fillId="5" borderId="17" xfId="0" applyFont="1" applyFill="1" applyBorder="1" applyAlignment="1">
      <alignment horizontal="center" vertical="center" wrapText="1"/>
    </xf>
    <xf numFmtId="0" fontId="61" fillId="4" borderId="17" xfId="2" applyFont="1" applyFill="1" applyBorder="1" applyAlignment="1">
      <alignment horizontal="center" vertical="center" wrapText="1"/>
    </xf>
    <xf numFmtId="0" fontId="81" fillId="6" borderId="10" xfId="0" applyFont="1" applyFill="1" applyBorder="1" applyAlignment="1">
      <alignment horizontal="center" vertical="center"/>
    </xf>
    <xf numFmtId="0" fontId="81" fillId="6" borderId="24" xfId="0" applyFont="1" applyFill="1" applyBorder="1" applyAlignment="1">
      <alignment horizontal="center" vertical="center"/>
    </xf>
    <xf numFmtId="1" fontId="62" fillId="6" borderId="24" xfId="0" applyNumberFormat="1" applyFont="1" applyFill="1" applyBorder="1" applyAlignment="1">
      <alignment horizontal="center" vertical="center"/>
    </xf>
    <xf numFmtId="0" fontId="4" fillId="5" borderId="37" xfId="0" applyFont="1" applyFill="1" applyBorder="1" applyAlignment="1">
      <alignment horizontal="center" wrapText="1"/>
    </xf>
    <xf numFmtId="0" fontId="62" fillId="6" borderId="24" xfId="0" applyNumberFormat="1" applyFont="1" applyFill="1" applyBorder="1" applyAlignment="1">
      <alignment horizontal="center" vertical="center"/>
    </xf>
    <xf numFmtId="0" fontId="58" fillId="6" borderId="10" xfId="1" quotePrefix="1" applyFont="1" applyFill="1" applyBorder="1" applyAlignment="1" applyProtection="1">
      <alignment horizontal="center" vertical="center"/>
    </xf>
    <xf numFmtId="0" fontId="58" fillId="6" borderId="10" xfId="0" applyFont="1" applyFill="1" applyBorder="1" applyAlignment="1">
      <alignment horizontal="center" vertical="center" wrapText="1"/>
    </xf>
    <xf numFmtId="0" fontId="58" fillId="7" borderId="24" xfId="0" applyFont="1" applyFill="1" applyBorder="1" applyAlignment="1">
      <alignment horizontal="center" vertical="center"/>
    </xf>
    <xf numFmtId="0" fontId="29" fillId="43" borderId="16" xfId="0" applyFont="1" applyFill="1" applyBorder="1" applyAlignment="1">
      <alignment horizontal="center"/>
    </xf>
    <xf numFmtId="49" fontId="62" fillId="6" borderId="24" xfId="0" applyNumberFormat="1" applyFont="1" applyFill="1" applyBorder="1" applyAlignment="1">
      <alignment horizontal="center" vertical="center"/>
    </xf>
    <xf numFmtId="0" fontId="17" fillId="6" borderId="18" xfId="0" applyFont="1" applyFill="1" applyBorder="1" applyAlignment="1">
      <alignment horizontal="center"/>
    </xf>
    <xf numFmtId="15" fontId="62" fillId="6" borderId="24" xfId="0" applyNumberFormat="1" applyFont="1" applyFill="1" applyBorder="1" applyAlignment="1">
      <alignment horizontal="center" vertical="center"/>
    </xf>
    <xf numFmtId="0" fontId="62" fillId="6" borderId="24" xfId="0" applyFont="1" applyFill="1" applyBorder="1" applyAlignment="1">
      <alignment vertical="center"/>
    </xf>
    <xf numFmtId="0" fontId="58" fillId="6" borderId="24" xfId="0" applyFont="1" applyFill="1" applyBorder="1" applyAlignment="1">
      <alignment horizontal="center" vertical="center" wrapText="1"/>
    </xf>
    <xf numFmtId="49" fontId="29" fillId="6" borderId="24" xfId="0" applyNumberFormat="1" applyFont="1" applyFill="1" applyBorder="1" applyAlignment="1">
      <alignment horizontal="center"/>
    </xf>
    <xf numFmtId="0" fontId="29" fillId="6" borderId="13" xfId="0" applyFont="1" applyFill="1" applyBorder="1" applyAlignment="1">
      <alignment horizontal="center" wrapText="1"/>
    </xf>
    <xf numFmtId="0" fontId="58" fillId="6" borderId="10" xfId="0" quotePrefix="1" applyFont="1" applyFill="1" applyBorder="1" applyAlignment="1">
      <alignment horizontal="center" vertical="center"/>
    </xf>
    <xf numFmtId="0" fontId="59" fillId="6" borderId="24" xfId="2" applyFont="1" applyFill="1" applyBorder="1" applyAlignment="1">
      <alignment horizontal="center" vertical="center"/>
    </xf>
    <xf numFmtId="0" fontId="63" fillId="6" borderId="24" xfId="1" applyFont="1" applyFill="1" applyBorder="1" applyAlignment="1" applyProtection="1">
      <alignment horizontal="center" vertical="center"/>
    </xf>
    <xf numFmtId="0" fontId="63" fillId="6" borderId="10" xfId="1" applyFont="1" applyFill="1" applyBorder="1" applyAlignment="1" applyProtection="1">
      <alignment horizontal="center" vertical="center"/>
    </xf>
    <xf numFmtId="0" fontId="87" fillId="6" borderId="10" xfId="0" applyFont="1" applyFill="1" applyBorder="1" applyAlignment="1">
      <alignment horizontal="center" vertical="center"/>
    </xf>
    <xf numFmtId="0" fontId="64" fillId="6" borderId="24" xfId="0" applyFont="1" applyFill="1" applyBorder="1" applyAlignment="1">
      <alignment horizontal="center" vertical="center"/>
    </xf>
    <xf numFmtId="0" fontId="29" fillId="6" borderId="24" xfId="1" quotePrefix="1" applyFont="1" applyFill="1" applyBorder="1" applyAlignment="1" applyProtection="1">
      <alignment horizontal="center" vertical="center"/>
    </xf>
    <xf numFmtId="0" fontId="63" fillId="6" borderId="16" xfId="0" applyFont="1" applyFill="1" applyBorder="1" applyAlignment="1">
      <alignment horizontal="center" vertical="center"/>
    </xf>
    <xf numFmtId="0" fontId="29" fillId="6" borderId="16" xfId="1" applyFont="1" applyFill="1" applyBorder="1" applyAlignment="1" applyProtection="1">
      <alignment horizontal="center" vertical="center"/>
    </xf>
    <xf numFmtId="0" fontId="63" fillId="6" borderId="10" xfId="0" quotePrefix="1" applyFont="1" applyFill="1" applyBorder="1" applyAlignment="1">
      <alignment horizontal="center" vertical="center"/>
    </xf>
    <xf numFmtId="0" fontId="84" fillId="6" borderId="10" xfId="0" applyFont="1" applyFill="1" applyBorder="1" applyAlignment="1">
      <alignment horizontal="center" vertical="center"/>
    </xf>
    <xf numFmtId="1" fontId="29" fillId="6" borderId="24" xfId="0" quotePrefix="1" applyNumberFormat="1" applyFont="1" applyFill="1" applyBorder="1" applyAlignment="1">
      <alignment horizontal="center" vertical="center"/>
    </xf>
    <xf numFmtId="0" fontId="29" fillId="20" borderId="24" xfId="0" applyFont="1" applyFill="1" applyBorder="1" applyAlignment="1">
      <alignment horizontal="center" vertical="center"/>
    </xf>
    <xf numFmtId="0" fontId="29" fillId="20" borderId="16" xfId="0" applyFont="1" applyFill="1" applyBorder="1" applyAlignment="1">
      <alignment horizontal="center" vertical="center"/>
    </xf>
    <xf numFmtId="0" fontId="31" fillId="6" borderId="15" xfId="0" applyFont="1" applyFill="1" applyBorder="1" applyAlignment="1">
      <alignment horizontal="center" vertical="center" wrapText="1"/>
    </xf>
    <xf numFmtId="15" fontId="29" fillId="6" borderId="24" xfId="1" applyNumberFormat="1" applyFont="1" applyFill="1" applyBorder="1" applyAlignment="1" applyProtection="1">
      <alignment horizontal="center" vertical="center"/>
    </xf>
    <xf numFmtId="15" fontId="59" fillId="6" borderId="24" xfId="0" applyNumberFormat="1" applyFont="1" applyFill="1" applyBorder="1" applyAlignment="1">
      <alignment horizontal="center" vertical="center"/>
    </xf>
    <xf numFmtId="0" fontId="29" fillId="6" borderId="15" xfId="0" applyFont="1" applyFill="1" applyBorder="1" applyAlignment="1">
      <alignment horizontal="center" wrapText="1"/>
    </xf>
    <xf numFmtId="0" fontId="29" fillId="6" borderId="13" xfId="0" applyFont="1" applyFill="1" applyBorder="1" applyAlignment="1">
      <alignment horizontal="center" wrapText="1"/>
    </xf>
    <xf numFmtId="0" fontId="29" fillId="6" borderId="38" xfId="0" applyFont="1" applyFill="1" applyBorder="1" applyAlignment="1">
      <alignment horizontal="center" wrapText="1"/>
    </xf>
    <xf numFmtId="0" fontId="29" fillId="6" borderId="17" xfId="0" applyFont="1" applyFill="1" applyBorder="1" applyAlignment="1">
      <alignment horizontal="center" vertical="center" wrapText="1"/>
    </xf>
    <xf numFmtId="0" fontId="29" fillId="6" borderId="13" xfId="0" applyFont="1" applyFill="1" applyBorder="1" applyAlignment="1">
      <alignment horizontal="center" wrapText="1"/>
    </xf>
    <xf numFmtId="0" fontId="5" fillId="4" borderId="0" xfId="0" applyFont="1" applyFill="1" applyAlignment="1">
      <alignment horizontal="center" wrapText="1"/>
    </xf>
    <xf numFmtId="0" fontId="74" fillId="6" borderId="16" xfId="0" applyFont="1" applyFill="1" applyBorder="1" applyAlignment="1">
      <alignment horizontal="center" vertical="center"/>
    </xf>
    <xf numFmtId="0" fontId="90" fillId="6" borderId="16" xfId="0" applyFont="1" applyFill="1" applyBorder="1" applyAlignment="1">
      <alignment horizontal="center" vertical="center"/>
    </xf>
    <xf numFmtId="0" fontId="91" fillId="6" borderId="24" xfId="0" applyFont="1" applyFill="1" applyBorder="1" applyAlignment="1">
      <alignment horizontal="center" vertical="center"/>
    </xf>
    <xf numFmtId="0" fontId="29" fillId="12" borderId="16" xfId="0" applyFont="1" applyFill="1" applyBorder="1" applyAlignment="1">
      <alignment horizontal="center"/>
    </xf>
    <xf numFmtId="0" fontId="77" fillId="6" borderId="24" xfId="0" applyFont="1" applyFill="1" applyBorder="1" applyAlignment="1">
      <alignment horizontal="center" vertical="center"/>
    </xf>
    <xf numFmtId="0" fontId="29" fillId="6" borderId="13" xfId="0" applyFont="1" applyFill="1" applyBorder="1" applyAlignment="1">
      <alignment horizontal="center" wrapText="1"/>
    </xf>
    <xf numFmtId="0" fontId="29" fillId="6" borderId="38" xfId="0" applyFont="1" applyFill="1" applyBorder="1" applyAlignment="1">
      <alignment horizontal="center" vertical="center" wrapText="1"/>
    </xf>
    <xf numFmtId="0" fontId="32" fillId="6" borderId="24" xfId="0" applyFont="1" applyFill="1" applyBorder="1" applyAlignment="1">
      <alignment horizontal="center"/>
    </xf>
    <xf numFmtId="0" fontId="29" fillId="6" borderId="38" xfId="0" applyFont="1" applyFill="1" applyBorder="1" applyAlignment="1">
      <alignment horizontal="center"/>
    </xf>
    <xf numFmtId="0" fontId="29" fillId="6" borderId="40" xfId="0" applyFont="1" applyFill="1" applyBorder="1" applyAlignment="1">
      <alignment horizontal="center" wrapText="1"/>
    </xf>
    <xf numFmtId="0" fontId="29" fillId="6" borderId="41" xfId="0" applyFont="1" applyFill="1" applyBorder="1" applyAlignment="1">
      <alignment horizontal="center"/>
    </xf>
    <xf numFmtId="0" fontId="29" fillId="6" borderId="42" xfId="0" applyFont="1" applyFill="1" applyBorder="1" applyAlignment="1">
      <alignment horizontal="center"/>
    </xf>
    <xf numFmtId="0" fontId="61" fillId="4" borderId="38" xfId="0" applyFont="1" applyFill="1" applyBorder="1" applyAlignment="1">
      <alignment horizontal="center" vertical="center" wrapText="1"/>
    </xf>
    <xf numFmtId="0" fontId="29" fillId="6" borderId="39" xfId="0" applyNumberFormat="1" applyFont="1" applyFill="1" applyBorder="1" applyAlignment="1">
      <alignment horizontal="center" vertical="center"/>
    </xf>
    <xf numFmtId="0" fontId="93" fillId="6" borderId="24" xfId="0" applyFont="1" applyFill="1" applyBorder="1" applyAlignment="1">
      <alignment horizontal="center" vertical="center"/>
    </xf>
    <xf numFmtId="0" fontId="29" fillId="6" borderId="39" xfId="0" applyFont="1" applyFill="1" applyBorder="1" applyAlignment="1">
      <alignment horizontal="center" vertical="center"/>
    </xf>
    <xf numFmtId="0" fontId="29" fillId="6" borderId="38" xfId="0" applyFont="1" applyFill="1" applyBorder="1" applyAlignment="1">
      <alignment horizontal="center" vertical="center"/>
    </xf>
    <xf numFmtId="0" fontId="3" fillId="6" borderId="18" xfId="0" applyFont="1" applyFill="1" applyBorder="1" applyAlignment="1">
      <alignment horizontal="center" vertical="center"/>
    </xf>
    <xf numFmtId="0" fontId="62" fillId="6" borderId="16" xfId="0" applyFont="1" applyFill="1" applyBorder="1" applyAlignment="1">
      <alignment horizontal="center" vertical="center"/>
    </xf>
    <xf numFmtId="17" fontId="29" fillId="6" borderId="24" xfId="2" applyNumberFormat="1" applyFont="1" applyFill="1" applyBorder="1" applyAlignment="1">
      <alignment horizontal="center" vertical="center"/>
    </xf>
    <xf numFmtId="44" fontId="62" fillId="6" borderId="24" xfId="59" applyFont="1" applyFill="1" applyBorder="1" applyAlignment="1">
      <alignment horizontal="center" vertical="center"/>
    </xf>
    <xf numFmtId="0" fontId="97" fillId="6" borderId="0" xfId="0" applyFont="1" applyFill="1"/>
    <xf numFmtId="0" fontId="98" fillId="6" borderId="24" xfId="1" applyFont="1" applyFill="1" applyBorder="1" applyAlignment="1" applyProtection="1">
      <alignment horizontal="center" vertical="center" wrapText="1"/>
    </xf>
    <xf numFmtId="0" fontId="97" fillId="6" borderId="0" xfId="0" applyFont="1" applyFill="1" applyAlignment="1">
      <alignment horizontal="center" vertical="center"/>
    </xf>
    <xf numFmtId="0" fontId="99" fillId="6" borderId="0" xfId="0" applyFont="1" applyFill="1" applyAlignment="1">
      <alignment horizontal="center" vertical="center"/>
    </xf>
    <xf numFmtId="0" fontId="99" fillId="6" borderId="24" xfId="0" applyFont="1" applyFill="1" applyBorder="1" applyAlignment="1">
      <alignment horizontal="center" vertical="center" wrapText="1"/>
    </xf>
    <xf numFmtId="0" fontId="97" fillId="6" borderId="24" xfId="0" applyFont="1" applyFill="1" applyBorder="1" applyAlignment="1">
      <alignment horizontal="center" vertical="center" wrapText="1"/>
    </xf>
    <xf numFmtId="0" fontId="96" fillId="6" borderId="0" xfId="0" applyFont="1" applyFill="1"/>
    <xf numFmtId="0" fontId="97" fillId="6" borderId="0" xfId="0" applyFont="1" applyFill="1" applyAlignment="1">
      <alignment vertical="center" wrapText="1"/>
    </xf>
    <xf numFmtId="0" fontId="97" fillId="6" borderId="24" xfId="0" applyFont="1" applyFill="1" applyBorder="1" applyAlignment="1">
      <alignment horizontal="center" vertical="center"/>
    </xf>
    <xf numFmtId="0" fontId="96" fillId="6" borderId="0" xfId="0" applyFont="1" applyFill="1" applyAlignment="1">
      <alignment horizontal="center" vertical="center"/>
    </xf>
    <xf numFmtId="0" fontId="5" fillId="4" borderId="0" xfId="0" applyFont="1" applyFill="1" applyAlignment="1">
      <alignment horizontal="center" wrapText="1"/>
    </xf>
    <xf numFmtId="0" fontId="21" fillId="4" borderId="0" xfId="0" applyFont="1" applyFill="1" applyAlignment="1">
      <alignment horizontal="center" wrapText="1"/>
    </xf>
    <xf numFmtId="0" fontId="24" fillId="4" borderId="0" xfId="0" applyFont="1" applyFill="1" applyBorder="1" applyAlignment="1">
      <alignment horizontal="center"/>
    </xf>
    <xf numFmtId="0" fontId="4" fillId="4" borderId="0" xfId="0" applyFont="1" applyFill="1" applyBorder="1" applyAlignment="1">
      <alignment horizontal="left"/>
    </xf>
    <xf numFmtId="0" fontId="62" fillId="6" borderId="16" xfId="0" applyFont="1" applyFill="1" applyBorder="1" applyAlignment="1">
      <alignment horizontal="center" vertical="center"/>
    </xf>
    <xf numFmtId="0" fontId="82" fillId="4" borderId="0" xfId="0" applyFont="1" applyFill="1" applyAlignment="1">
      <alignment horizontal="center" wrapText="1"/>
    </xf>
    <xf numFmtId="0" fontId="4" fillId="4" borderId="20" xfId="0" applyFont="1" applyFill="1" applyBorder="1" applyAlignment="1">
      <alignment horizontal="left"/>
    </xf>
    <xf numFmtId="0" fontId="4" fillId="4" borderId="26" xfId="0" applyFont="1" applyFill="1" applyBorder="1" applyAlignment="1">
      <alignment horizontal="center" wrapText="1"/>
    </xf>
    <xf numFmtId="0" fontId="25" fillId="6" borderId="21" xfId="0" applyFont="1" applyFill="1" applyBorder="1" applyAlignment="1">
      <alignment vertical="top" wrapText="1"/>
    </xf>
    <xf numFmtId="0" fontId="25" fillId="6" borderId="22" xfId="0" applyFont="1" applyFill="1" applyBorder="1" applyAlignment="1">
      <alignment vertical="top" wrapText="1"/>
    </xf>
    <xf numFmtId="0" fontId="25" fillId="6" borderId="23" xfId="0" applyFont="1" applyFill="1" applyBorder="1" applyAlignment="1">
      <alignment vertical="top" wrapText="1"/>
    </xf>
    <xf numFmtId="0" fontId="27" fillId="6" borderId="21" xfId="0" applyFont="1" applyFill="1" applyBorder="1" applyAlignment="1">
      <alignment vertical="top" wrapText="1"/>
    </xf>
    <xf numFmtId="0" fontId="27" fillId="6" borderId="22" xfId="0" applyFont="1" applyFill="1" applyBorder="1" applyAlignment="1">
      <alignment vertical="top" wrapText="1"/>
    </xf>
    <xf numFmtId="0" fontId="27" fillId="6" borderId="23" xfId="0" applyFont="1" applyFill="1" applyBorder="1" applyAlignment="1">
      <alignment vertical="top" wrapText="1"/>
    </xf>
    <xf numFmtId="0" fontId="3" fillId="6" borderId="21" xfId="0" applyFont="1" applyFill="1" applyBorder="1" applyAlignment="1">
      <alignment vertical="top" wrapText="1"/>
    </xf>
    <xf numFmtId="0" fontId="3" fillId="6" borderId="22" xfId="0" applyFont="1" applyFill="1" applyBorder="1" applyAlignment="1">
      <alignment vertical="top" wrapText="1"/>
    </xf>
    <xf numFmtId="0" fontId="3" fillId="6" borderId="23" xfId="0" applyFont="1" applyFill="1" applyBorder="1" applyAlignment="1">
      <alignment vertical="top" wrapText="1"/>
    </xf>
    <xf numFmtId="0" fontId="29" fillId="6" borderId="15" xfId="0" applyFont="1" applyFill="1" applyBorder="1" applyAlignment="1">
      <alignment horizontal="center" wrapText="1"/>
    </xf>
    <xf numFmtId="0" fontId="29" fillId="6" borderId="13" xfId="0" applyFont="1" applyFill="1" applyBorder="1" applyAlignment="1">
      <alignment horizontal="center" wrapText="1"/>
    </xf>
    <xf numFmtId="0" fontId="99" fillId="6" borderId="24" xfId="0" applyFont="1" applyFill="1" applyBorder="1" applyAlignment="1">
      <alignment horizontal="center" vertical="center" wrapText="1"/>
    </xf>
  </cellXfs>
  <cellStyles count="60">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2" xfId="52" xr:uid="{00000000-0005-0000-0000-00001B000000}"/>
    <cellStyle name="Currency" xfId="59" builtinId="4"/>
    <cellStyle name="Explanatory Text 2" xfId="34" xr:uid="{00000000-0005-0000-0000-00001C000000}"/>
    <cellStyle name="Good 2" xfId="35" xr:uid="{00000000-0005-0000-0000-00001D000000}"/>
    <cellStyle name="Heading 1 2" xfId="36" xr:uid="{00000000-0005-0000-0000-00001E000000}"/>
    <cellStyle name="Heading 2 2" xfId="37" xr:uid="{00000000-0005-0000-0000-00001F000000}"/>
    <cellStyle name="Heading 3 2" xfId="38" xr:uid="{00000000-0005-0000-0000-000020000000}"/>
    <cellStyle name="Heading 4 2" xfId="39" xr:uid="{00000000-0005-0000-0000-000021000000}"/>
    <cellStyle name="Hyperlink" xfId="1" builtinId="8"/>
    <cellStyle name="Hyperlink 2" xfId="5" xr:uid="{00000000-0005-0000-0000-000023000000}"/>
    <cellStyle name="Hyperlink 3" xfId="48" xr:uid="{00000000-0005-0000-0000-000024000000}"/>
    <cellStyle name="Hyperlink 3 2" xfId="55" xr:uid="{00000000-0005-0000-0000-000025000000}"/>
    <cellStyle name="Input 2" xfId="40" xr:uid="{00000000-0005-0000-0000-000026000000}"/>
    <cellStyle name="Linked Cell 2" xfId="41" xr:uid="{00000000-0005-0000-0000-000027000000}"/>
    <cellStyle name="Neutral 2" xfId="42" xr:uid="{00000000-0005-0000-0000-000028000000}"/>
    <cellStyle name="Normal" xfId="0" builtinId="0"/>
    <cellStyle name="Normal 10" xfId="58" xr:uid="{00000000-0005-0000-0000-00002A000000}"/>
    <cellStyle name="Normal 2" xfId="2" xr:uid="{00000000-0005-0000-0000-00002B000000}"/>
    <cellStyle name="Normal 3" xfId="3" xr:uid="{00000000-0005-0000-0000-00002C000000}"/>
    <cellStyle name="Normal 4" xfId="4" xr:uid="{00000000-0005-0000-0000-00002D000000}"/>
    <cellStyle name="Normal 4 2" xfId="51" xr:uid="{00000000-0005-0000-0000-00002E000000}"/>
    <cellStyle name="Normal 5" xfId="6" xr:uid="{00000000-0005-0000-0000-00002F000000}"/>
    <cellStyle name="Normal 5 2" xfId="53" xr:uid="{00000000-0005-0000-0000-000030000000}"/>
    <cellStyle name="Normal 6" xfId="50" xr:uid="{00000000-0005-0000-0000-000031000000}"/>
    <cellStyle name="Normal 7" xfId="49" xr:uid="{00000000-0005-0000-0000-000032000000}"/>
    <cellStyle name="Normal 8" xfId="56" xr:uid="{00000000-0005-0000-0000-000033000000}"/>
    <cellStyle name="Normal 9" xfId="57" xr:uid="{00000000-0005-0000-0000-000034000000}"/>
    <cellStyle name="Note 2" xfId="43" xr:uid="{00000000-0005-0000-0000-000035000000}"/>
    <cellStyle name="Note 2 2" xfId="54" xr:uid="{00000000-0005-0000-0000-000036000000}"/>
    <cellStyle name="Output 2" xfId="44" xr:uid="{00000000-0005-0000-0000-000037000000}"/>
    <cellStyle name="Title 2" xfId="45" xr:uid="{00000000-0005-0000-0000-000038000000}"/>
    <cellStyle name="Total 2" xfId="46" xr:uid="{00000000-0005-0000-0000-000039000000}"/>
    <cellStyle name="Warning Text 2" xfId="47" xr:uid="{00000000-0005-0000-0000-00003A000000}"/>
  </cellStyles>
  <dxfs count="28">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00"/>
      <color rgb="FF8E7CC3"/>
      <color rgb="FFCFE2F3"/>
      <color rgb="FFD9EAD3"/>
      <color rgb="FFC5D9F1"/>
      <color rgb="FFCC00FF"/>
      <color rgb="FFFF99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AppData/Roaming/Microsoft/AppData/Roaming/Microsoft/Excel/ASL/AppData/Roaming/Microsoft/AppData/Roaming/Microsoft/Excel/Lone%20Canuck/Leibstandarte/LSSAH5.PDF" TargetMode="External"/><Relationship Id="rId2" Type="http://schemas.openxmlformats.org/officeDocument/2006/relationships/hyperlink" Target="../../../AppData/AppData/Roaming/Microsoft/AppData/Roaming/Microsoft/Excel/ASL/AppData/Local/Microsoft/Windows/Temporary%20Internet%20Files/Content.IE5/G9DJZQUX/On%20All%20Fronts/OAF50.PDF" TargetMode="External"/><Relationship Id="rId1" Type="http://schemas.openxmlformats.org/officeDocument/2006/relationships/hyperlink" Target="../../../AppData/AppData/Roaming/Microsoft/AppData/Roaming/Microsoft/Excel/ASL/AppData/Local/Microsoft/Windows/Temporary%20Internet%20Files/Content.IE5/G9DJZQUX/Critical%20Hit/Berlin%20Fall%20of%20the%203rd%20Reich/Berlin2/CH%20Berlin2%20TL.PDF" TargetMode="External"/><Relationship Id="rId5" Type="http://schemas.openxmlformats.org/officeDocument/2006/relationships/printerSettings" Target="../printerSettings/printerSettings1.bin"/><Relationship Id="rId4" Type="http://schemas.openxmlformats.org/officeDocument/2006/relationships/hyperlink" Target="../../../AppData/AppData/Roaming/Microsoft/AppData/Roaming/Microsoft/Excel/ASL/AppData/Roaming/Microsoft/AppData/Roaming/Microsoft/Excel/Lone%20Canuck/Leibstandarte/LSSAH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AppData/AppData/Roaming/Microsoft/AppData/Roaming/Microsoft/Excel/ASL/AppData/Roaming/Microsoft/AppData/Local/Microsoft/Windows/Temporary%20Internet%20Files/Content.IE5/G9DJZQUX/TMB/TMB%20CC1-eng.PDF" TargetMode="External"/><Relationship Id="rId21" Type="http://schemas.openxmlformats.org/officeDocument/2006/relationships/hyperlink" Target="../../../AppData/AppData/Roaming/Microsoft/AppData/Roaming/Microsoft/Excel/ASL/AppData/Local/Microsoft/Windows/Temporary%20Internet%20Files/Content.IE5/G9DJZQUX/Le%20Franc-Tireur/LFT%20Mag/LFT09.PDF" TargetMode="External"/><Relationship Id="rId170" Type="http://schemas.openxmlformats.org/officeDocument/2006/relationships/hyperlink" Target="../../../AppData/AppData/Roaming/Microsoft/AppData/Roaming/Microsoft/Excel/ASL/AppData/Local/Microsoft/Windows/Temporary%20Internet%20Files/Content.IE5/G9DJZQUX/Vae%20Victis/VV42_lg.PDF" TargetMode="External"/><Relationship Id="rId268" Type="http://schemas.openxmlformats.org/officeDocument/2006/relationships/hyperlink" Target="../../../AppData/AppData/Roaming/Microsoft/AppData/Roaming/Microsoft/Excel/ASL/AppData/Local/Microsoft/Windows/Temporary%20Internet%20Files/Content.IE5/G9DJZQUX/ASL%20on%20the%20Internet/JdS%20IDRAC%20TT1%20Take%20the%20Chance.pdf" TargetMode="External"/><Relationship Id="rId475" Type="http://schemas.openxmlformats.org/officeDocument/2006/relationships/hyperlink" Target="../../../AppData/AppData/Roaming/Microsoft/AppData/Roaming/Microsoft/Excel/ASL/AppData/Local/Microsoft/Windows/Temporary%20Internet%20Files/Content.IE5/ASL%20Maps%20&amp;%20Overlays/HASL/TPP/HASL%20SMP%20Midway.pdf" TargetMode="External"/><Relationship Id="rId682" Type="http://schemas.openxmlformats.org/officeDocument/2006/relationships/hyperlink" Target="../../../AppData/AppData/Roaming/Microsoft/AppData/Roaming/Microsoft/Excel/ASL/AppData/Roaming/Microsoft/AppData/Roaming/Microsoft/Excel/Le%20Franc-Tireur/FT%20PP%205%20Today%20We%20Take%20Hyeres.pdf" TargetMode="External"/><Relationship Id="rId128" Type="http://schemas.openxmlformats.org/officeDocument/2006/relationships/hyperlink" Target="../../../AppData/AppData/Roaming/Microsoft/AppData/Roaming/Microsoft/Excel/ASL/AppData/Local/Microsoft/Windows/Temporary%20Internet%20Files/Content.IE5/G9DJZQUX/ASL%20on%20the%20Internet/Gamesquad.com/GS%20Logo.pdf" TargetMode="External"/><Relationship Id="rId335" Type="http://schemas.openxmlformats.org/officeDocument/2006/relationships/hyperlink" Target="../../../AppData/AppData/Roaming/Microsoft/AppData/Roaming/Microsoft/Excel/ASL/AppData/Local/Microsoft/Windows/Temporary%20Internet%20Files/Content.IE5/G9DJZQUX/AH%20&amp;%20Hasbro-MMP/Starter%20Kit/ASLSK%20EP/ASLSK-EP1.PDF" TargetMode="External"/><Relationship Id="rId542" Type="http://schemas.openxmlformats.org/officeDocument/2006/relationships/hyperlink" Target="../../../AppData/AppData/Roaming/Microsoft/AppData/Roaming/Microsoft/Excel/ASL/AppData/Roaming/Microsoft/AppData/Local/Microsoft/Windows/Temporary%20Internet%20Files/Content.IE5/G9DJZQUX/Tactiques/Tactiques_13.pdf" TargetMode="External"/><Relationship Id="rId987" Type="http://schemas.openxmlformats.org/officeDocument/2006/relationships/hyperlink" Target="../../../AppData/AppData/Roaming/Microsoft/AppData/Roaming/Microsoft/Excel/ASL/AppData/Roaming/Microsoft/AppData/Local/Microsoft/Windows/Temporary%20Internet%20Files/Content.IE5/G9DJZQUX/Critical%20Hit/CH%20Magazine/CH2%20Retro.PDF" TargetMode="External"/><Relationship Id="rId1172" Type="http://schemas.openxmlformats.org/officeDocument/2006/relationships/hyperlink" Target="../../../AppData/AppData/Roaming/Microsoft/AppData/Roaming/Microsoft/Excel/ASL/AppData/Roaming/Microsoft/AppData/Local/Microsoft/Windows/Temporary%20Internet%20Files/Content.IE5/G9DJZQUX/Critical%20Hit/PdH/CH%20PdH%202nd%20Ed.PDF" TargetMode="External"/><Relationship Id="rId402" Type="http://schemas.openxmlformats.org/officeDocument/2006/relationships/hyperlink" Target="../../../AppData/AppData/Roaming/Microsoft/AppData/Roaming/Microsoft/Excel/ASL/AppData/Local/Microsoft/Windows/Temporary%20Internet%20Files/Content.IE5/G9DJZQUX/ASLOK/ASLOK-08.PDF" TargetMode="External"/><Relationship Id="rId847" Type="http://schemas.openxmlformats.org/officeDocument/2006/relationships/hyperlink" Target="../../../AppData/AppData/Roaming/Microsoft/AppData/Roaming/Microsoft/Excel/ASL/AppData/Roaming/Microsoft/AppData/Roaming/Microsoft/Excel/Critical%20Hit/CH%20Magazine/CH045.PDF" TargetMode="External"/><Relationship Id="rId1032" Type="http://schemas.openxmlformats.org/officeDocument/2006/relationships/hyperlink" Target="../../../AppData/AppData/Roaming/Microsoft/AppData/Roaming/Microsoft/Excel/ASL/AppData/Roaming/Microsoft/AppData/Roaming/Microsoft/Excel/Critical%20Hit/CH%20Euro-Pack/CH%20EP-15.PDF" TargetMode="External"/><Relationship Id="rId1477" Type="http://schemas.openxmlformats.org/officeDocument/2006/relationships/hyperlink" Target="../../../AppData/AppData/Roaming/Microsoft/AppData/Roaming/Microsoft/Excel/ASL/AppData/Roaming/Microsoft/AppData/Roaming/Microsoft/Excel/Heat%20of%20Battle/SS/HoB%20FF-08.PDF" TargetMode="External"/><Relationship Id="rId1684" Type="http://schemas.openxmlformats.org/officeDocument/2006/relationships/hyperlink" Target="../../../AppData/AppData/Roaming/Microsoft/AppData/Roaming/Microsoft/Excel/ASL/AppData/Roaming/Microsoft/AppData/Roaming/Microsoft/Excel/Critical%20Hit/Berlin%20Fall%20of%20the%203rd%20Reich/Berlin2/CH-TL004.PDF" TargetMode="External"/><Relationship Id="rId707" Type="http://schemas.openxmlformats.org/officeDocument/2006/relationships/hyperlink" Target="../../../AppData/AppData/Roaming/Microsoft/AppData/Roaming/Microsoft/Excel/ASL/AppData/Roaming/Microsoft/AppData/Roaming/Microsoft/Excel/ASL%20on%20the%20Internet/Gamesquad.com/GameSquad.com%20JDJ1.1%20Retaking%20Vierville%20(Board%2012).pdf" TargetMode="External"/><Relationship Id="rId914" Type="http://schemas.openxmlformats.org/officeDocument/2006/relationships/hyperlink" Target="../../../AppData/AppData/Roaming/Microsoft/AppData/Roaming/Microsoft/Excel/ASL/AppData/Roaming/Microsoft/AppData/Roaming/Microsoft/Excel/Critical%20Hit/Platoon%20Leader/CH%20PL%20J1.PDF" TargetMode="External"/><Relationship Id="rId1337" Type="http://schemas.openxmlformats.org/officeDocument/2006/relationships/hyperlink" Target="../../../AppData/AppData/Roaming/Microsoft/AppData/Roaming/Microsoft/Excel/ASL/AppData/Roaming/Microsoft/AppData/Roaming/Microsoft/Excel/ASLUG/ASLUG%2012.PDF" TargetMode="External"/><Relationship Id="rId1544" Type="http://schemas.openxmlformats.org/officeDocument/2006/relationships/hyperlink" Target="../../../AppData/AppData/Roaming/Microsoft/AppData/Roaming/Microsoft/Excel/ASL/AppData/Roaming/Microsoft/AppData/Local/Microsoft/Windows/Temporary%20Internet%20Files/Content.IE5/ASL%20Zines/OAF/On%20All%20Fronts%20Issue%2048.pdf" TargetMode="External"/><Relationship Id="rId43" Type="http://schemas.openxmlformats.org/officeDocument/2006/relationships/hyperlink" Target="../../../AppData/AppData/Roaming/Microsoft/AppData/Roaming/Microsoft/Excel/ASL/AppData/Local/Microsoft/Windows/Temporary%20Internet%20Files/Content.IE5/G9DJZQUX/Heat%20of%20Battle/Recon%20By%20Fire/RBF%204.PDF" TargetMode="External"/><Relationship Id="rId1404" Type="http://schemas.openxmlformats.org/officeDocument/2006/relationships/hyperlink" Target="../../../AppData/AppData/Roaming/Microsoft/AppData/Roaming/Microsoft/Excel/ASL/AppData/Roaming/Microsoft/AppData/Roaming/Microsoft/Excel/Front%20Line/BdF-9.PDF" TargetMode="External"/><Relationship Id="rId1611" Type="http://schemas.openxmlformats.org/officeDocument/2006/relationships/hyperlink" Target="../../../AppData/AppData/Roaming/Microsoft/AppData/Roaming/Microsoft/Excel/ASL/AppData/Roaming/Microsoft/AppData/Local/Microsoft/Windows/Temporary%20Internet%20Files/Content.IE5/ASL%20Zines/OAF/On%20All%20Fronts%20Issue%20110.pdf" TargetMode="External"/><Relationship Id="rId192" Type="http://schemas.openxmlformats.org/officeDocument/2006/relationships/hyperlink" Target="../../../AppData/AppData/Roaming/Microsoft/AppData/Roaming/Microsoft/Excel/ASL/AppData/Local/Microsoft/Windows/Temporary%20Internet%20Files/Content.IE5/G9DJZQUX/Journal%20du%20Stratege/jds39.PDF" TargetMode="External"/><Relationship Id="rId1709" Type="http://schemas.openxmlformats.org/officeDocument/2006/relationships/hyperlink" Target="../../../AppData/AppData/Roaming/Microsoft/AppData/Roaming/Microsoft/Excel/ASL/AppData/Roaming/Microsoft/AppData/Roaming/Microsoft/Excel/Lone%20Canuck/Leibstandarte/LSSAH5.PDF" TargetMode="External"/><Relationship Id="rId497" Type="http://schemas.openxmlformats.org/officeDocument/2006/relationships/hyperlink" Target="../../../AppData/AppData/Roaming/Microsoft/AppData/Roaming/Microsoft/Excel/ASL/AppData/Local/Microsoft/Windows/Temporary%20Internet%20Files/Content.IE5/G9DJZQUX/Vae%20Victis/VV108_lg.PDF" TargetMode="External"/><Relationship Id="rId357" Type="http://schemas.openxmlformats.org/officeDocument/2006/relationships/hyperlink" Target="../../../AppData/AppData/Roaming/Microsoft/AppData/Roaming/Microsoft/Excel/ASL/AppData/Local/Microsoft/Windows/Temporary%20Internet%20Files/Content.IE5/G9DJZQUX/Battles/Battles-04.PDF" TargetMode="External"/><Relationship Id="rId1194" Type="http://schemas.openxmlformats.org/officeDocument/2006/relationships/hyperlink" Target="../../../AppData/AppData/Roaming/Microsoft/AppData/Roaming/Microsoft/Excel/ASL/AppData/Roaming/Microsoft/AppData/Roaming/Microsoft/Excel/Critical%20Hit/CH%20Magazine/CH084.PDF" TargetMode="External"/><Relationship Id="rId217" Type="http://schemas.openxmlformats.org/officeDocument/2006/relationships/hyperlink" Target="../../../AppData/AppData/Roaming/Microsoft/AppData/Roaming/Microsoft/Excel/ASL/AppData/Local/Microsoft/Windows/Temporary%20Internet%20Files/Content.IE5/G9DJZQUX/AH%20&amp;%20Hasbro-MMP/HASL%20KGP/AH%20KGP2.PDF" TargetMode="External"/><Relationship Id="rId564" Type="http://schemas.openxmlformats.org/officeDocument/2006/relationships/hyperlink" Target="../../../AppData/AppData/Roaming/Microsoft/AppData/Roaming/Microsoft/Excel/ASL/AppData/Roaming/Microsoft/AppData/Local/Microsoft/Windows/Temporary%20Internet%20Files/Content.IE5/G9DJZQUX/Tactiques/Tactiques_37.pdf" TargetMode="External"/><Relationship Id="rId771" Type="http://schemas.openxmlformats.org/officeDocument/2006/relationships/hyperlink" Target="../../../AppData/AppData/Roaming/Microsoft/AppData/Roaming/Microsoft/Excel/ASL/AppData/Roaming/Microsoft/AppData/Roaming/Microsoft/Excel/Critical%20Hit/BtB/CH%20Bocage-002.pdf" TargetMode="External"/><Relationship Id="rId869" Type="http://schemas.openxmlformats.org/officeDocument/2006/relationships/hyperlink" Target="../../../AppData/AppData/Roaming/Microsoft/AppData/Roaming/Microsoft/Excel/ASL/AppData/Roaming/Microsoft/AppData/Roaming/Microsoft/Excel/Critical%20Hit/CH%20Magazine/CH091.PDF" TargetMode="External"/><Relationship Id="rId1499" Type="http://schemas.openxmlformats.org/officeDocument/2006/relationships/hyperlink" Target="../../../AppData/AppData/Roaming/Microsoft/AppData/Roaming/Microsoft/Excel/ASL/AppData/Roaming/Microsoft/AppData/Roaming/Microsoft/Excel/In%20Contact/IC-008.pdf" TargetMode="External"/><Relationship Id="rId424" Type="http://schemas.openxmlformats.org/officeDocument/2006/relationships/hyperlink" Target="../../../AppData/AppData/Roaming/Microsoft/AppData/Roaming/Microsoft/Excel/ASL/AppData/Local/Microsoft/Windows/Temporary%20Internet%20Files/Content.IE5/G9DJZQUX/Critical%20Hit/All%20American/CH%20AAGG.pdf" TargetMode="External"/><Relationship Id="rId631" Type="http://schemas.openxmlformats.org/officeDocument/2006/relationships/hyperlink" Target="../../../AppData/AppData/Roaming/Microsoft/AppData/Roaming/Microsoft/Excel/ASL/AppData/Roaming/Microsoft/AppData/Local/Microsoft/Windows/Temporary%20Internet%20Files/Content.IE5/G9DJZQUX/AH%20&amp;%20Hasbro-MMP/The%20General/Gen28-6.PDF" TargetMode="External"/><Relationship Id="rId729" Type="http://schemas.openxmlformats.org/officeDocument/2006/relationships/hyperlink" Target="../../../AppData/AppData/Roaming/Microsoft/AppData/Roaming/Microsoft/Excel/ASL/AppData/Roaming/Microsoft/AppData/Roaming/Microsoft/Excel/Critical%20Hit/Airborne%20Stand/CH%20ABS-10.PDF" TargetMode="External"/><Relationship Id="rId1054" Type="http://schemas.openxmlformats.org/officeDocument/2006/relationships/hyperlink" Target="../../../AppData/AppData/Roaming/Microsoft/AppData/Roaming/Microsoft/Excel/ASL/AppData/Roaming/Microsoft/AppData/Roaming/Microsoft/Excel/Critical%20Hit/Gembloux/CH%20GTF-03.PDF" TargetMode="External"/><Relationship Id="rId1261" Type="http://schemas.openxmlformats.org/officeDocument/2006/relationships/hyperlink" Target="../../../AppData/AppData/Roaming/Microsoft/AppData/Roaming/Microsoft/Excel/ASL/AppData/Roaming/Microsoft/AppData/Roaming/Microsoft/Excel/Dagger%20Rout%20Report/Rout%20Report%20Z-014.pdf" TargetMode="External"/><Relationship Id="rId1359" Type="http://schemas.openxmlformats.org/officeDocument/2006/relationships/hyperlink" Target="../../../AppData/AppData/Roaming/Microsoft/AppData/Roaming/Microsoft/Excel/ASL/AppData/Roaming/Microsoft/AppData/Roaming/Microsoft/Excel/Friendly%20Fire/FrF007.pdf" TargetMode="External"/><Relationship Id="rId936" Type="http://schemas.openxmlformats.org/officeDocument/2006/relationships/hyperlink" Target="../../../AppData/AppData/Roaming/Microsoft/AppData/Roaming/Microsoft/Excel/ASL/AppData/Roaming/Microsoft/AppData/Roaming/Microsoft/Excel/Critical%20Hit/CH%20Magazine/CH166.PDF" TargetMode="External"/><Relationship Id="rId1121" Type="http://schemas.openxmlformats.org/officeDocument/2006/relationships/hyperlink" Target="../../../AppData/AppData/Roaming/Microsoft/AppData/Roaming/Microsoft/Excel/ASL/AppData/Roaming/Microsoft/AppData/Roaming/Microsoft/Excel/Critical%20Hit/CH%20On%20All%20Fronts/CH%20OAF-05.PDF" TargetMode="External"/><Relationship Id="rId1219" Type="http://schemas.openxmlformats.org/officeDocument/2006/relationships/hyperlink" Target="../../../AppData/AppData/Roaming/Microsoft/AppData/Roaming/Microsoft/Excel/ASL/AppData/Roaming/Microsoft/AppData/Roaming/Microsoft/Excel/Critical%20Hit/BotB/CH%20SFC-01.PDF" TargetMode="External"/><Relationship Id="rId1566" Type="http://schemas.openxmlformats.org/officeDocument/2006/relationships/hyperlink" Target="../../../AppData/AppData/Roaming/Microsoft/AppData/Roaming/Microsoft/Excel/ASL/AppData/Roaming/Microsoft/AppData/Local/Microsoft/Windows/Temporary%20Internet%20Files/Content.IE5/ASL%20Zines/OAF/On%20All%20Fronts%20Issue%2074.pdf" TargetMode="External"/><Relationship Id="rId65" Type="http://schemas.openxmlformats.org/officeDocument/2006/relationships/hyperlink" Target="../../../AppData/AppData/Roaming/Microsoft/AppData/Roaming/Microsoft/Excel/ASL/AppData/Local/Microsoft/Windows/Temporary%20Internet%20Files/Content.IE5/G9DJZQUX/AH%20&amp;%20Hasbro-MMP/MMP%20Operations/Ops%20Spec%201.PDF" TargetMode="External"/><Relationship Id="rId1426" Type="http://schemas.openxmlformats.org/officeDocument/2006/relationships/hyperlink" Target="../../../AppData/AppData/Roaming/Microsoft/AppData/Roaming/Microsoft/Excel/ASL/AppData/Roaming/Microsoft/AppData/Roaming/Microsoft/Excel/Grenadier/G10%20GRE4.pdf" TargetMode="External"/><Relationship Id="rId1633" Type="http://schemas.openxmlformats.org/officeDocument/2006/relationships/hyperlink" Target="../../../AppData/AppData/Roaming/Microsoft/AppData/Roaming/Microsoft/Excel/ASL/AppData/Roaming/Microsoft/AppData/Roaming/Microsoft/Excel/Critical%20Hit/Roman%20Glory/CH%20RG-3.PDF" TargetMode="External"/><Relationship Id="rId1700" Type="http://schemas.openxmlformats.org/officeDocument/2006/relationships/hyperlink" Target="../../../AppData/AppData/Roaming/Microsoft/AppData/Roaming/Microsoft/Excel/ASL/AppData/Local/Microsoft/Windows/Temporary%20Internet%20Files/Content.IE5/G9DJZQUX/Critical%20Hit/GG/CH%20GG.pdf" TargetMode="External"/><Relationship Id="rId281" Type="http://schemas.openxmlformats.org/officeDocument/2006/relationships/hyperlink" Target="../../../AppData/AppData/Roaming/Microsoft/AppData/Roaming/Microsoft/Excel/ASL/AppData/Local/Microsoft/Windows/Temporary%20Internet%20Files/Content.IE5/G9DJZQUX/East%20Side%20Gamers/Zombie%20Pak/ESG%20ZP.PDF" TargetMode="External"/><Relationship Id="rId141" Type="http://schemas.openxmlformats.org/officeDocument/2006/relationships/hyperlink" Target="../../../AppData/AppData/Roaming/Microsoft/AppData/Roaming/Microsoft/Excel/ASL/AppData/Local/Microsoft/Windows/Temporary%20Internet%20Files/Content.IE5/G9DJZQUX/Kansas%20City%20Irregulars/KCI%20MM07.PDF" TargetMode="External"/><Relationship Id="rId379" Type="http://schemas.openxmlformats.org/officeDocument/2006/relationships/hyperlink" Target="../../../AppData/AppData/Roaming/Microsoft/AppData/Roaming/Microsoft/Excel/ASL/AppData/Local/Microsoft/Windows/Temporary%20Internet%20Files/Content.IE5/G9DJZQUX/Critical%20Hit/AK/CH%20AK06.pdf" TargetMode="External"/><Relationship Id="rId586" Type="http://schemas.openxmlformats.org/officeDocument/2006/relationships/hyperlink" Target="../../../AppData/AppData/Roaming/Microsoft/AppData/Roaming/Microsoft/Excel/ASL/AppData/Roaming/Microsoft/AppData/Local/Microsoft/Windows/Temporary%20Internet%20Files/Content.IE5/G9DJZQUX/AH%20&amp;%20Hasbro-MMP/AH%20Annuals/AH%20A93a.PDF" TargetMode="External"/><Relationship Id="rId793" Type="http://schemas.openxmlformats.org/officeDocument/2006/relationships/hyperlink" Target="../../../AppData/AppData/Roaming/Microsoft/AppData/Roaming/Microsoft/Excel/ASL/AppData/Roaming/Microsoft/AppData/Roaming/Microsoft/Excel/Critical%20Hit/CH%20Magazine/CH024v0.PDF" TargetMode="External"/><Relationship Id="rId7" Type="http://schemas.openxmlformats.org/officeDocument/2006/relationships/hyperlink" Target="../../../AppData/AppData/Roaming/Microsoft/AppData/Roaming/Microsoft/Excel/ASL/AppData/Local/Microsoft/Windows/Temporary%20Internet%20Files/Content.IE5/G9DJZQUX/Critical%20Hit/Leatherneck/CH%20LN1.PDF" TargetMode="External"/><Relationship Id="rId239" Type="http://schemas.openxmlformats.org/officeDocument/2006/relationships/hyperlink" Target="../../../AppData/AppData/Roaming/Microsoft/AppData/Roaming/Microsoft/Excel/ASL/AppData/Local/Microsoft/Windows/Temporary%20Internet%20Files/Content.IE5/G9DJZQUX/Sherry%20Ent/Schwerpunkt/SP09.PDF" TargetMode="External"/><Relationship Id="rId446" Type="http://schemas.openxmlformats.org/officeDocument/2006/relationships/hyperlink" Target="../../../AppData/AppData/Roaming/Microsoft/AppData/Roaming/Microsoft/Excel/ASL/AppData/Local/Microsoft/Windows/Temporary%20Internet%20Files/Content.IE5/G9DJZQUX/ASL%20on%20the%20Internet/Sir%20Roger%20Mercenario%20Xtra/esp3ing.pdf" TargetMode="External"/><Relationship Id="rId653" Type="http://schemas.openxmlformats.org/officeDocument/2006/relationships/hyperlink" Target="../../../AppData/AppData/Roaming/Microsoft/AppData/Roaming/Microsoft/Excel/ASL/AppData/Roaming/Microsoft/AppData/Roaming/Microsoft/Excel/CanadianSoldiers/SDH/SDH%20MD1.PDF" TargetMode="External"/><Relationship Id="rId1076" Type="http://schemas.openxmlformats.org/officeDocument/2006/relationships/hyperlink" Target="../../../AppData/AppData/Roaming/Microsoft/AppData/Roaming/Microsoft/Excel/ASL/AppData/Roaming/Microsoft/AppData/Roaming/Microsoft/Excel/Critical%20Hit/Gen48/CH-Gen2-013.PDF" TargetMode="External"/><Relationship Id="rId1283" Type="http://schemas.openxmlformats.org/officeDocument/2006/relationships/hyperlink" Target="../../../AppData/AppData/Roaming/Microsoft/AppData/Roaming/Microsoft/Excel/ASL/AppData/Roaming/Microsoft/AppData/Roaming/Microsoft/Excel/Dagger%20Rout%20Report/Rout%20Report%20X-012.pdf" TargetMode="External"/><Relationship Id="rId1490" Type="http://schemas.openxmlformats.org/officeDocument/2006/relationships/hyperlink" Target="../../../AppData/AppData/Roaming/Microsoft/AppData/Roaming/Microsoft/Excel/ASL/AppData/Roaming/Microsoft/AppData/Roaming/Microsoft/Excel/Heat%20of%20Battle/SS/HoB%20NFNH-14.PDF" TargetMode="External"/><Relationship Id="rId306" Type="http://schemas.openxmlformats.org/officeDocument/2006/relationships/hyperlink" Target="../../../AppData/AppData/Roaming/Microsoft/AppData/Roaming/Microsoft/Excel/ASL/AppData/Local/Microsoft/Windows/Temporary%20Internet%20Files/Content.IE5/G9DJZQUX/AH%20&amp;%20Hasbro-MMP/MMP%20Operations/Ops48.PDF" TargetMode="External"/><Relationship Id="rId860" Type="http://schemas.openxmlformats.org/officeDocument/2006/relationships/hyperlink" Target="../../../AppData/AppData/Roaming/Microsoft/AppData/Roaming/Microsoft/Excel/ASL/AppData/Roaming/Microsoft/AppData/Roaming/Microsoft/Excel/Critical%20Hit/CH%20Magazine/CH096.PDF" TargetMode="External"/><Relationship Id="rId958" Type="http://schemas.openxmlformats.org/officeDocument/2006/relationships/hyperlink" Target="../../../AppData/AppData/Roaming/Microsoft/AppData/Roaming/Microsoft/Excel/ASL/AppData/Roaming/Microsoft/AppData/Roaming/Microsoft/Excel/Critical%20Hit/Dien%20Bien%20Phu/DBP17.PDF" TargetMode="External"/><Relationship Id="rId1143" Type="http://schemas.openxmlformats.org/officeDocument/2006/relationships/hyperlink" Target="../../../AppData/AppData/Roaming/Microsoft/AppData/Roaming/Microsoft/Excel/ASL/AppData/Roaming/Microsoft/AppData/Roaming/Microsoft/Excel/Critical%20Hit/Rout%20Pack/CH%20RP2-3.PDF" TargetMode="External"/><Relationship Id="rId1588" Type="http://schemas.openxmlformats.org/officeDocument/2006/relationships/hyperlink" Target="../../../AppData/AppData/Roaming/Microsoft/AppData/Roaming/Microsoft/Excel/ASL/AppData/Roaming/Microsoft/AppData/Local/Microsoft/Windows/Temporary%20Internet%20Files/Content.IE5/ASL%20Zines/OAF/On%20All%20Fronts%20Issue%20102.pdf" TargetMode="External"/><Relationship Id="rId87"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2.pdf" TargetMode="External"/><Relationship Id="rId513" Type="http://schemas.openxmlformats.org/officeDocument/2006/relationships/hyperlink" Target="../../../AppData/AppData/Roaming/Microsoft/AppData/Roaming/Microsoft/Excel/ASL/AppData/Roaming/Microsoft/AppData/Local/Microsoft/Windows/Temporary%20Internet%20Files/Content.IE5/G9DJZQUX/Tactiques/TAC-59.pdf" TargetMode="External"/><Relationship Id="rId720" Type="http://schemas.openxmlformats.org/officeDocument/2006/relationships/hyperlink" Target="../../../AppData/AppData/Roaming/Microsoft/AppData/Roaming/Microsoft/Excel/ASL/AppData/Roaming/Microsoft/AppData/Roaming/Microsoft/Excel/Critical%20Hit/Airborne%20Stand/CH%20ABS-01.PDF" TargetMode="External"/><Relationship Id="rId818" Type="http://schemas.openxmlformats.org/officeDocument/2006/relationships/hyperlink" Target="../../../AppData/AppData/Roaming/Microsoft/AppData/Roaming/Microsoft/Excel/ASL/AppData/Roaming/Microsoft/AppData/Roaming/Microsoft/Excel/Critical%20Hit/Platoon%20Leader/CH%20PLF.PDF" TargetMode="External"/><Relationship Id="rId1350" Type="http://schemas.openxmlformats.org/officeDocument/2006/relationships/hyperlink" Target="../../../AppData/AppData/Roaming/Microsoft/AppData/Roaming/Microsoft/Excel/ASL/AppData/Roaming/Microsoft/AppData/Local/Microsoft/Windows/Temporary%20Internet%20Files/Content.IE5/ASL%20Zines/ASLUG/ASLUG%20Issue-001.pdf" TargetMode="External"/><Relationship Id="rId1448" Type="http://schemas.openxmlformats.org/officeDocument/2006/relationships/hyperlink" Target="../../../AppData/AppData/Roaming/Microsoft/AppData/Roaming/Microsoft/Excel/ASL/AppData/Roaming/Microsoft/AppData/Roaming/Microsoft/Excel/Heat%20of%20Battle/BRT/HOB%20BR-7.PDF" TargetMode="External"/><Relationship Id="rId1655" Type="http://schemas.openxmlformats.org/officeDocument/2006/relationships/hyperlink" Target="../../../AppData/AppData/Roaming/Microsoft/AppData/Roaming/Microsoft/Excel/ASL/AppData/Roaming/Microsoft/AppData/Roaming/Microsoft/Excel/Critical%20Hit/Stonne/CH%20GaS02.PDF" TargetMode="External"/><Relationship Id="rId1003" Type="http://schemas.openxmlformats.org/officeDocument/2006/relationships/hyperlink" Target="../../../AppData/AppData/Roaming/Microsoft/AppData/Roaming/Microsoft/Excel/ASL/AppData/Roaming/Microsoft/AppData/Roaming/Microsoft/Excel/Critical%20Hit/CH%20DTW/CH%20TW-D.PDF" TargetMode="External"/><Relationship Id="rId1210" Type="http://schemas.openxmlformats.org/officeDocument/2006/relationships/hyperlink" Target="../../../AppData/AppData/Roaming/Microsoft/AppData/Roaming/Microsoft/Excel/ASL/AppData/Roaming/Microsoft/AppData/Roaming/Microsoft/Excel/Critical%20Hit/Berlin%20Fall%20of%20the%203rd%20Reich/Berlin2/CH-TL008.PDF" TargetMode="External"/><Relationship Id="rId1308" Type="http://schemas.openxmlformats.org/officeDocument/2006/relationships/hyperlink" Target="../../../AppData/AppData/Roaming/Microsoft/AppData/Roaming/Microsoft/Excel/ASL/AppData/Roaming/Microsoft/AppData/Roaming/Microsoft/Excel/ELR/ELR%20SON-5.PDF" TargetMode="External"/><Relationship Id="rId1515" Type="http://schemas.openxmlformats.org/officeDocument/2006/relationships/hyperlink" Target="../../../AppData/AppData/Roaming/Microsoft/AppData/Roaming/Microsoft/Excel/ASL/AppData/Roaming/Microsoft/AppData/Local/Microsoft/Windows/Temporary%20Internet%20Files/Content.IE5/ASL%20Zines/MMP/MMP%20News%2010-1998.pdf" TargetMode="External"/><Relationship Id="rId14" Type="http://schemas.openxmlformats.org/officeDocument/2006/relationships/hyperlink" Target="../../../AppData/AppData/Roaming/Microsoft/AppData/Roaming/Microsoft/Excel/ASL/AppData/Local/Microsoft/Windows/Temporary%20Internet%20Files/Content.IE5/G9DJZQUX/AH%20&amp;%20Hasbro-MMP/Action%20Pack/MMP%20AP3.PDF" TargetMode="External"/><Relationship Id="rId163" Type="http://schemas.openxmlformats.org/officeDocument/2006/relationships/hyperlink" Target="../../../AppData/AppData/Roaming/Microsoft/AppData/Roaming/Microsoft/Excel/ASL/AppData/Local/Microsoft/Windows/Temporary%20Internet%20Files/Content.IE5/G9DJZQUX/Vae%20Victis/VV27_md.PDF" TargetMode="External"/><Relationship Id="rId370" Type="http://schemas.openxmlformats.org/officeDocument/2006/relationships/hyperlink" Target="../../../AppData/AppData/Roaming/Microsoft/AppData/Roaming/Microsoft/Excel/ASL/AppData/Local/Microsoft/Windows/Temporary%20Internet%20Files/Content.IE5/G9DJZQUX/East%20Side%20Gamers/Dezign%20Pak/ESG%20DP06.pdf" TargetMode="External"/><Relationship Id="rId230" Type="http://schemas.openxmlformats.org/officeDocument/2006/relationships/hyperlink" Target="../../../AppData/AppData/Roaming/Microsoft/AppData/Roaming/Microsoft/Excel/ASL/AppData/Local/Microsoft/Windows/Temporary%20Internet%20Files/Content.IE5/G9DJZQUX/ASL%20on%20the%20Internet/Historie%20de%20la%20Easy%20Company/brassard.pdf" TargetMode="External"/><Relationship Id="rId468" Type="http://schemas.openxmlformats.org/officeDocument/2006/relationships/hyperlink" Target="../../../AppData/AppData/Roaming/Microsoft/AppData/Roaming/Microsoft/Excel/ASL/AppData/Local/Microsoft/Windows/Temporary%20Internet%20Files/Content.IE5/G9DJZQUX/Panzer%20Press/Desert%20Rats%20v2.pdf" TargetMode="External"/><Relationship Id="rId675" Type="http://schemas.openxmlformats.org/officeDocument/2006/relationships/hyperlink" Target="../../../AppData/AppData/Roaming/Microsoft/AppData/Roaming/Microsoft/Excel/ASL/AppData/Roaming/Microsoft/AppData/Roaming/Microsoft/Excel/Le%20Franc-Tireur/LFT%20Mag/FT-002f.pdf" TargetMode="External"/><Relationship Id="rId882" Type="http://schemas.openxmlformats.org/officeDocument/2006/relationships/hyperlink" Target="../../../AppData/AppData/Roaming/Microsoft/AppData/Roaming/Microsoft/Excel/ASL/AppData/Roaming/Microsoft/AppData/Roaming/Microsoft/Excel/Critical%20Hit/CH%20Magazine/CH129.PDF" TargetMode="External"/><Relationship Id="rId1098" Type="http://schemas.openxmlformats.org/officeDocument/2006/relationships/hyperlink" Target="../../../AppData/AppData/Roaming/Microsoft/AppData/Roaming/Microsoft/Excel/ASL/AppData/Roaming/Microsoft/AppData/Roaming/Microsoft/Excel/Critical%20Hit/Stonne/CH%20GaS09.PDF" TargetMode="External"/><Relationship Id="rId328" Type="http://schemas.openxmlformats.org/officeDocument/2006/relationships/hyperlink" Target="../../../AppData/AppData/Roaming/Microsoft/AppData/Roaming/Microsoft/Excel/ASL/AppData/Local/Microsoft/Windows/Temporary%20Internet%20Files/Content.IE5/G9DJZQUX/Misc/Euf_Cube_94.pdf" TargetMode="External"/><Relationship Id="rId535" Type="http://schemas.openxmlformats.org/officeDocument/2006/relationships/hyperlink" Target="../../../AppData/AppData/Roaming/Microsoft/AppData/Roaming/Microsoft/Excel/ASL/AppData/Roaming/Microsoft/AppData/Local/Microsoft/Windows/Temporary%20Internet%20Files/Content.IE5/G9DJZQUX/Tactiques/Tactiques_6.pdf" TargetMode="External"/><Relationship Id="rId742" Type="http://schemas.openxmlformats.org/officeDocument/2006/relationships/hyperlink" Target="../../../AppData/AppData/Roaming/Microsoft/AppData/Roaming/Microsoft/Excel/ASL/AppData/Roaming/Microsoft/AppData/Roaming/Microsoft/Excel/Critical%20Hit/Third%20Bridge/CH%20ATB-005.PDF" TargetMode="External"/><Relationship Id="rId1165" Type="http://schemas.openxmlformats.org/officeDocument/2006/relationships/hyperlink" Target="../../../AppData/AppData/Roaming/Microsoft/AppData/Roaming/Microsoft/Excel/ASL/AppData/Roaming/Microsoft/AppData/Roaming/Microsoft/Excel/Critical%20Hit/RR/CH%20RR-006.pdf" TargetMode="External"/><Relationship Id="rId1372" Type="http://schemas.openxmlformats.org/officeDocument/2006/relationships/hyperlink" Target="../../../AppData/AppData/Roaming/Microsoft/AppData/Roaming/Microsoft/Excel/ASL/AppData/Roaming/Microsoft/AppData/Roaming/Microsoft/Excel/Friendly%20Fire/FrF013.PDF" TargetMode="External"/><Relationship Id="rId602" Type="http://schemas.openxmlformats.org/officeDocument/2006/relationships/hyperlink" Target="../../../AppData/AppData/Roaming/Microsoft/AppData/Roaming/Microsoft/Excel/ASL/AppData/Roaming/Microsoft/AppData/Local/Microsoft/Windows/Temporary%20Internet%20Files/Content.IE5/G9DJZQUX/AH%20&amp;%20Hasbro-MMP/The%20General/Gen29-6.PDF" TargetMode="External"/><Relationship Id="rId1025" Type="http://schemas.openxmlformats.org/officeDocument/2006/relationships/hyperlink" Target="../../../AppData/AppData/Roaming/Microsoft/AppData/Roaming/Microsoft/Excel/ASL/AppData/Roaming/Microsoft/AppData/Roaming/Microsoft/Excel/Critical%20Hit/CH%20Euro-Pack/CH%20EP-12.PDF" TargetMode="External"/><Relationship Id="rId1232" Type="http://schemas.openxmlformats.org/officeDocument/2006/relationships/hyperlink" Target="../../../AppData/AppData/Roaming/Microsoft/AppData/Roaming/Microsoft/Excel/ASL/AppData/Roaming/Microsoft/AppData/Roaming/Microsoft/Excel/Critical%20Hit/TPT/CH%20TPT1-6.PDF" TargetMode="External"/><Relationship Id="rId1677" Type="http://schemas.openxmlformats.org/officeDocument/2006/relationships/hyperlink" Target="../../../AppData/AppData/Roaming/Microsoft/AppData/Roaming/Microsoft/Excel/ASL/AppData/Roaming/Microsoft/AppData/Roaming/Microsoft/Excel/Critical%20Hit/Berlin%20Fall%20of%20the%203rd%20Reich/Berlin2/CH-TL013.PDF" TargetMode="External"/><Relationship Id="rId907" Type="http://schemas.openxmlformats.org/officeDocument/2006/relationships/hyperlink" Target="../../../AppData/AppData/Roaming/Microsoft/AppData/Roaming/Microsoft/Excel/ASL/AppData/Roaming/Microsoft/AppData/Roaming/Microsoft/Excel/Critical%20Hit/CH%20Magazine/CH157.PDF" TargetMode="External"/><Relationship Id="rId1537" Type="http://schemas.openxmlformats.org/officeDocument/2006/relationships/hyperlink" Target="../../../AppData/AppData/Roaming/Microsoft/AppData/Roaming/Microsoft/Excel/ASL/AppData/Roaming/Microsoft/AppData/Local/Microsoft/Windows/Temporary%20Internet%20Files/Content.IE5/ASL%20Zines/OAF/On%20All%20Fronts%20Issue%2088.pdf" TargetMode="External"/><Relationship Id="rId36" Type="http://schemas.openxmlformats.org/officeDocument/2006/relationships/hyperlink" Target="../../../AppData/AppData/Roaming/Microsoft/AppData/Roaming/Microsoft/Excel/ASL/AppData/Local/Microsoft/Windows/Temporary%20Internet%20Files/Content.IE5/G9DJZQUX/AH%20&amp;%20Hasbro-MMP/Starter%20Kit/ASLSK2.PDF" TargetMode="External"/><Relationship Id="rId1604" Type="http://schemas.openxmlformats.org/officeDocument/2006/relationships/hyperlink" Target="../../../AppData/AppData/Roaming/Microsoft/AppData/Roaming/Microsoft/Excel/ASL/AppData/Roaming/Microsoft/AppData/Local/Microsoft/Windows/Temporary%20Internet%20Files/Content.IE5/ASL%20Zines/OAF/On%20All%20Fronts%20Issue%20119.pdf" TargetMode="External"/><Relationship Id="rId185" Type="http://schemas.openxmlformats.org/officeDocument/2006/relationships/hyperlink" Target="../../../AppData/AppData/Roaming/Microsoft/AppData/Roaming/Microsoft/Excel/ASL/AppData/Local/Microsoft/Windows/Temporary%20Internet%20Files/Content.IE5/G9DJZQUX/Vae%20Victis/VV70_lg.PDF" TargetMode="External"/><Relationship Id="rId392" Type="http://schemas.openxmlformats.org/officeDocument/2006/relationships/hyperlink" Target="../../../AppData/AppData/Roaming/Microsoft/AppData/Roaming/Microsoft/Excel/ASL/AppData/Local/Microsoft/Windows/Temporary%20Internet%20Files/Content.IE5/G9DJZQUX/Fanatic%20Enterprises/FE01.pdf" TargetMode="External"/><Relationship Id="rId697" Type="http://schemas.openxmlformats.org/officeDocument/2006/relationships/hyperlink" Target="../../../AppData/AppData/Roaming/Microsoft/AppData/Roaming/Microsoft/Excel/ASL/AppData/Roaming/Microsoft/AppData/Local/Microsoft/Windows/Temporary%20Internet%20Files/Content.IE5/ASL%20Zines/Le%20Franc%20Tireur/Le%20Franc%20Tireur%20Issue%202%20-%20French.pdf" TargetMode="External"/><Relationship Id="rId252" Type="http://schemas.openxmlformats.org/officeDocument/2006/relationships/hyperlink" Target="../../../AppData/AppData/Roaming/Microsoft/AppData/Roaming/Microsoft/Excel/ASL/AppData/Local/Microsoft/Windows/Temporary%20Internet%20Files/Content.IE5/G9DJZQUX/ALEA/alea17.PDF" TargetMode="External"/><Relationship Id="rId1187" Type="http://schemas.openxmlformats.org/officeDocument/2006/relationships/hyperlink" Target="../../../AppData/AppData/Roaming/Microsoft/AppData/Roaming/Microsoft/Excel/ASL/AppData/Roaming/Microsoft/AppData/Roaming/Microsoft/Excel/Critical%20Hit/Scrougin/CH%20ASLNS-40var.PDF" TargetMode="External"/><Relationship Id="rId112" Type="http://schemas.openxmlformats.org/officeDocument/2006/relationships/hyperlink" Target="../../../AppData/AppData/Roaming/Microsoft/AppData/Roaming/Microsoft/Excel/ASL/AppData/Local/Microsoft/Windows/Temporary%20Internet%20Files/Content.IE5/ASL%20Zines/Silicon%20Valley%20ASL%20Club%20Point%20Blank/Point%20Blank!%20Issue%201.4.pdf" TargetMode="External"/><Relationship Id="rId557" Type="http://schemas.openxmlformats.org/officeDocument/2006/relationships/hyperlink" Target="../../../AppData/AppData/Roaming/Microsoft/AppData/Roaming/Microsoft/Excel/ASL/AppData/Roaming/Microsoft/AppData/Local/Microsoft/Windows/Temporary%20Internet%20Files/Content.IE5/G9DJZQUX/Tactiques/Tactiques_30.pdf" TargetMode="External"/><Relationship Id="rId764" Type="http://schemas.openxmlformats.org/officeDocument/2006/relationships/hyperlink" Target="../../../AppData/AppData/Roaming/Microsoft/AppData/Roaming/Microsoft/Excel/ASL/AppData/Roaming/Microsoft/AppData/Roaming/Microsoft/Excel/Critical%20Hit/BdF/CH%20BdF-005.pdf" TargetMode="External"/><Relationship Id="rId971" Type="http://schemas.openxmlformats.org/officeDocument/2006/relationships/hyperlink" Target="../../../AppData/AppData/Roaming/Microsoft/AppData/Roaming/Microsoft/Excel/ASL/AppData/Roaming/Microsoft/AppData/Local/Microsoft/Windows/Temporary%20Internet%20Files/Content.IE5/G9DJZQUX/Critical%20Hit/CAC/CH%20CAC-RB.pdf" TargetMode="External"/><Relationship Id="rId1394" Type="http://schemas.openxmlformats.org/officeDocument/2006/relationships/hyperlink" Target="../../../AppData/AppData/Roaming/Microsoft/AppData/Roaming/Microsoft/Excel/ASL/AppData/Roaming/Microsoft/AppData/Local/Microsoft/Windows/Temporary%20Internet%20Files/Content.IE5/G9DJZQUX/Friendly%20Fire/FrF07.PDF" TargetMode="External"/><Relationship Id="rId1699" Type="http://schemas.openxmlformats.org/officeDocument/2006/relationships/hyperlink" Target="../../../AppData/AppData/Roaming/Microsoft/AppData/Roaming/Microsoft/Excel/ASL/AppData/Local/Microsoft/Windows/Temporary%20Internet%20Files/Content.IE5/G9DJZQUX/Critical%20Hit/GG/CH%20GG.pdf" TargetMode="External"/><Relationship Id="rId417" Type="http://schemas.openxmlformats.org/officeDocument/2006/relationships/hyperlink" Target="../../../AppData/AppData/Roaming/Microsoft/AppData/Roaming/Microsoft/Excel/ASL/AppData/Local/Microsoft/Windows/Temporary%20Internet%20Files/Content.IE5/G9DJZQUX/Vae%20Victis/VV97_lg.PDF" TargetMode="External"/><Relationship Id="rId624" Type="http://schemas.openxmlformats.org/officeDocument/2006/relationships/hyperlink" Target="../../../AppData/AppData/Roaming/Microsoft/AppData/Roaming/Microsoft/Excel/ASL/AppData/Roaming/Microsoft/AppData/Local/Microsoft/Windows/Temporary%20Internet%20Files/Content.IE5/G9DJZQUX/AH%20&amp;%20Hasbro-MMP/The%20General/Gen31-2.PDF" TargetMode="External"/><Relationship Id="rId831" Type="http://schemas.openxmlformats.org/officeDocument/2006/relationships/hyperlink" Target="../../../AppData/AppData/Roaming/Microsoft/AppData/Roaming/Microsoft/Excel/ASL/AppData/Roaming/Microsoft/AppData/Roaming/Microsoft/Excel/Critical%20Hit/CH%20Magazine/PB-CH-A.PDF" TargetMode="External"/><Relationship Id="rId1047" Type="http://schemas.openxmlformats.org/officeDocument/2006/relationships/hyperlink" Target="../../../AppData/AppData/Roaming/Microsoft/AppData/Roaming/Microsoft/Excel/ASL/AppData/Roaming/Microsoft/AppData/Local/Microsoft/Windows/Temporary%20Internet%20Files/Content.IE5/G9DJZQUX/Critical%20Hit/CH%20Euro-Pack/CH%20EP6.PDF" TargetMode="External"/><Relationship Id="rId1254" Type="http://schemas.openxmlformats.org/officeDocument/2006/relationships/hyperlink" Target="../../../AppData/AppData/Roaming/Microsoft/AppData/Roaming/Microsoft/Excel/ASL/AppData/Roaming/Microsoft/AppData/Local/Microsoft/Windows/Temporary%20Internet%20Files/Content.IE5/ASL%20Zines/Critical%20Hit%20Online/CH%20Tips%20For%20Tanks.pdf" TargetMode="External"/><Relationship Id="rId1461" Type="http://schemas.openxmlformats.org/officeDocument/2006/relationships/hyperlink" Target="../../../AppData/AppData/Roaming/Microsoft/AppData/Roaming/Microsoft/Excel/ASL/AppData/Roaming/Microsoft/AppData/Local/Microsoft/Windows/Temporary%20Internet%20Files/Content.IE5/ASL%20Zines/ATP/ATP%20Issue-006.pdf" TargetMode="External"/><Relationship Id="rId929" Type="http://schemas.openxmlformats.org/officeDocument/2006/relationships/hyperlink" Target="../../../AppData/AppData/Roaming/Microsoft/AppData/Roaming/Microsoft/Excel/ASL/AppData/Roaming/Microsoft/AppData/Roaming/Microsoft/Excel/Critical%20Hit/CH%20Magazine/CH170.pdf" TargetMode="External"/><Relationship Id="rId1114" Type="http://schemas.openxmlformats.org/officeDocument/2006/relationships/hyperlink" Target="../../../AppData/AppData/Roaming/Microsoft/AppData/Roaming/Microsoft/Excel/ASL/AppData/Roaming/Microsoft/AppData/Roaming/Microsoft/Excel/Critical%20Hit/Leatherneck/CH%20LN-03.PDF" TargetMode="External"/><Relationship Id="rId1321" Type="http://schemas.openxmlformats.org/officeDocument/2006/relationships/hyperlink" Target="../../../AppData/AppData/Roaming/Microsoft/AppData/Roaming/Microsoft/Excel/ASL/AppData/Roaming/Microsoft/AppData/Roaming/Microsoft/Excel/Fanatic%20Enterprises/FE171.pdf" TargetMode="External"/><Relationship Id="rId1559" Type="http://schemas.openxmlformats.org/officeDocument/2006/relationships/hyperlink" Target="../../../AppData/AppData/Roaming/Microsoft/AppData/Roaming/Microsoft/Excel/ASL/AppData/Roaming/Microsoft/AppData/Local/Microsoft/Windows/Temporary%20Internet%20Files/Content.IE5/ASL%20Zines/OAF/On%20All%20Fronts%20Issue%2064.pdf" TargetMode="External"/><Relationship Id="rId58" Type="http://schemas.openxmlformats.org/officeDocument/2006/relationships/hyperlink" Target="../../../AppData/AppData/Roaming/Microsoft/AppData/Roaming/Microsoft/Excel/ASL/AppData/Local/Microsoft/Windows/Temporary%20Internet%20Files/Content.IE5/G9DJZQUX/Lone%20Canuck/Wacht%20Am%20Rhein/WaR.PDF" TargetMode="External"/><Relationship Id="rId1419" Type="http://schemas.openxmlformats.org/officeDocument/2006/relationships/hyperlink" Target="../../../AppData/AppData/Roaming/Microsoft/AppData/Roaming/Microsoft/Excel/ASL/AppData/Roaming/Microsoft/AppData/Local/Microsoft/Windows/Temporary%20Internet%20Files/Content.IE5/G9DJZQUX/ASL%20on%20the%20Internet/Gamesquad.com/QFC/QFC1.pdf" TargetMode="External"/><Relationship Id="rId1626"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74" Type="http://schemas.openxmlformats.org/officeDocument/2006/relationships/hyperlink" Target="../../../AppData/AppData/Roaming/Microsoft/AppData/Roaming/Microsoft/Excel/ASL/AppData/Local/Microsoft/Windows/Temporary%20Internet%20Files/Content.IE5/G9DJZQUX/Vae%20Victis/VV88_lg.PDF" TargetMode="External"/><Relationship Id="rId481"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134" Type="http://schemas.openxmlformats.org/officeDocument/2006/relationships/hyperlink" Target="../../../AppData/AppData/Roaming/Microsoft/AppData/Roaming/Microsoft/Excel/ASL/AppData/Local/Microsoft/Windows/Temporary%20Internet%20Files/Content.IE5/G9DJZQUX/Poland%20Aflame%20CG/Poland_Aflame_CG.pdf" TargetMode="External"/><Relationship Id="rId579" Type="http://schemas.openxmlformats.org/officeDocument/2006/relationships/hyperlink" Target="../../../AppData/AppData/Roaming/Microsoft/AppData/Roaming/Microsoft/Excel/ASL/AppData/Roaming/Microsoft/AppData/Local/Microsoft/Windows/Temporary%20Internet%20Files/Content.IE5/ASL%20Zines/Austin%20ASL%20Club%20Banzai/Banzai!!%20Issue%202.3.pdf" TargetMode="External"/><Relationship Id="rId786" Type="http://schemas.openxmlformats.org/officeDocument/2006/relationships/hyperlink" Target="../../../AppData/AppData/Roaming/Microsoft/AppData/Roaming/Microsoft/Excel/ASL/AppData/Roaming/Microsoft/AppData/Roaming/Microsoft/Excel/Critical%20Hit/CH%20Magazine/CH011v0.PDF" TargetMode="External"/><Relationship Id="rId993" Type="http://schemas.openxmlformats.org/officeDocument/2006/relationships/hyperlink" Target="../../../AppData/AppData/Roaming/Microsoft/AppData/Roaming/Microsoft/Excel/ASL/AppData/Roaming/Microsoft/AppData/Local/Microsoft/Windows/Temporary%20Internet%20Files/Content.IE5/G9DJZQUX/Critical%20Hit/BtB/CH%20Bocage.pdf" TargetMode="External"/><Relationship Id="rId341" Type="http://schemas.openxmlformats.org/officeDocument/2006/relationships/hyperlink" Target="../../../AppData/AppData/Roaming/Microsoft/AppData/Roaming/Microsoft/Excel/ASL/AppData/Local/Microsoft/Windows/Temporary%20Internet%20Files/Content.IE5/G9DJZQUX/Kansas%20City%20Irregulars/KCI%20MM09.PDF" TargetMode="External"/><Relationship Id="rId439" Type="http://schemas.openxmlformats.org/officeDocument/2006/relationships/hyperlink" Target="../../../AppData/AppData/Roaming/Microsoft/AppData/Roaming/Microsoft/Excel/ASL/AppData/Local/Microsoft/Windows/Temporary%20Internet%20Files/Content.IE5/G9DJZQUX/Fanatic%20Enterprises/FE%20OP.PDF" TargetMode="External"/><Relationship Id="rId646" Type="http://schemas.openxmlformats.org/officeDocument/2006/relationships/hyperlink" Target="../../../AppData/AppData/Roaming/Microsoft/AppData/Roaming/Microsoft/Excel/ASL/AppData/Roaming/Microsoft/AppData/Local/Microsoft/Windows/Temporary%20Internet%20Files/Content.IE5/G9DJZQUX/DonCon/WBC-08.pdf" TargetMode="External"/><Relationship Id="rId1069" Type="http://schemas.openxmlformats.org/officeDocument/2006/relationships/hyperlink" Target="../../../AppData/AppData/Roaming/Microsoft/AppData/Roaming/Microsoft/Excel/ASL/AppData/Roaming/Microsoft/AppData/Roaming/Microsoft/Excel/Critical%20Hit/Gen48/CH%20G48-10.PDF" TargetMode="External"/><Relationship Id="rId1276" Type="http://schemas.openxmlformats.org/officeDocument/2006/relationships/hyperlink" Target="../../../AppData/AppData/Roaming/Microsoft/AppData/Roaming/Microsoft/Excel/ASL/AppData/Roaming/Microsoft/AppData/Roaming/Microsoft/Excel/Dagger%20Rout%20Report/Rout%20Report%20X-005.pdf" TargetMode="External"/><Relationship Id="rId1483" Type="http://schemas.openxmlformats.org/officeDocument/2006/relationships/hyperlink" Target="../../../AppData/AppData/Roaming/Microsoft/AppData/Roaming/Microsoft/Excel/ASL/AppData/Roaming/Microsoft/AppData/Roaming/Microsoft/Excel/Heat%20of%20Battle/SS/HoB%20FF-14.PDF" TargetMode="External"/><Relationship Id="rId201" Type="http://schemas.openxmlformats.org/officeDocument/2006/relationships/hyperlink" Target="../../../AppData/AppData/Roaming/Microsoft/AppData/Roaming/Microsoft/Excel/ASL/AppData/Local/Microsoft/Windows/Temporary%20Internet%20Files/Content.IE5/G9DJZQUX/Silicon%20Valley%20ASL%20Club/Silicon%20Valley%20ASL%20Club%20OPT6.1%20The%20Fort%20of%20the%20Uncompromising.pdf" TargetMode="External"/><Relationship Id="rId506" Type="http://schemas.openxmlformats.org/officeDocument/2006/relationships/hyperlink" Target="../../../AppData/AppData/Roaming/Microsoft/AppData/Roaming/Microsoft/Excel/ASL/AppData/Roaming/Microsoft/AppData/Local/Microsoft/Windows/Temporary%20Internet%20Files/Content.IE5/G9DJZQUX/Tactiques/TAC-52.pdf" TargetMode="External"/><Relationship Id="rId853" Type="http://schemas.openxmlformats.org/officeDocument/2006/relationships/hyperlink" Target="../../../AppData/AppData/Roaming/Microsoft/AppData/Roaming/Microsoft/Excel/ASL/AppData/Roaming/Microsoft/AppData/Roaming/Microsoft/Excel/Critical%20Hit/CH%20Magazine/CH059.PDF" TargetMode="External"/><Relationship Id="rId1136" Type="http://schemas.openxmlformats.org/officeDocument/2006/relationships/hyperlink" Target="../../../AppData/AppData/Roaming/Microsoft/AppData/Roaming/Microsoft/Excel/ASL/AppData/Roaming/Microsoft/AppData/Roaming/Microsoft/Excel/Critical%20Hit/Rout%20Pack/CH%20RP1-4.PDF" TargetMode="External"/><Relationship Id="rId1690" Type="http://schemas.openxmlformats.org/officeDocument/2006/relationships/hyperlink" Target="../../../AppData/AppData/Roaming/Microsoft/AppData/Roaming/Microsoft/Excel/ASL/AppData/Local/Microsoft/Windows/Temporary%20Internet%20Files/Content.IE5/G9DJZQUX/Vae%20Victis/VV05_md.PDF" TargetMode="External"/><Relationship Id="rId713" Type="http://schemas.openxmlformats.org/officeDocument/2006/relationships/hyperlink" Target="../../../AppData/AppData/Roaming/Microsoft/AppData/Roaming/Microsoft/Excel/ASL/AppData/Roaming/Microsoft/AppData/Roaming/Microsoft/Excel/ASL%20on%20the%20Internet/Costal%20Fortress%20Gaming%20Group/CFGG%20PK41.1%20Black%20Monday%20-%20FE84.pdf" TargetMode="External"/><Relationship Id="rId920" Type="http://schemas.openxmlformats.org/officeDocument/2006/relationships/hyperlink" Target="../../../AppData/AppData/Roaming/Microsoft/AppData/Roaming/Microsoft/Excel/ASL/AppData/Roaming/Microsoft/AppData/Roaming/Microsoft/Excel/Critical%20Hit/CH%20Magazine/CH142.PDF" TargetMode="External"/><Relationship Id="rId1343" Type="http://schemas.openxmlformats.org/officeDocument/2006/relationships/hyperlink" Target="../../../AppData/AppData/Roaming/Microsoft/AppData/Roaming/Microsoft/Excel/ASL/AppData/Roaming/Microsoft/AppData/Roaming/Microsoft/Excel/ASLUG/ASLUG%201.1.pdf" TargetMode="External"/><Relationship Id="rId1550" Type="http://schemas.openxmlformats.org/officeDocument/2006/relationships/hyperlink" Target="../../../AppData/AppData/Roaming/Microsoft/AppData/Roaming/Microsoft/Excel/ASL/AppData/Roaming/Microsoft/AppData/Local/Microsoft/Windows/Temporary%20Internet%20Files/Content.IE5/ASL%20Zines/OAF/On%20All%20Fronts%20Issue%2054.pdf" TargetMode="External"/><Relationship Id="rId1648" Type="http://schemas.openxmlformats.org/officeDocument/2006/relationships/hyperlink" Target="../../../AppData/AppData/Roaming/Microsoft/AppData/Roaming/Microsoft/Excel/ASL/AppData/Roaming/Microsoft/AppData/Roaming/Microsoft/Excel/Critical%20Hit/Stonne/CH%20GaS03.PDF" TargetMode="External"/><Relationship Id="rId1203" Type="http://schemas.openxmlformats.org/officeDocument/2006/relationships/hyperlink" Target="../../../AppData/AppData/Roaming/Microsoft/AppData/Roaming/Microsoft/Excel/ASL/AppData/Roaming/Microsoft/AppData/Roaming/Microsoft/Excel/Critical%20Hit/Berlin%20Fall%20of%20the%203rd%20Reich/Berlin2/CH-TL009.PDF" TargetMode="External"/><Relationship Id="rId1410" Type="http://schemas.openxmlformats.org/officeDocument/2006/relationships/hyperlink" Target="../../../AppData/AppData/Roaming/Microsoft/AppData/Roaming/Microsoft/Excel/ASL/AppData/Roaming/Microsoft/AppData/Roaming/Microsoft/Excel/Front%20Range%20ASL%20Club/FRASL%20JF23.pdf" TargetMode="External"/><Relationship Id="rId1508" Type="http://schemas.openxmlformats.org/officeDocument/2006/relationships/hyperlink" Target="../../../AppData/AppData/Roaming/Microsoft/AppData/Roaming/Microsoft/Excel/ASL/AppData/Roaming/Microsoft/AppData/Local/Microsoft/Windows/Temporary%20Internet%20Files/Content.IE5/ASL%20Zines/A25.6/A25.6%20Issue%202.pdf" TargetMode="External"/><Relationship Id="rId1715" Type="http://schemas.openxmlformats.org/officeDocument/2006/relationships/printerSettings" Target="../printerSettings/printerSettings3.bin"/><Relationship Id="rId296" Type="http://schemas.openxmlformats.org/officeDocument/2006/relationships/hyperlink" Target="../../../AppData/AppData/Roaming/Microsoft/AppData/Roaming/Microsoft/Excel/ASL/AppData/Local/Microsoft/Windows/Temporary%20Internet%20Files/Content.IE5/G9DJZQUX/Paddington%20Bears%20Rate%20of%20Fire/RoF-09.PDF" TargetMode="External"/><Relationship Id="rId156" Type="http://schemas.openxmlformats.org/officeDocument/2006/relationships/hyperlink" Target="../../../AppData/AppData/Roaming/Microsoft/AppData/Roaming/Microsoft/Excel/ASL/AppData/Local/Microsoft/Windows/Temporary%20Internet%20Files/Content.IE5/G9DJZQUX/Vae%20Victis/VV20_md.PDF" TargetMode="External"/><Relationship Id="rId363" Type="http://schemas.openxmlformats.org/officeDocument/2006/relationships/hyperlink" Target="../../../AppData/AppData/Roaming/Microsoft/AppData/Roaming/Microsoft/Excel/ASL/AppData/Local/Microsoft/Windows/Temporary%20Internet%20Files/Content.IE5/G9DJZQUX/Bounding%20Fire%20Productions/BFP/BFP3.pdf" TargetMode="External"/><Relationship Id="rId570" Type="http://schemas.openxmlformats.org/officeDocument/2006/relationships/hyperlink" Target="../../../AppData/AppData/Roaming/Microsoft/AppData/Roaming/Microsoft/Excel/ASL/AppData/Roaming/Microsoft/AppData/Local/Microsoft/Windows/Temporary%20Internet%20Files/Content.IE5/G9DJZQUX/Tactiques/TAC-4.pdf" TargetMode="External"/><Relationship Id="rId223" Type="http://schemas.openxmlformats.org/officeDocument/2006/relationships/hyperlink" Target="../../../AppData/AppData/Roaming/Microsoft/AppData/Roaming/Microsoft/Excel/ASL/AppData/Local/Microsoft/Windows/Temporary%20Internet%20Files/Content.IE5/G9DJZQUX/Sherry%20Ent/Rally%20Point/RP02.PDF" TargetMode="External"/><Relationship Id="rId430" Type="http://schemas.openxmlformats.org/officeDocument/2006/relationships/hyperlink" Target="../../../AppData/AppData/Roaming/Microsoft/AppData/Roaming/Microsoft/Excel/ASL/AppData/Local/Microsoft/Windows/Temporary%20Internet%20Files/Content.IE5/G9DJZQUX/Critical%20Hit/Hero%20Pax/CH%20HP1.PDF" TargetMode="External"/><Relationship Id="rId668" Type="http://schemas.openxmlformats.org/officeDocument/2006/relationships/hyperlink" Target="../../../AppData/AppData/Roaming/Microsoft/AppData/Roaming/Microsoft/Excel/ASL/AppData/Roaming/Microsoft/AppData/Local/Microsoft/Windows/Temporary%20Internet%20Files/Content.IE5/G9DJZQUX/Le%20Franc-Tireur/LFT%20Mag/FT-009.pdf" TargetMode="External"/><Relationship Id="rId875" Type="http://schemas.openxmlformats.org/officeDocument/2006/relationships/hyperlink" Target="../../../AppData/AppData/Roaming/Microsoft/AppData/Roaming/Microsoft/Excel/ASL/AppData/Roaming/Microsoft/AppData/Roaming/Microsoft/Excel/Critical%20Hit/CH%20Magazine/CH104.PDF" TargetMode="External"/><Relationship Id="rId1060" Type="http://schemas.openxmlformats.org/officeDocument/2006/relationships/hyperlink" Target="../../../AppData/AppData/Roaming/Microsoft/AppData/Roaming/Microsoft/Excel/ASL/AppData/Roaming/Microsoft/AppData/Roaming/Microsoft/Excel/Critical%20Hit/Gembloux/CH%20GTF-PL%20H.PDF" TargetMode="External"/><Relationship Id="rId1298" Type="http://schemas.openxmlformats.org/officeDocument/2006/relationships/hyperlink" Target="../../../AppData/AppData/Roaming/Microsoft/AppData/Roaming/Microsoft/Excel/ASL/AppData/Roaming/Microsoft/AppData/Local/Microsoft/Windows/Temporary%20Internet%20Files/Content.IE5/G9DJZQUX/Wargamer/Moves69.PDF" TargetMode="External"/><Relationship Id="rId528" Type="http://schemas.openxmlformats.org/officeDocument/2006/relationships/hyperlink" Target="../../../AppData/AppData/Roaming/Microsoft/AppData/Roaming/Microsoft/Excel/ASL/AppData/Roaming/Microsoft/AppData/Local/Microsoft/Windows/Temporary%20Internet%20Files/Content.IE5/G9DJZQUX/Tactiques/TAC-73.pdf" TargetMode="External"/><Relationship Id="rId735" Type="http://schemas.openxmlformats.org/officeDocument/2006/relationships/hyperlink" Target="../../../AppData/AppData/Roaming/Microsoft/AppData/Roaming/Microsoft/Excel/ASL/AppData/Roaming/Microsoft/AppData/Roaming/Microsoft/Excel/Critical%20Hit/CH%20Euro-Pack/CH%20ASLN-25.PDF" TargetMode="External"/><Relationship Id="rId942" Type="http://schemas.openxmlformats.org/officeDocument/2006/relationships/hyperlink" Target="../../../AppData/AppData/Roaming/Microsoft/AppData/Roaming/Microsoft/Excel/ASL/AppData/Roaming/Microsoft/AppData/Roaming/Microsoft/Excel/Critical%20Hit/CH%20Magazine/VHN3.PDF" TargetMode="External"/><Relationship Id="rId1158" Type="http://schemas.openxmlformats.org/officeDocument/2006/relationships/hyperlink" Target="../../../AppData/AppData/Roaming/Microsoft/AppData/Roaming/Microsoft/Excel/ASL/AppData/Roaming/Microsoft/AppData/Roaming/Microsoft/Excel/Critical%20Hit/Retro%20Pak/CH%20RetroPak-018.pdf" TargetMode="External"/><Relationship Id="rId1365" Type="http://schemas.openxmlformats.org/officeDocument/2006/relationships/hyperlink" Target="../../../AppData/AppData/Roaming/Microsoft/AppData/Roaming/Microsoft/Excel/ASL/AppData/Roaming/Microsoft/AppData/Roaming/Microsoft/Excel/Friendly%20Fire/FrF027.PDF" TargetMode="External"/><Relationship Id="rId1572" Type="http://schemas.openxmlformats.org/officeDocument/2006/relationships/hyperlink" Target="../../../AppData/AppData/Roaming/Microsoft/AppData/Roaming/Microsoft/Excel/ASL/AppData/Roaming/Microsoft/AppData/Local/Microsoft/Windows/Temporary%20Internet%20Files/Content.IE5/ASL%20Zines/OAF/On%20All%20Fronts%20Issue%2080.pdf" TargetMode="External"/><Relationship Id="rId1018" Type="http://schemas.openxmlformats.org/officeDocument/2006/relationships/hyperlink" Target="../../../AppData/AppData/Roaming/Microsoft/AppData/Roaming/Microsoft/Excel/ASL/AppData/Roaming/Microsoft/AppData/Roaming/Microsoft/Excel/Critical%20Hit/CH%20Euro-Pack/CH%20EP-11.PDF" TargetMode="External"/><Relationship Id="rId1225" Type="http://schemas.openxmlformats.org/officeDocument/2006/relationships/hyperlink" Target="../../../AppData/AppData/Roaming/Microsoft/AppData/Roaming/Microsoft/Excel/ASL/AppData/Roaming/Microsoft/AppData/Roaming/Microsoft/Excel/Critical%20Hit/BotB/CH%20SFC-07.PDF" TargetMode="External"/><Relationship Id="rId1432" Type="http://schemas.openxmlformats.org/officeDocument/2006/relationships/hyperlink" Target="../../../AppData/AppData/Roaming/Microsoft/AppData/Roaming/Microsoft/Excel/ASL/AppData/Roaming/Microsoft/AppData/Roaming/Microsoft/Excel/At%20the%20Point/ATP-W.PDF" TargetMode="External"/><Relationship Id="rId71" Type="http://schemas.openxmlformats.org/officeDocument/2006/relationships/hyperlink" Target="../../../AppData/AppData/Roaming/Microsoft/AppData/Roaming/Microsoft/Excel/ASL/AppData/Local/Microsoft/Windows/Temporary%20Internet%20Files/Content.IE5/ASL%20Zines/View%20From%20the%20Trenches/VFTT%20Issue%207.pdf" TargetMode="External"/><Relationship Id="rId802" Type="http://schemas.openxmlformats.org/officeDocument/2006/relationships/hyperlink" Target="../../../AppData/AppData/Roaming/Microsoft/AppData/Roaming/Microsoft/Excel/ASL/AppData/Roaming/Microsoft/AppData/Roaming/Microsoft/Excel/Critical%20Hit/CH%20Magazine/CH027.PDF" TargetMode="External"/><Relationship Id="rId29" Type="http://schemas.openxmlformats.org/officeDocument/2006/relationships/hyperlink" Target="../../../AppData/AppData/Roaming/Microsoft/AppData/Roaming/Microsoft/Excel/ASL/AppData/Local/Microsoft/Windows/Temporary%20Internet%20Files/Content.IE5/G9DJZQUX/Critical%20Hit/PBP/CH%20Aussie97.PDF" TargetMode="External"/><Relationship Id="rId178" Type="http://schemas.openxmlformats.org/officeDocument/2006/relationships/hyperlink" Target="../../../AppData/AppData/Roaming/Microsoft/AppData/Roaming/Microsoft/Excel/ASL/AppData/Local/Microsoft/Windows/Temporary%20Internet%20Files/Content.IE5/G9DJZQUX/Vae%20Victis/VV58_lg.PDF" TargetMode="External"/><Relationship Id="rId385" Type="http://schemas.openxmlformats.org/officeDocument/2006/relationships/hyperlink" Target="../../../AppData/AppData/Roaming/Microsoft/AppData/Roaming/Microsoft/Excel/ASL/AppData/Local/Microsoft/Windows/Temporary%20Internet%20Files/Content.IE5/G9DJZQUX/AH%20&amp;%20Hasbro-MMP/MMP%20Journals/ASL%20J8.PDF" TargetMode="External"/><Relationship Id="rId592" Type="http://schemas.openxmlformats.org/officeDocument/2006/relationships/hyperlink" Target="../../../AppData/AppData/Roaming/Microsoft/AppData/Roaming/Microsoft/Excel/ASL/AppData/Roaming/Microsoft/AppData/Local/Microsoft/Windows/Temporary%20Internet%20Files/Content.IE5/G9DJZQUX/AH%20&amp;%20Hasbro-MMP/AH%20Modules/ASL%20Mod-01.PDF" TargetMode="External"/><Relationship Id="rId245" Type="http://schemas.openxmlformats.org/officeDocument/2006/relationships/hyperlink" Target="../../../AppData/AppData/Roaming/Microsoft/AppData/Roaming/Microsoft/Excel/ASL/AppData/Local/Microsoft/Windows/Temporary%20Internet%20Files/Content.IE5/G9DJZQUX/ASL%20on%20the%20Internet/Historie%20de%20la%20Easy%20Company/putot-2-en.pdf" TargetMode="External"/><Relationship Id="rId452" Type="http://schemas.openxmlformats.org/officeDocument/2006/relationships/hyperlink" Target="../../../AppData/AppData/Roaming/Microsoft/AppData/Roaming/Microsoft/Excel/ASL/AppData/Local/Microsoft/Windows/Temporary%20Internet%20Files/Content.IE5/G9DJZQUX/Vae%20Victis/VV100_lg.PDF" TargetMode="External"/><Relationship Id="rId897" Type="http://schemas.openxmlformats.org/officeDocument/2006/relationships/hyperlink" Target="../../../AppData/AppData/Roaming/Microsoft/AppData/Roaming/Microsoft/Excel/ASL/AppData/Roaming/Microsoft/AppData/Roaming/Microsoft/Excel/Critical%20Hit/CH%20Magazine/CH146.PDF" TargetMode="External"/><Relationship Id="rId1082" Type="http://schemas.openxmlformats.org/officeDocument/2006/relationships/hyperlink" Target="../../../AppData/AppData/Roaming/Microsoft/AppData/Roaming/Microsoft/Excel/ASL/AppData/Roaming/Microsoft/AppData/Roaming/Microsoft/Excel/Critical%20Hit/GC/CH%20SCW-08.PDF" TargetMode="External"/><Relationship Id="rId105" Type="http://schemas.openxmlformats.org/officeDocument/2006/relationships/hyperlink" Target="../../../AppData/AppData/Roaming/Microsoft/AppData/Roaming/Microsoft/Excel/ASL/AppData/Local/Microsoft/Windows/Temporary%20Internet%20Files/Content.IE5/G9DJZQUX/Sherry%20Ent/Schwerpunkt/SP14.PDF" TargetMode="External"/><Relationship Id="rId312" Type="http://schemas.openxmlformats.org/officeDocument/2006/relationships/hyperlink" Target="../../../AppData/AppData/Roaming/Microsoft/AppData/Roaming/Microsoft/Excel/ASL/AppData/Local/Microsoft/Windows/Temporary%20Internet%20Files/Content.IE5/G9DJZQUX/AH%20&amp;%20Hasbro-MMP/HASL%20KGP/AH%20KGP1.PDF" TargetMode="External"/><Relationship Id="rId757" Type="http://schemas.openxmlformats.org/officeDocument/2006/relationships/hyperlink" Target="../../../AppData/AppData/Roaming/Microsoft/AppData/Roaming/Microsoft/Excel/ASL/AppData/Roaming/Microsoft/AppData/Roaming/Microsoft/Excel/Critical%20Hit/BotBH/CH%20BotBH-008.pdf" TargetMode="External"/><Relationship Id="rId964" Type="http://schemas.openxmlformats.org/officeDocument/2006/relationships/hyperlink" Target="../../../AppData/AppData/Roaming/Microsoft/AppData/Roaming/Microsoft/Excel/ASL/AppData/Roaming/Microsoft/AppData/Roaming/Microsoft/Excel/Critical%20Hit/CH%20Online/Critical%20Hit%20Online%201_16.pdf" TargetMode="External"/><Relationship Id="rId1387" Type="http://schemas.openxmlformats.org/officeDocument/2006/relationships/hyperlink" Target="../../../AppData/AppData/Roaming/Microsoft/AppData/Roaming/Microsoft/Excel/ASL/AppData/Roaming/Microsoft/AppData/Roaming/Microsoft/Excel/Friendly%20Fire/FrF008.pdf" TargetMode="External"/><Relationship Id="rId1594" Type="http://schemas.openxmlformats.org/officeDocument/2006/relationships/hyperlink" Target="../../../AppData/AppData/Roaming/Microsoft/AppData/Roaming/Microsoft/Excel/ASL/AppData/Roaming/Microsoft/AppData/Local/Microsoft/Windows/Temporary%20Internet%20Files/Content.IE5/ASL%20Zines/OAF/Playtesters%20Journal%20Issue%203.pdf" TargetMode="External"/><Relationship Id="rId93"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8.pdf" TargetMode="External"/><Relationship Id="rId617" Type="http://schemas.openxmlformats.org/officeDocument/2006/relationships/hyperlink" Target="../../../AppData/AppData/Roaming/Microsoft/AppData/Roaming/Microsoft/Excel/ASL/AppData/Roaming/Microsoft/AppData/Local/Microsoft/Windows/Temporary%20Internet%20Files/Content.IE5/G9DJZQUX/AH%20&amp;%20Hasbro-MMP/The%20General/Gen23-2.PDF" TargetMode="External"/><Relationship Id="rId824" Type="http://schemas.openxmlformats.org/officeDocument/2006/relationships/hyperlink" Target="../../../AppData/AppData/Roaming/Microsoft/AppData/Roaming/Microsoft/Excel/ASL/AppData/Roaming/Microsoft/AppData/Roaming/Microsoft/Excel/Critical%20Hit/CH%20Magazine/CH054.PDF" TargetMode="External"/><Relationship Id="rId1247" Type="http://schemas.openxmlformats.org/officeDocument/2006/relationships/hyperlink" Target="../../../AppData/AppData/Roaming/Microsoft/AppData/Roaming/Microsoft/Excel/ASL/AppData/Roaming/Microsoft/AppData/Local/Microsoft/Windows/Temporary%20Internet%20Files/Content.IE5/G9DJZQUX/Critical%20Hit/StB/CH%20StB2.PDF" TargetMode="External"/><Relationship Id="rId1454" Type="http://schemas.openxmlformats.org/officeDocument/2006/relationships/hyperlink" Target="../../../AppData/AppData/Roaming/Microsoft/AppData/Roaming/Microsoft/Excel/ASL/AppData/Roaming/Microsoft/AppData/Local/Microsoft/Windows/Temporary%20Internet%20Files/Content.IE5/G9DJZQUX/ASL%20on%20the%20Internet/GS%20MWT/MwT3-04v2.pdf" TargetMode="External"/><Relationship Id="rId1661" Type="http://schemas.openxmlformats.org/officeDocument/2006/relationships/hyperlink" Target="../../../AppData/AppData/Roaming/Microsoft/AppData/Roaming/Microsoft/Excel/ASL/AppData/Roaming/Microsoft/AppData/Roaming/Microsoft/Excel/Critical%20Hit/Stonne/CH%20GaS08.PDF" TargetMode="External"/><Relationship Id="rId1107" Type="http://schemas.openxmlformats.org/officeDocument/2006/relationships/hyperlink" Target="../../../AppData/AppData/Roaming/Microsoft/AppData/Roaming/Microsoft/Excel/ASL/AppData/Roaming/Microsoft/AppData/Roaming/Microsoft/Excel/Critical%20Hit/GC/CH%20SCW-06.PDF" TargetMode="External"/><Relationship Id="rId1314" Type="http://schemas.openxmlformats.org/officeDocument/2006/relationships/hyperlink" Target="../../../AppData/AppData/Roaming/Microsoft/AppData/Roaming/Microsoft/Excel/ASL/AppData/Roaming/Microsoft/AppData/Roaming/Microsoft/Excel/Fanatic%20Enterprises/FE164.pdf" TargetMode="External"/><Relationship Id="rId1521" Type="http://schemas.openxmlformats.org/officeDocument/2006/relationships/hyperlink" Target="../../../AppData/AppData/Roaming/Microsoft/AppData/Roaming/Microsoft/Excel/ASL/AppData/Roaming/Microsoft/AppData/Local/Microsoft/Windows/Temporary%20Internet%20Files/Content.IE5/G9DJZQUX/ASL%20News/ASL%20News%20I31.pdf" TargetMode="External"/><Relationship Id="rId1619" Type="http://schemas.openxmlformats.org/officeDocument/2006/relationships/hyperlink" Target="../../../AppData/AppData/Roaming/Microsoft/AppData/Roaming/Microsoft/Excel/ASL/AppData/Local/Microsoft/Windows/Temporary%20Internet%20Files/Content.IE5/G9DJZQUX/Lider/Lider4.PDF" TargetMode="External"/><Relationship Id="rId20" Type="http://schemas.openxmlformats.org/officeDocument/2006/relationships/hyperlink" Target="../../../AppData/AppData/Roaming/Microsoft/AppData/Roaming/Microsoft/Excel/ASL/AppData/Local/Microsoft/Windows/Temporary%20Internet%20Files/Content.IE5/G9DJZQUX/Le%20Franc-Tireur/LFT%20Mag/LFT08.PDF" TargetMode="External"/><Relationship Id="rId267" Type="http://schemas.openxmlformats.org/officeDocument/2006/relationships/hyperlink" Target="../../../AppData/AppData/Roaming/Microsoft/AppData/Roaming/Microsoft/Excel/ASL/AppData/Local/Microsoft/Windows/Temporary%20Internet%20Files/Content.IE5/G9DJZQUX/Vae%20Victis/VV02-eng.PDF" TargetMode="External"/><Relationship Id="rId474" Type="http://schemas.openxmlformats.org/officeDocument/2006/relationships/hyperlink" Target="../../../AppData/AppData/Roaming/Microsoft/AppData/Roaming/Microsoft/Excel/ASL/AppData/Local/Microsoft/Windows/Temporary%20Internet%20Files/Content.IE5/ASL%20Maps%20&amp;%20Overlays/HASL/TPP/HASL%20SMP%20Midway.pdf" TargetMode="External"/><Relationship Id="rId127" Type="http://schemas.openxmlformats.org/officeDocument/2006/relationships/hyperlink" Target="../../../AppData/AppData/Roaming/Microsoft/AppData/Roaming/Microsoft/Excel/ASL/AppData/Local/Microsoft/Windows/Temporary%20Internet%20Files/Content.IE5/G9DJZQUX/Winnipeg%20ASL%20CLub/WASLC.PDF" TargetMode="External"/><Relationship Id="rId681" Type="http://schemas.openxmlformats.org/officeDocument/2006/relationships/hyperlink" Target="../../../AppData/AppData/Roaming/Microsoft/AppData/Roaming/Microsoft/Excel/ASL/AppData/Roaming/Microsoft/AppData/Roaming/Microsoft/Excel/Le%20Franc-Tireur/FT%20PP%204%20Peek%20Hour%20at%20the%20Golf%20Hotel.pdf" TargetMode="External"/><Relationship Id="rId779" Type="http://schemas.openxmlformats.org/officeDocument/2006/relationships/hyperlink" Target="../../../AppData/AppData/Roaming/Microsoft/AppData/Roaming/Microsoft/Excel/ASL/AppData/Roaming/Microsoft/AppData/Roaming/Microsoft/Excel/Critical%20Hit/CH%20Magazine/CH003v0.PDF" TargetMode="External"/><Relationship Id="rId986" Type="http://schemas.openxmlformats.org/officeDocument/2006/relationships/hyperlink" Target="../../../AppData/AppData/Roaming/Microsoft/AppData/Roaming/Microsoft/Excel/ASL/AppData/Roaming/Microsoft/AppData/Local/Microsoft/Windows/Temporary%20Internet%20Files/Content.IE5/ASL%20Zines/Critical%20Hit%20Online/Critical%20Hit%20Online%203.pdf" TargetMode="External"/><Relationship Id="rId334" Type="http://schemas.openxmlformats.org/officeDocument/2006/relationships/hyperlink" Target="../../../AppData/AppData/Roaming/Microsoft/AppData/Roaming/Microsoft/Excel/ASL/AppData/Local/Microsoft/Windows/Temporary%20Internet%20Files/Content.IE5/G9DJZQUX/AH%20&amp;%20Hasbro-MMP/MMP%20Operations/Ops51.PDF" TargetMode="External"/><Relationship Id="rId541" Type="http://schemas.openxmlformats.org/officeDocument/2006/relationships/hyperlink" Target="../../../AppData/AppData/Roaming/Microsoft/AppData/Roaming/Microsoft/Excel/ASL/AppData/Roaming/Microsoft/AppData/Local/Microsoft/Windows/Temporary%20Internet%20Files/Content.IE5/G9DJZQUX/Tactiques/Tactiques_26.pdf" TargetMode="External"/><Relationship Id="rId639" Type="http://schemas.openxmlformats.org/officeDocument/2006/relationships/hyperlink" Target="../../../AppData/AppData/Roaming/Microsoft/AppData/Roaming/Microsoft/Excel/ASL/AppData/Roaming/Microsoft/AppData/Local/Microsoft/Windows/Temporary%20Internet%20Files/Content.IE5/G9DJZQUX/AH%20&amp;%20Hasbro-MMP/The%20General/Gen25-2.PDF" TargetMode="External"/><Relationship Id="rId1171" Type="http://schemas.openxmlformats.org/officeDocument/2006/relationships/hyperlink" Target="../../../AppData/AppData/Roaming/Microsoft/AppData/Roaming/Microsoft/Excel/ASL/AppData/Roaming/Microsoft/AppData/Local/Microsoft/Windows/Temporary%20Internet%20Files/Content.IE5/G9DJZQUX/Critical%20Hit/PdH/CH%20PdHGG.PDF" TargetMode="External"/><Relationship Id="rId1269" Type="http://schemas.openxmlformats.org/officeDocument/2006/relationships/hyperlink" Target="../../../AppData/AppData/Roaming/Microsoft/AppData/Roaming/Microsoft/Excel/ASL/AppData/Roaming/Microsoft/AppData/Roaming/Microsoft/Excel/Dagger%20Rout%20Report/Rout%20Report%20O-001.pdf" TargetMode="External"/><Relationship Id="rId1476" Type="http://schemas.openxmlformats.org/officeDocument/2006/relationships/hyperlink" Target="../../../AppData/AppData/Roaming/Microsoft/AppData/Roaming/Microsoft/Excel/ASL/AppData/Roaming/Microsoft/AppData/Roaming/Microsoft/Excel/Heat%20of%20Battle/SS/HoB%20FF-07.PDF" TargetMode="External"/><Relationship Id="rId401" Type="http://schemas.openxmlformats.org/officeDocument/2006/relationships/hyperlink" Target="../../../AppData/AppData/Roaming/Microsoft/AppData/Roaming/Microsoft/Excel/ASL/AppData/Local/Microsoft/Windows/Temporary%20Internet%20Files/Content.IE5/G9DJZQUX/Heat%20of%20Battle/GSTK/HOB%20GSTK.pdf" TargetMode="External"/><Relationship Id="rId846" Type="http://schemas.openxmlformats.org/officeDocument/2006/relationships/hyperlink" Target="../../../AppData/AppData/Roaming/Microsoft/AppData/Roaming/Microsoft/Excel/ASL/AppData/Roaming/Microsoft/AppData/Roaming/Microsoft/Excel/Critical%20Hit/CH%20Magazine/CH044.PDF" TargetMode="External"/><Relationship Id="rId1031" Type="http://schemas.openxmlformats.org/officeDocument/2006/relationships/hyperlink" Target="../../../AppData/AppData/Roaming/Microsoft/AppData/Roaming/Microsoft/Excel/ASL/AppData/Roaming/Microsoft/AppData/Roaming/Microsoft/Excel/Critical%20Hit/CH%20Euro-Pack/CH%20EP-14.PDF" TargetMode="External"/><Relationship Id="rId1129" Type="http://schemas.openxmlformats.org/officeDocument/2006/relationships/hyperlink" Target="../../../AppData/AppData/Roaming/Microsoft/AppData/Roaming/Microsoft/Excel/ASL/AppData/Roaming/Microsoft/AppData/Roaming/Microsoft/Excel/Critical%20Hit/Roman%20Glory/CH%20RG-3.PDF" TargetMode="External"/><Relationship Id="rId1683" Type="http://schemas.openxmlformats.org/officeDocument/2006/relationships/hyperlink" Target="../../../AppData/AppData/Roaming/Microsoft/AppData/Roaming/Microsoft/Excel/ASL/AppData/Roaming/Microsoft/AppData/Roaming/Microsoft/Excel/Critical%20Hit/Berlin%20Fall%20of%20the%203rd%20Reich/Berlin2/CH-TL005.PDF" TargetMode="External"/><Relationship Id="rId706" Type="http://schemas.openxmlformats.org/officeDocument/2006/relationships/hyperlink" Target="../../../AppData/AppData/Roaming/Microsoft/AppData/Roaming/Microsoft/Excel/ASL/AppData/Roaming/Microsoft/AppData/Roaming/Microsoft/Excel/Le%20Franc-Tireur/FT%20Playtest%20FT%2024.1%20Corpo%20Di%20Truppe%20Volontari.pdf" TargetMode="External"/><Relationship Id="rId913" Type="http://schemas.openxmlformats.org/officeDocument/2006/relationships/hyperlink" Target="../../../AppData/AppData/Roaming/Microsoft/AppData/Roaming/Microsoft/Excel/ASL/AppData/Roaming/Microsoft/AppData/Roaming/Microsoft/Excel/Critical%20Hit/Hells%20Bridgehead/CH%20HB-CG3.PDF" TargetMode="External"/><Relationship Id="rId1336" Type="http://schemas.openxmlformats.org/officeDocument/2006/relationships/hyperlink" Target="../../../AppData/AppData/Roaming/Microsoft/AppData/Roaming/Microsoft/Excel/ASL/AppData/Roaming/Microsoft/AppData/Roaming/Microsoft/Excel/ASLUG/ASLUG%2011.PDF" TargetMode="External"/><Relationship Id="rId1543" Type="http://schemas.openxmlformats.org/officeDocument/2006/relationships/hyperlink" Target="../../../AppData/AppData/Roaming/Microsoft/AppData/Roaming/Microsoft/Excel/ASL/AppData/Roaming/Microsoft/AppData/Local/Microsoft/Windows/Temporary%20Internet%20Files/Content.IE5/ASL%20Zines/OAF/On%20All%20Fronts%20Issue%2047.pdf" TargetMode="External"/><Relationship Id="rId42" Type="http://schemas.openxmlformats.org/officeDocument/2006/relationships/hyperlink" Target="../../../AppData/AppData/Roaming/Microsoft/AppData/Roaming/Microsoft/Excel/ASL/AppData/Local/Microsoft/Windows/Temporary%20Internet%20Files/Content.IE5/G9DJZQUX/Heat%20of%20Battle/Recon%20By%20Fire/RBF%202.PDF" TargetMode="External"/><Relationship Id="rId1403" Type="http://schemas.openxmlformats.org/officeDocument/2006/relationships/hyperlink" Target="../../../AppData/AppData/Roaming/Microsoft/AppData/Roaming/Microsoft/Excel/ASL/AppData/Roaming/Microsoft/AppData/Roaming/Microsoft/Excel/Front%20Line/BdF-8.PDF" TargetMode="External"/><Relationship Id="rId1610" Type="http://schemas.openxmlformats.org/officeDocument/2006/relationships/hyperlink" Target="../../../AppData/AppData/Roaming/Microsoft/AppData/Roaming/Microsoft/Excel/ASL/AppData/Roaming/Microsoft/AppData/Local/Microsoft/Windows/Temporary%20Internet%20Files/Content.IE5/ASL%20Zines/OAF/On%20All%20Fronts%20Issue%20111.pdf" TargetMode="External"/><Relationship Id="rId191" Type="http://schemas.openxmlformats.org/officeDocument/2006/relationships/hyperlink" Target="../../../AppData/AppData/Roaming/Microsoft/AppData/Roaming/Microsoft/Excel/ASL/AppData/Local/Microsoft/Windows/Temporary%20Internet%20Files/Content.IE5/G9DJZQUX/Breakout/Breakout42.PDF" TargetMode="External"/><Relationship Id="rId1708" Type="http://schemas.openxmlformats.org/officeDocument/2006/relationships/hyperlink" Target="../../../AppData/AppData/Roaming/Microsoft/AppData/Roaming/Microsoft/Excel/ASL/AppData/Roaming/Microsoft/AppData/Roaming/Microsoft/Excel/Lone%20Canuck/Leibstandarte/LSSAH5.PDF" TargetMode="External"/><Relationship Id="rId289" Type="http://schemas.openxmlformats.org/officeDocument/2006/relationships/hyperlink" Target="../../../AppData/AppData/Roaming/Microsoft/AppData/Roaming/Microsoft/Excel/ASL/AppData/Local/Microsoft/Windows/Temporary%20Internet%20Files/Content.IE5/G9DJZQUX/Misc/TOC1-eng.PDF" TargetMode="External"/><Relationship Id="rId496"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35.pdf" TargetMode="External"/><Relationship Id="rId149" Type="http://schemas.openxmlformats.org/officeDocument/2006/relationships/hyperlink" Target="../../../AppData/AppData/Roaming/Microsoft/AppData/Roaming/Microsoft/Excel/ASL/AppData/Local/Microsoft/Windows/Temporary%20Internet%20Files/Content.IE5/G9DJZQUX/Vae%20Victis/VV13_md.PDF" TargetMode="External"/><Relationship Id="rId356" Type="http://schemas.openxmlformats.org/officeDocument/2006/relationships/hyperlink" Target="../../../AppData/AppData/Roaming/Microsoft/AppData/Roaming/Microsoft/Excel/ASL/AppData/Local/Microsoft/Windows/Temporary%20Internet%20Files/Content.IE5/G9DJZQUX/Vae%20Victis/VV95_lg.PDF" TargetMode="External"/><Relationship Id="rId563" Type="http://schemas.openxmlformats.org/officeDocument/2006/relationships/hyperlink" Target="../../../AppData/AppData/Roaming/Microsoft/AppData/Roaming/Microsoft/Excel/ASL/AppData/Roaming/Microsoft/AppData/Local/Microsoft/Windows/Temporary%20Internet%20Files/Content.IE5/G9DJZQUX/Tactiques/Tactiques_36.pdf" TargetMode="External"/><Relationship Id="rId770" Type="http://schemas.openxmlformats.org/officeDocument/2006/relationships/hyperlink" Target="../../../AppData/AppData/Roaming/Microsoft/AppData/Roaming/Microsoft/Excel/ASL/AppData/Roaming/Microsoft/AppData/Roaming/Microsoft/Excel/Critical%20Hit/BtB/CH%20Bocage-001.pdf" TargetMode="External"/><Relationship Id="rId1193" Type="http://schemas.openxmlformats.org/officeDocument/2006/relationships/hyperlink" Target="../../../AppData/AppData/Roaming/Microsoft/AppData/Roaming/Microsoft/Excel/ASL/AppData/Roaming/Microsoft/AppData/Roaming/Microsoft/Excel/Critical%20Hit/CH%20Magazine/CH083.PDF" TargetMode="External"/><Relationship Id="rId216" Type="http://schemas.openxmlformats.org/officeDocument/2006/relationships/hyperlink" Target="../../../AppData/AppData/Roaming/Microsoft/AppData/Roaming/Microsoft/Excel/ASL/AppData/Local/Microsoft/Windows/Temporary%20Internet%20Files/Content.IE5/G9DJZQUX/AH%20&amp;%20Hasbro-MMP/HASL%20RB/AH%20HASL%20RB.PDF" TargetMode="External"/><Relationship Id="rId423" Type="http://schemas.openxmlformats.org/officeDocument/2006/relationships/hyperlink" Target="../../../AppData/AppData/Roaming/Microsoft/AppData/Roaming/Microsoft/Excel/ASL/AppData/Local/Microsoft/Windows/Temporary%20Internet%20Files/Content.IE5/G9DJZQUX/Critical%20Hit/AK/CH%20AK10.pdf" TargetMode="External"/><Relationship Id="rId868" Type="http://schemas.openxmlformats.org/officeDocument/2006/relationships/hyperlink" Target="../../../AppData/AppData/Roaming/Microsoft/AppData/Roaming/Microsoft/Excel/ASL/AppData/Roaming/Microsoft/AppData/Roaming/Microsoft/Excel/Critical%20Hit/CH%20Magazine/SASL%20DTW-1.PDF" TargetMode="External"/><Relationship Id="rId1053" Type="http://schemas.openxmlformats.org/officeDocument/2006/relationships/hyperlink" Target="../../../AppData/AppData/Roaming/Microsoft/AppData/Roaming/Microsoft/Excel/ASL/AppData/Roaming/Microsoft/AppData/Roaming/Microsoft/Excel/Critical%20Hit/Gembloux/CH%20GTF-02.PDF" TargetMode="External"/><Relationship Id="rId1260" Type="http://schemas.openxmlformats.org/officeDocument/2006/relationships/hyperlink" Target="../../../AppData/AppData/Roaming/Microsoft/AppData/Roaming/Microsoft/Excel/ASL/AppData/Roaming/Microsoft/AppData/Roaming/Microsoft/Excel/Dagger%20Rout%20Report/Rout%20Report%20Z-013.pdf" TargetMode="External"/><Relationship Id="rId1498" Type="http://schemas.openxmlformats.org/officeDocument/2006/relationships/hyperlink" Target="../../../AppData/AppData/Roaming/Microsoft/AppData/Roaming/Microsoft/Excel/ASL/AppData/Roaming/Microsoft/AppData/Roaming/Microsoft/Excel/In%20Contact/IC-007.pdf" TargetMode="External"/><Relationship Id="rId630" Type="http://schemas.openxmlformats.org/officeDocument/2006/relationships/hyperlink" Target="../../../AppData/AppData/Roaming/Microsoft/AppData/Roaming/Microsoft/Excel/ASL/AppData/Roaming/Microsoft/AppData/Local/Microsoft/Windows/Temporary%20Internet%20Files/Content.IE5/G9DJZQUX/AH%20&amp;%20Hasbro-MMP/The%20General/Gen29-1.PDF" TargetMode="External"/><Relationship Id="rId728" Type="http://schemas.openxmlformats.org/officeDocument/2006/relationships/hyperlink" Target="../../../AppData/AppData/Roaming/Microsoft/AppData/Roaming/Microsoft/Excel/ASL/AppData/Roaming/Microsoft/AppData/Roaming/Microsoft/Excel/Critical%20Hit/Airborne%20Stand/CH%20ABS-09.PDF" TargetMode="External"/><Relationship Id="rId935" Type="http://schemas.openxmlformats.org/officeDocument/2006/relationships/hyperlink" Target="../../../AppData/AppData/Roaming/Microsoft/AppData/Roaming/Microsoft/Excel/ASL/AppData/Roaming/Microsoft/AppData/Roaming/Microsoft/Excel/Critical%20Hit/CH%20Magazine/CH165.PDF" TargetMode="External"/><Relationship Id="rId1358" Type="http://schemas.openxmlformats.org/officeDocument/2006/relationships/hyperlink" Target="../../../AppData/AppData/Roaming/Microsoft/AppData/Roaming/Microsoft/Excel/ASL/AppData/Roaming/Microsoft/AppData/Local/Microsoft/Windows/Temporary%20Internet%20Files/Content.IE5/G9DJZQUX/F&amp;M/F&amp;M53.PDF" TargetMode="External"/><Relationship Id="rId1565" Type="http://schemas.openxmlformats.org/officeDocument/2006/relationships/hyperlink" Target="../../../AppData/AppData/Roaming/Microsoft/AppData/Roaming/Microsoft/Excel/ASL/AppData/Roaming/Microsoft/AppData/Local/Microsoft/Windows/Temporary%20Internet%20Files/Content.IE5/ASL%20Zines/OAF/On%20All%20Fronts%20Issue%2073.pdf" TargetMode="External"/><Relationship Id="rId64" Type="http://schemas.openxmlformats.org/officeDocument/2006/relationships/hyperlink" Target="../../../AppData/AppData/Roaming/Microsoft/AppData/Roaming/Microsoft/Excel/ASL/AppData/Local/Microsoft/Windows/Temporary%20Internet%20Files/Content.IE5/G9DJZQUX/AH%20&amp;%20Hasbro-MMP/MMP%20HS/MMP%20HSASL-2.PDF" TargetMode="External"/><Relationship Id="rId1120" Type="http://schemas.openxmlformats.org/officeDocument/2006/relationships/hyperlink" Target="../../../AppData/AppData/Roaming/Microsoft/AppData/Roaming/Microsoft/Excel/ASL/AppData/Roaming/Microsoft/AppData/Roaming/Microsoft/Excel/Critical%20Hit/CH%20On%20All%20Fronts/CH%20OAF-04.PDF" TargetMode="External"/><Relationship Id="rId1218" Type="http://schemas.openxmlformats.org/officeDocument/2006/relationships/hyperlink" Target="../../../AppData/AppData/Roaming/Microsoft/AppData/Roaming/Microsoft/Excel/ASL/AppData/Roaming/Microsoft/AppData/Roaming/Microsoft/Excel/Critical%20Hit/BotB/CH-DD-DD007.PDF" TargetMode="External"/><Relationship Id="rId1425" Type="http://schemas.openxmlformats.org/officeDocument/2006/relationships/hyperlink" Target="../../../AppData/AppData/Roaming/Microsoft/AppData/Roaming/Microsoft/Excel/ASL/AppData/Roaming/Microsoft/AppData/Local/Microsoft/Windows/Temporary%20Internet%20Files/Content.IE5/G9DJZQUX/Casus%20Belli/Casus%20Belli%20Eng-09.pdf" TargetMode="External"/><Relationship Id="rId1632" Type="http://schemas.openxmlformats.org/officeDocument/2006/relationships/hyperlink" Target="../../../AppData/AppData/Roaming/Microsoft/AppData/Roaming/Microsoft/Excel/ASL/AppData/Roaming/Microsoft/AppData/Local/Microsoft/Windows/Temporary%20Internet%20Files/Content.IE5/ASL%20Zines/MMP/MMP%20Backblast%20Issue%201.pdf" TargetMode="External"/><Relationship Id="rId280" Type="http://schemas.openxmlformats.org/officeDocument/2006/relationships/hyperlink" Target="../../../AppData/AppData/Roaming/Microsoft/AppData/Roaming/Microsoft/Excel/ASL/AppData/Local/Microsoft/Windows/Temporary%20Internet%20Files/Content.IE5/G9DJZQUX/East%20Side%20Gamers/Dezign%20Pak/ESG%20DP4.pdf" TargetMode="External"/><Relationship Id="rId140" Type="http://schemas.openxmlformats.org/officeDocument/2006/relationships/hyperlink" Target="../../../AppData/AppData/Roaming/Microsoft/AppData/Roaming/Microsoft/Excel/ASL/AppData/Local/Microsoft/Windows/Temporary%20Internet%20Files/Content.IE5/G9DJZQUX/Lone%20Canuck/Abbaye/LC%20Abbaye.PDF" TargetMode="External"/><Relationship Id="rId378" Type="http://schemas.openxmlformats.org/officeDocument/2006/relationships/hyperlink" Target="../../../AppData/AppData/Roaming/Microsoft/AppData/Roaming/Microsoft/Excel/ASL/AppData/Local/Microsoft/Windows/Temporary%20Internet%20Files/Content.IE5/G9DJZQUX/Critical%20Hit/AK/CH%20AK09.pdf" TargetMode="External"/><Relationship Id="rId585" Type="http://schemas.openxmlformats.org/officeDocument/2006/relationships/hyperlink" Target="../../../AppData/AppData/Roaming/Microsoft/AppData/Roaming/Microsoft/Excel/ASL/AppData/Roaming/Microsoft/AppData/Local/Microsoft/Windows/Temporary%20Internet%20Files/Content.IE5/G9DJZQUX/AH%20&amp;%20Hasbro-MMP/AH%20Annuals/AH%20A93b.PDF" TargetMode="External"/><Relationship Id="rId792" Type="http://schemas.openxmlformats.org/officeDocument/2006/relationships/hyperlink" Target="../../../AppData/AppData/Roaming/Microsoft/AppData/Roaming/Microsoft/Excel/ASL/AppData/Roaming/Microsoft/AppData/Roaming/Microsoft/Excel/Critical%20Hit/CH%20Magazine/CH019v0.PDF" TargetMode="External"/><Relationship Id="rId6" Type="http://schemas.openxmlformats.org/officeDocument/2006/relationships/hyperlink" Target="../../../AppData/AppData/Roaming/Microsoft/AppData/Roaming/Microsoft/Excel/ASL/AppData/Local/Microsoft/Windows/Temporary%20Internet%20Files/Content.IE5/G9DJZQUX/Critical%20Hit/Finland%20at%20War/FAW.PDF" TargetMode="External"/><Relationship Id="rId238" Type="http://schemas.openxmlformats.org/officeDocument/2006/relationships/hyperlink" Target="../../../AppData/AppData/Roaming/Microsoft/AppData/Roaming/Microsoft/Excel/ASL/AppData/Local/Microsoft/Windows/Temporary%20Internet%20Files/Content.IE5/G9DJZQUX/Sherry%20Ent/Schwerpunkt/SP08.PDF" TargetMode="External"/><Relationship Id="rId445" Type="http://schemas.openxmlformats.org/officeDocument/2006/relationships/hyperlink" Target="../../../AppData/AppData/Roaming/Microsoft/AppData/Roaming/Microsoft/Excel/ASL/AppData/Local/Microsoft/Windows/Temporary%20Internet%20Files/Content.IE5/G9DJZQUX/ASL%20on%20the%20Internet/Sir%20Roger%20Mercenario%20Xtra/esp2ing.pdf" TargetMode="External"/><Relationship Id="rId652" Type="http://schemas.openxmlformats.org/officeDocument/2006/relationships/hyperlink" Target="../../../AppData/AppData/Roaming/Microsoft/AppData/Roaming/Microsoft/Excel/ASL/AppData/Roaming/Microsoft/AppData/Roaming/Microsoft/Excel/Break%20Contact/BC07.pdf" TargetMode="External"/><Relationship Id="rId1075" Type="http://schemas.openxmlformats.org/officeDocument/2006/relationships/hyperlink" Target="../../../AppData/AppData/Roaming/Microsoft/AppData/Roaming/Microsoft/Excel/ASL/AppData/Roaming/Microsoft/AppData/Roaming/Microsoft/Excel/Critical%20Hit/Gen48/CH%20G48-09.PDF" TargetMode="External"/><Relationship Id="rId1282" Type="http://schemas.openxmlformats.org/officeDocument/2006/relationships/hyperlink" Target="../../../AppData/AppData/Roaming/Microsoft/AppData/Roaming/Microsoft/Excel/ASL/AppData/Roaming/Microsoft/AppData/Roaming/Microsoft/Excel/Dagger%20Rout%20Report/Rout%20Report%20X-011.pdf" TargetMode="External"/><Relationship Id="rId305" Type="http://schemas.openxmlformats.org/officeDocument/2006/relationships/hyperlink" Target="../../../AppData/AppData/Roaming/Microsoft/AppData/Roaming/Microsoft/Excel/ASL/AppData/Local/Microsoft/Windows/Temporary%20Internet%20Files/Content.IE5/G9DJZQUX/AH%20&amp;%20Hasbro-MMP/MMP%20Operations/Ops47.PDF" TargetMode="External"/><Relationship Id="rId512" Type="http://schemas.openxmlformats.org/officeDocument/2006/relationships/hyperlink" Target="../../../AppData/AppData/Roaming/Microsoft/AppData/Roaming/Microsoft/Excel/ASL/AppData/Roaming/Microsoft/AppData/Local/Microsoft/Windows/Temporary%20Internet%20Files/Content.IE5/G9DJZQUX/Tactiques/TAC-58.pdf" TargetMode="External"/><Relationship Id="rId957" Type="http://schemas.openxmlformats.org/officeDocument/2006/relationships/hyperlink" Target="../../../AppData/AppData/Roaming/Microsoft/AppData/Roaming/Microsoft/Excel/ASL/AppData/Roaming/Microsoft/AppData/Roaming/Microsoft/Excel/Critical%20Hit/CH%20Magazine/CH7.2%20RP5(a).PDF" TargetMode="External"/><Relationship Id="rId1142" Type="http://schemas.openxmlformats.org/officeDocument/2006/relationships/hyperlink" Target="../../../AppData/AppData/Roaming/Microsoft/AppData/Roaming/Microsoft/Excel/ASL/AppData/Roaming/Microsoft/AppData/Roaming/Microsoft/Excel/Critical%20Hit/Rout%20Pack/CH%20RP2-2.PDF" TargetMode="External"/><Relationship Id="rId1587" Type="http://schemas.openxmlformats.org/officeDocument/2006/relationships/hyperlink" Target="../../../AppData/AppData/Roaming/Microsoft/AppData/Roaming/Microsoft/Excel/ASL/AppData/Roaming/Microsoft/AppData/Local/Microsoft/Windows/Temporary%20Internet%20Files/Content.IE5/ASL%20Zines/OAF/On%20All%20Fronts%20Issue%2099.pdf" TargetMode="External"/><Relationship Id="rId86"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1.pdf" TargetMode="External"/><Relationship Id="rId817" Type="http://schemas.openxmlformats.org/officeDocument/2006/relationships/hyperlink" Target="../../../AppData/AppData/Roaming/Microsoft/AppData/Roaming/Microsoft/Excel/ASL/AppData/Roaming/Microsoft/AppData/Roaming/Microsoft/Excel/Critical%20Hit/CH%20Magazine/SASL%20I2.PDF" TargetMode="External"/><Relationship Id="rId1002" Type="http://schemas.openxmlformats.org/officeDocument/2006/relationships/hyperlink" Target="../../../AppData/AppData/Roaming/Microsoft/AppData/Roaming/Microsoft/Excel/ASL/AppData/Roaming/Microsoft/AppData/Roaming/Microsoft/Excel/Critical%20Hit/CH%20DTW/CH%20TW-C.PDF" TargetMode="External"/><Relationship Id="rId1447" Type="http://schemas.openxmlformats.org/officeDocument/2006/relationships/hyperlink" Target="../../../AppData/AppData/Roaming/Microsoft/AppData/Roaming/Microsoft/Excel/ASL/AppData/Roaming/Microsoft/AppData/Roaming/Microsoft/Excel/Heat%20of%20Battle/BRT/HOB%20BR-8.PDF" TargetMode="External"/><Relationship Id="rId1654" Type="http://schemas.openxmlformats.org/officeDocument/2006/relationships/hyperlink" Target="../../../AppData/AppData/Roaming/Microsoft/AppData/Roaming/Microsoft/Excel/ASL/AppData/Roaming/Microsoft/AppData/Roaming/Microsoft/Excel/Critical%20Hit/Stonne/CH%20GaS01.PDF" TargetMode="External"/><Relationship Id="rId1307" Type="http://schemas.openxmlformats.org/officeDocument/2006/relationships/hyperlink" Target="../../../AppData/AppData/Roaming/Microsoft/AppData/Roaming/Microsoft/Excel/ASL/AppData/Roaming/Microsoft/AppData/Roaming/Microsoft/Excel/ELR/ELR%20SON-4.PDF" TargetMode="External"/><Relationship Id="rId1514" Type="http://schemas.openxmlformats.org/officeDocument/2006/relationships/hyperlink" Target="../../../AppData/AppData/Roaming/Microsoft/AppData/Roaming/Microsoft/Excel/ASL/AppData/Roaming/Microsoft/AppData/Local/Microsoft/Windows/Temporary%20Internet%20Files/Content.IE5/ASL%20Zines/MMP/MMP%20Backblast%20Issue%201.pdf" TargetMode="External"/><Relationship Id="rId13" Type="http://schemas.openxmlformats.org/officeDocument/2006/relationships/hyperlink" Target="../../../AppData/AppData/Roaming/Microsoft/AppData/Roaming/Microsoft/Excel/ASL/AppData/Local/Microsoft/Windows/Temporary%20Internet%20Files/Content.IE5/G9DJZQUX/ASL%20on%20the%20Internet/Achtung%20Panzer%20CG%20v2.11/Achtung%20Panzer%20CG%20v2.11.pdf" TargetMode="External"/><Relationship Id="rId162" Type="http://schemas.openxmlformats.org/officeDocument/2006/relationships/hyperlink" Target="../../../AppData/AppData/Roaming/Microsoft/AppData/Roaming/Microsoft/Excel/ASL/AppData/Local/Microsoft/Windows/Temporary%20Internet%20Files/Content.IE5/G9DJZQUX/Vae%20Victis/VV26_md.PDF" TargetMode="External"/><Relationship Id="rId467"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34.pdf" TargetMode="External"/><Relationship Id="rId1097" Type="http://schemas.openxmlformats.org/officeDocument/2006/relationships/hyperlink" Target="../../../AppData/AppData/Roaming/Microsoft/AppData/Roaming/Microsoft/Excel/ASL/AppData/Roaming/Microsoft/AppData/Roaming/Microsoft/Excel/Critical%20Hit/Stonne/CH%20GaS08.PDF" TargetMode="External"/><Relationship Id="rId674" Type="http://schemas.openxmlformats.org/officeDocument/2006/relationships/hyperlink" Target="../../../AppData/AppData/Roaming/Microsoft/AppData/Roaming/Microsoft/Excel/ASL/AppData/Roaming/Microsoft/AppData/Roaming/Microsoft/Excel/Le%20Franc-Tireur/LFT%20Mag/FT-001f.pdf" TargetMode="External"/><Relationship Id="rId881" Type="http://schemas.openxmlformats.org/officeDocument/2006/relationships/hyperlink" Target="../../../AppData/AppData/Roaming/Microsoft/AppData/Roaming/Microsoft/Excel/ASL/AppData/Roaming/Microsoft/AppData/Roaming/Microsoft/Excel/Critical%20Hit/CH%20Magazine/CH128.PDF" TargetMode="External"/><Relationship Id="rId979" Type="http://schemas.openxmlformats.org/officeDocument/2006/relationships/hyperlink" Target="../../../AppData/AppData/Roaming/Microsoft/AppData/Roaming/Microsoft/Excel/ASL/AppData/Roaming/Microsoft/AppData/Local/Microsoft/Windows/Temporary%20Internet%20Files/Content.IE5/G9DJZQUX/Critical%20Hit/CH%20Magazine/CH5.2.PDF" TargetMode="External"/><Relationship Id="rId327" Type="http://schemas.openxmlformats.org/officeDocument/2006/relationships/hyperlink" Target="../../../AppData/AppData/Roaming/Microsoft/AppData/Roaming/Microsoft/Excel/ASL/AppData/Local/Microsoft/Windows/Temporary%20Internet%20Files/Content.IE5/G9DJZQUX/Vae%20Victis/VV90_lg.PDF" TargetMode="External"/><Relationship Id="rId534" Type="http://schemas.openxmlformats.org/officeDocument/2006/relationships/hyperlink" Target="../../../AppData/AppData/Roaming/Microsoft/AppData/Roaming/Microsoft/Excel/ASL/AppData/Roaming/Microsoft/AppData/Local/Microsoft/Windows/Temporary%20Internet%20Files/Content.IE5/G9DJZQUX/Tactiques/Tactiques_5.pdf" TargetMode="External"/><Relationship Id="rId741" Type="http://schemas.openxmlformats.org/officeDocument/2006/relationships/hyperlink" Target="../../../AppData/AppData/Roaming/Microsoft/AppData/Roaming/Microsoft/Excel/ASL/AppData/Roaming/Microsoft/AppData/Roaming/Microsoft/Excel/Critical%20Hit/Third%20Bridge/CH%20ATB-004.PDF" TargetMode="External"/><Relationship Id="rId839" Type="http://schemas.openxmlformats.org/officeDocument/2006/relationships/hyperlink" Target="../../../AppData/AppData/Roaming/Microsoft/AppData/Roaming/Microsoft/Excel/ASL/AppData/Roaming/Microsoft/AppData/Roaming/Microsoft/Excel/Critical%20Hit/CH%20Magazine/CH078.PDF" TargetMode="External"/><Relationship Id="rId1164" Type="http://schemas.openxmlformats.org/officeDocument/2006/relationships/hyperlink" Target="../../../AppData/AppData/Roaming/Microsoft/AppData/Roaming/Microsoft/Excel/ASL/AppData/Roaming/Microsoft/AppData/Roaming/Microsoft/Excel/Critical%20Hit/RR/CH%20RR-004.pdf" TargetMode="External"/><Relationship Id="rId1371" Type="http://schemas.openxmlformats.org/officeDocument/2006/relationships/hyperlink" Target="../../../AppData/AppData/Roaming/Microsoft/AppData/Roaming/Microsoft/Excel/ASL/AppData/Roaming/Microsoft/AppData/Roaming/Microsoft/Excel/Friendly%20Fire/FrF012.PDF" TargetMode="External"/><Relationship Id="rId1469" Type="http://schemas.openxmlformats.org/officeDocument/2006/relationships/hyperlink" Target="../../../AppData/AppData/Roaming/Microsoft/AppData/Roaming/Microsoft/Excel/ASL/AppData/Roaming/Microsoft/AppData/Local/Microsoft/Windows/Temporary%20Internet%20Files/Content.IE5/G9DJZQUX/Heat%20of%20Battle/HG/HoB%20HG.PDF" TargetMode="External"/><Relationship Id="rId601" Type="http://schemas.openxmlformats.org/officeDocument/2006/relationships/hyperlink" Target="../../../AppData/AppData/Roaming/Microsoft/AppData/Roaming/Microsoft/Excel/ASL/AppData/Roaming/Microsoft/AppData/Local/Microsoft/Windows/Temporary%20Internet%20Files/Content.IE5/G9DJZQUX/AH%20&amp;%20Hasbro-MMP/The%20General/Gen29-5.PDF" TargetMode="External"/><Relationship Id="rId1024" Type="http://schemas.openxmlformats.org/officeDocument/2006/relationships/hyperlink" Target="../../../AppData/AppData/Roaming/Microsoft/AppData/Roaming/Microsoft/Excel/ASL/AppData/Roaming/Microsoft/AppData/Roaming/Microsoft/Excel/Critical%20Hit/CH%20Euro-Pack/CH%20EP-10.PDF" TargetMode="External"/><Relationship Id="rId1231" Type="http://schemas.openxmlformats.org/officeDocument/2006/relationships/hyperlink" Target="../../../AppData/AppData/Roaming/Microsoft/AppData/Roaming/Microsoft/Excel/ASL/AppData/Roaming/Microsoft/AppData/Roaming/Microsoft/Excel/Critical%20Hit/TPT/CH%20TPT1-5.PDF" TargetMode="External"/><Relationship Id="rId1676" Type="http://schemas.openxmlformats.org/officeDocument/2006/relationships/hyperlink" Target="../../../AppData/AppData/Roaming/Microsoft/AppData/Roaming/Microsoft/Excel/ASL/AppData/Roaming/Microsoft/AppData/Roaming/Microsoft/Excel/Critical%20Hit/Berlin%20Fall%20of%20the%203rd%20Reich/Berlin2/CH-TL012.pdf" TargetMode="External"/><Relationship Id="rId906" Type="http://schemas.openxmlformats.org/officeDocument/2006/relationships/hyperlink" Target="../../../AppData/AppData/Roaming/Microsoft/AppData/Roaming/Microsoft/Excel/ASL/AppData/Roaming/Microsoft/AppData/Roaming/Microsoft/Excel/Critical%20Hit/CH%20Magazine/CH156.PDF" TargetMode="External"/><Relationship Id="rId1329" Type="http://schemas.openxmlformats.org/officeDocument/2006/relationships/hyperlink" Target="../../../AppData/AppData/Roaming/Microsoft/AppData/Roaming/Microsoft/Excel/ASL/AppData/Roaming/Microsoft/AppData/Roaming/Microsoft/Excel/ASLUG/ASLUG%205.pdf" TargetMode="External"/><Relationship Id="rId1536" Type="http://schemas.openxmlformats.org/officeDocument/2006/relationships/hyperlink" Target="../../../AppData/AppData/Roaming/Microsoft/AppData/Roaming/Microsoft/Excel/ASL/AppData/Roaming/Microsoft/AppData/Local/Microsoft/Windows/Temporary%20Internet%20Files/Content.IE5/ASL%20Zines/OAF/On%20All%20Fronts%20Issue%20100.pdf" TargetMode="External"/><Relationship Id="rId35" Type="http://schemas.openxmlformats.org/officeDocument/2006/relationships/hyperlink" Target="../../../AppData/AppData/Roaming/Microsoft/AppData/Roaming/Microsoft/Excel/ASL/AppData/Local/Microsoft/Windows/Temporary%20Internet%20Files/Content.IE5/G9DJZQUX/ASL%20on%20the%20Internet/TMP/TMP.PDF" TargetMode="External"/><Relationship Id="rId1603" Type="http://schemas.openxmlformats.org/officeDocument/2006/relationships/hyperlink" Target="../../../AppData/AppData/Roaming/Microsoft/AppData/Roaming/Microsoft/Excel/ASL/AppData/Roaming/Microsoft/AppData/Local/Microsoft/Windows/Temporary%20Internet%20Files/Content.IE5/ASL%20Zines/OAF/On%20All%20Fronts%20Issue%20118.pdf" TargetMode="External"/><Relationship Id="rId184" Type="http://schemas.openxmlformats.org/officeDocument/2006/relationships/hyperlink" Target="../../../AppData/AppData/Roaming/Microsoft/AppData/Roaming/Microsoft/Excel/ASL/AppData/Local/Microsoft/Windows/Temporary%20Internet%20Files/Content.IE5/G9DJZQUX/Vae%20Victis/VV68_lg.PDF" TargetMode="External"/><Relationship Id="rId391" Type="http://schemas.openxmlformats.org/officeDocument/2006/relationships/hyperlink" Target="../../../AppData/AppData/Roaming/Microsoft/AppData/Roaming/Microsoft/Excel/ASL/AppData/Local/Microsoft/Windows/Temporary%20Internet%20Files/Content.IE5/G9DJZQUX/Critical%20Hit/AK/CH%20AK%20Bonus.pdf" TargetMode="External"/><Relationship Id="rId251" Type="http://schemas.openxmlformats.org/officeDocument/2006/relationships/hyperlink" Target="../../../AppData/AppData/Roaming/Microsoft/AppData/Roaming/Microsoft/Excel/ASL/AppData/Local/Microsoft/Windows/Temporary%20Internet%20Files/Content.IE5/G9DJZQUX/ALEA/alea11.PDF" TargetMode="External"/><Relationship Id="rId489" Type="http://schemas.openxmlformats.org/officeDocument/2006/relationships/hyperlink" Target="../../../AppData/AppData/Roaming/Microsoft/AppData/Roaming/Microsoft/Excel/ASL/AppData/Local/Microsoft/Windows/Temporary%20Internet%20Files/Content.IE5/G9DJZQUX/AH%20&amp;%20Hasbro-MMP/HASL%20FB/MMP-FB.pdf" TargetMode="External"/><Relationship Id="rId696" Type="http://schemas.openxmlformats.org/officeDocument/2006/relationships/hyperlink" Target="../../../AppData/AppData/Roaming/Microsoft/AppData/Roaming/Microsoft/Excel/ASL/AppData/Roaming/Microsoft/AppData/Local/Microsoft/Windows/Temporary%20Internet%20Files/Content.IE5/ASL%20Zines/Le%20Franc%20Tireur/Le%20Franc%20Tireur%20Issue%201%20-%20French.pdf" TargetMode="External"/><Relationship Id="rId349" Type="http://schemas.openxmlformats.org/officeDocument/2006/relationships/hyperlink" Target="../../../AppData/AppData/Roaming/Microsoft/AppData/Roaming/Microsoft/Excel/ASL/AppData/Local/Microsoft/Windows/Temporary%20Internet%20Files/Content.IE5/G9DJZQUX/Paddington%20Bears%20Rate%20of%20Fire/CGS.pdf" TargetMode="External"/><Relationship Id="rId556" Type="http://schemas.openxmlformats.org/officeDocument/2006/relationships/hyperlink" Target="../../../AppData/AppData/Roaming/Microsoft/AppData/Roaming/Microsoft/Excel/ASL/AppData/Roaming/Microsoft/AppData/Local/Microsoft/Windows/Temporary%20Internet%20Files/Content.IE5/G9DJZQUX/Tactiques/Tactiques_29.pdf" TargetMode="External"/><Relationship Id="rId763" Type="http://schemas.openxmlformats.org/officeDocument/2006/relationships/hyperlink" Target="../../../AppData/AppData/Roaming/Microsoft/AppData/Roaming/Microsoft/Excel/ASL/AppData/Roaming/Microsoft/AppData/Roaming/Microsoft/Excel/Critical%20Hit/BdF/CH%20BdF-004.pdf" TargetMode="External"/><Relationship Id="rId1186" Type="http://schemas.openxmlformats.org/officeDocument/2006/relationships/hyperlink" Target="../../../AppData/AppData/Roaming/Microsoft/AppData/Roaming/Microsoft/Excel/ASL/AppData/Roaming/Microsoft/AppData/Roaming/Microsoft/Excel/Critical%20Hit/Scrougin/CH%20ASLNS-38.PDF" TargetMode="External"/><Relationship Id="rId1393" Type="http://schemas.openxmlformats.org/officeDocument/2006/relationships/hyperlink" Target="../../../AppData/AppData/Roaming/Microsoft/AppData/Roaming/Microsoft/Excel/ASL/AppData/Roaming/Microsoft/AppData/Local/Microsoft/Windows/Temporary%20Internet%20Files/Content.IE5/G9DJZQUX/Friendly%20Fire/FrF01.pdf" TargetMode="External"/><Relationship Id="rId111" Type="http://schemas.openxmlformats.org/officeDocument/2006/relationships/hyperlink" Target="../../../AppData/AppData/Roaming/Microsoft/AppData/Roaming/Microsoft/Excel/ASL/AppData/Local/Microsoft/Windows/Temporary%20Internet%20Files/Content.IE5/ASL%20Zines/Silicon%20Valley%20ASL%20Club%20Point%20Blank/Point%20Blank!%20Issue%201.3.pdf" TargetMode="External"/><Relationship Id="rId209" Type="http://schemas.openxmlformats.org/officeDocument/2006/relationships/hyperlink" Target="../../../AppData/AppData/Roaming/Microsoft/AppData/Roaming/Microsoft/Excel/ASL/AppData/Local/Microsoft/Windows/Temporary%20Internet%20Files/Content.IE5/G9DJZQUX/AH%20&amp;%20Hasbro-MMP/AH%20Modules/ASL%20Mod-08.PDF" TargetMode="External"/><Relationship Id="rId416" Type="http://schemas.openxmlformats.org/officeDocument/2006/relationships/hyperlink" Target="../../../AppData/AppData/Roaming/Microsoft/AppData/Roaming/Microsoft/Excel/ASL/AppData/Local/Microsoft/Windows/Temporary%20Internet%20Files/Content.IE5/G9DJZQUX/Heat%20of%20Battle/SF/HoB%20SF2.pdf" TargetMode="External"/><Relationship Id="rId970" Type="http://schemas.openxmlformats.org/officeDocument/2006/relationships/hyperlink" Target="../../../AppData/AppData/Roaming/Microsoft/AppData/Roaming/Microsoft/Excel/ASL/AppData/Roaming/Microsoft/AppData/Roaming/Microsoft/Excel/Critical%20Hit/CH%20Online/Critical%20Hit%20Online%203_6.pdf" TargetMode="External"/><Relationship Id="rId1046" Type="http://schemas.openxmlformats.org/officeDocument/2006/relationships/hyperlink" Target="../../../AppData/AppData/Roaming/Microsoft/AppData/Roaming/Microsoft/Excel/ASL/AppData/Roaming/Microsoft/AppData/Local/Microsoft/Windows/Temporary%20Internet%20Files/Content.IE5/G9DJZQUX/Critical%20Hit/CH%20Euro-Pack/CH%20EP4.PDF" TargetMode="External"/><Relationship Id="rId1253" Type="http://schemas.openxmlformats.org/officeDocument/2006/relationships/hyperlink" Target="../../../AppData/AppData/Roaming/Microsoft/AppData/Roaming/Microsoft/Excel/ASL/AppData/Roaming/Microsoft/AppData/Local/Microsoft/Windows/Temporary%20Internet%20Files/Content.IE5/G9DJZQUX/Critical%20Hit/Tigers%20to%20the%20Front/CH%20TttF.pdf" TargetMode="External"/><Relationship Id="rId1698" Type="http://schemas.openxmlformats.org/officeDocument/2006/relationships/hyperlink" Target="../../../AppData/AppData/Roaming/Microsoft/AppData/Roaming/Microsoft/Excel/ASL/AppData/Local/Microsoft/Windows/Temporary%20Internet%20Files/Content.IE5/G9DJZQUX/ASL%20on%20the%20Internet/Grumble%20Jones/GJ.pdf" TargetMode="External"/><Relationship Id="rId623" Type="http://schemas.openxmlformats.org/officeDocument/2006/relationships/hyperlink" Target="../../../AppData/AppData/Roaming/Microsoft/AppData/Roaming/Microsoft/Excel/ASL/AppData/Roaming/Microsoft/AppData/Local/Microsoft/Windows/Temporary%20Internet%20Files/Content.IE5/G9DJZQUX/AH%20&amp;%20Hasbro-MMP/The%20General/Gen31-1.PDF" TargetMode="External"/><Relationship Id="rId830" Type="http://schemas.openxmlformats.org/officeDocument/2006/relationships/hyperlink" Target="../../../AppData/AppData/Roaming/Microsoft/AppData/Roaming/Microsoft/Excel/ASL/AppData/Roaming/Microsoft/AppData/Roaming/Microsoft/Excel/Critical%20Hit/CH%20Magazine/CH082.PDF" TargetMode="External"/><Relationship Id="rId928" Type="http://schemas.openxmlformats.org/officeDocument/2006/relationships/hyperlink" Target="../../../AppData/AppData/Roaming/Microsoft/AppData/Roaming/Microsoft/Excel/ASL/AppData/Roaming/Microsoft/AppData/Roaming/Microsoft/Excel/Critical%20Hit/Hells%20Bridgehead/CH%20HB-08.PDF" TargetMode="External"/><Relationship Id="rId1460" Type="http://schemas.openxmlformats.org/officeDocument/2006/relationships/hyperlink" Target="../../../AppData/AppData/Roaming/Microsoft/AppData/Roaming/Microsoft/Excel/ASL/AppData/Roaming/Microsoft/AppData/Local/Microsoft/Windows/Temporary%20Internet%20Files/Content.IE5/ASL%20Zines/ATP/ATP%20Issue-007.pdf" TargetMode="External"/><Relationship Id="rId1558" Type="http://schemas.openxmlformats.org/officeDocument/2006/relationships/hyperlink" Target="../../../AppData/AppData/Roaming/Microsoft/AppData/Roaming/Microsoft/Excel/ASL/AppData/Roaming/Microsoft/AppData/Local/Microsoft/Windows/Temporary%20Internet%20Files/Content.IE5/ASL%20Zines/OAF/On%20All%20Fronts%20Issue%2063.pdf" TargetMode="External"/><Relationship Id="rId57" Type="http://schemas.openxmlformats.org/officeDocument/2006/relationships/hyperlink" Target="../../../AppData/AppData/Roaming/Microsoft/AppData/Roaming/Microsoft/Excel/ASL/AppData/Local/Microsoft/Windows/Temporary%20Internet%20Files/Content.IE5/G9DJZQUX/Lone%20Canuck/TBbA/LC%20TBbA2.pdf" TargetMode="External"/><Relationship Id="rId1113" Type="http://schemas.openxmlformats.org/officeDocument/2006/relationships/hyperlink" Target="../../../AppData/AppData/Roaming/Microsoft/AppData/Roaming/Microsoft/Excel/ASL/AppData/Roaming/Microsoft/AppData/Roaming/Microsoft/Excel/Critical%20Hit/Jatkosota/Jat-2.PDF" TargetMode="External"/><Relationship Id="rId1320" Type="http://schemas.openxmlformats.org/officeDocument/2006/relationships/hyperlink" Target="../../../AppData/AppData/Roaming/Microsoft/AppData/Roaming/Microsoft/Excel/ASL/AppData/Roaming/Microsoft/AppData/Roaming/Microsoft/Excel/Fanatic%20Enterprises/FE170.pdf" TargetMode="External"/><Relationship Id="rId1418" Type="http://schemas.openxmlformats.org/officeDocument/2006/relationships/hyperlink" Target="../../../AppData/AppData/Roaming/Microsoft/AppData/Roaming/Microsoft/Excel/ASL/AppData/Roaming/Microsoft/AppData/Roaming/Microsoft/Excel/ASL%20on%20the%20Internet/Gamesquad.com/QFC/QFC1-GS01.pdf" TargetMode="External"/><Relationship Id="rId1625"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73" Type="http://schemas.openxmlformats.org/officeDocument/2006/relationships/hyperlink" Target="../../../AppData/AppData/Roaming/Microsoft/AppData/Roaming/Microsoft/Excel/ASL/AppData/Local/Microsoft/Windows/Temporary%20Internet%20Files/Content.IE5/G9DJZQUX/Vae%20Victis/VV87_lg.PDF" TargetMode="External"/><Relationship Id="rId480"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133" Type="http://schemas.openxmlformats.org/officeDocument/2006/relationships/hyperlink" Target="../../../AppData/AppData/Roaming/Microsoft/AppData/Roaming/Microsoft/Excel/ASL/AppData/Local/Microsoft/Windows/Temporary%20Internet%20Files/Content.IE5/G9DJZQUX/AH%20&amp;%20Hasbro-MMP/MMP%20VotG/MMP%20VotG.PDF" TargetMode="External"/><Relationship Id="rId340" Type="http://schemas.openxmlformats.org/officeDocument/2006/relationships/hyperlink" Target="../../../AppData/AppData/Roaming/Microsoft/AppData/Roaming/Microsoft/Excel/ASL/AppData/Local/Microsoft/Windows/Temporary%20Internet%20Files/Content.IE5/G9DJZQUX/ASL%20on%20the%20Internet/Yahoo%20Groups/Yahoo%20ASL%20-%20Aussie.pdf" TargetMode="External"/><Relationship Id="rId578" Type="http://schemas.openxmlformats.org/officeDocument/2006/relationships/hyperlink" Target="../../../AppData/AppData/Roaming/Microsoft/AppData/Roaming/Microsoft/Excel/ASL/AppData/Roaming/Microsoft/AppData/Local/Microsoft/Windows/Temporary%20Internet%20Files/Content.IE5/ASL%20Zines/Austin%20ASL%20Club%20Banzai/Bonsai!!%2004-2000.pdf" TargetMode="External"/><Relationship Id="rId785" Type="http://schemas.openxmlformats.org/officeDocument/2006/relationships/hyperlink" Target="../../../AppData/AppData/Roaming/Microsoft/AppData/Roaming/Microsoft/Excel/ASL/AppData/Roaming/Microsoft/AppData/Roaming/Microsoft/Excel/Critical%20Hit/CH%20Magazine/CH010v0.PDF" TargetMode="External"/><Relationship Id="rId992" Type="http://schemas.openxmlformats.org/officeDocument/2006/relationships/hyperlink" Target="../../../AppData/AppData/Roaming/Microsoft/AppData/Roaming/Microsoft/Excel/ASL/AppData/Roaming/Microsoft/AppData/Local/Microsoft/Windows/Temporary%20Internet%20Files/Content.IE5/G9DJZQUX/Critical%20Hit/CH%20Magazine/CH4%20Retro.PDF" TargetMode="External"/><Relationship Id="rId200" Type="http://schemas.openxmlformats.org/officeDocument/2006/relationships/hyperlink" Target="../../../AppData/AppData/Roaming/Microsoft/AppData/Roaming/Microsoft/Excel/ASL/AppData/Local/Microsoft/Windows/Temporary%20Internet%20Files/Content.IE5/G9DJZQUX/AH%20&amp;%20Hasbro-MMP/AHIKS/ahiks1logo.PDF" TargetMode="External"/><Relationship Id="rId438" Type="http://schemas.openxmlformats.org/officeDocument/2006/relationships/hyperlink" Target="../../../AppData/AppData/Roaming/Microsoft/AppData/Roaming/Microsoft/Excel/ASL/AppData/Local/Microsoft/Windows/Temporary%20Internet%20Files/Content.IE5/G9DJZQUX/Scenarios%20for%20Wargamers/SfW04.pdf" TargetMode="External"/><Relationship Id="rId645" Type="http://schemas.openxmlformats.org/officeDocument/2006/relationships/hyperlink" Target="../../../AppData/AppData/Roaming/Microsoft/AppData/Roaming/Microsoft/Excel/ASL/AppData/Roaming/Microsoft/AppData/Local/Microsoft/Windows/Temporary%20Internet%20Files/Content.IE5/G9DJZQUX/DonCon/WBC-07.pdf" TargetMode="External"/><Relationship Id="rId852" Type="http://schemas.openxmlformats.org/officeDocument/2006/relationships/hyperlink" Target="../../../AppData/AppData/Roaming/Microsoft/AppData/Roaming/Microsoft/Excel/ASL/AppData/Roaming/Microsoft/AppData/Roaming/Microsoft/Excel/Critical%20Hit/CH%20Magazine/ASL%20News%202.PDF" TargetMode="External"/><Relationship Id="rId1068" Type="http://schemas.openxmlformats.org/officeDocument/2006/relationships/hyperlink" Target="../../../AppData/AppData/Roaming/Microsoft/AppData/Roaming/Microsoft/Excel/ASL/AppData/Roaming/Microsoft/AppData/Roaming/Microsoft/Excel/Critical%20Hit/Gen48/CH%20G48-08.PDF" TargetMode="External"/><Relationship Id="rId1275" Type="http://schemas.openxmlformats.org/officeDocument/2006/relationships/hyperlink" Target="../../../AppData/AppData/Roaming/Microsoft/AppData/Roaming/Microsoft/Excel/ASL/AppData/Roaming/Microsoft/AppData/Roaming/Microsoft/Excel/Dagger%20Rout%20Report/Rout%20Report%20X-004.pdf" TargetMode="External"/><Relationship Id="rId1482" Type="http://schemas.openxmlformats.org/officeDocument/2006/relationships/hyperlink" Target="../../../AppData/AppData/Roaming/Microsoft/AppData/Roaming/Microsoft/Excel/ASL/AppData/Roaming/Microsoft/AppData/Roaming/Microsoft/Excel/Heat%20of%20Battle/SS/HoB%20FF-13.PDF" TargetMode="External"/><Relationship Id="rId505" Type="http://schemas.openxmlformats.org/officeDocument/2006/relationships/hyperlink" Target="../../../AppData/AppData/Roaming/Microsoft/AppData/Roaming/Microsoft/Excel/ASL/AppData/Local/Microsoft/Windows/Temporary%20Internet%20Files/Content.IE5/G9DJZQUX/AH%20&amp;%20Hasbro-MMP/Action%20Pack/AH%20AP1.PDF" TargetMode="External"/><Relationship Id="rId712" Type="http://schemas.openxmlformats.org/officeDocument/2006/relationships/hyperlink" Target="../../../AppData/AppData/Roaming/Microsoft/AppData/Roaming/Microsoft/Excel/ASL/AppData/Roaming/Microsoft/AppData/Roaming/Microsoft/Excel/ASL%20on%20the%20Internet/Costal%20Fortress%20Gaming%20Group/CFGG%20SF1.1%20Solid%20Gold%20Real%20Estate.pdf" TargetMode="External"/><Relationship Id="rId1135" Type="http://schemas.openxmlformats.org/officeDocument/2006/relationships/hyperlink" Target="../../../AppData/AppData/Roaming/Microsoft/AppData/Roaming/Microsoft/Excel/ASL/AppData/Roaming/Microsoft/AppData/Roaming/Microsoft/Excel/Critical%20Hit/Rout%20Pack/CH%20RP1-3.PDF" TargetMode="External"/><Relationship Id="rId1342" Type="http://schemas.openxmlformats.org/officeDocument/2006/relationships/hyperlink" Target="../../../AppData/AppData/Roaming/Microsoft/AppData/Roaming/Microsoft/Excel/ASL/AppData/Roaming/Microsoft/AppData/Roaming/Microsoft/Excel/ASLUG/ASLUG%2019.PDF" TargetMode="External"/><Relationship Id="rId79" Type="http://schemas.openxmlformats.org/officeDocument/2006/relationships/hyperlink" Target="../../../AppData/AppData/Roaming/Microsoft/AppData/Roaming/Microsoft/Excel/ASL/AppData/Local/Microsoft/Windows/Temporary%20Internet%20Files/Content.IE5/ASL%20Zines/View%20From%20the%20Trenches/VFTT%20Issue%2032.pdf" TargetMode="External"/><Relationship Id="rId1202" Type="http://schemas.openxmlformats.org/officeDocument/2006/relationships/hyperlink" Target="../../../AppData/AppData/Roaming/Microsoft/AppData/Roaming/Microsoft/Excel/ASL/AppData/Roaming/Microsoft/AppData/Roaming/Microsoft/Excel/Critical%20Hit/Critical%20Hit%20Valor%20of%20the%2037th%20Guards/Valor%20of%20the%2037th%20Guards%206.pdf" TargetMode="External"/><Relationship Id="rId1647" Type="http://schemas.openxmlformats.org/officeDocument/2006/relationships/hyperlink" Target="../../../AppData/AppData/Roaming/Microsoft/AppData/Roaming/Microsoft/Excel/ASL/AppData/Roaming/Microsoft/AppData/Roaming/Microsoft/Excel/Critical%20Hit/Stonne/CH%20GaS02.PDF" TargetMode="External"/><Relationship Id="rId1507" Type="http://schemas.openxmlformats.org/officeDocument/2006/relationships/hyperlink" Target="../../../AppData/AppData/Roaming/Microsoft/AppData/Roaming/Microsoft/Excel/ASL/AppData/Roaming/Microsoft/AppData/Local/Microsoft/Windows/Temporary%20Internet%20Files/Content.IE5/ASL%20Zines/A25.6/A25.6%20Issue%201.pdf" TargetMode="External"/><Relationship Id="rId1714" Type="http://schemas.openxmlformats.org/officeDocument/2006/relationships/hyperlink" Target="../../../AppData/AppData/Roaming/Microsoft/AppData/Roaming/Microsoft/Excel/ASL/AppData/Roaming/Microsoft/AppData/Roaming/Microsoft/Excel/Friendly%20Fire/FrF060.PDF" TargetMode="External"/><Relationship Id="rId295" Type="http://schemas.openxmlformats.org/officeDocument/2006/relationships/hyperlink" Target="../../../AppData/AppData/Roaming/Microsoft/AppData/Roaming/Microsoft/Excel/ASL/AppData/Local/Microsoft/Windows/Temporary%20Internet%20Files/Content.IE5/G9DJZQUX/Paddington%20Bears%20Rate%20of%20Fire/RoF-07.PDF" TargetMode="External"/><Relationship Id="rId155" Type="http://schemas.openxmlformats.org/officeDocument/2006/relationships/hyperlink" Target="../../../AppData/AppData/Roaming/Microsoft/AppData/Roaming/Microsoft/Excel/ASL/AppData/Local/Microsoft/Windows/Temporary%20Internet%20Files/Content.IE5/G9DJZQUX/Vae%20Victis/VV19_md.PDF" TargetMode="External"/><Relationship Id="rId362" Type="http://schemas.openxmlformats.org/officeDocument/2006/relationships/hyperlink" Target="../../../AppData/AppData/Roaming/Microsoft/AppData/Roaming/Microsoft/Excel/ASL/AppData/Local/Microsoft/Windows/Temporary%20Internet%20Files/Content.IE5/G9DJZQUX/Critical%20Hit/Hells%20Bridgehead/CH%20HB3.PDF" TargetMode="External"/><Relationship Id="rId1297" Type="http://schemas.openxmlformats.org/officeDocument/2006/relationships/hyperlink" Target="../../../AppData/AppData/Roaming/Microsoft/AppData/Roaming/Microsoft/Excel/ASL/AppData/Roaming/Microsoft/AppData/Roaming/Microsoft/Excel/Dagger%20Rout%20Report/Rout%20Report%20O-004.pdf" TargetMode="External"/><Relationship Id="rId222" Type="http://schemas.openxmlformats.org/officeDocument/2006/relationships/hyperlink" Target="../../../AppData/AppData/Roaming/Microsoft/AppData/Roaming/Microsoft/Excel/ASL/AppData/Local/Microsoft/Windows/Temporary%20Internet%20Files/Content.IE5/G9DJZQUX/AH%20&amp;%20Hasbro-MMP/MMP%20BRT/MMP%20BRT.PDF" TargetMode="External"/><Relationship Id="rId667" Type="http://schemas.openxmlformats.org/officeDocument/2006/relationships/hyperlink" Target="../../../AppData/AppData/Roaming/Microsoft/AppData/Roaming/Microsoft/Excel/ASL/AppData/Roaming/Microsoft/AppData/Local/Microsoft/Windows/Temporary%20Internet%20Files/Content.IE5/G9DJZQUX/Le%20Franc-Tireur/LFT%20Mag/FT-008.pdf" TargetMode="External"/><Relationship Id="rId874" Type="http://schemas.openxmlformats.org/officeDocument/2006/relationships/hyperlink" Target="../../../AppData/AppData/Roaming/Microsoft/AppData/Roaming/Microsoft/Excel/ASL/AppData/Roaming/Microsoft/AppData/Roaming/Microsoft/Excel/Critical%20Hit/CH%20Magazine/CH103.PDF" TargetMode="External"/><Relationship Id="rId527" Type="http://schemas.openxmlformats.org/officeDocument/2006/relationships/hyperlink" Target="../../../AppData/AppData/Roaming/Microsoft/AppData/Roaming/Microsoft/Excel/ASL/AppData/Roaming/Microsoft/AppData/Local/Microsoft/Windows/Temporary%20Internet%20Files/Content.IE5/G9DJZQUX/Tactiques/TAC-72.pdf" TargetMode="External"/><Relationship Id="rId734" Type="http://schemas.openxmlformats.org/officeDocument/2006/relationships/hyperlink" Target="../../../AppData/AppData/Roaming/Microsoft/AppData/Roaming/Microsoft/Excel/ASL/AppData/Roaming/Microsoft/AppData/Roaming/Microsoft/Excel/Critical%20Hit/CH%20Euro-Pack/CH%20ASLN-21.PDF" TargetMode="External"/><Relationship Id="rId941" Type="http://schemas.openxmlformats.org/officeDocument/2006/relationships/hyperlink" Target="../../../AppData/AppData/Roaming/Microsoft/AppData/Roaming/Microsoft/Excel/ASL/AppData/Roaming/Microsoft/AppData/Roaming/Microsoft/Excel/Critical%20Hit/CH%20Magazine/VHN2.PDF" TargetMode="External"/><Relationship Id="rId1157" Type="http://schemas.openxmlformats.org/officeDocument/2006/relationships/hyperlink" Target="../../../AppData/AppData/Roaming/Microsoft/AppData/Roaming/Microsoft/Excel/ASL/AppData/Roaming/Microsoft/AppData/Roaming/Microsoft/Excel/Critical%20Hit/Retro%20Pak/CH%20RetroPak-017.pdf" TargetMode="External"/><Relationship Id="rId1364" Type="http://schemas.openxmlformats.org/officeDocument/2006/relationships/hyperlink" Target="../../../AppData/AppData/Roaming/Microsoft/AppData/Roaming/Microsoft/Excel/ASL/AppData/Roaming/Microsoft/AppData/Roaming/Microsoft/Excel/Friendly%20Fire/FrF028.PDF" TargetMode="External"/><Relationship Id="rId1571" Type="http://schemas.openxmlformats.org/officeDocument/2006/relationships/hyperlink" Target="../../../AppData/AppData/Roaming/Microsoft/AppData/Roaming/Microsoft/Excel/ASL/AppData/Roaming/Microsoft/AppData/Local/Microsoft/Windows/Temporary%20Internet%20Files/Content.IE5/ASL%20Zines/OAF/On%20All%20Fronts%20Issue%2079.pdf" TargetMode="External"/><Relationship Id="rId70" Type="http://schemas.openxmlformats.org/officeDocument/2006/relationships/hyperlink" Target="../../../AppData/AppData/Roaming/Microsoft/AppData/Roaming/Microsoft/Excel/ASL/AppData/Local/Microsoft/Windows/Temporary%20Internet%20Files/Content.IE5/ASL%20Zines/View%20From%20the%20Trenches/VFTT%20Issue%205.pdf" TargetMode="External"/><Relationship Id="rId801" Type="http://schemas.openxmlformats.org/officeDocument/2006/relationships/hyperlink" Target="../../../AppData/AppData/Roaming/Microsoft/AppData/Roaming/Microsoft/Excel/ASL/AppData/Roaming/Microsoft/AppData/Roaming/Microsoft/Excel/Critical%20Hit/CH%20Magazine/CH026.PDF" TargetMode="External"/><Relationship Id="rId1017" Type="http://schemas.openxmlformats.org/officeDocument/2006/relationships/hyperlink" Target="../../../AppData/AppData/Roaming/Microsoft/AppData/Roaming/Microsoft/Excel/ASL/AppData/Roaming/Microsoft/AppData/Roaming/Microsoft/Excel/Critical%20Hit/CH%20Euro-Pack/CH%20EP-05.PDF" TargetMode="External"/><Relationship Id="rId1224" Type="http://schemas.openxmlformats.org/officeDocument/2006/relationships/hyperlink" Target="../../../AppData/AppData/Roaming/Microsoft/AppData/Roaming/Microsoft/Excel/ASL/AppData/Roaming/Microsoft/AppData/Roaming/Microsoft/Excel/Critical%20Hit/BotB/CH%20SFC-06.PDF" TargetMode="External"/><Relationship Id="rId1431" Type="http://schemas.openxmlformats.org/officeDocument/2006/relationships/hyperlink" Target="../../../AppData/AppData/Roaming/Microsoft/AppData/Roaming/Microsoft/Excel/ASL/AppData/Roaming/Microsoft/AppData/Roaming/Microsoft/Excel/At%20the%20Point/ATP-PP.PDF" TargetMode="External"/><Relationship Id="rId1669" Type="http://schemas.openxmlformats.org/officeDocument/2006/relationships/hyperlink" Target="../../../AppData/AppData/Roaming/Microsoft/AppData/Roaming/Microsoft/Excel/ASL/AppData/Roaming/Microsoft/AppData/Roaming/Microsoft/Excel/Critical%20Hit/Stonne/CH%20GaS16.PDF" TargetMode="External"/><Relationship Id="rId1529" Type="http://schemas.openxmlformats.org/officeDocument/2006/relationships/hyperlink" Target="../../../AppData/AppData/Roaming/Microsoft/AppData/Roaming/Microsoft/Excel/ASL/AppData/Roaming/Microsoft/AppData/Local/Microsoft/Windows/Temporary%20Internet%20Files/Content.IE5/ASL%20Zines/OAF/On%20All%20Fronts%20Issue%2065.pdf" TargetMode="External"/><Relationship Id="rId28" Type="http://schemas.openxmlformats.org/officeDocument/2006/relationships/hyperlink" Target="../../../AppData/AppData/Roaming/Microsoft/AppData/Roaming/Microsoft/Excel/ASL/AppData/Local/Microsoft/Windows/Temporary%20Internet%20Files/Content.IE5/G9DJZQUX/Critical%20Hit/PBP/CH%20Aussie96.PDF" TargetMode="External"/><Relationship Id="rId177" Type="http://schemas.openxmlformats.org/officeDocument/2006/relationships/hyperlink" Target="../../../AppData/AppData/Roaming/Microsoft/AppData/Roaming/Microsoft/Excel/ASL/AppData/Local/Microsoft/Windows/Temporary%20Internet%20Files/Content.IE5/G9DJZQUX/Vae%20Victis/VV57_lg.PDF" TargetMode="External"/><Relationship Id="rId384" Type="http://schemas.openxmlformats.org/officeDocument/2006/relationships/hyperlink" Target="../../../AppData/AppData/Roaming/Microsoft/AppData/Roaming/Microsoft/Excel/ASL/AppData/Local/Microsoft/Windows/Temporary%20Internet%20Files/Content.IE5/G9DJZQUX/AH%20&amp;%20Hasbro-MMP/MMP%20Journals/ASL%20J6.PDF" TargetMode="External"/><Relationship Id="rId591" Type="http://schemas.openxmlformats.org/officeDocument/2006/relationships/hyperlink" Target="../../../AppData/AppData/Roaming/Microsoft/AppData/Roaming/Microsoft/Excel/ASL/AppData/Roaming/Microsoft/AppData/Local/Microsoft/Windows/Temporary%20Internet%20Files/Content.IE5/G9DJZQUX/AH%20&amp;%20Hasbro-MMP/ASL%20Classic/ASL%20Classic.pdf" TargetMode="External"/><Relationship Id="rId244" Type="http://schemas.openxmlformats.org/officeDocument/2006/relationships/hyperlink" Target="../../../AppData/AppData/Roaming/Microsoft/AppData/Roaming/Microsoft/Excel/ASL/AppData/Local/Microsoft/Windows/Temporary%20Internet%20Files/Content.IE5/G9DJZQUX/ASL%20on%20the%20Internet/Historie%20de%20la%20Easy%20Company/putot-1-en.pdf" TargetMode="External"/><Relationship Id="rId689" Type="http://schemas.openxmlformats.org/officeDocument/2006/relationships/hyperlink" Target="../../../AppData/AppData/Roaming/Microsoft/AppData/Roaming/Microsoft/Excel/ASL/AppData/Roaming/Microsoft/AppData/Roaming/Microsoft/Excel/Le%20Franc-Tireur/FT-Fun1v2.pdf" TargetMode="External"/><Relationship Id="rId896" Type="http://schemas.openxmlformats.org/officeDocument/2006/relationships/hyperlink" Target="../../../AppData/AppData/Roaming/Microsoft/AppData/Roaming/Microsoft/Excel/ASL/AppData/Roaming/Microsoft/AppData/Roaming/Microsoft/Excel/Critical%20Hit/CH%20Magazine/CH145.PDF" TargetMode="External"/><Relationship Id="rId1081" Type="http://schemas.openxmlformats.org/officeDocument/2006/relationships/hyperlink" Target="../../../AppData/AppData/Roaming/Microsoft/AppData/Roaming/Microsoft/Excel/ASL/AppData/Roaming/Microsoft/AppData/Roaming/Microsoft/Excel/Critical%20Hit/GC/CH%20SCW-07.PDF" TargetMode="External"/><Relationship Id="rId451"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33.pdf" TargetMode="External"/><Relationship Id="rId549" Type="http://schemas.openxmlformats.org/officeDocument/2006/relationships/hyperlink" Target="../../../AppData/AppData/Roaming/Microsoft/AppData/Roaming/Microsoft/Excel/ASL/AppData/Roaming/Microsoft/AppData/Local/Microsoft/Windows/Temporary%20Internet%20Files/Content.IE5/G9DJZQUX/Tactiques/Tactiques_20.pdf" TargetMode="External"/><Relationship Id="rId756" Type="http://schemas.openxmlformats.org/officeDocument/2006/relationships/hyperlink" Target="../../../AppData/AppData/Roaming/Microsoft/AppData/Roaming/Microsoft/Excel/ASL/AppData/Roaming/Microsoft/AppData/Roaming/Microsoft/Excel/Critical%20Hit/BotBH/CH%20BotBH-007.pdf" TargetMode="External"/><Relationship Id="rId1179" Type="http://schemas.openxmlformats.org/officeDocument/2006/relationships/hyperlink" Target="../../../AppData/AppData/Roaming/Microsoft/AppData/Roaming/Microsoft/Excel/ASL/AppData/Roaming/Microsoft/AppData/Roaming/Microsoft/Excel/Critical%20Hit/Scrougin/CH%20ASLNS-23.PDF" TargetMode="External"/><Relationship Id="rId1386" Type="http://schemas.openxmlformats.org/officeDocument/2006/relationships/hyperlink" Target="../../../AppData/AppData/Roaming/Microsoft/AppData/Roaming/Microsoft/Excel/ASL/AppData/Roaming/Microsoft/AppData/Roaming/Microsoft/Excel/Friendly%20Fire/FrF006.pdf" TargetMode="External"/><Relationship Id="rId1593" Type="http://schemas.openxmlformats.org/officeDocument/2006/relationships/hyperlink" Target="../../../AppData/AppData/Roaming/Microsoft/AppData/Roaming/Microsoft/Excel/ASL/AppData/Roaming/Microsoft/AppData/Local/Microsoft/Windows/Temporary%20Internet%20Files/Content.IE5/ASL%20Zines/OAF/Playtesters%20Journal%20Issue%202.pdf" TargetMode="External"/><Relationship Id="rId104" Type="http://schemas.openxmlformats.org/officeDocument/2006/relationships/hyperlink" Target="../../../AppData/AppData/Roaming/Microsoft/AppData/Roaming/Microsoft/Excel/ASL/AppData/Local/Microsoft/Windows/Temporary%20Internet%20Files/Content.IE5/G9DJZQUX/Sherry%20Ent/Schwerpunkt/SP07.PDF" TargetMode="External"/><Relationship Id="rId311" Type="http://schemas.openxmlformats.org/officeDocument/2006/relationships/hyperlink" Target="../../../AppData/AppData/Roaming/Microsoft/AppData/Roaming/Microsoft/Excel/ASL/AppData/Local/Microsoft/Windows/Temporary%20Internet%20Files/Content.IE5/G9DJZQUX/ASL%20on%20the%20Internet/RR.pdf" TargetMode="External"/><Relationship Id="rId409" Type="http://schemas.openxmlformats.org/officeDocument/2006/relationships/hyperlink" Target="../../../AppData/AppData/Roaming/Microsoft/AppData/Roaming/Microsoft/Excel/ASL/AppData/Local/Microsoft/Windows/Temporary%20Internet%20Files/Content.IE5/ASL%20Zines/Dagger%20Rout%20Report/Rout%20Report%20Issue%205.1.pdf" TargetMode="External"/><Relationship Id="rId963" Type="http://schemas.openxmlformats.org/officeDocument/2006/relationships/hyperlink" Target="../../../AppData/AppData/Roaming/Microsoft/AppData/Roaming/Microsoft/Excel/ASL/AppData/Roaming/Microsoft/AppData/Roaming/Microsoft/Excel/Critical%20Hit/CH%20Online/Critical%20Hit%20Online%201_12.pdf" TargetMode="External"/><Relationship Id="rId1039" Type="http://schemas.openxmlformats.org/officeDocument/2006/relationships/hyperlink" Target="../../../AppData/AppData/Roaming/Microsoft/AppData/Roaming/Microsoft/Excel/ASL/AppData/Roaming/Microsoft/AppData/Roaming/Microsoft/Excel/Critical%20Hit/CH%20Euro-Pack/CH%20EP-041.pdf" TargetMode="External"/><Relationship Id="rId1246" Type="http://schemas.openxmlformats.org/officeDocument/2006/relationships/hyperlink" Target="../../../AppData/AppData/Roaming/Microsoft/AppData/Roaming/Microsoft/Excel/ASL/AppData/Roaming/Microsoft/AppData/Local/Microsoft/Windows/Temporary%20Internet%20Files/Content.IE5/G9DJZQUX/Critical%20Hit/Berlin%20Fall%20of%20the%203rd%20Reich/Berlin2/CH%20Berlin2%20TL.PDF" TargetMode="External"/><Relationship Id="rId92"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7.pdf" TargetMode="External"/><Relationship Id="rId616" Type="http://schemas.openxmlformats.org/officeDocument/2006/relationships/hyperlink" Target="../../../AppData/AppData/Roaming/Microsoft/AppData/Roaming/Microsoft/Excel/ASL/AppData/Roaming/Microsoft/AppData/Local/Microsoft/Windows/Temporary%20Internet%20Files/Content.IE5/G9DJZQUX/AH%20&amp;%20Hasbro-MMP/The%20General/Gen23-6.PDF" TargetMode="External"/><Relationship Id="rId823" Type="http://schemas.openxmlformats.org/officeDocument/2006/relationships/hyperlink" Target="../../../AppData/AppData/Roaming/Microsoft/AppData/Roaming/Microsoft/Excel/ASL/AppData/Roaming/Microsoft/AppData/Roaming/Microsoft/Excel/Critical%20Hit/CH%20Magazine/CH056.PDF" TargetMode="External"/><Relationship Id="rId1453" Type="http://schemas.openxmlformats.org/officeDocument/2006/relationships/hyperlink" Target="../../../AppData/AppData/Roaming/Microsoft/AppData/Roaming/Microsoft/Excel/ASL/AppData/Roaming/Microsoft/AppData/Local/Microsoft/Windows/Temporary%20Internet%20Files/Content.IE5/G9DJZQUX/Casus%20Belli/CB76.PDF" TargetMode="External"/><Relationship Id="rId1660" Type="http://schemas.openxmlformats.org/officeDocument/2006/relationships/hyperlink" Target="../../../AppData/AppData/Roaming/Microsoft/AppData/Roaming/Microsoft/Excel/ASL/AppData/Roaming/Microsoft/AppData/Roaming/Microsoft/Excel/Critical%20Hit/Stonne/CH%20GaS07.PDF" TargetMode="External"/><Relationship Id="rId1106" Type="http://schemas.openxmlformats.org/officeDocument/2006/relationships/hyperlink" Target="../../../AppData/AppData/Roaming/Microsoft/AppData/Roaming/Microsoft/Excel/ASL/AppData/Roaming/Microsoft/AppData/Roaming/Microsoft/Excel/Critical%20Hit/GC/CH%20SCW-05.PDF" TargetMode="External"/><Relationship Id="rId1313" Type="http://schemas.openxmlformats.org/officeDocument/2006/relationships/hyperlink" Target="../../../AppData/AppData/Roaming/Microsoft/AppData/Roaming/Microsoft/Excel/ASL/AppData/Local/Microsoft/Windows/Temporary%20Internet%20Files/Content.IE5/G9DJZQUX/Fanatic%20Enterprises/FE-LP.pdf" TargetMode="External"/><Relationship Id="rId1520" Type="http://schemas.openxmlformats.org/officeDocument/2006/relationships/hyperlink" Target="../../../AppData/AppData/Roaming/Microsoft/AppData/Roaming/Microsoft/Excel/ASL/AppData/Roaming/Microsoft/AppData/Local/Microsoft/Windows/Temporary%20Internet%20Files/Content.IE5/ASL%20Zines/ASL%20News/ASL%20News%20Issue%2030.PDF" TargetMode="External"/><Relationship Id="rId1618" Type="http://schemas.openxmlformats.org/officeDocument/2006/relationships/hyperlink" Target="../../../AppData/AppData/Roaming/Microsoft/AppData/Roaming/Microsoft/Excel/ASL/AppData/Local/Microsoft/Windows/Temporary%20Internet%20Files/Content.IE5/G9DJZQUX/Paddington%20Bears%20Rate%20of%20Fire/CGS.pdf" TargetMode="External"/><Relationship Id="rId199" Type="http://schemas.openxmlformats.org/officeDocument/2006/relationships/hyperlink" Target="../../../AppData/AppData/Roaming/Microsoft/AppData/Roaming/Microsoft/Excel/ASL/AppData/Local/Microsoft/Windows/Temporary%20Internet%20Files/Content.IE5/G9DJZQUX/ASL%20on%20the%20Internet/Trench%20of%20Death/Trench%20of%20Death%202.PDF" TargetMode="External"/><Relationship Id="rId266" Type="http://schemas.openxmlformats.org/officeDocument/2006/relationships/hyperlink" Target="../../../AppData/AppData/Roaming/Microsoft/AppData/Roaming/Microsoft/Excel/ASL/AppData/Local/Microsoft/Windows/Temporary%20Internet%20Files/Content.IE5/G9DJZQUX/Vae%20Victis/VV01-eng.PDF" TargetMode="External"/><Relationship Id="rId473" Type="http://schemas.openxmlformats.org/officeDocument/2006/relationships/hyperlink" Target="../../../AppData/AppData/Roaming/Microsoft/AppData/Roaming/Microsoft/Excel/ASL/AppData/Local/Microsoft/Windows/Temporary%20Internet%20Files/Content.IE5/ASL%20Maps%20&amp;%20Overlays/HASL/TPP/HASL%20SMP%20Midway.pdf" TargetMode="External"/><Relationship Id="rId680" Type="http://schemas.openxmlformats.org/officeDocument/2006/relationships/hyperlink" Target="../../../AppData/AppData/Roaming/Microsoft/AppData/Roaming/Microsoft/Excel/ASL/AppData/Roaming/Microsoft/AppData/Roaming/Microsoft/Excel/Le%20Franc-Tireur/FT%20PP%203%20The%20Viet%20Relief.pdf" TargetMode="External"/><Relationship Id="rId126" Type="http://schemas.openxmlformats.org/officeDocument/2006/relationships/hyperlink" Target="../../../AppData/AppData/Roaming/Microsoft/AppData/Roaming/Microsoft/Excel/ASL/AppData/Local/Microsoft/Windows/Temporary%20Internet%20Files/Content.IE5/G9DJZQUX/Grenadier/Gren-08.PDF" TargetMode="External"/><Relationship Id="rId333" Type="http://schemas.openxmlformats.org/officeDocument/2006/relationships/hyperlink" Target="../../../AppData/AppData/Roaming/Microsoft/AppData/Roaming/Microsoft/Excel/ASL/AppData/Local/Microsoft/Windows/Temporary%20Internet%20Files/Content.IE5/G9DJZQUX/Battles/Battles-03.PDF" TargetMode="External"/><Relationship Id="rId540" Type="http://schemas.openxmlformats.org/officeDocument/2006/relationships/hyperlink" Target="../../../AppData/AppData/Roaming/Microsoft/AppData/Roaming/Microsoft/Excel/ASL/AppData/Roaming/Microsoft/AppData/Local/Microsoft/Windows/Temporary%20Internet%20Files/Content.IE5/G9DJZQUX/Tactiques/Tactiques_11.pdf" TargetMode="External"/><Relationship Id="rId778" Type="http://schemas.openxmlformats.org/officeDocument/2006/relationships/hyperlink" Target="../../../AppData/AppData/Roaming/Microsoft/AppData/Roaming/Microsoft/Excel/ASL/AppData/Roaming/Microsoft/AppData/Roaming/Microsoft/Excel/Critical%20Hit/CH%20Magazine/CH002v0.PDF" TargetMode="External"/><Relationship Id="rId985" Type="http://schemas.openxmlformats.org/officeDocument/2006/relationships/hyperlink" Target="../../../AppData/AppData/Roaming/Microsoft/AppData/Roaming/Microsoft/Excel/ASL/AppData/Roaming/Microsoft/AppData/Local/Microsoft/Windows/Temporary%20Internet%20Files/Content.IE5/ASL%20Zines/Critical%20Hit%20Online/Critical%20Hit%20Online%202.pdf" TargetMode="External"/><Relationship Id="rId1170" Type="http://schemas.openxmlformats.org/officeDocument/2006/relationships/hyperlink" Target="../../../AppData/AppData/Roaming/Microsoft/AppData/Roaming/Microsoft/Excel/ASL/AppData/Roaming/Microsoft/AppData/Local/Microsoft/Windows/Temporary%20Internet%20Files/Content.IE5/G9DJZQUX/Critical%20Hit/Rout%20Pack/CH%20RP3.PDF" TargetMode="External"/><Relationship Id="rId638" Type="http://schemas.openxmlformats.org/officeDocument/2006/relationships/hyperlink" Target="../../../AppData/AppData/Roaming/Microsoft/AppData/Roaming/Microsoft/Excel/ASL/AppData/Roaming/Microsoft/AppData/Local/Microsoft/Windows/Temporary%20Internet%20Files/Content.IE5/G9DJZQUX/AH%20&amp;%20Hasbro-MMP/The%20General/Gen25-5.PDF" TargetMode="External"/><Relationship Id="rId845" Type="http://schemas.openxmlformats.org/officeDocument/2006/relationships/hyperlink" Target="../../../AppData/AppData/Roaming/Microsoft/AppData/Roaming/Microsoft/Excel/ASL/AppData/Roaming/Microsoft/AppData/Roaming/Microsoft/Excel/Critical%20Hit/CH%20Magazine/CH043.PDF" TargetMode="External"/><Relationship Id="rId1030" Type="http://schemas.openxmlformats.org/officeDocument/2006/relationships/hyperlink" Target="../../../AppData/AppData/Roaming/Microsoft/AppData/Roaming/Microsoft/Excel/ASL/AppData/Roaming/Microsoft/AppData/Roaming/Microsoft/Excel/Critical%20Hit/CH%20Euro-Pack/CH%20EP-62.PDF" TargetMode="External"/><Relationship Id="rId1268" Type="http://schemas.openxmlformats.org/officeDocument/2006/relationships/hyperlink" Target="../../../AppData/AppData/Roaming/Microsoft/AppData/Roaming/Microsoft/Excel/ASL/AppData/Roaming/Microsoft/AppData/Roaming/Microsoft/Excel/Dagger%20Rout%20Report/Rout%20Report%20M-004.pdf" TargetMode="External"/><Relationship Id="rId1475" Type="http://schemas.openxmlformats.org/officeDocument/2006/relationships/hyperlink" Target="../../../AppData/AppData/Roaming/Microsoft/AppData/Roaming/Microsoft/Excel/ASL/AppData/Roaming/Microsoft/AppData/Roaming/Microsoft/Excel/Heat%20of%20Battle/SS/HOB%20NQNG-05.pdf" TargetMode="External"/><Relationship Id="rId1682" Type="http://schemas.openxmlformats.org/officeDocument/2006/relationships/hyperlink" Target="../../../AppData/AppData/Roaming/Microsoft/AppData/Roaming/Microsoft/Excel/ASL/AppData/Roaming/Microsoft/AppData/Roaming/Microsoft/Excel/Critical%20Hit/Berlin%20Fall%20of%20the%203rd%20Reich/Berlin2/CH-TL006.PDF" TargetMode="External"/><Relationship Id="rId400" Type="http://schemas.openxmlformats.org/officeDocument/2006/relationships/hyperlink" Target="../../../AppData/AppData/Roaming/Microsoft/AppData/Roaming/Microsoft/Excel/ASL/AppData/Local/Microsoft/Windows/Temporary%20Internet%20Files/Content.IE5/G9DJZQUX/Fanatic%20Enterprises/FE-Du.pdf" TargetMode="External"/><Relationship Id="rId705" Type="http://schemas.openxmlformats.org/officeDocument/2006/relationships/hyperlink" Target="../../../AppData/AppData/Roaming/Microsoft/AppData/Roaming/Microsoft/Excel/ASL/AppData/Roaming/Microsoft/AppData/Roaming/Microsoft/Excel/ASL%20on%20the%20Internet/Costal%20Fortress%20Gaming%20Group/CFGG%20DL16.4%20Deadly%20Message.pdf" TargetMode="External"/><Relationship Id="rId1128" Type="http://schemas.openxmlformats.org/officeDocument/2006/relationships/hyperlink" Target="../../../AppData/AppData/Roaming/Microsoft/AppData/Roaming/Microsoft/Excel/ASL/AppData/Roaming/Microsoft/AppData/Roaming/Microsoft/Excel/Critical%20Hit/Platoon%20Leader/CH%20PLE.PDF" TargetMode="External"/><Relationship Id="rId1335" Type="http://schemas.openxmlformats.org/officeDocument/2006/relationships/hyperlink" Target="../../../AppData/AppData/Roaming/Microsoft/AppData/Roaming/Microsoft/Excel/ASL/AppData/Roaming/Microsoft/AppData/Roaming/Microsoft/Excel/ASLUG/ASLUG%208.PDF" TargetMode="External"/><Relationship Id="rId1542" Type="http://schemas.openxmlformats.org/officeDocument/2006/relationships/hyperlink" Target="../../../AppData/AppData/Roaming/Microsoft/AppData/Roaming/Microsoft/Excel/ASL/AppData/Roaming/Microsoft/AppData/Local/Microsoft/Windows/Temporary%20Internet%20Files/Content.IE5/ASL%20Zines/OAF/On%20All%20Fronts%20Issue%2046.pdf" TargetMode="External"/><Relationship Id="rId912" Type="http://schemas.openxmlformats.org/officeDocument/2006/relationships/hyperlink" Target="../../../AppData/AppData/Roaming/Microsoft/AppData/Roaming/Microsoft/Excel/ASL/AppData/Roaming/Microsoft/AppData/Roaming/Microsoft/Excel/Critical%20Hit/Gen48/CH%20G48-21.PDF" TargetMode="External"/><Relationship Id="rId41" Type="http://schemas.openxmlformats.org/officeDocument/2006/relationships/hyperlink" Target="../../../AppData/AppData/Roaming/Microsoft/AppData/Roaming/Microsoft/Excel/ASL/AppData/Local/Microsoft/Windows/Temporary%20Internet%20Files/Content.IE5/G9DJZQUX/Heat%20of%20Battle/OtO/HoB%20OtO.PDF" TargetMode="External"/><Relationship Id="rId1402" Type="http://schemas.openxmlformats.org/officeDocument/2006/relationships/hyperlink" Target="../../../AppData/AppData/Roaming/Microsoft/AppData/Roaming/Microsoft/Excel/ASL/AppData/Roaming/Microsoft/AppData/Roaming/Microsoft/Excel/Front%20Line/BdF-7.PDF" TargetMode="External"/><Relationship Id="rId1707" Type="http://schemas.openxmlformats.org/officeDocument/2006/relationships/hyperlink" Target="../../../AppData/AppData/Roaming/Microsoft/AppData/Roaming/Microsoft/Excel/ASL/AppData/Roaming/Microsoft/AppData/Roaming/Microsoft/Excel/Lone%20Canuck/Leibstandarte/LSSAH5.PDF" TargetMode="External"/><Relationship Id="rId190" Type="http://schemas.openxmlformats.org/officeDocument/2006/relationships/hyperlink" Target="../../../AppData/AppData/Roaming/Microsoft/AppData/Roaming/Microsoft/Excel/ASL/AppData/Local/Microsoft/Windows/Temporary%20Internet%20Files/Content.IE5/G9DJZQUX/Vae%20Victis/VV78_lg.PDF" TargetMode="External"/><Relationship Id="rId288" Type="http://schemas.openxmlformats.org/officeDocument/2006/relationships/hyperlink" Target="../../../AppData/AppData/Roaming/Microsoft/AppData/Roaming/Microsoft/Excel/ASL/AppData/Local/Microsoft/Windows/Temporary%20Internet%20Files/Content.IE5/G9DJZQUX/YASL/YASL%20NE5.PDF" TargetMode="External"/><Relationship Id="rId495" Type="http://schemas.openxmlformats.org/officeDocument/2006/relationships/hyperlink" Target="../../../AppData/AppData/Roaming/Microsoft/AppData/Roaming/Microsoft/Excel/ASL/AppData/Local/Microsoft/Windows/Temporary%20Internet%20Files/Content.IE5/G9DJZQUX/Kinetic%20Energy/March%20Madness/KE%20MM97.PDF" TargetMode="External"/><Relationship Id="rId148" Type="http://schemas.openxmlformats.org/officeDocument/2006/relationships/hyperlink" Target="../../../AppData/AppData/Roaming/Microsoft/AppData/Roaming/Microsoft/Excel/ASL/AppData/Local/Microsoft/Windows/Temporary%20Internet%20Files/Content.IE5/G9DJZQUX/Vae%20Victis/VV12_md.PDF" TargetMode="External"/><Relationship Id="rId355" Type="http://schemas.openxmlformats.org/officeDocument/2006/relationships/hyperlink" Target="../../../AppData/AppData/Roaming/Microsoft/AppData/Roaming/Microsoft/Excel/ASL/AppData/Local/Microsoft/Windows/Temporary%20Internet%20Files/Content.IE5/G9DJZQUX/Vae%20Victis/VV94_lg.PDF" TargetMode="External"/><Relationship Id="rId562" Type="http://schemas.openxmlformats.org/officeDocument/2006/relationships/hyperlink" Target="../../../AppData/AppData/Roaming/Microsoft/AppData/Roaming/Microsoft/Excel/ASL/AppData/Roaming/Microsoft/AppData/Local/Microsoft/Windows/Temporary%20Internet%20Files/Content.IE5/G9DJZQUX/Tactiques/Tactiques_35.pdf" TargetMode="External"/><Relationship Id="rId1192" Type="http://schemas.openxmlformats.org/officeDocument/2006/relationships/hyperlink" Target="../../../AppData/AppData/Roaming/Microsoft/AppData/Roaming/Microsoft/Excel/ASL/AppData/Roaming/Microsoft/AppData/Roaming/Microsoft/Excel/Critical%20Hit/CH%20Magazine/SASL%20xTW-1.PDF" TargetMode="External"/><Relationship Id="rId215" Type="http://schemas.openxmlformats.org/officeDocument/2006/relationships/hyperlink" Target="../../../AppData/AppData/Roaming/Microsoft/AppData/Roaming/Microsoft/Excel/ASL/AppData/Local/Microsoft/Windows/Temporary%20Internet%20Files/Content.IE5/G9DJZQUX/AH%20&amp;%20Hasbro-MMP/AH%20DASL/AH%20DASL%20SoF.PDF" TargetMode="External"/><Relationship Id="rId422" Type="http://schemas.openxmlformats.org/officeDocument/2006/relationships/hyperlink" Target="../../../AppData/AppData/Roaming/Microsoft/AppData/Roaming/Microsoft/Excel/ASL/AppData/Local/Microsoft/Windows/Temporary%20Internet%20Files/Content.IE5/G9DJZQUX/Critical%20Hit/AK/CH%20AK07.pdf" TargetMode="External"/><Relationship Id="rId867" Type="http://schemas.openxmlformats.org/officeDocument/2006/relationships/hyperlink" Target="../../../AppData/AppData/Roaming/Microsoft/AppData/Roaming/Microsoft/Excel/ASL/AppData/Roaming/Microsoft/AppData/Roaming/Microsoft/Excel/Critical%20Hit/CH%20Magazine/PB-CH-F.PDF" TargetMode="External"/><Relationship Id="rId1052" Type="http://schemas.openxmlformats.org/officeDocument/2006/relationships/hyperlink" Target="../../../AppData/AppData/Roaming/Microsoft/AppData/Roaming/Microsoft/Excel/ASL/AppData/Roaming/Microsoft/AppData/Roaming/Microsoft/Excel/Critical%20Hit/Gembloux/CH%20GTF-01.PDF" TargetMode="External"/><Relationship Id="rId1497" Type="http://schemas.openxmlformats.org/officeDocument/2006/relationships/hyperlink" Target="../../../AppData/AppData/Roaming/Microsoft/AppData/Roaming/Microsoft/Excel/ASL/AppData/Roaming/Microsoft/AppData/Roaming/Microsoft/Excel/In%20Contact/IC-006.pdf" TargetMode="External"/><Relationship Id="rId727" Type="http://schemas.openxmlformats.org/officeDocument/2006/relationships/hyperlink" Target="../../../AppData/AppData/Roaming/Microsoft/AppData/Roaming/Microsoft/Excel/ASL/AppData/Roaming/Microsoft/AppData/Roaming/Microsoft/Excel/Critical%20Hit/Airborne%20Stand/CH%20ABS-08.PDF" TargetMode="External"/><Relationship Id="rId934" Type="http://schemas.openxmlformats.org/officeDocument/2006/relationships/hyperlink" Target="../../../AppData/AppData/Roaming/Microsoft/AppData/Roaming/Microsoft/Excel/ASL/AppData/Roaming/Microsoft/AppData/Roaming/Microsoft/Excel/Critical%20Hit/CH%20Magazine/CH164.PDF" TargetMode="External"/><Relationship Id="rId1357" Type="http://schemas.openxmlformats.org/officeDocument/2006/relationships/hyperlink" Target="../../../AppData/AppData/Roaming/Microsoft/AppData/Roaming/Microsoft/Excel/ASL/AppData/Roaming/Microsoft/AppData/Local/Microsoft/Windows/Temporary%20Internet%20Files/Content.IE5/ASL%20Zines/ASLUG/ASLUG%20Issue-008.pdf" TargetMode="External"/><Relationship Id="rId1564" Type="http://schemas.openxmlformats.org/officeDocument/2006/relationships/hyperlink" Target="../../../AppData/AppData/Roaming/Microsoft/AppData/Roaming/Microsoft/Excel/ASL/AppData/Roaming/Microsoft/AppData/Local/Microsoft/Windows/Temporary%20Internet%20Files/Content.IE5/ASL%20Zines/OAF/On%20All%20Fronts%20Issue%2072.pdf" TargetMode="External"/><Relationship Id="rId63" Type="http://schemas.openxmlformats.org/officeDocument/2006/relationships/hyperlink" Target="../../../AppData/AppData/Roaming/Microsoft/AppData/Roaming/Microsoft/Excel/ASL/AppData/Local/Microsoft/Windows/Temporary%20Internet%20Files/Content.IE5/G9DJZQUX/AH%20&amp;%20Hasbro-MMP/MMP%20HS/MMP%20HSASL-1.PDF" TargetMode="External"/><Relationship Id="rId1217" Type="http://schemas.openxmlformats.org/officeDocument/2006/relationships/hyperlink" Target="../../../AppData/AppData/Roaming/Microsoft/AppData/Roaming/Microsoft/Excel/ASL/AppData/Roaming/Microsoft/AppData/Roaming/Microsoft/Excel/Critical%20Hit/Berlin%20Fall%20of%20the%203rd%20Reich/Berlin2/CH-TL001.PDF" TargetMode="External"/><Relationship Id="rId1424" Type="http://schemas.openxmlformats.org/officeDocument/2006/relationships/hyperlink" Target="../../../AppData/AppData/Roaming/Microsoft/AppData/Roaming/Microsoft/Excel/ASL/AppData/Roaming/Microsoft/AppData/Local/Microsoft/Windows/Temporary%20Internet%20Files/Content.IE5/G9DJZQUX/Casus%20Belli/Casus%20Belli%20Eng-76.pdf" TargetMode="External"/><Relationship Id="rId1631"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377" Type="http://schemas.openxmlformats.org/officeDocument/2006/relationships/hyperlink" Target="../../../AppData/AppData/Roaming/Microsoft/AppData/Roaming/Microsoft/Excel/ASL/AppData/Local/Microsoft/Windows/Temporary%20Internet%20Files/Content.IE5/G9DJZQUX/Fanatic%20Enterprises/FE-BN.pdf" TargetMode="External"/><Relationship Id="rId584" Type="http://schemas.openxmlformats.org/officeDocument/2006/relationships/hyperlink" Target="../../../AppData/AppData/Roaming/Microsoft/AppData/Roaming/Microsoft/Excel/ASL/AppData/Roaming/Microsoft/AppData/Local/Microsoft/Windows/Temporary%20Internet%20Files/Content.IE5/G9DJZQUX/AH%20&amp;%20Hasbro-MMP/AH%20Annuals/AH%20A96.PDF" TargetMode="External"/><Relationship Id="rId5" Type="http://schemas.openxmlformats.org/officeDocument/2006/relationships/hyperlink" Target="../../../AppData/AppData/Roaming/Microsoft/AppData/Roaming/Microsoft/Excel/ASL/AppData/Local/Microsoft/Windows/Temporary%20Internet%20Files/Content.IE5/G9DJZQUX/ASL%20on%20the%20Internet/Historie%20de%20la%20Easy%20Company/brassard-2-en.pdf" TargetMode="External"/><Relationship Id="rId237" Type="http://schemas.openxmlformats.org/officeDocument/2006/relationships/hyperlink" Target="../../../AppData/AppData/Roaming/Microsoft/AppData/Roaming/Microsoft/Excel/ASL/AppData/Local/Microsoft/Windows/Temporary%20Internet%20Files/Content.IE5/G9DJZQUX/ASL%20on%20the%20Internet/ASL%20Great%20War/ASLGWv0.1.1.pdf" TargetMode="External"/><Relationship Id="rId791" Type="http://schemas.openxmlformats.org/officeDocument/2006/relationships/hyperlink" Target="../../../AppData/AppData/Roaming/Microsoft/AppData/Roaming/Microsoft/Excel/ASL/AppData/Roaming/Microsoft/AppData/Roaming/Microsoft/Excel/Critical%20Hit/CH%20Magazine/CH018v0.PDF" TargetMode="External"/><Relationship Id="rId889" Type="http://schemas.openxmlformats.org/officeDocument/2006/relationships/hyperlink" Target="../../../AppData/AppData/Roaming/Microsoft/AppData/Roaming/Microsoft/Excel/ASL/AppData/Roaming/Microsoft/AppData/Roaming/Microsoft/Excel/Critical%20Hit/CH%20Magazine/CH135.PDF" TargetMode="External"/><Relationship Id="rId1074" Type="http://schemas.openxmlformats.org/officeDocument/2006/relationships/hyperlink" Target="../../../AppData/AppData/Roaming/Microsoft/AppData/Roaming/Microsoft/Excel/ASL/AppData/Roaming/Microsoft/AppData/Roaming/Microsoft/Excel/Critical%20Hit/Gen48/CH%20G48-15.PDF" TargetMode="External"/><Relationship Id="rId444" Type="http://schemas.openxmlformats.org/officeDocument/2006/relationships/hyperlink" Target="../../../AppData/AppData/Roaming/Microsoft/AppData/Roaming/Microsoft/Excel/ASL/AppData/Local/Microsoft/Windows/Temporary%20Internet%20Files/Content.IE5/G9DJZQUX/ASL%20on%20the%20Internet/Sir%20Roger%20Mercenario%20Xtra/esp1ing2.pdf" TargetMode="External"/><Relationship Id="rId651" Type="http://schemas.openxmlformats.org/officeDocument/2006/relationships/hyperlink" Target="../../../AppData/AppData/Roaming/Microsoft/AppData/Roaming/Microsoft/Excel/ASL/AppData/Roaming/Microsoft/AppData/Roaming/Microsoft/Excel/Break%20Contact/BC06.pdf" TargetMode="External"/><Relationship Id="rId749" Type="http://schemas.openxmlformats.org/officeDocument/2006/relationships/hyperlink" Target="../../../AppData/AppData/Roaming/Microsoft/AppData/Roaming/Microsoft/Excel/ASL/AppData/Roaming/Microsoft/AppData/Local/Microsoft/Windows/Temporary%20Internet%20Files/Content.IE5/G9DJZQUX/Critical%20Hit/CH%20Euro-Pack/CH%20ASLN.PDF" TargetMode="External"/><Relationship Id="rId1281" Type="http://schemas.openxmlformats.org/officeDocument/2006/relationships/hyperlink" Target="../../../AppData/AppData/Roaming/Microsoft/AppData/Roaming/Microsoft/Excel/ASL/AppData/Roaming/Microsoft/AppData/Roaming/Microsoft/Excel/Dagger%20Rout%20Report/Rout%20Report%20X-010.pdf" TargetMode="External"/><Relationship Id="rId1379" Type="http://schemas.openxmlformats.org/officeDocument/2006/relationships/hyperlink" Target="../../../AppData/AppData/Roaming/Microsoft/AppData/Roaming/Microsoft/Excel/ASL/AppData/Roaming/Microsoft/AppData/Roaming/Microsoft/Excel/Friendly%20Fire/FrF020.PDF" TargetMode="External"/><Relationship Id="rId1586" Type="http://schemas.openxmlformats.org/officeDocument/2006/relationships/hyperlink" Target="../../../AppData/AppData/Roaming/Microsoft/AppData/Roaming/Microsoft/Excel/ASL/AppData/Roaming/Microsoft/AppData/Local/Microsoft/Windows/Temporary%20Internet%20Files/Content.IE5/ASL%20Zines/OAF/On%20All%20Fronts%20Issue%2098.pdf" TargetMode="External"/><Relationship Id="rId304" Type="http://schemas.openxmlformats.org/officeDocument/2006/relationships/hyperlink" Target="../../../AppData/AppData/Roaming/Microsoft/AppData/Roaming/Microsoft/Excel/ASL/AppData/Local/Microsoft/Windows/Temporary%20Internet%20Files/Content.IE5/G9DJZQUX/AH%20&amp;%20Hasbro-MMP/MMP%20Operations/Ops46.PDF" TargetMode="External"/><Relationship Id="rId511" Type="http://schemas.openxmlformats.org/officeDocument/2006/relationships/hyperlink" Target="../../../AppData/AppData/Roaming/Microsoft/AppData/Roaming/Microsoft/Excel/ASL/AppData/Roaming/Microsoft/AppData/Local/Microsoft/Windows/Temporary%20Internet%20Files/Content.IE5/G9DJZQUX/Tactiques/TAC-57.pdf" TargetMode="External"/><Relationship Id="rId609" Type="http://schemas.openxmlformats.org/officeDocument/2006/relationships/hyperlink" Target="../../../AppData/AppData/Roaming/Microsoft/AppData/Roaming/Microsoft/Excel/ASL/AppData/Roaming/Microsoft/AppData/Local/Microsoft/Windows/Temporary%20Internet%20Files/Content.IE5/G9DJZQUX/AH%20&amp;%20Hasbro-MMP/The%20General/Gen28-2.PDF" TargetMode="External"/><Relationship Id="rId956" Type="http://schemas.openxmlformats.org/officeDocument/2006/relationships/hyperlink" Target="../../../AppData/AppData/Roaming/Microsoft/AppData/Roaming/Microsoft/Excel/ASL/AppData/Roaming/Microsoft/AppData/Roaming/Microsoft/Excel/Critical%20Hit/CH%20Magazine/CH7.2%20RP1(a).PDF" TargetMode="External"/><Relationship Id="rId1141" Type="http://schemas.openxmlformats.org/officeDocument/2006/relationships/hyperlink" Target="../../../AppData/AppData/Roaming/Microsoft/AppData/Roaming/Microsoft/Excel/ASL/AppData/Roaming/Microsoft/AppData/Roaming/Microsoft/Excel/Critical%20Hit/Rout%20Pack/CH%20RP2-1.PDF" TargetMode="External"/><Relationship Id="rId1239" Type="http://schemas.openxmlformats.org/officeDocument/2006/relationships/hyperlink" Target="../../../AppData/AppData/Roaming/Microsoft/AppData/Roaming/Microsoft/Excel/ASL/AppData/Roaming/Microsoft/AppData/Local/Microsoft/Windows/Temporary%20Internet%20Files/Content.IE5/G9DJZQUX/Critical%20Hit/Spanish%20Fury/CH%20SF.PDF" TargetMode="External"/><Relationship Id="rId85" Type="http://schemas.openxmlformats.org/officeDocument/2006/relationships/hyperlink" Target="../../../AppData/AppData/Roaming/Microsoft/AppData/Roaming/Microsoft/Excel/ASL/AppData/Local/Microsoft/Windows/Temporary%20Internet%20Files/Content.IE5/ASL%20Zines/View%20From%20the%20Trenches/VFTT%20Issue%2067.pdf" TargetMode="External"/><Relationship Id="rId816" Type="http://schemas.openxmlformats.org/officeDocument/2006/relationships/hyperlink" Target="../../../AppData/AppData/Roaming/Microsoft/AppData/Roaming/Microsoft/Excel/ASL/AppData/Roaming/Microsoft/AppData/Roaming/Microsoft/Excel/Critical%20Hit/CH%20Magazine/SASL%20I1.PDF" TargetMode="External"/><Relationship Id="rId1001" Type="http://schemas.openxmlformats.org/officeDocument/2006/relationships/hyperlink" Target="../../../AppData/AppData/Roaming/Microsoft/AppData/Roaming/Microsoft/Excel/ASL/AppData/Roaming/Microsoft/AppData/Roaming/Microsoft/Excel/Critical%20Hit/CH%20DTW/CH%20TW-B.PDF" TargetMode="External"/><Relationship Id="rId1446" Type="http://schemas.openxmlformats.org/officeDocument/2006/relationships/hyperlink" Target="../../../AppData/AppData/Roaming/Microsoft/AppData/Roaming/Microsoft/Excel/ASL/AppData/Roaming/Microsoft/AppData/Roaming/Microsoft/Excel/Heat%20of%20Battle/BRT/HOB%20BR-6.PDF" TargetMode="External"/><Relationship Id="rId1653" Type="http://schemas.openxmlformats.org/officeDocument/2006/relationships/hyperlink" Target="../../../AppData/AppData/Roaming/Microsoft/AppData/Roaming/Microsoft/Excel/ASL/AppData/Roaming/Microsoft/AppData/Roaming/Microsoft/Excel/Critical%20Hit/Berlin%20Fall%20of%20the%203rd%20Reich/CH%20PL%20Ber1.pdf" TargetMode="External"/><Relationship Id="rId1306" Type="http://schemas.openxmlformats.org/officeDocument/2006/relationships/hyperlink" Target="../../../AppData/AppData/Roaming/Microsoft/AppData/Roaming/Microsoft/Excel/ASL/AppData/Roaming/Microsoft/AppData/Roaming/Microsoft/Excel/ELR/ELR%20SON-3.PDF" TargetMode="External"/><Relationship Id="rId1513" Type="http://schemas.openxmlformats.org/officeDocument/2006/relationships/hyperlink" Target="../../../AppData/AppData/Roaming/Microsoft/AppData/Roaming/Microsoft/Excel/ASL/AppData/Roaming/Microsoft/AppData/Local/Microsoft/Windows/Temporary%20Internet%20Files/Content.IE5/ASL%20Zines/MMP/MMP%20Backblast%20Issue%201.pdf" TargetMode="External"/><Relationship Id="rId12" Type="http://schemas.openxmlformats.org/officeDocument/2006/relationships/hyperlink" Target="../../../AppData/AppData/Roaming/Microsoft/AppData/Roaming/Microsoft/Excel/ASL/AppData/Local/Microsoft/Windows/Temporary%20Internet%20Files/Content.IE5/G9DJZQUX/Critical%20Hit/Hero%20Pax/CH%20HP4.PDF" TargetMode="External"/><Relationship Id="rId161" Type="http://schemas.openxmlformats.org/officeDocument/2006/relationships/hyperlink" Target="../../../AppData/AppData/Roaming/Microsoft/AppData/Roaming/Microsoft/Excel/ASL/AppData/Local/Microsoft/Windows/Temporary%20Internet%20Files/Content.IE5/G9DJZQUX/Vae%20Victis/VV25_md.PDF" TargetMode="External"/><Relationship Id="rId399" Type="http://schemas.openxmlformats.org/officeDocument/2006/relationships/hyperlink" Target="../../../AppData/AppData/Roaming/Microsoft/AppData/Roaming/Microsoft/Excel/ASL/AppData/Local/Microsoft/Windows/Temporary%20Internet%20Files/Content.IE5/G9DJZQUX/Fanatic%20Enterprises/FE-Bud.pdf" TargetMode="External"/><Relationship Id="rId259" Type="http://schemas.openxmlformats.org/officeDocument/2006/relationships/hyperlink" Target="../../../AppData/AppData/Roaming/Microsoft/AppData/Roaming/Microsoft/Excel/ASL/AppData/Local/Microsoft/Windows/Temporary%20Internet%20Files/Content.IE5/ASL%20Zines/ALEA/ALEA%20Issue%2032.pdf" TargetMode="External"/><Relationship Id="rId466" Type="http://schemas.openxmlformats.org/officeDocument/2006/relationships/hyperlink" Target="../../../AppData/AppData/Roaming/Microsoft/AppData/Roaming/Microsoft/Excel/ASL/AppData/Local/Microsoft/Windows/Temporary%20Internet%20Files/Content.IE5/G9DJZQUX/Vae%20Victis/VV103_lg.PDF" TargetMode="External"/><Relationship Id="rId673" Type="http://schemas.openxmlformats.org/officeDocument/2006/relationships/hyperlink" Target="../../../AppData/AppData/Roaming/Microsoft/AppData/Roaming/Microsoft/Excel/ASL/AppData/Roaming/Microsoft/AppData/Local/Microsoft/Windows/Temporary%20Internet%20Files/Content.IE5/G9DJZQUX/Le%20Franc-Tireur/LFT%20Mag/FT-004.pdf" TargetMode="External"/><Relationship Id="rId880" Type="http://schemas.openxmlformats.org/officeDocument/2006/relationships/hyperlink" Target="../../../AppData/AppData/Roaming/Microsoft/AppData/Roaming/Microsoft/Excel/ASL/AppData/Roaming/Microsoft/AppData/Roaming/Microsoft/Excel/Critical%20Hit/CH%20Magazine/CH128.PDF" TargetMode="External"/><Relationship Id="rId1096" Type="http://schemas.openxmlformats.org/officeDocument/2006/relationships/hyperlink" Target="../../../AppData/AppData/Roaming/Microsoft/AppData/Roaming/Microsoft/Excel/ASL/AppData/Roaming/Microsoft/AppData/Roaming/Microsoft/Excel/Critical%20Hit/Stonne/CH%20GaS07.PDF" TargetMode="External"/><Relationship Id="rId119" Type="http://schemas.openxmlformats.org/officeDocument/2006/relationships/hyperlink" Target="../../../AppData/AppData/Roaming/Microsoft/AppData/Roaming/Microsoft/Excel/ASL/AppData/Local/Microsoft/Windows/Temporary%20Internet%20Files/Content.IE5/ASL%20Zines/SoCal%20ASL%20Club%20Hit%20the%20Beach/SoCal%20Hit%20the%20Beach%20Issue%205.1.pdf" TargetMode="External"/><Relationship Id="rId326" Type="http://schemas.openxmlformats.org/officeDocument/2006/relationships/hyperlink" Target="../../../AppData/AppData/Roaming/Microsoft/AppData/Roaming/Microsoft/Excel/ASL/AppData/Local/Microsoft/Windows/Temporary%20Internet%20Files/Content.IE5/G9DJZQUX/Vae%20Victis/VVHS12_lg.PDF" TargetMode="External"/><Relationship Id="rId533" Type="http://schemas.openxmlformats.org/officeDocument/2006/relationships/hyperlink" Target="../../../AppData/AppData/Roaming/Microsoft/AppData/Roaming/Microsoft/Excel/ASL/AppData/Roaming/Microsoft/AppData/Local/Microsoft/Windows/Temporary%20Internet%20Files/Content.IE5/G9DJZQUX/Tactiques/Tactiques_4.pdf" TargetMode="External"/><Relationship Id="rId978" Type="http://schemas.openxmlformats.org/officeDocument/2006/relationships/hyperlink" Target="../../../AppData/AppData/Roaming/Microsoft/AppData/Roaming/Microsoft/Excel/ASL/AppData/Roaming/Microsoft/AppData/Local/Microsoft/Windows/Temporary%20Internet%20Files/Content.IE5/G9DJZQUX/Critical%20Hit/CH%20Magazine/CH5.1.PDF" TargetMode="External"/><Relationship Id="rId1163" Type="http://schemas.openxmlformats.org/officeDocument/2006/relationships/hyperlink" Target="../../../AppData/AppData/Roaming/Microsoft/AppData/Roaming/Microsoft/Excel/ASL/AppData/Roaming/Microsoft/AppData/Roaming/Microsoft/Excel/Critical%20Hit/RR/CH%20RR-003.pdf" TargetMode="External"/><Relationship Id="rId1370" Type="http://schemas.openxmlformats.org/officeDocument/2006/relationships/hyperlink" Target="../../../AppData/AppData/Roaming/Microsoft/AppData/Roaming/Microsoft/Excel/ASL/AppData/Roaming/Microsoft/AppData/Roaming/Microsoft/Excel/Friendly%20Fire/FrF011.PDF" TargetMode="External"/><Relationship Id="rId740" Type="http://schemas.openxmlformats.org/officeDocument/2006/relationships/hyperlink" Target="../../../AppData/AppData/Roaming/Microsoft/AppData/Roaming/Microsoft/Excel/ASL/AppData/Roaming/Microsoft/AppData/Roaming/Microsoft/Excel/Critical%20Hit/Third%20Bridge/CH%20ATB-003.PDF" TargetMode="External"/><Relationship Id="rId838" Type="http://schemas.openxmlformats.org/officeDocument/2006/relationships/hyperlink" Target="../../../AppData/AppData/Roaming/Microsoft/AppData/Roaming/Microsoft/Excel/ASL/AppData/Roaming/Microsoft/AppData/Roaming/Microsoft/Excel/Critical%20Hit/CH%20Magazine/CH077.PDF" TargetMode="External"/><Relationship Id="rId1023" Type="http://schemas.openxmlformats.org/officeDocument/2006/relationships/hyperlink" Target="../../../AppData/AppData/Roaming/Microsoft/AppData/Roaming/Microsoft/Excel/ASL/AppData/Roaming/Microsoft/AppData/Roaming/Microsoft/Excel/Critical%20Hit/CH%20Euro-Pack/CH%20EP-69.PDF" TargetMode="External"/><Relationship Id="rId1468" Type="http://schemas.openxmlformats.org/officeDocument/2006/relationships/hyperlink" Target="../../../AppData/AppData/Roaming/Microsoft/AppData/Roaming/Microsoft/Excel/ASL/AppData/Roaming/Microsoft/AppData/Roaming/Microsoft/Excel/Heat%20of%20Battle/HG/HoB%20HG-7.PDF" TargetMode="External"/><Relationship Id="rId1675" Type="http://schemas.openxmlformats.org/officeDocument/2006/relationships/hyperlink" Target="../../../AppData/AppData/Roaming/Microsoft/AppData/Roaming/Microsoft/Excel/ASL/AppData/Roaming/Microsoft/AppData/Roaming/Microsoft/Excel/Critical%20Hit/Berlin%20Fall%20of%20the%203rd%20Reich/Berlin2/CH-TL011.PDF" TargetMode="External"/><Relationship Id="rId600" Type="http://schemas.openxmlformats.org/officeDocument/2006/relationships/hyperlink" Target="../../../AppData/AppData/Roaming/Microsoft/AppData/Roaming/Microsoft/Excel/ASL/AppData/Roaming/Microsoft/AppData/Local/Microsoft/Windows/Temporary%20Internet%20Files/Content.IE5/G9DJZQUX/AH%20&amp;%20Hasbro-MMP/The%20General/Gen29-4.PDF" TargetMode="External"/><Relationship Id="rId1230" Type="http://schemas.openxmlformats.org/officeDocument/2006/relationships/hyperlink" Target="../../../AppData/AppData/Roaming/Microsoft/AppData/Roaming/Microsoft/Excel/ASL/AppData/Roaming/Microsoft/AppData/Roaming/Microsoft/Excel/Critical%20Hit/TPT/CH%20TPT1-4.PDF" TargetMode="External"/><Relationship Id="rId1328" Type="http://schemas.openxmlformats.org/officeDocument/2006/relationships/hyperlink" Target="../../../AppData/AppData/Roaming/Microsoft/AppData/Roaming/Microsoft/Excel/ASL/AppData/Roaming/Microsoft/AppData/Roaming/Microsoft/Excel/ASLUG/ASLUG%202.1.pdf" TargetMode="External"/><Relationship Id="rId1535" Type="http://schemas.openxmlformats.org/officeDocument/2006/relationships/hyperlink" Target="../../../AppData/AppData/Roaming/Microsoft/AppData/Roaming/Microsoft/Excel/ASL/AppData/Roaming/Microsoft/AppData/Local/Microsoft/Windows/Temporary%20Internet%20Files/Content.IE5/ASL%20Zines/OAF/On%20All%20Fronts%20Issue%20103.pdf" TargetMode="External"/><Relationship Id="rId905" Type="http://schemas.openxmlformats.org/officeDocument/2006/relationships/hyperlink" Target="../../../AppData/AppData/Roaming/Microsoft/AppData/Roaming/Microsoft/Excel/ASL/AppData/Roaming/Microsoft/AppData/Roaming/Microsoft/Excel/Critical%20Hit/CH%20Magazine/CH155.PDF" TargetMode="External"/><Relationship Id="rId34" Type="http://schemas.openxmlformats.org/officeDocument/2006/relationships/hyperlink" Target="../../../AppData/AppData/Roaming/Microsoft/AppData/Roaming/Microsoft/Excel/ASL/AppData/Local/Microsoft/Windows/Temporary%20Internet%20Files/Content.IE5/G9DJZQUX/AH%20&amp;%20Hasbro-MMP/Starter%20Kit/ASLSK3.PDF" TargetMode="External"/><Relationship Id="rId1602" Type="http://schemas.openxmlformats.org/officeDocument/2006/relationships/hyperlink" Target="../../../AppData/AppData/Roaming/Microsoft/AppData/Roaming/Microsoft/Excel/ASL/AppData/Roaming/Microsoft/AppData/Local/Microsoft/Windows/Temporary%20Internet%20Files/Content.IE5/ASL%20Zines/OAF/On%20All%20Fronts%20Issue%20117.pdf" TargetMode="External"/><Relationship Id="rId183" Type="http://schemas.openxmlformats.org/officeDocument/2006/relationships/hyperlink" Target="../../../AppData/AppData/Roaming/Microsoft/AppData/Roaming/Microsoft/Excel/ASL/AppData/Local/Microsoft/Windows/Temporary%20Internet%20Files/Content.IE5/G9DJZQUX/Vae%20Victis/VV66_lg.PDF" TargetMode="External"/><Relationship Id="rId390" Type="http://schemas.openxmlformats.org/officeDocument/2006/relationships/hyperlink" Target="../../../AppData/AppData/Roaming/Microsoft/AppData/Roaming/Microsoft/Excel/ASL/AppData/Local/Microsoft/Windows/Temporary%20Internet%20Files/Content.IE5/G9DJZQUX/Critical%20Hit/AK/CH%20AK01.pdf" TargetMode="External"/><Relationship Id="rId250" Type="http://schemas.openxmlformats.org/officeDocument/2006/relationships/hyperlink" Target="../../../AppData/AppData/Roaming/Microsoft/AppData/Roaming/Microsoft/Excel/ASL/AppData/Local/Microsoft/Windows/Temporary%20Internet%20Files/Content.IE5/G9DJZQUX/ALEA/alea09.PDF" TargetMode="External"/><Relationship Id="rId488" Type="http://schemas.openxmlformats.org/officeDocument/2006/relationships/hyperlink" Target="../../../AppData/AppData/Roaming/Microsoft/AppData/Roaming/Microsoft/Excel/ASL/AppData/Local/Microsoft/Windows/Temporary%20Internet%20Files/Content.IE5/G9DJZQUX/East%20Side%20Gamers/Dezign%20Pak/ESG%20DP8.pdf" TargetMode="External"/><Relationship Id="rId695" Type="http://schemas.openxmlformats.org/officeDocument/2006/relationships/hyperlink" Target="../../../AppData/AppData/Roaming/Microsoft/AppData/Roaming/Microsoft/Excel/ASL/AppData/Roaming/Microsoft/AppData/Roaming/Microsoft/Excel/Le%20Franc-Tireur/LFT%20Mag/LFT7-Boro.PDF" TargetMode="External"/><Relationship Id="rId110" Type="http://schemas.openxmlformats.org/officeDocument/2006/relationships/hyperlink" Target="../../../AppData/AppData/Roaming/Microsoft/AppData/Roaming/Microsoft/Excel/ASL/AppData/Local/Microsoft/Windows/Temporary%20Internet%20Files/Content.IE5/ASL%20Zines/Silicon%20Valley%20ASL%20Club%20Point%20Blank/Point%20Blank!%20Issue%201.2.pdf" TargetMode="External"/><Relationship Id="rId348" Type="http://schemas.openxmlformats.org/officeDocument/2006/relationships/hyperlink" Target="../../../AppData/AppData/Roaming/Microsoft/AppData/Roaming/Microsoft/Excel/ASL/AppData/Local/Microsoft/Windows/Temporary%20Internet%20Files/Content.IE5/G9DJZQUX/AH%20&amp;%20Hasbro-MMP/AH%20Modules/ASL%20Mod-01.PDF" TargetMode="External"/><Relationship Id="rId555" Type="http://schemas.openxmlformats.org/officeDocument/2006/relationships/hyperlink" Target="../../../AppData/AppData/Roaming/Microsoft/AppData/Roaming/Microsoft/Excel/ASL/AppData/Roaming/Microsoft/AppData/Local/Microsoft/Windows/Temporary%20Internet%20Files/Content.IE5/G9DJZQUX/Tactiques/Tactiques_28.pdf" TargetMode="External"/><Relationship Id="rId762" Type="http://schemas.openxmlformats.org/officeDocument/2006/relationships/hyperlink" Target="../../../AppData/AppData/Roaming/Microsoft/AppData/Roaming/Microsoft/Excel/ASL/AppData/Roaming/Microsoft/AppData/Roaming/Microsoft/Excel/Critical%20Hit/BdF/CH%20BdF-003.pdf" TargetMode="External"/><Relationship Id="rId1185" Type="http://schemas.openxmlformats.org/officeDocument/2006/relationships/hyperlink" Target="../../../AppData/AppData/Roaming/Microsoft/AppData/Roaming/Microsoft/Excel/ASL/AppData/Roaming/Microsoft/AppData/Roaming/Microsoft/Excel/Critical%20Hit/Scrougin/CH%20ASLNS-39var.PDF" TargetMode="External"/><Relationship Id="rId1392" Type="http://schemas.openxmlformats.org/officeDocument/2006/relationships/hyperlink" Target="../../../AppData/AppData/Roaming/Microsoft/AppData/Roaming/Microsoft/Excel/ASL/AppData/Roaming/Microsoft/AppData/Local/Microsoft/Windows/Temporary%20Internet%20Files/Content.IE5/G9DJZQUX/Friendly%20Fire/FrF06.PDF" TargetMode="External"/><Relationship Id="rId208" Type="http://schemas.openxmlformats.org/officeDocument/2006/relationships/hyperlink" Target="../../../AppData/AppData/Roaming/Microsoft/AppData/Roaming/Microsoft/Excel/ASL/AppData/Local/Microsoft/Windows/Temporary%20Internet%20Files/Content.IE5/G9DJZQUX/AH%20&amp;%20Hasbro-MMP/AH%20Modules/ASL%20Mod-09.PDF" TargetMode="External"/><Relationship Id="rId415" Type="http://schemas.openxmlformats.org/officeDocument/2006/relationships/hyperlink" Target="../../../AppData/AppData/Roaming/Microsoft/AppData/Roaming/Microsoft/Excel/ASL/AppData/Local/Microsoft/Windows/Temporary%20Internet%20Files/Content.IE5/G9DJZQUX/Lone%20Canuck/Canadians%20in%20Italy/CiI2.pdf" TargetMode="External"/><Relationship Id="rId622" Type="http://schemas.openxmlformats.org/officeDocument/2006/relationships/hyperlink" Target="../../../AppData/AppData/Roaming/Microsoft/AppData/Roaming/Microsoft/Excel/ASL/AppData/Roaming/Microsoft/AppData/Local/Microsoft/Windows/Temporary%20Internet%20Files/Content.IE5/G9DJZQUX/AH%20&amp;%20Hasbro-MMP/The%20General/Gen32-3.PDF" TargetMode="External"/><Relationship Id="rId1045" Type="http://schemas.openxmlformats.org/officeDocument/2006/relationships/hyperlink" Target="../../../AppData/AppData/Roaming/Microsoft/AppData/Roaming/Microsoft/Excel/ASL/AppData/Roaming/Microsoft/AppData/Local/Microsoft/Windows/Temporary%20Internet%20Files/Content.IE5/G9DJZQUX/Critical%20Hit/CH%20Euro-Pack/CH%20EP3.PDF" TargetMode="External"/><Relationship Id="rId1252" Type="http://schemas.openxmlformats.org/officeDocument/2006/relationships/hyperlink" Target="../../../AppData/AppData/Roaming/Microsoft/AppData/Roaming/Microsoft/Excel/ASL/AppData/Roaming/Microsoft/AppData/Local/Microsoft/Windows/Temporary%20Internet%20Files/Content.IE5/G9DJZQUX/Critical%20Hit/Stalin%20Fury/CH%20Stalin.PDF" TargetMode="External"/><Relationship Id="rId1697" Type="http://schemas.openxmlformats.org/officeDocument/2006/relationships/hyperlink" Target="../../../AppData/AppData/Roaming/Microsoft/AppData/Roaming/Microsoft/Excel/ASL/AppData/Roaming/Microsoft/AppData/Local/Microsoft/Windows/Temporary%20Internet%20Files/Content.IE5/G9DJZQUX/AH%20&amp;%20Hasbro-MMP/The%20General/Gen28-1.PDF" TargetMode="External"/><Relationship Id="rId927" Type="http://schemas.openxmlformats.org/officeDocument/2006/relationships/hyperlink" Target="../../../AppData/AppData/Roaming/Microsoft/AppData/Roaming/Microsoft/Excel/ASL/AppData/Roaming/Microsoft/AppData/Roaming/Microsoft/Excel/Critical%20Hit/Hells%20Bridgehead/CH%20HB-07.PDF" TargetMode="External"/><Relationship Id="rId1112" Type="http://schemas.openxmlformats.org/officeDocument/2006/relationships/hyperlink" Target="../../../AppData/AppData/Roaming/Microsoft/AppData/Roaming/Microsoft/Excel/ASL/AppData/Roaming/Microsoft/AppData/Local/Microsoft/Windows/Temporary%20Internet%20Files/Content.IE5/G9DJZQUX/Critical%20Hit/Gen48/CH-Gen2.PDF" TargetMode="External"/><Relationship Id="rId1557" Type="http://schemas.openxmlformats.org/officeDocument/2006/relationships/hyperlink" Target="../../../AppData/AppData/Roaming/Microsoft/AppData/Roaming/Microsoft/Excel/ASL/AppData/Roaming/Microsoft/AppData/Local/Microsoft/Windows/Temporary%20Internet%20Files/Content.IE5/ASL%20Zines/OAF/On%20All%20Fronts%20Issue%2062.pdf" TargetMode="External"/><Relationship Id="rId56" Type="http://schemas.openxmlformats.org/officeDocument/2006/relationships/hyperlink" Target="../../../AppData/AppData/Roaming/Microsoft/AppData/Roaming/Microsoft/Excel/ASL/AppData/Local/Microsoft/Windows/Temporary%20Internet%20Files/Content.IE5/G9DJZQUX/Lone%20Canuck/TBbA/LC%20TBbA1.pdf" TargetMode="External"/><Relationship Id="rId1417" Type="http://schemas.openxmlformats.org/officeDocument/2006/relationships/hyperlink" Target="../../../AppData/AppData/Roaming/Microsoft/AppData/Roaming/Microsoft/Excel/ASL/AppData/Roaming/Microsoft/AppData/Local/Microsoft/Windows/Temporary%20Internet%20Files/Content.IE5/G9DJZQUX/ASL%20on%20the%20Internet/GS%20MWT/MwT%203.pdf" TargetMode="External"/><Relationship Id="rId1624"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72" Type="http://schemas.openxmlformats.org/officeDocument/2006/relationships/hyperlink" Target="../../../AppData/AppData/Roaming/Microsoft/AppData/Roaming/Microsoft/Excel/ASL/AppData/Local/Microsoft/Windows/Temporary%20Internet%20Files/Content.IE5/G9DJZQUX/Bounding%20Fire%20Productions/BtB2/BFP%20BtB2.PDF" TargetMode="External"/><Relationship Id="rId577" Type="http://schemas.openxmlformats.org/officeDocument/2006/relationships/hyperlink" Target="../../../AppData/AppData/Roaming/Microsoft/AppData/Roaming/Microsoft/Excel/ASL/AppData/Roaming/Microsoft/AppData/Local/Microsoft/Windows/Temporary%20Internet%20Files/Content.IE5/G9DJZQUX/Tactiques/TAC%20Reichstag%20CG.pdf" TargetMode="External"/><Relationship Id="rId132" Type="http://schemas.openxmlformats.org/officeDocument/2006/relationships/hyperlink" Target="../../../AppData/AppData/Roaming/Microsoft/AppData/Roaming/Microsoft/Excel/ASL/AppData/Local/Microsoft/Windows/Temporary%20Internet%20Files/Content.IE5/G9DJZQUX/Lone%20Canuck/Leibstandarte/LSSAH1.PDF" TargetMode="External"/><Relationship Id="rId784" Type="http://schemas.openxmlformats.org/officeDocument/2006/relationships/hyperlink" Target="../../../AppData/AppData/Roaming/Microsoft/AppData/Roaming/Microsoft/Excel/ASL/AppData/Roaming/Microsoft/AppData/Roaming/Microsoft/Excel/Critical%20Hit/CH%20Magazine/CH009v0.PDF" TargetMode="External"/><Relationship Id="rId991" Type="http://schemas.openxmlformats.org/officeDocument/2006/relationships/hyperlink" Target="../../../AppData/AppData/Roaming/Microsoft/AppData/Roaming/Microsoft/Excel/ASL/AppData/Roaming/Microsoft/AppData/Local/Microsoft/Windows/Temporary%20Internet%20Files/Content.IE5/G9DJZQUX/Critical%20Hit/CH%20Magazine/CH3%20Retro.PDF" TargetMode="External"/><Relationship Id="rId1067" Type="http://schemas.openxmlformats.org/officeDocument/2006/relationships/hyperlink" Target="../../../AppData/AppData/Roaming/Microsoft/AppData/Roaming/Microsoft/Excel/ASL/AppData/Roaming/Microsoft/AppData/Roaming/Microsoft/Excel/Critical%20Hit/Gen48/CH%20G48-07.PDF" TargetMode="External"/><Relationship Id="rId437" Type="http://schemas.openxmlformats.org/officeDocument/2006/relationships/hyperlink" Target="../../../AppData/AppData/Roaming/Microsoft/AppData/Roaming/Microsoft/Excel/ASL/AppData/Local/Microsoft/Windows/Temporary%20Internet%20Files/Content.IE5/G9DJZQUX/Vae%20Victis/VV29-e.pdf" TargetMode="External"/><Relationship Id="rId644" Type="http://schemas.openxmlformats.org/officeDocument/2006/relationships/hyperlink" Target="../../../AppData/AppData/Roaming/Microsoft/AppData/Roaming/Microsoft/Excel/ASL/AppData/Roaming/Microsoft/AppData/Local/Microsoft/Windows/Temporary%20Internet%20Files/Content.IE5/G9DJZQUX/Boardgame%20Journal/BJ4.PDF" TargetMode="External"/><Relationship Id="rId851" Type="http://schemas.openxmlformats.org/officeDocument/2006/relationships/hyperlink" Target="../../../AppData/AppData/Roaming/Microsoft/AppData/Roaming/Microsoft/Excel/ASL/AppData/Roaming/Microsoft/AppData/Roaming/Microsoft/Excel/Critical%20Hit/CH%20Magazine/CH049.PDF" TargetMode="External"/><Relationship Id="rId1274" Type="http://schemas.openxmlformats.org/officeDocument/2006/relationships/hyperlink" Target="../../../AppData/AppData/Roaming/Microsoft/AppData/Roaming/Microsoft/Excel/ASL/AppData/Roaming/Microsoft/AppData/Roaming/Microsoft/Excel/Dagger%20Rout%20Report/Rout%20Report%20X-003.pdf" TargetMode="External"/><Relationship Id="rId1481" Type="http://schemas.openxmlformats.org/officeDocument/2006/relationships/hyperlink" Target="../../../AppData/AppData/Roaming/Microsoft/AppData/Roaming/Microsoft/Excel/ASL/AppData/Roaming/Microsoft/AppData/Roaming/Microsoft/Excel/Heat%20of%20Battle/SS/HoB%20FF-12.PDF" TargetMode="External"/><Relationship Id="rId1579" Type="http://schemas.openxmlformats.org/officeDocument/2006/relationships/hyperlink" Target="../../../AppData/AppData/Roaming/Microsoft/AppData/Roaming/Microsoft/Excel/ASL/AppData/Roaming/Microsoft/AppData/Local/Microsoft/Windows/Temporary%20Internet%20Files/Content.IE5/ASL%20Zines/OAF/On%20All%20Fronts%20Issue%2089.pdf" TargetMode="External"/><Relationship Id="rId504" Type="http://schemas.openxmlformats.org/officeDocument/2006/relationships/hyperlink" Target="../../../AppData/AppData/Roaming/Microsoft/AppData/Roaming/Microsoft/Excel/ASL/AppData/Roaming/Microsoft/AppData/Roaming/Microsoft/Excel/Tactiques/Tactiques_29.pdf" TargetMode="External"/><Relationship Id="rId711" Type="http://schemas.openxmlformats.org/officeDocument/2006/relationships/hyperlink" Target="../../../AppData/AppData/Roaming/Microsoft/AppData/Roaming/Microsoft/Excel/ASL/AppData/Roaming/Microsoft/AppData/Roaming/Microsoft/Excel/CFGG%20Forward%20Observer/Forward%20Observer%20FO%202.pdf" TargetMode="External"/><Relationship Id="rId949" Type="http://schemas.openxmlformats.org/officeDocument/2006/relationships/hyperlink" Target="../../../AppData/AppData/Roaming/Microsoft/AppData/Roaming/Microsoft/Excel/ASL/AppData/Roaming/Microsoft/AppData/Roaming/Microsoft/Excel/Critical%20Hit/CH%20Magazine/CH7.2%2026(a).PDF" TargetMode="External"/><Relationship Id="rId1134" Type="http://schemas.openxmlformats.org/officeDocument/2006/relationships/hyperlink" Target="../../../AppData/AppData/Roaming/Microsoft/AppData/Roaming/Microsoft/Excel/ASL/AppData/Roaming/Microsoft/AppData/Roaming/Microsoft/Excel/Critical%20Hit/Rout%20Pack/CH%20RP1-2.PDF" TargetMode="External"/><Relationship Id="rId1341" Type="http://schemas.openxmlformats.org/officeDocument/2006/relationships/hyperlink" Target="../../../AppData/AppData/Roaming/Microsoft/AppData/Roaming/Microsoft/Excel/ASL/AppData/Roaming/Microsoft/AppData/Roaming/Microsoft/Excel/ASLUG/ASLUG%204.pdf" TargetMode="External"/><Relationship Id="rId78" Type="http://schemas.openxmlformats.org/officeDocument/2006/relationships/hyperlink" Target="../../../AppData/AppData/Roaming/Microsoft/AppData/Roaming/Microsoft/Excel/ASL/AppData/Local/Microsoft/Windows/Temporary%20Internet%20Files/Content.IE5/ASL%20Zines/View%20From%20the%20Trenches/VFTT%20Issue%2026-27.pdf" TargetMode="External"/><Relationship Id="rId809" Type="http://schemas.openxmlformats.org/officeDocument/2006/relationships/hyperlink" Target="../../../AppData/AppData/Roaming/Microsoft/AppData/Roaming/Microsoft/Excel/ASL/AppData/Roaming/Microsoft/AppData/Roaming/Microsoft/Excel/Critical%20Hit/CH%20Magazine/CH034.PDF" TargetMode="External"/><Relationship Id="rId1201" Type="http://schemas.openxmlformats.org/officeDocument/2006/relationships/hyperlink" Target="../../../AppData/AppData/Roaming/Microsoft/AppData/Roaming/Microsoft/Excel/ASL/AppData/Roaming/Microsoft/AppData/Roaming/Microsoft/Excel/Critical%20Hit/CH%20Magazine/CH067.PDF" TargetMode="External"/><Relationship Id="rId1439" Type="http://schemas.openxmlformats.org/officeDocument/2006/relationships/hyperlink" Target="../../../AppData/AppData/Roaming/Microsoft/AppData/Roaming/Microsoft/Excel/ASL/AppData/Roaming/Microsoft/AppData/Roaming/Microsoft/Excel/Heat%20of%20Battle/BtB/BtB7.PDF" TargetMode="External"/><Relationship Id="rId1646" Type="http://schemas.openxmlformats.org/officeDocument/2006/relationships/hyperlink" Target="../../../AppData/AppData/Roaming/Microsoft/AppData/Roaming/Microsoft/Excel/ASL/AppData/Roaming/Microsoft/AppData/Roaming/Microsoft/Excel/Critical%20Hit/Stonne/CH%20GaS01.PDF" TargetMode="External"/><Relationship Id="rId1506" Type="http://schemas.openxmlformats.org/officeDocument/2006/relationships/hyperlink" Target="../../../AppData/AppData/Roaming/Microsoft/AppData/Roaming/Microsoft/Excel/ASL/AppData/Roaming/Microsoft/AppData/Local/Microsoft/Windows/Temporary%20Internet%20Files/Content.IE5/ASL%20Maps%20&amp;%20Overlays/T.%20Tarawa%20-%20Add%20on%20Map.jpg" TargetMode="External"/><Relationship Id="rId1713" Type="http://schemas.openxmlformats.org/officeDocument/2006/relationships/hyperlink" Target="../../../AppData/AppData/Roaming/Microsoft/AppData/Roaming/Microsoft/Excel/ASL/AppData/Roaming/Microsoft/AppData/Roaming/Microsoft/Excel/Friendly%20Fire/FrF030.PDF" TargetMode="External"/><Relationship Id="rId294" Type="http://schemas.openxmlformats.org/officeDocument/2006/relationships/hyperlink" Target="../../../AppData/AppData/Roaming/Microsoft/AppData/Roaming/Microsoft/Excel/ASL/AppData/Local/Microsoft/Windows/Temporary%20Internet%20Files/Content.IE5/G9DJZQUX/Paddington%20Bears%20Rate%20of%20Fire/RoF-06.PDF" TargetMode="External"/><Relationship Id="rId154" Type="http://schemas.openxmlformats.org/officeDocument/2006/relationships/hyperlink" Target="../../../AppData/AppData/Roaming/Microsoft/AppData/Roaming/Microsoft/Excel/ASL/AppData/Local/Microsoft/Windows/Temporary%20Internet%20Files/Content.IE5/G9DJZQUX/Vae%20Victis/VV18_md.PDF" TargetMode="External"/><Relationship Id="rId361" Type="http://schemas.openxmlformats.org/officeDocument/2006/relationships/hyperlink" Target="../../../AppData/AppData/Roaming/Microsoft/AppData/Roaming/Microsoft/Excel/ASL/AppData/Local/Microsoft/Windows/Temporary%20Internet%20Files/Content.IE5/G9DJZQUX/Break%20Contact/BC%20ABa.PDF" TargetMode="External"/><Relationship Id="rId599" Type="http://schemas.openxmlformats.org/officeDocument/2006/relationships/hyperlink" Target="../../../AppData/AppData/Roaming/Microsoft/AppData/Roaming/Microsoft/Excel/ASL/AppData/Roaming/Microsoft/AppData/Local/Microsoft/Windows/Temporary%20Internet%20Files/Content.IE5/G9DJZQUX/AH%20&amp;%20Hasbro-MMP/The%20General/Gen30-1.PDF" TargetMode="External"/><Relationship Id="rId459" Type="http://schemas.openxmlformats.org/officeDocument/2006/relationships/hyperlink" Target="../../../AppData/AppData/Roaming/Microsoft/AppData/Roaming/Microsoft/Excel/ASL/AppData/Local/Microsoft/Windows/Temporary%20Internet%20Files/Content.IE5/G9DJZQUX/Sherry%20Ent/Rally%20Point/RP06.pdf" TargetMode="External"/><Relationship Id="rId666" Type="http://schemas.openxmlformats.org/officeDocument/2006/relationships/hyperlink" Target="../../../AppData/AppData/Roaming/Microsoft/AppData/Roaming/Microsoft/Excel/ASL/AppData/Roaming/Microsoft/AppData/Local/Microsoft/Windows/Temporary%20Internet%20Files/Content.IE5/G9DJZQUX/Le%20Franc-Tireur/LFT%20Mag/FT-007.pdf" TargetMode="External"/><Relationship Id="rId873" Type="http://schemas.openxmlformats.org/officeDocument/2006/relationships/hyperlink" Target="../../../AppData/AppData/Roaming/Microsoft/AppData/Roaming/Microsoft/Excel/ASL/AppData/Roaming/Microsoft/AppData/Roaming/Microsoft/Excel/Critical%20Hit/CH%20Magazine/CH102.PDF" TargetMode="External"/><Relationship Id="rId1089" Type="http://schemas.openxmlformats.org/officeDocument/2006/relationships/hyperlink" Target="../../../AppData/AppData/Roaming/Microsoft/AppData/Roaming/Microsoft/Excel/ASL/AppData/Roaming/Microsoft/AppData/Roaming/Microsoft/Excel/Critical%20Hit/Stonne/CH%20GaS-CG1.PDF" TargetMode="External"/><Relationship Id="rId1296" Type="http://schemas.openxmlformats.org/officeDocument/2006/relationships/hyperlink" Target="../../../AppData/AppData/Roaming/Microsoft/AppData/Roaming/Microsoft/Excel/ASL/AppData/Roaming/Microsoft/AppData/Roaming/Microsoft/Excel/Dagger%20Rout%20Report/Rout%20Report%20Q-012.pdf" TargetMode="External"/><Relationship Id="rId221" Type="http://schemas.openxmlformats.org/officeDocument/2006/relationships/hyperlink" Target="../../../AppData/AppData/Roaming/Microsoft/AppData/Roaming/Microsoft/Excel/ASL/AppData/Local/Microsoft/Windows/Temporary%20Internet%20Files/Content.IE5/G9DJZQUX/AH%20&amp;%20Hasbro-MMP/MMP%20ABTF/MMP%20ABTF.PDF" TargetMode="External"/><Relationship Id="rId319" Type="http://schemas.openxmlformats.org/officeDocument/2006/relationships/hyperlink" Target="../../../AppData/AppData/Roaming/Microsoft/AppData/Roaming/Microsoft/Excel/ASL/AppData/Local/Microsoft/Windows/Temporary%20Internet%20Files/Content.IE5/G9DJZQUX/Wargamer/WG2-01.PDF" TargetMode="External"/><Relationship Id="rId526" Type="http://schemas.openxmlformats.org/officeDocument/2006/relationships/hyperlink" Target="../../../AppData/AppData/Roaming/Microsoft/AppData/Roaming/Microsoft/Excel/ASL/AppData/Roaming/Microsoft/AppData/Local/Microsoft/Windows/Temporary%20Internet%20Files/Content.IE5/G9DJZQUX/Tactiques/TAC-71.pdf" TargetMode="External"/><Relationship Id="rId1156" Type="http://schemas.openxmlformats.org/officeDocument/2006/relationships/hyperlink" Target="../../../AppData/AppData/Roaming/Microsoft/AppData/Roaming/Microsoft/Excel/ASL/AppData/Roaming/Microsoft/AppData/Roaming/Microsoft/Excel/Critical%20Hit/Retro%20Pak/CH%20RetroPak-016.pdf" TargetMode="External"/><Relationship Id="rId1363" Type="http://schemas.openxmlformats.org/officeDocument/2006/relationships/hyperlink" Target="../../../AppData/AppData/Roaming/Microsoft/AppData/Roaming/Microsoft/Excel/ASL/AppData/Roaming/Microsoft/AppData/Roaming/Microsoft/Excel/Friendly%20Fire/FrF029.PDF" TargetMode="External"/><Relationship Id="rId733" Type="http://schemas.openxmlformats.org/officeDocument/2006/relationships/hyperlink" Target="../../../AppData/AppData/Roaming/Microsoft/AppData/Roaming/Microsoft/Excel/ASL/AppData/Roaming/Microsoft/AppData/Roaming/Microsoft/Excel/Critical%20Hit/CH%20Euro-Pack/CH%20ASLN-19.PDF" TargetMode="External"/><Relationship Id="rId940" Type="http://schemas.openxmlformats.org/officeDocument/2006/relationships/hyperlink" Target="../../../AppData/AppData/Roaming/Microsoft/AppData/Roaming/Microsoft/Excel/ASL/AppData/Roaming/Microsoft/AppData/Roaming/Microsoft/Excel/Critical%20Hit/CH%20Magazine/VHN1.PDF" TargetMode="External"/><Relationship Id="rId1016" Type="http://schemas.openxmlformats.org/officeDocument/2006/relationships/hyperlink" Target="../../../AppData/AppData/Roaming/Microsoft/AppData/Roaming/Microsoft/Excel/ASL/AppData/Roaming/Microsoft/AppData/Roaming/Microsoft/Excel/Critical%20Hit/CH%20Euro-Pack/CH%20EP-03.PDF" TargetMode="External"/><Relationship Id="rId1570" Type="http://schemas.openxmlformats.org/officeDocument/2006/relationships/hyperlink" Target="../../../AppData/AppData/Roaming/Microsoft/AppData/Roaming/Microsoft/Excel/ASL/AppData/Roaming/Microsoft/AppData/Local/Microsoft/Windows/Temporary%20Internet%20Files/Content.IE5/ASL%20Zines/OAF/On%20All%20Fronts%20Issue%2078.pdf" TargetMode="External"/><Relationship Id="rId1668" Type="http://schemas.openxmlformats.org/officeDocument/2006/relationships/hyperlink" Target="../../../AppData/AppData/Roaming/Microsoft/AppData/Roaming/Microsoft/Excel/ASL/AppData/Roaming/Microsoft/AppData/Roaming/Microsoft/Excel/Critical%20Hit/Stonne/CH%20GaS15.PDF" TargetMode="External"/><Relationship Id="rId800" Type="http://schemas.openxmlformats.org/officeDocument/2006/relationships/hyperlink" Target="../../../AppData/AppData/Roaming/Microsoft/AppData/Roaming/Microsoft/Excel/ASL/AppData/Roaming/Microsoft/AppData/Roaming/Microsoft/Excel/Critical%20Hit/CH%20Magazine/CH014v0.PDF" TargetMode="External"/><Relationship Id="rId1223" Type="http://schemas.openxmlformats.org/officeDocument/2006/relationships/hyperlink" Target="../../../AppData/AppData/Roaming/Microsoft/AppData/Roaming/Microsoft/Excel/ASL/AppData/Roaming/Microsoft/AppData/Roaming/Microsoft/Excel/Critical%20Hit/BotB/CH%20SFC-05.PDF" TargetMode="External"/><Relationship Id="rId1430" Type="http://schemas.openxmlformats.org/officeDocument/2006/relationships/hyperlink" Target="../../../AppData/AppData/Roaming/Microsoft/AppData/Roaming/Microsoft/Excel/ASL/AppData/Roaming/Microsoft/AppData/Roaming/Microsoft/Excel/At%20the%20Point/ATP-TP.PDF" TargetMode="External"/><Relationship Id="rId1528" Type="http://schemas.openxmlformats.org/officeDocument/2006/relationships/hyperlink" Target="../../../AppData/AppData/Roaming/Microsoft/AppData/Roaming/Microsoft/Excel/ASL/AppData/Roaming/Microsoft/AppData/Local/Microsoft/Windows/Temporary%20Internet%20Files/Content.IE5/ASL%20Zines/OAF/On%20All%20Fronts%20Issue%2081.pdf" TargetMode="External"/><Relationship Id="rId27" Type="http://schemas.openxmlformats.org/officeDocument/2006/relationships/hyperlink" Target="../../../AppData/AppData/Roaming/Microsoft/AppData/Roaming/Microsoft/Excel/ASL/AppData/Local/Microsoft/Windows/Temporary%20Internet%20Files/Content.IE5/G9DJZQUX/Critical%20Hit/All%20American/CH%20AA2-TO.PDF" TargetMode="External"/><Relationship Id="rId176" Type="http://schemas.openxmlformats.org/officeDocument/2006/relationships/hyperlink" Target="../../../AppData/AppData/Roaming/Microsoft/AppData/Roaming/Microsoft/Excel/ASL/AppData/Local/Microsoft/Windows/Temporary%20Internet%20Files/Content.IE5/G9DJZQUX/Vae%20Victis/VV55_lg.PDF" TargetMode="External"/><Relationship Id="rId383" Type="http://schemas.openxmlformats.org/officeDocument/2006/relationships/hyperlink" Target="../../../AppData/AppData/Roaming/Microsoft/AppData/Roaming/Microsoft/Excel/ASL/AppData/Local/Microsoft/Windows/Temporary%20Internet%20Files/Content.IE5/G9DJZQUX/Kinetic%20Energy/ToT/KE%20TOT-A1.pdf" TargetMode="External"/><Relationship Id="rId590" Type="http://schemas.openxmlformats.org/officeDocument/2006/relationships/hyperlink" Target="../../../AppData/AppData/Roaming/Microsoft/AppData/Roaming/Microsoft/Excel/ASL/AppData/Roaming/Microsoft/AppData/Local/Microsoft/Windows/Temporary%20Internet%20Files/Content.IE5/G9DJZQUX/AH%20&amp;%20Hasbro-MMP/AH%20Annuals/AH%20A89.PDF" TargetMode="External"/><Relationship Id="rId243" Type="http://schemas.openxmlformats.org/officeDocument/2006/relationships/hyperlink" Target="../../../AppData/AppData/Roaming/Microsoft/AppData/Roaming/Microsoft/Excel/ASL/AppData/Local/Microsoft/Windows/Temporary%20Internet%20Files/Content.IE5/G9DJZQUX/AH%20&amp;%20Hasbro-MMP/MMP%20Operations/Ops53.PDF" TargetMode="External"/><Relationship Id="rId450" Type="http://schemas.openxmlformats.org/officeDocument/2006/relationships/hyperlink" Target="../../../AppData/AppData/Roaming/Microsoft/AppData/Roaming/Microsoft/Excel/ASL/AppData/Local/Microsoft/Windows/Temporary%20Internet%20Files/Content.IE5/ASL%20Zines/MMP/SpecOps/MMP%20Special%20Ops%201.pdf" TargetMode="External"/><Relationship Id="rId688" Type="http://schemas.openxmlformats.org/officeDocument/2006/relationships/hyperlink" Target="../../../AppData/AppData/Roaming/Microsoft/AppData/Roaming/Microsoft/Excel/ASL/AppData/Roaming/Microsoft/AppData/Roaming/Microsoft/Excel/Le%20Franc-Tireur/LFT%20Mag/FT-Fun1.pdf" TargetMode="External"/><Relationship Id="rId895" Type="http://schemas.openxmlformats.org/officeDocument/2006/relationships/hyperlink" Target="../../../AppData/AppData/Roaming/Microsoft/AppData/Roaming/Microsoft/Excel/ASL/AppData/Roaming/Microsoft/AppData/Roaming/Microsoft/Excel/Critical%20Hit/CH%20Magazine/CH144.PDF" TargetMode="External"/><Relationship Id="rId1080" Type="http://schemas.openxmlformats.org/officeDocument/2006/relationships/hyperlink" Target="../../../AppData/AppData/Roaming/Microsoft/AppData/Roaming/Microsoft/Excel/ASL/AppData/Roaming/Microsoft/AppData/Roaming/Microsoft/Excel/Critical%20Hit/GC/CH%20SCW-04.PDF" TargetMode="External"/><Relationship Id="rId103" Type="http://schemas.openxmlformats.org/officeDocument/2006/relationships/hyperlink" Target="../../../AppData/AppData/Roaming/Microsoft/AppData/Roaming/Microsoft/Excel/ASL/AppData/Local/Microsoft/Windows/Temporary%20Internet%20Files/Content.IE5/G9DJZQUX/Sherry%20Ent/Schwerpunkt/SP06.PDF" TargetMode="External"/><Relationship Id="rId310" Type="http://schemas.openxmlformats.org/officeDocument/2006/relationships/hyperlink" Target="../../../AppData/AppData/Roaming/Microsoft/AppData/Roaming/Microsoft/Excel/ASL/AppData/Local/Microsoft/Windows/Temporary%20Internet%20Files/Content.IE5/G9DJZQUX/AH%20&amp;%20Hasbro-MMP/Action%20Pack/MMP%20AP6.PDF" TargetMode="External"/><Relationship Id="rId548" Type="http://schemas.openxmlformats.org/officeDocument/2006/relationships/hyperlink" Target="../../../AppData/AppData/Roaming/Microsoft/AppData/Roaming/Microsoft/Excel/ASL/AppData/Roaming/Microsoft/AppData/Local/Microsoft/Windows/Temporary%20Internet%20Files/Content.IE5/G9DJZQUX/Tactiques/Tactiques_19.pdf" TargetMode="External"/><Relationship Id="rId755" Type="http://schemas.openxmlformats.org/officeDocument/2006/relationships/hyperlink" Target="../../../AppData/AppData/Roaming/Microsoft/AppData/Roaming/Microsoft/Excel/ASL/AppData/Roaming/Microsoft/AppData/Roaming/Microsoft/Excel/Critical%20Hit/BotBH/CH%20BotBH-006.pdf" TargetMode="External"/><Relationship Id="rId962" Type="http://schemas.openxmlformats.org/officeDocument/2006/relationships/hyperlink" Target="../../../AppData/AppData/Roaming/Microsoft/AppData/Roaming/Microsoft/Excel/ASL/AppData/Roaming/Microsoft/AppData/Roaming/Microsoft/Excel/Critical%20Hit/CH%20Magazine/CH006.pdf" TargetMode="External"/><Relationship Id="rId1178" Type="http://schemas.openxmlformats.org/officeDocument/2006/relationships/hyperlink" Target="../../../AppData/AppData/Roaming/Microsoft/AppData/Roaming/Microsoft/Excel/ASL/AppData/Roaming/Microsoft/AppData/Roaming/Microsoft/Excel/Critical%20Hit/Scrougin/CH%20ASLNS-04.PDF" TargetMode="External"/><Relationship Id="rId1385" Type="http://schemas.openxmlformats.org/officeDocument/2006/relationships/hyperlink" Target="../../../AppData/AppData/Roaming/Microsoft/AppData/Roaming/Microsoft/Excel/ASL/AppData/Roaming/Microsoft/AppData/Roaming/Microsoft/Excel/Friendly%20Fire/FrF005.pdf" TargetMode="External"/><Relationship Id="rId1592" Type="http://schemas.openxmlformats.org/officeDocument/2006/relationships/hyperlink" Target="../../../AppData/AppData/Roaming/Microsoft/AppData/Roaming/Microsoft/Excel/ASL/AppData/Roaming/Microsoft/AppData/Local/Microsoft/Windows/Temporary%20Internet%20Files/Content.IE5/ASL%20Zines/OAF/Playtesters%20Journal%20Issue%201.pdf" TargetMode="External"/><Relationship Id="rId91"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6.pdf" TargetMode="External"/><Relationship Id="rId408" Type="http://schemas.openxmlformats.org/officeDocument/2006/relationships/hyperlink" Target="../../../AppData/AppData/Roaming/Microsoft/AppData/Roaming/Microsoft/Excel/ASL/AppData/Local/Microsoft/Windows/Temporary%20Internet%20Files/Content.IE5/G9DJZQUX/ASL%20on%20the%20Internet/ASL%20On%20the%20Internet%20JA-000.pdf" TargetMode="External"/><Relationship Id="rId615" Type="http://schemas.openxmlformats.org/officeDocument/2006/relationships/hyperlink" Target="../../../AppData/AppData/Roaming/Microsoft/AppData/Roaming/Microsoft/Excel/ASL/AppData/Roaming/Microsoft/AppData/Local/Microsoft/Windows/Temporary%20Internet%20Files/Content.IE5/G9DJZQUX/AH%20&amp;%20Hasbro-MMP/The%20General/Gen25-3.PDF" TargetMode="External"/><Relationship Id="rId822" Type="http://schemas.openxmlformats.org/officeDocument/2006/relationships/hyperlink" Target="../../../AppData/AppData/Roaming/Microsoft/AppData/Roaming/Microsoft/Excel/ASL/AppData/Roaming/Microsoft/AppData/Roaming/Microsoft/Excel/Critical%20Hit/CH%20Magazine/CH055.PDF" TargetMode="External"/><Relationship Id="rId1038" Type="http://schemas.openxmlformats.org/officeDocument/2006/relationships/hyperlink" Target="../../../AppData/AppData/Roaming/Microsoft/AppData/Roaming/Microsoft/Excel/ASL/AppData/Roaming/Microsoft/AppData/Roaming/Microsoft/Excel/Critical%20Hit/CH%20Euro-Pack/CH%20EP-025.pdf" TargetMode="External"/><Relationship Id="rId1245" Type="http://schemas.openxmlformats.org/officeDocument/2006/relationships/hyperlink" Target="../../../AppData/AppData/Roaming/Microsoft/AppData/Roaming/Microsoft/Excel/ASL/AppData/Roaming/Microsoft/AppData/Local/Microsoft/Windows/Temporary%20Internet%20Files/Content.IE5/G9DJZQUX/Critical%20Hit/Critical%20Hit%20Valor%20of%20the%2037th%20Guards/CH%20VotG.PDF" TargetMode="External"/><Relationship Id="rId1452" Type="http://schemas.openxmlformats.org/officeDocument/2006/relationships/hyperlink" Target="../../../AppData/AppData/Roaming/Microsoft/AppData/Roaming/Microsoft/Excel/ASL/AppData/Roaming/Microsoft/AppData/Local/Microsoft/Windows/Temporary%20Internet%20Files/Content.IE5/G9DJZQUX/Casus%20Belli/CB45.PDF" TargetMode="External"/><Relationship Id="rId1105" Type="http://schemas.openxmlformats.org/officeDocument/2006/relationships/hyperlink" Target="../../../AppData/AppData/Roaming/Microsoft/AppData/Roaming/Microsoft/Excel/ASL/AppData/Roaming/Microsoft/AppData/Roaming/Microsoft/Excel/Critical%20Hit/Stonne/CH%20GaS16.PDF" TargetMode="External"/><Relationship Id="rId1312" Type="http://schemas.openxmlformats.org/officeDocument/2006/relationships/hyperlink" Target="../../../AppData/AppData/Roaming/Microsoft/AppData/Roaming/Microsoft/Excel/ASL/AppData/Roaming/Microsoft/AppData/Local/Microsoft/Windows/Temporary%20Internet%20Files/Content.IE5/G9DJZQUX/ELR/ELR%20SON.PDF" TargetMode="External"/><Relationship Id="rId49" Type="http://schemas.openxmlformats.org/officeDocument/2006/relationships/hyperlink" Target="../../../AppData/AppData/Roaming/Microsoft/AppData/Roaming/Microsoft/Excel/ASL/AppData/Local/Microsoft/Windows/Temporary%20Internet%20Files/Content.IE5/G9DJZQUX/Lone%20Canuck/Canada%20at%20War/CaW2.PDF" TargetMode="External"/><Relationship Id="rId114" Type="http://schemas.openxmlformats.org/officeDocument/2006/relationships/hyperlink" Target="../../../AppData/AppData/Roaming/Microsoft/AppData/Roaming/Microsoft/Excel/ASL/AppData/Local/Microsoft/Windows/Temporary%20Internet%20Files/Content.IE5/G9DJZQUX/SoCall%20ASL%20Club/Melee%20Pack/SoCal%20MPI.PDF" TargetMode="External"/><Relationship Id="rId461" Type="http://schemas.openxmlformats.org/officeDocument/2006/relationships/hyperlink" Target="../../../AppData/AppData/Roaming/Microsoft/AppData/Roaming/Microsoft/Excel/ASL/AppData/Local/Microsoft/Windows/Temporary%20Internet%20Files/Content.IE5/G9DJZQUX/Critical%20Hit/BotB/CH-DD.PDF" TargetMode="External"/><Relationship Id="rId559" Type="http://schemas.openxmlformats.org/officeDocument/2006/relationships/hyperlink" Target="../../../AppData/AppData/Roaming/Microsoft/AppData/Roaming/Microsoft/Excel/ASL/AppData/Roaming/Microsoft/AppData/Local/Microsoft/Windows/Temporary%20Internet%20Files/Content.IE5/G9DJZQUX/Tactiques/Tactiques_32.pdf" TargetMode="External"/><Relationship Id="rId766" Type="http://schemas.openxmlformats.org/officeDocument/2006/relationships/hyperlink" Target="../../../AppData/AppData/Roaming/Microsoft/AppData/Roaming/Microsoft/Excel/ASL/AppData/Roaming/Microsoft/AppData/Roaming/Microsoft/Excel/Critical%20Hit/BdF/CH%20BdF-008.pdf" TargetMode="External"/><Relationship Id="rId1189" Type="http://schemas.openxmlformats.org/officeDocument/2006/relationships/hyperlink" Target="../../../AppData/AppData/Roaming/Microsoft/AppData/Roaming/Microsoft/Excel/ASL/AppData/Roaming/Microsoft/AppData/Roaming/Microsoft/Excel/Critical%20Hit/Scrougin/CH%20ASLNS-KGPCG4.PDF" TargetMode="External"/><Relationship Id="rId1396" Type="http://schemas.openxmlformats.org/officeDocument/2006/relationships/hyperlink" Target="../../../AppData/AppData/Roaming/Microsoft/AppData/Roaming/Microsoft/Excel/ASL/AppData/Roaming/Microsoft/AppData/Roaming/Microsoft/Excel/Front%20Line/BdF-1.PDF" TargetMode="External"/><Relationship Id="rId1617" Type="http://schemas.openxmlformats.org/officeDocument/2006/relationships/hyperlink" Target="../../../AppData/AppData/Roaming/Microsoft/AppData/Roaming/Microsoft/Excel/ASL/AppData/Roaming/Microsoft/AppData/Local/Microsoft/Windows/Temporary%20Internet%20Files/Content.IE5/ASL%20Zines/OAF/The%20Walker%20File%20Issue%203.pdf" TargetMode="External"/><Relationship Id="rId198" Type="http://schemas.openxmlformats.org/officeDocument/2006/relationships/hyperlink" Target="../../../AppData/AppData/Roaming/Microsoft/AppData/Roaming/Microsoft/Excel/ASL/AppData/Local/Microsoft/Windows/Temporary%20Internet%20Files/Content.IE5/G9DJZQUX/Spel/Spel%208-4.PDF" TargetMode="External"/><Relationship Id="rId321" Type="http://schemas.openxmlformats.org/officeDocument/2006/relationships/hyperlink" Target="../../../AppData/AppData/Roaming/Microsoft/AppData/Roaming/Microsoft/Excel/ASL/AppData/Local/Microsoft/Windows/Temporary%20Internet%20Files/Content.IE5/G9DJZQUX/East%20Side%20Gamers/Dezign%20Pak/ESG%20DP5.pdf" TargetMode="External"/><Relationship Id="rId419" Type="http://schemas.openxmlformats.org/officeDocument/2006/relationships/hyperlink" Target="../../../AppData/AppData/Roaming/Microsoft/AppData/Roaming/Microsoft/Excel/ASL/AppData/Local/Microsoft/Windows/Temporary%20Internet%20Files/Content.IE5/ASL%20Zines/MMP/MMP%20Gaming%20Gossip%20Weekly.pdf" TargetMode="External"/><Relationship Id="rId626" Type="http://schemas.openxmlformats.org/officeDocument/2006/relationships/hyperlink" Target="../../../AppData/AppData/Roaming/Microsoft/AppData/Roaming/Microsoft/Excel/ASL/AppData/Roaming/Microsoft/AppData/Local/Microsoft/Windows/Temporary%20Internet%20Files/Content.IE5/G9DJZQUX/AH%20&amp;%20Hasbro-MMP/The%20General/Gen30-6.PDF" TargetMode="External"/><Relationship Id="rId973" Type="http://schemas.openxmlformats.org/officeDocument/2006/relationships/hyperlink" Target="../../../AppData/AppData/Roaming/Microsoft/AppData/Roaming/Microsoft/Excel/ASL/AppData/Roaming/Microsoft/AppData/Local/Microsoft/Windows/Temporary%20Internet%20Files/Content.IE5/G9DJZQUX/Critical%20Hit/CH%20Magazine/CH2.PDF" TargetMode="External"/><Relationship Id="rId1049" Type="http://schemas.openxmlformats.org/officeDocument/2006/relationships/hyperlink" Target="../../../AppData/AppData/Roaming/Microsoft/AppData/Roaming/Microsoft/Excel/ASL/AppData/Roaming/Microsoft/AppData/Local/Microsoft/Windows/Temporary%20Internet%20Files/Content.IE5/G9DJZQUX/Critical%20Hit/CH%20Euro-Pack/CH%20EP1.PDF" TargetMode="External"/><Relationship Id="rId1256" Type="http://schemas.openxmlformats.org/officeDocument/2006/relationships/hyperlink" Target="../../../AppData/AppData/Roaming/Microsoft/AppData/Roaming/Microsoft/Excel/ASL/AppData/Roaming/Microsoft/AppData/Local/Microsoft/Windows/Temporary%20Internet%20Files/Content.IE5/G9DJZQUX/Critical%20Hit/TEF/CH%20TEF1.pdf" TargetMode="External"/><Relationship Id="rId833" Type="http://schemas.openxmlformats.org/officeDocument/2006/relationships/hyperlink" Target="../../../AppData/AppData/Roaming/Microsoft/AppData/Roaming/Microsoft/Excel/ASL/AppData/Roaming/Microsoft/AppData/Roaming/Microsoft/Excel/Critical%20Hit/CH%20Magazine/PB-CH-C.PDF" TargetMode="External"/><Relationship Id="rId1116" Type="http://schemas.openxmlformats.org/officeDocument/2006/relationships/hyperlink" Target="../../../AppData/AppData/Roaming/Microsoft/AppData/Roaming/Microsoft/Excel/ASL/AppData/Roaming/Microsoft/AppData/Roaming/Microsoft/Excel/Critical%20Hit/Leatherneck/CH%20LN-08.PDF" TargetMode="External"/><Relationship Id="rId1463" Type="http://schemas.openxmlformats.org/officeDocument/2006/relationships/hyperlink" Target="../../../AppData/AppData/Roaming/Microsoft/AppData/Roaming/Microsoft/Excel/ASL/AppData/Roaming/Microsoft/AppData/Roaming/Microsoft/Excel/Heat%20of%20Battle/HG/HoB%20HG-2.PDF" TargetMode="External"/><Relationship Id="rId1670" Type="http://schemas.openxmlformats.org/officeDocument/2006/relationships/hyperlink" Target="../../../AppData/AppData/Roaming/Microsoft/AppData/Roaming/Microsoft/Excel/ASL/AppData/Roaming/Microsoft/AppData/Roaming/Microsoft/Excel/Critical%20Hit/Stonne/CH%20GaS-CG1.PDF" TargetMode="External"/><Relationship Id="rId265" Type="http://schemas.openxmlformats.org/officeDocument/2006/relationships/hyperlink" Target="../../../AppData/AppData/Roaming/Microsoft/AppData/Roaming/Microsoft/Excel/ASL/AppData/Local/Microsoft/Windows/Temporary%20Internet%20Files/Content.IE5/G9DJZQUX/War-Oboe/WO%20MP.PDF" TargetMode="External"/><Relationship Id="rId472" Type="http://schemas.openxmlformats.org/officeDocument/2006/relationships/hyperlink" Target="../../../AppData/AppData/Roaming/Microsoft/AppData/Roaming/Microsoft/Excel/ASL/AppData/Local/Microsoft/Windows/Temporary%20Internet%20Files/Content.IE5/ASL%20Maps%20&amp;%20Overlays/HASL/TPP/HASL%20SMP%20Midway.pdf" TargetMode="External"/><Relationship Id="rId900" Type="http://schemas.openxmlformats.org/officeDocument/2006/relationships/hyperlink" Target="../../../AppData/AppData/Roaming/Microsoft/AppData/Roaming/Microsoft/Excel/ASL/AppData/Roaming/Microsoft/AppData/Roaming/Microsoft/Excel/Critical%20Hit/CH%20Magazine/CH149.PDF" TargetMode="External"/><Relationship Id="rId1323" Type="http://schemas.openxmlformats.org/officeDocument/2006/relationships/hyperlink" Target="../../../AppData/AppData/Roaming/Microsoft/AppData/Roaming/Microsoft/Excel/ASL/AppData/Roaming/Microsoft/AppData/Roaming/Microsoft/Excel/Fanatic%20Enterprises/FE173.pdf" TargetMode="External"/><Relationship Id="rId1530" Type="http://schemas.openxmlformats.org/officeDocument/2006/relationships/hyperlink" Target="../../../AppData/AppData/Roaming/Microsoft/AppData/Roaming/Microsoft/Excel/ASL/AppData/Roaming/Microsoft/AppData/Local/Microsoft/Windows/Temporary%20Internet%20Files/Content.IE5/ASL%20Zines/OAF/On%20All%20Fronts%20Issue%2066.pdf" TargetMode="External"/><Relationship Id="rId1628"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125" Type="http://schemas.openxmlformats.org/officeDocument/2006/relationships/hyperlink" Target="../../../AppData/AppData/Roaming/Microsoft/AppData/Roaming/Microsoft/Excel/ASL/AppData/Local/Microsoft/Windows/Temporary%20Internet%20Files/Content.IE5/G9DJZQUX/ASL%20on%20the%20Internet/Fischer%20Design%20Shop/FDS.pdf" TargetMode="External"/><Relationship Id="rId332" Type="http://schemas.openxmlformats.org/officeDocument/2006/relationships/hyperlink" Target="../../../AppData/AppData/Roaming/Microsoft/AppData/Roaming/Microsoft/Excel/ASL/AppData/Local/Microsoft/Windows/Temporary%20Internet%20Files/Content.IE5/G9DJZQUX/AH%20&amp;%20Hasbro-MMP/MMP%20Operations/Ops%20Spec%202.PDF" TargetMode="External"/><Relationship Id="rId777" Type="http://schemas.openxmlformats.org/officeDocument/2006/relationships/hyperlink" Target="../../../AppData/AppData/Roaming/Microsoft/AppData/Roaming/Microsoft/Excel/ASL/AppData/Roaming/Microsoft/AppData/Roaming/Microsoft/Excel/Critical%20Hit/CH%20Magazine/CH001v0.PDF" TargetMode="External"/><Relationship Id="rId984" Type="http://schemas.openxmlformats.org/officeDocument/2006/relationships/hyperlink" Target="../../../AppData/AppData/Roaming/Microsoft/AppData/Roaming/Microsoft/Excel/ASL/AppData/Roaming/Microsoft/AppData/Local/Microsoft/Windows/Temporary%20Internet%20Files/Content.IE5/ASL%20Zines/Critical%20Hit%20Online/Critical%20Hit%20Online%201.pdf" TargetMode="External"/><Relationship Id="rId637" Type="http://schemas.openxmlformats.org/officeDocument/2006/relationships/hyperlink" Target="../../../AppData/AppData/Roaming/Microsoft/AppData/Roaming/Microsoft/Excel/ASL/AppData/Roaming/Microsoft/AppData/Local/Microsoft/Windows/Temporary%20Internet%20Files/Content.IE5/G9DJZQUX/AH%20&amp;%20Hasbro-MMP/The%20General/Gen27-1.PDF" TargetMode="External"/><Relationship Id="rId844" Type="http://schemas.openxmlformats.org/officeDocument/2006/relationships/hyperlink" Target="../../../AppData/AppData/Roaming/Microsoft/AppData/Roaming/Microsoft/Excel/ASL/AppData/Roaming/Microsoft/AppData/Roaming/Microsoft/Excel/Critical%20Hit/CH%20Magazine/CH042.PDF" TargetMode="External"/><Relationship Id="rId1267" Type="http://schemas.openxmlformats.org/officeDocument/2006/relationships/hyperlink" Target="../../../AppData/AppData/Roaming/Microsoft/AppData/Roaming/Microsoft/Excel/ASL/AppData/Roaming/Microsoft/AppData/Roaming/Microsoft/Excel/Dagger%20Rout%20Report/Rout%20Report%20M-003.pdf" TargetMode="External"/><Relationship Id="rId1474" Type="http://schemas.openxmlformats.org/officeDocument/2006/relationships/hyperlink" Target="../../../AppData/AppData/Roaming/Microsoft/AppData/Roaming/Microsoft/Excel/ASL/AppData/Roaming/Microsoft/AppData/Roaming/Microsoft/Excel/Heat%20of%20Battle/SS/HOB%20NQNG-03.pdf" TargetMode="External"/><Relationship Id="rId1681" Type="http://schemas.openxmlformats.org/officeDocument/2006/relationships/hyperlink" Target="../../../AppData/AppData/Roaming/Microsoft/AppData/Roaming/Microsoft/Excel/ASL/AppData/Roaming/Microsoft/AppData/Roaming/Microsoft/Excel/Critical%20Hit/Berlin%20Fall%20of%20the%203rd%20Reich/Berlin2/CH-TL007.PDF" TargetMode="External"/><Relationship Id="rId276" Type="http://schemas.openxmlformats.org/officeDocument/2006/relationships/hyperlink" Target="../../../AppData/AppData/Roaming/Microsoft/AppData/Roaming/Microsoft/Excel/ASL/AppData/Local/Microsoft/Windows/Temporary%20Internet%20Files/Content.IE5/G9DJZQUX/Heat%20of%20Battle/LM/HoB-LM.pdf" TargetMode="External"/><Relationship Id="rId483" Type="http://schemas.openxmlformats.org/officeDocument/2006/relationships/hyperlink" Target="../../../AppData/AppData/Roaming/Microsoft/AppData/Roaming/Microsoft/Excel/ASL/AppData/Local/Microsoft/Windows/Temporary%20Internet%20Files/Content.IE5/G9DJZQUX/Critical%20Hit/GG/CH%20GG.pdf" TargetMode="External"/><Relationship Id="rId690" Type="http://schemas.openxmlformats.org/officeDocument/2006/relationships/hyperlink" Target="../../../AppData/AppData/Roaming/Microsoft/AppData/Roaming/Microsoft/Excel/ASL/AppData/Roaming/Microsoft/AppData/Roaming/Microsoft/Excel/Le%20Franc-Tireur/LFT%20Mag/FT-029.PDF" TargetMode="External"/><Relationship Id="rId704" Type="http://schemas.openxmlformats.org/officeDocument/2006/relationships/hyperlink" Target="../../../AppData/AppData/Roaming/Microsoft/AppData/Roaming/Microsoft/Excel/ASL/AppData/Roaming/Microsoft/AppData/Roaming/Microsoft/Excel/ASL%20on%20the%20Internet/Costal%20Fortress%20Gaming%20Group/CFGG%20DL24.3%20Cry%20of%20the%20Valkyries%20-%20CH164.pdf" TargetMode="External"/><Relationship Id="rId911" Type="http://schemas.openxmlformats.org/officeDocument/2006/relationships/hyperlink" Target="../../../AppData/AppData/Roaming/Microsoft/AppData/Roaming/Microsoft/Excel/ASL/AppData/Roaming/Microsoft/AppData/Roaming/Microsoft/Excel/Critical%20Hit/Gen48/CH%20G48-20.PDF" TargetMode="External"/><Relationship Id="rId1127" Type="http://schemas.openxmlformats.org/officeDocument/2006/relationships/hyperlink" Target="../../../AppData/AppData/Roaming/Microsoft/AppData/Roaming/Microsoft/Excel/ASL/AppData/Roaming/Microsoft/AppData/Local/Microsoft/Windows/Temporary%20Internet%20Files/Content.IE5/G9DJZQUX/Critical%20Hit/CH%20On%20All%20Fronts/CH%20OAF1.PDF" TargetMode="External"/><Relationship Id="rId1334" Type="http://schemas.openxmlformats.org/officeDocument/2006/relationships/hyperlink" Target="../../../AppData/AppData/Roaming/Microsoft/AppData/Roaming/Microsoft/Excel/ASL/AppData/Roaming/Microsoft/AppData/Roaming/Microsoft/Excel/ASLUG/ASLUG%207.PDF" TargetMode="External"/><Relationship Id="rId1541" Type="http://schemas.openxmlformats.org/officeDocument/2006/relationships/hyperlink" Target="../../../AppData/AppData/Roaming/Microsoft/AppData/Roaming/Microsoft/Excel/ASL/AppData/Roaming/Microsoft/AppData/Local/Microsoft/Windows/Temporary%20Internet%20Files/Content.IE5/ASL%20Zines/OAF/On%20All%20Fronts%20Issue%2045.pdf" TargetMode="External"/><Relationship Id="rId40" Type="http://schemas.openxmlformats.org/officeDocument/2006/relationships/hyperlink" Target="../../../AppData/AppData/Roaming/Microsoft/AppData/Roaming/Microsoft/Excel/ASL/AppData/Local/Microsoft/Windows/Temporary%20Internet%20Files/Content.IE5/G9DJZQUX/Heat%20of%20Battle/SS/HoB%20SS%20Update.PDF" TargetMode="External"/><Relationship Id="rId136" Type="http://schemas.openxmlformats.org/officeDocument/2006/relationships/hyperlink" Target="../../../AppData/AppData/Roaming/Microsoft/AppData/Roaming/Microsoft/Excel/ASL/AppData/Local/Microsoft/Windows/Temporary%20Internet%20Files/Content.IE5/G9DJZQUX/ASL%20on%20the%20Internet/SL-CoD.PDF" TargetMode="External"/><Relationship Id="rId343" Type="http://schemas.openxmlformats.org/officeDocument/2006/relationships/hyperlink" Target="../../../AppData/AppData/Roaming/Microsoft/AppData/Roaming/Microsoft/Excel/ASL/AppData/Local/Microsoft/Windows/Temporary%20Internet%20Files/Content.IE5/G9DJZQUX/ASL%20on%20the%20Internet/GS%20MWT/MwT3-04v2.pdf" TargetMode="External"/><Relationship Id="rId550" Type="http://schemas.openxmlformats.org/officeDocument/2006/relationships/hyperlink" Target="../../../AppData/AppData/Roaming/Microsoft/AppData/Roaming/Microsoft/Excel/ASL/AppData/Roaming/Microsoft/AppData/Local/Microsoft/Windows/Temporary%20Internet%20Files/Content.IE5/G9DJZQUX/Tactiques/Tactiques_12.pdf" TargetMode="External"/><Relationship Id="rId788" Type="http://schemas.openxmlformats.org/officeDocument/2006/relationships/hyperlink" Target="../../../AppData/AppData/Roaming/Microsoft/AppData/Roaming/Microsoft/Excel/ASL/AppData/Roaming/Microsoft/AppData/Roaming/Microsoft/Excel/Critical%20Hit/CH%20Magazine/CH013v0.PDF" TargetMode="External"/><Relationship Id="rId995" Type="http://schemas.openxmlformats.org/officeDocument/2006/relationships/hyperlink" Target="../../../AppData/AppData/Roaming/Microsoft/AppData/Roaming/Microsoft/Excel/ASL/AppData/Roaming/Microsoft/AppData/Local/Microsoft/Windows/Temporary%20Internet%20Files/Content.IE5/G9DJZQUX/Critical%20Hit/CH%20Magazine/CH6.2.PDF" TargetMode="External"/><Relationship Id="rId1180" Type="http://schemas.openxmlformats.org/officeDocument/2006/relationships/hyperlink" Target="../../../AppData/AppData/Roaming/Microsoft/AppData/Roaming/Microsoft/Excel/ASL/AppData/Roaming/Microsoft/AppData/Roaming/Microsoft/Excel/Critical%20Hit/Scrougin/CH%20ASLNS-24.PDF" TargetMode="External"/><Relationship Id="rId1401" Type="http://schemas.openxmlformats.org/officeDocument/2006/relationships/hyperlink" Target="../../../AppData/AppData/Roaming/Microsoft/AppData/Roaming/Microsoft/Excel/ASL/AppData/Roaming/Microsoft/AppData/Roaming/Microsoft/Excel/Front%20Line/BdF-6.PDF" TargetMode="External"/><Relationship Id="rId1639" Type="http://schemas.openxmlformats.org/officeDocument/2006/relationships/hyperlink" Target="../../../AppData/AppData/Roaming/Microsoft/AppData/Roaming/Microsoft/Excel/ASL/AppData/Roaming/Microsoft/AppData/Roaming/Microsoft/Excel/Tactiques/Tactiques%20PBDYO%20v1.pdf" TargetMode="External"/><Relationship Id="rId203" Type="http://schemas.openxmlformats.org/officeDocument/2006/relationships/hyperlink" Target="../../../AppData/AppData/Roaming/Microsoft/AppData/Roaming/Microsoft/Excel/ASL/AppData/Local/Microsoft/Windows/Temporary%20Internet%20Files/Content.IE5/G9DJZQUX/Vae%20Victis/VV18-eng.pdf" TargetMode="External"/><Relationship Id="rId648" Type="http://schemas.openxmlformats.org/officeDocument/2006/relationships/hyperlink" Target="../../../AppData/AppData/Roaming/Microsoft/AppData/Roaming/Microsoft/Excel/ASL/AppData/Roaming/Microsoft/AppData/Local/Microsoft/Windows/Temporary%20Internet%20Files/Content.IE5/ASL%20Zines/BFP/BFP%20Hell%20On%20Wheels.pdf" TargetMode="External"/><Relationship Id="rId855" Type="http://schemas.openxmlformats.org/officeDocument/2006/relationships/hyperlink" Target="../../../AppData/AppData/Roaming/Microsoft/AppData/Roaming/Microsoft/Excel/ASL/AppData/Roaming/Microsoft/AppData/Roaming/Microsoft/Excel/Critical%20Hit/CH%20Magazine/CH061.PDF" TargetMode="External"/><Relationship Id="rId1040" Type="http://schemas.openxmlformats.org/officeDocument/2006/relationships/hyperlink" Target="../../../AppData/AppData/Roaming/Microsoft/AppData/Roaming/Microsoft/Excel/ASL/AppData/Roaming/Microsoft/AppData/Roaming/Microsoft/Excel/Critical%20Hit/CH%20Euro-Pack/CH%20EP-042.pdf" TargetMode="External"/><Relationship Id="rId1278" Type="http://schemas.openxmlformats.org/officeDocument/2006/relationships/hyperlink" Target="../../../AppData/AppData/Roaming/Microsoft/AppData/Roaming/Microsoft/Excel/ASL/AppData/Roaming/Microsoft/AppData/Roaming/Microsoft/Excel/Dagger%20Rout%20Report/Rout%20Report%20X-007.pdf" TargetMode="External"/><Relationship Id="rId1485" Type="http://schemas.openxmlformats.org/officeDocument/2006/relationships/hyperlink" Target="../../../AppData/AppData/Roaming/Microsoft/AppData/Roaming/Microsoft/Excel/ASL/AppData/Roaming/Microsoft/AppData/Roaming/Microsoft/Excel/Heat%20of%20Battle/SS/HOB%20NQNG-02.pdf" TargetMode="External"/><Relationship Id="rId1692" Type="http://schemas.openxmlformats.org/officeDocument/2006/relationships/hyperlink" Target="../../../AppData/AppData/Roaming/Microsoft/AppData/Roaming/Microsoft/Excel/ASL/AppData/Local/Microsoft/Windows/Temporary%20Internet%20Files/Content.IE5/G9DJZQUX/Vae%20Victis/VV03-eng.PDF" TargetMode="External"/><Relationship Id="rId1706" Type="http://schemas.openxmlformats.org/officeDocument/2006/relationships/hyperlink" Target="../../../AppData/AppData/Roaming/Microsoft/AppData/Roaming/Microsoft/Excel/ASL/AppData/Roaming/Microsoft/AppData/Roaming/Microsoft/Excel/Lone%20Canuck/Leibstandarte/LSSAH5.PDF" TargetMode="External"/><Relationship Id="rId287" Type="http://schemas.openxmlformats.org/officeDocument/2006/relationships/hyperlink" Target="../../../AppData/AppData/Roaming/Microsoft/AppData/Roaming/Microsoft/Excel/ASL/AppData/Local/Microsoft/Windows/Temporary%20Internet%20Files/Content.IE5/ASL%20Zines/Vae%20Victus/UGG%20C&amp;S/UGG%20Command%20&amp;%20Strategy%20Issue%207.pdf" TargetMode="External"/><Relationship Id="rId410" Type="http://schemas.openxmlformats.org/officeDocument/2006/relationships/hyperlink" Target="../../../AppData/AppData/Roaming/Microsoft/AppData/Roaming/Microsoft/Excel/ASL/AppData/Local/Microsoft/Windows/Temporary%20Internet%20Files/Content.IE5/ASL%20Zines/Dagger%20Rout%20Report/Rout%20Report%20Issue%205.2.pdf" TargetMode="External"/><Relationship Id="rId494" Type="http://schemas.openxmlformats.org/officeDocument/2006/relationships/hyperlink" Target="../../../AppData/AppData/Roaming/Microsoft/AppData/Roaming/Microsoft/Excel/ASL/AppData/Local/Microsoft/Windows/Temporary%20Internet%20Files/Content.IE5/G9DJZQUX/Kansas%20City%20Irregulars/KCI%20MM12.pdf" TargetMode="External"/><Relationship Id="rId508" Type="http://schemas.openxmlformats.org/officeDocument/2006/relationships/hyperlink" Target="../../../AppData/AppData/Roaming/Microsoft/AppData/Roaming/Microsoft/Excel/ASL/AppData/Roaming/Microsoft/AppData/Local/Microsoft/Windows/Temporary%20Internet%20Files/Content.IE5/G9DJZQUX/Tactiques/TAC-54.pdf" TargetMode="External"/><Relationship Id="rId715" Type="http://schemas.openxmlformats.org/officeDocument/2006/relationships/hyperlink" Target="../../../AppData/AppData/Roaming/Microsoft/AppData/Roaming/Microsoft/Excel/ASL/AppData/Roaming/Microsoft/AppData/Roaming/Microsoft/Excel/ASL%20on%20the%20Internet/Costal%20Fortress%20Gaming%20Group/CFGG%20Rare%20Vehicles%20PK39.1%20The%20Fifth%20Column.pdf" TargetMode="External"/><Relationship Id="rId922" Type="http://schemas.openxmlformats.org/officeDocument/2006/relationships/hyperlink" Target="../../../AppData/AppData/Roaming/Microsoft/AppData/Roaming/Microsoft/Excel/ASL/AppData/Roaming/Microsoft/AppData/Roaming/Microsoft/Excel/Critical%20Hit/CH%20Magazine/CH152.PDF" TargetMode="External"/><Relationship Id="rId1138" Type="http://schemas.openxmlformats.org/officeDocument/2006/relationships/hyperlink" Target="../../../AppData/AppData/Roaming/Microsoft/AppData/Roaming/Microsoft/Excel/ASL/AppData/Roaming/Microsoft/AppData/Roaming/Microsoft/Excel/Critical%20Hit/Rout%20Pack/CH%20RP1-6.PDF" TargetMode="External"/><Relationship Id="rId1345" Type="http://schemas.openxmlformats.org/officeDocument/2006/relationships/hyperlink" Target="../../../AppData/AppData/Roaming/Microsoft/AppData/Roaming/Microsoft/Excel/ASL/AppData/Roaming/Microsoft/AppData/Roaming/Microsoft/Excel/ASLUG/ASLUG%209.PDF" TargetMode="External"/><Relationship Id="rId1552" Type="http://schemas.openxmlformats.org/officeDocument/2006/relationships/hyperlink" Target="../../../AppData/AppData/Roaming/Microsoft/AppData/Roaming/Microsoft/Excel/ASL/AppData/Roaming/Microsoft/AppData/Local/Microsoft/Windows/Temporary%20Internet%20Files/Content.IE5/ASL%20Zines/OAF/On%20All%20Fronts%20Issue%2057.pdf" TargetMode="External"/><Relationship Id="rId147" Type="http://schemas.openxmlformats.org/officeDocument/2006/relationships/hyperlink" Target="../../../AppData/AppData/Roaming/Microsoft/AppData/Roaming/Microsoft/Excel/ASL/AppData/Local/Microsoft/Windows/Temporary%20Internet%20Files/Content.IE5/G9DJZQUX/Vae%20Victis/VV11_md.PDF" TargetMode="External"/><Relationship Id="rId354" Type="http://schemas.openxmlformats.org/officeDocument/2006/relationships/hyperlink" Target="../../../AppData/AppData/Roaming/Microsoft/AppData/Roaming/Microsoft/Excel/ASL/AppData/Local/Microsoft/Windows/Temporary%20Internet%20Files/Content.IE5/G9DJZQUX/Vae%20Victis/VV93_lg.PDF" TargetMode="External"/><Relationship Id="rId799" Type="http://schemas.openxmlformats.org/officeDocument/2006/relationships/hyperlink" Target="../../../AppData/AppData/Roaming/Microsoft/AppData/Roaming/Microsoft/Excel/ASL/AppData/Roaming/Microsoft/AppData/Roaming/Microsoft/Excel/Critical%20Hit/CH%20Magazine/CH025v0.PDF" TargetMode="External"/><Relationship Id="rId1191" Type="http://schemas.openxmlformats.org/officeDocument/2006/relationships/hyperlink" Target="../../../AppData/AppData/Roaming/Microsoft/AppData/Roaming/Microsoft/Excel/ASL/AppData/Roaming/Microsoft/AppData/Roaming/Microsoft/Excel/Critical%20Hit/Scrougin/CH%20ASLNS-32.PDF" TargetMode="External"/><Relationship Id="rId1205" Type="http://schemas.openxmlformats.org/officeDocument/2006/relationships/hyperlink" Target="../../../AppData/AppData/Roaming/Microsoft/AppData/Roaming/Microsoft/Excel/ASL/AppData/Roaming/Microsoft/AppData/Roaming/Microsoft/Excel/Critical%20Hit/Berlin%20Fall%20of%20the%203rd%20Reich/Berlin2/CH-TL011.PDF" TargetMode="External"/><Relationship Id="rId51" Type="http://schemas.openxmlformats.org/officeDocument/2006/relationships/hyperlink" Target="../../../AppData/AppData/Roaming/Microsoft/AppData/Roaming/Microsoft/Excel/ASL/AppData/Local/Microsoft/Windows/Temporary%20Internet%20Files/Content.IE5/G9DJZQUX/Lone%20Canuck/Canadians%20in%20Italy/CiI3.PDF" TargetMode="External"/><Relationship Id="rId561" Type="http://schemas.openxmlformats.org/officeDocument/2006/relationships/hyperlink" Target="../../../AppData/AppData/Roaming/Microsoft/AppData/Roaming/Microsoft/Excel/ASL/AppData/Roaming/Microsoft/AppData/Local/Microsoft/Windows/Temporary%20Internet%20Files/Content.IE5/G9DJZQUX/Tactiques/Tactiques_34.pdf" TargetMode="External"/><Relationship Id="rId659" Type="http://schemas.openxmlformats.org/officeDocument/2006/relationships/hyperlink" Target="../../../AppData/AppData/Roaming/Microsoft/AppData/Roaming/Microsoft/Excel/ASL/AppData/Roaming/Microsoft/AppData/Local/Microsoft/Windows/Temporary%20Internet%20Files/Content.IE5/G9DJZQUX/CWJ/cwj26.PDF" TargetMode="External"/><Relationship Id="rId866" Type="http://schemas.openxmlformats.org/officeDocument/2006/relationships/hyperlink" Target="../../../AppData/AppData/Roaming/Microsoft/AppData/Roaming/Microsoft/Excel/ASL/AppData/Roaming/Microsoft/AppData/Roaming/Microsoft/Excel/Critical%20Hit/CH%20Magazine/PB-CH-E.PDF" TargetMode="External"/><Relationship Id="rId1289" Type="http://schemas.openxmlformats.org/officeDocument/2006/relationships/hyperlink" Target="../../../AppData/AppData/Roaming/Microsoft/AppData/Roaming/Microsoft/Excel/ASL/AppData/Roaming/Microsoft/AppData/Roaming/Microsoft/Excel/Dagger%20Rout%20Report/Rout%20Report%20Z-005.pdf" TargetMode="External"/><Relationship Id="rId1412" Type="http://schemas.openxmlformats.org/officeDocument/2006/relationships/hyperlink" Target="../../../AppData/AppData/Roaming/Microsoft/AppData/Roaming/Microsoft/Excel/ASL/AppData/Roaming/Microsoft/AppData/Roaming/Microsoft/Excel/Front%20Range%20ASL%20Club/FRASL%20JF20.pdf" TargetMode="External"/><Relationship Id="rId1496" Type="http://schemas.openxmlformats.org/officeDocument/2006/relationships/hyperlink" Target="../../../AppData/AppData/Roaming/Microsoft/AppData/Roaming/Microsoft/Excel/ASL/AppData/Roaming/Microsoft/AppData/Roaming/Microsoft/Excel/In%20Contact/IC-005.pdf" TargetMode="External"/><Relationship Id="rId214" Type="http://schemas.openxmlformats.org/officeDocument/2006/relationships/hyperlink" Target="../../../AppData/AppData/Roaming/Microsoft/AppData/Roaming/Microsoft/Excel/ASL/AppData/Local/Microsoft/Windows/Temporary%20Internet%20Files/Content.IE5/G9DJZQUX/AH%20&amp;%20Hasbro-MMP/AH%20Modules/ASL%20Mod-02.PDF" TargetMode="External"/><Relationship Id="rId298" Type="http://schemas.openxmlformats.org/officeDocument/2006/relationships/hyperlink" Target="../../../AppData/AppData/Roaming/Microsoft/AppData/Roaming/Microsoft/Excel/ASL/AppData/Local/Microsoft/Windows/Temporary%20Internet%20Files/Content.IE5/G9DJZQUX/Paddington%20Bears%20Rate%20of%20Fire/RoF-05.PDF" TargetMode="External"/><Relationship Id="rId421" Type="http://schemas.openxmlformats.org/officeDocument/2006/relationships/hyperlink" Target="../../../AppData/AppData/Roaming/Microsoft/AppData/Roaming/Microsoft/Excel/ASL/AppData/Local/Microsoft/Windows/Temporary%20Internet%20Files/Content.IE5/G9DJZQUX/Critical%20Hit/Action%20at%20Carentan/CH%20AaC.pdf" TargetMode="External"/><Relationship Id="rId519" Type="http://schemas.openxmlformats.org/officeDocument/2006/relationships/hyperlink" Target="../../../AppData/AppData/Roaming/Microsoft/AppData/Roaming/Microsoft/Excel/ASL/AppData/Roaming/Microsoft/AppData/Local/Microsoft/Windows/Temporary%20Internet%20Files/Content.IE5/G9DJZQUX/Tactiques/TAC-65.pdf" TargetMode="External"/><Relationship Id="rId1051" Type="http://schemas.openxmlformats.org/officeDocument/2006/relationships/hyperlink" Target="../../../AppData/AppData/Roaming/Microsoft/AppData/Roaming/Microsoft/Excel/ASL/AppData/Roaming/Microsoft/AppData/Local/Microsoft/Windows/Temporary%20Internet%20Files/Content.IE5/G9DJZQUX/Critical%20Hit/CH%20Euro-Pack/CH%20EP5.PDF" TargetMode="External"/><Relationship Id="rId1149" Type="http://schemas.openxmlformats.org/officeDocument/2006/relationships/hyperlink" Target="../../../AppData/AppData/Roaming/Microsoft/AppData/Roaming/Microsoft/Excel/ASL/AppData/Roaming/Microsoft/AppData/Roaming/Microsoft/Excel/Critical%20Hit/Retro%20Pak/CH%20RetroPak-009.pdf" TargetMode="External"/><Relationship Id="rId1356" Type="http://schemas.openxmlformats.org/officeDocument/2006/relationships/hyperlink" Target="../../../AppData/AppData/Roaming/Microsoft/AppData/Roaming/Microsoft/Excel/ASL/AppData/Roaming/Microsoft/AppData/Local/Microsoft/Windows/Temporary%20Internet%20Files/Content.IE5/ASL%20Zines/ASLUG/ASLUG%20Issue-007.pdf" TargetMode="External"/><Relationship Id="rId158" Type="http://schemas.openxmlformats.org/officeDocument/2006/relationships/hyperlink" Target="../../../AppData/AppData/Roaming/Microsoft/AppData/Roaming/Microsoft/Excel/ASL/AppData/Local/Microsoft/Windows/Temporary%20Internet%20Files/Content.IE5/G9DJZQUX/Vae%20Victis/VV22_md.PDF" TargetMode="External"/><Relationship Id="rId726" Type="http://schemas.openxmlformats.org/officeDocument/2006/relationships/hyperlink" Target="../../../AppData/AppData/Roaming/Microsoft/AppData/Roaming/Microsoft/Excel/ASL/AppData/Roaming/Microsoft/AppData/Roaming/Microsoft/Excel/Critical%20Hit/Airborne%20Stand/CH%20ABS-07.PDF" TargetMode="External"/><Relationship Id="rId933" Type="http://schemas.openxmlformats.org/officeDocument/2006/relationships/hyperlink" Target="../../../AppData/AppData/Roaming/Microsoft/AppData/Roaming/Microsoft/Excel/ASL/AppData/Roaming/Microsoft/AppData/Roaming/Microsoft/Excel/Critical%20Hit/CH%20Magazine/CH163.PDF" TargetMode="External"/><Relationship Id="rId1009" Type="http://schemas.openxmlformats.org/officeDocument/2006/relationships/hyperlink" Target="../../../AppData/AppData/Roaming/Microsoft/AppData/Roaming/Microsoft/Excel/ASL/AppData/Roaming/Microsoft/AppData/Roaming/Microsoft/Excel/Critical%20Hit/EFC/CH%20EFC-04.PDF" TargetMode="External"/><Relationship Id="rId1563" Type="http://schemas.openxmlformats.org/officeDocument/2006/relationships/hyperlink" Target="../../../AppData/AppData/Roaming/Microsoft/AppData/Roaming/Microsoft/Excel/ASL/AppData/Roaming/Microsoft/AppData/Local/Microsoft/Windows/Temporary%20Internet%20Files/Content.IE5/ASL%20Zines/OAF/On%20All%20Fronts%20Issue%2071.pdf" TargetMode="External"/><Relationship Id="rId62" Type="http://schemas.openxmlformats.org/officeDocument/2006/relationships/hyperlink" Target="../../../AppData/AppData/Roaming/Microsoft/AppData/Roaming/Microsoft/Excel/ASL/AppData/Local/Microsoft/Windows/Temporary%20Internet%20Files/Content.IE5/G9DJZQUX/AH%20&amp;%20Hasbro-MMP/MMP%20Modules/MMP%20Mod-12.PDF" TargetMode="External"/><Relationship Id="rId365" Type="http://schemas.openxmlformats.org/officeDocument/2006/relationships/hyperlink" Target="../../../AppData/AppData/Roaming/Microsoft/AppData/Roaming/Microsoft/Excel/ASL/AppData/Local/Microsoft/Windows/Temporary%20Internet%20Files/Content.IE5/G9DJZQUX/Critical%20Hit/AK/CH%20AK11.pdf" TargetMode="External"/><Relationship Id="rId572" Type="http://schemas.openxmlformats.org/officeDocument/2006/relationships/hyperlink" Target="../../../AppData/AppData/Roaming/Microsoft/AppData/Roaming/Microsoft/Excel/ASL/AppData/Roaming/Microsoft/AppData/Local/Microsoft/Windows/Temporary%20Internet%20Files/Content.IE5/G9DJZQUX/Tactiques/Tactiques%20PBDYO%20v1.pdf" TargetMode="External"/><Relationship Id="rId1216" Type="http://schemas.openxmlformats.org/officeDocument/2006/relationships/hyperlink" Target="../../../AppData/AppData/Roaming/Microsoft/AppData/Roaming/Microsoft/Excel/ASL/AppData/Roaming/Microsoft/AppData/Roaming/Microsoft/Excel/Critical%20Hit/Berlin%20Fall%20of%20the%203rd%20Reich/Berlin2/CH-TL002.PDF" TargetMode="External"/><Relationship Id="rId1423" Type="http://schemas.openxmlformats.org/officeDocument/2006/relationships/hyperlink" Target="../../../AppData/AppData/Roaming/Microsoft/AppData/Roaming/Microsoft/Excel/ASL/AppData/Roaming/Microsoft/AppData/Local/Microsoft/Windows/Temporary%20Internet%20Files/Content.IE5/G9DJZQUX/Casus%20Belli/Casus%20Belli%20Eng-13.4.pdf" TargetMode="External"/><Relationship Id="rId1630"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25" Type="http://schemas.openxmlformats.org/officeDocument/2006/relationships/hyperlink" Target="../../../AppData/AppData/Roaming/Microsoft/AppData/Roaming/Microsoft/Excel/ASL/AppData/Local/Microsoft/Windows/Temporary%20Internet%20Files/Content.IE5/G9DJZQUX/Critical%20Hit/Platoon%20Leader/CH%20PL.pdf" TargetMode="External"/><Relationship Id="rId432" Type="http://schemas.openxmlformats.org/officeDocument/2006/relationships/hyperlink" Target="../../../AppData/AppData/Roaming/Microsoft/AppData/Roaming/Microsoft/Excel/ASL/AppData/Local/Microsoft/Windows/Temporary%20Internet%20Files/Content.IE5/G9DJZQUX/Critical%20Hit/IP/CH%20IP.pdf" TargetMode="External"/><Relationship Id="rId877" Type="http://schemas.openxmlformats.org/officeDocument/2006/relationships/hyperlink" Target="../../../AppData/AppData/Roaming/Microsoft/AppData/Roaming/Microsoft/Excel/ASL/AppData/Roaming/Microsoft/AppData/Roaming/Microsoft/Excel/Critical%20Hit/CH%20Magazine/CH106.PDF" TargetMode="External"/><Relationship Id="rId1062" Type="http://schemas.openxmlformats.org/officeDocument/2006/relationships/hyperlink" Target="../../../AppData/AppData/Roaming/Microsoft/AppData/Roaming/Microsoft/Excel/ASL/AppData/Roaming/Microsoft/AppData/Roaming/Microsoft/Excel/Critical%20Hit/Gen48/CH%20G48-02.PDF" TargetMode="External"/><Relationship Id="rId737" Type="http://schemas.openxmlformats.org/officeDocument/2006/relationships/hyperlink" Target="../../../AppData/AppData/Roaming/Microsoft/AppData/Roaming/Microsoft/Excel/ASL/AppData/Roaming/Microsoft/AppData/Roaming/Microsoft/Excel/Critical%20Hit/CH%20Euro-Pack/CH%20ASLN-42.PDF" TargetMode="External"/><Relationship Id="rId944" Type="http://schemas.openxmlformats.org/officeDocument/2006/relationships/hyperlink" Target="../../../AppData/AppData/Roaming/Microsoft/AppData/Roaming/Microsoft/Excel/ASL/AppData/Roaming/Microsoft/AppData/Roaming/Microsoft/Excel/Critical%20Hit/CH%20Magazine/VHN5.PDF" TargetMode="External"/><Relationship Id="rId1367" Type="http://schemas.openxmlformats.org/officeDocument/2006/relationships/hyperlink" Target="../../../AppData/AppData/Roaming/Microsoft/AppData/Roaming/Microsoft/Excel/ASL/AppData/Roaming/Microsoft/AppData/Roaming/Microsoft/Excel/Friendly%20Fire/FrF025.PDF" TargetMode="External"/><Relationship Id="rId1574" Type="http://schemas.openxmlformats.org/officeDocument/2006/relationships/hyperlink" Target="../../../AppData/AppData/Roaming/Microsoft/AppData/Roaming/Microsoft/Excel/ASL/AppData/Roaming/Microsoft/AppData/Local/Microsoft/Windows/Temporary%20Internet%20Files/Content.IE5/ASL%20Zines/OAF/On%20All%20Fronts%20Issue%2083.pdf" TargetMode="External"/><Relationship Id="rId73" Type="http://schemas.openxmlformats.org/officeDocument/2006/relationships/hyperlink" Target="../../../AppData/AppData/Roaming/Microsoft/AppData/Roaming/Microsoft/Excel/ASL/AppData/Local/Microsoft/Windows/Temporary%20Internet%20Files/Content.IE5/ASL%20Zines/View%20From%20the%20Trenches/VFTT%20Issue%2020.pdf" TargetMode="External"/><Relationship Id="rId169" Type="http://schemas.openxmlformats.org/officeDocument/2006/relationships/hyperlink" Target="../../../AppData/AppData/Roaming/Microsoft/AppData/Roaming/Microsoft/Excel/ASL/AppData/Local/Microsoft/Windows/Temporary%20Internet%20Files/Content.IE5/G9DJZQUX/Vae%20Victis/VV39_md.PDF" TargetMode="External"/><Relationship Id="rId376" Type="http://schemas.openxmlformats.org/officeDocument/2006/relationships/hyperlink" Target="../../../AppData/AppData/Roaming/Microsoft/AppData/Roaming/Microsoft/Excel/ASL/AppData/Local/Microsoft/Windows/Temporary%20Internet%20Files/Content.IE5/G9DJZQUX/Le%20Franc-Tireur/FtC%20Pack/FtC5.PDF" TargetMode="External"/><Relationship Id="rId583" Type="http://schemas.openxmlformats.org/officeDocument/2006/relationships/hyperlink" Target="../../../AppData/AppData/Roaming/Microsoft/AppData/Roaming/Microsoft/Excel/ASL/AppData/Roaming/Microsoft/AppData/Local/Microsoft/Windows/Temporary%20Internet%20Files/Content.IE5/G9DJZQUX/AH%20&amp;%20Hasbro-MMP/AH%20Annuals/AH%20A98.PDF" TargetMode="External"/><Relationship Id="rId790" Type="http://schemas.openxmlformats.org/officeDocument/2006/relationships/hyperlink" Target="../../../AppData/AppData/Roaming/Microsoft/AppData/Roaming/Microsoft/Excel/ASL/AppData/Roaming/Microsoft/AppData/Roaming/Microsoft/Excel/Critical%20Hit/CH%20Magazine/CH017v0.PDF" TargetMode="External"/><Relationship Id="rId804" Type="http://schemas.openxmlformats.org/officeDocument/2006/relationships/hyperlink" Target="../../../AppData/AppData/Roaming/Microsoft/AppData/Roaming/Microsoft/Excel/ASL/AppData/Roaming/Microsoft/AppData/Roaming/Microsoft/Excel/Critical%20Hit/CH%20Magazine/CH029.PDF" TargetMode="External"/><Relationship Id="rId1227" Type="http://schemas.openxmlformats.org/officeDocument/2006/relationships/hyperlink" Target="../../../AppData/AppData/Roaming/Microsoft/AppData/Roaming/Microsoft/Excel/ASL/AppData/Roaming/Microsoft/AppData/Roaming/Microsoft/Excel/Critical%20Hit/TPT/CH%20TPT1-1.PDF" TargetMode="External"/><Relationship Id="rId1434" Type="http://schemas.openxmlformats.org/officeDocument/2006/relationships/hyperlink" Target="../../../AppData/AppData/Roaming/Microsoft/AppData/Roaming/Microsoft/Excel/ASL/AppData/Roaming/Microsoft/AppData/Roaming/Microsoft/Excel/Heat%20of%20Battle/HoB%20ATF3.pdf" TargetMode="External"/><Relationship Id="rId1641" Type="http://schemas.openxmlformats.org/officeDocument/2006/relationships/hyperlink" Target="../../../AppData/AppData/Roaming/Microsoft/AppData/Roaming/Microsoft/Excel/ASL/AppData/Roaming/Microsoft/AppData/Roaming/Microsoft/Excel/Critical%20Hit/Third%20Bridge/CH%20ATB-004.PDF" TargetMode="External"/><Relationship Id="rId4" Type="http://schemas.openxmlformats.org/officeDocument/2006/relationships/hyperlink" Target="../../../AppData/AppData/Roaming/Microsoft/AppData/Roaming/Microsoft/Excel/ASL/AppData/Local/Microsoft/Windows/Temporary%20Internet%20Files/Content.IE5/G9DJZQUX/ASL%20on%20the%20Internet/Historie%20de%20la%20Easy%20Company/brassard-1-en.pdf" TargetMode="External"/><Relationship Id="rId236" Type="http://schemas.openxmlformats.org/officeDocument/2006/relationships/hyperlink" Target="../../../AppData/AppData/Roaming/Microsoft/AppData/Roaming/Microsoft/Excel/ASL/AppData/Local/Microsoft/Windows/Temporary%20Internet%20Files/Content.IE5/G9DJZQUX/Critical%20Hit/OBS/CH%20OBS.PDF" TargetMode="External"/><Relationship Id="rId443" Type="http://schemas.openxmlformats.org/officeDocument/2006/relationships/hyperlink" Target="../../../AppData/AppData/Roaming/Microsoft/AppData/Roaming/Microsoft/Excel/ASL/AppData/Local/Microsoft/Windows/Temporary%20Internet%20Files/Content.IE5/G9DJZQUX/ASL%20on%20the%20Internet/Operational%20ASL.pdf" TargetMode="External"/><Relationship Id="rId650" Type="http://schemas.openxmlformats.org/officeDocument/2006/relationships/hyperlink" Target="../../../AppData/AppData/Roaming/Microsoft/AppData/Roaming/Microsoft/Excel/ASL/AppData/Roaming/Microsoft/AppData/Roaming/Microsoft/Excel/Break%20Contact/BC05.pdf" TargetMode="External"/><Relationship Id="rId888" Type="http://schemas.openxmlformats.org/officeDocument/2006/relationships/hyperlink" Target="../../../AppData/AppData/Roaming/Microsoft/AppData/Roaming/Microsoft/Excel/ASL/AppData/Roaming/Microsoft/AppData/Roaming/Microsoft/Excel/Critical%20Hit/CH%20Magazine/CH136.PDF" TargetMode="External"/><Relationship Id="rId1073" Type="http://schemas.openxmlformats.org/officeDocument/2006/relationships/hyperlink" Target="../../../AppData/AppData/Roaming/Microsoft/AppData/Roaming/Microsoft/Excel/ASL/AppData/Roaming/Microsoft/AppData/Roaming/Microsoft/Excel/Critical%20Hit/Gen48/CH%20G48-14.PDF" TargetMode="External"/><Relationship Id="rId1280" Type="http://schemas.openxmlformats.org/officeDocument/2006/relationships/hyperlink" Target="../../../AppData/AppData/Roaming/Microsoft/AppData/Roaming/Microsoft/Excel/ASL/AppData/Roaming/Microsoft/AppData/Roaming/Microsoft/Excel/Dagger%20Rout%20Report/Rout%20Report%20X-009.pdf" TargetMode="External"/><Relationship Id="rId1501" Type="http://schemas.openxmlformats.org/officeDocument/2006/relationships/hyperlink" Target="../../../AppData/AppData/Roaming/Microsoft/AppData/Roaming/Microsoft/Excel/ASL/AppData/Roaming/Microsoft/AppData/Roaming/Microsoft/Excel/In%20Contact/IC-010.pdf" TargetMode="External"/><Relationship Id="rId303" Type="http://schemas.openxmlformats.org/officeDocument/2006/relationships/hyperlink" Target="../../../AppData/AppData/Roaming/Microsoft/AppData/Roaming/Microsoft/Excel/ASL/AppData/Local/Microsoft/Windows/Temporary%20Internet%20Files/Content.IE5/G9DJZQUX/Vae%20Victis/VV85_lg.PDF" TargetMode="External"/><Relationship Id="rId748" Type="http://schemas.openxmlformats.org/officeDocument/2006/relationships/hyperlink" Target="../../../AppData/AppData/Roaming/Microsoft/AppData/Roaming/Microsoft/Excel/ASL/AppData/Roaming/Microsoft/AppData/Roaming/Microsoft/Excel/Critical%20Hit/Third%20Bridge/CH%20ATB-009.PDF" TargetMode="External"/><Relationship Id="rId955" Type="http://schemas.openxmlformats.org/officeDocument/2006/relationships/hyperlink" Target="../../../AppData/AppData/Roaming/Microsoft/AppData/Roaming/Microsoft/Excel/ASL/AppData/Roaming/Microsoft/AppData/Roaming/Microsoft/Excel/Critical%20Hit/CH%20Magazine/CH7.2%2084(a).PDF" TargetMode="External"/><Relationship Id="rId1140" Type="http://schemas.openxmlformats.org/officeDocument/2006/relationships/hyperlink" Target="../../../AppData/AppData/Roaming/Microsoft/AppData/Roaming/Microsoft/Excel/ASL/AppData/Roaming/Microsoft/AppData/Roaming/Microsoft/Excel/Critical%20Hit/Rout%20Pack/CH%20RP1-8.PDF" TargetMode="External"/><Relationship Id="rId1378" Type="http://schemas.openxmlformats.org/officeDocument/2006/relationships/hyperlink" Target="../../../AppData/AppData/Roaming/Microsoft/AppData/Roaming/Microsoft/Excel/ASL/AppData/Roaming/Microsoft/AppData/Roaming/Microsoft/Excel/Friendly%20Fire/FrF019.PDF" TargetMode="External"/><Relationship Id="rId1585" Type="http://schemas.openxmlformats.org/officeDocument/2006/relationships/hyperlink" Target="../../../AppData/AppData/Roaming/Microsoft/AppData/Roaming/Microsoft/Excel/ASL/AppData/Roaming/Microsoft/AppData/Local/Microsoft/Windows/Temporary%20Internet%20Files/Content.IE5/ASL%20Zines/OAF/On%20All%20Fronts%20Issue%2097.pdf" TargetMode="External"/><Relationship Id="rId84" Type="http://schemas.openxmlformats.org/officeDocument/2006/relationships/hyperlink" Target="../../../AppData/AppData/Roaming/Microsoft/AppData/Roaming/Microsoft/Excel/ASL/AppData/Local/Microsoft/Windows/Temporary%20Internet%20Files/Content.IE5/ASL%20Zines/View%20From%20the%20Trenches/VFTT%20Issue%2065-66.pdf" TargetMode="External"/><Relationship Id="rId387" Type="http://schemas.openxmlformats.org/officeDocument/2006/relationships/hyperlink" Target="../../../AppData/AppData/Roaming/Microsoft/AppData/Roaming/Microsoft/Excel/ASL/AppData/Local/Microsoft/Windows/Temporary%20Internet%20Files/Content.IE5/G9DJZQUX/Critical%20Hit/AK/CH%20AK03.pdf" TargetMode="External"/><Relationship Id="rId510" Type="http://schemas.openxmlformats.org/officeDocument/2006/relationships/hyperlink" Target="../../../AppData/AppData/Roaming/Microsoft/AppData/Roaming/Microsoft/Excel/ASL/AppData/Roaming/Microsoft/AppData/Local/Microsoft/Windows/Temporary%20Internet%20Files/Content.IE5/G9DJZQUX/Tactiques/TAC-56.pdf" TargetMode="External"/><Relationship Id="rId594" Type="http://schemas.openxmlformats.org/officeDocument/2006/relationships/hyperlink" Target="../../../AppData/AppData/Roaming/Microsoft/AppData/Roaming/Microsoft/Excel/ASL/AppData/Roaming/Microsoft/AppData/Local/Microsoft/Windows/Temporary%20Internet%20Files/Content.IE5/G9DJZQUX/AH%20&amp;%20Hasbro-MMP/AH%20SASL/SASL.PDF" TargetMode="External"/><Relationship Id="rId608" Type="http://schemas.openxmlformats.org/officeDocument/2006/relationships/hyperlink" Target="../../../AppData/AppData/Roaming/Microsoft/AppData/Roaming/Microsoft/Excel/ASL/AppData/Roaming/Microsoft/AppData/Local/Microsoft/Windows/Temporary%20Internet%20Files/Content.IE5/G9DJZQUX/AH%20&amp;%20Hasbro-MMP/The%20General/Gen28-5.PDF" TargetMode="External"/><Relationship Id="rId815" Type="http://schemas.openxmlformats.org/officeDocument/2006/relationships/hyperlink" Target="../../../AppData/AppData/Roaming/Microsoft/AppData/Roaming/Microsoft/Excel/ASL/AppData/Roaming/Microsoft/AppData/Roaming/Microsoft/Excel/Critical%20Hit/CH%20Magazine/CH040.PDF" TargetMode="External"/><Relationship Id="rId1238" Type="http://schemas.openxmlformats.org/officeDocument/2006/relationships/hyperlink" Target="../../../AppData/AppData/Roaming/Microsoft/AppData/Roaming/Microsoft/Excel/ASL/AppData/Roaming/Microsoft/AppData/Local/Microsoft/Windows/Temporary%20Internet%20Files/Content.IE5/G9DJZQUX/Critical%20Hit/BotB/CH%20SFC.PDF" TargetMode="External"/><Relationship Id="rId1445" Type="http://schemas.openxmlformats.org/officeDocument/2006/relationships/hyperlink" Target="../../../AppData/AppData/Roaming/Microsoft/AppData/Roaming/Microsoft/Excel/ASL/AppData/Roaming/Microsoft/AppData/Roaming/Microsoft/Excel/Heat%20of%20Battle/BRT/HOB%20BR-5.PDF" TargetMode="External"/><Relationship Id="rId1652" Type="http://schemas.openxmlformats.org/officeDocument/2006/relationships/hyperlink" Target="../../../AppData/AppData/Roaming/Microsoft/AppData/Roaming/Microsoft/Excel/ASL/AppData/Roaming/Microsoft/AppData/Roaming/Microsoft/Excel/Critical%20Hit/Berlin%20Fall%20of%20the%203rd%20Reich/CH%20PL%20Ber2.pdf" TargetMode="External"/><Relationship Id="rId247" Type="http://schemas.openxmlformats.org/officeDocument/2006/relationships/hyperlink" Target="../../../AppData/AppData/Roaming/Microsoft/AppData/Roaming/Microsoft/Excel/ASL/AppData/Local/Microsoft/Windows/Temporary%20Internet%20Files/Content.IE5/ASL%20Zines/Miscellaneous/Advancing%20Fire%20Issue%201.pdf" TargetMode="External"/><Relationship Id="rId899" Type="http://schemas.openxmlformats.org/officeDocument/2006/relationships/hyperlink" Target="../../../AppData/AppData/Roaming/Microsoft/AppData/Roaming/Microsoft/Excel/ASL/AppData/Roaming/Microsoft/AppData/Roaming/Microsoft/Excel/Critical%20Hit/CH%20Magazine/CH148.PDF" TargetMode="External"/><Relationship Id="rId1000" Type="http://schemas.openxmlformats.org/officeDocument/2006/relationships/hyperlink" Target="../../../AppData/AppData/Roaming/Microsoft/AppData/Roaming/Microsoft/Excel/ASL/AppData/Roaming/Microsoft/AppData/Roaming/Microsoft/Excel/Critical%20Hit/CH%20DTW/CH%20TW-A.PDF" TargetMode="External"/><Relationship Id="rId1084" Type="http://schemas.openxmlformats.org/officeDocument/2006/relationships/hyperlink" Target="../../../AppData/AppData/Roaming/Microsoft/AppData/Roaming/Microsoft/Excel/ASL/AppData/Roaming/Microsoft/AppData/Roaming/Microsoft/Excel/Critical%20Hit/GC/CH%20SCW-10.PDF" TargetMode="External"/><Relationship Id="rId1305" Type="http://schemas.openxmlformats.org/officeDocument/2006/relationships/hyperlink" Target="../../../AppData/AppData/Roaming/Microsoft/AppData/Roaming/Microsoft/Excel/ASL/AppData/Roaming/Microsoft/AppData/Roaming/Microsoft/Excel/ELR/ELR%20SON-2.PDF" TargetMode="External"/><Relationship Id="rId107" Type="http://schemas.openxmlformats.org/officeDocument/2006/relationships/hyperlink" Target="../../../AppData/AppData/Roaming/Microsoft/AppData/Roaming/Microsoft/Excel/ASL/AppData/Local/Microsoft/Windows/Temporary%20Internet%20Files/Content.IE5/ASL%20Zines/Paddington%20Bears%20ASL%20Club%20Rate%20of%20Fire/PB%20Rate%20of%20Fire%20Issue%2014.pdf" TargetMode="External"/><Relationship Id="rId454" Type="http://schemas.openxmlformats.org/officeDocument/2006/relationships/hyperlink" Target="../../../AppData/AppData/Roaming/Microsoft/AppData/Roaming/Microsoft/Excel/ASL/AppData/Local/Microsoft/Windows/Temporary%20Internet%20Files/Content.IE5/G9DJZQUX/Critical%20Hit/AFRM/CH%20AFRM.pdf" TargetMode="External"/><Relationship Id="rId661" Type="http://schemas.openxmlformats.org/officeDocument/2006/relationships/hyperlink" Target="../../../AppData/AppData/Roaming/Microsoft/AppData/Roaming/Microsoft/Excel/ASL/AppData/Roaming/Microsoft/AppData/Local/Microsoft/Windows/Temporary%20Internet%20Files/Content.IE5/G9DJZQUX/Break%20Contact/BC%20RB.PDF" TargetMode="External"/><Relationship Id="rId759" Type="http://schemas.openxmlformats.org/officeDocument/2006/relationships/hyperlink" Target="../../../AppData/AppData/Roaming/Microsoft/AppData/Roaming/Microsoft/Excel/ASL/AppData/Roaming/Microsoft/AppData/Roaming/Microsoft/Excel/Critical%20Hit/BotBH/CH%20BotBH-010.pdf" TargetMode="External"/><Relationship Id="rId966" Type="http://schemas.openxmlformats.org/officeDocument/2006/relationships/hyperlink" Target="../../../AppData/AppData/Roaming/Microsoft/AppData/Roaming/Microsoft/Excel/ASL/AppData/Roaming/Microsoft/AppData/Roaming/Microsoft/Excel/Critical%20Hit/CH%20Online/Critical%20Hit%20Online%202_4.pdf" TargetMode="External"/><Relationship Id="rId1291" Type="http://schemas.openxmlformats.org/officeDocument/2006/relationships/hyperlink" Target="../../../AppData/AppData/Roaming/Microsoft/AppData/Roaming/Microsoft/Excel/ASL/AppData/Roaming/Microsoft/AppData/Roaming/Microsoft/Excel/Dagger%20Rout%20Report/Rout%20Report%20Z-007.pdf" TargetMode="External"/><Relationship Id="rId1389" Type="http://schemas.openxmlformats.org/officeDocument/2006/relationships/hyperlink" Target="../../../AppData/AppData/Roaming/Microsoft/AppData/Roaming/Microsoft/Excel/ASL/AppData/Roaming/Microsoft/AppData/Local/Microsoft/Windows/Temporary%20Internet%20Files/Content.IE5/G9DJZQUX/Friendly%20Fire/FrF02.PDF" TargetMode="External"/><Relationship Id="rId1512" Type="http://schemas.openxmlformats.org/officeDocument/2006/relationships/hyperlink" Target="../../../AppData/AppData/Roaming/Microsoft/AppData/Roaming/Microsoft/Excel/ASL/AppData/Roaming/Microsoft/AppData/Roaming/Microsoft/Excel/Lone%20Canuck/Leibstandarte/LSSAH5.PDF" TargetMode="External"/><Relationship Id="rId1596" Type="http://schemas.openxmlformats.org/officeDocument/2006/relationships/hyperlink" Target="../../../AppData/AppData/Roaming/Microsoft/AppData/Roaming/Microsoft/Excel/ASL/AppData/Roaming/Microsoft/AppData/Local/Microsoft/Windows/Temporary%20Internet%20Files/Content.IE5/ASL%20Zines/OAF/Playtesters%20Journal%20Issue%205.pdf" TargetMode="External"/><Relationship Id="rId11" Type="http://schemas.openxmlformats.org/officeDocument/2006/relationships/hyperlink" Target="../../../AppData/AppData/Roaming/Microsoft/AppData/Roaming/Microsoft/Excel/ASL/AppData/Local/Microsoft/Windows/Temporary%20Internet%20Files/Content.IE5/G9DJZQUX/Critical%20Hit/Hero%20Pax/CH%20HP2.PDF" TargetMode="External"/><Relationship Id="rId314" Type="http://schemas.openxmlformats.org/officeDocument/2006/relationships/hyperlink" Target="../../../AppData/AppData/Roaming/Microsoft/AppData/Roaming/Microsoft/Excel/ASL/AppData/Local/Microsoft/Windows/Temporary%20Internet%20Files/Content.IE5/G9DJZQUX/Sherry%20Ent/Rally%20Point/RP04.PDF" TargetMode="External"/><Relationship Id="rId398" Type="http://schemas.openxmlformats.org/officeDocument/2006/relationships/hyperlink" Target="../../../AppData/AppData/Roaming/Microsoft/AppData/Roaming/Microsoft/Excel/ASL/AppData/Local/Microsoft/Windows/Temporary%20Internet%20Files/Content.IE5/G9DJZQUX/Kinetic%20Energy/March%20Madness/KE%20MM99.PDF" TargetMode="External"/><Relationship Id="rId521" Type="http://schemas.openxmlformats.org/officeDocument/2006/relationships/hyperlink" Target="../../../AppData/AppData/Roaming/Microsoft/AppData/Roaming/Microsoft/Excel/ASL/AppData/Roaming/Microsoft/AppData/Local/Microsoft/Windows/Temporary%20Internet%20Files/Content.IE5/G9DJZQUX/Tactiques/Tactiques%20PBDYO%20v1.pdf" TargetMode="External"/><Relationship Id="rId619" Type="http://schemas.openxmlformats.org/officeDocument/2006/relationships/hyperlink" Target="../../../AppData/AppData/Roaming/Microsoft/AppData/Roaming/Microsoft/Excel/ASL/AppData/Roaming/Microsoft/AppData/Local/Microsoft/Windows/Temporary%20Internet%20Files/Content.IE5/G9DJZQUX/AH%20&amp;%20Hasbro-MMP/The%20General/Gen22-6.PDF" TargetMode="External"/><Relationship Id="rId1151" Type="http://schemas.openxmlformats.org/officeDocument/2006/relationships/hyperlink" Target="../../../AppData/AppData/Roaming/Microsoft/AppData/Roaming/Microsoft/Excel/ASL/AppData/Roaming/Microsoft/AppData/Roaming/Microsoft/Excel/Critical%20Hit/Retro%20Pak/CH%20RetroPak-011.pdf" TargetMode="External"/><Relationship Id="rId1249" Type="http://schemas.openxmlformats.org/officeDocument/2006/relationships/hyperlink" Target="../../../AppData/AppData/Roaming/Microsoft/AppData/Roaming/Microsoft/Excel/ASL/AppData/Roaming/Microsoft/AppData/Local/Microsoft/Windows/Temporary%20Internet%20Files/Content.IE5/G9DJZQUX/Critical%20Hit/CH%20Magazine/CH%20SE%20Tanks.PDF" TargetMode="External"/><Relationship Id="rId95" Type="http://schemas.openxmlformats.org/officeDocument/2006/relationships/hyperlink" Target="../../../AppData/AppData/Roaming/Microsoft/AppData/Roaming/Microsoft/Excel/ASL/AppData/Local/Microsoft/Windows/Temporary%20Internet%20Files/Content.IE5/ASL%20Zines/Pugent%20Sound%20ASL%20CX/Pugent%20Sound%20ASL%20CX3%20Winter%2000.pdf" TargetMode="External"/><Relationship Id="rId160" Type="http://schemas.openxmlformats.org/officeDocument/2006/relationships/hyperlink" Target="../../../AppData/AppData/Roaming/Microsoft/AppData/Roaming/Microsoft/Excel/ASL/AppData/Local/Microsoft/Windows/Temporary%20Internet%20Files/Content.IE5/G9DJZQUX/Vae%20Victis/VV24_md.PDF" TargetMode="External"/><Relationship Id="rId826" Type="http://schemas.openxmlformats.org/officeDocument/2006/relationships/hyperlink" Target="../../../AppData/AppData/Roaming/Microsoft/AppData/Roaming/Microsoft/Excel/ASL/AppData/Roaming/Microsoft/AppData/Roaming/Microsoft/Excel/Critical%20Hit/CH%20Magazine/CH058.PDF" TargetMode="External"/><Relationship Id="rId1011" Type="http://schemas.openxmlformats.org/officeDocument/2006/relationships/hyperlink" Target="../../../AppData/AppData/Roaming/Microsoft/AppData/Roaming/Microsoft/Excel/ASL/AppData/Roaming/Microsoft/AppData/Roaming/Microsoft/Excel/Critical%20Hit/EFC/CH%20EFC-06.PDF" TargetMode="External"/><Relationship Id="rId1109" Type="http://schemas.openxmlformats.org/officeDocument/2006/relationships/hyperlink" Target="../../../AppData/AppData/Roaming/Microsoft/AppData/Roaming/Microsoft/Excel/ASL/AppData/Roaming/Microsoft/AppData/Local/Microsoft/Windows/Temporary%20Internet%20Files/Content.IE5/G9DJZQUX/Critical%20Hit/GC/CH%20GC.PDF" TargetMode="External"/><Relationship Id="rId1456" Type="http://schemas.openxmlformats.org/officeDocument/2006/relationships/hyperlink" Target="../../../AppData/AppData/Roaming/Microsoft/AppData/Roaming/Microsoft/Excel/ASL/AppData/Roaming/Microsoft/AppData/Local/Microsoft/Windows/Temporary%20Internet%20Files/Content.IE5/G9DJZQUX/Heat%20of%20Battle/BRT/HOB%20BRT.pdf" TargetMode="External"/><Relationship Id="rId1663" Type="http://schemas.openxmlformats.org/officeDocument/2006/relationships/hyperlink" Target="../../../AppData/AppData/Roaming/Microsoft/AppData/Roaming/Microsoft/Excel/ASL/AppData/Roaming/Microsoft/AppData/Roaming/Microsoft/Excel/Critical%20Hit/Stonne/CH%20GaS10.PDF" TargetMode="External"/><Relationship Id="rId258" Type="http://schemas.openxmlformats.org/officeDocument/2006/relationships/hyperlink" Target="../../../AppData/AppData/Roaming/Microsoft/AppData/Roaming/Microsoft/Excel/ASL/AppData/Local/Microsoft/Windows/Temporary%20Internet%20Files/Content.IE5/G9DJZQUX/ALEA/alea31.PDF" TargetMode="External"/><Relationship Id="rId465" Type="http://schemas.openxmlformats.org/officeDocument/2006/relationships/hyperlink" Target="../../../AppData/AppData/Roaming/Microsoft/AppData/Roaming/Microsoft/Excel/ASL/AppData/Local/Microsoft/Windows/Temporary%20Internet%20Files/Content.IE5/G9DJZQUX/AH%20&amp;%20Hasbro-MMP/Action%20Pack/MMP%20AP8.pdf" TargetMode="External"/><Relationship Id="rId672" Type="http://schemas.openxmlformats.org/officeDocument/2006/relationships/hyperlink" Target="../../../AppData/AppData/Roaming/Microsoft/AppData/Roaming/Microsoft/Excel/ASL/AppData/Roaming/Microsoft/AppData/Local/Microsoft/Windows/Temporary%20Internet%20Files/Content.IE5/G9DJZQUX/Le%20Franc-Tireur/LFT%20Mag/FT-003.pdf" TargetMode="External"/><Relationship Id="rId1095" Type="http://schemas.openxmlformats.org/officeDocument/2006/relationships/hyperlink" Target="../../../AppData/AppData/Roaming/Microsoft/AppData/Roaming/Microsoft/Excel/ASL/AppData/Roaming/Microsoft/AppData/Roaming/Microsoft/Excel/Critical%20Hit/Stonne/CH%20GaS06.PDF" TargetMode="External"/><Relationship Id="rId1316" Type="http://schemas.openxmlformats.org/officeDocument/2006/relationships/hyperlink" Target="../../../AppData/AppData/Roaming/Microsoft/AppData/Roaming/Microsoft/Excel/ASL/AppData/Roaming/Microsoft/AppData/Roaming/Microsoft/Excel/Fanatic%20Enterprises/FE166.pdf" TargetMode="External"/><Relationship Id="rId1523" Type="http://schemas.openxmlformats.org/officeDocument/2006/relationships/hyperlink" Target="../../../AppData/AppData/Roaming/Microsoft/AppData/Roaming/Microsoft/Excel/ASL/AppData/Roaming/Microsoft/AppData/Local/Microsoft/Windows/Temporary%20Internet%20Files/Content.IE5/G9DJZQUX/TMB/TMB%20PH-eng.PDF" TargetMode="External"/><Relationship Id="rId22" Type="http://schemas.openxmlformats.org/officeDocument/2006/relationships/hyperlink" Target="../../../AppData/AppData/Roaming/Microsoft/AppData/Roaming/Microsoft/Excel/ASL/AppData/Local/Microsoft/Windows/Temporary%20Internet%20Files/Content.IE5/G9DJZQUX/Le%20Franc-Tireur/LFT%20Mag/LFT10.PDF" TargetMode="External"/><Relationship Id="rId118" Type="http://schemas.openxmlformats.org/officeDocument/2006/relationships/hyperlink" Target="../../../AppData/AppData/Roaming/Microsoft/AppData/Roaming/Microsoft/Excel/ASL/AppData/Local/Microsoft/Windows/Temporary%20Internet%20Files/Content.IE5/ASL%20Zines/SoCal%20ASL%20Club%20Hit%20the%20Beach/SoCal%20Hit%20the%20Beach%20Issue%204.4.pdf" TargetMode="External"/><Relationship Id="rId325" Type="http://schemas.openxmlformats.org/officeDocument/2006/relationships/hyperlink" Target="../../../AppData/AppData/Roaming/Microsoft/AppData/Roaming/Microsoft/Excel/ASL/AppData/Local/Microsoft/Windows/Temporary%20Internet%20Files/Content.IE5/G9DJZQUX/Vae%20Victis/VVHS10_lg.PDF" TargetMode="External"/><Relationship Id="rId532" Type="http://schemas.openxmlformats.org/officeDocument/2006/relationships/hyperlink" Target="../../../AppData/AppData/Roaming/Microsoft/AppData/Roaming/Microsoft/Excel/ASL/AppData/Roaming/Microsoft/AppData/Local/Microsoft/Windows/Temporary%20Internet%20Files/Content.IE5/G9DJZQUX/Tactiques/Tactiques_3.pdf" TargetMode="External"/><Relationship Id="rId977" Type="http://schemas.openxmlformats.org/officeDocument/2006/relationships/hyperlink" Target="../../../AppData/AppData/Roaming/Microsoft/AppData/Roaming/Microsoft/Excel/ASL/AppData/Roaming/Microsoft/AppData/Local/Microsoft/Windows/Temporary%20Internet%20Files/Content.IE5/G9DJZQUX/Critical%20Hit/CH%20Magazine/CH4.1.PDF" TargetMode="External"/><Relationship Id="rId1162" Type="http://schemas.openxmlformats.org/officeDocument/2006/relationships/hyperlink" Target="../../../AppData/AppData/Roaming/Microsoft/AppData/Roaming/Microsoft/Excel/ASL/AppData/Roaming/Microsoft/AppData/Roaming/Microsoft/Excel/Critical%20Hit/RR/CH%20RR-002.pdf" TargetMode="External"/><Relationship Id="rId171" Type="http://schemas.openxmlformats.org/officeDocument/2006/relationships/hyperlink" Target="../../../AppData/AppData/Roaming/Microsoft/AppData/Roaming/Microsoft/Excel/ASL/AppData/Local/Microsoft/Windows/Temporary%20Internet%20Files/Content.IE5/G9DJZQUX/Vae%20Victis/VV43_lg.PDF" TargetMode="External"/><Relationship Id="rId837" Type="http://schemas.openxmlformats.org/officeDocument/2006/relationships/hyperlink" Target="../../../AppData/AppData/Roaming/Microsoft/AppData/Roaming/Microsoft/Excel/ASL/AppData/Roaming/Microsoft/AppData/Roaming/Microsoft/Excel/Critical%20Hit/CH%20Magazine/CH076.PDF" TargetMode="External"/><Relationship Id="rId1022" Type="http://schemas.openxmlformats.org/officeDocument/2006/relationships/hyperlink" Target="../../../AppData/AppData/Roaming/Microsoft/AppData/Roaming/Microsoft/Excel/ASL/AppData/Roaming/Microsoft/AppData/Roaming/Microsoft/Excel/Critical%20Hit/CH%20Euro-Pack/CH%20EP-61.PDF" TargetMode="External"/><Relationship Id="rId1467" Type="http://schemas.openxmlformats.org/officeDocument/2006/relationships/hyperlink" Target="../../../AppData/AppData/Roaming/Microsoft/AppData/Roaming/Microsoft/Excel/ASL/AppData/Roaming/Microsoft/AppData/Roaming/Microsoft/Excel/Heat%20of%20Battle/HG/HoB%20HG-6.PDF" TargetMode="External"/><Relationship Id="rId1674" Type="http://schemas.openxmlformats.org/officeDocument/2006/relationships/hyperlink" Target="../../../AppData/AppData/Roaming/Microsoft/AppData/Roaming/Microsoft/Excel/ASL/AppData/Roaming/Microsoft/AppData/Roaming/Microsoft/Excel/Critical%20Hit/Berlin%20Fall%20of%20the%203rd%20Reich/Berlin2/CH-TL010.PDF" TargetMode="External"/><Relationship Id="rId269" Type="http://schemas.openxmlformats.org/officeDocument/2006/relationships/hyperlink" Target="../../../AppData/AppData/Roaming/Microsoft/AppData/Roaming/Microsoft/Excel/ASL/AppData/Local/Microsoft/Windows/Temporary%20Internet%20Files/Content.IE5/G9DJZQUX/Journal%20du%20Stratege/JdS65-66-C-eng.PDF" TargetMode="External"/><Relationship Id="rId476"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683" Type="http://schemas.openxmlformats.org/officeDocument/2006/relationships/hyperlink" Target="../../../AppData/AppData/Roaming/Microsoft/AppData/Roaming/Microsoft/Excel/ASL/AppData/Roaming/Microsoft/AppData/Roaming/Microsoft/Excel/Le%20Franc-Tireur/FT%20PP%206%20Under%20a%20Leaden%20Sky.pdf" TargetMode="External"/><Relationship Id="rId890" Type="http://schemas.openxmlformats.org/officeDocument/2006/relationships/hyperlink" Target="../../../AppData/AppData/Roaming/Microsoft/AppData/Roaming/Microsoft/Excel/ASL/AppData/Roaming/Microsoft/AppData/Roaming/Microsoft/Excel/Critical%20Hit/CH%20Magazine/CH137.PDF" TargetMode="External"/><Relationship Id="rId904" Type="http://schemas.openxmlformats.org/officeDocument/2006/relationships/hyperlink" Target="../../../AppData/AppData/Roaming/Microsoft/AppData/Roaming/Microsoft/Excel/ASL/AppData/Roaming/Microsoft/AppData/Roaming/Microsoft/Excel/Critical%20Hit/CH%20Magazine/CH154.PDF" TargetMode="External"/><Relationship Id="rId1327" Type="http://schemas.openxmlformats.org/officeDocument/2006/relationships/hyperlink" Target="../../../AppData/AppData/Roaming/Microsoft/AppData/Roaming/Microsoft/Excel/ASL/AppData/Roaming/Microsoft/AppData/Roaming/Microsoft/Excel/F&amp;M/F&amp;M-001.pdf" TargetMode="External"/><Relationship Id="rId1534" Type="http://schemas.openxmlformats.org/officeDocument/2006/relationships/hyperlink" Target="../../../AppData/AppData/Roaming/Microsoft/AppData/Roaming/Microsoft/Excel/ASL/AppData/Roaming/Microsoft/AppData/Local/Microsoft/Windows/Temporary%20Internet%20Files/Content.IE5/ASL%20Zines/OAF/On%20All%20Fronts%20Issue%20101.pdf" TargetMode="External"/><Relationship Id="rId33" Type="http://schemas.openxmlformats.org/officeDocument/2006/relationships/hyperlink" Target="../../../AppData/AppData/Roaming/Microsoft/AppData/Roaming/Microsoft/Excel/ASL/AppData/Local/Microsoft/Windows/Temporary%20Internet%20Files/Content.IE5/G9DJZQUX/AH%20&amp;%20Hasbro-MMP/AH%20Modules/ASL%20Mod-10.PDF" TargetMode="External"/><Relationship Id="rId129" Type="http://schemas.openxmlformats.org/officeDocument/2006/relationships/hyperlink" Target="../../../AppData/AppData/Roaming/Microsoft/AppData/Roaming/Microsoft/Excel/ASL/AppData/Local/Microsoft/Windows/Temporary%20Internet%20Files/Content.IE5/G9DJZQUX/ASL%20on%20the%20Internet/Club_Dragon.pdf" TargetMode="External"/><Relationship Id="rId336" Type="http://schemas.openxmlformats.org/officeDocument/2006/relationships/hyperlink" Target="../../../AppData/AppData/Roaming/Microsoft/AppData/Roaming/Microsoft/Excel/ASL/AppData/Local/Microsoft/Windows/Temporary%20Internet%20Files/Content.IE5/G9DJZQUX/East%20Side%20Gamers/OM/ESG%20OM.PDF" TargetMode="External"/><Relationship Id="rId543" Type="http://schemas.openxmlformats.org/officeDocument/2006/relationships/hyperlink" Target="../../../AppData/AppData/Roaming/Microsoft/AppData/Roaming/Microsoft/Excel/ASL/AppData/Roaming/Microsoft/AppData/Local/Microsoft/Windows/Temporary%20Internet%20Files/Content.IE5/G9DJZQUX/Tactiques/Tactiques_14.pdf" TargetMode="External"/><Relationship Id="rId988" Type="http://schemas.openxmlformats.org/officeDocument/2006/relationships/hyperlink" Target="../../../AppData/AppData/Roaming/Microsoft/AppData/Roaming/Microsoft/Excel/ASL/AppData/Roaming/Microsoft/AppData/Local/Microsoft/Windows/Temporary%20Internet%20Files/Content.IE5/G9DJZQUX/Critical%20Hit/CH%20Magazine/CH%207.1.PDF" TargetMode="External"/><Relationship Id="rId1173" Type="http://schemas.openxmlformats.org/officeDocument/2006/relationships/hyperlink" Target="../../../AppData/AppData/Roaming/Microsoft/AppData/Roaming/Microsoft/Excel/ASL/AppData/Roaming/Microsoft/AppData/Local/Microsoft/Windows/Temporary%20Internet%20Files/Content.IE5/G9DJZQUX/Critical%20Hit/RR/CH%20RR.PDF" TargetMode="External"/><Relationship Id="rId1380" Type="http://schemas.openxmlformats.org/officeDocument/2006/relationships/hyperlink" Target="../../../AppData/AppData/Roaming/Microsoft/AppData/Roaming/Microsoft/Excel/ASL/AppData/Roaming/Microsoft/AppData/Roaming/Microsoft/Excel/Friendly%20Fire/FrF022.PDF" TargetMode="External"/><Relationship Id="rId1601" Type="http://schemas.openxmlformats.org/officeDocument/2006/relationships/hyperlink" Target="../../../AppData/AppData/Roaming/Microsoft/AppData/Roaming/Microsoft/Excel/ASL/AppData/Roaming/Microsoft/AppData/Local/Microsoft/Windows/Temporary%20Internet%20Files/Content.IE5/ASL%20Zines/OAF/On%20All%20Fronts%20Issue%20116.pdf" TargetMode="External"/><Relationship Id="rId182" Type="http://schemas.openxmlformats.org/officeDocument/2006/relationships/hyperlink" Target="../../../AppData/AppData/Roaming/Microsoft/AppData/Roaming/Microsoft/Excel/ASL/AppData/Local/Microsoft/Windows/Temporary%20Internet%20Files/Content.IE5/G9DJZQUX/Vae%20Victis/VV64_lg.PDF" TargetMode="External"/><Relationship Id="rId403" Type="http://schemas.openxmlformats.org/officeDocument/2006/relationships/hyperlink" Target="../../../AppData/AppData/Roaming/Microsoft/AppData/Roaming/Microsoft/Excel/ASL/AppData/Local/Microsoft/Windows/Temporary%20Internet%20Files/Content.IE5/G9DJZQUX/Critical%20Hit/CH%20FC.pdf" TargetMode="External"/><Relationship Id="rId750" Type="http://schemas.openxmlformats.org/officeDocument/2006/relationships/hyperlink" Target="../../../AppData/AppData/Roaming/Microsoft/AppData/Roaming/Microsoft/Excel/ASL/AppData/Roaming/Microsoft/AppData/Local/Microsoft/Windows/Temporary%20Internet%20Files/Content.IE5/G9DJZQUX/Critical%20Hit/Third%20Bridge/CH%20TBv2.PDF" TargetMode="External"/><Relationship Id="rId848" Type="http://schemas.openxmlformats.org/officeDocument/2006/relationships/hyperlink" Target="../../../AppData/AppData/Roaming/Microsoft/AppData/Roaming/Microsoft/Excel/ASL/AppData/Roaming/Microsoft/AppData/Roaming/Microsoft/Excel/Critical%20Hit/CH%20Magazine/CH046.PDF" TargetMode="External"/><Relationship Id="rId1033" Type="http://schemas.openxmlformats.org/officeDocument/2006/relationships/hyperlink" Target="../../../AppData/AppData/Roaming/Microsoft/AppData/Roaming/Microsoft/Excel/ASL/AppData/Roaming/Microsoft/AppData/Roaming/Microsoft/Excel/Critical%20Hit/CH%20Euro-Pack/CH%20EP-20a.PDF" TargetMode="External"/><Relationship Id="rId1478" Type="http://schemas.openxmlformats.org/officeDocument/2006/relationships/hyperlink" Target="../../../AppData/AppData/Roaming/Microsoft/AppData/Roaming/Microsoft/Excel/ASL/AppData/Roaming/Microsoft/AppData/Roaming/Microsoft/Excel/Heat%20of%20Battle/SS/HoB%20FF-09.PDF" TargetMode="External"/><Relationship Id="rId1685" Type="http://schemas.openxmlformats.org/officeDocument/2006/relationships/hyperlink" Target="../../../AppData/AppData/Roaming/Microsoft/AppData/Roaming/Microsoft/Excel/ASL/AppData/Roaming/Microsoft/AppData/Roaming/Microsoft/Excel/Critical%20Hit/Berlin%20Fall%20of%20the%203rd%20Reich/Berlin2/CH-TL003.PDF" TargetMode="External"/><Relationship Id="rId487" Type="http://schemas.openxmlformats.org/officeDocument/2006/relationships/hyperlink" Target="../../../AppData/AppData/Roaming/Microsoft/AppData/Roaming/Microsoft/Excel/ASL/AppData/Local/Microsoft/Windows/Temporary%20Internet%20Files/Content.IE5/G9DJZQUX/Vae%20Victis/VV105_lg.PDF" TargetMode="External"/><Relationship Id="rId610" Type="http://schemas.openxmlformats.org/officeDocument/2006/relationships/hyperlink" Target="../../../AppData/AppData/Roaming/Microsoft/AppData/Roaming/Microsoft/Excel/ASL/AppData/Roaming/Microsoft/AppData/Local/Microsoft/Windows/Temporary%20Internet%20Files/Content.IE5/G9DJZQUX/AH%20&amp;%20Hasbro-MMP/The%20General/Gen27-3.PDF" TargetMode="External"/><Relationship Id="rId694" Type="http://schemas.openxmlformats.org/officeDocument/2006/relationships/hyperlink" Target="../../../AppData/AppData/Roaming/Microsoft/AppData/Roaming/Microsoft/Excel/ASL/AppData/Roaming/Microsoft/AppData/Roaming/Microsoft/Excel/Le%20Franc-Tireur/LFT%20Mag/FT-034.PDF" TargetMode="External"/><Relationship Id="rId708" Type="http://schemas.openxmlformats.org/officeDocument/2006/relationships/hyperlink" Target="../../../AppData/AppData/Roaming/Microsoft/AppData/Roaming/Microsoft/Excel/ASL/AppData/Roaming/Microsoft/AppData/Roaming/Microsoft/Excel/ASL%20on%20the%20Internet/Costal%20Fortress%20Gaming%20Group/CFGG%20PL%20PCK1.02%20San%20Nen%20Kire!.pdf" TargetMode="External"/><Relationship Id="rId915" Type="http://schemas.openxmlformats.org/officeDocument/2006/relationships/hyperlink" Target="../../../AppData/AppData/Roaming/Microsoft/AppData/Roaming/Microsoft/Excel/ASL/AppData/Roaming/Microsoft/AppData/Roaming/Microsoft/Excel/Critical%20Hit/Third%20Bridge/CH%20TB-09.PDF" TargetMode="External"/><Relationship Id="rId1240" Type="http://schemas.openxmlformats.org/officeDocument/2006/relationships/hyperlink" Target="../../../AppData/AppData/Roaming/Microsoft/AppData/Roaming/Microsoft/Excel/ASL/AppData/Roaming/Microsoft/AppData/Local/Microsoft/Windows/Temporary%20Internet%20Files/Content.IE5/G9DJZQUX/Critical%20Hit/Scrougin/CH%20ASLNS.PDF" TargetMode="External"/><Relationship Id="rId1338" Type="http://schemas.openxmlformats.org/officeDocument/2006/relationships/hyperlink" Target="../../../AppData/AppData/Roaming/Microsoft/AppData/Roaming/Microsoft/Excel/ASL/AppData/Roaming/Microsoft/AppData/Roaming/Microsoft/Excel/ASLUG/ASLUG%2014.PDF" TargetMode="External"/><Relationship Id="rId1545" Type="http://schemas.openxmlformats.org/officeDocument/2006/relationships/hyperlink" Target="../../../AppData/AppData/Roaming/Microsoft/AppData/Roaming/Microsoft/Excel/ASL/AppData/Roaming/Microsoft/AppData/Local/Microsoft/Windows/Temporary%20Internet%20Files/Content.IE5/ASL%20Zines/OAF/On%20All%20Fronts%20Issue%2049.pdf" TargetMode="External"/><Relationship Id="rId347" Type="http://schemas.openxmlformats.org/officeDocument/2006/relationships/hyperlink" Target="../../../AppData/AppData/Roaming/Microsoft/AppData/Roaming/Microsoft/Excel/ASL/AppData/Local/Microsoft/Windows/Temporary%20Internet%20Files/Content.IE5/G9DJZQUX/AH%20&amp;%20Hasbro-MMP/WO/MMP%20WO02.pdf" TargetMode="External"/><Relationship Id="rId999" Type="http://schemas.openxmlformats.org/officeDocument/2006/relationships/hyperlink" Target="../../../AppData/AppData/Roaming/Microsoft/AppData/Roaming/Microsoft/Excel/ASL/AppData/Roaming/Microsoft/AppData/Roaming/Microsoft/Excel/Critical%20Hit/CH%20DB2.PDF" TargetMode="External"/><Relationship Id="rId1100" Type="http://schemas.openxmlformats.org/officeDocument/2006/relationships/hyperlink" Target="../../../AppData/AppData/Roaming/Microsoft/AppData/Roaming/Microsoft/Excel/ASL/AppData/Roaming/Microsoft/AppData/Roaming/Microsoft/Excel/Critical%20Hit/Stonne/CH%20GaS11.PDF" TargetMode="External"/><Relationship Id="rId1184" Type="http://schemas.openxmlformats.org/officeDocument/2006/relationships/hyperlink" Target="../../../AppData/AppData/Roaming/Microsoft/AppData/Roaming/Microsoft/Excel/ASL/AppData/Roaming/Microsoft/AppData/Roaming/Microsoft/Excel/Critical%20Hit/Scrougin/CH%20ASLNS-37.PDF" TargetMode="External"/><Relationship Id="rId1405" Type="http://schemas.openxmlformats.org/officeDocument/2006/relationships/hyperlink" Target="../../../AppData/AppData/Roaming/Microsoft/AppData/Roaming/Microsoft/Excel/ASL/AppData/Roaming/Microsoft/AppData/Local/Microsoft/Windows/Temporary%20Internet%20Files/Content.IE5/G9DJZQUX/Front%20Line/BdF.PDF" TargetMode="External"/><Relationship Id="rId44" Type="http://schemas.openxmlformats.org/officeDocument/2006/relationships/hyperlink" Target="../../../AppData/AppData/Roaming/Microsoft/AppData/Roaming/Microsoft/Excel/ASL/AppData/Local/Microsoft/Windows/Temporary%20Internet%20Files/Content.IE5/G9DJZQUX/Heat%20of%20Battle/SF/HoB%20SF.PDF" TargetMode="External"/><Relationship Id="rId554" Type="http://schemas.openxmlformats.org/officeDocument/2006/relationships/hyperlink" Target="../../../AppData/AppData/Roaming/Microsoft/AppData/Roaming/Microsoft/Excel/ASL/AppData/Roaming/Microsoft/AppData/Local/Microsoft/Windows/Temporary%20Internet%20Files/Content.IE5/G9DJZQUX/Tactiques/Tactiques_25.pdf" TargetMode="External"/><Relationship Id="rId761" Type="http://schemas.openxmlformats.org/officeDocument/2006/relationships/hyperlink" Target="../../../AppData/AppData/Roaming/Microsoft/AppData/Roaming/Microsoft/Excel/ASL/AppData/Roaming/Microsoft/AppData/Roaming/Microsoft/Excel/Critical%20Hit/BotB/CH-BotB-BP1001.PDF" TargetMode="External"/><Relationship Id="rId859" Type="http://schemas.openxmlformats.org/officeDocument/2006/relationships/hyperlink" Target="../../../AppData/AppData/Roaming/Microsoft/AppData/Roaming/Microsoft/Excel/ASL/AppData/Roaming/Microsoft/AppData/Roaming/Microsoft/Excel/Critical%20Hit/CH%20Magazine/CH095.PDF" TargetMode="External"/><Relationship Id="rId1391" Type="http://schemas.openxmlformats.org/officeDocument/2006/relationships/hyperlink" Target="../../../AppData/AppData/Roaming/Microsoft/AppData/Roaming/Microsoft/Excel/ASL/AppData/Roaming/Microsoft/AppData/Local/Microsoft/Windows/Temporary%20Internet%20Files/Content.IE5/G9DJZQUX/Friendly%20Fire/FrF03.PDF" TargetMode="External"/><Relationship Id="rId1489" Type="http://schemas.openxmlformats.org/officeDocument/2006/relationships/hyperlink" Target="../../../AppData/AppData/Roaming/Microsoft/AppData/Roaming/Microsoft/Excel/ASL/AppData/Roaming/Microsoft/AppData/Local/Microsoft/Windows/Temporary%20Internet%20Files/Content.IE5/G9DJZQUX/Heat%20of%20Battle/SS/HOB%20SS2.pdf" TargetMode="External"/><Relationship Id="rId1612" Type="http://schemas.openxmlformats.org/officeDocument/2006/relationships/hyperlink" Target="../../../AppData/AppData/Roaming/Microsoft/AppData/Roaming/Microsoft/Excel/ASL/AppData/Roaming/Microsoft/AppData/Local/Microsoft/Windows/Temporary%20Internet%20Files/Content.IE5/ASL%20Zines/OAF/On%20All%20Fronts%20Issue%20109.pdf" TargetMode="External"/><Relationship Id="rId1696" Type="http://schemas.openxmlformats.org/officeDocument/2006/relationships/hyperlink" Target="../../../AppData/AppData/Roaming/Microsoft/AppData/Roaming/Microsoft/Excel/ASL/AppData/Local/Microsoft/Windows/Temporary%20Internet%20Files/Content.IE5/G9DJZQUX/ASL%20on%20the%20Internet/Yahoo%20Groups/Yahoo%20ASL%20-%20Aussie.pdf" TargetMode="External"/><Relationship Id="rId193" Type="http://schemas.openxmlformats.org/officeDocument/2006/relationships/hyperlink" Target="../../../AppData/AppData/Roaming/Microsoft/AppData/Roaming/Microsoft/Excel/ASL/AppData/Local/Microsoft/Windows/Temporary%20Internet%20Files/Content.IE5/G9DJZQUX/Journal%20du%20Stratege/jds57.PDF" TargetMode="External"/><Relationship Id="rId207" Type="http://schemas.openxmlformats.org/officeDocument/2006/relationships/hyperlink" Target="../../../AppData/AppData/Roaming/Microsoft/AppData/Roaming/Microsoft/Excel/ASL/AppData/Local/Microsoft/Windows/Temporary%20Internet%20Files/Content.IE5/G9DJZQUX/Stavka%20Archives/Stavka%201.pdf" TargetMode="External"/><Relationship Id="rId414" Type="http://schemas.openxmlformats.org/officeDocument/2006/relationships/hyperlink" Target="../../../AppData/AppData/Roaming/Microsoft/AppData/Roaming/Microsoft/Excel/ASL/AppData/Local/Microsoft/Windows/Temporary%20Internet%20Files/Content.IE5/G9DJZQUX/Heat%20of%20Battle/Recon%20By%20Fire/RBF%203.pdf" TargetMode="External"/><Relationship Id="rId498" Type="http://schemas.openxmlformats.org/officeDocument/2006/relationships/hyperlink" Target="../../../AppData/AppData/Roaming/Microsoft/AppData/Roaming/Microsoft/Excel/ASL/AppData/Local/Microsoft/Windows/Temporary%20Internet%20Files/Content.IE5/ASL%20Zines/View%20From%20the%20Trenches/VFTT%20Issue%2083.pdf" TargetMode="External"/><Relationship Id="rId621" Type="http://schemas.openxmlformats.org/officeDocument/2006/relationships/hyperlink" Target="../../../AppData/AppData/Roaming/Microsoft/AppData/Roaming/Microsoft/Excel/ASL/AppData/Roaming/Microsoft/AppData/Local/Microsoft/Windows/Temporary%20Internet%20Files/Content.IE5/G9DJZQUX/AH%20&amp;%20Hasbro-MMP/The%20General/Gen32-2.PDF" TargetMode="External"/><Relationship Id="rId1044" Type="http://schemas.openxmlformats.org/officeDocument/2006/relationships/hyperlink" Target="../../../AppData/AppData/Roaming/Microsoft/AppData/Roaming/Microsoft/Excel/ASL/AppData/Roaming/Microsoft/AppData/Local/Microsoft/Windows/Temporary%20Internet%20Files/Content.IE5/G9DJZQUX/Critical%20Hit/CH%20Euro-Pack/CH%20EP2.PDF" TargetMode="External"/><Relationship Id="rId1251" Type="http://schemas.openxmlformats.org/officeDocument/2006/relationships/hyperlink" Target="../../../AppData/AppData/Roaming/Microsoft/AppData/Roaming/Microsoft/Excel/ASL/AppData/Roaming/Microsoft/AppData/Local/Microsoft/Windows/Temporary%20Internet%20Files/Content.IE5/G9DJZQUX/Critical%20Hit/CH%20Magazine/CH%20SE%20Stal.pdf" TargetMode="External"/><Relationship Id="rId1349" Type="http://schemas.openxmlformats.org/officeDocument/2006/relationships/hyperlink" Target="../../../AppData/AppData/Roaming/Microsoft/AppData/Roaming/Microsoft/Excel/ASL/AppData/Roaming/Microsoft/AppData/Local/Microsoft/Windows/Temporary%20Internet%20Files/Content.IE5/G9DJZQUX/ASLUG/ASLUG%201.PDF" TargetMode="External"/><Relationship Id="rId260" Type="http://schemas.openxmlformats.org/officeDocument/2006/relationships/hyperlink" Target="../../../AppData/AppData/Roaming/Microsoft/AppData/Roaming/Microsoft/Excel/ASL/AppData/Local/Microsoft/Windows/Temporary%20Internet%20Files/Content.IE5/G9DJZQUX/Bounding%20Fire%20Productions/OC/BFP2.PDF" TargetMode="External"/><Relationship Id="rId719" Type="http://schemas.openxmlformats.org/officeDocument/2006/relationships/hyperlink" Target="../../../AppData/AppData/Roaming/Microsoft/AppData/Roaming/Microsoft/Excel/ASL/AppData/Roaming/Microsoft/AppData/Local/Microsoft/Windows/Temporary%20Internet%20Files/Content.IE5/G9DJZQUX/Critical%20Hit/Airborne%20Stand/CH%20ABS.PDF" TargetMode="External"/><Relationship Id="rId926" Type="http://schemas.openxmlformats.org/officeDocument/2006/relationships/hyperlink" Target="../../../AppData/AppData/Roaming/Microsoft/AppData/Roaming/Microsoft/Excel/ASL/AppData/Roaming/Microsoft/AppData/Roaming/Microsoft/Excel/Critical%20Hit/Gen48/CH%20G48-18.PDF" TargetMode="External"/><Relationship Id="rId1111" Type="http://schemas.openxmlformats.org/officeDocument/2006/relationships/hyperlink" Target="../../../AppData/AppData/Roaming/Microsoft/AppData/Roaming/Microsoft/Excel/ASL/AppData/Roaming/Microsoft/AppData/Local/Microsoft/Windows/Temporary%20Internet%20Files/Content.IE5/G9DJZQUX/Critical%20Hit/Stonne/CH%20GaS.PDF" TargetMode="External"/><Relationship Id="rId1556" Type="http://schemas.openxmlformats.org/officeDocument/2006/relationships/hyperlink" Target="../../../AppData/AppData/Roaming/Microsoft/AppData/Roaming/Microsoft/Excel/ASL/AppData/Roaming/Microsoft/AppData/Local/Microsoft/Windows/Temporary%20Internet%20Files/Content.IE5/ASL%20Zines/OAF/On%20All%20Fronts%20Issue%2061.pdf" TargetMode="External"/><Relationship Id="rId55" Type="http://schemas.openxmlformats.org/officeDocument/2006/relationships/hyperlink" Target="../../../AppData/AppData/Roaming/Microsoft/AppData/Roaming/Microsoft/Excel/ASL/AppData/Local/Microsoft/Windows/Temporary%20Internet%20Files/Content.IE5/G9DJZQUX/Lone%20Canuck/Panzer%20Aces/PA.pdf" TargetMode="External"/><Relationship Id="rId120" Type="http://schemas.openxmlformats.org/officeDocument/2006/relationships/hyperlink" Target="../../../AppData/AppData/Roaming/Microsoft/AppData/Roaming/Microsoft/Excel/ASL/AppData/Local/Microsoft/Windows/Temporary%20Internet%20Files/Content.IE5/ASL%20Zines/SoCal%20ASL%20Club%20Hit%20the%20Beach/SoCal%20Hit%20the%20Beach%20Issue%206.1.pdf" TargetMode="External"/><Relationship Id="rId358" Type="http://schemas.openxmlformats.org/officeDocument/2006/relationships/hyperlink" Target="../../../AppData/AppData/Roaming/Microsoft/AppData/Roaming/Microsoft/Excel/ASL/AppData/Local/Microsoft/Windows/Temporary%20Internet%20Files/Content.IE5/G9DJZQUX/Battles/Battles-05.PDF" TargetMode="External"/><Relationship Id="rId565" Type="http://schemas.openxmlformats.org/officeDocument/2006/relationships/hyperlink" Target="../../../AppData/AppData/Roaming/Microsoft/AppData/Roaming/Microsoft/Excel/ASL/AppData/Roaming/Microsoft/AppData/Local/Microsoft/Windows/Temporary%20Internet%20Files/Content.IE5/G9DJZQUX/Tactiques/Tactiques_38.pdf" TargetMode="External"/><Relationship Id="rId772" Type="http://schemas.openxmlformats.org/officeDocument/2006/relationships/hyperlink" Target="../../../AppData/AppData/Roaming/Microsoft/AppData/Roaming/Microsoft/Excel/ASL/AppData/Roaming/Microsoft/AppData/Roaming/Microsoft/Excel/Critical%20Hit/BtB/CH%20Bocage-003.pdf" TargetMode="External"/><Relationship Id="rId1195" Type="http://schemas.openxmlformats.org/officeDocument/2006/relationships/hyperlink" Target="../../../AppData/AppData/Roaming/Microsoft/AppData/Roaming/Microsoft/Excel/ASL/AppData/Roaming/Microsoft/AppData/Roaming/Microsoft/Excel/Critical%20Hit/CH%20Magazine/CH085.PDF" TargetMode="External"/><Relationship Id="rId1209" Type="http://schemas.openxmlformats.org/officeDocument/2006/relationships/hyperlink" Target="../../../AppData/AppData/Roaming/Microsoft/AppData/Roaming/Microsoft/Excel/ASL/AppData/Roaming/Microsoft/AppData/Roaming/Microsoft/Excel/Critical%20Hit/Berlin%20Fall%20of%20the%203rd%20Reich/Berlin2/CH-TL015.PDF" TargetMode="External"/><Relationship Id="rId1416" Type="http://schemas.openxmlformats.org/officeDocument/2006/relationships/hyperlink" Target="../../../AppData/AppData/Roaming/Microsoft/AppData/Roaming/Microsoft/Excel/ASL/AppData/Roaming/Microsoft/AppData/Roaming/Microsoft/Excel/ASL%20on%20the%20Internet/GS%20MWT/MwT026.pdf" TargetMode="External"/><Relationship Id="rId1623"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18" Type="http://schemas.openxmlformats.org/officeDocument/2006/relationships/hyperlink" Target="../../../AppData/AppData/Roaming/Microsoft/AppData/Roaming/Microsoft/Excel/ASL/AppData/Local/Microsoft/Windows/Temporary%20Internet%20Files/Content.IE5/G9DJZQUX/AH%20&amp;%20Hasbro-MMP/AH%20PB/AH%20PB.PDF" TargetMode="External"/><Relationship Id="rId425" Type="http://schemas.openxmlformats.org/officeDocument/2006/relationships/hyperlink" Target="../../../AppData/AppData/Roaming/Microsoft/AppData/Roaming/Microsoft/Excel/ASL/AppData/Local/Microsoft/Windows/Temporary%20Internet%20Files/Content.IE5/ASL%20Zines/Silicon%20Valley%20ASL%20Club%20Point%20Blank/Point%20Blank!%20Issue%205.2.pdf" TargetMode="External"/><Relationship Id="rId632" Type="http://schemas.openxmlformats.org/officeDocument/2006/relationships/hyperlink" Target="../../../AppData/AppData/Roaming/Microsoft/AppData/Roaming/Microsoft/Excel/ASL/AppData/Roaming/Microsoft/AppData/Local/Microsoft/Windows/Temporary%20Internet%20Files/Content.IE5/G9DJZQUX/AH%20&amp;%20Hasbro-MMP/The%20General/Gen28-4.PDF" TargetMode="External"/><Relationship Id="rId1055" Type="http://schemas.openxmlformats.org/officeDocument/2006/relationships/hyperlink" Target="../../../AppData/AppData/Roaming/Microsoft/AppData/Roaming/Microsoft/Excel/ASL/AppData/Roaming/Microsoft/AppData/Roaming/Microsoft/Excel/Critical%20Hit/Gembloux/CH%20GTF-04.PDF" TargetMode="External"/><Relationship Id="rId1262" Type="http://schemas.openxmlformats.org/officeDocument/2006/relationships/hyperlink" Target="../../../AppData/AppData/Roaming/Microsoft/AppData/Roaming/Microsoft/Excel/ASL/AppData/Roaming/Microsoft/AppData/Roaming/Microsoft/Excel/Dagger%20Rout%20Report/Rout%20Report%20Z-015.pdf" TargetMode="External"/><Relationship Id="rId271" Type="http://schemas.openxmlformats.org/officeDocument/2006/relationships/hyperlink" Target="../../../AppData/AppData/Roaming/Microsoft/AppData/Roaming/Microsoft/Excel/ASL/AppData/Local/Microsoft/Windows/Temporary%20Internet%20Files/Content.IE5/G9DJZQUX/Journal%20du%20Stratege/JdS65-66.PDF" TargetMode="External"/><Relationship Id="rId937" Type="http://schemas.openxmlformats.org/officeDocument/2006/relationships/hyperlink" Target="../../../AppData/AppData/Roaming/Microsoft/AppData/Roaming/Microsoft/Excel/ASL/AppData/Roaming/Microsoft/AppData/Roaming/Microsoft/Excel/Critical%20Hit/CH%20Magazine/CH167.PDF" TargetMode="External"/><Relationship Id="rId1122" Type="http://schemas.openxmlformats.org/officeDocument/2006/relationships/hyperlink" Target="../../../AppData/AppData/Roaming/Microsoft/AppData/Roaming/Microsoft/Excel/ASL/AppData/Roaming/Microsoft/AppData/Roaming/Microsoft/Excel/Critical%20Hit/CH%20On%20All%20Fronts/CH%20OAF-06.PDF" TargetMode="External"/><Relationship Id="rId1567" Type="http://schemas.openxmlformats.org/officeDocument/2006/relationships/hyperlink" Target="../../../AppData/AppData/Roaming/Microsoft/AppData/Roaming/Microsoft/Excel/ASL/AppData/Roaming/Microsoft/AppData/Local/Microsoft/Windows/Temporary%20Internet%20Files/Content.IE5/ASL%20Zines/OAF/On%20All%20Fronts%20Issue%2075.pdf" TargetMode="External"/><Relationship Id="rId66" Type="http://schemas.openxmlformats.org/officeDocument/2006/relationships/hyperlink" Target="../../../AppData/AppData/Roaming/Microsoft/AppData/Roaming/Microsoft/Excel/ASL/AppData/Local/Microsoft/Windows/Temporary%20Internet%20Files/Content.IE5/G9DJZQUX/AH%20&amp;%20Hasbro-MMP/Out%20of%20the%20Attic/OA%201.PDF" TargetMode="External"/><Relationship Id="rId131" Type="http://schemas.openxmlformats.org/officeDocument/2006/relationships/hyperlink" Target="../../../AppData/AppData/Roaming/Microsoft/AppData/Roaming/Microsoft/Excel/ASL/AppData/Local/Microsoft/Windows/Temporary%20Internet%20Files/Content.IE5/G9DJZQUX/Critical%20Hit/IW/IW.PDF" TargetMode="External"/><Relationship Id="rId369" Type="http://schemas.openxmlformats.org/officeDocument/2006/relationships/hyperlink" Target="../../../AppData/AppData/Roaming/Microsoft/AppData/Roaming/Microsoft/Excel/ASL/AppData/Local/Microsoft/Windows/Temporary%20Internet%20Files/Content.IE5/G9DJZQUX/Sherry%20Ent/Rally%20Point/RP05.PDF" TargetMode="External"/><Relationship Id="rId576" Type="http://schemas.openxmlformats.org/officeDocument/2006/relationships/hyperlink" Target="../../../AppData/AppData/Roaming/Microsoft/AppData/Roaming/Microsoft/Excel/ASL/AppData/Roaming/Microsoft/AppData/Local/Microsoft/Windows/Temporary%20Internet%20Files/Content.IE5/G9DJZQUX/Tactiques/Tactiques%20PBDYO%20v1.pdf" TargetMode="External"/><Relationship Id="rId783" Type="http://schemas.openxmlformats.org/officeDocument/2006/relationships/hyperlink" Target="../../../AppData/AppData/Roaming/Microsoft/AppData/Roaming/Microsoft/Excel/ASL/AppData/Roaming/Microsoft/AppData/Roaming/Microsoft/Excel/Critical%20Hit/CH%20Magazine/CH008v0.PDF" TargetMode="External"/><Relationship Id="rId990" Type="http://schemas.openxmlformats.org/officeDocument/2006/relationships/hyperlink" Target="../../../AppData/AppData/Roaming/Microsoft/AppData/Roaming/Microsoft/Excel/ASL/AppData/Roaming/Microsoft/AppData/Local/Microsoft/Windows/Temporary%20Internet%20Files/Content.IE5/ASL%20Zines/Critical%20Hit%20Online/Retro/CH%20Retro%20Issue%201.pdf" TargetMode="External"/><Relationship Id="rId1427" Type="http://schemas.openxmlformats.org/officeDocument/2006/relationships/hyperlink" Target="../../../AppData/AppData/Roaming/Microsoft/AppData/Roaming/Microsoft/Excel/ASL/AppData/Roaming/Microsoft/AppData/Roaming/Microsoft/Excel/At%20the%20Point/ATP-TSW.PDF" TargetMode="External"/><Relationship Id="rId1634" Type="http://schemas.openxmlformats.org/officeDocument/2006/relationships/hyperlink" Target="../../../AppData/AppData/Roaming/Microsoft/AppData/Roaming/Microsoft/Excel/ASL/AppData/Roaming/Microsoft/AppData/Roaming/Microsoft/Excel/Critical%20Hit/Roman%20Glory/CH%20RG-4.PDF" TargetMode="External"/><Relationship Id="rId229" Type="http://schemas.openxmlformats.org/officeDocument/2006/relationships/hyperlink" Target="../../../AppData/AppData/Roaming/Microsoft/AppData/Roaming/Microsoft/Excel/ASL/AppData/Local/Microsoft/Windows/Temporary%20Internet%20Files/Content.IE5/G9DJZQUX/ASL%20on%20the%20Internet/Historie%20de%20la%20Easy%20Company/LM-ASLSK.pdf" TargetMode="External"/><Relationship Id="rId436" Type="http://schemas.openxmlformats.org/officeDocument/2006/relationships/hyperlink" Target="../../../AppData/AppData/Roaming/Microsoft/AppData/Roaming/Microsoft/Excel/ASL/AppData/Local/Microsoft/Windows/Temporary%20Internet%20Files/Content.IE5/G9DJZQUX/ALEA/alea30.PDF" TargetMode="External"/><Relationship Id="rId643" Type="http://schemas.openxmlformats.org/officeDocument/2006/relationships/hyperlink" Target="../../../AppData/AppData/Roaming/Microsoft/AppData/Roaming/Microsoft/Excel/ASL/AppData/Roaming/Microsoft/AppData/Local/Microsoft/Windows/Temporary%20Internet%20Files/Content.IE5/G9DJZQUX/Boardgame%20Journal/BJ3.PDF" TargetMode="External"/><Relationship Id="rId1066" Type="http://schemas.openxmlformats.org/officeDocument/2006/relationships/hyperlink" Target="../../../AppData/AppData/Roaming/Microsoft/AppData/Roaming/Microsoft/Excel/ASL/AppData/Roaming/Microsoft/AppData/Roaming/Microsoft/Excel/Critical%20Hit/Gen48/CH%20G48-06.PDF" TargetMode="External"/><Relationship Id="rId1273" Type="http://schemas.openxmlformats.org/officeDocument/2006/relationships/hyperlink" Target="../../../AppData/AppData/Roaming/Microsoft/AppData/Roaming/Microsoft/Excel/ASL/AppData/Roaming/Microsoft/AppData/Roaming/Microsoft/Excel/Dagger%20Rout%20Report/Rout%20Report%20X-002.pdf" TargetMode="External"/><Relationship Id="rId1480" Type="http://schemas.openxmlformats.org/officeDocument/2006/relationships/hyperlink" Target="../../../AppData/AppData/Roaming/Microsoft/AppData/Roaming/Microsoft/Excel/ASL/AppData/Roaming/Microsoft/AppData/Roaming/Microsoft/Excel/Heat%20of%20Battle/SS/HoB%20FF-11.PDF" TargetMode="External"/><Relationship Id="rId850" Type="http://schemas.openxmlformats.org/officeDocument/2006/relationships/hyperlink" Target="../../../AppData/AppData/Roaming/Microsoft/AppData/Roaming/Microsoft/Excel/ASL/AppData/Roaming/Microsoft/AppData/Roaming/Microsoft/Excel/Critical%20Hit/CH%20Magazine/CH048.PDF" TargetMode="External"/><Relationship Id="rId948" Type="http://schemas.openxmlformats.org/officeDocument/2006/relationships/hyperlink" Target="../../../AppData/AppData/Roaming/Microsoft/AppData/Roaming/Microsoft/Excel/ASL/AppData/Roaming/Microsoft/AppData/Roaming/Microsoft/Excel/Critical%20Hit/CH%20Magazine/CH7.2%2024(a).PDF" TargetMode="External"/><Relationship Id="rId1133" Type="http://schemas.openxmlformats.org/officeDocument/2006/relationships/hyperlink" Target="../../../AppData/AppData/Roaming/Microsoft/AppData/Roaming/Microsoft/Excel/ASL/AppData/Roaming/Microsoft/AppData/Roaming/Microsoft/Excel/Critical%20Hit/Rout%20Pack/CH%20RP1-1.PDF" TargetMode="External"/><Relationship Id="rId1578" Type="http://schemas.openxmlformats.org/officeDocument/2006/relationships/hyperlink" Target="../../../AppData/AppData/Roaming/Microsoft/AppData/Roaming/Microsoft/Excel/ASL/AppData/Roaming/Microsoft/AppData/Local/Microsoft/Windows/Temporary%20Internet%20Files/Content.IE5/ASL%20Zines/OAF/On%20All%20Fronts%20Issue%2087.pdf" TargetMode="External"/><Relationship Id="rId1701" Type="http://schemas.openxmlformats.org/officeDocument/2006/relationships/hyperlink" Target="../../../AppData/AppData/Roaming/Microsoft/AppData/Roaming/Microsoft/Excel/ASL/AppData/Local/Microsoft/Windows/Temporary%20Internet%20Files/Content.IE5/G9DJZQUX/Critical%20Hit/GG/CH%20GG.pdf" TargetMode="External"/><Relationship Id="rId77" Type="http://schemas.openxmlformats.org/officeDocument/2006/relationships/hyperlink" Target="../../../AppData/AppData/Roaming/Microsoft/AppData/Roaming/Microsoft/Excel/ASL/AppData/Local/Microsoft/Windows/Temporary%20Internet%20Files/Content.IE5/ASL%20Zines/View%20From%20the%20Trenches/VFTT%20Issue%2024.pdf" TargetMode="External"/><Relationship Id="rId282" Type="http://schemas.openxmlformats.org/officeDocument/2006/relationships/hyperlink" Target="../../../AppData/AppData/Roaming/Microsoft/AppData/Roaming/Microsoft/Excel/ASL/AppData/Local/Microsoft/Windows/Temporary%20Internet%20Files/Content.IE5/G9DJZQUX/Le%20Franc-Tireur/FtC%20Pack/FtC4.PDF" TargetMode="External"/><Relationship Id="rId503" Type="http://schemas.openxmlformats.org/officeDocument/2006/relationships/hyperlink" Target="../../../AppData/AppData/Roaming/Microsoft/AppData/Roaming/Microsoft/Excel/ASL/AppData/Roaming/Microsoft/AppData/Local/Microsoft/Windows/Temporary%20Internet%20Files/Content.IE5/G9DJZQUX/Wargamer/WG2-08.PDF" TargetMode="External"/><Relationship Id="rId587" Type="http://schemas.openxmlformats.org/officeDocument/2006/relationships/hyperlink" Target="../../../AppData/AppData/Roaming/Microsoft/AppData/Roaming/Microsoft/Excel/ASL/AppData/Roaming/Microsoft/AppData/Local/Microsoft/Windows/Temporary%20Internet%20Files/Content.IE5/G9DJZQUX/AH%20&amp;%20Hasbro-MMP/AH%20Annuals/AH%20A92.PDF" TargetMode="External"/><Relationship Id="rId710" Type="http://schemas.openxmlformats.org/officeDocument/2006/relationships/hyperlink" Target="../../../AppData/AppData/Roaming/Microsoft/AppData/Roaming/Microsoft/Excel/ASL/AppData/Roaming/Microsoft/AppData/Roaming/Microsoft/Excel/CFGG%20Forward%20Observer/Forward%20Observer%20FO%201.pdf" TargetMode="External"/><Relationship Id="rId808" Type="http://schemas.openxmlformats.org/officeDocument/2006/relationships/hyperlink" Target="../../../AppData/AppData/Roaming/Microsoft/AppData/Roaming/Microsoft/Excel/ASL/AppData/Roaming/Microsoft/AppData/Roaming/Microsoft/Excel/Critical%20Hit/CH%20Magazine/CH033.PDF" TargetMode="External"/><Relationship Id="rId1340" Type="http://schemas.openxmlformats.org/officeDocument/2006/relationships/hyperlink" Target="../../../AppData/AppData/Roaming/Microsoft/AppData/Roaming/Microsoft/Excel/ASL/AppData/Roaming/Microsoft/AppData/Roaming/Microsoft/Excel/ASLUG/ASLUG%203.pdf" TargetMode="External"/><Relationship Id="rId1438" Type="http://schemas.openxmlformats.org/officeDocument/2006/relationships/hyperlink" Target="../../../AppData/AppData/Roaming/Microsoft/AppData/Roaming/Microsoft/Excel/ASL/AppData/Roaming/Microsoft/AppData/Roaming/Microsoft/Excel/Heat%20of%20Battle/BtB/BtB6.PDF" TargetMode="External"/><Relationship Id="rId1645" Type="http://schemas.openxmlformats.org/officeDocument/2006/relationships/hyperlink" Target="../../../AppData/AppData/Roaming/Microsoft/AppData/Roaming/Microsoft/Excel/ASL/AppData/Roaming/Microsoft/AppData/Roaming/Microsoft/Excel/Critical%20Hit/RR/CH%20RR-004.pdf" TargetMode="External"/><Relationship Id="rId8" Type="http://schemas.openxmlformats.org/officeDocument/2006/relationships/hyperlink" Target="../../../AppData/AppData/Roaming/Microsoft/AppData/Roaming/Microsoft/Excel/ASL/AppData/Local/Microsoft/Windows/Temporary%20Internet%20Files/Content.IE5/G9DJZQUX/Critical%20Hit/Leatherneck/CH%20LN2.PDF" TargetMode="External"/><Relationship Id="rId142" Type="http://schemas.openxmlformats.org/officeDocument/2006/relationships/hyperlink" Target="../../../AppData/AppData/Roaming/Microsoft/AppData/Roaming/Microsoft/Excel/ASL/AppData/Local/Microsoft/Windows/Temporary%20Internet%20Files/Content.IE5/G9DJZQUX/Lone%20Canuck/Grossdeutschland/GD1.PDF" TargetMode="External"/><Relationship Id="rId447" Type="http://schemas.openxmlformats.org/officeDocument/2006/relationships/hyperlink" Target="../../../AppData/AppData/Roaming/Microsoft/AppData/Roaming/Microsoft/Excel/ASL/AppData/Local/Microsoft/Windows/Temporary%20Internet%20Files/Content.IE5/G9DJZQUX/Le%20Franc-Tireur/FtC%20Pack/FtC6.pdf" TargetMode="External"/><Relationship Id="rId794" Type="http://schemas.openxmlformats.org/officeDocument/2006/relationships/hyperlink" Target="../../../AppData/AppData/Roaming/Microsoft/AppData/Roaming/Microsoft/Excel/ASL/AppData/Roaming/Microsoft/AppData/Roaming/Microsoft/Excel/Critical%20Hit/CH%20Magazine/CH016v0.PDF" TargetMode="External"/><Relationship Id="rId1077" Type="http://schemas.openxmlformats.org/officeDocument/2006/relationships/hyperlink" Target="../../../AppData/AppData/Roaming/Microsoft/AppData/Roaming/Microsoft/Excel/ASL/AppData/Roaming/Microsoft/AppData/Roaming/Microsoft/Excel/Critical%20Hit/GC/CH%20SCW-01.PDF" TargetMode="External"/><Relationship Id="rId1200" Type="http://schemas.openxmlformats.org/officeDocument/2006/relationships/hyperlink" Target="../../../AppData/AppData/Roaming/Microsoft/AppData/Roaming/Microsoft/Excel/ASL/AppData/Roaming/Microsoft/AppData/Roaming/Microsoft/Excel/Critical%20Hit/CH%20Magazine/CH%20SE%20TW-A.pdf" TargetMode="External"/><Relationship Id="rId654" Type="http://schemas.openxmlformats.org/officeDocument/2006/relationships/hyperlink" Target="../../../AppData/AppData/Roaming/Microsoft/AppData/Roaming/Microsoft/Excel/ASL/AppData/Roaming/Microsoft/AppData/Local/Microsoft/Windows/Temporary%20Internet%20Files/Content.IE5/G9DJZQUX/CASLA/CASLA%20MLR.PDF" TargetMode="External"/><Relationship Id="rId861" Type="http://schemas.openxmlformats.org/officeDocument/2006/relationships/hyperlink" Target="../../../AppData/AppData/Roaming/Microsoft/AppData/Roaming/Microsoft/Excel/ASL/AppData/Roaming/Microsoft/AppData/Roaming/Microsoft/Excel/Critical%20Hit/CH%20Magazine/CH097.PDF" TargetMode="External"/><Relationship Id="rId959" Type="http://schemas.openxmlformats.org/officeDocument/2006/relationships/hyperlink" Target="../../../AppData/AppData/Roaming/Microsoft/AppData/Roaming/Microsoft/Excel/ASL/AppData/Roaming/Microsoft/AppData/Roaming/Microsoft/Excel/Critical%20Hit/Dien%20Bien%20Phu/DBP18.PDF" TargetMode="External"/><Relationship Id="rId1284" Type="http://schemas.openxmlformats.org/officeDocument/2006/relationships/hyperlink" Target="../../../AppData/AppData/Roaming/Microsoft/AppData/Roaming/Microsoft/Excel/ASL/AppData/Roaming/Microsoft/AppData/Roaming/Microsoft/Excel/Dagger%20Rout%20Report/Rout%20Report%20X-013.pdf" TargetMode="External"/><Relationship Id="rId1491" Type="http://schemas.openxmlformats.org/officeDocument/2006/relationships/hyperlink" Target="../../../AppData/AppData/Roaming/Microsoft/AppData/Roaming/Microsoft/Excel/ASL/AppData/Roaming/Microsoft/AppData/Roaming/Microsoft/Excel/Vae%20Victis/VV107_lg.PDF" TargetMode="External"/><Relationship Id="rId1505" Type="http://schemas.openxmlformats.org/officeDocument/2006/relationships/hyperlink" Target="../../../AppData/AppData/Roaming/Microsoft/AppData/Roaming/Microsoft/Excel/ASL/AppData/Roaming/Microsoft/AppData/Local/Microsoft/Windows/Temporary%20Internet%20Files/Content.IE5/G9DJZQUX/Kinetic%20Energy/ToT/KE%20TOT-C1.pdf" TargetMode="External"/><Relationship Id="rId1589" Type="http://schemas.openxmlformats.org/officeDocument/2006/relationships/hyperlink" Target="../../../AppData/AppData/Roaming/Microsoft/AppData/Roaming/Microsoft/Excel/ASL/AppData/Roaming/Microsoft/AppData/Local/Microsoft/Windows/Temporary%20Internet%20Files/Content.IE5/ASL%20Zines/OAF/On%20All%20Fronts%20Issue%20104.pdf" TargetMode="External"/><Relationship Id="rId1712" Type="http://schemas.openxmlformats.org/officeDocument/2006/relationships/hyperlink" Target="../../../AppData/AppData/Roaming/Microsoft/AppData/Roaming/Microsoft/Excel/ASL/AppData/Roaming/Microsoft/AppData/Roaming/Microsoft/Excel/Friendly%20Fire/FrF027.PDF" TargetMode="External"/><Relationship Id="rId293" Type="http://schemas.openxmlformats.org/officeDocument/2006/relationships/hyperlink" Target="../../../AppData/AppData/Roaming/Microsoft/AppData/Roaming/Microsoft/Excel/ASL/AppData/Local/Microsoft/Windows/Temporary%20Internet%20Files/Content.IE5/G9DJZQUX/Paddington%20Bears%20Rate%20of%20Fire/RoF-03.PDF" TargetMode="External"/><Relationship Id="rId307" Type="http://schemas.openxmlformats.org/officeDocument/2006/relationships/hyperlink" Target="../../../AppData/AppData/Roaming/Microsoft/AppData/Roaming/Microsoft/Excel/ASL/AppData/Local/Microsoft/Windows/Temporary%20Internet%20Files/Content.IE5/G9DJZQUX/AH%20&amp;%20Hasbro-MMP/MMP%20Operations/Ops49.PDF" TargetMode="External"/><Relationship Id="rId514" Type="http://schemas.openxmlformats.org/officeDocument/2006/relationships/hyperlink" Target="../../../AppData/AppData/Roaming/Microsoft/AppData/Roaming/Microsoft/Excel/ASL/AppData/Roaming/Microsoft/AppData/Local/Microsoft/Windows/Temporary%20Internet%20Files/Content.IE5/G9DJZQUX/Tactiques/TAC-60.pdf" TargetMode="External"/><Relationship Id="rId721" Type="http://schemas.openxmlformats.org/officeDocument/2006/relationships/hyperlink" Target="../../../AppData/AppData/Roaming/Microsoft/AppData/Roaming/Microsoft/Excel/ASL/AppData/Roaming/Microsoft/AppData/Roaming/Microsoft/Excel/Critical%20Hit/Airborne%20Stand/CH%20ABS-02.PDF" TargetMode="External"/><Relationship Id="rId1144" Type="http://schemas.openxmlformats.org/officeDocument/2006/relationships/hyperlink" Target="../../../AppData/AppData/Roaming/Microsoft/AppData/Roaming/Microsoft/Excel/ASL/AppData/Roaming/Microsoft/AppData/Roaming/Microsoft/Excel/Critical%20Hit/Rout%20Pack/CH%20RP2-4.PDF" TargetMode="External"/><Relationship Id="rId1351" Type="http://schemas.openxmlformats.org/officeDocument/2006/relationships/hyperlink" Target="../../../AppData/AppData/Roaming/Microsoft/AppData/Roaming/Microsoft/Excel/ASL/AppData/Roaming/Microsoft/AppData/Local/Microsoft/Windows/Temporary%20Internet%20Files/Content.IE5/ASL%20Zines/ASLUG/ASLUG%20Issue-002.pdf" TargetMode="External"/><Relationship Id="rId1449" Type="http://schemas.openxmlformats.org/officeDocument/2006/relationships/hyperlink" Target="../../../AppData/AppData/Roaming/Microsoft/AppData/Roaming/Microsoft/Excel/ASL/AppData/Roaming/Microsoft/AppData/Local/Microsoft/Windows/Temporary%20Internet%20Files/Content.IE5/G9DJZQUX/Heat%20of%20Battle/Heat%20of%20Battle%20All%20Time%20Favorites%20.pdf" TargetMode="External"/><Relationship Id="rId88"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3.pdf" TargetMode="External"/><Relationship Id="rId153" Type="http://schemas.openxmlformats.org/officeDocument/2006/relationships/hyperlink" Target="../../../AppData/AppData/Roaming/Microsoft/AppData/Roaming/Microsoft/Excel/ASL/AppData/Local/Microsoft/Windows/Temporary%20Internet%20Files/Content.IE5/G9DJZQUX/Vae%20Victis/VV17_md.PDF" TargetMode="External"/><Relationship Id="rId360" Type="http://schemas.openxmlformats.org/officeDocument/2006/relationships/hyperlink" Target="../../../AppData/AppData/Roaming/Microsoft/AppData/Roaming/Microsoft/Excel/ASL/AppData/Local/Microsoft/Windows/Temporary%20Internet%20Files/Content.IE5/G9DJZQUX/Vae%20Victis/VVHS14_lg.PDF" TargetMode="External"/><Relationship Id="rId598" Type="http://schemas.openxmlformats.org/officeDocument/2006/relationships/hyperlink" Target="../../../AppData/AppData/Roaming/Microsoft/AppData/Roaming/Microsoft/Excel/ASL/AppData/Roaming/Microsoft/AppData/Local/Microsoft/Windows/Temporary%20Internet%20Files/Content.IE5/G9DJZQUX/AH%20&amp;%20Hasbro-MMP/The%20General/Gen23-5.PDF" TargetMode="External"/><Relationship Id="rId819" Type="http://schemas.openxmlformats.org/officeDocument/2006/relationships/hyperlink" Target="../../../AppData/AppData/Roaming/Microsoft/AppData/Roaming/Microsoft/Excel/ASL/AppData/Roaming/Microsoft/AppData/Roaming/Microsoft/Excel/Critical%20Hit/CH%20Magazine/CH051.PDF" TargetMode="External"/><Relationship Id="rId1004" Type="http://schemas.openxmlformats.org/officeDocument/2006/relationships/hyperlink" Target="../../../AppData/AppData/Roaming/Microsoft/AppData/Roaming/Microsoft/Excel/ASL/AppData/Roaming/Microsoft/AppData/Roaming/Microsoft/Excel/Critical%20Hit/CH%20DTW/CG-TW1.PDF" TargetMode="External"/><Relationship Id="rId1211" Type="http://schemas.openxmlformats.org/officeDocument/2006/relationships/hyperlink" Target="../../../AppData/AppData/Roaming/Microsoft/AppData/Roaming/Microsoft/Excel/ASL/AppData/Roaming/Microsoft/AppData/Roaming/Microsoft/Excel/Critical%20Hit/Berlin%20Fall%20of%20the%203rd%20Reich/Berlin2/CH-TL007.PDF" TargetMode="External"/><Relationship Id="rId1656" Type="http://schemas.openxmlformats.org/officeDocument/2006/relationships/hyperlink" Target="../../../AppData/AppData/Roaming/Microsoft/AppData/Roaming/Microsoft/Excel/ASL/AppData/Roaming/Microsoft/AppData/Roaming/Microsoft/Excel/Critical%20Hit/Stonne/CH%20GaS03.PDF" TargetMode="External"/><Relationship Id="rId220" Type="http://schemas.openxmlformats.org/officeDocument/2006/relationships/hyperlink" Target="../../../AppData/AppData/Roaming/Microsoft/AppData/Roaming/Microsoft/Excel/ASL/AppData/Local/Microsoft/Windows/Temporary%20Internet%20Files/Content.IE5/G9DJZQUX/AH%20&amp;%20Hasbro-MMP/MMP%20Modules/MMP%20Mod-05a.PDF" TargetMode="External"/><Relationship Id="rId458" Type="http://schemas.openxmlformats.org/officeDocument/2006/relationships/hyperlink" Target="../../../AppData/AppData/Roaming/Microsoft/AppData/Roaming/Microsoft/Excel/ASL/AppData/Local/Microsoft/Windows/Temporary%20Internet%20Files/Content.IE5/ASL%20Zines/Sherry%20Enterprises/Schwerpunkt%20Issue%2017.pdf" TargetMode="External"/><Relationship Id="rId665" Type="http://schemas.openxmlformats.org/officeDocument/2006/relationships/hyperlink" Target="../../../AppData/AppData/Roaming/Microsoft/AppData/Roaming/Microsoft/Excel/ASL/AppData/Roaming/Microsoft/AppData/Local/Microsoft/Windows/Temporary%20Internet%20Files/Content.IE5/G9DJZQUX/Le%20Franc-Tireur/LFT%20Mag/FT-006.pdf" TargetMode="External"/><Relationship Id="rId872" Type="http://schemas.openxmlformats.org/officeDocument/2006/relationships/hyperlink" Target="../../../AppData/AppData/Roaming/Microsoft/AppData/Roaming/Microsoft/Excel/ASL/AppData/Roaming/Microsoft/AppData/Roaming/Microsoft/Excel/Critical%20Hit/CH%20Magazine/CH094.PDF" TargetMode="External"/><Relationship Id="rId1088" Type="http://schemas.openxmlformats.org/officeDocument/2006/relationships/hyperlink" Target="../../../AppData/AppData/Roaming/Microsoft/AppData/Roaming/Microsoft/Excel/ASL/AppData/Roaming/Microsoft/AppData/Roaming/Microsoft/Excel/Critical%20Hit/Stonne/CH%20GaS02.PDF" TargetMode="External"/><Relationship Id="rId1295" Type="http://schemas.openxmlformats.org/officeDocument/2006/relationships/hyperlink" Target="../../../AppData/AppData/Roaming/Microsoft/AppData/Roaming/Microsoft/Excel/ASL/AppData/Roaming/Microsoft/AppData/Roaming/Microsoft/Excel/Dagger%20Rout%20Report/Rout%20Report%20Q-011.pdf" TargetMode="External"/><Relationship Id="rId1309" Type="http://schemas.openxmlformats.org/officeDocument/2006/relationships/hyperlink" Target="../../../AppData/AppData/Roaming/Microsoft/AppData/Roaming/Microsoft/Excel/ASL/AppData/Roaming/Microsoft/AppData/Roaming/Microsoft/Excel/ELR/ELR%20SON-6.PDF" TargetMode="External"/><Relationship Id="rId1516" Type="http://schemas.openxmlformats.org/officeDocument/2006/relationships/hyperlink" Target="../../../AppData/AppData/Roaming/Microsoft/AppData/Roaming/Microsoft/Excel/ASL/AppData/Roaming/Microsoft/AppData/Local/Microsoft/Windows/Temporary%20Internet%20Files/Content.IE5/G9DJZQUX/ASL%20News/ASL%20News%20I26.pdf" TargetMode="External"/><Relationship Id="rId15" Type="http://schemas.openxmlformats.org/officeDocument/2006/relationships/hyperlink" Target="../../../AppData/AppData/Roaming/Microsoft/AppData/Roaming/Microsoft/Excel/ASL/AppData/Local/Microsoft/Windows/Temporary%20Internet%20Files/Content.IE5/G9DJZQUX/AH%20&amp;%20Hasbro-MMP/Action%20Pack/MMP%20AP4.PDF" TargetMode="External"/><Relationship Id="rId318" Type="http://schemas.openxmlformats.org/officeDocument/2006/relationships/hyperlink" Target="../../../AppData/AppData/Roaming/Microsoft/AppData/Roaming/Microsoft/Excel/ASL/AppData/Local/Microsoft/Windows/Temporary%20Internet%20Files/Content.IE5/G9DJZQUX/Wargamer/WG2-08.PDF" TargetMode="External"/><Relationship Id="rId525" Type="http://schemas.openxmlformats.org/officeDocument/2006/relationships/hyperlink" Target="../../../AppData/AppData/Roaming/Microsoft/AppData/Roaming/Microsoft/Excel/ASL/AppData/Roaming/Microsoft/AppData/Local/Microsoft/Windows/Temporary%20Internet%20Files/Content.IE5/G9DJZQUX/Tactiques/TAC-70.pdf" TargetMode="External"/><Relationship Id="rId732" Type="http://schemas.openxmlformats.org/officeDocument/2006/relationships/hyperlink" Target="../../../AppData/AppData/Roaming/Microsoft/AppData/Roaming/Microsoft/Excel/ASL/AppData/Roaming/Microsoft/AppData/Roaming/Microsoft/Excel/Critical%20Hit/CH%20Euro-Pack/CH%20ASLN-08.PDF" TargetMode="External"/><Relationship Id="rId1155" Type="http://schemas.openxmlformats.org/officeDocument/2006/relationships/hyperlink" Target="../../../AppData/AppData/Roaming/Microsoft/AppData/Roaming/Microsoft/Excel/ASL/AppData/Roaming/Microsoft/AppData/Roaming/Microsoft/Excel/Critical%20Hit/Retro%20Pak/CH%20RetroPak-015.pdf" TargetMode="External"/><Relationship Id="rId1362" Type="http://schemas.openxmlformats.org/officeDocument/2006/relationships/hyperlink" Target="../../../AppData/AppData/Roaming/Microsoft/AppData/Roaming/Microsoft/Excel/ASL/AppData/Roaming/Microsoft/AppData/Roaming/Microsoft/Excel/Friendly%20Fire/FrF030.PDF" TargetMode="External"/><Relationship Id="rId99" Type="http://schemas.openxmlformats.org/officeDocument/2006/relationships/hyperlink" Target="../../../AppData/AppData/Roaming/Microsoft/AppData/Roaming/Microsoft/Excel/ASL/AppData/Local/Microsoft/Windows/Temporary%20Internet%20Files/Content.IE5/G9DJZQUX/Sherry%20Ent/Schwerpunkt/SP02v2.PDF" TargetMode="External"/><Relationship Id="rId164" Type="http://schemas.openxmlformats.org/officeDocument/2006/relationships/hyperlink" Target="../../../AppData/AppData/Roaming/Microsoft/AppData/Roaming/Microsoft/Excel/ASL/AppData/Local/Microsoft/Windows/Temporary%20Internet%20Files/Content.IE5/G9DJZQUX/Vae%20Victis/VV28_md.PDF" TargetMode="External"/><Relationship Id="rId371" Type="http://schemas.openxmlformats.org/officeDocument/2006/relationships/hyperlink" Target="../../../AppData/AppData/Roaming/Microsoft/AppData/Roaming/Microsoft/Excel/ASL/AppData/Local/Microsoft/Windows/Temporary%20Internet%20Files/Content.IE5/G9DJZQUX/Fanatic%20Enterprises/FE-BBB.pdf" TargetMode="External"/><Relationship Id="rId1015" Type="http://schemas.openxmlformats.org/officeDocument/2006/relationships/hyperlink" Target="../../../AppData/AppData/Roaming/Microsoft/AppData/Roaming/Microsoft/Excel/ASL/AppData/Roaming/Microsoft/AppData/Roaming/Microsoft/Excel/Critical%20Hit/EFC/CH%20EFC-10.PDF" TargetMode="External"/><Relationship Id="rId1222" Type="http://schemas.openxmlformats.org/officeDocument/2006/relationships/hyperlink" Target="../../../AppData/AppData/Roaming/Microsoft/AppData/Roaming/Microsoft/Excel/ASL/AppData/Roaming/Microsoft/AppData/Roaming/Microsoft/Excel/Critical%20Hit/BotB/CH%20SFC-04.PDF" TargetMode="External"/><Relationship Id="rId1667" Type="http://schemas.openxmlformats.org/officeDocument/2006/relationships/hyperlink" Target="../../../AppData/AppData/Roaming/Microsoft/AppData/Roaming/Microsoft/Excel/ASL/AppData/Roaming/Microsoft/AppData/Roaming/Microsoft/Excel/Critical%20Hit/Stonne/CH%20GaS14.PDF" TargetMode="External"/><Relationship Id="rId469" Type="http://schemas.openxmlformats.org/officeDocument/2006/relationships/hyperlink" Target="../../../AppData/AppData/Roaming/Microsoft/AppData/Roaming/Microsoft/Excel/ASL/AppData/Local/Microsoft/Windows/Temporary%20Internet%20Files/Content.IE5/G9DJZQUX/Texas%20ASL%20Club/Texas%20ASL%20Dos%20Equis.pdf" TargetMode="External"/><Relationship Id="rId676" Type="http://schemas.openxmlformats.org/officeDocument/2006/relationships/hyperlink" Target="../../../AppData/AppData/Roaming/Microsoft/AppData/Roaming/Microsoft/Excel/ASL/AppData/Roaming/Microsoft/AppData/Roaming/Microsoft/Excel/Le%20Franc-Tireur/LFT%20Mag/FT-001.pdf" TargetMode="External"/><Relationship Id="rId883" Type="http://schemas.openxmlformats.org/officeDocument/2006/relationships/hyperlink" Target="../../../AppData/AppData/Roaming/Microsoft/AppData/Roaming/Microsoft/Excel/ASL/AppData/Roaming/Microsoft/AppData/Roaming/Microsoft/Excel/Critical%20Hit/CH%20Magazine/CH130.PDF" TargetMode="External"/><Relationship Id="rId1099" Type="http://schemas.openxmlformats.org/officeDocument/2006/relationships/hyperlink" Target="../../../AppData/AppData/Roaming/Microsoft/AppData/Roaming/Microsoft/Excel/ASL/AppData/Roaming/Microsoft/AppData/Roaming/Microsoft/Excel/Critical%20Hit/Stonne/CH%20GaS10.PDF" TargetMode="External"/><Relationship Id="rId1527" Type="http://schemas.openxmlformats.org/officeDocument/2006/relationships/hyperlink" Target="../../../AppData/AppData/Roaming/Microsoft/AppData/Roaming/Microsoft/Excel/ASL/AppData/Roaming/Microsoft/AppData/Local/Microsoft/Windows/Temporary%20Internet%20Files/Content.IE5/G9DJZQUX/On%20All%20Fronts/OAF50.PDF" TargetMode="External"/><Relationship Id="rId26" Type="http://schemas.openxmlformats.org/officeDocument/2006/relationships/hyperlink" Target="../../../AppData/AppData/Roaming/Microsoft/AppData/Roaming/Microsoft/Excel/ASL/AppData/Local/Microsoft/Windows/Temporary%20Internet%20Files/Content.IE5/G9DJZQUX/Critical%20Hit/All%20American/CH%20AA1-KB.PDF" TargetMode="External"/><Relationship Id="rId231" Type="http://schemas.openxmlformats.org/officeDocument/2006/relationships/hyperlink" Target="../../../AppData/AppData/Roaming/Microsoft/AppData/Roaming/Microsoft/Excel/ASL/AppData/Local/Microsoft/Windows/Temporary%20Internet%20Files/Content.IE5/G9DJZQUX/ASL%20on%20the%20Internet/ASL_OS.pdf" TargetMode="External"/><Relationship Id="rId329" Type="http://schemas.openxmlformats.org/officeDocument/2006/relationships/hyperlink" Target="../../../AppData/AppData/Roaming/Microsoft/AppData/Roaming/Microsoft/Excel/ASL/AppData/Local/Microsoft/Windows/Temporary%20Internet%20Files/Content.IE5/G9DJZQUX/Break%20Contact/BC%20AA.PDF" TargetMode="External"/><Relationship Id="rId536" Type="http://schemas.openxmlformats.org/officeDocument/2006/relationships/hyperlink" Target="../../../AppData/AppData/Roaming/Microsoft/AppData/Roaming/Microsoft/Excel/ASL/AppData/Roaming/Microsoft/AppData/Local/Microsoft/Windows/Temporary%20Internet%20Files/Content.IE5/G9DJZQUX/Tactiques/Tactiques_7.pdf" TargetMode="External"/><Relationship Id="rId1166" Type="http://schemas.openxmlformats.org/officeDocument/2006/relationships/hyperlink" Target="../../../AppData/AppData/Roaming/Microsoft/AppData/Roaming/Microsoft/Excel/ASL/AppData/Roaming/Microsoft/AppData/Roaming/Microsoft/Excel/Critical%20Hit/RR/CH%20RR-005.pdf" TargetMode="External"/><Relationship Id="rId1373" Type="http://schemas.openxmlformats.org/officeDocument/2006/relationships/hyperlink" Target="../../../AppData/AppData/Roaming/Microsoft/AppData/Roaming/Microsoft/Excel/ASL/AppData/Roaming/Microsoft/AppData/Roaming/Microsoft/Excel/Friendly%20Fire/FrF014.PDF" TargetMode="External"/><Relationship Id="rId175" Type="http://schemas.openxmlformats.org/officeDocument/2006/relationships/hyperlink" Target="../../../AppData/AppData/Roaming/Microsoft/AppData/Roaming/Microsoft/Excel/ASL/AppData/Local/Microsoft/Windows/Temporary%20Internet%20Files/Content.IE5/G9DJZQUX/Vae%20Victis/VV52_lg.PDF" TargetMode="External"/><Relationship Id="rId743" Type="http://schemas.openxmlformats.org/officeDocument/2006/relationships/hyperlink" Target="../../../AppData/AppData/Roaming/Microsoft/AppData/Roaming/Microsoft/Excel/ASL/AppData/Roaming/Microsoft/AppData/Roaming/Microsoft/Excel/Critical%20Hit/Third%20Bridge/CH%20ATB-006.PDF" TargetMode="External"/><Relationship Id="rId950" Type="http://schemas.openxmlformats.org/officeDocument/2006/relationships/hyperlink" Target="../../../AppData/AppData/Roaming/Microsoft/AppData/Roaming/Microsoft/Excel/ASL/AppData/Roaming/Microsoft/AppData/Roaming/Microsoft/Excel/Critical%20Hit/CH%20Magazine/CH7.2%2034(a).PDF" TargetMode="External"/><Relationship Id="rId1026" Type="http://schemas.openxmlformats.org/officeDocument/2006/relationships/hyperlink" Target="../../../AppData/AppData/Roaming/Microsoft/AppData/Roaming/Microsoft/Excel/ASL/AppData/Roaming/Microsoft/AppData/Roaming/Microsoft/Excel/Critical%20Hit/CH%20Euro-Pack/CH%20EP-45.PDF" TargetMode="External"/><Relationship Id="rId1580" Type="http://schemas.openxmlformats.org/officeDocument/2006/relationships/hyperlink" Target="../../../AppData/AppData/Roaming/Microsoft/AppData/Roaming/Microsoft/Excel/ASL/AppData/Roaming/Microsoft/AppData/Local/Microsoft/Windows/Temporary%20Internet%20Files/Content.IE5/ASL%20Zines/OAF/On%20All%20Fronts%20Issue%2090.pdf" TargetMode="External"/><Relationship Id="rId1678" Type="http://schemas.openxmlformats.org/officeDocument/2006/relationships/hyperlink" Target="../../../AppData/AppData/Roaming/Microsoft/AppData/Roaming/Microsoft/Excel/ASL/AppData/Roaming/Microsoft/AppData/Roaming/Microsoft/Excel/Critical%20Hit/Berlin%20Fall%20of%20the%203rd%20Reich/Berlin2/CH-TL014.PDF" TargetMode="External"/><Relationship Id="rId382" Type="http://schemas.openxmlformats.org/officeDocument/2006/relationships/hyperlink" Target="../../../AppData/AppData/Roaming/Microsoft/AppData/Roaming/Microsoft/Excel/ASL/AppData/Local/Microsoft/Windows/Temporary%20Internet%20Files/Content.IE5/G9DJZQUX/AH%20&amp;%20Hasbro-MMP/MMP%20Operations/MMP%20Ops%20Spec%203.PDF" TargetMode="External"/><Relationship Id="rId603" Type="http://schemas.openxmlformats.org/officeDocument/2006/relationships/hyperlink" Target="../../../AppData/AppData/Roaming/Microsoft/AppData/Roaming/Microsoft/Excel/ASL/AppData/Roaming/Microsoft/AppData/Local/Microsoft/Windows/Temporary%20Internet%20Files/Content.IE5/G9DJZQUX/AH%20&amp;%20Hasbro-MMP/The%20General/Gen30-2.PDF" TargetMode="External"/><Relationship Id="rId687" Type="http://schemas.openxmlformats.org/officeDocument/2006/relationships/hyperlink" Target="../../../AppData/AppData/Roaming/Microsoft/AppData/Roaming/Microsoft/Excel/ASL/AppData/Roaming/Microsoft/AppData/Roaming/Microsoft/Excel/Le%20Franc-Tireur/FT%20PP10%20A%20Cab%20for%20Sainte-Anne.pdf" TargetMode="External"/><Relationship Id="rId810" Type="http://schemas.openxmlformats.org/officeDocument/2006/relationships/hyperlink" Target="../../../AppData/AppData/Roaming/Microsoft/AppData/Roaming/Microsoft/Excel/ASL/AppData/Roaming/Microsoft/AppData/Roaming/Microsoft/Excel/Critical%20Hit/CH%20Magazine/CH035.PDF" TargetMode="External"/><Relationship Id="rId908" Type="http://schemas.openxmlformats.org/officeDocument/2006/relationships/hyperlink" Target="../../../AppData/AppData/Roaming/Microsoft/AppData/Roaming/Microsoft/Excel/ASL/AppData/Roaming/Microsoft/AppData/Roaming/Microsoft/Excel/Critical%20Hit/CH%20Magazine/CH158.PDF" TargetMode="External"/><Relationship Id="rId1233" Type="http://schemas.openxmlformats.org/officeDocument/2006/relationships/hyperlink" Target="../../../AppData/AppData/Roaming/Microsoft/AppData/Roaming/Microsoft/Excel/ASL/AppData/Roaming/Microsoft/AppData/Roaming/Microsoft/Excel/Critical%20Hit/TPT/CH%20TPT1-7.PDF" TargetMode="External"/><Relationship Id="rId1440" Type="http://schemas.openxmlformats.org/officeDocument/2006/relationships/hyperlink" Target="../../../AppData/AppData/Roaming/Microsoft/AppData/Roaming/Microsoft/Excel/ASL/AppData/Roaming/Microsoft/AppData/Roaming/Microsoft/Excel/Heat%20of%20Battle/BtB/BtB8.PDF" TargetMode="External"/><Relationship Id="rId1538" Type="http://schemas.openxmlformats.org/officeDocument/2006/relationships/hyperlink" Target="../../../AppData/AppData/Roaming/Microsoft/AppData/Roaming/Microsoft/Excel/ASL/AppData/Roaming/Microsoft/AppData/Local/Microsoft/Windows/Temporary%20Internet%20Files/Content.IE5/ASL%20Zines/OAF/On%20All%20Fronts%20Issue%2042.pdf" TargetMode="External"/><Relationship Id="rId242" Type="http://schemas.openxmlformats.org/officeDocument/2006/relationships/hyperlink" Target="../../../AppData/AppData/Roaming/Microsoft/AppData/Roaming/Microsoft/Excel/ASL/AppData/Local/Microsoft/Windows/Temporary%20Internet%20Files/Content.IE5/G9DJZQUX/AH%20&amp;%20Hasbro-MMP/MMP%20TtT/MMP%20TtT.PDF" TargetMode="External"/><Relationship Id="rId894" Type="http://schemas.openxmlformats.org/officeDocument/2006/relationships/hyperlink" Target="../../../AppData/AppData/Roaming/Microsoft/AppData/Roaming/Microsoft/Excel/ASL/AppData/Roaming/Microsoft/AppData/Roaming/Microsoft/Excel/Critical%20Hit/CH%20Magazine/PBP-20.PDF" TargetMode="External"/><Relationship Id="rId1177" Type="http://schemas.openxmlformats.org/officeDocument/2006/relationships/hyperlink" Target="../../../AppData/AppData/Roaming/Microsoft/AppData/Roaming/Microsoft/Excel/ASL/AppData/Roaming/Microsoft/AppData/Local/Microsoft/Windows/Temporary%20Internet%20Files/Content.IE5/G9DJZQUX/Critical%20Hit/RR/CH-RR2.pdf" TargetMode="External"/><Relationship Id="rId1300" Type="http://schemas.openxmlformats.org/officeDocument/2006/relationships/hyperlink" Target="../../../AppData/AppData/Roaming/Microsoft/AppData/Roaming/Microsoft/Excel/ASL/AppData/Roaming/Microsoft/AppData/Local/Microsoft/Windows/Temporary%20Internet%20Files/Content.IE5/ASL%20Zines/Dagger%20Rout%20Report/Rout%20Report%20Issue%204.3.pdf" TargetMode="External"/><Relationship Id="rId37" Type="http://schemas.openxmlformats.org/officeDocument/2006/relationships/hyperlink" Target="../../../AppData/AppData/Roaming/Microsoft/AppData/Roaming/Microsoft/Excel/ASL/AppData/Local/Microsoft/Windows/Temporary%20Internet%20Files/Content.IE5/G9DJZQUX/AH%20&amp;%20Hasbro-MMP/AH%20DASL/AH%20DASL%20HH.PDF" TargetMode="External"/><Relationship Id="rId102" Type="http://schemas.openxmlformats.org/officeDocument/2006/relationships/hyperlink" Target="../../../AppData/AppData/Roaming/Microsoft/AppData/Roaming/Microsoft/Excel/ASL/AppData/Local/Microsoft/Windows/Temporary%20Internet%20Files/Content.IE5/G9DJZQUX/Sherry%20Ent/Schwerpunkt/SP05.PDF" TargetMode="External"/><Relationship Id="rId547" Type="http://schemas.openxmlformats.org/officeDocument/2006/relationships/hyperlink" Target="../../../AppData/AppData/Roaming/Microsoft/AppData/Roaming/Microsoft/Excel/ASL/AppData/Roaming/Microsoft/AppData/Local/Microsoft/Windows/Temporary%20Internet%20Files/Content.IE5/G9DJZQUX/Tactiques/Tactiques_18.pdf" TargetMode="External"/><Relationship Id="rId754" Type="http://schemas.openxmlformats.org/officeDocument/2006/relationships/hyperlink" Target="../../../AppData/AppData/Roaming/Microsoft/AppData/Roaming/Microsoft/Excel/ASL/AppData/Roaming/Microsoft/AppData/Roaming/Microsoft/Excel/Critical%20Hit/BotBH/CH%20BotBH-005.pdf" TargetMode="External"/><Relationship Id="rId961" Type="http://schemas.openxmlformats.org/officeDocument/2006/relationships/hyperlink" Target="../../../AppData/AppData/Roaming/Microsoft/AppData/Roaming/Microsoft/Excel/ASL/AppData/Roaming/Microsoft/AppData/Roaming/Microsoft/Excel/Critical%20Hit/CH%20Magazine/CH005.pdf" TargetMode="External"/><Relationship Id="rId1384" Type="http://schemas.openxmlformats.org/officeDocument/2006/relationships/hyperlink" Target="../../../AppData/AppData/Roaming/Microsoft/AppData/Roaming/Microsoft/Excel/ASL/AppData/Roaming/Microsoft/AppData/Roaming/Microsoft/Excel/Friendly%20Fire/FrF004.pdf" TargetMode="External"/><Relationship Id="rId1591" Type="http://schemas.openxmlformats.org/officeDocument/2006/relationships/hyperlink" Target="../../../AppData/AppData/Roaming/Microsoft/AppData/Roaming/Microsoft/Excel/ASL/AppData/Roaming/Microsoft/AppData/Local/Microsoft/Windows/Temporary%20Internet%20Files/Content.IE5/ASL%20Zines/OAF/On%20All%20Fronts%20Issue%20106.pdf" TargetMode="External"/><Relationship Id="rId1605" Type="http://schemas.openxmlformats.org/officeDocument/2006/relationships/hyperlink" Target="../../../AppData/AppData/Roaming/Microsoft/AppData/Roaming/Microsoft/Excel/ASL/AppData/Roaming/Microsoft/AppData/Local/Microsoft/Windows/Temporary%20Internet%20Files/Content.IE5/ASL%20Zines/OAF/On%20All%20Fronts%20Issue%20120.pdf" TargetMode="External"/><Relationship Id="rId1689" Type="http://schemas.openxmlformats.org/officeDocument/2006/relationships/hyperlink" Target="mailto:D@" TargetMode="External"/><Relationship Id="rId90"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5.pdf" TargetMode="External"/><Relationship Id="rId186" Type="http://schemas.openxmlformats.org/officeDocument/2006/relationships/hyperlink" Target="../../../AppData/AppData/Roaming/Microsoft/AppData/Roaming/Microsoft/Excel/ASL/AppData/Local/Microsoft/Windows/Temporary%20Internet%20Files/Content.IE5/G9DJZQUX/Vae%20Victis/VV72_lg.PDF" TargetMode="External"/><Relationship Id="rId393" Type="http://schemas.openxmlformats.org/officeDocument/2006/relationships/hyperlink" Target="../../../AppData/AppData/Roaming/Microsoft/AppData/Roaming/Microsoft/Excel/ASL/AppData/Local/Microsoft/Windows/Temporary%20Internet%20Files/Content.IE5/G9DJZQUX/Fanatic%20Enterprises/FE02.pdf" TargetMode="External"/><Relationship Id="rId407" Type="http://schemas.openxmlformats.org/officeDocument/2006/relationships/hyperlink" Target="../../../AppData/AppData/Roaming/Microsoft/AppData/Roaming/Microsoft/Excel/ASL/AppData/Local/Microsoft/Windows/Temporary%20Internet%20Files/Content.IE5/ASL%20Zines/Paddington%20Bears%20ASL%20Club%20Rate%20of%20Fire/PB%20Rate%20of%20Fire%20Issue%2013.pdf" TargetMode="External"/><Relationship Id="rId614" Type="http://schemas.openxmlformats.org/officeDocument/2006/relationships/hyperlink" Target="../../../AppData/AppData/Roaming/Microsoft/AppData/Roaming/Microsoft/Excel/ASL/AppData/Roaming/Microsoft/AppData/Local/Microsoft/Windows/Temporary%20Internet%20Files/Content.IE5/G9DJZQUX/AH%20&amp;%20Hasbro-MMP/The%20General/Gen25-6.PDF" TargetMode="External"/><Relationship Id="rId821" Type="http://schemas.openxmlformats.org/officeDocument/2006/relationships/hyperlink" Target="../../../AppData/AppData/Roaming/Microsoft/AppData/Roaming/Microsoft/Excel/ASL/AppData/Roaming/Microsoft/AppData/Roaming/Microsoft/Excel/Critical%20Hit/CH%20Magazine/CH053.PDF" TargetMode="External"/><Relationship Id="rId1037" Type="http://schemas.openxmlformats.org/officeDocument/2006/relationships/hyperlink" Target="../../../AppData/AppData/Roaming/Microsoft/AppData/Roaming/Microsoft/Excel/ASL/AppData/Roaming/Microsoft/AppData/Roaming/Microsoft/Excel/Critical%20Hit/CH%20Euro-Pack/CH%20EP-021.pdf" TargetMode="External"/><Relationship Id="rId1244" Type="http://schemas.openxmlformats.org/officeDocument/2006/relationships/hyperlink" Target="../../../AppData/AppData/Roaming/Microsoft/AppData/Roaming/Microsoft/Excel/ASL/AppData/Roaming/Microsoft/AppData/Local/Microsoft/Windows/Temporary%20Internet%20Files/Content.IE5/G9DJZQUX/Critical%20Hit/UV/CH%20UV.PDF" TargetMode="External"/><Relationship Id="rId1451" Type="http://schemas.openxmlformats.org/officeDocument/2006/relationships/hyperlink" Target="../../../AppData/AppData/Roaming/Microsoft/AppData/Roaming/Microsoft/Excel/ASL/AppData/Roaming/Microsoft/AppData/Local/Microsoft/Windows/Temporary%20Internet%20Files/Content.IE5/G9DJZQUX/Casus%20Belli/CBH13.PDF" TargetMode="External"/><Relationship Id="rId253" Type="http://schemas.openxmlformats.org/officeDocument/2006/relationships/hyperlink" Target="../../../AppData/AppData/Roaming/Microsoft/AppData/Roaming/Microsoft/Excel/ASL/AppData/Local/Microsoft/Windows/Temporary%20Internet%20Files/Content.IE5/G9DJZQUX/ALEA/alea18.PDF" TargetMode="External"/><Relationship Id="rId460" Type="http://schemas.openxmlformats.org/officeDocument/2006/relationships/hyperlink" Target="../../../AppData/AppData/Roaming/Microsoft/AppData/Roaming/Microsoft/Excel/ASL/AppData/Local/Microsoft/Windows/Temporary%20Internet%20Files/Content.IE5/G9DJZQUX/Critical%20Hit/BotB/CH-BotB1.pdf" TargetMode="External"/><Relationship Id="rId698" Type="http://schemas.openxmlformats.org/officeDocument/2006/relationships/hyperlink" Target="../../../AppData/AppData/Roaming/Microsoft/AppData/Roaming/Microsoft/Excel/ASL/AppData/Roaming/Microsoft/AppData/Local/Microsoft/Windows/Temporary%20Internet%20Files/Content.IE5/G9DJZQUX/Le%20Franc-Tireur/LFT%20Mag/LFT03.PDF" TargetMode="External"/><Relationship Id="rId919" Type="http://schemas.openxmlformats.org/officeDocument/2006/relationships/hyperlink" Target="../../../AppData/AppData/Roaming/Microsoft/AppData/Roaming/Microsoft/Excel/ASL/AppData/Roaming/Microsoft/AppData/Roaming/Microsoft/Excel/Critical%20Hit/CH%20Magazine/CH141.PDF" TargetMode="External"/><Relationship Id="rId1090" Type="http://schemas.openxmlformats.org/officeDocument/2006/relationships/hyperlink" Target="../../../AppData/AppData/Roaming/Microsoft/AppData/Roaming/Microsoft/Excel/ASL/AppData/Roaming/Microsoft/AppData/Roaming/Microsoft/Excel/Critical%20Hit/Stonne/CH%20GaS-CG2.PDF" TargetMode="External"/><Relationship Id="rId1104" Type="http://schemas.openxmlformats.org/officeDocument/2006/relationships/hyperlink" Target="../../../AppData/AppData/Roaming/Microsoft/AppData/Roaming/Microsoft/Excel/ASL/AppData/Roaming/Microsoft/AppData/Roaming/Microsoft/Excel/Critical%20Hit/Stonne/CH%20GaS15.PDF" TargetMode="External"/><Relationship Id="rId1311" Type="http://schemas.openxmlformats.org/officeDocument/2006/relationships/hyperlink" Target="../../../AppData/AppData/Roaming/Microsoft/AppData/Roaming/Microsoft/Excel/ASL/AppData/Roaming/Microsoft/AppData/Roaming/Microsoft/Excel/ELR/ELR%20SON-8.PDF" TargetMode="External"/><Relationship Id="rId1549" Type="http://schemas.openxmlformats.org/officeDocument/2006/relationships/hyperlink" Target="../../../AppData/AppData/Roaming/Microsoft/AppData/Roaming/Microsoft/Excel/ASL/AppData/Roaming/Microsoft/AppData/Local/Microsoft/Windows/Temporary%20Internet%20Files/Content.IE5/ASL%20Zines/OAF/On%20All%20Fronts%20Issue%2051.pdf" TargetMode="External"/><Relationship Id="rId48" Type="http://schemas.openxmlformats.org/officeDocument/2006/relationships/hyperlink" Target="../../../AppData/AppData/Roaming/Microsoft/AppData/Roaming/Microsoft/Excel/ASL/AppData/Local/Microsoft/Windows/Temporary%20Internet%20Files/Content.IE5/G9DJZQUX/Lone%20Canuck/Battle%20of%20the%20Hedgerows/BotH.PDF" TargetMode="External"/><Relationship Id="rId113" Type="http://schemas.openxmlformats.org/officeDocument/2006/relationships/hyperlink" Target="../../../AppData/AppData/Roaming/Microsoft/AppData/Roaming/Microsoft/Excel/ASL/AppData/Local/Microsoft/Windows/Temporary%20Internet%20Files/Content.IE5/ASL%20Zines/Silicon%20Valley%20ASL%20Club%20Point%20Blank/Point%20Blank!%20Issue%202.1.pdf" TargetMode="External"/><Relationship Id="rId320" Type="http://schemas.openxmlformats.org/officeDocument/2006/relationships/hyperlink" Target="../../../AppData/AppData/Roaming/Microsoft/AppData/Roaming/Microsoft/Excel/ASL/AppData/Local/Microsoft/Windows/Temporary%20Internet%20Files/Content.IE5/ASL%20Zines/Wargamer/Wargamer%20Issue%202.9.PDF" TargetMode="External"/><Relationship Id="rId558" Type="http://schemas.openxmlformats.org/officeDocument/2006/relationships/hyperlink" Target="../../../AppData/AppData/Roaming/Microsoft/AppData/Roaming/Microsoft/Excel/ASL/AppData/Roaming/Microsoft/AppData/Local/Microsoft/Windows/Temporary%20Internet%20Files/Content.IE5/G9DJZQUX/Tactiques/Tactiques_31.pdf" TargetMode="External"/><Relationship Id="rId765" Type="http://schemas.openxmlformats.org/officeDocument/2006/relationships/hyperlink" Target="../../../AppData/AppData/Roaming/Microsoft/AppData/Roaming/Microsoft/Excel/ASL/AppData/Roaming/Microsoft/AppData/Roaming/Microsoft/Excel/Critical%20Hit/BdF/CH%20BdF-006.pdf" TargetMode="External"/><Relationship Id="rId972" Type="http://schemas.openxmlformats.org/officeDocument/2006/relationships/hyperlink" Target="../../../AppData/AppData/Roaming/Microsoft/AppData/Roaming/Microsoft/Excel/ASL/AppData/Roaming/Microsoft/AppData/Local/Microsoft/Windows/Temporary%20Internet%20Files/Content.IE5/G9DJZQUX/Critical%20Hit/CH%20Magazine/CH1.PDF" TargetMode="External"/><Relationship Id="rId1188" Type="http://schemas.openxmlformats.org/officeDocument/2006/relationships/hyperlink" Target="../../../AppData/AppData/Roaming/Microsoft/AppData/Roaming/Microsoft/Excel/ASL/AppData/Roaming/Microsoft/AppData/Roaming/Microsoft/Excel/Critical%20Hit/Scrougin/CH%20ASLNS-40.PDF" TargetMode="External"/><Relationship Id="rId1395" Type="http://schemas.openxmlformats.org/officeDocument/2006/relationships/hyperlink" Target="../../../AppData/AppData/Roaming/Microsoft/AppData/Roaming/Microsoft/Excel/ASL/AppData/Roaming/Microsoft/AppData/Roaming/Microsoft/Excel/Friendly%20Fire/FrF060.PDF" TargetMode="External"/><Relationship Id="rId1409" Type="http://schemas.openxmlformats.org/officeDocument/2006/relationships/hyperlink" Target="../../../AppData/AppData/Roaming/Microsoft/AppData/Roaming/Microsoft/Excel/ASL/AppData/Roaming/Microsoft/AppData/Roaming/Microsoft/Excel/ASL%20on%20the%20Internet/JF7.pdf" TargetMode="External"/><Relationship Id="rId1616" Type="http://schemas.openxmlformats.org/officeDocument/2006/relationships/hyperlink" Target="../../../AppData/AppData/Roaming/Microsoft/AppData/Roaming/Microsoft/Excel/ASL/AppData/Roaming/Microsoft/AppData/Local/Microsoft/Windows/Temporary%20Internet%20Files/Content.IE5/ASL%20Zines/OAF/Playtesters%20Journal%20Issue%208.pdf" TargetMode="External"/><Relationship Id="rId197" Type="http://schemas.openxmlformats.org/officeDocument/2006/relationships/hyperlink" Target="../../../AppData/AppData/Roaming/Microsoft/AppData/Roaming/Microsoft/Excel/ASL/AppData/Local/Microsoft/Windows/Temporary%20Internet%20Files/Content.IE5/G9DJZQUX/Journal%20du%20Stratege/jds67-68.PDF" TargetMode="External"/><Relationship Id="rId418" Type="http://schemas.openxmlformats.org/officeDocument/2006/relationships/hyperlink" Target="../../../AppData/AppData/Roaming/Microsoft/AppData/Roaming/Microsoft/Excel/ASL/AppData/Local/Microsoft/Windows/Temporary%20Internet%20Files/Content.IE5/G9DJZQUX/Kansas%20City%20Irregulars/KCI%20MM11.pdf" TargetMode="External"/><Relationship Id="rId625" Type="http://schemas.openxmlformats.org/officeDocument/2006/relationships/hyperlink" Target="../../../AppData/AppData/Roaming/Microsoft/AppData/Roaming/Microsoft/Excel/ASL/AppData/Roaming/Microsoft/AppData/Local/Microsoft/Windows/Temporary%20Internet%20Files/Content.IE5/G9DJZQUX/AH%20&amp;%20Hasbro-MMP/The%20General/Gen31-3.PDF" TargetMode="External"/><Relationship Id="rId832" Type="http://schemas.openxmlformats.org/officeDocument/2006/relationships/hyperlink" Target="../../../AppData/AppData/Roaming/Microsoft/AppData/Roaming/Microsoft/Excel/ASL/AppData/Roaming/Microsoft/AppData/Roaming/Microsoft/Excel/Critical%20Hit/CH%20Magazine/PB-CH-B.PDF" TargetMode="External"/><Relationship Id="rId1048" Type="http://schemas.openxmlformats.org/officeDocument/2006/relationships/hyperlink" Target="../../../AppData/AppData/Roaming/Microsoft/AppData/Roaming/Microsoft/Excel/ASL/AppData/Roaming/Microsoft/AppData/Local/Microsoft/Windows/Temporary%20Internet%20Files/Content.IE5/G9DJZQUX/Critical%20Hit/CH%20DTW/CH%20DTW.PDF" TargetMode="External"/><Relationship Id="rId1255" Type="http://schemas.openxmlformats.org/officeDocument/2006/relationships/hyperlink" Target="../../../AppData/AppData/Roaming/Microsoft/AppData/Roaming/Microsoft/Excel/ASL/AppData/Roaming/Microsoft/AppData/Local/Microsoft/Windows/Temporary%20Internet%20Files/Content.IE5/G9DJZQUX/Critical%20Hit/WC/CH%20WC.pdf" TargetMode="External"/><Relationship Id="rId1462" Type="http://schemas.openxmlformats.org/officeDocument/2006/relationships/hyperlink" Target="../../../AppData/AppData/Roaming/Microsoft/AppData/Roaming/Microsoft/Excel/ASL/AppData/Roaming/Microsoft/AppData/Local/Microsoft/Windows/Temporary%20Internet%20Files/Content.IE5/G9DJZQUX/Heat%20of%20Battle/BRV/HoB%20BRV.PDF" TargetMode="External"/><Relationship Id="rId264" Type="http://schemas.openxmlformats.org/officeDocument/2006/relationships/hyperlink" Target="../../../AppData/AppData/Roaming/Microsoft/AppData/Roaming/Microsoft/Excel/ASL/AppData/Local/Microsoft/Windows/Temporary%20Internet%20Files/Content.IE5/G9DJZQUX/Critical%20Hit/CH%20SS102.PDF" TargetMode="External"/><Relationship Id="rId471" Type="http://schemas.openxmlformats.org/officeDocument/2006/relationships/hyperlink" Target="../../../AppData/AppData/Roaming/Microsoft/AppData/Roaming/Microsoft/Excel/ASL/AppData/Local/Microsoft/Windows/Temporary%20Internet%20Files/Content.IE5/G9DJZQUX/Kinetic%20Energy/March%20Madness/KE%20MM99%20BRV.pdf" TargetMode="External"/><Relationship Id="rId1115" Type="http://schemas.openxmlformats.org/officeDocument/2006/relationships/hyperlink" Target="../../../AppData/AppData/Roaming/Microsoft/AppData/Roaming/Microsoft/Excel/ASL/AppData/Roaming/Microsoft/AppData/Roaming/Microsoft/Excel/Critical%20Hit/Leatherneck/CH%20LN-04.PDF" TargetMode="External"/><Relationship Id="rId1322" Type="http://schemas.openxmlformats.org/officeDocument/2006/relationships/hyperlink" Target="../../../AppData/AppData/Roaming/Microsoft/AppData/Roaming/Microsoft/Excel/ASL/AppData/Roaming/Microsoft/AppData/Roaming/Microsoft/Excel/Fanatic%20Enterprises/FE172.pdf" TargetMode="External"/><Relationship Id="rId59" Type="http://schemas.openxmlformats.org/officeDocument/2006/relationships/hyperlink" Target="../../../AppData/AppData/Roaming/Microsoft/AppData/Roaming/Microsoft/Excel/ASL/AppData/Local/Microsoft/Windows/Temporary%20Internet%20Files/Content.IE5/G9DJZQUX/AH%20&amp;%20Hasbro-MMP/MMP%20Journals/ASL%20J4.PDF" TargetMode="External"/><Relationship Id="rId124" Type="http://schemas.openxmlformats.org/officeDocument/2006/relationships/hyperlink" Target="../../../AppData/AppData/Roaming/Microsoft/AppData/Roaming/Microsoft/Excel/ASL/AppData/Local/Microsoft/Windows/Temporary%20Internet%20Files/Content.IE5/G9DJZQUX/Le%20Franc-Tireur/ProvPac.pdf" TargetMode="External"/><Relationship Id="rId569" Type="http://schemas.openxmlformats.org/officeDocument/2006/relationships/hyperlink" Target="../../../AppData/AppData/Roaming/Microsoft/AppData/Roaming/Microsoft/Excel/ASL/AppData/Roaming/Microsoft/AppData/Local/Microsoft/Windows/Temporary%20Internet%20Files/Content.IE5/G9DJZQUX/Tactiques/TAC-3.pdf" TargetMode="External"/><Relationship Id="rId776" Type="http://schemas.openxmlformats.org/officeDocument/2006/relationships/hyperlink" Target="../../../AppData/AppData/Roaming/Microsoft/AppData/Roaming/Microsoft/Excel/ASL/AppData/Roaming/Microsoft/AppData/Roaming/Microsoft/Excel/Critical%20Hit/CH%20Magazine/CH004v0.PDF" TargetMode="External"/><Relationship Id="rId983" Type="http://schemas.openxmlformats.org/officeDocument/2006/relationships/hyperlink" Target="../../../AppData/AppData/Roaming/Microsoft/AppData/Roaming/Microsoft/Excel/ASL/AppData/Roaming/Microsoft/AppData/Local/Microsoft/Windows/Temporary%20Internet%20Files/Content.IE5/G9DJZQUX/Critical%20Hit/CH%20Magazine/CH%207.2.PDF" TargetMode="External"/><Relationship Id="rId1199" Type="http://schemas.openxmlformats.org/officeDocument/2006/relationships/hyperlink" Target="../../../AppData/AppData/Roaming/Microsoft/AppData/Roaming/Microsoft/Excel/ASL/AppData/Roaming/Microsoft/AppData/Roaming/Microsoft/Excel/Critical%20Hit/CH%20Magazine/CH089.PDF" TargetMode="External"/><Relationship Id="rId1627"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331" Type="http://schemas.openxmlformats.org/officeDocument/2006/relationships/hyperlink" Target="../../../AppData/AppData/Roaming/Microsoft/AppData/Roaming/Microsoft/Excel/ASL/AppData/Local/Microsoft/Windows/Temporary%20Internet%20Files/Content.IE5/G9DJZQUX/AH%20&amp;%20Hasbro-MMP/WO/MMP%20WO01.pdf" TargetMode="External"/><Relationship Id="rId429" Type="http://schemas.openxmlformats.org/officeDocument/2006/relationships/hyperlink" Target="../../../AppData/AppData/Roaming/Microsoft/AppData/Roaming/Microsoft/Excel/ASL/AppData/Local/Microsoft/Windows/Temporary%20Internet%20Files/Content.IE5/G9DJZQUX/Desperation%20Morale/SDG.PDF" TargetMode="External"/><Relationship Id="rId636" Type="http://schemas.openxmlformats.org/officeDocument/2006/relationships/hyperlink" Target="../../../AppData/AppData/Roaming/Microsoft/AppData/Roaming/Microsoft/Excel/ASL/AppData/Roaming/Microsoft/AppData/Local/Microsoft/Windows/Temporary%20Internet%20Files/Content.IE5/G9DJZQUX/AH%20&amp;%20Hasbro-MMP/The%20General/Gen27-2.PDF" TargetMode="External"/><Relationship Id="rId1059" Type="http://schemas.openxmlformats.org/officeDocument/2006/relationships/hyperlink" Target="../../../AppData/AppData/Roaming/Microsoft/AppData/Roaming/Microsoft/Excel/ASL/AppData/Roaming/Microsoft/AppData/Roaming/Microsoft/Excel/Critical%20Hit/Gembloux/CH%20GTF-08.PDF" TargetMode="External"/><Relationship Id="rId1266" Type="http://schemas.openxmlformats.org/officeDocument/2006/relationships/hyperlink" Target="../../../AppData/AppData/Roaming/Microsoft/AppData/Roaming/Microsoft/Excel/ASL/AppData/Roaming/Microsoft/AppData/Roaming/Microsoft/Excel/Dagger%20Rout%20Report/Rout%20Report%20M-002.pdf" TargetMode="External"/><Relationship Id="rId1473" Type="http://schemas.openxmlformats.org/officeDocument/2006/relationships/hyperlink" Target="../../../AppData/AppData/Roaming/Microsoft/AppData/Roaming/Microsoft/Excel/ASL/AppData/Roaming/Microsoft/AppData/Roaming/Microsoft/Excel/Heat%20of%20Battle/TT/HoB%20TT-12.PDF" TargetMode="External"/><Relationship Id="rId843" Type="http://schemas.openxmlformats.org/officeDocument/2006/relationships/hyperlink" Target="../../../AppData/AppData/Roaming/Microsoft/AppData/Roaming/Microsoft/Excel/ASL/AppData/Roaming/Microsoft/AppData/Roaming/Microsoft/Excel/Critical%20Hit/CH%20Magazine/CH041.PDF" TargetMode="External"/><Relationship Id="rId1126" Type="http://schemas.openxmlformats.org/officeDocument/2006/relationships/hyperlink" Target="../../../AppData/AppData/Roaming/Microsoft/AppData/Roaming/Microsoft/Excel/ASL/AppData/Roaming/Microsoft/AppData/Roaming/Microsoft/Excel/Critical%20Hit/CH%20On%20All%20Fronts/CH%20OAF-10.PDF" TargetMode="External"/><Relationship Id="rId1680" Type="http://schemas.openxmlformats.org/officeDocument/2006/relationships/hyperlink" Target="../../../AppData/AppData/Roaming/Microsoft/AppData/Roaming/Microsoft/Excel/ASL/AppData/Roaming/Microsoft/AppData/Roaming/Microsoft/Excel/Critical%20Hit/Berlin%20Fall%20of%20the%203rd%20Reich/Berlin2/CH-TL008.PDF" TargetMode="External"/><Relationship Id="rId275" Type="http://schemas.openxmlformats.org/officeDocument/2006/relationships/hyperlink" Target="../../../AppData/AppData/Roaming/Microsoft/AppData/Roaming/Microsoft/Excel/ASL/AppData/Local/Microsoft/Windows/Temporary%20Internet%20Files/Content.IE5/G9DJZQUX/Swed%20Vol/SV12.5.PDF" TargetMode="External"/><Relationship Id="rId482"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703" Type="http://schemas.openxmlformats.org/officeDocument/2006/relationships/hyperlink" Target="../../../AppData/AppData/Roaming/Microsoft/AppData/Roaming/Microsoft/Excel/ASL/AppData/Roaming/Microsoft/AppData/Roaming/Microsoft/Excel/ASL%20on%20the%20Internet/Costal%20Fortress%20Gaming%20Group/CFGG%20BK2.3%20Bicske%20Brawl%20-%20CH166.pdf" TargetMode="External"/><Relationship Id="rId910" Type="http://schemas.openxmlformats.org/officeDocument/2006/relationships/hyperlink" Target="../../../AppData/AppData/Roaming/Microsoft/AppData/Roaming/Microsoft/Excel/ASL/AppData/Roaming/Microsoft/AppData/Roaming/Microsoft/Excel/Critical%20Hit/CH%20Magazine/CH160.PDF" TargetMode="External"/><Relationship Id="rId1333" Type="http://schemas.openxmlformats.org/officeDocument/2006/relationships/hyperlink" Target="../../../AppData/AppData/Roaming/Microsoft/AppData/Roaming/Microsoft/Excel/ASL/AppData/Roaming/Microsoft/AppData/Roaming/Microsoft/Excel/ASLUG/ASLUG%2020.PDF" TargetMode="External"/><Relationship Id="rId1540" Type="http://schemas.openxmlformats.org/officeDocument/2006/relationships/hyperlink" Target="../../../AppData/AppData/Roaming/Microsoft/AppData/Roaming/Microsoft/Excel/ASL/AppData/Roaming/Microsoft/AppData/Local/Microsoft/Windows/Temporary%20Internet%20Files/Content.IE5/ASL%20Zines/OAF/On%20All%20Fronts%20Issue%2044.pdf" TargetMode="External"/><Relationship Id="rId1638" Type="http://schemas.openxmlformats.org/officeDocument/2006/relationships/hyperlink" Target="../../../AppData/AppData/Roaming/Microsoft/AppData/Roaming/Microsoft/Excel/ASL/AppData/Roaming/Microsoft/AppData/Roaming/Microsoft/Excel/Tactiques/Tactiques%20PBDYO%20v1.pdf" TargetMode="External"/><Relationship Id="rId135" Type="http://schemas.openxmlformats.org/officeDocument/2006/relationships/hyperlink" Target="../../../AppData/AppData/Roaming/Microsoft/AppData/Roaming/Microsoft/Excel/ASL/AppData/Local/Microsoft/Windows/Temporary%20Internet%20Files/Content.IE5/G9DJZQUX/ASL%20on%20the%20Internet/SL-CoI.PDF" TargetMode="External"/><Relationship Id="rId342" Type="http://schemas.openxmlformats.org/officeDocument/2006/relationships/hyperlink" Target="../../../AppData/AppData/Roaming/Microsoft/AppData/Roaming/Microsoft/Excel/ASL/AppData/Local/Microsoft/Windows/Temporary%20Internet%20Files/Content.IE5/G9DJZQUX/ASL%20on%20the%20Internet/GS%20MWT/MwT3-04v2.pdf" TargetMode="External"/><Relationship Id="rId787" Type="http://schemas.openxmlformats.org/officeDocument/2006/relationships/hyperlink" Target="../../../AppData/AppData/Roaming/Microsoft/AppData/Roaming/Microsoft/Excel/ASL/AppData/Roaming/Microsoft/AppData/Roaming/Microsoft/Excel/Critical%20Hit/CH%20Magazine/CH012v0.PDF" TargetMode="External"/><Relationship Id="rId994" Type="http://schemas.openxmlformats.org/officeDocument/2006/relationships/hyperlink" Target="../../../AppData/AppData/Roaming/Microsoft/AppData/Roaming/Microsoft/Excel/ASL/AppData/Roaming/Microsoft/AppData/Local/Microsoft/Windows/Temporary%20Internet%20Files/Content.IE5/G9DJZQUX/Critical%20Hit/CH%20Magazine/CH7.3.pdf" TargetMode="External"/><Relationship Id="rId1400" Type="http://schemas.openxmlformats.org/officeDocument/2006/relationships/hyperlink" Target="../../../AppData/AppData/Roaming/Microsoft/AppData/Roaming/Microsoft/Excel/ASL/AppData/Roaming/Microsoft/AppData/Roaming/Microsoft/Excel/Front%20Line/BdF-5.PDF" TargetMode="External"/><Relationship Id="rId202" Type="http://schemas.openxmlformats.org/officeDocument/2006/relationships/hyperlink" Target="../../../AppData/AppData/Roaming/Microsoft/AppData/Roaming/Microsoft/Excel/ASL/AppData/Local/Microsoft/Windows/Temporary%20Internet%20Files/Content.IE5/G9DJZQUX/ASL%20on%20the%20Internet/Single%20Man%20Publishing/SMP%20MW%20SSR.pdf" TargetMode="External"/><Relationship Id="rId647" Type="http://schemas.openxmlformats.org/officeDocument/2006/relationships/hyperlink" Target="../../../AppData/AppData/Roaming/Microsoft/AppData/Roaming/Microsoft/Excel/ASL/AppData/Roaming/Microsoft/AppData/Local/Microsoft/Windows/Temporary%20Internet%20Files/Content.IE5/G9DJZQUX/Misc/Southern%20Cross.pdf" TargetMode="External"/><Relationship Id="rId854" Type="http://schemas.openxmlformats.org/officeDocument/2006/relationships/hyperlink" Target="../../../AppData/AppData/Roaming/Microsoft/AppData/Roaming/Microsoft/Excel/ASL/AppData/Roaming/Microsoft/AppData/Roaming/Microsoft/Excel/Critical%20Hit/CH%20Magazine/CH050.PDF" TargetMode="External"/><Relationship Id="rId1277" Type="http://schemas.openxmlformats.org/officeDocument/2006/relationships/hyperlink" Target="../../../AppData/AppData/Roaming/Microsoft/AppData/Roaming/Microsoft/Excel/ASL/AppData/Roaming/Microsoft/AppData/Roaming/Microsoft/Excel/Dagger%20Rout%20Report/Rout%20Report%20X-006.pdf" TargetMode="External"/><Relationship Id="rId1484" Type="http://schemas.openxmlformats.org/officeDocument/2006/relationships/hyperlink" Target="../../../AppData/AppData/Roaming/Microsoft/AppData/Roaming/Microsoft/Excel/ASL/AppData/Roaming/Microsoft/AppData/Roaming/Microsoft/Excel/Heat%20of%20Battle/SS/HOB%20NQNG-01.pdf" TargetMode="External"/><Relationship Id="rId1691" Type="http://schemas.openxmlformats.org/officeDocument/2006/relationships/hyperlink" Target="../../../AppData/AppData/Roaming/Microsoft/AppData/Roaming/Microsoft/Excel/ASL/AppData/Local/Microsoft/Windows/Temporary%20Internet%20Files/Content.IE5/G9DJZQUX/Vae%20Victis/VV09_md.PDF" TargetMode="External"/><Relationship Id="rId1705" Type="http://schemas.openxmlformats.org/officeDocument/2006/relationships/hyperlink" Target="../../../AppData/AppData/Roaming/Microsoft/AppData/Roaming/Microsoft/Excel/ASL/AppData/Roaming/Microsoft/AppData/Roaming/Microsoft/Excel/Lone%20Canuck/Leibstandarte/LSSAH5.PDF" TargetMode="External"/><Relationship Id="rId286" Type="http://schemas.openxmlformats.org/officeDocument/2006/relationships/hyperlink" Target="../../../AppData/AppData/Roaming/Microsoft/AppData/Roaming/Microsoft/Excel/ASL/AppData/Local/Microsoft/Windows/Temporary%20Internet%20Files/Content.IE5/G9DJZQUX/Vae%20Victis/VV89_lg.PDF" TargetMode="External"/><Relationship Id="rId493" Type="http://schemas.openxmlformats.org/officeDocument/2006/relationships/hyperlink" Target="../../../AppData/AppData/Roaming/Microsoft/AppData/Roaming/Microsoft/Excel/ASL/AppData/Local/Microsoft/Windows/Temporary%20Internet%20Files/Content.IE5/G9DJZQUX/Critical%20Hit/Gembloux/CH%20GTF2.pdf" TargetMode="External"/><Relationship Id="rId507" Type="http://schemas.openxmlformats.org/officeDocument/2006/relationships/hyperlink" Target="../../../AppData/AppData/Roaming/Microsoft/AppData/Roaming/Microsoft/Excel/ASL/AppData/Roaming/Microsoft/AppData/Local/Microsoft/Windows/Temporary%20Internet%20Files/Content.IE5/G9DJZQUX/Tactiques/TAC-53.pdf" TargetMode="External"/><Relationship Id="rId714" Type="http://schemas.openxmlformats.org/officeDocument/2006/relationships/hyperlink" Target="../../../AppData/AppData/Roaming/Microsoft/AppData/Roaming/Microsoft/Excel/ASL/AppData/Roaming/Microsoft/AppData/Roaming/Microsoft/Excel/ASL%20on%20the%20Internet/Costal%20Fortress%20Gaming%20Group/CFGG%20PK40.1%20Bloody%20Hell%20-%20FE49.pdf" TargetMode="External"/><Relationship Id="rId921" Type="http://schemas.openxmlformats.org/officeDocument/2006/relationships/hyperlink" Target="../../../AppData/AppData/Roaming/Microsoft/AppData/Roaming/Microsoft/Excel/ASL/AppData/Roaming/Microsoft/AppData/Roaming/Microsoft/Excel/Critical%20Hit/CH%20Magazine/CH143.PDF" TargetMode="External"/><Relationship Id="rId1137" Type="http://schemas.openxmlformats.org/officeDocument/2006/relationships/hyperlink" Target="../../../AppData/AppData/Roaming/Microsoft/AppData/Roaming/Microsoft/Excel/ASL/AppData/Roaming/Microsoft/AppData/Roaming/Microsoft/Excel/Critical%20Hit/Rout%20Pack/CH%20RP1-5.PDF" TargetMode="External"/><Relationship Id="rId1344" Type="http://schemas.openxmlformats.org/officeDocument/2006/relationships/hyperlink" Target="../../../AppData/AppData/Roaming/Microsoft/AppData/Roaming/Microsoft/Excel/ASL/AppData/Roaming/Microsoft/AppData/Roaming/Microsoft/Excel/ASLUG/ASLUG%2022.PDF" TargetMode="External"/><Relationship Id="rId1551" Type="http://schemas.openxmlformats.org/officeDocument/2006/relationships/hyperlink" Target="../../../AppData/AppData/Roaming/Microsoft/AppData/Roaming/Microsoft/Excel/ASL/AppData/Roaming/Microsoft/AppData/Local/Microsoft/Windows/Temporary%20Internet%20Files/Content.IE5/ASL%20Zines/OAF/On%20All%20Fronts%20Issue%2056.pdf" TargetMode="External"/><Relationship Id="rId50" Type="http://schemas.openxmlformats.org/officeDocument/2006/relationships/hyperlink" Target="../../../AppData/AppData/Roaming/Microsoft/AppData/Roaming/Microsoft/Excel/ASL/AppData/Local/Microsoft/Windows/Temporary%20Internet%20Files/Content.IE5/G9DJZQUX/Lone%20Canuck/Canadians%20in%20Italy/CiI1.PDF" TargetMode="External"/><Relationship Id="rId146" Type="http://schemas.openxmlformats.org/officeDocument/2006/relationships/hyperlink" Target="../../../AppData/AppData/Roaming/Microsoft/AppData/Roaming/Microsoft/Excel/ASL/AppData/Local/Microsoft/Windows/Temporary%20Internet%20Files/Content.IE5/G9DJZQUX/Vae%20Victis/VV10_md.PDF" TargetMode="External"/><Relationship Id="rId353" Type="http://schemas.openxmlformats.org/officeDocument/2006/relationships/hyperlink" Target="../../../AppData/AppData/Roaming/Microsoft/AppData/Roaming/Microsoft/Excel/ASL/AppData/Local/Microsoft/Windows/Temporary%20Internet%20Files/Content.IE5/G9DJZQUX/Vae%20Victis/VV92_lg.PDF" TargetMode="External"/><Relationship Id="rId560" Type="http://schemas.openxmlformats.org/officeDocument/2006/relationships/hyperlink" Target="../../../AppData/AppData/Roaming/Microsoft/AppData/Roaming/Microsoft/Excel/ASL/AppData/Roaming/Microsoft/AppData/Local/Microsoft/Windows/Temporary%20Internet%20Files/Content.IE5/G9DJZQUX/Tactiques/Tactiques_33.pdf" TargetMode="External"/><Relationship Id="rId798" Type="http://schemas.openxmlformats.org/officeDocument/2006/relationships/hyperlink" Target="../../../AppData/AppData/Roaming/Microsoft/AppData/Roaming/Microsoft/Excel/ASL/AppData/Roaming/Microsoft/AppData/Roaming/Microsoft/Excel/Critical%20Hit/CH%20Magazine/CH023v0.PDF" TargetMode="External"/><Relationship Id="rId1190" Type="http://schemas.openxmlformats.org/officeDocument/2006/relationships/hyperlink" Target="../../../AppData/AppData/Roaming/Microsoft/AppData/Roaming/Microsoft/Excel/ASL/AppData/Roaming/Microsoft/AppData/Roaming/Microsoft/Excel/Critical%20Hit/Scrougin/CH%20ASLNS-31.PDF" TargetMode="External"/><Relationship Id="rId1204" Type="http://schemas.openxmlformats.org/officeDocument/2006/relationships/hyperlink" Target="../../../AppData/AppData/Roaming/Microsoft/AppData/Roaming/Microsoft/Excel/ASL/AppData/Roaming/Microsoft/AppData/Roaming/Microsoft/Excel/Critical%20Hit/Berlin%20Fall%20of%20the%203rd%20Reich/Berlin2/CH-TL010.PDF" TargetMode="External"/><Relationship Id="rId1411" Type="http://schemas.openxmlformats.org/officeDocument/2006/relationships/hyperlink" Target="../../../AppData/AppData/Roaming/Microsoft/AppData/Roaming/Microsoft/Excel/ASL/AppData/Roaming/Microsoft/AppData/Roaming/Microsoft/Excel/Front%20Range%20ASL%20Club/FRASL%20JF22d.pdf" TargetMode="External"/><Relationship Id="rId1649" Type="http://schemas.openxmlformats.org/officeDocument/2006/relationships/hyperlink" Target="../../../AppData/AppData/Roaming/Microsoft/AppData/Roaming/Microsoft/Excel/ASL/AppData/Roaming/Microsoft/AppData/Roaming/Microsoft/Excel/Critical%20Hit/Stonne/CH%20GaS04.PDF" TargetMode="External"/><Relationship Id="rId213" Type="http://schemas.openxmlformats.org/officeDocument/2006/relationships/hyperlink" Target="../../../AppData/AppData/Roaming/Microsoft/AppData/Roaming/Microsoft/Excel/ASL/AppData/Local/Microsoft/Windows/Temporary%20Internet%20Files/Content.IE5/G9DJZQUX/AH%20&amp;%20Hasbro-MMP/AH%20Modules/ASL%20Mod-03.PDF" TargetMode="External"/><Relationship Id="rId420" Type="http://schemas.openxmlformats.org/officeDocument/2006/relationships/hyperlink" Target="../../../AppData/AppData/Roaming/Microsoft/AppData/Roaming/Microsoft/Excel/ASL/AppData/Local/Microsoft/Windows/Temporary%20Internet%20Files/Content.IE5/G9DJZQUX/AH%20&amp;%20Hasbro-MMP/Out%20of%20the%20Attic/MMP%20OA2.pdf" TargetMode="External"/><Relationship Id="rId658" Type="http://schemas.openxmlformats.org/officeDocument/2006/relationships/hyperlink" Target="../../../AppData/AppData/Roaming/Microsoft/AppData/Roaming/Microsoft/Excel/ASL/AppData/Roaming/Microsoft/AppData/Local/Microsoft/Windows/Temporary%20Internet%20Files/Content.IE5/G9DJZQUX/CWJ/cwj22.PDF" TargetMode="External"/><Relationship Id="rId865" Type="http://schemas.openxmlformats.org/officeDocument/2006/relationships/hyperlink" Target="../../../AppData/AppData/Roaming/Microsoft/AppData/Roaming/Microsoft/Excel/ASL/AppData/Roaming/Microsoft/AppData/Roaming/Microsoft/Excel/Critical%20Hit/CH%20Magazine/PB-CH-D.PDF" TargetMode="External"/><Relationship Id="rId1050" Type="http://schemas.openxmlformats.org/officeDocument/2006/relationships/hyperlink" Target="../../../AppData/AppData/Roaming/Microsoft/AppData/Roaming/Microsoft/Excel/ASL/AppData/Roaming/Microsoft/AppData/Local/Microsoft/Windows/Temporary%20Internet%20Files/Content.IE5/G9DJZQUX/Critical%20Hit/EFC/CH%20EFC.PDF" TargetMode="External"/><Relationship Id="rId1288" Type="http://schemas.openxmlformats.org/officeDocument/2006/relationships/hyperlink" Target="../../../AppData/AppData/Roaming/Microsoft/AppData/Roaming/Microsoft/Excel/ASL/AppData/Roaming/Microsoft/AppData/Roaming/Microsoft/Excel/Dagger%20Rout%20Report/Rout%20Report%20Z-004.pdf" TargetMode="External"/><Relationship Id="rId1495" Type="http://schemas.openxmlformats.org/officeDocument/2006/relationships/hyperlink" Target="../../../AppData/AppData/Roaming/Microsoft/AppData/Roaming/Microsoft/Excel/ASL/AppData/Roaming/Microsoft/AppData/Roaming/Microsoft/Excel/In%20Contact/IC-004.pdf" TargetMode="External"/><Relationship Id="rId1509" Type="http://schemas.openxmlformats.org/officeDocument/2006/relationships/hyperlink" Target="../../../AppData/AppData/Roaming/Microsoft/AppData/Roaming/Microsoft/Excel/ASL/AppData/Roaming/Microsoft/AppData/Local/Microsoft/Windows/Temporary%20Internet%20Files/Content.IE5/ASL%20Zines/A25.6/A25.6%20Issue%204.pdf" TargetMode="External"/><Relationship Id="rId297" Type="http://schemas.openxmlformats.org/officeDocument/2006/relationships/hyperlink" Target="../../../AppData/AppData/Roaming/Microsoft/AppData/Roaming/Microsoft/Excel/ASL/AppData/Local/Microsoft/Windows/Temporary%20Internet%20Files/Content.IE5/G9DJZQUX/Paddington%20Bears%20Rate%20of%20Fire/RoF-10.PDF" TargetMode="External"/><Relationship Id="rId518" Type="http://schemas.openxmlformats.org/officeDocument/2006/relationships/hyperlink" Target="../../../AppData/AppData/Roaming/Microsoft/AppData/Roaming/Microsoft/Excel/ASL/AppData/Roaming/Microsoft/AppData/Local/Microsoft/Windows/Temporary%20Internet%20Files/Content.IE5/G9DJZQUX/Tactiques/TAC-64.pdf" TargetMode="External"/><Relationship Id="rId725" Type="http://schemas.openxmlformats.org/officeDocument/2006/relationships/hyperlink" Target="../../../AppData/AppData/Roaming/Microsoft/AppData/Roaming/Microsoft/Excel/ASL/AppData/Roaming/Microsoft/AppData/Roaming/Microsoft/Excel/Critical%20Hit/Airborne%20Stand/CH%20ABS-06.PDF" TargetMode="External"/><Relationship Id="rId932" Type="http://schemas.openxmlformats.org/officeDocument/2006/relationships/hyperlink" Target="../../../AppData/AppData/Roaming/Microsoft/AppData/Roaming/Microsoft/Excel/ASL/AppData/Roaming/Microsoft/AppData/Roaming/Microsoft/Excel/Critical%20Hit/CH%20Magazine/CH162.PDF" TargetMode="External"/><Relationship Id="rId1148" Type="http://schemas.openxmlformats.org/officeDocument/2006/relationships/hyperlink" Target="../../../AppData/AppData/Roaming/Microsoft/AppData/Roaming/Microsoft/Excel/ASL/AppData/Roaming/Microsoft/AppData/Roaming/Microsoft/Excel/Critical%20Hit/Retro%20Pak/CH%20Retro-08.PDF" TargetMode="External"/><Relationship Id="rId1355" Type="http://schemas.openxmlformats.org/officeDocument/2006/relationships/hyperlink" Target="../../../AppData/AppData/Roaming/Microsoft/AppData/Roaming/Microsoft/Excel/ASL/AppData/Roaming/Microsoft/AppData/Local/Microsoft/Windows/Temporary%20Internet%20Files/Content.IE5/ASL%20Zines/ASLUG/ASLUG%20Issue-006.pdf" TargetMode="External"/><Relationship Id="rId1562" Type="http://schemas.openxmlformats.org/officeDocument/2006/relationships/hyperlink" Target="../../../AppData/AppData/Roaming/Microsoft/AppData/Roaming/Microsoft/Excel/ASL/AppData/Roaming/Microsoft/AppData/Local/Microsoft/Windows/Temporary%20Internet%20Files/Content.IE5/ASL%20Zines/OAF/On%20All%20Fronts%20Issue%2070.pdf" TargetMode="External"/><Relationship Id="rId157" Type="http://schemas.openxmlformats.org/officeDocument/2006/relationships/hyperlink" Target="../../../AppData/AppData/Roaming/Microsoft/AppData/Roaming/Microsoft/Excel/ASL/AppData/Local/Microsoft/Windows/Temporary%20Internet%20Files/Content.IE5/G9DJZQUX/Vae%20Victis/VV21_md.PDF" TargetMode="External"/><Relationship Id="rId364" Type="http://schemas.openxmlformats.org/officeDocument/2006/relationships/hyperlink" Target="../../../AppData/AppData/Roaming/Microsoft/AppData/Roaming/Microsoft/Excel/ASL/AppData/Local/Microsoft/Windows/Temporary%20Internet%20Files/Content.IE5/G9DJZQUX/Bounding%20Fire%20Productions/HG2/BFP%20HG2.pdf" TargetMode="External"/><Relationship Id="rId1008" Type="http://schemas.openxmlformats.org/officeDocument/2006/relationships/hyperlink" Target="../../../AppData/AppData/Roaming/Microsoft/AppData/Roaming/Microsoft/Excel/ASL/AppData/Roaming/Microsoft/AppData/Roaming/Microsoft/Excel/Critical%20Hit/EFC/CH%20EFC-03.PDF" TargetMode="External"/><Relationship Id="rId1215" Type="http://schemas.openxmlformats.org/officeDocument/2006/relationships/hyperlink" Target="../../../AppData/AppData/Roaming/Microsoft/AppData/Roaming/Microsoft/Excel/ASL/AppData/Roaming/Microsoft/AppData/Roaming/Microsoft/Excel/Critical%20Hit/Berlin%20Fall%20of%20the%203rd%20Reich/Berlin2/CH-TL003.PDF" TargetMode="External"/><Relationship Id="rId1422" Type="http://schemas.openxmlformats.org/officeDocument/2006/relationships/hyperlink" Target="../../../AppData/AppData/Roaming/Microsoft/AppData/Roaming/Microsoft/Excel/ASL/AppData/Roaming/Microsoft/AppData/Local/Microsoft/Windows/Temporary%20Internet%20Files/Content.IE5/G9DJZQUX/Casus%20Belli/Casus%20Belli%20Eng-13.3.pdf" TargetMode="External"/><Relationship Id="rId61" Type="http://schemas.openxmlformats.org/officeDocument/2006/relationships/hyperlink" Target="../../../AppData/AppData/Roaming/Microsoft/AppData/Roaming/Microsoft/Excel/ASL/AppData/Local/Microsoft/Windows/Temporary%20Internet%20Files/Content.IE5/G9DJZQUX/AH%20&amp;%20Hasbro-MMP/MMP%20Journals/ASL%20J7.PDF" TargetMode="External"/><Relationship Id="rId571" Type="http://schemas.openxmlformats.org/officeDocument/2006/relationships/hyperlink" Target="../../../AppData/AppData/Roaming/Microsoft/AppData/Roaming/Microsoft/Excel/ASL/AppData/Roaming/Microsoft/AppData/Local/Microsoft/Windows/Temporary%20Internet%20Files/Content.IE5/G9DJZQUX/Tactiques/TAC-2.pdf" TargetMode="External"/><Relationship Id="rId669" Type="http://schemas.openxmlformats.org/officeDocument/2006/relationships/hyperlink" Target="../../../AppData/AppData/Roaming/Microsoft/AppData/Roaming/Microsoft/Excel/ASL/AppData/Roaming/Microsoft/AppData/Local/Microsoft/Windows/Temporary%20Internet%20Files/Content.IE5/G9DJZQUX/Le%20Franc-Tireur/LFT%20Mag/FT-011.pdf" TargetMode="External"/><Relationship Id="rId876" Type="http://schemas.openxmlformats.org/officeDocument/2006/relationships/hyperlink" Target="../../../AppData/AppData/Roaming/Microsoft/AppData/Roaming/Microsoft/Excel/ASL/AppData/Roaming/Microsoft/AppData/Roaming/Microsoft/Excel/Critical%20Hit/CH%20Magazine/CH105.PDF" TargetMode="External"/><Relationship Id="rId1299" Type="http://schemas.openxmlformats.org/officeDocument/2006/relationships/hyperlink" Target="../../../AppData/AppData/Roaming/Microsoft/AppData/Roaming/Microsoft/Excel/ASL/AppData/Roaming/Microsoft/AppData/Local/Microsoft/Windows/Temporary%20Internet%20Files/Content.IE5/ASL%20Zines/Dagger%20Rout%20Report/Rout%20Report%20Issue%204.4.pdf" TargetMode="External"/><Relationship Id="rId19" Type="http://schemas.openxmlformats.org/officeDocument/2006/relationships/hyperlink" Target="../../../AppData/AppData/Roaming/Microsoft/AppData/Roaming/Microsoft/Excel/ASL/AppData/Local/Microsoft/Windows/Temporary%20Internet%20Files/Content.IE5/G9DJZQUX/Le%20Franc-Tireur/FtC%20Pack/FtC2.PDF" TargetMode="External"/><Relationship Id="rId224" Type="http://schemas.openxmlformats.org/officeDocument/2006/relationships/hyperlink" Target="../../../AppData/AppData/Roaming/Microsoft/AppData/Roaming/Microsoft/Excel/ASL/AppData/Local/Microsoft/Windows/Temporary%20Internet%20Files/Content.IE5/G9DJZQUX/Lone%20Canuck/Winpak/WP1.PDF" TargetMode="External"/><Relationship Id="rId431" Type="http://schemas.openxmlformats.org/officeDocument/2006/relationships/hyperlink" Target="../../../AppData/AppData/Roaming/Microsoft/AppData/Roaming/Microsoft/Excel/ASL/AppData/Local/Microsoft/Windows/Temporary%20Internet%20Files/Content.IE5/G9DJZQUX/Critical%20Hit/Hero%20Pax/CH%20HP3.PDF" TargetMode="External"/><Relationship Id="rId529" Type="http://schemas.openxmlformats.org/officeDocument/2006/relationships/hyperlink" Target="../../../AppData/AppData/Roaming/Microsoft/AppData/Roaming/Microsoft/Excel/ASL/AppData/Roaming/Microsoft/AppData/Local/Microsoft/Windows/Temporary%20Internet%20Files/Content.IE5/G9DJZQUX/Tactiques/TAC-74.pdf" TargetMode="External"/><Relationship Id="rId736" Type="http://schemas.openxmlformats.org/officeDocument/2006/relationships/hyperlink" Target="../../../AppData/AppData/Roaming/Microsoft/AppData/Roaming/Microsoft/Excel/ASL/AppData/Roaming/Microsoft/AppData/Roaming/Microsoft/Excel/Critical%20Hit/CH%20Euro-Pack/CH%20ASLN-41.PDF" TargetMode="External"/><Relationship Id="rId1061" Type="http://schemas.openxmlformats.org/officeDocument/2006/relationships/hyperlink" Target="../../../AppData/AppData/Roaming/Microsoft/AppData/Roaming/Microsoft/Excel/ASL/AppData/Roaming/Microsoft/AppData/Roaming/Microsoft/Excel/Critical%20Hit/Gen48/CH%20G48-01.PDF" TargetMode="External"/><Relationship Id="rId1159" Type="http://schemas.openxmlformats.org/officeDocument/2006/relationships/hyperlink" Target="../../../AppData/AppData/Roaming/Microsoft/AppData/Roaming/Microsoft/Excel/ASL/AppData/Roaming/Microsoft/AppData/Roaming/Microsoft/Excel/Critical%20Hit/CH%20Magazine/CH087.PDF" TargetMode="External"/><Relationship Id="rId1366" Type="http://schemas.openxmlformats.org/officeDocument/2006/relationships/hyperlink" Target="../../../AppData/AppData/Roaming/Microsoft/AppData/Roaming/Microsoft/Excel/ASL/AppData/Roaming/Microsoft/AppData/Roaming/Microsoft/Excel/Friendly%20Fire/FrF026.PDF" TargetMode="External"/><Relationship Id="rId168" Type="http://schemas.openxmlformats.org/officeDocument/2006/relationships/hyperlink" Target="../../../AppData/AppData/Roaming/Microsoft/AppData/Roaming/Microsoft/Excel/ASL/AppData/Local/Microsoft/Windows/Temporary%20Internet%20Files/Content.IE5/G9DJZQUX/Vae%20Victis/VV37_md.PDF" TargetMode="External"/><Relationship Id="rId943" Type="http://schemas.openxmlformats.org/officeDocument/2006/relationships/hyperlink" Target="../../../AppData/AppData/Roaming/Microsoft/AppData/Roaming/Microsoft/Excel/ASL/AppData/Roaming/Microsoft/AppData/Roaming/Microsoft/Excel/Critical%20Hit/CH%20Magazine/VHN4.PDF" TargetMode="External"/><Relationship Id="rId1019" Type="http://schemas.openxmlformats.org/officeDocument/2006/relationships/hyperlink" Target="../../../AppData/AppData/Roaming/Microsoft/AppData/Roaming/Microsoft/Excel/ASL/AppData/Roaming/Microsoft/AppData/Roaming/Microsoft/Excel/Critical%20Hit/CH%20Euro-Pack/CH%20EP-26.PDF" TargetMode="External"/><Relationship Id="rId1573" Type="http://schemas.openxmlformats.org/officeDocument/2006/relationships/hyperlink" Target="../../../AppData/AppData/Roaming/Microsoft/AppData/Roaming/Microsoft/Excel/ASL/AppData/Roaming/Microsoft/AppData/Local/Microsoft/Windows/Temporary%20Internet%20Files/Content.IE5/ASL%20Zines/OAF/On%20All%20Fronts%20Issue%2082.pdf" TargetMode="External"/><Relationship Id="rId72" Type="http://schemas.openxmlformats.org/officeDocument/2006/relationships/hyperlink" Target="../../../AppData/AppData/Roaming/Microsoft/AppData/Roaming/Microsoft/Excel/ASL/AppData/Local/Microsoft/Windows/Temporary%20Internet%20Files/Content.IE5/ASL%20Zines/View%20From%20the%20Trenches/VFTT%20Issue%208.pdf" TargetMode="External"/><Relationship Id="rId375" Type="http://schemas.openxmlformats.org/officeDocument/2006/relationships/hyperlink" Target="../../../AppData/AppData/Roaming/Microsoft/AppData/Roaming/Microsoft/Excel/ASL/AppData/Local/Microsoft/Windows/Temporary%20Internet%20Files/Content.IE5/G9DJZQUX/Fanatic%20Enterprises/FE-PCP.pdf" TargetMode="External"/><Relationship Id="rId582" Type="http://schemas.openxmlformats.org/officeDocument/2006/relationships/hyperlink" Target="../../../AppData/AppData/Roaming/Microsoft/AppData/Roaming/Microsoft/Excel/ASL/AppData/Roaming/Microsoft/AppData/Local/Microsoft/Windows/Temporary%20Internet%20Files/Content.IE5/G9DJZQUX/AH%20&amp;%20Hasbro-MMP/AH%20Annuals/AH%20A95.PDF" TargetMode="External"/><Relationship Id="rId803" Type="http://schemas.openxmlformats.org/officeDocument/2006/relationships/hyperlink" Target="../../../AppData/AppData/Roaming/Microsoft/AppData/Roaming/Microsoft/Excel/ASL/AppData/Roaming/Microsoft/AppData/Roaming/Microsoft/Excel/Critical%20Hit/CH%20Magazine/CH028.PDF" TargetMode="External"/><Relationship Id="rId1226" Type="http://schemas.openxmlformats.org/officeDocument/2006/relationships/hyperlink" Target="../../../AppData/AppData/Roaming/Microsoft/AppData/Roaming/Microsoft/Excel/ASL/AppData/Roaming/Microsoft/AppData/Roaming/Microsoft/Excel/Critical%20Hit/BotB/CH%20SFC-08.PDF" TargetMode="External"/><Relationship Id="rId1433" Type="http://schemas.openxmlformats.org/officeDocument/2006/relationships/hyperlink" Target="../../../AppData/AppData/Roaming/Microsoft/AppData/Roaming/Microsoft/Excel/ASL/AppData/Roaming/Microsoft/AppData/Roaming/Microsoft/Excel/Heat%20of%20Battle/HoB%20ATF2.pdf" TargetMode="External"/><Relationship Id="rId1640" Type="http://schemas.openxmlformats.org/officeDocument/2006/relationships/hyperlink" Target="../../../AppData/AppData/Roaming/Microsoft/AppData/Roaming/Microsoft/Excel/ASL/AppData/Roaming/Microsoft/AppData/Roaming/Microsoft/Excel/Critical%20Hit/Third%20Bridge/CH%20ATB-003.PDF" TargetMode="External"/><Relationship Id="rId3" Type="http://schemas.openxmlformats.org/officeDocument/2006/relationships/hyperlink" Target="../../../AppData/AppData/Roaming/Microsoft/AppData/Roaming/Microsoft/Excel/ASL/AppData/Local/Microsoft/Windows/Temporary%20Internet%20Files/Content.IE5/G9DJZQUX/ASL%20on%20the%20Internet/Historie%20de%20la%20Easy%20Company/fdsk5-en.pdf" TargetMode="External"/><Relationship Id="rId235" Type="http://schemas.openxmlformats.org/officeDocument/2006/relationships/hyperlink" Target="../../../AppData/AppData/Roaming/Microsoft/AppData/Roaming/Microsoft/Excel/ASL/AppData/Local/Microsoft/Windows/Temporary%20Internet%20Files/Content.IE5/G9DJZQUX/WCW/WCW%20ASL-St.PDF" TargetMode="External"/><Relationship Id="rId442"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32.pdf" TargetMode="External"/><Relationship Id="rId887" Type="http://schemas.openxmlformats.org/officeDocument/2006/relationships/hyperlink" Target="../../../AppData/AppData/Roaming/Microsoft/AppData/Roaming/Microsoft/Excel/ASL/AppData/Roaming/Microsoft/AppData/Roaming/Microsoft/Excel/Critical%20Hit/CH%20Magazine/CH134.PDF" TargetMode="External"/><Relationship Id="rId1072" Type="http://schemas.openxmlformats.org/officeDocument/2006/relationships/hyperlink" Target="../../../AppData/AppData/Roaming/Microsoft/AppData/Roaming/Microsoft/Excel/ASL/AppData/Roaming/Microsoft/AppData/Roaming/Microsoft/Excel/Critical%20Hit/Gen48/CH%20G48-CG1.PDF" TargetMode="External"/><Relationship Id="rId1500" Type="http://schemas.openxmlformats.org/officeDocument/2006/relationships/hyperlink" Target="../../../AppData/AppData/Roaming/Microsoft/AppData/Roaming/Microsoft/Excel/ASL/AppData/Roaming/Microsoft/AppData/Roaming/Microsoft/Excel/In%20Contact/IC-009.pdf" TargetMode="External"/><Relationship Id="rId302" Type="http://schemas.openxmlformats.org/officeDocument/2006/relationships/hyperlink" Target="../../../AppData/AppData/Roaming/Microsoft/AppData/Roaming/Microsoft/Excel/ASL/AppData/Local/Microsoft/Windows/Temporary%20Internet%20Files/Content.IE5/G9DJZQUX/Vae%20Victis/VV84_lg.PDF" TargetMode="External"/><Relationship Id="rId747" Type="http://schemas.openxmlformats.org/officeDocument/2006/relationships/hyperlink" Target="../../../AppData/AppData/Roaming/Microsoft/AppData/Roaming/Microsoft/Excel/ASL/AppData/Roaming/Microsoft/AppData/Roaming/Microsoft/Excel/Critical%20Hit/Third%20Bridge/CH%20ATB-008.PDF" TargetMode="External"/><Relationship Id="rId954" Type="http://schemas.openxmlformats.org/officeDocument/2006/relationships/hyperlink" Target="../../../AppData/AppData/Roaming/Microsoft/AppData/Roaming/Microsoft/Excel/ASL/AppData/Roaming/Microsoft/AppData/Roaming/Microsoft/Excel/Critical%20Hit/CH%20Magazine/CH7.2%2074(a).PDF" TargetMode="External"/><Relationship Id="rId1377" Type="http://schemas.openxmlformats.org/officeDocument/2006/relationships/hyperlink" Target="../../../AppData/AppData/Roaming/Microsoft/AppData/Roaming/Microsoft/Excel/ASL/AppData/Roaming/Microsoft/AppData/Roaming/Microsoft/Excel/Friendly%20Fire/FrF018.PDF" TargetMode="External"/><Relationship Id="rId1584" Type="http://schemas.openxmlformats.org/officeDocument/2006/relationships/hyperlink" Target="../../../AppData/AppData/Roaming/Microsoft/AppData/Roaming/Microsoft/Excel/ASL/AppData/Roaming/Microsoft/AppData/Local/Microsoft/Windows/Temporary%20Internet%20Files/Content.IE5/ASL%20Zines/OAF/On%20All%20Fronts%20Issue%2096.pdf" TargetMode="External"/><Relationship Id="rId83" Type="http://schemas.openxmlformats.org/officeDocument/2006/relationships/hyperlink" Target="../../../AppData/AppData/Roaming/Microsoft/AppData/Roaming/Microsoft/Excel/ASL/AppData/Local/Microsoft/Windows/Temporary%20Internet%20Files/Content.IE5/ASL%20Zines/View%20From%20the%20Trenches/VFTT%20Issue%2042.pdf" TargetMode="External"/><Relationship Id="rId179" Type="http://schemas.openxmlformats.org/officeDocument/2006/relationships/hyperlink" Target="../../../AppData/AppData/Roaming/Microsoft/AppData/Roaming/Microsoft/Excel/ASL/AppData/Local/Microsoft/Windows/Temporary%20Internet%20Files/Content.IE5/G9DJZQUX/Vae%20Victis/VV59_lg.PDF" TargetMode="External"/><Relationship Id="rId386" Type="http://schemas.openxmlformats.org/officeDocument/2006/relationships/hyperlink" Target="../../../AppData/AppData/Roaming/Microsoft/AppData/Roaming/Microsoft/Excel/ASL/AppData/Local/Microsoft/Windows/Temporary%20Internet%20Files/Content.IE5/G9DJZQUX/AH%20&amp;%20Hasbro-MMP/MMP%20Journals/ASL%20J9.PDF" TargetMode="External"/><Relationship Id="rId593" Type="http://schemas.openxmlformats.org/officeDocument/2006/relationships/hyperlink" Target="../../../AppData/AppData/Roaming/Microsoft/AppData/Roaming/Microsoft/Excel/ASL/AppData/Roaming/Microsoft/AppData/Local/Microsoft/Windows/Temporary%20Internet%20Files/Content.IE5/G9DJZQUX/AH%20&amp;%20Hasbro-MMP/AH%20Modules/ASL%20Mod-06.PDF" TargetMode="External"/><Relationship Id="rId607" Type="http://schemas.openxmlformats.org/officeDocument/2006/relationships/hyperlink" Target="../../../AppData/AppData/Roaming/Microsoft/AppData/Roaming/Microsoft/Excel/ASL/AppData/Roaming/Microsoft/AppData/Local/Microsoft/Windows/Temporary%20Internet%20Files/Content.IE5/G9DJZQUX/AH%20&amp;%20Hasbro-MMP/The%20General/Gen31-6.PDF" TargetMode="External"/><Relationship Id="rId814" Type="http://schemas.openxmlformats.org/officeDocument/2006/relationships/hyperlink" Target="../../../AppData/AppData/Roaming/Microsoft/AppData/Roaming/Microsoft/Excel/ASL/AppData/Roaming/Microsoft/AppData/Roaming/Microsoft/Excel/Critical%20Hit/CH%20Magazine/CH039.PDF" TargetMode="External"/><Relationship Id="rId1237" Type="http://schemas.openxmlformats.org/officeDocument/2006/relationships/hyperlink" Target="../../../AppData/AppData/Roaming/Microsoft/AppData/Roaming/Microsoft/Excel/ASL/AppData/Roaming/Microsoft/AppData/Local/Microsoft/Windows/Temporary%20Internet%20Files/Content.IE5/G9DJZQUX/Critical%20Hit/TAP/CH%20TAP2.PDF" TargetMode="External"/><Relationship Id="rId1444" Type="http://schemas.openxmlformats.org/officeDocument/2006/relationships/hyperlink" Target="../../../AppData/AppData/Roaming/Microsoft/AppData/Roaming/Microsoft/Excel/ASL/AppData/Roaming/Microsoft/AppData/Roaming/Microsoft/Excel/Heat%20of%20Battle/BRT/HOB%20BR-4.PDF" TargetMode="External"/><Relationship Id="rId1651" Type="http://schemas.openxmlformats.org/officeDocument/2006/relationships/hyperlink" Target="../../../AppData/AppData/Roaming/Microsoft/AppData/Roaming/Microsoft/Excel/ASL/AppData/Roaming/Microsoft/AppData/Roaming/Microsoft/Excel/Critical%20Hit/Stonne/CH%20GaS06.PDF" TargetMode="External"/><Relationship Id="rId246" Type="http://schemas.openxmlformats.org/officeDocument/2006/relationships/hyperlink" Target="../../../AppData/AppData/Roaming/Microsoft/AppData/Roaming/Microsoft/Excel/ASL/AppData/Local/Microsoft/Windows/Temporary%20Internet%20Files/Content.IE5/G9DJZQUX/Kansas%20City%20Irregulars/KCI%20MM08.PDF" TargetMode="External"/><Relationship Id="rId453" Type="http://schemas.openxmlformats.org/officeDocument/2006/relationships/hyperlink" Target="../../../AppData/AppData/Roaming/Microsoft/AppData/Roaming/Microsoft/Excel/ASL/AppData/Local/Microsoft/Windows/Temporary%20Internet%20Files/Content.IE5/G9DJZQUX/Bounding%20Fire%20Productions/BFP/BFP4%20CS.pdf" TargetMode="External"/><Relationship Id="rId660" Type="http://schemas.openxmlformats.org/officeDocument/2006/relationships/hyperlink" Target="../../../AppData/AppData/Roaming/Microsoft/AppData/Roaming/Microsoft/Excel/ASL/AppData/Roaming/Microsoft/AppData/Local/Microsoft/Windows/Temporary%20Internet%20Files/Content.IE5/G9DJZQUX/CWJ/cwj2.PDF" TargetMode="External"/><Relationship Id="rId898" Type="http://schemas.openxmlformats.org/officeDocument/2006/relationships/hyperlink" Target="../../../AppData/AppData/Roaming/Microsoft/AppData/Roaming/Microsoft/Excel/ASL/AppData/Roaming/Microsoft/AppData/Roaming/Microsoft/Excel/Critical%20Hit/CH%20Magazine/CH147.PDF" TargetMode="External"/><Relationship Id="rId1083" Type="http://schemas.openxmlformats.org/officeDocument/2006/relationships/hyperlink" Target="../../../AppData/AppData/Roaming/Microsoft/AppData/Roaming/Microsoft/Excel/ASL/AppData/Roaming/Microsoft/AppData/Roaming/Microsoft/Excel/Critical%20Hit/GC/CH%20SCW-09.PDF" TargetMode="External"/><Relationship Id="rId1290" Type="http://schemas.openxmlformats.org/officeDocument/2006/relationships/hyperlink" Target="../../../AppData/AppData/Roaming/Microsoft/AppData/Roaming/Microsoft/Excel/ASL/AppData/Roaming/Microsoft/AppData/Roaming/Microsoft/Excel/Dagger%20Rout%20Report/Rout%20Report%20Z-006.pdf" TargetMode="External"/><Relationship Id="rId1304" Type="http://schemas.openxmlformats.org/officeDocument/2006/relationships/hyperlink" Target="../../../AppData/AppData/Roaming/Microsoft/AppData/Roaming/Microsoft/Excel/ASL/AppData/Roaming/Microsoft/AppData/Roaming/Microsoft/Excel/ELR/ELR%20SON-1.PDF" TargetMode="External"/><Relationship Id="rId1511" Type="http://schemas.openxmlformats.org/officeDocument/2006/relationships/hyperlink" Target="../../../AppData/AppData/Roaming/Microsoft/AppData/Roaming/Microsoft/Excel/ASL/AppData/Roaming/Microsoft/AppData/Roaming/Microsoft/Excel/Lone%20Canuck/Leibstandarte/LSSAH5.PDF" TargetMode="External"/><Relationship Id="rId106" Type="http://schemas.openxmlformats.org/officeDocument/2006/relationships/hyperlink" Target="../../../AppData/AppData/Roaming/Microsoft/AppData/Roaming/Microsoft/Excel/ASL/AppData/Local/Microsoft/Windows/Temporary%20Internet%20Files/Content.IE5/ASL%20Zines/Paddington%20Bears%20ASL%20Club%20Rate%20of%20Fire/PB%20Rate%20of%20Fire%20Issue%2012.pdf" TargetMode="External"/><Relationship Id="rId313" Type="http://schemas.openxmlformats.org/officeDocument/2006/relationships/hyperlink" Target="../../../AppData/AppData/Roaming/Microsoft/AppData/Roaming/Microsoft/Excel/ASL/AppData/Local/Microsoft/Windows/Temporary%20Internet%20Files/Content.IE5/G9DJZQUX/Le%20Franc-Tireur/LFT%20Mag/LFT12.PDF" TargetMode="External"/><Relationship Id="rId758" Type="http://schemas.openxmlformats.org/officeDocument/2006/relationships/hyperlink" Target="../../../AppData/AppData/Roaming/Microsoft/AppData/Roaming/Microsoft/Excel/ASL/AppData/Roaming/Microsoft/AppData/Roaming/Microsoft/Excel/Critical%20Hit/BotBH/CH%20BotBH-009.pdf" TargetMode="External"/><Relationship Id="rId965" Type="http://schemas.openxmlformats.org/officeDocument/2006/relationships/hyperlink" Target="../../../AppData/AppData/Roaming/Microsoft/AppData/Roaming/Microsoft/Excel/ASL/AppData/Roaming/Microsoft/AppData/Roaming/Microsoft/Excel/Critical%20Hit/CH%20Online/Critical%20Hit%20Online%201_18.pdf" TargetMode="External"/><Relationship Id="rId1150" Type="http://schemas.openxmlformats.org/officeDocument/2006/relationships/hyperlink" Target="../../../AppData/AppData/Roaming/Microsoft/AppData/Roaming/Microsoft/Excel/ASL/AppData/Roaming/Microsoft/AppData/Roaming/Microsoft/Excel/Critical%20Hit/Retro%20Pak/CH%20RetroPak-010.pdf" TargetMode="External"/><Relationship Id="rId1388" Type="http://schemas.openxmlformats.org/officeDocument/2006/relationships/hyperlink" Target="../../../AppData/AppData/Roaming/Microsoft/AppData/Roaming/Microsoft/Excel/ASL/AppData/Roaming/Microsoft/AppData/Local/Microsoft/Windows/Temporary%20Internet%20Files/Content.IE5/G9DJZQUX/Friendly%20Fire/FrF04.PDF" TargetMode="External"/><Relationship Id="rId1595" Type="http://schemas.openxmlformats.org/officeDocument/2006/relationships/hyperlink" Target="../../../AppData/AppData/Roaming/Microsoft/AppData/Roaming/Microsoft/Excel/ASL/AppData/Roaming/Microsoft/AppData/Local/Microsoft/Windows/Temporary%20Internet%20Files/Content.IE5/ASL%20Zines/OAF/Playtesters%20Journal%20Issue%204.pdf" TargetMode="External"/><Relationship Id="rId1609" Type="http://schemas.openxmlformats.org/officeDocument/2006/relationships/hyperlink" Target="../../../AppData/AppData/Roaming/Microsoft/AppData/Roaming/Microsoft/Excel/ASL/AppData/Roaming/Microsoft/AppData/Local/Microsoft/Windows/Temporary%20Internet%20Files/Content.IE5/ASL%20Zines/OAF/On%20All%20Fronts%20Issue%20112.pdf" TargetMode="External"/><Relationship Id="rId10" Type="http://schemas.openxmlformats.org/officeDocument/2006/relationships/hyperlink" Target="../../../AppData/AppData/Roaming/Microsoft/AppData/Roaming/Microsoft/Excel/ASL/AppData/Local/Microsoft/Windows/Temporary%20Internet%20Files/Content.IE5/G9DJZQUX/Critical%20Hit/Jatkosota/CH%20Jat.PDF" TargetMode="External"/><Relationship Id="rId94"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9.pdf" TargetMode="External"/><Relationship Id="rId397" Type="http://schemas.openxmlformats.org/officeDocument/2006/relationships/hyperlink" Target="../../../AppData/AppData/Roaming/Microsoft/AppData/Roaming/Microsoft/Excel/ASL/AppData/Local/Microsoft/Windows/Temporary%20Internet%20Files/Content.IE5/G9DJZQUX/Kinetic%20Energy/March%20Madness/KE%20MM98.PDF" TargetMode="External"/><Relationship Id="rId520" Type="http://schemas.openxmlformats.org/officeDocument/2006/relationships/hyperlink" Target="../../../AppData/AppData/Roaming/Microsoft/AppData/Roaming/Microsoft/Excel/ASL/AppData/Roaming/Microsoft/AppData/Local/Microsoft/Windows/Temporary%20Internet%20Files/Content.IE5/G9DJZQUX/Tactiques/TAC-66.pdf" TargetMode="External"/><Relationship Id="rId618" Type="http://schemas.openxmlformats.org/officeDocument/2006/relationships/hyperlink" Target="../../../AppData/AppData/Roaming/Microsoft/AppData/Roaming/Microsoft/Excel/ASL/AppData/Roaming/Microsoft/AppData/Local/Microsoft/Windows/Temporary%20Internet%20Files/Content.IE5/G9DJZQUX/AH%20&amp;%20Hasbro-MMP/The%20General/Gen23-3.PDF" TargetMode="External"/><Relationship Id="rId825" Type="http://schemas.openxmlformats.org/officeDocument/2006/relationships/hyperlink" Target="../../../AppData/AppData/Roaming/Microsoft/AppData/Roaming/Microsoft/Excel/ASL/AppData/Roaming/Microsoft/AppData/Roaming/Microsoft/Excel/Critical%20Hit/CH%20Magazine/CH057.PDF" TargetMode="External"/><Relationship Id="rId1248" Type="http://schemas.openxmlformats.org/officeDocument/2006/relationships/hyperlink" Target="../../../AppData/AppData/Roaming/Microsoft/AppData/Roaming/Microsoft/Excel/ASL/AppData/Roaming/Microsoft/AppData/Local/Microsoft/Windows/Temporary%20Internet%20Files/Content.IE5/G9DJZQUX/Critical%20Hit/CH%20Magazine/CH%20SE%20OC.PDF" TargetMode="External"/><Relationship Id="rId1455" Type="http://schemas.openxmlformats.org/officeDocument/2006/relationships/hyperlink" Target="../../../AppData/AppData/Roaming/Microsoft/AppData/Roaming/Microsoft/Excel/ASL/AppData/Roaming/Microsoft/AppData/Local/Microsoft/Windows/Temporary%20Internet%20Files/Content.IE5/ASL%20Zines/ATP/ATP%20Issue-013.pdf" TargetMode="External"/><Relationship Id="rId1662" Type="http://schemas.openxmlformats.org/officeDocument/2006/relationships/hyperlink" Target="../../../AppData/AppData/Roaming/Microsoft/AppData/Roaming/Microsoft/Excel/ASL/AppData/Roaming/Microsoft/AppData/Roaming/Microsoft/Excel/Critical%20Hit/Stonne/CH%20GaS09.PDF" TargetMode="External"/><Relationship Id="rId257" Type="http://schemas.openxmlformats.org/officeDocument/2006/relationships/hyperlink" Target="../../../AppData/AppData/Roaming/Microsoft/AppData/Roaming/Microsoft/Excel/ASL/AppData/Local/Microsoft/Windows/Temporary%20Internet%20Files/Content.IE5/ASL%20Zines/ALEA/ALEA%20Issue%2029.pdf" TargetMode="External"/><Relationship Id="rId464" Type="http://schemas.openxmlformats.org/officeDocument/2006/relationships/hyperlink" Target="../../../AppData/AppData/Roaming/Microsoft/AppData/Roaming/Microsoft/Excel/ASL/AppData/Local/Microsoft/Windows/Temporary%20Internet%20Files/Content.IE5/G9DJZQUX/Lone%20Canuck/Winpak/LC-WP2.pdf" TargetMode="External"/><Relationship Id="rId1010" Type="http://schemas.openxmlformats.org/officeDocument/2006/relationships/hyperlink" Target="../../../AppData/AppData/Roaming/Microsoft/AppData/Roaming/Microsoft/Excel/ASL/AppData/Roaming/Microsoft/AppData/Roaming/Microsoft/Excel/Critical%20Hit/EFC/CH%20EFC-05.PDF" TargetMode="External"/><Relationship Id="rId1094" Type="http://schemas.openxmlformats.org/officeDocument/2006/relationships/hyperlink" Target="../../../AppData/AppData/Roaming/Microsoft/AppData/Roaming/Microsoft/Excel/ASL/AppData/Roaming/Microsoft/AppData/Roaming/Microsoft/Excel/Critical%20Hit/Stonne/CH%20GaS05.PDF" TargetMode="External"/><Relationship Id="rId1108" Type="http://schemas.openxmlformats.org/officeDocument/2006/relationships/hyperlink" Target="../../../AppData/AppData/Roaming/Microsoft/AppData/Roaming/Microsoft/Excel/ASL/AppData/Roaming/Microsoft/AppData/Local/Microsoft/Windows/Temporary%20Internet%20Files/Content.IE5/G9DJZQUX/Critical%20Hit/Gembloux/CH%20GTF.PDF" TargetMode="External"/><Relationship Id="rId1315" Type="http://schemas.openxmlformats.org/officeDocument/2006/relationships/hyperlink" Target="../../../AppData/AppData/Roaming/Microsoft/AppData/Roaming/Microsoft/Excel/ASL/AppData/Roaming/Microsoft/AppData/Roaming/Microsoft/Excel/Fanatic%20Enterprises/FE165.pdf" TargetMode="External"/><Relationship Id="rId117" Type="http://schemas.openxmlformats.org/officeDocument/2006/relationships/hyperlink" Target="../../../AppData/AppData/Roaming/Microsoft/AppData/Roaming/Microsoft/Excel/ASL/AppData/Local/Microsoft/Windows/Temporary%20Internet%20Files/Content.IE5/ASL%20Zines/SoCal%20ASL%20Club%20Hit%20the%20Beach/SoCal%20Hit%20the%20Beach%20Issue%203.8.pdf" TargetMode="External"/><Relationship Id="rId671" Type="http://schemas.openxmlformats.org/officeDocument/2006/relationships/hyperlink" Target="../../../AppData/AppData/Roaming/Microsoft/AppData/Roaming/Microsoft/Excel/ASL/AppData/Roaming/Microsoft/AppData/Local/Microsoft/Windows/Temporary%20Internet%20Files/Content.IE5/G9DJZQUX/Le%20Franc-Tireur/LFT%20Mag/FT-010.pdf" TargetMode="External"/><Relationship Id="rId769" Type="http://schemas.openxmlformats.org/officeDocument/2006/relationships/hyperlink" Target="../../../AppData/AppData/Roaming/Microsoft/AppData/Roaming/Microsoft/Excel/ASL/AppData/Roaming/Microsoft/AppData/Roaming/Microsoft/Excel/Critical%20Hit/BdF/CH%20BdF.pdf" TargetMode="External"/><Relationship Id="rId976" Type="http://schemas.openxmlformats.org/officeDocument/2006/relationships/hyperlink" Target="../../../AppData/AppData/Roaming/Microsoft/AppData/Roaming/Microsoft/Excel/ASL/AppData/Roaming/Microsoft/AppData/Local/Microsoft/Windows/Temporary%20Internet%20Files/Content.IE5/G9DJZQUX/Critical%20Hit/CH%20Magazine/CH4.PDF" TargetMode="External"/><Relationship Id="rId1399" Type="http://schemas.openxmlformats.org/officeDocument/2006/relationships/hyperlink" Target="../../../AppData/AppData/Roaming/Microsoft/AppData/Roaming/Microsoft/Excel/ASL/AppData/Roaming/Microsoft/AppData/Roaming/Microsoft/Excel/Front%20Line/BdF-4.PDF" TargetMode="External"/><Relationship Id="rId324" Type="http://schemas.openxmlformats.org/officeDocument/2006/relationships/hyperlink" Target="../../../AppData/AppData/Roaming/Microsoft/AppData/Roaming/Microsoft/Excel/ASL/AppData/Local/Microsoft/Windows/Temporary%20Internet%20Files/Content.IE5/G9DJZQUX/Vae%20Victis/VVHS06_lg.PDF" TargetMode="External"/><Relationship Id="rId531" Type="http://schemas.openxmlformats.org/officeDocument/2006/relationships/hyperlink" Target="../../../AppData/AppData/Roaming/Microsoft/AppData/Roaming/Microsoft/Excel/ASL/AppData/Roaming/Microsoft/AppData/Local/Microsoft/Windows/Temporary%20Internet%20Files/Content.IE5/G9DJZQUX/Tactiques/Tactiques_2.pdf" TargetMode="External"/><Relationship Id="rId629" Type="http://schemas.openxmlformats.org/officeDocument/2006/relationships/hyperlink" Target="../../../AppData/AppData/Roaming/Microsoft/AppData/Roaming/Microsoft/Excel/ASL/AppData/Roaming/Microsoft/AppData/Local/Microsoft/Windows/Temporary%20Internet%20Files/Content.IE5/G9DJZQUX/AH%20&amp;%20Hasbro-MMP/The%20General/Gen29-3.PDF" TargetMode="External"/><Relationship Id="rId1161" Type="http://schemas.openxmlformats.org/officeDocument/2006/relationships/hyperlink" Target="../../../AppData/AppData/Roaming/Microsoft/AppData/Roaming/Microsoft/Excel/ASL/AppData/Roaming/Microsoft/AppData/Roaming/Microsoft/Excel/Critical%20Hit/RR/CH%20RR-001.pdf" TargetMode="External"/><Relationship Id="rId1259" Type="http://schemas.openxmlformats.org/officeDocument/2006/relationships/hyperlink" Target="../../../AppData/AppData/Roaming/Microsoft/AppData/Roaming/Microsoft/Excel/ASL/AppData/Roaming/Microsoft/AppData/Local/Microsoft/Windows/Temporary%20Internet%20Files/Content.IE5/G9DJZQUX/Critical%20Hit/PCH/CH-PCH.pdf" TargetMode="External"/><Relationship Id="rId1466" Type="http://schemas.openxmlformats.org/officeDocument/2006/relationships/hyperlink" Target="../../../AppData/AppData/Roaming/Microsoft/AppData/Roaming/Microsoft/Excel/ASL/AppData/Roaming/Microsoft/AppData/Roaming/Microsoft/Excel/Heat%20of%20Battle/HG/HoB%20HG-5.PDF" TargetMode="External"/><Relationship Id="rId836" Type="http://schemas.openxmlformats.org/officeDocument/2006/relationships/hyperlink" Target="../../../AppData/AppData/Roaming/Microsoft/AppData/Roaming/Microsoft/Excel/ASL/AppData/Roaming/Microsoft/AppData/Roaming/Microsoft/Excel/Critical%20Hit/CH%20Magazine/CH075.PDF" TargetMode="External"/><Relationship Id="rId1021" Type="http://schemas.openxmlformats.org/officeDocument/2006/relationships/hyperlink" Target="../../../AppData/AppData/Roaming/Microsoft/AppData/Roaming/Microsoft/Excel/ASL/AppData/Roaming/Microsoft/AppData/Roaming/Microsoft/Excel/Critical%20Hit/CH%20Euro-Pack/CH%20EP-44.PDF" TargetMode="External"/><Relationship Id="rId1119" Type="http://schemas.openxmlformats.org/officeDocument/2006/relationships/hyperlink" Target="../../../AppData/AppData/Roaming/Microsoft/AppData/Roaming/Microsoft/Excel/ASL/AppData/Roaming/Microsoft/AppData/Roaming/Microsoft/Excel/Critical%20Hit/CH%20On%20All%20Fronts/CH%20OAF-03.PDF" TargetMode="External"/><Relationship Id="rId1673" Type="http://schemas.openxmlformats.org/officeDocument/2006/relationships/hyperlink" Target="../../../AppData/AppData/Roaming/Microsoft/AppData/Roaming/Microsoft/Excel/ASL/AppData/Roaming/Microsoft/AppData/Roaming/Microsoft/Excel/Critical%20Hit/Berlin%20Fall%20of%20the%203rd%20Reich/Berlin2/CH-TL009.PDF" TargetMode="External"/><Relationship Id="rId903" Type="http://schemas.openxmlformats.org/officeDocument/2006/relationships/hyperlink" Target="../../../AppData/AppData/Roaming/Microsoft/AppData/Roaming/Microsoft/Excel/ASL/AppData/Roaming/Microsoft/AppData/Roaming/Microsoft/Excel/Critical%20Hit/CH%20Magazine/CH153.PDF" TargetMode="External"/><Relationship Id="rId1326" Type="http://schemas.openxmlformats.org/officeDocument/2006/relationships/hyperlink" Target="../../../AppData/AppData/Roaming/Microsoft/AppData/Roaming/Microsoft/Excel/ASL/AppData/Roaming/Microsoft/AppData/Local/Microsoft/Windows/Temporary%20Internet%20Files/Content.IE5/G9DJZQUX/Fanatic%20Enterprises/FE%20SoO.PDF" TargetMode="External"/><Relationship Id="rId1533" Type="http://schemas.openxmlformats.org/officeDocument/2006/relationships/hyperlink" Target="../../../AppData/AppData/Roaming/Microsoft/AppData/Roaming/Microsoft/Excel/ASL/AppData/Roaming/Microsoft/AppData/Local/Microsoft/Windows/Temporary%20Internet%20Files/Content.IE5/ASL%20Zines/OAF/On%20All%20Fronts%20Issue%2092.pdf" TargetMode="External"/><Relationship Id="rId32" Type="http://schemas.openxmlformats.org/officeDocument/2006/relationships/hyperlink" Target="../../../AppData/AppData/Roaming/Microsoft/AppData/Roaming/Microsoft/Excel/ASL/AppData/Local/Microsoft/Windows/Temporary%20Internet%20Files/Content.IE5/G9DJZQUX/Scenario%20Design%20Contest/ASLSK%20Contest%20Scenario%20Pack.pdf" TargetMode="External"/><Relationship Id="rId1600" Type="http://schemas.openxmlformats.org/officeDocument/2006/relationships/hyperlink" Target="../../../AppData/AppData/Roaming/Microsoft/AppData/Roaming/Microsoft/Excel/ASL/AppData/Roaming/Microsoft/AppData/Local/Microsoft/Windows/Temporary%20Internet%20Files/Content.IE5/ASL%20Zines/OAF/On%20All%20Fronts%20Issue%20115.pdf" TargetMode="External"/><Relationship Id="rId181" Type="http://schemas.openxmlformats.org/officeDocument/2006/relationships/hyperlink" Target="../../../AppData/AppData/Roaming/Microsoft/AppData/Roaming/Microsoft/Excel/ASL/AppData/Local/Microsoft/Windows/Temporary%20Internet%20Files/Content.IE5/G9DJZQUX/Vae%20Victis/VV63_lg.PDF" TargetMode="External"/><Relationship Id="rId279" Type="http://schemas.openxmlformats.org/officeDocument/2006/relationships/hyperlink" Target="../../../AppData/AppData/Roaming/Microsoft/AppData/Roaming/Microsoft/Excel/ASL/AppData/Local/Microsoft/Windows/Temporary%20Internet%20Files/Content.IE5/G9DJZQUX/East%20Side%20Gamers/Dezign%20Pak/ESG%20DP3.pdf" TargetMode="External"/><Relationship Id="rId486" Type="http://schemas.openxmlformats.org/officeDocument/2006/relationships/hyperlink" Target="../../../AppData/AppData/Roaming/Microsoft/AppData/Roaming/Microsoft/Excel/ASL/AppData/Local/Microsoft/Windows/Temporary%20Internet%20Files/Content.IE5/G9DJZQUX/Vae%20Victis/VV106_lg.PDF" TargetMode="External"/><Relationship Id="rId693" Type="http://schemas.openxmlformats.org/officeDocument/2006/relationships/hyperlink" Target="../../../AppData/AppData/Roaming/Microsoft/AppData/Roaming/Microsoft/Excel/ASL/AppData/Roaming/Microsoft/AppData/Roaming/Microsoft/Excel/Le%20Franc-Tireur/LFT%20Mag/FT-033.PDF" TargetMode="External"/><Relationship Id="rId139" Type="http://schemas.openxmlformats.org/officeDocument/2006/relationships/hyperlink" Target="../../../AppData/AppData/Roaming/Microsoft/AppData/Roaming/Microsoft/Excel/ASL/AppData/Local/Microsoft/Windows/Temporary%20Internet%20Files/Content.IE5/G9DJZQUX/Lone%20Canuck/653/LC%20653.PDF" TargetMode="External"/><Relationship Id="rId346" Type="http://schemas.openxmlformats.org/officeDocument/2006/relationships/hyperlink" Target="../../../AppData/AppData/Roaming/Microsoft/AppData/Roaming/Microsoft/Excel/ASL/AppData/Local/Microsoft/Windows/Temporary%20Internet%20Files/Content.IE5/G9DJZQUX/ASL%20on%20the%20Internet/Yahoo%20Groups/ASL%20Logo%20Houston%20HS.pdf" TargetMode="External"/><Relationship Id="rId553" Type="http://schemas.openxmlformats.org/officeDocument/2006/relationships/hyperlink" Target="../../../AppData/AppData/Roaming/Microsoft/AppData/Roaming/Microsoft/Excel/ASL/AppData/Roaming/Microsoft/AppData/Local/Microsoft/Windows/Temporary%20Internet%20Files/Content.IE5/G9DJZQUX/Tactiques/Tactiques_24.pdf" TargetMode="External"/><Relationship Id="rId760" Type="http://schemas.openxmlformats.org/officeDocument/2006/relationships/hyperlink" Target="../../../AppData/AppData/Roaming/Microsoft/AppData/Roaming/Microsoft/Excel/ASL/AppData/Roaming/Microsoft/AppData/Roaming/Microsoft/Excel/Critical%20Hit/BotBH/CH%20BotBH-011.pdf" TargetMode="External"/><Relationship Id="rId998" Type="http://schemas.openxmlformats.org/officeDocument/2006/relationships/hyperlink" Target="../../../AppData/AppData/Roaming/Microsoft/AppData/Roaming/Microsoft/Excel/ASL/AppData/Roaming/Microsoft/AppData/Roaming/Microsoft/Excel/Critical%20Hit/CH%20DB1.PDF" TargetMode="External"/><Relationship Id="rId1183" Type="http://schemas.openxmlformats.org/officeDocument/2006/relationships/hyperlink" Target="../../../AppData/AppData/Roaming/Microsoft/AppData/Roaming/Microsoft/Excel/ASL/AppData/Roaming/Microsoft/AppData/Roaming/Microsoft/Excel/Critical%20Hit/Scrougin/CH%20ASLNS-35.PDF" TargetMode="External"/><Relationship Id="rId1390" Type="http://schemas.openxmlformats.org/officeDocument/2006/relationships/hyperlink" Target="../../../AppData/AppData/Roaming/Microsoft/AppData/Roaming/Microsoft/Excel/ASL/AppData/Roaming/Microsoft/AppData/Local/Microsoft/Windows/Temporary%20Internet%20Files/Content.IE5/G9DJZQUX/Friendly%20Fire/FrF05.PDF" TargetMode="External"/><Relationship Id="rId206" Type="http://schemas.openxmlformats.org/officeDocument/2006/relationships/hyperlink" Target="../../../AppData/AppData/Roaming/Microsoft/AppData/Roaming/Microsoft/Excel/ASL/AppData/Local/Microsoft/Windows/Temporary%20Internet%20Files/Content.IE5/G9DJZQUX/Vae%20Victis/VV16-eng.pdf" TargetMode="External"/><Relationship Id="rId413" Type="http://schemas.openxmlformats.org/officeDocument/2006/relationships/hyperlink" Target="../../../AppData/AppData/Roaming/Microsoft/AppData/Roaming/Microsoft/Excel/ASL/AppData/Local/Microsoft/Windows/Temporary%20Internet%20Files/Content.IE5/G9DJZQUX/AH%20&amp;%20Hasbro-MMP/MMP%20Journals/ASL%20J2.pdf" TargetMode="External"/><Relationship Id="rId858" Type="http://schemas.openxmlformats.org/officeDocument/2006/relationships/hyperlink" Target="../../../AppData/AppData/Roaming/Microsoft/AppData/Roaming/Microsoft/Excel/ASL/AppData/Roaming/Microsoft/AppData/Roaming/Microsoft/Excel/Critical%20Hit/CH%20Magazine/CH090.PDF" TargetMode="External"/><Relationship Id="rId1043" Type="http://schemas.openxmlformats.org/officeDocument/2006/relationships/hyperlink" Target="../../../AppData/AppData/Roaming/Microsoft/AppData/Roaming/Microsoft/Excel/ASL/AppData/Roaming/Microsoft/AppData/Roaming/Microsoft/Excel/Critical%20Hit/CH%20Euro-Pack/CH%20EP-20.PDF" TargetMode="External"/><Relationship Id="rId1488" Type="http://schemas.openxmlformats.org/officeDocument/2006/relationships/hyperlink" Target="../../../AppData/AppData/Roaming/Microsoft/AppData/Roaming/Microsoft/Excel/ASL/AppData/Roaming/Microsoft/AppData/Local/Microsoft/Windows/Temporary%20Internet%20Files/Content.IE5/G9DJZQUX/Heat%20of%20Battle/SS/HOB%20NQNG.pdf" TargetMode="External"/><Relationship Id="rId1695" Type="http://schemas.openxmlformats.org/officeDocument/2006/relationships/hyperlink" Target="../../../AppData/AppData/Roaming/Microsoft/AppData/Roaming/Microsoft/Excel/ASL/AppData/Local/Microsoft/Windows/Temporary%20Internet%20Files/Content.IE5/G9DJZQUX/ASL%20on%20the%20Internet/Yahoo%20Groups/Yahoo%20ASL%20-%20Aussie.pdf" TargetMode="External"/><Relationship Id="rId620" Type="http://schemas.openxmlformats.org/officeDocument/2006/relationships/hyperlink" Target="../../../AppData/AppData/Roaming/Microsoft/AppData/Roaming/Microsoft/Excel/ASL/AppData/Roaming/Microsoft/AppData/Local/Microsoft/Windows/Temporary%20Internet%20Files/Content.IE5/G9DJZQUX/AH%20&amp;%20Hasbro-MMP/The%20General/Gen24-1.PDF" TargetMode="External"/><Relationship Id="rId718" Type="http://schemas.openxmlformats.org/officeDocument/2006/relationships/hyperlink" Target="../../../AppData/AppData/Roaming/Microsoft/AppData/Roaming/Microsoft/Excel/ASL/AppData/Roaming/Microsoft/AppData/Roaming/Microsoft/Excel/Critical%20Hit/AFRM/AFRM%20CH-133.PDF" TargetMode="External"/><Relationship Id="rId925" Type="http://schemas.openxmlformats.org/officeDocument/2006/relationships/hyperlink" Target="../../../AppData/AppData/Roaming/Microsoft/AppData/Roaming/Microsoft/Excel/ASL/AppData/Roaming/Microsoft/AppData/Roaming/Microsoft/Excel/Critical%20Hit/Gen48/CH%20G48-17.PDF" TargetMode="External"/><Relationship Id="rId1250" Type="http://schemas.openxmlformats.org/officeDocument/2006/relationships/hyperlink" Target="../../../AppData/AppData/Roaming/Microsoft/AppData/Roaming/Microsoft/Excel/ASL/AppData/Roaming/Microsoft/AppData/Local/Microsoft/Windows/Temporary%20Internet%20Files/Content.IE5/G9DJZQUX/Critical%20Hit/Berlin%20Fall%20of%20the%203rd%20Reich/Berlin2/CH%20Berlin2%20TL.PDF" TargetMode="External"/><Relationship Id="rId1348" Type="http://schemas.openxmlformats.org/officeDocument/2006/relationships/hyperlink" Target="../../../AppData/AppData/Roaming/Microsoft/AppData/Roaming/Microsoft/Excel/ASL/AppData/Roaming/Microsoft/AppData/Roaming/Microsoft/Excel/ASLUG/ASLUG%20MJN%201e.pdf" TargetMode="External"/><Relationship Id="rId1555" Type="http://schemas.openxmlformats.org/officeDocument/2006/relationships/hyperlink" Target="../../../AppData/AppData/Roaming/Microsoft/AppData/Roaming/Microsoft/Excel/ASL/AppData/Roaming/Microsoft/AppData/Local/Microsoft/Windows/Temporary%20Internet%20Files/Content.IE5/ASL%20Zines/OAF/On%20All%20Fronts%20Issue%2060.pdf" TargetMode="External"/><Relationship Id="rId1110" Type="http://schemas.openxmlformats.org/officeDocument/2006/relationships/hyperlink" Target="../../../AppData/AppData/Roaming/Microsoft/AppData/Roaming/Microsoft/Excel/ASL/AppData/Roaming/Microsoft/AppData/Local/Microsoft/Windows/Temporary%20Internet%20Files/Content.IE5/G9DJZQUX/Critical%20Hit/Gen48/CH%20G48.PDF" TargetMode="External"/><Relationship Id="rId1208" Type="http://schemas.openxmlformats.org/officeDocument/2006/relationships/hyperlink" Target="../../../AppData/AppData/Roaming/Microsoft/AppData/Roaming/Microsoft/Excel/ASL/AppData/Roaming/Microsoft/AppData/Roaming/Microsoft/Excel/Critical%20Hit/Berlin%20Fall%20of%20the%203rd%20Reich/Berlin2/CH-TL014.PDF" TargetMode="External"/><Relationship Id="rId1415" Type="http://schemas.openxmlformats.org/officeDocument/2006/relationships/hyperlink" Target="../../../AppData/AppData/Roaming/Microsoft/AppData/Roaming/Microsoft/Excel/ASL/AppData/Roaming/Microsoft/AppData/Roaming/Microsoft/Excel/ASL%20on%20the%20Internet/GS%20MWT/MWT021.pdf" TargetMode="External"/><Relationship Id="rId54" Type="http://schemas.openxmlformats.org/officeDocument/2006/relationships/hyperlink" Target="../../../AppData/AppData/Roaming/Microsoft/AppData/Roaming/Microsoft/Excel/ASL/AppData/Local/Microsoft/Windows/Temporary%20Internet%20Files/Content.IE5/G9DJZQUX/Lone%20Canuck/Ost%20Front/LC%20Ost.PDF" TargetMode="External"/><Relationship Id="rId1622" Type="http://schemas.openxmlformats.org/officeDocument/2006/relationships/hyperlink" Target="../../../AppData/AppData/Roaming/Microsoft/AppData/Roaming/Microsoft/Excel/ASL/AppData/Roaming/Microsoft/AppData/Roaming/Microsoft/Excel/Critical%20Hit/CH%20Magazine/PB-CH-B.PDF" TargetMode="External"/><Relationship Id="rId270" Type="http://schemas.openxmlformats.org/officeDocument/2006/relationships/hyperlink" Target="../../../AppData/AppData/Roaming/Microsoft/AppData/Roaming/Microsoft/Excel/ASL/AppData/Local/Microsoft/Windows/Temporary%20Internet%20Files/Content.IE5/G9DJZQUX/Journal%20du%20Stratege/JdS65-66-M-eng.PDF" TargetMode="External"/><Relationship Id="rId130" Type="http://schemas.openxmlformats.org/officeDocument/2006/relationships/hyperlink" Target="../../../AppData/AppData/Roaming/Microsoft/AppData/Roaming/Microsoft/Excel/ASL/AppData/Local/Microsoft/Windows/Temporary%20Internet%20Files/Content.IE5/G9DJZQUX/Lone%20Canuck/Leibstandarte/LSSAH3.PDF" TargetMode="External"/><Relationship Id="rId368" Type="http://schemas.openxmlformats.org/officeDocument/2006/relationships/hyperlink" Target="../../../AppData/AppData/Roaming/Microsoft/AppData/Roaming/Microsoft/Excel/ASL/AppData/Local/Microsoft/Windows/Temporary%20Internet%20Files/Content.IE5/G9DJZQUX/Sherry%20Ent/Schwerpunkt/SP16.pdf" TargetMode="External"/><Relationship Id="rId575" Type="http://schemas.openxmlformats.org/officeDocument/2006/relationships/hyperlink" Target="../../../AppData/AppData/Roaming/Microsoft/AppData/Roaming/Microsoft/Excel/ASL/AppData/Roaming/Microsoft/AppData/Local/Microsoft/Windows/Temporary%20Internet%20Files/Content.IE5/G9DJZQUX/Tactiques/TAC-9.pdf" TargetMode="External"/><Relationship Id="rId782" Type="http://schemas.openxmlformats.org/officeDocument/2006/relationships/hyperlink" Target="../../../AppData/AppData/Roaming/Microsoft/AppData/Roaming/Microsoft/Excel/ASL/AppData/Roaming/Microsoft/AppData/Roaming/Microsoft/Excel/Critical%20Hit/CH%20Magazine/CH007v0.PDF" TargetMode="External"/><Relationship Id="rId228" Type="http://schemas.openxmlformats.org/officeDocument/2006/relationships/hyperlink" Target="../../../AppData/AppData/Roaming/Microsoft/AppData/Roaming/Microsoft/Excel/ASL/AppData/Local/Microsoft/Windows/Temporary%20Internet%20Files/Content.IE5/G9DJZQUX/ASL%20on%20the%20Internet/JS.pdf" TargetMode="External"/><Relationship Id="rId435" Type="http://schemas.openxmlformats.org/officeDocument/2006/relationships/hyperlink" Target="../../../AppData/AppData/Roaming/Microsoft/AppData/Roaming/Microsoft/Excel/ASL/AppData/Local/Microsoft/Windows/Temporary%20Internet%20Files/Content.IE5/G9DJZQUX/ALEA/ALEA%202GM-2-e.pdf" TargetMode="External"/><Relationship Id="rId642" Type="http://schemas.openxmlformats.org/officeDocument/2006/relationships/hyperlink" Target="../../../AppData/AppData/Roaming/Microsoft/AppData/Roaming/Microsoft/Excel/ASL/AppData/Roaming/Microsoft/AppData/Local/Microsoft/Windows/Temporary%20Internet%20Files/Content.IE5/G9DJZQUX/AH%20&amp;%20Hasbro-MMP/The%20General/Gen30-3.PDF" TargetMode="External"/><Relationship Id="rId1065" Type="http://schemas.openxmlformats.org/officeDocument/2006/relationships/hyperlink" Target="../../../AppData/AppData/Roaming/Microsoft/AppData/Roaming/Microsoft/Excel/ASL/AppData/Roaming/Microsoft/AppData/Roaming/Microsoft/Excel/Critical%20Hit/Gen48/CH%20G48-05.PDF" TargetMode="External"/><Relationship Id="rId1272" Type="http://schemas.openxmlformats.org/officeDocument/2006/relationships/hyperlink" Target="../../../AppData/AppData/Roaming/Microsoft/AppData/Roaming/Microsoft/Excel/ASL/AppData/Roaming/Microsoft/AppData/Roaming/Microsoft/Excel/Dagger%20Rout%20Report/Rout%20Report%20X-001.pdf" TargetMode="External"/><Relationship Id="rId502" Type="http://schemas.openxmlformats.org/officeDocument/2006/relationships/hyperlink" Target="../../../AppData/AppData/Roaming/Microsoft/AppData/Roaming/Microsoft/Excel/ASL/AppData/Roaming/Microsoft/AppData/Local/Microsoft/Windows/Temporary%20Internet%20Files/Content.IE5/G9DJZQUX/Wargamer/WG2-08.PDF" TargetMode="External"/><Relationship Id="rId947" Type="http://schemas.openxmlformats.org/officeDocument/2006/relationships/hyperlink" Target="../../../AppData/AppData/Roaming/Microsoft/AppData/Roaming/Microsoft/Excel/ASL/AppData/Roaming/Microsoft/AppData/Roaming/Microsoft/Excel/Critical%20Hit/CH%20Magazine/CH7.2%2015(a).PDF" TargetMode="External"/><Relationship Id="rId1132" Type="http://schemas.openxmlformats.org/officeDocument/2006/relationships/hyperlink" Target="../../../AppData/AppData/Roaming/Microsoft/AppData/Roaming/Microsoft/Excel/ASL/AppData/Roaming/Microsoft/AppData/Roaming/Microsoft/Excel/Critical%20Hit/Roman%20Glory/CH%20RG-2.PDF" TargetMode="External"/><Relationship Id="rId1577" Type="http://schemas.openxmlformats.org/officeDocument/2006/relationships/hyperlink" Target="../../../AppData/AppData/Roaming/Microsoft/AppData/Roaming/Microsoft/Excel/ASL/AppData/Roaming/Microsoft/AppData/Local/Microsoft/Windows/Temporary%20Internet%20Files/Content.IE5/ASL%20Zines/OAF/On%20All%20Fronts%20Issue%2086.pdf" TargetMode="External"/><Relationship Id="rId76" Type="http://schemas.openxmlformats.org/officeDocument/2006/relationships/hyperlink" Target="../../../AppData/AppData/Roaming/Microsoft/AppData/Roaming/Microsoft/Excel/ASL/AppData/Local/Microsoft/Windows/Temporary%20Internet%20Files/Content.IE5/ASL%20Zines/View%20From%20the%20Trenches/VFTT%20Issue%2023.pdf" TargetMode="External"/><Relationship Id="rId807" Type="http://schemas.openxmlformats.org/officeDocument/2006/relationships/hyperlink" Target="../../../AppData/AppData/Roaming/Microsoft/AppData/Roaming/Microsoft/Excel/ASL/AppData/Roaming/Microsoft/AppData/Roaming/Microsoft/Excel/Critical%20Hit/CH%20Magazine/CH032.PDF" TargetMode="External"/><Relationship Id="rId1437" Type="http://schemas.openxmlformats.org/officeDocument/2006/relationships/hyperlink" Target="../../../AppData/AppData/Roaming/Microsoft/AppData/Roaming/Microsoft/Excel/ASL/AppData/Roaming/Microsoft/AppData/Roaming/Microsoft/Excel/Heat%20of%20Battle/BtB/BtB5.PDF" TargetMode="External"/><Relationship Id="rId1644" Type="http://schemas.openxmlformats.org/officeDocument/2006/relationships/hyperlink" Target="../../../AppData/AppData/Roaming/Microsoft/AppData/Roaming/Microsoft/Excel/ASL/AppData/Roaming/Microsoft/AppData/Roaming/Microsoft/Excel/Critical%20Hit/Third%20Bridge/CH%20ATB-007.PDF" TargetMode="External"/><Relationship Id="rId1504" Type="http://schemas.openxmlformats.org/officeDocument/2006/relationships/hyperlink" Target="../../../AppData/AppData/Roaming/Microsoft/AppData/Roaming/Microsoft/Excel/ASL/AppData/Roaming/Microsoft/AppData/Local/Microsoft/Windows/Temporary%20Internet%20Files/Content.IE5/G9DJZQUX/Kinetic%20Energy/ToT/KE%20TOT-2.pdf" TargetMode="External"/><Relationship Id="rId1711" Type="http://schemas.openxmlformats.org/officeDocument/2006/relationships/hyperlink" Target="../../../AppData/AppData/Roaming/Microsoft/AppData/Roaming/Microsoft/Excel/ASL/AppData/Roaming/Microsoft/AppData/Roaming/Microsoft/Excel/Lone%20Canuck/Leibstandarte/LSSAH5.PDF" TargetMode="External"/><Relationship Id="rId292" Type="http://schemas.openxmlformats.org/officeDocument/2006/relationships/hyperlink" Target="../../../AppData/AppData/Roaming/Microsoft/AppData/Roaming/Microsoft/Excel/ASL/AppData/Local/Microsoft/Windows/Temporary%20Internet%20Files/Content.IE5/G9DJZQUX/ALEA/alea33.PDF" TargetMode="External"/><Relationship Id="rId597" Type="http://schemas.openxmlformats.org/officeDocument/2006/relationships/hyperlink" Target="../../../AppData/AppData/Roaming/Microsoft/AppData/Roaming/Microsoft/Excel/ASL/AppData/Roaming/Microsoft/AppData/Local/Microsoft/Windows/Temporary%20Internet%20Files/Content.IE5/G9DJZQUX/AH%20&amp;%20Hasbro-MMP/The%20General/Gen24-4.PDF" TargetMode="External"/><Relationship Id="rId152" Type="http://schemas.openxmlformats.org/officeDocument/2006/relationships/hyperlink" Target="../../../AppData/AppData/Roaming/Microsoft/AppData/Roaming/Microsoft/Excel/ASL/AppData/Local/Microsoft/Windows/Temporary%20Internet%20Files/Content.IE5/G9DJZQUX/Vae%20Victis/VV16_md.PDF" TargetMode="External"/><Relationship Id="rId457" Type="http://schemas.openxmlformats.org/officeDocument/2006/relationships/hyperlink" Target="../../../AppData/AppData/Roaming/Microsoft/AppData/Roaming/Microsoft/Excel/ASL/AppData/Local/Microsoft/Windows/Temporary%20Internet%20Files/Content.IE5/G9DJZQUX/Vae%20Victis/VV101_lg.PDF" TargetMode="External"/><Relationship Id="rId1087" Type="http://schemas.openxmlformats.org/officeDocument/2006/relationships/hyperlink" Target="../../../AppData/AppData/Roaming/Microsoft/AppData/Roaming/Microsoft/Excel/ASL/AppData/Roaming/Microsoft/AppData/Roaming/Microsoft/Excel/Critical%20Hit/Stonne/CH%20GaS01.PDF" TargetMode="External"/><Relationship Id="rId1294" Type="http://schemas.openxmlformats.org/officeDocument/2006/relationships/hyperlink" Target="../../../AppData/AppData/Roaming/Microsoft/AppData/Roaming/Microsoft/Excel/ASL/AppData/Roaming/Microsoft/AppData/Roaming/Microsoft/Excel/Dagger%20Rout%20Report/Rout%20Report%20Z-010.pdf" TargetMode="External"/><Relationship Id="rId664" Type="http://schemas.openxmlformats.org/officeDocument/2006/relationships/hyperlink" Target="../../../AppData/AppData/Roaming/Microsoft/AppData/Roaming/Microsoft/Excel/ASL/AppData/Roaming/Microsoft/AppData/Local/Microsoft/Windows/Temporary%20Internet%20Files/Content.IE5/G9DJZQUX/Le%20Franc-Tireur/LFT%20Mag/FT-005.pdf" TargetMode="External"/><Relationship Id="rId871" Type="http://schemas.openxmlformats.org/officeDocument/2006/relationships/hyperlink" Target="../../../AppData/AppData/Roaming/Microsoft/AppData/Roaming/Microsoft/Excel/ASL/AppData/Roaming/Microsoft/AppData/Roaming/Microsoft/Excel/Critical%20Hit/CH%20Magazine/CH093.PDF" TargetMode="External"/><Relationship Id="rId969" Type="http://schemas.openxmlformats.org/officeDocument/2006/relationships/hyperlink" Target="../../../AppData/AppData/Roaming/Microsoft/AppData/Roaming/Microsoft/Excel/ASL/AppData/Roaming/Microsoft/AppData/Roaming/Microsoft/Excel/Critical%20Hit/CH%20Online/Critical%20Hit%20Online%203_11.pdf" TargetMode="External"/><Relationship Id="rId1599" Type="http://schemas.openxmlformats.org/officeDocument/2006/relationships/hyperlink" Target="../../../AppData/AppData/Roaming/Microsoft/AppData/Roaming/Microsoft/Excel/ASL/AppData/Roaming/Microsoft/AppData/Local/Microsoft/Windows/Temporary%20Internet%20Files/Content.IE5/ASL%20Zines/OAF/On%20All%20Fronts%20Issue%20114.pdf" TargetMode="External"/><Relationship Id="rId317" Type="http://schemas.openxmlformats.org/officeDocument/2006/relationships/hyperlink" Target="../../../AppData/AppData/Roaming/Microsoft/AppData/Roaming/Microsoft/Excel/ASL/AppData/Local/Microsoft/Windows/Temporary%20Internet%20Files/Content.IE5/G9DJZQUX/Wargamer/WG2-11.PDF" TargetMode="External"/><Relationship Id="rId524" Type="http://schemas.openxmlformats.org/officeDocument/2006/relationships/hyperlink" Target="../../../AppData/AppData/Roaming/Microsoft/AppData/Roaming/Microsoft/Excel/ASL/AppData/Roaming/Microsoft/AppData/Local/Microsoft/Windows/Temporary%20Internet%20Files/Content.IE5/G9DJZQUX/Tactiques/TAC-69.pdf" TargetMode="External"/><Relationship Id="rId731" Type="http://schemas.openxmlformats.org/officeDocument/2006/relationships/hyperlink" Target="../../../AppData/AppData/Roaming/Microsoft/AppData/Roaming/Microsoft/Excel/ASL/AppData/Roaming/Microsoft/AppData/Roaming/Microsoft/Excel/Critical%20Hit/Airborne%20Stand/CH%20ABS-12.PDF" TargetMode="External"/><Relationship Id="rId1154" Type="http://schemas.openxmlformats.org/officeDocument/2006/relationships/hyperlink" Target="../../../AppData/AppData/Roaming/Microsoft/AppData/Roaming/Microsoft/Excel/ASL/AppData/Roaming/Microsoft/AppData/Roaming/Microsoft/Excel/Critical%20Hit/Retro%20Pak/CH%20RetroPak-014.pdf" TargetMode="External"/><Relationship Id="rId1361" Type="http://schemas.openxmlformats.org/officeDocument/2006/relationships/hyperlink" Target="../../../AppData/AppData/Roaming/Microsoft/AppData/Roaming/Microsoft/Excel/ASL/AppData/Roaming/Microsoft/AppData/Roaming/Microsoft/Excel/Friendly%20Fire/FrF031.PDF" TargetMode="External"/><Relationship Id="rId1459" Type="http://schemas.openxmlformats.org/officeDocument/2006/relationships/hyperlink" Target="../../../AppData/AppData/Roaming/Microsoft/AppData/Roaming/Microsoft/Excel/ASL/AppData/Roaming/Microsoft/AppData/Local/Microsoft/Windows/Temporary%20Internet%20Files/Content.IE5/ASL%20Zines/ATP/ATP%20Issue-008.pdf" TargetMode="External"/><Relationship Id="rId98" Type="http://schemas.openxmlformats.org/officeDocument/2006/relationships/hyperlink" Target="../../../AppData/AppData/Roaming/Microsoft/AppData/Roaming/Microsoft/Excel/ASL/AppData/Local/Microsoft/Windows/Temporary%20Internet%20Files/Content.IE5/G9DJZQUX/Sherry%20Ent/Schwerpunkt/SP01v2.PDF" TargetMode="External"/><Relationship Id="rId829" Type="http://schemas.openxmlformats.org/officeDocument/2006/relationships/hyperlink" Target="../../../AppData/AppData/Roaming/Microsoft/AppData/Roaming/Microsoft/Excel/ASL/AppData/Roaming/Microsoft/AppData/Roaming/Microsoft/Excel/Critical%20Hit/CH%20Magazine/CH080.PDF" TargetMode="External"/><Relationship Id="rId1014" Type="http://schemas.openxmlformats.org/officeDocument/2006/relationships/hyperlink" Target="../../../AppData/AppData/Roaming/Microsoft/AppData/Roaming/Microsoft/Excel/ASL/AppData/Roaming/Microsoft/AppData/Roaming/Microsoft/Excel/Critical%20Hit/EFC/CH%20EFC-09.PDF" TargetMode="External"/><Relationship Id="rId1221" Type="http://schemas.openxmlformats.org/officeDocument/2006/relationships/hyperlink" Target="../../../AppData/AppData/Roaming/Microsoft/AppData/Roaming/Microsoft/Excel/ASL/AppData/Roaming/Microsoft/AppData/Roaming/Microsoft/Excel/Critical%20Hit/BotB/CH%20SFC-03.PDF" TargetMode="External"/><Relationship Id="rId1666" Type="http://schemas.openxmlformats.org/officeDocument/2006/relationships/hyperlink" Target="../../../AppData/AppData/Roaming/Microsoft/AppData/Roaming/Microsoft/Excel/ASL/AppData/Roaming/Microsoft/AppData/Roaming/Microsoft/Excel/Critical%20Hit/Stonne/CH%20GaS13.PDF" TargetMode="External"/><Relationship Id="rId1319" Type="http://schemas.openxmlformats.org/officeDocument/2006/relationships/hyperlink" Target="../../../AppData/AppData/Roaming/Microsoft/AppData/Roaming/Microsoft/Excel/ASL/AppData/Roaming/Microsoft/AppData/Roaming/Microsoft/Excel/Fanatic%20Enterprises/FE169.pdf" TargetMode="External"/><Relationship Id="rId1526" Type="http://schemas.openxmlformats.org/officeDocument/2006/relationships/hyperlink" Target="../../../AppData/AppData/Roaming/Microsoft/AppData/Roaming/Microsoft/Excel/ASL/AppData/Roaming/Microsoft/AppData/Local/Microsoft/Windows/Temporary%20Internet%20Files/Content.IE5/ASL%20Zines/View%20From%20the%20Trenches/VFTT%20Issue%2086.pdf" TargetMode="External"/><Relationship Id="rId25" Type="http://schemas.openxmlformats.org/officeDocument/2006/relationships/hyperlink" Target="../../../AppData/AppData/Roaming/Microsoft/AppData/Roaming/Microsoft/Excel/ASL/AppData/Local/Microsoft/Windows/Temporary%20Internet%20Files/Content.IE5/G9DJZQUX/Critical%20Hit/All%20American/CH%20AA3-SH.PDF" TargetMode="External"/><Relationship Id="rId174" Type="http://schemas.openxmlformats.org/officeDocument/2006/relationships/hyperlink" Target="../../../AppData/AppData/Roaming/Microsoft/AppData/Roaming/Microsoft/Excel/ASL/AppData/Local/Microsoft/Windows/Temporary%20Internet%20Files/Content.IE5/G9DJZQUX/Vae%20Victis/VV50_lg.PDF" TargetMode="External"/><Relationship Id="rId381" Type="http://schemas.openxmlformats.org/officeDocument/2006/relationships/hyperlink" Target="../../../AppData/AppData/Roaming/Microsoft/AppData/Roaming/Microsoft/Excel/ASL/AppData/Local/Microsoft/Windows/Temporary%20Internet%20Files/Content.IE5/G9DJZQUX/Critical%20Hit/AK/CH%20AK08.pdf" TargetMode="External"/><Relationship Id="rId241" Type="http://schemas.openxmlformats.org/officeDocument/2006/relationships/hyperlink" Target="../../../AppData/AppData/Roaming/Microsoft/AppData/Roaming/Microsoft/Excel/ASL/AppData/Local/Microsoft/Windows/Temporary%20Internet%20Files/Content.IE5/G9DJZQUX/Sherry%20Ent/Schwerpunkt/SP11.PDF" TargetMode="External"/><Relationship Id="rId479"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686" Type="http://schemas.openxmlformats.org/officeDocument/2006/relationships/hyperlink" Target="../../../AppData/AppData/Roaming/Microsoft/AppData/Roaming/Microsoft/Excel/ASL/AppData/Roaming/Microsoft/AppData/Roaming/Microsoft/Excel/Le%20Franc-Tireur/FT%20PP%209%20Night%20Hodgepodge.pdf" TargetMode="External"/><Relationship Id="rId893" Type="http://schemas.openxmlformats.org/officeDocument/2006/relationships/hyperlink" Target="../../../AppData/AppData/Roaming/Microsoft/AppData/Roaming/Microsoft/Excel/ASL/AppData/Roaming/Microsoft/AppData/Roaming/Microsoft/Excel/Critical%20Hit/Stonne/CH%20Stonne7.PDF" TargetMode="External"/><Relationship Id="rId339" Type="http://schemas.openxmlformats.org/officeDocument/2006/relationships/hyperlink" Target="../../../AppData/AppData/Roaming/Microsoft/AppData/Roaming/Microsoft/Excel/ASL/AppData/Local/Microsoft/Windows/Temporary%20Internet%20Files/Content.IE5/G9DJZQUX/Critical%20Hit/OFW/CH%20OFW.PDF" TargetMode="External"/><Relationship Id="rId546" Type="http://schemas.openxmlformats.org/officeDocument/2006/relationships/hyperlink" Target="../../../AppData/AppData/Roaming/Microsoft/AppData/Roaming/Microsoft/Excel/ASL/AppData/Roaming/Microsoft/AppData/Local/Microsoft/Windows/Temporary%20Internet%20Files/Content.IE5/G9DJZQUX/Tactiques/Tactiques_17.pdf" TargetMode="External"/><Relationship Id="rId753" Type="http://schemas.openxmlformats.org/officeDocument/2006/relationships/hyperlink" Target="../../../AppData/AppData/Roaming/Microsoft/AppData/Roaming/Microsoft/Excel/ASL/AppData/Roaming/Microsoft/AppData/Roaming/Microsoft/Excel/Critical%20Hit/BotBH/CH%20BotBH-004.pdf" TargetMode="External"/><Relationship Id="rId1176" Type="http://schemas.openxmlformats.org/officeDocument/2006/relationships/hyperlink" Target="../../../AppData/AppData/Roaming/Microsoft/AppData/Roaming/Microsoft/Excel/ASL/AppData/Roaming/Microsoft/AppData/Local/Microsoft/Windows/Temporary%20Internet%20Files/Content.IE5/G9DJZQUX/Critical%20Hit/Rout%20Pack/CH%20RP1.pdf" TargetMode="External"/><Relationship Id="rId1383" Type="http://schemas.openxmlformats.org/officeDocument/2006/relationships/hyperlink" Target="../../../AppData/AppData/Roaming/Microsoft/AppData/Roaming/Microsoft/Excel/ASL/AppData/Roaming/Microsoft/AppData/Roaming/Microsoft/Excel/Friendly%20Fire/FrF003.pdf" TargetMode="External"/><Relationship Id="rId101" Type="http://schemas.openxmlformats.org/officeDocument/2006/relationships/hyperlink" Target="../../../AppData/AppData/Roaming/Microsoft/AppData/Roaming/Microsoft/Excel/ASL/AppData/Local/Microsoft/Windows/Temporary%20Internet%20Files/Content.IE5/G9DJZQUX/Sherry%20Ent/Schwerpunkt/SP04.PDF" TargetMode="External"/><Relationship Id="rId406" Type="http://schemas.openxmlformats.org/officeDocument/2006/relationships/hyperlink" Target="../../../AppData/AppData/Roaming/Microsoft/AppData/Roaming/Microsoft/Excel/ASL/AppData/Local/Microsoft/Windows/Temporary%20Internet%20Files/Content.IE5/G9DJZQUX/Heat%20of%20Battle/KotH/HOB%20KotH.pdf" TargetMode="External"/><Relationship Id="rId960" Type="http://schemas.openxmlformats.org/officeDocument/2006/relationships/hyperlink" Target="../../../AppData/AppData/Roaming/Microsoft/AppData/Roaming/Microsoft/Excel/ASL/AppData/Roaming/Microsoft/AppData/Roaming/Microsoft/Excel/Critical%20Hit/Dien%20Bien%20Phu/DBP16.PDF" TargetMode="External"/><Relationship Id="rId1036" Type="http://schemas.openxmlformats.org/officeDocument/2006/relationships/hyperlink" Target="../../../AppData/AppData/Roaming/Microsoft/AppData/Roaming/Microsoft/Excel/ASL/AppData/Roaming/Microsoft/AppData/Roaming/Microsoft/Excel/Critical%20Hit/CH%20Euro-Pack/CH%20EP-019.pdf" TargetMode="External"/><Relationship Id="rId1243" Type="http://schemas.openxmlformats.org/officeDocument/2006/relationships/hyperlink" Target="../../../AppData/AppData/Roaming/Microsoft/AppData/Roaming/Microsoft/Excel/ASL/AppData/Roaming/Microsoft/AppData/Local/Microsoft/Windows/Temporary%20Internet%20Files/Content.IE5/G9DJZQUX/Critical%20Hit/TRBH/CH%20TRBH.PDF" TargetMode="External"/><Relationship Id="rId1590" Type="http://schemas.openxmlformats.org/officeDocument/2006/relationships/hyperlink" Target="../../../AppData/AppData/Roaming/Microsoft/AppData/Roaming/Microsoft/Excel/ASL/AppData/Roaming/Microsoft/AppData/Local/Microsoft/Windows/Temporary%20Internet%20Files/Content.IE5/ASL%20Zines/OAF/On%20All%20Fronts%20Issue%20105.pdf" TargetMode="External"/><Relationship Id="rId1688" Type="http://schemas.openxmlformats.org/officeDocument/2006/relationships/hyperlink" Target="../../../AppData/AppData/Roaming/Microsoft/AppData/Roaming/Microsoft/Excel/ASL/AppData/Local/Microsoft/Windows/Temporary%20Internet%20Files/Content.IE5/G9DJZQUX/Critical%20Hit/BotBH/CH-HLV.pdf" TargetMode="External"/><Relationship Id="rId613" Type="http://schemas.openxmlformats.org/officeDocument/2006/relationships/hyperlink" Target="../../../AppData/AppData/Roaming/Microsoft/AppData/Roaming/Microsoft/Excel/ASL/AppData/Roaming/Microsoft/AppData/Local/Microsoft/Windows/Temporary%20Internet%20Files/Content.IE5/G9DJZQUX/AH%20&amp;%20Hasbro-MMP/The%20General/Gen24-6.PDF" TargetMode="External"/><Relationship Id="rId820" Type="http://schemas.openxmlformats.org/officeDocument/2006/relationships/hyperlink" Target="../../../AppData/AppData/Roaming/Microsoft/AppData/Roaming/Microsoft/Excel/ASL/AppData/Roaming/Microsoft/AppData/Roaming/Microsoft/Excel/Critical%20Hit/CH%20Magazine/CH052.PDF" TargetMode="External"/><Relationship Id="rId918" Type="http://schemas.openxmlformats.org/officeDocument/2006/relationships/hyperlink" Target="../../../AppData/AppData/Roaming/Microsoft/AppData/Roaming/Microsoft/Excel/ASL/AppData/Roaming/Microsoft/AppData/Roaming/Microsoft/Excel/Critical%20Hit/CH%20Magazine/CH140.PDF" TargetMode="External"/><Relationship Id="rId1450" Type="http://schemas.openxmlformats.org/officeDocument/2006/relationships/hyperlink" Target="../../../AppData/AppData/Roaming/Microsoft/AppData/Roaming/Microsoft/Excel/ASL/AppData/Roaming/Microsoft/AppData/Local/Microsoft/Windows/Temporary%20Internet%20Files/Content.IE5/G9DJZQUX/Casus%20Belli/CBH09.PDF" TargetMode="External"/><Relationship Id="rId1548" Type="http://schemas.openxmlformats.org/officeDocument/2006/relationships/hyperlink" Target="../../../AppData/AppData/Roaming/Microsoft/AppData/Roaming/Microsoft/Excel/ASL/AppData/Roaming/Microsoft/AppData/Local/Microsoft/Windows/Temporary%20Internet%20Files/Content.IE5/ASL%20Zines/OAF/On%20All%20Fronts%20Issue%2052.pdf" TargetMode="External"/><Relationship Id="rId1103" Type="http://schemas.openxmlformats.org/officeDocument/2006/relationships/hyperlink" Target="../../../AppData/AppData/Roaming/Microsoft/AppData/Roaming/Microsoft/Excel/ASL/AppData/Roaming/Microsoft/AppData/Roaming/Microsoft/Excel/Critical%20Hit/Stonne/CH%20GaS14.PDF" TargetMode="External"/><Relationship Id="rId1310" Type="http://schemas.openxmlformats.org/officeDocument/2006/relationships/hyperlink" Target="../../../AppData/AppData/Roaming/Microsoft/AppData/Roaming/Microsoft/Excel/ASL/AppData/Roaming/Microsoft/AppData/Roaming/Microsoft/Excel/ELR/ELR%20SON-7.PDF" TargetMode="External"/><Relationship Id="rId1408" Type="http://schemas.openxmlformats.org/officeDocument/2006/relationships/hyperlink" Target="../../../AppData/AppData/Roaming/Microsoft/AppData/Roaming/Microsoft/Excel/ASL/AppData/Roaming/Microsoft/AppData/Roaming/Microsoft/Excel/Front%20Range%20ASL%20Club/FRASL%20FF08%20The%20Black%20Ravens%20Are%20Flying.pdf" TargetMode="External"/><Relationship Id="rId47" Type="http://schemas.openxmlformats.org/officeDocument/2006/relationships/hyperlink" Target="../../../AppData/AppData/Roaming/Microsoft/AppData/Roaming/Microsoft/Excel/ASL/AppData/Local/Microsoft/Windows/Temporary%20Internet%20Files/Content.IE5/G9DJZQUX/Lone%20Canuck/Prinz%20Eugen/PE1.PDF" TargetMode="External"/><Relationship Id="rId1615" Type="http://schemas.openxmlformats.org/officeDocument/2006/relationships/hyperlink" Target="../../../AppData/AppData/Roaming/Microsoft/AppData/Roaming/Microsoft/Excel/ASL/AppData/Local/Microsoft/Windows/Temporary%20Internet%20Files/Content.IE5/G9DJZQUX/Boardgamer/BG8.1.PDF" TargetMode="External"/><Relationship Id="rId196" Type="http://schemas.openxmlformats.org/officeDocument/2006/relationships/hyperlink" Target="../../../AppData/AppData/Roaming/Microsoft/AppData/Roaming/Microsoft/Excel/ASL/AppData/Local/Microsoft/Windows/Temporary%20Internet%20Files/Content.IE5/G9DJZQUX/Journal%20du%20Stratege/jds63-64.PDF" TargetMode="External"/><Relationship Id="rId263" Type="http://schemas.openxmlformats.org/officeDocument/2006/relationships/hyperlink" Target="../../../AppData/AppData/Roaming/Microsoft/AppData/Roaming/Microsoft/Excel/ASL/AppData/Local/Microsoft/Windows/Temporary%20Internet%20Files/Content.IE5/G9DJZQUX/AH%20&amp;%20Hasbro-MMP/Action%20Pack/MMP%20AP2.PDF" TargetMode="External"/><Relationship Id="rId470" Type="http://schemas.openxmlformats.org/officeDocument/2006/relationships/hyperlink" Target="../../../AppData/AppData/Roaming/Microsoft/AppData/Roaming/Microsoft/Excel/ASL/AppData/Local/Microsoft/Windows/Temporary%20Internet%20Files/Content.IE5/G9DJZQUX/Heat%20of%20Battle/FireFights/HoB%20FF1.PDF" TargetMode="External"/><Relationship Id="rId123" Type="http://schemas.openxmlformats.org/officeDocument/2006/relationships/hyperlink" Target="../../../AppData/AppData/Roaming/Microsoft/AppData/Roaming/Microsoft/Excel/ASL/AppData/Local/Microsoft/Windows/Temporary%20Internet%20Files/Content.IE5/G9DJZQUX/ASL%20on%20the%20Internet/GS%20MWT/MwT%201.pdf" TargetMode="External"/><Relationship Id="rId330" Type="http://schemas.openxmlformats.org/officeDocument/2006/relationships/hyperlink" Target="../../../AppData/AppData/Roaming/Microsoft/AppData/Roaming/Microsoft/Excel/ASL/AppData/Local/Microsoft/Windows/Temporary%20Internet%20Files/Content.IE5/G9DJZQUX/Break%20Contact/BC%20AT.PDF" TargetMode="External"/><Relationship Id="rId568" Type="http://schemas.openxmlformats.org/officeDocument/2006/relationships/hyperlink" Target="../../../AppData/AppData/Roaming/Microsoft/AppData/Roaming/Microsoft/Excel/ASL/AppData/Roaming/Microsoft/AppData/Local/Microsoft/Windows/Temporary%20Internet%20Files/Content.IE5/G9DJZQUX/Tactiques/TAC-1.pdf" TargetMode="External"/><Relationship Id="rId775" Type="http://schemas.openxmlformats.org/officeDocument/2006/relationships/hyperlink" Target="../../../AppData/AppData/Roaming/Microsoft/AppData/Roaming/Microsoft/Excel/ASL/AppData/Roaming/Microsoft/AppData/Roaming/Microsoft/Excel/Critical%20Hit/BtB/CH%20Bocage-006.pdf" TargetMode="External"/><Relationship Id="rId982" Type="http://schemas.openxmlformats.org/officeDocument/2006/relationships/hyperlink" Target="../../../AppData/AppData/Roaming/Microsoft/AppData/Roaming/Microsoft/Excel/ASL/AppData/Roaming/Microsoft/AppData/Local/Microsoft/Windows/Temporary%20Internet%20Files/Content.IE5/G9DJZQUX/Critical%20Hit/CH%20Magazine/CH%206.4.PDF" TargetMode="External"/><Relationship Id="rId1198" Type="http://schemas.openxmlformats.org/officeDocument/2006/relationships/hyperlink" Target="../../../AppData/AppData/Roaming/Microsoft/AppData/Roaming/Microsoft/Excel/ASL/AppData/Roaming/Microsoft/AppData/Roaming/Microsoft/Excel/Critical%20Hit/CH%20Magazine/CH088.PDF" TargetMode="External"/><Relationship Id="rId428" Type="http://schemas.openxmlformats.org/officeDocument/2006/relationships/hyperlink" Target="../../../AppData/AppData/Roaming/Microsoft/AppData/Roaming/Microsoft/Excel/ASL/AppData/Local/Microsoft/Windows/Temporary%20Internet%20Files/Content.IE5/G9DJZQUX/AH%20&amp;%20Hasbro-MMP/Action%20Pack/MMP%20AP7.pdf" TargetMode="External"/><Relationship Id="rId635" Type="http://schemas.openxmlformats.org/officeDocument/2006/relationships/hyperlink" Target="../../../AppData/AppData/Roaming/Microsoft/AppData/Roaming/Microsoft/Excel/ASL/AppData/Roaming/Microsoft/AppData/Local/Microsoft/Windows/Temporary%20Internet%20Files/Content.IE5/G9DJZQUX/AH%20&amp;%20Hasbro-MMP/The%20General/Gen27-5.PDF" TargetMode="External"/><Relationship Id="rId842" Type="http://schemas.openxmlformats.org/officeDocument/2006/relationships/hyperlink" Target="../../../AppData/AppData/Roaming/Microsoft/AppData/Roaming/Microsoft/Excel/ASL/AppData/Roaming/Microsoft/AppData/Roaming/Microsoft/Excel/Critical%20Hit/CH%20Magazine/CH060.PDF" TargetMode="External"/><Relationship Id="rId1058" Type="http://schemas.openxmlformats.org/officeDocument/2006/relationships/hyperlink" Target="../../../AppData/AppData/Roaming/Microsoft/AppData/Roaming/Microsoft/Excel/ASL/AppData/Roaming/Microsoft/AppData/Roaming/Microsoft/Excel/Critical%20Hit/Gembloux/CH%20GTF-06.PDF" TargetMode="External"/><Relationship Id="rId1265" Type="http://schemas.openxmlformats.org/officeDocument/2006/relationships/hyperlink" Target="../../../AppData/AppData/Roaming/Microsoft/AppData/Roaming/Microsoft/Excel/ASL/AppData/Roaming/Microsoft/AppData/Roaming/Microsoft/Excel/Dagger%20Rout%20Report/Rout%20Report%20Z-018.pdf" TargetMode="External"/><Relationship Id="rId1472" Type="http://schemas.openxmlformats.org/officeDocument/2006/relationships/hyperlink" Target="../../../AppData/AppData/Roaming/Microsoft/AppData/Roaming/Microsoft/Excel/ASL/AppData/Roaming/Microsoft/AppData/Roaming/Microsoft/Excel/Heat%20of%20Battle/TT/HoB%20TT-09.PDF" TargetMode="External"/><Relationship Id="rId702" Type="http://schemas.openxmlformats.org/officeDocument/2006/relationships/hyperlink" Target="../../../AppData/AppData/Roaming/Microsoft/AppData/Roaming/Microsoft/Excel/ASL/AppData/Roaming/Microsoft/AppData/Roaming/Microsoft/Excel/Le%20Franc-Tireur/FT%20Playtest%20FT%2019.3%20Oviedo%2034.pdf" TargetMode="External"/><Relationship Id="rId1125" Type="http://schemas.openxmlformats.org/officeDocument/2006/relationships/hyperlink" Target="../../../AppData/AppData/Roaming/Microsoft/AppData/Roaming/Microsoft/Excel/ASL/AppData/Roaming/Microsoft/AppData/Roaming/Microsoft/Excel/Critical%20Hit/CH%20On%20All%20Fronts/CH%20OAF-09.PDF" TargetMode="External"/><Relationship Id="rId1332" Type="http://schemas.openxmlformats.org/officeDocument/2006/relationships/hyperlink" Target="../../../AppData/AppData/Roaming/Microsoft/AppData/Roaming/Microsoft/Excel/ASL/AppData/Roaming/Microsoft/AppData/Roaming/Microsoft/Excel/ASLUG/ASLUG%2021.PDF" TargetMode="External"/><Relationship Id="rId69" Type="http://schemas.openxmlformats.org/officeDocument/2006/relationships/hyperlink" Target="../../../AppData/AppData/Roaming/Microsoft/AppData/Roaming/Microsoft/Excel/ASL/AppData/Local/Microsoft/Windows/Temporary%20Internet%20Files/Content.IE5/G9DJZQUX/View%20from%20the%20Trenches/Operation%20Neptune/VFTT%20Operation%20Neptune%2098.pdf" TargetMode="External"/><Relationship Id="rId1637" Type="http://schemas.openxmlformats.org/officeDocument/2006/relationships/hyperlink" Target="../../../AppData/AppData/Roaming/Microsoft/AppData/Roaming/Microsoft/Excel/ASL/AppData/Roaming/Microsoft/AppData/Roaming/Microsoft/Excel/AH%20&amp;%20Hasbro-MMP/The%20General/AH%20G28.PDF" TargetMode="External"/><Relationship Id="rId1704" Type="http://schemas.openxmlformats.org/officeDocument/2006/relationships/hyperlink" Target="../../../AppData/AppData/Roaming/Microsoft/AppData/Roaming/Microsoft/Excel/ASL/AppData/Roaming/Microsoft/AppData/Roaming/Microsoft/Excel/Lone%20Canuck/Leibstandarte/LSSAH5.PDF" TargetMode="External"/><Relationship Id="rId285" Type="http://schemas.openxmlformats.org/officeDocument/2006/relationships/hyperlink" Target="../../../AppData/AppData/Roaming/Microsoft/AppData/Roaming/Microsoft/Excel/ASL/AppData/Local/Microsoft/Windows/Temporary%20Internet%20Files/Content.IE5/ASL%20Zines/Sherry%20Enterprises/Schwerpunkt%20Issue%2015.pdf" TargetMode="External"/><Relationship Id="rId492" Type="http://schemas.openxmlformats.org/officeDocument/2006/relationships/hyperlink" Target="../../../AppData/AppData/Roaming/Microsoft/AppData/Roaming/Microsoft/Excel/ASL/AppData/Local/Microsoft/Windows/Temporary%20Internet%20Files/Content.IE5/G9DJZQUX/Le%20Franc-Tireur/LFT%20Mag/LFT13.pdf" TargetMode="External"/><Relationship Id="rId797" Type="http://schemas.openxmlformats.org/officeDocument/2006/relationships/hyperlink" Target="../../../AppData/AppData/Roaming/Microsoft/AppData/Roaming/Microsoft/Excel/ASL/AppData/Roaming/Microsoft/AppData/Roaming/Microsoft/Excel/Critical%20Hit/CH%20Magazine/CH022v0.PDF" TargetMode="External"/><Relationship Id="rId145" Type="http://schemas.openxmlformats.org/officeDocument/2006/relationships/hyperlink" Target="../../../AppData/AppData/Roaming/Microsoft/AppData/Roaming/Microsoft/Excel/ASL/AppData/Local/Microsoft/Windows/Temporary%20Internet%20Files/Content.IE5/G9DJZQUX/Vae%20Victis/VV02_md.PDF" TargetMode="External"/><Relationship Id="rId352" Type="http://schemas.openxmlformats.org/officeDocument/2006/relationships/hyperlink" Target="../../../AppData/AppData/Roaming/Microsoft/AppData/Roaming/Microsoft/Excel/ASL/AppData/Local/Microsoft/Windows/Temporary%20Internet%20Files/Content.IE5/G9DJZQUX/Vae%20Victis/VV91_lg.PDF" TargetMode="External"/><Relationship Id="rId1287" Type="http://schemas.openxmlformats.org/officeDocument/2006/relationships/hyperlink" Target="../../../AppData/AppData/Roaming/Microsoft/AppData/Roaming/Microsoft/Excel/ASL/AppData/Roaming/Microsoft/AppData/Roaming/Microsoft/Excel/Dagger%20Rout%20Report/Rout%20Report%20Z-003.pdf" TargetMode="External"/><Relationship Id="rId212" Type="http://schemas.openxmlformats.org/officeDocument/2006/relationships/hyperlink" Target="../../../AppData/AppData/Roaming/Microsoft/AppData/Roaming/Microsoft/Excel/ASL/AppData/Local/Microsoft/Windows/Temporary%20Internet%20Files/Content.IE5/G9DJZQUX/AH%20&amp;%20Hasbro-MMP/AH%20Modules/ASL%20Mod-04.PDF" TargetMode="External"/><Relationship Id="rId657" Type="http://schemas.openxmlformats.org/officeDocument/2006/relationships/hyperlink" Target="../../../AppData/AppData/Roaming/Microsoft/AppData/Roaming/Microsoft/Excel/ASL/AppData/Roaming/Microsoft/AppData/Local/Microsoft/Windows/Temporary%20Internet%20Files/Content.IE5/G9DJZQUX/CWJ/cwj13.PDF" TargetMode="External"/><Relationship Id="rId864" Type="http://schemas.openxmlformats.org/officeDocument/2006/relationships/hyperlink" Target="../../../AppData/AppData/Roaming/Microsoft/AppData/Roaming/Microsoft/Excel/ASL/AppData/Roaming/Microsoft/AppData/Roaming/Microsoft/Excel/Critical%20Hit/CH%20Magazine/CH100.PDF" TargetMode="External"/><Relationship Id="rId1494" Type="http://schemas.openxmlformats.org/officeDocument/2006/relationships/hyperlink" Target="../../../AppData/AppData/Roaming/Microsoft/AppData/Roaming/Microsoft/Excel/ASL/AppData/Roaming/Microsoft/AppData/Roaming/Microsoft/Excel/In%20Contact/IC-003.pdf" TargetMode="External"/><Relationship Id="rId517" Type="http://schemas.openxmlformats.org/officeDocument/2006/relationships/hyperlink" Target="../../../AppData/AppData/Roaming/Microsoft/AppData/Roaming/Microsoft/Excel/ASL/AppData/Roaming/Microsoft/AppData/Local/Microsoft/Windows/Temporary%20Internet%20Files/Content.IE5/G9DJZQUX/Tactiques/TAC-63.pdf" TargetMode="External"/><Relationship Id="rId724" Type="http://schemas.openxmlformats.org/officeDocument/2006/relationships/hyperlink" Target="../../../AppData/AppData/Roaming/Microsoft/AppData/Roaming/Microsoft/Excel/ASL/AppData/Roaming/Microsoft/AppData/Roaming/Microsoft/Excel/Critical%20Hit/Airborne%20Stand/CH%20ABS-05.PDF" TargetMode="External"/><Relationship Id="rId931" Type="http://schemas.openxmlformats.org/officeDocument/2006/relationships/hyperlink" Target="../../../AppData/AppData/Roaming/Microsoft/AppData/Roaming/Microsoft/Excel/ASL/AppData/Roaming/Microsoft/AppData/Roaming/Microsoft/Excel/Critical%20Hit/CH%20Magazine/CH161.PDF" TargetMode="External"/><Relationship Id="rId1147" Type="http://schemas.openxmlformats.org/officeDocument/2006/relationships/hyperlink" Target="../../../AppData/AppData/Roaming/Microsoft/AppData/Roaming/Microsoft/Excel/ASL/AppData/Roaming/Microsoft/AppData/Roaming/Microsoft/Excel/Critical%20Hit/Retro%20Pak/CH%20Retro-07.PDF" TargetMode="External"/><Relationship Id="rId1354" Type="http://schemas.openxmlformats.org/officeDocument/2006/relationships/hyperlink" Target="../../../AppData/AppData/Roaming/Microsoft/AppData/Roaming/Microsoft/Excel/ASL/AppData/Roaming/Microsoft/AppData/Local/Microsoft/Windows/Temporary%20Internet%20Files/Content.IE5/ASL%20Zines/ASLUG/ASLUG%20Issue-005.pdf" TargetMode="External"/><Relationship Id="rId1561" Type="http://schemas.openxmlformats.org/officeDocument/2006/relationships/hyperlink" Target="../../../AppData/AppData/Roaming/Microsoft/AppData/Roaming/Microsoft/Excel/ASL/AppData/Roaming/Microsoft/AppData/Local/Microsoft/Windows/Temporary%20Internet%20Files/Content.IE5/ASL%20Zines/OAF/On%20All%20Fronts%20Issue%2069.pdf" TargetMode="External"/><Relationship Id="rId60" Type="http://schemas.openxmlformats.org/officeDocument/2006/relationships/hyperlink" Target="../../../AppData/AppData/Roaming/Microsoft/AppData/Roaming/Microsoft/Excel/ASL/AppData/Local/Microsoft/Windows/Temporary%20Internet%20Files/Content.IE5/G9DJZQUX/AH%20&amp;%20Hasbro-MMP/MMP%20Journals/ASL%20J5.PDF" TargetMode="External"/><Relationship Id="rId1007" Type="http://schemas.openxmlformats.org/officeDocument/2006/relationships/hyperlink" Target="../../../AppData/AppData/Roaming/Microsoft/AppData/Roaming/Microsoft/Excel/ASL/AppData/Roaming/Microsoft/AppData/Roaming/Microsoft/Excel/Critical%20Hit/EFC/CH%20EFC-02.PDF" TargetMode="External"/><Relationship Id="rId1214" Type="http://schemas.openxmlformats.org/officeDocument/2006/relationships/hyperlink" Target="../../../AppData/AppData/Roaming/Microsoft/AppData/Roaming/Microsoft/Excel/ASL/AppData/Roaming/Microsoft/AppData/Roaming/Microsoft/Excel/Critical%20Hit/Berlin%20Fall%20of%20the%203rd%20Reich/Berlin2/CH-TL004.PDF" TargetMode="External"/><Relationship Id="rId1421" Type="http://schemas.openxmlformats.org/officeDocument/2006/relationships/hyperlink" Target="../../../AppData/AppData/Roaming/Microsoft/AppData/Roaming/Microsoft/Excel/ASL/AppData/Roaming/Microsoft/AppData/Local/Microsoft/Windows/Temporary%20Internet%20Files/Content.IE5/G9DJZQUX/Casus%20Belli/Casus%20Belli%20Eng-13.2.pdf" TargetMode="External"/><Relationship Id="rId1659" Type="http://schemas.openxmlformats.org/officeDocument/2006/relationships/hyperlink" Target="../../../AppData/AppData/Roaming/Microsoft/AppData/Roaming/Microsoft/Excel/ASL/AppData/Roaming/Microsoft/AppData/Roaming/Microsoft/Excel/Critical%20Hit/Stonne/CH%20GaS06.PDF" TargetMode="External"/><Relationship Id="rId1519" Type="http://schemas.openxmlformats.org/officeDocument/2006/relationships/hyperlink" Target="../../../AppData/AppData/Roaming/Microsoft/AppData/Roaming/Microsoft/Excel/ASL/AppData/Roaming/Microsoft/AppData/Local/Microsoft/Windows/Temporary%20Internet%20Files/Content.IE5/G9DJZQUX/ASL%20News/ASL%20News%20I29.PDF" TargetMode="External"/><Relationship Id="rId18" Type="http://schemas.openxmlformats.org/officeDocument/2006/relationships/hyperlink" Target="../../../AppData/AppData/Roaming/Microsoft/AppData/Roaming/Microsoft/Excel/ASL/AppData/Local/Microsoft/Windows/Temporary%20Internet%20Files/Content.IE5/G9DJZQUX/Le%20Franc-Tireur/FtC%20Pack/FtC1.PDF" TargetMode="External"/><Relationship Id="rId167" Type="http://schemas.openxmlformats.org/officeDocument/2006/relationships/hyperlink" Target="../../../AppData/AppData/Roaming/Microsoft/AppData/Roaming/Microsoft/Excel/ASL/AppData/Local/Microsoft/Windows/Temporary%20Internet%20Files/Content.IE5/G9DJZQUX/Vae%20Victis/VV35_md.PDF" TargetMode="External"/><Relationship Id="rId374" Type="http://schemas.openxmlformats.org/officeDocument/2006/relationships/hyperlink" Target="../../../AppData/AppData/Roaming/Microsoft/AppData/Roaming/Microsoft/Excel/ASL/AppData/Local/Microsoft/Windows/Temporary%20Internet%20Files/Content.IE5/G9DJZQUX/Fanatic%20Enterprises/FE05.pdf" TargetMode="External"/><Relationship Id="rId581" Type="http://schemas.openxmlformats.org/officeDocument/2006/relationships/hyperlink" Target="../../../AppData/AppData/Roaming/Microsoft/AppData/Roaming/Microsoft/Excel/ASL/AppData/Roaming/Microsoft/AppData/Local/Microsoft/Windows/Temporary%20Internet%20Files/Content.IE5/ASL%20Zines/Austin%20ASL%20Club%20Banzai/Banzai!!%20Issue%202.5.pdf" TargetMode="External"/><Relationship Id="rId234" Type="http://schemas.openxmlformats.org/officeDocument/2006/relationships/hyperlink" Target="../../../AppData/AppData/Roaming/Microsoft/AppData/Roaming/Microsoft/Excel/ASL/AppData/Local/Microsoft/Windows/Temporary%20Internet%20Files/Content.IE5/ASL%20Zines/Heat%20of%20Battle/HoB%20Recon%20By%20Fire%20Issue%201.pdf" TargetMode="External"/><Relationship Id="rId679" Type="http://schemas.openxmlformats.org/officeDocument/2006/relationships/hyperlink" Target="../../../AppData/AppData/Roaming/Microsoft/AppData/Roaming/Microsoft/Excel/ASL/AppData/Roaming/Microsoft/AppData/Roaming/Microsoft/Excel/Le%20Franc-Tireur/FT%20PP%202%20Supply%20Detail.pdf" TargetMode="External"/><Relationship Id="rId886" Type="http://schemas.openxmlformats.org/officeDocument/2006/relationships/hyperlink" Target="../../../AppData/AppData/Roaming/Microsoft/AppData/Roaming/Microsoft/Excel/ASL/AppData/Roaming/Microsoft/AppData/Roaming/Microsoft/Excel/Critical%20Hit/CH%20Magazine/CH133.PDF" TargetMode="External"/><Relationship Id="rId2" Type="http://schemas.openxmlformats.org/officeDocument/2006/relationships/hyperlink" Target="../../../AppData/AppData/Roaming/Microsoft/AppData/Roaming/Microsoft/Excel/ASL/AppData/Local/Microsoft/Windows/Temporary%20Internet%20Files/Content.IE5/G9DJZQUX/ASL%20on%20the%20Internet/Historie%20de%20la%20Easy%20Company/fdsk4-en.pdf" TargetMode="External"/><Relationship Id="rId441" Type="http://schemas.openxmlformats.org/officeDocument/2006/relationships/hyperlink" Target="../../../AppData/AppData/Roaming/Microsoft/AppData/Roaming/Microsoft/Excel/ASL/AppData/Local/Microsoft/Windows/Temporary%20Internet%20Files/Content.IE5/G9DJZQUX/AH%20&amp;%20Hasbro-MMP/SASL/MMP%20SASL.pdf" TargetMode="External"/><Relationship Id="rId539" Type="http://schemas.openxmlformats.org/officeDocument/2006/relationships/hyperlink" Target="../../../AppData/AppData/Roaming/Microsoft/AppData/Roaming/Microsoft/Excel/ASL/AppData/Roaming/Microsoft/AppData/Local/Microsoft/Windows/Temporary%20Internet%20Files/Content.IE5/G9DJZQUX/Tactiques/Tactiques_10.pdf" TargetMode="External"/><Relationship Id="rId746" Type="http://schemas.openxmlformats.org/officeDocument/2006/relationships/hyperlink" Target="../../../AppData/AppData/Roaming/Microsoft/AppData/Roaming/Microsoft/Excel/ASL/AppData/Roaming/Microsoft/AppData/Roaming/Microsoft/Excel/Critical%20Hit/Third%20Bridge/CH%20ATB-002.PDF" TargetMode="External"/><Relationship Id="rId1071" Type="http://schemas.openxmlformats.org/officeDocument/2006/relationships/hyperlink" Target="../../../AppData/AppData/Roaming/Microsoft/AppData/Roaming/Microsoft/Excel/ASL/AppData/Roaming/Microsoft/AppData/Roaming/Microsoft/Excel/Critical%20Hit/Gen48/CH%20G48-12.PDF" TargetMode="External"/><Relationship Id="rId1169" Type="http://schemas.openxmlformats.org/officeDocument/2006/relationships/hyperlink" Target="../../../AppData/AppData/Roaming/Microsoft/AppData/Roaming/Microsoft/Excel/ASL/AppData/Roaming/Microsoft/AppData/Local/Microsoft/Windows/Temporary%20Internet%20Files/Content.IE5/G9DJZQUX/Critical%20Hit/Rout%20Pack/CH%20RP2.PDF" TargetMode="External"/><Relationship Id="rId1376" Type="http://schemas.openxmlformats.org/officeDocument/2006/relationships/hyperlink" Target="../../../AppData/AppData/Roaming/Microsoft/AppData/Roaming/Microsoft/Excel/ASL/AppData/Roaming/Microsoft/AppData/Roaming/Microsoft/Excel/Friendly%20Fire/FrF017.PDF" TargetMode="External"/><Relationship Id="rId1583" Type="http://schemas.openxmlformats.org/officeDocument/2006/relationships/hyperlink" Target="../../../AppData/AppData/Roaming/Microsoft/AppData/Roaming/Microsoft/Excel/ASL/AppData/Roaming/Microsoft/AppData/Local/Microsoft/Windows/Temporary%20Internet%20Files/Content.IE5/ASL%20Zines/OAF/On%20All%20Fronts%20Issue%2095.pdf" TargetMode="External"/><Relationship Id="rId301" Type="http://schemas.openxmlformats.org/officeDocument/2006/relationships/hyperlink" Target="../../../AppData/AppData/Roaming/Microsoft/AppData/Roaming/Microsoft/Excel/ASL/AppData/Local/Microsoft/Windows/Temporary%20Internet%20Files/Content.IE5/G9DJZQUX/Vae%20Victis/VV82_lg.PDF" TargetMode="External"/><Relationship Id="rId953" Type="http://schemas.openxmlformats.org/officeDocument/2006/relationships/hyperlink" Target="../../../AppData/AppData/Roaming/Microsoft/AppData/Roaming/Microsoft/Excel/ASL/AppData/Roaming/Microsoft/AppData/Roaming/Microsoft/Excel/Critical%20Hit/CH%20Magazine/CH7.2%2044(a).PDF" TargetMode="External"/><Relationship Id="rId1029" Type="http://schemas.openxmlformats.org/officeDocument/2006/relationships/hyperlink" Target="../../../AppData/AppData/Roaming/Microsoft/AppData/Roaming/Microsoft/Excel/ASL/AppData/Roaming/Microsoft/AppData/Roaming/Microsoft/Excel/Critical%20Hit/CH%20Euro-Pack/CH%20EP-54.PDF" TargetMode="External"/><Relationship Id="rId1236" Type="http://schemas.openxmlformats.org/officeDocument/2006/relationships/hyperlink" Target="../../../AppData/AppData/Roaming/Microsoft/AppData/Roaming/Microsoft/Excel/ASL/AppData/Roaming/Microsoft/AppData/Local/Microsoft/Windows/Temporary%20Internet%20Files/Content.IE5/G9DJZQUX/Critical%20Hit/TPT/CH%20TPT1.PDF" TargetMode="External"/><Relationship Id="rId82" Type="http://schemas.openxmlformats.org/officeDocument/2006/relationships/hyperlink" Target="../../../AppData/AppData/Roaming/Microsoft/AppData/Roaming/Microsoft/Excel/ASL/AppData/Local/Microsoft/Windows/Temporary%20Internet%20Files/Content.IE5/ASL%20Zines/View%20From%20the%20Trenches/VFTT%20Issue%2039.pdf" TargetMode="External"/><Relationship Id="rId606" Type="http://schemas.openxmlformats.org/officeDocument/2006/relationships/hyperlink" Target="../../../AppData/AppData/Roaming/Microsoft/AppData/Roaming/Microsoft/Excel/ASL/AppData/Roaming/Microsoft/AppData/Local/Microsoft/Windows/Temporary%20Internet%20Files/Content.IE5/G9DJZQUX/AH%20&amp;%20Hasbro-MMP/The%20General/Gen31-5.PDF" TargetMode="External"/><Relationship Id="rId813" Type="http://schemas.openxmlformats.org/officeDocument/2006/relationships/hyperlink" Target="../../../AppData/AppData/Roaming/Microsoft/AppData/Roaming/Microsoft/Excel/ASL/AppData/Roaming/Microsoft/AppData/Roaming/Microsoft/Excel/Critical%20Hit/CH%20Magazine/CH038.PDF" TargetMode="External"/><Relationship Id="rId1443" Type="http://schemas.openxmlformats.org/officeDocument/2006/relationships/hyperlink" Target="../../../AppData/AppData/Roaming/Microsoft/AppData/Roaming/Microsoft/Excel/ASL/AppData/Roaming/Microsoft/AppData/Roaming/Microsoft/Excel/Heat%20of%20Battle/BRT/HOB%20BR-3.PDF" TargetMode="External"/><Relationship Id="rId1650" Type="http://schemas.openxmlformats.org/officeDocument/2006/relationships/hyperlink" Target="../../../AppData/AppData/Roaming/Microsoft/AppData/Roaming/Microsoft/Excel/ASL/AppData/Roaming/Microsoft/AppData/Roaming/Microsoft/Excel/Critical%20Hit/Stonne/CH%20GaS05.PDF" TargetMode="External"/><Relationship Id="rId1303" Type="http://schemas.openxmlformats.org/officeDocument/2006/relationships/hyperlink" Target="../../../AppData/AppData/Roaming/Microsoft/AppData/Roaming/Microsoft/Excel/ASL/AppData/Roaming/Microsoft/AppData/Local/Microsoft/Windows/Temporary%20Internet%20Files/Content.IE5/G9DJZQUX/Battleplan/BP2.pdf" TargetMode="External"/><Relationship Id="rId1510" Type="http://schemas.openxmlformats.org/officeDocument/2006/relationships/hyperlink" Target="../../../AppData/AppData/Roaming/Microsoft/AppData/Roaming/Microsoft/Excel/ASL/AppData/Roaming/Microsoft/AppData/Local/Microsoft/Windows/Temporary%20Internet%20Files/Content.IE5/G9DJZQUX/Lone%20Canuck/Canada%20at%20War/CaW1.pdf" TargetMode="External"/><Relationship Id="rId1608" Type="http://schemas.openxmlformats.org/officeDocument/2006/relationships/hyperlink" Target="../../../AppData/AppData/Roaming/Microsoft/AppData/Roaming/Microsoft/Excel/ASL/AppData/Roaming/Microsoft/AppData/Local/Microsoft/Windows/Temporary%20Internet%20Files/Content.IE5/ASL%20Zines/OAF/On%20All%20Fronts%20Issue%20123.pdf" TargetMode="External"/><Relationship Id="rId189" Type="http://schemas.openxmlformats.org/officeDocument/2006/relationships/hyperlink" Target="../../../AppData/AppData/Roaming/Microsoft/AppData/Roaming/Microsoft/Excel/ASL/AppData/Local/Microsoft/Windows/Temporary%20Internet%20Files/Content.IE5/G9DJZQUX/Vae%20Victis/VV77_lg.PDF" TargetMode="External"/><Relationship Id="rId396" Type="http://schemas.openxmlformats.org/officeDocument/2006/relationships/hyperlink" Target="../../../AppData/AppData/Roaming/Microsoft/AppData/Roaming/Microsoft/Excel/ASL/AppData/Local/Microsoft/Windows/Temporary%20Internet%20Files/Content.IE5/G9DJZQUX/Fanatic%20Enterprises/FE-Luz.pdf" TargetMode="External"/><Relationship Id="rId256" Type="http://schemas.openxmlformats.org/officeDocument/2006/relationships/hyperlink" Target="../../../AppData/AppData/Roaming/Microsoft/AppData/Roaming/Microsoft/Excel/ASL/AppData/Local/Microsoft/Windows/Temporary%20Internet%20Files/Content.IE5/G9DJZQUX/ALEA/alea25.PDF" TargetMode="External"/><Relationship Id="rId463" Type="http://schemas.openxmlformats.org/officeDocument/2006/relationships/hyperlink" Target="../../../AppData/AppData/Roaming/Microsoft/AppData/Roaming/Microsoft/Excel/ASL/AppData/Local/Microsoft/Windows/Temporary%20Internet%20Files/Content.IE5/G9DJZQUX/Critical%20Hit/Berlin%20Fall%20of%20the%203rd%20Reich/BFD/CH%20BFD.pdf" TargetMode="External"/><Relationship Id="rId670" Type="http://schemas.openxmlformats.org/officeDocument/2006/relationships/hyperlink" Target="../../../AppData/AppData/Roaming/Microsoft/AppData/Roaming/Microsoft/Excel/ASL/AppData/Roaming/Microsoft/AppData/Local/Microsoft/Windows/Temporary%20Internet%20Files/Content.IE5/G9DJZQUX/Le%20Franc-Tireur/LFT%20Mag/FT-012.pdf" TargetMode="External"/><Relationship Id="rId1093" Type="http://schemas.openxmlformats.org/officeDocument/2006/relationships/hyperlink" Target="../../../AppData/AppData/Roaming/Microsoft/AppData/Roaming/Microsoft/Excel/ASL/AppData/Roaming/Microsoft/AppData/Roaming/Microsoft/Excel/Critical%20Hit/Stonne/CH%20GaS04.PDF" TargetMode="External"/><Relationship Id="rId116" Type="http://schemas.openxmlformats.org/officeDocument/2006/relationships/hyperlink" Target="../../../AppData/AppData/Roaming/Microsoft/AppData/Roaming/Microsoft/Excel/ASL/AppData/Local/Microsoft/Windows/Temporary%20Internet%20Files/Content.IE5/G9DJZQUX/SoCall%20ASL%20Club/Melee%20Pack/SoCal%20MPIII.PDF" TargetMode="External"/><Relationship Id="rId323" Type="http://schemas.openxmlformats.org/officeDocument/2006/relationships/hyperlink" Target="../../../AppData/AppData/Roaming/Microsoft/AppData/Roaming/Microsoft/Excel/ASL/AppData/Local/Microsoft/Windows/Temporary%20Internet%20Files/Content.IE5/G9DJZQUX/Vae%20Victis/VVHS11_lg.PDF" TargetMode="External"/><Relationship Id="rId530" Type="http://schemas.openxmlformats.org/officeDocument/2006/relationships/hyperlink" Target="../../../AppData/AppData/Roaming/Microsoft/AppData/Roaming/Microsoft/Excel/ASL/AppData/Roaming/Microsoft/AppData/Local/Microsoft/Windows/Temporary%20Internet%20Files/Content.IE5/G9DJZQUX/Tactiques/Tactiques_1.pdf" TargetMode="External"/><Relationship Id="rId768" Type="http://schemas.openxmlformats.org/officeDocument/2006/relationships/hyperlink" Target="../../../AppData/AppData/Roaming/Microsoft/AppData/Roaming/Microsoft/Excel/ASL/AppData/Roaming/Microsoft/AppData/Local/Microsoft/Windows/Temporary%20Internet%20Files/Content.IE5/G9DJZQUX/Critical%20Hit/BotBH/CH%20BotBH.pdf" TargetMode="External"/><Relationship Id="rId975" Type="http://schemas.openxmlformats.org/officeDocument/2006/relationships/hyperlink" Target="../../../AppData/AppData/Roaming/Microsoft/AppData/Roaming/Microsoft/Excel/ASL/AppData/Roaming/Microsoft/AppData/Local/Microsoft/Windows/Temporary%20Internet%20Files/Content.IE5/G9DJZQUX/Critical%20Hit/CH%20Magazine/CH3.1.PDF" TargetMode="External"/><Relationship Id="rId1160" Type="http://schemas.openxmlformats.org/officeDocument/2006/relationships/hyperlink" Target="../../../AppData/AppData/Roaming/Microsoft/AppData/Roaming/Microsoft/Excel/ASL/AppData/Roaming/Microsoft/AppData/Roaming/Microsoft/Excel/Critical%20Hit/Rout%20Pack/CH%20RP3-8.PDF" TargetMode="External"/><Relationship Id="rId1398" Type="http://schemas.openxmlformats.org/officeDocument/2006/relationships/hyperlink" Target="../../../AppData/AppData/Roaming/Microsoft/AppData/Roaming/Microsoft/Excel/ASL/AppData/Roaming/Microsoft/AppData/Roaming/Microsoft/Excel/Front%20Line/BdF-3.PDF" TargetMode="External"/><Relationship Id="rId628" Type="http://schemas.openxmlformats.org/officeDocument/2006/relationships/hyperlink" Target="../../../AppData/AppData/Roaming/Microsoft/AppData/Roaming/Microsoft/Excel/ASL/AppData/Roaming/Microsoft/AppData/Local/Microsoft/Windows/Temporary%20Internet%20Files/Content.IE5/G9DJZQUX/AH%20&amp;%20Hasbro-MMP/The%20General/Gen29-2.PDF" TargetMode="External"/><Relationship Id="rId835" Type="http://schemas.openxmlformats.org/officeDocument/2006/relationships/hyperlink" Target="../../../AppData/AppData/Roaming/Microsoft/AppData/Roaming/Microsoft/Excel/ASL/AppData/Roaming/Microsoft/AppData/Roaming/Microsoft/Excel/Critical%20Hit/CH%20Magazine/CH4.1%20AA%20Mini-CG.PDF" TargetMode="External"/><Relationship Id="rId1258" Type="http://schemas.openxmlformats.org/officeDocument/2006/relationships/hyperlink" Target="../../../AppData/AppData/Roaming/Microsoft/AppData/Roaming/Microsoft/Excel/ASL/AppData/Roaming/Microsoft/AppData/Local/Microsoft/Windows/Temporary%20Internet%20Files/Content.IE5/G9DJZQUX/Critical%20Hit/EFC/CH-CF.pdf" TargetMode="External"/><Relationship Id="rId1465" Type="http://schemas.openxmlformats.org/officeDocument/2006/relationships/hyperlink" Target="../../../AppData/AppData/Roaming/Microsoft/AppData/Roaming/Microsoft/Excel/ASL/AppData/Roaming/Microsoft/AppData/Roaming/Microsoft/Excel/Heat%20of%20Battle/HG/HoB%20HG-4.PDF" TargetMode="External"/><Relationship Id="rId1672" Type="http://schemas.openxmlformats.org/officeDocument/2006/relationships/hyperlink" Target="../../../AppData/AppData/Roaming/Microsoft/AppData/Roaming/Microsoft/Excel/ASL/AppData/Roaming/Microsoft/AppData/Roaming/Microsoft/Excel/Critical%20Hit/Stonne/CH%20GaS-CG3.PDF" TargetMode="External"/><Relationship Id="rId1020" Type="http://schemas.openxmlformats.org/officeDocument/2006/relationships/hyperlink" Target="../../../AppData/AppData/Roaming/Microsoft/AppData/Roaming/Microsoft/Excel/ASL/AppData/Roaming/Microsoft/AppData/Roaming/Microsoft/Excel/Critical%20Hit/CH%20Euro-Pack/CH%20EP-33.PDF" TargetMode="External"/><Relationship Id="rId1118" Type="http://schemas.openxmlformats.org/officeDocument/2006/relationships/hyperlink" Target="../../../AppData/AppData/Roaming/Microsoft/AppData/Roaming/Microsoft/Excel/ASL/AppData/Roaming/Microsoft/AppData/Roaming/Microsoft/Excel/Critical%20Hit/CH%20On%20All%20Fronts/CH%20OAF-02.PDF" TargetMode="External"/><Relationship Id="rId1325" Type="http://schemas.openxmlformats.org/officeDocument/2006/relationships/hyperlink" Target="../../../AppData/AppData/Roaming/Microsoft/AppData/Roaming/Microsoft/Excel/ASL/AppData/Roaming/Microsoft/AppData/Roaming/Microsoft/Excel/Fanatic%20Enterprises/FE175.pdf" TargetMode="External"/><Relationship Id="rId1532" Type="http://schemas.openxmlformats.org/officeDocument/2006/relationships/hyperlink" Target="../../../AppData/AppData/Roaming/Microsoft/AppData/Roaming/Microsoft/Excel/ASL/AppData/Roaming/Microsoft/AppData/Local/Microsoft/Windows/Temporary%20Internet%20Files/Content.IE5/ASL%20Zines/OAF/On%20All%20Fronts%20Issue%2091.pdf" TargetMode="External"/><Relationship Id="rId902" Type="http://schemas.openxmlformats.org/officeDocument/2006/relationships/hyperlink" Target="../../../AppData/AppData/Roaming/Microsoft/AppData/Roaming/Microsoft/Excel/ASL/AppData/Roaming/Microsoft/AppData/Roaming/Microsoft/Excel/Critical%20Hit/CH%20Magazine/CH151.PDF" TargetMode="External"/><Relationship Id="rId31" Type="http://schemas.openxmlformats.org/officeDocument/2006/relationships/hyperlink" Target="../../../AppData/AppData/Roaming/Microsoft/AppData/Roaming/Microsoft/Excel/ASL/AppData/Local/Microsoft/Windows/Temporary%20Internet%20Files/Content.IE5/G9DJZQUX/ASL%20Sweden/ASL%20Sweden%201.PDF" TargetMode="External"/><Relationship Id="rId180" Type="http://schemas.openxmlformats.org/officeDocument/2006/relationships/hyperlink" Target="../../../AppData/AppData/Roaming/Microsoft/AppData/Roaming/Microsoft/Excel/ASL/AppData/Local/Microsoft/Windows/Temporary%20Internet%20Files/Content.IE5/G9DJZQUX/Vae%20Victis/VV61_lg.PDF" TargetMode="External"/><Relationship Id="rId278" Type="http://schemas.openxmlformats.org/officeDocument/2006/relationships/hyperlink" Target="../../../AppData/AppData/Roaming/Microsoft/AppData/Roaming/Microsoft/Excel/ASL/AppData/Local/Microsoft/Windows/Temporary%20Internet%20Files/Content.IE5/G9DJZQUX/East%20Side%20Gamers/Dezign%20Pak/ESG%20DP2.pdf" TargetMode="External"/><Relationship Id="rId485" Type="http://schemas.openxmlformats.org/officeDocument/2006/relationships/hyperlink" Target="../../../AppData/AppData/Roaming/Microsoft/AppData/Roaming/Microsoft/Excel/ASL/AppData/Local/Microsoft/Windows/Temporary%20Internet%20Files/Content.IE5/G9DJZQUX/Vae%20Victis/VV104_lg.PDF" TargetMode="External"/><Relationship Id="rId692" Type="http://schemas.openxmlformats.org/officeDocument/2006/relationships/hyperlink" Target="../../../AppData/AppData/Roaming/Microsoft/AppData/Roaming/Microsoft/Excel/ASL/AppData/Roaming/Microsoft/AppData/Roaming/Microsoft/Excel/Le%20Franc-Tireur/LFT%20Mag/FT-032.PDF" TargetMode="External"/><Relationship Id="rId138" Type="http://schemas.openxmlformats.org/officeDocument/2006/relationships/hyperlink" Target="../../../AppData/AppData/Roaming/Microsoft/AppData/Roaming/Microsoft/Excel/ASL/AppData/Local/Microsoft/Windows/Temporary%20Internet%20Files/Content.IE5/G9DJZQUX/Kinetic%20Energy/ToT/KE%20TOT-1.PDF" TargetMode="External"/><Relationship Id="rId345"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10.pdf" TargetMode="External"/><Relationship Id="rId552" Type="http://schemas.openxmlformats.org/officeDocument/2006/relationships/hyperlink" Target="../../../AppData/AppData/Roaming/Microsoft/AppData/Roaming/Microsoft/Excel/ASL/AppData/Roaming/Microsoft/AppData/Local/Microsoft/Windows/Temporary%20Internet%20Files/Content.IE5/G9DJZQUX/Tactiques/Tactiques_23.pdf" TargetMode="External"/><Relationship Id="rId997" Type="http://schemas.openxmlformats.org/officeDocument/2006/relationships/hyperlink" Target="../../../AppData/AppData/Roaming/Microsoft/AppData/Roaming/Microsoft/Excel/ASL/AppData/Roaming/Microsoft/AppData/Roaming/Microsoft/Excel/Critical%20Hit/CH%20Freebie%20Tin%20Pan%20Hill.pdf" TargetMode="External"/><Relationship Id="rId1182" Type="http://schemas.openxmlformats.org/officeDocument/2006/relationships/hyperlink" Target="../../../AppData/AppData/Roaming/Microsoft/AppData/Roaming/Microsoft/Excel/ASL/AppData/Roaming/Microsoft/AppData/Roaming/Microsoft/Excel/Critical%20Hit/Scrougin/CH%20ASLNS-32var.PDF" TargetMode="External"/><Relationship Id="rId205" Type="http://schemas.openxmlformats.org/officeDocument/2006/relationships/hyperlink" Target="../../../AppData/AppData/Roaming/Microsoft/AppData/Roaming/Microsoft/Excel/ASL/AppData/Local/Microsoft/Windows/Temporary%20Internet%20Files/Content.IE5/G9DJZQUX/Vae%20Victis/VV19-eng.pdf" TargetMode="External"/><Relationship Id="rId412" Type="http://schemas.openxmlformats.org/officeDocument/2006/relationships/hyperlink" Target="../../../AppData/AppData/Roaming/Microsoft/AppData/Roaming/Microsoft/Excel/ASL/AppData/Local/Microsoft/Windows/Temporary%20Internet%20Files/Content.IE5/G9DJZQUX/AH%20&amp;%20Hasbro-MMP/MMP%20Journals/MMP%20J3.PDF" TargetMode="External"/><Relationship Id="rId857" Type="http://schemas.openxmlformats.org/officeDocument/2006/relationships/hyperlink" Target="../../../AppData/AppData/Roaming/Microsoft/AppData/Roaming/Microsoft/Excel/ASL/AppData/Roaming/Microsoft/AppData/Roaming/Microsoft/Excel/Critical%20Hit/CH%20Magazine/CH101.PDF" TargetMode="External"/><Relationship Id="rId1042" Type="http://schemas.openxmlformats.org/officeDocument/2006/relationships/hyperlink" Target="../../../AppData/AppData/Roaming/Microsoft/AppData/Roaming/Microsoft/Excel/ASL/AppData/Roaming/Microsoft/AppData/Roaming/Microsoft/Excel/Critical%20Hit/CH%20Euro-Pack/CH%20EP-048.pdf" TargetMode="External"/><Relationship Id="rId1487" Type="http://schemas.openxmlformats.org/officeDocument/2006/relationships/hyperlink" Target="../../../AppData/AppData/Roaming/Microsoft/AppData/Roaming/Microsoft/Excel/ASL/AppData/Roaming/Microsoft/AppData/Roaming/Microsoft/Excel/Heat%20of%20Battle/SS/HOB%20NQNG-06.pdf" TargetMode="External"/><Relationship Id="rId1694" Type="http://schemas.openxmlformats.org/officeDocument/2006/relationships/hyperlink" Target="../../../AppData/AppData/Roaming/Microsoft/AppData/Roaming/Microsoft/Excel/ASL/AppData/Local/Microsoft/Windows/Temporary%20Internet%20Files/Content.IE5/G9DJZQUX/ASL%20on%20the%20Internet/Yahoo%20Groups/Yahoo%20ASL%20-%20Aussie.pdf" TargetMode="External"/><Relationship Id="rId717" Type="http://schemas.openxmlformats.org/officeDocument/2006/relationships/hyperlink" Target="../../../AppData/AppData/Roaming/Microsoft/AppData/Roaming/Microsoft/Excel/ASL/AppData/Roaming/Microsoft/AppData/Local/Microsoft/Windows/Temporary%20Internet%20Files/Content.IE5/ASL%20Zines/CFGG%20Forward%20Observer/CFGG%20The%20Forward%20Observer%20Issue%202.pdf" TargetMode="External"/><Relationship Id="rId924" Type="http://schemas.openxmlformats.org/officeDocument/2006/relationships/hyperlink" Target="../../../AppData/AppData/Roaming/Microsoft/AppData/Roaming/Microsoft/Excel/ASL/AppData/Roaming/Microsoft/AppData/Roaming/Microsoft/Excel/Critical%20Hit/Gen48/CH%20G48-16.PDF" TargetMode="External"/><Relationship Id="rId1347" Type="http://schemas.openxmlformats.org/officeDocument/2006/relationships/hyperlink" Target="../../../AppData/AppData/Roaming/Microsoft/AppData/Roaming/Microsoft/Excel/ASL/AppData/Roaming/Microsoft/AppData/Roaming/Microsoft/Excel/ASLUG/ASLUG%2023.1.PDF" TargetMode="External"/><Relationship Id="rId1554" Type="http://schemas.openxmlformats.org/officeDocument/2006/relationships/hyperlink" Target="../../../AppData/AppData/Roaming/Microsoft/AppData/Roaming/Microsoft/Excel/ASL/AppData/Roaming/Microsoft/AppData/Local/Microsoft/Windows/Temporary%20Internet%20Files/Content.IE5/ASL%20Zines/OAF/On%20All%20Fronts%20Issue%2059.pdf" TargetMode="External"/><Relationship Id="rId53" Type="http://schemas.openxmlformats.org/officeDocument/2006/relationships/hyperlink" Target="../../../AppData/AppData/Roaming/Microsoft/AppData/Roaming/Microsoft/Excel/ASL/AppData/Local/Microsoft/Windows/Temporary%20Internet%20Files/Content.IE5/G9DJZQUX/Lone%20Canuck/Leibstandarte/LSSAH4.PDF" TargetMode="External"/><Relationship Id="rId1207" Type="http://schemas.openxmlformats.org/officeDocument/2006/relationships/hyperlink" Target="../../../AppData/AppData/Roaming/Microsoft/AppData/Roaming/Microsoft/Excel/ASL/AppData/Roaming/Microsoft/AppData/Roaming/Microsoft/Excel/Critical%20Hit/Berlin%20Fall%20of%20the%203rd%20Reich/Berlin2/CH-TL013.PDF" TargetMode="External"/><Relationship Id="rId1414" Type="http://schemas.openxmlformats.org/officeDocument/2006/relationships/hyperlink" Target="../../../AppData/AppData/Roaming/Microsoft/AppData/Roaming/Microsoft/Excel/ASL/AppData/Roaming/Microsoft/AppData/Local/Microsoft/Windows/Temporary%20Internet%20Files/Content.IE5/G9DJZQUX/ASL%20on%20the%20Internet/GS%20MWT/MwT%202.pdf" TargetMode="External"/><Relationship Id="rId1621" Type="http://schemas.openxmlformats.org/officeDocument/2006/relationships/hyperlink" Target="../../../AppData/AppData/Roaming/Microsoft/AppData/Roaming/Microsoft/Excel/ASL/AppData/Local/Microsoft/Windows/Temporary%20Internet%20Files/Content.IE5/G9DJZQUX/AH%20&amp;%20Hasbro-MMP/Starter%20Kit/ASLSK1.PDF" TargetMode="External"/><Relationship Id="rId367" Type="http://schemas.openxmlformats.org/officeDocument/2006/relationships/hyperlink" Target="../../../AppData/AppData/Roaming/Microsoft/AppData/Roaming/Microsoft/Excel/ASL/AppData/Local/Microsoft/Windows/Temporary%20Internet%20Files/Content.IE5/G9DJZQUX/Critical%20Hit/Peleliu/CH%20Peleliu.pdf" TargetMode="External"/><Relationship Id="rId574" Type="http://schemas.openxmlformats.org/officeDocument/2006/relationships/hyperlink" Target="../../../AppData/AppData/Roaming/Microsoft/AppData/Roaming/Microsoft/Excel/ASL/AppData/Roaming/Microsoft/AppData/Local/Microsoft/Windows/Temporary%20Internet%20Files/Content.IE5/G9DJZQUX/Tactiques/Tactiques%20PBDYO%20v1.pdf" TargetMode="External"/><Relationship Id="rId227" Type="http://schemas.openxmlformats.org/officeDocument/2006/relationships/hyperlink" Target="../../../AppData/AppData/Roaming/Microsoft/AppData/Roaming/Microsoft/Excel/ASL/AppData/Local/Microsoft/Windows/Temporary%20Internet%20Files/Content.IE5/G9DJZQUX/ASL%20on%20the%20Internet/Historie%20de%20la%20Easy%20Company/brassard-3-en.pdf" TargetMode="External"/><Relationship Id="rId781" Type="http://schemas.openxmlformats.org/officeDocument/2006/relationships/hyperlink" Target="../../../AppData/AppData/Roaming/Microsoft/AppData/Roaming/Microsoft/Excel/ASL/AppData/Roaming/Microsoft/AppData/Roaming/Microsoft/Excel/Critical%20Hit/CH%20Magazine/CH006v0.PDF" TargetMode="External"/><Relationship Id="rId879" Type="http://schemas.openxmlformats.org/officeDocument/2006/relationships/hyperlink" Target="../../../AppData/AppData/Roaming/Microsoft/AppData/Roaming/Microsoft/Excel/ASL/AppData/Roaming/Microsoft/AppData/Roaming/Microsoft/Excel/Critical%20Hit/CH%20Magazine/CH108.PDF" TargetMode="External"/><Relationship Id="rId434" Type="http://schemas.openxmlformats.org/officeDocument/2006/relationships/hyperlink" Target="../../../AppData/AppData/Roaming/Microsoft/AppData/Roaming/Microsoft/Excel/ASL/AppData/Local/Microsoft/Windows/Temporary%20Internet%20Files/Content.IE5/G9DJZQUX/Vae%20Victis/VV98_lg.PDF" TargetMode="External"/><Relationship Id="rId641" Type="http://schemas.openxmlformats.org/officeDocument/2006/relationships/hyperlink" Target="../../../AppData/AppData/Roaming/Microsoft/AppData/Roaming/Microsoft/Excel/ASL/AppData/Roaming/Microsoft/AppData/Local/Microsoft/Windows/Temporary%20Internet%20Files/Content.IE5/G9DJZQUX/AH%20&amp;%20Hasbro-MMP/The%20General/Gen24-2.PDF" TargetMode="External"/><Relationship Id="rId739" Type="http://schemas.openxmlformats.org/officeDocument/2006/relationships/hyperlink" Target="../../../AppData/AppData/Roaming/Microsoft/AppData/Roaming/Microsoft/Excel/ASL/AppData/Roaming/Microsoft/AppData/Roaming/Microsoft/Excel/Critical%20Hit/CH%20Euro-Pack/CH%20ASLN-48.PDF" TargetMode="External"/><Relationship Id="rId1064" Type="http://schemas.openxmlformats.org/officeDocument/2006/relationships/hyperlink" Target="../../../AppData/AppData/Roaming/Microsoft/AppData/Roaming/Microsoft/Excel/ASL/AppData/Roaming/Microsoft/AppData/Roaming/Microsoft/Excel/Critical%20Hit/Gen48/CH%20G48-04.PDF" TargetMode="External"/><Relationship Id="rId1271" Type="http://schemas.openxmlformats.org/officeDocument/2006/relationships/hyperlink" Target="../../../AppData/AppData/Roaming/Microsoft/AppData/Roaming/Microsoft/Excel/ASL/AppData/Roaming/Microsoft/AppData/Roaming/Microsoft/Excel/Dagger%20Rout%20Report/Rout%20Report%20O-003.pdf" TargetMode="External"/><Relationship Id="rId1369" Type="http://schemas.openxmlformats.org/officeDocument/2006/relationships/hyperlink" Target="../../../AppData/AppData/Roaming/Microsoft/AppData/Roaming/Microsoft/Excel/ASL/AppData/Roaming/Microsoft/AppData/Roaming/Microsoft/Excel/Friendly%20Fire/FrF010.PDF" TargetMode="External"/><Relationship Id="rId1576" Type="http://schemas.openxmlformats.org/officeDocument/2006/relationships/hyperlink" Target="../../../AppData/AppData/Roaming/Microsoft/AppData/Roaming/Microsoft/Excel/ASL/AppData/Roaming/Microsoft/AppData/Local/Microsoft/Windows/Temporary%20Internet%20Files/Content.IE5/ASL%20Zines/OAF/On%20All%20Fronts%20Issue%2085.pdf" TargetMode="External"/><Relationship Id="rId501" Type="http://schemas.openxmlformats.org/officeDocument/2006/relationships/hyperlink" Target="../../../AppData/AppData/Roaming/Microsoft/AppData/Roaming/Microsoft/Excel/ASL/AppData/Local/Microsoft/Windows/Temporary%20Internet%20Files/Content.IE5/G9DJZQUX/Critical%20Hit/K43/CH-K43.pdf" TargetMode="External"/><Relationship Id="rId946" Type="http://schemas.openxmlformats.org/officeDocument/2006/relationships/hyperlink" Target="../../../AppData/AppData/Roaming/Microsoft/AppData/Roaming/Microsoft/Excel/ASL/AppData/Roaming/Microsoft/AppData/Roaming/Microsoft/Excel/Critical%20Hit/CH%20Magazine/CH7.2%2013(a).PDF" TargetMode="External"/><Relationship Id="rId1131" Type="http://schemas.openxmlformats.org/officeDocument/2006/relationships/hyperlink" Target="../../../AppData/AppData/Roaming/Microsoft/AppData/Roaming/Microsoft/Excel/ASL/AppData/Roaming/Microsoft/AppData/Roaming/Microsoft/Excel/Critical%20Hit/Roman%20Glory/CH%20RG-1.PDF" TargetMode="External"/><Relationship Id="rId1229" Type="http://schemas.openxmlformats.org/officeDocument/2006/relationships/hyperlink" Target="../../../AppData/AppData/Roaming/Microsoft/AppData/Roaming/Microsoft/Excel/ASL/AppData/Roaming/Microsoft/AppData/Roaming/Microsoft/Excel/Critical%20Hit/TPT/CH%20TPT1-3.PDF" TargetMode="External"/><Relationship Id="rId75" Type="http://schemas.openxmlformats.org/officeDocument/2006/relationships/hyperlink" Target="../../../AppData/AppData/Roaming/Microsoft/AppData/Roaming/Microsoft/Excel/ASL/AppData/Local/Microsoft/Windows/Temporary%20Internet%20Files/Content.IE5/ASL%20Zines/View%20From%20the%20Trenches/VFTT%20Issue%2022.pdf" TargetMode="External"/><Relationship Id="rId806" Type="http://schemas.openxmlformats.org/officeDocument/2006/relationships/hyperlink" Target="../../../AppData/AppData/Roaming/Microsoft/AppData/Roaming/Microsoft/Excel/ASL/AppData/Roaming/Microsoft/AppData/Roaming/Microsoft/Excel/Critical%20Hit/CH%20Magazine/CH031.PDF" TargetMode="External"/><Relationship Id="rId1436" Type="http://schemas.openxmlformats.org/officeDocument/2006/relationships/hyperlink" Target="../../../AppData/AppData/Roaming/Microsoft/AppData/Roaming/Microsoft/Excel/ASL/AppData/Roaming/Microsoft/AppData/Roaming/Microsoft/Excel/Heat%20of%20Battle/BtB/BtB2.PDF" TargetMode="External"/><Relationship Id="rId1643" Type="http://schemas.openxmlformats.org/officeDocument/2006/relationships/hyperlink" Target="../../../AppData/AppData/Roaming/Microsoft/AppData/Roaming/Microsoft/Excel/ASL/AppData/Roaming/Microsoft/AppData/Roaming/Microsoft/Excel/Critical%20Hit/Third%20Bridge/CH%20ATB-006.PDF" TargetMode="External"/><Relationship Id="rId1503" Type="http://schemas.openxmlformats.org/officeDocument/2006/relationships/hyperlink" Target="../../../AppData/AppData/Roaming/Microsoft/AppData/Roaming/Microsoft/Excel/ASL/AppData/Roaming/Microsoft/AppData/Roaming/Microsoft/Excel/In%20Contact/IC-012.pdf" TargetMode="External"/><Relationship Id="rId1710" Type="http://schemas.openxmlformats.org/officeDocument/2006/relationships/hyperlink" Target="../../../AppData/AppData/Roaming/Microsoft/AppData/Roaming/Microsoft/Excel/ASL/AppData/Roaming/Microsoft/AppData/Roaming/Microsoft/Excel/Lone%20Canuck/Leibstandarte/LSSAH5.PDF" TargetMode="External"/><Relationship Id="rId291" Type="http://schemas.openxmlformats.org/officeDocument/2006/relationships/hyperlink" Target="../../../AppData/AppData/Roaming/Microsoft/AppData/Roaming/Microsoft/Excel/ASL/AppData/Local/Microsoft/Windows/Temporary%20Internet%20Files/Content.IE5/G9DJZQUX/Battles/Battles-02.PDF" TargetMode="External"/><Relationship Id="rId151" Type="http://schemas.openxmlformats.org/officeDocument/2006/relationships/hyperlink" Target="../../../AppData/AppData/Roaming/Microsoft/AppData/Roaming/Microsoft/Excel/ASL/AppData/Local/Microsoft/Windows/Temporary%20Internet%20Files/Content.IE5/G9DJZQUX/Vae%20Victis/VV15_lg.PDF" TargetMode="External"/><Relationship Id="rId389" Type="http://schemas.openxmlformats.org/officeDocument/2006/relationships/hyperlink" Target="../../../AppData/AppData/Roaming/Microsoft/AppData/Roaming/Microsoft/Excel/ASL/AppData/Local/Microsoft/Windows/Temporary%20Internet%20Files/Content.IE5/G9DJZQUX/Critical%20Hit/AK/CH%20AK02.pdf" TargetMode="External"/><Relationship Id="rId596" Type="http://schemas.openxmlformats.org/officeDocument/2006/relationships/hyperlink" Target="../../../AppData/AppData/Roaming/Microsoft/AppData/Roaming/Microsoft/Excel/ASL/AppData/Roaming/Microsoft/AppData/Local/Microsoft/Windows/Temporary%20Internet%20Files/Content.IE5/G9DJZQUX/AH%20&amp;%20Hasbro-MMP/The%20General/Gen26-1.PDF" TargetMode="External"/><Relationship Id="rId249" Type="http://schemas.openxmlformats.org/officeDocument/2006/relationships/hyperlink" Target="../../../AppData/AppData/Roaming/Microsoft/AppData/Roaming/Microsoft/Excel/ASL/AppData/Local/Microsoft/Windows/Temporary%20Internet%20Files/Content.IE5/G9DJZQUX/ALEA/alea08.PDF" TargetMode="External"/><Relationship Id="rId456" Type="http://schemas.openxmlformats.org/officeDocument/2006/relationships/hyperlink" Target="../../../AppData/AppData/Roaming/Microsoft/AppData/Roaming/Microsoft/Excel/ASL/AppData/Local/Microsoft/Windows/Temporary%20Internet%20Files/Content.IE5/G9DJZQUX/Critical%20Hit/CH%20FtB/CH%20VHN.pdf" TargetMode="External"/><Relationship Id="rId663" Type="http://schemas.openxmlformats.org/officeDocument/2006/relationships/hyperlink" Target="../../../AppData/AppData/Roaming/Microsoft/AppData/Roaming/Microsoft/Excel/ASL/AppData/Local/Microsoft/Windows/Temporary%20Internet%20Files/Content.IE5/G9DJZQUX/Le%20Franc-Tireur/OC/LFT%20StN.PDF" TargetMode="External"/><Relationship Id="rId870" Type="http://schemas.openxmlformats.org/officeDocument/2006/relationships/hyperlink" Target="../../../AppData/AppData/Roaming/Microsoft/AppData/Roaming/Microsoft/Excel/ASL/AppData/Roaming/Microsoft/AppData/Roaming/Microsoft/Excel/Critical%20Hit/CH%20Magazine/CH092.PDF" TargetMode="External"/><Relationship Id="rId1086" Type="http://schemas.openxmlformats.org/officeDocument/2006/relationships/hyperlink" Target="../../../AppData/AppData/Roaming/Microsoft/AppData/Roaming/Microsoft/Excel/ASL/AppData/Roaming/Microsoft/AppData/Roaming/Microsoft/Excel/Critical%20Hit/GC/CH%20SCW-12.PDF" TargetMode="External"/><Relationship Id="rId1293" Type="http://schemas.openxmlformats.org/officeDocument/2006/relationships/hyperlink" Target="../../../AppData/AppData/Roaming/Microsoft/AppData/Roaming/Microsoft/Excel/ASL/AppData/Roaming/Microsoft/AppData/Roaming/Microsoft/Excel/Dagger%20Rout%20Report/Rout%20Report%20Z-009.pdf" TargetMode="External"/><Relationship Id="rId109" Type="http://schemas.openxmlformats.org/officeDocument/2006/relationships/hyperlink" Target="../../../AppData/AppData/Roaming/Microsoft/AppData/Roaming/Microsoft/Excel/ASL/AppData/Local/Microsoft/Windows/Temporary%20Internet%20Files/Content.IE5/ASL%20Zines/Silicon%20Valley%20ASL%20Club%20Point%20Blank/Point%20Blank!%20Issue%201.1.pdf" TargetMode="External"/><Relationship Id="rId316" Type="http://schemas.openxmlformats.org/officeDocument/2006/relationships/hyperlink" Target="../../../AppData/AppData/Roaming/Microsoft/AppData/Roaming/Microsoft/Excel/ASL/AppData/Local/Microsoft/Windows/Temporary%20Internet%20Files/Content.IE5/G9DJZQUX/Wargamer/WG2-02.PDF" TargetMode="External"/><Relationship Id="rId523" Type="http://schemas.openxmlformats.org/officeDocument/2006/relationships/hyperlink" Target="../../../AppData/AppData/Roaming/Microsoft/AppData/Roaming/Microsoft/Excel/ASL/AppData/Roaming/Microsoft/AppData/Local/Microsoft/Windows/Temporary%20Internet%20Files/Content.IE5/G9DJZQUX/Tactiques/TAC-68.pdf" TargetMode="External"/><Relationship Id="rId968" Type="http://schemas.openxmlformats.org/officeDocument/2006/relationships/hyperlink" Target="../../../AppData/AppData/Roaming/Microsoft/AppData/Roaming/Microsoft/Excel/ASL/AppData/Roaming/Microsoft/AppData/Roaming/Microsoft/Excel/Critical%20Hit/CH%20Online/Critical%20Hit%20Online%202_12.pdf" TargetMode="External"/><Relationship Id="rId1153" Type="http://schemas.openxmlformats.org/officeDocument/2006/relationships/hyperlink" Target="../../../AppData/AppData/Roaming/Microsoft/AppData/Roaming/Microsoft/Excel/ASL/AppData/Roaming/Microsoft/AppData/Roaming/Microsoft/Excel/Critical%20Hit/Retro%20Pak/CH%20RetroPak-013.pdf" TargetMode="External"/><Relationship Id="rId1598" Type="http://schemas.openxmlformats.org/officeDocument/2006/relationships/hyperlink" Target="../../../AppData/AppData/Roaming/Microsoft/AppData/Roaming/Microsoft/Excel/ASL/AppData/Roaming/Microsoft/AppData/Local/Microsoft/Windows/Temporary%20Internet%20Files/Content.IE5/ASL%20Zines/OAF/On%20All%20Fronts%20Issue%20113.pdf" TargetMode="External"/><Relationship Id="rId97" Type="http://schemas.openxmlformats.org/officeDocument/2006/relationships/hyperlink" Target="../../../AppData/AppData/Roaming/Microsoft/AppData/Roaming/Microsoft/Excel/ASL/AppData/Local/Microsoft/Windows/Temporary%20Internet%20Files/Content.IE5/G9DJZQUX/Sherry%20Ent/Rally%20Point/RP03.PDF" TargetMode="External"/><Relationship Id="rId730" Type="http://schemas.openxmlformats.org/officeDocument/2006/relationships/hyperlink" Target="../../../AppData/AppData/Roaming/Microsoft/AppData/Roaming/Microsoft/Excel/ASL/AppData/Roaming/Microsoft/AppData/Roaming/Microsoft/Excel/Critical%20Hit/Airborne%20Stand/CH%20ABS-11.PDF" TargetMode="External"/><Relationship Id="rId828" Type="http://schemas.openxmlformats.org/officeDocument/2006/relationships/hyperlink" Target="../../../AppData/AppData/Roaming/Microsoft/AppData/Roaming/Microsoft/Excel/ASL/AppData/Roaming/Microsoft/AppData/Roaming/Microsoft/Excel/Critical%20Hit/CH%20Magazine/CH079.PDF" TargetMode="External"/><Relationship Id="rId1013" Type="http://schemas.openxmlformats.org/officeDocument/2006/relationships/hyperlink" Target="../../../AppData/AppData/Roaming/Microsoft/AppData/Roaming/Microsoft/Excel/ASL/AppData/Roaming/Microsoft/AppData/Roaming/Microsoft/Excel/Critical%20Hit/EFC/CH%20EFC-08.PDF" TargetMode="External"/><Relationship Id="rId1360" Type="http://schemas.openxmlformats.org/officeDocument/2006/relationships/hyperlink" Target="../../../AppData/AppData/Roaming/Microsoft/AppData/Roaming/Microsoft/Excel/ASL/AppData/Roaming/Microsoft/AppData/Roaming/Microsoft/Excel/Friendly%20Fire/FrF021.PDF" TargetMode="External"/><Relationship Id="rId1458" Type="http://schemas.openxmlformats.org/officeDocument/2006/relationships/hyperlink" Target="../../../AppData/AppData/Roaming/Microsoft/AppData/Roaming/Microsoft/Excel/ASL/AppData/Roaming/Microsoft/AppData/Local/Microsoft/Windows/Temporary%20Internet%20Files/Content.IE5/ASL%20Zines/ATP/ATP%20Issue-010.pdf" TargetMode="External"/><Relationship Id="rId1665" Type="http://schemas.openxmlformats.org/officeDocument/2006/relationships/hyperlink" Target="../../../AppData/AppData/Roaming/Microsoft/AppData/Roaming/Microsoft/Excel/ASL/AppData/Roaming/Microsoft/AppData/Roaming/Microsoft/Excel/Critical%20Hit/Stonne/CH%20GaS12.PDF" TargetMode="External"/><Relationship Id="rId1220" Type="http://schemas.openxmlformats.org/officeDocument/2006/relationships/hyperlink" Target="../../../AppData/AppData/Roaming/Microsoft/AppData/Roaming/Microsoft/Excel/ASL/AppData/Roaming/Microsoft/AppData/Roaming/Microsoft/Excel/Critical%20Hit/BotB/CH%20SFC-02.PDF" TargetMode="External"/><Relationship Id="rId1318" Type="http://schemas.openxmlformats.org/officeDocument/2006/relationships/hyperlink" Target="../../../AppData/AppData/Roaming/Microsoft/AppData/Roaming/Microsoft/Excel/ASL/AppData/Roaming/Microsoft/AppData/Roaming/Microsoft/Excel/Fanatic%20Enterprises/FE168.pdf" TargetMode="External"/><Relationship Id="rId1525" Type="http://schemas.openxmlformats.org/officeDocument/2006/relationships/hyperlink" Target="../../../AppData/AppData/Roaming/Microsoft/AppData/Roaming/Microsoft/Excel/ASL/AppData/Roaming/Microsoft/AppData/Local/Microsoft/Windows/Temporary%20Internet%20Files/Content.IE5/G9DJZQUX/TMB/TMB.PDF" TargetMode="External"/><Relationship Id="rId24" Type="http://schemas.openxmlformats.org/officeDocument/2006/relationships/hyperlink" Target="../../../AppData/AppData/Roaming/Microsoft/AppData/Roaming/Microsoft/Excel/ASL/AppData/Local/Microsoft/Windows/Temporary%20Internet%20Files/Content.IE5/G9DJZQUX/Le%20Franc-Tireur/FtC%20Pack/FtC3.PDF" TargetMode="External"/><Relationship Id="rId173" Type="http://schemas.openxmlformats.org/officeDocument/2006/relationships/hyperlink" Target="../../../AppData/AppData/Roaming/Microsoft/AppData/Roaming/Microsoft/Excel/ASL/AppData/Local/Microsoft/Windows/Temporary%20Internet%20Files/Content.IE5/G9DJZQUX/Vae%20Victis/VV48_lg.PDF" TargetMode="External"/><Relationship Id="rId380" Type="http://schemas.openxmlformats.org/officeDocument/2006/relationships/hyperlink" Target="../../../AppData/AppData/Roaming/Microsoft/AppData/Roaming/Microsoft/Excel/ASL/AppData/Local/Microsoft/Windows/Temporary%20Internet%20Files/Content.IE5/G9DJZQUX/Critical%20Hit/AK/CH%20AK05.pdf" TargetMode="External"/><Relationship Id="rId240" Type="http://schemas.openxmlformats.org/officeDocument/2006/relationships/hyperlink" Target="../../../AppData/AppData/Roaming/Microsoft/AppData/Roaming/Microsoft/Excel/ASL/AppData/Local/Microsoft/Windows/Temporary%20Internet%20Files/Content.IE5/G9DJZQUX/Sherry%20Ent/Schwerpunkt/SP10.PDF" TargetMode="External"/><Relationship Id="rId478"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685" Type="http://schemas.openxmlformats.org/officeDocument/2006/relationships/hyperlink" Target="../../../AppData/AppData/Roaming/Microsoft/AppData/Roaming/Microsoft/Excel/ASL/AppData/Roaming/Microsoft/AppData/Roaming/Microsoft/Excel/Le%20Franc-Tireur/FT%20PP%208%20A%20Little%20Bit%20Closer%20to%20Heaven.pdf" TargetMode="External"/><Relationship Id="rId892" Type="http://schemas.openxmlformats.org/officeDocument/2006/relationships/hyperlink" Target="../../../AppData/AppData/Roaming/Microsoft/AppData/Roaming/Microsoft/Excel/ASL/AppData/Roaming/Microsoft/AppData/Roaming/Microsoft/Excel/Critical%20Hit/Stonne/CH%20Stonne8.PDF" TargetMode="External"/><Relationship Id="rId100" Type="http://schemas.openxmlformats.org/officeDocument/2006/relationships/hyperlink" Target="../../../AppData/AppData/Roaming/Microsoft/AppData/Roaming/Microsoft/Excel/ASL/AppData/Local/Microsoft/Windows/Temporary%20Internet%20Files/Content.IE5/ASL%20Zines/Sherry%20Ent/Schwerpunkt%20Issue%203.pdf" TargetMode="External"/><Relationship Id="rId338" Type="http://schemas.openxmlformats.org/officeDocument/2006/relationships/hyperlink" Target="../../../AppData/AppData/Roaming/Microsoft/AppData/Roaming/Microsoft/Excel/ASL/AppData/Local/Microsoft/Windows/Temporary%20Internet%20Files/Content.IE5/G9DJZQUX/Critical%20Hit/Hells%20Bridgehead/CH%20HB2.PDF" TargetMode="External"/><Relationship Id="rId545" Type="http://schemas.openxmlformats.org/officeDocument/2006/relationships/hyperlink" Target="../../../AppData/AppData/Roaming/Microsoft/AppData/Roaming/Microsoft/Excel/ASL/AppData/Roaming/Microsoft/AppData/Local/Microsoft/Windows/Temporary%20Internet%20Files/Content.IE5/G9DJZQUX/Tactiques/Tactiques_16.pdf" TargetMode="External"/><Relationship Id="rId752" Type="http://schemas.openxmlformats.org/officeDocument/2006/relationships/hyperlink" Target="../../../AppData/AppData/Roaming/Microsoft/AppData/Roaming/Microsoft/Excel/ASL/AppData/Roaming/Microsoft/AppData/Roaming/Microsoft/Excel/Critical%20Hit/BotBH/CH%20BotBH-003.pdf" TargetMode="External"/><Relationship Id="rId1175" Type="http://schemas.openxmlformats.org/officeDocument/2006/relationships/hyperlink" Target="../../../AppData/AppData/Roaming/Microsoft/AppData/Roaming/Microsoft/Excel/ASL/AppData/Roaming/Microsoft/AppData/Local/Microsoft/Windows/Temporary%20Internet%20Files/Content.IE5/G9DJZQUX/Critical%20Hit/Retro%20Pak/CH%20RetroPak2.PDF" TargetMode="External"/><Relationship Id="rId1382" Type="http://schemas.openxmlformats.org/officeDocument/2006/relationships/hyperlink" Target="../../../AppData/AppData/Roaming/Microsoft/AppData/Roaming/Microsoft/Excel/ASL/AppData/Roaming/Microsoft/AppData/Roaming/Microsoft/Excel/Friendly%20Fire/FrF023.PDF" TargetMode="External"/><Relationship Id="rId405" Type="http://schemas.openxmlformats.org/officeDocument/2006/relationships/hyperlink" Target="../../../AppData/AppData/Roaming/Microsoft/AppData/Roaming/Microsoft/Excel/ASL/AppData/Local/Microsoft/Windows/Temporary%20Internet%20Files/Content.IE5/G9DJZQUX/Heat%20of%20Battle/FC/HOB%20FC.pdf" TargetMode="External"/><Relationship Id="rId612" Type="http://schemas.openxmlformats.org/officeDocument/2006/relationships/hyperlink" Target="../../../AppData/AppData/Roaming/Microsoft/AppData/Roaming/Microsoft/Excel/ASL/AppData/Roaming/Microsoft/AppData/Local/Microsoft/Windows/Temporary%20Internet%20Files/Content.IE5/G9DJZQUX/AH%20&amp;%20Hasbro-MMP/The%20General/Gen26-2.PDF" TargetMode="External"/><Relationship Id="rId1035" Type="http://schemas.openxmlformats.org/officeDocument/2006/relationships/hyperlink" Target="../../../AppData/AppData/Roaming/Microsoft/AppData/Roaming/Microsoft/Excel/ASL/AppData/Roaming/Microsoft/AppData/Roaming/Microsoft/Excel/Critical%20Hit/CH%20Euro-Pack/CH%20EP-008.pdf" TargetMode="External"/><Relationship Id="rId1242" Type="http://schemas.openxmlformats.org/officeDocument/2006/relationships/hyperlink" Target="../../../AppData/AppData/Roaming/Microsoft/AppData/Roaming/Microsoft/Excel/ASL/AppData/Roaming/Microsoft/AppData/Local/Microsoft/Windows/Temporary%20Internet%20Files/Content.IE5/G9DJZQUX/Critical%20Hit/StB/CH%20StB1.PDF" TargetMode="External"/><Relationship Id="rId1687" Type="http://schemas.openxmlformats.org/officeDocument/2006/relationships/hyperlink" Target="../../../AppData/AppData/Roaming/Microsoft/AppData/Roaming/Microsoft/Excel/ASL/AppData/Roaming/Microsoft/AppData/Roaming/Microsoft/Excel/Critical%20Hit/Berlin%20Fall%20of%20the%203rd%20Reich/Berlin2/CH-TL001.PDF" TargetMode="External"/><Relationship Id="rId917" Type="http://schemas.openxmlformats.org/officeDocument/2006/relationships/hyperlink" Target="../../../AppData/AppData/Roaming/Microsoft/AppData/Roaming/Microsoft/Excel/ASL/AppData/Roaming/Microsoft/AppData/Roaming/Microsoft/Excel/Critical%20Hit/CH%20Magazine/CH139.PDF" TargetMode="External"/><Relationship Id="rId1102" Type="http://schemas.openxmlformats.org/officeDocument/2006/relationships/hyperlink" Target="../../../AppData/AppData/Roaming/Microsoft/AppData/Roaming/Microsoft/Excel/ASL/AppData/Roaming/Microsoft/AppData/Roaming/Microsoft/Excel/Critical%20Hit/Stonne/CH%20GaS13.PDF" TargetMode="External"/><Relationship Id="rId1547" Type="http://schemas.openxmlformats.org/officeDocument/2006/relationships/hyperlink" Target="../../../AppData/AppData/Roaming/Microsoft/AppData/Roaming/Microsoft/Excel/ASL/AppData/Roaming/Microsoft/AppData/Local/Microsoft/Windows/Temporary%20Internet%20Files/Content.IE5/ASL%20Zines/OAF/On%20All%20Fronts%20Issue%2053.pdf" TargetMode="External"/><Relationship Id="rId46" Type="http://schemas.openxmlformats.org/officeDocument/2006/relationships/hyperlink" Target="../../../AppData/AppData/Roaming/Microsoft/AppData/Roaming/Microsoft/Excel/ASL/AppData/Local/Microsoft/Windows/Temporary%20Internet%20Files/Content.IE5/G9DJZQUX/Heat%20of%20Battle/SS/HoB%20SS3.PDF" TargetMode="External"/><Relationship Id="rId1407" Type="http://schemas.openxmlformats.org/officeDocument/2006/relationships/hyperlink" Target="../../../AppData/AppData/Roaming/Microsoft/AppData/Roaming/Microsoft/Excel/ASL/AppData/Roaming/Microsoft/AppData/Roaming/Microsoft/Excel/Front%20Range%20ASL%20Club/FRASL%20FF08%20Uncles%20and%20Pups%20v2.pdf" TargetMode="External"/><Relationship Id="rId1614" Type="http://schemas.openxmlformats.org/officeDocument/2006/relationships/hyperlink" Target="../../../AppData/AppData/Roaming/Microsoft/AppData/Roaming/Microsoft/Excel/ASL/AppData/Roaming/Microsoft/AppData/Local/Microsoft/Windows/Temporary%20Internet%20Files/Content.IE5/ASL%20Zines/OAF/On%20All%20Fronts%20Issue%20108.pdf" TargetMode="External"/><Relationship Id="rId195" Type="http://schemas.openxmlformats.org/officeDocument/2006/relationships/hyperlink" Target="../../../AppData/AppData/Roaming/Microsoft/AppData/Roaming/Microsoft/Excel/ASL/AppData/Local/Microsoft/Windows/Temporary%20Internet%20Files/Content.IE5/G9DJZQUX/Journal%20du%20Stratege/jds62.PDF" TargetMode="External"/><Relationship Id="rId262" Type="http://schemas.openxmlformats.org/officeDocument/2006/relationships/hyperlink" Target="../../../AppData/AppData/Roaming/Microsoft/AppData/Roaming/Microsoft/Excel/ASL/AppData/Local/Microsoft/Windows/Temporary%20Internet%20Files/Content.IE5/G9DJZQUX/Sherry%20Ent/Schwerpunkt/SP12.PDF" TargetMode="External"/><Relationship Id="rId567" Type="http://schemas.openxmlformats.org/officeDocument/2006/relationships/hyperlink" Target="../../../AppData/AppData/Roaming/Microsoft/AppData/Roaming/Microsoft/Excel/ASL/AppData/Roaming/Microsoft/AppData/Local/Microsoft/Windows/Temporary%20Internet%20Files/Content.IE5/G9DJZQUX/Tactiques/TAC-7.PDF" TargetMode="External"/><Relationship Id="rId1197" Type="http://schemas.openxmlformats.org/officeDocument/2006/relationships/hyperlink" Target="../../../AppData/AppData/Roaming/Microsoft/AppData/Roaming/Microsoft/Excel/ASL/AppData/Roaming/Microsoft/AppData/Roaming/Microsoft/Excel/Critical%20Hit/CH%20Magazine/CH087.PDF" TargetMode="External"/><Relationship Id="rId122" Type="http://schemas.openxmlformats.org/officeDocument/2006/relationships/hyperlink" Target="../../../AppData/AppData/Roaming/Microsoft/AppData/Roaming/Microsoft/Excel/ASL/AppData/Local/Microsoft/Windows/Temporary%20Internet%20Files/Content.IE5/ASL%20Zines/SoCal%20ASL%20Club%20Hit%20the%20Beach/SoCal%20Hit%20the%20Beach%20Issue%206.3.pdf" TargetMode="External"/><Relationship Id="rId774" Type="http://schemas.openxmlformats.org/officeDocument/2006/relationships/hyperlink" Target="../../../AppData/AppData/Roaming/Microsoft/AppData/Roaming/Microsoft/Excel/ASL/AppData/Roaming/Microsoft/AppData/Roaming/Microsoft/Excel/Critical%20Hit/BtB/CH%20Bocage-005.pdf" TargetMode="External"/><Relationship Id="rId981" Type="http://schemas.openxmlformats.org/officeDocument/2006/relationships/hyperlink" Target="../../../AppData/AppData/Roaming/Microsoft/AppData/Roaming/Microsoft/Excel/ASL/AppData/Roaming/Microsoft/AppData/Local/Microsoft/Windows/Temporary%20Internet%20Files/Content.IE5/G9DJZQUX/Critical%20Hit/CH%20Magazine/CH6.3.PDF" TargetMode="External"/><Relationship Id="rId1057" Type="http://schemas.openxmlformats.org/officeDocument/2006/relationships/hyperlink" Target="../../../AppData/AppData/Roaming/Microsoft/AppData/Roaming/Microsoft/Excel/ASL/AppData/Roaming/Microsoft/AppData/Roaming/Microsoft/Excel/Critical%20Hit/Gembloux/CH%20GTF-06.PDF" TargetMode="External"/><Relationship Id="rId427" Type="http://schemas.openxmlformats.org/officeDocument/2006/relationships/hyperlink" Target="../../../AppData/AppData/Roaming/Microsoft/AppData/Roaming/Microsoft/Excel/ASL/AppData/Local/Microsoft/Windows/Temporary%20Internet%20Files/Content.IE5/G9DJZQUX/AH%20&amp;%20Hasbro-MMP/MMP%20OB/MMP%20OB.pdf" TargetMode="External"/><Relationship Id="rId634" Type="http://schemas.openxmlformats.org/officeDocument/2006/relationships/hyperlink" Target="../../../AppData/AppData/Roaming/Microsoft/AppData/Roaming/Microsoft/Excel/ASL/AppData/Roaming/Microsoft/AppData/Local/Microsoft/Windows/Temporary%20Internet%20Files/Content.IE5/G9DJZQUX/AH%20&amp;%20Hasbro-MMP/The%20General/Gen28-1.PDF" TargetMode="External"/><Relationship Id="rId841" Type="http://schemas.openxmlformats.org/officeDocument/2006/relationships/hyperlink" Target="../../../AppData/AppData/Roaming/Microsoft/AppData/Roaming/Microsoft/Excel/ASL/AppData/Roaming/Microsoft/AppData/Roaming/Microsoft/Excel/Critical%20Hit/CH%20Magazine/CH074.PDF" TargetMode="External"/><Relationship Id="rId1264" Type="http://schemas.openxmlformats.org/officeDocument/2006/relationships/hyperlink" Target="../../../AppData/AppData/Roaming/Microsoft/AppData/Roaming/Microsoft/Excel/ASL/AppData/Roaming/Microsoft/AppData/Roaming/Microsoft/Excel/Dagger%20Rout%20Report/Rout%20Report%20Z-017.pdf" TargetMode="External"/><Relationship Id="rId1471" Type="http://schemas.openxmlformats.org/officeDocument/2006/relationships/hyperlink" Target="../../../AppData/AppData/Roaming/Microsoft/AppData/Roaming/Microsoft/Excel/ASL/AppData/Roaming/Microsoft/AppData/Roaming/Microsoft/Excel/Heat%20of%20Battle/Recon%20By%20Fire/RBF-04.PDF" TargetMode="External"/><Relationship Id="rId1569" Type="http://schemas.openxmlformats.org/officeDocument/2006/relationships/hyperlink" Target="../../../AppData/AppData/Roaming/Microsoft/AppData/Roaming/Microsoft/Excel/ASL/AppData/Roaming/Microsoft/AppData/Local/Microsoft/Windows/Temporary%20Internet%20Files/Content.IE5/ASL%20Zines/OAF/On%20All%20Fronts%20Issue%2077.pdf" TargetMode="External"/><Relationship Id="rId701" Type="http://schemas.openxmlformats.org/officeDocument/2006/relationships/hyperlink" Target="../../../AppData/AppData/Roaming/Microsoft/AppData/Roaming/Microsoft/Excel/ASL/AppData/Roaming/Microsoft/AppData/Local/Microsoft/Windows/Temporary%20Internet%20Files/Content.IE5/G9DJZQUX/Le%20Franc-Tireur/LFT%20Mag/LFT05.pdf" TargetMode="External"/><Relationship Id="rId939" Type="http://schemas.openxmlformats.org/officeDocument/2006/relationships/hyperlink" Target="../../../AppData/AppData/Roaming/Microsoft/AppData/Roaming/Microsoft/Excel/ASL/AppData/Roaming/Microsoft/AppData/Roaming/Microsoft/Excel/Critical%20Hit/CH%20Magazine/CH169.PDF" TargetMode="External"/><Relationship Id="rId1124" Type="http://schemas.openxmlformats.org/officeDocument/2006/relationships/hyperlink" Target="../../../AppData/AppData/Roaming/Microsoft/AppData/Roaming/Microsoft/Excel/ASL/AppData/Roaming/Microsoft/AppData/Roaming/Microsoft/Excel/Critical%20Hit/CH%20On%20All%20Fronts/CH%20OAF-08.PDF" TargetMode="External"/><Relationship Id="rId1331" Type="http://schemas.openxmlformats.org/officeDocument/2006/relationships/hyperlink" Target="../../../AppData/AppData/Roaming/Microsoft/AppData/Roaming/Microsoft/Excel/ASL/AppData/Roaming/Microsoft/AppData/Roaming/Microsoft/Excel/ASLUG/ASLUG%2024.PDF" TargetMode="External"/><Relationship Id="rId68" Type="http://schemas.openxmlformats.org/officeDocument/2006/relationships/hyperlink" Target="../../../AppData/AppData/Roaming/Microsoft/AppData/Roaming/Microsoft/Excel/ASL/AppData/Local/Microsoft/Windows/Temporary%20Internet%20Files/Content.IE5/G9DJZQUX/View%20from%20the%20Trenches/Shingles%20List/VFTT%20Shingle's%20List%20Pack%20Notes.pdf" TargetMode="External"/><Relationship Id="rId1429" Type="http://schemas.openxmlformats.org/officeDocument/2006/relationships/hyperlink" Target="../../../AppData/AppData/Roaming/Microsoft/AppData/Roaming/Microsoft/Excel/ASL/AppData/Roaming/Microsoft/AppData/Roaming/Microsoft/Excel/At%20the%20Point/ATP-IB.PDF" TargetMode="External"/><Relationship Id="rId1636" Type="http://schemas.openxmlformats.org/officeDocument/2006/relationships/hyperlink" Target="../../../AppData/AppData/Roaming/Microsoft/AppData/Roaming/Microsoft/Excel/ASL/AppData/Roaming/Microsoft/AppData/Roaming/Microsoft/Excel/Critical%20Hit/Roman%20Glory/CH%20RG-2.PDF" TargetMode="External"/><Relationship Id="rId1703" Type="http://schemas.openxmlformats.org/officeDocument/2006/relationships/hyperlink" Target="../../../AppData/AppData/Roaming/Microsoft/AppData/Roaming/Microsoft/Excel/ASL/AppData/Roaming/Microsoft/AppData/Local/Microsoft/Windows/Temporary%20Internet%20Files/Content.IE5/G9DJZQUX/Critical%20Hit/TAP/CH%20TAP1.pdf" TargetMode="External"/><Relationship Id="rId284" Type="http://schemas.openxmlformats.org/officeDocument/2006/relationships/hyperlink" Target="../../../AppData/AppData/Roaming/Microsoft/AppData/Roaming/Microsoft/Excel/ASL/AppData/Local/Microsoft/Windows/Temporary%20Internet%20Files/Content.IE5/G9DJZQUX/Sherry%20Ent/Rally%20Point/RP01.PDF" TargetMode="External"/><Relationship Id="rId491" Type="http://schemas.openxmlformats.org/officeDocument/2006/relationships/hyperlink" Target="../../../AppData/AppData/Roaming/Microsoft/AppData/Roaming/Microsoft/Excel/ASL/AppData/Local/Microsoft/Windows/Temporary%20Internet%20Files/Content.IE5/G9DJZQUX/ASL%20on%20the%20Internet/KV005%20Design.pdf" TargetMode="External"/><Relationship Id="rId144" Type="http://schemas.openxmlformats.org/officeDocument/2006/relationships/hyperlink" Target="../../../AppData/AppData/Roaming/Microsoft/AppData/Roaming/Microsoft/Excel/ASL/AppData/Local/Microsoft/Windows/Temporary%20Internet%20Files/Content.IE5/G9DJZQUX/Vae%20Victis/VV01_md.PDF" TargetMode="External"/><Relationship Id="rId589" Type="http://schemas.openxmlformats.org/officeDocument/2006/relationships/hyperlink" Target="../../../AppData/AppData/Roaming/Microsoft/AppData/Roaming/Microsoft/Excel/ASL/AppData/Roaming/Microsoft/AppData/Local/Microsoft/Windows/Temporary%20Internet%20Files/Content.IE5/ASL%20Zines/Avalon%20Hill/AH%20ASL%20Annual%2090.pdf" TargetMode="External"/><Relationship Id="rId796" Type="http://schemas.openxmlformats.org/officeDocument/2006/relationships/hyperlink" Target="../../../AppData/AppData/Roaming/Microsoft/AppData/Roaming/Microsoft/Excel/ASL/AppData/Roaming/Microsoft/AppData/Roaming/Microsoft/Excel/Critical%20Hit/CH%20Magazine/CH021.PDF" TargetMode="External"/><Relationship Id="rId351" Type="http://schemas.openxmlformats.org/officeDocument/2006/relationships/hyperlink" Target="../../../AppData/AppData/Roaming/Microsoft/AppData/Roaming/Microsoft/Excel/ASL/AppData/Local/Microsoft/Windows/Temporary%20Internet%20Files/Content.IE5/G9DJZQUX/Vae%20Victis/VVHS13_lg.PDF" TargetMode="External"/><Relationship Id="rId449" Type="http://schemas.openxmlformats.org/officeDocument/2006/relationships/hyperlink" Target="../../../AppData/AppData/Roaming/Microsoft/AppData/Roaming/Microsoft/Excel/ASL/AppData/Local/Microsoft/Windows/Temporary%20Internet%20Files/Content.IE5/G9DJZQUX/Vae%20Victis/VV99_lg.PDF" TargetMode="External"/><Relationship Id="rId656" Type="http://schemas.openxmlformats.org/officeDocument/2006/relationships/hyperlink" Target="../../../AppData/AppData/Roaming/Microsoft/AppData/Roaming/Microsoft/Excel/ASL/AppData/Roaming/Microsoft/AppData/Local/Microsoft/Windows/Temporary%20Internet%20Files/Content.IE5/ASL%20Zines/CASLA%20Maple%20Leaf%20Rout/CASLA%20Maple%20Leaf%20Rout%20Issue%201.1.pdf" TargetMode="External"/><Relationship Id="rId863" Type="http://schemas.openxmlformats.org/officeDocument/2006/relationships/hyperlink" Target="../../../AppData/AppData/Roaming/Microsoft/AppData/Roaming/Microsoft/Excel/ASL/AppData/Roaming/Microsoft/AppData/Roaming/Microsoft/Excel/Critical%20Hit/CH%20Magazine/CH099.PDF" TargetMode="External"/><Relationship Id="rId1079" Type="http://schemas.openxmlformats.org/officeDocument/2006/relationships/hyperlink" Target="../../../AppData/AppData/Roaming/Microsoft/AppData/Roaming/Microsoft/Excel/ASL/AppData/Roaming/Microsoft/AppData/Roaming/Microsoft/Excel/Critical%20Hit/GC/CH%20SCW-03.PDF" TargetMode="External"/><Relationship Id="rId1286" Type="http://schemas.openxmlformats.org/officeDocument/2006/relationships/hyperlink" Target="../../../AppData/AppData/Roaming/Microsoft/AppData/Roaming/Microsoft/Excel/ASL/AppData/Roaming/Microsoft/AppData/Roaming/Microsoft/Excel/Dagger%20Rout%20Report/Rout%20Report%20Z-002.pdf" TargetMode="External"/><Relationship Id="rId1493" Type="http://schemas.openxmlformats.org/officeDocument/2006/relationships/hyperlink" Target="../../../AppData/AppData/Roaming/Microsoft/AppData/Roaming/Microsoft/Excel/ASL/AppData/Roaming/Microsoft/AppData/Roaming/Microsoft/Excel/In%20Contact/IC-002.pdf" TargetMode="External"/><Relationship Id="rId211" Type="http://schemas.openxmlformats.org/officeDocument/2006/relationships/hyperlink" Target="../../../AppData/AppData/Roaming/Microsoft/AppData/Roaming/Microsoft/Excel/ASL/AppData/Local/Microsoft/Windows/Temporary%20Internet%20Files/Content.IE5/G9DJZQUX/AH%20&amp;%20Hasbro-MMP/AH%20Modules/ASL%20Mod-05.PDF" TargetMode="External"/><Relationship Id="rId309" Type="http://schemas.openxmlformats.org/officeDocument/2006/relationships/hyperlink" Target="../../../AppData/AppData/Roaming/Microsoft/AppData/Roaming/Microsoft/Excel/ASL/AppData/Local/Microsoft/Windows/Temporary%20Internet%20Files/Content.IE5/G9DJZQUX/AH%20&amp;%20Hasbro-MMP/MMP%20Operations/Ops52.PDF" TargetMode="External"/><Relationship Id="rId516" Type="http://schemas.openxmlformats.org/officeDocument/2006/relationships/hyperlink" Target="../../../AppData/AppData/Roaming/Microsoft/AppData/Roaming/Microsoft/Excel/ASL/AppData/Roaming/Microsoft/AppData/Local/Microsoft/Windows/Temporary%20Internet%20Files/Content.IE5/G9DJZQUX/Tactiques/TAC-62.pdf" TargetMode="External"/><Relationship Id="rId1146" Type="http://schemas.openxmlformats.org/officeDocument/2006/relationships/hyperlink" Target="../../../AppData/AppData/Roaming/Microsoft/AppData/Roaming/Microsoft/Excel/ASL/AppData/Roaming/Microsoft/AppData/Roaming/Microsoft/Excel/Critical%20Hit/Retro%20Pak/CH%20Retro-06.PDF" TargetMode="External"/><Relationship Id="rId723" Type="http://schemas.openxmlformats.org/officeDocument/2006/relationships/hyperlink" Target="../../../AppData/AppData/Roaming/Microsoft/AppData/Roaming/Microsoft/Excel/ASL/AppData/Roaming/Microsoft/AppData/Roaming/Microsoft/Excel/Critical%20Hit/Airborne%20Stand/CH%20ABS-04.PDF" TargetMode="External"/><Relationship Id="rId930" Type="http://schemas.openxmlformats.org/officeDocument/2006/relationships/hyperlink" Target="../../../AppData/AppData/Roaming/Microsoft/AppData/Roaming/Microsoft/Excel/ASL/AppData/Roaming/Microsoft/AppData/Roaming/Microsoft/Excel/Critical%20Hit/CH%20Magazine/CH171.pdf" TargetMode="External"/><Relationship Id="rId1006" Type="http://schemas.openxmlformats.org/officeDocument/2006/relationships/hyperlink" Target="../../../AppData/AppData/Roaming/Microsoft/AppData/Roaming/Microsoft/Excel/ASL/AppData/Roaming/Microsoft/AppData/Roaming/Microsoft/Excel/Critical%20Hit/EFC/CH%20EFC-01.PDF" TargetMode="External"/><Relationship Id="rId1353" Type="http://schemas.openxmlformats.org/officeDocument/2006/relationships/hyperlink" Target="../../../AppData/AppData/Roaming/Microsoft/AppData/Roaming/Microsoft/Excel/ASL/AppData/Roaming/Microsoft/AppData/Local/Microsoft/Windows/Temporary%20Internet%20Files/Content.IE5/ASL%20Zines/ASLUG/ASLUG%20Issue-004.pdf" TargetMode="External"/><Relationship Id="rId1560" Type="http://schemas.openxmlformats.org/officeDocument/2006/relationships/hyperlink" Target="../../../AppData/AppData/Roaming/Microsoft/AppData/Roaming/Microsoft/Excel/ASL/AppData/Roaming/Microsoft/AppData/Local/Microsoft/Windows/Temporary%20Internet%20Files/Content.IE5/ASL%20Zines/OAF/On%20All%20Fronts%20Issue%2068.pdf" TargetMode="External"/><Relationship Id="rId1658" Type="http://schemas.openxmlformats.org/officeDocument/2006/relationships/hyperlink" Target="../../../AppData/AppData/Roaming/Microsoft/AppData/Roaming/Microsoft/Excel/ASL/AppData/Roaming/Microsoft/AppData/Roaming/Microsoft/Excel/Critical%20Hit/Stonne/CH%20GaS05.PDF" TargetMode="External"/><Relationship Id="rId1213" Type="http://schemas.openxmlformats.org/officeDocument/2006/relationships/hyperlink" Target="../../../AppData/AppData/Roaming/Microsoft/AppData/Roaming/Microsoft/Excel/ASL/AppData/Roaming/Microsoft/AppData/Roaming/Microsoft/Excel/Critical%20Hit/Berlin%20Fall%20of%20the%203rd%20Reich/Berlin2/CH-TL005.PDF" TargetMode="External"/><Relationship Id="rId1420" Type="http://schemas.openxmlformats.org/officeDocument/2006/relationships/hyperlink" Target="../../../AppData/AppData/Roaming/Microsoft/AppData/Roaming/Microsoft/Excel/ASL/AppData/Roaming/Microsoft/AppData/Local/Microsoft/Windows/Temporary%20Internet%20Files/Content.IE5/G9DJZQUX/Casus%20Belli/Casus%20Belli%20Eng-13.1.pdf" TargetMode="External"/><Relationship Id="rId1518" Type="http://schemas.openxmlformats.org/officeDocument/2006/relationships/hyperlink" Target="../../../AppData/AppData/Roaming/Microsoft/AppData/Roaming/Microsoft/Excel/ASL/AppData/Roaming/Microsoft/AppData/Local/Microsoft/Windows/Temporary%20Internet%20Files/Content.IE5/G9DJZQUX/ASL%20News/ASL%20News%20I28.pdf" TargetMode="External"/><Relationship Id="rId17" Type="http://schemas.openxmlformats.org/officeDocument/2006/relationships/hyperlink" Target="../../../AppData/AppData/Roaming/Microsoft/AppData/Roaming/Microsoft/Excel/ASL/AppData/Local/Microsoft/Windows/Temporary%20Internet%20Files/Content.IE5/ASL%20Zines/Brandon%20Partisans%20ASL%20Club%20Infiltrator/Infiltrator%20Volume%201.1.pdf" TargetMode="External"/><Relationship Id="rId166" Type="http://schemas.openxmlformats.org/officeDocument/2006/relationships/hyperlink" Target="../../../AppData/AppData/Roaming/Microsoft/AppData/Roaming/Microsoft/Excel/ASL/AppData/Local/Microsoft/Windows/Temporary%20Internet%20Files/Content.IE5/G9DJZQUX/Vae%20Victis/VV33_md.PDF" TargetMode="External"/><Relationship Id="rId373" Type="http://schemas.openxmlformats.org/officeDocument/2006/relationships/hyperlink" Target="../../../AppData/AppData/Roaming/Microsoft/AppData/Roaming/Microsoft/Excel/ASL/AppData/Local/Microsoft/Windows/Temporary%20Internet%20Files/Content.IE5/G9DJZQUX/Fanatic%20Enterprises/FE04.pdf" TargetMode="External"/><Relationship Id="rId580" Type="http://schemas.openxmlformats.org/officeDocument/2006/relationships/hyperlink" Target="../../../AppData/AppData/Roaming/Microsoft/AppData/Roaming/Microsoft/Excel/ASL/AppData/Roaming/Microsoft/AppData/Local/Microsoft/Windows/Temporary%20Internet%20Files/Content.IE5/ASL%20Zines/Austin%20ASL%20Club%20Banzai/Banzai!!%20Issue%202.4.pdf" TargetMode="External"/><Relationship Id="rId1" Type="http://schemas.openxmlformats.org/officeDocument/2006/relationships/hyperlink" Target="../../../AppData/AppData/Roaming/Microsoft/AppData/Roaming/Microsoft/Excel/ASL/AppData/Local/Microsoft/Windows/Temporary%20Internet%20Files/Content.IE5/G9DJZQUX/ASL%20on%20the%20Internet/Historie%20de%20la%20Easy%20Company/fdsk2-en.pdf" TargetMode="External"/><Relationship Id="rId233" Type="http://schemas.openxmlformats.org/officeDocument/2006/relationships/hyperlink" Target="../../../AppData/AppData/Roaming/Microsoft/AppData/Roaming/Microsoft/Excel/ASL/AppData/Local/Microsoft/Windows/Temporary%20Internet%20Files/Content.IE5/G9DJZQUX/AH%20&amp;%20Hasbro-MMP/SASL/SASL%20RB-RB.pdf" TargetMode="External"/><Relationship Id="rId440" Type="http://schemas.openxmlformats.org/officeDocument/2006/relationships/hyperlink" Target="../../../AppData/AppData/Roaming/Microsoft/AppData/Roaming/Microsoft/Excel/ASL/AppData/Local/Microsoft/Windows/Temporary%20Internet%20Files/Content.IE5/G9DJZQUX/Critical%20Hit/NT/CH%20NT.pdf" TargetMode="External"/><Relationship Id="rId678" Type="http://schemas.openxmlformats.org/officeDocument/2006/relationships/hyperlink" Target="../../../AppData/AppData/Roaming/Microsoft/AppData/Roaming/Microsoft/Excel/ASL/AppData/Roaming/Microsoft/AppData/Roaming/Microsoft/Excel/Le%20Franc-Tireur/FT%20PP%201%20Cut%20the%20Road%20to%20Marseille.pdf" TargetMode="External"/><Relationship Id="rId885" Type="http://schemas.openxmlformats.org/officeDocument/2006/relationships/hyperlink" Target="../../../AppData/AppData/Roaming/Microsoft/AppData/Roaming/Microsoft/Excel/ASL/AppData/Roaming/Microsoft/AppData/Roaming/Microsoft/Excel/Critical%20Hit/CH%20Magazine/CH132.PDF" TargetMode="External"/><Relationship Id="rId1070" Type="http://schemas.openxmlformats.org/officeDocument/2006/relationships/hyperlink" Target="../../../AppData/AppData/Roaming/Microsoft/AppData/Roaming/Microsoft/Excel/ASL/AppData/Roaming/Microsoft/AppData/Roaming/Microsoft/Excel/Critical%20Hit/Gen48/CH%20G48-11.PDF" TargetMode="External"/><Relationship Id="rId300" Type="http://schemas.openxmlformats.org/officeDocument/2006/relationships/hyperlink" Target="../../../AppData/AppData/Roaming/Microsoft/AppData/Roaming/Microsoft/Excel/ASL/AppData/Local/Microsoft/Windows/Temporary%20Internet%20Files/Content.IE5/G9DJZQUX/Vae%20Victis/VV86_lg.PDF" TargetMode="External"/><Relationship Id="rId538" Type="http://schemas.openxmlformats.org/officeDocument/2006/relationships/hyperlink" Target="../../../AppData/AppData/Roaming/Microsoft/AppData/Roaming/Microsoft/Excel/ASL/AppData/Roaming/Microsoft/AppData/Local/Microsoft/Windows/Temporary%20Internet%20Files/Content.IE5/G9DJZQUX/Tactiques/Tactiques_9.pdf" TargetMode="External"/><Relationship Id="rId745" Type="http://schemas.openxmlformats.org/officeDocument/2006/relationships/hyperlink" Target="../../../AppData/AppData/Roaming/Microsoft/AppData/Roaming/Microsoft/Excel/ASL/AppData/Roaming/Microsoft/AppData/Roaming/Microsoft/Excel/Critical%20Hit/Third%20Bridge/CH%20ATB-001.PDF" TargetMode="External"/><Relationship Id="rId952" Type="http://schemas.openxmlformats.org/officeDocument/2006/relationships/hyperlink" Target="../../../AppData/AppData/Roaming/Microsoft/AppData/Roaming/Microsoft/Excel/ASL/AppData/Roaming/Microsoft/AppData/Roaming/Microsoft/Excel/Critical%20Hit/CH%20Magazine/CH7.2%2041(a).PDF" TargetMode="External"/><Relationship Id="rId1168" Type="http://schemas.openxmlformats.org/officeDocument/2006/relationships/hyperlink" Target="../../../AppData/AppData/Roaming/Microsoft/AppData/Roaming/Microsoft/Excel/ASL/AppData/Roaming/Microsoft/AppData/Local/Microsoft/Windows/Temporary%20Internet%20Files/Content.IE5/G9DJZQUX/Critical%20Hit/Retro%20Pak/CH%20Retro1.PDF" TargetMode="External"/><Relationship Id="rId1375" Type="http://schemas.openxmlformats.org/officeDocument/2006/relationships/hyperlink" Target="../../../AppData/AppData/Roaming/Microsoft/AppData/Roaming/Microsoft/Excel/ASL/AppData/Roaming/Microsoft/AppData/Roaming/Microsoft/Excel/Friendly%20Fire/FrF016.PDF" TargetMode="External"/><Relationship Id="rId1582" Type="http://schemas.openxmlformats.org/officeDocument/2006/relationships/hyperlink" Target="../../../AppData/AppData/Roaming/Microsoft/AppData/Roaming/Microsoft/Excel/ASL/AppData/Roaming/Microsoft/AppData/Local/Microsoft/Windows/Temporary%20Internet%20Files/Content.IE5/ASL%20Zines/OAF/On%20All%20Fronts%20Issue%2094.pdf" TargetMode="External"/><Relationship Id="rId81" Type="http://schemas.openxmlformats.org/officeDocument/2006/relationships/hyperlink" Target="../../../AppData/AppData/Roaming/Microsoft/AppData/Roaming/Microsoft/Excel/ASL/AppData/Local/Microsoft/Windows/Temporary%20Internet%20Files/Content.IE5/ASL%20Zines/View%20From%20the%20Trenches/VFTT%20Issue%2034-35.pdf" TargetMode="External"/><Relationship Id="rId605" Type="http://schemas.openxmlformats.org/officeDocument/2006/relationships/hyperlink" Target="../../../AppData/AppData/Roaming/Microsoft/AppData/Roaming/Microsoft/Excel/ASL/AppData/Roaming/Microsoft/AppData/Local/Microsoft/Windows/Temporary%20Internet%20Files/Content.IE5/G9DJZQUX/AH%20&amp;%20Hasbro-MMP/The%20General/Gen31-4.PDF" TargetMode="External"/><Relationship Id="rId812" Type="http://schemas.openxmlformats.org/officeDocument/2006/relationships/hyperlink" Target="../../../AppData/AppData/Roaming/Microsoft/AppData/Roaming/Microsoft/Excel/ASL/AppData/Roaming/Microsoft/AppData/Roaming/Microsoft/Excel/Critical%20Hit/CH%20Magazine/CH037.PDF" TargetMode="External"/><Relationship Id="rId1028" Type="http://schemas.openxmlformats.org/officeDocument/2006/relationships/hyperlink" Target="../../../AppData/AppData/Roaming/Microsoft/AppData/Roaming/Microsoft/Excel/ASL/AppData/Roaming/Microsoft/AppData/Roaming/Microsoft/Excel/Critical%20Hit/CH%20Euro-Pack/CH%20EP-53.PDF" TargetMode="External"/><Relationship Id="rId1235" Type="http://schemas.openxmlformats.org/officeDocument/2006/relationships/hyperlink" Target="../../../AppData/AppData/Roaming/Microsoft/AppData/Roaming/Microsoft/Excel/ASL/AppData/Roaming/Microsoft/AppData/Local/Microsoft/Windows/Temporary%20Internet%20Files/Content.IE5/G9DJZQUX/Critical%20Hit/BotB/CH%20DitW.PDF" TargetMode="External"/><Relationship Id="rId1442" Type="http://schemas.openxmlformats.org/officeDocument/2006/relationships/hyperlink" Target="../../../AppData/AppData/Roaming/Microsoft/AppData/Roaming/Microsoft/Excel/ASL/AppData/Roaming/Microsoft/AppData/Roaming/Microsoft/Excel/Heat%20of%20Battle/BtB/BtB4.PDF" TargetMode="External"/><Relationship Id="rId1302" Type="http://schemas.openxmlformats.org/officeDocument/2006/relationships/hyperlink" Target="../../../AppData/AppData/Roaming/Microsoft/AppData/Roaming/Microsoft/Excel/ASL/AppData/Roaming/Microsoft/AppData/Local/Microsoft/Windows/Temporary%20Internet%20Files/Content.IE5/G9DJZQUX/Battleplan/BP9.PDF" TargetMode="External"/><Relationship Id="rId39" Type="http://schemas.openxmlformats.org/officeDocument/2006/relationships/hyperlink" Target="../../../AppData/AppData/Roaming/Microsoft/AppData/Roaming/Microsoft/Excel/ASL/AppData/Local/Microsoft/Windows/Temporary%20Internet%20Files/Content.IE5/G9DJZQUX/Heat%20of%20Battle/FireFights/HoB%20FF2.PDF" TargetMode="External"/><Relationship Id="rId1607" Type="http://schemas.openxmlformats.org/officeDocument/2006/relationships/hyperlink" Target="../../../AppData/AppData/Roaming/Microsoft/AppData/Roaming/Microsoft/Excel/ASL/AppData/Roaming/Microsoft/AppData/Local/Microsoft/Windows/Temporary%20Internet%20Files/Content.IE5/ASL%20Zines/OAF/On%20All%20Fronts%20Issue%20122.pdf" TargetMode="External"/><Relationship Id="rId188" Type="http://schemas.openxmlformats.org/officeDocument/2006/relationships/hyperlink" Target="../../../AppData/AppData/Roaming/Microsoft/AppData/Roaming/Microsoft/Excel/ASL/AppData/Local/Microsoft/Windows/Temporary%20Internet%20Files/Content.IE5/G9DJZQUX/Vae%20Victis/VV76_lg.PDF" TargetMode="External"/><Relationship Id="rId395" Type="http://schemas.openxmlformats.org/officeDocument/2006/relationships/hyperlink" Target="../../../AppData/AppData/Roaming/Microsoft/AppData/Roaming/Microsoft/Excel/ASL/AppData/Local/Microsoft/Windows/Temporary%20Internet%20Files/Content.IE5/G9DJZQUX/Fanatic%20Enterprises/FE-Blitz.pdf" TargetMode="External"/><Relationship Id="rId255" Type="http://schemas.openxmlformats.org/officeDocument/2006/relationships/hyperlink" Target="../../../AppData/AppData/Roaming/Microsoft/AppData/Roaming/Microsoft/Excel/ASL/AppData/Local/Microsoft/Windows/Temporary%20Internet%20Files/Content.IE5/G9DJZQUX/ALEA/alea24.PDF" TargetMode="External"/><Relationship Id="rId462" Type="http://schemas.openxmlformats.org/officeDocument/2006/relationships/hyperlink" Target="../../../AppData/AppData/Roaming/Microsoft/AppData/Roaming/Microsoft/Excel/ASL/AppData/Local/Microsoft/Windows/Temporary%20Internet%20Files/Content.IE5/G9DJZQUX/East%20Side%20Gamers/Dezign%20Pak/ESG%20DP7.pdf" TargetMode="External"/><Relationship Id="rId1092" Type="http://schemas.openxmlformats.org/officeDocument/2006/relationships/hyperlink" Target="../../../AppData/AppData/Roaming/Microsoft/AppData/Roaming/Microsoft/Excel/ASL/AppData/Roaming/Microsoft/AppData/Roaming/Microsoft/Excel/Critical%20Hit/Stonne/CH%20GaS03.PDF" TargetMode="External"/><Relationship Id="rId1397" Type="http://schemas.openxmlformats.org/officeDocument/2006/relationships/hyperlink" Target="../../../AppData/AppData/Roaming/Microsoft/AppData/Roaming/Microsoft/Excel/ASL/AppData/Roaming/Microsoft/AppData/Roaming/Microsoft/Excel/Front%20Line/BdF-2.PDF" TargetMode="External"/><Relationship Id="rId115" Type="http://schemas.openxmlformats.org/officeDocument/2006/relationships/hyperlink" Target="../../../AppData/AppData/Roaming/Microsoft/AppData/Roaming/Microsoft/Excel/ASL/AppData/Local/Microsoft/Windows/Temporary%20Internet%20Files/Content.IE5/G9DJZQUX/SoCall%20ASL%20Club/Melee%20Pack/SoCal%20MPII.PDF" TargetMode="External"/><Relationship Id="rId322" Type="http://schemas.openxmlformats.org/officeDocument/2006/relationships/hyperlink" Target="../../../AppData/AppData/Roaming/Microsoft/AppData/Roaming/Microsoft/Excel/ASL/AppData/Local/Microsoft/Windows/Temporary%20Internet%20Files/Content.IE5/G9DJZQUX/Heat%20of%20Battle/Operation%20Merkur/HoB%20Op%20MerKur.PDF" TargetMode="External"/><Relationship Id="rId767" Type="http://schemas.openxmlformats.org/officeDocument/2006/relationships/hyperlink" Target="../../../AppData/AppData/Roaming/Microsoft/AppData/Roaming/Microsoft/Excel/ASL/AppData/Roaming/Microsoft/AppData/Local/Microsoft/Windows/Temporary%20Internet%20Files/Content.IE5/G9DJZQUX/Critical%20Hit/Bataan/CH%20Bataan.pdf" TargetMode="External"/><Relationship Id="rId974" Type="http://schemas.openxmlformats.org/officeDocument/2006/relationships/hyperlink" Target="../../../AppData/AppData/Roaming/Microsoft/AppData/Roaming/Microsoft/Excel/ASL/AppData/Roaming/Microsoft/AppData/Local/Microsoft/Windows/Temporary%20Internet%20Files/Content.IE5/G9DJZQUX/Critical%20Hit/CH%20Magazine/CH3.PDF" TargetMode="External"/><Relationship Id="rId627" Type="http://schemas.openxmlformats.org/officeDocument/2006/relationships/hyperlink" Target="../../../AppData/AppData/Roaming/Microsoft/AppData/Roaming/Microsoft/Excel/ASL/AppData/Roaming/Microsoft/AppData/Local/Microsoft/Windows/Temporary%20Internet%20Files/Content.IE5/G9DJZQUX/AH%20&amp;%20Hasbro-MMP/The%20General/Gen30-5.PDF" TargetMode="External"/><Relationship Id="rId834" Type="http://schemas.openxmlformats.org/officeDocument/2006/relationships/hyperlink" Target="../../../AppData/AppData/Roaming/Microsoft/AppData/Roaming/Microsoft/Excel/ASL/AppData/Roaming/Microsoft/AppData/Roaming/Microsoft/Excel/Critical%20Hit/CH%20Magazine/PBP-19.PDF" TargetMode="External"/><Relationship Id="rId1257" Type="http://schemas.openxmlformats.org/officeDocument/2006/relationships/hyperlink" Target="../../../AppData/AppData/Roaming/Microsoft/AppData/Roaming/Microsoft/Excel/ASL/AppData/Roaming/Microsoft/AppData/Local/Microsoft/Windows/Temporary%20Internet%20Files/Content.IE5/G9DJZQUX/Critical%20Hit/Stonne/CH-SH.PDF" TargetMode="External"/><Relationship Id="rId1464" Type="http://schemas.openxmlformats.org/officeDocument/2006/relationships/hyperlink" Target="../../../AppData/AppData/Roaming/Microsoft/AppData/Roaming/Microsoft/Excel/ASL/AppData/Roaming/Microsoft/AppData/Roaming/Microsoft/Excel/Heat%20of%20Battle/HG/HoB%20HG-3.PDF" TargetMode="External"/><Relationship Id="rId1671" Type="http://schemas.openxmlformats.org/officeDocument/2006/relationships/hyperlink" Target="../../../AppData/AppData/Roaming/Microsoft/AppData/Roaming/Microsoft/Excel/ASL/AppData/Roaming/Microsoft/AppData/Roaming/Microsoft/Excel/Critical%20Hit/Stonne/CH%20GaS-CG2.PDF" TargetMode="External"/><Relationship Id="rId901" Type="http://schemas.openxmlformats.org/officeDocument/2006/relationships/hyperlink" Target="../../../AppData/AppData/Roaming/Microsoft/AppData/Roaming/Microsoft/Excel/ASL/AppData/Roaming/Microsoft/AppData/Roaming/Microsoft/Excel/Critical%20Hit/CH%20Magazine/CH150.PDF" TargetMode="External"/><Relationship Id="rId1117" Type="http://schemas.openxmlformats.org/officeDocument/2006/relationships/hyperlink" Target="../../../AppData/AppData/Roaming/Microsoft/AppData/Roaming/Microsoft/Excel/ASL/AppData/Roaming/Microsoft/AppData/Roaming/Microsoft/Excel/Critical%20Hit/CH%20On%20All%20Fronts/CH%20OAF-01.PDF" TargetMode="External"/><Relationship Id="rId1324" Type="http://schemas.openxmlformats.org/officeDocument/2006/relationships/hyperlink" Target="../../../AppData/AppData/Roaming/Microsoft/AppData/Roaming/Microsoft/Excel/ASL/AppData/Roaming/Microsoft/AppData/Roaming/Microsoft/Excel/Fanatic%20Enterprises/FE174.pdf" TargetMode="External"/><Relationship Id="rId1531" Type="http://schemas.openxmlformats.org/officeDocument/2006/relationships/hyperlink" Target="../../../AppData/AppData/Roaming/Microsoft/AppData/Roaming/Microsoft/Excel/ASL/AppData/Roaming/Microsoft/AppData/Local/Microsoft/Windows/Temporary%20Internet%20Files/Content.IE5/ASL%20Zines/OAF/On%20All%20Fronts%20Issue%2067.pdf" TargetMode="External"/><Relationship Id="rId30" Type="http://schemas.openxmlformats.org/officeDocument/2006/relationships/hyperlink" Target="../../../AppData/AppData/Roaming/Microsoft/AppData/Roaming/Microsoft/Excel/ASL/AppData/Local/Microsoft/Windows/Temporary%20Internet%20Files/Content.IE5/G9DJZQUX/Critical%20Hit/CH%20Hurt/CH%20Hurt.PDF" TargetMode="External"/><Relationship Id="rId1629"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277" Type="http://schemas.openxmlformats.org/officeDocument/2006/relationships/hyperlink" Target="../../../AppData/AppData/Roaming/Microsoft/AppData/Roaming/Microsoft/Excel/ASL/AppData/Local/Microsoft/Windows/Temporary%20Internet%20Files/Content.IE5/G9DJZQUX/East%20Side%20Gamers/Dezign%20Pak/ESG%20DP1vASA.pdf" TargetMode="External"/><Relationship Id="rId484" Type="http://schemas.openxmlformats.org/officeDocument/2006/relationships/hyperlink" Target="../../../AppData/AppData/Roaming/Microsoft/AppData/Roaming/Microsoft/Excel/ASL/AppData/Local/Microsoft/Windows/Temporary%20Internet%20Files/Content.IE5/G9DJZQUX/Vae%20Victis/VV107_lg.PDF" TargetMode="External"/><Relationship Id="rId137" Type="http://schemas.openxmlformats.org/officeDocument/2006/relationships/hyperlink" Target="../../../AppData/AppData/Roaming/Microsoft/AppData/Roaming/Microsoft/Excel/ASL/AppData/Local/Microsoft/Windows/Temporary%20Internet%20Files/Content.IE5/G9DJZQUX/ASL%20on%20the%20Internet/SL-GI.PDF" TargetMode="External"/><Relationship Id="rId344" Type="http://schemas.openxmlformats.org/officeDocument/2006/relationships/hyperlink" Target="../../../AppData/AppData/Roaming/Microsoft/AppData/Roaming/Microsoft/Excel/ASL/AppData/Local/Microsoft/Windows/Temporary%20Internet%20Files/Content.IE5/G9DJZQUX/ASL%20on%20the%20Internet/GS%20MWT/MwT3-04v2.pdf" TargetMode="External"/><Relationship Id="rId691" Type="http://schemas.openxmlformats.org/officeDocument/2006/relationships/hyperlink" Target="../../../AppData/AppData/Roaming/Microsoft/AppData/Roaming/Microsoft/Excel/ASL/AppData/Roaming/Microsoft/AppData/Roaming/Microsoft/Excel/Le%20Franc-Tireur/LFT%20Mag/FT-031.PDF" TargetMode="External"/><Relationship Id="rId789" Type="http://schemas.openxmlformats.org/officeDocument/2006/relationships/hyperlink" Target="../../../AppData/AppData/Roaming/Microsoft/AppData/Roaming/Microsoft/Excel/ASL/AppData/Roaming/Microsoft/AppData/Roaming/Microsoft/Excel/Critical%20Hit/CH%20Magazine/CH015v0.PDF" TargetMode="External"/><Relationship Id="rId996" Type="http://schemas.openxmlformats.org/officeDocument/2006/relationships/hyperlink" Target="../../../AppData/AppData/Roaming/Microsoft/AppData/Roaming/Microsoft/Excel/ASL/AppData/Roaming/Microsoft/AppData/Local/Microsoft/Windows/Temporary%20Internet%20Files/Content.IE5/G9DJZQUX/Critical%20Hit/GC/CH-CL.PDF" TargetMode="External"/><Relationship Id="rId551" Type="http://schemas.openxmlformats.org/officeDocument/2006/relationships/hyperlink" Target="../../../AppData/AppData/Roaming/Microsoft/AppData/Roaming/Microsoft/Excel/ASL/AppData/Roaming/Microsoft/AppData/Local/Microsoft/Windows/Temporary%20Internet%20Files/Content.IE5/G9DJZQUX/Tactiques/Tactiques_22.pdf" TargetMode="External"/><Relationship Id="rId649" Type="http://schemas.openxmlformats.org/officeDocument/2006/relationships/hyperlink" Target="../../../AppData/AppData/Roaming/Microsoft/AppData/Roaming/Microsoft/Excel/ASL/AppData/Roaming/Microsoft/AppData/Roaming/Microsoft/Excel/Break%20Contact/BC04.pdf" TargetMode="External"/><Relationship Id="rId856" Type="http://schemas.openxmlformats.org/officeDocument/2006/relationships/hyperlink" Target="../../../AppData/AppData/Roaming/Microsoft/AppData/Roaming/Microsoft/Excel/ASL/AppData/Roaming/Microsoft/AppData/Roaming/Microsoft/Excel/Critical%20Hit/CH%20Magazine/CH062.PDF" TargetMode="External"/><Relationship Id="rId1181" Type="http://schemas.openxmlformats.org/officeDocument/2006/relationships/hyperlink" Target="../../../AppData/AppData/Roaming/Microsoft/AppData/Roaming/Microsoft/Excel/ASL/AppData/Roaming/Microsoft/AppData/Roaming/Microsoft/Excel/Critical%20Hit/Scrougin/CH%20ASLNS-28.PDF" TargetMode="External"/><Relationship Id="rId1279" Type="http://schemas.openxmlformats.org/officeDocument/2006/relationships/hyperlink" Target="../../../AppData/AppData/Roaming/Microsoft/AppData/Roaming/Microsoft/Excel/ASL/AppData/Roaming/Microsoft/AppData/Roaming/Microsoft/Excel/Dagger%20Rout%20Report/Rout%20Report%20X-008.pdf" TargetMode="External"/><Relationship Id="rId1486" Type="http://schemas.openxmlformats.org/officeDocument/2006/relationships/hyperlink" Target="../../../AppData/AppData/Roaming/Microsoft/AppData/Roaming/Microsoft/Excel/ASL/AppData/Roaming/Microsoft/AppData/Roaming/Microsoft/Excel/Heat%20of%20Battle/SS/HOB%20NQNG-04.pdf" TargetMode="External"/><Relationship Id="rId204" Type="http://schemas.openxmlformats.org/officeDocument/2006/relationships/hyperlink" Target="../../../AppData/AppData/Roaming/Microsoft/AppData/Roaming/Microsoft/Excel/ASL/AppData/Local/Microsoft/Windows/Temporary%20Internet%20Files/Content.IE5/G9DJZQUX/Vae%20Victis/VV17-eng.pdf" TargetMode="External"/><Relationship Id="rId411" Type="http://schemas.openxmlformats.org/officeDocument/2006/relationships/hyperlink" Target="../../../AppData/AppData/Roaming/Microsoft/AppData/Roaming/Microsoft/Excel/ASL/AppData/Local/Microsoft/Windows/Temporary%20Internet%20Files/Content.IE5/G9DJZQUX/AH%20&amp;%20Hasbro-MMP/MMP%20Journals/ASL%20J1.pdf" TargetMode="External"/><Relationship Id="rId509" Type="http://schemas.openxmlformats.org/officeDocument/2006/relationships/hyperlink" Target="../../../AppData/AppData/Roaming/Microsoft/AppData/Roaming/Microsoft/Excel/ASL/AppData/Roaming/Microsoft/AppData/Local/Microsoft/Windows/Temporary%20Internet%20Files/Content.IE5/G9DJZQUX/Tactiques/TAC-55.pdf" TargetMode="External"/><Relationship Id="rId1041" Type="http://schemas.openxmlformats.org/officeDocument/2006/relationships/hyperlink" Target="../../../AppData/AppData/Roaming/Microsoft/AppData/Roaming/Microsoft/Excel/ASL/AppData/Roaming/Microsoft/AppData/Roaming/Microsoft/Excel/Critical%20Hit/CH%20Euro-Pack/CH%20EP-043.pdf" TargetMode="External"/><Relationship Id="rId1139" Type="http://schemas.openxmlformats.org/officeDocument/2006/relationships/hyperlink" Target="../../../AppData/AppData/Roaming/Microsoft/AppData/Roaming/Microsoft/Excel/ASL/AppData/Roaming/Microsoft/AppData/Roaming/Microsoft/Excel/Critical%20Hit/Rout%20Pack/CH%20RP1-7.PDF" TargetMode="External"/><Relationship Id="rId1346" Type="http://schemas.openxmlformats.org/officeDocument/2006/relationships/hyperlink" Target="../../../AppData/AppData/Roaming/Microsoft/AppData/Roaming/Microsoft/Excel/ASL/AppData/Roaming/Microsoft/AppData/Roaming/Microsoft/Excel/ASLUG/ASLUG%2010.PDF" TargetMode="External"/><Relationship Id="rId1693" Type="http://schemas.openxmlformats.org/officeDocument/2006/relationships/hyperlink" Target="../../../AppData/AppData/Roaming/Microsoft/AppData/Roaming/Microsoft/Excel/ASL/AppData/Local/Microsoft/Windows/Temporary%20Internet%20Files/Content.IE5/G9DJZQUX/Lone%20Canuck/Leibstandarte/LSSAH2.PDF" TargetMode="External"/><Relationship Id="rId716" Type="http://schemas.openxmlformats.org/officeDocument/2006/relationships/hyperlink" Target="../../../AppData/AppData/Roaming/Microsoft/AppData/Roaming/Microsoft/Excel/ASL/AppData/Roaming/Microsoft/AppData/Local/Microsoft/Windows/Temporary%20Internet%20Files/Content.IE5/ASL%20Zines/CFGG%20Forward%20Observer/CFGG%20The%20Forward%20Observer%20Issue%201.pdf" TargetMode="External"/><Relationship Id="rId923" Type="http://schemas.openxmlformats.org/officeDocument/2006/relationships/hyperlink" Target="../../../AppData/AppData/Roaming/Microsoft/AppData/Roaming/Microsoft/Excel/ASL/AppData/Roaming/Microsoft/AppData/Roaming/Microsoft/Excel/Critical%20Hit/Gen48/CH%20G48-19.PDF" TargetMode="External"/><Relationship Id="rId1553" Type="http://schemas.openxmlformats.org/officeDocument/2006/relationships/hyperlink" Target="../../../AppData/AppData/Roaming/Microsoft/AppData/Roaming/Microsoft/Excel/ASL/AppData/Roaming/Microsoft/AppData/Local/Microsoft/Windows/Temporary%20Internet%20Files/Content.IE5/ASL%20Zines/OAF/On%20All%20Fronts%20Issue%2058.pdf" TargetMode="External"/><Relationship Id="rId52" Type="http://schemas.openxmlformats.org/officeDocument/2006/relationships/hyperlink" Target="../../../AppData/AppData/Roaming/Microsoft/AppData/Roaming/Microsoft/Excel/ASL/AppData/Local/Microsoft/Windows/Temporary%20Internet%20Files/Content.IE5/G9DJZQUX/Lone%20Canuck/Grossdeutschland/GD2.PDF" TargetMode="External"/><Relationship Id="rId1206" Type="http://schemas.openxmlformats.org/officeDocument/2006/relationships/hyperlink" Target="../../../AppData/AppData/Roaming/Microsoft/AppData/Roaming/Microsoft/Excel/ASL/AppData/Roaming/Microsoft/AppData/Roaming/Microsoft/Excel/Critical%20Hit/Berlin%20Fall%20of%20the%203rd%20Reich/Berlin2/CH-TL012.pdf" TargetMode="External"/><Relationship Id="rId1413" Type="http://schemas.openxmlformats.org/officeDocument/2006/relationships/hyperlink" Target="../../../AppData/AppData/Roaming/Microsoft/AppData/Roaming/Microsoft/Excel/ASL/AppData/Roaming/Microsoft/AppData/Roaming/Microsoft/Excel/ASL%20on%20the%20Internet/GS%20MWT/MWT014.pdf" TargetMode="External"/><Relationship Id="rId1620" Type="http://schemas.openxmlformats.org/officeDocument/2006/relationships/hyperlink" Target="../../../AppData/AppData/Roaming/Microsoft/AppData/Roaming/Microsoft/Excel/ASL/AppData/Local/Microsoft/Windows/Temporary%20Internet%20Files/Content.IE5/G9DJZQUX/AH%20&amp;%20Hasbro-MMP/GI12/GI12.PDF" TargetMode="External"/><Relationship Id="rId299" Type="http://schemas.openxmlformats.org/officeDocument/2006/relationships/hyperlink" Target="../../../AppData/AppData/Roaming/Microsoft/AppData/Roaming/Microsoft/Excel/ASL/AppData/Local/Microsoft/Windows/Temporary%20Internet%20Files/Content.IE5/G9DJZQUX/Lone%20Canuck/PHD/LC%20PHD.pdf" TargetMode="External"/><Relationship Id="rId159" Type="http://schemas.openxmlformats.org/officeDocument/2006/relationships/hyperlink" Target="../../../AppData/AppData/Roaming/Microsoft/AppData/Roaming/Microsoft/Excel/ASL/AppData/Local/Microsoft/Windows/Temporary%20Internet%20Files/Content.IE5/G9DJZQUX/Vae%20Victis/VV23_md.PDF" TargetMode="External"/><Relationship Id="rId366" Type="http://schemas.openxmlformats.org/officeDocument/2006/relationships/hyperlink" Target="../../../AppData/AppData/Roaming/Microsoft/AppData/Roaming/Microsoft/Excel/ASL/AppData/Local/Microsoft/Windows/Temporary%20Internet%20Files/Content.IE5/G9DJZQUX/Critical%20Hit/AK/CH%20AK12.pdf" TargetMode="External"/><Relationship Id="rId573" Type="http://schemas.openxmlformats.org/officeDocument/2006/relationships/hyperlink" Target="../../../AppData/AppData/Roaming/Microsoft/AppData/Roaming/Microsoft/Excel/ASL/AppData/Roaming/Microsoft/AppData/Local/Microsoft/Windows/Temporary%20Internet%20Files/Content.IE5/G9DJZQUX/Tactiques/TAC-8.pdf" TargetMode="External"/><Relationship Id="rId780" Type="http://schemas.openxmlformats.org/officeDocument/2006/relationships/hyperlink" Target="../../../AppData/AppData/Roaming/Microsoft/AppData/Roaming/Microsoft/Excel/ASL/AppData/Roaming/Microsoft/AppData/Roaming/Microsoft/Excel/Critical%20Hit/CH%20Magazine/CH005v0.PDF" TargetMode="External"/><Relationship Id="rId226" Type="http://schemas.openxmlformats.org/officeDocument/2006/relationships/hyperlink" Target="../../../AppData/AppData/Roaming/Microsoft/AppData/Roaming/Microsoft/Excel/ASL/AppData/Local/Microsoft/Windows/Temporary%20Internet%20Files/Content.IE5/G9DJZQUX/ASL%20on%20the%20Internet/Panzer%20Kompany/Panzr%20Kompany%20Waffen-SS.pdf" TargetMode="External"/><Relationship Id="rId433" Type="http://schemas.openxmlformats.org/officeDocument/2006/relationships/hyperlink" Target="../../../AppData/AppData/Roaming/Microsoft/AppData/Roaming/Microsoft/Excel/ASL/AppData/Local/Microsoft/Windows/Temporary%20Internet%20Files/Content.IE5/G9DJZQUX/ASL%20on%20the%20Internet/Yahoo%20Groups/VNASL/VN%20Rules%201.0.6.pdf" TargetMode="External"/><Relationship Id="rId878" Type="http://schemas.openxmlformats.org/officeDocument/2006/relationships/hyperlink" Target="../../../AppData/AppData/Roaming/Microsoft/AppData/Roaming/Microsoft/Excel/ASL/AppData/Roaming/Microsoft/AppData/Roaming/Microsoft/Excel/Critical%20Hit/CH%20Magazine/CH107.PDF" TargetMode="External"/><Relationship Id="rId1063" Type="http://schemas.openxmlformats.org/officeDocument/2006/relationships/hyperlink" Target="../../../AppData/AppData/Roaming/Microsoft/AppData/Roaming/Microsoft/Excel/ASL/AppData/Roaming/Microsoft/AppData/Roaming/Microsoft/Excel/Critical%20Hit/Gen48/CH%20G48-03.PDF" TargetMode="External"/><Relationship Id="rId1270" Type="http://schemas.openxmlformats.org/officeDocument/2006/relationships/hyperlink" Target="../../../AppData/AppData/Roaming/Microsoft/AppData/Roaming/Microsoft/Excel/ASL/AppData/Roaming/Microsoft/AppData/Roaming/Microsoft/Excel/Dagger%20Rout%20Report/Rout%20Report%20O-002.pdf" TargetMode="External"/><Relationship Id="rId640" Type="http://schemas.openxmlformats.org/officeDocument/2006/relationships/hyperlink" Target="../../../AppData/AppData/Roaming/Microsoft/AppData/Roaming/Microsoft/Excel/ASL/AppData/Roaming/Microsoft/AppData/Local/Microsoft/Windows/Temporary%20Internet%20Files/Content.IE5/G9DJZQUX/AH%20&amp;%20Hasbro-MMP/The%20General/Gen24-3.PDF" TargetMode="External"/><Relationship Id="rId738" Type="http://schemas.openxmlformats.org/officeDocument/2006/relationships/hyperlink" Target="../../../AppData/AppData/Roaming/Microsoft/AppData/Roaming/Microsoft/Excel/ASL/AppData/Roaming/Microsoft/AppData/Roaming/Microsoft/Excel/Critical%20Hit/CH%20Euro-Pack/CH%20ASLN-43.PDF" TargetMode="External"/><Relationship Id="rId945" Type="http://schemas.openxmlformats.org/officeDocument/2006/relationships/hyperlink" Target="../../../AppData/AppData/Roaming/Microsoft/AppData/Roaming/Microsoft/Excel/ASL/AppData/Roaming/Microsoft/AppData/Roaming/Microsoft/Excel/Critical%20Hit/CH%20Magazine/VHN6.PDF" TargetMode="External"/><Relationship Id="rId1368" Type="http://schemas.openxmlformats.org/officeDocument/2006/relationships/hyperlink" Target="../../../AppData/AppData/Roaming/Microsoft/AppData/Roaming/Microsoft/Excel/ASL/AppData/Roaming/Microsoft/AppData/Roaming/Microsoft/Excel/Friendly%20Fire/FrF009.PDF" TargetMode="External"/><Relationship Id="rId1575" Type="http://schemas.openxmlformats.org/officeDocument/2006/relationships/hyperlink" Target="../../../AppData/AppData/Roaming/Microsoft/AppData/Roaming/Microsoft/Excel/ASL/AppData/Roaming/Microsoft/AppData/Local/Microsoft/Windows/Temporary%20Internet%20Files/Content.IE5/ASL%20Zines/OAF/On%20All%20Fronts%20Issue%2084.pdf" TargetMode="External"/><Relationship Id="rId74" Type="http://schemas.openxmlformats.org/officeDocument/2006/relationships/hyperlink" Target="../../../AppData/AppData/Roaming/Microsoft/AppData/Roaming/Microsoft/Excel/ASL/AppData/Local/Microsoft/Windows/Temporary%20Internet%20Files/Content.IE5/ASL%20Zines/View%20From%20the%20Trenches/VFTT%20Issue%2021.pdf" TargetMode="External"/><Relationship Id="rId500" Type="http://schemas.openxmlformats.org/officeDocument/2006/relationships/hyperlink" Target="../../../AppData/AppData/Roaming/Microsoft/AppData/Roaming/Microsoft/Excel/ASL/AppData/Local/Microsoft/Windows/Temporary%20Internet%20Files/Content.IE5/G9DJZQUX/Critical%20Hit/DP/CH-DP.pdf" TargetMode="External"/><Relationship Id="rId805" Type="http://schemas.openxmlformats.org/officeDocument/2006/relationships/hyperlink" Target="../../../AppData/AppData/Roaming/Microsoft/AppData/Roaming/Microsoft/Excel/ASL/AppData/Roaming/Microsoft/AppData/Roaming/Microsoft/Excel/Critical%20Hit/CH%20Magazine/CH030.PDF" TargetMode="External"/><Relationship Id="rId1130" Type="http://schemas.openxmlformats.org/officeDocument/2006/relationships/hyperlink" Target="../../../AppData/AppData/Roaming/Microsoft/AppData/Roaming/Microsoft/Excel/ASL/AppData/Roaming/Microsoft/AppData/Roaming/Microsoft/Excel/Critical%20Hit/Roman%20Glory/CH%20RG-4.PDF" TargetMode="External"/><Relationship Id="rId1228" Type="http://schemas.openxmlformats.org/officeDocument/2006/relationships/hyperlink" Target="../../../AppData/AppData/Roaming/Microsoft/AppData/Roaming/Microsoft/Excel/ASL/AppData/Roaming/Microsoft/AppData/Roaming/Microsoft/Excel/Critical%20Hit/TPT/CH%20TPT1-2.PDF" TargetMode="External"/><Relationship Id="rId1435" Type="http://schemas.openxmlformats.org/officeDocument/2006/relationships/hyperlink" Target="../../../AppData/AppData/Roaming/Microsoft/AppData/Roaming/Microsoft/Excel/ASL/AppData/Roaming/Microsoft/AppData/Roaming/Microsoft/Excel/Heat%20of%20Battle/BtB/BtB1.PDF" TargetMode="External"/><Relationship Id="rId1642" Type="http://schemas.openxmlformats.org/officeDocument/2006/relationships/hyperlink" Target="../../../AppData/AppData/Roaming/Microsoft/AppData/Roaming/Microsoft/Excel/ASL/AppData/Roaming/Microsoft/AppData/Roaming/Microsoft/Excel/Critical%20Hit/Third%20Bridge/CH%20ATB-005.PDF" TargetMode="External"/><Relationship Id="rId1502" Type="http://schemas.openxmlformats.org/officeDocument/2006/relationships/hyperlink" Target="../../../AppData/AppData/Roaming/Microsoft/AppData/Roaming/Microsoft/Excel/ASL/AppData/Roaming/Microsoft/AppData/Roaming/Microsoft/Excel/In%20Contact/IC-011.pdf" TargetMode="External"/><Relationship Id="rId290" Type="http://schemas.openxmlformats.org/officeDocument/2006/relationships/hyperlink" Target="../../../AppData/AppData/Roaming/Microsoft/AppData/Roaming/Microsoft/Excel/ASL/AppData/Local/Microsoft/Windows/Temporary%20Internet%20Files/Content.IE5/G9DJZQUX/Battles/Battles-01.PDF" TargetMode="External"/><Relationship Id="rId388" Type="http://schemas.openxmlformats.org/officeDocument/2006/relationships/hyperlink" Target="../../../AppData/AppData/Roaming/Microsoft/AppData/Roaming/Microsoft/Excel/ASL/AppData/Local/Microsoft/Windows/Temporary%20Internet%20Files/Content.IE5/G9DJZQUX/Critical%20Hit/AK/CH%20AK04.pdf" TargetMode="External"/><Relationship Id="rId150" Type="http://schemas.openxmlformats.org/officeDocument/2006/relationships/hyperlink" Target="../../../AppData/AppData/Roaming/Microsoft/AppData/Roaming/Microsoft/Excel/ASL/AppData/Local/Microsoft/Windows/Temporary%20Internet%20Files/Content.IE5/G9DJZQUX/Vae%20Victis/VV14_md.PDF" TargetMode="External"/><Relationship Id="rId595" Type="http://schemas.openxmlformats.org/officeDocument/2006/relationships/hyperlink" Target="../../../AppData/AppData/Roaming/Microsoft/AppData/Roaming/Microsoft/Excel/ASL/AppData/Roaming/Microsoft/AppData/Local/Microsoft/Windows/Temporary%20Internet%20Files/Content.IE5/G9DJZQUX/AH%20&amp;%20Hasbro-MMP/The%20General/Gen22-5.PDF" TargetMode="External"/><Relationship Id="rId248" Type="http://schemas.openxmlformats.org/officeDocument/2006/relationships/hyperlink" Target="../../../AppData/AppData/Roaming/Microsoft/AppData/Roaming/Microsoft/Excel/ASL/AppData/Local/Microsoft/Windows/Temporary%20Internet%20Files/Content.IE5/G9DJZQUX/ALEA/alea01.PDF" TargetMode="External"/><Relationship Id="rId455" Type="http://schemas.openxmlformats.org/officeDocument/2006/relationships/hyperlink" Target="../../../AppData/AppData/Roaming/Microsoft/AppData/Roaming/Microsoft/Excel/ASL/AppData/Local/Microsoft/Windows/Temporary%20Internet%20Files/Content.IE5/G9DJZQUX/Critical%20Hit/BdF/CH%20BdF.pdf" TargetMode="External"/><Relationship Id="rId662" Type="http://schemas.openxmlformats.org/officeDocument/2006/relationships/hyperlink" Target="../../../AppData/AppData/Roaming/Microsoft/AppData/Roaming/Microsoft/Excel/ASL/AppData/Roaming/Microsoft/AppData/Local/Microsoft/Windows/Temporary%20Internet%20Files/Content.IE5/ASL%20Zines/CASLA%20Maple%20Leaf%20Rout/CASLA%20Maple%20Leaf%20Rout%20Issue%202.1.pdf" TargetMode="External"/><Relationship Id="rId1085" Type="http://schemas.openxmlformats.org/officeDocument/2006/relationships/hyperlink" Target="../../../AppData/AppData/Roaming/Microsoft/AppData/Roaming/Microsoft/Excel/ASL/AppData/Roaming/Microsoft/AppData/Roaming/Microsoft/Excel/Critical%20Hit/GC/CH%20SCW-11.PDF" TargetMode="External"/><Relationship Id="rId1292" Type="http://schemas.openxmlformats.org/officeDocument/2006/relationships/hyperlink" Target="../../../AppData/AppData/Roaming/Microsoft/AppData/Roaming/Microsoft/Excel/ASL/AppData/Roaming/Microsoft/AppData/Roaming/Microsoft/Excel/Dagger%20Rout%20Report/Rout%20Report%20Z-008.pdf" TargetMode="External"/><Relationship Id="rId108" Type="http://schemas.openxmlformats.org/officeDocument/2006/relationships/hyperlink" Target="../../../AppData/AppData/Roaming/Microsoft/AppData/Roaming/Microsoft/Excel/ASL/AppData/Local/Microsoft/Windows/Temporary%20Internet%20Files/Content.IE5/ASL%20Zines/Paddington%20Bears%20ASL%20Club%20Rate%20of%20Fire/PB%20Rate%20of%20Fire%20Issue%2017.pdf" TargetMode="External"/><Relationship Id="rId315" Type="http://schemas.openxmlformats.org/officeDocument/2006/relationships/hyperlink" Target="../../../AppData/AppData/Roaming/Microsoft/AppData/Roaming/Microsoft/Excel/ASL/AppData/Local/Microsoft/Windows/Temporary%20Internet%20Files/Content.IE5/G9DJZQUX/Wargamer/WG2-10.PDF" TargetMode="External"/><Relationship Id="rId522" Type="http://schemas.openxmlformats.org/officeDocument/2006/relationships/hyperlink" Target="../../../AppData/AppData/Roaming/Microsoft/AppData/Roaming/Microsoft/Excel/ASL/AppData/Roaming/Microsoft/AppData/Local/Microsoft/Windows/Temporary%20Internet%20Files/Content.IE5/G9DJZQUX/Tactiques/TAC-67.pdf" TargetMode="External"/><Relationship Id="rId967" Type="http://schemas.openxmlformats.org/officeDocument/2006/relationships/hyperlink" Target="../../../AppData/AppData/Roaming/Microsoft/AppData/Roaming/Microsoft/Excel/ASL/AppData/Roaming/Microsoft/AppData/Roaming/Microsoft/Excel/Critical%20Hit/CH%20Online/Critical%20Hit%20Online%202_3.pdf" TargetMode="External"/><Relationship Id="rId1152" Type="http://schemas.openxmlformats.org/officeDocument/2006/relationships/hyperlink" Target="../../../AppData/AppData/Roaming/Microsoft/AppData/Roaming/Microsoft/Excel/ASL/AppData/Roaming/Microsoft/AppData/Roaming/Microsoft/Excel/Critical%20Hit/Retro%20Pak/CH%20RetroPak-012.pdf" TargetMode="External"/><Relationship Id="rId1597" Type="http://schemas.openxmlformats.org/officeDocument/2006/relationships/hyperlink" Target="../../../AppData/AppData/Roaming/Microsoft/AppData/Roaming/Microsoft/Excel/ASL/AppData/Roaming/Microsoft/AppData/Local/Microsoft/Windows/Temporary%20Internet%20Files/Content.IE5/ASL%20Zines/OAF/Playtesters%20Journal%20Issue%207.pdf" TargetMode="External"/><Relationship Id="rId96" Type="http://schemas.openxmlformats.org/officeDocument/2006/relationships/hyperlink" Target="../../../AppData/AppData/Roaming/Microsoft/AppData/Roaming/Microsoft/Excel/ASL/AppData/Local/Microsoft/Windows/Temporary%20Internet%20Files/Content.IE5/ASL%20Zines/Pugent%20Sound%20ASL%20CX/Pugent%20Sound%20ASL%20CX4%20Spring%2002.pdf" TargetMode="External"/><Relationship Id="rId827" Type="http://schemas.openxmlformats.org/officeDocument/2006/relationships/hyperlink" Target="../../../AppData/AppData/Roaming/Microsoft/AppData/Roaming/Microsoft/Excel/ASL/AppData/Roaming/Microsoft/AppData/Roaming/Microsoft/Excel/Critical%20Hit/CH%20Magazine/CH081.PDF" TargetMode="External"/><Relationship Id="rId1012" Type="http://schemas.openxmlformats.org/officeDocument/2006/relationships/hyperlink" Target="../../../AppData/AppData/Roaming/Microsoft/AppData/Roaming/Microsoft/Excel/ASL/AppData/Roaming/Microsoft/AppData/Roaming/Microsoft/Excel/Critical%20Hit/EFC/CH%20EFC-07.PDF" TargetMode="External"/><Relationship Id="rId1457" Type="http://schemas.openxmlformats.org/officeDocument/2006/relationships/hyperlink" Target="../../../AppData/AppData/Roaming/Microsoft/AppData/Roaming/Microsoft/Excel/ASL/AppData/Roaming/Microsoft/AppData/Local/Microsoft/Windows/Temporary%20Internet%20Files/Content.IE5/ASL%20Zines/ATP/ATP%20Issue-011.pdf" TargetMode="External"/><Relationship Id="rId1664" Type="http://schemas.openxmlformats.org/officeDocument/2006/relationships/hyperlink" Target="../../../AppData/AppData/Roaming/Microsoft/AppData/Roaming/Microsoft/Excel/ASL/AppData/Roaming/Microsoft/AppData/Roaming/Microsoft/Excel/Critical%20Hit/Stonne/CH%20GaS11.PDF" TargetMode="External"/><Relationship Id="rId1317" Type="http://schemas.openxmlformats.org/officeDocument/2006/relationships/hyperlink" Target="../../../AppData/AppData/Roaming/Microsoft/AppData/Roaming/Microsoft/Excel/ASL/AppData/Roaming/Microsoft/AppData/Roaming/Microsoft/Excel/Fanatic%20Enterprises/FE167.pdf" TargetMode="External"/><Relationship Id="rId1524" Type="http://schemas.openxmlformats.org/officeDocument/2006/relationships/hyperlink" Target="../../../AppData/AppData/Roaming/Microsoft/AppData/Roaming/Microsoft/Excel/ASL/AppData/Roaming/Microsoft/AppData/Local/Microsoft/Windows/Temporary%20Internet%20Files/Content.IE5/G9DJZQUX/ASL%20on%20the%20Internet/On%20Top%20ASL/ON.pdf" TargetMode="External"/><Relationship Id="rId23" Type="http://schemas.openxmlformats.org/officeDocument/2006/relationships/hyperlink" Target="../../../AppData/AppData/Roaming/Microsoft/AppData/Roaming/Microsoft/Excel/ASL/AppData/Local/Microsoft/Windows/Temporary%20Internet%20Files/Content.IE5/G9DJZQUX/Le%20Franc-Tireur/LFT%20Mag/LFT11.PDF" TargetMode="External"/><Relationship Id="rId172" Type="http://schemas.openxmlformats.org/officeDocument/2006/relationships/hyperlink" Target="../../../AppData/AppData/Roaming/Microsoft/AppData/Roaming/Microsoft/Excel/ASL/AppData/Local/Microsoft/Windows/Temporary%20Internet%20Files/Content.IE5/G9DJZQUX/Vae%20Victis/VV46_lg.PDF" TargetMode="External"/><Relationship Id="rId477" Type="http://schemas.openxmlformats.org/officeDocument/2006/relationships/hyperlink" Target="../../../AppData/AppData/Roaming/Microsoft/AppData/Roaming/Microsoft/Excel/ASL/AppData/Local/Microsoft/Windows/Temporary%20Internet%20Files/Content.IE5/ASL%20Maps%20&amp;%20Overlays/HASL/TPP/HASL%20SMP%20%20FACTRY.pdf" TargetMode="External"/><Relationship Id="rId684" Type="http://schemas.openxmlformats.org/officeDocument/2006/relationships/hyperlink" Target="../../../AppData/AppData/Roaming/Microsoft/AppData/Roaming/Microsoft/Excel/ASL/AppData/Roaming/Microsoft/AppData/Roaming/Microsoft/Excel/Le%20Franc-Tireur/FT%20PP%207%20A%20Hunter%20in%20a%20Hurry.pdf" TargetMode="External"/><Relationship Id="rId337" Type="http://schemas.openxmlformats.org/officeDocument/2006/relationships/hyperlink" Target="../../../AppData/AppData/Roaming/Microsoft/AppData/Roaming/Microsoft/Excel/ASL/AppData/Local/Microsoft/Windows/Temporary%20Internet%20Files/Content.IE5/G9DJZQUX/Journal%20du%20Stratege/JdS%2067.1-eng.PDF" TargetMode="External"/><Relationship Id="rId891" Type="http://schemas.openxmlformats.org/officeDocument/2006/relationships/hyperlink" Target="../../../AppData/AppData/Roaming/Microsoft/AppData/Roaming/Microsoft/Excel/ASL/AppData/Roaming/Microsoft/AppData/Roaming/Microsoft/Excel/Critical%20Hit/Platoon%20Leader/CH%20PLFH.PDF" TargetMode="External"/><Relationship Id="rId989" Type="http://schemas.openxmlformats.org/officeDocument/2006/relationships/hyperlink" Target="../../../AppData/AppData/Roaming/Microsoft/AppData/Roaming/Microsoft/Excel/ASL/AppData/Roaming/Microsoft/AppData/Local/Microsoft/Windows/Temporary%20Internet%20Files/Content.IE5/G9DJZQUX/Critical%20Hit/CH%20Magazine/CH4.2.PDF" TargetMode="External"/><Relationship Id="rId544" Type="http://schemas.openxmlformats.org/officeDocument/2006/relationships/hyperlink" Target="../../../AppData/AppData/Roaming/Microsoft/AppData/Roaming/Microsoft/Excel/ASL/AppData/Roaming/Microsoft/AppData/Local/Microsoft/Windows/Temporary%20Internet%20Files/Content.IE5/G9DJZQUX/Tactiques/Tactiques_15.pdf" TargetMode="External"/><Relationship Id="rId751" Type="http://schemas.openxmlformats.org/officeDocument/2006/relationships/hyperlink" Target="../../../AppData/AppData/Roaming/Microsoft/AppData/Roaming/Microsoft/Excel/ASL/AppData/Roaming/Microsoft/AppData/Roaming/Microsoft/Excel/Critical%20Hit/BotBH/CH%20BotBH-001.pdf" TargetMode="External"/><Relationship Id="rId849" Type="http://schemas.openxmlformats.org/officeDocument/2006/relationships/hyperlink" Target="../../../AppData/AppData/Roaming/Microsoft/AppData/Roaming/Microsoft/Excel/ASL/AppData/Roaming/Microsoft/AppData/Roaming/Microsoft/Excel/Critical%20Hit/CH%20Magazine/CH047.PDF" TargetMode="External"/><Relationship Id="rId1174" Type="http://schemas.openxmlformats.org/officeDocument/2006/relationships/hyperlink" Target="../../../AppData/AppData/Roaming/Microsoft/AppData/Roaming/Microsoft/Excel/ASL/AppData/Roaming/Microsoft/AppData/Local/Microsoft/Windows/Temporary%20Internet%20Files/Content.IE5/G9DJZQUX/Critical%20Hit/RC/CH%20RC.PDF" TargetMode="External"/><Relationship Id="rId1381" Type="http://schemas.openxmlformats.org/officeDocument/2006/relationships/hyperlink" Target="../../../AppData/AppData/Roaming/Microsoft/AppData/Roaming/Microsoft/Excel/ASL/AppData/Roaming/Microsoft/AppData/Roaming/Microsoft/Excel/Friendly%20Fire/FrF024.PDF" TargetMode="External"/><Relationship Id="rId1479" Type="http://schemas.openxmlformats.org/officeDocument/2006/relationships/hyperlink" Target="../../../AppData/AppData/Roaming/Microsoft/AppData/Roaming/Microsoft/Excel/ASL/AppData/Roaming/Microsoft/AppData/Roaming/Microsoft/Excel/Heat%20of%20Battle/SS/HoB%20FF-10.PDF" TargetMode="External"/><Relationship Id="rId1686" Type="http://schemas.openxmlformats.org/officeDocument/2006/relationships/hyperlink" Target="../../../AppData/AppData/Roaming/Microsoft/AppData/Roaming/Microsoft/Excel/ASL/AppData/Roaming/Microsoft/AppData/Roaming/Microsoft/Excel/Critical%20Hit/Berlin%20Fall%20of%20the%203rd%20Reich/Berlin2/CH-TL002.PDF" TargetMode="External"/><Relationship Id="rId404" Type="http://schemas.openxmlformats.org/officeDocument/2006/relationships/hyperlink" Target="../../../AppData/AppData/Roaming/Microsoft/AppData/Roaming/Microsoft/Excel/ASL/AppData/Local/Microsoft/Windows/Temporary%20Internet%20Files/Content.IE5/G9DJZQUX/Kinetic%20Energy/ToT/KE%20TOT-3.pdf" TargetMode="External"/><Relationship Id="rId611" Type="http://schemas.openxmlformats.org/officeDocument/2006/relationships/hyperlink" Target="../../../AppData/AppData/Roaming/Microsoft/AppData/Roaming/Microsoft/Excel/ASL/AppData/Roaming/Microsoft/AppData/Local/Microsoft/Windows/Temporary%20Internet%20Files/Content.IE5/G9DJZQUX/AH%20&amp;%20Hasbro-MMP/The%20General/Gen26-5.PDF" TargetMode="External"/><Relationship Id="rId1034" Type="http://schemas.openxmlformats.org/officeDocument/2006/relationships/hyperlink" Target="../../../AppData/AppData/Roaming/Microsoft/AppData/Roaming/Microsoft/Excel/ASL/AppData/Roaming/Microsoft/AppData/Roaming/Microsoft/Excel/Critical%20Hit/CH%20Euro-Pack/CH%20EP-DYO-X9.PDF" TargetMode="External"/><Relationship Id="rId1241" Type="http://schemas.openxmlformats.org/officeDocument/2006/relationships/hyperlink" Target="../../../AppData/AppData/Roaming/Microsoft/AppData/Roaming/Microsoft/Excel/ASL/AppData/Roaming/Microsoft/AppData/Local/Microsoft/Windows/Temporary%20Internet%20Files/Content.IE5/G9DJZQUX/Critical%20Hit/SoN/CH%20SoN.PDF" TargetMode="External"/><Relationship Id="rId1339" Type="http://schemas.openxmlformats.org/officeDocument/2006/relationships/hyperlink" Target="../../../AppData/AppData/Roaming/Microsoft/AppData/Roaming/Microsoft/Excel/ASL/AppData/Roaming/Microsoft/AppData/Roaming/Microsoft/Excel/ASLUG/ASLUG%2014.PDF" TargetMode="External"/><Relationship Id="rId709" Type="http://schemas.openxmlformats.org/officeDocument/2006/relationships/hyperlink" Target="../../../AppData/AppData/Roaming/Microsoft/AppData/Roaming/Microsoft/Excel/ASL/AppData/Roaming/Microsoft/AppData/Roaming/Microsoft/Excel/ASL%20on%20the%20Internet/Costal%20Fortress%20Gaming%20Group/CFGG%20PL%20PCK1.04%20Desert%20Crucible%20-%20FE%20CG2.pdf" TargetMode="External"/><Relationship Id="rId916" Type="http://schemas.openxmlformats.org/officeDocument/2006/relationships/hyperlink" Target="../../../AppData/AppData/Roaming/Microsoft/AppData/Roaming/Microsoft/Excel/ASL/AppData/Roaming/Microsoft/AppData/Roaming/Microsoft/Excel/Critical%20Hit/CH%20Magazine/CH138.PDF" TargetMode="External"/><Relationship Id="rId1101" Type="http://schemas.openxmlformats.org/officeDocument/2006/relationships/hyperlink" Target="../../../AppData/AppData/Roaming/Microsoft/AppData/Roaming/Microsoft/Excel/ASL/AppData/Roaming/Microsoft/AppData/Roaming/Microsoft/Excel/Critical%20Hit/Stonne/CH%20GaS12.PDF" TargetMode="External"/><Relationship Id="rId1546" Type="http://schemas.openxmlformats.org/officeDocument/2006/relationships/hyperlink" Target="../../../AppData/AppData/Roaming/Microsoft/AppData/Roaming/Microsoft/Excel/ASL/AppData/Roaming/Microsoft/AppData/Local/Microsoft/Windows/Temporary%20Internet%20Files/Content.IE5/ASL%20Zines/OAF/On%20All%20Fronts%20Issue%2051.pdf" TargetMode="External"/><Relationship Id="rId45" Type="http://schemas.openxmlformats.org/officeDocument/2006/relationships/hyperlink" Target="../../../AppData/AppData/Roaming/Microsoft/AppData/Roaming/Microsoft/Excel/ASL/AppData/Local/Microsoft/Windows/Temporary%20Internet%20Files/Content.IE5/G9DJZQUX/Heat%20of%20Battle/TT/HoB%20TT.PDF" TargetMode="External"/><Relationship Id="rId1406" Type="http://schemas.openxmlformats.org/officeDocument/2006/relationships/hyperlink" Target="../../../AppData/AppData/Roaming/Microsoft/AppData/Roaming/Microsoft/Excel/ASL/AppData/Roaming/Microsoft/AppData/Roaming/Microsoft/Excel/Front%20Range%20ASL%20Club/FRASL%20FF08%20For%20Want%20of%20Either%20Crust%20or%20Crumb.pdf" TargetMode="External"/><Relationship Id="rId1613" Type="http://schemas.openxmlformats.org/officeDocument/2006/relationships/hyperlink" Target="../../../AppData/AppData/Roaming/Microsoft/AppData/Roaming/Microsoft/Excel/ASL/AppData/Roaming/Microsoft/AppData/Local/Microsoft/Windows/Temporary%20Internet%20Files/Content.IE5/ASL%20Zines/OAF/On%20All%20Fronts%20Issue%20107.pdf" TargetMode="External"/><Relationship Id="rId194" Type="http://schemas.openxmlformats.org/officeDocument/2006/relationships/hyperlink" Target="../../../AppData/AppData/Roaming/Microsoft/AppData/Roaming/Microsoft/Excel/ASL/AppData/Local/Microsoft/Windows/Temporary%20Internet%20Files/Content.IE5/G9DJZQUX/Journal%20du%20Stratege/jds60-61.PDF" TargetMode="External"/><Relationship Id="rId261" Type="http://schemas.openxmlformats.org/officeDocument/2006/relationships/hyperlink" Target="../../../AppData/AppData/Roaming/Microsoft/AppData/Roaming/Microsoft/Excel/ASL/AppData/Local/Microsoft/Windows/Temporary%20Internet%20Files/Content.IE5/G9DJZQUX/Sherry%20Ent/Schwerpunkt/SP13.PDF" TargetMode="External"/><Relationship Id="rId499" Type="http://schemas.openxmlformats.org/officeDocument/2006/relationships/hyperlink" Target="../../../AppData/AppData/Roaming/Microsoft/AppData/Roaming/Microsoft/Excel/ASL/AppData/Local/Microsoft/Windows/Temporary%20Internet%20Files/Content.IE5/ASL%20Zines/View%20From%20the%20Trenches/VFTT%20Issue%2086.pdf" TargetMode="External"/><Relationship Id="rId359" Type="http://schemas.openxmlformats.org/officeDocument/2006/relationships/hyperlink" Target="../../../AppData/AppData/Roaming/Microsoft/AppData/Roaming/Microsoft/Excel/ASL/AppData/Local/Microsoft/Windows/Temporary%20Internet%20Files/Content.IE5/G9DJZQUX/Vae%20Victis/VV96_lg.PDF" TargetMode="External"/><Relationship Id="rId566" Type="http://schemas.openxmlformats.org/officeDocument/2006/relationships/hyperlink" Target="../../../AppData/AppData/Roaming/Microsoft/AppData/Roaming/Microsoft/Excel/ASL/AppData/Roaming/Microsoft/AppData/Local/Microsoft/Windows/Temporary%20Internet%20Files/Content.IE5/G9DJZQUX/Tactiques/Tactiques_21.pdf" TargetMode="External"/><Relationship Id="rId773" Type="http://schemas.openxmlformats.org/officeDocument/2006/relationships/hyperlink" Target="../../../AppData/AppData/Roaming/Microsoft/AppData/Roaming/Microsoft/Excel/ASL/AppData/Roaming/Microsoft/AppData/Roaming/Microsoft/Excel/Critical%20Hit/BtB/CH%20Bocage-004.pdf" TargetMode="External"/><Relationship Id="rId1196" Type="http://schemas.openxmlformats.org/officeDocument/2006/relationships/hyperlink" Target="../../../AppData/AppData/Roaming/Microsoft/AppData/Roaming/Microsoft/Excel/ASL/AppData/Roaming/Microsoft/AppData/Roaming/Microsoft/Excel/Critical%20Hit/CH%20Magazine/CH086.PDF" TargetMode="External"/><Relationship Id="rId121" Type="http://schemas.openxmlformats.org/officeDocument/2006/relationships/hyperlink" Target="../../../AppData/AppData/Roaming/Microsoft/AppData/Roaming/Microsoft/Excel/ASL/AppData/Local/Microsoft/Windows/Temporary%20Internet%20Files/Content.IE5/ASL%20Zines/SoCal%20ASL%20Club%20Hit%20the%20Beach/SoCal%20Hit%20the%20Beach%20Issue%206.2.pdf" TargetMode="External"/><Relationship Id="rId219" Type="http://schemas.openxmlformats.org/officeDocument/2006/relationships/hyperlink" Target="../../../AppData/AppData/Roaming/Microsoft/AppData/Roaming/Microsoft/Excel/ASL/AppData/Local/Microsoft/Windows/Temporary%20Internet%20Files/Content.IE5/G9DJZQUX/AH%20&amp;%20Hasbro-MMP/Action%20Pack/MMP%20AP5.PDF" TargetMode="External"/><Relationship Id="rId426" Type="http://schemas.openxmlformats.org/officeDocument/2006/relationships/hyperlink" Target="../../../AppData/AppData/Roaming/Microsoft/AppData/Roaming/Microsoft/Excel/ASL/AppData/Local/Microsoft/Windows/Temporary%20Internet%20Files/Content.IE5/G9DJZQUX/Critical%20Hit/BoB/CH%20BoB.pdf" TargetMode="External"/><Relationship Id="rId633" Type="http://schemas.openxmlformats.org/officeDocument/2006/relationships/hyperlink" Target="../../../AppData/AppData/Roaming/Microsoft/AppData/Roaming/Microsoft/Excel/ASL/AppData/Roaming/Microsoft/AppData/Local/Microsoft/Windows/Temporary%20Internet%20Files/Content.IE5/G9DJZQUX/AH%20&amp;%20Hasbro-MMP/The%20General/Gen28-3.PDF" TargetMode="External"/><Relationship Id="rId980" Type="http://schemas.openxmlformats.org/officeDocument/2006/relationships/hyperlink" Target="../../../AppData/AppData/Roaming/Microsoft/AppData/Roaming/Microsoft/Excel/ASL/AppData/Roaming/Microsoft/AppData/Local/Microsoft/Windows/Temporary%20Internet%20Files/Content.IE5/G9DJZQUX/Critical%20Hit/CH%20Magazine/CH6.1.PDF" TargetMode="External"/><Relationship Id="rId1056" Type="http://schemas.openxmlformats.org/officeDocument/2006/relationships/hyperlink" Target="../../../AppData/AppData/Roaming/Microsoft/AppData/Roaming/Microsoft/Excel/ASL/AppData/Roaming/Microsoft/AppData/Roaming/Microsoft/Excel/Critical%20Hit/Gembloux/CH%20GTF-05.PDF" TargetMode="External"/><Relationship Id="rId1263" Type="http://schemas.openxmlformats.org/officeDocument/2006/relationships/hyperlink" Target="../../../AppData/AppData/Roaming/Microsoft/AppData/Roaming/Microsoft/Excel/ASL/AppData/Roaming/Microsoft/AppData/Roaming/Microsoft/Excel/Dagger%20Rout%20Report/Rout%20Report%20Z-016.pdf" TargetMode="External"/><Relationship Id="rId840" Type="http://schemas.openxmlformats.org/officeDocument/2006/relationships/hyperlink" Target="../../../AppData/AppData/Roaming/Microsoft/AppData/Roaming/Microsoft/Excel/ASL/AppData/Roaming/Microsoft/AppData/Roaming/Microsoft/Excel/Critical%20Hit/CH%20Magazine/CH073.PDF" TargetMode="External"/><Relationship Id="rId938" Type="http://schemas.openxmlformats.org/officeDocument/2006/relationships/hyperlink" Target="../../../AppData/AppData/Roaming/Microsoft/AppData/Roaming/Microsoft/Excel/ASL/AppData/Roaming/Microsoft/AppData/Roaming/Microsoft/Excel/Critical%20Hit/CH%20Magazine/CH168.PDF" TargetMode="External"/><Relationship Id="rId1470" Type="http://schemas.openxmlformats.org/officeDocument/2006/relationships/hyperlink" Target="../../../AppData/AppData/Roaming/Microsoft/AppData/Roaming/Microsoft/Excel/ASL/AppData/Roaming/Microsoft/AppData/Roaming/Microsoft/Excel/Heat%20of%20Battle/Recon%20By%20Fire/RBF-05.PDF" TargetMode="External"/><Relationship Id="rId1568" Type="http://schemas.openxmlformats.org/officeDocument/2006/relationships/hyperlink" Target="../../../AppData/AppData/Roaming/Microsoft/AppData/Roaming/Microsoft/Excel/ASL/AppData/Roaming/Microsoft/AppData/Local/Microsoft/Windows/Temporary%20Internet%20Files/Content.IE5/ASL%20Zines/OAF/On%20All%20Fronts%20Issue%2076.pdf" TargetMode="External"/><Relationship Id="rId67" Type="http://schemas.openxmlformats.org/officeDocument/2006/relationships/hyperlink" Target="../../../AppData/AppData/Roaming/Microsoft/AppData/Roaming/Microsoft/Excel/ASL/AppData/Local/Microsoft/Windows/Temporary%20Internet%20Files/Content.IE5/G9DJZQUX/Partisan%20Publishing/PP%20ASLOK%20XX.pdf" TargetMode="External"/><Relationship Id="rId700" Type="http://schemas.openxmlformats.org/officeDocument/2006/relationships/hyperlink" Target="../../../AppData/AppData/Roaming/Microsoft/AppData/Roaming/Microsoft/Excel/ASL/AppData/Roaming/Microsoft/AppData/Local/Microsoft/Windows/Temporary%20Internet%20Files/Content.IE5/ASL%20Zines/Le%20Franc%20Tireur/Le%20Franc%20Tireur%20Issue%207.pdf" TargetMode="External"/><Relationship Id="rId1123" Type="http://schemas.openxmlformats.org/officeDocument/2006/relationships/hyperlink" Target="../../../AppData/AppData/Roaming/Microsoft/AppData/Roaming/Microsoft/Excel/ASL/AppData/Roaming/Microsoft/AppData/Roaming/Microsoft/Excel/Critical%20Hit/CH%20On%20All%20Fronts/CH%20OAF-07.PDF" TargetMode="External"/><Relationship Id="rId1330" Type="http://schemas.openxmlformats.org/officeDocument/2006/relationships/hyperlink" Target="../../../AppData/AppData/Roaming/Microsoft/AppData/Roaming/Microsoft/Excel/ASL/AppData/Roaming/Microsoft/AppData/Roaming/Microsoft/Excel/ASLUG/ASLUG%206.pdf" TargetMode="External"/><Relationship Id="rId1428" Type="http://schemas.openxmlformats.org/officeDocument/2006/relationships/hyperlink" Target="../../../AppData/AppData/Roaming/Microsoft/AppData/Roaming/Microsoft/Excel/ASL/AppData/Roaming/Microsoft/AppData/Roaming/Microsoft/Excel/At%20the%20Point/ATP-LM.PDF" TargetMode="External"/><Relationship Id="rId1635" Type="http://schemas.openxmlformats.org/officeDocument/2006/relationships/hyperlink" Target="../../../AppData/AppData/Roaming/Microsoft/AppData/Roaming/Microsoft/Excel/ASL/AppData/Roaming/Microsoft/AppData/Roaming/Microsoft/Excel/Critical%20Hit/Roman%20Glory/CH%20RG-1.PDF" TargetMode="External"/><Relationship Id="rId1702" Type="http://schemas.openxmlformats.org/officeDocument/2006/relationships/hyperlink" Target="../../../AppData/AppData/Roaming/Microsoft/AppData/Roaming/Microsoft/Excel/ASL/AppData/Local/Microsoft/Windows/Temporary%20Internet%20Files/Content.IE5/G9DJZQUX/Critical%20Hit/GG/CH%20GG.pdf" TargetMode="External"/><Relationship Id="rId283" Type="http://schemas.openxmlformats.org/officeDocument/2006/relationships/hyperlink" Target="../../../AppData/AppData/Roaming/Microsoft/AppData/Roaming/Microsoft/Excel/ASL/AppData/Local/Microsoft/Windows/Temporary%20Internet%20Files/Content.IE5/G9DJZQUX/AH%20&amp;%20Hasbro-MMP/Starter%20Kit/ASLSK%20BP/ASLSK-BP1.PDF" TargetMode="External"/><Relationship Id="rId490" Type="http://schemas.openxmlformats.org/officeDocument/2006/relationships/hyperlink" Target="../../../AppData/AppData/Roaming/Microsoft/AppData/Roaming/Microsoft/Excel/ASL/AppData/Local/Microsoft/Windows/Temporary%20Internet%20Files/Content.IE5/G9DJZQUX/Critical%20Hit/MUBP/CH-MUBP.pdf" TargetMode="External"/><Relationship Id="rId143" Type="http://schemas.openxmlformats.org/officeDocument/2006/relationships/hyperlink" Target="../../../AppData/AppData/Roaming/Microsoft/AppData/Roaming/Microsoft/Excel/ASL/AppData/Local/Microsoft/Windows/Temporary%20Internet%20Files/Content.IE5/ASL%20Zines/Army%20Group%20South%20Crossfire/Army%20Group%20South%20-%20Crossfire%20Issue%201.3.pdf" TargetMode="External"/><Relationship Id="rId350" Type="http://schemas.openxmlformats.org/officeDocument/2006/relationships/hyperlink" Target="../../../AppData/AppData/Roaming/Microsoft/AppData/Roaming/Microsoft/Excel/ASL/AppData/Local/Microsoft/Windows/Temporary%20Internet%20Files/Content.IE5/G9DJZQUX/Kansas%20City%20Irregulars/KCI%20MM10.pdf" TargetMode="External"/><Relationship Id="rId588" Type="http://schemas.openxmlformats.org/officeDocument/2006/relationships/hyperlink" Target="../../../AppData/AppData/Roaming/Microsoft/AppData/Roaming/Microsoft/Excel/ASL/AppData/Roaming/Microsoft/AppData/Local/Microsoft/Windows/Temporary%20Internet%20Files/Content.IE5/G9DJZQUX/AH%20&amp;%20Hasbro-MMP/AH%20Annuals/AH%20A91.PDF" TargetMode="External"/><Relationship Id="rId795" Type="http://schemas.openxmlformats.org/officeDocument/2006/relationships/hyperlink" Target="../../../AppData/AppData/Roaming/Microsoft/AppData/Roaming/Microsoft/Excel/ASL/AppData/Roaming/Microsoft/AppData/Roaming/Microsoft/Excel/Critical%20Hit/CH%20Magazine/CH020v0.PDF" TargetMode="External"/><Relationship Id="rId9" Type="http://schemas.openxmlformats.org/officeDocument/2006/relationships/hyperlink" Target="../../../AppData/AppData/Roaming/Microsoft/AppData/Roaming/Microsoft/Excel/ASL/AppData/Local/Microsoft/Windows/Temporary%20Internet%20Files/Content.IE5/G9DJZQUX/Critical%20Hit/Leatherneck/CH%20LN3.PDF" TargetMode="External"/><Relationship Id="rId210" Type="http://schemas.openxmlformats.org/officeDocument/2006/relationships/hyperlink" Target="../../../AppData/AppData/Roaming/Microsoft/AppData/Roaming/Microsoft/Excel/ASL/AppData/Local/Microsoft/Windows/Temporary%20Internet%20Files/Content.IE5/G9DJZQUX/AH%20&amp;%20Hasbro-MMP/AH%20Modules/ASL%20Mod-07.PDF" TargetMode="External"/><Relationship Id="rId448" Type="http://schemas.openxmlformats.org/officeDocument/2006/relationships/hyperlink" Target="../../../AppData/AppData/Roaming/Microsoft/AppData/Roaming/Microsoft/Excel/ASL/AppData/Local/Microsoft/Windows/Temporary%20Internet%20Files/Content.IE5/G9DJZQUX/Le%20Franc-Tireur/KGS/FT%20KGS.pdf" TargetMode="External"/><Relationship Id="rId655" Type="http://schemas.openxmlformats.org/officeDocument/2006/relationships/hyperlink" Target="../../../AppData/AppData/Roaming/Microsoft/AppData/Roaming/Microsoft/Excel/ASL/AppData/Roaming/Microsoft/AppData/Local/Microsoft/Windows/Temporary%20Internet%20Files/Content.IE5/G9DJZQUX/CanadianSoldiers/SDH/SDH.PDF" TargetMode="External"/><Relationship Id="rId862" Type="http://schemas.openxmlformats.org/officeDocument/2006/relationships/hyperlink" Target="../../../AppData/AppData/Roaming/Microsoft/AppData/Roaming/Microsoft/Excel/ASL/AppData/Roaming/Microsoft/AppData/Roaming/Microsoft/Excel/Critical%20Hit/CH%20Magazine/CH098.PDF" TargetMode="External"/><Relationship Id="rId1078" Type="http://schemas.openxmlformats.org/officeDocument/2006/relationships/hyperlink" Target="../../../AppData/AppData/Roaming/Microsoft/AppData/Roaming/Microsoft/Excel/ASL/AppData/Roaming/Microsoft/AppData/Roaming/Microsoft/Excel/Critical%20Hit/GC/CH%20SCW-02.PDF" TargetMode="External"/><Relationship Id="rId1285" Type="http://schemas.openxmlformats.org/officeDocument/2006/relationships/hyperlink" Target="../../../AppData/AppData/Roaming/Microsoft/AppData/Roaming/Microsoft/Excel/ASL/AppData/Roaming/Microsoft/AppData/Roaming/Microsoft/Excel/Dagger%20Rout%20Report/Rout%20Report%20Z-001.pdf" TargetMode="External"/><Relationship Id="rId1492" Type="http://schemas.openxmlformats.org/officeDocument/2006/relationships/hyperlink" Target="../../../AppData/AppData/Roaming/Microsoft/AppData/Roaming/Microsoft/Excel/ASL/AppData/Roaming/Microsoft/AppData/Roaming/Microsoft/Excel/In%20Contact/IC-001.pdf" TargetMode="External"/><Relationship Id="rId308" Type="http://schemas.openxmlformats.org/officeDocument/2006/relationships/hyperlink" Target="../../../AppData/AppData/Roaming/Microsoft/AppData/Roaming/Microsoft/Excel/ASL/AppData/Local/Microsoft/Windows/Temporary%20Internet%20Files/Content.IE5/G9DJZQUX/AH%20&amp;%20Hasbro-MMP/MMP%20Operations/Ops50.PDF" TargetMode="External"/><Relationship Id="rId515" Type="http://schemas.openxmlformats.org/officeDocument/2006/relationships/hyperlink" Target="../../../AppData/AppData/Roaming/Microsoft/AppData/Roaming/Microsoft/Excel/ASL/AppData/Roaming/Microsoft/AppData/Local/Microsoft/Windows/Temporary%20Internet%20Files/Content.IE5/G9DJZQUX/Tactiques/TAC-61.pdf" TargetMode="External"/><Relationship Id="rId722" Type="http://schemas.openxmlformats.org/officeDocument/2006/relationships/hyperlink" Target="../../../AppData/AppData/Roaming/Microsoft/AppData/Roaming/Microsoft/Excel/ASL/AppData/Roaming/Microsoft/AppData/Roaming/Microsoft/Excel/Critical%20Hit/Airborne%20Stand/CH%20ABS-03.PDF" TargetMode="External"/><Relationship Id="rId1145" Type="http://schemas.openxmlformats.org/officeDocument/2006/relationships/hyperlink" Target="../../../AppData/AppData/Roaming/Microsoft/AppData/Roaming/Microsoft/Excel/ASL/AppData/Roaming/Microsoft/AppData/Roaming/Microsoft/Excel/Critical%20Hit/Rout%20Pack/CH%20RP2-5.PDF" TargetMode="External"/><Relationship Id="rId1352" Type="http://schemas.openxmlformats.org/officeDocument/2006/relationships/hyperlink" Target="../../../AppData/AppData/Roaming/Microsoft/AppData/Roaming/Microsoft/Excel/ASL/AppData/Roaming/Microsoft/AppData/Local/Microsoft/Windows/Temporary%20Internet%20Files/Content.IE5/ASL%20Zines/ASLUG/ASLUG%20Issue-003.pdf" TargetMode="External"/><Relationship Id="rId89" Type="http://schemas.openxmlformats.org/officeDocument/2006/relationships/hyperlink" Target="../../../AppData/AppData/Roaming/Microsoft/AppData/Roaming/Microsoft/Excel/ASL/AppData/Local/Microsoft/Windows/Temporary%20Internet%20Files/Content.IE5/ASL%20Zines/Dispatches%20From%20the%20Bunker/Dispatches%20From%20the%20Bunker%20Issue%204.pdf" TargetMode="External"/><Relationship Id="rId1005" Type="http://schemas.openxmlformats.org/officeDocument/2006/relationships/hyperlink" Target="../../../AppData/AppData/Roaming/Microsoft/AppData/Roaming/Microsoft/Excel/ASL/AppData/Roaming/Microsoft/AppData/Roaming/Microsoft/Excel/Critical%20Hit/CH%20DTW/CG-TW1.PDF" TargetMode="External"/><Relationship Id="rId1212" Type="http://schemas.openxmlformats.org/officeDocument/2006/relationships/hyperlink" Target="../../../AppData/AppData/Roaming/Microsoft/AppData/Roaming/Microsoft/Excel/ASL/AppData/Roaming/Microsoft/AppData/Roaming/Microsoft/Excel/Critical%20Hit/Berlin%20Fall%20of%20the%203rd%20Reich/Berlin2/CH-TL006.PDF" TargetMode="External"/><Relationship Id="rId1657" Type="http://schemas.openxmlformats.org/officeDocument/2006/relationships/hyperlink" Target="../../../AppData/AppData/Roaming/Microsoft/AppData/Roaming/Microsoft/Excel/ASL/AppData/Roaming/Microsoft/AppData/Roaming/Microsoft/Excel/Critical%20Hit/Stonne/CH%20GaS04.PDF" TargetMode="External"/><Relationship Id="rId1517" Type="http://schemas.openxmlformats.org/officeDocument/2006/relationships/hyperlink" Target="../../../AppData/AppData/Roaming/Microsoft/AppData/Roaming/Microsoft/Excel/ASL/AppData/Roaming/Microsoft/AppData/Local/Microsoft/Windows/Temporary%20Internet%20Files/Content.IE5/ASL%20Zines/ASL%20News/ASL%20News%20Issue%2027.PDF" TargetMode="External"/><Relationship Id="rId16" Type="http://schemas.openxmlformats.org/officeDocument/2006/relationships/hyperlink" Target="../../../AppData/AppData/Roaming/Microsoft/AppData/Roaming/Microsoft/Excel/ASL/AppData/Local/Microsoft/Windows/Temporary%20Internet%20Files/Content.IE5/G9DJZQUX/Bounding%20Fire%20Productions/Into%20the%20Rubble/BFP%20ITR.PDF" TargetMode="External"/><Relationship Id="rId165" Type="http://schemas.openxmlformats.org/officeDocument/2006/relationships/hyperlink" Target="../../../AppData/AppData/Roaming/Microsoft/AppData/Roaming/Microsoft/Excel/ASL/AppData/Local/Microsoft/Windows/Temporary%20Internet%20Files/Content.IE5/G9DJZQUX/Vae%20Victis/VV29_md.PDF" TargetMode="External"/><Relationship Id="rId372" Type="http://schemas.openxmlformats.org/officeDocument/2006/relationships/hyperlink" Target="../../../AppData/AppData/Roaming/Microsoft/AppData/Roaming/Microsoft/Excel/ASL/AppData/Local/Microsoft/Windows/Temporary%20Internet%20Files/Content.IE5/G9DJZQUX/Fanatic%20Enterprises/FE-BW.pdf" TargetMode="External"/><Relationship Id="rId677" Type="http://schemas.openxmlformats.org/officeDocument/2006/relationships/hyperlink" Target="../../../AppData/AppData/Roaming/Microsoft/AppData/Roaming/Microsoft/Excel/ASL/AppData/Roaming/Microsoft/AppData/Roaming/Microsoft/Excel/Le%20Franc-Tireur/LFT%20Mag/FT-002.pdf" TargetMode="External"/><Relationship Id="rId232" Type="http://schemas.openxmlformats.org/officeDocument/2006/relationships/hyperlink" Target="../../../AppData/AppData/Roaming/Microsoft/AppData/Roaming/Microsoft/Excel/ASL/AppData/Local/Microsoft/Windows/Temporary%20Internet%20Files/Content.IE5/G9DJZQUX/ASL%20Sweden/ASL%20Sweden.pdf" TargetMode="External"/><Relationship Id="rId884" Type="http://schemas.openxmlformats.org/officeDocument/2006/relationships/hyperlink" Target="../../../AppData/AppData/Roaming/Microsoft/AppData/Roaming/Microsoft/Excel/ASL/AppData/Roaming/Microsoft/AppData/Roaming/Microsoft/Excel/Critical%20Hit/CH%20Magazine/CH131.PDF" TargetMode="External"/><Relationship Id="rId537" Type="http://schemas.openxmlformats.org/officeDocument/2006/relationships/hyperlink" Target="../../../AppData/AppData/Roaming/Microsoft/AppData/Roaming/Microsoft/Excel/ASL/AppData/Roaming/Microsoft/AppData/Local/Microsoft/Windows/Temporary%20Internet%20Files/Content.IE5/G9DJZQUX/Tactiques/Tactiques_8.pdf" TargetMode="External"/><Relationship Id="rId744" Type="http://schemas.openxmlformats.org/officeDocument/2006/relationships/hyperlink" Target="../../../AppData/AppData/Roaming/Microsoft/AppData/Roaming/Microsoft/Excel/ASL/AppData/Roaming/Microsoft/AppData/Roaming/Microsoft/Excel/Critical%20Hit/Third%20Bridge/CH%20ATB-007.PDF" TargetMode="External"/><Relationship Id="rId951" Type="http://schemas.openxmlformats.org/officeDocument/2006/relationships/hyperlink" Target="../../../AppData/AppData/Roaming/Microsoft/AppData/Roaming/Microsoft/Excel/ASL/AppData/Roaming/Microsoft/AppData/Roaming/Microsoft/Excel/Critical%20Hit/CH%20Magazine/CH7.2%2035(a).PDF" TargetMode="External"/><Relationship Id="rId1167" Type="http://schemas.openxmlformats.org/officeDocument/2006/relationships/hyperlink" Target="../../../AppData/AppData/Roaming/Microsoft/AppData/Roaming/Microsoft/Excel/ASL/AppData/Roaming/Microsoft/AppData/Local/Microsoft/Windows/Temporary%20Internet%20Files/Content.IE5/G9DJZQUX/Critical%20Hit/Roman%20Glory/CH%20RG.PDF" TargetMode="External"/><Relationship Id="rId1374" Type="http://schemas.openxmlformats.org/officeDocument/2006/relationships/hyperlink" Target="../../../AppData/AppData/Roaming/Microsoft/AppData/Roaming/Microsoft/Excel/ASL/AppData/Roaming/Microsoft/AppData/Roaming/Microsoft/Excel/Friendly%20Fire/FrF015.PDF" TargetMode="External"/><Relationship Id="rId1581" Type="http://schemas.openxmlformats.org/officeDocument/2006/relationships/hyperlink" Target="../../../AppData/AppData/Roaming/Microsoft/AppData/Roaming/Microsoft/Excel/ASL/AppData/Roaming/Microsoft/AppData/Local/Microsoft/Windows/Temporary%20Internet%20Files/Content.IE5/ASL%20Zines/OAF/On%20All%20Fronts%20Issue%2093.pdf" TargetMode="External"/><Relationship Id="rId1679" Type="http://schemas.openxmlformats.org/officeDocument/2006/relationships/hyperlink" Target="../../../AppData/AppData/Roaming/Microsoft/AppData/Roaming/Microsoft/Excel/ASL/AppData/Roaming/Microsoft/AppData/Roaming/Microsoft/Excel/Critical%20Hit/Berlin%20Fall%20of%20the%203rd%20Reich/Berlin2/CH-TL015.PDF" TargetMode="External"/><Relationship Id="rId80" Type="http://schemas.openxmlformats.org/officeDocument/2006/relationships/hyperlink" Target="../../../AppData/AppData/Roaming/Microsoft/AppData/Roaming/Microsoft/Excel/ASL/AppData/Local/Microsoft/Windows/Temporary%20Internet%20Files/Content.IE5/ASL%20Zines/View%20From%20the%20Trenches/VFTT%20Issue%2033.pdf" TargetMode="External"/><Relationship Id="rId604" Type="http://schemas.openxmlformats.org/officeDocument/2006/relationships/hyperlink" Target="../../../AppData/AppData/Roaming/Microsoft/AppData/Roaming/Microsoft/Excel/ASL/AppData/Roaming/Microsoft/AppData/Local/Microsoft/Windows/Temporary%20Internet%20Files/Content.IE5/G9DJZQUX/AH%20&amp;%20Hasbro-MMP/The%20General/Gen30-4.PDF" TargetMode="External"/><Relationship Id="rId811" Type="http://schemas.openxmlformats.org/officeDocument/2006/relationships/hyperlink" Target="../../../AppData/AppData/Roaming/Microsoft/AppData/Roaming/Microsoft/Excel/ASL/AppData/Roaming/Microsoft/AppData/Roaming/Microsoft/Excel/Critical%20Hit/CH%20Magazine/CH036.PDF" TargetMode="External"/><Relationship Id="rId1027" Type="http://schemas.openxmlformats.org/officeDocument/2006/relationships/hyperlink" Target="../../../AppData/AppData/Roaming/Microsoft/AppData/Roaming/Microsoft/Excel/ASL/AppData/Roaming/Microsoft/AppData/Roaming/Microsoft/Excel/Critical%20Hit/CH%20Euro-Pack/CH%20EP-52.PDF" TargetMode="External"/><Relationship Id="rId1234" Type="http://schemas.openxmlformats.org/officeDocument/2006/relationships/hyperlink" Target="../../../AppData/AppData/Roaming/Microsoft/AppData/Roaming/Microsoft/Excel/ASL/AppData/Roaming/Microsoft/AppData/Roaming/Microsoft/Excel/Critical%20Hit/TPT/CH%20TPT1-8.PDF" TargetMode="External"/><Relationship Id="rId1441" Type="http://schemas.openxmlformats.org/officeDocument/2006/relationships/hyperlink" Target="../../../AppData/AppData/Roaming/Microsoft/AppData/Roaming/Microsoft/Excel/ASL/AppData/Roaming/Microsoft/AppData/Roaming/Microsoft/Excel/Heat%20of%20Battle/BtB/BtB3.PDF" TargetMode="External"/><Relationship Id="rId909" Type="http://schemas.openxmlformats.org/officeDocument/2006/relationships/hyperlink" Target="../../../AppData/AppData/Roaming/Microsoft/AppData/Roaming/Microsoft/Excel/ASL/AppData/Roaming/Microsoft/AppData/Roaming/Microsoft/Excel/Critical%20Hit/CH%20Magazine/CH159.PDF" TargetMode="External"/><Relationship Id="rId1301" Type="http://schemas.openxmlformats.org/officeDocument/2006/relationships/hyperlink" Target="../../../AppData/AppData/Roaming/Microsoft/AppData/Roaming/Microsoft/Excel/ASL/AppData/Roaming/Microsoft/AppData/Local/Microsoft/Windows/Temporary%20Internet%20Files/Content.IE5/ASL%20Zines/Dagger%20Rout%20Report/Rout%20Report%20Issue%202.1.pdf" TargetMode="External"/><Relationship Id="rId1539" Type="http://schemas.openxmlformats.org/officeDocument/2006/relationships/hyperlink" Target="../../../AppData/AppData/Roaming/Microsoft/AppData/Roaming/Microsoft/Excel/ASL/AppData/Roaming/Microsoft/AppData/Local/Microsoft/Windows/Temporary%20Internet%20Files/Content.IE5/ASL%20Zines/OAF/On%20All%20Fronts%20Issue%2041.pdf" TargetMode="External"/><Relationship Id="rId38" Type="http://schemas.openxmlformats.org/officeDocument/2006/relationships/hyperlink" Target="../../../AppData/AppData/Roaming/Microsoft/AppData/Roaming/Microsoft/Excel/ASL/AppData/Local/Microsoft/Windows/Temporary%20Internet%20Files/Content.IE5/G9DJZQUX/Heat%20of%20Battle/Buck/HoB%20Buck.pdf" TargetMode="External"/><Relationship Id="rId1606" Type="http://schemas.openxmlformats.org/officeDocument/2006/relationships/hyperlink" Target="../../../AppData/AppData/Roaming/Microsoft/AppData/Roaming/Microsoft/Excel/ASL/AppData/Roaming/Microsoft/AppData/Local/Microsoft/Windows/Temporary%20Internet%20Files/Content.IE5/ASL%20Zines/OAF/On%20All%20Fronts%20Issue%20121.pdf" TargetMode="External"/><Relationship Id="rId187" Type="http://schemas.openxmlformats.org/officeDocument/2006/relationships/hyperlink" Target="../../../AppData/AppData/Roaming/Microsoft/AppData/Roaming/Microsoft/Excel/ASL/AppData/Local/Microsoft/Windows/Temporary%20Internet%20Files/Content.IE5/G9DJZQUX/Vae%20Victis/VV75_lg.PDF" TargetMode="External"/><Relationship Id="rId394" Type="http://schemas.openxmlformats.org/officeDocument/2006/relationships/hyperlink" Target="../../../AppData/AppData/Roaming/Microsoft/AppData/Roaming/Microsoft/Excel/ASL/AppData/Local/Microsoft/Windows/Temporary%20Internet%20Files/Content.IE5/G9DJZQUX/Fanatic%20Enterprises/FE03.pdf" TargetMode="External"/><Relationship Id="rId254" Type="http://schemas.openxmlformats.org/officeDocument/2006/relationships/hyperlink" Target="../../../AppData/AppData/Roaming/Microsoft/AppData/Roaming/Microsoft/Excel/ASL/AppData/Local/Microsoft/Windows/Temporary%20Internet%20Files/Content.IE5/G9DJZQUX/ALEA/alea23.PDF" TargetMode="External"/><Relationship Id="rId699" Type="http://schemas.openxmlformats.org/officeDocument/2006/relationships/hyperlink" Target="../../../AppData/AppData/Roaming/Microsoft/AppData/Roaming/Microsoft/Excel/ASL/AppData/Roaming/Microsoft/AppData/Local/Microsoft/Windows/Temporary%20Internet%20Files/Content.IE5/G9DJZQUX/Le%20Franc-Tireur/LFT%20Mag/LFT06.PDF" TargetMode="External"/><Relationship Id="rId1091" Type="http://schemas.openxmlformats.org/officeDocument/2006/relationships/hyperlink" Target="../../../AppData/AppData/Roaming/Microsoft/AppData/Roaming/Microsoft/Excel/ASL/AppData/Roaming/Microsoft/AppData/Roaming/Microsoft/Excel/Critical%20Hit/Stonne/CH%20GaS-CG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jrvdev.com/ROAR/VER1/ShowScenario.asp?ScenarioID=5649" TargetMode="External"/><Relationship Id="rId3182" Type="http://schemas.openxmlformats.org/officeDocument/2006/relationships/hyperlink" Target="https://www.jrvdev.com/ROAR/VER1/ShowScenario.asp?ScenarioID=4260" TargetMode="External"/><Relationship Id="rId4233" Type="http://schemas.openxmlformats.org/officeDocument/2006/relationships/hyperlink" Target="https://www.jrvdev.com/ROAR/VER1/ShowScenario.asp?ScenarioID=4871" TargetMode="External"/><Relationship Id="rId3999" Type="http://schemas.openxmlformats.org/officeDocument/2006/relationships/hyperlink" Target="https://www.jrvdev.com/ROAR/VER1/ShowScenario.asp?ScenarioID=1864" TargetMode="External"/><Relationship Id="rId4300" Type="http://schemas.openxmlformats.org/officeDocument/2006/relationships/hyperlink" Target="https://www.jrvdev.com/ROAR/VER1/ShowScenario.asp?ScenarioID=5252" TargetMode="External"/><Relationship Id="rId170" Type="http://schemas.openxmlformats.org/officeDocument/2006/relationships/hyperlink" Target="https://www.jrvdev.com/ROAR/VER1/ShowScenario.asp?ScenarioID=82" TargetMode="External"/><Relationship Id="rId6058" Type="http://schemas.openxmlformats.org/officeDocument/2006/relationships/hyperlink" Target="https://www.jrvdev.com/ROAR/VER1/ShowScenario.asp?ScenarioID=2593" TargetMode="External"/><Relationship Id="rId5074" Type="http://schemas.openxmlformats.org/officeDocument/2006/relationships/hyperlink" Target="https://www.jrvdev.com/ROAR/VER1/ShowScenario.asp?ScenarioID=5971" TargetMode="External"/><Relationship Id="rId6125" Type="http://schemas.openxmlformats.org/officeDocument/2006/relationships/hyperlink" Target="https://www.jrvdev.com/ROAR/VER1/ShowScenario.asp?ScenarioID=5477" TargetMode="External"/><Relationship Id="rId987" Type="http://schemas.openxmlformats.org/officeDocument/2006/relationships/hyperlink" Target="https://www.jrvdev.com/ROAR/VER1/ShowScenario.asp?ScenarioID=5407" TargetMode="External"/><Relationship Id="rId2668" Type="http://schemas.openxmlformats.org/officeDocument/2006/relationships/hyperlink" Target="https://www.jrvdev.com/ROAR/VER1/ShowScenario.asp?ScenarioID=5543" TargetMode="External"/><Relationship Id="rId3719" Type="http://schemas.openxmlformats.org/officeDocument/2006/relationships/hyperlink" Target="https://www.jrvdev.com/ROAR/VER1/ShowScenario.asp?ScenarioID=1639" TargetMode="External"/><Relationship Id="rId4090" Type="http://schemas.openxmlformats.org/officeDocument/2006/relationships/hyperlink" Target="https://www.jrvdev.com/ROAR/VER1/ShowScenario.asp?ScenarioID=1695" TargetMode="External"/><Relationship Id="rId1684" Type="http://schemas.openxmlformats.org/officeDocument/2006/relationships/hyperlink" Target="https://www.jrvdev.com/ROAR/VER1/ShowScenario.asp?ScenarioID=4548" TargetMode="External"/><Relationship Id="rId2735" Type="http://schemas.openxmlformats.org/officeDocument/2006/relationships/hyperlink" Target="https://www.jrvdev.com/ROAR/VER1/ShowScenario.asp?ScenarioID=4637" TargetMode="External"/><Relationship Id="rId5141" Type="http://schemas.openxmlformats.org/officeDocument/2006/relationships/hyperlink" Target="https://www.jrvdev.com/ROAR/VER1/ShowScenario.asp?ScenarioID=2875" TargetMode="External"/><Relationship Id="rId707" Type="http://schemas.openxmlformats.org/officeDocument/2006/relationships/hyperlink" Target="https://www.jrvdev.com/ROAR/VER1/ShowScenario.asp?ScenarioID=4821" TargetMode="External"/><Relationship Id="rId1337" Type="http://schemas.openxmlformats.org/officeDocument/2006/relationships/hyperlink" Target="https://www.jrvdev.com/ROAR/VER1/ShowScenario.asp?ScenarioID=3975" TargetMode="External"/><Relationship Id="rId1751" Type="http://schemas.openxmlformats.org/officeDocument/2006/relationships/hyperlink" Target="https://www.jrvdev.com/ROAR/VER1/ShowScenario.asp?ScenarioID=2467" TargetMode="External"/><Relationship Id="rId2802" Type="http://schemas.openxmlformats.org/officeDocument/2006/relationships/hyperlink" Target="https://www.jrvdev.com/ROAR/VER1/ShowScenario.asp?ScenarioID=2117" TargetMode="External"/><Relationship Id="rId5958" Type="http://schemas.openxmlformats.org/officeDocument/2006/relationships/hyperlink" Target="https://www.jrvdev.com/ROAR/VER1/ShowScenario.asp?ScenarioID=3164" TargetMode="External"/><Relationship Id="rId43" Type="http://schemas.openxmlformats.org/officeDocument/2006/relationships/hyperlink" Target="https://www.jrvdev.com/ROAR/VER1/ShowScenario.asp?ScenarioID=5333" TargetMode="External"/><Relationship Id="rId1404" Type="http://schemas.openxmlformats.org/officeDocument/2006/relationships/hyperlink" Target="https://www.jrvdev.com/ROAR/VER1/ShowScenario.asp?ScenarioID=358" TargetMode="External"/><Relationship Id="rId3576" Type="http://schemas.openxmlformats.org/officeDocument/2006/relationships/hyperlink" Target="https://www.jrvdev.com/ROAR/VER1/ShowScenario.asp?ScenarioID=6434" TargetMode="External"/><Relationship Id="rId4627" Type="http://schemas.openxmlformats.org/officeDocument/2006/relationships/hyperlink" Target="https://www.jrvdev.com/ROAR/VER1/ShowScenario.asp?ScenarioID=2070" TargetMode="External"/><Relationship Id="rId4974" Type="http://schemas.openxmlformats.org/officeDocument/2006/relationships/hyperlink" Target="https://www.jrvdev.com/ROAR/VER1/ShowScenario.asp?ScenarioID=3387" TargetMode="External"/><Relationship Id="rId497" Type="http://schemas.openxmlformats.org/officeDocument/2006/relationships/hyperlink" Target="https://www.jrvdev.com/ROAR/VER1/ShowScenario.asp?ScenarioID=283" TargetMode="External"/><Relationship Id="rId2178" Type="http://schemas.openxmlformats.org/officeDocument/2006/relationships/hyperlink" Target="https://www.jrvdev.com/ROAR/VER1/ShowScenario.asp?ScenarioID=1925" TargetMode="External"/><Relationship Id="rId3229" Type="http://schemas.openxmlformats.org/officeDocument/2006/relationships/hyperlink" Target="https://www.jrvdev.com/ROAR/VER1/ShowScenario.asp?ScenarioID=2570" TargetMode="External"/><Relationship Id="rId3990" Type="http://schemas.openxmlformats.org/officeDocument/2006/relationships/hyperlink" Target="https://www.jrvdev.com/ROAR/VER1/ShowScenario.asp?ScenarioID=1616" TargetMode="External"/><Relationship Id="rId1194" Type="http://schemas.openxmlformats.org/officeDocument/2006/relationships/hyperlink" Target="https://www.jrvdev.com/ROAR/VER1/ShowScenario.asp?ScenarioID=4171" TargetMode="External"/><Relationship Id="rId2592" Type="http://schemas.openxmlformats.org/officeDocument/2006/relationships/hyperlink" Target="https://www.jrvdev.com/ROAR/VER1/ShowScenario.asp?ScenarioID=3066" TargetMode="External"/><Relationship Id="rId3643" Type="http://schemas.openxmlformats.org/officeDocument/2006/relationships/hyperlink" Target="https://www.jrvdev.com/ROAR/VER1/ShowScenario.asp?ScenarioID=5767" TargetMode="External"/><Relationship Id="rId217" Type="http://schemas.openxmlformats.org/officeDocument/2006/relationships/hyperlink" Target="https://www.jrvdev.com/ROAR/VER1/ShowScenario.asp?ScenarioID=1251" TargetMode="External"/><Relationship Id="rId564" Type="http://schemas.openxmlformats.org/officeDocument/2006/relationships/hyperlink" Target="https://www.jrvdev.com/ROAR/VER1/ShowScenario.asp?ScenarioID=161" TargetMode="External"/><Relationship Id="rId2245" Type="http://schemas.openxmlformats.org/officeDocument/2006/relationships/hyperlink" Target="https://www.jrvdev.com/ROAR/VER1/ShowScenario.asp?ScenarioID=5680" TargetMode="External"/><Relationship Id="rId3710" Type="http://schemas.openxmlformats.org/officeDocument/2006/relationships/hyperlink" Target="https://www.jrvdev.com/ROAR/VER1/ShowScenario.asp?ScenarioID=2841" TargetMode="External"/><Relationship Id="rId631" Type="http://schemas.openxmlformats.org/officeDocument/2006/relationships/hyperlink" Target="https://www.jrvdev.com/ROAR/VER1/ShowScenario.asp?ScenarioID=188" TargetMode="External"/><Relationship Id="rId1261" Type="http://schemas.openxmlformats.org/officeDocument/2006/relationships/hyperlink" Target="https://www.jrvdev.com/ROAR/VER1/ShowScenario.asp?ScenarioID=6234" TargetMode="External"/><Relationship Id="rId2312" Type="http://schemas.openxmlformats.org/officeDocument/2006/relationships/hyperlink" Target="https://www.jrvdev.com/ROAR/VER1/ShowScenario.asp?ScenarioID=4750" TargetMode="External"/><Relationship Id="rId5468" Type="http://schemas.openxmlformats.org/officeDocument/2006/relationships/hyperlink" Target="https://www.jrvdev.com/ROAR/VER1/ShowScenario.asp?ScenarioID=3663" TargetMode="External"/><Relationship Id="rId5882" Type="http://schemas.openxmlformats.org/officeDocument/2006/relationships/hyperlink" Target="https://www.jrvdev.com/ROAR/VER1/ShowScenario.asp?ScenarioID=2365" TargetMode="External"/><Relationship Id="rId4484" Type="http://schemas.openxmlformats.org/officeDocument/2006/relationships/hyperlink" Target="https://www.jrvdev.com/ROAR/VER1/ShowScenario.asp?ScenarioID=731" TargetMode="External"/><Relationship Id="rId5535" Type="http://schemas.openxmlformats.org/officeDocument/2006/relationships/hyperlink" Target="https://www.jrvdev.com/ROAR/VER1/ShowScenario.asp?ScenarioID=4920" TargetMode="External"/><Relationship Id="rId3086" Type="http://schemas.openxmlformats.org/officeDocument/2006/relationships/hyperlink" Target="https://www.jrvdev.com/ROAR/VER1/ShowScenario.asp?ScenarioID=5866" TargetMode="External"/><Relationship Id="rId4137" Type="http://schemas.openxmlformats.org/officeDocument/2006/relationships/hyperlink" Target="https://www.jrvdev.com/ROAR/VER1/ShowScenario.asp?ScenarioID=4608" TargetMode="External"/><Relationship Id="rId4551" Type="http://schemas.openxmlformats.org/officeDocument/2006/relationships/hyperlink" Target="https://www.jrvdev.com/ROAR/VER1/ShowScenario.asp?ScenarioID=2050" TargetMode="External"/><Relationship Id="rId3153" Type="http://schemas.openxmlformats.org/officeDocument/2006/relationships/hyperlink" Target="https://www.jrvdev.com/ROAR/VER1/ShowScenario.asp?ScenarioID=3349" TargetMode="External"/><Relationship Id="rId4204" Type="http://schemas.openxmlformats.org/officeDocument/2006/relationships/hyperlink" Target="https://www.jrvdev.com/ROAR/VER1/ShowScenario.asp?ScenarioID=1302" TargetMode="External"/><Relationship Id="rId5602" Type="http://schemas.openxmlformats.org/officeDocument/2006/relationships/hyperlink" Target="https://www.jrvdev.com/ROAR/VER1/ShowScenario.asp?ScenarioID=5270" TargetMode="External"/><Relationship Id="rId141" Type="http://schemas.openxmlformats.org/officeDocument/2006/relationships/hyperlink" Target="https://www.jrvdev.com/ROAR/VER1/ShowScenario.asp?ScenarioID=4720" TargetMode="External"/><Relationship Id="rId3220" Type="http://schemas.openxmlformats.org/officeDocument/2006/relationships/hyperlink" Target="https://www.jrvdev.com/ROAR/VER1/ShowScenario.asp?ScenarioID=5808" TargetMode="External"/><Relationship Id="rId6029" Type="http://schemas.openxmlformats.org/officeDocument/2006/relationships/hyperlink" Target="https://www.jrvdev.com/ROAR/VER1/ShowScenario.asp?ScenarioID=3425" TargetMode="External"/><Relationship Id="rId7" Type="http://schemas.openxmlformats.org/officeDocument/2006/relationships/hyperlink" Target="https://www.jrvdev.com/ROAR/VER1/ShowScenario.asp?ScenarioID=7" TargetMode="External"/><Relationship Id="rId2986" Type="http://schemas.openxmlformats.org/officeDocument/2006/relationships/hyperlink" Target="https://www.jrvdev.com/ROAR/VER1/ShowScenario.asp?ScenarioID=1645" TargetMode="External"/><Relationship Id="rId5392" Type="http://schemas.openxmlformats.org/officeDocument/2006/relationships/hyperlink" Target="https://www.jrvdev.com/ROAR/VER1/ShowScenario.asp?ScenarioID=2199" TargetMode="External"/><Relationship Id="rId958" Type="http://schemas.openxmlformats.org/officeDocument/2006/relationships/hyperlink" Target="https://www.jrvdev.com/ROAR/VER1/ShowScenario.asp?ScenarioID=4535" TargetMode="External"/><Relationship Id="rId1588" Type="http://schemas.openxmlformats.org/officeDocument/2006/relationships/hyperlink" Target="https://www.jrvdev.com/ROAR/VER1/ShowScenario.asp?ScenarioID=2441" TargetMode="External"/><Relationship Id="rId2639" Type="http://schemas.openxmlformats.org/officeDocument/2006/relationships/hyperlink" Target="https://www.jrvdev.com/ROAR/VER1/ShowScenario.asp?ScenarioID=4656" TargetMode="External"/><Relationship Id="rId5045" Type="http://schemas.openxmlformats.org/officeDocument/2006/relationships/hyperlink" Target="https://www.jrvdev.com/ROAR/VER1/ShowScenario.asp?ScenarioID=5376" TargetMode="External"/><Relationship Id="rId1655" Type="http://schemas.openxmlformats.org/officeDocument/2006/relationships/hyperlink" Target="https://www.jrvdev.com/ROAR/VER1/ShowScenario.asp?ScenarioID=5663" TargetMode="External"/><Relationship Id="rId2706" Type="http://schemas.openxmlformats.org/officeDocument/2006/relationships/hyperlink" Target="https://www.jrvdev.com/ROAR/VER1/ShowScenario.asp?ScenarioID=4438" TargetMode="External"/><Relationship Id="rId4061" Type="http://schemas.openxmlformats.org/officeDocument/2006/relationships/hyperlink" Target="https://www.jrvdev.com/ROAR/VER1/ShowScenario.asp?ScenarioID=3589" TargetMode="External"/><Relationship Id="rId5112" Type="http://schemas.openxmlformats.org/officeDocument/2006/relationships/hyperlink" Target="https://www.jrvdev.com/ROAR/VER1/ShowScenario.asp?ScenarioID=2416" TargetMode="External"/><Relationship Id="rId1308" Type="http://schemas.openxmlformats.org/officeDocument/2006/relationships/hyperlink" Target="https://www.jrvdev.com/ROAR/VER1/ShowScenario.asp?ScenarioID=3946" TargetMode="External"/><Relationship Id="rId1722" Type="http://schemas.openxmlformats.org/officeDocument/2006/relationships/hyperlink" Target="https://www.jrvdev.com/ROAR/VER1/ShowScenario.asp?ScenarioID=6519" TargetMode="External"/><Relationship Id="rId4878" Type="http://schemas.openxmlformats.org/officeDocument/2006/relationships/hyperlink" Target="https://www.jrvdev.com/ROAR/VER1/ShowScenario.asp?ScenarioID=5192" TargetMode="External"/><Relationship Id="rId5929" Type="http://schemas.openxmlformats.org/officeDocument/2006/relationships/hyperlink" Target="https://www.jrvdev.com/ROAR/VER1/ShowScenario.asp?ScenarioID=952" TargetMode="External"/><Relationship Id="rId14" Type="http://schemas.openxmlformats.org/officeDocument/2006/relationships/hyperlink" Target="https://www.jrvdev.com/ROAR/VER1/ShowScenario.asp?ScenarioID=2712" TargetMode="External"/><Relationship Id="rId3894" Type="http://schemas.openxmlformats.org/officeDocument/2006/relationships/hyperlink" Target="https://www.jrvdev.com/ROAR/VER1/ShowScenario.asp?ScenarioID=584" TargetMode="External"/><Relationship Id="rId4945" Type="http://schemas.openxmlformats.org/officeDocument/2006/relationships/hyperlink" Target="https://www.jrvdev.com/ROAR/VER1/ShowScenario.asp?ScenarioID=6583" TargetMode="External"/><Relationship Id="rId2496" Type="http://schemas.openxmlformats.org/officeDocument/2006/relationships/hyperlink" Target="https://www.jrvdev.com/ROAR/VER1/ShowScenario.asp?ScenarioID=4669" TargetMode="External"/><Relationship Id="rId3547" Type="http://schemas.openxmlformats.org/officeDocument/2006/relationships/hyperlink" Target="https://www.jrvdev.com/ROAR/VER1/ShowScenario.asp?ScenarioID=6091" TargetMode="External"/><Relationship Id="rId3961" Type="http://schemas.openxmlformats.org/officeDocument/2006/relationships/hyperlink" Target="https://www.jrvdev.com/ROAR/VER1/ShowScenario.asp?ScenarioID=599" TargetMode="External"/><Relationship Id="rId468" Type="http://schemas.openxmlformats.org/officeDocument/2006/relationships/hyperlink" Target="https://www.jrvdev.com/ROAR/VER1/ShowScenario.asp?ScenarioID=254" TargetMode="External"/><Relationship Id="rId882" Type="http://schemas.openxmlformats.org/officeDocument/2006/relationships/hyperlink" Target="https://www.jrvdev.com/ROAR/VER1/ShowScenario.asp?ScenarioID=2262" TargetMode="External"/><Relationship Id="rId1098" Type="http://schemas.openxmlformats.org/officeDocument/2006/relationships/hyperlink" Target="https://www.jrvdev.com/ROAR/VER1/ShowScenario.asp?ScenarioID=3449" TargetMode="External"/><Relationship Id="rId2149" Type="http://schemas.openxmlformats.org/officeDocument/2006/relationships/hyperlink" Target="https://www.jrvdev.com/ROAR/VER1/ShowScenario.asp?ScenarioID=1582" TargetMode="External"/><Relationship Id="rId2563" Type="http://schemas.openxmlformats.org/officeDocument/2006/relationships/hyperlink" Target="https://www.jrvdev.com/ROAR/VER1/ShowScenario.asp?ScenarioID=2054" TargetMode="External"/><Relationship Id="rId3614" Type="http://schemas.openxmlformats.org/officeDocument/2006/relationships/hyperlink" Target="https://www.jrvdev.com/ROAR/VER1/ShowScenario.asp?ScenarioID=1773" TargetMode="External"/><Relationship Id="rId6020" Type="http://schemas.openxmlformats.org/officeDocument/2006/relationships/hyperlink" Target="https://www.jrvdev.com/ROAR/VER1/ShowScenario.asp?ScenarioID=3434" TargetMode="External"/><Relationship Id="rId535" Type="http://schemas.openxmlformats.org/officeDocument/2006/relationships/hyperlink" Target="https://www.jrvdev.com/ROAR/VER1/ShowScenario.asp?ScenarioID=996" TargetMode="External"/><Relationship Id="rId1165" Type="http://schemas.openxmlformats.org/officeDocument/2006/relationships/hyperlink" Target="https://www.jrvdev.com/ROAR/VER1/ShowScenario.asp?ScenarioID=3258" TargetMode="External"/><Relationship Id="rId2216" Type="http://schemas.openxmlformats.org/officeDocument/2006/relationships/hyperlink" Target="https://www.jrvdev.com/ROAR/VER1/ShowScenario.asp?ScenarioID=1740" TargetMode="External"/><Relationship Id="rId2630" Type="http://schemas.openxmlformats.org/officeDocument/2006/relationships/hyperlink" Target="https://www.jrvdev.com/ROAR/VER1/ShowScenario.asp?ScenarioID=4511" TargetMode="External"/><Relationship Id="rId5786" Type="http://schemas.openxmlformats.org/officeDocument/2006/relationships/hyperlink" Target="https://www.jrvdev.com/ROAR/VER1/ShowScenario.asp?ScenarioID=3634" TargetMode="External"/><Relationship Id="rId602" Type="http://schemas.openxmlformats.org/officeDocument/2006/relationships/hyperlink" Target="https://www.jrvdev.com/ROAR/VER1/ShowScenario.asp?ScenarioID=127" TargetMode="External"/><Relationship Id="rId1232" Type="http://schemas.openxmlformats.org/officeDocument/2006/relationships/hyperlink" Target="https://www.jrvdev.com/ROAR/VER1/ShowScenario.asp?ScenarioID=5089" TargetMode="External"/><Relationship Id="rId4388" Type="http://schemas.openxmlformats.org/officeDocument/2006/relationships/hyperlink" Target="https://www.jrvdev.com/ROAR/VER1/ShowScenario.asp?ScenarioID=628" TargetMode="External"/><Relationship Id="rId5439" Type="http://schemas.openxmlformats.org/officeDocument/2006/relationships/hyperlink" Target="https://www.jrvdev.com/ROAR/VER1/ShowScenario.asp?ScenarioID=2805" TargetMode="External"/><Relationship Id="rId5853" Type="http://schemas.openxmlformats.org/officeDocument/2006/relationships/hyperlink" Target="https://www.jrvdev.com/ROAR/VER1/ShowScenario.asp?ScenarioID=893" TargetMode="External"/><Relationship Id="rId3057" Type="http://schemas.openxmlformats.org/officeDocument/2006/relationships/hyperlink" Target="https://www.jrvdev.com/ROAR/VER1/ShowScenario.asp?ScenarioID=3776" TargetMode="External"/><Relationship Id="rId4108" Type="http://schemas.openxmlformats.org/officeDocument/2006/relationships/hyperlink" Target="https://www.jrvdev.com/ROAR/VER1/ShowScenario.asp?ScenarioID=3483" TargetMode="External"/><Relationship Id="rId4455" Type="http://schemas.openxmlformats.org/officeDocument/2006/relationships/hyperlink" Target="https://www.jrvdev.com/ROAR/VER1/ShowScenario.asp?ScenarioID=696" TargetMode="External"/><Relationship Id="rId5506" Type="http://schemas.openxmlformats.org/officeDocument/2006/relationships/hyperlink" Target="https://www.jrvdev.com/ROAR/VER1/ShowScenario.asp?ScenarioID=4495" TargetMode="External"/><Relationship Id="rId5920" Type="http://schemas.openxmlformats.org/officeDocument/2006/relationships/hyperlink" Target="https://www.jrvdev.com/ROAR/VER1/ShowScenario.asp?ScenarioID=943" TargetMode="External"/><Relationship Id="rId3471" Type="http://schemas.openxmlformats.org/officeDocument/2006/relationships/hyperlink" Target="https://www.jrvdev.com/ROAR/VER1/ShowScenario.asp?ScenarioID=6325" TargetMode="External"/><Relationship Id="rId4522" Type="http://schemas.openxmlformats.org/officeDocument/2006/relationships/hyperlink" Target="https://www.jrvdev.com/ROAR/VER1/ShowScenario.asp?ScenarioID=1673" TargetMode="External"/><Relationship Id="rId392" Type="http://schemas.openxmlformats.org/officeDocument/2006/relationships/hyperlink" Target="https://www.jrvdev.com/ROAR/VER1/ShowScenario.asp?ScenarioID=2498" TargetMode="External"/><Relationship Id="rId2073" Type="http://schemas.openxmlformats.org/officeDocument/2006/relationships/hyperlink" Target="https://www.jrvdev.com/ROAR/VER1/ShowScenario.asp?ScenarioID=529" TargetMode="External"/><Relationship Id="rId3124" Type="http://schemas.openxmlformats.org/officeDocument/2006/relationships/hyperlink" Target="https://www.jrvdev.com/ROAR/VER1/ShowScenario.asp?ScenarioID=6585" TargetMode="External"/><Relationship Id="rId2140" Type="http://schemas.openxmlformats.org/officeDocument/2006/relationships/hyperlink" Target="https://www.jrvdev.com/ROAR/VER1/ShowScenario.asp?ScenarioID=1573" TargetMode="External"/><Relationship Id="rId5296" Type="http://schemas.openxmlformats.org/officeDocument/2006/relationships/hyperlink" Target="https://www.jrvdev.com/ROAR/VER1/ShowScenario.asp?ScenarioID=824" TargetMode="External"/><Relationship Id="rId112" Type="http://schemas.openxmlformats.org/officeDocument/2006/relationships/hyperlink" Target="https://www.jrvdev.com/ROAR/VER1/ShowScenario.asp?ScenarioID=57" TargetMode="External"/><Relationship Id="rId5363" Type="http://schemas.openxmlformats.org/officeDocument/2006/relationships/hyperlink" Target="https://www.jrvdev.com/ROAR/VER1/ShowScenario.asp?ScenarioID=1461" TargetMode="External"/><Relationship Id="rId2957" Type="http://schemas.openxmlformats.org/officeDocument/2006/relationships/hyperlink" Target="https://www.jrvdev.com/ROAR/VER1/ShowScenario.asp?ScenarioID=5678" TargetMode="External"/><Relationship Id="rId5016" Type="http://schemas.openxmlformats.org/officeDocument/2006/relationships/hyperlink" Target="https://www.jrvdev.com/ROAR/VER1/ShowScenario.asp?ScenarioID=4689" TargetMode="External"/><Relationship Id="rId929" Type="http://schemas.openxmlformats.org/officeDocument/2006/relationships/hyperlink" Target="https://www.jrvdev.com/ROAR/VER1/ShowScenario.asp?ScenarioID=4148" TargetMode="External"/><Relationship Id="rId1559" Type="http://schemas.openxmlformats.org/officeDocument/2006/relationships/hyperlink" Target="https://www.jrvdev.com/ROAR/VER1/ShowScenario.asp?ScenarioID=2629" TargetMode="External"/><Relationship Id="rId1973" Type="http://schemas.openxmlformats.org/officeDocument/2006/relationships/hyperlink" Target="https://www.jrvdev.com/ROAR/VER1/ShowScenario.asp?ScenarioID=4891" TargetMode="External"/><Relationship Id="rId4032" Type="http://schemas.openxmlformats.org/officeDocument/2006/relationships/hyperlink" Target="https://www.jrvdev.com/ROAR/VER1/ShowScenario.asp?ScenarioID=2311" TargetMode="External"/><Relationship Id="rId5430" Type="http://schemas.openxmlformats.org/officeDocument/2006/relationships/hyperlink" Target="https://www.jrvdev.com/ROAR/VER1/ShowScenario.asp?ScenarioID=2796" TargetMode="External"/><Relationship Id="rId1626" Type="http://schemas.openxmlformats.org/officeDocument/2006/relationships/hyperlink" Target="https://www.jrvdev.com/ROAR/VER1/ShowScenario.asp?ScenarioID=3076" TargetMode="External"/><Relationship Id="rId3798" Type="http://schemas.openxmlformats.org/officeDocument/2006/relationships/hyperlink" Target="https://www.jrvdev.com/ROAR/VER1/ShowScenario.asp?ScenarioID=5426" TargetMode="External"/><Relationship Id="rId4849" Type="http://schemas.openxmlformats.org/officeDocument/2006/relationships/hyperlink" Target="https://www.jrvdev.com/ROAR/VER1/ShowScenario.asp?ScenarioID=5163" TargetMode="External"/><Relationship Id="rId3865" Type="http://schemas.openxmlformats.org/officeDocument/2006/relationships/hyperlink" Target="https://www.jrvdev.com/ROAR/VER1/ShowScenario.asp?ScenarioID=1022" TargetMode="External"/><Relationship Id="rId4916" Type="http://schemas.openxmlformats.org/officeDocument/2006/relationships/hyperlink" Target="https://www.jrvdev.com/ROAR/VER1/ShowScenario.asp?ScenarioID=1408" TargetMode="External"/><Relationship Id="rId6271" Type="http://schemas.openxmlformats.org/officeDocument/2006/relationships/hyperlink" Target="https://www.jrvdev.com/ROAR/VER1/ShowScenario.asp?ScenarioID=5909" TargetMode="External"/><Relationship Id="rId786" Type="http://schemas.openxmlformats.org/officeDocument/2006/relationships/hyperlink" Target="https://www.jrvdev.com/ROAR/VER1/ShowScenario.asp?ScenarioID=5744" TargetMode="External"/><Relationship Id="rId2467" Type="http://schemas.openxmlformats.org/officeDocument/2006/relationships/hyperlink" Target="https://www.jrvdev.com/ROAR/VER1/ShowScenario.asp?ScenarioID=4006" TargetMode="External"/><Relationship Id="rId3518" Type="http://schemas.openxmlformats.org/officeDocument/2006/relationships/hyperlink" Target="https://www.jrvdev.com/ROAR/VER1/ShowScenario.asp?ScenarioID=6062" TargetMode="External"/><Relationship Id="rId439" Type="http://schemas.openxmlformats.org/officeDocument/2006/relationships/hyperlink" Target="https://www.jrvdev.com/ROAR/VER1/ShowScenario.asp?ScenarioID=225" TargetMode="External"/><Relationship Id="rId1069" Type="http://schemas.openxmlformats.org/officeDocument/2006/relationships/hyperlink" Target="https://www.jrvdev.com/ROAR/VER1/ShowScenario.asp?ScenarioID=2898" TargetMode="External"/><Relationship Id="rId1483" Type="http://schemas.openxmlformats.org/officeDocument/2006/relationships/hyperlink" Target="https://www.jrvdev.com/ROAR/VER1/ShowScenario.asp?ScenarioID=4049" TargetMode="External"/><Relationship Id="rId2881" Type="http://schemas.openxmlformats.org/officeDocument/2006/relationships/hyperlink" Target="https://www.jrvdev.com/ROAR/VER1/ShowScenario.asp?ScenarioID=6292" TargetMode="External"/><Relationship Id="rId3932" Type="http://schemas.openxmlformats.org/officeDocument/2006/relationships/hyperlink" Target="https://www.jrvdev.com/ROAR/VER1/ShowScenario.asp?ScenarioID=6319" TargetMode="External"/><Relationship Id="rId506" Type="http://schemas.openxmlformats.org/officeDocument/2006/relationships/hyperlink" Target="https://www.jrvdev.com/ROAR/VER1/ShowScenario.asp?ScenarioID=292" TargetMode="External"/><Relationship Id="rId853" Type="http://schemas.openxmlformats.org/officeDocument/2006/relationships/hyperlink" Target="https://www.jrvdev.com/ROAR/VER1/ShowScenario.asp?ScenarioID=1720" TargetMode="External"/><Relationship Id="rId1136" Type="http://schemas.openxmlformats.org/officeDocument/2006/relationships/hyperlink" Target="https://www.jrvdev.com/ROAR/VER1/ShowScenario.asp?ScenarioID=1349" TargetMode="External"/><Relationship Id="rId2534" Type="http://schemas.openxmlformats.org/officeDocument/2006/relationships/hyperlink" Target="https://www.jrvdev.com/ROAR/VER1/ShowScenario.asp?ScenarioID=1174" TargetMode="External"/><Relationship Id="rId920" Type="http://schemas.openxmlformats.org/officeDocument/2006/relationships/hyperlink" Target="https://www.jrvdev.com/ROAR/VER1/ShowScenario.asp?ScenarioID=3708" TargetMode="External"/><Relationship Id="rId1550" Type="http://schemas.openxmlformats.org/officeDocument/2006/relationships/hyperlink" Target="https://www.jrvdev.com/ROAR/VER1/ShowScenario.asp?ScenarioID=4481" TargetMode="External"/><Relationship Id="rId2601" Type="http://schemas.openxmlformats.org/officeDocument/2006/relationships/hyperlink" Target="https://www.jrvdev.com/ROAR/VER1/ShowScenario.asp?ScenarioID=3487" TargetMode="External"/><Relationship Id="rId5757" Type="http://schemas.openxmlformats.org/officeDocument/2006/relationships/hyperlink" Target="https://www.jrvdev.com/ROAR/VER1/ShowScenario.asp?ScenarioID=3092" TargetMode="External"/><Relationship Id="rId1203" Type="http://schemas.openxmlformats.org/officeDocument/2006/relationships/hyperlink" Target="https://www.jrvdev.com/ROAR/VER1/ShowScenario.asp?ScenarioID=4349" TargetMode="External"/><Relationship Id="rId4359" Type="http://schemas.openxmlformats.org/officeDocument/2006/relationships/hyperlink" Target="https://www.jrvdev.com/ROAR/VER1/ShowScenario.asp?ScenarioID=5033" TargetMode="External"/><Relationship Id="rId4773" Type="http://schemas.openxmlformats.org/officeDocument/2006/relationships/hyperlink" Target="https://www.jrvdev.com/ROAR/VER1/ShowScenario.asp?ScenarioID=1138" TargetMode="External"/><Relationship Id="rId5824" Type="http://schemas.openxmlformats.org/officeDocument/2006/relationships/hyperlink" Target="https://www.jrvdev.com/ROAR/VER1/ShowScenario.asp?ScenarioID=864" TargetMode="External"/><Relationship Id="rId3375" Type="http://schemas.openxmlformats.org/officeDocument/2006/relationships/hyperlink" Target="https://www.jrvdev.com/ROAR/VER1/ShowScenario.asp?ScenarioID=1792" TargetMode="External"/><Relationship Id="rId4426" Type="http://schemas.openxmlformats.org/officeDocument/2006/relationships/hyperlink" Target="https://www.jrvdev.com/ROAR/VER1/ShowScenario.asp?ScenarioID=667" TargetMode="External"/><Relationship Id="rId4840" Type="http://schemas.openxmlformats.org/officeDocument/2006/relationships/hyperlink" Target="https://www.jrvdev.com/ROAR/VER1/ShowScenario.asp?ScenarioID=2348" TargetMode="External"/><Relationship Id="rId296" Type="http://schemas.openxmlformats.org/officeDocument/2006/relationships/hyperlink" Target="https://www.jrvdev.com/ROAR/VER1/ShowScenario.asp?ScenarioID=91" TargetMode="External"/><Relationship Id="rId2391" Type="http://schemas.openxmlformats.org/officeDocument/2006/relationships/hyperlink" Target="https://www.jrvdev.com/ROAR/VER1/ShowScenario.asp?ScenarioID=2655" TargetMode="External"/><Relationship Id="rId3028" Type="http://schemas.openxmlformats.org/officeDocument/2006/relationships/hyperlink" Target="https://www.jrvdev.com/ROAR/VER1/ShowScenario.asp?ScenarioID=2754" TargetMode="External"/><Relationship Id="rId3442" Type="http://schemas.openxmlformats.org/officeDocument/2006/relationships/hyperlink" Target="https://www.jrvdev.com/ROAR/VER1/ShowScenario.asp?ScenarioID=5951" TargetMode="External"/><Relationship Id="rId363" Type="http://schemas.openxmlformats.org/officeDocument/2006/relationships/hyperlink" Target="https://www.jrvdev.com/ROAR/VER1/ShowScenario.asp?ScenarioID=1042" TargetMode="External"/><Relationship Id="rId2044" Type="http://schemas.openxmlformats.org/officeDocument/2006/relationships/hyperlink" Target="https://www.jrvdev.com/ROAR/VER1/ShowScenario.asp?ScenarioID=500" TargetMode="External"/><Relationship Id="rId430" Type="http://schemas.openxmlformats.org/officeDocument/2006/relationships/hyperlink" Target="https://www.jrvdev.com/ROAR/VER1/ShowScenario.asp?ScenarioID=216" TargetMode="External"/><Relationship Id="rId1060" Type="http://schemas.openxmlformats.org/officeDocument/2006/relationships/hyperlink" Target="https://www.jrvdev.com/ROAR/VER1/ShowScenario.asp?ScenarioID=2599" TargetMode="External"/><Relationship Id="rId2111" Type="http://schemas.openxmlformats.org/officeDocument/2006/relationships/hyperlink" Target="https://www.jrvdev.com/ROAR/VER1/ShowScenario.asp?ScenarioID=1189" TargetMode="External"/><Relationship Id="rId5267" Type="http://schemas.openxmlformats.org/officeDocument/2006/relationships/hyperlink" Target="https://www.jrvdev.com/ROAR/VER1/ShowScenario.asp?ScenarioID=5080" TargetMode="External"/><Relationship Id="rId5681" Type="http://schemas.openxmlformats.org/officeDocument/2006/relationships/hyperlink" Target="https://www.jrvdev.com/ROAR/VER1/ShowScenario.asp?ScenarioID=4252" TargetMode="External"/><Relationship Id="rId1877" Type="http://schemas.openxmlformats.org/officeDocument/2006/relationships/hyperlink" Target="https://www.jrvdev.com/ROAR/VER1/ShowScenario.asp?ScenarioID=2228" TargetMode="External"/><Relationship Id="rId2928" Type="http://schemas.openxmlformats.org/officeDocument/2006/relationships/hyperlink" Target="https://www.jrvdev.com/ROAR/VER1/ShowScenario.asp?ScenarioID=3562" TargetMode="External"/><Relationship Id="rId4283" Type="http://schemas.openxmlformats.org/officeDocument/2006/relationships/hyperlink" Target="https://www.jrvdev.com/ROAR/VER1/ShowScenario.asp?ScenarioID=3234" TargetMode="External"/><Relationship Id="rId5334" Type="http://schemas.openxmlformats.org/officeDocument/2006/relationships/hyperlink" Target="https://www.jrvdev.com/ROAR/VER1/ShowScenario.asp?ScenarioID=1397" TargetMode="External"/><Relationship Id="rId1944" Type="http://schemas.openxmlformats.org/officeDocument/2006/relationships/hyperlink" Target="https://www.jrvdev.com/ROAR/VER1/ShowScenario.asp?ScenarioID=2375" TargetMode="External"/><Relationship Id="rId4350" Type="http://schemas.openxmlformats.org/officeDocument/2006/relationships/hyperlink" Target="https://www.jrvdev.com/ROAR/VER1/ShowScenario.asp?ScenarioID=2693" TargetMode="External"/><Relationship Id="rId5401" Type="http://schemas.openxmlformats.org/officeDocument/2006/relationships/hyperlink" Target="https://www.jrvdev.com/ROAR/VER1/ShowScenario.asp?ScenarioID=2208" TargetMode="External"/><Relationship Id="rId4003" Type="http://schemas.openxmlformats.org/officeDocument/2006/relationships/hyperlink" Target="https://www.jrvdev.com/ROAR/VER1/ShowScenario.asp?ScenarioID=1868" TargetMode="External"/><Relationship Id="rId6175" Type="http://schemas.openxmlformats.org/officeDocument/2006/relationships/hyperlink" Target="https://www.jrvdev.com/ROAR/VER1/ShowScenario.asp?ScenarioID=958" TargetMode="External"/><Relationship Id="rId3769" Type="http://schemas.openxmlformats.org/officeDocument/2006/relationships/hyperlink" Target="https://www.jrvdev.com/ROAR/VER1/ShowScenario.asp?ScenarioID=566" TargetMode="External"/><Relationship Id="rId5191" Type="http://schemas.openxmlformats.org/officeDocument/2006/relationships/hyperlink" Target="https://www.jrvdev.com/ROAR/VER1/ShowScenario.asp?ScenarioID=5292" TargetMode="External"/><Relationship Id="rId6242" Type="http://schemas.openxmlformats.org/officeDocument/2006/relationships/hyperlink" Target="https://www.jrvdev.com/ROAR/VER1/ShowScenario.asp?ScenarioID=2957" TargetMode="External"/><Relationship Id="rId2785" Type="http://schemas.openxmlformats.org/officeDocument/2006/relationships/hyperlink" Target="https://www.jrvdev.com/ROAR/VER1/ShowScenario.asp?ScenarioID=2697" TargetMode="External"/><Relationship Id="rId3836" Type="http://schemas.openxmlformats.org/officeDocument/2006/relationships/hyperlink" Target="https://www.jrvdev.com/ROAR/VER1/ShowScenario.asp?ScenarioID=4238" TargetMode="External"/><Relationship Id="rId757" Type="http://schemas.openxmlformats.org/officeDocument/2006/relationships/hyperlink" Target="https://www.jrvdev.com/ROAR/VER1/ShowScenario.asp?ScenarioID=337" TargetMode="External"/><Relationship Id="rId1387" Type="http://schemas.openxmlformats.org/officeDocument/2006/relationships/hyperlink" Target="https://www.jrvdev.com/ROAR/VER1/ShowScenario.asp?ScenarioID=3270" TargetMode="External"/><Relationship Id="rId2438" Type="http://schemas.openxmlformats.org/officeDocument/2006/relationships/hyperlink" Target="https://www.jrvdev.com/ROAR/VER1/ShowScenario.asp?ScenarioID=3643" TargetMode="External"/><Relationship Id="rId2852" Type="http://schemas.openxmlformats.org/officeDocument/2006/relationships/hyperlink" Target="https://www.jrvdev.com/ROAR/VER1/ShowScenario.asp?ScenarioID=4358" TargetMode="External"/><Relationship Id="rId3903" Type="http://schemas.openxmlformats.org/officeDocument/2006/relationships/hyperlink" Target="https://www.jrvdev.com/ROAR/VER1/ShowScenario.asp?ScenarioID=4771" TargetMode="External"/><Relationship Id="rId93" Type="http://schemas.openxmlformats.org/officeDocument/2006/relationships/hyperlink" Target="https://www.jrvdev.com/ROAR/VER1/ShowScenario.asp?ScenarioID=38" TargetMode="External"/><Relationship Id="rId824" Type="http://schemas.openxmlformats.org/officeDocument/2006/relationships/hyperlink" Target="https://www.jrvdev.com/ROAR/VER1/ShowScenario.asp?ScenarioID=1425" TargetMode="External"/><Relationship Id="rId1454" Type="http://schemas.openxmlformats.org/officeDocument/2006/relationships/hyperlink" Target="https://www.jrvdev.com/ROAR/VER1/ShowScenario.asp?ScenarioID=406" TargetMode="External"/><Relationship Id="rId2505" Type="http://schemas.openxmlformats.org/officeDocument/2006/relationships/hyperlink" Target="https://www.jrvdev.com/ROAR/VER1/ShowScenario.asp?ScenarioID=4949" TargetMode="External"/><Relationship Id="rId1107" Type="http://schemas.openxmlformats.org/officeDocument/2006/relationships/hyperlink" Target="https://www.jrvdev.com/ROAR/VER1/ShowScenario.asp?ScenarioID=3874" TargetMode="External"/><Relationship Id="rId1521" Type="http://schemas.openxmlformats.org/officeDocument/2006/relationships/hyperlink" Target="https://www.jrvdev.com/ROAR/VER1/ShowScenario.asp?ScenarioID=450" TargetMode="External"/><Relationship Id="rId4677" Type="http://schemas.openxmlformats.org/officeDocument/2006/relationships/hyperlink" Target="https://www.jrvdev.com/ROAR/VER1/ShowScenario.asp?ScenarioID=3909" TargetMode="External"/><Relationship Id="rId5728" Type="http://schemas.openxmlformats.org/officeDocument/2006/relationships/hyperlink" Target="https://www.jrvdev.com/ROAR/VER1/ShowScenario.asp?ScenarioID=1531" TargetMode="External"/><Relationship Id="rId3279" Type="http://schemas.openxmlformats.org/officeDocument/2006/relationships/hyperlink" Target="https://www.jrvdev.com/ROAR/VER1/ShowScenario.asp?ScenarioID=3996" TargetMode="External"/><Relationship Id="rId3693" Type="http://schemas.openxmlformats.org/officeDocument/2006/relationships/hyperlink" Target="https://www.jrvdev.com/ROAR/VER1/ShowScenario.asp?ScenarioID=2217" TargetMode="External"/><Relationship Id="rId2295" Type="http://schemas.openxmlformats.org/officeDocument/2006/relationships/hyperlink" Target="https://www.jrvdev.com/ROAR/VER1/ShowScenario.asp?ScenarioID=4293" TargetMode="External"/><Relationship Id="rId3346" Type="http://schemas.openxmlformats.org/officeDocument/2006/relationships/hyperlink" Target="https://www.jrvdev.com/ROAR/VER1/ShowScenario.asp?ScenarioID=1361" TargetMode="External"/><Relationship Id="rId4744" Type="http://schemas.openxmlformats.org/officeDocument/2006/relationships/hyperlink" Target="https://www.jrvdev.com/ROAR/VER1/ShowScenario.asp?ScenarioID=4080" TargetMode="External"/><Relationship Id="rId267" Type="http://schemas.openxmlformats.org/officeDocument/2006/relationships/hyperlink" Target="https://www.jrvdev.com/ROAR/VER1/ShowScenario.asp?ScenarioID=5825" TargetMode="External"/><Relationship Id="rId3760" Type="http://schemas.openxmlformats.org/officeDocument/2006/relationships/hyperlink" Target="https://www.jrvdev.com/ROAR/VER1/ShowScenario.asp?ScenarioID=5154" TargetMode="External"/><Relationship Id="rId4811" Type="http://schemas.openxmlformats.org/officeDocument/2006/relationships/hyperlink" Target="https://www.jrvdev.com/ROAR/VER1/ShowScenario.asp?ScenarioID=767" TargetMode="External"/><Relationship Id="rId681" Type="http://schemas.openxmlformats.org/officeDocument/2006/relationships/hyperlink" Target="https://www.jrvdev.com/ROAR/VER1/ShowScenario.asp?ScenarioID=1098" TargetMode="External"/><Relationship Id="rId2362" Type="http://schemas.openxmlformats.org/officeDocument/2006/relationships/hyperlink" Target="https://www.jrvdev.com/ROAR/VER1/ShowScenario.asp?ScenarioID=4994" TargetMode="External"/><Relationship Id="rId3413" Type="http://schemas.openxmlformats.org/officeDocument/2006/relationships/hyperlink" Target="https://www.jrvdev.com/ROAR/VER1/ShowScenario.asp?ScenarioID=1265" TargetMode="External"/><Relationship Id="rId334" Type="http://schemas.openxmlformats.org/officeDocument/2006/relationships/hyperlink" Target="https://www.jrvdev.com/ROAR/VER1/ShowScenario.asp?ScenarioID=6117" TargetMode="External"/><Relationship Id="rId2015" Type="http://schemas.openxmlformats.org/officeDocument/2006/relationships/hyperlink" Target="https://www.jrvdev.com/ROAR/VER1/ShowScenario.asp?ScenarioID=5925" TargetMode="External"/><Relationship Id="rId5585" Type="http://schemas.openxmlformats.org/officeDocument/2006/relationships/hyperlink" Target="https://www.jrvdev.com/ROAR/VER1/ShowScenario.asp?ScenarioID=1506" TargetMode="External"/><Relationship Id="rId401" Type="http://schemas.openxmlformats.org/officeDocument/2006/relationships/hyperlink" Target="https://www.jrvdev.com/ROAR/VER1/ShowScenario.asp?ScenarioID=2507" TargetMode="External"/><Relationship Id="rId1031" Type="http://schemas.openxmlformats.org/officeDocument/2006/relationships/hyperlink" Target="https://www.jrvdev.com/ROAR/VER1/ShowScenario.asp?ScenarioID=3401" TargetMode="External"/><Relationship Id="rId4187" Type="http://schemas.openxmlformats.org/officeDocument/2006/relationships/hyperlink" Target="https://www.jrvdev.com/ROAR/VER1/ShowScenario.asp?ScenarioID=2402" TargetMode="External"/><Relationship Id="rId5238" Type="http://schemas.openxmlformats.org/officeDocument/2006/relationships/hyperlink" Target="https://www.jrvdev.com/ROAR/VER1/ShowScenario.asp?ScenarioID=807" TargetMode="External"/><Relationship Id="rId5652" Type="http://schemas.openxmlformats.org/officeDocument/2006/relationships/hyperlink" Target="https://www.jrvdev.com/ROAR/VER1/ShowScenario.asp?ScenarioID=3530" TargetMode="External"/><Relationship Id="rId4254" Type="http://schemas.openxmlformats.org/officeDocument/2006/relationships/hyperlink" Target="https://www.jrvdev.com/ROAR/VER1/ShowScenario.asp?ScenarioID=607" TargetMode="External"/><Relationship Id="rId5305" Type="http://schemas.openxmlformats.org/officeDocument/2006/relationships/hyperlink" Target="https://www.jrvdev.com/ROAR/VER1/ShowScenario.asp?ScenarioID=833" TargetMode="External"/><Relationship Id="rId1848" Type="http://schemas.openxmlformats.org/officeDocument/2006/relationships/hyperlink" Target="https://www.jrvdev.com/ROAR/VER1/ShowScenario.asp?ScenarioID=3001" TargetMode="External"/><Relationship Id="rId3270" Type="http://schemas.openxmlformats.org/officeDocument/2006/relationships/hyperlink" Target="https://www.jrvdev.com/ROAR/VER1/ShowScenario.asp?ScenarioID=3605" TargetMode="External"/><Relationship Id="rId4321" Type="http://schemas.openxmlformats.org/officeDocument/2006/relationships/hyperlink" Target="https://www.jrvdev.com/ROAR/VER1/ShowScenario.asp?ScenarioID=5614" TargetMode="External"/><Relationship Id="rId191" Type="http://schemas.openxmlformats.org/officeDocument/2006/relationships/hyperlink" Target="https://www.jrvdev.com/ROAR/VER1/ShowScenario.asp?ScenarioID=6410" TargetMode="External"/><Relationship Id="rId1915" Type="http://schemas.openxmlformats.org/officeDocument/2006/relationships/hyperlink" Target="https://www.jrvdev.com/ROAR/VER1/ShowScenario.asp?ScenarioID=3172" TargetMode="External"/><Relationship Id="rId6079" Type="http://schemas.openxmlformats.org/officeDocument/2006/relationships/hyperlink" Target="https://www.jrvdev.com/ROAR/VER1/ShowScenario.asp?ScenarioID=4997" TargetMode="External"/><Relationship Id="rId5095" Type="http://schemas.openxmlformats.org/officeDocument/2006/relationships/hyperlink" Target="https://www.jrvdev.com/ROAR/VER1/ShowScenario.asp?ScenarioID=1545" TargetMode="External"/><Relationship Id="rId2689" Type="http://schemas.openxmlformats.org/officeDocument/2006/relationships/hyperlink" Target="https://www.jrvdev.com/ROAR/VER1/ShowScenario.asp?ScenarioID=6569" TargetMode="External"/><Relationship Id="rId6146" Type="http://schemas.openxmlformats.org/officeDocument/2006/relationships/hyperlink" Target="https://www.jrvdev.com/ROAR/VER1/ShowScenario.asp?ScenarioID=1837" TargetMode="External"/><Relationship Id="rId2756" Type="http://schemas.openxmlformats.org/officeDocument/2006/relationships/hyperlink" Target="https://www.jrvdev.com/ROAR/VER1/ShowScenario.asp?ScenarioID=5856" TargetMode="External"/><Relationship Id="rId3807" Type="http://schemas.openxmlformats.org/officeDocument/2006/relationships/hyperlink" Target="https://www.jrvdev.com/ROAR/VER1/ShowScenario.asp?ScenarioID=3515" TargetMode="External"/><Relationship Id="rId5162" Type="http://schemas.openxmlformats.org/officeDocument/2006/relationships/hyperlink" Target="https://www.jrvdev.com/ROAR/VER1/ShowScenario.asp?ScenarioID=4558" TargetMode="External"/><Relationship Id="rId6213" Type="http://schemas.openxmlformats.org/officeDocument/2006/relationships/hyperlink" Target="https://www.jrvdev.com/ROAR/VER1/ShowScenario.asp?ScenarioID=1599" TargetMode="External"/><Relationship Id="rId728" Type="http://schemas.openxmlformats.org/officeDocument/2006/relationships/hyperlink" Target="https://www.jrvdev.com/ROAR/VER1/ShowScenario.asp?ScenarioID=2384" TargetMode="External"/><Relationship Id="rId1358" Type="http://schemas.openxmlformats.org/officeDocument/2006/relationships/hyperlink" Target="https://www.jrvdev.com/ROAR/VER1/ShowScenario.asp?ScenarioID=4130" TargetMode="External"/><Relationship Id="rId1772" Type="http://schemas.openxmlformats.org/officeDocument/2006/relationships/hyperlink" Target="https://www.jrvdev.com/ROAR/VER1/ShowScenario.asp?ScenarioID=3726" TargetMode="External"/><Relationship Id="rId2409" Type="http://schemas.openxmlformats.org/officeDocument/2006/relationships/hyperlink" Target="https://www.jrvdev.com/ROAR/VER1/ShowScenario.asp?ScenarioID=3052" TargetMode="External"/><Relationship Id="rId5979" Type="http://schemas.openxmlformats.org/officeDocument/2006/relationships/hyperlink" Target="https://www.jrvdev.com/ROAR/VER1/ShowScenario.asp?ScenarioID=3461" TargetMode="External"/><Relationship Id="rId64" Type="http://schemas.openxmlformats.org/officeDocument/2006/relationships/hyperlink" Target="https://www.jrvdev.com/ROAR/VER1/ShowScenario.asp?ScenarioID=5356" TargetMode="External"/><Relationship Id="rId1425" Type="http://schemas.openxmlformats.org/officeDocument/2006/relationships/hyperlink" Target="https://www.jrvdev.com/ROAR/VER1/ShowScenario.asp?ScenarioID=379" TargetMode="External"/><Relationship Id="rId2823" Type="http://schemas.openxmlformats.org/officeDocument/2006/relationships/hyperlink" Target="https://www.jrvdev.com/ROAR/VER1/ShowScenario.asp?ScenarioID=2256" TargetMode="External"/><Relationship Id="rId4995" Type="http://schemas.openxmlformats.org/officeDocument/2006/relationships/hyperlink" Target="https://www.jrvdev.com/ROAR/VER1/ShowScenario.asp?ScenarioID=3985" TargetMode="External"/><Relationship Id="rId2199" Type="http://schemas.openxmlformats.org/officeDocument/2006/relationships/hyperlink" Target="https://www.jrvdev.com/ROAR/VER1/ShowScenario.asp?ScenarioID=3111" TargetMode="External"/><Relationship Id="rId3597" Type="http://schemas.openxmlformats.org/officeDocument/2006/relationships/hyperlink" Target="https://www.jrvdev.com/ROAR/VER1/ShowScenario.asp?ScenarioID=6124" TargetMode="External"/><Relationship Id="rId4648" Type="http://schemas.openxmlformats.org/officeDocument/2006/relationships/hyperlink" Target="https://www.jrvdev.com/ROAR/VER1/ShowScenario.asp?ScenarioID=1806" TargetMode="External"/><Relationship Id="rId6070" Type="http://schemas.openxmlformats.org/officeDocument/2006/relationships/hyperlink" Target="https://www.jrvdev.com/ROAR/VER1/ShowScenario.asp?ScenarioID=5277" TargetMode="External"/><Relationship Id="rId3664" Type="http://schemas.openxmlformats.org/officeDocument/2006/relationships/hyperlink" Target="https://www.jrvdev.com/ROAR/VER1/ShowScenario.asp?ScenarioID=1344" TargetMode="External"/><Relationship Id="rId4715" Type="http://schemas.openxmlformats.org/officeDocument/2006/relationships/hyperlink" Target="https://www.jrvdev.com/ROAR/VER1/ShowScenario.asp?ScenarioID=2160" TargetMode="External"/><Relationship Id="rId585" Type="http://schemas.openxmlformats.org/officeDocument/2006/relationships/hyperlink" Target="https://www.jrvdev.com/ROAR/VER1/ShowScenario.asp?ScenarioID=2976" TargetMode="External"/><Relationship Id="rId2266" Type="http://schemas.openxmlformats.org/officeDocument/2006/relationships/hyperlink" Target="https://www.jrvdev.com/ROAR/VER1/ShowScenario.asp?ScenarioID=555" TargetMode="External"/><Relationship Id="rId2680" Type="http://schemas.openxmlformats.org/officeDocument/2006/relationships/hyperlink" Target="https://www.jrvdev.com/ROAR/VER1/ShowScenario.asp?ScenarioID=6222" TargetMode="External"/><Relationship Id="rId3317" Type="http://schemas.openxmlformats.org/officeDocument/2006/relationships/hyperlink" Target="https://www.jrvdev.com/ROAR/VER1/ShowScenario.asp?ScenarioID=5564" TargetMode="External"/><Relationship Id="rId3731" Type="http://schemas.openxmlformats.org/officeDocument/2006/relationships/hyperlink" Target="https://www.jrvdev.com/ROAR/VER1/ShowScenario.asp?ScenarioID=4035" TargetMode="External"/><Relationship Id="rId238" Type="http://schemas.openxmlformats.org/officeDocument/2006/relationships/hyperlink" Target="https://www.jrvdev.com/ROAR/VER1/ShowScenario.asp?ScenarioID=3855" TargetMode="External"/><Relationship Id="rId652" Type="http://schemas.openxmlformats.org/officeDocument/2006/relationships/hyperlink" Target="https://www.jrvdev.com/ROAR/VER1/ShowScenario.asp?ScenarioID=5502" TargetMode="External"/><Relationship Id="rId1282" Type="http://schemas.openxmlformats.org/officeDocument/2006/relationships/hyperlink" Target="https://www.jrvdev.com/ROAR/VER1/ShowScenario.asp?ScenarioID=6548" TargetMode="External"/><Relationship Id="rId2333" Type="http://schemas.openxmlformats.org/officeDocument/2006/relationships/hyperlink" Target="https://www.jrvdev.com/ROAR/VER1/ShowScenario.asp?ScenarioID=6357" TargetMode="External"/><Relationship Id="rId5489" Type="http://schemas.openxmlformats.org/officeDocument/2006/relationships/hyperlink" Target="https://www.jrvdev.com/ROAR/VER1/ShowScenario.asp?ScenarioID=4315" TargetMode="External"/><Relationship Id="rId305" Type="http://schemas.openxmlformats.org/officeDocument/2006/relationships/hyperlink" Target="https://www.jrvdev.com/ROAR/VER1/ShowScenario.asp?ScenarioID=100" TargetMode="External"/><Relationship Id="rId2400" Type="http://schemas.openxmlformats.org/officeDocument/2006/relationships/hyperlink" Target="https://www.jrvdev.com/ROAR/VER1/ShowScenario.asp?ScenarioID=2822" TargetMode="External"/><Relationship Id="rId5556" Type="http://schemas.openxmlformats.org/officeDocument/2006/relationships/hyperlink" Target="https://www.jrvdev.com/ROAR/VER1/ShowScenario.asp?ScenarioID=5363" TargetMode="External"/><Relationship Id="rId1002" Type="http://schemas.openxmlformats.org/officeDocument/2006/relationships/hyperlink" Target="https://www.jrvdev.com/ROAR/VER1/ShowScenario.asp?ScenarioID=5213" TargetMode="External"/><Relationship Id="rId4158" Type="http://schemas.openxmlformats.org/officeDocument/2006/relationships/hyperlink" Target="https://www.jrvdev.com/ROAR/VER1/ShowScenario.asp?ScenarioID=5707" TargetMode="External"/><Relationship Id="rId5209" Type="http://schemas.openxmlformats.org/officeDocument/2006/relationships/hyperlink" Target="https://www.jrvdev.com/ROAR/VER1/ShowScenario.asp?ScenarioID=1331" TargetMode="External"/><Relationship Id="rId5970" Type="http://schemas.openxmlformats.org/officeDocument/2006/relationships/hyperlink" Target="https://www.jrvdev.com/ROAR/VER1/ShowScenario.asp?ScenarioID=3010" TargetMode="External"/><Relationship Id="rId3174" Type="http://schemas.openxmlformats.org/officeDocument/2006/relationships/hyperlink" Target="https://www.jrvdev.com/ROAR/VER1/ShowScenario.asp?ScenarioID=3922" TargetMode="External"/><Relationship Id="rId4572" Type="http://schemas.openxmlformats.org/officeDocument/2006/relationships/hyperlink" Target="https://www.jrvdev.com/ROAR/VER1/ShowScenario.asp?ScenarioID=6445" TargetMode="External"/><Relationship Id="rId5623" Type="http://schemas.openxmlformats.org/officeDocument/2006/relationships/hyperlink" Target="https://www.jrvdev.com/ROAR/VER1/ShowScenario.asp?ScenarioID=1876" TargetMode="External"/><Relationship Id="rId1819" Type="http://schemas.openxmlformats.org/officeDocument/2006/relationships/hyperlink" Target="https://www.jrvdev.com/ROAR/VER1/ShowScenario.asp?ScenarioID=477" TargetMode="External"/><Relationship Id="rId4225" Type="http://schemas.openxmlformats.org/officeDocument/2006/relationships/hyperlink" Target="https://www.jrvdev.com/ROAR/VER1/ShowScenario.asp?ScenarioID=4623" TargetMode="External"/><Relationship Id="rId2190" Type="http://schemas.openxmlformats.org/officeDocument/2006/relationships/hyperlink" Target="https://www.jrvdev.com/ROAR/VER1/ShowScenario.asp?ScenarioID=2336" TargetMode="External"/><Relationship Id="rId3241" Type="http://schemas.openxmlformats.org/officeDocument/2006/relationships/hyperlink" Target="https://www.jrvdev.com/ROAR/VER1/ShowScenario.asp?ScenarioID=3021" TargetMode="External"/><Relationship Id="rId162" Type="http://schemas.openxmlformats.org/officeDocument/2006/relationships/hyperlink" Target="https://www.jrvdev.com/ROAR/VER1/ShowScenario.asp?ScenarioID=4725" TargetMode="External"/><Relationship Id="rId979" Type="http://schemas.openxmlformats.org/officeDocument/2006/relationships/hyperlink" Target="https://www.jrvdev.com/ROAR/VER1/ShowScenario.asp?ScenarioID=5217" TargetMode="External"/><Relationship Id="rId5066" Type="http://schemas.openxmlformats.org/officeDocument/2006/relationships/hyperlink" Target="https://www.jrvdev.com/ROAR/VER1/ShowScenario.asp?ScenarioID=5790" TargetMode="External"/><Relationship Id="rId5480" Type="http://schemas.openxmlformats.org/officeDocument/2006/relationships/hyperlink" Target="https://www.jrvdev.com/ROAR/VER1/ShowScenario.asp?ScenarioID=4026" TargetMode="External"/><Relationship Id="rId6117" Type="http://schemas.openxmlformats.org/officeDocument/2006/relationships/hyperlink" Target="https://www.jrvdev.com/ROAR/VER1/ShowScenario.asp?ScenarioID=5469" TargetMode="External"/><Relationship Id="rId4082" Type="http://schemas.openxmlformats.org/officeDocument/2006/relationships/hyperlink" Target="https://www.jrvdev.com/ROAR/VER1/ShowScenario.asp?ScenarioID=2101" TargetMode="External"/><Relationship Id="rId5133" Type="http://schemas.openxmlformats.org/officeDocument/2006/relationships/hyperlink" Target="https://www.jrvdev.com/ROAR/VER1/ShowScenario.asp?ScenarioID=2867" TargetMode="External"/><Relationship Id="rId1676" Type="http://schemas.openxmlformats.org/officeDocument/2006/relationships/hyperlink" Target="https://www.jrvdev.com/ROAR/VER1/ShowScenario.asp?ScenarioID=3821" TargetMode="External"/><Relationship Id="rId2727" Type="http://schemas.openxmlformats.org/officeDocument/2006/relationships/hyperlink" Target="https://www.jrvdev.com/ROAR/VER1/ShowScenario.asp?ScenarioID=1160" TargetMode="External"/><Relationship Id="rId1329" Type="http://schemas.openxmlformats.org/officeDocument/2006/relationships/hyperlink" Target="https://www.jrvdev.com/ROAR/VER1/ShowScenario.asp?ScenarioID=3967" TargetMode="External"/><Relationship Id="rId1743" Type="http://schemas.openxmlformats.org/officeDocument/2006/relationships/hyperlink" Target="https://www.jrvdev.com/ROAR/VER1/ShowScenario.asp?ScenarioID=6498" TargetMode="External"/><Relationship Id="rId4899" Type="http://schemas.openxmlformats.org/officeDocument/2006/relationships/hyperlink" Target="https://www.jrvdev.com/ROAR/VER1/ShowScenario.asp?ScenarioID=2578" TargetMode="External"/><Relationship Id="rId5200" Type="http://schemas.openxmlformats.org/officeDocument/2006/relationships/hyperlink" Target="https://www.jrvdev.com/ROAR/VER1/ShowScenario.asp?ScenarioID=5301" TargetMode="External"/><Relationship Id="rId35" Type="http://schemas.openxmlformats.org/officeDocument/2006/relationships/hyperlink" Target="https://www.jrvdev.com/ROAR/VER1/ShowScenario.asp?ScenarioID=21" TargetMode="External"/><Relationship Id="rId1810" Type="http://schemas.openxmlformats.org/officeDocument/2006/relationships/hyperlink" Target="https://www.jrvdev.com/ROAR/VER1/ShowScenario.asp?ScenarioID=468" TargetMode="External"/><Relationship Id="rId4966" Type="http://schemas.openxmlformats.org/officeDocument/2006/relationships/hyperlink" Target="https://www.jrvdev.com/ROAR/VER1/ShowScenario.asp?ScenarioID=3044" TargetMode="External"/><Relationship Id="rId3568" Type="http://schemas.openxmlformats.org/officeDocument/2006/relationships/hyperlink" Target="https://www.jrvdev.com/ROAR/VER1/ShowScenario.asp?ScenarioID=6206" TargetMode="External"/><Relationship Id="rId3982" Type="http://schemas.openxmlformats.org/officeDocument/2006/relationships/hyperlink" Target="https://www.jrvdev.com/ROAR/VER1/ShowScenario.asp?ScenarioID=1608" TargetMode="External"/><Relationship Id="rId4619" Type="http://schemas.openxmlformats.org/officeDocument/2006/relationships/hyperlink" Target="https://www.jrvdev.com/ROAR/VER1/ShowScenario.asp?ScenarioID=3546" TargetMode="External"/><Relationship Id="rId489" Type="http://schemas.openxmlformats.org/officeDocument/2006/relationships/hyperlink" Target="https://www.jrvdev.com/ROAR/VER1/ShowScenario.asp?ScenarioID=275" TargetMode="External"/><Relationship Id="rId2584" Type="http://schemas.openxmlformats.org/officeDocument/2006/relationships/hyperlink" Target="https://www.jrvdev.com/ROAR/VER1/ShowScenario.asp?ScenarioID=2696" TargetMode="External"/><Relationship Id="rId3635" Type="http://schemas.openxmlformats.org/officeDocument/2006/relationships/hyperlink" Target="https://www.jrvdev.com/ROAR/VER1/ShowScenario.asp?ScenarioID=5011" TargetMode="External"/><Relationship Id="rId6041" Type="http://schemas.openxmlformats.org/officeDocument/2006/relationships/hyperlink" Target="https://www.jrvdev.com/ROAR/VER1/ShowScenario.asp?ScenarioID=1501" TargetMode="External"/><Relationship Id="rId556" Type="http://schemas.openxmlformats.org/officeDocument/2006/relationships/hyperlink" Target="https://www.jrvdev.com/ROAR/VER1/ShowScenario.asp?ScenarioID=153" TargetMode="External"/><Relationship Id="rId1186" Type="http://schemas.openxmlformats.org/officeDocument/2006/relationships/hyperlink" Target="https://www.jrvdev.com/ROAR/VER1/ShowScenario.asp?ScenarioID=3868" TargetMode="External"/><Relationship Id="rId2237" Type="http://schemas.openxmlformats.org/officeDocument/2006/relationships/hyperlink" Target="https://www.jrvdev.com/ROAR/VER1/ShowScenario.asp?ScenarioID=2346" TargetMode="External"/><Relationship Id="rId209" Type="http://schemas.openxmlformats.org/officeDocument/2006/relationships/hyperlink" Target="https://www.jrvdev.com/ROAR/VER1/ShowScenario.asp?ScenarioID=6426" TargetMode="External"/><Relationship Id="rId970" Type="http://schemas.openxmlformats.org/officeDocument/2006/relationships/hyperlink" Target="https://www.jrvdev.com/ROAR/VER1/ShowScenario.asp?ScenarioID=5224" TargetMode="External"/><Relationship Id="rId1253" Type="http://schemas.openxmlformats.org/officeDocument/2006/relationships/hyperlink" Target="https://www.jrvdev.com/ROAR/VER1/ShowScenario.asp?ScenarioID=5549" TargetMode="External"/><Relationship Id="rId2651" Type="http://schemas.openxmlformats.org/officeDocument/2006/relationships/hyperlink" Target="https://www.jrvdev.com/ROAR/VER1/ShowScenario.asp?ScenarioID=5050" TargetMode="External"/><Relationship Id="rId3702" Type="http://schemas.openxmlformats.org/officeDocument/2006/relationships/hyperlink" Target="https://www.jrvdev.com/ROAR/VER1/ShowScenario.asp?ScenarioID=2563" TargetMode="External"/><Relationship Id="rId623" Type="http://schemas.openxmlformats.org/officeDocument/2006/relationships/hyperlink" Target="https://www.jrvdev.com/ROAR/VER1/ShowScenario.asp?ScenarioID=180" TargetMode="External"/><Relationship Id="rId2304" Type="http://schemas.openxmlformats.org/officeDocument/2006/relationships/hyperlink" Target="https://www.jrvdev.com/ROAR/VER1/ShowScenario.asp?ScenarioID=5799" TargetMode="External"/><Relationship Id="rId5874" Type="http://schemas.openxmlformats.org/officeDocument/2006/relationships/hyperlink" Target="https://www.jrvdev.com/ROAR/VER1/ShowScenario.asp?ScenarioID=914" TargetMode="External"/><Relationship Id="rId1320" Type="http://schemas.openxmlformats.org/officeDocument/2006/relationships/hyperlink" Target="https://www.jrvdev.com/ROAR/VER1/ShowScenario.asp?ScenarioID=3958" TargetMode="External"/><Relationship Id="rId4476" Type="http://schemas.openxmlformats.org/officeDocument/2006/relationships/hyperlink" Target="https://www.jrvdev.com/ROAR/VER1/ShowScenario.asp?ScenarioID=722" TargetMode="External"/><Relationship Id="rId4890" Type="http://schemas.openxmlformats.org/officeDocument/2006/relationships/hyperlink" Target="https://www.jrvdev.com/ROAR/VER1/ShowScenario.asp?ScenarioID=3899" TargetMode="External"/><Relationship Id="rId5527" Type="http://schemas.openxmlformats.org/officeDocument/2006/relationships/hyperlink" Target="https://www.jrvdev.com/ROAR/VER1/ShowScenario.asp?ScenarioID=4930" TargetMode="External"/><Relationship Id="rId5941" Type="http://schemas.openxmlformats.org/officeDocument/2006/relationships/hyperlink" Target="https://www.jrvdev.com/ROAR/VER1/ShowScenario.asp?ScenarioID=1033" TargetMode="External"/><Relationship Id="rId3078" Type="http://schemas.openxmlformats.org/officeDocument/2006/relationships/hyperlink" Target="https://www.jrvdev.com/ROAR/VER1/ShowScenario.asp?ScenarioID=4586" TargetMode="External"/><Relationship Id="rId3492" Type="http://schemas.openxmlformats.org/officeDocument/2006/relationships/hyperlink" Target="https://www.jrvdev.com/ROAR/VER1/ShowScenario.asp?ScenarioID=2304" TargetMode="External"/><Relationship Id="rId4129" Type="http://schemas.openxmlformats.org/officeDocument/2006/relationships/hyperlink" Target="https://www.jrvdev.com/ROAR/VER1/ShowScenario.asp?ScenarioID=4391" TargetMode="External"/><Relationship Id="rId4543" Type="http://schemas.openxmlformats.org/officeDocument/2006/relationships/hyperlink" Target="https://www.jrvdev.com/ROAR/VER1/ShowScenario.asp?ScenarioID=2042" TargetMode="External"/><Relationship Id="rId2094" Type="http://schemas.openxmlformats.org/officeDocument/2006/relationships/hyperlink" Target="https://www.jrvdev.com/ROAR/VER1/ShowScenario.asp?ScenarioID=1051" TargetMode="External"/><Relationship Id="rId3145" Type="http://schemas.openxmlformats.org/officeDocument/2006/relationships/hyperlink" Target="https://www.jrvdev.com/ROAR/VER1/ShowScenario.asp?ScenarioID=2989" TargetMode="External"/><Relationship Id="rId4610" Type="http://schemas.openxmlformats.org/officeDocument/2006/relationships/hyperlink" Target="https://www.jrvdev.com/ROAR/VER1/ShowScenario.asp?ScenarioID=3497" TargetMode="External"/><Relationship Id="rId480" Type="http://schemas.openxmlformats.org/officeDocument/2006/relationships/hyperlink" Target="https://www.jrvdev.com/ROAR/VER1/ShowScenario.asp?ScenarioID=266" TargetMode="External"/><Relationship Id="rId2161" Type="http://schemas.openxmlformats.org/officeDocument/2006/relationships/hyperlink" Target="https://www.jrvdev.com/ROAR/VER1/ShowScenario.asp?ScenarioID=1563" TargetMode="External"/><Relationship Id="rId3212" Type="http://schemas.openxmlformats.org/officeDocument/2006/relationships/hyperlink" Target="https://www.jrvdev.com/ROAR/VER1/ShowScenario.asp?ScenarioID=5526" TargetMode="External"/><Relationship Id="rId133" Type="http://schemas.openxmlformats.org/officeDocument/2006/relationships/hyperlink" Target="https://www.jrvdev.com/ROAR/VER1/ShowScenario.asp?ScenarioID=4712" TargetMode="External"/><Relationship Id="rId5384" Type="http://schemas.openxmlformats.org/officeDocument/2006/relationships/hyperlink" Target="https://www.jrvdev.com/ROAR/VER1/ShowScenario.asp?ScenarioID=2023" TargetMode="External"/><Relationship Id="rId200" Type="http://schemas.openxmlformats.org/officeDocument/2006/relationships/hyperlink" Target="https://www.jrvdev.com/ROAR/VER1/ShowScenario.asp?ScenarioID=6417" TargetMode="External"/><Relationship Id="rId2978" Type="http://schemas.openxmlformats.org/officeDocument/2006/relationships/hyperlink" Target="https://www.jrvdev.com/ROAR/VER1/ShowScenario.asp?ScenarioID=1132" TargetMode="External"/><Relationship Id="rId5037" Type="http://schemas.openxmlformats.org/officeDocument/2006/relationships/hyperlink" Target="https://www.jrvdev.com/ROAR/VER1/ShowScenario.asp?ScenarioID=5132" TargetMode="External"/><Relationship Id="rId1994" Type="http://schemas.openxmlformats.org/officeDocument/2006/relationships/hyperlink" Target="https://www.jrvdev.com/ROAR/VER1/ShowScenario.asp?ScenarioID=481" TargetMode="External"/><Relationship Id="rId5451" Type="http://schemas.openxmlformats.org/officeDocument/2006/relationships/hyperlink" Target="https://www.jrvdev.com/ROAR/VER1/ShowScenario.asp?ScenarioID=3039" TargetMode="External"/><Relationship Id="rId1647" Type="http://schemas.openxmlformats.org/officeDocument/2006/relationships/hyperlink" Target="https://www.jrvdev.com/ROAR/VER1/ShowScenario.asp?ScenarioID=1094" TargetMode="External"/><Relationship Id="rId4053" Type="http://schemas.openxmlformats.org/officeDocument/2006/relationships/hyperlink" Target="https://www.jrvdev.com/ROAR/VER1/ShowScenario.asp?ScenarioID=3581" TargetMode="External"/><Relationship Id="rId5104" Type="http://schemas.openxmlformats.org/officeDocument/2006/relationships/hyperlink" Target="https://www.jrvdev.com/ROAR/VER1/ShowScenario.asp?ScenarioID=2409" TargetMode="External"/><Relationship Id="rId1714" Type="http://schemas.openxmlformats.org/officeDocument/2006/relationships/hyperlink" Target="https://www.jrvdev.com/ROAR/VER1/ShowScenario.asp?ScenarioID=3534" TargetMode="External"/><Relationship Id="rId4120" Type="http://schemas.openxmlformats.org/officeDocument/2006/relationships/hyperlink" Target="https://www.jrvdev.com/ROAR/VER1/ShowScenario.asp?ScenarioID=4192" TargetMode="External"/><Relationship Id="rId6292" Type="http://schemas.openxmlformats.org/officeDocument/2006/relationships/hyperlink" Target="https://www.jrvdev.com/ROAR/VER1/ShowScenario.asp?ScenarioID=6609" TargetMode="External"/><Relationship Id="rId2488" Type="http://schemas.openxmlformats.org/officeDocument/2006/relationships/hyperlink" Target="https://www.jrvdev.com/ROAR/VER1/ShowScenario.asp?ScenarioID=4508" TargetMode="External"/><Relationship Id="rId3886" Type="http://schemas.openxmlformats.org/officeDocument/2006/relationships/hyperlink" Target="https://www.jrvdev.com/ROAR/VER1/ShowScenario.asp?ScenarioID=1908" TargetMode="External"/><Relationship Id="rId4937" Type="http://schemas.openxmlformats.org/officeDocument/2006/relationships/hyperlink" Target="https://www.jrvdev.com/ROAR/VER1/ShowScenario.asp?ScenarioID=6266" TargetMode="External"/><Relationship Id="rId3539" Type="http://schemas.openxmlformats.org/officeDocument/2006/relationships/hyperlink" Target="https://www.jrvdev.com/ROAR/VER1/ShowScenario.asp?ScenarioID=6083" TargetMode="External"/><Relationship Id="rId3953" Type="http://schemas.openxmlformats.org/officeDocument/2006/relationships/hyperlink" Target="https://www.jrvdev.com/ROAR/VER1/ShowScenario.asp?ScenarioID=591" TargetMode="External"/><Relationship Id="rId6012" Type="http://schemas.openxmlformats.org/officeDocument/2006/relationships/hyperlink" Target="https://www.jrvdev.com/ROAR/VER1/ShowScenario.asp?ScenarioID=1543" TargetMode="External"/><Relationship Id="rId874" Type="http://schemas.openxmlformats.org/officeDocument/2006/relationships/hyperlink" Target="https://www.jrvdev.com/ROAR/VER1/ShowScenario.asp?ScenarioID=2067" TargetMode="External"/><Relationship Id="rId2555" Type="http://schemas.openxmlformats.org/officeDocument/2006/relationships/hyperlink" Target="https://www.jrvdev.com/ROAR/VER1/ShowScenario.asp?ScenarioID=1678" TargetMode="External"/><Relationship Id="rId3606" Type="http://schemas.openxmlformats.org/officeDocument/2006/relationships/hyperlink" Target="https://www.jrvdev.com/ROAR/VER1/ShowScenario.asp?ScenarioID=6132" TargetMode="External"/><Relationship Id="rId527" Type="http://schemas.openxmlformats.org/officeDocument/2006/relationships/hyperlink" Target="https://www.jrvdev.com/ROAR/VER1/ShowScenario.asp?ScenarioID=313" TargetMode="External"/><Relationship Id="rId941" Type="http://schemas.openxmlformats.org/officeDocument/2006/relationships/hyperlink" Target="https://www.jrvdev.com/ROAR/VER1/ShowScenario.asp?ScenarioID=4160" TargetMode="External"/><Relationship Id="rId1157" Type="http://schemas.openxmlformats.org/officeDocument/2006/relationships/hyperlink" Target="https://www.jrvdev.com/ROAR/VER1/ShowScenario.asp?ScenarioID=3250" TargetMode="External"/><Relationship Id="rId1571" Type="http://schemas.openxmlformats.org/officeDocument/2006/relationships/hyperlink" Target="https://www.jrvdev.com/ROAR/VER1/ShowScenario.asp?ScenarioID=3448" TargetMode="External"/><Relationship Id="rId2208" Type="http://schemas.openxmlformats.org/officeDocument/2006/relationships/hyperlink" Target="https://www.jrvdev.com/ROAR/VER1/ShowScenario.asp?ScenarioID=3068" TargetMode="External"/><Relationship Id="rId2622" Type="http://schemas.openxmlformats.org/officeDocument/2006/relationships/hyperlink" Target="https://www.jrvdev.com/ROAR/VER1/ShowScenario.asp?ScenarioID=4264" TargetMode="External"/><Relationship Id="rId5778" Type="http://schemas.openxmlformats.org/officeDocument/2006/relationships/hyperlink" Target="https://www.jrvdev.com/ROAR/VER1/ShowScenario.asp?ScenarioID=3626" TargetMode="External"/><Relationship Id="rId1224" Type="http://schemas.openxmlformats.org/officeDocument/2006/relationships/hyperlink" Target="https://www.jrvdev.com/ROAR/VER1/ShowScenario.asp?ScenarioID=4981" TargetMode="External"/><Relationship Id="rId4794" Type="http://schemas.openxmlformats.org/officeDocument/2006/relationships/hyperlink" Target="https://www.jrvdev.com/ROAR/VER1/ShowScenario.asp?ScenarioID=4790" TargetMode="External"/><Relationship Id="rId5845" Type="http://schemas.openxmlformats.org/officeDocument/2006/relationships/hyperlink" Target="https://www.jrvdev.com/ROAR/VER1/ShowScenario.asp?ScenarioID=885" TargetMode="External"/><Relationship Id="rId3396" Type="http://schemas.openxmlformats.org/officeDocument/2006/relationships/hyperlink" Target="https://www.jrvdev.com/ROAR/VER1/ShowScenario.asp?ScenarioID=1476" TargetMode="External"/><Relationship Id="rId4447" Type="http://schemas.openxmlformats.org/officeDocument/2006/relationships/hyperlink" Target="https://www.jrvdev.com/ROAR/VER1/ShowScenario.asp?ScenarioID=688" TargetMode="External"/><Relationship Id="rId3049" Type="http://schemas.openxmlformats.org/officeDocument/2006/relationships/hyperlink" Target="https://www.jrvdev.com/ROAR/VER1/ShowScenario.asp?ScenarioID=3157" TargetMode="External"/><Relationship Id="rId3463" Type="http://schemas.openxmlformats.org/officeDocument/2006/relationships/hyperlink" Target="https://www.jrvdev.com/ROAR/VER1/ShowScenario.asp?ScenarioID=6307" TargetMode="External"/><Relationship Id="rId4861" Type="http://schemas.openxmlformats.org/officeDocument/2006/relationships/hyperlink" Target="https://www.jrvdev.com/ROAR/VER1/ShowScenario.asp?ScenarioID=5175" TargetMode="External"/><Relationship Id="rId5912" Type="http://schemas.openxmlformats.org/officeDocument/2006/relationships/hyperlink" Target="https://www.jrvdev.com/ROAR/VER1/ShowScenario.asp?ScenarioID=935" TargetMode="External"/><Relationship Id="rId384" Type="http://schemas.openxmlformats.org/officeDocument/2006/relationships/hyperlink" Target="https://www.jrvdev.com/ROAR/VER1/ShowScenario.asp?ScenarioID=1381" TargetMode="External"/><Relationship Id="rId2065" Type="http://schemas.openxmlformats.org/officeDocument/2006/relationships/hyperlink" Target="https://www.jrvdev.com/ROAR/VER1/ShowScenario.asp?ScenarioID=521" TargetMode="External"/><Relationship Id="rId3116" Type="http://schemas.openxmlformats.org/officeDocument/2006/relationships/hyperlink" Target="https://www.jrvdev.com/ROAR/VER1/ShowScenario.asp?ScenarioID=5899" TargetMode="External"/><Relationship Id="rId4514" Type="http://schemas.openxmlformats.org/officeDocument/2006/relationships/hyperlink" Target="https://www.jrvdev.com/ROAR/VER1/ShowScenario.asp?ScenarioID=1953" TargetMode="External"/><Relationship Id="rId1081" Type="http://schemas.openxmlformats.org/officeDocument/2006/relationships/hyperlink" Target="https://www.jrvdev.com/ROAR/VER1/ShowScenario.asp?ScenarioID=4191" TargetMode="External"/><Relationship Id="rId3530" Type="http://schemas.openxmlformats.org/officeDocument/2006/relationships/hyperlink" Target="https://www.jrvdev.com/ROAR/VER1/ShowScenario.asp?ScenarioID=6074" TargetMode="External"/><Relationship Id="rId451" Type="http://schemas.openxmlformats.org/officeDocument/2006/relationships/hyperlink" Target="https://www.jrvdev.com/ROAR/VER1/ShowScenario.asp?ScenarioID=237" TargetMode="External"/><Relationship Id="rId2132" Type="http://schemas.openxmlformats.org/officeDocument/2006/relationships/hyperlink" Target="https://www.jrvdev.com/ROAR/VER1/ShowScenario.asp?ScenarioID=1628" TargetMode="External"/><Relationship Id="rId5288" Type="http://schemas.openxmlformats.org/officeDocument/2006/relationships/hyperlink" Target="https://www.jrvdev.com/ROAR/VER1/ShowScenario.asp?ScenarioID=822" TargetMode="External"/><Relationship Id="rId104" Type="http://schemas.openxmlformats.org/officeDocument/2006/relationships/hyperlink" Target="https://www.jrvdev.com/ROAR/VER1/ShowScenario.asp?ScenarioID=49" TargetMode="External"/><Relationship Id="rId1898" Type="http://schemas.openxmlformats.org/officeDocument/2006/relationships/hyperlink" Target="https://www.jrvdev.com/ROAR/VER1/ShowScenario.asp?ScenarioID=2933" TargetMode="External"/><Relationship Id="rId2949" Type="http://schemas.openxmlformats.org/officeDocument/2006/relationships/hyperlink" Target="https://www.jrvdev.com/ROAR/VER1/ShowScenario.asp?ScenarioID=5633" TargetMode="External"/><Relationship Id="rId5355" Type="http://schemas.openxmlformats.org/officeDocument/2006/relationships/hyperlink" Target="https://www.jrvdev.com/ROAR/VER1/ShowScenario.asp?ScenarioID=1447" TargetMode="External"/><Relationship Id="rId4371" Type="http://schemas.openxmlformats.org/officeDocument/2006/relationships/hyperlink" Target="https://www.jrvdev.com/ROAR/VER1/ShowScenario.asp?ScenarioID=5045" TargetMode="External"/><Relationship Id="rId5008" Type="http://schemas.openxmlformats.org/officeDocument/2006/relationships/hyperlink" Target="https://www.jrvdev.com/ROAR/VER1/ShowScenario.asp?ScenarioID=4333" TargetMode="External"/><Relationship Id="rId5422" Type="http://schemas.openxmlformats.org/officeDocument/2006/relationships/hyperlink" Target="https://www.jrvdev.com/ROAR/VER1/ShowScenario.asp?ScenarioID=2621" TargetMode="External"/><Relationship Id="rId1965" Type="http://schemas.openxmlformats.org/officeDocument/2006/relationships/hyperlink" Target="https://www.jrvdev.com/ROAR/VER1/ShowScenario.asp?ScenarioID=4812" TargetMode="External"/><Relationship Id="rId4024" Type="http://schemas.openxmlformats.org/officeDocument/2006/relationships/hyperlink" Target="https://www.jrvdev.com/ROAR/VER1/ShowScenario.asp?ScenarioID=6004" TargetMode="External"/><Relationship Id="rId1618" Type="http://schemas.openxmlformats.org/officeDocument/2006/relationships/hyperlink" Target="https://www.jrvdev.com/ROAR/VER1/ShowScenario.asp?ScenarioID=6433" TargetMode="External"/><Relationship Id="rId3040" Type="http://schemas.openxmlformats.org/officeDocument/2006/relationships/hyperlink" Target="https://www.jrvdev.com/ROAR/VER1/ShowScenario.asp?ScenarioID=2907" TargetMode="External"/><Relationship Id="rId6196" Type="http://schemas.openxmlformats.org/officeDocument/2006/relationships/hyperlink" Target="https://www.jrvdev.com/ROAR/VER1/ShowScenario.asp?ScenarioID=5534" TargetMode="External"/><Relationship Id="rId3857" Type="http://schemas.openxmlformats.org/officeDocument/2006/relationships/hyperlink" Target="https://www.jrvdev.com/ROAR/VER1/ShowScenario.asp?ScenarioID=1013" TargetMode="External"/><Relationship Id="rId4908" Type="http://schemas.openxmlformats.org/officeDocument/2006/relationships/hyperlink" Target="https://www.jrvdev.com/ROAR/VER1/ShowScenario.asp?ScenarioID=1400" TargetMode="External"/><Relationship Id="rId6263" Type="http://schemas.openxmlformats.org/officeDocument/2006/relationships/hyperlink" Target="https://www.jrvdev.com/ROAR/VER1/ShowScenario.asp?ScenarioID=5391" TargetMode="External"/><Relationship Id="rId778" Type="http://schemas.openxmlformats.org/officeDocument/2006/relationships/hyperlink" Target="https://www.jrvdev.com/ROAR/VER1/ShowScenario.asp?ScenarioID=5760" TargetMode="External"/><Relationship Id="rId2459" Type="http://schemas.openxmlformats.org/officeDocument/2006/relationships/hyperlink" Target="https://www.jrvdev.com/ROAR/VER1/ShowScenario.asp?ScenarioID=4015" TargetMode="External"/><Relationship Id="rId2873" Type="http://schemas.openxmlformats.org/officeDocument/2006/relationships/hyperlink" Target="https://www.jrvdev.com/ROAR/VER1/ShowScenario.asp?ScenarioID=6284" TargetMode="External"/><Relationship Id="rId3924" Type="http://schemas.openxmlformats.org/officeDocument/2006/relationships/hyperlink" Target="https://www.jrvdev.com/ROAR/VER1/ShowScenario.asp?ScenarioID=3356" TargetMode="External"/><Relationship Id="rId845" Type="http://schemas.openxmlformats.org/officeDocument/2006/relationships/hyperlink" Target="https://www.jrvdev.com/ROAR/VER1/ShowScenario.asp?ScenarioID=1712" TargetMode="External"/><Relationship Id="rId1475" Type="http://schemas.openxmlformats.org/officeDocument/2006/relationships/hyperlink" Target="https://www.jrvdev.com/ROAR/VER1/ShowScenario.asp?ScenarioID=424" TargetMode="External"/><Relationship Id="rId2526" Type="http://schemas.openxmlformats.org/officeDocument/2006/relationships/hyperlink" Target="https://www.jrvdev.com/ROAR/VER1/ShowScenario.asp?ScenarioID=1965" TargetMode="External"/><Relationship Id="rId1128" Type="http://schemas.openxmlformats.org/officeDocument/2006/relationships/hyperlink" Target="https://www.jrvdev.com/ROAR/VER1/ShowScenario.asp?ScenarioID=345" TargetMode="External"/><Relationship Id="rId1542" Type="http://schemas.openxmlformats.org/officeDocument/2006/relationships/hyperlink" Target="https://www.jrvdev.com/ROAR/VER1/ShowScenario.asp?ScenarioID=2785" TargetMode="External"/><Relationship Id="rId2940" Type="http://schemas.openxmlformats.org/officeDocument/2006/relationships/hyperlink" Target="https://www.jrvdev.com/ROAR/VER1/ShowScenario.asp?ScenarioID=6261" TargetMode="External"/><Relationship Id="rId4698" Type="http://schemas.openxmlformats.org/officeDocument/2006/relationships/hyperlink" Target="https://www.jrvdev.com/ROAR/VER1/ShowScenario.asp?ScenarioID=4902" TargetMode="External"/><Relationship Id="rId5749" Type="http://schemas.openxmlformats.org/officeDocument/2006/relationships/hyperlink" Target="https://www.jrvdev.com/ROAR/VER1/ShowScenario.asp?ScenarioID=1299" TargetMode="External"/><Relationship Id="rId912" Type="http://schemas.openxmlformats.org/officeDocument/2006/relationships/hyperlink" Target="https://www.jrvdev.com/ROAR/VER1/ShowScenario.asp?ScenarioID=3699" TargetMode="External"/><Relationship Id="rId4765" Type="http://schemas.openxmlformats.org/officeDocument/2006/relationships/hyperlink" Target="https://www.jrvdev.com/ROAR/VER1/ShowScenario.asp?ScenarioID=757" TargetMode="External"/><Relationship Id="rId5816" Type="http://schemas.openxmlformats.org/officeDocument/2006/relationships/hyperlink" Target="https://www.jrvdev.com/ROAR/VER1/ShowScenario.asp?ScenarioID=856" TargetMode="External"/><Relationship Id="rId288" Type="http://schemas.openxmlformats.org/officeDocument/2006/relationships/hyperlink" Target="https://www.jrvdev.com/ROAR/VER1/ShowScenario.asp?ScenarioID=83" TargetMode="External"/><Relationship Id="rId3367" Type="http://schemas.openxmlformats.org/officeDocument/2006/relationships/hyperlink" Target="https://www.jrvdev.com/ROAR/VER1/ShowScenario.asp?ScenarioID=1071" TargetMode="External"/><Relationship Id="rId3781" Type="http://schemas.openxmlformats.org/officeDocument/2006/relationships/hyperlink" Target="https://www.jrvdev.com/ROAR/VER1/ShowScenario.asp?ScenarioID=3120" TargetMode="External"/><Relationship Id="rId4418" Type="http://schemas.openxmlformats.org/officeDocument/2006/relationships/hyperlink" Target="https://www.jrvdev.com/ROAR/VER1/ShowScenario.asp?ScenarioID=658" TargetMode="External"/><Relationship Id="rId4832" Type="http://schemas.openxmlformats.org/officeDocument/2006/relationships/hyperlink" Target="https://www.jrvdev.com/ROAR/VER1/ShowScenario.asp?ScenarioID=1293" TargetMode="External"/><Relationship Id="rId2383" Type="http://schemas.openxmlformats.org/officeDocument/2006/relationships/hyperlink" Target="https://www.jrvdev.com/ROAR/VER1/ShowScenario.asp?ScenarioID=3285" TargetMode="External"/><Relationship Id="rId3434" Type="http://schemas.openxmlformats.org/officeDocument/2006/relationships/hyperlink" Target="https://www.jrvdev.com/ROAR/VER1/ShowScenario.asp?ScenarioID=5703" TargetMode="External"/><Relationship Id="rId355" Type="http://schemas.openxmlformats.org/officeDocument/2006/relationships/hyperlink" Target="https://www.jrvdev.com/ROAR/VER1/ShowScenario.asp?ScenarioID=120" TargetMode="External"/><Relationship Id="rId2036" Type="http://schemas.openxmlformats.org/officeDocument/2006/relationships/hyperlink" Target="https://www.jrvdev.com/ROAR/VER1/ShowScenario.asp?ScenarioID=492" TargetMode="External"/><Relationship Id="rId2450" Type="http://schemas.openxmlformats.org/officeDocument/2006/relationships/hyperlink" Target="https://www.jrvdev.com/ROAR/VER1/ShowScenario.asp?ScenarioID=3646" TargetMode="External"/><Relationship Id="rId3501" Type="http://schemas.openxmlformats.org/officeDocument/2006/relationships/hyperlink" Target="https://www.jrvdev.com/ROAR/VER1/ShowScenario.asp?ScenarioID=6026" TargetMode="External"/><Relationship Id="rId422" Type="http://schemas.openxmlformats.org/officeDocument/2006/relationships/hyperlink" Target="https://www.jrvdev.com/ROAR/VER1/ShowScenario.asp?ScenarioID=208" TargetMode="External"/><Relationship Id="rId1052" Type="http://schemas.openxmlformats.org/officeDocument/2006/relationships/hyperlink" Target="https://www.jrvdev.com/ROAR/VER1/ShowScenario.asp?ScenarioID=2293" TargetMode="External"/><Relationship Id="rId2103" Type="http://schemas.openxmlformats.org/officeDocument/2006/relationships/hyperlink" Target="https://www.jrvdev.com/ROAR/VER1/ShowScenario.asp?ScenarioID=1061" TargetMode="External"/><Relationship Id="rId5259" Type="http://schemas.openxmlformats.org/officeDocument/2006/relationships/hyperlink" Target="https://www.jrvdev.com/ROAR/VER1/ShowScenario.asp?ScenarioID=5072" TargetMode="External"/><Relationship Id="rId5673" Type="http://schemas.openxmlformats.org/officeDocument/2006/relationships/hyperlink" Target="https://www.jrvdev.com/ROAR/VER1/ShowScenario.asp?ScenarioID=2886" TargetMode="External"/><Relationship Id="rId4275" Type="http://schemas.openxmlformats.org/officeDocument/2006/relationships/hyperlink" Target="https://www.jrvdev.com/ROAR/VER1/ShowScenario.asp?ScenarioID=1860" TargetMode="External"/><Relationship Id="rId5326" Type="http://schemas.openxmlformats.org/officeDocument/2006/relationships/hyperlink" Target="https://www.jrvdev.com/ROAR/VER1/ShowScenario.asp?ScenarioID=1240" TargetMode="External"/><Relationship Id="rId1869" Type="http://schemas.openxmlformats.org/officeDocument/2006/relationships/hyperlink" Target="https://www.jrvdev.com/ROAR/VER1/ShowScenario.asp?ScenarioID=6515" TargetMode="External"/><Relationship Id="rId3291" Type="http://schemas.openxmlformats.org/officeDocument/2006/relationships/hyperlink" Target="https://www.jrvdev.com/ROAR/VER1/ShowScenario.asp?ScenarioID=4211" TargetMode="External"/><Relationship Id="rId5740" Type="http://schemas.openxmlformats.org/officeDocument/2006/relationships/hyperlink" Target="https://www.jrvdev.com/ROAR/VER1/ShowScenario.asp?ScenarioID=6020" TargetMode="External"/><Relationship Id="rId1936" Type="http://schemas.openxmlformats.org/officeDocument/2006/relationships/hyperlink" Target="https://www.jrvdev.com/ROAR/VER1/ShowScenario.asp?ScenarioID=2192" TargetMode="External"/><Relationship Id="rId4342" Type="http://schemas.openxmlformats.org/officeDocument/2006/relationships/hyperlink" Target="https://www.jrvdev.com/ROAR/VER1/ShowScenario.asp?ScenarioID=2685" TargetMode="External"/><Relationship Id="rId3011" Type="http://schemas.openxmlformats.org/officeDocument/2006/relationships/hyperlink" Target="https://www.jrvdev.com/ROAR/VER1/ShowScenario.asp?ScenarioID=2137" TargetMode="External"/><Relationship Id="rId6167" Type="http://schemas.openxmlformats.org/officeDocument/2006/relationships/hyperlink" Target="https://www.jrvdev.com/ROAR/VER1/ShowScenario.asp?ScenarioID=1979" TargetMode="External"/><Relationship Id="rId2777" Type="http://schemas.openxmlformats.org/officeDocument/2006/relationships/hyperlink" Target="https://www.jrvdev.com/ROAR/VER1/ShowScenario.asp?ScenarioID=1655" TargetMode="External"/><Relationship Id="rId5183" Type="http://schemas.openxmlformats.org/officeDocument/2006/relationships/hyperlink" Target="https://www.jrvdev.com/ROAR/VER1/ShowScenario.asp?ScenarioID=2985" TargetMode="External"/><Relationship Id="rId6234" Type="http://schemas.openxmlformats.org/officeDocument/2006/relationships/hyperlink" Target="https://www.jrvdev.com/ROAR/VER1/ShowScenario.asp?ScenarioID=2949" TargetMode="External"/><Relationship Id="rId749" Type="http://schemas.openxmlformats.org/officeDocument/2006/relationships/hyperlink" Target="https://www.jrvdev.com/ROAR/VER1/ShowScenario.asp?ScenarioID=329" TargetMode="External"/><Relationship Id="rId1379" Type="http://schemas.openxmlformats.org/officeDocument/2006/relationships/hyperlink" Target="https://www.jrvdev.com/ROAR/VER1/ShowScenario.asp?ScenarioID=3262" TargetMode="External"/><Relationship Id="rId3828" Type="http://schemas.openxmlformats.org/officeDocument/2006/relationships/hyperlink" Target="https://www.jrvdev.com/ROAR/VER1/ShowScenario.asp?ScenarioID=4228" TargetMode="External"/><Relationship Id="rId5250" Type="http://schemas.openxmlformats.org/officeDocument/2006/relationships/hyperlink" Target="https://www.jrvdev.com/ROAR/VER1/ShowScenario.asp?ScenarioID=819" TargetMode="External"/><Relationship Id="rId1793" Type="http://schemas.openxmlformats.org/officeDocument/2006/relationships/hyperlink" Target="https://www.jrvdev.com/ROAR/VER1/ShowScenario.asp?ScenarioID=3750" TargetMode="External"/><Relationship Id="rId2844" Type="http://schemas.openxmlformats.org/officeDocument/2006/relationships/hyperlink" Target="https://www.jrvdev.com/ROAR/VER1/ShowScenario.asp?ScenarioID=5026" TargetMode="External"/><Relationship Id="rId85" Type="http://schemas.openxmlformats.org/officeDocument/2006/relationships/hyperlink" Target="https://www.jrvdev.com/ROAR/VER1/ShowScenario.asp?ScenarioID=30" TargetMode="External"/><Relationship Id="rId816" Type="http://schemas.openxmlformats.org/officeDocument/2006/relationships/hyperlink" Target="https://www.jrvdev.com/ROAR/VER1/ShowScenario.asp?ScenarioID=1417" TargetMode="External"/><Relationship Id="rId1446" Type="http://schemas.openxmlformats.org/officeDocument/2006/relationships/hyperlink" Target="https://www.jrvdev.com/ROAR/VER1/ShowScenario.asp?ScenarioID=398" TargetMode="External"/><Relationship Id="rId1860" Type="http://schemas.openxmlformats.org/officeDocument/2006/relationships/hyperlink" Target="https://www.jrvdev.com/ROAR/VER1/ShowScenario.asp?ScenarioID=2373" TargetMode="External"/><Relationship Id="rId2911" Type="http://schemas.openxmlformats.org/officeDocument/2006/relationships/hyperlink" Target="https://www.jrvdev.com/ROAR/VER1/ShowScenario.asp?ScenarioID=2222" TargetMode="External"/><Relationship Id="rId1513" Type="http://schemas.openxmlformats.org/officeDocument/2006/relationships/hyperlink" Target="https://www.jrvdev.com/ROAR/VER1/ShowScenario.asp?ScenarioID=6241" TargetMode="External"/><Relationship Id="rId4669" Type="http://schemas.openxmlformats.org/officeDocument/2006/relationships/hyperlink" Target="https://www.jrvdev.com/ROAR/VER1/ShowScenario.asp?ScenarioID=3911" TargetMode="External"/><Relationship Id="rId3685" Type="http://schemas.openxmlformats.org/officeDocument/2006/relationships/hyperlink" Target="https://www.jrvdev.com/ROAR/VER1/ShowScenario.asp?ScenarioID=2096" TargetMode="External"/><Relationship Id="rId4736" Type="http://schemas.openxmlformats.org/officeDocument/2006/relationships/hyperlink" Target="https://www.jrvdev.com/ROAR/VER1/ShowScenario.asp?ScenarioID=3890" TargetMode="External"/><Relationship Id="rId6091" Type="http://schemas.openxmlformats.org/officeDocument/2006/relationships/hyperlink" Target="https://www.jrvdev.com/ROAR/VER1/ShowScenario.asp?ScenarioID=6592" TargetMode="External"/><Relationship Id="rId2287" Type="http://schemas.openxmlformats.org/officeDocument/2006/relationships/hyperlink" Target="https://www.jrvdev.com/ROAR/VER1/ShowScenario.asp?ScenarioID=4285" TargetMode="External"/><Relationship Id="rId3338" Type="http://schemas.openxmlformats.org/officeDocument/2006/relationships/hyperlink" Target="https://www.jrvdev.com/ROAR/VER1/ShowScenario.asp?ScenarioID=6057" TargetMode="External"/><Relationship Id="rId3752" Type="http://schemas.openxmlformats.org/officeDocument/2006/relationships/hyperlink" Target="https://www.jrvdev.com/ROAR/VER1/ShowScenario.asp?ScenarioID=4469" TargetMode="External"/><Relationship Id="rId259" Type="http://schemas.openxmlformats.org/officeDocument/2006/relationships/hyperlink" Target="https://www.jrvdev.com/ROAR/VER1/ShowScenario.asp?ScenarioID=5817" TargetMode="External"/><Relationship Id="rId673" Type="http://schemas.openxmlformats.org/officeDocument/2006/relationships/hyperlink" Target="https://www.jrvdev.com/ROAR/VER1/ShowScenario.asp?ScenarioID=1124" TargetMode="External"/><Relationship Id="rId2354" Type="http://schemas.openxmlformats.org/officeDocument/2006/relationships/hyperlink" Target="https://www.jrvdev.com/ROAR/VER1/ShowScenario.asp?ScenarioID=4985" TargetMode="External"/><Relationship Id="rId3405" Type="http://schemas.openxmlformats.org/officeDocument/2006/relationships/hyperlink" Target="https://www.jrvdev.com/ROAR/VER1/ShowScenario.asp?ScenarioID=564" TargetMode="External"/><Relationship Id="rId4803" Type="http://schemas.openxmlformats.org/officeDocument/2006/relationships/hyperlink" Target="https://www.jrvdev.com/ROAR/VER1/ShowScenario.asp?ScenarioID=5429" TargetMode="External"/><Relationship Id="rId326" Type="http://schemas.openxmlformats.org/officeDocument/2006/relationships/hyperlink" Target="https://www.jrvdev.com/ROAR/VER1/ShowScenario.asp?ScenarioID=5935" TargetMode="External"/><Relationship Id="rId1370" Type="http://schemas.openxmlformats.org/officeDocument/2006/relationships/hyperlink" Target="https://www.jrvdev.com/ROAR/VER1/ShowScenario.asp?ScenarioID=4142" TargetMode="External"/><Relationship Id="rId2007" Type="http://schemas.openxmlformats.org/officeDocument/2006/relationships/hyperlink" Target="https://www.jrvdev.com/ROAR/VER1/ShowScenario.asp?ScenarioID=5917" TargetMode="External"/><Relationship Id="rId740" Type="http://schemas.openxmlformats.org/officeDocument/2006/relationships/hyperlink" Target="https://www.jrvdev.com/ROAR/VER1/ShowScenario.asp?ScenarioID=320" TargetMode="External"/><Relationship Id="rId1023" Type="http://schemas.openxmlformats.org/officeDocument/2006/relationships/hyperlink" Target="https://www.jrvdev.com/ROAR/VER1/ShowScenario.asp?ScenarioID=3478" TargetMode="External"/><Relationship Id="rId2421" Type="http://schemas.openxmlformats.org/officeDocument/2006/relationships/hyperlink" Target="https://www.jrvdev.com/ROAR/VER1/ShowScenario.asp?ScenarioID=3064" TargetMode="External"/><Relationship Id="rId4179" Type="http://schemas.openxmlformats.org/officeDocument/2006/relationships/hyperlink" Target="https://www.jrvdev.com/ROAR/VER1/ShowScenario.asp?ScenarioID=6481" TargetMode="External"/><Relationship Id="rId5577" Type="http://schemas.openxmlformats.org/officeDocument/2006/relationships/hyperlink" Target="https://www.jrvdev.com/ROAR/VER1/ShowScenario.asp?ScenarioID=1321" TargetMode="External"/><Relationship Id="rId5991" Type="http://schemas.openxmlformats.org/officeDocument/2006/relationships/hyperlink" Target="https://www.jrvdev.com/ROAR/VER1/ShowScenario.asp?ScenarioID=1692" TargetMode="External"/><Relationship Id="rId4593" Type="http://schemas.openxmlformats.org/officeDocument/2006/relationships/hyperlink" Target="https://www.jrvdev.com/ROAR/VER1/ShowScenario.asp?ScenarioID=6466" TargetMode="External"/><Relationship Id="rId5644" Type="http://schemas.openxmlformats.org/officeDocument/2006/relationships/hyperlink" Target="https://www.jrvdev.com/ROAR/VER1/ShowScenario.asp?ScenarioID=3520" TargetMode="External"/><Relationship Id="rId3195" Type="http://schemas.openxmlformats.org/officeDocument/2006/relationships/hyperlink" Target="https://www.jrvdev.com/ROAR/VER1/ShowScenario.asp?ScenarioID=4910" TargetMode="External"/><Relationship Id="rId4246" Type="http://schemas.openxmlformats.org/officeDocument/2006/relationships/hyperlink" Target="https://www.jrvdev.com/ROAR/VER1/ShowScenario.asp?ScenarioID=4885" TargetMode="External"/><Relationship Id="rId4660" Type="http://schemas.openxmlformats.org/officeDocument/2006/relationships/hyperlink" Target="https://www.jrvdev.com/ROAR/VER1/ShowScenario.asp?ScenarioID=2538" TargetMode="External"/><Relationship Id="rId5711" Type="http://schemas.openxmlformats.org/officeDocument/2006/relationships/hyperlink" Target="https://www.jrvdev.com/ROAR/VER1/ShowScenario.asp?ScenarioID=5490" TargetMode="External"/><Relationship Id="rId3262" Type="http://schemas.openxmlformats.org/officeDocument/2006/relationships/hyperlink" Target="https://www.jrvdev.com/ROAR/VER1/ShowScenario.asp?ScenarioID=3598" TargetMode="External"/><Relationship Id="rId4313" Type="http://schemas.openxmlformats.org/officeDocument/2006/relationships/hyperlink" Target="https://www.jrvdev.com/ROAR/VER1/ShowScenario.asp?ScenarioID=5605" TargetMode="External"/><Relationship Id="rId183" Type="http://schemas.openxmlformats.org/officeDocument/2006/relationships/hyperlink" Target="https://www.jrvdev.com/ROAR/VER1/ShowScenario.asp?ScenarioID=6395" TargetMode="External"/><Relationship Id="rId1907" Type="http://schemas.openxmlformats.org/officeDocument/2006/relationships/hyperlink" Target="https://www.jrvdev.com/ROAR/VER1/ShowScenario.asp?ScenarioID=1734" TargetMode="External"/><Relationship Id="rId250" Type="http://schemas.openxmlformats.org/officeDocument/2006/relationships/hyperlink" Target="https://www.jrvdev.com/ROAR/VER1/ShowScenario.asp?ScenarioID=2676" TargetMode="External"/><Relationship Id="rId5087" Type="http://schemas.openxmlformats.org/officeDocument/2006/relationships/hyperlink" Target="https://www.jrvdev.com/ROAR/VER1/ShowScenario.asp?ScenarioID=6212" TargetMode="External"/><Relationship Id="rId6138" Type="http://schemas.openxmlformats.org/officeDocument/2006/relationships/hyperlink" Target="https://www.jrvdev.com/ROAR/VER1/ShowScenario.asp?ScenarioID=1829" TargetMode="External"/><Relationship Id="rId5154" Type="http://schemas.openxmlformats.org/officeDocument/2006/relationships/hyperlink" Target="https://www.jrvdev.com/ROAR/VER1/ShowScenario.asp?ScenarioID=4760" TargetMode="External"/><Relationship Id="rId1697" Type="http://schemas.openxmlformats.org/officeDocument/2006/relationships/hyperlink" Target="https://www.jrvdev.com/ROAR/VER1/ShowScenario.asp?ScenarioID=6558" TargetMode="External"/><Relationship Id="rId2748" Type="http://schemas.openxmlformats.org/officeDocument/2006/relationships/hyperlink" Target="https://www.jrvdev.com/ROAR/VER1/ShowScenario.asp?ScenarioID=4420" TargetMode="External"/><Relationship Id="rId6205" Type="http://schemas.openxmlformats.org/officeDocument/2006/relationships/hyperlink" Target="https://www.jrvdev.com/ROAR/VER1/ShowScenario.asp?ScenarioID=977" TargetMode="External"/><Relationship Id="rId1764" Type="http://schemas.openxmlformats.org/officeDocument/2006/relationships/hyperlink" Target="https://www.jrvdev.com/ROAR/VER1/ShowScenario.asp?ScenarioID=3718" TargetMode="External"/><Relationship Id="rId2815" Type="http://schemas.openxmlformats.org/officeDocument/2006/relationships/hyperlink" Target="https://www.jrvdev.com/ROAR/VER1/ShowScenario.asp?ScenarioID=2248" TargetMode="External"/><Relationship Id="rId4170" Type="http://schemas.openxmlformats.org/officeDocument/2006/relationships/hyperlink" Target="https://www.jrvdev.com/ROAR/VER1/ShowScenario.asp?ScenarioID=5985" TargetMode="External"/><Relationship Id="rId5221" Type="http://schemas.openxmlformats.org/officeDocument/2006/relationships/hyperlink" Target="https://www.jrvdev.com/ROAR/VER1/ShowScenario.asp?ScenarioID=790" TargetMode="External"/><Relationship Id="rId56" Type="http://schemas.openxmlformats.org/officeDocument/2006/relationships/hyperlink" Target="https://www.jrvdev.com/ROAR/VER1/ShowScenario.asp?ScenarioID=5348" TargetMode="External"/><Relationship Id="rId1417" Type="http://schemas.openxmlformats.org/officeDocument/2006/relationships/hyperlink" Target="https://www.jrvdev.com/ROAR/VER1/ShowScenario.asp?ScenarioID=371" TargetMode="External"/><Relationship Id="rId1831" Type="http://schemas.openxmlformats.org/officeDocument/2006/relationships/hyperlink" Target="https://www.jrvdev.com/ROAR/VER1/ShowScenario.asp?ScenarioID=5653" TargetMode="External"/><Relationship Id="rId4987" Type="http://schemas.openxmlformats.org/officeDocument/2006/relationships/hyperlink" Target="https://www.jrvdev.com/ROAR/VER1/ShowScenario.asp?ScenarioID=3676" TargetMode="External"/><Relationship Id="rId3589" Type="http://schemas.openxmlformats.org/officeDocument/2006/relationships/hyperlink" Target="https://www.jrvdev.com/ROAR/VER1/ShowScenario.asp?ScenarioID=6573" TargetMode="External"/><Relationship Id="rId6062" Type="http://schemas.openxmlformats.org/officeDocument/2006/relationships/hyperlink" Target="https://www.jrvdev.com/ROAR/VER1/ShowScenario.asp?ScenarioID=3231" TargetMode="External"/><Relationship Id="rId577" Type="http://schemas.openxmlformats.org/officeDocument/2006/relationships/hyperlink" Target="https://www.jrvdev.com/ROAR/VER1/ShowScenario.asp?ScenarioID=171" TargetMode="External"/><Relationship Id="rId2258" Type="http://schemas.openxmlformats.org/officeDocument/2006/relationships/hyperlink" Target="https://www.jrvdev.com/ROAR/VER1/ShowScenario.asp?ScenarioID=4974" TargetMode="External"/><Relationship Id="rId3656" Type="http://schemas.openxmlformats.org/officeDocument/2006/relationships/hyperlink" Target="https://www.jrvdev.com/ROAR/VER1/ShowScenario.asp?ScenarioID=1336" TargetMode="External"/><Relationship Id="rId4707" Type="http://schemas.openxmlformats.org/officeDocument/2006/relationships/hyperlink" Target="https://www.jrvdev.com/ROAR/VER1/ShowScenario.asp?ScenarioID=5435" TargetMode="External"/><Relationship Id="rId991" Type="http://schemas.openxmlformats.org/officeDocument/2006/relationships/hyperlink" Target="https://www.jrvdev.com/ROAR/VER1/ShowScenario.asp?ScenarioID=5398" TargetMode="External"/><Relationship Id="rId2672" Type="http://schemas.openxmlformats.org/officeDocument/2006/relationships/hyperlink" Target="https://www.jrvdev.com/ROAR/VER1/ShowScenario.asp?ScenarioID=5721" TargetMode="External"/><Relationship Id="rId3309" Type="http://schemas.openxmlformats.org/officeDocument/2006/relationships/hyperlink" Target="https://www.jrvdev.com/ROAR/VER1/ShowScenario.asp?ScenarioID=4450" TargetMode="External"/><Relationship Id="rId3723" Type="http://schemas.openxmlformats.org/officeDocument/2006/relationships/hyperlink" Target="https://www.jrvdev.com/ROAR/VER1/ShowScenario.asp?ScenarioID=1642" TargetMode="External"/><Relationship Id="rId644" Type="http://schemas.openxmlformats.org/officeDocument/2006/relationships/hyperlink" Target="https://www.jrvdev.com/ROAR/VER1/ShowScenario.asp?ScenarioID=5494" TargetMode="External"/><Relationship Id="rId1274" Type="http://schemas.openxmlformats.org/officeDocument/2006/relationships/hyperlink" Target="https://www.jrvdev.com/ROAR/VER1/ShowScenario.asp?ScenarioID=6540" TargetMode="External"/><Relationship Id="rId2325" Type="http://schemas.openxmlformats.org/officeDocument/2006/relationships/hyperlink" Target="https://www.jrvdev.com/ROAR/VER1/ShowScenario.asp?ScenarioID=6349" TargetMode="External"/><Relationship Id="rId5895" Type="http://schemas.openxmlformats.org/officeDocument/2006/relationships/hyperlink" Target="https://www.jrvdev.com/ROAR/VER1/ShowScenario.asp?ScenarioID=2448" TargetMode="External"/><Relationship Id="rId711" Type="http://schemas.openxmlformats.org/officeDocument/2006/relationships/hyperlink" Target="https://www.jrvdev.com/ROAR/VER1/ShowScenario.asp?ScenarioID=4825" TargetMode="External"/><Relationship Id="rId1341" Type="http://schemas.openxmlformats.org/officeDocument/2006/relationships/hyperlink" Target="https://www.jrvdev.com/ROAR/VER1/ShowScenario.asp?ScenarioID=4113" TargetMode="External"/><Relationship Id="rId4497" Type="http://schemas.openxmlformats.org/officeDocument/2006/relationships/hyperlink" Target="https://www.jrvdev.com/ROAR/VER1/ShowScenario.asp?ScenarioID=745" TargetMode="External"/><Relationship Id="rId5548" Type="http://schemas.openxmlformats.org/officeDocument/2006/relationships/hyperlink" Target="https://www.jrvdev.com/ROAR/VER1/ShowScenario.asp?ScenarioID=5366" TargetMode="External"/><Relationship Id="rId5962" Type="http://schemas.openxmlformats.org/officeDocument/2006/relationships/hyperlink" Target="https://www.jrvdev.com/ROAR/VER1/ShowScenario.asp?ScenarioID=3002" TargetMode="External"/><Relationship Id="rId3099" Type="http://schemas.openxmlformats.org/officeDocument/2006/relationships/hyperlink" Target="https://www.jrvdev.com/ROAR/VER1/ShowScenario.asp?ScenarioID=5880" TargetMode="External"/><Relationship Id="rId4564" Type="http://schemas.openxmlformats.org/officeDocument/2006/relationships/hyperlink" Target="https://www.jrvdev.com/ROAR/VER1/ShowScenario.asp?ScenarioID=6437" TargetMode="External"/><Relationship Id="rId5615" Type="http://schemas.openxmlformats.org/officeDocument/2006/relationships/hyperlink" Target="https://www.jrvdev.com/ROAR/VER1/ShowScenario.asp?ScenarioID=4424" TargetMode="External"/><Relationship Id="rId3166" Type="http://schemas.openxmlformats.org/officeDocument/2006/relationships/hyperlink" Target="https://www.jrvdev.com/ROAR/VER1/ShowScenario.asp?ScenarioID=3618" TargetMode="External"/><Relationship Id="rId3580" Type="http://schemas.openxmlformats.org/officeDocument/2006/relationships/hyperlink" Target="https://www.jrvdev.com/ROAR/VER1/ShowScenario.asp?ScenarioID=6491" TargetMode="External"/><Relationship Id="rId4217" Type="http://schemas.openxmlformats.org/officeDocument/2006/relationships/hyperlink" Target="https://www.jrvdev.com/ROAR/VER1/ShowScenario.asp?ScenarioID=4854" TargetMode="External"/><Relationship Id="rId2182" Type="http://schemas.openxmlformats.org/officeDocument/2006/relationships/hyperlink" Target="https://www.jrvdev.com/ROAR/VER1/ShowScenario.asp?ScenarioID=1929" TargetMode="External"/><Relationship Id="rId3233" Type="http://schemas.openxmlformats.org/officeDocument/2006/relationships/hyperlink" Target="https://www.jrvdev.com/ROAR/VER1/ShowScenario.asp?ScenarioID=2574" TargetMode="External"/><Relationship Id="rId4631" Type="http://schemas.openxmlformats.org/officeDocument/2006/relationships/hyperlink" Target="https://www.jrvdev.com/ROAR/VER1/ShowScenario.asp?ScenarioID=2074" TargetMode="External"/><Relationship Id="rId154" Type="http://schemas.openxmlformats.org/officeDocument/2006/relationships/hyperlink" Target="https://www.jrvdev.com/ROAR/VER1/ShowScenario.asp?ScenarioID=4703" TargetMode="External"/><Relationship Id="rId2999" Type="http://schemas.openxmlformats.org/officeDocument/2006/relationships/hyperlink" Target="https://www.jrvdev.com/ROAR/VER1/ShowScenario.asp?ScenarioID=1886" TargetMode="External"/><Relationship Id="rId3300" Type="http://schemas.openxmlformats.org/officeDocument/2006/relationships/hyperlink" Target="https://www.jrvdev.com/ROAR/VER1/ShowScenario.asp?ScenarioID=4441" TargetMode="External"/><Relationship Id="rId221" Type="http://schemas.openxmlformats.org/officeDocument/2006/relationships/hyperlink" Target="https://www.jrvdev.com/ROAR/VER1/ShowScenario.asp?ScenarioID=3784" TargetMode="External"/><Relationship Id="rId5058" Type="http://schemas.openxmlformats.org/officeDocument/2006/relationships/hyperlink" Target="https://www.jrvdev.com/ROAR/VER1/ShowScenario.asp?ScenarioID=5591" TargetMode="External"/><Relationship Id="rId5472" Type="http://schemas.openxmlformats.org/officeDocument/2006/relationships/hyperlink" Target="https://www.jrvdev.com/ROAR/VER1/ShowScenario.asp?ScenarioID=3667" TargetMode="External"/><Relationship Id="rId6109" Type="http://schemas.openxmlformats.org/officeDocument/2006/relationships/hyperlink" Target="https://www.jrvdev.com/ROAR/VER1/ShowScenario.asp?ScenarioID=3141" TargetMode="External"/><Relationship Id="rId1668" Type="http://schemas.openxmlformats.org/officeDocument/2006/relationships/hyperlink" Target="https://www.jrvdev.com/ROAR/VER1/ShowScenario.asp?ScenarioID=3813" TargetMode="External"/><Relationship Id="rId2719" Type="http://schemas.openxmlformats.org/officeDocument/2006/relationships/hyperlink" Target="https://www.jrvdev.com/ROAR/VER1/ShowScenario.asp?ScenarioID=3200" TargetMode="External"/><Relationship Id="rId4074" Type="http://schemas.openxmlformats.org/officeDocument/2006/relationships/hyperlink" Target="https://www.jrvdev.com/ROAR/VER1/ShowScenario.asp?ScenarioID=2529" TargetMode="External"/><Relationship Id="rId5125" Type="http://schemas.openxmlformats.org/officeDocument/2006/relationships/hyperlink" Target="https://www.jrvdev.com/ROAR/VER1/ShowScenario.asp?ScenarioID=2728" TargetMode="External"/><Relationship Id="rId3090" Type="http://schemas.openxmlformats.org/officeDocument/2006/relationships/hyperlink" Target="https://www.jrvdev.com/ROAR/VER1/ShowScenario.asp?ScenarioID=5870" TargetMode="External"/><Relationship Id="rId4141" Type="http://schemas.openxmlformats.org/officeDocument/2006/relationships/hyperlink" Target="https://www.jrvdev.com/ROAR/VER1/ShowScenario.asp?ScenarioID=4612" TargetMode="External"/><Relationship Id="rId1735" Type="http://schemas.openxmlformats.org/officeDocument/2006/relationships/hyperlink" Target="https://www.jrvdev.com/ROAR/VER1/ShowScenario.asp?ScenarioID=5388" TargetMode="External"/><Relationship Id="rId27" Type="http://schemas.openxmlformats.org/officeDocument/2006/relationships/hyperlink" Target="https://www.jrvdev.com/ROAR/VER1/ShowScenario.asp?ScenarioID=13" TargetMode="External"/><Relationship Id="rId1802" Type="http://schemas.openxmlformats.org/officeDocument/2006/relationships/hyperlink" Target="https://www.jrvdev.com/ROAR/VER1/ShowScenario.asp?ScenarioID=3763" TargetMode="External"/><Relationship Id="rId4958" Type="http://schemas.openxmlformats.org/officeDocument/2006/relationships/hyperlink" Target="https://www.jrvdev.com/ROAR/VER1/ShowScenario.asp?ScenarioID=2812" TargetMode="External"/><Relationship Id="rId3974" Type="http://schemas.openxmlformats.org/officeDocument/2006/relationships/hyperlink" Target="https://www.jrvdev.com/ROAR/VER1/ShowScenario.asp?ScenarioID=1517" TargetMode="External"/><Relationship Id="rId895" Type="http://schemas.openxmlformats.org/officeDocument/2006/relationships/hyperlink" Target="https://www.jrvdev.com/ROAR/VER1/ShowScenario.asp?ScenarioID=2488" TargetMode="External"/><Relationship Id="rId2576" Type="http://schemas.openxmlformats.org/officeDocument/2006/relationships/hyperlink" Target="https://www.jrvdev.com/ROAR/VER1/ShowScenario.asp?ScenarioID=2531" TargetMode="External"/><Relationship Id="rId2990" Type="http://schemas.openxmlformats.org/officeDocument/2006/relationships/hyperlink" Target="https://www.jrvdev.com/ROAR/VER1/ShowScenario.asp?ScenarioID=1649" TargetMode="External"/><Relationship Id="rId3627" Type="http://schemas.openxmlformats.org/officeDocument/2006/relationships/hyperlink" Target="https://www.jrvdev.com/ROAR/VER1/ShowScenario.asp?ScenarioID=5001" TargetMode="External"/><Relationship Id="rId6033" Type="http://schemas.openxmlformats.org/officeDocument/2006/relationships/hyperlink" Target="https://www.jrvdev.com/ROAR/VER1/ShowScenario.asp?ScenarioID=3421" TargetMode="External"/><Relationship Id="rId548" Type="http://schemas.openxmlformats.org/officeDocument/2006/relationships/hyperlink" Target="https://www.jrvdev.com/ROAR/VER1/ShowScenario.asp?ScenarioID=1011" TargetMode="External"/><Relationship Id="rId962" Type="http://schemas.openxmlformats.org/officeDocument/2006/relationships/hyperlink" Target="https://www.jrvdev.com/ROAR/VER1/ShowScenario.asp?ScenarioID=5236" TargetMode="External"/><Relationship Id="rId1178" Type="http://schemas.openxmlformats.org/officeDocument/2006/relationships/hyperlink" Target="https://www.jrvdev.com/ROAR/VER1/ShowScenario.asp?ScenarioID=3418" TargetMode="External"/><Relationship Id="rId1592" Type="http://schemas.openxmlformats.org/officeDocument/2006/relationships/hyperlink" Target="https://www.jrvdev.com/ROAR/VER1/ShowScenario.asp?ScenarioID=2850" TargetMode="External"/><Relationship Id="rId2229" Type="http://schemas.openxmlformats.org/officeDocument/2006/relationships/hyperlink" Target="https://www.jrvdev.com/ROAR/VER1/ShowScenario.asp?ScenarioID=1593" TargetMode="External"/><Relationship Id="rId2643" Type="http://schemas.openxmlformats.org/officeDocument/2006/relationships/hyperlink" Target="https://www.jrvdev.com/ROAR/VER1/ShowScenario.asp?ScenarioID=4756" TargetMode="External"/><Relationship Id="rId5799" Type="http://schemas.openxmlformats.org/officeDocument/2006/relationships/hyperlink" Target="https://www.jrvdev.com/ROAR/VER1/ShowScenario.asp?ScenarioID=6193" TargetMode="External"/><Relationship Id="rId6100" Type="http://schemas.openxmlformats.org/officeDocument/2006/relationships/hyperlink" Target="https://www.jrvdev.com/ROAR/VER1/ShowScenario.asp?ScenarioID=3131" TargetMode="External"/><Relationship Id="rId615" Type="http://schemas.openxmlformats.org/officeDocument/2006/relationships/hyperlink" Target="https://www.jrvdev.com/ROAR/VER1/ShowScenario.asp?ScenarioID=140" TargetMode="External"/><Relationship Id="rId1245" Type="http://schemas.openxmlformats.org/officeDocument/2006/relationships/hyperlink" Target="https://www.jrvdev.com/ROAR/VER1/ShowScenario.asp?ScenarioID=5103" TargetMode="External"/><Relationship Id="rId1312" Type="http://schemas.openxmlformats.org/officeDocument/2006/relationships/hyperlink" Target="https://www.jrvdev.com/ROAR/VER1/ShowScenario.asp?ScenarioID=3950" TargetMode="External"/><Relationship Id="rId2710" Type="http://schemas.openxmlformats.org/officeDocument/2006/relationships/hyperlink" Target="https://www.jrvdev.com/ROAR/VER1/ShowScenario.asp?ScenarioID=5715" TargetMode="External"/><Relationship Id="rId4468" Type="http://schemas.openxmlformats.org/officeDocument/2006/relationships/hyperlink" Target="https://www.jrvdev.com/ROAR/VER1/ShowScenario.asp?ScenarioID=710" TargetMode="External"/><Relationship Id="rId5866" Type="http://schemas.openxmlformats.org/officeDocument/2006/relationships/hyperlink" Target="https://www.jrvdev.com/ROAR/VER1/ShowScenario.asp?ScenarioID=906" TargetMode="External"/><Relationship Id="rId4882" Type="http://schemas.openxmlformats.org/officeDocument/2006/relationships/hyperlink" Target="https://www.jrvdev.com/ROAR/VER1/ShowScenario.asp?ScenarioID=5196" TargetMode="External"/><Relationship Id="rId5519" Type="http://schemas.openxmlformats.org/officeDocument/2006/relationships/hyperlink" Target="https://www.jrvdev.com/ROAR/VER1/ShowScenario.asp?ScenarioID=4680" TargetMode="External"/><Relationship Id="rId5933" Type="http://schemas.openxmlformats.org/officeDocument/2006/relationships/hyperlink" Target="https://www.jrvdev.com/ROAR/VER1/ShowScenario.asp?ScenarioID=1025" TargetMode="External"/><Relationship Id="rId2086" Type="http://schemas.openxmlformats.org/officeDocument/2006/relationships/hyperlink" Target="https://www.jrvdev.com/ROAR/VER1/ShowScenario.asp?ScenarioID=542" TargetMode="External"/><Relationship Id="rId3484" Type="http://schemas.openxmlformats.org/officeDocument/2006/relationships/hyperlink" Target="https://www.jrvdev.com/ROAR/VER1/ShowScenario.asp?ScenarioID=1781" TargetMode="External"/><Relationship Id="rId4535" Type="http://schemas.openxmlformats.org/officeDocument/2006/relationships/hyperlink" Target="https://www.jrvdev.com/ROAR/VER1/ShowScenario.asp?ScenarioID=2240" TargetMode="External"/><Relationship Id="rId3137" Type="http://schemas.openxmlformats.org/officeDocument/2006/relationships/hyperlink" Target="https://www.jrvdev.com/ROAR/VER1/ShowScenario.asp?ScenarioID=2762" TargetMode="External"/><Relationship Id="rId3551" Type="http://schemas.openxmlformats.org/officeDocument/2006/relationships/hyperlink" Target="https://www.jrvdev.com/ROAR/VER1/ShowScenario.asp?ScenarioID=6095" TargetMode="External"/><Relationship Id="rId4602" Type="http://schemas.openxmlformats.org/officeDocument/2006/relationships/hyperlink" Target="https://www.jrvdev.com/ROAR/VER1/ShowScenario.asp?ScenarioID=3504" TargetMode="External"/><Relationship Id="rId472" Type="http://schemas.openxmlformats.org/officeDocument/2006/relationships/hyperlink" Target="https://www.jrvdev.com/ROAR/VER1/ShowScenario.asp?ScenarioID=258" TargetMode="External"/><Relationship Id="rId2153" Type="http://schemas.openxmlformats.org/officeDocument/2006/relationships/hyperlink" Target="https://www.jrvdev.com/ROAR/VER1/ShowScenario.asp?ScenarioID=1586" TargetMode="External"/><Relationship Id="rId3204" Type="http://schemas.openxmlformats.org/officeDocument/2006/relationships/hyperlink" Target="https://www.jrvdev.com/ROAR/VER1/ShowScenario.asp?ScenarioID=5112" TargetMode="External"/><Relationship Id="rId125" Type="http://schemas.openxmlformats.org/officeDocument/2006/relationships/hyperlink" Target="https://www.jrvdev.com/ROAR/VER1/ShowScenario.asp?ScenarioID=70" TargetMode="External"/><Relationship Id="rId2220" Type="http://schemas.openxmlformats.org/officeDocument/2006/relationships/hyperlink" Target="https://www.jrvdev.com/ROAR/VER1/ShowScenario.asp?ScenarioID=1935" TargetMode="External"/><Relationship Id="rId5376" Type="http://schemas.openxmlformats.org/officeDocument/2006/relationships/hyperlink" Target="https://www.jrvdev.com/ROAR/VER1/ShowScenario.asp?ScenarioID=1756" TargetMode="External"/><Relationship Id="rId5790" Type="http://schemas.openxmlformats.org/officeDocument/2006/relationships/hyperlink" Target="https://www.jrvdev.com/ROAR/VER1/ShowScenario.asp?ScenarioID=6184" TargetMode="External"/><Relationship Id="rId4392" Type="http://schemas.openxmlformats.org/officeDocument/2006/relationships/hyperlink" Target="https://www.jrvdev.com/ROAR/VER1/ShowScenario.asp?ScenarioID=632" TargetMode="External"/><Relationship Id="rId5029" Type="http://schemas.openxmlformats.org/officeDocument/2006/relationships/hyperlink" Target="https://www.jrvdev.com/ROAR/VER1/ShowScenario.asp?ScenarioID=4942" TargetMode="External"/><Relationship Id="rId5443" Type="http://schemas.openxmlformats.org/officeDocument/2006/relationships/hyperlink" Target="https://www.jrvdev.com/ROAR/VER1/ShowScenario.asp?ScenarioID=3031" TargetMode="External"/><Relationship Id="rId1986" Type="http://schemas.openxmlformats.org/officeDocument/2006/relationships/hyperlink" Target="https://www.jrvdev.com/ROAR/VER1/ShowScenario.asp?ScenarioID=2284" TargetMode="External"/><Relationship Id="rId4045" Type="http://schemas.openxmlformats.org/officeDocument/2006/relationships/hyperlink" Target="https://www.jrvdev.com/ROAR/VER1/ShowScenario.asp?ScenarioID=2324" TargetMode="External"/><Relationship Id="rId1639" Type="http://schemas.openxmlformats.org/officeDocument/2006/relationships/hyperlink" Target="https://www.jrvdev.com/ROAR/VER1/ShowScenario.asp?ScenarioID=1087" TargetMode="External"/><Relationship Id="rId3061" Type="http://schemas.openxmlformats.org/officeDocument/2006/relationships/hyperlink" Target="https://www.jrvdev.com/ROAR/VER1/ShowScenario.asp?ScenarioID=3779" TargetMode="External"/><Relationship Id="rId5510" Type="http://schemas.openxmlformats.org/officeDocument/2006/relationships/hyperlink" Target="https://www.jrvdev.com/ROAR/VER1/ShowScenario.asp?ScenarioID=4499" TargetMode="External"/><Relationship Id="rId1706" Type="http://schemas.openxmlformats.org/officeDocument/2006/relationships/hyperlink" Target="https://www.jrvdev.com/ROAR/VER1/ShowScenario.asp?ScenarioID=2326" TargetMode="External"/><Relationship Id="rId4112" Type="http://schemas.openxmlformats.org/officeDocument/2006/relationships/hyperlink" Target="https://www.jrvdev.com/ROAR/VER1/ShowScenario.asp?ScenarioID=3486" TargetMode="External"/><Relationship Id="rId3878" Type="http://schemas.openxmlformats.org/officeDocument/2006/relationships/hyperlink" Target="https://www.jrvdev.com/ROAR/VER1/ShowScenario.asp?ScenarioID=1900" TargetMode="External"/><Relationship Id="rId4929" Type="http://schemas.openxmlformats.org/officeDocument/2006/relationships/hyperlink" Target="https://www.jrvdev.com/ROAR/VER1/ShowScenario.asp?ScenarioID=5849" TargetMode="External"/><Relationship Id="rId6284" Type="http://schemas.openxmlformats.org/officeDocument/2006/relationships/hyperlink" Target="https://www.jrvdev.com/ROAR/VER1/ShowScenario.asp?ScenarioID=6601" TargetMode="External"/><Relationship Id="rId799" Type="http://schemas.openxmlformats.org/officeDocument/2006/relationships/hyperlink" Target="https://www.jrvdev.com/ROAR/VER1/ShowScenario.asp?ScenarioID=1304" TargetMode="External"/><Relationship Id="rId2894" Type="http://schemas.openxmlformats.org/officeDocument/2006/relationships/hyperlink" Target="https://www.jrvdev.com/ROAR/VER1/ShowScenario.asp?ScenarioID=2352" TargetMode="External"/><Relationship Id="rId866" Type="http://schemas.openxmlformats.org/officeDocument/2006/relationships/hyperlink" Target="https://www.jrvdev.com/ROAR/VER1/ShowScenario.asp?ScenarioID=2060" TargetMode="External"/><Relationship Id="rId1496" Type="http://schemas.openxmlformats.org/officeDocument/2006/relationships/hyperlink" Target="https://www.jrvdev.com/ROAR/VER1/ShowScenario.asp?ScenarioID=443" TargetMode="External"/><Relationship Id="rId2547" Type="http://schemas.openxmlformats.org/officeDocument/2006/relationships/hyperlink" Target="https://www.jrvdev.com/ROAR/VER1/ShowScenario.asp?ScenarioID=1451" TargetMode="External"/><Relationship Id="rId3945" Type="http://schemas.openxmlformats.org/officeDocument/2006/relationships/hyperlink" Target="https://www.jrvdev.com/ROAR/VER1/ShowScenario.asp?ScenarioID=4104" TargetMode="External"/><Relationship Id="rId6004" Type="http://schemas.openxmlformats.org/officeDocument/2006/relationships/hyperlink" Target="https://www.jrvdev.com/ROAR/VER1/ShowScenario.asp?ScenarioID=1535" TargetMode="External"/><Relationship Id="rId519" Type="http://schemas.openxmlformats.org/officeDocument/2006/relationships/hyperlink" Target="https://www.jrvdev.com/ROAR/VER1/ShowScenario.asp?ScenarioID=305" TargetMode="External"/><Relationship Id="rId1149" Type="http://schemas.openxmlformats.org/officeDocument/2006/relationships/hyperlink" Target="https://www.jrvdev.com/ROAR/VER1/ShowScenario.asp?ScenarioID=2969" TargetMode="External"/><Relationship Id="rId2961" Type="http://schemas.openxmlformats.org/officeDocument/2006/relationships/hyperlink" Target="https://www.jrvdev.com/ROAR/VER1/ShowScenario.asp?ScenarioID=1213" TargetMode="External"/><Relationship Id="rId5020" Type="http://schemas.openxmlformats.org/officeDocument/2006/relationships/hyperlink" Target="https://www.jrvdev.com/ROAR/VER1/ShowScenario.asp?ScenarioID=4685" TargetMode="External"/><Relationship Id="rId933" Type="http://schemas.openxmlformats.org/officeDocument/2006/relationships/hyperlink" Target="https://www.jrvdev.com/ROAR/VER1/ShowScenario.asp?ScenarioID=4152" TargetMode="External"/><Relationship Id="rId1563" Type="http://schemas.openxmlformats.org/officeDocument/2006/relationships/hyperlink" Target="https://www.jrvdev.com/ROAR/VER1/ShowScenario.asp?ScenarioID=2633" TargetMode="External"/><Relationship Id="rId2614" Type="http://schemas.openxmlformats.org/officeDocument/2006/relationships/hyperlink" Target="https://www.jrvdev.com/ROAR/VER1/ShowScenario.asp?ScenarioID=3977" TargetMode="External"/><Relationship Id="rId1216" Type="http://schemas.openxmlformats.org/officeDocument/2006/relationships/hyperlink" Target="https://www.jrvdev.com/ROAR/VER1/ShowScenario.asp?ScenarioID=4736" TargetMode="External"/><Relationship Id="rId1630" Type="http://schemas.openxmlformats.org/officeDocument/2006/relationships/hyperlink" Target="https://www.jrvdev.com/ROAR/VER1/ShowScenario.asp?ScenarioID=3080" TargetMode="External"/><Relationship Id="rId4786" Type="http://schemas.openxmlformats.org/officeDocument/2006/relationships/hyperlink" Target="https://www.jrvdev.com/ROAR/VER1/ShowScenario.asp?ScenarioID=1281" TargetMode="External"/><Relationship Id="rId5837" Type="http://schemas.openxmlformats.org/officeDocument/2006/relationships/hyperlink" Target="https://www.jrvdev.com/ROAR/VER1/ShowScenario.asp?ScenarioID=877" TargetMode="External"/><Relationship Id="rId3388" Type="http://schemas.openxmlformats.org/officeDocument/2006/relationships/hyperlink" Target="https://www.jrvdev.com/ROAR/VER1/ShowScenario.asp?ScenarioID=1468" TargetMode="External"/><Relationship Id="rId4439" Type="http://schemas.openxmlformats.org/officeDocument/2006/relationships/hyperlink" Target="https://www.jrvdev.com/ROAR/VER1/ShowScenario.asp?ScenarioID=680" TargetMode="External"/><Relationship Id="rId4853" Type="http://schemas.openxmlformats.org/officeDocument/2006/relationships/hyperlink" Target="https://www.jrvdev.com/ROAR/VER1/ShowScenario.asp?ScenarioID=5167" TargetMode="External"/><Relationship Id="rId5904" Type="http://schemas.openxmlformats.org/officeDocument/2006/relationships/hyperlink" Target="https://www.jrvdev.com/ROAR/VER1/ShowScenario.asp?ScenarioID=927" TargetMode="External"/><Relationship Id="rId3455" Type="http://schemas.openxmlformats.org/officeDocument/2006/relationships/hyperlink" Target="https://www.jrvdev.com/ROAR/VER1/ShowScenario.asp?ScenarioID=6146" TargetMode="External"/><Relationship Id="rId4506" Type="http://schemas.openxmlformats.org/officeDocument/2006/relationships/hyperlink" Target="https://www.jrvdev.com/ROAR/VER1/ShowScenario.asp?ScenarioID=1944" TargetMode="External"/><Relationship Id="rId376" Type="http://schemas.openxmlformats.org/officeDocument/2006/relationships/hyperlink" Target="https://www.jrvdev.com/ROAR/VER1/ShowScenario.asp?ScenarioID=1373" TargetMode="External"/><Relationship Id="rId790" Type="http://schemas.openxmlformats.org/officeDocument/2006/relationships/hyperlink" Target="https://www.jrvdev.com/ROAR/VER1/ShowScenario.asp?ScenarioID=5748" TargetMode="External"/><Relationship Id="rId2057" Type="http://schemas.openxmlformats.org/officeDocument/2006/relationships/hyperlink" Target="https://www.jrvdev.com/ROAR/VER1/ShowScenario.asp?ScenarioID=513" TargetMode="External"/><Relationship Id="rId2471" Type="http://schemas.openxmlformats.org/officeDocument/2006/relationships/hyperlink" Target="https://www.jrvdev.com/ROAR/VER1/ShowScenario.asp?ScenarioID=4304" TargetMode="External"/><Relationship Id="rId3108" Type="http://schemas.openxmlformats.org/officeDocument/2006/relationships/hyperlink" Target="https://www.jrvdev.com/ROAR/VER1/ShowScenario.asp?ScenarioID=5887" TargetMode="External"/><Relationship Id="rId3522" Type="http://schemas.openxmlformats.org/officeDocument/2006/relationships/hyperlink" Target="https://www.jrvdev.com/ROAR/VER1/ShowScenario.asp?ScenarioID=6066" TargetMode="External"/><Relationship Id="rId4920" Type="http://schemas.openxmlformats.org/officeDocument/2006/relationships/hyperlink" Target="https://www.jrvdev.com/ROAR/VER1/ShowScenario.asp?ScenarioID=3471" TargetMode="External"/><Relationship Id="rId443" Type="http://schemas.openxmlformats.org/officeDocument/2006/relationships/hyperlink" Target="https://www.jrvdev.com/ROAR/VER1/ShowScenario.asp?ScenarioID=229" TargetMode="External"/><Relationship Id="rId1073" Type="http://schemas.openxmlformats.org/officeDocument/2006/relationships/hyperlink" Target="https://www.jrvdev.com/ROAR/VER1/ShowScenario.asp?ScenarioID=3697" TargetMode="External"/><Relationship Id="rId2124" Type="http://schemas.openxmlformats.org/officeDocument/2006/relationships/hyperlink" Target="https://www.jrvdev.com/ROAR/VER1/ShowScenario.asp?ScenarioID=1411" TargetMode="External"/><Relationship Id="rId1140" Type="http://schemas.openxmlformats.org/officeDocument/2006/relationships/hyperlink" Target="https://www.jrvdev.com/ROAR/VER1/ShowScenario.asp?ScenarioID=1353" TargetMode="External"/><Relationship Id="rId4296" Type="http://schemas.openxmlformats.org/officeDocument/2006/relationships/hyperlink" Target="https://www.jrvdev.com/ROAR/VER1/ShowScenario.asp?ScenarioID=5248" TargetMode="External"/><Relationship Id="rId5694" Type="http://schemas.openxmlformats.org/officeDocument/2006/relationships/hyperlink" Target="https://www.jrvdev.com/ROAR/VER1/ShowScenario.asp?ScenarioID=5764" TargetMode="External"/><Relationship Id="rId510" Type="http://schemas.openxmlformats.org/officeDocument/2006/relationships/hyperlink" Target="https://www.jrvdev.com/ROAR/VER1/ShowScenario.asp?ScenarioID=296" TargetMode="External"/><Relationship Id="rId5347" Type="http://schemas.openxmlformats.org/officeDocument/2006/relationships/hyperlink" Target="https://www.jrvdev.com/ROAR/VER1/ShowScenario.asp?ScenarioID=1439" TargetMode="External"/><Relationship Id="rId5761" Type="http://schemas.openxmlformats.org/officeDocument/2006/relationships/hyperlink" Target="https://www.jrvdev.com/ROAR/VER1/ShowScenario.asp?ScenarioID=3096" TargetMode="External"/><Relationship Id="rId1957" Type="http://schemas.openxmlformats.org/officeDocument/2006/relationships/hyperlink" Target="https://www.jrvdev.com/ROAR/VER1/ShowScenario.asp?ScenarioID=4801" TargetMode="External"/><Relationship Id="rId4363" Type="http://schemas.openxmlformats.org/officeDocument/2006/relationships/hyperlink" Target="https://www.jrvdev.com/ROAR/VER1/ShowScenario.asp?ScenarioID=5037" TargetMode="External"/><Relationship Id="rId5414" Type="http://schemas.openxmlformats.org/officeDocument/2006/relationships/hyperlink" Target="https://www.jrvdev.com/ROAR/VER1/ShowScenario.asp?ScenarioID=2396" TargetMode="External"/><Relationship Id="rId4016" Type="http://schemas.openxmlformats.org/officeDocument/2006/relationships/hyperlink" Target="https://www.jrvdev.com/ROAR/VER1/ShowScenario.asp?ScenarioID=4626" TargetMode="External"/><Relationship Id="rId4430" Type="http://schemas.openxmlformats.org/officeDocument/2006/relationships/hyperlink" Target="https://www.jrvdev.com/ROAR/VER1/ShowScenario.asp?ScenarioID=671" TargetMode="External"/><Relationship Id="rId3032" Type="http://schemas.openxmlformats.org/officeDocument/2006/relationships/hyperlink" Target="https://www.jrvdev.com/ROAR/VER1/ShowScenario.asp?ScenarioID=2758" TargetMode="External"/><Relationship Id="rId6188" Type="http://schemas.openxmlformats.org/officeDocument/2006/relationships/hyperlink" Target="https://www.jrvdev.com/ROAR/VER1/ShowScenario.asp?ScenarioID=966" TargetMode="External"/><Relationship Id="rId6255" Type="http://schemas.openxmlformats.org/officeDocument/2006/relationships/hyperlink" Target="https://www.jrvdev.com/ROAR/VER1/ShowScenario.asp?ScenarioID=4733" TargetMode="External"/><Relationship Id="rId2798" Type="http://schemas.openxmlformats.org/officeDocument/2006/relationships/hyperlink" Target="https://www.jrvdev.com/ROAR/VER1/ShowScenario.asp?ScenarioID=2004" TargetMode="External"/><Relationship Id="rId3849" Type="http://schemas.openxmlformats.org/officeDocument/2006/relationships/hyperlink" Target="https://www.jrvdev.com/ROAR/VER1/ShowScenario.asp?ScenarioID=4591" TargetMode="External"/><Relationship Id="rId5271" Type="http://schemas.openxmlformats.org/officeDocument/2006/relationships/hyperlink" Target="https://www.jrvdev.com/ROAR/VER1/ShowScenario.asp?ScenarioID=5067" TargetMode="External"/><Relationship Id="rId2865" Type="http://schemas.openxmlformats.org/officeDocument/2006/relationships/hyperlink" Target="https://www.jrvdev.com/ROAR/VER1/ShowScenario.asp?ScenarioID=4370" TargetMode="External"/><Relationship Id="rId3916" Type="http://schemas.openxmlformats.org/officeDocument/2006/relationships/hyperlink" Target="https://www.jrvdev.com/ROAR/VER1/ShowScenario.asp?ScenarioID=3194" TargetMode="External"/><Relationship Id="rId837" Type="http://schemas.openxmlformats.org/officeDocument/2006/relationships/hyperlink" Target="https://www.jrvdev.com/ROAR/VER1/ShowScenario.asp?ScenarioID=1704" TargetMode="External"/><Relationship Id="rId1467" Type="http://schemas.openxmlformats.org/officeDocument/2006/relationships/hyperlink" Target="https://www.jrvdev.com/ROAR/VER1/ShowScenario.asp?ScenarioID=416" TargetMode="External"/><Relationship Id="rId1881" Type="http://schemas.openxmlformats.org/officeDocument/2006/relationships/hyperlink" Target="https://www.jrvdev.com/ROAR/VER1/ShowScenario.asp?ScenarioID=2233" TargetMode="External"/><Relationship Id="rId2518" Type="http://schemas.openxmlformats.org/officeDocument/2006/relationships/hyperlink" Target="https://www.jrvdev.com/ROAR/VER1/ShowScenario.asp?ScenarioID=1957" TargetMode="External"/><Relationship Id="rId2932" Type="http://schemas.openxmlformats.org/officeDocument/2006/relationships/hyperlink" Target="https://www.jrvdev.com/ROAR/VER1/ShowScenario.asp?ScenarioID=3566" TargetMode="External"/><Relationship Id="rId904" Type="http://schemas.openxmlformats.org/officeDocument/2006/relationships/hyperlink" Target="https://www.jrvdev.com/ROAR/VER1/ShowScenario.asp?ScenarioID=2741" TargetMode="External"/><Relationship Id="rId1534" Type="http://schemas.openxmlformats.org/officeDocument/2006/relationships/hyperlink" Target="https://www.jrvdev.com/ROAR/VER1/ShowScenario.asp?ScenarioID=2776" TargetMode="External"/><Relationship Id="rId1601" Type="http://schemas.openxmlformats.org/officeDocument/2006/relationships/hyperlink" Target="https://www.jrvdev.com/ROAR/VER1/ShowScenario.asp?ScenarioID=2177" TargetMode="External"/><Relationship Id="rId4757" Type="http://schemas.openxmlformats.org/officeDocument/2006/relationships/hyperlink" Target="https://www.jrvdev.com/ROAR/VER1/ShowScenario.asp?ScenarioID=4603" TargetMode="External"/><Relationship Id="rId3359" Type="http://schemas.openxmlformats.org/officeDocument/2006/relationships/hyperlink" Target="https://www.jrvdev.com/ROAR/VER1/ShowScenario.asp?ScenarioID=5573" TargetMode="External"/><Relationship Id="rId5808" Type="http://schemas.openxmlformats.org/officeDocument/2006/relationships/hyperlink" Target="https://www.jrvdev.com/ROAR/VER1/ShowScenario.asp?ScenarioID=848" TargetMode="External"/><Relationship Id="rId694" Type="http://schemas.openxmlformats.org/officeDocument/2006/relationships/hyperlink" Target="https://www.jrvdev.com/ROAR/VER1/ShowScenario.asp?ScenarioID=1187" TargetMode="External"/><Relationship Id="rId2375" Type="http://schemas.openxmlformats.org/officeDocument/2006/relationships/hyperlink" Target="https://www.jrvdev.com/ROAR/VER1/ShowScenario.asp?ScenarioID=3277" TargetMode="External"/><Relationship Id="rId3773" Type="http://schemas.openxmlformats.org/officeDocument/2006/relationships/hyperlink" Target="https://www.jrvdev.com/ROAR/VER1/ShowScenario.asp?ScenarioID=570" TargetMode="External"/><Relationship Id="rId4824" Type="http://schemas.openxmlformats.org/officeDocument/2006/relationships/hyperlink" Target="https://www.jrvdev.com/ROAR/VER1/ShowScenario.asp?ScenarioID=1200" TargetMode="External"/><Relationship Id="rId347" Type="http://schemas.openxmlformats.org/officeDocument/2006/relationships/hyperlink" Target="https://www.jrvdev.com/ROAR/VER1/ShowScenario.asp?ScenarioID=112" TargetMode="External"/><Relationship Id="rId2028" Type="http://schemas.openxmlformats.org/officeDocument/2006/relationships/hyperlink" Target="https://www.jrvdev.com/ROAR/VER1/ShowScenario.asp?ScenarioID=1196" TargetMode="External"/><Relationship Id="rId3426" Type="http://schemas.openxmlformats.org/officeDocument/2006/relationships/hyperlink" Target="https://www.jrvdev.com/ROAR/VER1/ShowScenario.asp?ScenarioID=5695" TargetMode="External"/><Relationship Id="rId3840" Type="http://schemas.openxmlformats.org/officeDocument/2006/relationships/hyperlink" Target="https://www.jrvdev.com/ROAR/VER1/ShowScenario.asp?ScenarioID=5778" TargetMode="External"/><Relationship Id="rId761" Type="http://schemas.openxmlformats.org/officeDocument/2006/relationships/hyperlink" Target="https://www.jrvdev.com/ROAR/VER1/ShowScenario.asp?ScenarioID=340" TargetMode="External"/><Relationship Id="rId1391" Type="http://schemas.openxmlformats.org/officeDocument/2006/relationships/hyperlink" Target="https://www.jrvdev.com/ROAR/VER1/ShowScenario.asp?ScenarioID=5597" TargetMode="External"/><Relationship Id="rId2442" Type="http://schemas.openxmlformats.org/officeDocument/2006/relationships/hyperlink" Target="https://www.jrvdev.com/ROAR/VER1/ShowScenario.asp?ScenarioID=3652" TargetMode="External"/><Relationship Id="rId5598" Type="http://schemas.openxmlformats.org/officeDocument/2006/relationships/hyperlink" Target="https://www.jrvdev.com/ROAR/VER1/ShowScenario.asp?ScenarioID=5264" TargetMode="External"/><Relationship Id="rId414" Type="http://schemas.openxmlformats.org/officeDocument/2006/relationships/hyperlink" Target="https://www.jrvdev.com/ROAR/VER1/ShowScenario.asp?ScenarioID=200" TargetMode="External"/><Relationship Id="rId1044" Type="http://schemas.openxmlformats.org/officeDocument/2006/relationships/hyperlink" Target="https://www.jrvdev.com/ROAR/VER1/ShowScenario.asp?ScenarioID=4781" TargetMode="External"/><Relationship Id="rId5665" Type="http://schemas.openxmlformats.org/officeDocument/2006/relationships/hyperlink" Target="https://www.jrvdev.com/ROAR/VER1/ShowScenario.asp?ScenarioID=3336" TargetMode="External"/><Relationship Id="rId1111" Type="http://schemas.openxmlformats.org/officeDocument/2006/relationships/hyperlink" Target="https://www.jrvdev.com/ROAR/VER1/ShowScenario.asp?ScenarioID=1256" TargetMode="External"/><Relationship Id="rId4267" Type="http://schemas.openxmlformats.org/officeDocument/2006/relationships/hyperlink" Target="https://www.jrvdev.com/ROAR/VER1/ShowScenario.asp?ScenarioID=1852" TargetMode="External"/><Relationship Id="rId4681" Type="http://schemas.openxmlformats.org/officeDocument/2006/relationships/hyperlink" Target="https://www.jrvdev.com/ROAR/VER1/ShowScenario.asp?ScenarioID=3342" TargetMode="External"/><Relationship Id="rId5318" Type="http://schemas.openxmlformats.org/officeDocument/2006/relationships/hyperlink" Target="https://www.jrvdev.com/ROAR/VER1/ShowScenario.asp?ScenarioID=1108" TargetMode="External"/><Relationship Id="rId5732" Type="http://schemas.openxmlformats.org/officeDocument/2006/relationships/hyperlink" Target="https://www.jrvdev.com/ROAR/VER1/ShowScenario.asp?ScenarioID=6010" TargetMode="External"/><Relationship Id="rId3283" Type="http://schemas.openxmlformats.org/officeDocument/2006/relationships/hyperlink" Target="https://www.jrvdev.com/ROAR/VER1/ShowScenario.asp?ScenarioID=3991" TargetMode="External"/><Relationship Id="rId4334" Type="http://schemas.openxmlformats.org/officeDocument/2006/relationships/hyperlink" Target="https://www.jrvdev.com/ROAR/VER1/ShowScenario.asp?ScenarioID=6169" TargetMode="External"/><Relationship Id="rId1928" Type="http://schemas.openxmlformats.org/officeDocument/2006/relationships/hyperlink" Target="https://www.jrvdev.com/ROAR/VER1/ShowScenario.asp?ScenarioID=2016" TargetMode="External"/><Relationship Id="rId3350" Type="http://schemas.openxmlformats.org/officeDocument/2006/relationships/hyperlink" Target="https://www.jrvdev.com/ROAR/VER1/ShowScenario.asp?ScenarioID=3240" TargetMode="External"/><Relationship Id="rId271" Type="http://schemas.openxmlformats.org/officeDocument/2006/relationships/hyperlink" Target="https://www.jrvdev.com/ROAR/VER1/ShowScenario.asp?ScenarioID=5831" TargetMode="External"/><Relationship Id="rId3003" Type="http://schemas.openxmlformats.org/officeDocument/2006/relationships/hyperlink" Target="https://www.jrvdev.com/ROAR/VER1/ShowScenario.asp?ScenarioID=2129" TargetMode="External"/><Relationship Id="rId4401" Type="http://schemas.openxmlformats.org/officeDocument/2006/relationships/hyperlink" Target="https://www.jrvdev.com/ROAR/VER1/ShowScenario.asp?ScenarioID=641" TargetMode="External"/><Relationship Id="rId6159" Type="http://schemas.openxmlformats.org/officeDocument/2006/relationships/hyperlink" Target="https://www.jrvdev.com/ROAR/VER1/ShowScenario.asp?ScenarioID=1970" TargetMode="External"/><Relationship Id="rId2769" Type="http://schemas.openxmlformats.org/officeDocument/2006/relationships/hyperlink" Target="https://www.jrvdev.com/ROAR/VER1/ShowScenario.asp?ScenarioID=1662" TargetMode="External"/><Relationship Id="rId5175" Type="http://schemas.openxmlformats.org/officeDocument/2006/relationships/hyperlink" Target="https://www.jrvdev.com/ROAR/VER1/ShowScenario.asp?ScenarioID=4571" TargetMode="External"/><Relationship Id="rId6226" Type="http://schemas.openxmlformats.org/officeDocument/2006/relationships/hyperlink" Target="https://www.jrvdev.com/ROAR/VER1/ShowScenario.asp?ScenarioID=4388" TargetMode="External"/><Relationship Id="rId1785" Type="http://schemas.openxmlformats.org/officeDocument/2006/relationships/hyperlink" Target="https://www.jrvdev.com/ROAR/VER1/ShowScenario.asp?ScenarioID=3742" TargetMode="External"/><Relationship Id="rId2836" Type="http://schemas.openxmlformats.org/officeDocument/2006/relationships/hyperlink" Target="https://www.jrvdev.com/ROAR/VER1/ShowScenario.asp?ScenarioID=4063" TargetMode="External"/><Relationship Id="rId4191" Type="http://schemas.openxmlformats.org/officeDocument/2006/relationships/hyperlink" Target="https://www.jrvdev.com/ROAR/VER1/ShowScenario.asp?ScenarioID=2406" TargetMode="External"/><Relationship Id="rId5242" Type="http://schemas.openxmlformats.org/officeDocument/2006/relationships/hyperlink" Target="https://www.jrvdev.com/ROAR/VER1/ShowScenario.asp?ScenarioID=811" TargetMode="External"/><Relationship Id="rId77" Type="http://schemas.openxmlformats.org/officeDocument/2006/relationships/hyperlink" Target="https://www.jrvdev.com/ROAR/VER1/ShowScenario.asp?ScenarioID=5326" TargetMode="External"/><Relationship Id="rId808" Type="http://schemas.openxmlformats.org/officeDocument/2006/relationships/hyperlink" Target="https://www.jrvdev.com/ROAR/VER1/ShowScenario.asp?ScenarioID=1313" TargetMode="External"/><Relationship Id="rId1438" Type="http://schemas.openxmlformats.org/officeDocument/2006/relationships/hyperlink" Target="https://www.jrvdev.com/ROAR/VER1/ShowScenario.asp?ScenarioID=5382" TargetMode="External"/><Relationship Id="rId1852" Type="http://schemas.openxmlformats.org/officeDocument/2006/relationships/hyperlink" Target="https://www.jrvdev.com/ROAR/VER1/ShowScenario.asp?ScenarioID=4407" TargetMode="External"/><Relationship Id="rId2903" Type="http://schemas.openxmlformats.org/officeDocument/2006/relationships/hyperlink" Target="https://www.jrvdev.com/ROAR/VER1/ShowScenario.asp?ScenarioID=2361" TargetMode="External"/><Relationship Id="rId1505" Type="http://schemas.openxmlformats.org/officeDocument/2006/relationships/hyperlink" Target="https://www.jrvdev.com/ROAR/VER1/ShowScenario.asp?ScenarioID=438" TargetMode="External"/><Relationship Id="rId6083" Type="http://schemas.openxmlformats.org/officeDocument/2006/relationships/hyperlink" Target="https://www.jrvdev.com/ROAR/VER1/ShowScenario.asp?ScenarioID=4253" TargetMode="External"/><Relationship Id="rId3677" Type="http://schemas.openxmlformats.org/officeDocument/2006/relationships/hyperlink" Target="https://www.jrvdev.com/ROAR/VER1/ShowScenario.asp?ScenarioID=5143" TargetMode="External"/><Relationship Id="rId4728" Type="http://schemas.openxmlformats.org/officeDocument/2006/relationships/hyperlink" Target="https://www.jrvdev.com/ROAR/VER1/ShowScenario.asp?ScenarioID=3882" TargetMode="External"/><Relationship Id="rId598" Type="http://schemas.openxmlformats.org/officeDocument/2006/relationships/hyperlink" Target="https://www.jrvdev.com/ROAR/VER1/ShowScenario.asp?ScenarioID=177" TargetMode="External"/><Relationship Id="rId2279" Type="http://schemas.openxmlformats.org/officeDocument/2006/relationships/hyperlink" Target="https://www.jrvdev.com/ROAR/VER1/ShowScenario.asp?ScenarioID=4277" TargetMode="External"/><Relationship Id="rId2693" Type="http://schemas.openxmlformats.org/officeDocument/2006/relationships/hyperlink" Target="https://www.jrvdev.com/ROAR/VER1/ShowScenario.asp?ScenarioID=5450" TargetMode="External"/><Relationship Id="rId3744" Type="http://schemas.openxmlformats.org/officeDocument/2006/relationships/hyperlink" Target="https://www.jrvdev.com/ROAR/VER1/ShowScenario.asp?ScenarioID=4461" TargetMode="External"/><Relationship Id="rId6150" Type="http://schemas.openxmlformats.org/officeDocument/2006/relationships/hyperlink" Target="https://www.jrvdev.com/ROAR/VER1/ShowScenario.asp?ScenarioID=1840" TargetMode="External"/><Relationship Id="rId665" Type="http://schemas.openxmlformats.org/officeDocument/2006/relationships/hyperlink" Target="https://www.jrvdev.com/ROAR/VER1/ShowScenario.asp?ScenarioID=2536" TargetMode="External"/><Relationship Id="rId1295" Type="http://schemas.openxmlformats.org/officeDocument/2006/relationships/hyperlink" Target="https://www.jrvdev.com/ROAR/VER1/ShowScenario.asp?ScenarioID=3933" TargetMode="External"/><Relationship Id="rId2346" Type="http://schemas.openxmlformats.org/officeDocument/2006/relationships/hyperlink" Target="https://www.jrvdev.com/ROAR/VER1/ShowScenario.asp?ScenarioID=6370" TargetMode="External"/><Relationship Id="rId2760" Type="http://schemas.openxmlformats.org/officeDocument/2006/relationships/hyperlink" Target="https://www.jrvdev.com/ROAR/VER1/ShowScenario.asp?ScenarioID=3312" TargetMode="External"/><Relationship Id="rId3811" Type="http://schemas.openxmlformats.org/officeDocument/2006/relationships/hyperlink" Target="https://www.jrvdev.com/ROAR/VER1/ShowScenario.asp?ScenarioID=3306" TargetMode="External"/><Relationship Id="rId318" Type="http://schemas.openxmlformats.org/officeDocument/2006/relationships/hyperlink" Target="https://www.jrvdev.com/ROAR/VER1/ShowScenario.asp?ScenarioID=5961" TargetMode="External"/><Relationship Id="rId732" Type="http://schemas.openxmlformats.org/officeDocument/2006/relationships/hyperlink" Target="https://www.jrvdev.com/ROAR/VER1/ShowScenario.asp?ScenarioID=3896" TargetMode="External"/><Relationship Id="rId1362" Type="http://schemas.openxmlformats.org/officeDocument/2006/relationships/hyperlink" Target="https://www.jrvdev.com/ROAR/VER1/ShowScenario.asp?ScenarioID=4134" TargetMode="External"/><Relationship Id="rId2413" Type="http://schemas.openxmlformats.org/officeDocument/2006/relationships/hyperlink" Target="https://www.jrvdev.com/ROAR/VER1/ShowScenario.asp?ScenarioID=3055" TargetMode="External"/><Relationship Id="rId5569" Type="http://schemas.openxmlformats.org/officeDocument/2006/relationships/hyperlink" Target="https://www.jrvdev.com/ROAR/VER1/ShowScenario.asp?ScenarioID=5583" TargetMode="External"/><Relationship Id="rId1015" Type="http://schemas.openxmlformats.org/officeDocument/2006/relationships/hyperlink" Target="https://www.jrvdev.com/ROAR/VER1/ShowScenario.asp?ScenarioID=5208" TargetMode="External"/><Relationship Id="rId4585" Type="http://schemas.openxmlformats.org/officeDocument/2006/relationships/hyperlink" Target="https://www.jrvdev.com/ROAR/VER1/ShowScenario.asp?ScenarioID=6458" TargetMode="External"/><Relationship Id="rId5983" Type="http://schemas.openxmlformats.org/officeDocument/2006/relationships/hyperlink" Target="https://www.jrvdev.com/ROAR/VER1/ShowScenario.asp?ScenarioID=3465" TargetMode="External"/><Relationship Id="rId3187" Type="http://schemas.openxmlformats.org/officeDocument/2006/relationships/hyperlink" Target="https://www.jrvdev.com/ROAR/VER1/ShowScenario.asp?ScenarioID=4641" TargetMode="External"/><Relationship Id="rId4238" Type="http://schemas.openxmlformats.org/officeDocument/2006/relationships/hyperlink" Target="https://www.jrvdev.com/ROAR/VER1/ShowScenario.asp?ScenarioID=4876" TargetMode="External"/><Relationship Id="rId5636" Type="http://schemas.openxmlformats.org/officeDocument/2006/relationships/hyperlink" Target="https://www.jrvdev.com/ROAR/VER1/ShowScenario.asp?ScenarioID=838" TargetMode="External"/><Relationship Id="rId4652" Type="http://schemas.openxmlformats.org/officeDocument/2006/relationships/hyperlink" Target="https://www.jrvdev.com/ROAR/VER1/ShowScenario.asp?ScenarioID=1810" TargetMode="External"/><Relationship Id="rId5703" Type="http://schemas.openxmlformats.org/officeDocument/2006/relationships/hyperlink" Target="https://www.jrvdev.com/ROAR/VER1/ShowScenario.asp?ScenarioID=4487" TargetMode="External"/><Relationship Id="rId175" Type="http://schemas.openxmlformats.org/officeDocument/2006/relationships/hyperlink" Target="https://www.jrvdev.com/ROAR/VER1/ShowScenario.asp?ScenarioID=6390" TargetMode="External"/><Relationship Id="rId3254" Type="http://schemas.openxmlformats.org/officeDocument/2006/relationships/hyperlink" Target="https://www.jrvdev.com/ROAR/VER1/ShowScenario.asp?ScenarioID=3329" TargetMode="External"/><Relationship Id="rId4305" Type="http://schemas.openxmlformats.org/officeDocument/2006/relationships/hyperlink" Target="https://www.jrvdev.com/ROAR/VER1/ShowScenario.asp?ScenarioID=4244" TargetMode="External"/><Relationship Id="rId2270" Type="http://schemas.openxmlformats.org/officeDocument/2006/relationships/hyperlink" Target="https://www.jrvdev.com/ROAR/VER1/ShowScenario.asp?ScenarioID=4268" TargetMode="External"/><Relationship Id="rId3321" Type="http://schemas.openxmlformats.org/officeDocument/2006/relationships/hyperlink" Target="https://www.jrvdev.com/ROAR/VER1/ShowScenario.asp?ScenarioID=5568" TargetMode="External"/><Relationship Id="rId242" Type="http://schemas.openxmlformats.org/officeDocument/2006/relationships/hyperlink" Target="https://www.jrvdev.com/ROAR/VER1/ShowScenario.asp?ScenarioID=3859" TargetMode="External"/><Relationship Id="rId5079" Type="http://schemas.openxmlformats.org/officeDocument/2006/relationships/hyperlink" Target="https://www.jrvdev.com/ROAR/VER1/ShowScenario.asp?ScenarioID=5976" TargetMode="External"/><Relationship Id="rId5493" Type="http://schemas.openxmlformats.org/officeDocument/2006/relationships/hyperlink" Target="https://www.jrvdev.com/ROAR/VER1/ShowScenario.asp?ScenarioID=4319" TargetMode="External"/><Relationship Id="rId1689" Type="http://schemas.openxmlformats.org/officeDocument/2006/relationships/hyperlink" Target="https://www.jrvdev.com/ROAR/VER1/ShowScenario.asp?ScenarioID=4553" TargetMode="External"/><Relationship Id="rId4095" Type="http://schemas.openxmlformats.org/officeDocument/2006/relationships/hyperlink" Target="https://www.jrvdev.com/ROAR/VER1/ShowScenario.asp?ScenarioID=1700" TargetMode="External"/><Relationship Id="rId5146" Type="http://schemas.openxmlformats.org/officeDocument/2006/relationships/hyperlink" Target="https://www.jrvdev.com/ROAR/VER1/ShowScenario.asp?ScenarioID=2880" TargetMode="External"/><Relationship Id="rId5560" Type="http://schemas.openxmlformats.org/officeDocument/2006/relationships/hyperlink" Target="https://www.jrvdev.com/ROAR/VER1/ShowScenario.asp?ScenarioID=5574" TargetMode="External"/><Relationship Id="rId4162" Type="http://schemas.openxmlformats.org/officeDocument/2006/relationships/hyperlink" Target="https://www.jrvdev.com/ROAR/VER1/ShowScenario.asp?ScenarioID=5711" TargetMode="External"/><Relationship Id="rId5213" Type="http://schemas.openxmlformats.org/officeDocument/2006/relationships/hyperlink" Target="https://www.jrvdev.com/ROAR/VER1/ShowScenario.asp?ScenarioID=782" TargetMode="External"/><Relationship Id="rId1756" Type="http://schemas.openxmlformats.org/officeDocument/2006/relationships/hyperlink" Target="https://www.jrvdev.com/ROAR/VER1/ShowScenario.asp?ScenarioID=2472" TargetMode="External"/><Relationship Id="rId2807" Type="http://schemas.openxmlformats.org/officeDocument/2006/relationships/hyperlink" Target="https://www.jrvdev.com/ROAR/VER1/ShowScenario.asp?ScenarioID=2123" TargetMode="External"/><Relationship Id="rId48" Type="http://schemas.openxmlformats.org/officeDocument/2006/relationships/hyperlink" Target="https://www.jrvdev.com/ROAR/VER1/ShowScenario.asp?ScenarioID=5339" TargetMode="External"/><Relationship Id="rId1409" Type="http://schemas.openxmlformats.org/officeDocument/2006/relationships/hyperlink" Target="https://www.jrvdev.com/ROAR/VER1/ShowScenario.asp?ScenarioID=363" TargetMode="External"/><Relationship Id="rId1823" Type="http://schemas.openxmlformats.org/officeDocument/2006/relationships/hyperlink" Target="https://www.jrvdev.com/ROAR/VER1/ShowScenario.asp?ScenarioID=4729" TargetMode="External"/><Relationship Id="rId4979" Type="http://schemas.openxmlformats.org/officeDocument/2006/relationships/hyperlink" Target="https://www.jrvdev.com/ROAR/VER1/ShowScenario.asp?ScenarioID=3392" TargetMode="External"/><Relationship Id="rId3995" Type="http://schemas.openxmlformats.org/officeDocument/2006/relationships/hyperlink" Target="https://www.jrvdev.com/ROAR/VER1/ShowScenario.asp?ScenarioID=1621" TargetMode="External"/><Relationship Id="rId2597" Type="http://schemas.openxmlformats.org/officeDocument/2006/relationships/hyperlink" Target="https://www.jrvdev.com/ROAR/VER1/ShowScenario.asp?ScenarioID=3395" TargetMode="External"/><Relationship Id="rId3648" Type="http://schemas.openxmlformats.org/officeDocument/2006/relationships/hyperlink" Target="https://www.jrvdev.com/ROAR/VER1/ShowScenario.asp?ScenarioID=5772" TargetMode="External"/><Relationship Id="rId6054" Type="http://schemas.openxmlformats.org/officeDocument/2006/relationships/hyperlink" Target="https://www.jrvdev.com/ROAR/VER1/ShowScenario.asp?ScenarioID=2591" TargetMode="External"/><Relationship Id="rId569" Type="http://schemas.openxmlformats.org/officeDocument/2006/relationships/hyperlink" Target="https://www.jrvdev.com/ROAR/VER1/ShowScenario.asp?ScenarioID=164" TargetMode="External"/><Relationship Id="rId983" Type="http://schemas.openxmlformats.org/officeDocument/2006/relationships/hyperlink" Target="https://www.jrvdev.com/ROAR/VER1/ShowScenario.asp?ScenarioID=5405" TargetMode="External"/><Relationship Id="rId1199" Type="http://schemas.openxmlformats.org/officeDocument/2006/relationships/hyperlink" Target="https://www.jrvdev.com/ROAR/VER1/ShowScenario.asp?ScenarioID=4176" TargetMode="External"/><Relationship Id="rId2664" Type="http://schemas.openxmlformats.org/officeDocument/2006/relationships/hyperlink" Target="https://www.jrvdev.com/ROAR/VER1/ShowScenario.asp?ScenarioID=5310" TargetMode="External"/><Relationship Id="rId5070" Type="http://schemas.openxmlformats.org/officeDocument/2006/relationships/hyperlink" Target="https://www.jrvdev.com/ROAR/VER1/ShowScenario.asp?ScenarioID=5794" TargetMode="External"/><Relationship Id="rId6121" Type="http://schemas.openxmlformats.org/officeDocument/2006/relationships/hyperlink" Target="https://www.jrvdev.com/ROAR/VER1/ShowScenario.asp?ScenarioID=5473" TargetMode="External"/><Relationship Id="rId636" Type="http://schemas.openxmlformats.org/officeDocument/2006/relationships/hyperlink" Target="https://www.jrvdev.com/ROAR/VER1/ShowScenario.asp?ScenarioID=193" TargetMode="External"/><Relationship Id="rId1266" Type="http://schemas.openxmlformats.org/officeDocument/2006/relationships/hyperlink" Target="https://www.jrvdev.com/ROAR/VER1/ShowScenario.asp?ScenarioID=6236" TargetMode="External"/><Relationship Id="rId2317" Type="http://schemas.openxmlformats.org/officeDocument/2006/relationships/hyperlink" Target="https://www.jrvdev.com/ROAR/VER1/ShowScenario.asp?ScenarioID=6341" TargetMode="External"/><Relationship Id="rId3715" Type="http://schemas.openxmlformats.org/officeDocument/2006/relationships/hyperlink" Target="https://www.jrvdev.com/ROAR/VER1/ShowScenario.asp?ScenarioID=2846" TargetMode="External"/><Relationship Id="rId1680" Type="http://schemas.openxmlformats.org/officeDocument/2006/relationships/hyperlink" Target="https://www.jrvdev.com/ROAR/VER1/ShowScenario.asp?ScenarioID=3825" TargetMode="External"/><Relationship Id="rId2731" Type="http://schemas.openxmlformats.org/officeDocument/2006/relationships/hyperlink" Target="https://www.jrvdev.com/ROAR/VER1/ShowScenario.asp?ScenarioID=1158" TargetMode="External"/><Relationship Id="rId5887" Type="http://schemas.openxmlformats.org/officeDocument/2006/relationships/hyperlink" Target="https://www.jrvdev.com/ROAR/VER1/ShowScenario.asp?ScenarioID=2370" TargetMode="External"/><Relationship Id="rId703" Type="http://schemas.openxmlformats.org/officeDocument/2006/relationships/hyperlink" Target="https://www.jrvdev.com/ROAR/VER1/ShowScenario.asp?ScenarioID=4808" TargetMode="External"/><Relationship Id="rId1333" Type="http://schemas.openxmlformats.org/officeDocument/2006/relationships/hyperlink" Target="https://www.jrvdev.com/ROAR/VER1/ShowScenario.asp?ScenarioID=3971" TargetMode="External"/><Relationship Id="rId4489" Type="http://schemas.openxmlformats.org/officeDocument/2006/relationships/hyperlink" Target="https://www.jrvdev.com/ROAR/VER1/ShowScenario.asp?ScenarioID=737" TargetMode="External"/><Relationship Id="rId5954" Type="http://schemas.openxmlformats.org/officeDocument/2006/relationships/hyperlink" Target="https://www.jrvdev.com/ROAR/VER1/ShowScenario.asp?ScenarioID=3107" TargetMode="External"/><Relationship Id="rId1400" Type="http://schemas.openxmlformats.org/officeDocument/2006/relationships/hyperlink" Target="https://www.jrvdev.com/ROAR/VER1/ShowScenario.asp?ScenarioID=354" TargetMode="External"/><Relationship Id="rId4556" Type="http://schemas.openxmlformats.org/officeDocument/2006/relationships/hyperlink" Target="https://www.jrvdev.com/ROAR/VER1/ShowScenario.asp?ScenarioID=2033" TargetMode="External"/><Relationship Id="rId4970" Type="http://schemas.openxmlformats.org/officeDocument/2006/relationships/hyperlink" Target="https://www.jrvdev.com/ROAR/VER1/ShowScenario.asp?ScenarioID=3048" TargetMode="External"/><Relationship Id="rId5607" Type="http://schemas.openxmlformats.org/officeDocument/2006/relationships/hyperlink" Target="https://www.jrvdev.com/ROAR/VER1/ShowScenario.asp?ScenarioID=2542" TargetMode="External"/><Relationship Id="rId3158" Type="http://schemas.openxmlformats.org/officeDocument/2006/relationships/hyperlink" Target="https://www.jrvdev.com/ROAR/VER1/ShowScenario.asp?ScenarioID=3354" TargetMode="External"/><Relationship Id="rId3572" Type="http://schemas.openxmlformats.org/officeDocument/2006/relationships/hyperlink" Target="https://www.jrvdev.com/ROAR/VER1/ShowScenario.asp?ScenarioID=6270" TargetMode="External"/><Relationship Id="rId4209" Type="http://schemas.openxmlformats.org/officeDocument/2006/relationships/hyperlink" Target="https://www.jrvdev.com/ROAR/VER1/ShowScenario.asp?ScenarioID=3796" TargetMode="External"/><Relationship Id="rId4623" Type="http://schemas.openxmlformats.org/officeDocument/2006/relationships/hyperlink" Target="https://www.jrvdev.com/ROAR/VER1/ShowScenario.asp?ScenarioID=3550" TargetMode="External"/><Relationship Id="rId493" Type="http://schemas.openxmlformats.org/officeDocument/2006/relationships/hyperlink" Target="https://www.jrvdev.com/ROAR/VER1/ShowScenario.asp?ScenarioID=279" TargetMode="External"/><Relationship Id="rId2174" Type="http://schemas.openxmlformats.org/officeDocument/2006/relationships/hyperlink" Target="https://www.jrvdev.com/ROAR/VER1/ShowScenario.asp?ScenarioID=1921" TargetMode="External"/><Relationship Id="rId3225" Type="http://schemas.openxmlformats.org/officeDocument/2006/relationships/hyperlink" Target="https://www.jrvdev.com/ROAR/VER1/ShowScenario.asp?ScenarioID=5813" TargetMode="External"/><Relationship Id="rId146" Type="http://schemas.openxmlformats.org/officeDocument/2006/relationships/hyperlink" Target="https://www.jrvdev.com/ROAR/VER1/ShowScenario.asp?ScenarioID=4695" TargetMode="External"/><Relationship Id="rId560" Type="http://schemas.openxmlformats.org/officeDocument/2006/relationships/hyperlink" Target="https://www.jrvdev.com/ROAR/VER1/ShowScenario.asp?ScenarioID=157" TargetMode="External"/><Relationship Id="rId1190" Type="http://schemas.openxmlformats.org/officeDocument/2006/relationships/hyperlink" Target="https://www.jrvdev.com/ROAR/VER1/ShowScenario.asp?ScenarioID=4167" TargetMode="External"/><Relationship Id="rId2241" Type="http://schemas.openxmlformats.org/officeDocument/2006/relationships/hyperlink" Target="https://www.jrvdev.com/ROAR/VER1/ShowScenario.asp?ScenarioID=2863" TargetMode="External"/><Relationship Id="rId5397" Type="http://schemas.openxmlformats.org/officeDocument/2006/relationships/hyperlink" Target="https://www.jrvdev.com/ROAR/VER1/ShowScenario.asp?ScenarioID=2204" TargetMode="External"/><Relationship Id="rId213" Type="http://schemas.openxmlformats.org/officeDocument/2006/relationships/hyperlink" Target="https://www.jrvdev.com/ROAR/VER1/ShowScenario.asp?ScenarioID=1255" TargetMode="External"/><Relationship Id="rId4066" Type="http://schemas.openxmlformats.org/officeDocument/2006/relationships/hyperlink" Target="https://www.jrvdev.com/ROAR/VER1/ShowScenario.asp?ScenarioID=2521" TargetMode="External"/><Relationship Id="rId5464" Type="http://schemas.openxmlformats.org/officeDocument/2006/relationships/hyperlink" Target="https://www.jrvdev.com/ROAR/VER1/ShowScenario.asp?ScenarioID=3659" TargetMode="External"/><Relationship Id="rId4480" Type="http://schemas.openxmlformats.org/officeDocument/2006/relationships/hyperlink" Target="https://www.jrvdev.com/ROAR/VER1/ShowScenario.asp?ScenarioID=727" TargetMode="External"/><Relationship Id="rId5117" Type="http://schemas.openxmlformats.org/officeDocument/2006/relationships/hyperlink" Target="https://www.jrvdev.com/ROAR/VER1/ShowScenario.asp?ScenarioID=2721" TargetMode="External"/><Relationship Id="rId5531" Type="http://schemas.openxmlformats.org/officeDocument/2006/relationships/hyperlink" Target="https://www.jrvdev.com/ROAR/VER1/ShowScenario.asp?ScenarioID=4924" TargetMode="External"/><Relationship Id="rId1727" Type="http://schemas.openxmlformats.org/officeDocument/2006/relationships/hyperlink" Target="https://www.jrvdev.com/ROAR/VER1/ShowScenario.asp?ScenarioID=6525" TargetMode="External"/><Relationship Id="rId3082" Type="http://schemas.openxmlformats.org/officeDocument/2006/relationships/hyperlink" Target="https://www.jrvdev.com/ROAR/VER1/ShowScenario.asp?ScenarioID=5861" TargetMode="External"/><Relationship Id="rId4133" Type="http://schemas.openxmlformats.org/officeDocument/2006/relationships/hyperlink" Target="https://www.jrvdev.com/ROAR/VER1/ShowScenario.asp?ScenarioID=4395" TargetMode="External"/><Relationship Id="rId19" Type="http://schemas.openxmlformats.org/officeDocument/2006/relationships/hyperlink" Target="https://www.jrvdev.com/ROAR/VER1/ShowScenario.asp?ScenarioID=3685" TargetMode="External"/><Relationship Id="rId3899" Type="http://schemas.openxmlformats.org/officeDocument/2006/relationships/hyperlink" Target="https://www.jrvdev.com/ROAR/VER1/ShowScenario.asp?ScenarioID=4767" TargetMode="External"/><Relationship Id="rId4200" Type="http://schemas.openxmlformats.org/officeDocument/2006/relationships/hyperlink" Target="https://www.jrvdev.com/ROAR/VER1/ShowScenario.asp?ScenarioID=2300" TargetMode="External"/><Relationship Id="rId3966" Type="http://schemas.openxmlformats.org/officeDocument/2006/relationships/hyperlink" Target="https://www.jrvdev.com/ROAR/VER1/ShowScenario.asp?ScenarioID=1224" TargetMode="External"/><Relationship Id="rId6025" Type="http://schemas.openxmlformats.org/officeDocument/2006/relationships/hyperlink" Target="https://www.jrvdev.com/ROAR/VER1/ShowScenario.asp?ScenarioID=3429" TargetMode="External"/><Relationship Id="rId3" Type="http://schemas.openxmlformats.org/officeDocument/2006/relationships/hyperlink" Target="https://www.jrvdev.com/ROAR/VER1/ShowScenario.asp?ScenarioID=3" TargetMode="External"/><Relationship Id="rId887" Type="http://schemas.openxmlformats.org/officeDocument/2006/relationships/hyperlink" Target="https://www.jrvdev.com/ROAR/VER1/ShowScenario.asp?ScenarioID=2268" TargetMode="External"/><Relationship Id="rId2568" Type="http://schemas.openxmlformats.org/officeDocument/2006/relationships/hyperlink" Target="https://www.jrvdev.com/ROAR/VER1/ShowScenario.asp?ScenarioID=2186" TargetMode="External"/><Relationship Id="rId2982" Type="http://schemas.openxmlformats.org/officeDocument/2006/relationships/hyperlink" Target="https://www.jrvdev.com/ROAR/VER1/ShowScenario.asp?ScenarioID=1841" TargetMode="External"/><Relationship Id="rId3619" Type="http://schemas.openxmlformats.org/officeDocument/2006/relationships/hyperlink" Target="https://www.jrvdev.com/ROAR/VER1/ShowScenario.asp?ScenarioID=3834" TargetMode="External"/><Relationship Id="rId5041" Type="http://schemas.openxmlformats.org/officeDocument/2006/relationships/hyperlink" Target="https://www.jrvdev.com/ROAR/VER1/ShowScenario.asp?ScenarioID=5138" TargetMode="External"/><Relationship Id="rId954" Type="http://schemas.openxmlformats.org/officeDocument/2006/relationships/hyperlink" Target="https://www.jrvdev.com/ROAR/VER1/ShowScenario.asp?ScenarioID=4531" TargetMode="External"/><Relationship Id="rId1584" Type="http://schemas.openxmlformats.org/officeDocument/2006/relationships/hyperlink" Target="https://www.jrvdev.com/ROAR/VER1/ShowScenario.asp?ScenarioID=2437" TargetMode="External"/><Relationship Id="rId2635" Type="http://schemas.openxmlformats.org/officeDocument/2006/relationships/hyperlink" Target="https://www.jrvdev.com/ROAR/VER1/ShowScenario.asp?ScenarioID=4617" TargetMode="External"/><Relationship Id="rId607" Type="http://schemas.openxmlformats.org/officeDocument/2006/relationships/hyperlink" Target="https://www.jrvdev.com/ROAR/VER1/ShowScenario.asp?ScenarioID=132" TargetMode="External"/><Relationship Id="rId1237" Type="http://schemas.openxmlformats.org/officeDocument/2006/relationships/hyperlink" Target="https://www.jrvdev.com/ROAR/VER1/ShowScenario.asp?ScenarioID=5094" TargetMode="External"/><Relationship Id="rId1651" Type="http://schemas.openxmlformats.org/officeDocument/2006/relationships/hyperlink" Target="https://www.jrvdev.com/ROAR/VER1/ShowScenario.asp?ScenarioID=5659" TargetMode="External"/><Relationship Id="rId2702" Type="http://schemas.openxmlformats.org/officeDocument/2006/relationships/hyperlink" Target="https://www.jrvdev.com/ROAR/VER1/ShowScenario.asp?ScenarioID=4434" TargetMode="External"/><Relationship Id="rId5858" Type="http://schemas.openxmlformats.org/officeDocument/2006/relationships/hyperlink" Target="https://www.jrvdev.com/ROAR/VER1/ShowScenario.asp?ScenarioID=898" TargetMode="External"/><Relationship Id="rId1304" Type="http://schemas.openxmlformats.org/officeDocument/2006/relationships/hyperlink" Target="https://www.jrvdev.com/ROAR/VER1/ShowScenario.asp?ScenarioID=3942" TargetMode="External"/><Relationship Id="rId4874" Type="http://schemas.openxmlformats.org/officeDocument/2006/relationships/hyperlink" Target="https://www.jrvdev.com/ROAR/VER1/ShowScenario.asp?ScenarioID=5188" TargetMode="External"/><Relationship Id="rId3476" Type="http://schemas.openxmlformats.org/officeDocument/2006/relationships/hyperlink" Target="https://www.jrvdev.com/ROAR/VER1/ShowScenario.asp?ScenarioID=3403" TargetMode="External"/><Relationship Id="rId4527" Type="http://schemas.openxmlformats.org/officeDocument/2006/relationships/hyperlink" Target="https://www.jrvdev.com/ROAR/VER1/ShowScenario.asp?ScenarioID=4452" TargetMode="External"/><Relationship Id="rId5925" Type="http://schemas.openxmlformats.org/officeDocument/2006/relationships/hyperlink" Target="https://www.jrvdev.com/ROAR/VER1/ShowScenario.asp?ScenarioID=948" TargetMode="External"/><Relationship Id="rId10" Type="http://schemas.openxmlformats.org/officeDocument/2006/relationships/hyperlink" Target="https://www.jrvdev.com/ROAR/VER1/ShowScenario.asp?ScenarioID=10" TargetMode="External"/><Relationship Id="rId397" Type="http://schemas.openxmlformats.org/officeDocument/2006/relationships/hyperlink" Target="https://www.jrvdev.com/ROAR/VER1/ShowScenario.asp?ScenarioID=2503" TargetMode="External"/><Relationship Id="rId2078" Type="http://schemas.openxmlformats.org/officeDocument/2006/relationships/hyperlink" Target="https://www.jrvdev.com/ROAR/VER1/ShowScenario.asp?ScenarioID=534" TargetMode="External"/><Relationship Id="rId2492" Type="http://schemas.openxmlformats.org/officeDocument/2006/relationships/hyperlink" Target="https://www.jrvdev.com/ROAR/VER1/ShowScenario.asp?ScenarioID=4663" TargetMode="External"/><Relationship Id="rId3129" Type="http://schemas.openxmlformats.org/officeDocument/2006/relationships/hyperlink" Target="https://www.jrvdev.com/ROAR/VER1/ShowScenario.asp?ScenarioID=2605" TargetMode="External"/><Relationship Id="rId3890" Type="http://schemas.openxmlformats.org/officeDocument/2006/relationships/hyperlink" Target="https://www.jrvdev.com/ROAR/VER1/ShowScenario.asp?ScenarioID=580" TargetMode="External"/><Relationship Id="rId4941" Type="http://schemas.openxmlformats.org/officeDocument/2006/relationships/hyperlink" Target="https://www.jrvdev.com/ROAR/VER1/ShowScenario.asp?ScenarioID=6579" TargetMode="External"/><Relationship Id="rId464" Type="http://schemas.openxmlformats.org/officeDocument/2006/relationships/hyperlink" Target="https://www.jrvdev.com/ROAR/VER1/ShowScenario.asp?ScenarioID=250" TargetMode="External"/><Relationship Id="rId1094" Type="http://schemas.openxmlformats.org/officeDocument/2006/relationships/hyperlink" Target="https://www.jrvdev.com/ROAR/VER1/ShowScenario.asp?ScenarioID=6154" TargetMode="External"/><Relationship Id="rId2145" Type="http://schemas.openxmlformats.org/officeDocument/2006/relationships/hyperlink" Target="https://www.jrvdev.com/ROAR/VER1/ShowScenario.asp?ScenarioID=1578" TargetMode="External"/><Relationship Id="rId3543" Type="http://schemas.openxmlformats.org/officeDocument/2006/relationships/hyperlink" Target="https://www.jrvdev.com/ROAR/VER1/ShowScenario.asp?ScenarioID=6087" TargetMode="External"/><Relationship Id="rId117" Type="http://schemas.openxmlformats.org/officeDocument/2006/relationships/hyperlink" Target="https://www.jrvdev.com/ROAR/VER1/ShowScenario.asp?ScenarioID=62" TargetMode="External"/><Relationship Id="rId3610" Type="http://schemas.openxmlformats.org/officeDocument/2006/relationships/hyperlink" Target="https://www.jrvdev.com/ROAR/VER1/ShowScenario.asp?ScenarioID=1769" TargetMode="External"/><Relationship Id="rId531" Type="http://schemas.openxmlformats.org/officeDocument/2006/relationships/hyperlink" Target="https://www.jrvdev.com/ROAR/VER1/ShowScenario.asp?ScenarioID=317" TargetMode="External"/><Relationship Id="rId1161" Type="http://schemas.openxmlformats.org/officeDocument/2006/relationships/hyperlink" Target="https://www.jrvdev.com/ROAR/VER1/ShowScenario.asp?ScenarioID=3254" TargetMode="External"/><Relationship Id="rId2212" Type="http://schemas.openxmlformats.org/officeDocument/2006/relationships/hyperlink" Target="https://www.jrvdev.com/ROAR/VER1/ShowScenario.asp?ScenarioID=2343" TargetMode="External"/><Relationship Id="rId5368" Type="http://schemas.openxmlformats.org/officeDocument/2006/relationships/hyperlink" Target="https://www.jrvdev.com/ROAR/VER1/ShowScenario.asp?ScenarioID=1763" TargetMode="External"/><Relationship Id="rId5782" Type="http://schemas.openxmlformats.org/officeDocument/2006/relationships/hyperlink" Target="https://www.jrvdev.com/ROAR/VER1/ShowScenario.asp?ScenarioID=3630" TargetMode="External"/><Relationship Id="rId1978" Type="http://schemas.openxmlformats.org/officeDocument/2006/relationships/hyperlink" Target="https://www.jrvdev.com/ROAR/VER1/ShowScenario.asp?ScenarioID=5942" TargetMode="External"/><Relationship Id="rId4384" Type="http://schemas.openxmlformats.org/officeDocument/2006/relationships/hyperlink" Target="https://www.jrvdev.com/ROAR/VER1/ShowScenario.asp?ScenarioID=624" TargetMode="External"/><Relationship Id="rId5435" Type="http://schemas.openxmlformats.org/officeDocument/2006/relationships/hyperlink" Target="https://www.jrvdev.com/ROAR/VER1/ShowScenario.asp?ScenarioID=2801" TargetMode="External"/><Relationship Id="rId4037" Type="http://schemas.openxmlformats.org/officeDocument/2006/relationships/hyperlink" Target="https://www.jrvdev.com/ROAR/VER1/ShowScenario.asp?ScenarioID=2316" TargetMode="External"/><Relationship Id="rId4451" Type="http://schemas.openxmlformats.org/officeDocument/2006/relationships/hyperlink" Target="https://www.jrvdev.com/ROAR/VER1/ShowScenario.asp?ScenarioID=692" TargetMode="External"/><Relationship Id="rId5502" Type="http://schemas.openxmlformats.org/officeDocument/2006/relationships/hyperlink" Target="https://www.jrvdev.com/ROAR/VER1/ShowScenario.asp?ScenarioID=4490" TargetMode="External"/><Relationship Id="rId3053" Type="http://schemas.openxmlformats.org/officeDocument/2006/relationships/hyperlink" Target="https://www.jrvdev.com/ROAR/VER1/ShowScenario.asp?ScenarioID=3771" TargetMode="External"/><Relationship Id="rId4104" Type="http://schemas.openxmlformats.org/officeDocument/2006/relationships/hyperlink" Target="https://www.jrvdev.com/ROAR/VER1/ShowScenario.asp?ScenarioID=3222" TargetMode="External"/><Relationship Id="rId3120" Type="http://schemas.openxmlformats.org/officeDocument/2006/relationships/hyperlink" Target="https://www.jrvdev.com/ROAR/VER1/ShowScenario.asp?ScenarioID=5903" TargetMode="External"/><Relationship Id="rId6276" Type="http://schemas.openxmlformats.org/officeDocument/2006/relationships/hyperlink" Target="https://www.jrvdev.com/ROAR/VER1/ShowScenario.asp?ScenarioID=6383" TargetMode="External"/><Relationship Id="rId2886" Type="http://schemas.openxmlformats.org/officeDocument/2006/relationships/hyperlink" Target="https://www.jrvdev.com/ROAR/VER1/ShowScenario.asp?ScenarioID=6276" TargetMode="External"/><Relationship Id="rId3937" Type="http://schemas.openxmlformats.org/officeDocument/2006/relationships/hyperlink" Target="https://www.jrvdev.com/ROAR/VER1/ShowScenario.asp?ScenarioID=4096" TargetMode="External"/><Relationship Id="rId5292" Type="http://schemas.openxmlformats.org/officeDocument/2006/relationships/hyperlink" Target="https://www.jrvdev.com/ROAR/VER1/ShowScenario.asp?ScenarioID=2551" TargetMode="External"/><Relationship Id="rId858" Type="http://schemas.openxmlformats.org/officeDocument/2006/relationships/hyperlink" Target="https://www.jrvdev.com/ROAR/VER1/ShowScenario.asp?ScenarioID=1725" TargetMode="External"/><Relationship Id="rId1488" Type="http://schemas.openxmlformats.org/officeDocument/2006/relationships/hyperlink" Target="https://www.jrvdev.com/ROAR/VER1/ShowScenario.asp?ScenarioID=4054" TargetMode="External"/><Relationship Id="rId2539" Type="http://schemas.openxmlformats.org/officeDocument/2006/relationships/hyperlink" Target="https://www.jrvdev.com/ROAR/VER1/ShowScenario.asp?ScenarioID=1221" TargetMode="External"/><Relationship Id="rId2953" Type="http://schemas.openxmlformats.org/officeDocument/2006/relationships/hyperlink" Target="https://www.jrvdev.com/ROAR/VER1/ShowScenario.asp?ScenarioID=5636" TargetMode="External"/><Relationship Id="rId925" Type="http://schemas.openxmlformats.org/officeDocument/2006/relationships/hyperlink" Target="https://www.jrvdev.com/ROAR/VER1/ShowScenario.asp?ScenarioID=4144" TargetMode="External"/><Relationship Id="rId1555" Type="http://schemas.openxmlformats.org/officeDocument/2006/relationships/hyperlink" Target="https://www.jrvdev.com/ROAR/VER1/ShowScenario.asp?ScenarioID=6301" TargetMode="External"/><Relationship Id="rId2606" Type="http://schemas.openxmlformats.org/officeDocument/2006/relationships/hyperlink" Target="https://www.jrvdev.com/ROAR/VER1/ShowScenario.asp?ScenarioID=3638" TargetMode="External"/><Relationship Id="rId5012" Type="http://schemas.openxmlformats.org/officeDocument/2006/relationships/hyperlink" Target="https://www.jrvdev.com/ROAR/VER1/ShowScenario.asp?ScenarioID=4692" TargetMode="External"/><Relationship Id="rId1208" Type="http://schemas.openxmlformats.org/officeDocument/2006/relationships/hyperlink" Target="https://www.jrvdev.com/ROAR/VER1/ShowScenario.asp?ScenarioID=4354" TargetMode="External"/><Relationship Id="rId1622" Type="http://schemas.openxmlformats.org/officeDocument/2006/relationships/hyperlink" Target="https://www.jrvdev.com/ROAR/VER1/ShowScenario.asp?ScenarioID=3072" TargetMode="External"/><Relationship Id="rId4778" Type="http://schemas.openxmlformats.org/officeDocument/2006/relationships/hyperlink" Target="https://www.jrvdev.com/ROAR/VER1/ShowScenario.asp?ScenarioID=1142" TargetMode="External"/><Relationship Id="rId5829" Type="http://schemas.openxmlformats.org/officeDocument/2006/relationships/hyperlink" Target="https://www.jrvdev.com/ROAR/VER1/ShowScenario.asp?ScenarioID=869" TargetMode="External"/><Relationship Id="rId3794" Type="http://schemas.openxmlformats.org/officeDocument/2006/relationships/hyperlink" Target="https://www.jrvdev.com/ROAR/VER1/ShowScenario.asp?ScenarioID=5421" TargetMode="External"/><Relationship Id="rId4845" Type="http://schemas.openxmlformats.org/officeDocument/2006/relationships/hyperlink" Target="https://www.jrvdev.com/ROAR/VER1/ShowScenario.asp?ScenarioID=5159" TargetMode="External"/><Relationship Id="rId2396" Type="http://schemas.openxmlformats.org/officeDocument/2006/relationships/hyperlink" Target="https://www.jrvdev.com/ROAR/VER1/ShowScenario.asp?ScenarioID=2818" TargetMode="External"/><Relationship Id="rId3447" Type="http://schemas.openxmlformats.org/officeDocument/2006/relationships/hyperlink" Target="https://www.jrvdev.com/ROAR/VER1/ShowScenario.asp?ScenarioID=5996" TargetMode="External"/><Relationship Id="rId3861" Type="http://schemas.openxmlformats.org/officeDocument/2006/relationships/hyperlink" Target="https://www.jrvdev.com/ROAR/VER1/ShowScenario.asp?ScenarioID=1017" TargetMode="External"/><Relationship Id="rId4912" Type="http://schemas.openxmlformats.org/officeDocument/2006/relationships/hyperlink" Target="https://www.jrvdev.com/ROAR/VER1/ShowScenario.asp?ScenarioID=1404" TargetMode="External"/><Relationship Id="rId368" Type="http://schemas.openxmlformats.org/officeDocument/2006/relationships/hyperlink" Target="https://www.jrvdev.com/ROAR/VER1/ShowScenario.asp?ScenarioID=1366" TargetMode="External"/><Relationship Id="rId782" Type="http://schemas.openxmlformats.org/officeDocument/2006/relationships/hyperlink" Target="https://www.jrvdev.com/ROAR/VER1/ShowScenario.asp?ScenarioID=5738" TargetMode="External"/><Relationship Id="rId2049" Type="http://schemas.openxmlformats.org/officeDocument/2006/relationships/hyperlink" Target="https://www.jrvdev.com/ROAR/VER1/ShowScenario.asp?ScenarioID=505" TargetMode="External"/><Relationship Id="rId2463" Type="http://schemas.openxmlformats.org/officeDocument/2006/relationships/hyperlink" Target="https://www.jrvdev.com/ROAR/VER1/ShowScenario.asp?ScenarioID=4010" TargetMode="External"/><Relationship Id="rId3514" Type="http://schemas.openxmlformats.org/officeDocument/2006/relationships/hyperlink" Target="https://www.jrvdev.com/ROAR/VER1/ShowScenario.asp?ScenarioID=6039" TargetMode="External"/><Relationship Id="rId435" Type="http://schemas.openxmlformats.org/officeDocument/2006/relationships/hyperlink" Target="https://www.jrvdev.com/ROAR/VER1/ShowScenario.asp?ScenarioID=221" TargetMode="External"/><Relationship Id="rId1065" Type="http://schemas.openxmlformats.org/officeDocument/2006/relationships/hyperlink" Target="https://www.jrvdev.com/ROAR/VER1/ShowScenario.asp?ScenarioID=2894" TargetMode="External"/><Relationship Id="rId2116" Type="http://schemas.openxmlformats.org/officeDocument/2006/relationships/hyperlink" Target="https://www.jrvdev.com/ROAR/VER1/ShowScenario.asp?ScenarioID=1194" TargetMode="External"/><Relationship Id="rId2530" Type="http://schemas.openxmlformats.org/officeDocument/2006/relationships/hyperlink" Target="https://www.jrvdev.com/ROAR/VER1/ShowScenario.asp?ScenarioID=1969" TargetMode="External"/><Relationship Id="rId5686" Type="http://schemas.openxmlformats.org/officeDocument/2006/relationships/hyperlink" Target="https://www.jrvdev.com/ROAR/VER1/ShowScenario.asp?ScenarioID=4648" TargetMode="External"/><Relationship Id="rId502" Type="http://schemas.openxmlformats.org/officeDocument/2006/relationships/hyperlink" Target="https://www.jrvdev.com/ROAR/VER1/ShowScenario.asp?ScenarioID=288" TargetMode="External"/><Relationship Id="rId1132" Type="http://schemas.openxmlformats.org/officeDocument/2006/relationships/hyperlink" Target="https://www.jrvdev.com/ROAR/VER1/ShowScenario.asp?ScenarioID=349" TargetMode="External"/><Relationship Id="rId4288" Type="http://schemas.openxmlformats.org/officeDocument/2006/relationships/hyperlink" Target="https://www.jrvdev.com/ROAR/VER1/ShowScenario.asp?ScenarioID=5240" TargetMode="External"/><Relationship Id="rId5339" Type="http://schemas.openxmlformats.org/officeDocument/2006/relationships/hyperlink" Target="https://www.jrvdev.com/ROAR/VER1/ShowScenario.asp?ScenarioID=1395" TargetMode="External"/><Relationship Id="rId4355" Type="http://schemas.openxmlformats.org/officeDocument/2006/relationships/hyperlink" Target="https://www.jrvdev.com/ROAR/VER1/ShowScenario.asp?ScenarioID=2639" TargetMode="External"/><Relationship Id="rId5753" Type="http://schemas.openxmlformats.org/officeDocument/2006/relationships/hyperlink" Target="https://www.jrvdev.com/ROAR/VER1/ShowScenario.asp?ScenarioID=1289" TargetMode="External"/><Relationship Id="rId1949" Type="http://schemas.openxmlformats.org/officeDocument/2006/relationships/hyperlink" Target="https://www.jrvdev.com/ROAR/VER1/ShowScenario.asp?ScenarioID=2380" TargetMode="External"/><Relationship Id="rId4008" Type="http://schemas.openxmlformats.org/officeDocument/2006/relationships/hyperlink" Target="https://www.jrvdev.com/ROAR/VER1/ShowScenario.asp?ScenarioID=2142" TargetMode="External"/><Relationship Id="rId5406" Type="http://schemas.openxmlformats.org/officeDocument/2006/relationships/hyperlink" Target="https://www.jrvdev.com/ROAR/VER1/ShowScenario.asp?ScenarioID=2388" TargetMode="External"/><Relationship Id="rId5820" Type="http://schemas.openxmlformats.org/officeDocument/2006/relationships/hyperlink" Target="https://www.jrvdev.com/ROAR/VER1/ShowScenario.asp?ScenarioID=860" TargetMode="External"/><Relationship Id="rId292" Type="http://schemas.openxmlformats.org/officeDocument/2006/relationships/hyperlink" Target="https://www.jrvdev.com/ROAR/VER1/ShowScenario.asp?ScenarioID=87" TargetMode="External"/><Relationship Id="rId3371" Type="http://schemas.openxmlformats.org/officeDocument/2006/relationships/hyperlink" Target="https://www.jrvdev.com/ROAR/VER1/ShowScenario.asp?ScenarioID=1788" TargetMode="External"/><Relationship Id="rId4422" Type="http://schemas.openxmlformats.org/officeDocument/2006/relationships/hyperlink" Target="https://www.jrvdev.com/ROAR/VER1/ShowScenario.asp?ScenarioID=663" TargetMode="External"/><Relationship Id="rId3024" Type="http://schemas.openxmlformats.org/officeDocument/2006/relationships/hyperlink" Target="https://www.jrvdev.com/ROAR/VER1/ShowScenario.asp?ScenarioID=2750" TargetMode="External"/><Relationship Id="rId2040" Type="http://schemas.openxmlformats.org/officeDocument/2006/relationships/hyperlink" Target="https://www.jrvdev.com/ROAR/VER1/ShowScenario.asp?ScenarioID=496" TargetMode="External"/><Relationship Id="rId5196" Type="http://schemas.openxmlformats.org/officeDocument/2006/relationships/hyperlink" Target="https://www.jrvdev.com/ROAR/VER1/ShowScenario.asp?ScenarioID=5297" TargetMode="External"/><Relationship Id="rId6247" Type="http://schemas.openxmlformats.org/officeDocument/2006/relationships/hyperlink" Target="https://www.jrvdev.com/ROAR/VER1/ShowScenario.asp?ScenarioID=4182" TargetMode="External"/><Relationship Id="rId5263" Type="http://schemas.openxmlformats.org/officeDocument/2006/relationships/hyperlink" Target="https://www.jrvdev.com/ROAR/VER1/ShowScenario.asp?ScenarioID=5076" TargetMode="External"/><Relationship Id="rId1459" Type="http://schemas.openxmlformats.org/officeDocument/2006/relationships/hyperlink" Target="https://www.jrvdev.com/ROAR/VER1/ShowScenario.asp?ScenarioID=408" TargetMode="External"/><Relationship Id="rId2857" Type="http://schemas.openxmlformats.org/officeDocument/2006/relationships/hyperlink" Target="https://www.jrvdev.com/ROAR/VER1/ShowScenario.asp?ScenarioID=4363" TargetMode="External"/><Relationship Id="rId3908" Type="http://schemas.openxmlformats.org/officeDocument/2006/relationships/hyperlink" Target="https://www.jrvdev.com/ROAR/VER1/ShowScenario.asp?ScenarioID=3186" TargetMode="External"/><Relationship Id="rId5330" Type="http://schemas.openxmlformats.org/officeDocument/2006/relationships/hyperlink" Target="https://www.jrvdev.com/ROAR/VER1/ShowScenario.asp?ScenarioID=1237" TargetMode="External"/><Relationship Id="rId98" Type="http://schemas.openxmlformats.org/officeDocument/2006/relationships/hyperlink" Target="https://www.jrvdev.com/ROAR/VER1/ShowScenario.asp?ScenarioID=43" TargetMode="External"/><Relationship Id="rId829" Type="http://schemas.openxmlformats.org/officeDocument/2006/relationships/hyperlink" Target="https://www.jrvdev.com/ROAR/VER1/ShowScenario.asp?ScenarioID=1431" TargetMode="External"/><Relationship Id="rId1873" Type="http://schemas.openxmlformats.org/officeDocument/2006/relationships/hyperlink" Target="https://www.jrvdev.com/ROAR/VER1/ShowScenario.asp?ScenarioID=6532" TargetMode="External"/><Relationship Id="rId2924" Type="http://schemas.openxmlformats.org/officeDocument/2006/relationships/hyperlink" Target="https://www.jrvdev.com/ROAR/VER1/ShowScenario.asp?ScenarioID=3559" TargetMode="External"/><Relationship Id="rId1526" Type="http://schemas.openxmlformats.org/officeDocument/2006/relationships/hyperlink" Target="https://www.jrvdev.com/ROAR/VER1/ShowScenario.asp?ScenarioID=455" TargetMode="External"/><Relationship Id="rId1940" Type="http://schemas.openxmlformats.org/officeDocument/2006/relationships/hyperlink" Target="https://www.jrvdev.com/ROAR/VER1/ShowScenario.asp?ScenarioID=2196" TargetMode="External"/><Relationship Id="rId3698" Type="http://schemas.openxmlformats.org/officeDocument/2006/relationships/hyperlink" Target="https://www.jrvdev.com/ROAR/VER1/ShowScenario.asp?ScenarioID=2559" TargetMode="External"/><Relationship Id="rId4749" Type="http://schemas.openxmlformats.org/officeDocument/2006/relationships/hyperlink" Target="https://www.jrvdev.com/ROAR/VER1/ShowScenario.asp?ScenarioID=4085" TargetMode="External"/><Relationship Id="rId3765" Type="http://schemas.openxmlformats.org/officeDocument/2006/relationships/hyperlink" Target="https://www.jrvdev.com/ROAR/VER1/ShowScenario.asp?ScenarioID=4070" TargetMode="External"/><Relationship Id="rId4816" Type="http://schemas.openxmlformats.org/officeDocument/2006/relationships/hyperlink" Target="https://www.jrvdev.com/ROAR/VER1/ShowScenario.asp?ScenarioID=772" TargetMode="External"/><Relationship Id="rId6171" Type="http://schemas.openxmlformats.org/officeDocument/2006/relationships/hyperlink" Target="https://www.jrvdev.com/ROAR/VER1/ShowScenario.asp?ScenarioID=1983" TargetMode="External"/><Relationship Id="rId686" Type="http://schemas.openxmlformats.org/officeDocument/2006/relationships/hyperlink" Target="https://www.jrvdev.com/ROAR/VER1/ShowScenario.asp?ScenarioID=1179" TargetMode="External"/><Relationship Id="rId2367" Type="http://schemas.openxmlformats.org/officeDocument/2006/relationships/hyperlink" Target="https://www.jrvdev.com/ROAR/VER1/ShowScenario.asp?ScenarioID=1912" TargetMode="External"/><Relationship Id="rId2781" Type="http://schemas.openxmlformats.org/officeDocument/2006/relationships/hyperlink" Target="https://www.jrvdev.com/ROAR/VER1/ShowScenario.asp?ScenarioID=1653" TargetMode="External"/><Relationship Id="rId3418" Type="http://schemas.openxmlformats.org/officeDocument/2006/relationships/hyperlink" Target="https://www.jrvdev.com/ROAR/VER1/ShowScenario.asp?ScenarioID=5687" TargetMode="External"/><Relationship Id="rId339" Type="http://schemas.openxmlformats.org/officeDocument/2006/relationships/hyperlink" Target="https://www.jrvdev.com/ROAR/VER1/ShowScenario.asp?ScenarioID=5967" TargetMode="External"/><Relationship Id="rId753" Type="http://schemas.openxmlformats.org/officeDocument/2006/relationships/hyperlink" Target="https://www.jrvdev.com/ROAR/VER1/ShowScenario.asp?ScenarioID=333" TargetMode="External"/><Relationship Id="rId1383" Type="http://schemas.openxmlformats.org/officeDocument/2006/relationships/hyperlink" Target="https://www.jrvdev.com/ROAR/VER1/ShowScenario.asp?ScenarioID=3266" TargetMode="External"/><Relationship Id="rId2434" Type="http://schemas.openxmlformats.org/officeDocument/2006/relationships/hyperlink" Target="https://www.jrvdev.com/ROAR/VER1/ShowScenario.asp?ScenarioID=3380" TargetMode="External"/><Relationship Id="rId3832" Type="http://schemas.openxmlformats.org/officeDocument/2006/relationships/hyperlink" Target="https://www.jrvdev.com/ROAR/VER1/ShowScenario.asp?ScenarioID=4232" TargetMode="External"/><Relationship Id="rId406" Type="http://schemas.openxmlformats.org/officeDocument/2006/relationships/hyperlink" Target="https://www.jrvdev.com/ROAR/VER1/ShowScenario.asp?ScenarioID=2512" TargetMode="External"/><Relationship Id="rId1036" Type="http://schemas.openxmlformats.org/officeDocument/2006/relationships/hyperlink" Target="https://www.jrvdev.com/ROAR/VER1/ShowScenario.asp?ScenarioID=3571" TargetMode="External"/><Relationship Id="rId820" Type="http://schemas.openxmlformats.org/officeDocument/2006/relationships/hyperlink" Target="https://www.jrvdev.com/ROAR/VER1/ShowScenario.asp?ScenarioID=1421" TargetMode="External"/><Relationship Id="rId1450" Type="http://schemas.openxmlformats.org/officeDocument/2006/relationships/hyperlink" Target="https://www.jrvdev.com/ROAR/VER1/ShowScenario.asp?ScenarioID=402" TargetMode="External"/><Relationship Id="rId2501" Type="http://schemas.openxmlformats.org/officeDocument/2006/relationships/hyperlink" Target="https://www.jrvdev.com/ROAR/VER1/ShowScenario.asp?ScenarioID=4945" TargetMode="External"/><Relationship Id="rId5657" Type="http://schemas.openxmlformats.org/officeDocument/2006/relationships/hyperlink" Target="https://www.jrvdev.com/ROAR/VER1/ShowScenario.asp?ScenarioID=1083" TargetMode="External"/><Relationship Id="rId1103" Type="http://schemas.openxmlformats.org/officeDocument/2006/relationships/hyperlink" Target="https://www.jrvdev.com/ROAR/VER1/ShowScenario.asp?ScenarioID=3454" TargetMode="External"/><Relationship Id="rId4259" Type="http://schemas.openxmlformats.org/officeDocument/2006/relationships/hyperlink" Target="https://www.jrvdev.com/ROAR/VER1/ShowScenario.asp?ScenarioID=612" TargetMode="External"/><Relationship Id="rId4673" Type="http://schemas.openxmlformats.org/officeDocument/2006/relationships/hyperlink" Target="https://www.jrvdev.com/ROAR/VER1/ShowScenario.asp?ScenarioID=3343" TargetMode="External"/><Relationship Id="rId5724" Type="http://schemas.openxmlformats.org/officeDocument/2006/relationships/hyperlink" Target="https://www.jrvdev.com/ROAR/VER1/ShowScenario.asp?ScenarioID=1528" TargetMode="External"/><Relationship Id="rId3275" Type="http://schemas.openxmlformats.org/officeDocument/2006/relationships/hyperlink" Target="https://www.jrvdev.com/ROAR/VER1/ShowScenario.asp?ScenarioID=3610" TargetMode="External"/><Relationship Id="rId4326" Type="http://schemas.openxmlformats.org/officeDocument/2006/relationships/hyperlink" Target="https://www.jrvdev.com/ROAR/VER1/ShowScenario.asp?ScenarioID=5619" TargetMode="External"/><Relationship Id="rId4740" Type="http://schemas.openxmlformats.org/officeDocument/2006/relationships/hyperlink" Target="https://www.jrvdev.com/ROAR/VER1/ShowScenario.asp?ScenarioID=3894" TargetMode="External"/><Relationship Id="rId196" Type="http://schemas.openxmlformats.org/officeDocument/2006/relationships/hyperlink" Target="https://www.jrvdev.com/ROAR/VER1/ShowScenario.asp?ScenarioID=6413" TargetMode="External"/><Relationship Id="rId2291" Type="http://schemas.openxmlformats.org/officeDocument/2006/relationships/hyperlink" Target="https://www.jrvdev.com/ROAR/VER1/ShowScenario.asp?ScenarioID=4289" TargetMode="External"/><Relationship Id="rId3342" Type="http://schemas.openxmlformats.org/officeDocument/2006/relationships/hyperlink" Target="https://www.jrvdev.com/ROAR/VER1/ShowScenario.asp?ScenarioID=1358" TargetMode="External"/><Relationship Id="rId263" Type="http://schemas.openxmlformats.org/officeDocument/2006/relationships/hyperlink" Target="https://www.jrvdev.com/ROAR/VER1/ShowScenario.asp?ScenarioID=5821" TargetMode="External"/><Relationship Id="rId330" Type="http://schemas.openxmlformats.org/officeDocument/2006/relationships/hyperlink" Target="https://www.jrvdev.com/ROAR/VER1/ShowScenario.asp?ScenarioID=5939" TargetMode="External"/><Relationship Id="rId2011" Type="http://schemas.openxmlformats.org/officeDocument/2006/relationships/hyperlink" Target="https://www.jrvdev.com/ROAR/VER1/ShowScenario.asp?ScenarioID=5921" TargetMode="External"/><Relationship Id="rId5167" Type="http://schemas.openxmlformats.org/officeDocument/2006/relationships/hyperlink" Target="https://www.jrvdev.com/ROAR/VER1/ShowScenario.asp?ScenarioID=4563" TargetMode="External"/><Relationship Id="rId6218" Type="http://schemas.openxmlformats.org/officeDocument/2006/relationships/hyperlink" Target="https://www.jrvdev.com/ROAR/VER1/ShowScenario.asp?ScenarioID=1604" TargetMode="External"/><Relationship Id="rId4183" Type="http://schemas.openxmlformats.org/officeDocument/2006/relationships/hyperlink" Target="https://www.jrvdev.com/ROAR/VER1/ShowScenario.asp?ScenarioID=2111" TargetMode="External"/><Relationship Id="rId5581" Type="http://schemas.openxmlformats.org/officeDocument/2006/relationships/hyperlink" Target="https://www.jrvdev.com/ROAR/VER1/ShowScenario.asp?ScenarioID=1325" TargetMode="External"/><Relationship Id="rId1777" Type="http://schemas.openxmlformats.org/officeDocument/2006/relationships/hyperlink" Target="https://www.jrvdev.com/ROAR/VER1/ShowScenario.asp?ScenarioID=3733" TargetMode="External"/><Relationship Id="rId2828" Type="http://schemas.openxmlformats.org/officeDocument/2006/relationships/hyperlink" Target="https://www.jrvdev.com/ROAR/VER1/ShowScenario.asp?ScenarioID=2707" TargetMode="External"/><Relationship Id="rId5234" Type="http://schemas.openxmlformats.org/officeDocument/2006/relationships/hyperlink" Target="https://www.jrvdev.com/ROAR/VER1/ShowScenario.asp?ScenarioID=803" TargetMode="External"/><Relationship Id="rId69" Type="http://schemas.openxmlformats.org/officeDocument/2006/relationships/hyperlink" Target="https://www.jrvdev.com/ROAR/VER1/ShowScenario.asp?ScenarioID=5316" TargetMode="External"/><Relationship Id="rId1844" Type="http://schemas.openxmlformats.org/officeDocument/2006/relationships/hyperlink" Target="https://www.jrvdev.com/ROAR/VER1/ShowScenario.asp?ScenarioID=2997" TargetMode="External"/><Relationship Id="rId4250" Type="http://schemas.openxmlformats.org/officeDocument/2006/relationships/hyperlink" Target="https://www.jrvdev.com/ROAR/VER1/ShowScenario.asp?ScenarioID=603" TargetMode="External"/><Relationship Id="rId5301" Type="http://schemas.openxmlformats.org/officeDocument/2006/relationships/hyperlink" Target="https://www.jrvdev.com/ROAR/VER1/ShowScenario.asp?ScenarioID=829" TargetMode="External"/><Relationship Id="rId1911" Type="http://schemas.openxmlformats.org/officeDocument/2006/relationships/hyperlink" Target="https://www.jrvdev.com/ROAR/VER1/ShowScenario.asp?ScenarioID=3170" TargetMode="External"/><Relationship Id="rId3669" Type="http://schemas.openxmlformats.org/officeDocument/2006/relationships/hyperlink" Target="https://www.jrvdev.com/ROAR/VER1/ShowScenario.asp?ScenarioID=1635" TargetMode="External"/><Relationship Id="rId6075" Type="http://schemas.openxmlformats.org/officeDocument/2006/relationships/hyperlink" Target="https://www.jrvdev.com/ROAR/VER1/ShowScenario.asp?ScenarioID=5278" TargetMode="External"/><Relationship Id="rId5091" Type="http://schemas.openxmlformats.org/officeDocument/2006/relationships/hyperlink" Target="https://www.jrvdev.com/ROAR/VER1/ShowScenario.asp?ScenarioID=6216" TargetMode="External"/><Relationship Id="rId6142" Type="http://schemas.openxmlformats.org/officeDocument/2006/relationships/hyperlink" Target="https://www.jrvdev.com/ROAR/VER1/ShowScenario.asp?ScenarioID=1833" TargetMode="External"/><Relationship Id="rId1287" Type="http://schemas.openxmlformats.org/officeDocument/2006/relationships/hyperlink" Target="https://www.jrvdev.com/ROAR/VER1/ShowScenario.asp?ScenarioID=6553" TargetMode="External"/><Relationship Id="rId2685" Type="http://schemas.openxmlformats.org/officeDocument/2006/relationships/hyperlink" Target="https://www.jrvdev.com/ROAR/VER1/ShowScenario.asp?ScenarioID=6488" TargetMode="External"/><Relationship Id="rId3736" Type="http://schemas.openxmlformats.org/officeDocument/2006/relationships/hyperlink" Target="https://www.jrvdev.com/ROAR/VER1/ShowScenario.asp?ScenarioID=4040" TargetMode="External"/><Relationship Id="rId657" Type="http://schemas.openxmlformats.org/officeDocument/2006/relationships/hyperlink" Target="https://www.jrvdev.com/ROAR/VER1/ShowScenario.asp?ScenarioID=5507" TargetMode="External"/><Relationship Id="rId2338" Type="http://schemas.openxmlformats.org/officeDocument/2006/relationships/hyperlink" Target="https://www.jrvdev.com/ROAR/VER1/ShowScenario.asp?ScenarioID=6362" TargetMode="External"/><Relationship Id="rId2752" Type="http://schemas.openxmlformats.org/officeDocument/2006/relationships/hyperlink" Target="https://www.jrvdev.com/ROAR/VER1/ShowScenario.asp?ScenarioID=4415" TargetMode="External"/><Relationship Id="rId3803" Type="http://schemas.openxmlformats.org/officeDocument/2006/relationships/hyperlink" Target="https://www.jrvdev.com/ROAR/VER1/ShowScenario.asp?ScenarioID=3511" TargetMode="External"/><Relationship Id="rId724" Type="http://schemas.openxmlformats.org/officeDocument/2006/relationships/hyperlink" Target="https://www.jrvdev.com/ROAR/VER1/ShowScenario.asp?ScenarioID=1893" TargetMode="External"/><Relationship Id="rId1354" Type="http://schemas.openxmlformats.org/officeDocument/2006/relationships/hyperlink" Target="https://www.jrvdev.com/ROAR/VER1/ShowScenario.asp?ScenarioID=4126" TargetMode="External"/><Relationship Id="rId2405" Type="http://schemas.openxmlformats.org/officeDocument/2006/relationships/hyperlink" Target="https://www.jrvdev.com/ROAR/VER1/ShowScenario.asp?ScenarioID=2825" TargetMode="External"/><Relationship Id="rId5975" Type="http://schemas.openxmlformats.org/officeDocument/2006/relationships/hyperlink" Target="https://www.jrvdev.com/ROAR/VER1/ShowScenario.asp?ScenarioID=3457" TargetMode="External"/><Relationship Id="rId60" Type="http://schemas.openxmlformats.org/officeDocument/2006/relationships/hyperlink" Target="https://www.jrvdev.com/ROAR/VER1/ShowScenario.asp?ScenarioID=5352" TargetMode="External"/><Relationship Id="rId1007" Type="http://schemas.openxmlformats.org/officeDocument/2006/relationships/hyperlink" Target="https://www.jrvdev.com/ROAR/VER1/ShowScenario.asp?ScenarioID=4540" TargetMode="External"/><Relationship Id="rId1421" Type="http://schemas.openxmlformats.org/officeDocument/2006/relationships/hyperlink" Target="https://www.jrvdev.com/ROAR/VER1/ShowScenario.asp?ScenarioID=375" TargetMode="External"/><Relationship Id="rId4577" Type="http://schemas.openxmlformats.org/officeDocument/2006/relationships/hyperlink" Target="https://www.jrvdev.com/ROAR/VER1/ShowScenario.asp?ScenarioID=6450" TargetMode="External"/><Relationship Id="rId4991" Type="http://schemas.openxmlformats.org/officeDocument/2006/relationships/hyperlink" Target="https://www.jrvdev.com/ROAR/VER1/ShowScenario.asp?ScenarioID=3680" TargetMode="External"/><Relationship Id="rId5628" Type="http://schemas.openxmlformats.org/officeDocument/2006/relationships/hyperlink" Target="https://www.jrvdev.com/ROAR/VER1/ShowScenario.asp?ScenarioID=4428" TargetMode="External"/><Relationship Id="rId3179" Type="http://schemas.openxmlformats.org/officeDocument/2006/relationships/hyperlink" Target="https://www.jrvdev.com/ROAR/VER1/ShowScenario.asp?ScenarioID=4257" TargetMode="External"/><Relationship Id="rId3593" Type="http://schemas.openxmlformats.org/officeDocument/2006/relationships/hyperlink" Target="https://www.jrvdev.com/ROAR/VER1/ShowScenario.asp?ScenarioID=6120" TargetMode="External"/><Relationship Id="rId4644" Type="http://schemas.openxmlformats.org/officeDocument/2006/relationships/hyperlink" Target="https://www.jrvdev.com/ROAR/VER1/ShowScenario.asp?ScenarioID=1802" TargetMode="External"/><Relationship Id="rId2195" Type="http://schemas.openxmlformats.org/officeDocument/2006/relationships/hyperlink" Target="https://www.jrvdev.com/ROAR/VER1/ShowScenario.asp?ScenarioID=2341" TargetMode="External"/><Relationship Id="rId3246" Type="http://schemas.openxmlformats.org/officeDocument/2006/relationships/hyperlink" Target="https://www.jrvdev.com/ROAR/VER1/ShowScenario.asp?ScenarioID=3321" TargetMode="External"/><Relationship Id="rId167" Type="http://schemas.openxmlformats.org/officeDocument/2006/relationships/hyperlink" Target="https://www.jrvdev.com/ROAR/VER1/ShowScenario.asp?ScenarioID=79" TargetMode="External"/><Relationship Id="rId581" Type="http://schemas.openxmlformats.org/officeDocument/2006/relationships/hyperlink" Target="https://www.jrvdev.com/ROAR/VER1/ShowScenario.asp?ScenarioID=2835" TargetMode="External"/><Relationship Id="rId2262" Type="http://schemas.openxmlformats.org/officeDocument/2006/relationships/hyperlink" Target="https://www.jrvdev.com/ROAR/VER1/ShowScenario.asp?ScenarioID=551" TargetMode="External"/><Relationship Id="rId3660" Type="http://schemas.openxmlformats.org/officeDocument/2006/relationships/hyperlink" Target="https://www.jrvdev.com/ROAR/VER1/ShowScenario.asp?ScenarioID=1340" TargetMode="External"/><Relationship Id="rId4711" Type="http://schemas.openxmlformats.org/officeDocument/2006/relationships/hyperlink" Target="https://www.jrvdev.com/ROAR/VER1/ShowScenario.asp?ScenarioID=2156" TargetMode="External"/><Relationship Id="rId234" Type="http://schemas.openxmlformats.org/officeDocument/2006/relationships/hyperlink" Target="https://www.jrvdev.com/ROAR/VER1/ShowScenario.asp?ScenarioID=3852" TargetMode="External"/><Relationship Id="rId3313" Type="http://schemas.openxmlformats.org/officeDocument/2006/relationships/hyperlink" Target="https://www.jrvdev.com/ROAR/VER1/ShowScenario.asp?ScenarioID=5560" TargetMode="External"/><Relationship Id="rId5485" Type="http://schemas.openxmlformats.org/officeDocument/2006/relationships/hyperlink" Target="https://www.jrvdev.com/ROAR/VER1/ShowScenario.asp?ScenarioID=4047" TargetMode="External"/><Relationship Id="rId301" Type="http://schemas.openxmlformats.org/officeDocument/2006/relationships/hyperlink" Target="https://www.jrvdev.com/ROAR/VER1/ShowScenario.asp?ScenarioID=96" TargetMode="External"/><Relationship Id="rId4087" Type="http://schemas.openxmlformats.org/officeDocument/2006/relationships/hyperlink" Target="https://www.jrvdev.com/ROAR/VER1/ShowScenario.asp?ScenarioID=2106" TargetMode="External"/><Relationship Id="rId5138" Type="http://schemas.openxmlformats.org/officeDocument/2006/relationships/hyperlink" Target="https://www.jrvdev.com/ROAR/VER1/ShowScenario.asp?ScenarioID=2872" TargetMode="External"/><Relationship Id="rId5552" Type="http://schemas.openxmlformats.org/officeDocument/2006/relationships/hyperlink" Target="https://www.jrvdev.com/ROAR/VER1/ShowScenario.asp?ScenarioID=5359" TargetMode="External"/><Relationship Id="rId1748" Type="http://schemas.openxmlformats.org/officeDocument/2006/relationships/hyperlink" Target="https://www.jrvdev.com/ROAR/VER1/ShowScenario.asp?ScenarioID=2464" TargetMode="External"/><Relationship Id="rId4154" Type="http://schemas.openxmlformats.org/officeDocument/2006/relationships/hyperlink" Target="https://www.jrvdev.com/ROAR/VER1/ShowScenario.asp?ScenarioID=5449" TargetMode="External"/><Relationship Id="rId5205" Type="http://schemas.openxmlformats.org/officeDocument/2006/relationships/hyperlink" Target="https://www.jrvdev.com/ROAR/VER1/ShowScenario.asp?ScenarioID=1328" TargetMode="External"/><Relationship Id="rId3170" Type="http://schemas.openxmlformats.org/officeDocument/2006/relationships/hyperlink" Target="https://www.jrvdev.com/ROAR/VER1/ShowScenario.asp?ScenarioID=3918" TargetMode="External"/><Relationship Id="rId4221" Type="http://schemas.openxmlformats.org/officeDocument/2006/relationships/hyperlink" Target="https://www.jrvdev.com/ROAR/VER1/ShowScenario.asp?ScenarioID=4858" TargetMode="External"/><Relationship Id="rId1815" Type="http://schemas.openxmlformats.org/officeDocument/2006/relationships/hyperlink" Target="https://www.jrvdev.com/ROAR/VER1/ShowScenario.asp?ScenarioID=473" TargetMode="External"/><Relationship Id="rId3987" Type="http://schemas.openxmlformats.org/officeDocument/2006/relationships/hyperlink" Target="https://www.jrvdev.com/ROAR/VER1/ShowScenario.asp?ScenarioID=1613" TargetMode="External"/><Relationship Id="rId6046" Type="http://schemas.openxmlformats.org/officeDocument/2006/relationships/hyperlink" Target="https://www.jrvdev.com/ROAR/VER1/ShowScenario.asp?ScenarioID=957" TargetMode="External"/><Relationship Id="rId2589" Type="http://schemas.openxmlformats.org/officeDocument/2006/relationships/hyperlink" Target="https://www.jrvdev.com/ROAR/VER1/ShowScenario.asp?ScenarioID=2920" TargetMode="External"/><Relationship Id="rId975" Type="http://schemas.openxmlformats.org/officeDocument/2006/relationships/hyperlink" Target="https://www.jrvdev.com/ROAR/VER1/ShowScenario.asp?ScenarioID=5233" TargetMode="External"/><Relationship Id="rId2656" Type="http://schemas.openxmlformats.org/officeDocument/2006/relationships/hyperlink" Target="https://www.jrvdev.com/ROAR/VER1/ShowScenario.asp?ScenarioID=5148" TargetMode="External"/><Relationship Id="rId3707" Type="http://schemas.openxmlformats.org/officeDocument/2006/relationships/hyperlink" Target="https://www.jrvdev.com/ROAR/VER1/ShowScenario.asp?ScenarioID=2838" TargetMode="External"/><Relationship Id="rId5062" Type="http://schemas.openxmlformats.org/officeDocument/2006/relationships/hyperlink" Target="https://www.jrvdev.com/ROAR/VER1/ShowScenario.asp?ScenarioID=5595" TargetMode="External"/><Relationship Id="rId6113" Type="http://schemas.openxmlformats.org/officeDocument/2006/relationships/hyperlink" Target="https://www.jrvdev.com/ROAR/VER1/ShowScenario.asp?ScenarioID=3145" TargetMode="External"/><Relationship Id="rId628" Type="http://schemas.openxmlformats.org/officeDocument/2006/relationships/hyperlink" Target="https://www.jrvdev.com/ROAR/VER1/ShowScenario.asp?ScenarioID=185" TargetMode="External"/><Relationship Id="rId1258" Type="http://schemas.openxmlformats.org/officeDocument/2006/relationships/hyperlink" Target="https://www.jrvdev.com/ROAR/VER1/ShowScenario.asp?ScenarioID=5556" TargetMode="External"/><Relationship Id="rId1672" Type="http://schemas.openxmlformats.org/officeDocument/2006/relationships/hyperlink" Target="https://www.jrvdev.com/ROAR/VER1/ShowScenario.asp?ScenarioID=3817" TargetMode="External"/><Relationship Id="rId2309" Type="http://schemas.openxmlformats.org/officeDocument/2006/relationships/hyperlink" Target="https://www.jrvdev.com/ROAR/VER1/ShowScenario.asp?ScenarioID=5805" TargetMode="External"/><Relationship Id="rId2723" Type="http://schemas.openxmlformats.org/officeDocument/2006/relationships/hyperlink" Target="https://www.jrvdev.com/ROAR/VER1/ShowScenario.asp?ScenarioID=3204" TargetMode="External"/><Relationship Id="rId5879" Type="http://schemas.openxmlformats.org/officeDocument/2006/relationships/hyperlink" Target="https://www.jrvdev.com/ROAR/VER1/ShowScenario.asp?ScenarioID=919" TargetMode="External"/><Relationship Id="rId1325" Type="http://schemas.openxmlformats.org/officeDocument/2006/relationships/hyperlink" Target="https://www.jrvdev.com/ROAR/VER1/ShowScenario.asp?ScenarioID=3963" TargetMode="External"/><Relationship Id="rId3497" Type="http://schemas.openxmlformats.org/officeDocument/2006/relationships/hyperlink" Target="https://www.jrvdev.com/ROAR/VER1/ShowScenario.asp?ScenarioID=6022" TargetMode="External"/><Relationship Id="rId4895" Type="http://schemas.openxmlformats.org/officeDocument/2006/relationships/hyperlink" Target="https://www.jrvdev.com/ROAR/VER1/ShowScenario.asp?ScenarioID=3904" TargetMode="External"/><Relationship Id="rId5946" Type="http://schemas.openxmlformats.org/officeDocument/2006/relationships/hyperlink" Target="https://www.jrvdev.com/ROAR/VER1/ShowScenario.asp?ScenarioID=922" TargetMode="External"/><Relationship Id="rId31" Type="http://schemas.openxmlformats.org/officeDocument/2006/relationships/hyperlink" Target="https://www.jrvdev.com/ROAR/VER1/ShowScenario.asp?ScenarioID=17" TargetMode="External"/><Relationship Id="rId2099" Type="http://schemas.openxmlformats.org/officeDocument/2006/relationships/hyperlink" Target="https://www.jrvdev.com/ROAR/VER1/ShowScenario.asp?ScenarioID=1056" TargetMode="External"/><Relationship Id="rId4548" Type="http://schemas.openxmlformats.org/officeDocument/2006/relationships/hyperlink" Target="https://www.jrvdev.com/ROAR/VER1/ShowScenario.asp?ScenarioID=2047" TargetMode="External"/><Relationship Id="rId4962" Type="http://schemas.openxmlformats.org/officeDocument/2006/relationships/hyperlink" Target="https://www.jrvdev.com/ROAR/VER1/ShowScenario.asp?ScenarioID=3040" TargetMode="External"/><Relationship Id="rId3564" Type="http://schemas.openxmlformats.org/officeDocument/2006/relationships/hyperlink" Target="https://www.jrvdev.com/ROAR/VER1/ShowScenario.asp?ScenarioID=6109" TargetMode="External"/><Relationship Id="rId4615" Type="http://schemas.openxmlformats.org/officeDocument/2006/relationships/hyperlink" Target="https://www.jrvdev.com/ROAR/VER1/ShowScenario.asp?ScenarioID=3542" TargetMode="External"/><Relationship Id="rId485" Type="http://schemas.openxmlformats.org/officeDocument/2006/relationships/hyperlink" Target="https://www.jrvdev.com/ROAR/VER1/ShowScenario.asp?ScenarioID=271" TargetMode="External"/><Relationship Id="rId2166" Type="http://schemas.openxmlformats.org/officeDocument/2006/relationships/hyperlink" Target="https://www.jrvdev.com/ROAR/VER1/ShowScenario.asp?ScenarioID=1743" TargetMode="External"/><Relationship Id="rId2580" Type="http://schemas.openxmlformats.org/officeDocument/2006/relationships/hyperlink" Target="https://www.jrvdev.com/ROAR/VER1/ShowScenario.asp?ScenarioID=2635" TargetMode="External"/><Relationship Id="rId3217" Type="http://schemas.openxmlformats.org/officeDocument/2006/relationships/hyperlink" Target="https://www.jrvdev.com/ROAR/VER1/ShowScenario.asp?ScenarioID=5531" TargetMode="External"/><Relationship Id="rId3631" Type="http://schemas.openxmlformats.org/officeDocument/2006/relationships/hyperlink" Target="https://www.jrvdev.com/ROAR/VER1/ShowScenario.asp?ScenarioID=5005" TargetMode="External"/><Relationship Id="rId138" Type="http://schemas.openxmlformats.org/officeDocument/2006/relationships/hyperlink" Target="https://www.jrvdev.com/ROAR/VER1/ShowScenario.asp?ScenarioID=4717" TargetMode="External"/><Relationship Id="rId552" Type="http://schemas.openxmlformats.org/officeDocument/2006/relationships/hyperlink" Target="https://www.jrvdev.com/ROAR/VER1/ShowScenario.asp?ScenarioID=149" TargetMode="External"/><Relationship Id="rId1182" Type="http://schemas.openxmlformats.org/officeDocument/2006/relationships/hyperlink" Target="https://www.jrvdev.com/ROAR/VER1/ShowScenario.asp?ScenarioID=3864" TargetMode="External"/><Relationship Id="rId2233" Type="http://schemas.openxmlformats.org/officeDocument/2006/relationships/hyperlink" Target="https://www.jrvdev.com/ROAR/VER1/ShowScenario.asp?ScenarioID=1567" TargetMode="External"/><Relationship Id="rId5389" Type="http://schemas.openxmlformats.org/officeDocument/2006/relationships/hyperlink" Target="https://www.jrvdev.com/ROAR/VER1/ShowScenario.asp?ScenarioID=2028" TargetMode="External"/><Relationship Id="rId205" Type="http://schemas.openxmlformats.org/officeDocument/2006/relationships/hyperlink" Target="https://www.jrvdev.com/ROAR/VER1/ShowScenario.asp?ScenarioID=6422" TargetMode="External"/><Relationship Id="rId2300" Type="http://schemas.openxmlformats.org/officeDocument/2006/relationships/hyperlink" Target="https://www.jrvdev.com/ROAR/VER1/ShowScenario.asp?ScenarioID=4298" TargetMode="External"/><Relationship Id="rId5456" Type="http://schemas.openxmlformats.org/officeDocument/2006/relationships/hyperlink" Target="https://www.jrvdev.com/ROAR/VER1/ShowScenario.asp?ScenarioID=3361" TargetMode="External"/><Relationship Id="rId1999" Type="http://schemas.openxmlformats.org/officeDocument/2006/relationships/hyperlink" Target="https://www.jrvdev.com/ROAR/VER1/ShowScenario.asp?ScenarioID=1991" TargetMode="External"/><Relationship Id="rId4058" Type="http://schemas.openxmlformats.org/officeDocument/2006/relationships/hyperlink" Target="https://www.jrvdev.com/ROAR/VER1/ShowScenario.asp?ScenarioID=3586" TargetMode="External"/><Relationship Id="rId4472" Type="http://schemas.openxmlformats.org/officeDocument/2006/relationships/hyperlink" Target="https://www.jrvdev.com/ROAR/VER1/ShowScenario.asp?ScenarioID=717" TargetMode="External"/><Relationship Id="rId5109" Type="http://schemas.openxmlformats.org/officeDocument/2006/relationships/hyperlink" Target="https://www.jrvdev.com/ROAR/VER1/ShowScenario.asp?ScenarioID=2413" TargetMode="External"/><Relationship Id="rId5870" Type="http://schemas.openxmlformats.org/officeDocument/2006/relationships/hyperlink" Target="https://www.jrvdev.com/ROAR/VER1/ShowScenario.asp?ScenarioID=910" TargetMode="External"/><Relationship Id="rId3074" Type="http://schemas.openxmlformats.org/officeDocument/2006/relationships/hyperlink" Target="https://www.jrvdev.com/ROAR/VER1/ShowScenario.asp?ScenarioID=4582" TargetMode="External"/><Relationship Id="rId4125" Type="http://schemas.openxmlformats.org/officeDocument/2006/relationships/hyperlink" Target="https://www.jrvdev.com/ROAR/VER1/ShowScenario.asp?ScenarioID=4197" TargetMode="External"/><Relationship Id="rId5523" Type="http://schemas.openxmlformats.org/officeDocument/2006/relationships/hyperlink" Target="https://www.jrvdev.com/ROAR/VER1/ShowScenario.asp?ScenarioID=4675" TargetMode="External"/><Relationship Id="rId1719" Type="http://schemas.openxmlformats.org/officeDocument/2006/relationships/hyperlink" Target="https://www.jrvdev.com/ROAR/VER1/ShowScenario.asp?ScenarioID=3539" TargetMode="External"/><Relationship Id="rId2090" Type="http://schemas.openxmlformats.org/officeDocument/2006/relationships/hyperlink" Target="https://www.jrvdev.com/ROAR/VER1/ShowScenario.asp?ScenarioID=1047" TargetMode="External"/><Relationship Id="rId3141" Type="http://schemas.openxmlformats.org/officeDocument/2006/relationships/hyperlink" Target="https://www.jrvdev.com/ROAR/VER1/ShowScenario.asp?ScenarioID=2766" TargetMode="External"/><Relationship Id="rId6297" Type="http://schemas.openxmlformats.org/officeDocument/2006/relationships/hyperlink" Target="https://www.jrvdev.com/ROAR/VER1/ShowScenario.asp?ScenarioID=2834" TargetMode="External"/><Relationship Id="rId3958" Type="http://schemas.openxmlformats.org/officeDocument/2006/relationships/hyperlink" Target="https://www.jrvdev.com/ROAR/VER1/ShowScenario.asp?ScenarioID=596" TargetMode="External"/><Relationship Id="rId879" Type="http://schemas.openxmlformats.org/officeDocument/2006/relationships/hyperlink" Target="https://www.jrvdev.com/ROAR/VER1/ShowScenario.asp?ScenarioID=2260" TargetMode="External"/><Relationship Id="rId5380" Type="http://schemas.openxmlformats.org/officeDocument/2006/relationships/hyperlink" Target="https://www.jrvdev.com/ROAR/VER1/ShowScenario.asp?ScenarioID=2019" TargetMode="External"/><Relationship Id="rId6017" Type="http://schemas.openxmlformats.org/officeDocument/2006/relationships/hyperlink" Target="https://www.jrvdev.com/ROAR/VER1/ShowScenario.asp?ScenarioID=3437" TargetMode="External"/><Relationship Id="rId1576" Type="http://schemas.openxmlformats.org/officeDocument/2006/relationships/hyperlink" Target="https://www.jrvdev.com/ROAR/VER1/ShowScenario.asp?ScenarioID=6337" TargetMode="External"/><Relationship Id="rId2974" Type="http://schemas.openxmlformats.org/officeDocument/2006/relationships/hyperlink" Target="https://www.jrvdev.com/ROAR/VER1/ShowScenario.asp?ScenarioID=1128" TargetMode="External"/><Relationship Id="rId5033" Type="http://schemas.openxmlformats.org/officeDocument/2006/relationships/hyperlink" Target="https://www.jrvdev.com/ROAR/VER1/ShowScenario.asp?ScenarioID=5128" TargetMode="External"/><Relationship Id="rId946" Type="http://schemas.openxmlformats.org/officeDocument/2006/relationships/hyperlink" Target="https://www.jrvdev.com/ROAR/VER1/ShowScenario.asp?ScenarioID=4523" TargetMode="External"/><Relationship Id="rId1229" Type="http://schemas.openxmlformats.org/officeDocument/2006/relationships/hyperlink" Target="https://www.jrvdev.com/ROAR/VER1/ShowScenario.asp?ScenarioID=5086" TargetMode="External"/><Relationship Id="rId1990" Type="http://schemas.openxmlformats.org/officeDocument/2006/relationships/hyperlink" Target="https://www.jrvdev.com/ROAR/VER1/ShowScenario.asp?ScenarioID=2288" TargetMode="External"/><Relationship Id="rId2627" Type="http://schemas.openxmlformats.org/officeDocument/2006/relationships/hyperlink" Target="https://www.jrvdev.com/ROAR/VER1/ShowScenario.asp?ScenarioID=4401" TargetMode="External"/><Relationship Id="rId5100" Type="http://schemas.openxmlformats.org/officeDocument/2006/relationships/hyperlink" Target="https://www.jrvdev.com/ROAR/VER1/ShowScenario.asp?ScenarioID=1550" TargetMode="External"/><Relationship Id="rId1643" Type="http://schemas.openxmlformats.org/officeDocument/2006/relationships/hyperlink" Target="https://www.jrvdev.com/ROAR/VER1/ShowScenario.asp?ScenarioID=1091" TargetMode="External"/><Relationship Id="rId4799" Type="http://schemas.openxmlformats.org/officeDocument/2006/relationships/hyperlink" Target="https://www.jrvdev.com/ROAR/VER1/ShowScenario.asp?ScenarioID=1897" TargetMode="External"/><Relationship Id="rId1710" Type="http://schemas.openxmlformats.org/officeDocument/2006/relationships/hyperlink" Target="https://www.jrvdev.com/ROAR/VER1/ShowScenario.asp?ScenarioID=2330" TargetMode="External"/><Relationship Id="rId4866" Type="http://schemas.openxmlformats.org/officeDocument/2006/relationships/hyperlink" Target="https://www.jrvdev.com/ROAR/VER1/ShowScenario.asp?ScenarioID=5180" TargetMode="External"/><Relationship Id="rId5917" Type="http://schemas.openxmlformats.org/officeDocument/2006/relationships/hyperlink" Target="https://www.jrvdev.com/ROAR/VER1/ShowScenario.asp?ScenarioID=940" TargetMode="External"/><Relationship Id="rId3468" Type="http://schemas.openxmlformats.org/officeDocument/2006/relationships/hyperlink" Target="https://www.jrvdev.com/ROAR/VER1/ShowScenario.asp?ScenarioID=6323" TargetMode="External"/><Relationship Id="rId3882" Type="http://schemas.openxmlformats.org/officeDocument/2006/relationships/hyperlink" Target="https://www.jrvdev.com/ROAR/VER1/ShowScenario.asp?ScenarioID=1904" TargetMode="External"/><Relationship Id="rId4519" Type="http://schemas.openxmlformats.org/officeDocument/2006/relationships/hyperlink" Target="https://www.jrvdev.com/ROAR/VER1/ShowScenario.asp?ScenarioID=1670" TargetMode="External"/><Relationship Id="rId4933" Type="http://schemas.openxmlformats.org/officeDocument/2006/relationships/hyperlink" Target="https://www.jrvdev.com/ROAR/VER1/ShowScenario.asp?ScenarioID=5853" TargetMode="External"/><Relationship Id="rId389" Type="http://schemas.openxmlformats.org/officeDocument/2006/relationships/hyperlink" Target="https://www.jrvdev.com/ROAR/VER1/ShowScenario.asp?ScenarioID=1386" TargetMode="External"/><Relationship Id="rId2484" Type="http://schemas.openxmlformats.org/officeDocument/2006/relationships/hyperlink" Target="https://www.jrvdev.com/ROAR/VER1/ShowScenario.asp?ScenarioID=4504" TargetMode="External"/><Relationship Id="rId3535" Type="http://schemas.openxmlformats.org/officeDocument/2006/relationships/hyperlink" Target="https://www.jrvdev.com/ROAR/VER1/ShowScenario.asp?ScenarioID=6079" TargetMode="External"/><Relationship Id="rId456" Type="http://schemas.openxmlformats.org/officeDocument/2006/relationships/hyperlink" Target="https://www.jrvdev.com/ROAR/VER1/ShowScenario.asp?ScenarioID=242" TargetMode="External"/><Relationship Id="rId870" Type="http://schemas.openxmlformats.org/officeDocument/2006/relationships/hyperlink" Target="https://www.jrvdev.com/ROAR/VER1/ShowScenario.asp?ScenarioID=2063" TargetMode="External"/><Relationship Id="rId1086" Type="http://schemas.openxmlformats.org/officeDocument/2006/relationships/hyperlink" Target="https://www.jrvdev.com/ROAR/VER1/ShowScenario.asp?ScenarioID=6503" TargetMode="External"/><Relationship Id="rId2137" Type="http://schemas.openxmlformats.org/officeDocument/2006/relationships/hyperlink" Target="https://www.jrvdev.com/ROAR/VER1/ShowScenario.asp?ScenarioID=1570" TargetMode="External"/><Relationship Id="rId2551" Type="http://schemas.openxmlformats.org/officeDocument/2006/relationships/hyperlink" Target="https://www.jrvdev.com/ROAR/VER1/ShowScenario.asp?ScenarioID=1482" TargetMode="External"/><Relationship Id="rId109" Type="http://schemas.openxmlformats.org/officeDocument/2006/relationships/hyperlink" Target="https://www.jrvdev.com/ROAR/VER1/ShowScenario.asp?ScenarioID=54" TargetMode="External"/><Relationship Id="rId523" Type="http://schemas.openxmlformats.org/officeDocument/2006/relationships/hyperlink" Target="https://www.jrvdev.com/ROAR/VER1/ShowScenario.asp?ScenarioID=309" TargetMode="External"/><Relationship Id="rId1153" Type="http://schemas.openxmlformats.org/officeDocument/2006/relationships/hyperlink" Target="https://www.jrvdev.com/ROAR/VER1/ShowScenario.asp?ScenarioID=2973" TargetMode="External"/><Relationship Id="rId2204" Type="http://schemas.openxmlformats.org/officeDocument/2006/relationships/hyperlink" Target="https://www.jrvdev.com/ROAR/VER1/ShowScenario.asp?ScenarioID=3115" TargetMode="External"/><Relationship Id="rId3602" Type="http://schemas.openxmlformats.org/officeDocument/2006/relationships/hyperlink" Target="https://www.jrvdev.com/ROAR/VER1/ShowScenario.asp?ScenarioID=6128" TargetMode="External"/><Relationship Id="rId5774" Type="http://schemas.openxmlformats.org/officeDocument/2006/relationships/hyperlink" Target="https://www.jrvdev.com/ROAR/VER1/ShowScenario.asp?ScenarioID=3230" TargetMode="External"/><Relationship Id="rId1220" Type="http://schemas.openxmlformats.org/officeDocument/2006/relationships/hyperlink" Target="https://www.jrvdev.com/ROAR/VER1/ShowScenario.asp?ScenarioID=4976" TargetMode="External"/><Relationship Id="rId4376" Type="http://schemas.openxmlformats.org/officeDocument/2006/relationships/hyperlink" Target="https://www.jrvdev.com/ROAR/VER1/ShowScenario.asp?ScenarioID=616" TargetMode="External"/><Relationship Id="rId4790" Type="http://schemas.openxmlformats.org/officeDocument/2006/relationships/hyperlink" Target="https://www.jrvdev.com/ROAR/VER1/ShowScenario.asp?ScenarioID=1284" TargetMode="External"/><Relationship Id="rId5427" Type="http://schemas.openxmlformats.org/officeDocument/2006/relationships/hyperlink" Target="https://www.jrvdev.com/ROAR/VER1/ShowScenario.asp?ScenarioID=2626" TargetMode="External"/><Relationship Id="rId5841" Type="http://schemas.openxmlformats.org/officeDocument/2006/relationships/hyperlink" Target="https://www.jrvdev.com/ROAR/VER1/ShowScenario.asp?ScenarioID=881" TargetMode="External"/><Relationship Id="rId3392" Type="http://schemas.openxmlformats.org/officeDocument/2006/relationships/hyperlink" Target="https://www.jrvdev.com/ROAR/VER1/ShowScenario.asp?ScenarioID=1472" TargetMode="External"/><Relationship Id="rId4029" Type="http://schemas.openxmlformats.org/officeDocument/2006/relationships/hyperlink" Target="https://www.jrvdev.com/ROAR/VER1/ShowScenario.asp?ScenarioID=6009" TargetMode="External"/><Relationship Id="rId4443" Type="http://schemas.openxmlformats.org/officeDocument/2006/relationships/hyperlink" Target="https://www.jrvdev.com/ROAR/VER1/ShowScenario.asp?ScenarioID=684" TargetMode="External"/><Relationship Id="rId3045" Type="http://schemas.openxmlformats.org/officeDocument/2006/relationships/hyperlink" Target="https://www.jrvdev.com/ROAR/VER1/ShowScenario.asp?ScenarioID=3153" TargetMode="External"/><Relationship Id="rId4510" Type="http://schemas.openxmlformats.org/officeDocument/2006/relationships/hyperlink" Target="https://www.jrvdev.com/ROAR/VER1/ShowScenario.asp?ScenarioID=1949" TargetMode="External"/><Relationship Id="rId380" Type="http://schemas.openxmlformats.org/officeDocument/2006/relationships/hyperlink" Target="https://www.jrvdev.com/ROAR/VER1/ShowScenario.asp?ScenarioID=1377" TargetMode="External"/><Relationship Id="rId2061" Type="http://schemas.openxmlformats.org/officeDocument/2006/relationships/hyperlink" Target="https://www.jrvdev.com/ROAR/VER1/ShowScenario.asp?ScenarioID=517" TargetMode="External"/><Relationship Id="rId3112" Type="http://schemas.openxmlformats.org/officeDocument/2006/relationships/hyperlink" Target="https://www.jrvdev.com/ROAR/VER1/ShowScenario.asp?ScenarioID=1889" TargetMode="External"/><Relationship Id="rId6268" Type="http://schemas.openxmlformats.org/officeDocument/2006/relationships/hyperlink" Target="https://www.jrvdev.com/ROAR/VER1/ShowScenario.asp?ScenarioID=5646" TargetMode="External"/><Relationship Id="rId5284" Type="http://schemas.openxmlformats.org/officeDocument/2006/relationships/hyperlink" Target="https://www.jrvdev.com/ROAR/VER1/ShowScenario.asp?ScenarioID=4837" TargetMode="External"/><Relationship Id="rId100" Type="http://schemas.openxmlformats.org/officeDocument/2006/relationships/hyperlink" Target="https://www.jrvdev.com/ROAR/VER1/ShowScenario.asp?ScenarioID=45" TargetMode="External"/><Relationship Id="rId2878" Type="http://schemas.openxmlformats.org/officeDocument/2006/relationships/hyperlink" Target="https://www.jrvdev.com/ROAR/VER1/ShowScenario.asp?ScenarioID=6289" TargetMode="External"/><Relationship Id="rId3929" Type="http://schemas.openxmlformats.org/officeDocument/2006/relationships/hyperlink" Target="https://www.jrvdev.com/ROAR/VER1/ShowScenario.asp?ScenarioID=6316" TargetMode="External"/><Relationship Id="rId1894" Type="http://schemas.openxmlformats.org/officeDocument/2006/relationships/hyperlink" Target="https://www.jrvdev.com/ROAR/VER1/ShowScenario.asp?ScenarioID=2929" TargetMode="External"/><Relationship Id="rId2945" Type="http://schemas.openxmlformats.org/officeDocument/2006/relationships/hyperlink" Target="https://www.jrvdev.com/ROAR/VER1/ShowScenario.asp?ScenarioID=5628" TargetMode="External"/><Relationship Id="rId5351" Type="http://schemas.openxmlformats.org/officeDocument/2006/relationships/hyperlink" Target="https://www.jrvdev.com/ROAR/VER1/ShowScenario.asp?ScenarioID=1443" TargetMode="External"/><Relationship Id="rId917" Type="http://schemas.openxmlformats.org/officeDocument/2006/relationships/hyperlink" Target="https://www.jrvdev.com/ROAR/VER1/ShowScenario.asp?ScenarioID=3704" TargetMode="External"/><Relationship Id="rId1547" Type="http://schemas.openxmlformats.org/officeDocument/2006/relationships/hyperlink" Target="https://www.jrvdev.com/ROAR/VER1/ShowScenario.asp?ScenarioID=4478" TargetMode="External"/><Relationship Id="rId1961" Type="http://schemas.openxmlformats.org/officeDocument/2006/relationships/hyperlink" Target="https://www.jrvdev.com/ROAR/VER1/ShowScenario.asp?ScenarioID=4807" TargetMode="External"/><Relationship Id="rId5004" Type="http://schemas.openxmlformats.org/officeDocument/2006/relationships/hyperlink" Target="https://www.jrvdev.com/ROAR/VER1/ShowScenario.asp?ScenarioID=4330" TargetMode="External"/><Relationship Id="rId1614" Type="http://schemas.openxmlformats.org/officeDocument/2006/relationships/hyperlink" Target="https://www.jrvdev.com/ROAR/VER1/ShowScenario.asp?ScenarioID=6179" TargetMode="External"/><Relationship Id="rId4020" Type="http://schemas.openxmlformats.org/officeDocument/2006/relationships/hyperlink" Target="https://www.jrvdev.com/ROAR/VER1/ShowScenario.asp?ScenarioID=4630" TargetMode="External"/><Relationship Id="rId3786" Type="http://schemas.openxmlformats.org/officeDocument/2006/relationships/hyperlink" Target="https://www.jrvdev.com/ROAR/VER1/ShowScenario.asp?ScenarioID=3125" TargetMode="External"/><Relationship Id="rId6192" Type="http://schemas.openxmlformats.org/officeDocument/2006/relationships/hyperlink" Target="https://www.jrvdev.com/ROAR/VER1/ShowScenario.asp?ScenarioID=5519" TargetMode="External"/><Relationship Id="rId2388" Type="http://schemas.openxmlformats.org/officeDocument/2006/relationships/hyperlink" Target="https://www.jrvdev.com/ROAR/VER1/ShowScenario.asp?ScenarioID=2652" TargetMode="External"/><Relationship Id="rId3439" Type="http://schemas.openxmlformats.org/officeDocument/2006/relationships/hyperlink" Target="https://www.jrvdev.com/ROAR/VER1/ShowScenario.asp?ScenarioID=5948" TargetMode="External"/><Relationship Id="rId4837" Type="http://schemas.openxmlformats.org/officeDocument/2006/relationships/hyperlink" Target="https://www.jrvdev.com/ROAR/VER1/ShowScenario.asp?ScenarioID=6175" TargetMode="External"/><Relationship Id="rId3853" Type="http://schemas.openxmlformats.org/officeDocument/2006/relationships/hyperlink" Target="https://www.jrvdev.com/ROAR/VER1/ShowScenario.asp?ScenarioID=4594" TargetMode="External"/><Relationship Id="rId4904" Type="http://schemas.openxmlformats.org/officeDocument/2006/relationships/hyperlink" Target="https://www.jrvdev.com/ROAR/VER1/ShowScenario.asp?ScenarioID=2583" TargetMode="External"/><Relationship Id="rId774" Type="http://schemas.openxmlformats.org/officeDocument/2006/relationships/hyperlink" Target="https://www.jrvdev.com/ROAR/VER1/ShowScenario.asp?ScenarioID=5756" TargetMode="External"/><Relationship Id="rId1057" Type="http://schemas.openxmlformats.org/officeDocument/2006/relationships/hyperlink" Target="https://www.jrvdev.com/ROAR/VER1/ShowScenario.asp?ScenarioID=2596" TargetMode="External"/><Relationship Id="rId2455" Type="http://schemas.openxmlformats.org/officeDocument/2006/relationships/hyperlink" Target="https://www.jrvdev.com/ROAR/VER1/ShowScenario.asp?ScenarioID=3642" TargetMode="External"/><Relationship Id="rId3506" Type="http://schemas.openxmlformats.org/officeDocument/2006/relationships/hyperlink" Target="https://www.jrvdev.com/ROAR/VER1/ShowScenario.asp?ScenarioID=6031" TargetMode="External"/><Relationship Id="rId3920" Type="http://schemas.openxmlformats.org/officeDocument/2006/relationships/hyperlink" Target="https://www.jrvdev.com/ROAR/VER1/ShowScenario.asp?ScenarioID=3181" TargetMode="External"/><Relationship Id="rId427" Type="http://schemas.openxmlformats.org/officeDocument/2006/relationships/hyperlink" Target="https://www.jrvdev.com/ROAR/VER1/ShowScenario.asp?ScenarioID=213" TargetMode="External"/><Relationship Id="rId841" Type="http://schemas.openxmlformats.org/officeDocument/2006/relationships/hyperlink" Target="https://www.jrvdev.com/ROAR/VER1/ShowScenario.asp?ScenarioID=1708" TargetMode="External"/><Relationship Id="rId1471" Type="http://schemas.openxmlformats.org/officeDocument/2006/relationships/hyperlink" Target="https://www.jrvdev.com/ROAR/VER1/ShowScenario.asp?ScenarioID=420" TargetMode="External"/><Relationship Id="rId2108" Type="http://schemas.openxmlformats.org/officeDocument/2006/relationships/hyperlink" Target="https://www.jrvdev.com/ROAR/VER1/ShowScenario.asp?ScenarioID=1149" TargetMode="External"/><Relationship Id="rId2522" Type="http://schemas.openxmlformats.org/officeDocument/2006/relationships/hyperlink" Target="https://www.jrvdev.com/ROAR/VER1/ShowScenario.asp?ScenarioID=1961" TargetMode="External"/><Relationship Id="rId5678" Type="http://schemas.openxmlformats.org/officeDocument/2006/relationships/hyperlink" Target="https://www.jrvdev.com/ROAR/VER1/ShowScenario.asp?ScenarioID=4207" TargetMode="External"/><Relationship Id="rId1124" Type="http://schemas.openxmlformats.org/officeDocument/2006/relationships/hyperlink" Target="https://www.jrvdev.com/ROAR/VER1/ShowScenario.asp?ScenarioID=3176" TargetMode="External"/><Relationship Id="rId4694" Type="http://schemas.openxmlformats.org/officeDocument/2006/relationships/hyperlink" Target="https://www.jrvdev.com/ROAR/VER1/ShowScenario.asp?ScenarioID=2857" TargetMode="External"/><Relationship Id="rId5745" Type="http://schemas.openxmlformats.org/officeDocument/2006/relationships/hyperlink" Target="https://www.jrvdev.com/ROAR/VER1/ShowScenario.asp?ScenarioID=3290" TargetMode="External"/><Relationship Id="rId3296" Type="http://schemas.openxmlformats.org/officeDocument/2006/relationships/hyperlink" Target="https://www.jrvdev.com/ROAR/VER1/ShowScenario.asp?ScenarioID=4217" TargetMode="External"/><Relationship Id="rId4347" Type="http://schemas.openxmlformats.org/officeDocument/2006/relationships/hyperlink" Target="https://www.jrvdev.com/ROAR/VER1/ShowScenario.asp?ScenarioID=2690" TargetMode="External"/><Relationship Id="rId4761" Type="http://schemas.openxmlformats.org/officeDocument/2006/relationships/hyperlink" Target="https://www.jrvdev.com/ROAR/VER1/ShowScenario.asp?ScenarioID=753" TargetMode="External"/><Relationship Id="rId3363" Type="http://schemas.openxmlformats.org/officeDocument/2006/relationships/hyperlink" Target="https://www.jrvdev.com/ROAR/VER1/ShowScenario.asp?ScenarioID=1067" TargetMode="External"/><Relationship Id="rId4414" Type="http://schemas.openxmlformats.org/officeDocument/2006/relationships/hyperlink" Target="https://www.jrvdev.com/ROAR/VER1/ShowScenario.asp?ScenarioID=654" TargetMode="External"/><Relationship Id="rId5812" Type="http://schemas.openxmlformats.org/officeDocument/2006/relationships/hyperlink" Target="https://www.jrvdev.com/ROAR/VER1/ShowScenario.asp?ScenarioID=852" TargetMode="External"/><Relationship Id="rId284" Type="http://schemas.openxmlformats.org/officeDocument/2006/relationships/hyperlink" Target="https://www.jrvdev.com/ROAR/VER1/ShowScenario.asp?ScenarioID=5844" TargetMode="External"/><Relationship Id="rId3016" Type="http://schemas.openxmlformats.org/officeDocument/2006/relationships/hyperlink" Target="https://www.jrvdev.com/ROAR/VER1/ShowScenario.asp?ScenarioID=2423" TargetMode="External"/><Relationship Id="rId3430" Type="http://schemas.openxmlformats.org/officeDocument/2006/relationships/hyperlink" Target="https://www.jrvdev.com/ROAR/VER1/ShowScenario.asp?ScenarioID=5699" TargetMode="External"/><Relationship Id="rId5188" Type="http://schemas.openxmlformats.org/officeDocument/2006/relationships/hyperlink" Target="https://www.jrvdev.com/ROAR/VER1/ShowScenario.asp?ScenarioID=5286" TargetMode="External"/><Relationship Id="rId351" Type="http://schemas.openxmlformats.org/officeDocument/2006/relationships/hyperlink" Target="https://www.jrvdev.com/ROAR/VER1/ShowScenario.asp?ScenarioID=116" TargetMode="External"/><Relationship Id="rId2032" Type="http://schemas.openxmlformats.org/officeDocument/2006/relationships/hyperlink" Target="https://www.jrvdev.com/ROAR/VER1/ShowScenario.asp?ScenarioID=488" TargetMode="External"/><Relationship Id="rId6239" Type="http://schemas.openxmlformats.org/officeDocument/2006/relationships/hyperlink" Target="https://www.jrvdev.com/ROAR/VER1/ShowScenario.asp?ScenarioID=2954" TargetMode="External"/><Relationship Id="rId1798" Type="http://schemas.openxmlformats.org/officeDocument/2006/relationships/hyperlink" Target="https://www.jrvdev.com/ROAR/VER1/ShowScenario.asp?ScenarioID=3756" TargetMode="External"/><Relationship Id="rId2849" Type="http://schemas.openxmlformats.org/officeDocument/2006/relationships/hyperlink" Target="https://www.jrvdev.com/ROAR/VER1/ShowScenario.asp?ScenarioID=5031" TargetMode="External"/><Relationship Id="rId5255" Type="http://schemas.openxmlformats.org/officeDocument/2006/relationships/hyperlink" Target="https://www.jrvdev.com/ROAR/VER1/ShowScenario.asp?ScenarioID=1270" TargetMode="External"/><Relationship Id="rId1865" Type="http://schemas.openxmlformats.org/officeDocument/2006/relationships/hyperlink" Target="https://www.jrvdev.com/ROAR/VER1/ShowScenario.asp?ScenarioID=6510" TargetMode="External"/><Relationship Id="rId4271" Type="http://schemas.openxmlformats.org/officeDocument/2006/relationships/hyperlink" Target="https://www.jrvdev.com/ROAR/VER1/ShowScenario.asp?ScenarioID=1856" TargetMode="External"/><Relationship Id="rId5322" Type="http://schemas.openxmlformats.org/officeDocument/2006/relationships/hyperlink" Target="https://www.jrvdev.com/ROAR/VER1/ShowScenario.asp?ScenarioID=1245" TargetMode="External"/><Relationship Id="rId1518" Type="http://schemas.openxmlformats.org/officeDocument/2006/relationships/hyperlink" Target="https://www.jrvdev.com/ROAR/VER1/ShowScenario.asp?ScenarioID=447" TargetMode="External"/><Relationship Id="rId2916" Type="http://schemas.openxmlformats.org/officeDocument/2006/relationships/hyperlink" Target="https://www.jrvdev.com/ROAR/VER1/ShowScenario.asp?ScenarioID=2645" TargetMode="External"/><Relationship Id="rId1932" Type="http://schemas.openxmlformats.org/officeDocument/2006/relationships/hyperlink" Target="https://www.jrvdev.com/ROAR/VER1/ShowScenario.asp?ScenarioID=2188" TargetMode="External"/><Relationship Id="rId6096" Type="http://schemas.openxmlformats.org/officeDocument/2006/relationships/hyperlink" Target="https://www.jrvdev.com/ROAR/VER1/ShowScenario.asp?ScenarioID=3127" TargetMode="External"/><Relationship Id="rId6163" Type="http://schemas.openxmlformats.org/officeDocument/2006/relationships/hyperlink" Target="https://www.jrvdev.com/ROAR/VER1/ShowScenario.asp?ScenarioID=1975" TargetMode="External"/><Relationship Id="rId3757" Type="http://schemas.openxmlformats.org/officeDocument/2006/relationships/hyperlink" Target="https://www.jrvdev.com/ROAR/VER1/ShowScenario.asp?ScenarioID=6160" TargetMode="External"/><Relationship Id="rId4808" Type="http://schemas.openxmlformats.org/officeDocument/2006/relationships/hyperlink" Target="https://www.jrvdev.com/ROAR/VER1/ShowScenario.asp?ScenarioID=764" TargetMode="External"/><Relationship Id="rId678" Type="http://schemas.openxmlformats.org/officeDocument/2006/relationships/hyperlink" Target="https://www.jrvdev.com/ROAR/VER1/ShowScenario.asp?ScenarioID=1104" TargetMode="External"/><Relationship Id="rId2359" Type="http://schemas.openxmlformats.org/officeDocument/2006/relationships/hyperlink" Target="https://www.jrvdev.com/ROAR/VER1/ShowScenario.asp?ScenarioID=4991" TargetMode="External"/><Relationship Id="rId2773" Type="http://schemas.openxmlformats.org/officeDocument/2006/relationships/hyperlink" Target="https://www.jrvdev.com/ROAR/VER1/ShowScenario.asp?ScenarioID=1657" TargetMode="External"/><Relationship Id="rId3824" Type="http://schemas.openxmlformats.org/officeDocument/2006/relationships/hyperlink" Target="https://www.jrvdev.com/ROAR/VER1/ShowScenario.asp?ScenarioID=4224" TargetMode="External"/><Relationship Id="rId6230" Type="http://schemas.openxmlformats.org/officeDocument/2006/relationships/hyperlink" Target="https://www.jrvdev.com/ROAR/VER1/ShowScenario.asp?ScenarioID=2945" TargetMode="External"/><Relationship Id="rId745" Type="http://schemas.openxmlformats.org/officeDocument/2006/relationships/hyperlink" Target="https://www.jrvdev.com/ROAR/VER1/ShowScenario.asp?ScenarioID=325" TargetMode="External"/><Relationship Id="rId1375" Type="http://schemas.openxmlformats.org/officeDocument/2006/relationships/hyperlink" Target="https://www.jrvdev.com/ROAR/VER1/ShowScenario.asp?ScenarioID=6202" TargetMode="External"/><Relationship Id="rId2426" Type="http://schemas.openxmlformats.org/officeDocument/2006/relationships/hyperlink" Target="https://www.jrvdev.com/ROAR/VER1/ShowScenario.asp?ScenarioID=3372" TargetMode="External"/><Relationship Id="rId5996" Type="http://schemas.openxmlformats.org/officeDocument/2006/relationships/hyperlink" Target="https://www.jrvdev.com/ROAR/VER1/ShowScenario.asp?ScenarioID=1681" TargetMode="External"/><Relationship Id="rId81" Type="http://schemas.openxmlformats.org/officeDocument/2006/relationships/hyperlink" Target="https://www.jrvdev.com/ROAR/VER1/ShowScenario.asp?ScenarioID=5334" TargetMode="External"/><Relationship Id="rId812" Type="http://schemas.openxmlformats.org/officeDocument/2006/relationships/hyperlink" Target="https://www.jrvdev.com/ROAR/VER1/ShowScenario.asp?ScenarioID=1413" TargetMode="External"/><Relationship Id="rId1028" Type="http://schemas.openxmlformats.org/officeDocument/2006/relationships/hyperlink" Target="https://www.jrvdev.com/ROAR/VER1/ShowScenario.asp?ScenarioID=5675" TargetMode="External"/><Relationship Id="rId1442" Type="http://schemas.openxmlformats.org/officeDocument/2006/relationships/hyperlink" Target="https://www.jrvdev.com/ROAR/VER1/ShowScenario.asp?ScenarioID=394" TargetMode="External"/><Relationship Id="rId2840" Type="http://schemas.openxmlformats.org/officeDocument/2006/relationships/hyperlink" Target="https://www.jrvdev.com/ROAR/VER1/ShowScenario.asp?ScenarioID=4068" TargetMode="External"/><Relationship Id="rId4598" Type="http://schemas.openxmlformats.org/officeDocument/2006/relationships/hyperlink" Target="https://www.jrvdev.com/ROAR/VER1/ShowScenario.asp?ScenarioID=4918" TargetMode="External"/><Relationship Id="rId5649" Type="http://schemas.openxmlformats.org/officeDocument/2006/relationships/hyperlink" Target="https://www.jrvdev.com/ROAR/VER1/ShowScenario.asp?ScenarioID=3525" TargetMode="External"/><Relationship Id="rId3267" Type="http://schemas.openxmlformats.org/officeDocument/2006/relationships/hyperlink" Target="https://www.jrvdev.com/ROAR/VER1/ShowScenario.asp?ScenarioID=3611" TargetMode="External"/><Relationship Id="rId4665" Type="http://schemas.openxmlformats.org/officeDocument/2006/relationships/hyperlink" Target="https://www.jrvdev.com/ROAR/VER1/ShowScenario.asp?ScenarioID=3069" TargetMode="External"/><Relationship Id="rId5716" Type="http://schemas.openxmlformats.org/officeDocument/2006/relationships/hyperlink" Target="https://www.jrvdev.com/ROAR/VER1/ShowScenario.asp?ScenarioID=2589" TargetMode="External"/><Relationship Id="rId188" Type="http://schemas.openxmlformats.org/officeDocument/2006/relationships/hyperlink" Target="https://www.jrvdev.com/ROAR/VER1/ShowScenario.asp?ScenarioID=6407" TargetMode="External"/><Relationship Id="rId3681" Type="http://schemas.openxmlformats.org/officeDocument/2006/relationships/hyperlink" Target="https://www.jrvdev.com/ROAR/VER1/ShowScenario.asp?ScenarioID=2092" TargetMode="External"/><Relationship Id="rId4318" Type="http://schemas.openxmlformats.org/officeDocument/2006/relationships/hyperlink" Target="https://www.jrvdev.com/ROAR/VER1/ShowScenario.asp?ScenarioID=5610" TargetMode="External"/><Relationship Id="rId4732" Type="http://schemas.openxmlformats.org/officeDocument/2006/relationships/hyperlink" Target="https://www.jrvdev.com/ROAR/VER1/ShowScenario.asp?ScenarioID=3886" TargetMode="External"/><Relationship Id="rId2283" Type="http://schemas.openxmlformats.org/officeDocument/2006/relationships/hyperlink" Target="https://www.jrvdev.com/ROAR/VER1/ShowScenario.asp?ScenarioID=4281" TargetMode="External"/><Relationship Id="rId3334" Type="http://schemas.openxmlformats.org/officeDocument/2006/relationships/hyperlink" Target="https://www.jrvdev.com/ROAR/VER1/ShowScenario.asp?ScenarioID=6053" TargetMode="External"/><Relationship Id="rId255" Type="http://schemas.openxmlformats.org/officeDocument/2006/relationships/hyperlink" Target="https://www.jrvdev.com/ROAR/VER1/ShowScenario.asp?ScenarioID=2681" TargetMode="External"/><Relationship Id="rId2350" Type="http://schemas.openxmlformats.org/officeDocument/2006/relationships/hyperlink" Target="https://www.jrvdev.com/ROAR/VER1/ShowScenario.asp?ScenarioID=6374" TargetMode="External"/><Relationship Id="rId3401" Type="http://schemas.openxmlformats.org/officeDocument/2006/relationships/hyperlink" Target="https://www.jrvdev.com/ROAR/VER1/ShowScenario.asp?ScenarioID=560" TargetMode="External"/><Relationship Id="rId322" Type="http://schemas.openxmlformats.org/officeDocument/2006/relationships/hyperlink" Target="https://www.jrvdev.com/ROAR/VER1/ShowScenario.asp?ScenarioID=5958" TargetMode="External"/><Relationship Id="rId2003" Type="http://schemas.openxmlformats.org/officeDocument/2006/relationships/hyperlink" Target="https://www.jrvdev.com/ROAR/VER1/ShowScenario.asp?ScenarioID=5913" TargetMode="External"/><Relationship Id="rId5159" Type="http://schemas.openxmlformats.org/officeDocument/2006/relationships/hyperlink" Target="https://www.jrvdev.com/ROAR/VER1/ShowScenario.asp?ScenarioID=4765" TargetMode="External"/><Relationship Id="rId5573" Type="http://schemas.openxmlformats.org/officeDocument/2006/relationships/hyperlink" Target="https://www.jrvdev.com/ROAR/VER1/ShowScenario.asp?ScenarioID=1317" TargetMode="External"/><Relationship Id="rId4175" Type="http://schemas.openxmlformats.org/officeDocument/2006/relationships/hyperlink" Target="https://www.jrvdev.com/ROAR/VER1/ShowScenario.asp?ScenarioID=6476" TargetMode="External"/><Relationship Id="rId5226" Type="http://schemas.openxmlformats.org/officeDocument/2006/relationships/hyperlink" Target="https://www.jrvdev.com/ROAR/VER1/ShowScenario.asp?ScenarioID=795" TargetMode="External"/><Relationship Id="rId1769" Type="http://schemas.openxmlformats.org/officeDocument/2006/relationships/hyperlink" Target="https://www.jrvdev.com/ROAR/VER1/ShowScenario.asp?ScenarioID=3723" TargetMode="External"/><Relationship Id="rId3191" Type="http://schemas.openxmlformats.org/officeDocument/2006/relationships/hyperlink" Target="https://www.jrvdev.com/ROAR/VER1/ShowScenario.asp?ScenarioID=4645" TargetMode="External"/><Relationship Id="rId4242" Type="http://schemas.openxmlformats.org/officeDocument/2006/relationships/hyperlink" Target="https://www.jrvdev.com/ROAR/VER1/ShowScenario.asp?ScenarioID=4881" TargetMode="External"/><Relationship Id="rId5640" Type="http://schemas.openxmlformats.org/officeDocument/2006/relationships/hyperlink" Target="https://www.jrvdev.com/ROAR/VER1/ShowScenario.asp?ScenarioID=842" TargetMode="External"/><Relationship Id="rId1836" Type="http://schemas.openxmlformats.org/officeDocument/2006/relationships/hyperlink" Target="https://www.jrvdev.com/ROAR/VER1/ShowScenario.asp?ScenarioID=2768" TargetMode="External"/><Relationship Id="rId1903" Type="http://schemas.openxmlformats.org/officeDocument/2006/relationships/hyperlink" Target="https://www.jrvdev.com/ROAR/VER1/ShowScenario.asp?ScenarioID=2938" TargetMode="External"/><Relationship Id="rId6067" Type="http://schemas.openxmlformats.org/officeDocument/2006/relationships/hyperlink" Target="https://www.jrvdev.com/ROAR/VER1/ShowScenario.asp?ScenarioID=5274" TargetMode="External"/><Relationship Id="rId996" Type="http://schemas.openxmlformats.org/officeDocument/2006/relationships/hyperlink" Target="https://www.jrvdev.com/ROAR/VER1/ShowScenario.asp?ScenarioID=1428" TargetMode="External"/><Relationship Id="rId2677" Type="http://schemas.openxmlformats.org/officeDocument/2006/relationships/hyperlink" Target="https://www.jrvdev.com/ROAR/VER1/ShowScenario.asp?ScenarioID=5991" TargetMode="External"/><Relationship Id="rId3728" Type="http://schemas.openxmlformats.org/officeDocument/2006/relationships/hyperlink" Target="https://www.jrvdev.com/ROAR/VER1/ShowScenario.asp?ScenarioID=4032" TargetMode="External"/><Relationship Id="rId5083" Type="http://schemas.openxmlformats.org/officeDocument/2006/relationships/hyperlink" Target="https://www.jrvdev.com/ROAR/VER1/ShowScenario.asp?ScenarioID=6208" TargetMode="External"/><Relationship Id="rId6134" Type="http://schemas.openxmlformats.org/officeDocument/2006/relationships/hyperlink" Target="https://www.jrvdev.com/ROAR/VER1/ShowScenario.asp?ScenarioID=1825" TargetMode="External"/><Relationship Id="rId649" Type="http://schemas.openxmlformats.org/officeDocument/2006/relationships/hyperlink" Target="https://www.jrvdev.com/ROAR/VER1/ShowScenario.asp?ScenarioID=5499" TargetMode="External"/><Relationship Id="rId1279" Type="http://schemas.openxmlformats.org/officeDocument/2006/relationships/hyperlink" Target="https://www.jrvdev.com/ROAR/VER1/ShowScenario.asp?ScenarioID=6541" TargetMode="External"/><Relationship Id="rId5150" Type="http://schemas.openxmlformats.org/officeDocument/2006/relationships/hyperlink" Target="https://www.jrvdev.com/ROAR/VER1/ShowScenario.asp?ScenarioID=3303" TargetMode="External"/><Relationship Id="rId6201" Type="http://schemas.openxmlformats.org/officeDocument/2006/relationships/hyperlink" Target="https://www.jrvdev.com/ROAR/VER1/ShowScenario.asp?ScenarioID=973" TargetMode="External"/><Relationship Id="rId1346" Type="http://schemas.openxmlformats.org/officeDocument/2006/relationships/hyperlink" Target="https://www.jrvdev.com/ROAR/VER1/ShowScenario.asp?ScenarioID=4118" TargetMode="External"/><Relationship Id="rId1693" Type="http://schemas.openxmlformats.org/officeDocument/2006/relationships/hyperlink" Target="https://www.jrvdev.com/ROAR/VER1/ShowScenario.asp?ScenarioID=6554" TargetMode="External"/><Relationship Id="rId2744" Type="http://schemas.openxmlformats.org/officeDocument/2006/relationships/hyperlink" Target="https://www.jrvdev.com/ROAR/VER1/ShowScenario.asp?ScenarioID=5059" TargetMode="External"/><Relationship Id="rId716" Type="http://schemas.openxmlformats.org/officeDocument/2006/relationships/hyperlink" Target="https://www.jrvdev.com/ROAR/VER1/ShowScenario.asp?ScenarioID=4842" TargetMode="External"/><Relationship Id="rId1760" Type="http://schemas.openxmlformats.org/officeDocument/2006/relationships/hyperlink" Target="https://www.jrvdev.com/ROAR/VER1/ShowScenario.asp?ScenarioID=2476" TargetMode="External"/><Relationship Id="rId2811" Type="http://schemas.openxmlformats.org/officeDocument/2006/relationships/hyperlink" Target="https://www.jrvdev.com/ROAR/VER1/ShowScenario.asp?ScenarioID=2127" TargetMode="External"/><Relationship Id="rId5967" Type="http://schemas.openxmlformats.org/officeDocument/2006/relationships/hyperlink" Target="https://www.jrvdev.com/ROAR/VER1/ShowScenario.asp?ScenarioID=3007" TargetMode="External"/><Relationship Id="rId52" Type="http://schemas.openxmlformats.org/officeDocument/2006/relationships/hyperlink" Target="https://www.jrvdev.com/ROAR/VER1/ShowScenario.asp?ScenarioID=5343" TargetMode="External"/><Relationship Id="rId1413" Type="http://schemas.openxmlformats.org/officeDocument/2006/relationships/hyperlink" Target="https://www.jrvdev.com/ROAR/VER1/ShowScenario.asp?ScenarioID=367" TargetMode="External"/><Relationship Id="rId4569" Type="http://schemas.openxmlformats.org/officeDocument/2006/relationships/hyperlink" Target="https://www.jrvdev.com/ROAR/VER1/ShowScenario.asp?ScenarioID=6442" TargetMode="External"/><Relationship Id="rId4983" Type="http://schemas.openxmlformats.org/officeDocument/2006/relationships/hyperlink" Target="https://www.jrvdev.com/ROAR/VER1/ShowScenario.asp?ScenarioID=3672" TargetMode="External"/><Relationship Id="rId3585" Type="http://schemas.openxmlformats.org/officeDocument/2006/relationships/hyperlink" Target="https://www.jrvdev.com/ROAR/VER1/ShowScenario.asp?ScenarioID=6589" TargetMode="External"/><Relationship Id="rId4636" Type="http://schemas.openxmlformats.org/officeDocument/2006/relationships/hyperlink" Target="https://www.jrvdev.com/ROAR/VER1/ShowScenario.asp?ScenarioID=2079" TargetMode="External"/><Relationship Id="rId2187" Type="http://schemas.openxmlformats.org/officeDocument/2006/relationships/hyperlink" Target="https://www.jrvdev.com/ROAR/VER1/ShowScenario.asp?ScenarioID=1937" TargetMode="External"/><Relationship Id="rId3238" Type="http://schemas.openxmlformats.org/officeDocument/2006/relationships/hyperlink" Target="https://www.jrvdev.com/ROAR/VER1/ShowScenario.asp?ScenarioID=3025" TargetMode="External"/><Relationship Id="rId3652" Type="http://schemas.openxmlformats.org/officeDocument/2006/relationships/hyperlink" Target="https://www.jrvdev.com/ROAR/VER1/ShowScenario.asp?ScenarioID=1332" TargetMode="External"/><Relationship Id="rId4703" Type="http://schemas.openxmlformats.org/officeDocument/2006/relationships/hyperlink" Target="https://www.jrvdev.com/ROAR/VER1/ShowScenario.asp?ScenarioID=4907" TargetMode="External"/><Relationship Id="rId159" Type="http://schemas.openxmlformats.org/officeDocument/2006/relationships/hyperlink" Target="https://www.jrvdev.com/ROAR/VER1/ShowScenario.asp?ScenarioID=4708" TargetMode="External"/><Relationship Id="rId573" Type="http://schemas.openxmlformats.org/officeDocument/2006/relationships/hyperlink" Target="https://www.jrvdev.com/ROAR/VER1/ShowScenario.asp?ScenarioID=2151" TargetMode="External"/><Relationship Id="rId2254" Type="http://schemas.openxmlformats.org/officeDocument/2006/relationships/hyperlink" Target="https://www.jrvdev.com/ROAR/VER1/ShowScenario.asp?ScenarioID=2273" TargetMode="External"/><Relationship Id="rId3305" Type="http://schemas.openxmlformats.org/officeDocument/2006/relationships/hyperlink" Target="https://www.jrvdev.com/ROAR/VER1/ShowScenario.asp?ScenarioID=4446" TargetMode="External"/><Relationship Id="rId226" Type="http://schemas.openxmlformats.org/officeDocument/2006/relationships/hyperlink" Target="https://www.jrvdev.com/ROAR/VER1/ShowScenario.asp?ScenarioID=3789" TargetMode="External"/><Relationship Id="rId1270" Type="http://schemas.openxmlformats.org/officeDocument/2006/relationships/hyperlink" Target="https://www.jrvdev.com/ROAR/VER1/ShowScenario.asp?ScenarioID=6228" TargetMode="External"/><Relationship Id="rId5477" Type="http://schemas.openxmlformats.org/officeDocument/2006/relationships/hyperlink" Target="https://www.jrvdev.com/ROAR/VER1/ShowScenario.asp?ScenarioID=4023" TargetMode="External"/><Relationship Id="rId640" Type="http://schemas.openxmlformats.org/officeDocument/2006/relationships/hyperlink" Target="https://www.jrvdev.com/ROAR/VER1/ShowScenario.asp?ScenarioID=2890" TargetMode="External"/><Relationship Id="rId2321" Type="http://schemas.openxmlformats.org/officeDocument/2006/relationships/hyperlink" Target="https://www.jrvdev.com/ROAR/VER1/ShowScenario.asp?ScenarioID=6345" TargetMode="External"/><Relationship Id="rId4079" Type="http://schemas.openxmlformats.org/officeDocument/2006/relationships/hyperlink" Target="https://www.jrvdev.com/ROAR/VER1/ShowScenario.asp?ScenarioID=5516" TargetMode="External"/><Relationship Id="rId5891" Type="http://schemas.openxmlformats.org/officeDocument/2006/relationships/hyperlink" Target="https://www.jrvdev.com/ROAR/VER1/ShowScenario.asp?ScenarioID=2444" TargetMode="External"/><Relationship Id="rId4493" Type="http://schemas.openxmlformats.org/officeDocument/2006/relationships/hyperlink" Target="https://www.jrvdev.com/ROAR/VER1/ShowScenario.asp?ScenarioID=741" TargetMode="External"/><Relationship Id="rId5544" Type="http://schemas.openxmlformats.org/officeDocument/2006/relationships/hyperlink" Target="https://www.jrvdev.com/ROAR/VER1/ShowScenario.asp?ScenarioID=5123" TargetMode="External"/><Relationship Id="rId3095" Type="http://schemas.openxmlformats.org/officeDocument/2006/relationships/hyperlink" Target="https://www.jrvdev.com/ROAR/VER1/ShowScenario.asp?ScenarioID=5876" TargetMode="External"/><Relationship Id="rId4146" Type="http://schemas.openxmlformats.org/officeDocument/2006/relationships/hyperlink" Target="https://www.jrvdev.com/ROAR/VER1/ShowScenario.asp?ScenarioID=5441" TargetMode="External"/><Relationship Id="rId4560" Type="http://schemas.openxmlformats.org/officeDocument/2006/relationships/hyperlink" Target="https://www.jrvdev.com/ROAR/VER1/ShowScenario.asp?ScenarioID=2036" TargetMode="External"/><Relationship Id="rId5611" Type="http://schemas.openxmlformats.org/officeDocument/2006/relationships/hyperlink" Target="https://www.jrvdev.com/ROAR/VER1/ShowScenario.asp?ScenarioID=2546" TargetMode="External"/><Relationship Id="rId1807" Type="http://schemas.openxmlformats.org/officeDocument/2006/relationships/hyperlink" Target="https://www.jrvdev.com/ROAR/VER1/ShowScenario.asp?ScenarioID=3769" TargetMode="External"/><Relationship Id="rId3162" Type="http://schemas.openxmlformats.org/officeDocument/2006/relationships/hyperlink" Target="https://www.jrvdev.com/ROAR/VER1/ShowScenario.asp?ScenarioID=3614" TargetMode="External"/><Relationship Id="rId4213" Type="http://schemas.openxmlformats.org/officeDocument/2006/relationships/hyperlink" Target="https://www.jrvdev.com/ROAR/VER1/ShowScenario.asp?ScenarioID=3800" TargetMode="External"/><Relationship Id="rId150" Type="http://schemas.openxmlformats.org/officeDocument/2006/relationships/hyperlink" Target="https://www.jrvdev.com/ROAR/VER1/ShowScenario.asp?ScenarioID=4699" TargetMode="External"/><Relationship Id="rId3979" Type="http://schemas.openxmlformats.org/officeDocument/2006/relationships/hyperlink" Target="https://www.jrvdev.com/ROAR/VER1/ShowScenario.asp?ScenarioID=1522" TargetMode="External"/><Relationship Id="rId6038" Type="http://schemas.openxmlformats.org/officeDocument/2006/relationships/hyperlink" Target="https://www.jrvdev.com/ROAR/VER1/ShowScenario.asp?ScenarioID=1498" TargetMode="External"/><Relationship Id="rId2995" Type="http://schemas.openxmlformats.org/officeDocument/2006/relationships/hyperlink" Target="https://www.jrvdev.com/ROAR/VER1/ShowScenario.asp?ScenarioID=1882" TargetMode="External"/><Relationship Id="rId5054" Type="http://schemas.openxmlformats.org/officeDocument/2006/relationships/hyperlink" Target="https://www.jrvdev.com/ROAR/VER1/ShowScenario.asp?ScenarioID=5587" TargetMode="External"/><Relationship Id="rId6105" Type="http://schemas.openxmlformats.org/officeDocument/2006/relationships/hyperlink" Target="https://www.jrvdev.com/ROAR/VER1/ShowScenario.asp?ScenarioID=3137" TargetMode="External"/><Relationship Id="rId967" Type="http://schemas.openxmlformats.org/officeDocument/2006/relationships/hyperlink" Target="https://www.jrvdev.com/ROAR/VER1/ShowScenario.asp?ScenarioID=5220" TargetMode="External"/><Relationship Id="rId1597" Type="http://schemas.openxmlformats.org/officeDocument/2006/relationships/hyperlink" Target="https://www.jrvdev.com/ROAR/VER1/ShowScenario.asp?ScenarioID=2173" TargetMode="External"/><Relationship Id="rId2648" Type="http://schemas.openxmlformats.org/officeDocument/2006/relationships/hyperlink" Target="https://www.jrvdev.com/ROAR/VER1/ShowScenario.asp?ScenarioID=4966" TargetMode="External"/><Relationship Id="rId1664" Type="http://schemas.openxmlformats.org/officeDocument/2006/relationships/hyperlink" Target="https://www.jrvdev.com/ROAR/VER1/ShowScenario.asp?ScenarioID=5672" TargetMode="External"/><Relationship Id="rId2715" Type="http://schemas.openxmlformats.org/officeDocument/2006/relationships/hyperlink" Target="https://www.jrvdev.com/ROAR/VER1/ShowScenario.asp?ScenarioID=3196" TargetMode="External"/><Relationship Id="rId4070" Type="http://schemas.openxmlformats.org/officeDocument/2006/relationships/hyperlink" Target="https://www.jrvdev.com/ROAR/VER1/ShowScenario.asp?ScenarioID=2525" TargetMode="External"/><Relationship Id="rId5121" Type="http://schemas.openxmlformats.org/officeDocument/2006/relationships/hyperlink" Target="https://www.jrvdev.com/ROAR/VER1/ShowScenario.asp?ScenarioID=2725" TargetMode="External"/><Relationship Id="rId1317" Type="http://schemas.openxmlformats.org/officeDocument/2006/relationships/hyperlink" Target="https://www.jrvdev.com/ROAR/VER1/ShowScenario.asp?ScenarioID=3955" TargetMode="External"/><Relationship Id="rId1731" Type="http://schemas.openxmlformats.org/officeDocument/2006/relationships/hyperlink" Target="https://www.jrvdev.com/ROAR/VER1/ShowScenario.asp?ScenarioID=6528" TargetMode="External"/><Relationship Id="rId4887" Type="http://schemas.openxmlformats.org/officeDocument/2006/relationships/hyperlink" Target="https://www.jrvdev.com/ROAR/VER1/ShowScenario.asp?ScenarioID=5201" TargetMode="External"/><Relationship Id="rId5938" Type="http://schemas.openxmlformats.org/officeDocument/2006/relationships/hyperlink" Target="https://www.jrvdev.com/ROAR/VER1/ShowScenario.asp?ScenarioID=1030" TargetMode="External"/><Relationship Id="rId23" Type="http://schemas.openxmlformats.org/officeDocument/2006/relationships/hyperlink" Target="https://www.jrvdev.com/ROAR/VER1/ShowScenario.asp?ScenarioID=3689" TargetMode="External"/><Relationship Id="rId3489" Type="http://schemas.openxmlformats.org/officeDocument/2006/relationships/hyperlink" Target="https://www.jrvdev.com/ROAR/VER1/ShowScenario.asp?ScenarioID=2302" TargetMode="External"/><Relationship Id="rId3556" Type="http://schemas.openxmlformats.org/officeDocument/2006/relationships/hyperlink" Target="https://www.jrvdev.com/ROAR/VER1/ShowScenario.asp?ScenarioID=6100" TargetMode="External"/><Relationship Id="rId4954" Type="http://schemas.openxmlformats.org/officeDocument/2006/relationships/hyperlink" Target="https://www.jrvdev.com/ROAR/VER1/ShowScenario.asp?ScenarioID=2808" TargetMode="External"/><Relationship Id="rId477" Type="http://schemas.openxmlformats.org/officeDocument/2006/relationships/hyperlink" Target="https://www.jrvdev.com/ROAR/VER1/ShowScenario.asp?ScenarioID=263" TargetMode="External"/><Relationship Id="rId2158" Type="http://schemas.openxmlformats.org/officeDocument/2006/relationships/hyperlink" Target="https://www.jrvdev.com/ROAR/VER1/ShowScenario.asp?ScenarioID=1560" TargetMode="External"/><Relationship Id="rId3209" Type="http://schemas.openxmlformats.org/officeDocument/2006/relationships/hyperlink" Target="https://www.jrvdev.com/ROAR/VER1/ShowScenario.asp?ScenarioID=5107" TargetMode="External"/><Relationship Id="rId3970" Type="http://schemas.openxmlformats.org/officeDocument/2006/relationships/hyperlink" Target="https://www.jrvdev.com/ROAR/VER1/ShowScenario.asp?ScenarioID=1228" TargetMode="External"/><Relationship Id="rId4607" Type="http://schemas.openxmlformats.org/officeDocument/2006/relationships/hyperlink" Target="https://www.jrvdev.com/ROAR/VER1/ShowScenario.asp?ScenarioID=3494" TargetMode="External"/><Relationship Id="rId891" Type="http://schemas.openxmlformats.org/officeDocument/2006/relationships/hyperlink" Target="https://www.jrvdev.com/ROAR/VER1/ShowScenario.asp?ScenarioID=2484" TargetMode="External"/><Relationship Id="rId2572" Type="http://schemas.openxmlformats.org/officeDocument/2006/relationships/hyperlink" Target="https://www.jrvdev.com/ROAR/VER1/ShowScenario.asp?ScenarioID=2298" TargetMode="External"/><Relationship Id="rId3623" Type="http://schemas.openxmlformats.org/officeDocument/2006/relationships/hyperlink" Target="https://www.jrvdev.com/ROAR/VER1/ShowScenario.asp?ScenarioID=3837" TargetMode="External"/><Relationship Id="rId544" Type="http://schemas.openxmlformats.org/officeDocument/2006/relationships/hyperlink" Target="https://www.jrvdev.com/ROAR/VER1/ShowScenario.asp?ScenarioID=1007" TargetMode="External"/><Relationship Id="rId1174" Type="http://schemas.openxmlformats.org/officeDocument/2006/relationships/hyperlink" Target="https://www.jrvdev.com/ROAR/VER1/ShowScenario.asp?ScenarioID=3414" TargetMode="External"/><Relationship Id="rId2225" Type="http://schemas.openxmlformats.org/officeDocument/2006/relationships/hyperlink" Target="https://www.jrvdev.com/ROAR/VER1/ShowScenario.asp?ScenarioID=1152" TargetMode="External"/><Relationship Id="rId5795" Type="http://schemas.openxmlformats.org/officeDocument/2006/relationships/hyperlink" Target="https://www.jrvdev.com/ROAR/VER1/ShowScenario.asp?ScenarioID=6189" TargetMode="External"/><Relationship Id="rId611" Type="http://schemas.openxmlformats.org/officeDocument/2006/relationships/hyperlink" Target="https://www.jrvdev.com/ROAR/VER1/ShowScenario.asp?ScenarioID=136" TargetMode="External"/><Relationship Id="rId1241" Type="http://schemas.openxmlformats.org/officeDocument/2006/relationships/hyperlink" Target="https://www.jrvdev.com/ROAR/VER1/ShowScenario.asp?ScenarioID=5098" TargetMode="External"/><Relationship Id="rId4397" Type="http://schemas.openxmlformats.org/officeDocument/2006/relationships/hyperlink" Target="https://www.jrvdev.com/ROAR/VER1/ShowScenario.asp?ScenarioID=637" TargetMode="External"/><Relationship Id="rId5448" Type="http://schemas.openxmlformats.org/officeDocument/2006/relationships/hyperlink" Target="https://www.jrvdev.com/ROAR/VER1/ShowScenario.asp?ScenarioID=3036" TargetMode="External"/><Relationship Id="rId5862" Type="http://schemas.openxmlformats.org/officeDocument/2006/relationships/hyperlink" Target="https://www.jrvdev.com/ROAR/VER1/ShowScenario.asp?ScenarioID=902" TargetMode="External"/><Relationship Id="rId4464" Type="http://schemas.openxmlformats.org/officeDocument/2006/relationships/hyperlink" Target="https://www.jrvdev.com/ROAR/VER1/ShowScenario.asp?ScenarioID=705" TargetMode="External"/><Relationship Id="rId5515" Type="http://schemas.openxmlformats.org/officeDocument/2006/relationships/hyperlink" Target="https://www.jrvdev.com/ROAR/VER1/ShowScenario.asp?ScenarioID=4674" TargetMode="External"/><Relationship Id="rId3066" Type="http://schemas.openxmlformats.org/officeDocument/2006/relationships/hyperlink" Target="https://www.jrvdev.com/ROAR/VER1/ShowScenario.asp?ScenarioID=4574" TargetMode="External"/><Relationship Id="rId3480" Type="http://schemas.openxmlformats.org/officeDocument/2006/relationships/hyperlink" Target="https://www.jrvdev.com/ROAR/VER1/ShowScenario.asp?ScenarioID=3407" TargetMode="External"/><Relationship Id="rId4117" Type="http://schemas.openxmlformats.org/officeDocument/2006/relationships/hyperlink" Target="https://www.jrvdev.com/ROAR/VER1/ShowScenario.asp?ScenarioID=3808" TargetMode="External"/><Relationship Id="rId4531" Type="http://schemas.openxmlformats.org/officeDocument/2006/relationships/hyperlink" Target="https://www.jrvdev.com/ROAR/VER1/ShowScenario.asp?ScenarioID=4456" TargetMode="External"/><Relationship Id="rId2082" Type="http://schemas.openxmlformats.org/officeDocument/2006/relationships/hyperlink" Target="https://www.jrvdev.com/ROAR/VER1/ShowScenario.asp?ScenarioID=538" TargetMode="External"/><Relationship Id="rId3133" Type="http://schemas.openxmlformats.org/officeDocument/2006/relationships/hyperlink" Target="https://www.jrvdev.com/ROAR/VER1/ShowScenario.asp?ScenarioID=2609" TargetMode="External"/><Relationship Id="rId6289" Type="http://schemas.openxmlformats.org/officeDocument/2006/relationships/hyperlink" Target="https://www.jrvdev.com/ROAR/VER1/ShowScenario.asp?ScenarioID=6606" TargetMode="External"/><Relationship Id="rId2899" Type="http://schemas.openxmlformats.org/officeDocument/2006/relationships/hyperlink" Target="https://www.jrvdev.com/ROAR/VER1/ShowScenario.asp?ScenarioID=2357" TargetMode="External"/><Relationship Id="rId3200" Type="http://schemas.openxmlformats.org/officeDocument/2006/relationships/hyperlink" Target="https://www.jrvdev.com/ROAR/VER1/ShowScenario.asp?ScenarioID=4914" TargetMode="External"/><Relationship Id="rId121" Type="http://schemas.openxmlformats.org/officeDocument/2006/relationships/hyperlink" Target="https://www.jrvdev.com/ROAR/VER1/ShowScenario.asp?ScenarioID=66" TargetMode="External"/><Relationship Id="rId2966" Type="http://schemas.openxmlformats.org/officeDocument/2006/relationships/hyperlink" Target="https://www.jrvdev.com/ROAR/VER1/ShowScenario.asp?ScenarioID=1218" TargetMode="External"/><Relationship Id="rId5372" Type="http://schemas.openxmlformats.org/officeDocument/2006/relationships/hyperlink" Target="https://www.jrvdev.com/ROAR/VER1/ShowScenario.asp?ScenarioID=1755" TargetMode="External"/><Relationship Id="rId6009" Type="http://schemas.openxmlformats.org/officeDocument/2006/relationships/hyperlink" Target="https://www.jrvdev.com/ROAR/VER1/ShowScenario.asp?ScenarioID=1540" TargetMode="External"/><Relationship Id="rId938" Type="http://schemas.openxmlformats.org/officeDocument/2006/relationships/hyperlink" Target="https://www.jrvdev.com/ROAR/VER1/ShowScenario.asp?ScenarioID=4157" TargetMode="External"/><Relationship Id="rId1568" Type="http://schemas.openxmlformats.org/officeDocument/2006/relationships/hyperlink" Target="https://www.jrvdev.com/ROAR/VER1/ShowScenario.asp?ScenarioID=3445" TargetMode="External"/><Relationship Id="rId2619" Type="http://schemas.openxmlformats.org/officeDocument/2006/relationships/hyperlink" Target="https://www.jrvdev.com/ROAR/VER1/ShowScenario.asp?ScenarioID=4201" TargetMode="External"/><Relationship Id="rId5025" Type="http://schemas.openxmlformats.org/officeDocument/2006/relationships/hyperlink" Target="https://www.jrvdev.com/ROAR/VER1/ShowScenario.asp?ScenarioID=4938" TargetMode="External"/><Relationship Id="rId1635" Type="http://schemas.openxmlformats.org/officeDocument/2006/relationships/hyperlink" Target="https://www.jrvdev.com/ROAR/VER1/ShowScenario.asp?ScenarioID=3085" TargetMode="External"/><Relationship Id="rId1982" Type="http://schemas.openxmlformats.org/officeDocument/2006/relationships/hyperlink" Target="https://www.jrvdev.com/ROAR/VER1/ShowScenario.asp?ScenarioID=4850" TargetMode="External"/><Relationship Id="rId4041" Type="http://schemas.openxmlformats.org/officeDocument/2006/relationships/hyperlink" Target="https://www.jrvdev.com/ROAR/VER1/ShowScenario.asp?ScenarioID=2320" TargetMode="External"/><Relationship Id="rId1702" Type="http://schemas.openxmlformats.org/officeDocument/2006/relationships/hyperlink" Target="https://www.jrvdev.com/ROAR/VER1/ShowScenario.asp?ScenarioID=6563" TargetMode="External"/><Relationship Id="rId4858" Type="http://schemas.openxmlformats.org/officeDocument/2006/relationships/hyperlink" Target="https://www.jrvdev.com/ROAR/VER1/ShowScenario.asp?ScenarioID=5172" TargetMode="External"/><Relationship Id="rId5909" Type="http://schemas.openxmlformats.org/officeDocument/2006/relationships/hyperlink" Target="https://www.jrvdev.com/ROAR/VER1/ShowScenario.asp?ScenarioID=932" TargetMode="External"/><Relationship Id="rId3874" Type="http://schemas.openxmlformats.org/officeDocument/2006/relationships/hyperlink" Target="https://www.jrvdev.com/ROAR/VER1/ShowScenario.asp?ScenarioID=1170" TargetMode="External"/><Relationship Id="rId4925" Type="http://schemas.openxmlformats.org/officeDocument/2006/relationships/hyperlink" Target="https://www.jrvdev.com/ROAR/VER1/ShowScenario.asp?ScenarioID=2916" TargetMode="External"/><Relationship Id="rId6280" Type="http://schemas.openxmlformats.org/officeDocument/2006/relationships/hyperlink" Target="https://www.jrvdev.com/ROAR/VER1/ShowScenario.asp?ScenarioID=6597" TargetMode="External"/><Relationship Id="rId795" Type="http://schemas.openxmlformats.org/officeDocument/2006/relationships/hyperlink" Target="https://www.jrvdev.com/ROAR/VER1/ShowScenario.asp?ScenarioID=2736" TargetMode="External"/><Relationship Id="rId2476" Type="http://schemas.openxmlformats.org/officeDocument/2006/relationships/hyperlink" Target="https://www.jrvdev.com/ROAR/VER1/ShowScenario.asp?ScenarioID=4308" TargetMode="External"/><Relationship Id="rId2890" Type="http://schemas.openxmlformats.org/officeDocument/2006/relationships/hyperlink" Target="https://www.jrvdev.com/ROAR/VER1/ShowScenario.asp?ScenarioID=6280" TargetMode="External"/><Relationship Id="rId3527" Type="http://schemas.openxmlformats.org/officeDocument/2006/relationships/hyperlink" Target="https://www.jrvdev.com/ROAR/VER1/ShowScenario.asp?ScenarioID=6071" TargetMode="External"/><Relationship Id="rId3941" Type="http://schemas.openxmlformats.org/officeDocument/2006/relationships/hyperlink" Target="https://www.jrvdev.com/ROAR/VER1/ShowScenario.asp?ScenarioID=4100" TargetMode="External"/><Relationship Id="rId448" Type="http://schemas.openxmlformats.org/officeDocument/2006/relationships/hyperlink" Target="https://www.jrvdev.com/ROAR/VER1/ShowScenario.asp?ScenarioID=234" TargetMode="External"/><Relationship Id="rId862" Type="http://schemas.openxmlformats.org/officeDocument/2006/relationships/hyperlink" Target="https://www.jrvdev.com/ROAR/VER1/ShowScenario.asp?ScenarioID=1729" TargetMode="External"/><Relationship Id="rId1078" Type="http://schemas.openxmlformats.org/officeDocument/2006/relationships/hyperlink" Target="https://www.jrvdev.com/ROAR/VER1/ShowScenario.asp?ScenarioID=4188" TargetMode="External"/><Relationship Id="rId1492" Type="http://schemas.openxmlformats.org/officeDocument/2006/relationships/hyperlink" Target="https://www.jrvdev.com/ROAR/VER1/ShowScenario.asp?ScenarioID=432" TargetMode="External"/><Relationship Id="rId2129" Type="http://schemas.openxmlformats.org/officeDocument/2006/relationships/hyperlink" Target="https://www.jrvdev.com/ROAR/VER1/ShowScenario.asp?ScenarioID=1625" TargetMode="External"/><Relationship Id="rId2543" Type="http://schemas.openxmlformats.org/officeDocument/2006/relationships/hyperlink" Target="https://www.jrvdev.com/ROAR/VER1/ShowScenario.asp?ScenarioID=1449" TargetMode="External"/><Relationship Id="rId5699" Type="http://schemas.openxmlformats.org/officeDocument/2006/relationships/hyperlink" Target="https://www.jrvdev.com/ROAR/VER1/ShowScenario.asp?ScenarioID=4255" TargetMode="External"/><Relationship Id="rId6000" Type="http://schemas.openxmlformats.org/officeDocument/2006/relationships/hyperlink" Target="https://www.jrvdev.com/ROAR/VER1/ShowScenario.asp?ScenarioID=1685" TargetMode="External"/><Relationship Id="rId515" Type="http://schemas.openxmlformats.org/officeDocument/2006/relationships/hyperlink" Target="https://www.jrvdev.com/ROAR/VER1/ShowScenario.asp?ScenarioID=301" TargetMode="External"/><Relationship Id="rId1145" Type="http://schemas.openxmlformats.org/officeDocument/2006/relationships/hyperlink" Target="https://www.jrvdev.com/ROAR/VER1/ShowScenario.asp?ScenarioID=2965" TargetMode="External"/><Relationship Id="rId5766" Type="http://schemas.openxmlformats.org/officeDocument/2006/relationships/hyperlink" Target="https://www.jrvdev.com/ROAR/VER1/ShowScenario.asp?ScenarioID=3101" TargetMode="External"/><Relationship Id="rId1212" Type="http://schemas.openxmlformats.org/officeDocument/2006/relationships/hyperlink" Target="https://www.jrvdev.com/ROAR/VER1/ShowScenario.asp?ScenarioID=4741" TargetMode="External"/><Relationship Id="rId2610" Type="http://schemas.openxmlformats.org/officeDocument/2006/relationships/hyperlink" Target="https://www.jrvdev.com/ROAR/VER1/ShowScenario.asp?ScenarioID=3828" TargetMode="External"/><Relationship Id="rId4368" Type="http://schemas.openxmlformats.org/officeDocument/2006/relationships/hyperlink" Target="https://www.jrvdev.com/ROAR/VER1/ShowScenario.asp?ScenarioID=5042" TargetMode="External"/><Relationship Id="rId5419" Type="http://schemas.openxmlformats.org/officeDocument/2006/relationships/hyperlink" Target="https://www.jrvdev.com/ROAR/VER1/ShowScenario.asp?ScenarioID=2618" TargetMode="External"/><Relationship Id="rId4782" Type="http://schemas.openxmlformats.org/officeDocument/2006/relationships/hyperlink" Target="https://www.jrvdev.com/ROAR/VER1/ShowScenario.asp?ScenarioID=1277" TargetMode="External"/><Relationship Id="rId5833" Type="http://schemas.openxmlformats.org/officeDocument/2006/relationships/hyperlink" Target="https://www.jrvdev.com/ROAR/VER1/ShowScenario.asp?ScenarioID=873" TargetMode="External"/><Relationship Id="rId3037" Type="http://schemas.openxmlformats.org/officeDocument/2006/relationships/hyperlink" Target="https://www.jrvdev.com/ROAR/VER1/ShowScenario.asp?ScenarioID=2904" TargetMode="External"/><Relationship Id="rId3384" Type="http://schemas.openxmlformats.org/officeDocument/2006/relationships/hyperlink" Target="https://www.jrvdev.com/ROAR/VER1/ShowScenario.asp?ScenarioID=4421" TargetMode="External"/><Relationship Id="rId4435" Type="http://schemas.openxmlformats.org/officeDocument/2006/relationships/hyperlink" Target="https://www.jrvdev.com/ROAR/VER1/ShowScenario.asp?ScenarioID=676" TargetMode="External"/><Relationship Id="rId5900" Type="http://schemas.openxmlformats.org/officeDocument/2006/relationships/hyperlink" Target="https://www.jrvdev.com/ROAR/VER1/ShowScenario.asp?ScenarioID=923" TargetMode="External"/><Relationship Id="rId3451" Type="http://schemas.openxmlformats.org/officeDocument/2006/relationships/hyperlink" Target="https://www.jrvdev.com/ROAR/VER1/ShowScenario.asp?ScenarioID=6142" TargetMode="External"/><Relationship Id="rId4502" Type="http://schemas.openxmlformats.org/officeDocument/2006/relationships/hyperlink" Target="https://www.jrvdev.com/ROAR/VER1/ShowScenario.asp?ScenarioID=751" TargetMode="External"/><Relationship Id="rId372" Type="http://schemas.openxmlformats.org/officeDocument/2006/relationships/hyperlink" Target="https://www.jrvdev.com/ROAR/VER1/ShowScenario.asp?ScenarioID=1370" TargetMode="External"/><Relationship Id="rId2053" Type="http://schemas.openxmlformats.org/officeDocument/2006/relationships/hyperlink" Target="https://www.jrvdev.com/ROAR/VER1/ShowScenario.asp?ScenarioID=509" TargetMode="External"/><Relationship Id="rId3104" Type="http://schemas.openxmlformats.org/officeDocument/2006/relationships/hyperlink" Target="https://www.jrvdev.com/ROAR/VER1/ShowScenario.asp?ScenarioID=5884" TargetMode="External"/><Relationship Id="rId2120" Type="http://schemas.openxmlformats.org/officeDocument/2006/relationships/hyperlink" Target="https://www.jrvdev.com/ROAR/VER1/ShowScenario.asp?ScenarioID=1206" TargetMode="External"/><Relationship Id="rId5276" Type="http://schemas.openxmlformats.org/officeDocument/2006/relationships/hyperlink" Target="https://www.jrvdev.com/ROAR/VER1/ShowScenario.asp?ScenarioID=4828" TargetMode="External"/><Relationship Id="rId5690" Type="http://schemas.openxmlformats.org/officeDocument/2006/relationships/hyperlink" Target="https://www.jrvdev.com/ROAR/VER1/ShowScenario.asp?ScenarioID=5139" TargetMode="External"/><Relationship Id="rId4292" Type="http://schemas.openxmlformats.org/officeDocument/2006/relationships/hyperlink" Target="https://www.jrvdev.com/ROAR/VER1/ShowScenario.asp?ScenarioID=5244" TargetMode="External"/><Relationship Id="rId5343" Type="http://schemas.openxmlformats.org/officeDocument/2006/relationships/hyperlink" Target="https://www.jrvdev.com/ROAR/VER1/ShowScenario.asp?ScenarioID=1392" TargetMode="External"/><Relationship Id="rId1886" Type="http://schemas.openxmlformats.org/officeDocument/2006/relationships/hyperlink" Target="https://www.jrvdev.com/ROAR/VER1/ShowScenario.asp?ScenarioID=2236" TargetMode="External"/><Relationship Id="rId2937" Type="http://schemas.openxmlformats.org/officeDocument/2006/relationships/hyperlink" Target="https://www.jrvdev.com/ROAR/VER1/ShowScenario.asp?ScenarioID=6258" TargetMode="External"/><Relationship Id="rId909" Type="http://schemas.openxmlformats.org/officeDocument/2006/relationships/hyperlink" Target="https://www.jrvdev.com/ROAR/VER1/ShowScenario.asp?ScenarioID=2746" TargetMode="External"/><Relationship Id="rId1539" Type="http://schemas.openxmlformats.org/officeDocument/2006/relationships/hyperlink" Target="https://www.jrvdev.com/ROAR/VER1/ShowScenario.asp?ScenarioID=2781" TargetMode="External"/><Relationship Id="rId1953" Type="http://schemas.openxmlformats.org/officeDocument/2006/relationships/hyperlink" Target="https://www.jrvdev.com/ROAR/VER1/ShowScenario.asp?ScenarioID=4796" TargetMode="External"/><Relationship Id="rId5410" Type="http://schemas.openxmlformats.org/officeDocument/2006/relationships/hyperlink" Target="https://www.jrvdev.com/ROAR/VER1/ShowScenario.asp?ScenarioID=2392" TargetMode="External"/><Relationship Id="rId1606" Type="http://schemas.openxmlformats.org/officeDocument/2006/relationships/hyperlink" Target="https://www.jrvdev.com/ROAR/VER1/ShowScenario.asp?ScenarioID=463" TargetMode="External"/><Relationship Id="rId4012" Type="http://schemas.openxmlformats.org/officeDocument/2006/relationships/hyperlink" Target="https://www.jrvdev.com/ROAR/VER1/ShowScenario.asp?ScenarioID=2146" TargetMode="External"/><Relationship Id="rId3778" Type="http://schemas.openxmlformats.org/officeDocument/2006/relationships/hyperlink" Target="https://www.jrvdev.com/ROAR/VER1/ShowScenario.asp?ScenarioID=575" TargetMode="External"/><Relationship Id="rId4829" Type="http://schemas.openxmlformats.org/officeDocument/2006/relationships/hyperlink" Target="https://www.jrvdev.com/ROAR/VER1/ShowScenario.asp?ScenarioID=6471" TargetMode="External"/><Relationship Id="rId6184" Type="http://schemas.openxmlformats.org/officeDocument/2006/relationships/hyperlink" Target="https://www.jrvdev.com/ROAR/VER1/ShowScenario.asp?ScenarioID=962" TargetMode="External"/><Relationship Id="rId699" Type="http://schemas.openxmlformats.org/officeDocument/2006/relationships/hyperlink" Target="https://www.jrvdev.com/ROAR/VER1/ShowScenario.asp?ScenarioID=2153" TargetMode="External"/><Relationship Id="rId2794" Type="http://schemas.openxmlformats.org/officeDocument/2006/relationships/hyperlink" Target="https://www.jrvdev.com/ROAR/VER1/ShowScenario.asp?ScenarioID=2000" TargetMode="External"/><Relationship Id="rId3845" Type="http://schemas.openxmlformats.org/officeDocument/2006/relationships/hyperlink" Target="https://www.jrvdev.com/ROAR/VER1/ShowScenario.asp?ScenarioID=5783" TargetMode="External"/><Relationship Id="rId6251" Type="http://schemas.openxmlformats.org/officeDocument/2006/relationships/hyperlink" Target="https://www.jrvdev.com/ROAR/VER1/ShowScenario.asp?ScenarioID=4541" TargetMode="External"/><Relationship Id="rId766" Type="http://schemas.openxmlformats.org/officeDocument/2006/relationships/hyperlink" Target="https://www.jrvdev.com/ROAR/VER1/ShowScenario.asp?ScenarioID=5742" TargetMode="External"/><Relationship Id="rId1396" Type="http://schemas.openxmlformats.org/officeDocument/2006/relationships/hyperlink" Target="https://www.jrvdev.com/ROAR/VER1/ShowScenario.asp?ScenarioID=5603" TargetMode="External"/><Relationship Id="rId2447" Type="http://schemas.openxmlformats.org/officeDocument/2006/relationships/hyperlink" Target="https://www.jrvdev.com/ROAR/VER1/ShowScenario.asp?ScenarioID=3648" TargetMode="External"/><Relationship Id="rId419" Type="http://schemas.openxmlformats.org/officeDocument/2006/relationships/hyperlink" Target="https://www.jrvdev.com/ROAR/VER1/ShowScenario.asp?ScenarioID=205" TargetMode="External"/><Relationship Id="rId1049" Type="http://schemas.openxmlformats.org/officeDocument/2006/relationships/hyperlink" Target="https://www.jrvdev.com/ROAR/VER1/ShowScenario.asp?ScenarioID=2290" TargetMode="External"/><Relationship Id="rId2861" Type="http://schemas.openxmlformats.org/officeDocument/2006/relationships/hyperlink" Target="https://www.jrvdev.com/ROAR/VER1/ShowScenario.asp?ScenarioID=4367" TargetMode="External"/><Relationship Id="rId3912" Type="http://schemas.openxmlformats.org/officeDocument/2006/relationships/hyperlink" Target="https://www.jrvdev.com/ROAR/VER1/ShowScenario.asp?ScenarioID=3190" TargetMode="External"/><Relationship Id="rId833" Type="http://schemas.openxmlformats.org/officeDocument/2006/relationships/hyperlink" Target="https://www.jrvdev.com/ROAR/VER1/ShowScenario.asp?ScenarioID=1435" TargetMode="External"/><Relationship Id="rId1116" Type="http://schemas.openxmlformats.org/officeDocument/2006/relationships/hyperlink" Target="https://www.jrvdev.com/ROAR/VER1/ShowScenario.asp?ScenarioID=2661" TargetMode="External"/><Relationship Id="rId1463" Type="http://schemas.openxmlformats.org/officeDocument/2006/relationships/hyperlink" Target="https://www.jrvdev.com/ROAR/VER1/ShowScenario.asp?ScenarioID=412" TargetMode="External"/><Relationship Id="rId2514" Type="http://schemas.openxmlformats.org/officeDocument/2006/relationships/hyperlink" Target="https://www.jrvdev.com/ROAR/VER1/ShowScenario.asp?ScenarioID=4960" TargetMode="External"/><Relationship Id="rId900" Type="http://schemas.openxmlformats.org/officeDocument/2006/relationships/hyperlink" Target="https://www.jrvdev.com/ROAR/VER1/ShowScenario.asp?ScenarioID=2737" TargetMode="External"/><Relationship Id="rId1530" Type="http://schemas.openxmlformats.org/officeDocument/2006/relationships/hyperlink" Target="https://www.jrvdev.com/ROAR/VER1/ShowScenario.asp?ScenarioID=459" TargetMode="External"/><Relationship Id="rId4686" Type="http://schemas.openxmlformats.org/officeDocument/2006/relationships/hyperlink" Target="https://www.jrvdev.com/ROAR/VER1/ShowScenario.asp?ScenarioID=1488" TargetMode="External"/><Relationship Id="rId5737" Type="http://schemas.openxmlformats.org/officeDocument/2006/relationships/hyperlink" Target="https://www.jrvdev.com/ROAR/VER1/ShowScenario.asp?ScenarioID=6015" TargetMode="External"/><Relationship Id="rId3288" Type="http://schemas.openxmlformats.org/officeDocument/2006/relationships/hyperlink" Target="https://www.jrvdev.com/ROAR/VER1/ShowScenario.asp?ScenarioID=4002" TargetMode="External"/><Relationship Id="rId4339" Type="http://schemas.openxmlformats.org/officeDocument/2006/relationships/hyperlink" Target="https://www.jrvdev.com/ROAR/VER1/ShowScenario.asp?ScenarioID=2682" TargetMode="External"/><Relationship Id="rId4753" Type="http://schemas.openxmlformats.org/officeDocument/2006/relationships/hyperlink" Target="https://www.jrvdev.com/ROAR/VER1/ShowScenario.asp?ScenarioID=4089" TargetMode="External"/><Relationship Id="rId5804" Type="http://schemas.openxmlformats.org/officeDocument/2006/relationships/hyperlink" Target="https://www.jrvdev.com/ROAR/VER1/ShowScenario.asp?ScenarioID=844" TargetMode="External"/><Relationship Id="rId3355" Type="http://schemas.openxmlformats.org/officeDocument/2006/relationships/hyperlink" Target="https://www.jrvdev.com/ROAR/VER1/ShowScenario.asp?ScenarioID=3244" TargetMode="External"/><Relationship Id="rId4406" Type="http://schemas.openxmlformats.org/officeDocument/2006/relationships/hyperlink" Target="https://www.jrvdev.com/ROAR/VER1/ShowScenario.asp?ScenarioID=646" TargetMode="External"/><Relationship Id="rId276" Type="http://schemas.openxmlformats.org/officeDocument/2006/relationships/hyperlink" Target="https://www.jrvdev.com/ROAR/VER1/ShowScenario.asp?ScenarioID=5836" TargetMode="External"/><Relationship Id="rId690" Type="http://schemas.openxmlformats.org/officeDocument/2006/relationships/hyperlink" Target="https://www.jrvdev.com/ROAR/VER1/ShowScenario.asp?ScenarioID=1183" TargetMode="External"/><Relationship Id="rId2371" Type="http://schemas.openxmlformats.org/officeDocument/2006/relationships/hyperlink" Target="https://www.jrvdev.com/ROAR/VER1/ShowScenario.asp?ScenarioID=1916" TargetMode="External"/><Relationship Id="rId3008" Type="http://schemas.openxmlformats.org/officeDocument/2006/relationships/hyperlink" Target="https://www.jrvdev.com/ROAR/VER1/ShowScenario.asp?ScenarioID=2134" TargetMode="External"/><Relationship Id="rId3422" Type="http://schemas.openxmlformats.org/officeDocument/2006/relationships/hyperlink" Target="https://www.jrvdev.com/ROAR/VER1/ShowScenario.asp?ScenarioID=5691" TargetMode="External"/><Relationship Id="rId4820" Type="http://schemas.openxmlformats.org/officeDocument/2006/relationships/hyperlink" Target="https://www.jrvdev.com/ROAR/VER1/ShowScenario.asp?ScenarioID=776" TargetMode="External"/><Relationship Id="rId343" Type="http://schemas.openxmlformats.org/officeDocument/2006/relationships/hyperlink" Target="https://www.jrvdev.com/ROAR/VER1/ShowScenario.asp?ScenarioID=6112" TargetMode="External"/><Relationship Id="rId2024" Type="http://schemas.openxmlformats.org/officeDocument/2006/relationships/hyperlink" Target="https://www.jrvdev.com/ROAR/VER1/ShowScenario.asp?ScenarioID=6588" TargetMode="External"/><Relationship Id="rId1040" Type="http://schemas.openxmlformats.org/officeDocument/2006/relationships/hyperlink" Target="https://www.jrvdev.com/ROAR/VER1/ShowScenario.asp?ScenarioID=4340" TargetMode="External"/><Relationship Id="rId4196" Type="http://schemas.openxmlformats.org/officeDocument/2006/relationships/hyperlink" Target="https://www.jrvdev.com/ROAR/VER1/ShowScenario.asp?ScenarioID=3210" TargetMode="External"/><Relationship Id="rId5247" Type="http://schemas.openxmlformats.org/officeDocument/2006/relationships/hyperlink" Target="https://www.jrvdev.com/ROAR/VER1/ShowScenario.asp?ScenarioID=816" TargetMode="External"/><Relationship Id="rId5594" Type="http://schemas.openxmlformats.org/officeDocument/2006/relationships/hyperlink" Target="https://www.jrvdev.com/ROAR/VER1/ShowScenario.asp?ScenarioID=5263" TargetMode="External"/><Relationship Id="rId410" Type="http://schemas.openxmlformats.org/officeDocument/2006/relationships/hyperlink" Target="https://www.jrvdev.com/ROAR/VER1/ShowScenario.asp?ScenarioID=196" TargetMode="External"/><Relationship Id="rId5661" Type="http://schemas.openxmlformats.org/officeDocument/2006/relationships/hyperlink" Target="https://www.jrvdev.com/ROAR/VER1/ShowScenario.asp?ScenarioID=3332" TargetMode="External"/><Relationship Id="rId1857" Type="http://schemas.openxmlformats.org/officeDocument/2006/relationships/hyperlink" Target="https://www.jrvdev.com/ROAR/VER1/ShowScenario.asp?ScenarioID=2555" TargetMode="External"/><Relationship Id="rId2908" Type="http://schemas.openxmlformats.org/officeDocument/2006/relationships/hyperlink" Target="https://www.jrvdev.com/ROAR/VER1/ShowScenario.asp?ScenarioID=2219" TargetMode="External"/><Relationship Id="rId4263" Type="http://schemas.openxmlformats.org/officeDocument/2006/relationships/hyperlink" Target="https://www.jrvdev.com/ROAR/VER1/ShowScenario.asp?ScenarioID=1848" TargetMode="External"/><Relationship Id="rId5314" Type="http://schemas.openxmlformats.org/officeDocument/2006/relationships/hyperlink" Target="https://www.jrvdev.com/ROAR/VER1/ShowScenario.asp?ScenarioID=1112" TargetMode="External"/><Relationship Id="rId1924" Type="http://schemas.openxmlformats.org/officeDocument/2006/relationships/hyperlink" Target="https://www.jrvdev.com/ROAR/VER1/ShowScenario.asp?ScenarioID=2012" TargetMode="External"/><Relationship Id="rId4330" Type="http://schemas.openxmlformats.org/officeDocument/2006/relationships/hyperlink" Target="https://www.jrvdev.com/ROAR/VER1/ShowScenario.asp?ScenarioID=5612" TargetMode="External"/><Relationship Id="rId6088" Type="http://schemas.openxmlformats.org/officeDocument/2006/relationships/hyperlink" Target="https://www.jrvdev.com/ROAR/VER1/ShowScenario.asp?ScenarioID=4694" TargetMode="External"/><Relationship Id="rId2698" Type="http://schemas.openxmlformats.org/officeDocument/2006/relationships/hyperlink" Target="https://www.jrvdev.com/ROAR/VER1/ShowScenario.asp?ScenarioID=5456" TargetMode="External"/><Relationship Id="rId6155" Type="http://schemas.openxmlformats.org/officeDocument/2006/relationships/hyperlink" Target="https://www.jrvdev.com/ROAR/VER1/ShowScenario.asp?ScenarioID=6001" TargetMode="External"/><Relationship Id="rId3749" Type="http://schemas.openxmlformats.org/officeDocument/2006/relationships/hyperlink" Target="https://www.jrvdev.com/ROAR/VER1/ShowScenario.asp?ScenarioID=4466" TargetMode="External"/><Relationship Id="rId5171" Type="http://schemas.openxmlformats.org/officeDocument/2006/relationships/hyperlink" Target="https://www.jrvdev.com/ROAR/VER1/ShowScenario.asp?ScenarioID=4567" TargetMode="External"/><Relationship Id="rId6222" Type="http://schemas.openxmlformats.org/officeDocument/2006/relationships/hyperlink" Target="https://www.jrvdev.com/ROAR/VER1/ShowScenario.asp?ScenarioID=4384" TargetMode="External"/><Relationship Id="rId2765" Type="http://schemas.openxmlformats.org/officeDocument/2006/relationships/hyperlink" Target="https://www.jrvdev.com/ROAR/VER1/ShowScenario.asp?ScenarioID=3317" TargetMode="External"/><Relationship Id="rId3816" Type="http://schemas.openxmlformats.org/officeDocument/2006/relationships/hyperlink" Target="https://www.jrvdev.com/ROAR/VER1/ShowScenario.asp?ScenarioID=4898" TargetMode="External"/><Relationship Id="rId737" Type="http://schemas.openxmlformats.org/officeDocument/2006/relationships/hyperlink" Target="https://www.jrvdev.com/ROAR/VER1/ShowScenario.asp?ScenarioID=3876" TargetMode="External"/><Relationship Id="rId1367" Type="http://schemas.openxmlformats.org/officeDocument/2006/relationships/hyperlink" Target="https://www.jrvdev.com/ROAR/VER1/ShowScenario.asp?ScenarioID=4139" TargetMode="External"/><Relationship Id="rId1781" Type="http://schemas.openxmlformats.org/officeDocument/2006/relationships/hyperlink" Target="https://www.jrvdev.com/ROAR/VER1/ShowScenario.asp?ScenarioID=3738" TargetMode="External"/><Relationship Id="rId2418" Type="http://schemas.openxmlformats.org/officeDocument/2006/relationships/hyperlink" Target="https://www.jrvdev.com/ROAR/VER1/ShowScenario.asp?ScenarioID=3061" TargetMode="External"/><Relationship Id="rId2832" Type="http://schemas.openxmlformats.org/officeDocument/2006/relationships/hyperlink" Target="https://www.jrvdev.com/ROAR/VER1/ShowScenario.asp?ScenarioID=4059" TargetMode="External"/><Relationship Id="rId5988" Type="http://schemas.openxmlformats.org/officeDocument/2006/relationships/hyperlink" Target="https://www.jrvdev.com/ROAR/VER1/ShowScenario.asp?ScenarioID=1689" TargetMode="External"/><Relationship Id="rId73" Type="http://schemas.openxmlformats.org/officeDocument/2006/relationships/hyperlink" Target="https://www.jrvdev.com/ROAR/VER1/ShowScenario.asp?ScenarioID=5322" TargetMode="External"/><Relationship Id="rId804" Type="http://schemas.openxmlformats.org/officeDocument/2006/relationships/hyperlink" Target="https://www.jrvdev.com/ROAR/VER1/ShowScenario.asp?ScenarioID=1309" TargetMode="External"/><Relationship Id="rId1434" Type="http://schemas.openxmlformats.org/officeDocument/2006/relationships/hyperlink" Target="https://www.jrvdev.com/ROAR/VER1/ShowScenario.asp?ScenarioID=388" TargetMode="External"/><Relationship Id="rId1501" Type="http://schemas.openxmlformats.org/officeDocument/2006/relationships/hyperlink" Target="https://www.jrvdev.com/ROAR/VER1/ShowScenario.asp?ScenarioID=4888" TargetMode="External"/><Relationship Id="rId4657" Type="http://schemas.openxmlformats.org/officeDocument/2006/relationships/hyperlink" Target="https://www.jrvdev.com/ROAR/VER1/ShowScenario.asp?ScenarioID=1815" TargetMode="External"/><Relationship Id="rId5708" Type="http://schemas.openxmlformats.org/officeDocument/2006/relationships/hyperlink" Target="https://www.jrvdev.com/ROAR/VER1/ShowScenario.asp?ScenarioID=5259" TargetMode="External"/><Relationship Id="rId3259" Type="http://schemas.openxmlformats.org/officeDocument/2006/relationships/hyperlink" Target="https://www.jrvdev.com/ROAR/VER1/ShowScenario.asp?ScenarioID=3596" TargetMode="External"/><Relationship Id="rId594" Type="http://schemas.openxmlformats.org/officeDocument/2006/relationships/hyperlink" Target="https://www.jrvdev.com/ROAR/VER1/ShowScenario.asp?ScenarioID=2959" TargetMode="External"/><Relationship Id="rId2275" Type="http://schemas.openxmlformats.org/officeDocument/2006/relationships/hyperlink" Target="https://www.jrvdev.com/ROAR/VER1/ShowScenario.asp?ScenarioID=4273" TargetMode="External"/><Relationship Id="rId3326" Type="http://schemas.openxmlformats.org/officeDocument/2006/relationships/hyperlink" Target="https://www.jrvdev.com/ROAR/VER1/ShowScenario.asp?ScenarioID=6043" TargetMode="External"/><Relationship Id="rId3673" Type="http://schemas.openxmlformats.org/officeDocument/2006/relationships/hyperlink" Target="https://www.jrvdev.com/ROAR/VER1/ShowScenario.asp?ScenarioID=4601" TargetMode="External"/><Relationship Id="rId4724" Type="http://schemas.openxmlformats.org/officeDocument/2006/relationships/hyperlink" Target="https://www.jrvdev.com/ROAR/VER1/ShowScenario.asp?ScenarioID=2169" TargetMode="External"/><Relationship Id="rId247" Type="http://schemas.openxmlformats.org/officeDocument/2006/relationships/hyperlink" Target="https://www.jrvdev.com/ROAR/VER1/ShowScenario.asp?ScenarioID=2673" TargetMode="External"/><Relationship Id="rId3740" Type="http://schemas.openxmlformats.org/officeDocument/2006/relationships/hyperlink" Target="https://www.jrvdev.com/ROAR/VER1/ShowScenario.asp?ScenarioID=4044" TargetMode="External"/><Relationship Id="rId661" Type="http://schemas.openxmlformats.org/officeDocument/2006/relationships/hyperlink" Target="https://www.jrvdev.com/ROAR/VER1/ShowScenario.asp?ScenarioID=5511" TargetMode="External"/><Relationship Id="rId1291" Type="http://schemas.openxmlformats.org/officeDocument/2006/relationships/hyperlink" Target="https://www.jrvdev.com/ROAR/VER1/ShowScenario.asp?ScenarioID=3929" TargetMode="External"/><Relationship Id="rId2342" Type="http://schemas.openxmlformats.org/officeDocument/2006/relationships/hyperlink" Target="https://www.jrvdev.com/ROAR/VER1/ShowScenario.asp?ScenarioID=6366" TargetMode="External"/><Relationship Id="rId5498" Type="http://schemas.openxmlformats.org/officeDocument/2006/relationships/hyperlink" Target="https://www.jrvdev.com/ROAR/VER1/ShowScenario.asp?ScenarioID=4324" TargetMode="External"/><Relationship Id="rId314" Type="http://schemas.openxmlformats.org/officeDocument/2006/relationships/hyperlink" Target="https://www.jrvdev.com/ROAR/VER1/ShowScenario.asp?ScenarioID=109" TargetMode="External"/><Relationship Id="rId5565" Type="http://schemas.openxmlformats.org/officeDocument/2006/relationships/hyperlink" Target="https://www.jrvdev.com/ROAR/VER1/ShowScenario.asp?ScenarioID=5579" TargetMode="External"/><Relationship Id="rId1011" Type="http://schemas.openxmlformats.org/officeDocument/2006/relationships/hyperlink" Target="https://www.jrvdev.com/ROAR/VER1/ShowScenario.asp?ScenarioID=4164" TargetMode="External"/><Relationship Id="rId4167" Type="http://schemas.openxmlformats.org/officeDocument/2006/relationships/hyperlink" Target="https://www.jrvdev.com/ROAR/VER1/ShowScenario.asp?ScenarioID=5982" TargetMode="External"/><Relationship Id="rId4581" Type="http://schemas.openxmlformats.org/officeDocument/2006/relationships/hyperlink" Target="https://www.jrvdev.com/ROAR/VER1/ShowScenario.asp?ScenarioID=6454" TargetMode="External"/><Relationship Id="rId5218" Type="http://schemas.openxmlformats.org/officeDocument/2006/relationships/hyperlink" Target="https://www.jrvdev.com/ROAR/VER1/ShowScenario.asp?ScenarioID=787" TargetMode="External"/><Relationship Id="rId5632" Type="http://schemas.openxmlformats.org/officeDocument/2006/relationships/hyperlink" Target="https://www.jrvdev.com/ROAR/VER1/ShowScenario.asp?ScenarioID=4651" TargetMode="External"/><Relationship Id="rId3183" Type="http://schemas.openxmlformats.org/officeDocument/2006/relationships/hyperlink" Target="https://www.jrvdev.com/ROAR/VER1/ShowScenario.asp?ScenarioID=4261" TargetMode="External"/><Relationship Id="rId4234" Type="http://schemas.openxmlformats.org/officeDocument/2006/relationships/hyperlink" Target="https://www.jrvdev.com/ROAR/VER1/ShowScenario.asp?ScenarioID=4872" TargetMode="External"/><Relationship Id="rId1828" Type="http://schemas.openxmlformats.org/officeDocument/2006/relationships/hyperlink" Target="https://www.jrvdev.com/ROAR/VER1/ShowScenario.asp?ScenarioID=5650" TargetMode="External"/><Relationship Id="rId3250" Type="http://schemas.openxmlformats.org/officeDocument/2006/relationships/hyperlink" Target="https://www.jrvdev.com/ROAR/VER1/ShowScenario.asp?ScenarioID=3325" TargetMode="External"/><Relationship Id="rId171" Type="http://schemas.openxmlformats.org/officeDocument/2006/relationships/hyperlink" Target="https://www.jrvdev.com/ROAR/VER1/ShowScenario.asp?ScenarioID=6431" TargetMode="External"/><Relationship Id="rId4301" Type="http://schemas.openxmlformats.org/officeDocument/2006/relationships/hyperlink" Target="https://www.jrvdev.com/ROAR/VER1/ShowScenario.asp?ScenarioID=4240" TargetMode="External"/><Relationship Id="rId6059" Type="http://schemas.openxmlformats.org/officeDocument/2006/relationships/hyperlink" Target="https://www.jrvdev.com/ROAR/VER1/ShowScenario.asp?ScenarioID=2478" TargetMode="External"/><Relationship Id="rId988" Type="http://schemas.openxmlformats.org/officeDocument/2006/relationships/hyperlink" Target="https://www.jrvdev.com/ROAR/VER1/ShowScenario.asp?ScenarioID=5402" TargetMode="External"/><Relationship Id="rId2669" Type="http://schemas.openxmlformats.org/officeDocument/2006/relationships/hyperlink" Target="https://www.jrvdev.com/ROAR/VER1/ShowScenario.asp?ScenarioID=5542" TargetMode="External"/><Relationship Id="rId5075" Type="http://schemas.openxmlformats.org/officeDocument/2006/relationships/hyperlink" Target="https://www.jrvdev.com/ROAR/VER1/ShowScenario.asp?ScenarioID=5972" TargetMode="External"/><Relationship Id="rId6126" Type="http://schemas.openxmlformats.org/officeDocument/2006/relationships/hyperlink" Target="https://www.jrvdev.com/ROAR/VER1/ShowScenario.asp?ScenarioID=5478" TargetMode="External"/><Relationship Id="rId1685" Type="http://schemas.openxmlformats.org/officeDocument/2006/relationships/hyperlink" Target="https://www.jrvdev.com/ROAR/VER1/ShowScenario.asp?ScenarioID=4549" TargetMode="External"/><Relationship Id="rId2736" Type="http://schemas.openxmlformats.org/officeDocument/2006/relationships/hyperlink" Target="https://www.jrvdev.com/ROAR/VER1/ShowScenario.asp?ScenarioID=4638" TargetMode="External"/><Relationship Id="rId4091" Type="http://schemas.openxmlformats.org/officeDocument/2006/relationships/hyperlink" Target="https://www.jrvdev.com/ROAR/VER1/ShowScenario.asp?ScenarioID=1696" TargetMode="External"/><Relationship Id="rId5142" Type="http://schemas.openxmlformats.org/officeDocument/2006/relationships/hyperlink" Target="https://www.jrvdev.com/ROAR/VER1/ShowScenario.asp?ScenarioID=2876" TargetMode="External"/><Relationship Id="rId708" Type="http://schemas.openxmlformats.org/officeDocument/2006/relationships/hyperlink" Target="https://www.jrvdev.com/ROAR/VER1/ShowScenario.asp?ScenarioID=4822" TargetMode="External"/><Relationship Id="rId1338" Type="http://schemas.openxmlformats.org/officeDocument/2006/relationships/hyperlink" Target="https://www.jrvdev.com/ROAR/VER1/ShowScenario.asp?ScenarioID=4110" TargetMode="External"/><Relationship Id="rId1405" Type="http://schemas.openxmlformats.org/officeDocument/2006/relationships/hyperlink" Target="https://www.jrvdev.com/ROAR/VER1/ShowScenario.asp?ScenarioID=359" TargetMode="External"/><Relationship Id="rId1752" Type="http://schemas.openxmlformats.org/officeDocument/2006/relationships/hyperlink" Target="https://www.jrvdev.com/ROAR/VER1/ShowScenario.asp?ScenarioID=2468" TargetMode="External"/><Relationship Id="rId2803" Type="http://schemas.openxmlformats.org/officeDocument/2006/relationships/hyperlink" Target="https://www.jrvdev.com/ROAR/VER1/ShowScenario.asp?ScenarioID=2118" TargetMode="External"/><Relationship Id="rId5959" Type="http://schemas.openxmlformats.org/officeDocument/2006/relationships/hyperlink" Target="https://www.jrvdev.com/ROAR/VER1/ShowScenario.asp?ScenarioID=3165" TargetMode="External"/><Relationship Id="rId44" Type="http://schemas.openxmlformats.org/officeDocument/2006/relationships/hyperlink" Target="https://www.jrvdev.com/ROAR/VER1/ShowScenario.asp?ScenarioID=5335" TargetMode="External"/><Relationship Id="rId4975" Type="http://schemas.openxmlformats.org/officeDocument/2006/relationships/hyperlink" Target="https://www.jrvdev.com/ROAR/VER1/ShowScenario.asp?ScenarioID=3388" TargetMode="External"/><Relationship Id="rId498" Type="http://schemas.openxmlformats.org/officeDocument/2006/relationships/hyperlink" Target="https://www.jrvdev.com/ROAR/VER1/ShowScenario.asp?ScenarioID=284" TargetMode="External"/><Relationship Id="rId2179" Type="http://schemas.openxmlformats.org/officeDocument/2006/relationships/hyperlink" Target="https://www.jrvdev.com/ROAR/VER1/ShowScenario.asp?ScenarioID=1926" TargetMode="External"/><Relationship Id="rId3577" Type="http://schemas.openxmlformats.org/officeDocument/2006/relationships/hyperlink" Target="https://www.jrvdev.com/ROAR/VER1/ShowScenario.asp?ScenarioID=6473" TargetMode="External"/><Relationship Id="rId3991" Type="http://schemas.openxmlformats.org/officeDocument/2006/relationships/hyperlink" Target="https://www.jrvdev.com/ROAR/VER1/ShowScenario.asp?ScenarioID=1617" TargetMode="External"/><Relationship Id="rId4628" Type="http://schemas.openxmlformats.org/officeDocument/2006/relationships/hyperlink" Target="https://www.jrvdev.com/ROAR/VER1/ShowScenario.asp?ScenarioID=2071" TargetMode="External"/><Relationship Id="rId2593" Type="http://schemas.openxmlformats.org/officeDocument/2006/relationships/hyperlink" Target="https://www.jrvdev.com/ROAR/VER1/ShowScenario.asp?ScenarioID=3067" TargetMode="External"/><Relationship Id="rId3644" Type="http://schemas.openxmlformats.org/officeDocument/2006/relationships/hyperlink" Target="https://www.jrvdev.com/ROAR/VER1/ShowScenario.asp?ScenarioID=5768" TargetMode="External"/><Relationship Id="rId6050" Type="http://schemas.openxmlformats.org/officeDocument/2006/relationships/hyperlink" Target="https://www.jrvdev.com/ROAR/VER1/ShowScenario.asp?ScenarioID=1077" TargetMode="External"/><Relationship Id="rId565" Type="http://schemas.openxmlformats.org/officeDocument/2006/relationships/hyperlink" Target="https://www.jrvdev.com/ROAR/VER1/ShowScenario.asp?ScenarioID=162" TargetMode="External"/><Relationship Id="rId1195" Type="http://schemas.openxmlformats.org/officeDocument/2006/relationships/hyperlink" Target="https://www.jrvdev.com/ROAR/VER1/ShowScenario.asp?ScenarioID=4172" TargetMode="External"/><Relationship Id="rId2246" Type="http://schemas.openxmlformats.org/officeDocument/2006/relationships/hyperlink" Target="https://www.jrvdev.com/ROAR/VER1/ShowScenario.asp?ScenarioID=5681" TargetMode="External"/><Relationship Id="rId2660" Type="http://schemas.openxmlformats.org/officeDocument/2006/relationships/hyperlink" Target="https://www.jrvdev.com/ROAR/VER1/ShowScenario.asp?ScenarioID=5254" TargetMode="External"/><Relationship Id="rId3711" Type="http://schemas.openxmlformats.org/officeDocument/2006/relationships/hyperlink" Target="https://www.jrvdev.com/ROAR/VER1/ShowScenario.asp?ScenarioID=2842" TargetMode="External"/><Relationship Id="rId218" Type="http://schemas.openxmlformats.org/officeDocument/2006/relationships/hyperlink" Target="https://www.jrvdev.com/ROAR/VER1/ShowScenario.asp?ScenarioID=1250" TargetMode="External"/><Relationship Id="rId632" Type="http://schemas.openxmlformats.org/officeDocument/2006/relationships/hyperlink" Target="https://www.jrvdev.com/ROAR/VER1/ShowScenario.asp?ScenarioID=189" TargetMode="External"/><Relationship Id="rId1262" Type="http://schemas.openxmlformats.org/officeDocument/2006/relationships/hyperlink" Target="https://www.jrvdev.com/ROAR/VER1/ShowScenario.asp?ScenarioID=6233" TargetMode="External"/><Relationship Id="rId2313" Type="http://schemas.openxmlformats.org/officeDocument/2006/relationships/hyperlink" Target="https://www.jrvdev.com/ROAR/VER1/ShowScenario.asp?ScenarioID=4751" TargetMode="External"/><Relationship Id="rId5469" Type="http://schemas.openxmlformats.org/officeDocument/2006/relationships/hyperlink" Target="https://www.jrvdev.com/ROAR/VER1/ShowScenario.asp?ScenarioID=3664" TargetMode="External"/><Relationship Id="rId4485" Type="http://schemas.openxmlformats.org/officeDocument/2006/relationships/hyperlink" Target="https://www.jrvdev.com/ROAR/VER1/ShowScenario.asp?ScenarioID=732" TargetMode="External"/><Relationship Id="rId5536" Type="http://schemas.openxmlformats.org/officeDocument/2006/relationships/hyperlink" Target="https://www.jrvdev.com/ROAR/VER1/ShowScenario.asp?ScenarioID=5115" TargetMode="External"/><Relationship Id="rId5883" Type="http://schemas.openxmlformats.org/officeDocument/2006/relationships/hyperlink" Target="https://www.jrvdev.com/ROAR/VER1/ShowScenario.asp?ScenarioID=2366" TargetMode="External"/><Relationship Id="rId3087" Type="http://schemas.openxmlformats.org/officeDocument/2006/relationships/hyperlink" Target="https://www.jrvdev.com/ROAR/VER1/ShowScenario.asp?ScenarioID=5867" TargetMode="External"/><Relationship Id="rId4138" Type="http://schemas.openxmlformats.org/officeDocument/2006/relationships/hyperlink" Target="https://www.jrvdev.com/ROAR/VER1/ShowScenario.asp?ScenarioID=4609" TargetMode="External"/><Relationship Id="rId5950" Type="http://schemas.openxmlformats.org/officeDocument/2006/relationships/hyperlink" Target="https://www.jrvdev.com/ROAR/VER1/ShowScenario.asp?ScenarioID=3103" TargetMode="External"/><Relationship Id="rId4552" Type="http://schemas.openxmlformats.org/officeDocument/2006/relationships/hyperlink" Target="https://www.jrvdev.com/ROAR/VER1/ShowScenario.asp?ScenarioID=2051" TargetMode="External"/><Relationship Id="rId5603" Type="http://schemas.openxmlformats.org/officeDocument/2006/relationships/hyperlink" Target="https://www.jrvdev.com/ROAR/VER1/ShowScenario.asp?ScenarioID=5271" TargetMode="External"/><Relationship Id="rId3154" Type="http://schemas.openxmlformats.org/officeDocument/2006/relationships/hyperlink" Target="https://www.jrvdev.com/ROAR/VER1/ShowScenario.asp?ScenarioID=3350" TargetMode="External"/><Relationship Id="rId4205" Type="http://schemas.openxmlformats.org/officeDocument/2006/relationships/hyperlink" Target="https://www.jrvdev.com/ROAR/VER1/ShowScenario.asp?ScenarioID=3792" TargetMode="External"/><Relationship Id="rId2170" Type="http://schemas.openxmlformats.org/officeDocument/2006/relationships/hyperlink" Target="https://www.jrvdev.com/ROAR/VER1/ShowScenario.asp?ScenarioID=1747" TargetMode="External"/><Relationship Id="rId3221" Type="http://schemas.openxmlformats.org/officeDocument/2006/relationships/hyperlink" Target="https://www.jrvdev.com/ROAR/VER1/ShowScenario.asp?ScenarioID=5809" TargetMode="External"/><Relationship Id="rId8" Type="http://schemas.openxmlformats.org/officeDocument/2006/relationships/hyperlink" Target="https://www.jrvdev.com/ROAR/VER1/ShowScenario.asp?ScenarioID=8" TargetMode="External"/><Relationship Id="rId142" Type="http://schemas.openxmlformats.org/officeDocument/2006/relationships/hyperlink" Target="https://www.jrvdev.com/ROAR/VER1/ShowScenario.asp?ScenarioID=4721" TargetMode="External"/><Relationship Id="rId2987" Type="http://schemas.openxmlformats.org/officeDocument/2006/relationships/hyperlink" Target="https://www.jrvdev.com/ROAR/VER1/ShowScenario.asp?ScenarioID=1646" TargetMode="External"/><Relationship Id="rId5393" Type="http://schemas.openxmlformats.org/officeDocument/2006/relationships/hyperlink" Target="https://www.jrvdev.com/ROAR/VER1/ShowScenario.asp?ScenarioID=2200" TargetMode="External"/><Relationship Id="rId959" Type="http://schemas.openxmlformats.org/officeDocument/2006/relationships/hyperlink" Target="https://www.jrvdev.com/ROAR/VER1/ShowScenario.asp?ScenarioID=5222" TargetMode="External"/><Relationship Id="rId1589" Type="http://schemas.openxmlformats.org/officeDocument/2006/relationships/hyperlink" Target="https://www.jrvdev.com/ROAR/VER1/ShowScenario.asp?ScenarioID=2442" TargetMode="External"/><Relationship Id="rId5046" Type="http://schemas.openxmlformats.org/officeDocument/2006/relationships/hyperlink" Target="https://www.jrvdev.com/ROAR/VER1/ShowScenario.asp?ScenarioID=5375" TargetMode="External"/><Relationship Id="rId5460" Type="http://schemas.openxmlformats.org/officeDocument/2006/relationships/hyperlink" Target="https://www.jrvdev.com/ROAR/VER1/ShowScenario.asp?ScenarioID=3365" TargetMode="External"/><Relationship Id="rId4062" Type="http://schemas.openxmlformats.org/officeDocument/2006/relationships/hyperlink" Target="https://www.jrvdev.com/ROAR/VER1/ShowScenario.asp?ScenarioID=3590" TargetMode="External"/><Relationship Id="rId5113" Type="http://schemas.openxmlformats.org/officeDocument/2006/relationships/hyperlink" Target="https://www.jrvdev.com/ROAR/VER1/ShowScenario.asp?ScenarioID=2717" TargetMode="External"/><Relationship Id="rId1656" Type="http://schemas.openxmlformats.org/officeDocument/2006/relationships/hyperlink" Target="https://www.jrvdev.com/ROAR/VER1/ShowScenario.asp?ScenarioID=5664" TargetMode="External"/><Relationship Id="rId2707" Type="http://schemas.openxmlformats.org/officeDocument/2006/relationships/hyperlink" Target="https://www.jrvdev.com/ROAR/VER1/ShowScenario.asp?ScenarioID=4439" TargetMode="External"/><Relationship Id="rId1309" Type="http://schemas.openxmlformats.org/officeDocument/2006/relationships/hyperlink" Target="https://www.jrvdev.com/ROAR/VER1/ShowScenario.asp?ScenarioID=3947" TargetMode="External"/><Relationship Id="rId1723" Type="http://schemas.openxmlformats.org/officeDocument/2006/relationships/hyperlink" Target="https://www.jrvdev.com/ROAR/VER1/ShowScenario.asp?ScenarioID=6520" TargetMode="External"/><Relationship Id="rId4879" Type="http://schemas.openxmlformats.org/officeDocument/2006/relationships/hyperlink" Target="https://www.jrvdev.com/ROAR/VER1/ShowScenario.asp?ScenarioID=5193" TargetMode="External"/><Relationship Id="rId15" Type="http://schemas.openxmlformats.org/officeDocument/2006/relationships/hyperlink" Target="https://www.jrvdev.com/ROAR/VER1/ShowScenario.asp?ScenarioID=2958" TargetMode="External"/><Relationship Id="rId3895" Type="http://schemas.openxmlformats.org/officeDocument/2006/relationships/hyperlink" Target="https://www.jrvdev.com/ROAR/VER1/ShowScenario.asp?ScenarioID=585" TargetMode="External"/><Relationship Id="rId4946" Type="http://schemas.openxmlformats.org/officeDocument/2006/relationships/hyperlink" Target="https://www.jrvdev.com/ROAR/VER1/ShowScenario.asp?ScenarioID=6251" TargetMode="External"/><Relationship Id="rId2497" Type="http://schemas.openxmlformats.org/officeDocument/2006/relationships/hyperlink" Target="https://www.jrvdev.com/ROAR/VER1/ShowScenario.asp?ScenarioID=4667" TargetMode="External"/><Relationship Id="rId3548" Type="http://schemas.openxmlformats.org/officeDocument/2006/relationships/hyperlink" Target="https://www.jrvdev.com/ROAR/VER1/ShowScenario.asp?ScenarioID=6092" TargetMode="External"/><Relationship Id="rId469" Type="http://schemas.openxmlformats.org/officeDocument/2006/relationships/hyperlink" Target="https://www.jrvdev.com/ROAR/VER1/ShowScenario.asp?ScenarioID=255" TargetMode="External"/><Relationship Id="rId883" Type="http://schemas.openxmlformats.org/officeDocument/2006/relationships/hyperlink" Target="https://www.jrvdev.com/ROAR/VER1/ShowScenario.asp?ScenarioID=2264" TargetMode="External"/><Relationship Id="rId1099" Type="http://schemas.openxmlformats.org/officeDocument/2006/relationships/hyperlink" Target="https://www.jrvdev.com/ROAR/VER1/ShowScenario.asp?ScenarioID=3450" TargetMode="External"/><Relationship Id="rId2564" Type="http://schemas.openxmlformats.org/officeDocument/2006/relationships/hyperlink" Target="https://www.jrvdev.com/ROAR/VER1/ShowScenario.asp?ScenarioID=2150" TargetMode="External"/><Relationship Id="rId3615" Type="http://schemas.openxmlformats.org/officeDocument/2006/relationships/hyperlink" Target="https://www.jrvdev.com/ROAR/VER1/ShowScenario.asp?ScenarioID=1774" TargetMode="External"/><Relationship Id="rId3962" Type="http://schemas.openxmlformats.org/officeDocument/2006/relationships/hyperlink" Target="https://www.jrvdev.com/ROAR/VER1/ShowScenario.asp?ScenarioID=600" TargetMode="External"/><Relationship Id="rId6021" Type="http://schemas.openxmlformats.org/officeDocument/2006/relationships/hyperlink" Target="https://www.jrvdev.com/ROAR/VER1/ShowScenario.asp?ScenarioID=3433" TargetMode="External"/><Relationship Id="rId536" Type="http://schemas.openxmlformats.org/officeDocument/2006/relationships/hyperlink" Target="https://www.jrvdev.com/ROAR/VER1/ShowScenario.asp?ScenarioID=999" TargetMode="External"/><Relationship Id="rId1166" Type="http://schemas.openxmlformats.org/officeDocument/2006/relationships/hyperlink" Target="https://www.jrvdev.com/ROAR/VER1/ShowScenario.asp?ScenarioID=3259" TargetMode="External"/><Relationship Id="rId2217" Type="http://schemas.openxmlformats.org/officeDocument/2006/relationships/hyperlink" Target="https://www.jrvdev.com/ROAR/VER1/ShowScenario.asp?ScenarioID=1741" TargetMode="External"/><Relationship Id="rId950" Type="http://schemas.openxmlformats.org/officeDocument/2006/relationships/hyperlink" Target="https://www.jrvdev.com/ROAR/VER1/ShowScenario.asp?ScenarioID=4527" TargetMode="External"/><Relationship Id="rId1580" Type="http://schemas.openxmlformats.org/officeDocument/2006/relationships/hyperlink" Target="https://www.jrvdev.com/ROAR/VER1/ShowScenario.asp?ScenarioID=2432" TargetMode="External"/><Relationship Id="rId2631" Type="http://schemas.openxmlformats.org/officeDocument/2006/relationships/hyperlink" Target="https://www.jrvdev.com/ROAR/VER1/ShowScenario.asp?ScenarioID=4512" TargetMode="External"/><Relationship Id="rId4389" Type="http://schemas.openxmlformats.org/officeDocument/2006/relationships/hyperlink" Target="https://www.jrvdev.com/ROAR/VER1/ShowScenario.asp?ScenarioID=629" TargetMode="External"/><Relationship Id="rId5787" Type="http://schemas.openxmlformats.org/officeDocument/2006/relationships/hyperlink" Target="https://www.jrvdev.com/ROAR/VER1/ShowScenario.asp?ScenarioID=3635" TargetMode="External"/><Relationship Id="rId603" Type="http://schemas.openxmlformats.org/officeDocument/2006/relationships/hyperlink" Target="https://www.jrvdev.com/ROAR/VER1/ShowScenario.asp?ScenarioID=128" TargetMode="External"/><Relationship Id="rId1233" Type="http://schemas.openxmlformats.org/officeDocument/2006/relationships/hyperlink" Target="https://www.jrvdev.com/ROAR/VER1/ShowScenario.asp?ScenarioID=5090" TargetMode="External"/><Relationship Id="rId5854" Type="http://schemas.openxmlformats.org/officeDocument/2006/relationships/hyperlink" Target="https://www.jrvdev.com/ROAR/VER1/ShowScenario.asp?ScenarioID=894" TargetMode="External"/><Relationship Id="rId1300" Type="http://schemas.openxmlformats.org/officeDocument/2006/relationships/hyperlink" Target="https://www.jrvdev.com/ROAR/VER1/ShowScenario.asp?ScenarioID=3938" TargetMode="External"/><Relationship Id="rId4456" Type="http://schemas.openxmlformats.org/officeDocument/2006/relationships/hyperlink" Target="https://www.jrvdev.com/ROAR/VER1/ShowScenario.asp?ScenarioID=697" TargetMode="External"/><Relationship Id="rId4870" Type="http://schemas.openxmlformats.org/officeDocument/2006/relationships/hyperlink" Target="https://www.jrvdev.com/ROAR/VER1/ShowScenario.asp?ScenarioID=5184" TargetMode="External"/><Relationship Id="rId5507" Type="http://schemas.openxmlformats.org/officeDocument/2006/relationships/hyperlink" Target="https://www.jrvdev.com/ROAR/VER1/ShowScenario.asp?ScenarioID=4496" TargetMode="External"/><Relationship Id="rId5921" Type="http://schemas.openxmlformats.org/officeDocument/2006/relationships/hyperlink" Target="https://www.jrvdev.com/ROAR/VER1/ShowScenario.asp?ScenarioID=944" TargetMode="External"/><Relationship Id="rId3058" Type="http://schemas.openxmlformats.org/officeDocument/2006/relationships/hyperlink" Target="https://www.jrvdev.com/ROAR/VER1/ShowScenario.asp?ScenarioID=3775" TargetMode="External"/><Relationship Id="rId3472" Type="http://schemas.openxmlformats.org/officeDocument/2006/relationships/hyperlink" Target="https://www.jrvdev.com/ROAR/VER1/ShowScenario.asp?ScenarioID=6326" TargetMode="External"/><Relationship Id="rId4109" Type="http://schemas.openxmlformats.org/officeDocument/2006/relationships/hyperlink" Target="https://www.jrvdev.com/ROAR/VER1/ShowScenario.asp?ScenarioID=3482" TargetMode="External"/><Relationship Id="rId4523" Type="http://schemas.openxmlformats.org/officeDocument/2006/relationships/hyperlink" Target="https://www.jrvdev.com/ROAR/VER1/ShowScenario.asp?ScenarioID=1674" TargetMode="External"/><Relationship Id="rId393" Type="http://schemas.openxmlformats.org/officeDocument/2006/relationships/hyperlink" Target="https://www.jrvdev.com/ROAR/VER1/ShowScenario.asp?ScenarioID=2499" TargetMode="External"/><Relationship Id="rId2074" Type="http://schemas.openxmlformats.org/officeDocument/2006/relationships/hyperlink" Target="https://www.jrvdev.com/ROAR/VER1/ShowScenario.asp?ScenarioID=530" TargetMode="External"/><Relationship Id="rId3125" Type="http://schemas.openxmlformats.org/officeDocument/2006/relationships/hyperlink" Target="https://www.jrvdev.com/ROAR/VER1/ShowScenario.asp?ScenarioID=6586" TargetMode="External"/><Relationship Id="rId460" Type="http://schemas.openxmlformats.org/officeDocument/2006/relationships/hyperlink" Target="https://www.jrvdev.com/ROAR/VER1/ShowScenario.asp?ScenarioID=246" TargetMode="External"/><Relationship Id="rId1090" Type="http://schemas.openxmlformats.org/officeDocument/2006/relationships/hyperlink" Target="https://www.jrvdev.com/ROAR/VER1/ShowScenario.asp?ScenarioID=6150" TargetMode="External"/><Relationship Id="rId2141" Type="http://schemas.openxmlformats.org/officeDocument/2006/relationships/hyperlink" Target="https://www.jrvdev.com/ROAR/VER1/ShowScenario.asp?ScenarioID=1574" TargetMode="External"/><Relationship Id="rId5297" Type="http://schemas.openxmlformats.org/officeDocument/2006/relationships/hyperlink" Target="https://www.jrvdev.com/ROAR/VER1/ShowScenario.asp?ScenarioID=825" TargetMode="External"/><Relationship Id="rId113" Type="http://schemas.openxmlformats.org/officeDocument/2006/relationships/hyperlink" Target="https://www.jrvdev.com/ROAR/VER1/ShowScenario.asp?ScenarioID=58" TargetMode="External"/><Relationship Id="rId2958" Type="http://schemas.openxmlformats.org/officeDocument/2006/relationships/hyperlink" Target="https://www.jrvdev.com/ROAR/VER1/ShowScenario.asp?ScenarioID=1210" TargetMode="External"/><Relationship Id="rId5017" Type="http://schemas.openxmlformats.org/officeDocument/2006/relationships/hyperlink" Target="https://www.jrvdev.com/ROAR/VER1/ShowScenario.asp?ScenarioID=4688" TargetMode="External"/><Relationship Id="rId5364" Type="http://schemas.openxmlformats.org/officeDocument/2006/relationships/hyperlink" Target="https://www.jrvdev.com/ROAR/VER1/ShowScenario.asp?ScenarioID=1456" TargetMode="External"/><Relationship Id="rId1974" Type="http://schemas.openxmlformats.org/officeDocument/2006/relationships/hyperlink" Target="https://www.jrvdev.com/ROAR/VER1/ShowScenario.asp?ScenarioID=4892" TargetMode="External"/><Relationship Id="rId4380" Type="http://schemas.openxmlformats.org/officeDocument/2006/relationships/hyperlink" Target="https://www.jrvdev.com/ROAR/VER1/ShowScenario.asp?ScenarioID=620" TargetMode="External"/><Relationship Id="rId5431" Type="http://schemas.openxmlformats.org/officeDocument/2006/relationships/hyperlink" Target="https://www.jrvdev.com/ROAR/VER1/ShowScenario.asp?ScenarioID=2797" TargetMode="External"/><Relationship Id="rId1627" Type="http://schemas.openxmlformats.org/officeDocument/2006/relationships/hyperlink" Target="https://www.jrvdev.com/ROAR/VER1/ShowScenario.asp?ScenarioID=3077" TargetMode="External"/><Relationship Id="rId4033" Type="http://schemas.openxmlformats.org/officeDocument/2006/relationships/hyperlink" Target="https://www.jrvdev.com/ROAR/VER1/ShowScenario.asp?ScenarioID=2312" TargetMode="External"/><Relationship Id="rId3799" Type="http://schemas.openxmlformats.org/officeDocument/2006/relationships/hyperlink" Target="https://www.jrvdev.com/ROAR/VER1/ShowScenario.asp?ScenarioID=5427" TargetMode="External"/><Relationship Id="rId4100" Type="http://schemas.openxmlformats.org/officeDocument/2006/relationships/hyperlink" Target="https://www.jrvdev.com/ROAR/VER1/ShowScenario.asp?ScenarioID=3217" TargetMode="External"/><Relationship Id="rId6272" Type="http://schemas.openxmlformats.org/officeDocument/2006/relationships/hyperlink" Target="https://www.jrvdev.com/ROAR/VER1/ShowScenario.asp?ScenarioID=5907" TargetMode="External"/><Relationship Id="rId3866" Type="http://schemas.openxmlformats.org/officeDocument/2006/relationships/hyperlink" Target="https://www.jrvdev.com/ROAR/VER1/ShowScenario.asp?ScenarioID=1023" TargetMode="External"/><Relationship Id="rId4917" Type="http://schemas.openxmlformats.org/officeDocument/2006/relationships/hyperlink" Target="https://www.jrvdev.com/ROAR/VER1/ShowScenario.asp?ScenarioID=3468" TargetMode="External"/><Relationship Id="rId787" Type="http://schemas.openxmlformats.org/officeDocument/2006/relationships/hyperlink" Target="https://www.jrvdev.com/ROAR/VER1/ShowScenario.asp?ScenarioID=5745" TargetMode="External"/><Relationship Id="rId2468" Type="http://schemas.openxmlformats.org/officeDocument/2006/relationships/hyperlink" Target="https://www.jrvdev.com/ROAR/VER1/ShowScenario.asp?ScenarioID=4301" TargetMode="External"/><Relationship Id="rId2882" Type="http://schemas.openxmlformats.org/officeDocument/2006/relationships/hyperlink" Target="https://www.jrvdev.com/ROAR/VER1/ShowScenario.asp?ScenarioID=6274" TargetMode="External"/><Relationship Id="rId3519" Type="http://schemas.openxmlformats.org/officeDocument/2006/relationships/hyperlink" Target="https://www.jrvdev.com/ROAR/VER1/ShowScenario.asp?ScenarioID=6063" TargetMode="External"/><Relationship Id="rId3933" Type="http://schemas.openxmlformats.org/officeDocument/2006/relationships/hyperlink" Target="https://www.jrvdev.com/ROAR/VER1/ShowScenario.asp?ScenarioID=4092" TargetMode="External"/><Relationship Id="rId854" Type="http://schemas.openxmlformats.org/officeDocument/2006/relationships/hyperlink" Target="https://www.jrvdev.com/ROAR/VER1/ShowScenario.asp?ScenarioID=1721" TargetMode="External"/><Relationship Id="rId1484" Type="http://schemas.openxmlformats.org/officeDocument/2006/relationships/hyperlink" Target="https://www.jrvdev.com/ROAR/VER1/ShowScenario.asp?ScenarioID=4050" TargetMode="External"/><Relationship Id="rId2535" Type="http://schemas.openxmlformats.org/officeDocument/2006/relationships/hyperlink" Target="https://www.jrvdev.com/ROAR/VER1/ShowScenario.asp?ScenarioID=1175" TargetMode="External"/><Relationship Id="rId507" Type="http://schemas.openxmlformats.org/officeDocument/2006/relationships/hyperlink" Target="https://www.jrvdev.com/ROAR/VER1/ShowScenario.asp?ScenarioID=293" TargetMode="External"/><Relationship Id="rId921" Type="http://schemas.openxmlformats.org/officeDocument/2006/relationships/hyperlink" Target="https://www.jrvdev.com/ROAR/VER1/ShowScenario.asp?ScenarioID=3709" TargetMode="External"/><Relationship Id="rId1137" Type="http://schemas.openxmlformats.org/officeDocument/2006/relationships/hyperlink" Target="https://www.jrvdev.com/ROAR/VER1/ShowScenario.asp?ScenarioID=1350" TargetMode="External"/><Relationship Id="rId1551" Type="http://schemas.openxmlformats.org/officeDocument/2006/relationships/hyperlink" Target="https://www.jrvdev.com/ROAR/VER1/ShowScenario.asp?ScenarioID=4482" TargetMode="External"/><Relationship Id="rId2602" Type="http://schemas.openxmlformats.org/officeDocument/2006/relationships/hyperlink" Target="https://www.jrvdev.com/ROAR/VER1/ShowScenario.asp?ScenarioID=3488" TargetMode="External"/><Relationship Id="rId5758" Type="http://schemas.openxmlformats.org/officeDocument/2006/relationships/hyperlink" Target="https://www.jrvdev.com/ROAR/VER1/ShowScenario.asp?ScenarioID=3093" TargetMode="External"/><Relationship Id="rId1204" Type="http://schemas.openxmlformats.org/officeDocument/2006/relationships/hyperlink" Target="https://www.jrvdev.com/ROAR/VER1/ShowScenario.asp?ScenarioID=4350" TargetMode="External"/><Relationship Id="rId4774" Type="http://schemas.openxmlformats.org/officeDocument/2006/relationships/hyperlink" Target="https://www.jrvdev.com/ROAR/VER1/ShowScenario.asp?ScenarioID=1127" TargetMode="External"/><Relationship Id="rId5825" Type="http://schemas.openxmlformats.org/officeDocument/2006/relationships/hyperlink" Target="https://www.jrvdev.com/ROAR/VER1/ShowScenario.asp?ScenarioID=865" TargetMode="External"/><Relationship Id="rId3376" Type="http://schemas.openxmlformats.org/officeDocument/2006/relationships/hyperlink" Target="https://www.jrvdev.com/ROAR/VER1/ShowScenario.asp?ScenarioID=1793" TargetMode="External"/><Relationship Id="rId4427" Type="http://schemas.openxmlformats.org/officeDocument/2006/relationships/hyperlink" Target="https://www.jrvdev.com/ROAR/VER1/ShowScenario.asp?ScenarioID=668" TargetMode="External"/><Relationship Id="rId297" Type="http://schemas.openxmlformats.org/officeDocument/2006/relationships/hyperlink" Target="https://www.jrvdev.com/ROAR/VER1/ShowScenario.asp?ScenarioID=92" TargetMode="External"/><Relationship Id="rId2392" Type="http://schemas.openxmlformats.org/officeDocument/2006/relationships/hyperlink" Target="https://www.jrvdev.com/ROAR/VER1/ShowScenario.asp?ScenarioID=2656" TargetMode="External"/><Relationship Id="rId3029" Type="http://schemas.openxmlformats.org/officeDocument/2006/relationships/hyperlink" Target="https://www.jrvdev.com/ROAR/VER1/ShowScenario.asp?ScenarioID=2755" TargetMode="External"/><Relationship Id="rId3790" Type="http://schemas.openxmlformats.org/officeDocument/2006/relationships/hyperlink" Target="https://www.jrvdev.com/ROAR/VER1/ShowScenario.asp?ScenarioID=5416" TargetMode="External"/><Relationship Id="rId4841" Type="http://schemas.openxmlformats.org/officeDocument/2006/relationships/hyperlink" Target="https://www.jrvdev.com/ROAR/VER1/ShowScenario.asp?ScenarioID=2349" TargetMode="External"/><Relationship Id="rId364" Type="http://schemas.openxmlformats.org/officeDocument/2006/relationships/hyperlink" Target="https://www.jrvdev.com/ROAR/VER1/ShowScenario.asp?ScenarioID=1043" TargetMode="External"/><Relationship Id="rId2045" Type="http://schemas.openxmlformats.org/officeDocument/2006/relationships/hyperlink" Target="https://www.jrvdev.com/ROAR/VER1/ShowScenario.asp?ScenarioID=501" TargetMode="External"/><Relationship Id="rId3443" Type="http://schemas.openxmlformats.org/officeDocument/2006/relationships/hyperlink" Target="https://www.jrvdev.com/ROAR/VER1/ShowScenario.asp?ScenarioID=5992" TargetMode="External"/><Relationship Id="rId3510" Type="http://schemas.openxmlformats.org/officeDocument/2006/relationships/hyperlink" Target="https://www.jrvdev.com/ROAR/VER1/ShowScenario.asp?ScenarioID=6035" TargetMode="External"/><Relationship Id="rId431" Type="http://schemas.openxmlformats.org/officeDocument/2006/relationships/hyperlink" Target="https://www.jrvdev.com/ROAR/VER1/ShowScenario.asp?ScenarioID=217" TargetMode="External"/><Relationship Id="rId1061" Type="http://schemas.openxmlformats.org/officeDocument/2006/relationships/hyperlink" Target="https://www.jrvdev.com/ROAR/VER1/ShowScenario.asp?ScenarioID=2600" TargetMode="External"/><Relationship Id="rId2112" Type="http://schemas.openxmlformats.org/officeDocument/2006/relationships/hyperlink" Target="https://www.jrvdev.com/ROAR/VER1/ShowScenario.asp?ScenarioID=1190" TargetMode="External"/><Relationship Id="rId5268" Type="http://schemas.openxmlformats.org/officeDocument/2006/relationships/hyperlink" Target="https://www.jrvdev.com/ROAR/VER1/ShowScenario.asp?ScenarioID=5081" TargetMode="External"/><Relationship Id="rId5682" Type="http://schemas.openxmlformats.org/officeDocument/2006/relationships/hyperlink" Target="https://www.jrvdev.com/ROAR/VER1/ShowScenario.asp?ScenarioID=4378" TargetMode="External"/><Relationship Id="rId1878" Type="http://schemas.openxmlformats.org/officeDocument/2006/relationships/hyperlink" Target="https://www.jrvdev.com/ROAR/VER1/ShowScenario.asp?ScenarioID=2229" TargetMode="External"/><Relationship Id="rId2929" Type="http://schemas.openxmlformats.org/officeDocument/2006/relationships/hyperlink" Target="https://www.jrvdev.com/ROAR/VER1/ShowScenario.asp?ScenarioID=3563" TargetMode="External"/><Relationship Id="rId4284" Type="http://schemas.openxmlformats.org/officeDocument/2006/relationships/hyperlink" Target="https://www.jrvdev.com/ROAR/VER1/ShowScenario.asp?ScenarioID=3236" TargetMode="External"/><Relationship Id="rId5335" Type="http://schemas.openxmlformats.org/officeDocument/2006/relationships/hyperlink" Target="https://www.jrvdev.com/ROAR/VER1/ShowScenario.asp?ScenarioID=1398" TargetMode="External"/><Relationship Id="rId4351" Type="http://schemas.openxmlformats.org/officeDocument/2006/relationships/hyperlink" Target="https://www.jrvdev.com/ROAR/VER1/ShowScenario.asp?ScenarioID=4830" TargetMode="External"/><Relationship Id="rId5402" Type="http://schemas.openxmlformats.org/officeDocument/2006/relationships/hyperlink" Target="https://www.jrvdev.com/ROAR/VER1/ShowScenario.asp?ScenarioID=2209" TargetMode="External"/><Relationship Id="rId1945" Type="http://schemas.openxmlformats.org/officeDocument/2006/relationships/hyperlink" Target="https://www.jrvdev.com/ROAR/VER1/ShowScenario.asp?ScenarioID=2376" TargetMode="External"/><Relationship Id="rId4004" Type="http://schemas.openxmlformats.org/officeDocument/2006/relationships/hyperlink" Target="https://www.jrvdev.com/ROAR/VER1/ShowScenario.asp?ScenarioID=1869" TargetMode="External"/><Relationship Id="rId3020" Type="http://schemas.openxmlformats.org/officeDocument/2006/relationships/hyperlink" Target="https://www.jrvdev.com/ROAR/VER1/ShowScenario.asp?ScenarioID=2427" TargetMode="External"/><Relationship Id="rId6176" Type="http://schemas.openxmlformats.org/officeDocument/2006/relationships/hyperlink" Target="https://www.jrvdev.com/ROAR/VER1/ShowScenario.asp?ScenarioID=959" TargetMode="External"/><Relationship Id="rId2786" Type="http://schemas.openxmlformats.org/officeDocument/2006/relationships/hyperlink" Target="https://www.jrvdev.com/ROAR/VER1/ShowScenario.asp?ScenarioID=2699" TargetMode="External"/><Relationship Id="rId3837" Type="http://schemas.openxmlformats.org/officeDocument/2006/relationships/hyperlink" Target="https://www.jrvdev.com/ROAR/VER1/ShowScenario.asp?ScenarioID=4239" TargetMode="External"/><Relationship Id="rId5192" Type="http://schemas.openxmlformats.org/officeDocument/2006/relationships/hyperlink" Target="https://www.jrvdev.com/ROAR/VER1/ShowScenario.asp?ScenarioID=5293" TargetMode="External"/><Relationship Id="rId6243" Type="http://schemas.openxmlformats.org/officeDocument/2006/relationships/hyperlink" Target="https://www.jrvdev.com/ROAR/VER1/ShowScenario.asp?ScenarioID=3695" TargetMode="External"/><Relationship Id="rId758" Type="http://schemas.openxmlformats.org/officeDocument/2006/relationships/hyperlink" Target="https://www.jrvdev.com/ROAR/VER1/ShowScenario.asp?ScenarioID=338" TargetMode="External"/><Relationship Id="rId1388" Type="http://schemas.openxmlformats.org/officeDocument/2006/relationships/hyperlink" Target="https://www.jrvdev.com/ROAR/VER1/ShowScenario.asp?ScenarioID=3271" TargetMode="External"/><Relationship Id="rId2439" Type="http://schemas.openxmlformats.org/officeDocument/2006/relationships/hyperlink" Target="https://www.jrvdev.com/ROAR/VER1/ShowScenario.asp?ScenarioID=3644" TargetMode="External"/><Relationship Id="rId2853" Type="http://schemas.openxmlformats.org/officeDocument/2006/relationships/hyperlink" Target="https://www.jrvdev.com/ROAR/VER1/ShowScenario.asp?ScenarioID=4359" TargetMode="External"/><Relationship Id="rId3904" Type="http://schemas.openxmlformats.org/officeDocument/2006/relationships/hyperlink" Target="https://www.jrvdev.com/ROAR/VER1/ShowScenario.asp?ScenarioID=4772" TargetMode="External"/><Relationship Id="rId94" Type="http://schemas.openxmlformats.org/officeDocument/2006/relationships/hyperlink" Target="https://www.jrvdev.com/ROAR/VER1/ShowScenario.asp?ScenarioID=39" TargetMode="External"/><Relationship Id="rId825" Type="http://schemas.openxmlformats.org/officeDocument/2006/relationships/hyperlink" Target="https://www.jrvdev.com/ROAR/VER1/ShowScenario.asp?ScenarioID=1426" TargetMode="External"/><Relationship Id="rId1455" Type="http://schemas.openxmlformats.org/officeDocument/2006/relationships/hyperlink" Target="https://www.jrvdev.com/ROAR/VER1/ShowScenario.asp?ScenarioID=1162" TargetMode="External"/><Relationship Id="rId2506" Type="http://schemas.openxmlformats.org/officeDocument/2006/relationships/hyperlink" Target="https://www.jrvdev.com/ROAR/VER1/ShowScenario.asp?ScenarioID=4950" TargetMode="External"/><Relationship Id="rId1108" Type="http://schemas.openxmlformats.org/officeDocument/2006/relationships/hyperlink" Target="https://www.jrvdev.com/ROAR/VER1/ShowScenario.asp?ScenarioID=344" TargetMode="External"/><Relationship Id="rId2920" Type="http://schemas.openxmlformats.org/officeDocument/2006/relationships/hyperlink" Target="https://www.jrvdev.com/ROAR/VER1/ShowScenario.asp?ScenarioID=3555" TargetMode="External"/><Relationship Id="rId4678" Type="http://schemas.openxmlformats.org/officeDocument/2006/relationships/hyperlink" Target="https://www.jrvdev.com/ROAR/VER1/ShowScenario.asp?ScenarioID=3915" TargetMode="External"/><Relationship Id="rId1522" Type="http://schemas.openxmlformats.org/officeDocument/2006/relationships/hyperlink" Target="https://www.jrvdev.com/ROAR/VER1/ShowScenario.asp?ScenarioID=451" TargetMode="External"/><Relationship Id="rId5729" Type="http://schemas.openxmlformats.org/officeDocument/2006/relationships/hyperlink" Target="https://www.jrvdev.com/ROAR/VER1/ShowScenario.asp?ScenarioID=1523" TargetMode="External"/><Relationship Id="rId3694" Type="http://schemas.openxmlformats.org/officeDocument/2006/relationships/hyperlink" Target="https://www.jrvdev.com/ROAR/VER1/ShowScenario.asp?ScenarioID=2218" TargetMode="External"/><Relationship Id="rId4745" Type="http://schemas.openxmlformats.org/officeDocument/2006/relationships/hyperlink" Target="https://www.jrvdev.com/ROAR/VER1/ShowScenario.asp?ScenarioID=4081" TargetMode="External"/><Relationship Id="rId2296" Type="http://schemas.openxmlformats.org/officeDocument/2006/relationships/hyperlink" Target="https://www.jrvdev.com/ROAR/VER1/ShowScenario.asp?ScenarioID=4294" TargetMode="External"/><Relationship Id="rId3347" Type="http://schemas.openxmlformats.org/officeDocument/2006/relationships/hyperlink" Target="https://www.jrvdev.com/ROAR/VER1/ShowScenario.asp?ScenarioID=1362" TargetMode="External"/><Relationship Id="rId3761" Type="http://schemas.openxmlformats.org/officeDocument/2006/relationships/hyperlink" Target="https://www.jrvdev.com/ROAR/VER1/ShowScenario.asp?ScenarioID=5153" TargetMode="External"/><Relationship Id="rId4812" Type="http://schemas.openxmlformats.org/officeDocument/2006/relationships/hyperlink" Target="https://www.jrvdev.com/ROAR/VER1/ShowScenario.asp?ScenarioID=768" TargetMode="External"/><Relationship Id="rId268" Type="http://schemas.openxmlformats.org/officeDocument/2006/relationships/hyperlink" Target="https://www.jrvdev.com/ROAR/VER1/ShowScenario.asp?ScenarioID=5826" TargetMode="External"/><Relationship Id="rId682" Type="http://schemas.openxmlformats.org/officeDocument/2006/relationships/hyperlink" Target="https://www.jrvdev.com/ROAR/VER1/ShowScenario.asp?ScenarioID=1099" TargetMode="External"/><Relationship Id="rId2363" Type="http://schemas.openxmlformats.org/officeDocument/2006/relationships/hyperlink" Target="https://www.jrvdev.com/ROAR/VER1/ShowScenario.asp?ScenarioID=4995" TargetMode="External"/><Relationship Id="rId3414" Type="http://schemas.openxmlformats.org/officeDocument/2006/relationships/hyperlink" Target="https://www.jrvdev.com/ROAR/VER1/ShowScenario.asp?ScenarioID=5064" TargetMode="External"/><Relationship Id="rId335" Type="http://schemas.openxmlformats.org/officeDocument/2006/relationships/hyperlink" Target="https://www.jrvdev.com/ROAR/VER1/ShowScenario.asp?ScenarioID=5963" TargetMode="External"/><Relationship Id="rId2016" Type="http://schemas.openxmlformats.org/officeDocument/2006/relationships/hyperlink" Target="https://www.jrvdev.com/ROAR/VER1/ShowScenario.asp?ScenarioID=5926" TargetMode="External"/><Relationship Id="rId2430" Type="http://schemas.openxmlformats.org/officeDocument/2006/relationships/hyperlink" Target="https://www.jrvdev.com/ROAR/VER1/ShowScenario.asp?ScenarioID=3376" TargetMode="External"/><Relationship Id="rId5586" Type="http://schemas.openxmlformats.org/officeDocument/2006/relationships/hyperlink" Target="https://www.jrvdev.com/ROAR/VER1/ShowScenario.asp?ScenarioID=1507" TargetMode="External"/><Relationship Id="rId402" Type="http://schemas.openxmlformats.org/officeDocument/2006/relationships/hyperlink" Target="https://www.jrvdev.com/ROAR/VER1/ShowScenario.asp?ScenarioID=2508" TargetMode="External"/><Relationship Id="rId1032" Type="http://schemas.openxmlformats.org/officeDocument/2006/relationships/hyperlink" Target="https://www.jrvdev.com/ROAR/VER1/ShowScenario.asp?ScenarioID=3532" TargetMode="External"/><Relationship Id="rId4188" Type="http://schemas.openxmlformats.org/officeDocument/2006/relationships/hyperlink" Target="https://www.jrvdev.com/ROAR/VER1/ShowScenario.asp?ScenarioID=2401" TargetMode="External"/><Relationship Id="rId5239" Type="http://schemas.openxmlformats.org/officeDocument/2006/relationships/hyperlink" Target="https://www.jrvdev.com/ROAR/VER1/ShowScenario.asp?ScenarioID=808" TargetMode="External"/><Relationship Id="rId4255" Type="http://schemas.openxmlformats.org/officeDocument/2006/relationships/hyperlink" Target="https://www.jrvdev.com/ROAR/VER1/ShowScenario.asp?ScenarioID=608" TargetMode="External"/><Relationship Id="rId5306" Type="http://schemas.openxmlformats.org/officeDocument/2006/relationships/hyperlink" Target="https://www.jrvdev.com/ROAR/VER1/ShowScenario.asp?ScenarioID=834" TargetMode="External"/><Relationship Id="rId5653" Type="http://schemas.openxmlformats.org/officeDocument/2006/relationships/hyperlink" Target="https://www.jrvdev.com/ROAR/VER1/ShowScenario.asp?ScenarioID=3531" TargetMode="External"/><Relationship Id="rId1849" Type="http://schemas.openxmlformats.org/officeDocument/2006/relationships/hyperlink" Target="https://www.jrvdev.com/ROAR/VER1/ShowScenario.asp?ScenarioID=4404" TargetMode="External"/><Relationship Id="rId5720" Type="http://schemas.openxmlformats.org/officeDocument/2006/relationships/hyperlink" Target="https://www.jrvdev.com/ROAR/VER1/ShowScenario.asp?ScenarioID=5306" TargetMode="External"/><Relationship Id="rId192" Type="http://schemas.openxmlformats.org/officeDocument/2006/relationships/hyperlink" Target="https://www.jrvdev.com/ROAR/VER1/ShowScenario.asp?ScenarioID=6387" TargetMode="External"/><Relationship Id="rId1916" Type="http://schemas.openxmlformats.org/officeDocument/2006/relationships/hyperlink" Target="https://www.jrvdev.com/ROAR/VER1/ShowScenario.asp?ScenarioID=3173" TargetMode="External"/><Relationship Id="rId3271" Type="http://schemas.openxmlformats.org/officeDocument/2006/relationships/hyperlink" Target="https://www.jrvdev.com/ROAR/VER1/ShowScenario.asp?ScenarioID=3606" TargetMode="External"/><Relationship Id="rId4322" Type="http://schemas.openxmlformats.org/officeDocument/2006/relationships/hyperlink" Target="https://www.jrvdev.com/ROAR/VER1/ShowScenario.asp?ScenarioID=5615" TargetMode="External"/><Relationship Id="rId5096" Type="http://schemas.openxmlformats.org/officeDocument/2006/relationships/hyperlink" Target="https://www.jrvdev.com/ROAR/VER1/ShowScenario.asp?ScenarioID=1546" TargetMode="External"/><Relationship Id="rId6147" Type="http://schemas.openxmlformats.org/officeDocument/2006/relationships/hyperlink" Target="https://www.jrvdev.com/ROAR/VER1/ShowScenario.asp?ScenarioID=1751" TargetMode="External"/><Relationship Id="rId5163" Type="http://schemas.openxmlformats.org/officeDocument/2006/relationships/hyperlink" Target="https://www.jrvdev.com/ROAR/VER1/ShowScenario.asp?ScenarioID=4559" TargetMode="External"/><Relationship Id="rId6214" Type="http://schemas.openxmlformats.org/officeDocument/2006/relationships/hyperlink" Target="https://www.jrvdev.com/ROAR/VER1/ShowScenario.asp?ScenarioID=1600" TargetMode="External"/><Relationship Id="rId729" Type="http://schemas.openxmlformats.org/officeDocument/2006/relationships/hyperlink" Target="https://www.jrvdev.com/ROAR/VER1/ShowScenario.asp?ScenarioID=5458" TargetMode="External"/><Relationship Id="rId1359" Type="http://schemas.openxmlformats.org/officeDocument/2006/relationships/hyperlink" Target="https://www.jrvdev.com/ROAR/VER1/ShowScenario.asp?ScenarioID=4131" TargetMode="External"/><Relationship Id="rId2757" Type="http://schemas.openxmlformats.org/officeDocument/2006/relationships/hyperlink" Target="https://www.jrvdev.com/ROAR/VER1/ShowScenario.asp?ScenarioID=5857" TargetMode="External"/><Relationship Id="rId3808" Type="http://schemas.openxmlformats.org/officeDocument/2006/relationships/hyperlink" Target="https://www.jrvdev.com/ROAR/VER1/ShowScenario.asp?ScenarioID=3516" TargetMode="External"/><Relationship Id="rId5230" Type="http://schemas.openxmlformats.org/officeDocument/2006/relationships/hyperlink" Target="https://www.jrvdev.com/ROAR/VER1/ShowScenario.asp?ScenarioID=799" TargetMode="External"/><Relationship Id="rId1773" Type="http://schemas.openxmlformats.org/officeDocument/2006/relationships/hyperlink" Target="https://www.jrvdev.com/ROAR/VER1/ShowScenario.asp?ScenarioID=3728" TargetMode="External"/><Relationship Id="rId2824" Type="http://schemas.openxmlformats.org/officeDocument/2006/relationships/hyperlink" Target="https://www.jrvdev.com/ROAR/VER1/ShowScenario.asp?ScenarioID=2702" TargetMode="External"/><Relationship Id="rId65" Type="http://schemas.openxmlformats.org/officeDocument/2006/relationships/hyperlink" Target="https://www.jrvdev.com/ROAR/VER1/ShowScenario.asp?ScenarioID=5312" TargetMode="External"/><Relationship Id="rId1426" Type="http://schemas.openxmlformats.org/officeDocument/2006/relationships/hyperlink" Target="https://www.jrvdev.com/ROAR/VER1/ShowScenario.asp?ScenarioID=380" TargetMode="External"/><Relationship Id="rId1840" Type="http://schemas.openxmlformats.org/officeDocument/2006/relationships/hyperlink" Target="https://www.jrvdev.com/ROAR/VER1/ShowScenario.asp?ScenarioID=2772" TargetMode="External"/><Relationship Id="rId4996" Type="http://schemas.openxmlformats.org/officeDocument/2006/relationships/hyperlink" Target="https://www.jrvdev.com/ROAR/VER1/ShowScenario.asp?ScenarioID=3986" TargetMode="External"/><Relationship Id="rId3598" Type="http://schemas.openxmlformats.org/officeDocument/2006/relationships/hyperlink" Target="https://www.jrvdev.com/ROAR/VER1/ShowScenario.asp?ScenarioID=6125" TargetMode="External"/><Relationship Id="rId4649" Type="http://schemas.openxmlformats.org/officeDocument/2006/relationships/hyperlink" Target="https://www.jrvdev.com/ROAR/VER1/ShowScenario.asp?ScenarioID=1807" TargetMode="External"/><Relationship Id="rId3665" Type="http://schemas.openxmlformats.org/officeDocument/2006/relationships/hyperlink" Target="https://www.jrvdev.com/ROAR/VER1/ShowScenario.asp?ScenarioID=1345" TargetMode="External"/><Relationship Id="rId4716" Type="http://schemas.openxmlformats.org/officeDocument/2006/relationships/hyperlink" Target="https://www.jrvdev.com/ROAR/VER1/ShowScenario.asp?ScenarioID=2161" TargetMode="External"/><Relationship Id="rId6071" Type="http://schemas.openxmlformats.org/officeDocument/2006/relationships/hyperlink" Target="https://www.jrvdev.com/ROAR/VER1/ShowScenario.asp?ScenarioID=2611" TargetMode="External"/><Relationship Id="rId586" Type="http://schemas.openxmlformats.org/officeDocument/2006/relationships/hyperlink" Target="https://www.jrvdev.com/ROAR/VER1/ShowScenario.asp?ScenarioID=2962" TargetMode="External"/><Relationship Id="rId2267" Type="http://schemas.openxmlformats.org/officeDocument/2006/relationships/hyperlink" Target="https://www.jrvdev.com/ROAR/VER1/ShowScenario.asp?ScenarioID=556" TargetMode="External"/><Relationship Id="rId2681" Type="http://schemas.openxmlformats.org/officeDocument/2006/relationships/hyperlink" Target="https://www.jrvdev.com/ROAR/VER1/ShowScenario.asp?ScenarioID=6221" TargetMode="External"/><Relationship Id="rId3318" Type="http://schemas.openxmlformats.org/officeDocument/2006/relationships/hyperlink" Target="https://www.jrvdev.com/ROAR/VER1/ShowScenario.asp?ScenarioID=5565" TargetMode="External"/><Relationship Id="rId239" Type="http://schemas.openxmlformats.org/officeDocument/2006/relationships/hyperlink" Target="https://www.jrvdev.com/ROAR/VER1/ShowScenario.asp?ScenarioID=3856" TargetMode="External"/><Relationship Id="rId653" Type="http://schemas.openxmlformats.org/officeDocument/2006/relationships/hyperlink" Target="https://www.jrvdev.com/ROAR/VER1/ShowScenario.asp?ScenarioID=5503" TargetMode="External"/><Relationship Id="rId1283" Type="http://schemas.openxmlformats.org/officeDocument/2006/relationships/hyperlink" Target="https://www.jrvdev.com/ROAR/VER1/ShowScenario.asp?ScenarioID=6549" TargetMode="External"/><Relationship Id="rId2334" Type="http://schemas.openxmlformats.org/officeDocument/2006/relationships/hyperlink" Target="https://www.jrvdev.com/ROAR/VER1/ShowScenario.asp?ScenarioID=6358" TargetMode="External"/><Relationship Id="rId3732" Type="http://schemas.openxmlformats.org/officeDocument/2006/relationships/hyperlink" Target="https://www.jrvdev.com/ROAR/VER1/ShowScenario.asp?ScenarioID=4036" TargetMode="External"/><Relationship Id="rId306" Type="http://schemas.openxmlformats.org/officeDocument/2006/relationships/hyperlink" Target="https://www.jrvdev.com/ROAR/VER1/ShowScenario.asp?ScenarioID=101" TargetMode="External"/><Relationship Id="rId720" Type="http://schemas.openxmlformats.org/officeDocument/2006/relationships/hyperlink" Target="https://www.jrvdev.com/ROAR/VER1/ShowScenario.asp?ScenarioID=2455" TargetMode="External"/><Relationship Id="rId1350" Type="http://schemas.openxmlformats.org/officeDocument/2006/relationships/hyperlink" Target="https://www.jrvdev.com/ROAR/VER1/ShowScenario.asp?ScenarioID=4122" TargetMode="External"/><Relationship Id="rId2401" Type="http://schemas.openxmlformats.org/officeDocument/2006/relationships/hyperlink" Target="https://www.jrvdev.com/ROAR/VER1/ShowScenario.asp?ScenarioID=2823" TargetMode="External"/><Relationship Id="rId4159" Type="http://schemas.openxmlformats.org/officeDocument/2006/relationships/hyperlink" Target="https://www.jrvdev.com/ROAR/VER1/ShowScenario.asp?ScenarioID=5708" TargetMode="External"/><Relationship Id="rId5557" Type="http://schemas.openxmlformats.org/officeDocument/2006/relationships/hyperlink" Target="https://www.jrvdev.com/ROAR/VER1/ShowScenario.asp?ScenarioID=5365" TargetMode="External"/><Relationship Id="rId5971" Type="http://schemas.openxmlformats.org/officeDocument/2006/relationships/hyperlink" Target="https://www.jrvdev.com/ROAR/VER1/ShowScenario.asp?ScenarioID=3011" TargetMode="External"/><Relationship Id="rId1003" Type="http://schemas.openxmlformats.org/officeDocument/2006/relationships/hyperlink" Target="https://www.jrvdev.com/ROAR/VER1/ShowScenario.asp?ScenarioID=5211" TargetMode="External"/><Relationship Id="rId4573" Type="http://schemas.openxmlformats.org/officeDocument/2006/relationships/hyperlink" Target="https://www.jrvdev.com/ROAR/VER1/ShowScenario.asp?ScenarioID=6446" TargetMode="External"/><Relationship Id="rId5624" Type="http://schemas.openxmlformats.org/officeDocument/2006/relationships/hyperlink" Target="https://www.jrvdev.com/ROAR/VER1/ShowScenario.asp?ScenarioID=1877" TargetMode="External"/><Relationship Id="rId3175" Type="http://schemas.openxmlformats.org/officeDocument/2006/relationships/hyperlink" Target="https://www.jrvdev.com/ROAR/VER1/ShowScenario.asp?ScenarioID=3923" TargetMode="External"/><Relationship Id="rId4226" Type="http://schemas.openxmlformats.org/officeDocument/2006/relationships/hyperlink" Target="https://www.jrvdev.com/ROAR/VER1/ShowScenario.asp?ScenarioID=4863" TargetMode="External"/><Relationship Id="rId4640" Type="http://schemas.openxmlformats.org/officeDocument/2006/relationships/hyperlink" Target="https://www.jrvdev.com/ROAR/VER1/ShowScenario.asp?ScenarioID=2083" TargetMode="External"/><Relationship Id="rId2191" Type="http://schemas.openxmlformats.org/officeDocument/2006/relationships/hyperlink" Target="https://www.jrvdev.com/ROAR/VER1/ShowScenario.asp?ScenarioID=2337" TargetMode="External"/><Relationship Id="rId3242" Type="http://schemas.openxmlformats.org/officeDocument/2006/relationships/hyperlink" Target="https://www.jrvdev.com/ROAR/VER1/ShowScenario.asp?ScenarioID=3020" TargetMode="External"/><Relationship Id="rId163" Type="http://schemas.openxmlformats.org/officeDocument/2006/relationships/hyperlink" Target="https://www.jrvdev.com/ROAR/VER1/ShowScenario.asp?ScenarioID=75" TargetMode="External"/><Relationship Id="rId230" Type="http://schemas.openxmlformats.org/officeDocument/2006/relationships/hyperlink" Target="https://www.jrvdev.com/ROAR/VER1/ShowScenario.asp?ScenarioID=3841" TargetMode="External"/><Relationship Id="rId5067" Type="http://schemas.openxmlformats.org/officeDocument/2006/relationships/hyperlink" Target="https://www.jrvdev.com/ROAR/VER1/ShowScenario.asp?ScenarioID=5791" TargetMode="External"/><Relationship Id="rId6118" Type="http://schemas.openxmlformats.org/officeDocument/2006/relationships/hyperlink" Target="https://www.jrvdev.com/ROAR/VER1/ShowScenario.asp?ScenarioID=5470" TargetMode="External"/><Relationship Id="rId4083" Type="http://schemas.openxmlformats.org/officeDocument/2006/relationships/hyperlink" Target="https://www.jrvdev.com/ROAR/VER1/ShowScenario.asp?ScenarioID=2102" TargetMode="External"/><Relationship Id="rId5481" Type="http://schemas.openxmlformats.org/officeDocument/2006/relationships/hyperlink" Target="https://www.jrvdev.com/ROAR/VER1/ShowScenario.asp?ScenarioID=4027" TargetMode="External"/><Relationship Id="rId1677" Type="http://schemas.openxmlformats.org/officeDocument/2006/relationships/hyperlink" Target="https://www.jrvdev.com/ROAR/VER1/ShowScenario.asp?ScenarioID=3822" TargetMode="External"/><Relationship Id="rId2728" Type="http://schemas.openxmlformats.org/officeDocument/2006/relationships/hyperlink" Target="https://www.jrvdev.com/ROAR/VER1/ShowScenario.asp?ScenarioID=1156" TargetMode="External"/><Relationship Id="rId5134" Type="http://schemas.openxmlformats.org/officeDocument/2006/relationships/hyperlink" Target="https://www.jrvdev.com/ROAR/VER1/ShowScenario.asp?ScenarioID=2868" TargetMode="External"/><Relationship Id="rId1744" Type="http://schemas.openxmlformats.org/officeDocument/2006/relationships/hyperlink" Target="https://www.jrvdev.com/ROAR/VER1/ShowScenario.asp?ScenarioID=2460" TargetMode="External"/><Relationship Id="rId4150" Type="http://schemas.openxmlformats.org/officeDocument/2006/relationships/hyperlink" Target="https://www.jrvdev.com/ROAR/VER1/ShowScenario.asp?ScenarioID=5445" TargetMode="External"/><Relationship Id="rId5201" Type="http://schemas.openxmlformats.org/officeDocument/2006/relationships/hyperlink" Target="https://www.jrvdev.com/ROAR/VER1/ShowScenario.asp?ScenarioID=5302" TargetMode="External"/><Relationship Id="rId36" Type="http://schemas.openxmlformats.org/officeDocument/2006/relationships/hyperlink" Target="https://www.jrvdev.com/ROAR/VER1/ShowScenario.asp?ScenarioID=22" TargetMode="External"/><Relationship Id="rId4967" Type="http://schemas.openxmlformats.org/officeDocument/2006/relationships/hyperlink" Target="https://www.jrvdev.com/ROAR/VER1/ShowScenario.asp?ScenarioID=3045" TargetMode="External"/><Relationship Id="rId1811" Type="http://schemas.openxmlformats.org/officeDocument/2006/relationships/hyperlink" Target="https://www.jrvdev.com/ROAR/VER1/ShowScenario.asp?ScenarioID=469" TargetMode="External"/><Relationship Id="rId3569" Type="http://schemas.openxmlformats.org/officeDocument/2006/relationships/hyperlink" Target="https://www.jrvdev.com/ROAR/VER1/ShowScenario.asp?ScenarioID=6207" TargetMode="External"/><Relationship Id="rId3983" Type="http://schemas.openxmlformats.org/officeDocument/2006/relationships/hyperlink" Target="https://www.jrvdev.com/ROAR/VER1/ShowScenario.asp?ScenarioID=1609" TargetMode="External"/><Relationship Id="rId6042" Type="http://schemas.openxmlformats.org/officeDocument/2006/relationships/hyperlink" Target="https://www.jrvdev.com/ROAR/VER1/ShowScenario.asp?ScenarioID=1502" TargetMode="External"/><Relationship Id="rId1187" Type="http://schemas.openxmlformats.org/officeDocument/2006/relationships/hyperlink" Target="https://www.jrvdev.com/ROAR/VER1/ShowScenario.asp?ScenarioID=3869" TargetMode="External"/><Relationship Id="rId2585" Type="http://schemas.openxmlformats.org/officeDocument/2006/relationships/hyperlink" Target="https://www.jrvdev.com/ROAR/VER1/ShowScenario.asp?ScenarioID=2791" TargetMode="External"/><Relationship Id="rId3636" Type="http://schemas.openxmlformats.org/officeDocument/2006/relationships/hyperlink" Target="https://www.jrvdev.com/ROAR/VER1/ShowScenario.asp?ScenarioID=5012" TargetMode="External"/><Relationship Id="rId557" Type="http://schemas.openxmlformats.org/officeDocument/2006/relationships/hyperlink" Target="https://www.jrvdev.com/ROAR/VER1/ShowScenario.asp?ScenarioID=154" TargetMode="External"/><Relationship Id="rId971" Type="http://schemas.openxmlformats.org/officeDocument/2006/relationships/hyperlink" Target="https://www.jrvdev.com/ROAR/VER1/ShowScenario.asp?ScenarioID=5202" TargetMode="External"/><Relationship Id="rId2238" Type="http://schemas.openxmlformats.org/officeDocument/2006/relationships/hyperlink" Target="https://www.jrvdev.com/ROAR/VER1/ShowScenario.asp?ScenarioID=2347" TargetMode="External"/><Relationship Id="rId2652" Type="http://schemas.openxmlformats.org/officeDocument/2006/relationships/hyperlink" Target="https://www.jrvdev.com/ROAR/VER1/ShowScenario.asp?ScenarioID=5051" TargetMode="External"/><Relationship Id="rId3703" Type="http://schemas.openxmlformats.org/officeDocument/2006/relationships/hyperlink" Target="https://www.jrvdev.com/ROAR/VER1/ShowScenario.asp?ScenarioID=2564" TargetMode="External"/><Relationship Id="rId624" Type="http://schemas.openxmlformats.org/officeDocument/2006/relationships/hyperlink" Target="https://www.jrvdev.com/ROAR/VER1/ShowScenario.asp?ScenarioID=181" TargetMode="External"/><Relationship Id="rId1254" Type="http://schemas.openxmlformats.org/officeDocument/2006/relationships/hyperlink" Target="https://www.jrvdev.com/ROAR/VER1/ShowScenario.asp?ScenarioID=5551" TargetMode="External"/><Relationship Id="rId2305" Type="http://schemas.openxmlformats.org/officeDocument/2006/relationships/hyperlink" Target="https://www.jrvdev.com/ROAR/VER1/ShowScenario.asp?ScenarioID=5800" TargetMode="External"/><Relationship Id="rId5875" Type="http://schemas.openxmlformats.org/officeDocument/2006/relationships/hyperlink" Target="https://www.jrvdev.com/ROAR/VER1/ShowScenario.asp?ScenarioID=915" TargetMode="External"/><Relationship Id="rId1321" Type="http://schemas.openxmlformats.org/officeDocument/2006/relationships/hyperlink" Target="https://www.jrvdev.com/ROAR/VER1/ShowScenario.asp?ScenarioID=3959" TargetMode="External"/><Relationship Id="rId4477" Type="http://schemas.openxmlformats.org/officeDocument/2006/relationships/hyperlink" Target="https://www.jrvdev.com/ROAR/VER1/ShowScenario.asp?ScenarioID=723" TargetMode="External"/><Relationship Id="rId4891" Type="http://schemas.openxmlformats.org/officeDocument/2006/relationships/hyperlink" Target="https://www.jrvdev.com/ROAR/VER1/ShowScenario.asp?ScenarioID=3900" TargetMode="External"/><Relationship Id="rId5528" Type="http://schemas.openxmlformats.org/officeDocument/2006/relationships/hyperlink" Target="https://www.jrvdev.com/ROAR/VER1/ShowScenario.asp?ScenarioID=4929" TargetMode="External"/><Relationship Id="rId3079" Type="http://schemas.openxmlformats.org/officeDocument/2006/relationships/hyperlink" Target="https://www.jrvdev.com/ROAR/VER1/ShowScenario.asp?ScenarioID=4587" TargetMode="External"/><Relationship Id="rId3493" Type="http://schemas.openxmlformats.org/officeDocument/2006/relationships/hyperlink" Target="https://www.jrvdev.com/ROAR/VER1/ShowScenario.asp?ScenarioID=2305" TargetMode="External"/><Relationship Id="rId4544" Type="http://schemas.openxmlformats.org/officeDocument/2006/relationships/hyperlink" Target="https://www.jrvdev.com/ROAR/VER1/ShowScenario.asp?ScenarioID=2043" TargetMode="External"/><Relationship Id="rId5942" Type="http://schemas.openxmlformats.org/officeDocument/2006/relationships/hyperlink" Target="https://www.jrvdev.com/ROAR/VER1/ShowScenario.asp?ScenarioID=1034" TargetMode="External"/><Relationship Id="rId2095" Type="http://schemas.openxmlformats.org/officeDocument/2006/relationships/hyperlink" Target="https://www.jrvdev.com/ROAR/VER1/ShowScenario.asp?ScenarioID=1052" TargetMode="External"/><Relationship Id="rId3146" Type="http://schemas.openxmlformats.org/officeDocument/2006/relationships/hyperlink" Target="https://www.jrvdev.com/ROAR/VER1/ShowScenario.asp?ScenarioID=2990" TargetMode="External"/><Relationship Id="rId481" Type="http://schemas.openxmlformats.org/officeDocument/2006/relationships/hyperlink" Target="https://www.jrvdev.com/ROAR/VER1/ShowScenario.asp?ScenarioID=267" TargetMode="External"/><Relationship Id="rId2162" Type="http://schemas.openxmlformats.org/officeDocument/2006/relationships/hyperlink" Target="https://www.jrvdev.com/ROAR/VER1/ShowScenario.asp?ScenarioID=1564" TargetMode="External"/><Relationship Id="rId3560" Type="http://schemas.openxmlformats.org/officeDocument/2006/relationships/hyperlink" Target="https://www.jrvdev.com/ROAR/VER1/ShowScenario.asp?ScenarioID=6104" TargetMode="External"/><Relationship Id="rId4611" Type="http://schemas.openxmlformats.org/officeDocument/2006/relationships/hyperlink" Target="https://www.jrvdev.com/ROAR/VER1/ShowScenario.asp?ScenarioID=3498" TargetMode="External"/><Relationship Id="rId134" Type="http://schemas.openxmlformats.org/officeDocument/2006/relationships/hyperlink" Target="https://www.jrvdev.com/ROAR/VER1/ShowScenario.asp?ScenarioID=4713" TargetMode="External"/><Relationship Id="rId3213" Type="http://schemas.openxmlformats.org/officeDocument/2006/relationships/hyperlink" Target="https://www.jrvdev.com/ROAR/VER1/ShowScenario.asp?ScenarioID=5527" TargetMode="External"/><Relationship Id="rId3420" Type="http://schemas.openxmlformats.org/officeDocument/2006/relationships/hyperlink" Target="https://www.jrvdev.com/ROAR/VER1/ShowScenario.asp?ScenarioID=5689" TargetMode="External"/><Relationship Id="rId341" Type="http://schemas.openxmlformats.org/officeDocument/2006/relationships/hyperlink" Target="https://www.jrvdev.com/ROAR/VER1/ShowScenario.asp?ScenarioID=5969" TargetMode="External"/><Relationship Id="rId2022" Type="http://schemas.openxmlformats.org/officeDocument/2006/relationships/hyperlink" Target="https://www.jrvdev.com/ROAR/VER1/ShowScenario.asp?ScenarioID=5932" TargetMode="External"/><Relationship Id="rId2979" Type="http://schemas.openxmlformats.org/officeDocument/2006/relationships/hyperlink" Target="https://www.jrvdev.com/ROAR/VER1/ShowScenario.asp?ScenarioID=1135" TargetMode="External"/><Relationship Id="rId5178" Type="http://schemas.openxmlformats.org/officeDocument/2006/relationships/hyperlink" Target="https://www.jrvdev.com/ROAR/VER1/ShowScenario.asp?ScenarioID=6536" TargetMode="External"/><Relationship Id="rId5385" Type="http://schemas.openxmlformats.org/officeDocument/2006/relationships/hyperlink" Target="https://www.jrvdev.com/ROAR/VER1/ShowScenario.asp?ScenarioID=2024" TargetMode="External"/><Relationship Id="rId5592" Type="http://schemas.openxmlformats.org/officeDocument/2006/relationships/hyperlink" Target="https://www.jrvdev.com/ROAR/VER1/ShowScenario.asp?ScenarioID=1513" TargetMode="External"/><Relationship Id="rId6229" Type="http://schemas.openxmlformats.org/officeDocument/2006/relationships/hyperlink" Target="https://www.jrvdev.com/ROAR/VER1/ShowScenario.asp?ScenarioID=2944" TargetMode="External"/><Relationship Id="rId201" Type="http://schemas.openxmlformats.org/officeDocument/2006/relationships/hyperlink" Target="https://www.jrvdev.com/ROAR/VER1/ShowScenario.asp?ScenarioID=6418" TargetMode="External"/><Relationship Id="rId1788" Type="http://schemas.openxmlformats.org/officeDocument/2006/relationships/hyperlink" Target="https://www.jrvdev.com/ROAR/VER1/ShowScenario.asp?ScenarioID=3745" TargetMode="External"/><Relationship Id="rId1995" Type="http://schemas.openxmlformats.org/officeDocument/2006/relationships/hyperlink" Target="https://www.jrvdev.com/ROAR/VER1/ShowScenario.asp?ScenarioID=482" TargetMode="External"/><Relationship Id="rId2839" Type="http://schemas.openxmlformats.org/officeDocument/2006/relationships/hyperlink" Target="https://www.jrvdev.com/ROAR/VER1/ShowScenario.asp?ScenarioID=4066" TargetMode="External"/><Relationship Id="rId4194" Type="http://schemas.openxmlformats.org/officeDocument/2006/relationships/hyperlink" Target="https://www.jrvdev.com/ROAR/VER1/ShowScenario.asp?ScenarioID=3208" TargetMode="External"/><Relationship Id="rId5038" Type="http://schemas.openxmlformats.org/officeDocument/2006/relationships/hyperlink" Target="https://www.jrvdev.com/ROAR/VER1/ShowScenario.asp?ScenarioID=5133" TargetMode="External"/><Relationship Id="rId5245" Type="http://schemas.openxmlformats.org/officeDocument/2006/relationships/hyperlink" Target="https://www.jrvdev.com/ROAR/VER1/ShowScenario.asp?ScenarioID=814" TargetMode="External"/><Relationship Id="rId5452" Type="http://schemas.openxmlformats.org/officeDocument/2006/relationships/hyperlink" Target="https://www.jrvdev.com/ROAR/VER1/ShowScenario.asp?ScenarioID=3357" TargetMode="External"/><Relationship Id="rId1648" Type="http://schemas.openxmlformats.org/officeDocument/2006/relationships/hyperlink" Target="https://www.jrvdev.com/ROAR/VER1/ShowScenario.asp?ScenarioID=1096" TargetMode="External"/><Relationship Id="rId4054" Type="http://schemas.openxmlformats.org/officeDocument/2006/relationships/hyperlink" Target="https://www.jrvdev.com/ROAR/VER1/ShowScenario.asp?ScenarioID=3582" TargetMode="External"/><Relationship Id="rId4261" Type="http://schemas.openxmlformats.org/officeDocument/2006/relationships/hyperlink" Target="https://www.jrvdev.com/ROAR/VER1/ShowScenario.asp?ScenarioID=614" TargetMode="External"/><Relationship Id="rId5105" Type="http://schemas.openxmlformats.org/officeDocument/2006/relationships/hyperlink" Target="https://www.jrvdev.com/ROAR/VER1/ShowScenario.asp?ScenarioID=2410" TargetMode="External"/><Relationship Id="rId5312" Type="http://schemas.openxmlformats.org/officeDocument/2006/relationships/hyperlink" Target="https://www.jrvdev.com/ROAR/VER1/ShowScenario.asp?ScenarioID=1114" TargetMode="External"/><Relationship Id="rId1508" Type="http://schemas.openxmlformats.org/officeDocument/2006/relationships/hyperlink" Target="https://www.jrvdev.com/ROAR/VER1/ShowScenario.asp?ScenarioID=441" TargetMode="External"/><Relationship Id="rId1855" Type="http://schemas.openxmlformats.org/officeDocument/2006/relationships/hyperlink" Target="https://www.jrvdev.com/ROAR/VER1/ShowScenario.asp?ScenarioID=4410" TargetMode="External"/><Relationship Id="rId2906" Type="http://schemas.openxmlformats.org/officeDocument/2006/relationships/hyperlink" Target="https://www.jrvdev.com/ROAR/VER1/ShowScenario.asp?ScenarioID=557" TargetMode="External"/><Relationship Id="rId3070" Type="http://schemas.openxmlformats.org/officeDocument/2006/relationships/hyperlink" Target="https://www.jrvdev.com/ROAR/VER1/ShowScenario.asp?ScenarioID=4578" TargetMode="External"/><Relationship Id="rId4121" Type="http://schemas.openxmlformats.org/officeDocument/2006/relationships/hyperlink" Target="https://www.jrvdev.com/ROAR/VER1/ShowScenario.asp?ScenarioID=4193" TargetMode="External"/><Relationship Id="rId1715" Type="http://schemas.openxmlformats.org/officeDocument/2006/relationships/hyperlink" Target="https://www.jrvdev.com/ROAR/VER1/ShowScenario.asp?ScenarioID=3535" TargetMode="External"/><Relationship Id="rId1922" Type="http://schemas.openxmlformats.org/officeDocument/2006/relationships/hyperlink" Target="https://www.jrvdev.com/ROAR/VER1/ShowScenario.asp?ScenarioID=478" TargetMode="External"/><Relationship Id="rId6086" Type="http://schemas.openxmlformats.org/officeDocument/2006/relationships/hyperlink" Target="https://www.jrvdev.com/ROAR/VER1/ShowScenario.asp?ScenarioID=4621" TargetMode="External"/><Relationship Id="rId6293" Type="http://schemas.openxmlformats.org/officeDocument/2006/relationships/hyperlink" Target="https://www.jrvdev.com/ROAR/VER1/ShowScenario.asp?ScenarioID=2829" TargetMode="External"/><Relationship Id="rId3887" Type="http://schemas.openxmlformats.org/officeDocument/2006/relationships/hyperlink" Target="https://www.jrvdev.com/ROAR/VER1/ShowScenario.asp?ScenarioID=1909" TargetMode="External"/><Relationship Id="rId4938" Type="http://schemas.openxmlformats.org/officeDocument/2006/relationships/hyperlink" Target="https://www.jrvdev.com/ROAR/VER1/ShowScenario.asp?ScenarioID=6267" TargetMode="External"/><Relationship Id="rId2489" Type="http://schemas.openxmlformats.org/officeDocument/2006/relationships/hyperlink" Target="https://www.jrvdev.com/ROAR/VER1/ShowScenario.asp?ScenarioID=4509" TargetMode="External"/><Relationship Id="rId2696" Type="http://schemas.openxmlformats.org/officeDocument/2006/relationships/hyperlink" Target="https://www.jrvdev.com/ROAR/VER1/ShowScenario.asp?ScenarioID=5453" TargetMode="External"/><Relationship Id="rId3747" Type="http://schemas.openxmlformats.org/officeDocument/2006/relationships/hyperlink" Target="https://www.jrvdev.com/ROAR/VER1/ShowScenario.asp?ScenarioID=4464" TargetMode="External"/><Relationship Id="rId3954" Type="http://schemas.openxmlformats.org/officeDocument/2006/relationships/hyperlink" Target="https://www.jrvdev.com/ROAR/VER1/ShowScenario.asp?ScenarioID=592" TargetMode="External"/><Relationship Id="rId6153" Type="http://schemas.openxmlformats.org/officeDocument/2006/relationships/hyperlink" Target="https://www.jrvdev.com/ROAR/VER1/ShowScenario.asp?ScenarioID=1862" TargetMode="External"/><Relationship Id="rId668" Type="http://schemas.openxmlformats.org/officeDocument/2006/relationships/hyperlink" Target="https://www.jrvdev.com/ROAR/VER1/ShowScenario.asp?ScenarioID=1119" TargetMode="External"/><Relationship Id="rId875" Type="http://schemas.openxmlformats.org/officeDocument/2006/relationships/hyperlink" Target="https://www.jrvdev.com/ROAR/VER1/ShowScenario.asp?ScenarioID=2068" TargetMode="External"/><Relationship Id="rId1298" Type="http://schemas.openxmlformats.org/officeDocument/2006/relationships/hyperlink" Target="https://www.jrvdev.com/ROAR/VER1/ShowScenario.asp?ScenarioID=3936" TargetMode="External"/><Relationship Id="rId2349" Type="http://schemas.openxmlformats.org/officeDocument/2006/relationships/hyperlink" Target="https://www.jrvdev.com/ROAR/VER1/ShowScenario.asp?ScenarioID=6373" TargetMode="External"/><Relationship Id="rId2556" Type="http://schemas.openxmlformats.org/officeDocument/2006/relationships/hyperlink" Target="https://www.jrvdev.com/ROAR/VER1/ShowScenario.asp?ScenarioID=1819" TargetMode="External"/><Relationship Id="rId2763" Type="http://schemas.openxmlformats.org/officeDocument/2006/relationships/hyperlink" Target="https://www.jrvdev.com/ROAR/VER1/ShowScenario.asp?ScenarioID=3315" TargetMode="External"/><Relationship Id="rId2970" Type="http://schemas.openxmlformats.org/officeDocument/2006/relationships/hyperlink" Target="https://www.jrvdev.com/ROAR/VER1/ShowScenario.asp?ScenarioID=1749" TargetMode="External"/><Relationship Id="rId3607" Type="http://schemas.openxmlformats.org/officeDocument/2006/relationships/hyperlink" Target="https://www.jrvdev.com/ROAR/VER1/ShowScenario.asp?ScenarioID=1764" TargetMode="External"/><Relationship Id="rId3814" Type="http://schemas.openxmlformats.org/officeDocument/2006/relationships/hyperlink" Target="https://www.jrvdev.com/ROAR/VER1/ShowScenario.asp?ScenarioID=4896" TargetMode="External"/><Relationship Id="rId6013" Type="http://schemas.openxmlformats.org/officeDocument/2006/relationships/hyperlink" Target="https://www.jrvdev.com/ROAR/VER1/ShowScenario.asp?ScenarioID=1544" TargetMode="External"/><Relationship Id="rId6220" Type="http://schemas.openxmlformats.org/officeDocument/2006/relationships/hyperlink" Target="https://www.jrvdev.com/ROAR/VER1/ShowScenario.asp?ScenarioID=1606" TargetMode="External"/><Relationship Id="rId528" Type="http://schemas.openxmlformats.org/officeDocument/2006/relationships/hyperlink" Target="https://www.jrvdev.com/ROAR/VER1/ShowScenario.asp?ScenarioID=314" TargetMode="External"/><Relationship Id="rId735" Type="http://schemas.openxmlformats.org/officeDocument/2006/relationships/hyperlink" Target="https://www.jrvdev.com/ROAR/VER1/ShowScenario.asp?ScenarioID=3875" TargetMode="External"/><Relationship Id="rId942" Type="http://schemas.openxmlformats.org/officeDocument/2006/relationships/hyperlink" Target="https://www.jrvdev.com/ROAR/VER1/ShowScenario.asp?ScenarioID=4161" TargetMode="External"/><Relationship Id="rId1158" Type="http://schemas.openxmlformats.org/officeDocument/2006/relationships/hyperlink" Target="https://www.jrvdev.com/ROAR/VER1/ShowScenario.asp?ScenarioID=3251" TargetMode="External"/><Relationship Id="rId1365" Type="http://schemas.openxmlformats.org/officeDocument/2006/relationships/hyperlink" Target="https://www.jrvdev.com/ROAR/VER1/ShowScenario.asp?ScenarioID=4137" TargetMode="External"/><Relationship Id="rId1572" Type="http://schemas.openxmlformats.org/officeDocument/2006/relationships/hyperlink" Target="https://www.jrvdev.com/ROAR/VER1/ShowScenario.asp?ScenarioID=6333" TargetMode="External"/><Relationship Id="rId2209" Type="http://schemas.openxmlformats.org/officeDocument/2006/relationships/hyperlink" Target="https://www.jrvdev.com/ROAR/VER1/ShowScenario.asp?ScenarioID=548" TargetMode="External"/><Relationship Id="rId2416" Type="http://schemas.openxmlformats.org/officeDocument/2006/relationships/hyperlink" Target="https://www.jrvdev.com/ROAR/VER1/ShowScenario.asp?ScenarioID=3059" TargetMode="External"/><Relationship Id="rId2623" Type="http://schemas.openxmlformats.org/officeDocument/2006/relationships/hyperlink" Target="https://www.jrvdev.com/ROAR/VER1/ShowScenario.asp?ScenarioID=4266" TargetMode="External"/><Relationship Id="rId5779" Type="http://schemas.openxmlformats.org/officeDocument/2006/relationships/hyperlink" Target="https://www.jrvdev.com/ROAR/VER1/ShowScenario.asp?ScenarioID=3627" TargetMode="External"/><Relationship Id="rId1018" Type="http://schemas.openxmlformats.org/officeDocument/2006/relationships/hyperlink" Target="https://www.jrvdev.com/ROAR/VER1/ShowScenario.asp?ScenarioID=5396" TargetMode="External"/><Relationship Id="rId1225" Type="http://schemas.openxmlformats.org/officeDocument/2006/relationships/hyperlink" Target="https://www.jrvdev.com/ROAR/VER1/ShowScenario.asp?ScenarioID=4982" TargetMode="External"/><Relationship Id="rId1432" Type="http://schemas.openxmlformats.org/officeDocument/2006/relationships/hyperlink" Target="https://www.jrvdev.com/ROAR/VER1/ShowScenario.asp?ScenarioID=386" TargetMode="External"/><Relationship Id="rId2830" Type="http://schemas.openxmlformats.org/officeDocument/2006/relationships/hyperlink" Target="https://www.jrvdev.com/ROAR/VER1/ShowScenario.asp?ScenarioID=2701" TargetMode="External"/><Relationship Id="rId4588" Type="http://schemas.openxmlformats.org/officeDocument/2006/relationships/hyperlink" Target="https://www.jrvdev.com/ROAR/VER1/ShowScenario.asp?ScenarioID=6461" TargetMode="External"/><Relationship Id="rId5639" Type="http://schemas.openxmlformats.org/officeDocument/2006/relationships/hyperlink" Target="https://www.jrvdev.com/ROAR/VER1/ShowScenario.asp?ScenarioID=841" TargetMode="External"/><Relationship Id="rId5986" Type="http://schemas.openxmlformats.org/officeDocument/2006/relationships/hyperlink" Target="https://www.jrvdev.com/ROAR/VER1/ShowScenario.asp?ScenarioID=1687" TargetMode="External"/><Relationship Id="rId71" Type="http://schemas.openxmlformats.org/officeDocument/2006/relationships/hyperlink" Target="https://www.jrvdev.com/ROAR/VER1/ShowScenario.asp?ScenarioID=5320" TargetMode="External"/><Relationship Id="rId802" Type="http://schemas.openxmlformats.org/officeDocument/2006/relationships/hyperlink" Target="https://www.jrvdev.com/ROAR/VER1/ShowScenario.asp?ScenarioID=1307" TargetMode="External"/><Relationship Id="rId3397" Type="http://schemas.openxmlformats.org/officeDocument/2006/relationships/hyperlink" Target="https://www.jrvdev.com/ROAR/VER1/ShowScenario.asp?ScenarioID=1477" TargetMode="External"/><Relationship Id="rId4795" Type="http://schemas.openxmlformats.org/officeDocument/2006/relationships/hyperlink" Target="https://www.jrvdev.com/ROAR/VER1/ShowScenario.asp?ScenarioID=4792" TargetMode="External"/><Relationship Id="rId5846" Type="http://schemas.openxmlformats.org/officeDocument/2006/relationships/hyperlink" Target="https://www.jrvdev.com/ROAR/VER1/ShowScenario.asp?ScenarioID=886" TargetMode="External"/><Relationship Id="rId4448" Type="http://schemas.openxmlformats.org/officeDocument/2006/relationships/hyperlink" Target="https://www.jrvdev.com/ROAR/VER1/ShowScenario.asp?ScenarioID=689" TargetMode="External"/><Relationship Id="rId4655" Type="http://schemas.openxmlformats.org/officeDocument/2006/relationships/hyperlink" Target="https://www.jrvdev.com/ROAR/VER1/ShowScenario.asp?ScenarioID=1813" TargetMode="External"/><Relationship Id="rId4862" Type="http://schemas.openxmlformats.org/officeDocument/2006/relationships/hyperlink" Target="https://www.jrvdev.com/ROAR/VER1/ShowScenario.asp?ScenarioID=5176" TargetMode="External"/><Relationship Id="rId5706" Type="http://schemas.openxmlformats.org/officeDocument/2006/relationships/hyperlink" Target="https://www.jrvdev.com/ROAR/VER1/ShowScenario.asp?ScenarioID=4970" TargetMode="External"/><Relationship Id="rId5913" Type="http://schemas.openxmlformats.org/officeDocument/2006/relationships/hyperlink" Target="https://www.jrvdev.com/ROAR/VER1/ShowScenario.asp?ScenarioID=936" TargetMode="External"/><Relationship Id="rId178" Type="http://schemas.openxmlformats.org/officeDocument/2006/relationships/hyperlink" Target="https://www.jrvdev.com/ROAR/VER1/ShowScenario.asp?ScenarioID=6398" TargetMode="External"/><Relationship Id="rId3257" Type="http://schemas.openxmlformats.org/officeDocument/2006/relationships/hyperlink" Target="https://www.jrvdev.com/ROAR/VER1/ShowScenario.asp?ScenarioID=3594" TargetMode="External"/><Relationship Id="rId3464" Type="http://schemas.openxmlformats.org/officeDocument/2006/relationships/hyperlink" Target="https://www.jrvdev.com/ROAR/VER1/ShowScenario.asp?ScenarioID=6308" TargetMode="External"/><Relationship Id="rId3671" Type="http://schemas.openxmlformats.org/officeDocument/2006/relationships/hyperlink" Target="https://www.jrvdev.com/ROAR/VER1/ShowScenario.asp?ScenarioID=1637" TargetMode="External"/><Relationship Id="rId4308" Type="http://schemas.openxmlformats.org/officeDocument/2006/relationships/hyperlink" Target="https://www.jrvdev.com/ROAR/VER1/ShowScenario.asp?ScenarioID=4247" TargetMode="External"/><Relationship Id="rId4515" Type="http://schemas.openxmlformats.org/officeDocument/2006/relationships/hyperlink" Target="https://www.jrvdev.com/ROAR/VER1/ShowScenario.asp?ScenarioID=659" TargetMode="External"/><Relationship Id="rId4722" Type="http://schemas.openxmlformats.org/officeDocument/2006/relationships/hyperlink" Target="https://www.jrvdev.com/ROAR/VER1/ShowScenario.asp?ScenarioID=2167" TargetMode="External"/><Relationship Id="rId385" Type="http://schemas.openxmlformats.org/officeDocument/2006/relationships/hyperlink" Target="https://www.jrvdev.com/ROAR/VER1/ShowScenario.asp?ScenarioID=1382" TargetMode="External"/><Relationship Id="rId592" Type="http://schemas.openxmlformats.org/officeDocument/2006/relationships/hyperlink" Target="https://www.jrvdev.com/ROAR/VER1/ShowScenario.asp?ScenarioID=2960" TargetMode="External"/><Relationship Id="rId2066" Type="http://schemas.openxmlformats.org/officeDocument/2006/relationships/hyperlink" Target="https://www.jrvdev.com/ROAR/VER1/ShowScenario.asp?ScenarioID=522" TargetMode="External"/><Relationship Id="rId2273" Type="http://schemas.openxmlformats.org/officeDocument/2006/relationships/hyperlink" Target="https://www.jrvdev.com/ROAR/VER1/ShowScenario.asp?ScenarioID=4271" TargetMode="External"/><Relationship Id="rId2480" Type="http://schemas.openxmlformats.org/officeDocument/2006/relationships/hyperlink" Target="https://www.jrvdev.com/ROAR/VER1/ShowScenario.asp?ScenarioID=4312" TargetMode="External"/><Relationship Id="rId3117" Type="http://schemas.openxmlformats.org/officeDocument/2006/relationships/hyperlink" Target="https://www.jrvdev.com/ROAR/VER1/ShowScenario.asp?ScenarioID=5900" TargetMode="External"/><Relationship Id="rId3324" Type="http://schemas.openxmlformats.org/officeDocument/2006/relationships/hyperlink" Target="https://www.jrvdev.com/ROAR/VER1/ShowScenario.asp?ScenarioID=5571" TargetMode="External"/><Relationship Id="rId3531" Type="http://schemas.openxmlformats.org/officeDocument/2006/relationships/hyperlink" Target="https://www.jrvdev.com/ROAR/VER1/ShowScenario.asp?ScenarioID=6075" TargetMode="External"/><Relationship Id="rId245" Type="http://schemas.openxmlformats.org/officeDocument/2006/relationships/hyperlink" Target="https://www.jrvdev.com/ROAR/VER1/ShowScenario.asp?ScenarioID=2671" TargetMode="External"/><Relationship Id="rId452" Type="http://schemas.openxmlformats.org/officeDocument/2006/relationships/hyperlink" Target="https://www.jrvdev.com/ROAR/VER1/ShowScenario.asp?ScenarioID=238" TargetMode="External"/><Relationship Id="rId1082" Type="http://schemas.openxmlformats.org/officeDocument/2006/relationships/hyperlink" Target="https://www.jrvdev.com/ROAR/VER1/ShowScenario.asp?ScenarioID=6499" TargetMode="External"/><Relationship Id="rId2133" Type="http://schemas.openxmlformats.org/officeDocument/2006/relationships/hyperlink" Target="https://www.jrvdev.com/ROAR/VER1/ShowScenario.asp?ScenarioID=1629" TargetMode="External"/><Relationship Id="rId2340" Type="http://schemas.openxmlformats.org/officeDocument/2006/relationships/hyperlink" Target="https://www.jrvdev.com/ROAR/VER1/ShowScenario.asp?ScenarioID=6364" TargetMode="External"/><Relationship Id="rId5289" Type="http://schemas.openxmlformats.org/officeDocument/2006/relationships/hyperlink" Target="https://www.jrvdev.com/ROAR/VER1/ShowScenario.asp?ScenarioID=823" TargetMode="External"/><Relationship Id="rId5496" Type="http://schemas.openxmlformats.org/officeDocument/2006/relationships/hyperlink" Target="https://www.jrvdev.com/ROAR/VER1/ShowScenario.asp?ScenarioID=4323" TargetMode="External"/><Relationship Id="rId105" Type="http://schemas.openxmlformats.org/officeDocument/2006/relationships/hyperlink" Target="https://www.jrvdev.com/ROAR/VER1/ShowScenario.asp?ScenarioID=50" TargetMode="External"/><Relationship Id="rId312" Type="http://schemas.openxmlformats.org/officeDocument/2006/relationships/hyperlink" Target="https://www.jrvdev.com/ROAR/VER1/ShowScenario.asp?ScenarioID=107" TargetMode="External"/><Relationship Id="rId2200" Type="http://schemas.openxmlformats.org/officeDocument/2006/relationships/hyperlink" Target="https://www.jrvdev.com/ROAR/VER1/ShowScenario.asp?ScenarioID=3112" TargetMode="External"/><Relationship Id="rId4098" Type="http://schemas.openxmlformats.org/officeDocument/2006/relationships/hyperlink" Target="https://www.jrvdev.com/ROAR/VER1/ShowScenario.asp?ScenarioID=3216" TargetMode="External"/><Relationship Id="rId5149" Type="http://schemas.openxmlformats.org/officeDocument/2006/relationships/hyperlink" Target="https://www.jrvdev.com/ROAR/VER1/ShowScenario.asp?ScenarioID=3302" TargetMode="External"/><Relationship Id="rId5356" Type="http://schemas.openxmlformats.org/officeDocument/2006/relationships/hyperlink" Target="https://www.jrvdev.com/ROAR/VER1/ShowScenario.asp?ScenarioID=1458" TargetMode="External"/><Relationship Id="rId5563" Type="http://schemas.openxmlformats.org/officeDocument/2006/relationships/hyperlink" Target="https://www.jrvdev.com/ROAR/VER1/ShowScenario.asp?ScenarioID=5577" TargetMode="External"/><Relationship Id="rId1899" Type="http://schemas.openxmlformats.org/officeDocument/2006/relationships/hyperlink" Target="https://www.jrvdev.com/ROAR/VER1/ShowScenario.asp?ScenarioID=2934" TargetMode="External"/><Relationship Id="rId4165" Type="http://schemas.openxmlformats.org/officeDocument/2006/relationships/hyperlink" Target="https://www.jrvdev.com/ROAR/VER1/ShowScenario.asp?ScenarioID=5980" TargetMode="External"/><Relationship Id="rId4372" Type="http://schemas.openxmlformats.org/officeDocument/2006/relationships/hyperlink" Target="https://www.jrvdev.com/ROAR/VER1/ShowScenario.asp?ScenarioID=5046" TargetMode="External"/><Relationship Id="rId5009" Type="http://schemas.openxmlformats.org/officeDocument/2006/relationships/hyperlink" Target="https://www.jrvdev.com/ROAR/VER1/ShowScenario.asp?ScenarioID=4334" TargetMode="External"/><Relationship Id="rId5216" Type="http://schemas.openxmlformats.org/officeDocument/2006/relationships/hyperlink" Target="https://www.jrvdev.com/ROAR/VER1/ShowScenario.asp?ScenarioID=785" TargetMode="External"/><Relationship Id="rId5770" Type="http://schemas.openxmlformats.org/officeDocument/2006/relationships/hyperlink" Target="https://www.jrvdev.com/ROAR/VER1/ShowScenario.asp?ScenarioID=3226" TargetMode="External"/><Relationship Id="rId1759" Type="http://schemas.openxmlformats.org/officeDocument/2006/relationships/hyperlink" Target="https://www.jrvdev.com/ROAR/VER1/ShowScenario.asp?ScenarioID=2475" TargetMode="External"/><Relationship Id="rId1966" Type="http://schemas.openxmlformats.org/officeDocument/2006/relationships/hyperlink" Target="https://www.jrvdev.com/ROAR/VER1/ShowScenario.asp?ScenarioID=4814" TargetMode="External"/><Relationship Id="rId3181" Type="http://schemas.openxmlformats.org/officeDocument/2006/relationships/hyperlink" Target="https://www.jrvdev.com/ROAR/VER1/ShowScenario.asp?ScenarioID=4259" TargetMode="External"/><Relationship Id="rId4025" Type="http://schemas.openxmlformats.org/officeDocument/2006/relationships/hyperlink" Target="https://www.jrvdev.com/ROAR/VER1/ShowScenario.asp?ScenarioID=6005" TargetMode="External"/><Relationship Id="rId5423" Type="http://schemas.openxmlformats.org/officeDocument/2006/relationships/hyperlink" Target="https://www.jrvdev.com/ROAR/VER1/ShowScenario.asp?ScenarioID=2622" TargetMode="External"/><Relationship Id="rId5630" Type="http://schemas.openxmlformats.org/officeDocument/2006/relationships/hyperlink" Target="https://www.jrvdev.com/ROAR/VER1/ShowScenario.asp?ScenarioID=4653" TargetMode="External"/><Relationship Id="rId1619" Type="http://schemas.openxmlformats.org/officeDocument/2006/relationships/hyperlink" Target="https://www.jrvdev.com/ROAR/VER1/ShowScenario.asp?ScenarioID=6509" TargetMode="External"/><Relationship Id="rId1826" Type="http://schemas.openxmlformats.org/officeDocument/2006/relationships/hyperlink" Target="https://www.jrvdev.com/ROAR/VER1/ShowScenario.asp?ScenarioID=5648" TargetMode="External"/><Relationship Id="rId4232" Type="http://schemas.openxmlformats.org/officeDocument/2006/relationships/hyperlink" Target="https://www.jrvdev.com/ROAR/VER1/ShowScenario.asp?ScenarioID=4869" TargetMode="External"/><Relationship Id="rId3041" Type="http://schemas.openxmlformats.org/officeDocument/2006/relationships/hyperlink" Target="https://www.jrvdev.com/ROAR/VER1/ShowScenario.asp?ScenarioID=2908" TargetMode="External"/><Relationship Id="rId3998" Type="http://schemas.openxmlformats.org/officeDocument/2006/relationships/hyperlink" Target="https://www.jrvdev.com/ROAR/VER1/ShowScenario.asp?ScenarioID=1863" TargetMode="External"/><Relationship Id="rId6197" Type="http://schemas.openxmlformats.org/officeDocument/2006/relationships/hyperlink" Target="https://www.jrvdev.com/ROAR/VER1/ShowScenario.asp?ScenarioID=5535" TargetMode="External"/><Relationship Id="rId3858" Type="http://schemas.openxmlformats.org/officeDocument/2006/relationships/hyperlink" Target="https://www.jrvdev.com/ROAR/VER1/ShowScenario.asp?ScenarioID=1014" TargetMode="External"/><Relationship Id="rId4909" Type="http://schemas.openxmlformats.org/officeDocument/2006/relationships/hyperlink" Target="https://www.jrvdev.com/ROAR/VER1/ShowScenario.asp?ScenarioID=1401" TargetMode="External"/><Relationship Id="rId6057" Type="http://schemas.openxmlformats.org/officeDocument/2006/relationships/hyperlink" Target="https://www.jrvdev.com/ROAR/VER1/ShowScenario.asp?ScenarioID=2592" TargetMode="External"/><Relationship Id="rId6264" Type="http://schemas.openxmlformats.org/officeDocument/2006/relationships/hyperlink" Target="https://www.jrvdev.com/ROAR/VER1/ShowScenario.asp?ScenarioID=5393" TargetMode="External"/><Relationship Id="rId779" Type="http://schemas.openxmlformats.org/officeDocument/2006/relationships/hyperlink" Target="https://www.jrvdev.com/ROAR/VER1/ShowScenario.asp?ScenarioID=5761" TargetMode="External"/><Relationship Id="rId986" Type="http://schemas.openxmlformats.org/officeDocument/2006/relationships/hyperlink" Target="https://www.jrvdev.com/ROAR/VER1/ShowScenario.asp?ScenarioID=5408" TargetMode="External"/><Relationship Id="rId2667" Type="http://schemas.openxmlformats.org/officeDocument/2006/relationships/hyperlink" Target="https://www.jrvdev.com/ROAR/VER1/ShowScenario.asp?ScenarioID=5541" TargetMode="External"/><Relationship Id="rId3718" Type="http://schemas.openxmlformats.org/officeDocument/2006/relationships/hyperlink" Target="https://www.jrvdev.com/ROAR/VER1/ShowScenario.asp?ScenarioID=1638" TargetMode="External"/><Relationship Id="rId5073" Type="http://schemas.openxmlformats.org/officeDocument/2006/relationships/hyperlink" Target="https://www.jrvdev.com/ROAR/VER1/ShowScenario.asp?ScenarioID=5970" TargetMode="External"/><Relationship Id="rId5280" Type="http://schemas.openxmlformats.org/officeDocument/2006/relationships/hyperlink" Target="https://www.jrvdev.com/ROAR/VER1/ShowScenario.asp?ScenarioID=4833" TargetMode="External"/><Relationship Id="rId6124" Type="http://schemas.openxmlformats.org/officeDocument/2006/relationships/hyperlink" Target="https://www.jrvdev.com/ROAR/VER1/ShowScenario.asp?ScenarioID=5476" TargetMode="External"/><Relationship Id="rId639" Type="http://schemas.openxmlformats.org/officeDocument/2006/relationships/hyperlink" Target="https://www.jrvdev.com/ROAR/VER1/ShowScenario.asp?ScenarioID=2889" TargetMode="External"/><Relationship Id="rId1269" Type="http://schemas.openxmlformats.org/officeDocument/2006/relationships/hyperlink" Target="https://www.jrvdev.com/ROAR/VER1/ShowScenario.asp?ScenarioID=6227" TargetMode="External"/><Relationship Id="rId1476" Type="http://schemas.openxmlformats.org/officeDocument/2006/relationships/hyperlink" Target="https://www.jrvdev.com/ROAR/VER1/ShowScenario.asp?ScenarioID=425" TargetMode="External"/><Relationship Id="rId2874" Type="http://schemas.openxmlformats.org/officeDocument/2006/relationships/hyperlink" Target="https://www.jrvdev.com/ROAR/VER1/ShowScenario.asp?ScenarioID=6285" TargetMode="External"/><Relationship Id="rId3925" Type="http://schemas.openxmlformats.org/officeDocument/2006/relationships/hyperlink" Target="https://www.jrvdev.com/ROAR/VER1/ShowScenario.asp?ScenarioID=6312" TargetMode="External"/><Relationship Id="rId5140" Type="http://schemas.openxmlformats.org/officeDocument/2006/relationships/hyperlink" Target="https://www.jrvdev.com/ROAR/VER1/ShowScenario.asp?ScenarioID=2874" TargetMode="External"/><Relationship Id="rId846" Type="http://schemas.openxmlformats.org/officeDocument/2006/relationships/hyperlink" Target="https://www.jrvdev.com/ROAR/VER1/ShowScenario.asp?ScenarioID=1713" TargetMode="External"/><Relationship Id="rId1129" Type="http://schemas.openxmlformats.org/officeDocument/2006/relationships/hyperlink" Target="https://www.jrvdev.com/ROAR/VER1/ShowScenario.asp?ScenarioID=346" TargetMode="External"/><Relationship Id="rId1683" Type="http://schemas.openxmlformats.org/officeDocument/2006/relationships/hyperlink" Target="https://www.jrvdev.com/ROAR/VER1/ShowScenario.asp?ScenarioID=4547" TargetMode="External"/><Relationship Id="rId1890" Type="http://schemas.openxmlformats.org/officeDocument/2006/relationships/hyperlink" Target="https://www.jrvdev.com/ROAR/VER1/ShowScenario.asp?ScenarioID=2925" TargetMode="External"/><Relationship Id="rId2527" Type="http://schemas.openxmlformats.org/officeDocument/2006/relationships/hyperlink" Target="https://www.jrvdev.com/ROAR/VER1/ShowScenario.asp?ScenarioID=1966" TargetMode="External"/><Relationship Id="rId2734" Type="http://schemas.openxmlformats.org/officeDocument/2006/relationships/hyperlink" Target="https://www.jrvdev.com/ROAR/VER1/ShowScenario.asp?ScenarioID=4636" TargetMode="External"/><Relationship Id="rId2941" Type="http://schemas.openxmlformats.org/officeDocument/2006/relationships/hyperlink" Target="https://www.jrvdev.com/ROAR/VER1/ShowScenario.asp?ScenarioID=6262" TargetMode="External"/><Relationship Id="rId5000" Type="http://schemas.openxmlformats.org/officeDocument/2006/relationships/hyperlink" Target="https://www.jrvdev.com/ROAR/VER1/ShowScenario.asp?ScenarioID=3981" TargetMode="External"/><Relationship Id="rId706" Type="http://schemas.openxmlformats.org/officeDocument/2006/relationships/hyperlink" Target="https://www.jrvdev.com/ROAR/VER1/ShowScenario.asp?ScenarioID=4820" TargetMode="External"/><Relationship Id="rId913" Type="http://schemas.openxmlformats.org/officeDocument/2006/relationships/hyperlink" Target="https://www.jrvdev.com/ROAR/VER1/ShowScenario.asp?ScenarioID=3700" TargetMode="External"/><Relationship Id="rId1336" Type="http://schemas.openxmlformats.org/officeDocument/2006/relationships/hyperlink" Target="https://www.jrvdev.com/ROAR/VER1/ShowScenario.asp?ScenarioID=3974" TargetMode="External"/><Relationship Id="rId1543" Type="http://schemas.openxmlformats.org/officeDocument/2006/relationships/hyperlink" Target="https://www.jrvdev.com/ROAR/VER1/ShowScenario.asp?ScenarioID=2786" TargetMode="External"/><Relationship Id="rId1750" Type="http://schemas.openxmlformats.org/officeDocument/2006/relationships/hyperlink" Target="https://www.jrvdev.com/ROAR/VER1/ShowScenario.asp?ScenarioID=2465" TargetMode="External"/><Relationship Id="rId2801" Type="http://schemas.openxmlformats.org/officeDocument/2006/relationships/hyperlink" Target="https://www.jrvdev.com/ROAR/VER1/ShowScenario.asp?ScenarioID=2116" TargetMode="External"/><Relationship Id="rId4699" Type="http://schemas.openxmlformats.org/officeDocument/2006/relationships/hyperlink" Target="https://www.jrvdev.com/ROAR/VER1/ShowScenario.asp?ScenarioID=4903" TargetMode="External"/><Relationship Id="rId5957" Type="http://schemas.openxmlformats.org/officeDocument/2006/relationships/hyperlink" Target="https://www.jrvdev.com/ROAR/VER1/ShowScenario.asp?ScenarioID=3163" TargetMode="External"/><Relationship Id="rId42" Type="http://schemas.openxmlformats.org/officeDocument/2006/relationships/hyperlink" Target="https://www.jrvdev.com/ROAR/VER1/ShowScenario.asp?ScenarioID=5332" TargetMode="External"/><Relationship Id="rId1403" Type="http://schemas.openxmlformats.org/officeDocument/2006/relationships/hyperlink" Target="https://www.jrvdev.com/ROAR/VER1/ShowScenario.asp?ScenarioID=357" TargetMode="External"/><Relationship Id="rId1610" Type="http://schemas.openxmlformats.org/officeDocument/2006/relationships/hyperlink" Target="https://www.jrvdev.com/ROAR/VER1/ShowScenario.asp?ScenarioID=4048" TargetMode="External"/><Relationship Id="rId4559" Type="http://schemas.openxmlformats.org/officeDocument/2006/relationships/hyperlink" Target="https://www.jrvdev.com/ROAR/VER1/ShowScenario.asp?ScenarioID=2035" TargetMode="External"/><Relationship Id="rId4766" Type="http://schemas.openxmlformats.org/officeDocument/2006/relationships/hyperlink" Target="https://www.jrvdev.com/ROAR/VER1/ShowScenario.asp?ScenarioID=758" TargetMode="External"/><Relationship Id="rId4973" Type="http://schemas.openxmlformats.org/officeDocument/2006/relationships/hyperlink" Target="https://www.jrvdev.com/ROAR/VER1/ShowScenario.asp?ScenarioID=3386" TargetMode="External"/><Relationship Id="rId5817" Type="http://schemas.openxmlformats.org/officeDocument/2006/relationships/hyperlink" Target="https://www.jrvdev.com/ROAR/VER1/ShowScenario.asp?ScenarioID=857" TargetMode="External"/><Relationship Id="rId3368" Type="http://schemas.openxmlformats.org/officeDocument/2006/relationships/hyperlink" Target="https://www.jrvdev.com/ROAR/VER1/ShowScenario.asp?ScenarioID=1199" TargetMode="External"/><Relationship Id="rId3575" Type="http://schemas.openxmlformats.org/officeDocument/2006/relationships/hyperlink" Target="https://www.jrvdev.com/ROAR/VER1/ShowScenario.asp?ScenarioID=6332" TargetMode="External"/><Relationship Id="rId3782" Type="http://schemas.openxmlformats.org/officeDocument/2006/relationships/hyperlink" Target="https://www.jrvdev.com/ROAR/VER1/ShowScenario.asp?ScenarioID=3121" TargetMode="External"/><Relationship Id="rId4419" Type="http://schemas.openxmlformats.org/officeDocument/2006/relationships/hyperlink" Target="https://www.jrvdev.com/ROAR/VER1/ShowScenario.asp?ScenarioID=660" TargetMode="External"/><Relationship Id="rId4626" Type="http://schemas.openxmlformats.org/officeDocument/2006/relationships/hyperlink" Target="https://www.jrvdev.com/ROAR/VER1/ShowScenario.asp?ScenarioID=2086" TargetMode="External"/><Relationship Id="rId4833" Type="http://schemas.openxmlformats.org/officeDocument/2006/relationships/hyperlink" Target="https://www.jrvdev.com/ROAR/VER1/ShowScenario.asp?ScenarioID=1294" TargetMode="External"/><Relationship Id="rId289" Type="http://schemas.openxmlformats.org/officeDocument/2006/relationships/hyperlink" Target="https://www.jrvdev.com/ROAR/VER1/ShowScenario.asp?ScenarioID=84" TargetMode="External"/><Relationship Id="rId496" Type="http://schemas.openxmlformats.org/officeDocument/2006/relationships/hyperlink" Target="https://www.jrvdev.com/ROAR/VER1/ShowScenario.asp?ScenarioID=282" TargetMode="External"/><Relationship Id="rId2177" Type="http://schemas.openxmlformats.org/officeDocument/2006/relationships/hyperlink" Target="https://www.jrvdev.com/ROAR/VER1/ShowScenario.asp?ScenarioID=1924" TargetMode="External"/><Relationship Id="rId2384" Type="http://schemas.openxmlformats.org/officeDocument/2006/relationships/hyperlink" Target="https://www.jrvdev.com/ROAR/VER1/ShowScenario.asp?ScenarioID=3286" TargetMode="External"/><Relationship Id="rId2591" Type="http://schemas.openxmlformats.org/officeDocument/2006/relationships/hyperlink" Target="https://www.jrvdev.com/ROAR/VER1/ShowScenario.asp?ScenarioID=3065" TargetMode="External"/><Relationship Id="rId3228" Type="http://schemas.openxmlformats.org/officeDocument/2006/relationships/hyperlink" Target="https://www.jrvdev.com/ROAR/VER1/ShowScenario.asp?ScenarioID=2569" TargetMode="External"/><Relationship Id="rId3435" Type="http://schemas.openxmlformats.org/officeDocument/2006/relationships/hyperlink" Target="https://www.jrvdev.com/ROAR/VER1/ShowScenario.asp?ScenarioID=5944" TargetMode="External"/><Relationship Id="rId3642" Type="http://schemas.openxmlformats.org/officeDocument/2006/relationships/hyperlink" Target="https://www.jrvdev.com/ROAR/VER1/ShowScenario.asp?ScenarioID=5766" TargetMode="External"/><Relationship Id="rId149" Type="http://schemas.openxmlformats.org/officeDocument/2006/relationships/hyperlink" Target="https://www.jrvdev.com/ROAR/VER1/ShowScenario.asp?ScenarioID=4698" TargetMode="External"/><Relationship Id="rId356" Type="http://schemas.openxmlformats.org/officeDocument/2006/relationships/hyperlink" Target="https://www.jrvdev.com/ROAR/VER1/ShowScenario.asp?ScenarioID=121" TargetMode="External"/><Relationship Id="rId563" Type="http://schemas.openxmlformats.org/officeDocument/2006/relationships/hyperlink" Target="https://www.jrvdev.com/ROAR/VER1/ShowScenario.asp?ScenarioID=160" TargetMode="External"/><Relationship Id="rId770" Type="http://schemas.openxmlformats.org/officeDocument/2006/relationships/hyperlink" Target="https://www.jrvdev.com/ROAR/VER1/ShowScenario.asp?ScenarioID=5752" TargetMode="External"/><Relationship Id="rId1193" Type="http://schemas.openxmlformats.org/officeDocument/2006/relationships/hyperlink" Target="https://www.jrvdev.com/ROAR/VER1/ShowScenario.asp?ScenarioID=4170" TargetMode="External"/><Relationship Id="rId2037" Type="http://schemas.openxmlformats.org/officeDocument/2006/relationships/hyperlink" Target="https://www.jrvdev.com/ROAR/VER1/ShowScenario.asp?ScenarioID=493" TargetMode="External"/><Relationship Id="rId2244" Type="http://schemas.openxmlformats.org/officeDocument/2006/relationships/hyperlink" Target="https://www.jrvdev.com/ROAR/VER1/ShowScenario.asp?ScenarioID=547" TargetMode="External"/><Relationship Id="rId2451" Type="http://schemas.openxmlformats.org/officeDocument/2006/relationships/hyperlink" Target="https://www.jrvdev.com/ROAR/VER1/ShowScenario.asp?ScenarioID=3645" TargetMode="External"/><Relationship Id="rId4900" Type="http://schemas.openxmlformats.org/officeDocument/2006/relationships/hyperlink" Target="https://www.jrvdev.com/ROAR/VER1/ShowScenario.asp?ScenarioID=2579" TargetMode="External"/><Relationship Id="rId216" Type="http://schemas.openxmlformats.org/officeDocument/2006/relationships/hyperlink" Target="https://www.jrvdev.com/ROAR/VER1/ShowScenario.asp?ScenarioID=1252" TargetMode="External"/><Relationship Id="rId423" Type="http://schemas.openxmlformats.org/officeDocument/2006/relationships/hyperlink" Target="https://www.jrvdev.com/ROAR/VER1/ShowScenario.asp?ScenarioID=209" TargetMode="External"/><Relationship Id="rId1053" Type="http://schemas.openxmlformats.org/officeDocument/2006/relationships/hyperlink" Target="https://www.jrvdev.com/ROAR/VER1/ShowScenario.asp?ScenarioID=2294" TargetMode="External"/><Relationship Id="rId1260" Type="http://schemas.openxmlformats.org/officeDocument/2006/relationships/hyperlink" Target="https://www.jrvdev.com/ROAR/VER1/ShowScenario.asp?ScenarioID=6230" TargetMode="External"/><Relationship Id="rId2104" Type="http://schemas.openxmlformats.org/officeDocument/2006/relationships/hyperlink" Target="https://www.jrvdev.com/ROAR/VER1/ShowScenario.asp?ScenarioID=1197" TargetMode="External"/><Relationship Id="rId3502" Type="http://schemas.openxmlformats.org/officeDocument/2006/relationships/hyperlink" Target="https://www.jrvdev.com/ROAR/VER1/ShowScenario.asp?ScenarioID=6027" TargetMode="External"/><Relationship Id="rId630" Type="http://schemas.openxmlformats.org/officeDocument/2006/relationships/hyperlink" Target="https://www.jrvdev.com/ROAR/VER1/ShowScenario.asp?ScenarioID=187" TargetMode="External"/><Relationship Id="rId2311" Type="http://schemas.openxmlformats.org/officeDocument/2006/relationships/hyperlink" Target="https://www.jrvdev.com/ROAR/VER1/ShowScenario.asp?ScenarioID=4749" TargetMode="External"/><Relationship Id="rId4069" Type="http://schemas.openxmlformats.org/officeDocument/2006/relationships/hyperlink" Target="https://www.jrvdev.com/ROAR/VER1/ShowScenario.asp?ScenarioID=2524" TargetMode="External"/><Relationship Id="rId5467" Type="http://schemas.openxmlformats.org/officeDocument/2006/relationships/hyperlink" Target="https://www.jrvdev.com/ROAR/VER1/ShowScenario.asp?ScenarioID=3662" TargetMode="External"/><Relationship Id="rId5674" Type="http://schemas.openxmlformats.org/officeDocument/2006/relationships/hyperlink" Target="https://www.jrvdev.com/ROAR/VER1/ShowScenario.asp?ScenarioID=4205" TargetMode="External"/><Relationship Id="rId5881" Type="http://schemas.openxmlformats.org/officeDocument/2006/relationships/hyperlink" Target="https://www.jrvdev.com/ROAR/VER1/ShowScenario.asp?ScenarioID=2364" TargetMode="External"/><Relationship Id="rId1120" Type="http://schemas.openxmlformats.org/officeDocument/2006/relationships/hyperlink" Target="https://www.jrvdev.com/ROAR/VER1/ShowScenario.asp?ScenarioID=2665" TargetMode="External"/><Relationship Id="rId4276" Type="http://schemas.openxmlformats.org/officeDocument/2006/relationships/hyperlink" Target="https://www.jrvdev.com/ROAR/VER1/ShowScenario.asp?ScenarioID=1235" TargetMode="External"/><Relationship Id="rId4483" Type="http://schemas.openxmlformats.org/officeDocument/2006/relationships/hyperlink" Target="https://www.jrvdev.com/ROAR/VER1/ShowScenario.asp?ScenarioID=730" TargetMode="External"/><Relationship Id="rId4690" Type="http://schemas.openxmlformats.org/officeDocument/2006/relationships/hyperlink" Target="https://www.jrvdev.com/ROAR/VER1/ShowScenario.asp?ScenarioID=1492" TargetMode="External"/><Relationship Id="rId5327" Type="http://schemas.openxmlformats.org/officeDocument/2006/relationships/hyperlink" Target="https://www.jrvdev.com/ROAR/VER1/ShowScenario.asp?ScenarioID=1241" TargetMode="External"/><Relationship Id="rId5534" Type="http://schemas.openxmlformats.org/officeDocument/2006/relationships/hyperlink" Target="https://www.jrvdev.com/ROAR/VER1/ShowScenario.asp?ScenarioID=4921" TargetMode="External"/><Relationship Id="rId5741" Type="http://schemas.openxmlformats.org/officeDocument/2006/relationships/hyperlink" Target="https://www.jrvdev.com/ROAR/VER1/ShowScenario.asp?ScenarioID=6021" TargetMode="External"/><Relationship Id="rId1937" Type="http://schemas.openxmlformats.org/officeDocument/2006/relationships/hyperlink" Target="https://www.jrvdev.com/ROAR/VER1/ShowScenario.asp?ScenarioID=2193" TargetMode="External"/><Relationship Id="rId3085" Type="http://schemas.openxmlformats.org/officeDocument/2006/relationships/hyperlink" Target="https://www.jrvdev.com/ROAR/VER1/ShowScenario.asp?ScenarioID=5865" TargetMode="External"/><Relationship Id="rId3292" Type="http://schemas.openxmlformats.org/officeDocument/2006/relationships/hyperlink" Target="https://www.jrvdev.com/ROAR/VER1/ShowScenario.asp?ScenarioID=4212" TargetMode="External"/><Relationship Id="rId4136" Type="http://schemas.openxmlformats.org/officeDocument/2006/relationships/hyperlink" Target="https://www.jrvdev.com/ROAR/VER1/ShowScenario.asp?ScenarioID=4398" TargetMode="External"/><Relationship Id="rId4343" Type="http://schemas.openxmlformats.org/officeDocument/2006/relationships/hyperlink" Target="https://www.jrvdev.com/ROAR/VER1/ShowScenario.asp?ScenarioID=2686" TargetMode="External"/><Relationship Id="rId4550" Type="http://schemas.openxmlformats.org/officeDocument/2006/relationships/hyperlink" Target="https://www.jrvdev.com/ROAR/VER1/ShowScenario.asp?ScenarioID=2049" TargetMode="External"/><Relationship Id="rId5601" Type="http://schemas.openxmlformats.org/officeDocument/2006/relationships/hyperlink" Target="https://www.jrvdev.com/ROAR/VER1/ShowScenario.asp?ScenarioID=5267" TargetMode="External"/><Relationship Id="rId3152" Type="http://schemas.openxmlformats.org/officeDocument/2006/relationships/hyperlink" Target="https://www.jrvdev.com/ROAR/VER1/ShowScenario.asp?ScenarioID=3348" TargetMode="External"/><Relationship Id="rId4203" Type="http://schemas.openxmlformats.org/officeDocument/2006/relationships/hyperlink" Target="https://www.jrvdev.com/ROAR/VER1/ShowScenario.asp?ScenarioID=1301" TargetMode="External"/><Relationship Id="rId4410" Type="http://schemas.openxmlformats.org/officeDocument/2006/relationships/hyperlink" Target="https://www.jrvdev.com/ROAR/VER1/ShowScenario.asp?ScenarioID=650" TargetMode="External"/><Relationship Id="rId280" Type="http://schemas.openxmlformats.org/officeDocument/2006/relationships/hyperlink" Target="https://www.jrvdev.com/ROAR/VER1/ShowScenario.asp?ScenarioID=5840" TargetMode="External"/><Relationship Id="rId3012" Type="http://schemas.openxmlformats.org/officeDocument/2006/relationships/hyperlink" Target="https://www.jrvdev.com/ROAR/VER1/ShowScenario.asp?ScenarioID=2138" TargetMode="External"/><Relationship Id="rId6168" Type="http://schemas.openxmlformats.org/officeDocument/2006/relationships/hyperlink" Target="https://www.jrvdev.com/ROAR/VER1/ShowScenario.asp?ScenarioID=1980" TargetMode="External"/><Relationship Id="rId140" Type="http://schemas.openxmlformats.org/officeDocument/2006/relationships/hyperlink" Target="https://www.jrvdev.com/ROAR/VER1/ShowScenario.asp?ScenarioID=4719" TargetMode="External"/><Relationship Id="rId3969" Type="http://schemas.openxmlformats.org/officeDocument/2006/relationships/hyperlink" Target="https://www.jrvdev.com/ROAR/VER1/ShowScenario.asp?ScenarioID=1227" TargetMode="External"/><Relationship Id="rId5184" Type="http://schemas.openxmlformats.org/officeDocument/2006/relationships/hyperlink" Target="https://www.jrvdev.com/ROAR/VER1/ShowScenario.asp?ScenarioID=5285" TargetMode="External"/><Relationship Id="rId5391" Type="http://schemas.openxmlformats.org/officeDocument/2006/relationships/hyperlink" Target="https://www.jrvdev.com/ROAR/VER1/ShowScenario.asp?ScenarioID=2030" TargetMode="External"/><Relationship Id="rId6028" Type="http://schemas.openxmlformats.org/officeDocument/2006/relationships/hyperlink" Target="https://www.jrvdev.com/ROAR/VER1/ShowScenario.asp?ScenarioID=3426" TargetMode="External"/><Relationship Id="rId6235" Type="http://schemas.openxmlformats.org/officeDocument/2006/relationships/hyperlink" Target="https://www.jrvdev.com/ROAR/VER1/ShowScenario.asp?ScenarioID=2950" TargetMode="External"/><Relationship Id="rId6" Type="http://schemas.openxmlformats.org/officeDocument/2006/relationships/hyperlink" Target="https://www.jrvdev.com/ROAR/VER1/ShowScenario.asp?ScenarioID=6" TargetMode="External"/><Relationship Id="rId2778" Type="http://schemas.openxmlformats.org/officeDocument/2006/relationships/hyperlink" Target="https://www.jrvdev.com/ROAR/VER1/ShowScenario.asp?ScenarioID=1664" TargetMode="External"/><Relationship Id="rId2985" Type="http://schemas.openxmlformats.org/officeDocument/2006/relationships/hyperlink" Target="https://www.jrvdev.com/ROAR/VER1/ShowScenario.asp?ScenarioID=1844" TargetMode="External"/><Relationship Id="rId3829" Type="http://schemas.openxmlformats.org/officeDocument/2006/relationships/hyperlink" Target="https://www.jrvdev.com/ROAR/VER1/ShowScenario.asp?ScenarioID=4229" TargetMode="External"/><Relationship Id="rId5044" Type="http://schemas.openxmlformats.org/officeDocument/2006/relationships/hyperlink" Target="https://www.jrvdev.com/ROAR/VER1/ShowScenario.asp?ScenarioID=5372" TargetMode="External"/><Relationship Id="rId957" Type="http://schemas.openxmlformats.org/officeDocument/2006/relationships/hyperlink" Target="https://www.jrvdev.com/ROAR/VER1/ShowScenario.asp?ScenarioID=4534" TargetMode="External"/><Relationship Id="rId1587" Type="http://schemas.openxmlformats.org/officeDocument/2006/relationships/hyperlink" Target="https://www.jrvdev.com/ROAR/VER1/ShowScenario.asp?ScenarioID=2440" TargetMode="External"/><Relationship Id="rId1794" Type="http://schemas.openxmlformats.org/officeDocument/2006/relationships/hyperlink" Target="https://www.jrvdev.com/ROAR/VER1/ShowScenario.asp?ScenarioID=3751" TargetMode="External"/><Relationship Id="rId2638" Type="http://schemas.openxmlformats.org/officeDocument/2006/relationships/hyperlink" Target="https://www.jrvdev.com/ROAR/VER1/ShowScenario.asp?ScenarioID=4655" TargetMode="External"/><Relationship Id="rId2845" Type="http://schemas.openxmlformats.org/officeDocument/2006/relationships/hyperlink" Target="https://www.jrvdev.com/ROAR/VER1/ShowScenario.asp?ScenarioID=5027" TargetMode="External"/><Relationship Id="rId5251" Type="http://schemas.openxmlformats.org/officeDocument/2006/relationships/hyperlink" Target="https://www.jrvdev.com/ROAR/VER1/ShowScenario.asp?ScenarioID=1266" TargetMode="External"/><Relationship Id="rId86" Type="http://schemas.openxmlformats.org/officeDocument/2006/relationships/hyperlink" Target="https://www.jrvdev.com/ROAR/VER1/ShowScenario.asp?ScenarioID=31" TargetMode="External"/><Relationship Id="rId817" Type="http://schemas.openxmlformats.org/officeDocument/2006/relationships/hyperlink" Target="https://www.jrvdev.com/ROAR/VER1/ShowScenario.asp?ScenarioID=1418" TargetMode="External"/><Relationship Id="rId1447" Type="http://schemas.openxmlformats.org/officeDocument/2006/relationships/hyperlink" Target="https://www.jrvdev.com/ROAR/VER1/ShowScenario.asp?ScenarioID=399" TargetMode="External"/><Relationship Id="rId1654" Type="http://schemas.openxmlformats.org/officeDocument/2006/relationships/hyperlink" Target="https://www.jrvdev.com/ROAR/VER1/ShowScenario.asp?ScenarioID=5662" TargetMode="External"/><Relationship Id="rId1861" Type="http://schemas.openxmlformats.org/officeDocument/2006/relationships/hyperlink" Target="https://www.jrvdev.com/ROAR/VER1/ShowScenario.asp?ScenarioID=4074" TargetMode="External"/><Relationship Id="rId2705" Type="http://schemas.openxmlformats.org/officeDocument/2006/relationships/hyperlink" Target="https://www.jrvdev.com/ROAR/VER1/ShowScenario.asp?ScenarioID=4437" TargetMode="External"/><Relationship Id="rId2912" Type="http://schemas.openxmlformats.org/officeDocument/2006/relationships/hyperlink" Target="https://www.jrvdev.com/ROAR/VER1/ShowScenario.asp?ScenarioID=2183" TargetMode="External"/><Relationship Id="rId4060" Type="http://schemas.openxmlformats.org/officeDocument/2006/relationships/hyperlink" Target="https://www.jrvdev.com/ROAR/VER1/ShowScenario.asp?ScenarioID=3588" TargetMode="External"/><Relationship Id="rId5111" Type="http://schemas.openxmlformats.org/officeDocument/2006/relationships/hyperlink" Target="https://www.jrvdev.com/ROAR/VER1/ShowScenario.asp?ScenarioID=2415" TargetMode="External"/><Relationship Id="rId1307" Type="http://schemas.openxmlformats.org/officeDocument/2006/relationships/hyperlink" Target="https://www.jrvdev.com/ROAR/VER1/ShowScenario.asp?ScenarioID=3945" TargetMode="External"/><Relationship Id="rId1514" Type="http://schemas.openxmlformats.org/officeDocument/2006/relationships/hyperlink" Target="https://www.jrvdev.com/ROAR/VER1/ShowScenario.asp?ScenarioID=6244" TargetMode="External"/><Relationship Id="rId1721" Type="http://schemas.openxmlformats.org/officeDocument/2006/relationships/hyperlink" Target="https://www.jrvdev.com/ROAR/VER1/ShowScenario.asp?ScenarioID=6518" TargetMode="External"/><Relationship Id="rId4877" Type="http://schemas.openxmlformats.org/officeDocument/2006/relationships/hyperlink" Target="https://www.jrvdev.com/ROAR/VER1/ShowScenario.asp?ScenarioID=5191" TargetMode="External"/><Relationship Id="rId5928" Type="http://schemas.openxmlformats.org/officeDocument/2006/relationships/hyperlink" Target="https://www.jrvdev.com/ROAR/VER1/ShowScenario.asp?ScenarioID=951" TargetMode="External"/><Relationship Id="rId13" Type="http://schemas.openxmlformats.org/officeDocument/2006/relationships/hyperlink" Target="https://www.jrvdev.com/ROAR/VER1/ShowScenario.asp?ScenarioID=3014" TargetMode="External"/><Relationship Id="rId3479" Type="http://schemas.openxmlformats.org/officeDocument/2006/relationships/hyperlink" Target="https://www.jrvdev.com/ROAR/VER1/ShowScenario.asp?ScenarioID=3406" TargetMode="External"/><Relationship Id="rId3686" Type="http://schemas.openxmlformats.org/officeDocument/2006/relationships/hyperlink" Target="https://www.jrvdev.com/ROAR/VER1/ShowScenario.asp?ScenarioID=2097" TargetMode="External"/><Relationship Id="rId6092" Type="http://schemas.openxmlformats.org/officeDocument/2006/relationships/hyperlink" Target="https://www.jrvdev.com/ROAR/VER1/ShowScenario.asp?ScenarioID=5485" TargetMode="External"/><Relationship Id="rId2288" Type="http://schemas.openxmlformats.org/officeDocument/2006/relationships/hyperlink" Target="https://www.jrvdev.com/ROAR/VER1/ShowScenario.asp?ScenarioID=4286" TargetMode="External"/><Relationship Id="rId2495" Type="http://schemas.openxmlformats.org/officeDocument/2006/relationships/hyperlink" Target="https://www.jrvdev.com/ROAR/VER1/ShowScenario.asp?ScenarioID=4670" TargetMode="External"/><Relationship Id="rId3339" Type="http://schemas.openxmlformats.org/officeDocument/2006/relationships/hyperlink" Target="https://www.jrvdev.com/ROAR/VER1/ShowScenario.asp?ScenarioID=6058" TargetMode="External"/><Relationship Id="rId3893" Type="http://schemas.openxmlformats.org/officeDocument/2006/relationships/hyperlink" Target="https://www.jrvdev.com/ROAR/VER1/ShowScenario.asp?ScenarioID=583" TargetMode="External"/><Relationship Id="rId4737" Type="http://schemas.openxmlformats.org/officeDocument/2006/relationships/hyperlink" Target="https://www.jrvdev.com/ROAR/VER1/ShowScenario.asp?ScenarioID=3891" TargetMode="External"/><Relationship Id="rId4944" Type="http://schemas.openxmlformats.org/officeDocument/2006/relationships/hyperlink" Target="https://www.jrvdev.com/ROAR/VER1/ShowScenario.asp?ScenarioID=6582" TargetMode="External"/><Relationship Id="rId467" Type="http://schemas.openxmlformats.org/officeDocument/2006/relationships/hyperlink" Target="https://www.jrvdev.com/ROAR/VER1/ShowScenario.asp?ScenarioID=253" TargetMode="External"/><Relationship Id="rId1097" Type="http://schemas.openxmlformats.org/officeDocument/2006/relationships/hyperlink" Target="https://www.jrvdev.com/ROAR/VER1/ShowScenario.asp?ScenarioID=6157" TargetMode="External"/><Relationship Id="rId2148" Type="http://schemas.openxmlformats.org/officeDocument/2006/relationships/hyperlink" Target="https://www.jrvdev.com/ROAR/VER1/ShowScenario.asp?ScenarioID=1581" TargetMode="External"/><Relationship Id="rId3546" Type="http://schemas.openxmlformats.org/officeDocument/2006/relationships/hyperlink" Target="https://www.jrvdev.com/ROAR/VER1/ShowScenario.asp?ScenarioID=6090" TargetMode="External"/><Relationship Id="rId3753" Type="http://schemas.openxmlformats.org/officeDocument/2006/relationships/hyperlink" Target="https://www.jrvdev.com/ROAR/VER1/ShowScenario.asp?ScenarioID=4471" TargetMode="External"/><Relationship Id="rId3960" Type="http://schemas.openxmlformats.org/officeDocument/2006/relationships/hyperlink" Target="https://www.jrvdev.com/ROAR/VER1/ShowScenario.asp?ScenarioID=598" TargetMode="External"/><Relationship Id="rId4804" Type="http://schemas.openxmlformats.org/officeDocument/2006/relationships/hyperlink" Target="https://www.jrvdev.com/ROAR/VER1/ShowScenario.asp?ScenarioID=5156" TargetMode="External"/><Relationship Id="rId674" Type="http://schemas.openxmlformats.org/officeDocument/2006/relationships/hyperlink" Target="https://www.jrvdev.com/ROAR/VER1/ShowScenario.asp?ScenarioID=1125" TargetMode="External"/><Relationship Id="rId881" Type="http://schemas.openxmlformats.org/officeDocument/2006/relationships/hyperlink" Target="https://www.jrvdev.com/ROAR/VER1/ShowScenario.asp?ScenarioID=2263" TargetMode="External"/><Relationship Id="rId2355" Type="http://schemas.openxmlformats.org/officeDocument/2006/relationships/hyperlink" Target="https://www.jrvdev.com/ROAR/VER1/ShowScenario.asp?ScenarioID=4987" TargetMode="External"/><Relationship Id="rId2562" Type="http://schemas.openxmlformats.org/officeDocument/2006/relationships/hyperlink" Target="https://www.jrvdev.com/ROAR/VER1/ShowScenario.asp?ScenarioID=2053" TargetMode="External"/><Relationship Id="rId3406" Type="http://schemas.openxmlformats.org/officeDocument/2006/relationships/hyperlink" Target="https://www.jrvdev.com/ROAR/VER1/ShowScenario.asp?ScenarioID=565" TargetMode="External"/><Relationship Id="rId3613" Type="http://schemas.openxmlformats.org/officeDocument/2006/relationships/hyperlink" Target="https://www.jrvdev.com/ROAR/VER1/ShowScenario.asp?ScenarioID=1772" TargetMode="External"/><Relationship Id="rId3820" Type="http://schemas.openxmlformats.org/officeDocument/2006/relationships/hyperlink" Target="https://www.jrvdev.com/ROAR/VER1/ShowScenario.asp?ScenarioID=6331" TargetMode="External"/><Relationship Id="rId327" Type="http://schemas.openxmlformats.org/officeDocument/2006/relationships/hyperlink" Target="https://www.jrvdev.com/ROAR/VER1/ShowScenario.asp?ScenarioID=5936" TargetMode="External"/><Relationship Id="rId534" Type="http://schemas.openxmlformats.org/officeDocument/2006/relationships/hyperlink" Target="https://www.jrvdev.com/ROAR/VER1/ShowScenario.asp?ScenarioID=998" TargetMode="External"/><Relationship Id="rId741" Type="http://schemas.openxmlformats.org/officeDocument/2006/relationships/hyperlink" Target="https://www.jrvdev.com/ROAR/VER1/ShowScenario.asp?ScenarioID=321" TargetMode="External"/><Relationship Id="rId1164" Type="http://schemas.openxmlformats.org/officeDocument/2006/relationships/hyperlink" Target="https://www.jrvdev.com/ROAR/VER1/ShowScenario.asp?ScenarioID=3257" TargetMode="External"/><Relationship Id="rId1371" Type="http://schemas.openxmlformats.org/officeDocument/2006/relationships/hyperlink" Target="https://www.jrvdev.com/ROAR/VER1/ShowScenario.asp?ScenarioID=6198" TargetMode="External"/><Relationship Id="rId2008" Type="http://schemas.openxmlformats.org/officeDocument/2006/relationships/hyperlink" Target="https://www.jrvdev.com/ROAR/VER1/ShowScenario.asp?ScenarioID=5918" TargetMode="External"/><Relationship Id="rId2215" Type="http://schemas.openxmlformats.org/officeDocument/2006/relationships/hyperlink" Target="https://www.jrvdev.com/ROAR/VER1/ShowScenario.asp?ScenarioID=1739" TargetMode="External"/><Relationship Id="rId2422" Type="http://schemas.openxmlformats.org/officeDocument/2006/relationships/hyperlink" Target="https://www.jrvdev.com/ROAR/VER1/ShowScenario.asp?ScenarioID=3091" TargetMode="External"/><Relationship Id="rId5578" Type="http://schemas.openxmlformats.org/officeDocument/2006/relationships/hyperlink" Target="https://www.jrvdev.com/ROAR/VER1/ShowScenario.asp?ScenarioID=1322" TargetMode="External"/><Relationship Id="rId5785" Type="http://schemas.openxmlformats.org/officeDocument/2006/relationships/hyperlink" Target="https://www.jrvdev.com/ROAR/VER1/ShowScenario.asp?ScenarioID=3633" TargetMode="External"/><Relationship Id="rId5992" Type="http://schemas.openxmlformats.org/officeDocument/2006/relationships/hyperlink" Target="https://www.jrvdev.com/ROAR/VER1/ShowScenario.asp?ScenarioID=1693" TargetMode="External"/><Relationship Id="rId601" Type="http://schemas.openxmlformats.org/officeDocument/2006/relationships/hyperlink" Target="https://www.jrvdev.com/ROAR/VER1/ShowScenario.asp?ScenarioID=126" TargetMode="External"/><Relationship Id="rId1024" Type="http://schemas.openxmlformats.org/officeDocument/2006/relationships/hyperlink" Target="https://www.jrvdev.com/ROAR/VER1/ShowScenario.asp?ScenarioID=4778" TargetMode="External"/><Relationship Id="rId1231" Type="http://schemas.openxmlformats.org/officeDocument/2006/relationships/hyperlink" Target="https://www.jrvdev.com/ROAR/VER1/ShowScenario.asp?ScenarioID=5088" TargetMode="External"/><Relationship Id="rId4387" Type="http://schemas.openxmlformats.org/officeDocument/2006/relationships/hyperlink" Target="https://www.jrvdev.com/ROAR/VER1/ShowScenario.asp?ScenarioID=627" TargetMode="External"/><Relationship Id="rId4594" Type="http://schemas.openxmlformats.org/officeDocument/2006/relationships/hyperlink" Target="https://www.jrvdev.com/ROAR/VER1/ShowScenario.asp?ScenarioID=6467" TargetMode="External"/><Relationship Id="rId5438" Type="http://schemas.openxmlformats.org/officeDocument/2006/relationships/hyperlink" Target="https://www.jrvdev.com/ROAR/VER1/ShowScenario.asp?ScenarioID=2804" TargetMode="External"/><Relationship Id="rId5645" Type="http://schemas.openxmlformats.org/officeDocument/2006/relationships/hyperlink" Target="https://www.jrvdev.com/ROAR/VER1/ShowScenario.asp?ScenarioID=3521" TargetMode="External"/><Relationship Id="rId5852" Type="http://schemas.openxmlformats.org/officeDocument/2006/relationships/hyperlink" Target="https://www.jrvdev.com/ROAR/VER1/ShowScenario.asp?ScenarioID=892" TargetMode="External"/><Relationship Id="rId3196" Type="http://schemas.openxmlformats.org/officeDocument/2006/relationships/hyperlink" Target="https://www.jrvdev.com/ROAR/VER1/ShowScenario.asp?ScenarioID=4909" TargetMode="External"/><Relationship Id="rId4247" Type="http://schemas.openxmlformats.org/officeDocument/2006/relationships/hyperlink" Target="https://www.jrvdev.com/ROAR/VER1/ShowScenario.asp?ScenarioID=4886" TargetMode="External"/><Relationship Id="rId4454" Type="http://schemas.openxmlformats.org/officeDocument/2006/relationships/hyperlink" Target="https://www.jrvdev.com/ROAR/VER1/ShowScenario.asp?ScenarioID=695" TargetMode="External"/><Relationship Id="rId4661" Type="http://schemas.openxmlformats.org/officeDocument/2006/relationships/hyperlink" Target="https://www.jrvdev.com/ROAR/VER1/ShowScenario.asp?ScenarioID=2587" TargetMode="External"/><Relationship Id="rId5505" Type="http://schemas.openxmlformats.org/officeDocument/2006/relationships/hyperlink" Target="https://www.jrvdev.com/ROAR/VER1/ShowScenario.asp?ScenarioID=4493" TargetMode="External"/><Relationship Id="rId3056" Type="http://schemas.openxmlformats.org/officeDocument/2006/relationships/hyperlink" Target="https://www.jrvdev.com/ROAR/VER1/ShowScenario.asp?ScenarioID=3774" TargetMode="External"/><Relationship Id="rId3263" Type="http://schemas.openxmlformats.org/officeDocument/2006/relationships/hyperlink" Target="https://www.jrvdev.com/ROAR/VER1/ShowScenario.asp?ScenarioID=3599" TargetMode="External"/><Relationship Id="rId3470" Type="http://schemas.openxmlformats.org/officeDocument/2006/relationships/hyperlink" Target="https://www.jrvdev.com/ROAR/VER1/ShowScenario.asp?ScenarioID=6322" TargetMode="External"/><Relationship Id="rId4107" Type="http://schemas.openxmlformats.org/officeDocument/2006/relationships/hyperlink" Target="https://www.jrvdev.com/ROAR/VER1/ShowScenario.asp?ScenarioID=3481" TargetMode="External"/><Relationship Id="rId4314" Type="http://schemas.openxmlformats.org/officeDocument/2006/relationships/hyperlink" Target="https://www.jrvdev.com/ROAR/VER1/ShowScenario.asp?ScenarioID=5606" TargetMode="External"/><Relationship Id="rId5712" Type="http://schemas.openxmlformats.org/officeDocument/2006/relationships/hyperlink" Target="https://www.jrvdev.com/ROAR/VER1/ShowScenario.asp?ScenarioID=5762" TargetMode="External"/><Relationship Id="rId184" Type="http://schemas.openxmlformats.org/officeDocument/2006/relationships/hyperlink" Target="https://www.jrvdev.com/ROAR/VER1/ShowScenario.asp?ScenarioID=6402" TargetMode="External"/><Relationship Id="rId391" Type="http://schemas.openxmlformats.org/officeDocument/2006/relationships/hyperlink" Target="https://www.jrvdev.com/ROAR/VER1/ShowScenario.asp?ScenarioID=2497" TargetMode="External"/><Relationship Id="rId1908" Type="http://schemas.openxmlformats.org/officeDocument/2006/relationships/hyperlink" Target="https://www.jrvdev.com/ROAR/VER1/ShowScenario.asp?ScenarioID=1735" TargetMode="External"/><Relationship Id="rId2072" Type="http://schemas.openxmlformats.org/officeDocument/2006/relationships/hyperlink" Target="https://www.jrvdev.com/ROAR/VER1/ShowScenario.asp?ScenarioID=528" TargetMode="External"/><Relationship Id="rId3123" Type="http://schemas.openxmlformats.org/officeDocument/2006/relationships/hyperlink" Target="https://www.jrvdev.com/ROAR/VER1/ShowScenario.asp?ScenarioID=4747" TargetMode="External"/><Relationship Id="rId4521" Type="http://schemas.openxmlformats.org/officeDocument/2006/relationships/hyperlink" Target="https://www.jrvdev.com/ROAR/VER1/ShowScenario.asp?ScenarioID=1672" TargetMode="External"/><Relationship Id="rId6279" Type="http://schemas.openxmlformats.org/officeDocument/2006/relationships/hyperlink" Target="https://www.jrvdev.com/ROAR/VER1/ShowScenario.asp?ScenarioID=6596" TargetMode="External"/><Relationship Id="rId251" Type="http://schemas.openxmlformats.org/officeDocument/2006/relationships/hyperlink" Target="https://www.jrvdev.com/ROAR/VER1/ShowScenario.asp?ScenarioID=2677" TargetMode="External"/><Relationship Id="rId3330" Type="http://schemas.openxmlformats.org/officeDocument/2006/relationships/hyperlink" Target="https://www.jrvdev.com/ROAR/VER1/ShowScenario.asp?ScenarioID=6047" TargetMode="External"/><Relationship Id="rId5088" Type="http://schemas.openxmlformats.org/officeDocument/2006/relationships/hyperlink" Target="https://www.jrvdev.com/ROAR/VER1/ShowScenario.asp?ScenarioID=6213" TargetMode="External"/><Relationship Id="rId6139" Type="http://schemas.openxmlformats.org/officeDocument/2006/relationships/hyperlink" Target="https://www.jrvdev.com/ROAR/VER1/ShowScenario.asp?ScenarioID=1830" TargetMode="External"/><Relationship Id="rId2889" Type="http://schemas.openxmlformats.org/officeDocument/2006/relationships/hyperlink" Target="https://www.jrvdev.com/ROAR/VER1/ShowScenario.asp?ScenarioID=6279" TargetMode="External"/><Relationship Id="rId5295" Type="http://schemas.openxmlformats.org/officeDocument/2006/relationships/hyperlink" Target="https://www.jrvdev.com/ROAR/VER1/ShowScenario.asp?ScenarioID=2554" TargetMode="External"/><Relationship Id="rId111" Type="http://schemas.openxmlformats.org/officeDocument/2006/relationships/hyperlink" Target="https://www.jrvdev.com/ROAR/VER1/ShowScenario.asp?ScenarioID=56" TargetMode="External"/><Relationship Id="rId1698" Type="http://schemas.openxmlformats.org/officeDocument/2006/relationships/hyperlink" Target="https://www.jrvdev.com/ROAR/VER1/ShowScenario.asp?ScenarioID=6559" TargetMode="External"/><Relationship Id="rId2749" Type="http://schemas.openxmlformats.org/officeDocument/2006/relationships/hyperlink" Target="https://www.jrvdev.com/ROAR/VER1/ShowScenario.asp?ScenarioID=4412" TargetMode="External"/><Relationship Id="rId2956" Type="http://schemas.openxmlformats.org/officeDocument/2006/relationships/hyperlink" Target="https://www.jrvdev.com/ROAR/VER1/ShowScenario.asp?ScenarioID=5639" TargetMode="External"/><Relationship Id="rId5155" Type="http://schemas.openxmlformats.org/officeDocument/2006/relationships/hyperlink" Target="https://www.jrvdev.com/ROAR/VER1/ShowScenario.asp?ScenarioID=4761" TargetMode="External"/><Relationship Id="rId5362" Type="http://schemas.openxmlformats.org/officeDocument/2006/relationships/hyperlink" Target="https://www.jrvdev.com/ROAR/VER1/ShowScenario.asp?ScenarioID=1462" TargetMode="External"/><Relationship Id="rId6206" Type="http://schemas.openxmlformats.org/officeDocument/2006/relationships/hyperlink" Target="https://www.jrvdev.com/ROAR/VER1/ShowScenario.asp?ScenarioID=978" TargetMode="External"/><Relationship Id="rId928" Type="http://schemas.openxmlformats.org/officeDocument/2006/relationships/hyperlink" Target="https://www.jrvdev.com/ROAR/VER1/ShowScenario.asp?ScenarioID=4147" TargetMode="External"/><Relationship Id="rId1558" Type="http://schemas.openxmlformats.org/officeDocument/2006/relationships/hyperlink" Target="https://www.jrvdev.com/ROAR/VER1/ShowScenario.asp?ScenarioID=2628" TargetMode="External"/><Relationship Id="rId1765" Type="http://schemas.openxmlformats.org/officeDocument/2006/relationships/hyperlink" Target="https://www.jrvdev.com/ROAR/VER1/ShowScenario.asp?ScenarioID=3719" TargetMode="External"/><Relationship Id="rId2609" Type="http://schemas.openxmlformats.org/officeDocument/2006/relationships/hyperlink" Target="https://www.jrvdev.com/ROAR/VER1/ShowScenario.asp?ScenarioID=3827" TargetMode="External"/><Relationship Id="rId4171" Type="http://schemas.openxmlformats.org/officeDocument/2006/relationships/hyperlink" Target="https://www.jrvdev.com/ROAR/VER1/ShowScenario.asp?ScenarioID=5986" TargetMode="External"/><Relationship Id="rId5015" Type="http://schemas.openxmlformats.org/officeDocument/2006/relationships/hyperlink" Target="https://www.jrvdev.com/ROAR/VER1/ShowScenario.asp?ScenarioID=4693" TargetMode="External"/><Relationship Id="rId5222" Type="http://schemas.openxmlformats.org/officeDocument/2006/relationships/hyperlink" Target="https://www.jrvdev.com/ROAR/VER1/ShowScenario.asp?ScenarioID=791" TargetMode="External"/><Relationship Id="rId57" Type="http://schemas.openxmlformats.org/officeDocument/2006/relationships/hyperlink" Target="https://www.jrvdev.com/ROAR/VER1/ShowScenario.asp?ScenarioID=5349" TargetMode="External"/><Relationship Id="rId1418" Type="http://schemas.openxmlformats.org/officeDocument/2006/relationships/hyperlink" Target="https://www.jrvdev.com/ROAR/VER1/ShowScenario.asp?ScenarioID=372" TargetMode="External"/><Relationship Id="rId1972" Type="http://schemas.openxmlformats.org/officeDocument/2006/relationships/hyperlink" Target="https://www.jrvdev.com/ROAR/VER1/ShowScenario.asp?ScenarioID=4853" TargetMode="External"/><Relationship Id="rId2816" Type="http://schemas.openxmlformats.org/officeDocument/2006/relationships/hyperlink" Target="https://www.jrvdev.com/ROAR/VER1/ShowScenario.asp?ScenarioID=2249" TargetMode="External"/><Relationship Id="rId4031" Type="http://schemas.openxmlformats.org/officeDocument/2006/relationships/hyperlink" Target="https://www.jrvdev.com/ROAR/VER1/ShowScenario.asp?ScenarioID=2310" TargetMode="External"/><Relationship Id="rId1625" Type="http://schemas.openxmlformats.org/officeDocument/2006/relationships/hyperlink" Target="https://www.jrvdev.com/ROAR/VER1/ShowScenario.asp?ScenarioID=3075" TargetMode="External"/><Relationship Id="rId1832" Type="http://schemas.openxmlformats.org/officeDocument/2006/relationships/hyperlink" Target="https://www.jrvdev.com/ROAR/VER1/ShowScenario.asp?ScenarioID=5654" TargetMode="External"/><Relationship Id="rId4988" Type="http://schemas.openxmlformats.org/officeDocument/2006/relationships/hyperlink" Target="https://www.jrvdev.com/ROAR/VER1/ShowScenario.asp?ScenarioID=3677" TargetMode="External"/><Relationship Id="rId3797" Type="http://schemas.openxmlformats.org/officeDocument/2006/relationships/hyperlink" Target="https://www.jrvdev.com/ROAR/VER1/ShowScenario.asp?ScenarioID=5425" TargetMode="External"/><Relationship Id="rId4848" Type="http://schemas.openxmlformats.org/officeDocument/2006/relationships/hyperlink" Target="https://www.jrvdev.com/ROAR/VER1/ShowScenario.asp?ScenarioID=5162" TargetMode="External"/><Relationship Id="rId6063" Type="http://schemas.openxmlformats.org/officeDocument/2006/relationships/hyperlink" Target="https://www.jrvdev.com/ROAR/VER1/ShowScenario.asp?ScenarioID=3694" TargetMode="External"/><Relationship Id="rId2399" Type="http://schemas.openxmlformats.org/officeDocument/2006/relationships/hyperlink" Target="https://www.jrvdev.com/ROAR/VER1/ShowScenario.asp?ScenarioID=2821" TargetMode="External"/><Relationship Id="rId3657" Type="http://schemas.openxmlformats.org/officeDocument/2006/relationships/hyperlink" Target="https://www.jrvdev.com/ROAR/VER1/ShowScenario.asp?ScenarioID=1337" TargetMode="External"/><Relationship Id="rId3864" Type="http://schemas.openxmlformats.org/officeDocument/2006/relationships/hyperlink" Target="https://www.jrvdev.com/ROAR/VER1/ShowScenario.asp?ScenarioID=1020" TargetMode="External"/><Relationship Id="rId4708" Type="http://schemas.openxmlformats.org/officeDocument/2006/relationships/hyperlink" Target="https://www.jrvdev.com/ROAR/VER1/ShowScenario.asp?ScenarioID=5436" TargetMode="External"/><Relationship Id="rId4915" Type="http://schemas.openxmlformats.org/officeDocument/2006/relationships/hyperlink" Target="https://www.jrvdev.com/ROAR/VER1/ShowScenario.asp?ScenarioID=1407" TargetMode="External"/><Relationship Id="rId6270" Type="http://schemas.openxmlformats.org/officeDocument/2006/relationships/hyperlink" Target="https://www.jrvdev.com/ROAR/VER1/ShowScenario.asp?ScenarioID=5642" TargetMode="External"/><Relationship Id="rId578" Type="http://schemas.openxmlformats.org/officeDocument/2006/relationships/hyperlink" Target="https://www.jrvdev.com/ROAR/VER1/ShowScenario.asp?ScenarioID=2398" TargetMode="External"/><Relationship Id="rId785" Type="http://schemas.openxmlformats.org/officeDocument/2006/relationships/hyperlink" Target="https://www.jrvdev.com/ROAR/VER1/ShowScenario.asp?ScenarioID=5741" TargetMode="External"/><Relationship Id="rId992" Type="http://schemas.openxmlformats.org/officeDocument/2006/relationships/hyperlink" Target="https://www.jrvdev.com/ROAR/VER1/ShowScenario.asp?ScenarioID=1731" TargetMode="External"/><Relationship Id="rId2259" Type="http://schemas.openxmlformats.org/officeDocument/2006/relationships/hyperlink" Target="https://www.jrvdev.com/ROAR/VER1/ShowScenario.asp?ScenarioID=5063" TargetMode="External"/><Relationship Id="rId2466" Type="http://schemas.openxmlformats.org/officeDocument/2006/relationships/hyperlink" Target="https://www.jrvdev.com/ROAR/VER1/ShowScenario.asp?ScenarioID=4005" TargetMode="External"/><Relationship Id="rId2673" Type="http://schemas.openxmlformats.org/officeDocument/2006/relationships/hyperlink" Target="https://www.jrvdev.com/ROAR/VER1/ShowScenario.asp?ScenarioID=5722" TargetMode="External"/><Relationship Id="rId2880" Type="http://schemas.openxmlformats.org/officeDocument/2006/relationships/hyperlink" Target="https://www.jrvdev.com/ROAR/VER1/ShowScenario.asp?ScenarioID=6291" TargetMode="External"/><Relationship Id="rId3517" Type="http://schemas.openxmlformats.org/officeDocument/2006/relationships/hyperlink" Target="https://www.jrvdev.com/ROAR/VER1/ShowScenario.asp?ScenarioID=6061" TargetMode="External"/><Relationship Id="rId3724" Type="http://schemas.openxmlformats.org/officeDocument/2006/relationships/hyperlink" Target="https://www.jrvdev.com/ROAR/VER1/ShowScenario.asp?ScenarioID=1643" TargetMode="External"/><Relationship Id="rId3931" Type="http://schemas.openxmlformats.org/officeDocument/2006/relationships/hyperlink" Target="https://www.jrvdev.com/ROAR/VER1/ShowScenario.asp?ScenarioID=6318" TargetMode="External"/><Relationship Id="rId6130" Type="http://schemas.openxmlformats.org/officeDocument/2006/relationships/hyperlink" Target="https://www.jrvdev.com/ROAR/VER1/ShowScenario.asp?ScenarioID=5482" TargetMode="External"/><Relationship Id="rId438" Type="http://schemas.openxmlformats.org/officeDocument/2006/relationships/hyperlink" Target="https://www.jrvdev.com/ROAR/VER1/ShowScenario.asp?ScenarioID=224" TargetMode="External"/><Relationship Id="rId645" Type="http://schemas.openxmlformats.org/officeDocument/2006/relationships/hyperlink" Target="https://www.jrvdev.com/ROAR/VER1/ShowScenario.asp?ScenarioID=5495" TargetMode="External"/><Relationship Id="rId852" Type="http://schemas.openxmlformats.org/officeDocument/2006/relationships/hyperlink" Target="https://www.jrvdev.com/ROAR/VER1/ShowScenario.asp?ScenarioID=1719" TargetMode="External"/><Relationship Id="rId1068" Type="http://schemas.openxmlformats.org/officeDocument/2006/relationships/hyperlink" Target="https://www.jrvdev.com/ROAR/VER1/ShowScenario.asp?ScenarioID=2897" TargetMode="External"/><Relationship Id="rId1275" Type="http://schemas.openxmlformats.org/officeDocument/2006/relationships/hyperlink" Target="https://www.jrvdev.com/ROAR/VER1/ShowScenario.asp?ScenarioID=6543" TargetMode="External"/><Relationship Id="rId1482" Type="http://schemas.openxmlformats.org/officeDocument/2006/relationships/hyperlink" Target="https://www.jrvdev.com/ROAR/VER1/ShowScenario.asp?ScenarioID=430" TargetMode="External"/><Relationship Id="rId2119" Type="http://schemas.openxmlformats.org/officeDocument/2006/relationships/hyperlink" Target="https://www.jrvdev.com/ROAR/VER1/ShowScenario.asp?ScenarioID=1205" TargetMode="External"/><Relationship Id="rId2326" Type="http://schemas.openxmlformats.org/officeDocument/2006/relationships/hyperlink" Target="https://www.jrvdev.com/ROAR/VER1/ShowScenario.asp?ScenarioID=6350" TargetMode="External"/><Relationship Id="rId2533" Type="http://schemas.openxmlformats.org/officeDocument/2006/relationships/hyperlink" Target="https://www.jrvdev.com/ROAR/VER1/ShowScenario.asp?ScenarioID=1038" TargetMode="External"/><Relationship Id="rId2740" Type="http://schemas.openxmlformats.org/officeDocument/2006/relationships/hyperlink" Target="https://www.jrvdev.com/ROAR/VER1/ShowScenario.asp?ScenarioID=5055" TargetMode="External"/><Relationship Id="rId5689" Type="http://schemas.openxmlformats.org/officeDocument/2006/relationships/hyperlink" Target="https://www.jrvdev.com/ROAR/VER1/ShowScenario.asp?ScenarioID=4969" TargetMode="External"/><Relationship Id="rId5896" Type="http://schemas.openxmlformats.org/officeDocument/2006/relationships/hyperlink" Target="https://www.jrvdev.com/ROAR/VER1/ShowScenario.asp?ScenarioID=2449" TargetMode="External"/><Relationship Id="rId505" Type="http://schemas.openxmlformats.org/officeDocument/2006/relationships/hyperlink" Target="https://www.jrvdev.com/ROAR/VER1/ShowScenario.asp?ScenarioID=291" TargetMode="External"/><Relationship Id="rId712" Type="http://schemas.openxmlformats.org/officeDocument/2006/relationships/hyperlink" Target="https://www.jrvdev.com/ROAR/VER1/ShowScenario.asp?ScenarioID=2517" TargetMode="External"/><Relationship Id="rId1135" Type="http://schemas.openxmlformats.org/officeDocument/2006/relationships/hyperlink" Target="https://www.jrvdev.com/ROAR/VER1/ShowScenario.asp?ScenarioID=352" TargetMode="External"/><Relationship Id="rId1342" Type="http://schemas.openxmlformats.org/officeDocument/2006/relationships/hyperlink" Target="https://www.jrvdev.com/ROAR/VER1/ShowScenario.asp?ScenarioID=4114" TargetMode="External"/><Relationship Id="rId4498" Type="http://schemas.openxmlformats.org/officeDocument/2006/relationships/hyperlink" Target="https://www.jrvdev.com/ROAR/VER1/ShowScenario.asp?ScenarioID=747" TargetMode="External"/><Relationship Id="rId5549" Type="http://schemas.openxmlformats.org/officeDocument/2006/relationships/hyperlink" Target="https://www.jrvdev.com/ROAR/VER1/ShowScenario.asp?ScenarioID=5367" TargetMode="External"/><Relationship Id="rId1202" Type="http://schemas.openxmlformats.org/officeDocument/2006/relationships/hyperlink" Target="https://www.jrvdev.com/ROAR/VER1/ShowScenario.asp?ScenarioID=4348" TargetMode="External"/><Relationship Id="rId2600" Type="http://schemas.openxmlformats.org/officeDocument/2006/relationships/hyperlink" Target="https://www.jrvdev.com/ROAR/VER1/ShowScenario.asp?ScenarioID=3398" TargetMode="External"/><Relationship Id="rId4358" Type="http://schemas.openxmlformats.org/officeDocument/2006/relationships/hyperlink" Target="https://www.jrvdev.com/ROAR/VER1/ShowScenario.asp?ScenarioID=2642" TargetMode="External"/><Relationship Id="rId5409" Type="http://schemas.openxmlformats.org/officeDocument/2006/relationships/hyperlink" Target="https://www.jrvdev.com/ROAR/VER1/ShowScenario.asp?ScenarioID=2391" TargetMode="External"/><Relationship Id="rId5756" Type="http://schemas.openxmlformats.org/officeDocument/2006/relationships/hyperlink" Target="https://www.jrvdev.com/ROAR/VER1/ShowScenario.asp?ScenarioID=1297" TargetMode="External"/><Relationship Id="rId5963" Type="http://schemas.openxmlformats.org/officeDocument/2006/relationships/hyperlink" Target="https://www.jrvdev.com/ROAR/VER1/ShowScenario.asp?ScenarioID=3003" TargetMode="External"/><Relationship Id="rId3167" Type="http://schemas.openxmlformats.org/officeDocument/2006/relationships/hyperlink" Target="https://www.jrvdev.com/ROAR/VER1/ShowScenario.asp?ScenarioID=3619" TargetMode="External"/><Relationship Id="rId4565" Type="http://schemas.openxmlformats.org/officeDocument/2006/relationships/hyperlink" Target="https://www.jrvdev.com/ROAR/VER1/ShowScenario.asp?ScenarioID=6438" TargetMode="External"/><Relationship Id="rId4772" Type="http://schemas.openxmlformats.org/officeDocument/2006/relationships/hyperlink" Target="https://www.jrvdev.com/ROAR/VER1/ShowScenario.asp?ScenarioID=1137" TargetMode="External"/><Relationship Id="rId5616" Type="http://schemas.openxmlformats.org/officeDocument/2006/relationships/hyperlink" Target="https://www.jrvdev.com/ROAR/VER1/ShowScenario.asp?ScenarioID=4890" TargetMode="External"/><Relationship Id="rId5823" Type="http://schemas.openxmlformats.org/officeDocument/2006/relationships/hyperlink" Target="https://www.jrvdev.com/ROAR/VER1/ShowScenario.asp?ScenarioID=863" TargetMode="External"/><Relationship Id="rId295" Type="http://schemas.openxmlformats.org/officeDocument/2006/relationships/hyperlink" Target="https://www.jrvdev.com/ROAR/VER1/ShowScenario.asp?ScenarioID=90" TargetMode="External"/><Relationship Id="rId3374" Type="http://schemas.openxmlformats.org/officeDocument/2006/relationships/hyperlink" Target="https://www.jrvdev.com/ROAR/VER1/ShowScenario.asp?ScenarioID=1791" TargetMode="External"/><Relationship Id="rId3581" Type="http://schemas.openxmlformats.org/officeDocument/2006/relationships/hyperlink" Target="https://www.jrvdev.com/ROAR/VER1/ShowScenario.asp?ScenarioID=6492" TargetMode="External"/><Relationship Id="rId4218" Type="http://schemas.openxmlformats.org/officeDocument/2006/relationships/hyperlink" Target="https://www.jrvdev.com/ROAR/VER1/ShowScenario.asp?ScenarioID=3832" TargetMode="External"/><Relationship Id="rId4425" Type="http://schemas.openxmlformats.org/officeDocument/2006/relationships/hyperlink" Target="https://www.jrvdev.com/ROAR/VER1/ShowScenario.asp?ScenarioID=666" TargetMode="External"/><Relationship Id="rId4632" Type="http://schemas.openxmlformats.org/officeDocument/2006/relationships/hyperlink" Target="https://www.jrvdev.com/ROAR/VER1/ShowScenario.asp?ScenarioID=2075" TargetMode="External"/><Relationship Id="rId2183" Type="http://schemas.openxmlformats.org/officeDocument/2006/relationships/hyperlink" Target="https://www.jrvdev.com/ROAR/VER1/ShowScenario.asp?ScenarioID=1930" TargetMode="External"/><Relationship Id="rId2390" Type="http://schemas.openxmlformats.org/officeDocument/2006/relationships/hyperlink" Target="https://www.jrvdev.com/ROAR/VER1/ShowScenario.asp?ScenarioID=2654" TargetMode="External"/><Relationship Id="rId3027" Type="http://schemas.openxmlformats.org/officeDocument/2006/relationships/hyperlink" Target="https://www.jrvdev.com/ROAR/VER1/ShowScenario.asp?ScenarioID=2753" TargetMode="External"/><Relationship Id="rId3234" Type="http://schemas.openxmlformats.org/officeDocument/2006/relationships/hyperlink" Target="https://www.jrvdev.com/ROAR/VER1/ShowScenario.asp?ScenarioID=2575" TargetMode="External"/><Relationship Id="rId3441" Type="http://schemas.openxmlformats.org/officeDocument/2006/relationships/hyperlink" Target="https://www.jrvdev.com/ROAR/VER1/ShowScenario.asp?ScenarioID=5950" TargetMode="External"/><Relationship Id="rId155" Type="http://schemas.openxmlformats.org/officeDocument/2006/relationships/hyperlink" Target="https://www.jrvdev.com/ROAR/VER1/ShowScenario.asp?ScenarioID=4704" TargetMode="External"/><Relationship Id="rId362" Type="http://schemas.openxmlformats.org/officeDocument/2006/relationships/hyperlink" Target="https://www.jrvdev.com/ROAR/VER1/ShowScenario.asp?ScenarioID=1041" TargetMode="External"/><Relationship Id="rId2043" Type="http://schemas.openxmlformats.org/officeDocument/2006/relationships/hyperlink" Target="https://www.jrvdev.com/ROAR/VER1/ShowScenario.asp?ScenarioID=499" TargetMode="External"/><Relationship Id="rId2250" Type="http://schemas.openxmlformats.org/officeDocument/2006/relationships/hyperlink" Target="https://www.jrvdev.com/ROAR/VER1/ShowScenario.asp?ScenarioID=2277" TargetMode="External"/><Relationship Id="rId3301" Type="http://schemas.openxmlformats.org/officeDocument/2006/relationships/hyperlink" Target="https://www.jrvdev.com/ROAR/VER1/ShowScenario.asp?ScenarioID=4442" TargetMode="External"/><Relationship Id="rId5199" Type="http://schemas.openxmlformats.org/officeDocument/2006/relationships/hyperlink" Target="https://www.jrvdev.com/ROAR/VER1/ShowScenario.asp?ScenarioID=5300" TargetMode="External"/><Relationship Id="rId222" Type="http://schemas.openxmlformats.org/officeDocument/2006/relationships/hyperlink" Target="https://www.jrvdev.com/ROAR/VER1/ShowScenario.asp?ScenarioID=3785" TargetMode="External"/><Relationship Id="rId2110" Type="http://schemas.openxmlformats.org/officeDocument/2006/relationships/hyperlink" Target="https://www.jrvdev.com/ROAR/VER1/ShowScenario.asp?ScenarioID=1188" TargetMode="External"/><Relationship Id="rId5059" Type="http://schemas.openxmlformats.org/officeDocument/2006/relationships/hyperlink" Target="https://www.jrvdev.com/ROAR/VER1/ShowScenario.asp?ScenarioID=5592" TargetMode="External"/><Relationship Id="rId5266" Type="http://schemas.openxmlformats.org/officeDocument/2006/relationships/hyperlink" Target="https://www.jrvdev.com/ROAR/VER1/ShowScenario.asp?ScenarioID=5079" TargetMode="External"/><Relationship Id="rId5473" Type="http://schemas.openxmlformats.org/officeDocument/2006/relationships/hyperlink" Target="https://www.jrvdev.com/ROAR/VER1/ShowScenario.asp?ScenarioID=3668" TargetMode="External"/><Relationship Id="rId5680" Type="http://schemas.openxmlformats.org/officeDocument/2006/relationships/hyperlink" Target="https://www.jrvdev.com/ROAR/VER1/ShowScenario.asp?ScenarioID=4251" TargetMode="External"/><Relationship Id="rId4075" Type="http://schemas.openxmlformats.org/officeDocument/2006/relationships/hyperlink" Target="https://www.jrvdev.com/ROAR/VER1/ShowScenario.asp?ScenarioID=2530" TargetMode="External"/><Relationship Id="rId4282" Type="http://schemas.openxmlformats.org/officeDocument/2006/relationships/hyperlink" Target="https://www.jrvdev.com/ROAR/VER1/ShowScenario.asp?ScenarioID=3233" TargetMode="External"/><Relationship Id="rId5126" Type="http://schemas.openxmlformats.org/officeDocument/2006/relationships/hyperlink" Target="https://www.jrvdev.com/ROAR/VER1/ShowScenario.asp?ScenarioID=2729" TargetMode="External"/><Relationship Id="rId5333" Type="http://schemas.openxmlformats.org/officeDocument/2006/relationships/hyperlink" Target="https://www.jrvdev.com/ROAR/VER1/ShowScenario.asp?ScenarioID=1387" TargetMode="External"/><Relationship Id="rId1669" Type="http://schemas.openxmlformats.org/officeDocument/2006/relationships/hyperlink" Target="https://www.jrvdev.com/ROAR/VER1/ShowScenario.asp?ScenarioID=3814" TargetMode="External"/><Relationship Id="rId1876" Type="http://schemas.openxmlformats.org/officeDocument/2006/relationships/hyperlink" Target="https://www.jrvdev.com/ROAR/VER1/ShowScenario.asp?ScenarioID=2227" TargetMode="External"/><Relationship Id="rId2927" Type="http://schemas.openxmlformats.org/officeDocument/2006/relationships/hyperlink" Target="https://www.jrvdev.com/ROAR/VER1/ShowScenario.asp?ScenarioID=3553" TargetMode="External"/><Relationship Id="rId3091" Type="http://schemas.openxmlformats.org/officeDocument/2006/relationships/hyperlink" Target="https://www.jrvdev.com/ROAR/VER1/ShowScenario.asp?ScenarioID=5871" TargetMode="External"/><Relationship Id="rId4142" Type="http://schemas.openxmlformats.org/officeDocument/2006/relationships/hyperlink" Target="https://www.jrvdev.com/ROAR/VER1/ShowScenario.asp?ScenarioID=4613" TargetMode="External"/><Relationship Id="rId5540" Type="http://schemas.openxmlformats.org/officeDocument/2006/relationships/hyperlink" Target="https://www.jrvdev.com/ROAR/VER1/ShowScenario.asp?ScenarioID=5119" TargetMode="External"/><Relationship Id="rId1529" Type="http://schemas.openxmlformats.org/officeDocument/2006/relationships/hyperlink" Target="https://www.jrvdev.com/ROAR/VER1/ShowScenario.asp?ScenarioID=458" TargetMode="External"/><Relationship Id="rId1736" Type="http://schemas.openxmlformats.org/officeDocument/2006/relationships/hyperlink" Target="https://www.jrvdev.com/ROAR/VER1/ShowScenario.asp?ScenarioID=5389" TargetMode="External"/><Relationship Id="rId1943" Type="http://schemas.openxmlformats.org/officeDocument/2006/relationships/hyperlink" Target="https://www.jrvdev.com/ROAR/VER1/ShowScenario.asp?ScenarioID=2374" TargetMode="External"/><Relationship Id="rId5400" Type="http://schemas.openxmlformats.org/officeDocument/2006/relationships/hyperlink" Target="https://www.jrvdev.com/ROAR/VER1/ShowScenario.asp?ScenarioID=2207" TargetMode="External"/><Relationship Id="rId28" Type="http://schemas.openxmlformats.org/officeDocument/2006/relationships/hyperlink" Target="https://www.jrvdev.com/ROAR/VER1/ShowScenario.asp?ScenarioID=14" TargetMode="External"/><Relationship Id="rId1803" Type="http://schemas.openxmlformats.org/officeDocument/2006/relationships/hyperlink" Target="https://www.jrvdev.com/ROAR/VER1/ShowScenario.asp?ScenarioID=3764" TargetMode="External"/><Relationship Id="rId4002" Type="http://schemas.openxmlformats.org/officeDocument/2006/relationships/hyperlink" Target="https://www.jrvdev.com/ROAR/VER1/ShowScenario.asp?ScenarioID=1867" TargetMode="External"/><Relationship Id="rId4959" Type="http://schemas.openxmlformats.org/officeDocument/2006/relationships/hyperlink" Target="https://www.jrvdev.com/ROAR/VER1/ShowScenario.asp?ScenarioID=2813" TargetMode="External"/><Relationship Id="rId3768" Type="http://schemas.openxmlformats.org/officeDocument/2006/relationships/hyperlink" Target="https://www.jrvdev.com/ROAR/VER1/ShowScenario.asp?ScenarioID=4073" TargetMode="External"/><Relationship Id="rId3975" Type="http://schemas.openxmlformats.org/officeDocument/2006/relationships/hyperlink" Target="https://www.jrvdev.com/ROAR/VER1/ShowScenario.asp?ScenarioID=1518" TargetMode="External"/><Relationship Id="rId4819" Type="http://schemas.openxmlformats.org/officeDocument/2006/relationships/hyperlink" Target="https://www.jrvdev.com/ROAR/VER1/ShowScenario.asp?ScenarioID=775" TargetMode="External"/><Relationship Id="rId6174" Type="http://schemas.openxmlformats.org/officeDocument/2006/relationships/hyperlink" Target="https://www.jrvdev.com/ROAR/VER1/ShowScenario.asp?ScenarioID=1986" TargetMode="External"/><Relationship Id="rId689" Type="http://schemas.openxmlformats.org/officeDocument/2006/relationships/hyperlink" Target="https://www.jrvdev.com/ROAR/VER1/ShowScenario.asp?ScenarioID=1182" TargetMode="External"/><Relationship Id="rId896" Type="http://schemas.openxmlformats.org/officeDocument/2006/relationships/hyperlink" Target="https://www.jrvdev.com/ROAR/VER1/ShowScenario.asp?ScenarioID=2489" TargetMode="External"/><Relationship Id="rId2577" Type="http://schemas.openxmlformats.org/officeDocument/2006/relationships/hyperlink" Target="https://www.jrvdev.com/ROAR/VER1/ShowScenario.asp?ScenarioID=2532" TargetMode="External"/><Relationship Id="rId2784" Type="http://schemas.openxmlformats.org/officeDocument/2006/relationships/hyperlink" Target="https://www.jrvdev.com/ROAR/VER1/ShowScenario.asp?ScenarioID=1651" TargetMode="External"/><Relationship Id="rId3628" Type="http://schemas.openxmlformats.org/officeDocument/2006/relationships/hyperlink" Target="https://www.jrvdev.com/ROAR/VER1/ShowScenario.asp?ScenarioID=5002" TargetMode="External"/><Relationship Id="rId5190" Type="http://schemas.openxmlformats.org/officeDocument/2006/relationships/hyperlink" Target="https://www.jrvdev.com/ROAR/VER1/ShowScenario.asp?ScenarioID=5291" TargetMode="External"/><Relationship Id="rId6034" Type="http://schemas.openxmlformats.org/officeDocument/2006/relationships/hyperlink" Target="https://www.jrvdev.com/ROAR/VER1/ShowScenario.asp?ScenarioID=1494" TargetMode="External"/><Relationship Id="rId6241" Type="http://schemas.openxmlformats.org/officeDocument/2006/relationships/hyperlink" Target="https://www.jrvdev.com/ROAR/VER1/ShowScenario.asp?ScenarioID=2956" TargetMode="External"/><Relationship Id="rId549" Type="http://schemas.openxmlformats.org/officeDocument/2006/relationships/hyperlink" Target="https://www.jrvdev.com/ROAR/VER1/ShowScenario.asp?ScenarioID=146" TargetMode="External"/><Relationship Id="rId756" Type="http://schemas.openxmlformats.org/officeDocument/2006/relationships/hyperlink" Target="https://www.jrvdev.com/ROAR/VER1/ShowScenario.asp?ScenarioID=336" TargetMode="External"/><Relationship Id="rId1179" Type="http://schemas.openxmlformats.org/officeDocument/2006/relationships/hyperlink" Target="https://www.jrvdev.com/ROAR/VER1/ShowScenario.asp?ScenarioID=3419" TargetMode="External"/><Relationship Id="rId1386" Type="http://schemas.openxmlformats.org/officeDocument/2006/relationships/hyperlink" Target="https://www.jrvdev.com/ROAR/VER1/ShowScenario.asp?ScenarioID=3269" TargetMode="External"/><Relationship Id="rId1593" Type="http://schemas.openxmlformats.org/officeDocument/2006/relationships/hyperlink" Target="https://www.jrvdev.com/ROAR/VER1/ShowScenario.asp?ScenarioID=2851" TargetMode="External"/><Relationship Id="rId2437" Type="http://schemas.openxmlformats.org/officeDocument/2006/relationships/hyperlink" Target="https://www.jrvdev.com/ROAR/VER1/ShowScenario.asp?ScenarioID=3384" TargetMode="External"/><Relationship Id="rId2991" Type="http://schemas.openxmlformats.org/officeDocument/2006/relationships/hyperlink" Target="https://www.jrvdev.com/ROAR/VER1/ShowScenario.asp?ScenarioID=1650" TargetMode="External"/><Relationship Id="rId3835" Type="http://schemas.openxmlformats.org/officeDocument/2006/relationships/hyperlink" Target="https://www.jrvdev.com/ROAR/VER1/ShowScenario.asp?ScenarioID=4235" TargetMode="External"/><Relationship Id="rId5050" Type="http://schemas.openxmlformats.org/officeDocument/2006/relationships/hyperlink" Target="https://www.jrvdev.com/ROAR/VER1/ShowScenario.asp?ScenarioID=5377" TargetMode="External"/><Relationship Id="rId6101" Type="http://schemas.openxmlformats.org/officeDocument/2006/relationships/hyperlink" Target="https://www.jrvdev.com/ROAR/VER1/ShowScenario.asp?ScenarioID=3132" TargetMode="External"/><Relationship Id="rId409" Type="http://schemas.openxmlformats.org/officeDocument/2006/relationships/hyperlink" Target="https://www.jrvdev.com/ROAR/VER1/ShowScenario.asp?ScenarioID=2515" TargetMode="External"/><Relationship Id="rId963" Type="http://schemas.openxmlformats.org/officeDocument/2006/relationships/hyperlink" Target="https://www.jrvdev.com/ROAR/VER1/ShowScenario.asp?ScenarioID=5207" TargetMode="External"/><Relationship Id="rId1039" Type="http://schemas.openxmlformats.org/officeDocument/2006/relationships/hyperlink" Target="https://www.jrvdev.com/ROAR/VER1/ShowScenario.asp?ScenarioID=4339" TargetMode="External"/><Relationship Id="rId1246" Type="http://schemas.openxmlformats.org/officeDocument/2006/relationships/hyperlink" Target="https://www.jrvdev.com/ROAR/VER1/ShowScenario.asp?ScenarioID=5102" TargetMode="External"/><Relationship Id="rId2644" Type="http://schemas.openxmlformats.org/officeDocument/2006/relationships/hyperlink" Target="https://www.jrvdev.com/ROAR/VER1/ShowScenario.asp?ScenarioID=4757" TargetMode="External"/><Relationship Id="rId2851" Type="http://schemas.openxmlformats.org/officeDocument/2006/relationships/hyperlink" Target="https://www.jrvdev.com/ROAR/VER1/ShowScenario.asp?ScenarioID=4357" TargetMode="External"/><Relationship Id="rId3902" Type="http://schemas.openxmlformats.org/officeDocument/2006/relationships/hyperlink" Target="https://www.jrvdev.com/ROAR/VER1/ShowScenario.asp?ScenarioID=4770" TargetMode="External"/><Relationship Id="rId92" Type="http://schemas.openxmlformats.org/officeDocument/2006/relationships/hyperlink" Target="https://www.jrvdev.com/ROAR/VER1/ShowScenario.asp?ScenarioID=37" TargetMode="External"/><Relationship Id="rId616" Type="http://schemas.openxmlformats.org/officeDocument/2006/relationships/hyperlink" Target="https://www.jrvdev.com/ROAR/VER1/ShowScenario.asp?ScenarioID=141" TargetMode="External"/><Relationship Id="rId823" Type="http://schemas.openxmlformats.org/officeDocument/2006/relationships/hyperlink" Target="https://www.jrvdev.com/ROAR/VER1/ShowScenario.asp?ScenarioID=1424" TargetMode="External"/><Relationship Id="rId1453" Type="http://schemas.openxmlformats.org/officeDocument/2006/relationships/hyperlink" Target="https://www.jrvdev.com/ROAR/VER1/ShowScenario.asp?ScenarioID=405" TargetMode="External"/><Relationship Id="rId1660" Type="http://schemas.openxmlformats.org/officeDocument/2006/relationships/hyperlink" Target="https://www.jrvdev.com/ROAR/VER1/ShowScenario.asp?ScenarioID=5668" TargetMode="External"/><Relationship Id="rId2504" Type="http://schemas.openxmlformats.org/officeDocument/2006/relationships/hyperlink" Target="https://www.jrvdev.com/ROAR/VER1/ShowScenario.asp?ScenarioID=4948" TargetMode="External"/><Relationship Id="rId2711" Type="http://schemas.openxmlformats.org/officeDocument/2006/relationships/hyperlink" Target="https://www.jrvdev.com/ROAR/VER1/ShowScenario.asp?ScenarioID=5716" TargetMode="External"/><Relationship Id="rId5867" Type="http://schemas.openxmlformats.org/officeDocument/2006/relationships/hyperlink" Target="https://www.jrvdev.com/ROAR/VER1/ShowScenario.asp?ScenarioID=907" TargetMode="External"/><Relationship Id="rId1106" Type="http://schemas.openxmlformats.org/officeDocument/2006/relationships/hyperlink" Target="https://www.jrvdev.com/ROAR/VER1/ShowScenario.asp?ScenarioID=3873" TargetMode="External"/><Relationship Id="rId1313" Type="http://schemas.openxmlformats.org/officeDocument/2006/relationships/hyperlink" Target="https://www.jrvdev.com/ROAR/VER1/ShowScenario.asp?ScenarioID=3951" TargetMode="External"/><Relationship Id="rId1520" Type="http://schemas.openxmlformats.org/officeDocument/2006/relationships/hyperlink" Target="https://www.jrvdev.com/ROAR/VER1/ShowScenario.asp?ScenarioID=449" TargetMode="External"/><Relationship Id="rId4469" Type="http://schemas.openxmlformats.org/officeDocument/2006/relationships/hyperlink" Target="https://www.jrvdev.com/ROAR/VER1/ShowScenario.asp?ScenarioID=711" TargetMode="External"/><Relationship Id="rId4676" Type="http://schemas.openxmlformats.org/officeDocument/2006/relationships/hyperlink" Target="https://www.jrvdev.com/ROAR/VER1/ShowScenario.asp?ScenarioID=4300" TargetMode="External"/><Relationship Id="rId4883" Type="http://schemas.openxmlformats.org/officeDocument/2006/relationships/hyperlink" Target="https://www.jrvdev.com/ROAR/VER1/ShowScenario.asp?ScenarioID=5197" TargetMode="External"/><Relationship Id="rId5727" Type="http://schemas.openxmlformats.org/officeDocument/2006/relationships/hyperlink" Target="https://www.jrvdev.com/ROAR/VER1/ShowScenario.asp?ScenarioID=1530" TargetMode="External"/><Relationship Id="rId5934" Type="http://schemas.openxmlformats.org/officeDocument/2006/relationships/hyperlink" Target="https://www.jrvdev.com/ROAR/VER1/ShowScenario.asp?ScenarioID=1026" TargetMode="External"/><Relationship Id="rId3278" Type="http://schemas.openxmlformats.org/officeDocument/2006/relationships/hyperlink" Target="https://www.jrvdev.com/ROAR/VER1/ShowScenario.asp?ScenarioID=3997" TargetMode="External"/><Relationship Id="rId3485" Type="http://schemas.openxmlformats.org/officeDocument/2006/relationships/hyperlink" Target="https://www.jrvdev.com/ROAR/VER1/ShowScenario.asp?ScenarioID=1782" TargetMode="External"/><Relationship Id="rId3692" Type="http://schemas.openxmlformats.org/officeDocument/2006/relationships/hyperlink" Target="https://www.jrvdev.com/ROAR/VER1/ShowScenario.asp?ScenarioID=2216" TargetMode="External"/><Relationship Id="rId4329" Type="http://schemas.openxmlformats.org/officeDocument/2006/relationships/hyperlink" Target="https://www.jrvdev.com/ROAR/VER1/ShowScenario.asp?ScenarioID=5623" TargetMode="External"/><Relationship Id="rId4536" Type="http://schemas.openxmlformats.org/officeDocument/2006/relationships/hyperlink" Target="https://www.jrvdev.com/ROAR/VER1/ShowScenario.asp?ScenarioID=2241" TargetMode="External"/><Relationship Id="rId4743" Type="http://schemas.openxmlformats.org/officeDocument/2006/relationships/hyperlink" Target="https://www.jrvdev.com/ROAR/VER1/ShowScenario.asp?ScenarioID=4079" TargetMode="External"/><Relationship Id="rId4950" Type="http://schemas.openxmlformats.org/officeDocument/2006/relationships/hyperlink" Target="https://www.jrvdev.com/ROAR/VER1/ShowScenario.asp?ScenarioID=6255" TargetMode="External"/><Relationship Id="rId199" Type="http://schemas.openxmlformats.org/officeDocument/2006/relationships/hyperlink" Target="https://www.jrvdev.com/ROAR/VER1/ShowScenario.asp?ScenarioID=6416" TargetMode="External"/><Relationship Id="rId2087" Type="http://schemas.openxmlformats.org/officeDocument/2006/relationships/hyperlink" Target="https://www.jrvdev.com/ROAR/VER1/ShowScenario.asp?ScenarioID=543" TargetMode="External"/><Relationship Id="rId2294" Type="http://schemas.openxmlformats.org/officeDocument/2006/relationships/hyperlink" Target="https://www.jrvdev.com/ROAR/VER1/ShowScenario.asp?ScenarioID=4292" TargetMode="External"/><Relationship Id="rId3138" Type="http://schemas.openxmlformats.org/officeDocument/2006/relationships/hyperlink" Target="https://www.jrvdev.com/ROAR/VER1/ShowScenario.asp?ScenarioID=2763" TargetMode="External"/><Relationship Id="rId3345" Type="http://schemas.openxmlformats.org/officeDocument/2006/relationships/hyperlink" Target="https://www.jrvdev.com/ROAR/VER1/ShowScenario.asp?ScenarioID=1360" TargetMode="External"/><Relationship Id="rId3552" Type="http://schemas.openxmlformats.org/officeDocument/2006/relationships/hyperlink" Target="https://www.jrvdev.com/ROAR/VER1/ShowScenario.asp?ScenarioID=6097" TargetMode="External"/><Relationship Id="rId4603" Type="http://schemas.openxmlformats.org/officeDocument/2006/relationships/hyperlink" Target="https://www.jrvdev.com/ROAR/VER1/ShowScenario.asp?ScenarioID=3505" TargetMode="External"/><Relationship Id="rId266" Type="http://schemas.openxmlformats.org/officeDocument/2006/relationships/hyperlink" Target="https://www.jrvdev.com/ROAR/VER1/ShowScenario.asp?ScenarioID=5824" TargetMode="External"/><Relationship Id="rId473" Type="http://schemas.openxmlformats.org/officeDocument/2006/relationships/hyperlink" Target="https://www.jrvdev.com/ROAR/VER1/ShowScenario.asp?ScenarioID=259" TargetMode="External"/><Relationship Id="rId680" Type="http://schemas.openxmlformats.org/officeDocument/2006/relationships/hyperlink" Target="https://www.jrvdev.com/ROAR/VER1/ShowScenario.asp?ScenarioID=1100" TargetMode="External"/><Relationship Id="rId2154" Type="http://schemas.openxmlformats.org/officeDocument/2006/relationships/hyperlink" Target="https://www.jrvdev.com/ROAR/VER1/ShowScenario.asp?ScenarioID=1587" TargetMode="External"/><Relationship Id="rId2361" Type="http://schemas.openxmlformats.org/officeDocument/2006/relationships/hyperlink" Target="https://www.jrvdev.com/ROAR/VER1/ShowScenario.asp?ScenarioID=4993" TargetMode="External"/><Relationship Id="rId3205" Type="http://schemas.openxmlformats.org/officeDocument/2006/relationships/hyperlink" Target="https://www.jrvdev.com/ROAR/VER1/ShowScenario.asp?ScenarioID=5111" TargetMode="External"/><Relationship Id="rId3412" Type="http://schemas.openxmlformats.org/officeDocument/2006/relationships/hyperlink" Target="https://www.jrvdev.com/ROAR/VER1/ShowScenario.asp?ScenarioID=1264" TargetMode="External"/><Relationship Id="rId4810" Type="http://schemas.openxmlformats.org/officeDocument/2006/relationships/hyperlink" Target="https://www.jrvdev.com/ROAR/VER1/ShowScenario.asp?ScenarioID=766" TargetMode="External"/><Relationship Id="rId126" Type="http://schemas.openxmlformats.org/officeDocument/2006/relationships/hyperlink" Target="https://www.jrvdev.com/ROAR/VER1/ShowScenario.asp?ScenarioID=71" TargetMode="External"/><Relationship Id="rId333" Type="http://schemas.openxmlformats.org/officeDocument/2006/relationships/hyperlink" Target="https://www.jrvdev.com/ROAR/VER1/ShowScenario.asp?ScenarioID=6116" TargetMode="External"/><Relationship Id="rId540" Type="http://schemas.openxmlformats.org/officeDocument/2006/relationships/hyperlink" Target="https://www.jrvdev.com/ROAR/VER1/ShowScenario.asp?ScenarioID=1003" TargetMode="External"/><Relationship Id="rId1170" Type="http://schemas.openxmlformats.org/officeDocument/2006/relationships/hyperlink" Target="https://www.jrvdev.com/ROAR/VER1/ShowScenario.asp?ScenarioID=3410" TargetMode="External"/><Relationship Id="rId2014" Type="http://schemas.openxmlformats.org/officeDocument/2006/relationships/hyperlink" Target="https://www.jrvdev.com/ROAR/VER1/ShowScenario.asp?ScenarioID=5924" TargetMode="External"/><Relationship Id="rId2221" Type="http://schemas.openxmlformats.org/officeDocument/2006/relationships/hyperlink" Target="https://www.jrvdev.com/ROAR/VER1/ShowScenario.asp?ScenarioID=1936" TargetMode="External"/><Relationship Id="rId5377" Type="http://schemas.openxmlformats.org/officeDocument/2006/relationships/hyperlink" Target="https://www.jrvdev.com/ROAR/VER1/ShowScenario.asp?ScenarioID=1757" TargetMode="External"/><Relationship Id="rId1030" Type="http://schemas.openxmlformats.org/officeDocument/2006/relationships/hyperlink" Target="https://www.jrvdev.com/ROAR/VER1/ShowScenario.asp?ScenarioID=5677" TargetMode="External"/><Relationship Id="rId4186" Type="http://schemas.openxmlformats.org/officeDocument/2006/relationships/hyperlink" Target="https://www.jrvdev.com/ROAR/VER1/ShowScenario.asp?ScenarioID=2114" TargetMode="External"/><Relationship Id="rId5584" Type="http://schemas.openxmlformats.org/officeDocument/2006/relationships/hyperlink" Target="https://www.jrvdev.com/ROAR/VER1/ShowScenario.asp?ScenarioID=1505" TargetMode="External"/><Relationship Id="rId5791" Type="http://schemas.openxmlformats.org/officeDocument/2006/relationships/hyperlink" Target="https://www.jrvdev.com/ROAR/VER1/ShowScenario.asp?ScenarioID=6185" TargetMode="External"/><Relationship Id="rId400" Type="http://schemas.openxmlformats.org/officeDocument/2006/relationships/hyperlink" Target="https://www.jrvdev.com/ROAR/VER1/ShowScenario.asp?ScenarioID=2506" TargetMode="External"/><Relationship Id="rId1987" Type="http://schemas.openxmlformats.org/officeDocument/2006/relationships/hyperlink" Target="https://www.jrvdev.com/ROAR/VER1/ShowScenario.asp?ScenarioID=2285" TargetMode="External"/><Relationship Id="rId4393" Type="http://schemas.openxmlformats.org/officeDocument/2006/relationships/hyperlink" Target="https://www.jrvdev.com/ROAR/VER1/ShowScenario.asp?ScenarioID=633" TargetMode="External"/><Relationship Id="rId5237" Type="http://schemas.openxmlformats.org/officeDocument/2006/relationships/hyperlink" Target="https://www.jrvdev.com/ROAR/VER1/ShowScenario.asp?ScenarioID=806" TargetMode="External"/><Relationship Id="rId5444" Type="http://schemas.openxmlformats.org/officeDocument/2006/relationships/hyperlink" Target="https://www.jrvdev.com/ROAR/VER1/ShowScenario.asp?ScenarioID=3032" TargetMode="External"/><Relationship Id="rId5651" Type="http://schemas.openxmlformats.org/officeDocument/2006/relationships/hyperlink" Target="https://www.jrvdev.com/ROAR/VER1/ShowScenario.asp?ScenarioID=3527" TargetMode="External"/><Relationship Id="rId1847" Type="http://schemas.openxmlformats.org/officeDocument/2006/relationships/hyperlink" Target="https://www.jrvdev.com/ROAR/VER1/ShowScenario.asp?ScenarioID=3000" TargetMode="External"/><Relationship Id="rId4046" Type="http://schemas.openxmlformats.org/officeDocument/2006/relationships/hyperlink" Target="https://www.jrvdev.com/ROAR/VER1/ShowScenario.asp?ScenarioID=3574" TargetMode="External"/><Relationship Id="rId4253" Type="http://schemas.openxmlformats.org/officeDocument/2006/relationships/hyperlink" Target="https://www.jrvdev.com/ROAR/VER1/ShowScenario.asp?ScenarioID=606" TargetMode="External"/><Relationship Id="rId4460" Type="http://schemas.openxmlformats.org/officeDocument/2006/relationships/hyperlink" Target="https://www.jrvdev.com/ROAR/VER1/ShowScenario.asp?ScenarioID=701" TargetMode="External"/><Relationship Id="rId5304" Type="http://schemas.openxmlformats.org/officeDocument/2006/relationships/hyperlink" Target="https://www.jrvdev.com/ROAR/VER1/ShowScenario.asp?ScenarioID=832" TargetMode="External"/><Relationship Id="rId5511" Type="http://schemas.openxmlformats.org/officeDocument/2006/relationships/hyperlink" Target="https://www.jrvdev.com/ROAR/VER1/ShowScenario.asp?ScenarioID=4500" TargetMode="External"/><Relationship Id="rId1707" Type="http://schemas.openxmlformats.org/officeDocument/2006/relationships/hyperlink" Target="https://www.jrvdev.com/ROAR/VER1/ShowScenario.asp?ScenarioID=2327" TargetMode="External"/><Relationship Id="rId3062" Type="http://schemas.openxmlformats.org/officeDocument/2006/relationships/hyperlink" Target="https://www.jrvdev.com/ROAR/VER1/ShowScenario.asp?ScenarioID=3781" TargetMode="External"/><Relationship Id="rId4113" Type="http://schemas.openxmlformats.org/officeDocument/2006/relationships/hyperlink" Target="https://www.jrvdev.com/ROAR/VER1/ShowScenario.asp?ScenarioID=3804" TargetMode="External"/><Relationship Id="rId4320" Type="http://schemas.openxmlformats.org/officeDocument/2006/relationships/hyperlink" Target="https://www.jrvdev.com/ROAR/VER1/ShowScenario.asp?ScenarioID=5613" TargetMode="External"/><Relationship Id="rId190" Type="http://schemas.openxmlformats.org/officeDocument/2006/relationships/hyperlink" Target="https://www.jrvdev.com/ROAR/VER1/ShowScenario.asp?ScenarioID=6409" TargetMode="External"/><Relationship Id="rId1914" Type="http://schemas.openxmlformats.org/officeDocument/2006/relationships/hyperlink" Target="https://www.jrvdev.com/ROAR/VER1/ShowScenario.asp?ScenarioID=3171" TargetMode="External"/><Relationship Id="rId6078" Type="http://schemas.openxmlformats.org/officeDocument/2006/relationships/hyperlink" Target="https://www.jrvdev.com/ROAR/VER1/ShowScenario.asp?ScenarioID=4209" TargetMode="External"/><Relationship Id="rId6285" Type="http://schemas.openxmlformats.org/officeDocument/2006/relationships/hyperlink" Target="https://www.jrvdev.com/ROAR/VER1/ShowScenario.asp?ScenarioID=6602" TargetMode="External"/><Relationship Id="rId3879" Type="http://schemas.openxmlformats.org/officeDocument/2006/relationships/hyperlink" Target="https://www.jrvdev.com/ROAR/VER1/ShowScenario.asp?ScenarioID=1901" TargetMode="External"/><Relationship Id="rId5094" Type="http://schemas.openxmlformats.org/officeDocument/2006/relationships/hyperlink" Target="https://www.jrvdev.com/ROAR/VER1/ShowScenario.asp?ScenarioID=1285" TargetMode="External"/><Relationship Id="rId6145" Type="http://schemas.openxmlformats.org/officeDocument/2006/relationships/hyperlink" Target="https://www.jrvdev.com/ROAR/VER1/ShowScenario.asp?ScenarioID=1836" TargetMode="External"/><Relationship Id="rId2688" Type="http://schemas.openxmlformats.org/officeDocument/2006/relationships/hyperlink" Target="https://www.jrvdev.com/ROAR/VER1/ShowScenario.asp?ScenarioID=6568" TargetMode="External"/><Relationship Id="rId2895" Type="http://schemas.openxmlformats.org/officeDocument/2006/relationships/hyperlink" Target="https://www.jrvdev.com/ROAR/VER1/ShowScenario.asp?ScenarioID=2353" TargetMode="External"/><Relationship Id="rId3739" Type="http://schemas.openxmlformats.org/officeDocument/2006/relationships/hyperlink" Target="https://www.jrvdev.com/ROAR/VER1/ShowScenario.asp?ScenarioID=4043" TargetMode="External"/><Relationship Id="rId3946" Type="http://schemas.openxmlformats.org/officeDocument/2006/relationships/hyperlink" Target="https://www.jrvdev.com/ROAR/VER1/ShowScenario.asp?ScenarioID=4105" TargetMode="External"/><Relationship Id="rId5161" Type="http://schemas.openxmlformats.org/officeDocument/2006/relationships/hyperlink" Target="https://www.jrvdev.com/ROAR/VER1/ShowScenario.asp?ScenarioID=4557" TargetMode="External"/><Relationship Id="rId6005" Type="http://schemas.openxmlformats.org/officeDocument/2006/relationships/hyperlink" Target="https://www.jrvdev.com/ROAR/VER1/ShowScenario.asp?ScenarioID=1536" TargetMode="External"/><Relationship Id="rId867" Type="http://schemas.openxmlformats.org/officeDocument/2006/relationships/hyperlink" Target="https://www.jrvdev.com/ROAR/VER1/ShowScenario.asp?ScenarioID=2061" TargetMode="External"/><Relationship Id="rId1497" Type="http://schemas.openxmlformats.org/officeDocument/2006/relationships/hyperlink" Target="https://www.jrvdev.com/ROAR/VER1/ShowScenario.asp?ScenarioID=4889" TargetMode="External"/><Relationship Id="rId2548" Type="http://schemas.openxmlformats.org/officeDocument/2006/relationships/hyperlink" Target="https://www.jrvdev.com/ROAR/VER1/ShowScenario.asp?ScenarioID=1452" TargetMode="External"/><Relationship Id="rId2755" Type="http://schemas.openxmlformats.org/officeDocument/2006/relationships/hyperlink" Target="https://www.jrvdev.com/ROAR/VER1/ShowScenario.asp?ScenarioID=5855" TargetMode="External"/><Relationship Id="rId2962" Type="http://schemas.openxmlformats.org/officeDocument/2006/relationships/hyperlink" Target="https://www.jrvdev.com/ROAR/VER1/ShowScenario.asp?ScenarioID=1214" TargetMode="External"/><Relationship Id="rId3806" Type="http://schemas.openxmlformats.org/officeDocument/2006/relationships/hyperlink" Target="https://www.jrvdev.com/ROAR/VER1/ShowScenario.asp?ScenarioID=3514" TargetMode="External"/><Relationship Id="rId6212" Type="http://schemas.openxmlformats.org/officeDocument/2006/relationships/hyperlink" Target="https://www.jrvdev.com/ROAR/VER1/ShowScenario.asp?ScenarioID=1598" TargetMode="External"/><Relationship Id="rId727" Type="http://schemas.openxmlformats.org/officeDocument/2006/relationships/hyperlink" Target="https://www.jrvdev.com/ROAR/VER1/ShowScenario.asp?ScenarioID=3307" TargetMode="External"/><Relationship Id="rId934" Type="http://schemas.openxmlformats.org/officeDocument/2006/relationships/hyperlink" Target="https://www.jrvdev.com/ROAR/VER1/ShowScenario.asp?ScenarioID=4153" TargetMode="External"/><Relationship Id="rId1357" Type="http://schemas.openxmlformats.org/officeDocument/2006/relationships/hyperlink" Target="https://www.jrvdev.com/ROAR/VER1/ShowScenario.asp?ScenarioID=4129" TargetMode="External"/><Relationship Id="rId1564" Type="http://schemas.openxmlformats.org/officeDocument/2006/relationships/hyperlink" Target="https://www.jrvdev.com/ROAR/VER1/ShowScenario.asp?ScenarioID=2634" TargetMode="External"/><Relationship Id="rId1771" Type="http://schemas.openxmlformats.org/officeDocument/2006/relationships/hyperlink" Target="https://www.jrvdev.com/ROAR/VER1/ShowScenario.asp?ScenarioID=3725" TargetMode="External"/><Relationship Id="rId2408" Type="http://schemas.openxmlformats.org/officeDocument/2006/relationships/hyperlink" Target="https://www.jrvdev.com/ROAR/VER1/ShowScenario.asp?ScenarioID=3051" TargetMode="External"/><Relationship Id="rId2615" Type="http://schemas.openxmlformats.org/officeDocument/2006/relationships/hyperlink" Target="https://www.jrvdev.com/ROAR/VER1/ShowScenario.asp?ScenarioID=3978" TargetMode="External"/><Relationship Id="rId2822" Type="http://schemas.openxmlformats.org/officeDocument/2006/relationships/hyperlink" Target="https://www.jrvdev.com/ROAR/VER1/ShowScenario.asp?ScenarioID=2255" TargetMode="External"/><Relationship Id="rId5021" Type="http://schemas.openxmlformats.org/officeDocument/2006/relationships/hyperlink" Target="https://www.jrvdev.com/ROAR/VER1/ShowScenario.asp?ScenarioID=4683" TargetMode="External"/><Relationship Id="rId5978" Type="http://schemas.openxmlformats.org/officeDocument/2006/relationships/hyperlink" Target="https://www.jrvdev.com/ROAR/VER1/ShowScenario.asp?ScenarioID=3460" TargetMode="External"/><Relationship Id="rId63" Type="http://schemas.openxmlformats.org/officeDocument/2006/relationships/hyperlink" Target="https://www.jrvdev.com/ROAR/VER1/ShowScenario.asp?ScenarioID=5355" TargetMode="External"/><Relationship Id="rId1217" Type="http://schemas.openxmlformats.org/officeDocument/2006/relationships/hyperlink" Target="https://www.jrvdev.com/ROAR/VER1/ShowScenario.asp?ScenarioID=4737" TargetMode="External"/><Relationship Id="rId1424" Type="http://schemas.openxmlformats.org/officeDocument/2006/relationships/hyperlink" Target="https://www.jrvdev.com/ROAR/VER1/ShowScenario.asp?ScenarioID=378" TargetMode="External"/><Relationship Id="rId1631" Type="http://schemas.openxmlformats.org/officeDocument/2006/relationships/hyperlink" Target="https://www.jrvdev.com/ROAR/VER1/ShowScenario.asp?ScenarioID=3081" TargetMode="External"/><Relationship Id="rId4787" Type="http://schemas.openxmlformats.org/officeDocument/2006/relationships/hyperlink" Target="https://www.jrvdev.com/ROAR/VER1/ShowScenario.asp?ScenarioID=1280" TargetMode="External"/><Relationship Id="rId4994" Type="http://schemas.openxmlformats.org/officeDocument/2006/relationships/hyperlink" Target="https://www.jrvdev.com/ROAR/VER1/ShowScenario.asp?ScenarioID=3984" TargetMode="External"/><Relationship Id="rId5838" Type="http://schemas.openxmlformats.org/officeDocument/2006/relationships/hyperlink" Target="https://www.jrvdev.com/ROAR/VER1/ShowScenario.asp?ScenarioID=878" TargetMode="External"/><Relationship Id="rId3389" Type="http://schemas.openxmlformats.org/officeDocument/2006/relationships/hyperlink" Target="https://www.jrvdev.com/ROAR/VER1/ShowScenario.asp?ScenarioID=1469" TargetMode="External"/><Relationship Id="rId3596" Type="http://schemas.openxmlformats.org/officeDocument/2006/relationships/hyperlink" Target="https://www.jrvdev.com/ROAR/VER1/ShowScenario.asp?ScenarioID=6123" TargetMode="External"/><Relationship Id="rId4647" Type="http://schemas.openxmlformats.org/officeDocument/2006/relationships/hyperlink" Target="https://www.jrvdev.com/ROAR/VER1/ShowScenario.asp?ScenarioID=1805" TargetMode="External"/><Relationship Id="rId2198" Type="http://schemas.openxmlformats.org/officeDocument/2006/relationships/hyperlink" Target="https://www.jrvdev.com/ROAR/VER1/ShowScenario.asp?ScenarioID=3110" TargetMode="External"/><Relationship Id="rId3249" Type="http://schemas.openxmlformats.org/officeDocument/2006/relationships/hyperlink" Target="https://www.jrvdev.com/ROAR/VER1/ShowScenario.asp?ScenarioID=3324" TargetMode="External"/><Relationship Id="rId3456" Type="http://schemas.openxmlformats.org/officeDocument/2006/relationships/hyperlink" Target="https://www.jrvdev.com/ROAR/VER1/ShowScenario.asp?ScenarioID=6147" TargetMode="External"/><Relationship Id="rId4854" Type="http://schemas.openxmlformats.org/officeDocument/2006/relationships/hyperlink" Target="https://www.jrvdev.com/ROAR/VER1/ShowScenario.asp?ScenarioID=5168" TargetMode="External"/><Relationship Id="rId5905" Type="http://schemas.openxmlformats.org/officeDocument/2006/relationships/hyperlink" Target="https://www.jrvdev.com/ROAR/VER1/ShowScenario.asp?ScenarioID=928" TargetMode="External"/><Relationship Id="rId377" Type="http://schemas.openxmlformats.org/officeDocument/2006/relationships/hyperlink" Target="https://www.jrvdev.com/ROAR/VER1/ShowScenario.asp?ScenarioID=1374" TargetMode="External"/><Relationship Id="rId584" Type="http://schemas.openxmlformats.org/officeDocument/2006/relationships/hyperlink" Target="https://www.jrvdev.com/ROAR/VER1/ShowScenario.asp?ScenarioID=174" TargetMode="External"/><Relationship Id="rId2058" Type="http://schemas.openxmlformats.org/officeDocument/2006/relationships/hyperlink" Target="https://www.jrvdev.com/ROAR/VER1/ShowScenario.asp?ScenarioID=514" TargetMode="External"/><Relationship Id="rId2265" Type="http://schemas.openxmlformats.org/officeDocument/2006/relationships/hyperlink" Target="https://www.jrvdev.com/ROAR/VER1/ShowScenario.asp?ScenarioID=554" TargetMode="External"/><Relationship Id="rId3109" Type="http://schemas.openxmlformats.org/officeDocument/2006/relationships/hyperlink" Target="https://www.jrvdev.com/ROAR/VER1/ShowScenario.asp?ScenarioID=5888" TargetMode="External"/><Relationship Id="rId3663" Type="http://schemas.openxmlformats.org/officeDocument/2006/relationships/hyperlink" Target="https://www.jrvdev.com/ROAR/VER1/ShowScenario.asp?ScenarioID=1343" TargetMode="External"/><Relationship Id="rId3870" Type="http://schemas.openxmlformats.org/officeDocument/2006/relationships/hyperlink" Target="https://www.jrvdev.com/ROAR/VER1/ShowScenario.asp?ScenarioID=1166" TargetMode="External"/><Relationship Id="rId4507" Type="http://schemas.openxmlformats.org/officeDocument/2006/relationships/hyperlink" Target="https://www.jrvdev.com/ROAR/VER1/ShowScenario.asp?ScenarioID=1946" TargetMode="External"/><Relationship Id="rId4714" Type="http://schemas.openxmlformats.org/officeDocument/2006/relationships/hyperlink" Target="https://www.jrvdev.com/ROAR/VER1/ShowScenario.asp?ScenarioID=2159" TargetMode="External"/><Relationship Id="rId4921" Type="http://schemas.openxmlformats.org/officeDocument/2006/relationships/hyperlink" Target="https://www.jrvdev.com/ROAR/VER1/ShowScenario.asp?ScenarioID=3472" TargetMode="External"/><Relationship Id="rId237" Type="http://schemas.openxmlformats.org/officeDocument/2006/relationships/hyperlink" Target="https://www.jrvdev.com/ROAR/VER1/ShowScenario.asp?ScenarioID=3854" TargetMode="External"/><Relationship Id="rId791" Type="http://schemas.openxmlformats.org/officeDocument/2006/relationships/hyperlink" Target="https://www.jrvdev.com/ROAR/VER1/ShowScenario.asp?ScenarioID=5749" TargetMode="External"/><Relationship Id="rId1074" Type="http://schemas.openxmlformats.org/officeDocument/2006/relationships/hyperlink" Target="https://www.jrvdev.com/ROAR/VER1/ShowScenario.asp?ScenarioID=4184" TargetMode="External"/><Relationship Id="rId2472" Type="http://schemas.openxmlformats.org/officeDocument/2006/relationships/hyperlink" Target="https://www.jrvdev.com/ROAR/VER1/ShowScenario.asp?ScenarioID=4313" TargetMode="External"/><Relationship Id="rId3316" Type="http://schemas.openxmlformats.org/officeDocument/2006/relationships/hyperlink" Target="https://www.jrvdev.com/ROAR/VER1/ShowScenario.asp?ScenarioID=5563" TargetMode="External"/><Relationship Id="rId3523" Type="http://schemas.openxmlformats.org/officeDocument/2006/relationships/hyperlink" Target="https://www.jrvdev.com/ROAR/VER1/ShowScenario.asp?ScenarioID=6067" TargetMode="External"/><Relationship Id="rId3730" Type="http://schemas.openxmlformats.org/officeDocument/2006/relationships/hyperlink" Target="https://www.jrvdev.com/ROAR/VER1/ShowScenario.asp?ScenarioID=4034" TargetMode="External"/><Relationship Id="rId444" Type="http://schemas.openxmlformats.org/officeDocument/2006/relationships/hyperlink" Target="https://www.jrvdev.com/ROAR/VER1/ShowScenario.asp?ScenarioID=230" TargetMode="External"/><Relationship Id="rId651" Type="http://schemas.openxmlformats.org/officeDocument/2006/relationships/hyperlink" Target="https://www.jrvdev.com/ROAR/VER1/ShowScenario.asp?ScenarioID=5501" TargetMode="External"/><Relationship Id="rId1281" Type="http://schemas.openxmlformats.org/officeDocument/2006/relationships/hyperlink" Target="https://www.jrvdev.com/ROAR/VER1/ShowScenario.asp?ScenarioID=6542" TargetMode="External"/><Relationship Id="rId2125" Type="http://schemas.openxmlformats.org/officeDocument/2006/relationships/hyperlink" Target="https://www.jrvdev.com/ROAR/VER1/ShowScenario.asp?ScenarioID=1595" TargetMode="External"/><Relationship Id="rId2332" Type="http://schemas.openxmlformats.org/officeDocument/2006/relationships/hyperlink" Target="https://www.jrvdev.com/ROAR/VER1/ShowScenario.asp?ScenarioID=6356" TargetMode="External"/><Relationship Id="rId5488" Type="http://schemas.openxmlformats.org/officeDocument/2006/relationships/hyperlink" Target="https://www.jrvdev.com/ROAR/VER1/ShowScenario.asp?ScenarioID=4314" TargetMode="External"/><Relationship Id="rId5695" Type="http://schemas.openxmlformats.org/officeDocument/2006/relationships/hyperlink" Target="https://www.jrvdev.com/ROAR/VER1/ShowScenario.asp?ScenarioID=5765" TargetMode="External"/><Relationship Id="rId304" Type="http://schemas.openxmlformats.org/officeDocument/2006/relationships/hyperlink" Target="https://www.jrvdev.com/ROAR/VER1/ShowScenario.asp?ScenarioID=99" TargetMode="External"/><Relationship Id="rId511" Type="http://schemas.openxmlformats.org/officeDocument/2006/relationships/hyperlink" Target="https://www.jrvdev.com/ROAR/VER1/ShowScenario.asp?ScenarioID=297" TargetMode="External"/><Relationship Id="rId1141" Type="http://schemas.openxmlformats.org/officeDocument/2006/relationships/hyperlink" Target="https://www.jrvdev.com/ROAR/VER1/ShowScenario.asp?ScenarioID=1354" TargetMode="External"/><Relationship Id="rId4297" Type="http://schemas.openxmlformats.org/officeDocument/2006/relationships/hyperlink" Target="https://www.jrvdev.com/ROAR/VER1/ShowScenario.asp?ScenarioID=5249" TargetMode="External"/><Relationship Id="rId5348" Type="http://schemas.openxmlformats.org/officeDocument/2006/relationships/hyperlink" Target="https://www.jrvdev.com/ROAR/VER1/ShowScenario.asp?ScenarioID=1440" TargetMode="External"/><Relationship Id="rId5555" Type="http://schemas.openxmlformats.org/officeDocument/2006/relationships/hyperlink" Target="https://www.jrvdev.com/ROAR/VER1/ShowScenario.asp?ScenarioID=5358" TargetMode="External"/><Relationship Id="rId5762" Type="http://schemas.openxmlformats.org/officeDocument/2006/relationships/hyperlink" Target="https://www.jrvdev.com/ROAR/VER1/ShowScenario.asp?ScenarioID=3097" TargetMode="External"/><Relationship Id="rId1001" Type="http://schemas.openxmlformats.org/officeDocument/2006/relationships/hyperlink" Target="https://www.jrvdev.com/ROAR/VER1/ShowScenario.asp?ScenarioID=5214" TargetMode="External"/><Relationship Id="rId4157" Type="http://schemas.openxmlformats.org/officeDocument/2006/relationships/hyperlink" Target="https://www.jrvdev.com/ROAR/VER1/ShowScenario.asp?ScenarioID=5706" TargetMode="External"/><Relationship Id="rId4364" Type="http://schemas.openxmlformats.org/officeDocument/2006/relationships/hyperlink" Target="https://www.jrvdev.com/ROAR/VER1/ShowScenario.asp?ScenarioID=5038" TargetMode="External"/><Relationship Id="rId4571" Type="http://schemas.openxmlformats.org/officeDocument/2006/relationships/hyperlink" Target="https://www.jrvdev.com/ROAR/VER1/ShowScenario.asp?ScenarioID=6444" TargetMode="External"/><Relationship Id="rId5208" Type="http://schemas.openxmlformats.org/officeDocument/2006/relationships/hyperlink" Target="https://www.jrvdev.com/ROAR/VER1/ShowScenario.asp?ScenarioID=1330" TargetMode="External"/><Relationship Id="rId5415" Type="http://schemas.openxmlformats.org/officeDocument/2006/relationships/hyperlink" Target="https://www.jrvdev.com/ROAR/VER1/ShowScenario.asp?ScenarioID=2397" TargetMode="External"/><Relationship Id="rId5622" Type="http://schemas.openxmlformats.org/officeDocument/2006/relationships/hyperlink" Target="https://www.jrvdev.com/ROAR/VER1/ShowScenario.asp?ScenarioID=1875" TargetMode="External"/><Relationship Id="rId1958" Type="http://schemas.openxmlformats.org/officeDocument/2006/relationships/hyperlink" Target="https://www.jrvdev.com/ROAR/VER1/ShowScenario.asp?ScenarioID=4802" TargetMode="External"/><Relationship Id="rId3173" Type="http://schemas.openxmlformats.org/officeDocument/2006/relationships/hyperlink" Target="https://www.jrvdev.com/ROAR/VER1/ShowScenario.asp?ScenarioID=3921" TargetMode="External"/><Relationship Id="rId3380" Type="http://schemas.openxmlformats.org/officeDocument/2006/relationships/hyperlink" Target="https://www.jrvdev.com/ROAR/VER1/ShowScenario.asp?ScenarioID=1797" TargetMode="External"/><Relationship Id="rId4017" Type="http://schemas.openxmlformats.org/officeDocument/2006/relationships/hyperlink" Target="https://www.jrvdev.com/ROAR/VER1/ShowScenario.asp?ScenarioID=4627" TargetMode="External"/><Relationship Id="rId4224" Type="http://schemas.openxmlformats.org/officeDocument/2006/relationships/hyperlink" Target="https://www.jrvdev.com/ROAR/VER1/ShowScenario.asp?ScenarioID=4861" TargetMode="External"/><Relationship Id="rId4431" Type="http://schemas.openxmlformats.org/officeDocument/2006/relationships/hyperlink" Target="https://www.jrvdev.com/ROAR/VER1/ShowScenario.asp?ScenarioID=672" TargetMode="External"/><Relationship Id="rId1818" Type="http://schemas.openxmlformats.org/officeDocument/2006/relationships/hyperlink" Target="https://www.jrvdev.com/ROAR/VER1/ShowScenario.asp?ScenarioID=476" TargetMode="External"/><Relationship Id="rId3033" Type="http://schemas.openxmlformats.org/officeDocument/2006/relationships/hyperlink" Target="https://www.jrvdev.com/ROAR/VER1/ShowScenario.asp?ScenarioID=2900" TargetMode="External"/><Relationship Id="rId3240" Type="http://schemas.openxmlformats.org/officeDocument/2006/relationships/hyperlink" Target="https://www.jrvdev.com/ROAR/VER1/ShowScenario.asp?ScenarioID=3022" TargetMode="External"/><Relationship Id="rId6189" Type="http://schemas.openxmlformats.org/officeDocument/2006/relationships/hyperlink" Target="https://www.jrvdev.com/ROAR/VER1/ShowScenario.asp?ScenarioID=967" TargetMode="External"/><Relationship Id="rId161" Type="http://schemas.openxmlformats.org/officeDocument/2006/relationships/hyperlink" Target="https://www.jrvdev.com/ROAR/VER1/ShowScenario.asp?ScenarioID=4731" TargetMode="External"/><Relationship Id="rId6049" Type="http://schemas.openxmlformats.org/officeDocument/2006/relationships/hyperlink" Target="https://www.jrvdev.com/ROAR/VER1/ShowScenario.asp?ScenarioID=1076" TargetMode="External"/><Relationship Id="rId2799" Type="http://schemas.openxmlformats.org/officeDocument/2006/relationships/hyperlink" Target="https://www.jrvdev.com/ROAR/VER1/ShowScenario.asp?ScenarioID=2005" TargetMode="External"/><Relationship Id="rId3100" Type="http://schemas.openxmlformats.org/officeDocument/2006/relationships/hyperlink" Target="https://www.jrvdev.com/ROAR/VER1/ShowScenario.asp?ScenarioID=5881" TargetMode="External"/><Relationship Id="rId6256" Type="http://schemas.openxmlformats.org/officeDocument/2006/relationships/hyperlink" Target="https://www.jrvdev.com/ROAR/VER1/ShowScenario.asp?ScenarioID=4735" TargetMode="External"/><Relationship Id="rId978" Type="http://schemas.openxmlformats.org/officeDocument/2006/relationships/hyperlink" Target="https://www.jrvdev.com/ROAR/VER1/ShowScenario.asp?ScenarioID=5227" TargetMode="External"/><Relationship Id="rId2659" Type="http://schemas.openxmlformats.org/officeDocument/2006/relationships/hyperlink" Target="https://www.jrvdev.com/ROAR/VER1/ShowScenario.asp?ScenarioID=5273" TargetMode="External"/><Relationship Id="rId2866" Type="http://schemas.openxmlformats.org/officeDocument/2006/relationships/hyperlink" Target="https://www.jrvdev.com/ROAR/VER1/ShowScenario.asp?ScenarioID=4371" TargetMode="External"/><Relationship Id="rId3917" Type="http://schemas.openxmlformats.org/officeDocument/2006/relationships/hyperlink" Target="https://www.jrvdev.com/ROAR/VER1/ShowScenario.asp?ScenarioID=3178" TargetMode="External"/><Relationship Id="rId5065" Type="http://schemas.openxmlformats.org/officeDocument/2006/relationships/hyperlink" Target="https://www.jrvdev.com/ROAR/VER1/ShowScenario.asp?ScenarioID=5789" TargetMode="External"/><Relationship Id="rId5272" Type="http://schemas.openxmlformats.org/officeDocument/2006/relationships/hyperlink" Target="https://www.jrvdev.com/ROAR/VER1/ShowScenario.asp?ScenarioID=5069" TargetMode="External"/><Relationship Id="rId6116" Type="http://schemas.openxmlformats.org/officeDocument/2006/relationships/hyperlink" Target="https://www.jrvdev.com/ROAR/VER1/ShowScenario.asp?ScenarioID=3148" TargetMode="External"/><Relationship Id="rId838" Type="http://schemas.openxmlformats.org/officeDocument/2006/relationships/hyperlink" Target="https://www.jrvdev.com/ROAR/VER1/ShowScenario.asp?ScenarioID=1705" TargetMode="External"/><Relationship Id="rId1468" Type="http://schemas.openxmlformats.org/officeDocument/2006/relationships/hyperlink" Target="https://www.jrvdev.com/ROAR/VER1/ShowScenario.asp?ScenarioID=417" TargetMode="External"/><Relationship Id="rId1675" Type="http://schemas.openxmlformats.org/officeDocument/2006/relationships/hyperlink" Target="https://www.jrvdev.com/ROAR/VER1/ShowScenario.asp?ScenarioID=3820" TargetMode="External"/><Relationship Id="rId1882" Type="http://schemas.openxmlformats.org/officeDocument/2006/relationships/hyperlink" Target="https://www.jrvdev.com/ROAR/VER1/ShowScenario.asp?ScenarioID=2232" TargetMode="External"/><Relationship Id="rId2519" Type="http://schemas.openxmlformats.org/officeDocument/2006/relationships/hyperlink" Target="https://www.jrvdev.com/ROAR/VER1/ShowScenario.asp?ScenarioID=1958" TargetMode="External"/><Relationship Id="rId2726" Type="http://schemas.openxmlformats.org/officeDocument/2006/relationships/hyperlink" Target="https://www.jrvdev.com/ROAR/VER1/ShowScenario.asp?ScenarioID=1159" TargetMode="External"/><Relationship Id="rId4081" Type="http://schemas.openxmlformats.org/officeDocument/2006/relationships/hyperlink" Target="https://www.jrvdev.com/ROAR/VER1/ShowScenario.asp?ScenarioID=2100" TargetMode="External"/><Relationship Id="rId5132" Type="http://schemas.openxmlformats.org/officeDocument/2006/relationships/hyperlink" Target="https://www.jrvdev.com/ROAR/VER1/ShowScenario.asp?ScenarioID=2735" TargetMode="External"/><Relationship Id="rId1328" Type="http://schemas.openxmlformats.org/officeDocument/2006/relationships/hyperlink" Target="https://www.jrvdev.com/ROAR/VER1/ShowScenario.asp?ScenarioID=3966" TargetMode="External"/><Relationship Id="rId1535" Type="http://schemas.openxmlformats.org/officeDocument/2006/relationships/hyperlink" Target="https://www.jrvdev.com/ROAR/VER1/ShowScenario.asp?ScenarioID=2777" TargetMode="External"/><Relationship Id="rId2933" Type="http://schemas.openxmlformats.org/officeDocument/2006/relationships/hyperlink" Target="https://www.jrvdev.com/ROAR/VER1/ShowScenario.asp?ScenarioID=3567" TargetMode="External"/><Relationship Id="rId905" Type="http://schemas.openxmlformats.org/officeDocument/2006/relationships/hyperlink" Target="https://www.jrvdev.com/ROAR/VER1/ShowScenario.asp?ScenarioID=2742" TargetMode="External"/><Relationship Id="rId1742" Type="http://schemas.openxmlformats.org/officeDocument/2006/relationships/hyperlink" Target="https://www.jrvdev.com/ROAR/VER1/ShowScenario.asp?ScenarioID=6497" TargetMode="External"/><Relationship Id="rId4898" Type="http://schemas.openxmlformats.org/officeDocument/2006/relationships/hyperlink" Target="https://www.jrvdev.com/ROAR/VER1/ShowScenario.asp?ScenarioID=2577" TargetMode="External"/><Relationship Id="rId5949" Type="http://schemas.openxmlformats.org/officeDocument/2006/relationships/hyperlink" Target="https://www.jrvdev.com/ROAR/VER1/ShowScenario.asp?ScenarioID=1164" TargetMode="External"/><Relationship Id="rId34" Type="http://schemas.openxmlformats.org/officeDocument/2006/relationships/hyperlink" Target="https://www.jrvdev.com/ROAR/VER1/ShowScenario.asp?ScenarioID=20" TargetMode="External"/><Relationship Id="rId1602" Type="http://schemas.openxmlformats.org/officeDocument/2006/relationships/hyperlink" Target="https://www.jrvdev.com/ROAR/VER1/ShowScenario.asp?ScenarioID=2178" TargetMode="External"/><Relationship Id="rId4758" Type="http://schemas.openxmlformats.org/officeDocument/2006/relationships/hyperlink" Target="https://www.jrvdev.com/ROAR/VER1/ShowScenario.asp?ScenarioID=4604" TargetMode="External"/><Relationship Id="rId4965" Type="http://schemas.openxmlformats.org/officeDocument/2006/relationships/hyperlink" Target="https://www.jrvdev.com/ROAR/VER1/ShowScenario.asp?ScenarioID=3043" TargetMode="External"/><Relationship Id="rId5809" Type="http://schemas.openxmlformats.org/officeDocument/2006/relationships/hyperlink" Target="https://www.jrvdev.com/ROAR/VER1/ShowScenario.asp?ScenarioID=849" TargetMode="External"/><Relationship Id="rId6180" Type="http://schemas.openxmlformats.org/officeDocument/2006/relationships/hyperlink" Target="https://www.jrvdev.com/ROAR/VER1/ShowScenario.asp?ScenarioID=971" TargetMode="External"/><Relationship Id="rId3567" Type="http://schemas.openxmlformats.org/officeDocument/2006/relationships/hyperlink" Target="https://www.jrvdev.com/ROAR/VER1/ShowScenario.asp?ScenarioID=6182" TargetMode="External"/><Relationship Id="rId3774" Type="http://schemas.openxmlformats.org/officeDocument/2006/relationships/hyperlink" Target="https://www.jrvdev.com/ROAR/VER1/ShowScenario.asp?ScenarioID=571" TargetMode="External"/><Relationship Id="rId3981" Type="http://schemas.openxmlformats.org/officeDocument/2006/relationships/hyperlink" Target="https://www.jrvdev.com/ROAR/VER1/ShowScenario.asp?ScenarioID=1766" TargetMode="External"/><Relationship Id="rId4618" Type="http://schemas.openxmlformats.org/officeDocument/2006/relationships/hyperlink" Target="https://www.jrvdev.com/ROAR/VER1/ShowScenario.asp?ScenarioID=3545" TargetMode="External"/><Relationship Id="rId4825" Type="http://schemas.openxmlformats.org/officeDocument/2006/relationships/hyperlink" Target="https://www.jrvdev.com/ROAR/VER1/ShowScenario.asp?ScenarioID=1209" TargetMode="External"/><Relationship Id="rId488" Type="http://schemas.openxmlformats.org/officeDocument/2006/relationships/hyperlink" Target="https://www.jrvdev.com/ROAR/VER1/ShowScenario.asp?ScenarioID=274" TargetMode="External"/><Relationship Id="rId695" Type="http://schemas.openxmlformats.org/officeDocument/2006/relationships/hyperlink" Target="https://www.jrvdev.com/ROAR/VER1/ShowScenario.asp?ScenarioID=2270" TargetMode="External"/><Relationship Id="rId2169" Type="http://schemas.openxmlformats.org/officeDocument/2006/relationships/hyperlink" Target="https://www.jrvdev.com/ROAR/VER1/ShowScenario.asp?ScenarioID=1746" TargetMode="External"/><Relationship Id="rId2376" Type="http://schemas.openxmlformats.org/officeDocument/2006/relationships/hyperlink" Target="https://www.jrvdev.com/ROAR/VER1/ShowScenario.asp?ScenarioID=3278" TargetMode="External"/><Relationship Id="rId2583" Type="http://schemas.openxmlformats.org/officeDocument/2006/relationships/hyperlink" Target="https://www.jrvdev.com/ROAR/VER1/ShowScenario.asp?ScenarioID=2695" TargetMode="External"/><Relationship Id="rId2790" Type="http://schemas.openxmlformats.org/officeDocument/2006/relationships/hyperlink" Target="https://www.jrvdev.com/ROAR/VER1/ShowScenario.asp?ScenarioID=1996" TargetMode="External"/><Relationship Id="rId3427" Type="http://schemas.openxmlformats.org/officeDocument/2006/relationships/hyperlink" Target="https://www.jrvdev.com/ROAR/VER1/ShowScenario.asp?ScenarioID=5696" TargetMode="External"/><Relationship Id="rId3634" Type="http://schemas.openxmlformats.org/officeDocument/2006/relationships/hyperlink" Target="https://www.jrvdev.com/ROAR/VER1/ShowScenario.asp?ScenarioID=5010" TargetMode="External"/><Relationship Id="rId3841" Type="http://schemas.openxmlformats.org/officeDocument/2006/relationships/hyperlink" Target="https://www.jrvdev.com/ROAR/VER1/ShowScenario.asp?ScenarioID=5779" TargetMode="External"/><Relationship Id="rId6040" Type="http://schemas.openxmlformats.org/officeDocument/2006/relationships/hyperlink" Target="https://www.jrvdev.com/ROAR/VER1/ShowScenario.asp?ScenarioID=1500" TargetMode="External"/><Relationship Id="rId348" Type="http://schemas.openxmlformats.org/officeDocument/2006/relationships/hyperlink" Target="https://www.jrvdev.com/ROAR/VER1/ShowScenario.asp?ScenarioID=113" TargetMode="External"/><Relationship Id="rId555" Type="http://schemas.openxmlformats.org/officeDocument/2006/relationships/hyperlink" Target="https://www.jrvdev.com/ROAR/VER1/ShowScenario.asp?ScenarioID=152" TargetMode="External"/><Relationship Id="rId762" Type="http://schemas.openxmlformats.org/officeDocument/2006/relationships/hyperlink" Target="https://www.jrvdev.com/ROAR/VER1/ShowScenario.asp?ScenarioID=341" TargetMode="External"/><Relationship Id="rId1185" Type="http://schemas.openxmlformats.org/officeDocument/2006/relationships/hyperlink" Target="https://www.jrvdev.com/ROAR/VER1/ShowScenario.asp?ScenarioID=3867" TargetMode="External"/><Relationship Id="rId1392" Type="http://schemas.openxmlformats.org/officeDocument/2006/relationships/hyperlink" Target="https://www.jrvdev.com/ROAR/VER1/ShowScenario.asp?ScenarioID=5598" TargetMode="External"/><Relationship Id="rId2029" Type="http://schemas.openxmlformats.org/officeDocument/2006/relationships/hyperlink" Target="https://www.jrvdev.com/ROAR/VER1/ShowScenario.asp?ScenarioID=485" TargetMode="External"/><Relationship Id="rId2236" Type="http://schemas.openxmlformats.org/officeDocument/2006/relationships/hyperlink" Target="https://www.jrvdev.com/ROAR/VER1/ShowScenario.asp?ScenarioID=1195" TargetMode="External"/><Relationship Id="rId2443" Type="http://schemas.openxmlformats.org/officeDocument/2006/relationships/hyperlink" Target="https://www.jrvdev.com/ROAR/VER1/ShowScenario.asp?ScenarioID=3651" TargetMode="External"/><Relationship Id="rId2650" Type="http://schemas.openxmlformats.org/officeDocument/2006/relationships/hyperlink" Target="https://www.jrvdev.com/ROAR/VER1/ShowScenario.asp?ScenarioID=5049" TargetMode="External"/><Relationship Id="rId3701" Type="http://schemas.openxmlformats.org/officeDocument/2006/relationships/hyperlink" Target="https://www.jrvdev.com/ROAR/VER1/ShowScenario.asp?ScenarioID=2562" TargetMode="External"/><Relationship Id="rId5599" Type="http://schemas.openxmlformats.org/officeDocument/2006/relationships/hyperlink" Target="https://www.jrvdev.com/ROAR/VER1/ShowScenario.asp?ScenarioID=5269" TargetMode="External"/><Relationship Id="rId208" Type="http://schemas.openxmlformats.org/officeDocument/2006/relationships/hyperlink" Target="https://www.jrvdev.com/ROAR/VER1/ShowScenario.asp?ScenarioID=6425" TargetMode="External"/><Relationship Id="rId415" Type="http://schemas.openxmlformats.org/officeDocument/2006/relationships/hyperlink" Target="https://www.jrvdev.com/ROAR/VER1/ShowScenario.asp?ScenarioID=201" TargetMode="External"/><Relationship Id="rId622" Type="http://schemas.openxmlformats.org/officeDocument/2006/relationships/hyperlink" Target="https://www.jrvdev.com/ROAR/VER1/ShowScenario.asp?ScenarioID=2087" TargetMode="External"/><Relationship Id="rId1045" Type="http://schemas.openxmlformats.org/officeDocument/2006/relationships/hyperlink" Target="https://www.jrvdev.com/ROAR/VER1/ShowScenario.asp?ScenarioID=4782" TargetMode="External"/><Relationship Id="rId1252" Type="http://schemas.openxmlformats.org/officeDocument/2006/relationships/hyperlink" Target="https://www.jrvdev.com/ROAR/VER1/ShowScenario.asp?ScenarioID=5548" TargetMode="External"/><Relationship Id="rId2303" Type="http://schemas.openxmlformats.org/officeDocument/2006/relationships/hyperlink" Target="https://www.jrvdev.com/ROAR/VER1/ShowScenario.asp?ScenarioID=5798" TargetMode="External"/><Relationship Id="rId2510" Type="http://schemas.openxmlformats.org/officeDocument/2006/relationships/hyperlink" Target="https://www.jrvdev.com/ROAR/VER1/ShowScenario.asp?ScenarioID=4954" TargetMode="External"/><Relationship Id="rId5459" Type="http://schemas.openxmlformats.org/officeDocument/2006/relationships/hyperlink" Target="https://www.jrvdev.com/ROAR/VER1/ShowScenario.asp?ScenarioID=3364" TargetMode="External"/><Relationship Id="rId5666" Type="http://schemas.openxmlformats.org/officeDocument/2006/relationships/hyperlink" Target="https://www.jrvdev.com/ROAR/VER1/ShowScenario.asp?ScenarioID=3337" TargetMode="External"/><Relationship Id="rId1112" Type="http://schemas.openxmlformats.org/officeDocument/2006/relationships/hyperlink" Target="https://www.jrvdev.com/ROAR/VER1/ShowScenario.asp?ScenarioID=1273" TargetMode="External"/><Relationship Id="rId4268" Type="http://schemas.openxmlformats.org/officeDocument/2006/relationships/hyperlink" Target="https://www.jrvdev.com/ROAR/VER1/ShowScenario.asp?ScenarioID=1853" TargetMode="External"/><Relationship Id="rId4475" Type="http://schemas.openxmlformats.org/officeDocument/2006/relationships/hyperlink" Target="https://www.jrvdev.com/ROAR/VER1/ShowScenario.asp?ScenarioID=721" TargetMode="External"/><Relationship Id="rId5319" Type="http://schemas.openxmlformats.org/officeDocument/2006/relationships/hyperlink" Target="https://www.jrvdev.com/ROAR/VER1/ShowScenario.asp?ScenarioID=1109" TargetMode="External"/><Relationship Id="rId5873" Type="http://schemas.openxmlformats.org/officeDocument/2006/relationships/hyperlink" Target="https://www.jrvdev.com/ROAR/VER1/ShowScenario.asp?ScenarioID=913" TargetMode="External"/><Relationship Id="rId3077" Type="http://schemas.openxmlformats.org/officeDocument/2006/relationships/hyperlink" Target="https://www.jrvdev.com/ROAR/VER1/ShowScenario.asp?ScenarioID=4585" TargetMode="External"/><Relationship Id="rId3284" Type="http://schemas.openxmlformats.org/officeDocument/2006/relationships/hyperlink" Target="https://www.jrvdev.com/ROAR/VER1/ShowScenario.asp?ScenarioID=3999" TargetMode="External"/><Relationship Id="rId4128" Type="http://schemas.openxmlformats.org/officeDocument/2006/relationships/hyperlink" Target="https://www.jrvdev.com/ROAR/VER1/ShowScenario.asp?ScenarioID=4390" TargetMode="External"/><Relationship Id="rId4682" Type="http://schemas.openxmlformats.org/officeDocument/2006/relationships/hyperlink" Target="https://www.jrvdev.com/ROAR/VER1/ShowScenario.asp?ScenarioID=3345" TargetMode="External"/><Relationship Id="rId5526" Type="http://schemas.openxmlformats.org/officeDocument/2006/relationships/hyperlink" Target="https://www.jrvdev.com/ROAR/VER1/ShowScenario.asp?ScenarioID=4931" TargetMode="External"/><Relationship Id="rId5733" Type="http://schemas.openxmlformats.org/officeDocument/2006/relationships/hyperlink" Target="https://www.jrvdev.com/ROAR/VER1/ShowScenario.asp?ScenarioID=6011" TargetMode="External"/><Relationship Id="rId5940" Type="http://schemas.openxmlformats.org/officeDocument/2006/relationships/hyperlink" Target="https://www.jrvdev.com/ROAR/VER1/ShowScenario.asp?ScenarioID=1032" TargetMode="External"/><Relationship Id="rId1929" Type="http://schemas.openxmlformats.org/officeDocument/2006/relationships/hyperlink" Target="https://www.jrvdev.com/ROAR/VER1/ShowScenario.asp?ScenarioID=2017" TargetMode="External"/><Relationship Id="rId2093" Type="http://schemas.openxmlformats.org/officeDocument/2006/relationships/hyperlink" Target="https://www.jrvdev.com/ROAR/VER1/ShowScenario.asp?ScenarioID=1050" TargetMode="External"/><Relationship Id="rId3491" Type="http://schemas.openxmlformats.org/officeDocument/2006/relationships/hyperlink" Target="https://www.jrvdev.com/ROAR/VER1/ShowScenario.asp?ScenarioID=2289" TargetMode="External"/><Relationship Id="rId4335" Type="http://schemas.openxmlformats.org/officeDocument/2006/relationships/hyperlink" Target="https://www.jrvdev.com/ROAR/VER1/ShowScenario.asp?ScenarioID=6170" TargetMode="External"/><Relationship Id="rId4542" Type="http://schemas.openxmlformats.org/officeDocument/2006/relationships/hyperlink" Target="https://www.jrvdev.com/ROAR/VER1/ShowScenario.asp?ScenarioID=2041" TargetMode="External"/><Relationship Id="rId5800" Type="http://schemas.openxmlformats.org/officeDocument/2006/relationships/hyperlink" Target="https://www.jrvdev.com/ROAR/VER1/ShowScenario.asp?ScenarioID=6194" TargetMode="External"/><Relationship Id="rId3144" Type="http://schemas.openxmlformats.org/officeDocument/2006/relationships/hyperlink" Target="https://www.jrvdev.com/ROAR/VER1/ShowScenario.asp?ScenarioID=2988" TargetMode="External"/><Relationship Id="rId3351" Type="http://schemas.openxmlformats.org/officeDocument/2006/relationships/hyperlink" Target="https://www.jrvdev.com/ROAR/VER1/ShowScenario.asp?ScenarioID=3241" TargetMode="External"/><Relationship Id="rId4402" Type="http://schemas.openxmlformats.org/officeDocument/2006/relationships/hyperlink" Target="https://www.jrvdev.com/ROAR/VER1/ShowScenario.asp?ScenarioID=642" TargetMode="External"/><Relationship Id="rId272" Type="http://schemas.openxmlformats.org/officeDocument/2006/relationships/hyperlink" Target="https://www.jrvdev.com/ROAR/VER1/ShowScenario.asp?ScenarioID=5832" TargetMode="External"/><Relationship Id="rId2160" Type="http://schemas.openxmlformats.org/officeDocument/2006/relationships/hyperlink" Target="https://www.jrvdev.com/ROAR/VER1/ShowScenario.asp?ScenarioID=1562" TargetMode="External"/><Relationship Id="rId3004" Type="http://schemas.openxmlformats.org/officeDocument/2006/relationships/hyperlink" Target="https://www.jrvdev.com/ROAR/VER1/ShowScenario.asp?ScenarioID=2130" TargetMode="External"/><Relationship Id="rId3211" Type="http://schemas.openxmlformats.org/officeDocument/2006/relationships/hyperlink" Target="https://www.jrvdev.com/ROAR/VER1/ShowScenario.asp?ScenarioID=5525" TargetMode="External"/><Relationship Id="rId132" Type="http://schemas.openxmlformats.org/officeDocument/2006/relationships/hyperlink" Target="https://www.jrvdev.com/ROAR/VER1/ShowScenario.asp?ScenarioID=4711" TargetMode="External"/><Relationship Id="rId2020" Type="http://schemas.openxmlformats.org/officeDocument/2006/relationships/hyperlink" Target="https://www.jrvdev.com/ROAR/VER1/ShowScenario.asp?ScenarioID=5930" TargetMode="External"/><Relationship Id="rId5176" Type="http://schemas.openxmlformats.org/officeDocument/2006/relationships/hyperlink" Target="https://www.jrvdev.com/ROAR/VER1/ShowScenario.asp?ScenarioID=6534" TargetMode="External"/><Relationship Id="rId5383" Type="http://schemas.openxmlformats.org/officeDocument/2006/relationships/hyperlink" Target="https://www.jrvdev.com/ROAR/VER1/ShowScenario.asp?ScenarioID=2022" TargetMode="External"/><Relationship Id="rId5590" Type="http://schemas.openxmlformats.org/officeDocument/2006/relationships/hyperlink" Target="https://www.jrvdev.com/ROAR/VER1/ShowScenario.asp?ScenarioID=1511" TargetMode="External"/><Relationship Id="rId6227" Type="http://schemas.openxmlformats.org/officeDocument/2006/relationships/hyperlink" Target="https://www.jrvdev.com/ROAR/VER1/ShowScenario.asp?ScenarioID=2942" TargetMode="External"/><Relationship Id="rId1579" Type="http://schemas.openxmlformats.org/officeDocument/2006/relationships/hyperlink" Target="https://www.jrvdev.com/ROAR/VER1/ShowScenario.asp?ScenarioID=2431" TargetMode="External"/><Relationship Id="rId2977" Type="http://schemas.openxmlformats.org/officeDocument/2006/relationships/hyperlink" Target="https://www.jrvdev.com/ROAR/VER1/ShowScenario.asp?ScenarioID=1131" TargetMode="External"/><Relationship Id="rId4192" Type="http://schemas.openxmlformats.org/officeDocument/2006/relationships/hyperlink" Target="https://www.jrvdev.com/ROAR/VER1/ShowScenario.asp?ScenarioID=2407" TargetMode="External"/><Relationship Id="rId5036" Type="http://schemas.openxmlformats.org/officeDocument/2006/relationships/hyperlink" Target="https://www.jrvdev.com/ROAR/VER1/ShowScenario.asp?ScenarioID=5131" TargetMode="External"/><Relationship Id="rId5243" Type="http://schemas.openxmlformats.org/officeDocument/2006/relationships/hyperlink" Target="https://www.jrvdev.com/ROAR/VER1/ShowScenario.asp?ScenarioID=812" TargetMode="External"/><Relationship Id="rId5450" Type="http://schemas.openxmlformats.org/officeDocument/2006/relationships/hyperlink" Target="https://www.jrvdev.com/ROAR/VER1/ShowScenario.asp?ScenarioID=3038" TargetMode="External"/><Relationship Id="rId949" Type="http://schemas.openxmlformats.org/officeDocument/2006/relationships/hyperlink" Target="https://www.jrvdev.com/ROAR/VER1/ShowScenario.asp?ScenarioID=4526" TargetMode="External"/><Relationship Id="rId1786" Type="http://schemas.openxmlformats.org/officeDocument/2006/relationships/hyperlink" Target="https://www.jrvdev.com/ROAR/VER1/ShowScenario.asp?ScenarioID=3743" TargetMode="External"/><Relationship Id="rId1993" Type="http://schemas.openxmlformats.org/officeDocument/2006/relationships/hyperlink" Target="https://www.jrvdev.com/ROAR/VER1/ShowScenario.asp?ScenarioID=484" TargetMode="External"/><Relationship Id="rId2837" Type="http://schemas.openxmlformats.org/officeDocument/2006/relationships/hyperlink" Target="https://www.jrvdev.com/ROAR/VER1/ShowScenario.asp?ScenarioID=4064" TargetMode="External"/><Relationship Id="rId4052" Type="http://schemas.openxmlformats.org/officeDocument/2006/relationships/hyperlink" Target="https://www.jrvdev.com/ROAR/VER1/ShowScenario.asp?ScenarioID=3580" TargetMode="External"/><Relationship Id="rId5103" Type="http://schemas.openxmlformats.org/officeDocument/2006/relationships/hyperlink" Target="https://www.jrvdev.com/ROAR/VER1/ShowScenario.asp?ScenarioID=2408" TargetMode="External"/><Relationship Id="rId78" Type="http://schemas.openxmlformats.org/officeDocument/2006/relationships/hyperlink" Target="https://www.jrvdev.com/ROAR/VER1/ShowScenario.asp?ScenarioID=5328" TargetMode="External"/><Relationship Id="rId809" Type="http://schemas.openxmlformats.org/officeDocument/2006/relationships/hyperlink" Target="https://www.jrvdev.com/ROAR/VER1/ShowScenario.asp?ScenarioID=1314" TargetMode="External"/><Relationship Id="rId1439" Type="http://schemas.openxmlformats.org/officeDocument/2006/relationships/hyperlink" Target="https://www.jrvdev.com/ROAR/VER1/ShowScenario.asp?ScenarioID=391" TargetMode="External"/><Relationship Id="rId1646" Type="http://schemas.openxmlformats.org/officeDocument/2006/relationships/hyperlink" Target="https://www.jrvdev.com/ROAR/VER1/ShowScenario.asp?ScenarioID=1095" TargetMode="External"/><Relationship Id="rId1853" Type="http://schemas.openxmlformats.org/officeDocument/2006/relationships/hyperlink" Target="https://www.jrvdev.com/ROAR/VER1/ShowScenario.asp?ScenarioID=4408" TargetMode="External"/><Relationship Id="rId2904" Type="http://schemas.openxmlformats.org/officeDocument/2006/relationships/hyperlink" Target="https://www.jrvdev.com/ROAR/VER1/ShowScenario.asp?ScenarioID=2362" TargetMode="External"/><Relationship Id="rId5310" Type="http://schemas.openxmlformats.org/officeDocument/2006/relationships/hyperlink" Target="https://www.jrvdev.com/ROAR/VER1/ShowScenario.asp?ScenarioID=1116" TargetMode="External"/><Relationship Id="rId1506" Type="http://schemas.openxmlformats.org/officeDocument/2006/relationships/hyperlink" Target="https://www.jrvdev.com/ROAR/VER1/ShowScenario.asp?ScenarioID=439" TargetMode="External"/><Relationship Id="rId1713" Type="http://schemas.openxmlformats.org/officeDocument/2006/relationships/hyperlink" Target="https://www.jrvdev.com/ROAR/VER1/ShowScenario.asp?ScenarioID=3533" TargetMode="External"/><Relationship Id="rId1920" Type="http://schemas.openxmlformats.org/officeDocument/2006/relationships/hyperlink" Target="https://www.jrvdev.com/ROAR/VER1/ShowScenario.asp?ScenarioID=2009" TargetMode="External"/><Relationship Id="rId4869" Type="http://schemas.openxmlformats.org/officeDocument/2006/relationships/hyperlink" Target="https://www.jrvdev.com/ROAR/VER1/ShowScenario.asp?ScenarioID=5183" TargetMode="External"/><Relationship Id="rId3678" Type="http://schemas.openxmlformats.org/officeDocument/2006/relationships/hyperlink" Target="https://www.jrvdev.com/ROAR/VER1/ShowScenario.asp?ScenarioID=5144" TargetMode="External"/><Relationship Id="rId3885" Type="http://schemas.openxmlformats.org/officeDocument/2006/relationships/hyperlink" Target="https://www.jrvdev.com/ROAR/VER1/ShowScenario.asp?ScenarioID=1907" TargetMode="External"/><Relationship Id="rId4729" Type="http://schemas.openxmlformats.org/officeDocument/2006/relationships/hyperlink" Target="https://www.jrvdev.com/ROAR/VER1/ShowScenario.asp?ScenarioID=3883" TargetMode="External"/><Relationship Id="rId4936" Type="http://schemas.openxmlformats.org/officeDocument/2006/relationships/hyperlink" Target="https://www.jrvdev.com/ROAR/VER1/ShowScenario.asp?ScenarioID=6265" TargetMode="External"/><Relationship Id="rId6084" Type="http://schemas.openxmlformats.org/officeDocument/2006/relationships/hyperlink" Target="https://www.jrvdev.com/ROAR/VER1/ShowScenario.asp?ScenarioID=4620" TargetMode="External"/><Relationship Id="rId6291" Type="http://schemas.openxmlformats.org/officeDocument/2006/relationships/hyperlink" Target="https://www.jrvdev.com/ROAR/VER1/ShowScenario.asp?ScenarioID=6608" TargetMode="External"/><Relationship Id="rId599" Type="http://schemas.openxmlformats.org/officeDocument/2006/relationships/hyperlink" Target="https://www.jrvdev.com/ROAR/VER1/ShowScenario.asp?ScenarioID=178" TargetMode="External"/><Relationship Id="rId2487" Type="http://schemas.openxmlformats.org/officeDocument/2006/relationships/hyperlink" Target="https://www.jrvdev.com/ROAR/VER1/ShowScenario.asp?ScenarioID=4507" TargetMode="External"/><Relationship Id="rId2694" Type="http://schemas.openxmlformats.org/officeDocument/2006/relationships/hyperlink" Target="https://www.jrvdev.com/ROAR/VER1/ShowScenario.asp?ScenarioID=5451" TargetMode="External"/><Relationship Id="rId3538" Type="http://schemas.openxmlformats.org/officeDocument/2006/relationships/hyperlink" Target="https://www.jrvdev.com/ROAR/VER1/ShowScenario.asp?ScenarioID=6082" TargetMode="External"/><Relationship Id="rId3745" Type="http://schemas.openxmlformats.org/officeDocument/2006/relationships/hyperlink" Target="https://www.jrvdev.com/ROAR/VER1/ShowScenario.asp?ScenarioID=4462" TargetMode="External"/><Relationship Id="rId6151" Type="http://schemas.openxmlformats.org/officeDocument/2006/relationships/hyperlink" Target="https://www.jrvdev.com/ROAR/VER1/ShowScenario.asp?ScenarioID=2089" TargetMode="External"/><Relationship Id="rId459" Type="http://schemas.openxmlformats.org/officeDocument/2006/relationships/hyperlink" Target="https://www.jrvdev.com/ROAR/VER1/ShowScenario.asp?ScenarioID=245" TargetMode="External"/><Relationship Id="rId666" Type="http://schemas.openxmlformats.org/officeDocument/2006/relationships/hyperlink" Target="https://www.jrvdev.com/ROAR/VER1/ShowScenario.asp?ScenarioID=2537" TargetMode="External"/><Relationship Id="rId873" Type="http://schemas.openxmlformats.org/officeDocument/2006/relationships/hyperlink" Target="https://www.jrvdev.com/ROAR/VER1/ShowScenario.asp?ScenarioID=2066" TargetMode="External"/><Relationship Id="rId1089" Type="http://schemas.openxmlformats.org/officeDocument/2006/relationships/hyperlink" Target="https://www.jrvdev.com/ROAR/VER1/ShowScenario.asp?ScenarioID=6506" TargetMode="External"/><Relationship Id="rId1296" Type="http://schemas.openxmlformats.org/officeDocument/2006/relationships/hyperlink" Target="https://www.jrvdev.com/ROAR/VER1/ShowScenario.asp?ScenarioID=3934" TargetMode="External"/><Relationship Id="rId2347" Type="http://schemas.openxmlformats.org/officeDocument/2006/relationships/hyperlink" Target="https://www.jrvdev.com/ROAR/VER1/ShowScenario.asp?ScenarioID=6371" TargetMode="External"/><Relationship Id="rId2554" Type="http://schemas.openxmlformats.org/officeDocument/2006/relationships/hyperlink" Target="https://www.jrvdev.com/ROAR/VER1/ShowScenario.asp?ScenarioID=1677" TargetMode="External"/><Relationship Id="rId3952" Type="http://schemas.openxmlformats.org/officeDocument/2006/relationships/hyperlink" Target="https://www.jrvdev.com/ROAR/VER1/ShowScenario.asp?ScenarioID=590" TargetMode="External"/><Relationship Id="rId6011" Type="http://schemas.openxmlformats.org/officeDocument/2006/relationships/hyperlink" Target="https://www.jrvdev.com/ROAR/VER1/ShowScenario.asp?ScenarioID=1542" TargetMode="External"/><Relationship Id="rId319" Type="http://schemas.openxmlformats.org/officeDocument/2006/relationships/hyperlink" Target="https://www.jrvdev.com/ROAR/VER1/ShowScenario.asp?ScenarioID=5962" TargetMode="External"/><Relationship Id="rId526" Type="http://schemas.openxmlformats.org/officeDocument/2006/relationships/hyperlink" Target="https://www.jrvdev.com/ROAR/VER1/ShowScenario.asp?ScenarioID=312" TargetMode="External"/><Relationship Id="rId1156" Type="http://schemas.openxmlformats.org/officeDocument/2006/relationships/hyperlink" Target="https://www.jrvdev.com/ROAR/VER1/ShowScenario.asp?ScenarioID=3249" TargetMode="External"/><Relationship Id="rId1363" Type="http://schemas.openxmlformats.org/officeDocument/2006/relationships/hyperlink" Target="https://www.jrvdev.com/ROAR/VER1/ShowScenario.asp?ScenarioID=4135" TargetMode="External"/><Relationship Id="rId2207" Type="http://schemas.openxmlformats.org/officeDocument/2006/relationships/hyperlink" Target="https://www.jrvdev.com/ROAR/VER1/ShowScenario.asp?ScenarioID=3118" TargetMode="External"/><Relationship Id="rId2761" Type="http://schemas.openxmlformats.org/officeDocument/2006/relationships/hyperlink" Target="https://www.jrvdev.com/ROAR/VER1/ShowScenario.asp?ScenarioID=3313" TargetMode="External"/><Relationship Id="rId3605" Type="http://schemas.openxmlformats.org/officeDocument/2006/relationships/hyperlink" Target="https://www.jrvdev.com/ROAR/VER1/ShowScenario.asp?ScenarioID=6131" TargetMode="External"/><Relationship Id="rId3812" Type="http://schemas.openxmlformats.org/officeDocument/2006/relationships/hyperlink" Target="https://www.jrvdev.com/ROAR/VER1/ShowScenario.asp?ScenarioID=1989" TargetMode="External"/><Relationship Id="rId733" Type="http://schemas.openxmlformats.org/officeDocument/2006/relationships/hyperlink" Target="https://www.jrvdev.com/ROAR/VER1/ShowScenario.asp?ScenarioID=3879" TargetMode="External"/><Relationship Id="rId940" Type="http://schemas.openxmlformats.org/officeDocument/2006/relationships/hyperlink" Target="https://www.jrvdev.com/ROAR/VER1/ShowScenario.asp?ScenarioID=4159" TargetMode="External"/><Relationship Id="rId1016" Type="http://schemas.openxmlformats.org/officeDocument/2006/relationships/hyperlink" Target="https://www.jrvdev.com/ROAR/VER1/ShowScenario.asp?ScenarioID=5209" TargetMode="External"/><Relationship Id="rId1570" Type="http://schemas.openxmlformats.org/officeDocument/2006/relationships/hyperlink" Target="https://www.jrvdev.com/ROAR/VER1/ShowScenario.asp?ScenarioID=3447" TargetMode="External"/><Relationship Id="rId2414" Type="http://schemas.openxmlformats.org/officeDocument/2006/relationships/hyperlink" Target="https://www.jrvdev.com/ROAR/VER1/ShowScenario.asp?ScenarioID=3057" TargetMode="External"/><Relationship Id="rId2621" Type="http://schemas.openxmlformats.org/officeDocument/2006/relationships/hyperlink" Target="https://www.jrvdev.com/ROAR/VER1/ShowScenario.asp?ScenarioID=4265" TargetMode="External"/><Relationship Id="rId5777" Type="http://schemas.openxmlformats.org/officeDocument/2006/relationships/hyperlink" Target="https://www.jrvdev.com/ROAR/VER1/ShowScenario.asp?ScenarioID=3625" TargetMode="External"/><Relationship Id="rId5984" Type="http://schemas.openxmlformats.org/officeDocument/2006/relationships/hyperlink" Target="https://www.jrvdev.com/ROAR/VER1/ShowScenario.asp?ScenarioID=3466" TargetMode="External"/><Relationship Id="rId800" Type="http://schemas.openxmlformats.org/officeDocument/2006/relationships/hyperlink" Target="https://www.jrvdev.com/ROAR/VER1/ShowScenario.asp?ScenarioID=1305" TargetMode="External"/><Relationship Id="rId1223" Type="http://schemas.openxmlformats.org/officeDocument/2006/relationships/hyperlink" Target="https://www.jrvdev.com/ROAR/VER1/ShowScenario.asp?ScenarioID=4980" TargetMode="External"/><Relationship Id="rId1430" Type="http://schemas.openxmlformats.org/officeDocument/2006/relationships/hyperlink" Target="https://www.jrvdev.com/ROAR/VER1/ShowScenario.asp?ScenarioID=384" TargetMode="External"/><Relationship Id="rId4379" Type="http://schemas.openxmlformats.org/officeDocument/2006/relationships/hyperlink" Target="https://www.jrvdev.com/ROAR/VER1/ShowScenario.asp?ScenarioID=619" TargetMode="External"/><Relationship Id="rId4586" Type="http://schemas.openxmlformats.org/officeDocument/2006/relationships/hyperlink" Target="https://www.jrvdev.com/ROAR/VER1/ShowScenario.asp?ScenarioID=6459" TargetMode="External"/><Relationship Id="rId4793" Type="http://schemas.openxmlformats.org/officeDocument/2006/relationships/hyperlink" Target="https://www.jrvdev.com/ROAR/VER1/ShowScenario.asp?ScenarioID=4791" TargetMode="External"/><Relationship Id="rId5637" Type="http://schemas.openxmlformats.org/officeDocument/2006/relationships/hyperlink" Target="https://www.jrvdev.com/ROAR/VER1/ShowScenario.asp?ScenarioID=839" TargetMode="External"/><Relationship Id="rId5844" Type="http://schemas.openxmlformats.org/officeDocument/2006/relationships/hyperlink" Target="https://www.jrvdev.com/ROAR/VER1/ShowScenario.asp?ScenarioID=884" TargetMode="External"/><Relationship Id="rId3188" Type="http://schemas.openxmlformats.org/officeDocument/2006/relationships/hyperlink" Target="https://www.jrvdev.com/ROAR/VER1/ShowScenario.asp?ScenarioID=4642" TargetMode="External"/><Relationship Id="rId3395" Type="http://schemas.openxmlformats.org/officeDocument/2006/relationships/hyperlink" Target="https://www.jrvdev.com/ROAR/VER1/ShowScenario.asp?ScenarioID=1475" TargetMode="External"/><Relationship Id="rId4239" Type="http://schemas.openxmlformats.org/officeDocument/2006/relationships/hyperlink" Target="https://www.jrvdev.com/ROAR/VER1/ShowScenario.asp?ScenarioID=4877" TargetMode="External"/><Relationship Id="rId4446" Type="http://schemas.openxmlformats.org/officeDocument/2006/relationships/hyperlink" Target="https://www.jrvdev.com/ROAR/VER1/ShowScenario.asp?ScenarioID=687" TargetMode="External"/><Relationship Id="rId4653" Type="http://schemas.openxmlformats.org/officeDocument/2006/relationships/hyperlink" Target="https://www.jrvdev.com/ROAR/VER1/ShowScenario.asp?ScenarioID=1811" TargetMode="External"/><Relationship Id="rId4860" Type="http://schemas.openxmlformats.org/officeDocument/2006/relationships/hyperlink" Target="https://www.jrvdev.com/ROAR/VER1/ShowScenario.asp?ScenarioID=5174" TargetMode="External"/><Relationship Id="rId5704" Type="http://schemas.openxmlformats.org/officeDocument/2006/relationships/hyperlink" Target="https://www.jrvdev.com/ROAR/VER1/ShowScenario.asp?ScenarioID=5022" TargetMode="External"/><Relationship Id="rId5911" Type="http://schemas.openxmlformats.org/officeDocument/2006/relationships/hyperlink" Target="https://www.jrvdev.com/ROAR/VER1/ShowScenario.asp?ScenarioID=934" TargetMode="External"/><Relationship Id="rId3048" Type="http://schemas.openxmlformats.org/officeDocument/2006/relationships/hyperlink" Target="https://www.jrvdev.com/ROAR/VER1/ShowScenario.asp?ScenarioID=3156" TargetMode="External"/><Relationship Id="rId3255" Type="http://schemas.openxmlformats.org/officeDocument/2006/relationships/hyperlink" Target="https://www.jrvdev.com/ROAR/VER1/ShowScenario.asp?ScenarioID=3330" TargetMode="External"/><Relationship Id="rId3462" Type="http://schemas.openxmlformats.org/officeDocument/2006/relationships/hyperlink" Target="https://www.jrvdev.com/ROAR/VER1/ShowScenario.asp?ScenarioID=6306" TargetMode="External"/><Relationship Id="rId4306" Type="http://schemas.openxmlformats.org/officeDocument/2006/relationships/hyperlink" Target="https://www.jrvdev.com/ROAR/VER1/ShowScenario.asp?ScenarioID=4245" TargetMode="External"/><Relationship Id="rId4513" Type="http://schemas.openxmlformats.org/officeDocument/2006/relationships/hyperlink" Target="https://www.jrvdev.com/ROAR/VER1/ShowScenario.asp?ScenarioID=1952" TargetMode="External"/><Relationship Id="rId4720" Type="http://schemas.openxmlformats.org/officeDocument/2006/relationships/hyperlink" Target="https://www.jrvdev.com/ROAR/VER1/ShowScenario.asp?ScenarioID=2165" TargetMode="External"/><Relationship Id="rId176" Type="http://schemas.openxmlformats.org/officeDocument/2006/relationships/hyperlink" Target="https://www.jrvdev.com/ROAR/VER1/ShowScenario.asp?ScenarioID=6392" TargetMode="External"/><Relationship Id="rId383" Type="http://schemas.openxmlformats.org/officeDocument/2006/relationships/hyperlink" Target="https://www.jrvdev.com/ROAR/VER1/ShowScenario.asp?ScenarioID=1380" TargetMode="External"/><Relationship Id="rId590" Type="http://schemas.openxmlformats.org/officeDocument/2006/relationships/hyperlink" Target="https://www.jrvdev.com/ROAR/VER1/ShowScenario.asp?ScenarioID=1148" TargetMode="External"/><Relationship Id="rId2064" Type="http://schemas.openxmlformats.org/officeDocument/2006/relationships/hyperlink" Target="https://www.jrvdev.com/ROAR/VER1/ShowScenario.asp?ScenarioID=520" TargetMode="External"/><Relationship Id="rId2271" Type="http://schemas.openxmlformats.org/officeDocument/2006/relationships/hyperlink" Target="https://www.jrvdev.com/ROAR/VER1/ShowScenario.asp?ScenarioID=4269" TargetMode="External"/><Relationship Id="rId3115" Type="http://schemas.openxmlformats.org/officeDocument/2006/relationships/hyperlink" Target="https://www.jrvdev.com/ROAR/VER1/ShowScenario.asp?ScenarioID=5898" TargetMode="External"/><Relationship Id="rId3322" Type="http://schemas.openxmlformats.org/officeDocument/2006/relationships/hyperlink" Target="https://www.jrvdev.com/ROAR/VER1/ShowScenario.asp?ScenarioID=5569" TargetMode="External"/><Relationship Id="rId243" Type="http://schemas.openxmlformats.org/officeDocument/2006/relationships/hyperlink" Target="https://www.jrvdev.com/ROAR/VER1/ShowScenario.asp?ScenarioID=3860" TargetMode="External"/><Relationship Id="rId450" Type="http://schemas.openxmlformats.org/officeDocument/2006/relationships/hyperlink" Target="https://www.jrvdev.com/ROAR/VER1/ShowScenario.asp?ScenarioID=236" TargetMode="External"/><Relationship Id="rId1080" Type="http://schemas.openxmlformats.org/officeDocument/2006/relationships/hyperlink" Target="https://www.jrvdev.com/ROAR/VER1/ShowScenario.asp?ScenarioID=4190" TargetMode="External"/><Relationship Id="rId2131" Type="http://schemas.openxmlformats.org/officeDocument/2006/relationships/hyperlink" Target="https://www.jrvdev.com/ROAR/VER1/ShowScenario.asp?ScenarioID=1627" TargetMode="External"/><Relationship Id="rId5287" Type="http://schemas.openxmlformats.org/officeDocument/2006/relationships/hyperlink" Target="https://www.jrvdev.com/ROAR/VER1/ShowScenario.asp?ScenarioID=821" TargetMode="External"/><Relationship Id="rId5494" Type="http://schemas.openxmlformats.org/officeDocument/2006/relationships/hyperlink" Target="https://www.jrvdev.com/ROAR/VER1/ShowScenario.asp?ScenarioID=4320" TargetMode="External"/><Relationship Id="rId103" Type="http://schemas.openxmlformats.org/officeDocument/2006/relationships/hyperlink" Target="https://www.jrvdev.com/ROAR/VER1/ShowScenario.asp?ScenarioID=48" TargetMode="External"/><Relationship Id="rId310" Type="http://schemas.openxmlformats.org/officeDocument/2006/relationships/hyperlink" Target="https://www.jrvdev.com/ROAR/VER1/ShowScenario.asp?ScenarioID=105" TargetMode="External"/><Relationship Id="rId4096" Type="http://schemas.openxmlformats.org/officeDocument/2006/relationships/hyperlink" Target="https://www.jrvdev.com/ROAR/VER1/ShowScenario.asp?ScenarioID=3214" TargetMode="External"/><Relationship Id="rId5147" Type="http://schemas.openxmlformats.org/officeDocument/2006/relationships/hyperlink" Target="https://www.jrvdev.com/ROAR/VER1/ShowScenario.asp?ScenarioID=3300" TargetMode="External"/><Relationship Id="rId1897" Type="http://schemas.openxmlformats.org/officeDocument/2006/relationships/hyperlink" Target="https://www.jrvdev.com/ROAR/VER1/ShowScenario.asp?ScenarioID=2932" TargetMode="External"/><Relationship Id="rId2948" Type="http://schemas.openxmlformats.org/officeDocument/2006/relationships/hyperlink" Target="https://www.jrvdev.com/ROAR/VER1/ShowScenario.asp?ScenarioID=5631" TargetMode="External"/><Relationship Id="rId5354" Type="http://schemas.openxmlformats.org/officeDocument/2006/relationships/hyperlink" Target="https://www.jrvdev.com/ROAR/VER1/ShowScenario.asp?ScenarioID=1446" TargetMode="External"/><Relationship Id="rId5561" Type="http://schemas.openxmlformats.org/officeDocument/2006/relationships/hyperlink" Target="https://www.jrvdev.com/ROAR/VER1/ShowScenario.asp?ScenarioID=5575" TargetMode="External"/><Relationship Id="rId1757" Type="http://schemas.openxmlformats.org/officeDocument/2006/relationships/hyperlink" Target="https://www.jrvdev.com/ROAR/VER1/ShowScenario.asp?ScenarioID=2473" TargetMode="External"/><Relationship Id="rId1964" Type="http://schemas.openxmlformats.org/officeDocument/2006/relationships/hyperlink" Target="https://www.jrvdev.com/ROAR/VER1/ShowScenario.asp?ScenarioID=4811" TargetMode="External"/><Relationship Id="rId2808" Type="http://schemas.openxmlformats.org/officeDocument/2006/relationships/hyperlink" Target="https://www.jrvdev.com/ROAR/VER1/ShowScenario.asp?ScenarioID=2124" TargetMode="External"/><Relationship Id="rId4163" Type="http://schemas.openxmlformats.org/officeDocument/2006/relationships/hyperlink" Target="https://www.jrvdev.com/ROAR/VER1/ShowScenario.asp?ScenarioID=5712" TargetMode="External"/><Relationship Id="rId4370" Type="http://schemas.openxmlformats.org/officeDocument/2006/relationships/hyperlink" Target="https://www.jrvdev.com/ROAR/VER1/ShowScenario.asp?ScenarioID=5044" TargetMode="External"/><Relationship Id="rId5007" Type="http://schemas.openxmlformats.org/officeDocument/2006/relationships/hyperlink" Target="https://www.jrvdev.com/ROAR/VER1/ShowScenario.asp?ScenarioID=4332" TargetMode="External"/><Relationship Id="rId5214" Type="http://schemas.openxmlformats.org/officeDocument/2006/relationships/hyperlink" Target="https://www.jrvdev.com/ROAR/VER1/ShowScenario.asp?ScenarioID=783" TargetMode="External"/><Relationship Id="rId5421" Type="http://schemas.openxmlformats.org/officeDocument/2006/relationships/hyperlink" Target="https://www.jrvdev.com/ROAR/VER1/ShowScenario.asp?ScenarioID=2620" TargetMode="External"/><Relationship Id="rId49" Type="http://schemas.openxmlformats.org/officeDocument/2006/relationships/hyperlink" Target="https://www.jrvdev.com/ROAR/VER1/ShowScenario.asp?ScenarioID=5340" TargetMode="External"/><Relationship Id="rId1617" Type="http://schemas.openxmlformats.org/officeDocument/2006/relationships/hyperlink" Target="https://www.jrvdev.com/ROAR/VER1/ShowScenario.asp?ScenarioID=6432" TargetMode="External"/><Relationship Id="rId1824" Type="http://schemas.openxmlformats.org/officeDocument/2006/relationships/hyperlink" Target="https://www.jrvdev.com/ROAR/VER1/ShowScenario.asp?ScenarioID=4746" TargetMode="External"/><Relationship Id="rId4023" Type="http://schemas.openxmlformats.org/officeDocument/2006/relationships/hyperlink" Target="https://www.jrvdev.com/ROAR/VER1/ShowScenario.asp?ScenarioID=6003" TargetMode="External"/><Relationship Id="rId4230" Type="http://schemas.openxmlformats.org/officeDocument/2006/relationships/hyperlink" Target="https://www.jrvdev.com/ROAR/VER1/ShowScenario.asp?ScenarioID=4865" TargetMode="External"/><Relationship Id="rId3789" Type="http://schemas.openxmlformats.org/officeDocument/2006/relationships/hyperlink" Target="https://www.jrvdev.com/ROAR/VER1/ShowScenario.asp?ScenarioID=5415" TargetMode="External"/><Relationship Id="rId6195" Type="http://schemas.openxmlformats.org/officeDocument/2006/relationships/hyperlink" Target="https://www.jrvdev.com/ROAR/VER1/ShowScenario.asp?ScenarioID=5533" TargetMode="External"/><Relationship Id="rId2598" Type="http://schemas.openxmlformats.org/officeDocument/2006/relationships/hyperlink" Target="https://www.jrvdev.com/ROAR/VER1/ShowScenario.asp?ScenarioID=3396" TargetMode="External"/><Relationship Id="rId3996" Type="http://schemas.openxmlformats.org/officeDocument/2006/relationships/hyperlink" Target="https://www.jrvdev.com/ROAR/VER1/ShowScenario.asp?ScenarioID=1622" TargetMode="External"/><Relationship Id="rId6055" Type="http://schemas.openxmlformats.org/officeDocument/2006/relationships/hyperlink" Target="https://www.jrvdev.com/ROAR/VER1/ShowScenario.asp?ScenarioID=2459" TargetMode="External"/><Relationship Id="rId6262" Type="http://schemas.openxmlformats.org/officeDocument/2006/relationships/hyperlink" Target="https://www.jrvdev.com/ROAR/VER1/ShowScenario.asp?ScenarioID=5231" TargetMode="External"/><Relationship Id="rId3649" Type="http://schemas.openxmlformats.org/officeDocument/2006/relationships/hyperlink" Target="https://www.jrvdev.com/ROAR/VER1/ShowScenario.asp?ScenarioID=5774" TargetMode="External"/><Relationship Id="rId3856" Type="http://schemas.openxmlformats.org/officeDocument/2006/relationships/hyperlink" Target="https://www.jrvdev.com/ROAR/VER1/ShowScenario.asp?ScenarioID=4597" TargetMode="External"/><Relationship Id="rId4907" Type="http://schemas.openxmlformats.org/officeDocument/2006/relationships/hyperlink" Target="https://www.jrvdev.com/ROAR/VER1/ShowScenario.asp?ScenarioID=1399" TargetMode="External"/><Relationship Id="rId5071" Type="http://schemas.openxmlformats.org/officeDocument/2006/relationships/hyperlink" Target="https://www.jrvdev.com/ROAR/VER1/ShowScenario.asp?ScenarioID=5795" TargetMode="External"/><Relationship Id="rId6122" Type="http://schemas.openxmlformats.org/officeDocument/2006/relationships/hyperlink" Target="https://www.jrvdev.com/ROAR/VER1/ShowScenario.asp?ScenarioID=5474" TargetMode="External"/><Relationship Id="rId777" Type="http://schemas.openxmlformats.org/officeDocument/2006/relationships/hyperlink" Target="https://www.jrvdev.com/ROAR/VER1/ShowScenario.asp?ScenarioID=5759" TargetMode="External"/><Relationship Id="rId984" Type="http://schemas.openxmlformats.org/officeDocument/2006/relationships/hyperlink" Target="https://www.jrvdev.com/ROAR/VER1/ShowScenario.asp?ScenarioID=5404" TargetMode="External"/><Relationship Id="rId2458" Type="http://schemas.openxmlformats.org/officeDocument/2006/relationships/hyperlink" Target="https://www.jrvdev.com/ROAR/VER1/ShowScenario.asp?ScenarioID=4019" TargetMode="External"/><Relationship Id="rId2665" Type="http://schemas.openxmlformats.org/officeDocument/2006/relationships/hyperlink" Target="https://www.jrvdev.com/ROAR/VER1/ShowScenario.asp?ScenarioID=5311" TargetMode="External"/><Relationship Id="rId2872" Type="http://schemas.openxmlformats.org/officeDocument/2006/relationships/hyperlink" Target="https://www.jrvdev.com/ROAR/VER1/ShowScenario.asp?ScenarioID=6283" TargetMode="External"/><Relationship Id="rId3509" Type="http://schemas.openxmlformats.org/officeDocument/2006/relationships/hyperlink" Target="https://www.jrvdev.com/ROAR/VER1/ShowScenario.asp?ScenarioID=6034" TargetMode="External"/><Relationship Id="rId3716" Type="http://schemas.openxmlformats.org/officeDocument/2006/relationships/hyperlink" Target="https://www.jrvdev.com/ROAR/VER1/ShowScenario.asp?ScenarioID=5283" TargetMode="External"/><Relationship Id="rId3923" Type="http://schemas.openxmlformats.org/officeDocument/2006/relationships/hyperlink" Target="https://www.jrvdev.com/ROAR/VER1/ShowScenario.asp?ScenarioID=3184" TargetMode="External"/><Relationship Id="rId637" Type="http://schemas.openxmlformats.org/officeDocument/2006/relationships/hyperlink" Target="https://www.jrvdev.com/ROAR/VER1/ShowScenario.asp?ScenarioID=194" TargetMode="External"/><Relationship Id="rId844" Type="http://schemas.openxmlformats.org/officeDocument/2006/relationships/hyperlink" Target="https://www.jrvdev.com/ROAR/VER1/ShowScenario.asp?ScenarioID=1711" TargetMode="External"/><Relationship Id="rId1267" Type="http://schemas.openxmlformats.org/officeDocument/2006/relationships/hyperlink" Target="https://www.jrvdev.com/ROAR/VER1/ShowScenario.asp?ScenarioID=6225" TargetMode="External"/><Relationship Id="rId1474" Type="http://schemas.openxmlformats.org/officeDocument/2006/relationships/hyperlink" Target="https://www.jrvdev.com/ROAR/VER1/ShowScenario.asp?ScenarioID=423" TargetMode="External"/><Relationship Id="rId1681" Type="http://schemas.openxmlformats.org/officeDocument/2006/relationships/hyperlink" Target="https://www.jrvdev.com/ROAR/VER1/ShowScenario.asp?ScenarioID=4545" TargetMode="External"/><Relationship Id="rId2318" Type="http://schemas.openxmlformats.org/officeDocument/2006/relationships/hyperlink" Target="https://www.jrvdev.com/ROAR/VER1/ShowScenario.asp?ScenarioID=6342" TargetMode="External"/><Relationship Id="rId2525" Type="http://schemas.openxmlformats.org/officeDocument/2006/relationships/hyperlink" Target="https://www.jrvdev.com/ROAR/VER1/ShowScenario.asp?ScenarioID=1964" TargetMode="External"/><Relationship Id="rId2732" Type="http://schemas.openxmlformats.org/officeDocument/2006/relationships/hyperlink" Target="https://www.jrvdev.com/ROAR/VER1/ShowScenario.asp?ScenarioID=4634" TargetMode="External"/><Relationship Id="rId5888" Type="http://schemas.openxmlformats.org/officeDocument/2006/relationships/hyperlink" Target="https://www.jrvdev.com/ROAR/VER1/ShowScenario.asp?ScenarioID=2371" TargetMode="External"/><Relationship Id="rId704" Type="http://schemas.openxmlformats.org/officeDocument/2006/relationships/hyperlink" Target="https://www.jrvdev.com/ROAR/VER1/ShowScenario.asp?ScenarioID=4818" TargetMode="External"/><Relationship Id="rId911" Type="http://schemas.openxmlformats.org/officeDocument/2006/relationships/hyperlink" Target="https://www.jrvdev.com/ROAR/VER1/ShowScenario.asp?ScenarioID=3698" TargetMode="External"/><Relationship Id="rId1127" Type="http://schemas.openxmlformats.org/officeDocument/2006/relationships/hyperlink" Target="https://www.jrvdev.com/ROAR/VER1/ShowScenario.asp?ScenarioID=3477" TargetMode="External"/><Relationship Id="rId1334" Type="http://schemas.openxmlformats.org/officeDocument/2006/relationships/hyperlink" Target="https://www.jrvdev.com/ROAR/VER1/ShowScenario.asp?ScenarioID=3972" TargetMode="External"/><Relationship Id="rId1541" Type="http://schemas.openxmlformats.org/officeDocument/2006/relationships/hyperlink" Target="https://www.jrvdev.com/ROAR/VER1/ShowScenario.asp?ScenarioID=2784" TargetMode="External"/><Relationship Id="rId4697" Type="http://schemas.openxmlformats.org/officeDocument/2006/relationships/hyperlink" Target="https://www.jrvdev.com/ROAR/VER1/ShowScenario.asp?ScenarioID=2860" TargetMode="External"/><Relationship Id="rId5748" Type="http://schemas.openxmlformats.org/officeDocument/2006/relationships/hyperlink" Target="https://www.jrvdev.com/ROAR/VER1/ShowScenario.asp?ScenarioID=1298" TargetMode="External"/><Relationship Id="rId5955" Type="http://schemas.openxmlformats.org/officeDocument/2006/relationships/hyperlink" Target="https://www.jrvdev.com/ROAR/VER1/ShowScenario.asp?ScenarioID=3108" TargetMode="External"/><Relationship Id="rId40" Type="http://schemas.openxmlformats.org/officeDocument/2006/relationships/hyperlink" Target="https://www.jrvdev.com/ROAR/VER1/ShowScenario.asp?ScenarioID=26" TargetMode="External"/><Relationship Id="rId1401" Type="http://schemas.openxmlformats.org/officeDocument/2006/relationships/hyperlink" Target="https://www.jrvdev.com/ROAR/VER1/ShowScenario.asp?ScenarioID=355" TargetMode="External"/><Relationship Id="rId3299" Type="http://schemas.openxmlformats.org/officeDocument/2006/relationships/hyperlink" Target="https://www.jrvdev.com/ROAR/VER1/ShowScenario.asp?ScenarioID=4219" TargetMode="External"/><Relationship Id="rId4557" Type="http://schemas.openxmlformats.org/officeDocument/2006/relationships/hyperlink" Target="https://www.jrvdev.com/ROAR/VER1/ShowScenario.asp?ScenarioID=2034" TargetMode="External"/><Relationship Id="rId4764" Type="http://schemas.openxmlformats.org/officeDocument/2006/relationships/hyperlink" Target="https://www.jrvdev.com/ROAR/VER1/ShowScenario.asp?ScenarioID=756" TargetMode="External"/><Relationship Id="rId5608" Type="http://schemas.openxmlformats.org/officeDocument/2006/relationships/hyperlink" Target="https://www.jrvdev.com/ROAR/VER1/ShowScenario.asp?ScenarioID=2543" TargetMode="External"/><Relationship Id="rId3159" Type="http://schemas.openxmlformats.org/officeDocument/2006/relationships/hyperlink" Target="https://www.jrvdev.com/ROAR/VER1/ShowScenario.asp?ScenarioID=3355" TargetMode="External"/><Relationship Id="rId3366" Type="http://schemas.openxmlformats.org/officeDocument/2006/relationships/hyperlink" Target="https://www.jrvdev.com/ROAR/VER1/ShowScenario.asp?ScenarioID=1070" TargetMode="External"/><Relationship Id="rId3573" Type="http://schemas.openxmlformats.org/officeDocument/2006/relationships/hyperlink" Target="https://www.jrvdev.com/ROAR/VER1/ShowScenario.asp?ScenarioID=6271" TargetMode="External"/><Relationship Id="rId4417" Type="http://schemas.openxmlformats.org/officeDocument/2006/relationships/hyperlink" Target="https://www.jrvdev.com/ROAR/VER1/ShowScenario.asp?ScenarioID=657" TargetMode="External"/><Relationship Id="rId4971" Type="http://schemas.openxmlformats.org/officeDocument/2006/relationships/hyperlink" Target="https://www.jrvdev.com/ROAR/VER1/ShowScenario.asp?ScenarioID=3049" TargetMode="External"/><Relationship Id="rId5815" Type="http://schemas.openxmlformats.org/officeDocument/2006/relationships/hyperlink" Target="https://www.jrvdev.com/ROAR/VER1/ShowScenario.asp?ScenarioID=855" TargetMode="External"/><Relationship Id="rId287" Type="http://schemas.openxmlformats.org/officeDocument/2006/relationships/hyperlink" Target="https://www.jrvdev.com/ROAR/VER1/ShowScenario.asp?ScenarioID=5847" TargetMode="External"/><Relationship Id="rId494" Type="http://schemas.openxmlformats.org/officeDocument/2006/relationships/hyperlink" Target="https://www.jrvdev.com/ROAR/VER1/ShowScenario.asp?ScenarioID=280" TargetMode="External"/><Relationship Id="rId2175" Type="http://schemas.openxmlformats.org/officeDocument/2006/relationships/hyperlink" Target="https://www.jrvdev.com/ROAR/VER1/ShowScenario.asp?ScenarioID=1922" TargetMode="External"/><Relationship Id="rId2382" Type="http://schemas.openxmlformats.org/officeDocument/2006/relationships/hyperlink" Target="https://www.jrvdev.com/ROAR/VER1/ShowScenario.asp?ScenarioID=3284" TargetMode="External"/><Relationship Id="rId3019" Type="http://schemas.openxmlformats.org/officeDocument/2006/relationships/hyperlink" Target="https://www.jrvdev.com/ROAR/VER1/ShowScenario.asp?ScenarioID=2426" TargetMode="External"/><Relationship Id="rId3226" Type="http://schemas.openxmlformats.org/officeDocument/2006/relationships/hyperlink" Target="https://www.jrvdev.com/ROAR/VER1/ShowScenario.asp?ScenarioID=2567" TargetMode="External"/><Relationship Id="rId3780" Type="http://schemas.openxmlformats.org/officeDocument/2006/relationships/hyperlink" Target="https://www.jrvdev.com/ROAR/VER1/ShowScenario.asp?ScenarioID=3119" TargetMode="External"/><Relationship Id="rId4624" Type="http://schemas.openxmlformats.org/officeDocument/2006/relationships/hyperlink" Target="https://www.jrvdev.com/ROAR/VER1/ShowScenario.asp?ScenarioID=3551" TargetMode="External"/><Relationship Id="rId4831" Type="http://schemas.openxmlformats.org/officeDocument/2006/relationships/hyperlink" Target="https://www.jrvdev.com/ROAR/VER1/ShowScenario.asp?ScenarioID=1292" TargetMode="External"/><Relationship Id="rId147" Type="http://schemas.openxmlformats.org/officeDocument/2006/relationships/hyperlink" Target="https://www.jrvdev.com/ROAR/VER1/ShowScenario.asp?ScenarioID=4696" TargetMode="External"/><Relationship Id="rId354" Type="http://schemas.openxmlformats.org/officeDocument/2006/relationships/hyperlink" Target="https://www.jrvdev.com/ROAR/VER1/ShowScenario.asp?ScenarioID=119" TargetMode="External"/><Relationship Id="rId1191" Type="http://schemas.openxmlformats.org/officeDocument/2006/relationships/hyperlink" Target="https://www.jrvdev.com/ROAR/VER1/ShowScenario.asp?ScenarioID=4179" TargetMode="External"/><Relationship Id="rId2035" Type="http://schemas.openxmlformats.org/officeDocument/2006/relationships/hyperlink" Target="https://www.jrvdev.com/ROAR/VER1/ShowScenario.asp?ScenarioID=491" TargetMode="External"/><Relationship Id="rId3433" Type="http://schemas.openxmlformats.org/officeDocument/2006/relationships/hyperlink" Target="https://www.jrvdev.com/ROAR/VER1/ShowScenario.asp?ScenarioID=5702" TargetMode="External"/><Relationship Id="rId3640" Type="http://schemas.openxmlformats.org/officeDocument/2006/relationships/hyperlink" Target="https://www.jrvdev.com/ROAR/VER1/ShowScenario.asp?ScenarioID=5017" TargetMode="External"/><Relationship Id="rId561" Type="http://schemas.openxmlformats.org/officeDocument/2006/relationships/hyperlink" Target="https://www.jrvdev.com/ROAR/VER1/ShowScenario.asp?ScenarioID=158" TargetMode="External"/><Relationship Id="rId2242" Type="http://schemas.openxmlformats.org/officeDocument/2006/relationships/hyperlink" Target="https://www.jrvdev.com/ROAR/VER1/ShowScenario.asp?ScenarioID=2864" TargetMode="External"/><Relationship Id="rId3500" Type="http://schemas.openxmlformats.org/officeDocument/2006/relationships/hyperlink" Target="https://www.jrvdev.com/ROAR/VER1/ShowScenario.asp?ScenarioID=6025" TargetMode="External"/><Relationship Id="rId5398" Type="http://schemas.openxmlformats.org/officeDocument/2006/relationships/hyperlink" Target="https://www.jrvdev.com/ROAR/VER1/ShowScenario.asp?ScenarioID=2205" TargetMode="External"/><Relationship Id="rId214" Type="http://schemas.openxmlformats.org/officeDocument/2006/relationships/hyperlink" Target="https://www.jrvdev.com/ROAR/VER1/ShowScenario.asp?ScenarioID=1254" TargetMode="External"/><Relationship Id="rId421" Type="http://schemas.openxmlformats.org/officeDocument/2006/relationships/hyperlink" Target="https://www.jrvdev.com/ROAR/VER1/ShowScenario.asp?ScenarioID=207" TargetMode="External"/><Relationship Id="rId1051" Type="http://schemas.openxmlformats.org/officeDocument/2006/relationships/hyperlink" Target="https://www.jrvdev.com/ROAR/VER1/ShowScenario.asp?ScenarioID=2292" TargetMode="External"/><Relationship Id="rId2102" Type="http://schemas.openxmlformats.org/officeDocument/2006/relationships/hyperlink" Target="https://www.jrvdev.com/ROAR/VER1/ShowScenario.asp?ScenarioID=1060" TargetMode="External"/><Relationship Id="rId5258" Type="http://schemas.openxmlformats.org/officeDocument/2006/relationships/hyperlink" Target="https://www.jrvdev.com/ROAR/VER1/ShowScenario.asp?ScenarioID=5071" TargetMode="External"/><Relationship Id="rId5465" Type="http://schemas.openxmlformats.org/officeDocument/2006/relationships/hyperlink" Target="https://www.jrvdev.com/ROAR/VER1/ShowScenario.asp?ScenarioID=3660" TargetMode="External"/><Relationship Id="rId5672" Type="http://schemas.openxmlformats.org/officeDocument/2006/relationships/hyperlink" Target="https://www.jrvdev.com/ROAR/VER1/ShowScenario.asp?ScenarioID=2885" TargetMode="External"/><Relationship Id="rId1868" Type="http://schemas.openxmlformats.org/officeDocument/2006/relationships/hyperlink" Target="https://www.jrvdev.com/ROAR/VER1/ShowScenario.asp?ScenarioID=6514" TargetMode="External"/><Relationship Id="rId4067" Type="http://schemas.openxmlformats.org/officeDocument/2006/relationships/hyperlink" Target="https://www.jrvdev.com/ROAR/VER1/ShowScenario.asp?ScenarioID=2522" TargetMode="External"/><Relationship Id="rId4274" Type="http://schemas.openxmlformats.org/officeDocument/2006/relationships/hyperlink" Target="https://www.jrvdev.com/ROAR/VER1/ShowScenario.asp?ScenarioID=1859" TargetMode="External"/><Relationship Id="rId4481" Type="http://schemas.openxmlformats.org/officeDocument/2006/relationships/hyperlink" Target="https://www.jrvdev.com/ROAR/VER1/ShowScenario.asp?ScenarioID=728" TargetMode="External"/><Relationship Id="rId5118" Type="http://schemas.openxmlformats.org/officeDocument/2006/relationships/hyperlink" Target="https://www.jrvdev.com/ROAR/VER1/ShowScenario.asp?ScenarioID=2722" TargetMode="External"/><Relationship Id="rId5325" Type="http://schemas.openxmlformats.org/officeDocument/2006/relationships/hyperlink" Target="https://www.jrvdev.com/ROAR/VER1/ShowScenario.asp?ScenarioID=1243" TargetMode="External"/><Relationship Id="rId5532" Type="http://schemas.openxmlformats.org/officeDocument/2006/relationships/hyperlink" Target="https://www.jrvdev.com/ROAR/VER1/ShowScenario.asp?ScenarioID=4923" TargetMode="External"/><Relationship Id="rId2919" Type="http://schemas.openxmlformats.org/officeDocument/2006/relationships/hyperlink" Target="https://www.jrvdev.com/ROAR/VER1/ShowScenario.asp?ScenarioID=2648" TargetMode="External"/><Relationship Id="rId3083" Type="http://schemas.openxmlformats.org/officeDocument/2006/relationships/hyperlink" Target="https://www.jrvdev.com/ROAR/VER1/ShowScenario.asp?ScenarioID=5862" TargetMode="External"/><Relationship Id="rId3290" Type="http://schemas.openxmlformats.org/officeDocument/2006/relationships/hyperlink" Target="https://www.jrvdev.com/ROAR/VER1/ShowScenario.asp?ScenarioID=4210" TargetMode="External"/><Relationship Id="rId4134" Type="http://schemas.openxmlformats.org/officeDocument/2006/relationships/hyperlink" Target="https://www.jrvdev.com/ROAR/VER1/ShowScenario.asp?ScenarioID=4396" TargetMode="External"/><Relationship Id="rId4341" Type="http://schemas.openxmlformats.org/officeDocument/2006/relationships/hyperlink" Target="https://www.jrvdev.com/ROAR/VER1/ShowScenario.asp?ScenarioID=2684" TargetMode="External"/><Relationship Id="rId1728" Type="http://schemas.openxmlformats.org/officeDocument/2006/relationships/hyperlink" Target="https://www.jrvdev.com/ROAR/VER1/ShowScenario.asp?ScenarioID=6526" TargetMode="External"/><Relationship Id="rId1935" Type="http://schemas.openxmlformats.org/officeDocument/2006/relationships/hyperlink" Target="https://www.jrvdev.com/ROAR/VER1/ShowScenario.asp?ScenarioID=2191" TargetMode="External"/><Relationship Id="rId3150" Type="http://schemas.openxmlformats.org/officeDocument/2006/relationships/hyperlink" Target="https://www.jrvdev.com/ROAR/VER1/ShowScenario.asp?ScenarioID=3346" TargetMode="External"/><Relationship Id="rId4201" Type="http://schemas.openxmlformats.org/officeDocument/2006/relationships/hyperlink" Target="https://www.jrvdev.com/ROAR/VER1/ShowScenario.asp?ScenarioID=2301" TargetMode="External"/><Relationship Id="rId6099" Type="http://schemas.openxmlformats.org/officeDocument/2006/relationships/hyperlink" Target="https://www.jrvdev.com/ROAR/VER1/ShowScenario.asp?ScenarioID=3130" TargetMode="External"/><Relationship Id="rId3010" Type="http://schemas.openxmlformats.org/officeDocument/2006/relationships/hyperlink" Target="https://www.jrvdev.com/ROAR/VER1/ShowScenario.asp?ScenarioID=2136" TargetMode="External"/><Relationship Id="rId6166" Type="http://schemas.openxmlformats.org/officeDocument/2006/relationships/hyperlink" Target="https://www.jrvdev.com/ROAR/VER1/ShowScenario.asp?ScenarioID=1978" TargetMode="External"/><Relationship Id="rId3967" Type="http://schemas.openxmlformats.org/officeDocument/2006/relationships/hyperlink" Target="https://www.jrvdev.com/ROAR/VER1/ShowScenario.asp?ScenarioID=1225" TargetMode="External"/><Relationship Id="rId4" Type="http://schemas.openxmlformats.org/officeDocument/2006/relationships/hyperlink" Target="https://www.jrvdev.com/ROAR/VER1/ShowScenario.asp?ScenarioID=4" TargetMode="External"/><Relationship Id="rId888" Type="http://schemas.openxmlformats.org/officeDocument/2006/relationships/hyperlink" Target="https://www.jrvdev.com/ROAR/VER1/ShowScenario.asp?ScenarioID=2481" TargetMode="External"/><Relationship Id="rId2569" Type="http://schemas.openxmlformats.org/officeDocument/2006/relationships/hyperlink" Target="https://www.jrvdev.com/ROAR/VER1/ShowScenario.asp?ScenarioID=2238" TargetMode="External"/><Relationship Id="rId2776" Type="http://schemas.openxmlformats.org/officeDocument/2006/relationships/hyperlink" Target="https://www.jrvdev.com/ROAR/VER1/ShowScenario.asp?ScenarioID=1665" TargetMode="External"/><Relationship Id="rId2983" Type="http://schemas.openxmlformats.org/officeDocument/2006/relationships/hyperlink" Target="https://www.jrvdev.com/ROAR/VER1/ShowScenario.asp?ScenarioID=1842" TargetMode="External"/><Relationship Id="rId3827" Type="http://schemas.openxmlformats.org/officeDocument/2006/relationships/hyperlink" Target="https://www.jrvdev.com/ROAR/VER1/ShowScenario.asp?ScenarioID=4227" TargetMode="External"/><Relationship Id="rId5182" Type="http://schemas.openxmlformats.org/officeDocument/2006/relationships/hyperlink" Target="https://www.jrvdev.com/ROAR/VER1/ShowScenario.asp?ScenarioID=2984" TargetMode="External"/><Relationship Id="rId6026" Type="http://schemas.openxmlformats.org/officeDocument/2006/relationships/hyperlink" Target="https://www.jrvdev.com/ROAR/VER1/ShowScenario.asp?ScenarioID=3428" TargetMode="External"/><Relationship Id="rId6233" Type="http://schemas.openxmlformats.org/officeDocument/2006/relationships/hyperlink" Target="https://www.jrvdev.com/ROAR/VER1/ShowScenario.asp?ScenarioID=2948" TargetMode="External"/><Relationship Id="rId748" Type="http://schemas.openxmlformats.org/officeDocument/2006/relationships/hyperlink" Target="https://www.jrvdev.com/ROAR/VER1/ShowScenario.asp?ScenarioID=328" TargetMode="External"/><Relationship Id="rId955" Type="http://schemas.openxmlformats.org/officeDocument/2006/relationships/hyperlink" Target="https://www.jrvdev.com/ROAR/VER1/ShowScenario.asp?ScenarioID=4532" TargetMode="External"/><Relationship Id="rId1378" Type="http://schemas.openxmlformats.org/officeDocument/2006/relationships/hyperlink" Target="https://www.jrvdev.com/ROAR/VER1/ShowScenario.asp?ScenarioID=6205" TargetMode="External"/><Relationship Id="rId1585" Type="http://schemas.openxmlformats.org/officeDocument/2006/relationships/hyperlink" Target="https://www.jrvdev.com/ROAR/VER1/ShowScenario.asp?ScenarioID=2438" TargetMode="External"/><Relationship Id="rId1792" Type="http://schemas.openxmlformats.org/officeDocument/2006/relationships/hyperlink" Target="https://www.jrvdev.com/ROAR/VER1/ShowScenario.asp?ScenarioID=3749" TargetMode="External"/><Relationship Id="rId2429" Type="http://schemas.openxmlformats.org/officeDocument/2006/relationships/hyperlink" Target="https://www.jrvdev.com/ROAR/VER1/ShowScenario.asp?ScenarioID=3375" TargetMode="External"/><Relationship Id="rId2636" Type="http://schemas.openxmlformats.org/officeDocument/2006/relationships/hyperlink" Target="https://www.jrvdev.com/ROAR/VER1/ShowScenario.asp?ScenarioID=4618" TargetMode="External"/><Relationship Id="rId2843" Type="http://schemas.openxmlformats.org/officeDocument/2006/relationships/hyperlink" Target="https://www.jrvdev.com/ROAR/VER1/ShowScenario.asp?ScenarioID=5025" TargetMode="External"/><Relationship Id="rId5042" Type="http://schemas.openxmlformats.org/officeDocument/2006/relationships/hyperlink" Target="https://www.jrvdev.com/ROAR/VER1/ShowScenario.asp?ScenarioID=5137" TargetMode="External"/><Relationship Id="rId5999" Type="http://schemas.openxmlformats.org/officeDocument/2006/relationships/hyperlink" Target="https://www.jrvdev.com/ROAR/VER1/ShowScenario.asp?ScenarioID=1684" TargetMode="External"/><Relationship Id="rId84" Type="http://schemas.openxmlformats.org/officeDocument/2006/relationships/hyperlink" Target="https://www.jrvdev.com/ROAR/VER1/ShowScenario.asp?ScenarioID=29" TargetMode="External"/><Relationship Id="rId608" Type="http://schemas.openxmlformats.org/officeDocument/2006/relationships/hyperlink" Target="https://www.jrvdev.com/ROAR/VER1/ShowScenario.asp?ScenarioID=133" TargetMode="External"/><Relationship Id="rId815" Type="http://schemas.openxmlformats.org/officeDocument/2006/relationships/hyperlink" Target="https://www.jrvdev.com/ROAR/VER1/ShowScenario.asp?ScenarioID=1416" TargetMode="External"/><Relationship Id="rId1238" Type="http://schemas.openxmlformats.org/officeDocument/2006/relationships/hyperlink" Target="https://www.jrvdev.com/ROAR/VER1/ShowScenario.asp?ScenarioID=5095" TargetMode="External"/><Relationship Id="rId1445" Type="http://schemas.openxmlformats.org/officeDocument/2006/relationships/hyperlink" Target="https://www.jrvdev.com/ROAR/VER1/ShowScenario.asp?ScenarioID=397" TargetMode="External"/><Relationship Id="rId1652" Type="http://schemas.openxmlformats.org/officeDocument/2006/relationships/hyperlink" Target="https://www.jrvdev.com/ROAR/VER1/ShowScenario.asp?ScenarioID=5660" TargetMode="External"/><Relationship Id="rId1305" Type="http://schemas.openxmlformats.org/officeDocument/2006/relationships/hyperlink" Target="https://www.jrvdev.com/ROAR/VER1/ShowScenario.asp?ScenarioID=3943" TargetMode="External"/><Relationship Id="rId2703" Type="http://schemas.openxmlformats.org/officeDocument/2006/relationships/hyperlink" Target="https://www.jrvdev.com/ROAR/VER1/ShowScenario.asp?ScenarioID=4435" TargetMode="External"/><Relationship Id="rId2910" Type="http://schemas.openxmlformats.org/officeDocument/2006/relationships/hyperlink" Target="https://www.jrvdev.com/ROAR/VER1/ShowScenario.asp?ScenarioID=2221" TargetMode="External"/><Relationship Id="rId5859" Type="http://schemas.openxmlformats.org/officeDocument/2006/relationships/hyperlink" Target="https://www.jrvdev.com/ROAR/VER1/ShowScenario.asp?ScenarioID=899" TargetMode="External"/><Relationship Id="rId1512" Type="http://schemas.openxmlformats.org/officeDocument/2006/relationships/hyperlink" Target="https://www.jrvdev.com/ROAR/VER1/ShowScenario.asp?ScenarioID=6240" TargetMode="External"/><Relationship Id="rId4668" Type="http://schemas.openxmlformats.org/officeDocument/2006/relationships/hyperlink" Target="https://www.jrvdev.com/ROAR/VER1/ShowScenario.asp?ScenarioID=3910" TargetMode="External"/><Relationship Id="rId4875" Type="http://schemas.openxmlformats.org/officeDocument/2006/relationships/hyperlink" Target="https://www.jrvdev.com/ROAR/VER1/ShowScenario.asp?ScenarioID=5189" TargetMode="External"/><Relationship Id="rId5719" Type="http://schemas.openxmlformats.org/officeDocument/2006/relationships/hyperlink" Target="https://www.jrvdev.com/ROAR/VER1/ShowScenario.asp?ScenarioID=5305" TargetMode="External"/><Relationship Id="rId5926" Type="http://schemas.openxmlformats.org/officeDocument/2006/relationships/hyperlink" Target="https://www.jrvdev.com/ROAR/VER1/ShowScenario.asp?ScenarioID=949" TargetMode="External"/><Relationship Id="rId6090" Type="http://schemas.openxmlformats.org/officeDocument/2006/relationships/hyperlink" Target="https://www.jrvdev.com/ROAR/VER1/ShowScenario.asp?ScenarioID=5734" TargetMode="External"/><Relationship Id="rId11" Type="http://schemas.openxmlformats.org/officeDocument/2006/relationships/hyperlink" Target="https://www.jrvdev.com/ROAR/VER1/ShowScenario.asp?ScenarioID=3681" TargetMode="External"/><Relationship Id="rId398" Type="http://schemas.openxmlformats.org/officeDocument/2006/relationships/hyperlink" Target="https://www.jrvdev.com/ROAR/VER1/ShowScenario.asp?ScenarioID=2504" TargetMode="External"/><Relationship Id="rId2079" Type="http://schemas.openxmlformats.org/officeDocument/2006/relationships/hyperlink" Target="https://www.jrvdev.com/ROAR/VER1/ShowScenario.asp?ScenarioID=535" TargetMode="External"/><Relationship Id="rId3477" Type="http://schemas.openxmlformats.org/officeDocument/2006/relationships/hyperlink" Target="https://www.jrvdev.com/ROAR/VER1/ShowScenario.asp?ScenarioID=3404" TargetMode="External"/><Relationship Id="rId3684" Type="http://schemas.openxmlformats.org/officeDocument/2006/relationships/hyperlink" Target="https://www.jrvdev.com/ROAR/VER1/ShowScenario.asp?ScenarioID=2095" TargetMode="External"/><Relationship Id="rId3891" Type="http://schemas.openxmlformats.org/officeDocument/2006/relationships/hyperlink" Target="https://www.jrvdev.com/ROAR/VER1/ShowScenario.asp?ScenarioID=581" TargetMode="External"/><Relationship Id="rId4528" Type="http://schemas.openxmlformats.org/officeDocument/2006/relationships/hyperlink" Target="https://www.jrvdev.com/ROAR/VER1/ShowScenario.asp?ScenarioID=4453" TargetMode="External"/><Relationship Id="rId4735" Type="http://schemas.openxmlformats.org/officeDocument/2006/relationships/hyperlink" Target="https://www.jrvdev.com/ROAR/VER1/ShowScenario.asp?ScenarioID=3889" TargetMode="External"/><Relationship Id="rId4942" Type="http://schemas.openxmlformats.org/officeDocument/2006/relationships/hyperlink" Target="https://www.jrvdev.com/ROAR/VER1/ShowScenario.asp?ScenarioID=6580" TargetMode="External"/><Relationship Id="rId2286" Type="http://schemas.openxmlformats.org/officeDocument/2006/relationships/hyperlink" Target="https://www.jrvdev.com/ROAR/VER1/ShowScenario.asp?ScenarioID=4284" TargetMode="External"/><Relationship Id="rId2493" Type="http://schemas.openxmlformats.org/officeDocument/2006/relationships/hyperlink" Target="https://www.jrvdev.com/ROAR/VER1/ShowScenario.asp?ScenarioID=4660" TargetMode="External"/><Relationship Id="rId3337" Type="http://schemas.openxmlformats.org/officeDocument/2006/relationships/hyperlink" Target="https://www.jrvdev.com/ROAR/VER1/ShowScenario.asp?ScenarioID=6056" TargetMode="External"/><Relationship Id="rId3544" Type="http://schemas.openxmlformats.org/officeDocument/2006/relationships/hyperlink" Target="https://www.jrvdev.com/ROAR/VER1/ShowScenario.asp?ScenarioID=6088" TargetMode="External"/><Relationship Id="rId3751" Type="http://schemas.openxmlformats.org/officeDocument/2006/relationships/hyperlink" Target="https://www.jrvdev.com/ROAR/VER1/ShowScenario.asp?ScenarioID=4470" TargetMode="External"/><Relationship Id="rId4802" Type="http://schemas.openxmlformats.org/officeDocument/2006/relationships/hyperlink" Target="https://www.jrvdev.com/ROAR/VER1/ShowScenario.asp?ScenarioID=5428" TargetMode="External"/><Relationship Id="rId258" Type="http://schemas.openxmlformats.org/officeDocument/2006/relationships/hyperlink" Target="https://www.jrvdev.com/ROAR/VER1/ShowScenario.asp?ScenarioID=5816" TargetMode="External"/><Relationship Id="rId465" Type="http://schemas.openxmlformats.org/officeDocument/2006/relationships/hyperlink" Target="https://www.jrvdev.com/ROAR/VER1/ShowScenario.asp?ScenarioID=251" TargetMode="External"/><Relationship Id="rId672" Type="http://schemas.openxmlformats.org/officeDocument/2006/relationships/hyperlink" Target="https://www.jrvdev.com/ROAR/VER1/ShowScenario.asp?ScenarioID=1123" TargetMode="External"/><Relationship Id="rId1095" Type="http://schemas.openxmlformats.org/officeDocument/2006/relationships/hyperlink" Target="https://www.jrvdev.com/ROAR/VER1/ShowScenario.asp?ScenarioID=6155" TargetMode="External"/><Relationship Id="rId2146" Type="http://schemas.openxmlformats.org/officeDocument/2006/relationships/hyperlink" Target="https://www.jrvdev.com/ROAR/VER1/ShowScenario.asp?ScenarioID=1579" TargetMode="External"/><Relationship Id="rId2353" Type="http://schemas.openxmlformats.org/officeDocument/2006/relationships/hyperlink" Target="https://www.jrvdev.com/ROAR/VER1/ShowScenario.asp?ScenarioID=4986" TargetMode="External"/><Relationship Id="rId2560" Type="http://schemas.openxmlformats.org/officeDocument/2006/relationships/hyperlink" Target="https://www.jrvdev.com/ROAR/VER1/ShowScenario.asp?ScenarioID=1891" TargetMode="External"/><Relationship Id="rId3404" Type="http://schemas.openxmlformats.org/officeDocument/2006/relationships/hyperlink" Target="https://www.jrvdev.com/ROAR/VER1/ShowScenario.asp?ScenarioID=563" TargetMode="External"/><Relationship Id="rId3611" Type="http://schemas.openxmlformats.org/officeDocument/2006/relationships/hyperlink" Target="https://www.jrvdev.com/ROAR/VER1/ShowScenario.asp?ScenarioID=1770" TargetMode="External"/><Relationship Id="rId118" Type="http://schemas.openxmlformats.org/officeDocument/2006/relationships/hyperlink" Target="https://www.jrvdev.com/ROAR/VER1/ShowScenario.asp?ScenarioID=63" TargetMode="External"/><Relationship Id="rId325" Type="http://schemas.openxmlformats.org/officeDocument/2006/relationships/hyperlink" Target="https://www.jrvdev.com/ROAR/VER1/ShowScenario.asp?ScenarioID=5934" TargetMode="External"/><Relationship Id="rId532" Type="http://schemas.openxmlformats.org/officeDocument/2006/relationships/hyperlink" Target="https://www.jrvdev.com/ROAR/VER1/ShowScenario.asp?ScenarioID=318" TargetMode="External"/><Relationship Id="rId1162" Type="http://schemas.openxmlformats.org/officeDocument/2006/relationships/hyperlink" Target="https://www.jrvdev.com/ROAR/VER1/ShowScenario.asp?ScenarioID=3255" TargetMode="External"/><Relationship Id="rId2006" Type="http://schemas.openxmlformats.org/officeDocument/2006/relationships/hyperlink" Target="https://www.jrvdev.com/ROAR/VER1/ShowScenario.asp?ScenarioID=5916" TargetMode="External"/><Relationship Id="rId2213" Type="http://schemas.openxmlformats.org/officeDocument/2006/relationships/hyperlink" Target="https://www.jrvdev.com/ROAR/VER1/ShowScenario.asp?ScenarioID=2345" TargetMode="External"/><Relationship Id="rId2420" Type="http://schemas.openxmlformats.org/officeDocument/2006/relationships/hyperlink" Target="https://www.jrvdev.com/ROAR/VER1/ShowScenario.asp?ScenarioID=3063" TargetMode="External"/><Relationship Id="rId5369" Type="http://schemas.openxmlformats.org/officeDocument/2006/relationships/hyperlink" Target="https://www.jrvdev.com/ROAR/VER1/ShowScenario.asp?ScenarioID=1762" TargetMode="External"/><Relationship Id="rId5576" Type="http://schemas.openxmlformats.org/officeDocument/2006/relationships/hyperlink" Target="https://www.jrvdev.com/ROAR/VER1/ShowScenario.asp?ScenarioID=1320" TargetMode="External"/><Relationship Id="rId5783" Type="http://schemas.openxmlformats.org/officeDocument/2006/relationships/hyperlink" Target="https://www.jrvdev.com/ROAR/VER1/ShowScenario.asp?ScenarioID=3631" TargetMode="External"/><Relationship Id="rId1022" Type="http://schemas.openxmlformats.org/officeDocument/2006/relationships/hyperlink" Target="https://www.jrvdev.com/ROAR/VER1/ShowScenario.asp?ScenarioID=4777" TargetMode="External"/><Relationship Id="rId4178" Type="http://schemas.openxmlformats.org/officeDocument/2006/relationships/hyperlink" Target="https://www.jrvdev.com/ROAR/VER1/ShowScenario.asp?ScenarioID=6480" TargetMode="External"/><Relationship Id="rId4385" Type="http://schemas.openxmlformats.org/officeDocument/2006/relationships/hyperlink" Target="https://www.jrvdev.com/ROAR/VER1/ShowScenario.asp?ScenarioID=625" TargetMode="External"/><Relationship Id="rId4592" Type="http://schemas.openxmlformats.org/officeDocument/2006/relationships/hyperlink" Target="https://www.jrvdev.com/ROAR/VER1/ShowScenario.asp?ScenarioID=6465" TargetMode="External"/><Relationship Id="rId5229" Type="http://schemas.openxmlformats.org/officeDocument/2006/relationships/hyperlink" Target="https://www.jrvdev.com/ROAR/VER1/ShowScenario.asp?ScenarioID=798" TargetMode="External"/><Relationship Id="rId5436" Type="http://schemas.openxmlformats.org/officeDocument/2006/relationships/hyperlink" Target="https://www.jrvdev.com/ROAR/VER1/ShowScenario.asp?ScenarioID=2802" TargetMode="External"/><Relationship Id="rId5990" Type="http://schemas.openxmlformats.org/officeDocument/2006/relationships/hyperlink" Target="https://www.jrvdev.com/ROAR/VER1/ShowScenario.asp?ScenarioID=1691" TargetMode="External"/><Relationship Id="rId1979" Type="http://schemas.openxmlformats.org/officeDocument/2006/relationships/hyperlink" Target="https://www.jrvdev.com/ROAR/VER1/ShowScenario.asp?ScenarioID=5943" TargetMode="External"/><Relationship Id="rId3194" Type="http://schemas.openxmlformats.org/officeDocument/2006/relationships/hyperlink" Target="https://www.jrvdev.com/ROAR/VER1/ShowScenario.asp?ScenarioID=4908" TargetMode="External"/><Relationship Id="rId4038" Type="http://schemas.openxmlformats.org/officeDocument/2006/relationships/hyperlink" Target="https://www.jrvdev.com/ROAR/VER1/ShowScenario.asp?ScenarioID=2317" TargetMode="External"/><Relationship Id="rId4245" Type="http://schemas.openxmlformats.org/officeDocument/2006/relationships/hyperlink" Target="https://www.jrvdev.com/ROAR/VER1/ShowScenario.asp?ScenarioID=4884" TargetMode="External"/><Relationship Id="rId5643" Type="http://schemas.openxmlformats.org/officeDocument/2006/relationships/hyperlink" Target="https://www.jrvdev.com/ROAR/VER1/ShowScenario.asp?ScenarioID=3519" TargetMode="External"/><Relationship Id="rId5850" Type="http://schemas.openxmlformats.org/officeDocument/2006/relationships/hyperlink" Target="https://www.jrvdev.com/ROAR/VER1/ShowScenario.asp?ScenarioID=890" TargetMode="External"/><Relationship Id="rId1839" Type="http://schemas.openxmlformats.org/officeDocument/2006/relationships/hyperlink" Target="https://www.jrvdev.com/ROAR/VER1/ShowScenario.asp?ScenarioID=2771" TargetMode="External"/><Relationship Id="rId3054" Type="http://schemas.openxmlformats.org/officeDocument/2006/relationships/hyperlink" Target="https://www.jrvdev.com/ROAR/VER1/ShowScenario.asp?ScenarioID=3772" TargetMode="External"/><Relationship Id="rId4452" Type="http://schemas.openxmlformats.org/officeDocument/2006/relationships/hyperlink" Target="https://www.jrvdev.com/ROAR/VER1/ShowScenario.asp?ScenarioID=693" TargetMode="External"/><Relationship Id="rId5503" Type="http://schemas.openxmlformats.org/officeDocument/2006/relationships/hyperlink" Target="https://www.jrvdev.com/ROAR/VER1/ShowScenario.asp?ScenarioID=4491" TargetMode="External"/><Relationship Id="rId5710" Type="http://schemas.openxmlformats.org/officeDocument/2006/relationships/hyperlink" Target="https://www.jrvdev.com/ROAR/VER1/ShowScenario.asp?ScenarioID=5489" TargetMode="External"/><Relationship Id="rId182" Type="http://schemas.openxmlformats.org/officeDocument/2006/relationships/hyperlink" Target="https://www.jrvdev.com/ROAR/VER1/ShowScenario.asp?ScenarioID=6394" TargetMode="External"/><Relationship Id="rId1906" Type="http://schemas.openxmlformats.org/officeDocument/2006/relationships/hyperlink" Target="https://www.jrvdev.com/ROAR/VER1/ShowScenario.asp?ScenarioID=1733" TargetMode="External"/><Relationship Id="rId3261" Type="http://schemas.openxmlformats.org/officeDocument/2006/relationships/hyperlink" Target="https://www.jrvdev.com/ROAR/VER1/ShowScenario.asp?ScenarioID=3597" TargetMode="External"/><Relationship Id="rId4105" Type="http://schemas.openxmlformats.org/officeDocument/2006/relationships/hyperlink" Target="https://www.jrvdev.com/ROAR/VER1/ShowScenario.asp?ScenarioID=3479" TargetMode="External"/><Relationship Id="rId4312" Type="http://schemas.openxmlformats.org/officeDocument/2006/relationships/hyperlink" Target="https://www.jrvdev.com/ROAR/VER1/ShowScenario.asp?ScenarioID=5439" TargetMode="External"/><Relationship Id="rId2070" Type="http://schemas.openxmlformats.org/officeDocument/2006/relationships/hyperlink" Target="https://www.jrvdev.com/ROAR/VER1/ShowScenario.asp?ScenarioID=526" TargetMode="External"/><Relationship Id="rId3121" Type="http://schemas.openxmlformats.org/officeDocument/2006/relationships/hyperlink" Target="https://www.jrvdev.com/ROAR/VER1/ShowScenario.asp?ScenarioID=5904" TargetMode="External"/><Relationship Id="rId6277" Type="http://schemas.openxmlformats.org/officeDocument/2006/relationships/hyperlink" Target="https://www.jrvdev.com/ROAR/VER1/ShowScenario.asp?ScenarioID=6384" TargetMode="External"/><Relationship Id="rId999" Type="http://schemas.openxmlformats.org/officeDocument/2006/relationships/hyperlink" Target="https://www.jrvdev.com/ROAR/VER1/ShowScenario.asp?ScenarioID=2495" TargetMode="External"/><Relationship Id="rId2887" Type="http://schemas.openxmlformats.org/officeDocument/2006/relationships/hyperlink" Target="https://www.jrvdev.com/ROAR/VER1/ShowScenario.asp?ScenarioID=6277" TargetMode="External"/><Relationship Id="rId5086" Type="http://schemas.openxmlformats.org/officeDocument/2006/relationships/hyperlink" Target="https://www.jrvdev.com/ROAR/VER1/ShowScenario.asp?ScenarioID=6211" TargetMode="External"/><Relationship Id="rId5293" Type="http://schemas.openxmlformats.org/officeDocument/2006/relationships/hyperlink" Target="https://www.jrvdev.com/ROAR/VER1/ShowScenario.asp?ScenarioID=2552" TargetMode="External"/><Relationship Id="rId6137" Type="http://schemas.openxmlformats.org/officeDocument/2006/relationships/hyperlink" Target="https://www.jrvdev.com/ROAR/VER1/ShowScenario.asp?ScenarioID=1828" TargetMode="External"/><Relationship Id="rId859" Type="http://schemas.openxmlformats.org/officeDocument/2006/relationships/hyperlink" Target="https://www.jrvdev.com/ROAR/VER1/ShowScenario.asp?ScenarioID=1726" TargetMode="External"/><Relationship Id="rId1489" Type="http://schemas.openxmlformats.org/officeDocument/2006/relationships/hyperlink" Target="https://www.jrvdev.com/ROAR/VER1/ShowScenario.asp?ScenarioID=4055" TargetMode="External"/><Relationship Id="rId1696" Type="http://schemas.openxmlformats.org/officeDocument/2006/relationships/hyperlink" Target="https://www.jrvdev.com/ROAR/VER1/ShowScenario.asp?ScenarioID=6557" TargetMode="External"/><Relationship Id="rId3938" Type="http://schemas.openxmlformats.org/officeDocument/2006/relationships/hyperlink" Target="https://www.jrvdev.com/ROAR/VER1/ShowScenario.asp?ScenarioID=4097" TargetMode="External"/><Relationship Id="rId5153" Type="http://schemas.openxmlformats.org/officeDocument/2006/relationships/hyperlink" Target="https://www.jrvdev.com/ROAR/VER1/ShowScenario.asp?ScenarioID=4759" TargetMode="External"/><Relationship Id="rId5360" Type="http://schemas.openxmlformats.org/officeDocument/2006/relationships/hyperlink" Target="https://www.jrvdev.com/ROAR/VER1/ShowScenario.asp?ScenarioID=1464" TargetMode="External"/><Relationship Id="rId6204" Type="http://schemas.openxmlformats.org/officeDocument/2006/relationships/hyperlink" Target="https://www.jrvdev.com/ROAR/VER1/ShowScenario.asp?ScenarioID=976" TargetMode="External"/><Relationship Id="rId1349" Type="http://schemas.openxmlformats.org/officeDocument/2006/relationships/hyperlink" Target="https://www.jrvdev.com/ROAR/VER1/ShowScenario.asp?ScenarioID=4121" TargetMode="External"/><Relationship Id="rId2747" Type="http://schemas.openxmlformats.org/officeDocument/2006/relationships/hyperlink" Target="https://www.jrvdev.com/ROAR/VER1/ShowScenario.asp?ScenarioID=4419" TargetMode="External"/><Relationship Id="rId2954" Type="http://schemas.openxmlformats.org/officeDocument/2006/relationships/hyperlink" Target="https://www.jrvdev.com/ROAR/VER1/ShowScenario.asp?ScenarioID=5637" TargetMode="External"/><Relationship Id="rId5013" Type="http://schemas.openxmlformats.org/officeDocument/2006/relationships/hyperlink" Target="https://www.jrvdev.com/ROAR/VER1/ShowScenario.asp?ScenarioID=4691" TargetMode="External"/><Relationship Id="rId5220" Type="http://schemas.openxmlformats.org/officeDocument/2006/relationships/hyperlink" Target="https://www.jrvdev.com/ROAR/VER1/ShowScenario.asp?ScenarioID=789" TargetMode="External"/><Relationship Id="rId719" Type="http://schemas.openxmlformats.org/officeDocument/2006/relationships/hyperlink" Target="https://www.jrvdev.com/ROAR/VER1/ShowScenario.asp?ScenarioID=2454" TargetMode="External"/><Relationship Id="rId926" Type="http://schemas.openxmlformats.org/officeDocument/2006/relationships/hyperlink" Target="https://www.jrvdev.com/ROAR/VER1/ShowScenario.asp?ScenarioID=4145" TargetMode="External"/><Relationship Id="rId1556" Type="http://schemas.openxmlformats.org/officeDocument/2006/relationships/hyperlink" Target="https://www.jrvdev.com/ROAR/VER1/ShowScenario.asp?ScenarioID=6302" TargetMode="External"/><Relationship Id="rId1763" Type="http://schemas.openxmlformats.org/officeDocument/2006/relationships/hyperlink" Target="https://www.jrvdev.com/ROAR/VER1/ShowScenario.asp?ScenarioID=3717" TargetMode="External"/><Relationship Id="rId1970" Type="http://schemas.openxmlformats.org/officeDocument/2006/relationships/hyperlink" Target="https://www.jrvdev.com/ROAR/VER1/ShowScenario.asp?ScenarioID=4846" TargetMode="External"/><Relationship Id="rId2607" Type="http://schemas.openxmlformats.org/officeDocument/2006/relationships/hyperlink" Target="https://www.jrvdev.com/ROAR/VER1/ShowScenario.asp?ScenarioID=3639" TargetMode="External"/><Relationship Id="rId2814" Type="http://schemas.openxmlformats.org/officeDocument/2006/relationships/hyperlink" Target="https://www.jrvdev.com/ROAR/VER1/ShowScenario.asp?ScenarioID=2247" TargetMode="External"/><Relationship Id="rId55" Type="http://schemas.openxmlformats.org/officeDocument/2006/relationships/hyperlink" Target="https://www.jrvdev.com/ROAR/VER1/ShowScenario.asp?ScenarioID=5347" TargetMode="External"/><Relationship Id="rId1209" Type="http://schemas.openxmlformats.org/officeDocument/2006/relationships/hyperlink" Target="https://www.jrvdev.com/ROAR/VER1/ShowScenario.asp?ScenarioID=4355" TargetMode="External"/><Relationship Id="rId1416" Type="http://schemas.openxmlformats.org/officeDocument/2006/relationships/hyperlink" Target="https://www.jrvdev.com/ROAR/VER1/ShowScenario.asp?ScenarioID=370" TargetMode="External"/><Relationship Id="rId1623" Type="http://schemas.openxmlformats.org/officeDocument/2006/relationships/hyperlink" Target="https://www.jrvdev.com/ROAR/VER1/ShowScenario.asp?ScenarioID=3073" TargetMode="External"/><Relationship Id="rId1830" Type="http://schemas.openxmlformats.org/officeDocument/2006/relationships/hyperlink" Target="https://www.jrvdev.com/ROAR/VER1/ShowScenario.asp?ScenarioID=5652" TargetMode="External"/><Relationship Id="rId4779" Type="http://schemas.openxmlformats.org/officeDocument/2006/relationships/hyperlink" Target="https://www.jrvdev.com/ROAR/VER1/ShowScenario.asp?ScenarioID=1143" TargetMode="External"/><Relationship Id="rId4986" Type="http://schemas.openxmlformats.org/officeDocument/2006/relationships/hyperlink" Target="https://www.jrvdev.com/ROAR/VER1/ShowScenario.asp?ScenarioID=3675" TargetMode="External"/><Relationship Id="rId3588" Type="http://schemas.openxmlformats.org/officeDocument/2006/relationships/hyperlink" Target="https://www.jrvdev.com/ROAR/VER1/ShowScenario.asp?ScenarioID=6594" TargetMode="External"/><Relationship Id="rId3795" Type="http://schemas.openxmlformats.org/officeDocument/2006/relationships/hyperlink" Target="https://www.jrvdev.com/ROAR/VER1/ShowScenario.asp?ScenarioID=5423" TargetMode="External"/><Relationship Id="rId4639" Type="http://schemas.openxmlformats.org/officeDocument/2006/relationships/hyperlink" Target="https://www.jrvdev.com/ROAR/VER1/ShowScenario.asp?ScenarioID=2082" TargetMode="External"/><Relationship Id="rId4846" Type="http://schemas.openxmlformats.org/officeDocument/2006/relationships/hyperlink" Target="https://www.jrvdev.com/ROAR/VER1/ShowScenario.asp?ScenarioID=5160" TargetMode="External"/><Relationship Id="rId2397" Type="http://schemas.openxmlformats.org/officeDocument/2006/relationships/hyperlink" Target="https://www.jrvdev.com/ROAR/VER1/ShowScenario.asp?ScenarioID=2819" TargetMode="External"/><Relationship Id="rId3448" Type="http://schemas.openxmlformats.org/officeDocument/2006/relationships/hyperlink" Target="https://www.jrvdev.com/ROAR/VER1/ShowScenario.asp?ScenarioID=5997" TargetMode="External"/><Relationship Id="rId3655" Type="http://schemas.openxmlformats.org/officeDocument/2006/relationships/hyperlink" Target="https://www.jrvdev.com/ROAR/VER1/ShowScenario.asp?ScenarioID=1335" TargetMode="External"/><Relationship Id="rId3862" Type="http://schemas.openxmlformats.org/officeDocument/2006/relationships/hyperlink" Target="https://www.jrvdev.com/ROAR/VER1/ShowScenario.asp?ScenarioID=1018" TargetMode="External"/><Relationship Id="rId4706" Type="http://schemas.openxmlformats.org/officeDocument/2006/relationships/hyperlink" Target="https://www.jrvdev.com/ROAR/VER1/ShowScenario.asp?ScenarioID=5434" TargetMode="External"/><Relationship Id="rId6061" Type="http://schemas.openxmlformats.org/officeDocument/2006/relationships/hyperlink" Target="https://www.jrvdev.com/ROAR/VER1/ShowScenario.asp?ScenarioID=2480" TargetMode="External"/><Relationship Id="rId369" Type="http://schemas.openxmlformats.org/officeDocument/2006/relationships/hyperlink" Target="https://www.jrvdev.com/ROAR/VER1/ShowScenario.asp?ScenarioID=1365" TargetMode="External"/><Relationship Id="rId576" Type="http://schemas.openxmlformats.org/officeDocument/2006/relationships/hyperlink" Target="https://www.jrvdev.com/ROAR/VER1/ShowScenario.asp?ScenarioID=170" TargetMode="External"/><Relationship Id="rId783" Type="http://schemas.openxmlformats.org/officeDocument/2006/relationships/hyperlink" Target="https://www.jrvdev.com/ROAR/VER1/ShowScenario.asp?ScenarioID=5739" TargetMode="External"/><Relationship Id="rId990" Type="http://schemas.openxmlformats.org/officeDocument/2006/relationships/hyperlink" Target="https://www.jrvdev.com/ROAR/VER1/ShowScenario.asp?ScenarioID=5399" TargetMode="External"/><Relationship Id="rId2257" Type="http://schemas.openxmlformats.org/officeDocument/2006/relationships/hyperlink" Target="https://www.jrvdev.com/ROAR/VER1/ShowScenario.asp?ScenarioID=4973" TargetMode="External"/><Relationship Id="rId2464" Type="http://schemas.openxmlformats.org/officeDocument/2006/relationships/hyperlink" Target="https://www.jrvdev.com/ROAR/VER1/ShowScenario.asp?ScenarioID=4007" TargetMode="External"/><Relationship Id="rId2671" Type="http://schemas.openxmlformats.org/officeDocument/2006/relationships/hyperlink" Target="https://www.jrvdev.com/ROAR/VER1/ShowScenario.asp?ScenarioID=5720" TargetMode="External"/><Relationship Id="rId3308" Type="http://schemas.openxmlformats.org/officeDocument/2006/relationships/hyperlink" Target="https://www.jrvdev.com/ROAR/VER1/ShowScenario.asp?ScenarioID=4449" TargetMode="External"/><Relationship Id="rId3515" Type="http://schemas.openxmlformats.org/officeDocument/2006/relationships/hyperlink" Target="https://www.jrvdev.com/ROAR/VER1/ShowScenario.asp?ScenarioID=6040" TargetMode="External"/><Relationship Id="rId4913" Type="http://schemas.openxmlformats.org/officeDocument/2006/relationships/hyperlink" Target="https://www.jrvdev.com/ROAR/VER1/ShowScenario.asp?ScenarioID=1405" TargetMode="External"/><Relationship Id="rId229" Type="http://schemas.openxmlformats.org/officeDocument/2006/relationships/hyperlink" Target="https://www.jrvdev.com/ROAR/VER1/ShowScenario.asp?ScenarioID=3840" TargetMode="External"/><Relationship Id="rId436" Type="http://schemas.openxmlformats.org/officeDocument/2006/relationships/hyperlink" Target="https://www.jrvdev.com/ROAR/VER1/ShowScenario.asp?ScenarioID=222" TargetMode="External"/><Relationship Id="rId643" Type="http://schemas.openxmlformats.org/officeDocument/2006/relationships/hyperlink" Target="https://www.jrvdev.com/ROAR/VER1/ShowScenario.asp?ScenarioID=5493" TargetMode="External"/><Relationship Id="rId1066" Type="http://schemas.openxmlformats.org/officeDocument/2006/relationships/hyperlink" Target="https://www.jrvdev.com/ROAR/VER1/ShowScenario.asp?ScenarioID=2895" TargetMode="External"/><Relationship Id="rId1273" Type="http://schemas.openxmlformats.org/officeDocument/2006/relationships/hyperlink" Target="https://www.jrvdev.com/ROAR/VER1/ShowScenario.asp?ScenarioID=6539" TargetMode="External"/><Relationship Id="rId1480" Type="http://schemas.openxmlformats.org/officeDocument/2006/relationships/hyperlink" Target="https://www.jrvdev.com/ROAR/VER1/ShowScenario.asp?ScenarioID=429" TargetMode="External"/><Relationship Id="rId2117" Type="http://schemas.openxmlformats.org/officeDocument/2006/relationships/hyperlink" Target="https://www.jrvdev.com/ROAR/VER1/ShowScenario.asp?ScenarioID=1203" TargetMode="External"/><Relationship Id="rId2324" Type="http://schemas.openxmlformats.org/officeDocument/2006/relationships/hyperlink" Target="https://www.jrvdev.com/ROAR/VER1/ShowScenario.asp?ScenarioID=6348" TargetMode="External"/><Relationship Id="rId3722" Type="http://schemas.openxmlformats.org/officeDocument/2006/relationships/hyperlink" Target="https://www.jrvdev.com/ROAR/VER1/ShowScenario.asp?ScenarioID=1641" TargetMode="External"/><Relationship Id="rId850" Type="http://schemas.openxmlformats.org/officeDocument/2006/relationships/hyperlink" Target="https://www.jrvdev.com/ROAR/VER1/ShowScenario.asp?ScenarioID=1717" TargetMode="External"/><Relationship Id="rId1133" Type="http://schemas.openxmlformats.org/officeDocument/2006/relationships/hyperlink" Target="https://www.jrvdev.com/ROAR/VER1/ShowScenario.asp?ScenarioID=350" TargetMode="External"/><Relationship Id="rId2531" Type="http://schemas.openxmlformats.org/officeDocument/2006/relationships/hyperlink" Target="https://www.jrvdev.com/ROAR/VER1/ShowScenario.asp?ScenarioID=1987" TargetMode="External"/><Relationship Id="rId4289" Type="http://schemas.openxmlformats.org/officeDocument/2006/relationships/hyperlink" Target="https://www.jrvdev.com/ROAR/VER1/ShowScenario.asp?ScenarioID=5241" TargetMode="External"/><Relationship Id="rId5687" Type="http://schemas.openxmlformats.org/officeDocument/2006/relationships/hyperlink" Target="https://www.jrvdev.com/ROAR/VER1/ShowScenario.asp?ScenarioID=4649" TargetMode="External"/><Relationship Id="rId5894" Type="http://schemas.openxmlformats.org/officeDocument/2006/relationships/hyperlink" Target="https://www.jrvdev.com/ROAR/VER1/ShowScenario.asp?ScenarioID=2447" TargetMode="External"/><Relationship Id="rId503" Type="http://schemas.openxmlformats.org/officeDocument/2006/relationships/hyperlink" Target="https://www.jrvdev.com/ROAR/VER1/ShowScenario.asp?ScenarioID=289" TargetMode="External"/><Relationship Id="rId710" Type="http://schemas.openxmlformats.org/officeDocument/2006/relationships/hyperlink" Target="https://www.jrvdev.com/ROAR/VER1/ShowScenario.asp?ScenarioID=4824" TargetMode="External"/><Relationship Id="rId1340" Type="http://schemas.openxmlformats.org/officeDocument/2006/relationships/hyperlink" Target="https://www.jrvdev.com/ROAR/VER1/ShowScenario.asp?ScenarioID=4112" TargetMode="External"/><Relationship Id="rId3098" Type="http://schemas.openxmlformats.org/officeDocument/2006/relationships/hyperlink" Target="https://www.jrvdev.com/ROAR/VER1/ShowScenario.asp?ScenarioID=5879" TargetMode="External"/><Relationship Id="rId4496" Type="http://schemas.openxmlformats.org/officeDocument/2006/relationships/hyperlink" Target="https://www.jrvdev.com/ROAR/VER1/ShowScenario.asp?ScenarioID=744" TargetMode="External"/><Relationship Id="rId5547" Type="http://schemas.openxmlformats.org/officeDocument/2006/relationships/hyperlink" Target="https://www.jrvdev.com/ROAR/VER1/ShowScenario.asp?ScenarioID=5126" TargetMode="External"/><Relationship Id="rId5754" Type="http://schemas.openxmlformats.org/officeDocument/2006/relationships/hyperlink" Target="https://www.jrvdev.com/ROAR/VER1/ShowScenario.asp?ScenarioID=1290" TargetMode="External"/><Relationship Id="rId5961" Type="http://schemas.openxmlformats.org/officeDocument/2006/relationships/hyperlink" Target="https://www.jrvdev.com/ROAR/VER1/ShowScenario.asp?ScenarioID=3167" TargetMode="External"/><Relationship Id="rId1200" Type="http://schemas.openxmlformats.org/officeDocument/2006/relationships/hyperlink" Target="https://www.jrvdev.com/ROAR/VER1/ShowScenario.asp?ScenarioID=4346" TargetMode="External"/><Relationship Id="rId4149" Type="http://schemas.openxmlformats.org/officeDocument/2006/relationships/hyperlink" Target="https://www.jrvdev.com/ROAR/VER1/ShowScenario.asp?ScenarioID=5444" TargetMode="External"/><Relationship Id="rId4356" Type="http://schemas.openxmlformats.org/officeDocument/2006/relationships/hyperlink" Target="https://www.jrvdev.com/ROAR/VER1/ShowScenario.asp?ScenarioID=2640" TargetMode="External"/><Relationship Id="rId4563" Type="http://schemas.openxmlformats.org/officeDocument/2006/relationships/hyperlink" Target="https://www.jrvdev.com/ROAR/VER1/ShowScenario.asp?ScenarioID=6436" TargetMode="External"/><Relationship Id="rId4770" Type="http://schemas.openxmlformats.org/officeDocument/2006/relationships/hyperlink" Target="https://www.jrvdev.com/ROAR/VER1/ShowScenario.asp?ScenarioID=762" TargetMode="External"/><Relationship Id="rId5407" Type="http://schemas.openxmlformats.org/officeDocument/2006/relationships/hyperlink" Target="https://www.jrvdev.com/ROAR/VER1/ShowScenario.asp?ScenarioID=2389" TargetMode="External"/><Relationship Id="rId5614" Type="http://schemas.openxmlformats.org/officeDocument/2006/relationships/hyperlink" Target="https://www.jrvdev.com/ROAR/VER1/ShowScenario.asp?ScenarioID=4423" TargetMode="External"/><Relationship Id="rId5821" Type="http://schemas.openxmlformats.org/officeDocument/2006/relationships/hyperlink" Target="https://www.jrvdev.com/ROAR/VER1/ShowScenario.asp?ScenarioID=861" TargetMode="External"/><Relationship Id="rId3165" Type="http://schemas.openxmlformats.org/officeDocument/2006/relationships/hyperlink" Target="https://www.jrvdev.com/ROAR/VER1/ShowScenario.asp?ScenarioID=3617" TargetMode="External"/><Relationship Id="rId3372" Type="http://schemas.openxmlformats.org/officeDocument/2006/relationships/hyperlink" Target="https://www.jrvdev.com/ROAR/VER1/ShowScenario.asp?ScenarioID=1789" TargetMode="External"/><Relationship Id="rId4009" Type="http://schemas.openxmlformats.org/officeDocument/2006/relationships/hyperlink" Target="https://www.jrvdev.com/ROAR/VER1/ShowScenario.asp?ScenarioID=2143" TargetMode="External"/><Relationship Id="rId4216" Type="http://schemas.openxmlformats.org/officeDocument/2006/relationships/hyperlink" Target="https://www.jrvdev.com/ROAR/VER1/ShowScenario.asp?ScenarioID=3803" TargetMode="External"/><Relationship Id="rId4423" Type="http://schemas.openxmlformats.org/officeDocument/2006/relationships/hyperlink" Target="https://www.jrvdev.com/ROAR/VER1/ShowScenario.asp?ScenarioID=664" TargetMode="External"/><Relationship Id="rId4630" Type="http://schemas.openxmlformats.org/officeDocument/2006/relationships/hyperlink" Target="https://www.jrvdev.com/ROAR/VER1/ShowScenario.asp?ScenarioID=2073" TargetMode="External"/><Relationship Id="rId293" Type="http://schemas.openxmlformats.org/officeDocument/2006/relationships/hyperlink" Target="https://www.jrvdev.com/ROAR/VER1/ShowScenario.asp?ScenarioID=88" TargetMode="External"/><Relationship Id="rId2181" Type="http://schemas.openxmlformats.org/officeDocument/2006/relationships/hyperlink" Target="https://www.jrvdev.com/ROAR/VER1/ShowScenario.asp?ScenarioID=1928" TargetMode="External"/><Relationship Id="rId3025" Type="http://schemas.openxmlformats.org/officeDocument/2006/relationships/hyperlink" Target="https://www.jrvdev.com/ROAR/VER1/ShowScenario.asp?ScenarioID=2751" TargetMode="External"/><Relationship Id="rId3232" Type="http://schemas.openxmlformats.org/officeDocument/2006/relationships/hyperlink" Target="https://www.jrvdev.com/ROAR/VER1/ShowScenario.asp?ScenarioID=2573" TargetMode="External"/><Relationship Id="rId153" Type="http://schemas.openxmlformats.org/officeDocument/2006/relationships/hyperlink" Target="https://www.jrvdev.com/ROAR/VER1/ShowScenario.asp?ScenarioID=4702" TargetMode="External"/><Relationship Id="rId360" Type="http://schemas.openxmlformats.org/officeDocument/2006/relationships/hyperlink" Target="https://www.jrvdev.com/ROAR/VER1/ShowScenario.asp?ScenarioID=1039" TargetMode="External"/><Relationship Id="rId2041" Type="http://schemas.openxmlformats.org/officeDocument/2006/relationships/hyperlink" Target="https://www.jrvdev.com/ROAR/VER1/ShowScenario.asp?ScenarioID=497" TargetMode="External"/><Relationship Id="rId5197" Type="http://schemas.openxmlformats.org/officeDocument/2006/relationships/hyperlink" Target="https://www.jrvdev.com/ROAR/VER1/ShowScenario.asp?ScenarioID=5298" TargetMode="External"/><Relationship Id="rId6248" Type="http://schemas.openxmlformats.org/officeDocument/2006/relationships/hyperlink" Target="https://www.jrvdev.com/ROAR/VER1/ShowScenario.asp?ScenarioID=4343" TargetMode="External"/><Relationship Id="rId220" Type="http://schemas.openxmlformats.org/officeDocument/2006/relationships/hyperlink" Target="https://www.jrvdev.com/ROAR/VER1/ShowScenario.asp?ScenarioID=1248" TargetMode="External"/><Relationship Id="rId2998" Type="http://schemas.openxmlformats.org/officeDocument/2006/relationships/hyperlink" Target="https://www.jrvdev.com/ROAR/VER1/ShowScenario.asp?ScenarioID=1885" TargetMode="External"/><Relationship Id="rId5057" Type="http://schemas.openxmlformats.org/officeDocument/2006/relationships/hyperlink" Target="https://www.jrvdev.com/ROAR/VER1/ShowScenario.asp?ScenarioID=5590" TargetMode="External"/><Relationship Id="rId5264" Type="http://schemas.openxmlformats.org/officeDocument/2006/relationships/hyperlink" Target="https://www.jrvdev.com/ROAR/VER1/ShowScenario.asp?ScenarioID=5077" TargetMode="External"/><Relationship Id="rId6108" Type="http://schemas.openxmlformats.org/officeDocument/2006/relationships/hyperlink" Target="https://www.jrvdev.com/ROAR/VER1/ShowScenario.asp?ScenarioID=3140" TargetMode="External"/><Relationship Id="rId2858" Type="http://schemas.openxmlformats.org/officeDocument/2006/relationships/hyperlink" Target="https://www.jrvdev.com/ROAR/VER1/ShowScenario.asp?ScenarioID=4364" TargetMode="External"/><Relationship Id="rId3909" Type="http://schemas.openxmlformats.org/officeDocument/2006/relationships/hyperlink" Target="https://www.jrvdev.com/ROAR/VER1/ShowScenario.asp?ScenarioID=3187" TargetMode="External"/><Relationship Id="rId4073" Type="http://schemas.openxmlformats.org/officeDocument/2006/relationships/hyperlink" Target="https://www.jrvdev.com/ROAR/VER1/ShowScenario.asp?ScenarioID=2528" TargetMode="External"/><Relationship Id="rId5471" Type="http://schemas.openxmlformats.org/officeDocument/2006/relationships/hyperlink" Target="https://www.jrvdev.com/ROAR/VER1/ShowScenario.asp?ScenarioID=3666" TargetMode="External"/><Relationship Id="rId99" Type="http://schemas.openxmlformats.org/officeDocument/2006/relationships/hyperlink" Target="https://www.jrvdev.com/ROAR/VER1/ShowScenario.asp?ScenarioID=44" TargetMode="External"/><Relationship Id="rId1667" Type="http://schemas.openxmlformats.org/officeDocument/2006/relationships/hyperlink" Target="https://www.jrvdev.com/ROAR/VER1/ShowScenario.asp?ScenarioID=3812" TargetMode="External"/><Relationship Id="rId1874" Type="http://schemas.openxmlformats.org/officeDocument/2006/relationships/hyperlink" Target="https://www.jrvdev.com/ROAR/VER1/ShowScenario.asp?ScenarioID=6533" TargetMode="External"/><Relationship Id="rId2718" Type="http://schemas.openxmlformats.org/officeDocument/2006/relationships/hyperlink" Target="https://www.jrvdev.com/ROAR/VER1/ShowScenario.asp?ScenarioID=3199" TargetMode="External"/><Relationship Id="rId2925" Type="http://schemas.openxmlformats.org/officeDocument/2006/relationships/hyperlink" Target="https://www.jrvdev.com/ROAR/VER1/ShowScenario.asp?ScenarioID=3560" TargetMode="External"/><Relationship Id="rId4280" Type="http://schemas.openxmlformats.org/officeDocument/2006/relationships/hyperlink" Target="https://www.jrvdev.com/ROAR/VER1/ShowScenario.asp?ScenarioID=1232" TargetMode="External"/><Relationship Id="rId5124" Type="http://schemas.openxmlformats.org/officeDocument/2006/relationships/hyperlink" Target="https://www.jrvdev.com/ROAR/VER1/ShowScenario.asp?ScenarioID=2714" TargetMode="External"/><Relationship Id="rId5331" Type="http://schemas.openxmlformats.org/officeDocument/2006/relationships/hyperlink" Target="https://www.jrvdev.com/ROAR/VER1/ShowScenario.asp?ScenarioID=1236" TargetMode="External"/><Relationship Id="rId1527" Type="http://schemas.openxmlformats.org/officeDocument/2006/relationships/hyperlink" Target="https://www.jrvdev.com/ROAR/VER1/ShowScenario.asp?ScenarioID=456" TargetMode="External"/><Relationship Id="rId1734" Type="http://schemas.openxmlformats.org/officeDocument/2006/relationships/hyperlink" Target="https://www.jrvdev.com/ROAR/VER1/ShowScenario.asp?ScenarioID=5387" TargetMode="External"/><Relationship Id="rId1941" Type="http://schemas.openxmlformats.org/officeDocument/2006/relationships/hyperlink" Target="https://www.jrvdev.com/ROAR/VER1/ShowScenario.asp?ScenarioID=2197" TargetMode="External"/><Relationship Id="rId4140" Type="http://schemas.openxmlformats.org/officeDocument/2006/relationships/hyperlink" Target="https://www.jrvdev.com/ROAR/VER1/ShowScenario.asp?ScenarioID=4611" TargetMode="External"/><Relationship Id="rId26" Type="http://schemas.openxmlformats.org/officeDocument/2006/relationships/hyperlink" Target="https://www.jrvdev.com/ROAR/VER1/ShowScenario.asp?ScenarioID=12" TargetMode="External"/><Relationship Id="rId3699" Type="http://schemas.openxmlformats.org/officeDocument/2006/relationships/hyperlink" Target="https://www.jrvdev.com/ROAR/VER1/ShowScenario.asp?ScenarioID=2560" TargetMode="External"/><Relationship Id="rId4000" Type="http://schemas.openxmlformats.org/officeDocument/2006/relationships/hyperlink" Target="https://www.jrvdev.com/ROAR/VER1/ShowScenario.asp?ScenarioID=1865" TargetMode="External"/><Relationship Id="rId1801" Type="http://schemas.openxmlformats.org/officeDocument/2006/relationships/hyperlink" Target="https://www.jrvdev.com/ROAR/VER1/ShowScenario.asp?ScenarioID=3762" TargetMode="External"/><Relationship Id="rId3559" Type="http://schemas.openxmlformats.org/officeDocument/2006/relationships/hyperlink" Target="https://www.jrvdev.com/ROAR/VER1/ShowScenario.asp?ScenarioID=6102" TargetMode="External"/><Relationship Id="rId4957" Type="http://schemas.openxmlformats.org/officeDocument/2006/relationships/hyperlink" Target="https://www.jrvdev.com/ROAR/VER1/ShowScenario.asp?ScenarioID=2811" TargetMode="External"/><Relationship Id="rId6172" Type="http://schemas.openxmlformats.org/officeDocument/2006/relationships/hyperlink" Target="https://www.jrvdev.com/ROAR/VER1/ShowScenario.asp?ScenarioID=1984" TargetMode="External"/><Relationship Id="rId687" Type="http://schemas.openxmlformats.org/officeDocument/2006/relationships/hyperlink" Target="https://www.jrvdev.com/ROAR/VER1/ShowScenario.asp?ScenarioID=1180" TargetMode="External"/><Relationship Id="rId2368" Type="http://schemas.openxmlformats.org/officeDocument/2006/relationships/hyperlink" Target="https://www.jrvdev.com/ROAR/VER1/ShowScenario.asp?ScenarioID=1913" TargetMode="External"/><Relationship Id="rId3766" Type="http://schemas.openxmlformats.org/officeDocument/2006/relationships/hyperlink" Target="https://www.jrvdev.com/ROAR/VER1/ShowScenario.asp?ScenarioID=4071" TargetMode="External"/><Relationship Id="rId3973" Type="http://schemas.openxmlformats.org/officeDocument/2006/relationships/hyperlink" Target="https://www.jrvdev.com/ROAR/VER1/ShowScenario.asp?ScenarioID=1516" TargetMode="External"/><Relationship Id="rId4817" Type="http://schemas.openxmlformats.org/officeDocument/2006/relationships/hyperlink" Target="https://www.jrvdev.com/ROAR/VER1/ShowScenario.asp?ScenarioID=773" TargetMode="External"/><Relationship Id="rId6032" Type="http://schemas.openxmlformats.org/officeDocument/2006/relationships/hyperlink" Target="https://www.jrvdev.com/ROAR/VER1/ShowScenario.asp?ScenarioID=3441" TargetMode="External"/><Relationship Id="rId894" Type="http://schemas.openxmlformats.org/officeDocument/2006/relationships/hyperlink" Target="https://www.jrvdev.com/ROAR/VER1/ShowScenario.asp?ScenarioID=2487" TargetMode="External"/><Relationship Id="rId1177" Type="http://schemas.openxmlformats.org/officeDocument/2006/relationships/hyperlink" Target="https://www.jrvdev.com/ROAR/VER1/ShowScenario.asp?ScenarioID=3417" TargetMode="External"/><Relationship Id="rId2575" Type="http://schemas.openxmlformats.org/officeDocument/2006/relationships/hyperlink" Target="https://www.jrvdev.com/ROAR/VER1/ShowScenario.asp?ScenarioID=2419" TargetMode="External"/><Relationship Id="rId2782" Type="http://schemas.openxmlformats.org/officeDocument/2006/relationships/hyperlink" Target="https://www.jrvdev.com/ROAR/VER1/ShowScenario.asp?ScenarioID=1659" TargetMode="External"/><Relationship Id="rId3419" Type="http://schemas.openxmlformats.org/officeDocument/2006/relationships/hyperlink" Target="https://www.jrvdev.com/ROAR/VER1/ShowScenario.asp?ScenarioID=5688" TargetMode="External"/><Relationship Id="rId3626" Type="http://schemas.openxmlformats.org/officeDocument/2006/relationships/hyperlink" Target="https://www.jrvdev.com/ROAR/VER1/ShowScenario.asp?ScenarioID=5000" TargetMode="External"/><Relationship Id="rId3833" Type="http://schemas.openxmlformats.org/officeDocument/2006/relationships/hyperlink" Target="https://www.jrvdev.com/ROAR/VER1/ShowScenario.asp?ScenarioID=4233" TargetMode="External"/><Relationship Id="rId547" Type="http://schemas.openxmlformats.org/officeDocument/2006/relationships/hyperlink" Target="https://www.jrvdev.com/ROAR/VER1/ShowScenario.asp?ScenarioID=1010" TargetMode="External"/><Relationship Id="rId754" Type="http://schemas.openxmlformats.org/officeDocument/2006/relationships/hyperlink" Target="https://www.jrvdev.com/ROAR/VER1/ShowScenario.asp?ScenarioID=334" TargetMode="External"/><Relationship Id="rId961" Type="http://schemas.openxmlformats.org/officeDocument/2006/relationships/hyperlink" Target="https://www.jrvdev.com/ROAR/VER1/ShowScenario.asp?ScenarioID=5235" TargetMode="External"/><Relationship Id="rId1384" Type="http://schemas.openxmlformats.org/officeDocument/2006/relationships/hyperlink" Target="https://www.jrvdev.com/ROAR/VER1/ShowScenario.asp?ScenarioID=3267" TargetMode="External"/><Relationship Id="rId1591" Type="http://schemas.openxmlformats.org/officeDocument/2006/relationships/hyperlink" Target="https://www.jrvdev.com/ROAR/VER1/ShowScenario.asp?ScenarioID=2849" TargetMode="External"/><Relationship Id="rId2228" Type="http://schemas.openxmlformats.org/officeDocument/2006/relationships/hyperlink" Target="https://www.jrvdev.com/ROAR/VER1/ShowScenario.asp?ScenarioID=1592" TargetMode="External"/><Relationship Id="rId2435" Type="http://schemas.openxmlformats.org/officeDocument/2006/relationships/hyperlink" Target="https://www.jrvdev.com/ROAR/VER1/ShowScenario.asp?ScenarioID=3381" TargetMode="External"/><Relationship Id="rId2642" Type="http://schemas.openxmlformats.org/officeDocument/2006/relationships/hyperlink" Target="https://www.jrvdev.com/ROAR/VER1/ShowScenario.asp?ScenarioID=4755" TargetMode="External"/><Relationship Id="rId3900" Type="http://schemas.openxmlformats.org/officeDocument/2006/relationships/hyperlink" Target="https://www.jrvdev.com/ROAR/VER1/ShowScenario.asp?ScenarioID=4768" TargetMode="External"/><Relationship Id="rId5798" Type="http://schemas.openxmlformats.org/officeDocument/2006/relationships/hyperlink" Target="https://www.jrvdev.com/ROAR/VER1/ShowScenario.asp?ScenarioID=6192" TargetMode="External"/><Relationship Id="rId90" Type="http://schemas.openxmlformats.org/officeDocument/2006/relationships/hyperlink" Target="https://www.jrvdev.com/ROAR/VER1/ShowScenario.asp?ScenarioID=35" TargetMode="External"/><Relationship Id="rId407" Type="http://schemas.openxmlformats.org/officeDocument/2006/relationships/hyperlink" Target="https://www.jrvdev.com/ROAR/VER1/ShowScenario.asp?ScenarioID=2513" TargetMode="External"/><Relationship Id="rId614" Type="http://schemas.openxmlformats.org/officeDocument/2006/relationships/hyperlink" Target="https://www.jrvdev.com/ROAR/VER1/ShowScenario.asp?ScenarioID=139" TargetMode="External"/><Relationship Id="rId821" Type="http://schemas.openxmlformats.org/officeDocument/2006/relationships/hyperlink" Target="https://www.jrvdev.com/ROAR/VER1/ShowScenario.asp?ScenarioID=1422" TargetMode="External"/><Relationship Id="rId1037" Type="http://schemas.openxmlformats.org/officeDocument/2006/relationships/hyperlink" Target="https://www.jrvdev.com/ROAR/VER1/ShowScenario.asp?ScenarioID=4786" TargetMode="External"/><Relationship Id="rId1244" Type="http://schemas.openxmlformats.org/officeDocument/2006/relationships/hyperlink" Target="https://www.jrvdev.com/ROAR/VER1/ShowScenario.asp?ScenarioID=5101" TargetMode="External"/><Relationship Id="rId1451" Type="http://schemas.openxmlformats.org/officeDocument/2006/relationships/hyperlink" Target="https://www.jrvdev.com/ROAR/VER1/ShowScenario.asp?ScenarioID=403" TargetMode="External"/><Relationship Id="rId2502" Type="http://schemas.openxmlformats.org/officeDocument/2006/relationships/hyperlink" Target="https://www.jrvdev.com/ROAR/VER1/ShowScenario.asp?ScenarioID=4946" TargetMode="External"/><Relationship Id="rId5658" Type="http://schemas.openxmlformats.org/officeDocument/2006/relationships/hyperlink" Target="https://www.jrvdev.com/ROAR/VER1/ShowScenario.asp?ScenarioID=1084" TargetMode="External"/><Relationship Id="rId5865" Type="http://schemas.openxmlformats.org/officeDocument/2006/relationships/hyperlink" Target="https://www.jrvdev.com/ROAR/VER1/ShowScenario.asp?ScenarioID=905" TargetMode="External"/><Relationship Id="rId1104" Type="http://schemas.openxmlformats.org/officeDocument/2006/relationships/hyperlink" Target="https://www.jrvdev.com/ROAR/VER1/ShowScenario.asp?ScenarioID=3455" TargetMode="External"/><Relationship Id="rId1311" Type="http://schemas.openxmlformats.org/officeDocument/2006/relationships/hyperlink" Target="https://www.jrvdev.com/ROAR/VER1/ShowScenario.asp?ScenarioID=3949" TargetMode="External"/><Relationship Id="rId4467" Type="http://schemas.openxmlformats.org/officeDocument/2006/relationships/hyperlink" Target="https://www.jrvdev.com/ROAR/VER1/ShowScenario.asp?ScenarioID=709" TargetMode="External"/><Relationship Id="rId4674" Type="http://schemas.openxmlformats.org/officeDocument/2006/relationships/hyperlink" Target="https://www.jrvdev.com/ROAR/VER1/ShowScenario.asp?ScenarioID=3344" TargetMode="External"/><Relationship Id="rId4881" Type="http://schemas.openxmlformats.org/officeDocument/2006/relationships/hyperlink" Target="https://www.jrvdev.com/ROAR/VER1/ShowScenario.asp?ScenarioID=5195" TargetMode="External"/><Relationship Id="rId5518" Type="http://schemas.openxmlformats.org/officeDocument/2006/relationships/hyperlink" Target="https://www.jrvdev.com/ROAR/VER1/ShowScenario.asp?ScenarioID=4679" TargetMode="External"/><Relationship Id="rId5725" Type="http://schemas.openxmlformats.org/officeDocument/2006/relationships/hyperlink" Target="https://www.jrvdev.com/ROAR/VER1/ShowScenario.asp?ScenarioID=1527" TargetMode="External"/><Relationship Id="rId3069" Type="http://schemas.openxmlformats.org/officeDocument/2006/relationships/hyperlink" Target="https://www.jrvdev.com/ROAR/VER1/ShowScenario.asp?ScenarioID=4577" TargetMode="External"/><Relationship Id="rId3276" Type="http://schemas.openxmlformats.org/officeDocument/2006/relationships/hyperlink" Target="https://www.jrvdev.com/ROAR/VER1/ShowScenario.asp?ScenarioID=3998" TargetMode="External"/><Relationship Id="rId3483" Type="http://schemas.openxmlformats.org/officeDocument/2006/relationships/hyperlink" Target="https://www.jrvdev.com/ROAR/VER1/ShowScenario.asp?ScenarioID=1780" TargetMode="External"/><Relationship Id="rId3690" Type="http://schemas.openxmlformats.org/officeDocument/2006/relationships/hyperlink" Target="https://www.jrvdev.com/ROAR/VER1/ShowScenario.asp?ScenarioID=2214" TargetMode="External"/><Relationship Id="rId4327" Type="http://schemas.openxmlformats.org/officeDocument/2006/relationships/hyperlink" Target="https://www.jrvdev.com/ROAR/VER1/ShowScenario.asp?ScenarioID=5620" TargetMode="External"/><Relationship Id="rId4534" Type="http://schemas.openxmlformats.org/officeDocument/2006/relationships/hyperlink" Target="https://www.jrvdev.com/ROAR/VER1/ShowScenario.asp?ScenarioID=2239" TargetMode="External"/><Relationship Id="rId5932" Type="http://schemas.openxmlformats.org/officeDocument/2006/relationships/hyperlink" Target="https://www.jrvdev.com/ROAR/VER1/ShowScenario.asp?ScenarioID=1024" TargetMode="External"/><Relationship Id="rId197" Type="http://schemas.openxmlformats.org/officeDocument/2006/relationships/hyperlink" Target="https://www.jrvdev.com/ROAR/VER1/ShowScenario.asp?ScenarioID=6414" TargetMode="External"/><Relationship Id="rId2085" Type="http://schemas.openxmlformats.org/officeDocument/2006/relationships/hyperlink" Target="https://www.jrvdev.com/ROAR/VER1/ShowScenario.asp?ScenarioID=541" TargetMode="External"/><Relationship Id="rId2292" Type="http://schemas.openxmlformats.org/officeDocument/2006/relationships/hyperlink" Target="https://www.jrvdev.com/ROAR/VER1/ShowScenario.asp?ScenarioID=4290" TargetMode="External"/><Relationship Id="rId3136" Type="http://schemas.openxmlformats.org/officeDocument/2006/relationships/hyperlink" Target="https://www.jrvdev.com/ROAR/VER1/ShowScenario.asp?ScenarioID=2761" TargetMode="External"/><Relationship Id="rId3343" Type="http://schemas.openxmlformats.org/officeDocument/2006/relationships/hyperlink" Target="https://www.jrvdev.com/ROAR/VER1/ShowScenario.asp?ScenarioID=1357" TargetMode="External"/><Relationship Id="rId4741" Type="http://schemas.openxmlformats.org/officeDocument/2006/relationships/hyperlink" Target="https://www.jrvdev.com/ROAR/VER1/ShowScenario.asp?ScenarioID=3895" TargetMode="External"/><Relationship Id="rId264" Type="http://schemas.openxmlformats.org/officeDocument/2006/relationships/hyperlink" Target="https://www.jrvdev.com/ROAR/VER1/ShowScenario.asp?ScenarioID=5822" TargetMode="External"/><Relationship Id="rId471" Type="http://schemas.openxmlformats.org/officeDocument/2006/relationships/hyperlink" Target="https://www.jrvdev.com/ROAR/VER1/ShowScenario.asp?ScenarioID=257" TargetMode="External"/><Relationship Id="rId2152" Type="http://schemas.openxmlformats.org/officeDocument/2006/relationships/hyperlink" Target="https://www.jrvdev.com/ROAR/VER1/ShowScenario.asp?ScenarioID=1585" TargetMode="External"/><Relationship Id="rId3550" Type="http://schemas.openxmlformats.org/officeDocument/2006/relationships/hyperlink" Target="https://www.jrvdev.com/ROAR/VER1/ShowScenario.asp?ScenarioID=6094" TargetMode="External"/><Relationship Id="rId4601" Type="http://schemas.openxmlformats.org/officeDocument/2006/relationships/hyperlink" Target="https://www.jrvdev.com/ROAR/VER1/ShowScenario.asp?ScenarioID=3503" TargetMode="External"/><Relationship Id="rId124" Type="http://schemas.openxmlformats.org/officeDocument/2006/relationships/hyperlink" Target="https://www.jrvdev.com/ROAR/VER1/ShowScenario.asp?ScenarioID=69" TargetMode="External"/><Relationship Id="rId3203" Type="http://schemas.openxmlformats.org/officeDocument/2006/relationships/hyperlink" Target="https://www.jrvdev.com/ROAR/VER1/ShowScenario.asp?ScenarioID=5113" TargetMode="External"/><Relationship Id="rId3410" Type="http://schemas.openxmlformats.org/officeDocument/2006/relationships/hyperlink" Target="https://www.jrvdev.com/ROAR/VER1/ShowScenario.asp?ScenarioID=1262" TargetMode="External"/><Relationship Id="rId331" Type="http://schemas.openxmlformats.org/officeDocument/2006/relationships/hyperlink" Target="https://www.jrvdev.com/ROAR/VER1/ShowScenario.asp?ScenarioID=5940" TargetMode="External"/><Relationship Id="rId2012" Type="http://schemas.openxmlformats.org/officeDocument/2006/relationships/hyperlink" Target="https://www.jrvdev.com/ROAR/VER1/ShowScenario.asp?ScenarioID=5922" TargetMode="External"/><Relationship Id="rId2969" Type="http://schemas.openxmlformats.org/officeDocument/2006/relationships/hyperlink" Target="https://www.jrvdev.com/ROAR/VER1/ShowScenario.asp?ScenarioID=1748" TargetMode="External"/><Relationship Id="rId5168" Type="http://schemas.openxmlformats.org/officeDocument/2006/relationships/hyperlink" Target="https://www.jrvdev.com/ROAR/VER1/ShowScenario.asp?ScenarioID=4564" TargetMode="External"/><Relationship Id="rId5375" Type="http://schemas.openxmlformats.org/officeDocument/2006/relationships/hyperlink" Target="https://www.jrvdev.com/ROAR/VER1/ShowScenario.asp?ScenarioID=1758" TargetMode="External"/><Relationship Id="rId5582" Type="http://schemas.openxmlformats.org/officeDocument/2006/relationships/hyperlink" Target="https://www.jrvdev.com/ROAR/VER1/ShowScenario.asp?ScenarioID=1503" TargetMode="External"/><Relationship Id="rId6219" Type="http://schemas.openxmlformats.org/officeDocument/2006/relationships/hyperlink" Target="https://www.jrvdev.com/ROAR/VER1/ShowScenario.asp?ScenarioID=1605" TargetMode="External"/><Relationship Id="rId1778" Type="http://schemas.openxmlformats.org/officeDocument/2006/relationships/hyperlink" Target="https://www.jrvdev.com/ROAR/VER1/ShowScenario.asp?ScenarioID=3735" TargetMode="External"/><Relationship Id="rId1985" Type="http://schemas.openxmlformats.org/officeDocument/2006/relationships/hyperlink" Target="https://www.jrvdev.com/ROAR/VER1/ShowScenario.asp?ScenarioID=2283" TargetMode="External"/><Relationship Id="rId2829" Type="http://schemas.openxmlformats.org/officeDocument/2006/relationships/hyperlink" Target="https://www.jrvdev.com/ROAR/VER1/ShowScenario.asp?ScenarioID=2708" TargetMode="External"/><Relationship Id="rId4184" Type="http://schemas.openxmlformats.org/officeDocument/2006/relationships/hyperlink" Target="https://www.jrvdev.com/ROAR/VER1/ShowScenario.asp?ScenarioID=2112" TargetMode="External"/><Relationship Id="rId4391" Type="http://schemas.openxmlformats.org/officeDocument/2006/relationships/hyperlink" Target="https://www.jrvdev.com/ROAR/VER1/ShowScenario.asp?ScenarioID=631" TargetMode="External"/><Relationship Id="rId5028" Type="http://schemas.openxmlformats.org/officeDocument/2006/relationships/hyperlink" Target="https://www.jrvdev.com/ROAR/VER1/ShowScenario.asp?ScenarioID=4941" TargetMode="External"/><Relationship Id="rId5235" Type="http://schemas.openxmlformats.org/officeDocument/2006/relationships/hyperlink" Target="https://www.jrvdev.com/ROAR/VER1/ShowScenario.asp?ScenarioID=804" TargetMode="External"/><Relationship Id="rId5442" Type="http://schemas.openxmlformats.org/officeDocument/2006/relationships/hyperlink" Target="https://www.jrvdev.com/ROAR/VER1/ShowScenario.asp?ScenarioID=3030" TargetMode="External"/><Relationship Id="rId1638" Type="http://schemas.openxmlformats.org/officeDocument/2006/relationships/hyperlink" Target="https://www.jrvdev.com/ROAR/VER1/ShowScenario.asp?ScenarioID=1086" TargetMode="External"/><Relationship Id="rId4044" Type="http://schemas.openxmlformats.org/officeDocument/2006/relationships/hyperlink" Target="https://www.jrvdev.com/ROAR/VER1/ShowScenario.asp?ScenarioID=2323" TargetMode="External"/><Relationship Id="rId4251" Type="http://schemas.openxmlformats.org/officeDocument/2006/relationships/hyperlink" Target="https://www.jrvdev.com/ROAR/VER1/ShowScenario.asp?ScenarioID=604" TargetMode="External"/><Relationship Id="rId5302" Type="http://schemas.openxmlformats.org/officeDocument/2006/relationships/hyperlink" Target="https://www.jrvdev.com/ROAR/VER1/ShowScenario.asp?ScenarioID=830" TargetMode="External"/><Relationship Id="rId1845" Type="http://schemas.openxmlformats.org/officeDocument/2006/relationships/hyperlink" Target="https://www.jrvdev.com/ROAR/VER1/ShowScenario.asp?ScenarioID=2998" TargetMode="External"/><Relationship Id="rId3060" Type="http://schemas.openxmlformats.org/officeDocument/2006/relationships/hyperlink" Target="https://www.jrvdev.com/ROAR/VER1/ShowScenario.asp?ScenarioID=3778" TargetMode="External"/><Relationship Id="rId4111" Type="http://schemas.openxmlformats.org/officeDocument/2006/relationships/hyperlink" Target="https://www.jrvdev.com/ROAR/VER1/ShowScenario.asp?ScenarioID=3485" TargetMode="External"/><Relationship Id="rId1705" Type="http://schemas.openxmlformats.org/officeDocument/2006/relationships/hyperlink" Target="https://www.jrvdev.com/ROAR/VER1/ShowScenario.asp?ScenarioID=2325" TargetMode="External"/><Relationship Id="rId1912" Type="http://schemas.openxmlformats.org/officeDocument/2006/relationships/hyperlink" Target="https://www.jrvdev.com/ROAR/VER1/ShowScenario.asp?ScenarioID=3169" TargetMode="External"/><Relationship Id="rId6076" Type="http://schemas.openxmlformats.org/officeDocument/2006/relationships/hyperlink" Target="https://www.jrvdev.com/ROAR/VER1/ShowScenario.asp?ScenarioID=2774" TargetMode="External"/><Relationship Id="rId6283" Type="http://schemas.openxmlformats.org/officeDocument/2006/relationships/hyperlink" Target="https://www.jrvdev.com/ROAR/VER1/ShowScenario.asp?ScenarioID=6600" TargetMode="External"/><Relationship Id="rId3877" Type="http://schemas.openxmlformats.org/officeDocument/2006/relationships/hyperlink" Target="https://www.jrvdev.com/ROAR/VER1/ShowScenario.asp?ScenarioID=1173" TargetMode="External"/><Relationship Id="rId4928" Type="http://schemas.openxmlformats.org/officeDocument/2006/relationships/hyperlink" Target="https://www.jrvdev.com/ROAR/VER1/ShowScenario.asp?ScenarioID=5848" TargetMode="External"/><Relationship Id="rId5092" Type="http://schemas.openxmlformats.org/officeDocument/2006/relationships/hyperlink" Target="https://www.jrvdev.com/ROAR/VER1/ShowScenario.asp?ScenarioID=6217" TargetMode="External"/><Relationship Id="rId798" Type="http://schemas.openxmlformats.org/officeDocument/2006/relationships/hyperlink" Target="https://www.jrvdev.com/ROAR/VER1/ShowScenario.asp?ScenarioID=5215" TargetMode="External"/><Relationship Id="rId2479" Type="http://schemas.openxmlformats.org/officeDocument/2006/relationships/hyperlink" Target="https://www.jrvdev.com/ROAR/VER1/ShowScenario.asp?ScenarioID=4311" TargetMode="External"/><Relationship Id="rId2686" Type="http://schemas.openxmlformats.org/officeDocument/2006/relationships/hyperlink" Target="https://www.jrvdev.com/ROAR/VER1/ShowScenario.asp?ScenarioID=6566" TargetMode="External"/><Relationship Id="rId2893" Type="http://schemas.openxmlformats.org/officeDocument/2006/relationships/hyperlink" Target="https://www.jrvdev.com/ROAR/VER1/ShowScenario.asp?ScenarioID=2351" TargetMode="External"/><Relationship Id="rId3737" Type="http://schemas.openxmlformats.org/officeDocument/2006/relationships/hyperlink" Target="https://www.jrvdev.com/ROAR/VER1/ShowScenario.asp?ScenarioID=4041" TargetMode="External"/><Relationship Id="rId3944" Type="http://schemas.openxmlformats.org/officeDocument/2006/relationships/hyperlink" Target="https://www.jrvdev.com/ROAR/VER1/ShowScenario.asp?ScenarioID=4103" TargetMode="External"/><Relationship Id="rId6143" Type="http://schemas.openxmlformats.org/officeDocument/2006/relationships/hyperlink" Target="https://www.jrvdev.com/ROAR/VER1/ShowScenario.asp?ScenarioID=1834" TargetMode="External"/><Relationship Id="rId658" Type="http://schemas.openxmlformats.org/officeDocument/2006/relationships/hyperlink" Target="https://www.jrvdev.com/ROAR/VER1/ShowScenario.asp?ScenarioID=5508" TargetMode="External"/><Relationship Id="rId865" Type="http://schemas.openxmlformats.org/officeDocument/2006/relationships/hyperlink" Target="https://www.jrvdev.com/ROAR/VER1/ShowScenario.asp?ScenarioID=2059" TargetMode="External"/><Relationship Id="rId1288" Type="http://schemas.openxmlformats.org/officeDocument/2006/relationships/hyperlink" Target="https://www.jrvdev.com/ROAR/VER1/ShowScenario.asp?ScenarioID=3926" TargetMode="External"/><Relationship Id="rId1495" Type="http://schemas.openxmlformats.org/officeDocument/2006/relationships/hyperlink" Target="https://www.jrvdev.com/ROAR/VER1/ShowScenario.asp?ScenarioID=442" TargetMode="External"/><Relationship Id="rId2339" Type="http://schemas.openxmlformats.org/officeDocument/2006/relationships/hyperlink" Target="https://www.jrvdev.com/ROAR/VER1/ShowScenario.asp?ScenarioID=6363" TargetMode="External"/><Relationship Id="rId2546" Type="http://schemas.openxmlformats.org/officeDocument/2006/relationships/hyperlink" Target="https://www.jrvdev.com/ROAR/VER1/ShowScenario.asp?ScenarioID=1450" TargetMode="External"/><Relationship Id="rId2753" Type="http://schemas.openxmlformats.org/officeDocument/2006/relationships/hyperlink" Target="https://www.jrvdev.com/ROAR/VER1/ShowScenario.asp?ScenarioID=4416" TargetMode="External"/><Relationship Id="rId2960" Type="http://schemas.openxmlformats.org/officeDocument/2006/relationships/hyperlink" Target="https://www.jrvdev.com/ROAR/VER1/ShowScenario.asp?ScenarioID=1212" TargetMode="External"/><Relationship Id="rId3804" Type="http://schemas.openxmlformats.org/officeDocument/2006/relationships/hyperlink" Target="https://www.jrvdev.com/ROAR/VER1/ShowScenario.asp?ScenarioID=3512" TargetMode="External"/><Relationship Id="rId6003" Type="http://schemas.openxmlformats.org/officeDocument/2006/relationships/hyperlink" Target="https://www.jrvdev.com/ROAR/VER1/ShowScenario.asp?ScenarioID=1534" TargetMode="External"/><Relationship Id="rId6210" Type="http://schemas.openxmlformats.org/officeDocument/2006/relationships/hyperlink" Target="https://www.jrvdev.com/ROAR/VER1/ShowScenario.asp?ScenarioID=982" TargetMode="External"/><Relationship Id="rId518" Type="http://schemas.openxmlformats.org/officeDocument/2006/relationships/hyperlink" Target="https://www.jrvdev.com/ROAR/VER1/ShowScenario.asp?ScenarioID=304" TargetMode="External"/><Relationship Id="rId725" Type="http://schemas.openxmlformats.org/officeDocument/2006/relationships/hyperlink" Target="https://www.jrvdev.com/ROAR/VER1/ShowScenario.asp?ScenarioID=5683" TargetMode="External"/><Relationship Id="rId932" Type="http://schemas.openxmlformats.org/officeDocument/2006/relationships/hyperlink" Target="https://www.jrvdev.com/ROAR/VER1/ShowScenario.asp?ScenarioID=4151" TargetMode="External"/><Relationship Id="rId1148" Type="http://schemas.openxmlformats.org/officeDocument/2006/relationships/hyperlink" Target="https://www.jrvdev.com/ROAR/VER1/ShowScenario.asp?ScenarioID=2968" TargetMode="External"/><Relationship Id="rId1355" Type="http://schemas.openxmlformats.org/officeDocument/2006/relationships/hyperlink" Target="https://www.jrvdev.com/ROAR/VER1/ShowScenario.asp?ScenarioID=4127" TargetMode="External"/><Relationship Id="rId1562" Type="http://schemas.openxmlformats.org/officeDocument/2006/relationships/hyperlink" Target="https://www.jrvdev.com/ROAR/VER1/ShowScenario.asp?ScenarioID=2632" TargetMode="External"/><Relationship Id="rId2406" Type="http://schemas.openxmlformats.org/officeDocument/2006/relationships/hyperlink" Target="https://www.jrvdev.com/ROAR/VER1/ShowScenario.asp?ScenarioID=2826" TargetMode="External"/><Relationship Id="rId2613" Type="http://schemas.openxmlformats.org/officeDocument/2006/relationships/hyperlink" Target="https://www.jrvdev.com/ROAR/VER1/ShowScenario.asp?ScenarioID=3976" TargetMode="External"/><Relationship Id="rId5769" Type="http://schemas.openxmlformats.org/officeDocument/2006/relationships/hyperlink" Target="https://www.jrvdev.com/ROAR/VER1/ShowScenario.asp?ScenarioID=3225" TargetMode="External"/><Relationship Id="rId1008" Type="http://schemas.openxmlformats.org/officeDocument/2006/relationships/hyperlink" Target="https://www.jrvdev.com/ROAR/VER1/ShowScenario.asp?ScenarioID=3712" TargetMode="External"/><Relationship Id="rId1215" Type="http://schemas.openxmlformats.org/officeDocument/2006/relationships/hyperlink" Target="https://www.jrvdev.com/ROAR/VER1/ShowScenario.asp?ScenarioID=4744" TargetMode="External"/><Relationship Id="rId1422" Type="http://schemas.openxmlformats.org/officeDocument/2006/relationships/hyperlink" Target="https://www.jrvdev.com/ROAR/VER1/ShowScenario.asp?ScenarioID=376" TargetMode="External"/><Relationship Id="rId2820" Type="http://schemas.openxmlformats.org/officeDocument/2006/relationships/hyperlink" Target="https://www.jrvdev.com/ROAR/VER1/ShowScenario.asp?ScenarioID=2253" TargetMode="External"/><Relationship Id="rId4578" Type="http://schemas.openxmlformats.org/officeDocument/2006/relationships/hyperlink" Target="https://www.jrvdev.com/ROAR/VER1/ShowScenario.asp?ScenarioID=6451" TargetMode="External"/><Relationship Id="rId5976" Type="http://schemas.openxmlformats.org/officeDocument/2006/relationships/hyperlink" Target="https://www.jrvdev.com/ROAR/VER1/ShowScenario.asp?ScenarioID=3458" TargetMode="External"/><Relationship Id="rId61" Type="http://schemas.openxmlformats.org/officeDocument/2006/relationships/hyperlink" Target="https://www.jrvdev.com/ROAR/VER1/ShowScenario.asp?ScenarioID=5353" TargetMode="External"/><Relationship Id="rId3387" Type="http://schemas.openxmlformats.org/officeDocument/2006/relationships/hyperlink" Target="https://www.jrvdev.com/ROAR/VER1/ShowScenario.asp?ScenarioID=1466" TargetMode="External"/><Relationship Id="rId4785" Type="http://schemas.openxmlformats.org/officeDocument/2006/relationships/hyperlink" Target="https://www.jrvdev.com/ROAR/VER1/ShowScenario.asp?ScenarioID=1279" TargetMode="External"/><Relationship Id="rId4992" Type="http://schemas.openxmlformats.org/officeDocument/2006/relationships/hyperlink" Target="https://www.jrvdev.com/ROAR/VER1/ShowScenario.asp?ScenarioID=3982" TargetMode="External"/><Relationship Id="rId5629" Type="http://schemas.openxmlformats.org/officeDocument/2006/relationships/hyperlink" Target="https://www.jrvdev.com/ROAR/VER1/ShowScenario.asp?ScenarioID=4429" TargetMode="External"/><Relationship Id="rId5836" Type="http://schemas.openxmlformats.org/officeDocument/2006/relationships/hyperlink" Target="https://www.jrvdev.com/ROAR/VER1/ShowScenario.asp?ScenarioID=876" TargetMode="External"/><Relationship Id="rId2196" Type="http://schemas.openxmlformats.org/officeDocument/2006/relationships/hyperlink" Target="https://www.jrvdev.com/ROAR/VER1/ShowScenario.asp?ScenarioID=2342" TargetMode="External"/><Relationship Id="rId3594" Type="http://schemas.openxmlformats.org/officeDocument/2006/relationships/hyperlink" Target="https://www.jrvdev.com/ROAR/VER1/ShowScenario.asp?ScenarioID=6121" TargetMode="External"/><Relationship Id="rId4438" Type="http://schemas.openxmlformats.org/officeDocument/2006/relationships/hyperlink" Target="https://www.jrvdev.com/ROAR/VER1/ShowScenario.asp?ScenarioID=679" TargetMode="External"/><Relationship Id="rId4645" Type="http://schemas.openxmlformats.org/officeDocument/2006/relationships/hyperlink" Target="https://www.jrvdev.com/ROAR/VER1/ShowScenario.asp?ScenarioID=1803" TargetMode="External"/><Relationship Id="rId4852" Type="http://schemas.openxmlformats.org/officeDocument/2006/relationships/hyperlink" Target="https://www.jrvdev.com/ROAR/VER1/ShowScenario.asp?ScenarioID=5166" TargetMode="External"/><Relationship Id="rId5903" Type="http://schemas.openxmlformats.org/officeDocument/2006/relationships/hyperlink" Target="https://www.jrvdev.com/ROAR/VER1/ShowScenario.asp?ScenarioID=926" TargetMode="External"/><Relationship Id="rId168" Type="http://schemas.openxmlformats.org/officeDocument/2006/relationships/hyperlink" Target="https://www.jrvdev.com/ROAR/VER1/ShowScenario.asp?ScenarioID=80" TargetMode="External"/><Relationship Id="rId3247" Type="http://schemas.openxmlformats.org/officeDocument/2006/relationships/hyperlink" Target="https://www.jrvdev.com/ROAR/VER1/ShowScenario.asp?ScenarioID=3322" TargetMode="External"/><Relationship Id="rId3454" Type="http://schemas.openxmlformats.org/officeDocument/2006/relationships/hyperlink" Target="https://www.jrvdev.com/ROAR/VER1/ShowScenario.asp?ScenarioID=6145" TargetMode="External"/><Relationship Id="rId3661" Type="http://schemas.openxmlformats.org/officeDocument/2006/relationships/hyperlink" Target="https://www.jrvdev.com/ROAR/VER1/ShowScenario.asp?ScenarioID=1341" TargetMode="External"/><Relationship Id="rId4505" Type="http://schemas.openxmlformats.org/officeDocument/2006/relationships/hyperlink" Target="https://www.jrvdev.com/ROAR/VER1/ShowScenario.asp?ScenarioID=1943" TargetMode="External"/><Relationship Id="rId4712" Type="http://schemas.openxmlformats.org/officeDocument/2006/relationships/hyperlink" Target="https://www.jrvdev.com/ROAR/VER1/ShowScenario.asp?ScenarioID=2157" TargetMode="External"/><Relationship Id="rId375" Type="http://schemas.openxmlformats.org/officeDocument/2006/relationships/hyperlink" Target="https://www.jrvdev.com/ROAR/VER1/ShowScenario.asp?ScenarioID=1367" TargetMode="External"/><Relationship Id="rId582" Type="http://schemas.openxmlformats.org/officeDocument/2006/relationships/hyperlink" Target="https://www.jrvdev.com/ROAR/VER1/ShowScenario.asp?ScenarioID=173" TargetMode="External"/><Relationship Id="rId2056" Type="http://schemas.openxmlformats.org/officeDocument/2006/relationships/hyperlink" Target="https://www.jrvdev.com/ROAR/VER1/ShowScenario.asp?ScenarioID=512" TargetMode="External"/><Relationship Id="rId2263" Type="http://schemas.openxmlformats.org/officeDocument/2006/relationships/hyperlink" Target="https://www.jrvdev.com/ROAR/VER1/ShowScenario.asp?ScenarioID=552" TargetMode="External"/><Relationship Id="rId2470" Type="http://schemas.openxmlformats.org/officeDocument/2006/relationships/hyperlink" Target="https://www.jrvdev.com/ROAR/VER1/ShowScenario.asp?ScenarioID=4303" TargetMode="External"/><Relationship Id="rId3107" Type="http://schemas.openxmlformats.org/officeDocument/2006/relationships/hyperlink" Target="https://www.jrvdev.com/ROAR/VER1/ShowScenario.asp?ScenarioID=5885" TargetMode="External"/><Relationship Id="rId3314" Type="http://schemas.openxmlformats.org/officeDocument/2006/relationships/hyperlink" Target="https://www.jrvdev.com/ROAR/VER1/ShowScenario.asp?ScenarioID=5561" TargetMode="External"/><Relationship Id="rId3521" Type="http://schemas.openxmlformats.org/officeDocument/2006/relationships/hyperlink" Target="https://www.jrvdev.com/ROAR/VER1/ShowScenario.asp?ScenarioID=6065" TargetMode="External"/><Relationship Id="rId235" Type="http://schemas.openxmlformats.org/officeDocument/2006/relationships/hyperlink" Target="https://www.jrvdev.com/ROAR/VER1/ShowScenario.asp?ScenarioID=3850" TargetMode="External"/><Relationship Id="rId442" Type="http://schemas.openxmlformats.org/officeDocument/2006/relationships/hyperlink" Target="https://www.jrvdev.com/ROAR/VER1/ShowScenario.asp?ScenarioID=228" TargetMode="External"/><Relationship Id="rId1072" Type="http://schemas.openxmlformats.org/officeDocument/2006/relationships/hyperlink" Target="https://www.jrvdev.com/ROAR/VER1/ShowScenario.asp?ScenarioID=3692" TargetMode="External"/><Relationship Id="rId2123" Type="http://schemas.openxmlformats.org/officeDocument/2006/relationships/hyperlink" Target="https://www.jrvdev.com/ROAR/VER1/ShowScenario.asp?ScenarioID=1594" TargetMode="External"/><Relationship Id="rId2330" Type="http://schemas.openxmlformats.org/officeDocument/2006/relationships/hyperlink" Target="https://www.jrvdev.com/ROAR/VER1/ShowScenario.asp?ScenarioID=6354" TargetMode="External"/><Relationship Id="rId5279" Type="http://schemas.openxmlformats.org/officeDocument/2006/relationships/hyperlink" Target="https://www.jrvdev.com/ROAR/VER1/ShowScenario.asp?ScenarioID=4832" TargetMode="External"/><Relationship Id="rId5486" Type="http://schemas.openxmlformats.org/officeDocument/2006/relationships/hyperlink" Target="https://www.jrvdev.com/ROAR/VER1/ShowScenario.asp?ScenarioID=4031" TargetMode="External"/><Relationship Id="rId5693" Type="http://schemas.openxmlformats.org/officeDocument/2006/relationships/hyperlink" Target="https://www.jrvdev.com/ROAR/VER1/ShowScenario.asp?ScenarioID=5492" TargetMode="External"/><Relationship Id="rId302" Type="http://schemas.openxmlformats.org/officeDocument/2006/relationships/hyperlink" Target="https://www.jrvdev.com/ROAR/VER1/ShowScenario.asp?ScenarioID=97" TargetMode="External"/><Relationship Id="rId4088" Type="http://schemas.openxmlformats.org/officeDocument/2006/relationships/hyperlink" Target="https://www.jrvdev.com/ROAR/VER1/ShowScenario.asp?ScenarioID=2107" TargetMode="External"/><Relationship Id="rId4295" Type="http://schemas.openxmlformats.org/officeDocument/2006/relationships/hyperlink" Target="https://www.jrvdev.com/ROAR/VER1/ShowScenario.asp?ScenarioID=5247" TargetMode="External"/><Relationship Id="rId5139" Type="http://schemas.openxmlformats.org/officeDocument/2006/relationships/hyperlink" Target="https://www.jrvdev.com/ROAR/VER1/ShowScenario.asp?ScenarioID=2873" TargetMode="External"/><Relationship Id="rId5346" Type="http://schemas.openxmlformats.org/officeDocument/2006/relationships/hyperlink" Target="https://www.jrvdev.com/ROAR/VER1/ShowScenario.asp?ScenarioID=1438" TargetMode="External"/><Relationship Id="rId5553" Type="http://schemas.openxmlformats.org/officeDocument/2006/relationships/hyperlink" Target="https://www.jrvdev.com/ROAR/VER1/ShowScenario.asp?ScenarioID=5360" TargetMode="External"/><Relationship Id="rId1889" Type="http://schemas.openxmlformats.org/officeDocument/2006/relationships/hyperlink" Target="https://www.jrvdev.com/ROAR/VER1/ShowScenario.asp?ScenarioID=2924" TargetMode="External"/><Relationship Id="rId4155" Type="http://schemas.openxmlformats.org/officeDocument/2006/relationships/hyperlink" Target="https://www.jrvdev.com/ROAR/VER1/ShowScenario.asp?ScenarioID=5704" TargetMode="External"/><Relationship Id="rId4362" Type="http://schemas.openxmlformats.org/officeDocument/2006/relationships/hyperlink" Target="https://www.jrvdev.com/ROAR/VER1/ShowScenario.asp?ScenarioID=5036" TargetMode="External"/><Relationship Id="rId5206" Type="http://schemas.openxmlformats.org/officeDocument/2006/relationships/hyperlink" Target="https://www.jrvdev.com/ROAR/VER1/ShowScenario.asp?ScenarioID=1329" TargetMode="External"/><Relationship Id="rId5760" Type="http://schemas.openxmlformats.org/officeDocument/2006/relationships/hyperlink" Target="https://www.jrvdev.com/ROAR/VER1/ShowScenario.asp?ScenarioID=3095" TargetMode="External"/><Relationship Id="rId1749" Type="http://schemas.openxmlformats.org/officeDocument/2006/relationships/hyperlink" Target="https://www.jrvdev.com/ROAR/VER1/ShowScenario.asp?ScenarioID=2466" TargetMode="External"/><Relationship Id="rId1956" Type="http://schemas.openxmlformats.org/officeDocument/2006/relationships/hyperlink" Target="https://www.jrvdev.com/ROAR/VER1/ShowScenario.asp?ScenarioID=4800" TargetMode="External"/><Relationship Id="rId3171" Type="http://schemas.openxmlformats.org/officeDocument/2006/relationships/hyperlink" Target="https://www.jrvdev.com/ROAR/VER1/ShowScenario.asp?ScenarioID=3919" TargetMode="External"/><Relationship Id="rId4015" Type="http://schemas.openxmlformats.org/officeDocument/2006/relationships/hyperlink" Target="https://www.jrvdev.com/ROAR/VER1/ShowScenario.asp?ScenarioID=4625" TargetMode="External"/><Relationship Id="rId5413" Type="http://schemas.openxmlformats.org/officeDocument/2006/relationships/hyperlink" Target="https://www.jrvdev.com/ROAR/VER1/ShowScenario.asp?ScenarioID=2395" TargetMode="External"/><Relationship Id="rId5620" Type="http://schemas.openxmlformats.org/officeDocument/2006/relationships/hyperlink" Target="https://www.jrvdev.com/ROAR/VER1/ShowScenario.asp?ScenarioID=1873" TargetMode="External"/><Relationship Id="rId1609" Type="http://schemas.openxmlformats.org/officeDocument/2006/relationships/hyperlink" Target="https://www.jrvdev.com/ROAR/VER1/ShowScenario.asp?ScenarioID=466" TargetMode="External"/><Relationship Id="rId1816" Type="http://schemas.openxmlformats.org/officeDocument/2006/relationships/hyperlink" Target="https://www.jrvdev.com/ROAR/VER1/ShowScenario.asp?ScenarioID=474" TargetMode="External"/><Relationship Id="rId4222" Type="http://schemas.openxmlformats.org/officeDocument/2006/relationships/hyperlink" Target="https://www.jrvdev.com/ROAR/VER1/ShowScenario.asp?ScenarioID=4859" TargetMode="External"/><Relationship Id="rId3031" Type="http://schemas.openxmlformats.org/officeDocument/2006/relationships/hyperlink" Target="https://www.jrvdev.com/ROAR/VER1/ShowScenario.asp?ScenarioID=2757" TargetMode="External"/><Relationship Id="rId3988" Type="http://schemas.openxmlformats.org/officeDocument/2006/relationships/hyperlink" Target="https://www.jrvdev.com/ROAR/VER1/ShowScenario.asp?ScenarioID=1614" TargetMode="External"/><Relationship Id="rId6187" Type="http://schemas.openxmlformats.org/officeDocument/2006/relationships/hyperlink" Target="https://www.jrvdev.com/ROAR/VER1/ShowScenario.asp?ScenarioID=965" TargetMode="External"/><Relationship Id="rId2797" Type="http://schemas.openxmlformats.org/officeDocument/2006/relationships/hyperlink" Target="https://www.jrvdev.com/ROAR/VER1/ShowScenario.asp?ScenarioID=2003" TargetMode="External"/><Relationship Id="rId3848" Type="http://schemas.openxmlformats.org/officeDocument/2006/relationships/hyperlink" Target="https://www.jrvdev.com/ROAR/VER1/ShowScenario.asp?ScenarioID=4590" TargetMode="External"/><Relationship Id="rId6047" Type="http://schemas.openxmlformats.org/officeDocument/2006/relationships/hyperlink" Target="https://www.jrvdev.com/ROAR/VER1/ShowScenario.asp?ScenarioID=1074" TargetMode="External"/><Relationship Id="rId6254" Type="http://schemas.openxmlformats.org/officeDocument/2006/relationships/hyperlink" Target="https://www.jrvdev.com/ROAR/VER1/ShowScenario.asp?ScenarioID=4732" TargetMode="External"/><Relationship Id="rId769" Type="http://schemas.openxmlformats.org/officeDocument/2006/relationships/hyperlink" Target="https://www.jrvdev.com/ROAR/VER1/ShowScenario.asp?ScenarioID=5751" TargetMode="External"/><Relationship Id="rId976" Type="http://schemas.openxmlformats.org/officeDocument/2006/relationships/hyperlink" Target="https://www.jrvdev.com/ROAR/VER1/ShowScenario.asp?ScenarioID=5203" TargetMode="External"/><Relationship Id="rId1399" Type="http://schemas.openxmlformats.org/officeDocument/2006/relationships/hyperlink" Target="https://www.jrvdev.com/ROAR/VER1/ShowScenario.asp?ScenarioID=353" TargetMode="External"/><Relationship Id="rId2657" Type="http://schemas.openxmlformats.org/officeDocument/2006/relationships/hyperlink" Target="https://www.jrvdev.com/ROAR/VER1/ShowScenario.asp?ScenarioID=5149" TargetMode="External"/><Relationship Id="rId5063" Type="http://schemas.openxmlformats.org/officeDocument/2006/relationships/hyperlink" Target="https://www.jrvdev.com/ROAR/VER1/ShowScenario.asp?ScenarioID=5787" TargetMode="External"/><Relationship Id="rId5270" Type="http://schemas.openxmlformats.org/officeDocument/2006/relationships/hyperlink" Target="https://www.jrvdev.com/ROAR/VER1/ShowScenario.asp?ScenarioID=5065" TargetMode="External"/><Relationship Id="rId6114" Type="http://schemas.openxmlformats.org/officeDocument/2006/relationships/hyperlink" Target="https://www.jrvdev.com/ROAR/VER1/ShowScenario.asp?ScenarioID=3146" TargetMode="External"/><Relationship Id="rId629" Type="http://schemas.openxmlformats.org/officeDocument/2006/relationships/hyperlink" Target="https://www.jrvdev.com/ROAR/VER1/ShowScenario.asp?ScenarioID=186" TargetMode="External"/><Relationship Id="rId1259" Type="http://schemas.openxmlformats.org/officeDocument/2006/relationships/hyperlink" Target="https://www.jrvdev.com/ROAR/VER1/ShowScenario.asp?ScenarioID=6229" TargetMode="External"/><Relationship Id="rId1466" Type="http://schemas.openxmlformats.org/officeDocument/2006/relationships/hyperlink" Target="https://www.jrvdev.com/ROAR/VER1/ShowScenario.asp?ScenarioID=415" TargetMode="External"/><Relationship Id="rId2864" Type="http://schemas.openxmlformats.org/officeDocument/2006/relationships/hyperlink" Target="https://www.jrvdev.com/ROAR/VER1/ShowScenario.asp?ScenarioID=4369" TargetMode="External"/><Relationship Id="rId3708" Type="http://schemas.openxmlformats.org/officeDocument/2006/relationships/hyperlink" Target="https://www.jrvdev.com/ROAR/VER1/ShowScenario.asp?ScenarioID=2839" TargetMode="External"/><Relationship Id="rId3915" Type="http://schemas.openxmlformats.org/officeDocument/2006/relationships/hyperlink" Target="https://www.jrvdev.com/ROAR/VER1/ShowScenario.asp?ScenarioID=3193" TargetMode="External"/><Relationship Id="rId5130" Type="http://schemas.openxmlformats.org/officeDocument/2006/relationships/hyperlink" Target="https://www.jrvdev.com/ROAR/VER1/ShowScenario.asp?ScenarioID=2733" TargetMode="External"/><Relationship Id="rId836" Type="http://schemas.openxmlformats.org/officeDocument/2006/relationships/hyperlink" Target="https://www.jrvdev.com/ROAR/VER1/ShowScenario.asp?ScenarioID=1703" TargetMode="External"/><Relationship Id="rId1119" Type="http://schemas.openxmlformats.org/officeDocument/2006/relationships/hyperlink" Target="https://www.jrvdev.com/ROAR/VER1/ShowScenario.asp?ScenarioID=2664" TargetMode="External"/><Relationship Id="rId1673" Type="http://schemas.openxmlformats.org/officeDocument/2006/relationships/hyperlink" Target="https://www.jrvdev.com/ROAR/VER1/ShowScenario.asp?ScenarioID=3818" TargetMode="External"/><Relationship Id="rId1880" Type="http://schemas.openxmlformats.org/officeDocument/2006/relationships/hyperlink" Target="https://www.jrvdev.com/ROAR/VER1/ShowScenario.asp?ScenarioID=2231" TargetMode="External"/><Relationship Id="rId2517" Type="http://schemas.openxmlformats.org/officeDocument/2006/relationships/hyperlink" Target="https://www.jrvdev.com/ROAR/VER1/ShowScenario.asp?ScenarioID=1956" TargetMode="External"/><Relationship Id="rId2724" Type="http://schemas.openxmlformats.org/officeDocument/2006/relationships/hyperlink" Target="https://www.jrvdev.com/ROAR/VER1/ShowScenario.asp?ScenarioID=3205" TargetMode="External"/><Relationship Id="rId2931" Type="http://schemas.openxmlformats.org/officeDocument/2006/relationships/hyperlink" Target="https://www.jrvdev.com/ROAR/VER1/ShowScenario.asp?ScenarioID=3565" TargetMode="External"/><Relationship Id="rId903" Type="http://schemas.openxmlformats.org/officeDocument/2006/relationships/hyperlink" Target="https://www.jrvdev.com/ROAR/VER1/ShowScenario.asp?ScenarioID=2740" TargetMode="External"/><Relationship Id="rId1326" Type="http://schemas.openxmlformats.org/officeDocument/2006/relationships/hyperlink" Target="https://www.jrvdev.com/ROAR/VER1/ShowScenario.asp?ScenarioID=3964" TargetMode="External"/><Relationship Id="rId1533" Type="http://schemas.openxmlformats.org/officeDocument/2006/relationships/hyperlink" Target="https://www.jrvdev.com/ROAR/VER1/ShowScenario.asp?ScenarioID=462" TargetMode="External"/><Relationship Id="rId1740" Type="http://schemas.openxmlformats.org/officeDocument/2006/relationships/hyperlink" Target="https://www.jrvdev.com/ROAR/VER1/ShowScenario.asp?ScenarioID=6495" TargetMode="External"/><Relationship Id="rId4689" Type="http://schemas.openxmlformats.org/officeDocument/2006/relationships/hyperlink" Target="https://www.jrvdev.com/ROAR/VER1/ShowScenario.asp?ScenarioID=1491" TargetMode="External"/><Relationship Id="rId4896" Type="http://schemas.openxmlformats.org/officeDocument/2006/relationships/hyperlink" Target="https://www.jrvdev.com/ROAR/VER1/ShowScenario.asp?ScenarioID=3905" TargetMode="External"/><Relationship Id="rId5947" Type="http://schemas.openxmlformats.org/officeDocument/2006/relationships/hyperlink" Target="https://www.jrvdev.com/ROAR/VER1/ShowScenario.asp?ScenarioID=1073" TargetMode="External"/><Relationship Id="rId32" Type="http://schemas.openxmlformats.org/officeDocument/2006/relationships/hyperlink" Target="https://www.jrvdev.com/ROAR/VER1/ShowScenario.asp?ScenarioID=18" TargetMode="External"/><Relationship Id="rId1600" Type="http://schemas.openxmlformats.org/officeDocument/2006/relationships/hyperlink" Target="https://www.jrvdev.com/ROAR/VER1/ShowScenario.asp?ScenarioID=2176" TargetMode="External"/><Relationship Id="rId3498" Type="http://schemas.openxmlformats.org/officeDocument/2006/relationships/hyperlink" Target="https://www.jrvdev.com/ROAR/VER1/ShowScenario.asp?ScenarioID=6023" TargetMode="External"/><Relationship Id="rId4549" Type="http://schemas.openxmlformats.org/officeDocument/2006/relationships/hyperlink" Target="https://www.jrvdev.com/ROAR/VER1/ShowScenario.asp?ScenarioID=2048" TargetMode="External"/><Relationship Id="rId4756" Type="http://schemas.openxmlformats.org/officeDocument/2006/relationships/hyperlink" Target="https://www.jrvdev.com/ROAR/VER1/ShowScenario.asp?ScenarioID=4602" TargetMode="External"/><Relationship Id="rId4963" Type="http://schemas.openxmlformats.org/officeDocument/2006/relationships/hyperlink" Target="https://www.jrvdev.com/ROAR/VER1/ShowScenario.asp?ScenarioID=3041" TargetMode="External"/><Relationship Id="rId5807" Type="http://schemas.openxmlformats.org/officeDocument/2006/relationships/hyperlink" Target="https://www.jrvdev.com/ROAR/VER1/ShowScenario.asp?ScenarioID=847" TargetMode="External"/><Relationship Id="rId3358" Type="http://schemas.openxmlformats.org/officeDocument/2006/relationships/hyperlink" Target="https://www.jrvdev.com/ROAR/VER1/ShowScenario.asp?ScenarioID=5572" TargetMode="External"/><Relationship Id="rId3565" Type="http://schemas.openxmlformats.org/officeDocument/2006/relationships/hyperlink" Target="https://www.jrvdev.com/ROAR/VER1/ShowScenario.asp?ScenarioID=6110" TargetMode="External"/><Relationship Id="rId3772" Type="http://schemas.openxmlformats.org/officeDocument/2006/relationships/hyperlink" Target="https://www.jrvdev.com/ROAR/VER1/ShowScenario.asp?ScenarioID=569" TargetMode="External"/><Relationship Id="rId4409" Type="http://schemas.openxmlformats.org/officeDocument/2006/relationships/hyperlink" Target="https://www.jrvdev.com/ROAR/VER1/ShowScenario.asp?ScenarioID=649" TargetMode="External"/><Relationship Id="rId4616" Type="http://schemas.openxmlformats.org/officeDocument/2006/relationships/hyperlink" Target="https://www.jrvdev.com/ROAR/VER1/ShowScenario.asp?ScenarioID=3543" TargetMode="External"/><Relationship Id="rId4823" Type="http://schemas.openxmlformats.org/officeDocument/2006/relationships/hyperlink" Target="https://www.jrvdev.com/ROAR/VER1/ShowScenario.asp?ScenarioID=1161" TargetMode="External"/><Relationship Id="rId279" Type="http://schemas.openxmlformats.org/officeDocument/2006/relationships/hyperlink" Target="https://www.jrvdev.com/ROAR/VER1/ShowScenario.asp?ScenarioID=5839" TargetMode="External"/><Relationship Id="rId486" Type="http://schemas.openxmlformats.org/officeDocument/2006/relationships/hyperlink" Target="https://www.jrvdev.com/ROAR/VER1/ShowScenario.asp?ScenarioID=272" TargetMode="External"/><Relationship Id="rId693" Type="http://schemas.openxmlformats.org/officeDocument/2006/relationships/hyperlink" Target="https://www.jrvdev.com/ROAR/VER1/ShowScenario.asp?ScenarioID=1186" TargetMode="External"/><Relationship Id="rId2167" Type="http://schemas.openxmlformats.org/officeDocument/2006/relationships/hyperlink" Target="https://www.jrvdev.com/ROAR/VER1/ShowScenario.asp?ScenarioID=1744" TargetMode="External"/><Relationship Id="rId2374" Type="http://schemas.openxmlformats.org/officeDocument/2006/relationships/hyperlink" Target="https://www.jrvdev.com/ROAR/VER1/ShowScenario.asp?ScenarioID=3276" TargetMode="External"/><Relationship Id="rId2581" Type="http://schemas.openxmlformats.org/officeDocument/2006/relationships/hyperlink" Target="https://www.jrvdev.com/ROAR/VER1/ShowScenario.asp?ScenarioID=2669" TargetMode="External"/><Relationship Id="rId3218" Type="http://schemas.openxmlformats.org/officeDocument/2006/relationships/hyperlink" Target="https://www.jrvdev.com/ROAR/VER1/ShowScenario.asp?ScenarioID=5806" TargetMode="External"/><Relationship Id="rId3425" Type="http://schemas.openxmlformats.org/officeDocument/2006/relationships/hyperlink" Target="https://www.jrvdev.com/ROAR/VER1/ShowScenario.asp?ScenarioID=5694" TargetMode="External"/><Relationship Id="rId3632" Type="http://schemas.openxmlformats.org/officeDocument/2006/relationships/hyperlink" Target="https://www.jrvdev.com/ROAR/VER1/ShowScenario.asp?ScenarioID=5006" TargetMode="External"/><Relationship Id="rId139" Type="http://schemas.openxmlformats.org/officeDocument/2006/relationships/hyperlink" Target="https://www.jrvdev.com/ROAR/VER1/ShowScenario.asp?ScenarioID=4718" TargetMode="External"/><Relationship Id="rId346" Type="http://schemas.openxmlformats.org/officeDocument/2006/relationships/hyperlink" Target="https://www.jrvdev.com/ROAR/VER1/ShowScenario.asp?ScenarioID=111" TargetMode="External"/><Relationship Id="rId553" Type="http://schemas.openxmlformats.org/officeDocument/2006/relationships/hyperlink" Target="https://www.jrvdev.com/ROAR/VER1/ShowScenario.asp?ScenarioID=150" TargetMode="External"/><Relationship Id="rId760" Type="http://schemas.openxmlformats.org/officeDocument/2006/relationships/hyperlink" Target="https://www.jrvdev.com/ROAR/VER1/ShowScenario.asp?ScenarioID=339" TargetMode="External"/><Relationship Id="rId1183" Type="http://schemas.openxmlformats.org/officeDocument/2006/relationships/hyperlink" Target="https://www.jrvdev.com/ROAR/VER1/ShowScenario.asp?ScenarioID=3865" TargetMode="External"/><Relationship Id="rId1390" Type="http://schemas.openxmlformats.org/officeDocument/2006/relationships/hyperlink" Target="https://www.jrvdev.com/ROAR/VER1/ShowScenario.asp?ScenarioID=3274" TargetMode="External"/><Relationship Id="rId2027" Type="http://schemas.openxmlformats.org/officeDocument/2006/relationships/hyperlink" Target="https://www.jrvdev.com/ROAR/VER1/ShowScenario.asp?ScenarioID=1590" TargetMode="External"/><Relationship Id="rId2234" Type="http://schemas.openxmlformats.org/officeDocument/2006/relationships/hyperlink" Target="https://www.jrvdev.com/ROAR/VER1/ShowScenario.asp?ScenarioID=1568" TargetMode="External"/><Relationship Id="rId2441" Type="http://schemas.openxmlformats.org/officeDocument/2006/relationships/hyperlink" Target="https://www.jrvdev.com/ROAR/VER1/ShowScenario.asp?ScenarioID=3653" TargetMode="External"/><Relationship Id="rId5597" Type="http://schemas.openxmlformats.org/officeDocument/2006/relationships/hyperlink" Target="https://www.jrvdev.com/ROAR/VER1/ShowScenario.asp?ScenarioID=5265" TargetMode="External"/><Relationship Id="rId206" Type="http://schemas.openxmlformats.org/officeDocument/2006/relationships/hyperlink" Target="https://www.jrvdev.com/ROAR/VER1/ShowScenario.asp?ScenarioID=6423" TargetMode="External"/><Relationship Id="rId413" Type="http://schemas.openxmlformats.org/officeDocument/2006/relationships/hyperlink" Target="https://www.jrvdev.com/ROAR/VER1/ShowScenario.asp?ScenarioID=199" TargetMode="External"/><Relationship Id="rId1043" Type="http://schemas.openxmlformats.org/officeDocument/2006/relationships/hyperlink" Target="https://www.jrvdev.com/ROAR/VER1/ShowScenario.asp?ScenarioID=4783" TargetMode="External"/><Relationship Id="rId4199" Type="http://schemas.openxmlformats.org/officeDocument/2006/relationships/hyperlink" Target="https://www.jrvdev.com/ROAR/VER1/ShowScenario.asp?ScenarioID=3213" TargetMode="External"/><Relationship Id="rId620" Type="http://schemas.openxmlformats.org/officeDocument/2006/relationships/hyperlink" Target="https://www.jrvdev.com/ROAR/VER1/ShowScenario.asp?ScenarioID=145" TargetMode="External"/><Relationship Id="rId1250" Type="http://schemas.openxmlformats.org/officeDocument/2006/relationships/hyperlink" Target="https://www.jrvdev.com/ROAR/VER1/ShowScenario.asp?ScenarioID=5546" TargetMode="External"/><Relationship Id="rId2301" Type="http://schemas.openxmlformats.org/officeDocument/2006/relationships/hyperlink" Target="https://www.jrvdev.com/ROAR/VER1/ShowScenario.asp?ScenarioID=4299" TargetMode="External"/><Relationship Id="rId4059" Type="http://schemas.openxmlformats.org/officeDocument/2006/relationships/hyperlink" Target="https://www.jrvdev.com/ROAR/VER1/ShowScenario.asp?ScenarioID=3587" TargetMode="External"/><Relationship Id="rId5457" Type="http://schemas.openxmlformats.org/officeDocument/2006/relationships/hyperlink" Target="https://www.jrvdev.com/ROAR/VER1/ShowScenario.asp?ScenarioID=3362" TargetMode="External"/><Relationship Id="rId5664" Type="http://schemas.openxmlformats.org/officeDocument/2006/relationships/hyperlink" Target="https://www.jrvdev.com/ROAR/VER1/ShowScenario.asp?ScenarioID=3335" TargetMode="External"/><Relationship Id="rId5871" Type="http://schemas.openxmlformats.org/officeDocument/2006/relationships/hyperlink" Target="https://www.jrvdev.com/ROAR/VER1/ShowScenario.asp?ScenarioID=911" TargetMode="External"/><Relationship Id="rId1110" Type="http://schemas.openxmlformats.org/officeDocument/2006/relationships/hyperlink" Target="https://www.jrvdev.com/ROAR/VER1/ShowScenario.asp?ScenarioID=1257" TargetMode="External"/><Relationship Id="rId4266" Type="http://schemas.openxmlformats.org/officeDocument/2006/relationships/hyperlink" Target="https://www.jrvdev.com/ROAR/VER1/ShowScenario.asp?ScenarioID=1851" TargetMode="External"/><Relationship Id="rId4473" Type="http://schemas.openxmlformats.org/officeDocument/2006/relationships/hyperlink" Target="https://www.jrvdev.com/ROAR/VER1/ShowScenario.asp?ScenarioID=718" TargetMode="External"/><Relationship Id="rId4680" Type="http://schemas.openxmlformats.org/officeDocument/2006/relationships/hyperlink" Target="https://www.jrvdev.com/ROAR/VER1/ShowScenario.asp?ScenarioID=3341" TargetMode="External"/><Relationship Id="rId5317" Type="http://schemas.openxmlformats.org/officeDocument/2006/relationships/hyperlink" Target="https://www.jrvdev.com/ROAR/VER1/ShowScenario.asp?ScenarioID=1111" TargetMode="External"/><Relationship Id="rId5524" Type="http://schemas.openxmlformats.org/officeDocument/2006/relationships/hyperlink" Target="https://www.jrvdev.com/ROAR/VER1/ShowScenario.asp?ScenarioID=4934" TargetMode="External"/><Relationship Id="rId5731" Type="http://schemas.openxmlformats.org/officeDocument/2006/relationships/hyperlink" Target="https://www.jrvdev.com/ROAR/VER1/ShowScenario.asp?ScenarioID=6298" TargetMode="External"/><Relationship Id="rId1927" Type="http://schemas.openxmlformats.org/officeDocument/2006/relationships/hyperlink" Target="https://www.jrvdev.com/ROAR/VER1/ShowScenario.asp?ScenarioID=2015" TargetMode="External"/><Relationship Id="rId3075" Type="http://schemas.openxmlformats.org/officeDocument/2006/relationships/hyperlink" Target="https://www.jrvdev.com/ROAR/VER1/ShowScenario.asp?ScenarioID=4583" TargetMode="External"/><Relationship Id="rId3282" Type="http://schemas.openxmlformats.org/officeDocument/2006/relationships/hyperlink" Target="https://www.jrvdev.com/ROAR/VER1/ShowScenario.asp?ScenarioID=3990" TargetMode="External"/><Relationship Id="rId4126" Type="http://schemas.openxmlformats.org/officeDocument/2006/relationships/hyperlink" Target="https://www.jrvdev.com/ROAR/VER1/ShowScenario.asp?ScenarioID=4198" TargetMode="External"/><Relationship Id="rId4333" Type="http://schemas.openxmlformats.org/officeDocument/2006/relationships/hyperlink" Target="https://www.jrvdev.com/ROAR/VER1/ShowScenario.asp?ScenarioID=6168" TargetMode="External"/><Relationship Id="rId4540" Type="http://schemas.openxmlformats.org/officeDocument/2006/relationships/hyperlink" Target="https://www.jrvdev.com/ROAR/VER1/ShowScenario.asp?ScenarioID=2039" TargetMode="External"/><Relationship Id="rId2091" Type="http://schemas.openxmlformats.org/officeDocument/2006/relationships/hyperlink" Target="https://www.jrvdev.com/ROAR/VER1/ShowScenario.asp?ScenarioID=1048" TargetMode="External"/><Relationship Id="rId3142" Type="http://schemas.openxmlformats.org/officeDocument/2006/relationships/hyperlink" Target="https://www.jrvdev.com/ROAR/VER1/ShowScenario.asp?ScenarioID=2986" TargetMode="External"/><Relationship Id="rId4400" Type="http://schemas.openxmlformats.org/officeDocument/2006/relationships/hyperlink" Target="https://www.jrvdev.com/ROAR/VER1/ShowScenario.asp?ScenarioID=640" TargetMode="External"/><Relationship Id="rId6298" Type="http://schemas.openxmlformats.org/officeDocument/2006/relationships/hyperlink" Target="https://www.jrvdev.com/ROAR/VER1/ShowScenario.asp?ScenarioID=2833" TargetMode="External"/><Relationship Id="rId270" Type="http://schemas.openxmlformats.org/officeDocument/2006/relationships/hyperlink" Target="https://www.jrvdev.com/ROAR/VER1/ShowScenario.asp?ScenarioID=5830" TargetMode="External"/><Relationship Id="rId3002" Type="http://schemas.openxmlformats.org/officeDocument/2006/relationships/hyperlink" Target="https://www.jrvdev.com/ROAR/VER1/ShowScenario.asp?ScenarioID=2128" TargetMode="External"/><Relationship Id="rId6158" Type="http://schemas.openxmlformats.org/officeDocument/2006/relationships/hyperlink" Target="https://www.jrvdev.com/ROAR/VER1/ShowScenario.asp?ScenarioID=6295" TargetMode="External"/><Relationship Id="rId130" Type="http://schemas.openxmlformats.org/officeDocument/2006/relationships/hyperlink" Target="https://www.jrvdev.com/ROAR/VER1/ShowScenario.asp?ScenarioID=4730" TargetMode="External"/><Relationship Id="rId3959" Type="http://schemas.openxmlformats.org/officeDocument/2006/relationships/hyperlink" Target="https://www.jrvdev.com/ROAR/VER1/ShowScenario.asp?ScenarioID=597" TargetMode="External"/><Relationship Id="rId5174" Type="http://schemas.openxmlformats.org/officeDocument/2006/relationships/hyperlink" Target="https://www.jrvdev.com/ROAR/VER1/ShowScenario.asp?ScenarioID=4570" TargetMode="External"/><Relationship Id="rId5381" Type="http://schemas.openxmlformats.org/officeDocument/2006/relationships/hyperlink" Target="https://www.jrvdev.com/ROAR/VER1/ShowScenario.asp?ScenarioID=2020" TargetMode="External"/><Relationship Id="rId6018" Type="http://schemas.openxmlformats.org/officeDocument/2006/relationships/hyperlink" Target="https://www.jrvdev.com/ROAR/VER1/ShowScenario.asp?ScenarioID=3436" TargetMode="External"/><Relationship Id="rId6225" Type="http://schemas.openxmlformats.org/officeDocument/2006/relationships/hyperlink" Target="https://www.jrvdev.com/ROAR/VER1/ShowScenario.asp?ScenarioID=4387" TargetMode="External"/><Relationship Id="rId2768" Type="http://schemas.openxmlformats.org/officeDocument/2006/relationships/hyperlink" Target="https://www.jrvdev.com/ROAR/VER1/ShowScenario.asp?ScenarioID=3320" TargetMode="External"/><Relationship Id="rId2975" Type="http://schemas.openxmlformats.org/officeDocument/2006/relationships/hyperlink" Target="https://www.jrvdev.com/ROAR/VER1/ShowScenario.asp?ScenarioID=1129" TargetMode="External"/><Relationship Id="rId3819" Type="http://schemas.openxmlformats.org/officeDocument/2006/relationships/hyperlink" Target="https://www.jrvdev.com/ROAR/VER1/ShowScenario.asp?ScenarioID=6330" TargetMode="External"/><Relationship Id="rId5034" Type="http://schemas.openxmlformats.org/officeDocument/2006/relationships/hyperlink" Target="https://www.jrvdev.com/ROAR/VER1/ShowScenario.asp?ScenarioID=5129" TargetMode="External"/><Relationship Id="rId947" Type="http://schemas.openxmlformats.org/officeDocument/2006/relationships/hyperlink" Target="https://www.jrvdev.com/ROAR/VER1/ShowScenario.asp?ScenarioID=4524" TargetMode="External"/><Relationship Id="rId1577" Type="http://schemas.openxmlformats.org/officeDocument/2006/relationships/hyperlink" Target="https://www.jrvdev.com/ROAR/VER1/ShowScenario.asp?ScenarioID=6338" TargetMode="External"/><Relationship Id="rId1784" Type="http://schemas.openxmlformats.org/officeDocument/2006/relationships/hyperlink" Target="https://www.jrvdev.com/ROAR/VER1/ShowScenario.asp?ScenarioID=3741" TargetMode="External"/><Relationship Id="rId1991" Type="http://schemas.openxmlformats.org/officeDocument/2006/relationships/hyperlink" Target="https://www.jrvdev.com/ROAR/VER1/ShowScenario.asp?ScenarioID=479" TargetMode="External"/><Relationship Id="rId2628" Type="http://schemas.openxmlformats.org/officeDocument/2006/relationships/hyperlink" Target="https://www.jrvdev.com/ROAR/VER1/ShowScenario.asp?ScenarioID=4402" TargetMode="External"/><Relationship Id="rId2835" Type="http://schemas.openxmlformats.org/officeDocument/2006/relationships/hyperlink" Target="https://www.jrvdev.com/ROAR/VER1/ShowScenario.asp?ScenarioID=4062" TargetMode="External"/><Relationship Id="rId4190" Type="http://schemas.openxmlformats.org/officeDocument/2006/relationships/hyperlink" Target="https://www.jrvdev.com/ROAR/VER1/ShowScenario.asp?ScenarioID=2405" TargetMode="External"/><Relationship Id="rId5241" Type="http://schemas.openxmlformats.org/officeDocument/2006/relationships/hyperlink" Target="https://www.jrvdev.com/ROAR/VER1/ShowScenario.asp?ScenarioID=810" TargetMode="External"/><Relationship Id="rId76" Type="http://schemas.openxmlformats.org/officeDocument/2006/relationships/hyperlink" Target="https://www.jrvdev.com/ROAR/VER1/ShowScenario.asp?ScenarioID=5325" TargetMode="External"/><Relationship Id="rId807" Type="http://schemas.openxmlformats.org/officeDocument/2006/relationships/hyperlink" Target="https://www.jrvdev.com/ROAR/VER1/ShowScenario.asp?ScenarioID=1312" TargetMode="External"/><Relationship Id="rId1437" Type="http://schemas.openxmlformats.org/officeDocument/2006/relationships/hyperlink" Target="https://www.jrvdev.com/ROAR/VER1/ShowScenario.asp?ScenarioID=5381" TargetMode="External"/><Relationship Id="rId1644" Type="http://schemas.openxmlformats.org/officeDocument/2006/relationships/hyperlink" Target="https://www.jrvdev.com/ROAR/VER1/ShowScenario.asp?ScenarioID=1092" TargetMode="External"/><Relationship Id="rId1851" Type="http://schemas.openxmlformats.org/officeDocument/2006/relationships/hyperlink" Target="https://www.jrvdev.com/ROAR/VER1/ShowScenario.asp?ScenarioID=4406" TargetMode="External"/><Relationship Id="rId2902" Type="http://schemas.openxmlformats.org/officeDocument/2006/relationships/hyperlink" Target="https://www.jrvdev.com/ROAR/VER1/ShowScenario.asp?ScenarioID=2360" TargetMode="External"/><Relationship Id="rId4050" Type="http://schemas.openxmlformats.org/officeDocument/2006/relationships/hyperlink" Target="https://www.jrvdev.com/ROAR/VER1/ShowScenario.asp?ScenarioID=3578" TargetMode="External"/><Relationship Id="rId5101" Type="http://schemas.openxmlformats.org/officeDocument/2006/relationships/hyperlink" Target="https://www.jrvdev.com/ROAR/VER1/ShowScenario.asp?ScenarioID=1551" TargetMode="External"/><Relationship Id="rId1504" Type="http://schemas.openxmlformats.org/officeDocument/2006/relationships/hyperlink" Target="https://www.jrvdev.com/ROAR/VER1/ShowScenario.asp?ScenarioID=437" TargetMode="External"/><Relationship Id="rId1711" Type="http://schemas.openxmlformats.org/officeDocument/2006/relationships/hyperlink" Target="https://www.jrvdev.com/ROAR/VER1/ShowScenario.asp?ScenarioID=2331" TargetMode="External"/><Relationship Id="rId4867" Type="http://schemas.openxmlformats.org/officeDocument/2006/relationships/hyperlink" Target="https://www.jrvdev.com/ROAR/VER1/ShowScenario.asp?ScenarioID=5181" TargetMode="External"/><Relationship Id="rId3469" Type="http://schemas.openxmlformats.org/officeDocument/2006/relationships/hyperlink" Target="https://www.jrvdev.com/ROAR/VER1/ShowScenario.asp?ScenarioID=6324" TargetMode="External"/><Relationship Id="rId3676" Type="http://schemas.openxmlformats.org/officeDocument/2006/relationships/hyperlink" Target="https://www.jrvdev.com/ROAR/VER1/ShowScenario.asp?ScenarioID=5142" TargetMode="External"/><Relationship Id="rId5918" Type="http://schemas.openxmlformats.org/officeDocument/2006/relationships/hyperlink" Target="https://www.jrvdev.com/ROAR/VER1/ShowScenario.asp?ScenarioID=941" TargetMode="External"/><Relationship Id="rId6082" Type="http://schemas.openxmlformats.org/officeDocument/2006/relationships/hyperlink" Target="https://www.jrvdev.com/ROAR/VER1/ShowScenario.asp?ScenarioID=3473" TargetMode="External"/><Relationship Id="rId597" Type="http://schemas.openxmlformats.org/officeDocument/2006/relationships/hyperlink" Target="https://www.jrvdev.com/ROAR/VER1/ShowScenario.asp?ScenarioID=176" TargetMode="External"/><Relationship Id="rId2278" Type="http://schemas.openxmlformats.org/officeDocument/2006/relationships/hyperlink" Target="https://www.jrvdev.com/ROAR/VER1/ShowScenario.asp?ScenarioID=4276" TargetMode="External"/><Relationship Id="rId2485" Type="http://schemas.openxmlformats.org/officeDocument/2006/relationships/hyperlink" Target="https://www.jrvdev.com/ROAR/VER1/ShowScenario.asp?ScenarioID=4505" TargetMode="External"/><Relationship Id="rId3329" Type="http://schemas.openxmlformats.org/officeDocument/2006/relationships/hyperlink" Target="https://www.jrvdev.com/ROAR/VER1/ShowScenario.asp?ScenarioID=6046" TargetMode="External"/><Relationship Id="rId3883" Type="http://schemas.openxmlformats.org/officeDocument/2006/relationships/hyperlink" Target="https://www.jrvdev.com/ROAR/VER1/ShowScenario.asp?ScenarioID=1905" TargetMode="External"/><Relationship Id="rId4727" Type="http://schemas.openxmlformats.org/officeDocument/2006/relationships/hyperlink" Target="https://www.jrvdev.com/ROAR/VER1/ShowScenario.asp?ScenarioID=3881" TargetMode="External"/><Relationship Id="rId4934" Type="http://schemas.openxmlformats.org/officeDocument/2006/relationships/hyperlink" Target="https://www.jrvdev.com/ROAR/VER1/ShowScenario.asp?ScenarioID=6263" TargetMode="External"/><Relationship Id="rId457" Type="http://schemas.openxmlformats.org/officeDocument/2006/relationships/hyperlink" Target="https://www.jrvdev.com/ROAR/VER1/ShowScenario.asp?ScenarioID=243" TargetMode="External"/><Relationship Id="rId1087" Type="http://schemas.openxmlformats.org/officeDocument/2006/relationships/hyperlink" Target="https://www.jrvdev.com/ROAR/VER1/ShowScenario.asp?ScenarioID=6504" TargetMode="External"/><Relationship Id="rId1294" Type="http://schemas.openxmlformats.org/officeDocument/2006/relationships/hyperlink" Target="https://www.jrvdev.com/ROAR/VER1/ShowScenario.asp?ScenarioID=3932" TargetMode="External"/><Relationship Id="rId2138" Type="http://schemas.openxmlformats.org/officeDocument/2006/relationships/hyperlink" Target="https://www.jrvdev.com/ROAR/VER1/ShowScenario.asp?ScenarioID=1571" TargetMode="External"/><Relationship Id="rId2692" Type="http://schemas.openxmlformats.org/officeDocument/2006/relationships/hyperlink" Target="https://www.jrvdev.com/ROAR/VER1/ShowScenario.asp?ScenarioID=5723" TargetMode="External"/><Relationship Id="rId3536" Type="http://schemas.openxmlformats.org/officeDocument/2006/relationships/hyperlink" Target="https://www.jrvdev.com/ROAR/VER1/ShowScenario.asp?ScenarioID=6080" TargetMode="External"/><Relationship Id="rId3743" Type="http://schemas.openxmlformats.org/officeDocument/2006/relationships/hyperlink" Target="https://www.jrvdev.com/ROAR/VER1/ShowScenario.asp?ScenarioID=4460" TargetMode="External"/><Relationship Id="rId3950" Type="http://schemas.openxmlformats.org/officeDocument/2006/relationships/hyperlink" Target="https://www.jrvdev.com/ROAR/VER1/ShowScenario.asp?ScenarioID=4109" TargetMode="External"/><Relationship Id="rId664" Type="http://schemas.openxmlformats.org/officeDocument/2006/relationships/hyperlink" Target="https://www.jrvdev.com/ROAR/VER1/ShowScenario.asp?ScenarioID=2535" TargetMode="External"/><Relationship Id="rId871" Type="http://schemas.openxmlformats.org/officeDocument/2006/relationships/hyperlink" Target="https://www.jrvdev.com/ROAR/VER1/ShowScenario.asp?ScenarioID=2064" TargetMode="External"/><Relationship Id="rId2345" Type="http://schemas.openxmlformats.org/officeDocument/2006/relationships/hyperlink" Target="https://www.jrvdev.com/ROAR/VER1/ShowScenario.asp?ScenarioID=6369" TargetMode="External"/><Relationship Id="rId2552" Type="http://schemas.openxmlformats.org/officeDocument/2006/relationships/hyperlink" Target="https://www.jrvdev.com/ROAR/VER1/ShowScenario.asp?ScenarioID=1483" TargetMode="External"/><Relationship Id="rId3603" Type="http://schemas.openxmlformats.org/officeDocument/2006/relationships/hyperlink" Target="https://www.jrvdev.com/ROAR/VER1/ShowScenario.asp?ScenarioID=6129" TargetMode="External"/><Relationship Id="rId3810" Type="http://schemas.openxmlformats.org/officeDocument/2006/relationships/hyperlink" Target="https://www.jrvdev.com/ROAR/VER1/ShowScenario.asp?ScenarioID=3310" TargetMode="External"/><Relationship Id="rId317" Type="http://schemas.openxmlformats.org/officeDocument/2006/relationships/hyperlink" Target="https://www.jrvdev.com/ROAR/VER1/ShowScenario.asp?ScenarioID=5960" TargetMode="External"/><Relationship Id="rId524" Type="http://schemas.openxmlformats.org/officeDocument/2006/relationships/hyperlink" Target="https://www.jrvdev.com/ROAR/VER1/ShowScenario.asp?ScenarioID=310" TargetMode="External"/><Relationship Id="rId731" Type="http://schemas.openxmlformats.org/officeDocument/2006/relationships/hyperlink" Target="https://www.jrvdev.com/ROAR/VER1/ShowScenario.asp?ScenarioID=3878" TargetMode="External"/><Relationship Id="rId1154" Type="http://schemas.openxmlformats.org/officeDocument/2006/relationships/hyperlink" Target="https://www.jrvdev.com/ROAR/VER1/ShowScenario.asp?ScenarioID=2974" TargetMode="External"/><Relationship Id="rId1361" Type="http://schemas.openxmlformats.org/officeDocument/2006/relationships/hyperlink" Target="https://www.jrvdev.com/ROAR/VER1/ShowScenario.asp?ScenarioID=4133" TargetMode="External"/><Relationship Id="rId2205" Type="http://schemas.openxmlformats.org/officeDocument/2006/relationships/hyperlink" Target="https://www.jrvdev.com/ROAR/VER1/ShowScenario.asp?ScenarioID=3116" TargetMode="External"/><Relationship Id="rId2412" Type="http://schemas.openxmlformats.org/officeDocument/2006/relationships/hyperlink" Target="https://www.jrvdev.com/ROAR/VER1/ShowScenario.asp?ScenarioID=3056" TargetMode="External"/><Relationship Id="rId5568" Type="http://schemas.openxmlformats.org/officeDocument/2006/relationships/hyperlink" Target="https://www.jrvdev.com/ROAR/VER1/ShowScenario.asp?ScenarioID=5582" TargetMode="External"/><Relationship Id="rId5775" Type="http://schemas.openxmlformats.org/officeDocument/2006/relationships/hyperlink" Target="https://www.jrvdev.com/ROAR/VER1/ShowScenario.asp?ScenarioID=3623" TargetMode="External"/><Relationship Id="rId5982" Type="http://schemas.openxmlformats.org/officeDocument/2006/relationships/hyperlink" Target="https://www.jrvdev.com/ROAR/VER1/ShowScenario.asp?ScenarioID=3464" TargetMode="External"/><Relationship Id="rId1014" Type="http://schemas.openxmlformats.org/officeDocument/2006/relationships/hyperlink" Target="https://www.jrvdev.com/ROAR/VER1/ShowScenario.asp?ScenarioID=4537" TargetMode="External"/><Relationship Id="rId1221" Type="http://schemas.openxmlformats.org/officeDocument/2006/relationships/hyperlink" Target="https://www.jrvdev.com/ROAR/VER1/ShowScenario.asp?ScenarioID=4977" TargetMode="External"/><Relationship Id="rId4377" Type="http://schemas.openxmlformats.org/officeDocument/2006/relationships/hyperlink" Target="https://www.jrvdev.com/ROAR/VER1/ShowScenario.asp?ScenarioID=617" TargetMode="External"/><Relationship Id="rId4584" Type="http://schemas.openxmlformats.org/officeDocument/2006/relationships/hyperlink" Target="https://www.jrvdev.com/ROAR/VER1/ShowScenario.asp?ScenarioID=6457" TargetMode="External"/><Relationship Id="rId4791" Type="http://schemas.openxmlformats.org/officeDocument/2006/relationships/hyperlink" Target="https://www.jrvdev.com/ROAR/VER1/ShowScenario.asp?ScenarioID=4793" TargetMode="External"/><Relationship Id="rId5428" Type="http://schemas.openxmlformats.org/officeDocument/2006/relationships/hyperlink" Target="https://www.jrvdev.com/ROAR/VER1/ShowScenario.asp?ScenarioID=2794" TargetMode="External"/><Relationship Id="rId5635" Type="http://schemas.openxmlformats.org/officeDocument/2006/relationships/hyperlink" Target="https://www.jrvdev.com/ROAR/VER1/ShowScenario.asp?ScenarioID=837" TargetMode="External"/><Relationship Id="rId5842" Type="http://schemas.openxmlformats.org/officeDocument/2006/relationships/hyperlink" Target="https://www.jrvdev.com/ROAR/VER1/ShowScenario.asp?ScenarioID=882" TargetMode="External"/><Relationship Id="rId3186" Type="http://schemas.openxmlformats.org/officeDocument/2006/relationships/hyperlink" Target="https://www.jrvdev.com/ROAR/VER1/ShowScenario.asp?ScenarioID=4640" TargetMode="External"/><Relationship Id="rId3393" Type="http://schemas.openxmlformats.org/officeDocument/2006/relationships/hyperlink" Target="https://www.jrvdev.com/ROAR/VER1/ShowScenario.asp?ScenarioID=1473" TargetMode="External"/><Relationship Id="rId4237" Type="http://schemas.openxmlformats.org/officeDocument/2006/relationships/hyperlink" Target="https://www.jrvdev.com/ROAR/VER1/ShowScenario.asp?ScenarioID=4875" TargetMode="External"/><Relationship Id="rId4444" Type="http://schemas.openxmlformats.org/officeDocument/2006/relationships/hyperlink" Target="https://www.jrvdev.com/ROAR/VER1/ShowScenario.asp?ScenarioID=685" TargetMode="External"/><Relationship Id="rId4651" Type="http://schemas.openxmlformats.org/officeDocument/2006/relationships/hyperlink" Target="https://www.jrvdev.com/ROAR/VER1/ShowScenario.asp?ScenarioID=1809" TargetMode="External"/><Relationship Id="rId3046" Type="http://schemas.openxmlformats.org/officeDocument/2006/relationships/hyperlink" Target="https://www.jrvdev.com/ROAR/VER1/ShowScenario.asp?ScenarioID=3154" TargetMode="External"/><Relationship Id="rId3253" Type="http://schemas.openxmlformats.org/officeDocument/2006/relationships/hyperlink" Target="https://www.jrvdev.com/ROAR/VER1/ShowScenario.asp?ScenarioID=3328" TargetMode="External"/><Relationship Id="rId3460" Type="http://schemas.openxmlformats.org/officeDocument/2006/relationships/hyperlink" Target="https://www.jrvdev.com/ROAR/VER1/ShowScenario.asp?ScenarioID=6304" TargetMode="External"/><Relationship Id="rId4304" Type="http://schemas.openxmlformats.org/officeDocument/2006/relationships/hyperlink" Target="https://www.jrvdev.com/ROAR/VER1/ShowScenario.asp?ScenarioID=4243" TargetMode="External"/><Relationship Id="rId5702" Type="http://schemas.openxmlformats.org/officeDocument/2006/relationships/hyperlink" Target="https://www.jrvdev.com/ROAR/VER1/ShowScenario.asp?ScenarioID=4486" TargetMode="External"/><Relationship Id="rId174" Type="http://schemas.openxmlformats.org/officeDocument/2006/relationships/hyperlink" Target="https://www.jrvdev.com/ROAR/VER1/ShowScenario.asp?ScenarioID=6389" TargetMode="External"/><Relationship Id="rId381" Type="http://schemas.openxmlformats.org/officeDocument/2006/relationships/hyperlink" Target="https://www.jrvdev.com/ROAR/VER1/ShowScenario.asp?ScenarioID=1378" TargetMode="External"/><Relationship Id="rId2062" Type="http://schemas.openxmlformats.org/officeDocument/2006/relationships/hyperlink" Target="https://www.jrvdev.com/ROAR/VER1/ShowScenario.asp?ScenarioID=518" TargetMode="External"/><Relationship Id="rId3113" Type="http://schemas.openxmlformats.org/officeDocument/2006/relationships/hyperlink" Target="https://www.jrvdev.com/ROAR/VER1/ShowScenario.asp?ScenarioID=5896" TargetMode="External"/><Relationship Id="rId4511" Type="http://schemas.openxmlformats.org/officeDocument/2006/relationships/hyperlink" Target="https://www.jrvdev.com/ROAR/VER1/ShowScenario.asp?ScenarioID=1950" TargetMode="External"/><Relationship Id="rId6269" Type="http://schemas.openxmlformats.org/officeDocument/2006/relationships/hyperlink" Target="https://www.jrvdev.com/ROAR/VER1/ShowScenario.asp?ScenarioID=5645" TargetMode="External"/><Relationship Id="rId241" Type="http://schemas.openxmlformats.org/officeDocument/2006/relationships/hyperlink" Target="https://www.jrvdev.com/ROAR/VER1/ShowScenario.asp?ScenarioID=3858" TargetMode="External"/><Relationship Id="rId3320" Type="http://schemas.openxmlformats.org/officeDocument/2006/relationships/hyperlink" Target="https://www.jrvdev.com/ROAR/VER1/ShowScenario.asp?ScenarioID=5567" TargetMode="External"/><Relationship Id="rId5078" Type="http://schemas.openxmlformats.org/officeDocument/2006/relationships/hyperlink" Target="https://www.jrvdev.com/ROAR/VER1/ShowScenario.asp?ScenarioID=5975" TargetMode="External"/><Relationship Id="rId2879" Type="http://schemas.openxmlformats.org/officeDocument/2006/relationships/hyperlink" Target="https://www.jrvdev.com/ROAR/VER1/ShowScenario.asp?ScenarioID=6290" TargetMode="External"/><Relationship Id="rId5285" Type="http://schemas.openxmlformats.org/officeDocument/2006/relationships/hyperlink" Target="https://www.jrvdev.com/ROAR/VER1/ShowScenario.asp?ScenarioID=4838" TargetMode="External"/><Relationship Id="rId5492" Type="http://schemas.openxmlformats.org/officeDocument/2006/relationships/hyperlink" Target="https://www.jrvdev.com/ROAR/VER1/ShowScenario.asp?ScenarioID=4318" TargetMode="External"/><Relationship Id="rId6129" Type="http://schemas.openxmlformats.org/officeDocument/2006/relationships/hyperlink" Target="https://www.jrvdev.com/ROAR/VER1/ShowScenario.asp?ScenarioID=5481" TargetMode="External"/><Relationship Id="rId101" Type="http://schemas.openxmlformats.org/officeDocument/2006/relationships/hyperlink" Target="https://www.jrvdev.com/ROAR/VER1/ShowScenario.asp?ScenarioID=46" TargetMode="External"/><Relationship Id="rId1688" Type="http://schemas.openxmlformats.org/officeDocument/2006/relationships/hyperlink" Target="https://www.jrvdev.com/ROAR/VER1/ShowScenario.asp?ScenarioID=4552" TargetMode="External"/><Relationship Id="rId1895" Type="http://schemas.openxmlformats.org/officeDocument/2006/relationships/hyperlink" Target="https://www.jrvdev.com/ROAR/VER1/ShowScenario.asp?ScenarioID=2930" TargetMode="External"/><Relationship Id="rId2739" Type="http://schemas.openxmlformats.org/officeDocument/2006/relationships/hyperlink" Target="https://www.jrvdev.com/ROAR/VER1/ShowScenario.asp?ScenarioID=5054" TargetMode="External"/><Relationship Id="rId2946" Type="http://schemas.openxmlformats.org/officeDocument/2006/relationships/hyperlink" Target="https://www.jrvdev.com/ROAR/VER1/ShowScenario.asp?ScenarioID=5629" TargetMode="External"/><Relationship Id="rId4094" Type="http://schemas.openxmlformats.org/officeDocument/2006/relationships/hyperlink" Target="https://www.jrvdev.com/ROAR/VER1/ShowScenario.asp?ScenarioID=1699" TargetMode="External"/><Relationship Id="rId5145" Type="http://schemas.openxmlformats.org/officeDocument/2006/relationships/hyperlink" Target="https://www.jrvdev.com/ROAR/VER1/ShowScenario.asp?ScenarioID=2879" TargetMode="External"/><Relationship Id="rId5352" Type="http://schemas.openxmlformats.org/officeDocument/2006/relationships/hyperlink" Target="https://www.jrvdev.com/ROAR/VER1/ShowScenario.asp?ScenarioID=1444" TargetMode="External"/><Relationship Id="rId918" Type="http://schemas.openxmlformats.org/officeDocument/2006/relationships/hyperlink" Target="https://www.jrvdev.com/ROAR/VER1/ShowScenario.asp?ScenarioID=3705" TargetMode="External"/><Relationship Id="rId1548" Type="http://schemas.openxmlformats.org/officeDocument/2006/relationships/hyperlink" Target="https://www.jrvdev.com/ROAR/VER1/ShowScenario.asp?ScenarioID=4479" TargetMode="External"/><Relationship Id="rId1755" Type="http://schemas.openxmlformats.org/officeDocument/2006/relationships/hyperlink" Target="https://www.jrvdev.com/ROAR/VER1/ShowScenario.asp?ScenarioID=2471" TargetMode="External"/><Relationship Id="rId4161" Type="http://schemas.openxmlformats.org/officeDocument/2006/relationships/hyperlink" Target="https://www.jrvdev.com/ROAR/VER1/ShowScenario.asp?ScenarioID=5710" TargetMode="External"/><Relationship Id="rId5005" Type="http://schemas.openxmlformats.org/officeDocument/2006/relationships/hyperlink" Target="https://www.jrvdev.com/ROAR/VER1/ShowScenario.asp?ScenarioID=4337" TargetMode="External"/><Relationship Id="rId5212" Type="http://schemas.openxmlformats.org/officeDocument/2006/relationships/hyperlink" Target="https://www.jrvdev.com/ROAR/VER1/ShowScenario.asp?ScenarioID=781" TargetMode="External"/><Relationship Id="rId1408" Type="http://schemas.openxmlformats.org/officeDocument/2006/relationships/hyperlink" Target="https://www.jrvdev.com/ROAR/VER1/ShowScenario.asp?ScenarioID=362" TargetMode="External"/><Relationship Id="rId1962" Type="http://schemas.openxmlformats.org/officeDocument/2006/relationships/hyperlink" Target="https://www.jrvdev.com/ROAR/VER1/ShowScenario.asp?ScenarioID=4809" TargetMode="External"/><Relationship Id="rId2806" Type="http://schemas.openxmlformats.org/officeDocument/2006/relationships/hyperlink" Target="https://www.jrvdev.com/ROAR/VER1/ShowScenario.asp?ScenarioID=2122" TargetMode="External"/><Relationship Id="rId4021" Type="http://schemas.openxmlformats.org/officeDocument/2006/relationships/hyperlink" Target="https://www.jrvdev.com/ROAR/VER1/ShowScenario.asp?ScenarioID=4631" TargetMode="External"/><Relationship Id="rId47" Type="http://schemas.openxmlformats.org/officeDocument/2006/relationships/hyperlink" Target="https://www.jrvdev.com/ROAR/VER1/ShowScenario.asp?ScenarioID=5338" TargetMode="External"/><Relationship Id="rId1615" Type="http://schemas.openxmlformats.org/officeDocument/2006/relationships/hyperlink" Target="https://www.jrvdev.com/ROAR/VER1/ShowScenario.asp?ScenarioID=6180" TargetMode="External"/><Relationship Id="rId1822" Type="http://schemas.openxmlformats.org/officeDocument/2006/relationships/hyperlink" Target="https://www.jrvdev.com/ROAR/VER1/ShowScenario.asp?ScenarioID=4728" TargetMode="External"/><Relationship Id="rId4978" Type="http://schemas.openxmlformats.org/officeDocument/2006/relationships/hyperlink" Target="https://www.jrvdev.com/ROAR/VER1/ShowScenario.asp?ScenarioID=3391" TargetMode="External"/><Relationship Id="rId6193" Type="http://schemas.openxmlformats.org/officeDocument/2006/relationships/hyperlink" Target="https://www.jrvdev.com/ROAR/VER1/ShowScenario.asp?ScenarioID=5520" TargetMode="External"/><Relationship Id="rId3787" Type="http://schemas.openxmlformats.org/officeDocument/2006/relationships/hyperlink" Target="https://www.jrvdev.com/ROAR/VER1/ShowScenario.asp?ScenarioID=3126" TargetMode="External"/><Relationship Id="rId3994" Type="http://schemas.openxmlformats.org/officeDocument/2006/relationships/hyperlink" Target="https://www.jrvdev.com/ROAR/VER1/ShowScenario.asp?ScenarioID=1620" TargetMode="External"/><Relationship Id="rId4838" Type="http://schemas.openxmlformats.org/officeDocument/2006/relationships/hyperlink" Target="https://www.jrvdev.com/ROAR/VER1/ShowScenario.asp?ScenarioID=6176" TargetMode="External"/><Relationship Id="rId6053" Type="http://schemas.openxmlformats.org/officeDocument/2006/relationships/hyperlink" Target="https://www.jrvdev.com/ROAR/VER1/ShowScenario.asp?ScenarioID=1146" TargetMode="External"/><Relationship Id="rId2389" Type="http://schemas.openxmlformats.org/officeDocument/2006/relationships/hyperlink" Target="https://www.jrvdev.com/ROAR/VER1/ShowScenario.asp?ScenarioID=2653" TargetMode="External"/><Relationship Id="rId2596" Type="http://schemas.openxmlformats.org/officeDocument/2006/relationships/hyperlink" Target="https://www.jrvdev.com/ROAR/VER1/ShowScenario.asp?ScenarioID=3296" TargetMode="External"/><Relationship Id="rId3647" Type="http://schemas.openxmlformats.org/officeDocument/2006/relationships/hyperlink" Target="https://www.jrvdev.com/ROAR/VER1/ShowScenario.asp?ScenarioID=5771" TargetMode="External"/><Relationship Id="rId3854" Type="http://schemas.openxmlformats.org/officeDocument/2006/relationships/hyperlink" Target="https://www.jrvdev.com/ROAR/VER1/ShowScenario.asp?ScenarioID=4595" TargetMode="External"/><Relationship Id="rId4905" Type="http://schemas.openxmlformats.org/officeDocument/2006/relationships/hyperlink" Target="https://www.jrvdev.com/ROAR/VER1/ShowScenario.asp?ScenarioID=2584" TargetMode="External"/><Relationship Id="rId6260" Type="http://schemas.openxmlformats.org/officeDocument/2006/relationships/hyperlink" Target="https://www.jrvdev.com/ROAR/VER1/ShowScenario.asp?ScenarioID=5229" TargetMode="External"/><Relationship Id="rId568" Type="http://schemas.openxmlformats.org/officeDocument/2006/relationships/hyperlink" Target="https://www.jrvdev.com/ROAR/VER1/ShowScenario.asp?ScenarioID=2979" TargetMode="External"/><Relationship Id="rId775" Type="http://schemas.openxmlformats.org/officeDocument/2006/relationships/hyperlink" Target="https://www.jrvdev.com/ROAR/VER1/ShowScenario.asp?ScenarioID=5757" TargetMode="External"/><Relationship Id="rId982" Type="http://schemas.openxmlformats.org/officeDocument/2006/relationships/hyperlink" Target="https://www.jrvdev.com/ROAR/VER1/ShowScenario.asp?ScenarioID=5412" TargetMode="External"/><Relationship Id="rId1198" Type="http://schemas.openxmlformats.org/officeDocument/2006/relationships/hyperlink" Target="https://www.jrvdev.com/ROAR/VER1/ShowScenario.asp?ScenarioID=4175" TargetMode="External"/><Relationship Id="rId2249" Type="http://schemas.openxmlformats.org/officeDocument/2006/relationships/hyperlink" Target="https://www.jrvdev.com/ROAR/VER1/ShowScenario.asp?ScenarioID=2274" TargetMode="External"/><Relationship Id="rId2456" Type="http://schemas.openxmlformats.org/officeDocument/2006/relationships/hyperlink" Target="https://www.jrvdev.com/ROAR/VER1/ShowScenario.asp?ScenarioID=4018" TargetMode="External"/><Relationship Id="rId2663" Type="http://schemas.openxmlformats.org/officeDocument/2006/relationships/hyperlink" Target="https://www.jrvdev.com/ROAR/VER1/ShowScenario.asp?ScenarioID=5309" TargetMode="External"/><Relationship Id="rId2870" Type="http://schemas.openxmlformats.org/officeDocument/2006/relationships/hyperlink" Target="https://www.jrvdev.com/ROAR/VER1/ShowScenario.asp?ScenarioID=6293" TargetMode="External"/><Relationship Id="rId3507" Type="http://schemas.openxmlformats.org/officeDocument/2006/relationships/hyperlink" Target="https://www.jrvdev.com/ROAR/VER1/ShowScenario.asp?ScenarioID=6032" TargetMode="External"/><Relationship Id="rId3714" Type="http://schemas.openxmlformats.org/officeDocument/2006/relationships/hyperlink" Target="https://www.jrvdev.com/ROAR/VER1/ShowScenario.asp?ScenarioID=2845" TargetMode="External"/><Relationship Id="rId3921" Type="http://schemas.openxmlformats.org/officeDocument/2006/relationships/hyperlink" Target="https://www.jrvdev.com/ROAR/VER1/ShowScenario.asp?ScenarioID=3182" TargetMode="External"/><Relationship Id="rId6120" Type="http://schemas.openxmlformats.org/officeDocument/2006/relationships/hyperlink" Target="https://www.jrvdev.com/ROAR/VER1/ShowScenario.asp?ScenarioID=5472" TargetMode="External"/><Relationship Id="rId428" Type="http://schemas.openxmlformats.org/officeDocument/2006/relationships/hyperlink" Target="https://www.jrvdev.com/ROAR/VER1/ShowScenario.asp?ScenarioID=214" TargetMode="External"/><Relationship Id="rId635" Type="http://schemas.openxmlformats.org/officeDocument/2006/relationships/hyperlink" Target="https://www.jrvdev.com/ROAR/VER1/ShowScenario.asp?ScenarioID=192" TargetMode="External"/><Relationship Id="rId842" Type="http://schemas.openxmlformats.org/officeDocument/2006/relationships/hyperlink" Target="https://www.jrvdev.com/ROAR/VER1/ShowScenario.asp?ScenarioID=1709" TargetMode="External"/><Relationship Id="rId1058" Type="http://schemas.openxmlformats.org/officeDocument/2006/relationships/hyperlink" Target="https://www.jrvdev.com/ROAR/VER1/ShowScenario.asp?ScenarioID=2597" TargetMode="External"/><Relationship Id="rId1265" Type="http://schemas.openxmlformats.org/officeDocument/2006/relationships/hyperlink" Target="https://www.jrvdev.com/ROAR/VER1/ShowScenario.asp?ScenarioID=6235" TargetMode="External"/><Relationship Id="rId1472" Type="http://schemas.openxmlformats.org/officeDocument/2006/relationships/hyperlink" Target="https://www.jrvdev.com/ROAR/VER1/ShowScenario.asp?ScenarioID=421" TargetMode="External"/><Relationship Id="rId2109" Type="http://schemas.openxmlformats.org/officeDocument/2006/relationships/hyperlink" Target="https://www.jrvdev.com/ROAR/VER1/ShowScenario.asp?ScenarioID=1150" TargetMode="External"/><Relationship Id="rId2316" Type="http://schemas.openxmlformats.org/officeDocument/2006/relationships/hyperlink" Target="https://www.jrvdev.com/ROAR/VER1/ShowScenario.asp?ScenarioID=6340" TargetMode="External"/><Relationship Id="rId2523" Type="http://schemas.openxmlformats.org/officeDocument/2006/relationships/hyperlink" Target="https://www.jrvdev.com/ROAR/VER1/ShowScenario.asp?ScenarioID=1962" TargetMode="External"/><Relationship Id="rId2730" Type="http://schemas.openxmlformats.org/officeDocument/2006/relationships/hyperlink" Target="https://www.jrvdev.com/ROAR/VER1/ShowScenario.asp?ScenarioID=1157" TargetMode="External"/><Relationship Id="rId5679" Type="http://schemas.openxmlformats.org/officeDocument/2006/relationships/hyperlink" Target="https://www.jrvdev.com/ROAR/VER1/ShowScenario.asp?ScenarioID=4208" TargetMode="External"/><Relationship Id="rId5886" Type="http://schemas.openxmlformats.org/officeDocument/2006/relationships/hyperlink" Target="https://www.jrvdev.com/ROAR/VER1/ShowScenario.asp?ScenarioID=2369" TargetMode="External"/><Relationship Id="rId702" Type="http://schemas.openxmlformats.org/officeDocument/2006/relationships/hyperlink" Target="https://www.jrvdev.com/ROAR/VER1/ShowScenario.asp?ScenarioID=4804" TargetMode="External"/><Relationship Id="rId1125" Type="http://schemas.openxmlformats.org/officeDocument/2006/relationships/hyperlink" Target="https://www.jrvdev.com/ROAR/VER1/ShowScenario.asp?ScenarioID=3177" TargetMode="External"/><Relationship Id="rId1332" Type="http://schemas.openxmlformats.org/officeDocument/2006/relationships/hyperlink" Target="https://www.jrvdev.com/ROAR/VER1/ShowScenario.asp?ScenarioID=3970" TargetMode="External"/><Relationship Id="rId4488" Type="http://schemas.openxmlformats.org/officeDocument/2006/relationships/hyperlink" Target="https://www.jrvdev.com/ROAR/VER1/ShowScenario.asp?ScenarioID=736" TargetMode="External"/><Relationship Id="rId4695" Type="http://schemas.openxmlformats.org/officeDocument/2006/relationships/hyperlink" Target="https://www.jrvdev.com/ROAR/VER1/ShowScenario.asp?ScenarioID=2858" TargetMode="External"/><Relationship Id="rId5539" Type="http://schemas.openxmlformats.org/officeDocument/2006/relationships/hyperlink" Target="https://www.jrvdev.com/ROAR/VER1/ShowScenario.asp?ScenarioID=5118" TargetMode="External"/><Relationship Id="rId3297" Type="http://schemas.openxmlformats.org/officeDocument/2006/relationships/hyperlink" Target="https://www.jrvdev.com/ROAR/VER1/ShowScenario.asp?ScenarioID=4216" TargetMode="External"/><Relationship Id="rId4348" Type="http://schemas.openxmlformats.org/officeDocument/2006/relationships/hyperlink" Target="https://www.jrvdev.com/ROAR/VER1/ShowScenario.asp?ScenarioID=2691" TargetMode="External"/><Relationship Id="rId5746" Type="http://schemas.openxmlformats.org/officeDocument/2006/relationships/hyperlink" Target="https://www.jrvdev.com/ROAR/VER1/ShowScenario.asp?ScenarioID=3291" TargetMode="External"/><Relationship Id="rId5953" Type="http://schemas.openxmlformats.org/officeDocument/2006/relationships/hyperlink" Target="https://www.jrvdev.com/ROAR/VER1/ShowScenario.asp?ScenarioID=3106" TargetMode="External"/><Relationship Id="rId3157" Type="http://schemas.openxmlformats.org/officeDocument/2006/relationships/hyperlink" Target="https://www.jrvdev.com/ROAR/VER1/ShowScenario.asp?ScenarioID=3353" TargetMode="External"/><Relationship Id="rId4555" Type="http://schemas.openxmlformats.org/officeDocument/2006/relationships/hyperlink" Target="https://www.jrvdev.com/ROAR/VER1/ShowScenario.asp?ScenarioID=2032" TargetMode="External"/><Relationship Id="rId4762" Type="http://schemas.openxmlformats.org/officeDocument/2006/relationships/hyperlink" Target="https://www.jrvdev.com/ROAR/VER1/ShowScenario.asp?ScenarioID=754" TargetMode="External"/><Relationship Id="rId5606" Type="http://schemas.openxmlformats.org/officeDocument/2006/relationships/hyperlink" Target="https://www.jrvdev.com/ROAR/VER1/ShowScenario.asp?ScenarioID=2541" TargetMode="External"/><Relationship Id="rId5813" Type="http://schemas.openxmlformats.org/officeDocument/2006/relationships/hyperlink" Target="https://www.jrvdev.com/ROAR/VER1/ShowScenario.asp?ScenarioID=853" TargetMode="External"/><Relationship Id="rId285" Type="http://schemas.openxmlformats.org/officeDocument/2006/relationships/hyperlink" Target="https://www.jrvdev.com/ROAR/VER1/ShowScenario.asp?ScenarioID=5845" TargetMode="External"/><Relationship Id="rId3364" Type="http://schemas.openxmlformats.org/officeDocument/2006/relationships/hyperlink" Target="https://www.jrvdev.com/ROAR/VER1/ShowScenario.asp?ScenarioID=1068" TargetMode="External"/><Relationship Id="rId3571" Type="http://schemas.openxmlformats.org/officeDocument/2006/relationships/hyperlink" Target="https://www.jrvdev.com/ROAR/VER1/ShowScenario.asp?ScenarioID=6269" TargetMode="External"/><Relationship Id="rId4208" Type="http://schemas.openxmlformats.org/officeDocument/2006/relationships/hyperlink" Target="https://www.jrvdev.com/ROAR/VER1/ShowScenario.asp?ScenarioID=3795" TargetMode="External"/><Relationship Id="rId4415" Type="http://schemas.openxmlformats.org/officeDocument/2006/relationships/hyperlink" Target="https://www.jrvdev.com/ROAR/VER1/ShowScenario.asp?ScenarioID=655" TargetMode="External"/><Relationship Id="rId4622" Type="http://schemas.openxmlformats.org/officeDocument/2006/relationships/hyperlink" Target="https://www.jrvdev.com/ROAR/VER1/ShowScenario.asp?ScenarioID=3549" TargetMode="External"/><Relationship Id="rId492" Type="http://schemas.openxmlformats.org/officeDocument/2006/relationships/hyperlink" Target="https://www.jrvdev.com/ROAR/VER1/ShowScenario.asp?ScenarioID=278" TargetMode="External"/><Relationship Id="rId2173" Type="http://schemas.openxmlformats.org/officeDocument/2006/relationships/hyperlink" Target="https://www.jrvdev.com/ROAR/VER1/ShowScenario.asp?ScenarioID=1920" TargetMode="External"/><Relationship Id="rId2380" Type="http://schemas.openxmlformats.org/officeDocument/2006/relationships/hyperlink" Target="https://www.jrvdev.com/ROAR/VER1/ShowScenario.asp?ScenarioID=3282" TargetMode="External"/><Relationship Id="rId3017" Type="http://schemas.openxmlformats.org/officeDocument/2006/relationships/hyperlink" Target="https://www.jrvdev.com/ROAR/VER1/ShowScenario.asp?ScenarioID=2424" TargetMode="External"/><Relationship Id="rId3224" Type="http://schemas.openxmlformats.org/officeDocument/2006/relationships/hyperlink" Target="https://www.jrvdev.com/ROAR/VER1/ShowScenario.asp?ScenarioID=5812" TargetMode="External"/><Relationship Id="rId3431" Type="http://schemas.openxmlformats.org/officeDocument/2006/relationships/hyperlink" Target="https://www.jrvdev.com/ROAR/VER1/ShowScenario.asp?ScenarioID=5700" TargetMode="External"/><Relationship Id="rId145" Type="http://schemas.openxmlformats.org/officeDocument/2006/relationships/hyperlink" Target="https://www.jrvdev.com/ROAR/VER1/ShowScenario.asp?ScenarioID=4724" TargetMode="External"/><Relationship Id="rId352" Type="http://schemas.openxmlformats.org/officeDocument/2006/relationships/hyperlink" Target="https://www.jrvdev.com/ROAR/VER1/ShowScenario.asp?ScenarioID=117" TargetMode="External"/><Relationship Id="rId2033" Type="http://schemas.openxmlformats.org/officeDocument/2006/relationships/hyperlink" Target="https://www.jrvdev.com/ROAR/VER1/ShowScenario.asp?ScenarioID=489" TargetMode="External"/><Relationship Id="rId2240" Type="http://schemas.openxmlformats.org/officeDocument/2006/relationships/hyperlink" Target="https://www.jrvdev.com/ROAR/VER1/ShowScenario.asp?ScenarioID=2862" TargetMode="External"/><Relationship Id="rId5189" Type="http://schemas.openxmlformats.org/officeDocument/2006/relationships/hyperlink" Target="https://www.jrvdev.com/ROAR/VER1/ShowScenario.asp?ScenarioID=5290" TargetMode="External"/><Relationship Id="rId5396" Type="http://schemas.openxmlformats.org/officeDocument/2006/relationships/hyperlink" Target="https://www.jrvdev.com/ROAR/VER1/ShowScenario.asp?ScenarioID=2203" TargetMode="External"/><Relationship Id="rId212" Type="http://schemas.openxmlformats.org/officeDocument/2006/relationships/hyperlink" Target="https://www.jrvdev.com/ROAR/VER1/ShowScenario.asp?ScenarioID=6429" TargetMode="External"/><Relationship Id="rId1799" Type="http://schemas.openxmlformats.org/officeDocument/2006/relationships/hyperlink" Target="https://www.jrvdev.com/ROAR/VER1/ShowScenario.asp?ScenarioID=3760" TargetMode="External"/><Relationship Id="rId2100" Type="http://schemas.openxmlformats.org/officeDocument/2006/relationships/hyperlink" Target="https://www.jrvdev.com/ROAR/VER1/ShowScenario.asp?ScenarioID=1058" TargetMode="External"/><Relationship Id="rId5049" Type="http://schemas.openxmlformats.org/officeDocument/2006/relationships/hyperlink" Target="https://www.jrvdev.com/ROAR/VER1/ShowScenario.asp?ScenarioID=5378" TargetMode="External"/><Relationship Id="rId5256" Type="http://schemas.openxmlformats.org/officeDocument/2006/relationships/hyperlink" Target="https://www.jrvdev.com/ROAR/VER1/ShowScenario.asp?ScenarioID=1271" TargetMode="External"/><Relationship Id="rId5463" Type="http://schemas.openxmlformats.org/officeDocument/2006/relationships/hyperlink" Target="https://www.jrvdev.com/ROAR/VER1/ShowScenario.asp?ScenarioID=3368" TargetMode="External"/><Relationship Id="rId5670" Type="http://schemas.openxmlformats.org/officeDocument/2006/relationships/hyperlink" Target="https://www.jrvdev.com/ROAR/VER1/ShowScenario.asp?ScenarioID=2883" TargetMode="External"/><Relationship Id="rId4065" Type="http://schemas.openxmlformats.org/officeDocument/2006/relationships/hyperlink" Target="https://www.jrvdev.com/ROAR/VER1/ShowScenario.asp?ScenarioID=2518" TargetMode="External"/><Relationship Id="rId4272" Type="http://schemas.openxmlformats.org/officeDocument/2006/relationships/hyperlink" Target="https://www.jrvdev.com/ROAR/VER1/ShowScenario.asp?ScenarioID=1857" TargetMode="External"/><Relationship Id="rId5116" Type="http://schemas.openxmlformats.org/officeDocument/2006/relationships/hyperlink" Target="https://www.jrvdev.com/ROAR/VER1/ShowScenario.asp?ScenarioID=2720" TargetMode="External"/><Relationship Id="rId5323" Type="http://schemas.openxmlformats.org/officeDocument/2006/relationships/hyperlink" Target="https://www.jrvdev.com/ROAR/VER1/ShowScenario.asp?ScenarioID=1244" TargetMode="External"/><Relationship Id="rId1659" Type="http://schemas.openxmlformats.org/officeDocument/2006/relationships/hyperlink" Target="https://www.jrvdev.com/ROAR/VER1/ShowScenario.asp?ScenarioID=5667" TargetMode="External"/><Relationship Id="rId1866" Type="http://schemas.openxmlformats.org/officeDocument/2006/relationships/hyperlink" Target="https://www.jrvdev.com/ROAR/VER1/ShowScenario.asp?ScenarioID=6512" TargetMode="External"/><Relationship Id="rId2917" Type="http://schemas.openxmlformats.org/officeDocument/2006/relationships/hyperlink" Target="https://www.jrvdev.com/ROAR/VER1/ShowScenario.asp?ScenarioID=2646" TargetMode="External"/><Relationship Id="rId3081" Type="http://schemas.openxmlformats.org/officeDocument/2006/relationships/hyperlink" Target="https://www.jrvdev.com/ROAR/VER1/ShowScenario.asp?ScenarioID=5860" TargetMode="External"/><Relationship Id="rId4132" Type="http://schemas.openxmlformats.org/officeDocument/2006/relationships/hyperlink" Target="https://www.jrvdev.com/ROAR/VER1/ShowScenario.asp?ScenarioID=4394" TargetMode="External"/><Relationship Id="rId5530" Type="http://schemas.openxmlformats.org/officeDocument/2006/relationships/hyperlink" Target="https://www.jrvdev.com/ROAR/VER1/ShowScenario.asp?ScenarioID=4925" TargetMode="External"/><Relationship Id="rId1519" Type="http://schemas.openxmlformats.org/officeDocument/2006/relationships/hyperlink" Target="https://www.jrvdev.com/ROAR/VER1/ShowScenario.asp?ScenarioID=448" TargetMode="External"/><Relationship Id="rId1726" Type="http://schemas.openxmlformats.org/officeDocument/2006/relationships/hyperlink" Target="https://www.jrvdev.com/ROAR/VER1/ShowScenario.asp?ScenarioID=6524" TargetMode="External"/><Relationship Id="rId1933" Type="http://schemas.openxmlformats.org/officeDocument/2006/relationships/hyperlink" Target="https://www.jrvdev.com/ROAR/VER1/ShowScenario.asp?ScenarioID=2189" TargetMode="External"/><Relationship Id="rId6097" Type="http://schemas.openxmlformats.org/officeDocument/2006/relationships/hyperlink" Target="https://www.jrvdev.com/ROAR/VER1/ShowScenario.asp?ScenarioID=3128" TargetMode="External"/><Relationship Id="rId18" Type="http://schemas.openxmlformats.org/officeDocument/2006/relationships/hyperlink" Target="https://www.jrvdev.com/ROAR/VER1/ShowScenario.asp?ScenarioID=3684" TargetMode="External"/><Relationship Id="rId3898" Type="http://schemas.openxmlformats.org/officeDocument/2006/relationships/hyperlink" Target="https://www.jrvdev.com/ROAR/VER1/ShowScenario.asp?ScenarioID=588" TargetMode="External"/><Relationship Id="rId4949" Type="http://schemas.openxmlformats.org/officeDocument/2006/relationships/hyperlink" Target="https://www.jrvdev.com/ROAR/VER1/ShowScenario.asp?ScenarioID=6254" TargetMode="External"/><Relationship Id="rId3758" Type="http://schemas.openxmlformats.org/officeDocument/2006/relationships/hyperlink" Target="https://www.jrvdev.com/ROAR/VER1/ShowScenario.asp?ScenarioID=6161" TargetMode="External"/><Relationship Id="rId3965" Type="http://schemas.openxmlformats.org/officeDocument/2006/relationships/hyperlink" Target="https://www.jrvdev.com/ROAR/VER1/ShowScenario.asp?ScenarioID=1223" TargetMode="External"/><Relationship Id="rId4809" Type="http://schemas.openxmlformats.org/officeDocument/2006/relationships/hyperlink" Target="https://www.jrvdev.com/ROAR/VER1/ShowScenario.asp?ScenarioID=765" TargetMode="External"/><Relationship Id="rId6164" Type="http://schemas.openxmlformats.org/officeDocument/2006/relationships/hyperlink" Target="https://www.jrvdev.com/ROAR/VER1/ShowScenario.asp?ScenarioID=1976" TargetMode="External"/><Relationship Id="rId679" Type="http://schemas.openxmlformats.org/officeDocument/2006/relationships/hyperlink" Target="https://www.jrvdev.com/ROAR/VER1/ShowScenario.asp?ScenarioID=1101" TargetMode="External"/><Relationship Id="rId886" Type="http://schemas.openxmlformats.org/officeDocument/2006/relationships/hyperlink" Target="https://www.jrvdev.com/ROAR/VER1/ShowScenario.asp?ScenarioID=2267" TargetMode="External"/><Relationship Id="rId2567" Type="http://schemas.openxmlformats.org/officeDocument/2006/relationships/hyperlink" Target="https://www.jrvdev.com/ROAR/VER1/ShowScenario.asp?ScenarioID=2184" TargetMode="External"/><Relationship Id="rId2774" Type="http://schemas.openxmlformats.org/officeDocument/2006/relationships/hyperlink" Target="https://www.jrvdev.com/ROAR/VER1/ShowScenario.asp?ScenarioID=1663" TargetMode="External"/><Relationship Id="rId3618" Type="http://schemas.openxmlformats.org/officeDocument/2006/relationships/hyperlink" Target="https://www.jrvdev.com/ROAR/VER1/ShowScenario.asp?ScenarioID=1777" TargetMode="External"/><Relationship Id="rId5180" Type="http://schemas.openxmlformats.org/officeDocument/2006/relationships/hyperlink" Target="https://www.jrvdev.com/ROAR/VER1/ShowScenario.asp?ScenarioID=2982" TargetMode="External"/><Relationship Id="rId6024" Type="http://schemas.openxmlformats.org/officeDocument/2006/relationships/hyperlink" Target="https://www.jrvdev.com/ROAR/VER1/ShowScenario.asp?ScenarioID=3430" TargetMode="External"/><Relationship Id="rId6231" Type="http://schemas.openxmlformats.org/officeDocument/2006/relationships/hyperlink" Target="https://www.jrvdev.com/ROAR/VER1/ShowScenario.asp?ScenarioID=2946" TargetMode="External"/><Relationship Id="rId2" Type="http://schemas.openxmlformats.org/officeDocument/2006/relationships/hyperlink" Target="https://www.jrvdev.com/ROAR/VER1/ShowScenario.asp?ScenarioID=2" TargetMode="External"/><Relationship Id="rId539" Type="http://schemas.openxmlformats.org/officeDocument/2006/relationships/hyperlink" Target="https://www.jrvdev.com/ROAR/VER1/ShowScenario.asp?ScenarioID=1002" TargetMode="External"/><Relationship Id="rId746" Type="http://schemas.openxmlformats.org/officeDocument/2006/relationships/hyperlink" Target="https://www.jrvdev.com/ROAR/VER1/ShowScenario.asp?ScenarioID=326" TargetMode="External"/><Relationship Id="rId1169" Type="http://schemas.openxmlformats.org/officeDocument/2006/relationships/hyperlink" Target="https://www.jrvdev.com/ROAR/VER1/ShowScenario.asp?ScenarioID=3409" TargetMode="External"/><Relationship Id="rId1376" Type="http://schemas.openxmlformats.org/officeDocument/2006/relationships/hyperlink" Target="https://www.jrvdev.com/ROAR/VER1/ShowScenario.asp?ScenarioID=6203" TargetMode="External"/><Relationship Id="rId1583" Type="http://schemas.openxmlformats.org/officeDocument/2006/relationships/hyperlink" Target="https://www.jrvdev.com/ROAR/VER1/ShowScenario.asp?ScenarioID=2436" TargetMode="External"/><Relationship Id="rId2427" Type="http://schemas.openxmlformats.org/officeDocument/2006/relationships/hyperlink" Target="https://www.jrvdev.com/ROAR/VER1/ShowScenario.asp?ScenarioID=3373" TargetMode="External"/><Relationship Id="rId2981" Type="http://schemas.openxmlformats.org/officeDocument/2006/relationships/hyperlink" Target="https://www.jrvdev.com/ROAR/VER1/ShowScenario.asp?ScenarioID=1134" TargetMode="External"/><Relationship Id="rId3825" Type="http://schemas.openxmlformats.org/officeDocument/2006/relationships/hyperlink" Target="https://www.jrvdev.com/ROAR/VER1/ShowScenario.asp?ScenarioID=4225" TargetMode="External"/><Relationship Id="rId5040" Type="http://schemas.openxmlformats.org/officeDocument/2006/relationships/hyperlink" Target="https://www.jrvdev.com/ROAR/VER1/ShowScenario.asp?ScenarioID=5135" TargetMode="External"/><Relationship Id="rId953" Type="http://schemas.openxmlformats.org/officeDocument/2006/relationships/hyperlink" Target="https://www.jrvdev.com/ROAR/VER1/ShowScenario.asp?ScenarioID=4530" TargetMode="External"/><Relationship Id="rId1029" Type="http://schemas.openxmlformats.org/officeDocument/2006/relationships/hyperlink" Target="https://www.jrvdev.com/ROAR/VER1/ShowScenario.asp?ScenarioID=5676" TargetMode="External"/><Relationship Id="rId1236" Type="http://schemas.openxmlformats.org/officeDocument/2006/relationships/hyperlink" Target="https://www.jrvdev.com/ROAR/VER1/ShowScenario.asp?ScenarioID=5093" TargetMode="External"/><Relationship Id="rId1790" Type="http://schemas.openxmlformats.org/officeDocument/2006/relationships/hyperlink" Target="https://www.jrvdev.com/ROAR/VER1/ShowScenario.asp?ScenarioID=3747" TargetMode="External"/><Relationship Id="rId2634" Type="http://schemas.openxmlformats.org/officeDocument/2006/relationships/hyperlink" Target="https://www.jrvdev.com/ROAR/VER1/ShowScenario.asp?ScenarioID=4616" TargetMode="External"/><Relationship Id="rId2841" Type="http://schemas.openxmlformats.org/officeDocument/2006/relationships/hyperlink" Target="https://www.jrvdev.com/ROAR/VER1/ShowScenario.asp?ScenarioID=4069" TargetMode="External"/><Relationship Id="rId5997" Type="http://schemas.openxmlformats.org/officeDocument/2006/relationships/hyperlink" Target="https://www.jrvdev.com/ROAR/VER1/ShowScenario.asp?ScenarioID=1682" TargetMode="External"/><Relationship Id="rId82" Type="http://schemas.openxmlformats.org/officeDocument/2006/relationships/hyperlink" Target="https://www.jrvdev.com/ROAR/VER1/ShowScenario.asp?ScenarioID=27" TargetMode="External"/><Relationship Id="rId606" Type="http://schemas.openxmlformats.org/officeDocument/2006/relationships/hyperlink" Target="https://www.jrvdev.com/ROAR/VER1/ShowScenario.asp?ScenarioID=131" TargetMode="External"/><Relationship Id="rId813" Type="http://schemas.openxmlformats.org/officeDocument/2006/relationships/hyperlink" Target="https://www.jrvdev.com/ROAR/VER1/ShowScenario.asp?ScenarioID=1414" TargetMode="External"/><Relationship Id="rId1443" Type="http://schemas.openxmlformats.org/officeDocument/2006/relationships/hyperlink" Target="https://www.jrvdev.com/ROAR/VER1/ShowScenario.asp?ScenarioID=395" TargetMode="External"/><Relationship Id="rId1650" Type="http://schemas.openxmlformats.org/officeDocument/2006/relationships/hyperlink" Target="https://www.jrvdev.com/ROAR/VER1/ShowScenario.asp?ScenarioID=5658" TargetMode="External"/><Relationship Id="rId2701" Type="http://schemas.openxmlformats.org/officeDocument/2006/relationships/hyperlink" Target="https://www.jrvdev.com/ROAR/VER1/ShowScenario.asp?ScenarioID=4433" TargetMode="External"/><Relationship Id="rId4599" Type="http://schemas.openxmlformats.org/officeDocument/2006/relationships/hyperlink" Target="https://www.jrvdev.com/ROAR/VER1/ShowScenario.asp?ScenarioID=3501" TargetMode="External"/><Relationship Id="rId5857" Type="http://schemas.openxmlformats.org/officeDocument/2006/relationships/hyperlink" Target="https://www.jrvdev.com/ROAR/VER1/ShowScenario.asp?ScenarioID=897" TargetMode="External"/><Relationship Id="rId1303" Type="http://schemas.openxmlformats.org/officeDocument/2006/relationships/hyperlink" Target="https://www.jrvdev.com/ROAR/VER1/ShowScenario.asp?ScenarioID=3941" TargetMode="External"/><Relationship Id="rId1510" Type="http://schemas.openxmlformats.org/officeDocument/2006/relationships/hyperlink" Target="https://www.jrvdev.com/ROAR/VER1/ShowScenario.asp?ScenarioID=6238" TargetMode="External"/><Relationship Id="rId4459" Type="http://schemas.openxmlformats.org/officeDocument/2006/relationships/hyperlink" Target="https://www.jrvdev.com/ROAR/VER1/ShowScenario.asp?ScenarioID=700" TargetMode="External"/><Relationship Id="rId4666" Type="http://schemas.openxmlformats.org/officeDocument/2006/relationships/hyperlink" Target="https://www.jrvdev.com/ROAR/VER1/ShowScenario.asp?ScenarioID=3248" TargetMode="External"/><Relationship Id="rId4873" Type="http://schemas.openxmlformats.org/officeDocument/2006/relationships/hyperlink" Target="https://www.jrvdev.com/ROAR/VER1/ShowScenario.asp?ScenarioID=5187" TargetMode="External"/><Relationship Id="rId5717" Type="http://schemas.openxmlformats.org/officeDocument/2006/relationships/hyperlink" Target="https://www.jrvdev.com/ROAR/VER1/ShowScenario.asp?ScenarioID=5303" TargetMode="External"/><Relationship Id="rId5924" Type="http://schemas.openxmlformats.org/officeDocument/2006/relationships/hyperlink" Target="https://www.jrvdev.com/ROAR/VER1/ShowScenario.asp?ScenarioID=947" TargetMode="External"/><Relationship Id="rId3268" Type="http://schemas.openxmlformats.org/officeDocument/2006/relationships/hyperlink" Target="https://www.jrvdev.com/ROAR/VER1/ShowScenario.asp?ScenarioID=3602" TargetMode="External"/><Relationship Id="rId3475" Type="http://schemas.openxmlformats.org/officeDocument/2006/relationships/hyperlink" Target="https://www.jrvdev.com/ROAR/VER1/ShowScenario.asp?ScenarioID=3402" TargetMode="External"/><Relationship Id="rId3682" Type="http://schemas.openxmlformats.org/officeDocument/2006/relationships/hyperlink" Target="https://www.jrvdev.com/ROAR/VER1/ShowScenario.asp?ScenarioID=2093" TargetMode="External"/><Relationship Id="rId4319" Type="http://schemas.openxmlformats.org/officeDocument/2006/relationships/hyperlink" Target="https://www.jrvdev.com/ROAR/VER1/ShowScenario.asp?ScenarioID=5611" TargetMode="External"/><Relationship Id="rId4526" Type="http://schemas.openxmlformats.org/officeDocument/2006/relationships/hyperlink" Target="https://www.jrvdev.com/ROAR/VER1/ShowScenario.asp?ScenarioID=4451" TargetMode="External"/><Relationship Id="rId4733" Type="http://schemas.openxmlformats.org/officeDocument/2006/relationships/hyperlink" Target="https://www.jrvdev.com/ROAR/VER1/ShowScenario.asp?ScenarioID=3887" TargetMode="External"/><Relationship Id="rId4940" Type="http://schemas.openxmlformats.org/officeDocument/2006/relationships/hyperlink" Target="https://www.jrvdev.com/ROAR/VER1/ShowScenario.asp?ScenarioID=6578" TargetMode="External"/><Relationship Id="rId189" Type="http://schemas.openxmlformats.org/officeDocument/2006/relationships/hyperlink" Target="https://www.jrvdev.com/ROAR/VER1/ShowScenario.asp?ScenarioID=6408" TargetMode="External"/><Relationship Id="rId396" Type="http://schemas.openxmlformats.org/officeDocument/2006/relationships/hyperlink" Target="https://www.jrvdev.com/ROAR/VER1/ShowScenario.asp?ScenarioID=2502" TargetMode="External"/><Relationship Id="rId2077" Type="http://schemas.openxmlformats.org/officeDocument/2006/relationships/hyperlink" Target="https://www.jrvdev.com/ROAR/VER1/ShowScenario.asp?ScenarioID=533" TargetMode="External"/><Relationship Id="rId2284" Type="http://schemas.openxmlformats.org/officeDocument/2006/relationships/hyperlink" Target="https://www.jrvdev.com/ROAR/VER1/ShowScenario.asp?ScenarioID=4282" TargetMode="External"/><Relationship Id="rId2491" Type="http://schemas.openxmlformats.org/officeDocument/2006/relationships/hyperlink" Target="https://www.jrvdev.com/ROAR/VER1/ShowScenario.asp?ScenarioID=4662" TargetMode="External"/><Relationship Id="rId3128" Type="http://schemas.openxmlformats.org/officeDocument/2006/relationships/hyperlink" Target="https://www.jrvdev.com/ROAR/VER1/ShowScenario.asp?ScenarioID=2604" TargetMode="External"/><Relationship Id="rId3335" Type="http://schemas.openxmlformats.org/officeDocument/2006/relationships/hyperlink" Target="https://www.jrvdev.com/ROAR/VER1/ShowScenario.asp?ScenarioID=6054" TargetMode="External"/><Relationship Id="rId3542" Type="http://schemas.openxmlformats.org/officeDocument/2006/relationships/hyperlink" Target="https://www.jrvdev.com/ROAR/VER1/ShowScenario.asp?ScenarioID=6086" TargetMode="External"/><Relationship Id="rId256" Type="http://schemas.openxmlformats.org/officeDocument/2006/relationships/hyperlink" Target="https://www.jrvdev.com/ROAR/VER1/ShowScenario.asp?ScenarioID=5814" TargetMode="External"/><Relationship Id="rId463" Type="http://schemas.openxmlformats.org/officeDocument/2006/relationships/hyperlink" Target="https://www.jrvdev.com/ROAR/VER1/ShowScenario.asp?ScenarioID=249" TargetMode="External"/><Relationship Id="rId670" Type="http://schemas.openxmlformats.org/officeDocument/2006/relationships/hyperlink" Target="https://www.jrvdev.com/ROAR/VER1/ShowScenario.asp?ScenarioID=1121" TargetMode="External"/><Relationship Id="rId1093" Type="http://schemas.openxmlformats.org/officeDocument/2006/relationships/hyperlink" Target="https://www.jrvdev.com/ROAR/VER1/ShowScenario.asp?ScenarioID=6153" TargetMode="External"/><Relationship Id="rId2144" Type="http://schemas.openxmlformats.org/officeDocument/2006/relationships/hyperlink" Target="https://www.jrvdev.com/ROAR/VER1/ShowScenario.asp?ScenarioID=1577" TargetMode="External"/><Relationship Id="rId2351" Type="http://schemas.openxmlformats.org/officeDocument/2006/relationships/hyperlink" Target="https://www.jrvdev.com/ROAR/VER1/ShowScenario.asp?ScenarioID=6375" TargetMode="External"/><Relationship Id="rId3402" Type="http://schemas.openxmlformats.org/officeDocument/2006/relationships/hyperlink" Target="https://www.jrvdev.com/ROAR/VER1/ShowScenario.asp?ScenarioID=561" TargetMode="External"/><Relationship Id="rId4800" Type="http://schemas.openxmlformats.org/officeDocument/2006/relationships/hyperlink" Target="https://www.jrvdev.com/ROAR/VER1/ShowScenario.asp?ScenarioID=1898" TargetMode="External"/><Relationship Id="rId116" Type="http://schemas.openxmlformats.org/officeDocument/2006/relationships/hyperlink" Target="https://www.jrvdev.com/ROAR/VER1/ShowScenario.asp?ScenarioID=61" TargetMode="External"/><Relationship Id="rId323" Type="http://schemas.openxmlformats.org/officeDocument/2006/relationships/hyperlink" Target="https://www.jrvdev.com/ROAR/VER1/ShowScenario.asp?ScenarioID=6141" TargetMode="External"/><Relationship Id="rId530" Type="http://schemas.openxmlformats.org/officeDocument/2006/relationships/hyperlink" Target="https://www.jrvdev.com/ROAR/VER1/ShowScenario.asp?ScenarioID=316" TargetMode="External"/><Relationship Id="rId1160" Type="http://schemas.openxmlformats.org/officeDocument/2006/relationships/hyperlink" Target="https://www.jrvdev.com/ROAR/VER1/ShowScenario.asp?ScenarioID=3253" TargetMode="External"/><Relationship Id="rId2004" Type="http://schemas.openxmlformats.org/officeDocument/2006/relationships/hyperlink" Target="https://www.jrvdev.com/ROAR/VER1/ShowScenario.asp?ScenarioID=5914" TargetMode="External"/><Relationship Id="rId2211" Type="http://schemas.openxmlformats.org/officeDocument/2006/relationships/hyperlink" Target="https://www.jrvdev.com/ROAR/VER1/ShowScenario.asp?ScenarioID=2344" TargetMode="External"/><Relationship Id="rId5367" Type="http://schemas.openxmlformats.org/officeDocument/2006/relationships/hyperlink" Target="https://www.jrvdev.com/ROAR/VER1/ShowScenario.asp?ScenarioID=1460" TargetMode="External"/><Relationship Id="rId4176" Type="http://schemas.openxmlformats.org/officeDocument/2006/relationships/hyperlink" Target="https://www.jrvdev.com/ROAR/VER1/ShowScenario.asp?ScenarioID=6477" TargetMode="External"/><Relationship Id="rId5574" Type="http://schemas.openxmlformats.org/officeDocument/2006/relationships/hyperlink" Target="https://www.jrvdev.com/ROAR/VER1/ShowScenario.asp?ScenarioID=1318" TargetMode="External"/><Relationship Id="rId5781" Type="http://schemas.openxmlformats.org/officeDocument/2006/relationships/hyperlink" Target="https://www.jrvdev.com/ROAR/VER1/ShowScenario.asp?ScenarioID=3629" TargetMode="External"/><Relationship Id="rId1020" Type="http://schemas.openxmlformats.org/officeDocument/2006/relationships/hyperlink" Target="https://www.jrvdev.com/ROAR/VER1/ShowScenario.asp?ScenarioID=4776" TargetMode="External"/><Relationship Id="rId1977" Type="http://schemas.openxmlformats.org/officeDocument/2006/relationships/hyperlink" Target="https://www.jrvdev.com/ROAR/VER1/ShowScenario.asp?ScenarioID=5941" TargetMode="External"/><Relationship Id="rId4383" Type="http://schemas.openxmlformats.org/officeDocument/2006/relationships/hyperlink" Target="https://www.jrvdev.com/ROAR/VER1/ShowScenario.asp?ScenarioID=623" TargetMode="External"/><Relationship Id="rId4590" Type="http://schemas.openxmlformats.org/officeDocument/2006/relationships/hyperlink" Target="https://www.jrvdev.com/ROAR/VER1/ShowScenario.asp?ScenarioID=6463" TargetMode="External"/><Relationship Id="rId5227" Type="http://schemas.openxmlformats.org/officeDocument/2006/relationships/hyperlink" Target="https://www.jrvdev.com/ROAR/VER1/ShowScenario.asp?ScenarioID=796" TargetMode="External"/><Relationship Id="rId5434" Type="http://schemas.openxmlformats.org/officeDocument/2006/relationships/hyperlink" Target="https://www.jrvdev.com/ROAR/VER1/ShowScenario.asp?ScenarioID=2800" TargetMode="External"/><Relationship Id="rId5641" Type="http://schemas.openxmlformats.org/officeDocument/2006/relationships/hyperlink" Target="https://www.jrvdev.com/ROAR/VER1/ShowScenario.asp?ScenarioID=843" TargetMode="External"/><Relationship Id="rId1837" Type="http://schemas.openxmlformats.org/officeDocument/2006/relationships/hyperlink" Target="https://www.jrvdev.com/ROAR/VER1/ShowScenario.asp?ScenarioID=2769" TargetMode="External"/><Relationship Id="rId3192" Type="http://schemas.openxmlformats.org/officeDocument/2006/relationships/hyperlink" Target="https://www.jrvdev.com/ROAR/VER1/ShowScenario.asp?ScenarioID=4646" TargetMode="External"/><Relationship Id="rId4036" Type="http://schemas.openxmlformats.org/officeDocument/2006/relationships/hyperlink" Target="https://www.jrvdev.com/ROAR/VER1/ShowScenario.asp?ScenarioID=2315" TargetMode="External"/><Relationship Id="rId4243" Type="http://schemas.openxmlformats.org/officeDocument/2006/relationships/hyperlink" Target="https://www.jrvdev.com/ROAR/VER1/ShowScenario.asp?ScenarioID=4882" TargetMode="External"/><Relationship Id="rId4450" Type="http://schemas.openxmlformats.org/officeDocument/2006/relationships/hyperlink" Target="https://www.jrvdev.com/ROAR/VER1/ShowScenario.asp?ScenarioID=691" TargetMode="External"/><Relationship Id="rId5501" Type="http://schemas.openxmlformats.org/officeDocument/2006/relationships/hyperlink" Target="https://www.jrvdev.com/ROAR/VER1/ShowScenario.asp?ScenarioID=4489" TargetMode="External"/><Relationship Id="rId3052" Type="http://schemas.openxmlformats.org/officeDocument/2006/relationships/hyperlink" Target="https://www.jrvdev.com/ROAR/VER1/ShowScenario.asp?ScenarioID=3160" TargetMode="External"/><Relationship Id="rId4103" Type="http://schemas.openxmlformats.org/officeDocument/2006/relationships/hyperlink" Target="https://www.jrvdev.com/ROAR/VER1/ShowScenario.asp?ScenarioID=3221" TargetMode="External"/><Relationship Id="rId4310" Type="http://schemas.openxmlformats.org/officeDocument/2006/relationships/hyperlink" Target="https://www.jrvdev.com/ROAR/VER1/ShowScenario.asp?ScenarioID=4249" TargetMode="External"/><Relationship Id="rId180" Type="http://schemas.openxmlformats.org/officeDocument/2006/relationships/hyperlink" Target="https://www.jrvdev.com/ROAR/VER1/ShowScenario.asp?ScenarioID=6400" TargetMode="External"/><Relationship Id="rId1904" Type="http://schemas.openxmlformats.org/officeDocument/2006/relationships/hyperlink" Target="https://www.jrvdev.com/ROAR/VER1/ShowScenario.asp?ScenarioID=2939" TargetMode="External"/><Relationship Id="rId6068" Type="http://schemas.openxmlformats.org/officeDocument/2006/relationships/hyperlink" Target="https://www.jrvdev.com/ROAR/VER1/ShowScenario.asp?ScenarioID=5275" TargetMode="External"/><Relationship Id="rId6275" Type="http://schemas.openxmlformats.org/officeDocument/2006/relationships/hyperlink" Target="https://www.jrvdev.com/ROAR/VER1/ShowScenario.asp?ScenarioID=6385" TargetMode="External"/><Relationship Id="rId3869" Type="http://schemas.openxmlformats.org/officeDocument/2006/relationships/hyperlink" Target="https://www.jrvdev.com/ROAR/VER1/ShowScenario.asp?ScenarioID=1165" TargetMode="External"/><Relationship Id="rId5084" Type="http://schemas.openxmlformats.org/officeDocument/2006/relationships/hyperlink" Target="https://www.jrvdev.com/ROAR/VER1/ShowScenario.asp?ScenarioID=6209" TargetMode="External"/><Relationship Id="rId5291" Type="http://schemas.openxmlformats.org/officeDocument/2006/relationships/hyperlink" Target="https://www.jrvdev.com/ROAR/VER1/ShowScenario.asp?ScenarioID=2550" TargetMode="External"/><Relationship Id="rId6135" Type="http://schemas.openxmlformats.org/officeDocument/2006/relationships/hyperlink" Target="https://www.jrvdev.com/ROAR/VER1/ShowScenario.asp?ScenarioID=1826" TargetMode="External"/><Relationship Id="rId997" Type="http://schemas.openxmlformats.org/officeDocument/2006/relationships/hyperlink" Target="https://www.jrvdev.com/ROAR/VER1/ShowScenario.asp?ScenarioID=2493" TargetMode="External"/><Relationship Id="rId2678" Type="http://schemas.openxmlformats.org/officeDocument/2006/relationships/hyperlink" Target="https://www.jrvdev.com/ROAR/VER1/ShowScenario.asp?ScenarioID=6224" TargetMode="External"/><Relationship Id="rId2885" Type="http://schemas.openxmlformats.org/officeDocument/2006/relationships/hyperlink" Target="https://www.jrvdev.com/ROAR/VER1/ShowScenario.asp?ScenarioID=6275" TargetMode="External"/><Relationship Id="rId3729" Type="http://schemas.openxmlformats.org/officeDocument/2006/relationships/hyperlink" Target="https://www.jrvdev.com/ROAR/VER1/ShowScenario.asp?ScenarioID=4033" TargetMode="External"/><Relationship Id="rId3936" Type="http://schemas.openxmlformats.org/officeDocument/2006/relationships/hyperlink" Target="https://www.jrvdev.com/ROAR/VER1/ShowScenario.asp?ScenarioID=4095" TargetMode="External"/><Relationship Id="rId5151" Type="http://schemas.openxmlformats.org/officeDocument/2006/relationships/hyperlink" Target="https://www.jrvdev.com/ROAR/VER1/ShowScenario.asp?ScenarioID=3304" TargetMode="External"/><Relationship Id="rId857" Type="http://schemas.openxmlformats.org/officeDocument/2006/relationships/hyperlink" Target="https://www.jrvdev.com/ROAR/VER1/ShowScenario.asp?ScenarioID=1724" TargetMode="External"/><Relationship Id="rId1487" Type="http://schemas.openxmlformats.org/officeDocument/2006/relationships/hyperlink" Target="https://www.jrvdev.com/ROAR/VER1/ShowScenario.asp?ScenarioID=4053" TargetMode="External"/><Relationship Id="rId1694" Type="http://schemas.openxmlformats.org/officeDocument/2006/relationships/hyperlink" Target="https://www.jrvdev.com/ROAR/VER1/ShowScenario.asp?ScenarioID=6555" TargetMode="External"/><Relationship Id="rId2538" Type="http://schemas.openxmlformats.org/officeDocument/2006/relationships/hyperlink" Target="https://www.jrvdev.com/ROAR/VER1/ShowScenario.asp?ScenarioID=1220" TargetMode="External"/><Relationship Id="rId2745" Type="http://schemas.openxmlformats.org/officeDocument/2006/relationships/hyperlink" Target="https://www.jrvdev.com/ROAR/VER1/ShowScenario.asp?ScenarioID=5060" TargetMode="External"/><Relationship Id="rId2952" Type="http://schemas.openxmlformats.org/officeDocument/2006/relationships/hyperlink" Target="https://www.jrvdev.com/ROAR/VER1/ShowScenario.asp?ScenarioID=5635" TargetMode="External"/><Relationship Id="rId6202" Type="http://schemas.openxmlformats.org/officeDocument/2006/relationships/hyperlink" Target="https://www.jrvdev.com/ROAR/VER1/ShowScenario.asp?ScenarioID=974" TargetMode="External"/><Relationship Id="rId717" Type="http://schemas.openxmlformats.org/officeDocument/2006/relationships/hyperlink" Target="https://www.jrvdev.com/ROAR/VER1/ShowScenario.asp?ScenarioID=4844" TargetMode="External"/><Relationship Id="rId924" Type="http://schemas.openxmlformats.org/officeDocument/2006/relationships/hyperlink" Target="https://www.jrvdev.com/ROAR/VER1/ShowScenario.asp?ScenarioID=4143" TargetMode="External"/><Relationship Id="rId1347" Type="http://schemas.openxmlformats.org/officeDocument/2006/relationships/hyperlink" Target="https://www.jrvdev.com/ROAR/VER1/ShowScenario.asp?ScenarioID=4119" TargetMode="External"/><Relationship Id="rId1554" Type="http://schemas.openxmlformats.org/officeDocument/2006/relationships/hyperlink" Target="https://www.jrvdev.com/ROAR/VER1/ShowScenario.asp?ScenarioID=6300" TargetMode="External"/><Relationship Id="rId1761" Type="http://schemas.openxmlformats.org/officeDocument/2006/relationships/hyperlink" Target="https://www.jrvdev.com/ROAR/VER1/ShowScenario.asp?ScenarioID=2477" TargetMode="External"/><Relationship Id="rId2605" Type="http://schemas.openxmlformats.org/officeDocument/2006/relationships/hyperlink" Target="https://www.jrvdev.com/ROAR/VER1/ShowScenario.asp?ScenarioID=3637" TargetMode="External"/><Relationship Id="rId2812" Type="http://schemas.openxmlformats.org/officeDocument/2006/relationships/hyperlink" Target="https://www.jrvdev.com/ROAR/VER1/ShowScenario.asp?ScenarioID=2245" TargetMode="External"/><Relationship Id="rId5011" Type="http://schemas.openxmlformats.org/officeDocument/2006/relationships/hyperlink" Target="https://www.jrvdev.com/ROAR/VER1/ShowScenario.asp?ScenarioID=4336" TargetMode="External"/><Relationship Id="rId5968" Type="http://schemas.openxmlformats.org/officeDocument/2006/relationships/hyperlink" Target="https://www.jrvdev.com/ROAR/VER1/ShowScenario.asp?ScenarioID=3008" TargetMode="External"/><Relationship Id="rId53" Type="http://schemas.openxmlformats.org/officeDocument/2006/relationships/hyperlink" Target="https://www.jrvdev.com/ROAR/VER1/ShowScenario.asp?ScenarioID=5344" TargetMode="External"/><Relationship Id="rId1207" Type="http://schemas.openxmlformats.org/officeDocument/2006/relationships/hyperlink" Target="https://www.jrvdev.com/ROAR/VER1/ShowScenario.asp?ScenarioID=4353" TargetMode="External"/><Relationship Id="rId1414" Type="http://schemas.openxmlformats.org/officeDocument/2006/relationships/hyperlink" Target="https://www.jrvdev.com/ROAR/VER1/ShowScenario.asp?ScenarioID=368" TargetMode="External"/><Relationship Id="rId1621" Type="http://schemas.openxmlformats.org/officeDocument/2006/relationships/hyperlink" Target="https://www.jrvdev.com/ROAR/VER1/ShowScenario.asp?ScenarioID=3071" TargetMode="External"/><Relationship Id="rId4777" Type="http://schemas.openxmlformats.org/officeDocument/2006/relationships/hyperlink" Target="https://www.jrvdev.com/ROAR/VER1/ShowScenario.asp?ScenarioID=1141" TargetMode="External"/><Relationship Id="rId4984" Type="http://schemas.openxmlformats.org/officeDocument/2006/relationships/hyperlink" Target="https://www.jrvdev.com/ROAR/VER1/ShowScenario.asp?ScenarioID=3673" TargetMode="External"/><Relationship Id="rId5828" Type="http://schemas.openxmlformats.org/officeDocument/2006/relationships/hyperlink" Target="https://www.jrvdev.com/ROAR/VER1/ShowScenario.asp?ScenarioID=868" TargetMode="External"/><Relationship Id="rId3379" Type="http://schemas.openxmlformats.org/officeDocument/2006/relationships/hyperlink" Target="https://www.jrvdev.com/ROAR/VER1/ShowScenario.asp?ScenarioID=1796" TargetMode="External"/><Relationship Id="rId3586" Type="http://schemas.openxmlformats.org/officeDocument/2006/relationships/hyperlink" Target="https://www.jrvdev.com/ROAR/VER1/ShowScenario.asp?ScenarioID=6590" TargetMode="External"/><Relationship Id="rId3793" Type="http://schemas.openxmlformats.org/officeDocument/2006/relationships/hyperlink" Target="https://www.jrvdev.com/ROAR/VER1/ShowScenario.asp?ScenarioID=5420" TargetMode="External"/><Relationship Id="rId4637" Type="http://schemas.openxmlformats.org/officeDocument/2006/relationships/hyperlink" Target="https://www.jrvdev.com/ROAR/VER1/ShowScenario.asp?ScenarioID=2080" TargetMode="External"/><Relationship Id="rId2188" Type="http://schemas.openxmlformats.org/officeDocument/2006/relationships/hyperlink" Target="https://www.jrvdev.com/ROAR/VER1/ShowScenario.asp?ScenarioID=2334" TargetMode="External"/><Relationship Id="rId2395" Type="http://schemas.openxmlformats.org/officeDocument/2006/relationships/hyperlink" Target="https://www.jrvdev.com/ROAR/VER1/ShowScenario.asp?ScenarioID=2817" TargetMode="External"/><Relationship Id="rId3239" Type="http://schemas.openxmlformats.org/officeDocument/2006/relationships/hyperlink" Target="https://www.jrvdev.com/ROAR/VER1/ShowScenario.asp?ScenarioID=3023" TargetMode="External"/><Relationship Id="rId3446" Type="http://schemas.openxmlformats.org/officeDocument/2006/relationships/hyperlink" Target="https://www.jrvdev.com/ROAR/VER1/ShowScenario.asp?ScenarioID=5995" TargetMode="External"/><Relationship Id="rId4844" Type="http://schemas.openxmlformats.org/officeDocument/2006/relationships/hyperlink" Target="https://www.jrvdev.com/ROAR/VER1/ShowScenario.asp?ScenarioID=5158" TargetMode="External"/><Relationship Id="rId367" Type="http://schemas.openxmlformats.org/officeDocument/2006/relationships/hyperlink" Target="https://www.jrvdev.com/ROAR/VER1/ShowScenario.asp?ScenarioID=1046" TargetMode="External"/><Relationship Id="rId574" Type="http://schemas.openxmlformats.org/officeDocument/2006/relationships/hyperlink" Target="https://www.jrvdev.com/ROAR/VER1/ShowScenario.asp?ScenarioID=168" TargetMode="External"/><Relationship Id="rId2048" Type="http://schemas.openxmlformats.org/officeDocument/2006/relationships/hyperlink" Target="https://www.jrvdev.com/ROAR/VER1/ShowScenario.asp?ScenarioID=504" TargetMode="External"/><Relationship Id="rId2255" Type="http://schemas.openxmlformats.org/officeDocument/2006/relationships/hyperlink" Target="https://www.jrvdev.com/ROAR/VER1/ShowScenario.asp?ScenarioID=4971" TargetMode="External"/><Relationship Id="rId3653" Type="http://schemas.openxmlformats.org/officeDocument/2006/relationships/hyperlink" Target="https://www.jrvdev.com/ROAR/VER1/ShowScenario.asp?ScenarioID=1333" TargetMode="External"/><Relationship Id="rId3860" Type="http://schemas.openxmlformats.org/officeDocument/2006/relationships/hyperlink" Target="https://www.jrvdev.com/ROAR/VER1/ShowScenario.asp?ScenarioID=1016" TargetMode="External"/><Relationship Id="rId4704" Type="http://schemas.openxmlformats.org/officeDocument/2006/relationships/hyperlink" Target="https://www.jrvdev.com/ROAR/VER1/ShowScenario.asp?ScenarioID=5432" TargetMode="External"/><Relationship Id="rId4911" Type="http://schemas.openxmlformats.org/officeDocument/2006/relationships/hyperlink" Target="https://www.jrvdev.com/ROAR/VER1/ShowScenario.asp?ScenarioID=1403" TargetMode="External"/><Relationship Id="rId227" Type="http://schemas.openxmlformats.org/officeDocument/2006/relationships/hyperlink" Target="https://www.jrvdev.com/ROAR/VER1/ShowScenario.asp?ScenarioID=3790" TargetMode="External"/><Relationship Id="rId781" Type="http://schemas.openxmlformats.org/officeDocument/2006/relationships/hyperlink" Target="https://www.jrvdev.com/ROAR/VER1/ShowScenario.asp?ScenarioID=5737" TargetMode="External"/><Relationship Id="rId2462" Type="http://schemas.openxmlformats.org/officeDocument/2006/relationships/hyperlink" Target="https://www.jrvdev.com/ROAR/VER1/ShowScenario.asp?ScenarioID=4013" TargetMode="External"/><Relationship Id="rId3306" Type="http://schemas.openxmlformats.org/officeDocument/2006/relationships/hyperlink" Target="https://www.jrvdev.com/ROAR/VER1/ShowScenario.asp?ScenarioID=4447" TargetMode="External"/><Relationship Id="rId3513" Type="http://schemas.openxmlformats.org/officeDocument/2006/relationships/hyperlink" Target="https://www.jrvdev.com/ROAR/VER1/ShowScenario.asp?ScenarioID=6038" TargetMode="External"/><Relationship Id="rId3720" Type="http://schemas.openxmlformats.org/officeDocument/2006/relationships/hyperlink" Target="https://www.jrvdev.com/ROAR/VER1/ShowScenario.asp?ScenarioID=1640" TargetMode="External"/><Relationship Id="rId434" Type="http://schemas.openxmlformats.org/officeDocument/2006/relationships/hyperlink" Target="https://www.jrvdev.com/ROAR/VER1/ShowScenario.asp?ScenarioID=220" TargetMode="External"/><Relationship Id="rId641" Type="http://schemas.openxmlformats.org/officeDocument/2006/relationships/hyperlink" Target="https://www.jrvdev.com/ROAR/VER1/ShowScenario.asp?ScenarioID=2891" TargetMode="External"/><Relationship Id="rId1064" Type="http://schemas.openxmlformats.org/officeDocument/2006/relationships/hyperlink" Target="https://www.jrvdev.com/ROAR/VER1/ShowScenario.asp?ScenarioID=2893" TargetMode="External"/><Relationship Id="rId1271" Type="http://schemas.openxmlformats.org/officeDocument/2006/relationships/hyperlink" Target="https://www.jrvdev.com/ROAR/VER1/ShowScenario.asp?ScenarioID=6435" TargetMode="External"/><Relationship Id="rId2115" Type="http://schemas.openxmlformats.org/officeDocument/2006/relationships/hyperlink" Target="https://www.jrvdev.com/ROAR/VER1/ShowScenario.asp?ScenarioID=1193" TargetMode="External"/><Relationship Id="rId2322" Type="http://schemas.openxmlformats.org/officeDocument/2006/relationships/hyperlink" Target="https://www.jrvdev.com/ROAR/VER1/ShowScenario.asp?ScenarioID=6346" TargetMode="External"/><Relationship Id="rId5478" Type="http://schemas.openxmlformats.org/officeDocument/2006/relationships/hyperlink" Target="https://www.jrvdev.com/ROAR/VER1/ShowScenario.asp?ScenarioID=4024" TargetMode="External"/><Relationship Id="rId5685" Type="http://schemas.openxmlformats.org/officeDocument/2006/relationships/hyperlink" Target="https://www.jrvdev.com/ROAR/VER1/ShowScenario.asp?ScenarioID=4485" TargetMode="External"/><Relationship Id="rId5892" Type="http://schemas.openxmlformats.org/officeDocument/2006/relationships/hyperlink" Target="https://www.jrvdev.com/ROAR/VER1/ShowScenario.asp?ScenarioID=2445" TargetMode="External"/><Relationship Id="rId501" Type="http://schemas.openxmlformats.org/officeDocument/2006/relationships/hyperlink" Target="https://www.jrvdev.com/ROAR/VER1/ShowScenario.asp?ScenarioID=287" TargetMode="External"/><Relationship Id="rId1131" Type="http://schemas.openxmlformats.org/officeDocument/2006/relationships/hyperlink" Target="https://www.jrvdev.com/ROAR/VER1/ShowScenario.asp?ScenarioID=348" TargetMode="External"/><Relationship Id="rId4287" Type="http://schemas.openxmlformats.org/officeDocument/2006/relationships/hyperlink" Target="https://www.jrvdev.com/ROAR/VER1/ShowScenario.asp?ScenarioID=3239" TargetMode="External"/><Relationship Id="rId4494" Type="http://schemas.openxmlformats.org/officeDocument/2006/relationships/hyperlink" Target="https://www.jrvdev.com/ROAR/VER1/ShowScenario.asp?ScenarioID=742" TargetMode="External"/><Relationship Id="rId5338" Type="http://schemas.openxmlformats.org/officeDocument/2006/relationships/hyperlink" Target="https://www.jrvdev.com/ROAR/VER1/ShowScenario.asp?ScenarioID=1396" TargetMode="External"/><Relationship Id="rId5545" Type="http://schemas.openxmlformats.org/officeDocument/2006/relationships/hyperlink" Target="https://www.jrvdev.com/ROAR/VER1/ShowScenario.asp?ScenarioID=5124" TargetMode="External"/><Relationship Id="rId5752" Type="http://schemas.openxmlformats.org/officeDocument/2006/relationships/hyperlink" Target="https://www.jrvdev.com/ROAR/VER1/ShowScenario.asp?ScenarioID=1288" TargetMode="External"/><Relationship Id="rId3096" Type="http://schemas.openxmlformats.org/officeDocument/2006/relationships/hyperlink" Target="https://www.jrvdev.com/ROAR/VER1/ShowScenario.asp?ScenarioID=5877" TargetMode="External"/><Relationship Id="rId4147" Type="http://schemas.openxmlformats.org/officeDocument/2006/relationships/hyperlink" Target="https://www.jrvdev.com/ROAR/VER1/ShowScenario.asp?ScenarioID=5442" TargetMode="External"/><Relationship Id="rId4354" Type="http://schemas.openxmlformats.org/officeDocument/2006/relationships/hyperlink" Target="https://www.jrvdev.com/ROAR/VER1/ShowScenario.asp?ScenarioID=2638" TargetMode="External"/><Relationship Id="rId4561" Type="http://schemas.openxmlformats.org/officeDocument/2006/relationships/hyperlink" Target="https://www.jrvdev.com/ROAR/VER1/ShowScenario.asp?ScenarioID=2037" TargetMode="External"/><Relationship Id="rId5405" Type="http://schemas.openxmlformats.org/officeDocument/2006/relationships/hyperlink" Target="https://www.jrvdev.com/ROAR/VER1/ShowScenario.asp?ScenarioID=2387" TargetMode="External"/><Relationship Id="rId5612" Type="http://schemas.openxmlformats.org/officeDocument/2006/relationships/hyperlink" Target="https://www.jrvdev.com/ROAR/VER1/ShowScenario.asp?ScenarioID=2547" TargetMode="External"/><Relationship Id="rId1948" Type="http://schemas.openxmlformats.org/officeDocument/2006/relationships/hyperlink" Target="https://www.jrvdev.com/ROAR/VER1/ShowScenario.asp?ScenarioID=2379" TargetMode="External"/><Relationship Id="rId3163" Type="http://schemas.openxmlformats.org/officeDocument/2006/relationships/hyperlink" Target="https://www.jrvdev.com/ROAR/VER1/ShowScenario.asp?ScenarioID=3615" TargetMode="External"/><Relationship Id="rId3370" Type="http://schemas.openxmlformats.org/officeDocument/2006/relationships/hyperlink" Target="https://www.jrvdev.com/ROAR/VER1/ShowScenario.asp?ScenarioID=1787" TargetMode="External"/><Relationship Id="rId4007" Type="http://schemas.openxmlformats.org/officeDocument/2006/relationships/hyperlink" Target="https://www.jrvdev.com/ROAR/VER1/ShowScenario.asp?ScenarioID=2141" TargetMode="External"/><Relationship Id="rId4214" Type="http://schemas.openxmlformats.org/officeDocument/2006/relationships/hyperlink" Target="https://www.jrvdev.com/ROAR/VER1/ShowScenario.asp?ScenarioID=3801" TargetMode="External"/><Relationship Id="rId4421" Type="http://schemas.openxmlformats.org/officeDocument/2006/relationships/hyperlink" Target="https://www.jrvdev.com/ROAR/VER1/ShowScenario.asp?ScenarioID=662" TargetMode="External"/><Relationship Id="rId291" Type="http://schemas.openxmlformats.org/officeDocument/2006/relationships/hyperlink" Target="https://www.jrvdev.com/ROAR/VER1/ShowScenario.asp?ScenarioID=86" TargetMode="External"/><Relationship Id="rId1808" Type="http://schemas.openxmlformats.org/officeDocument/2006/relationships/hyperlink" Target="https://www.jrvdev.com/ROAR/VER1/ShowScenario.asp?ScenarioID=3770" TargetMode="External"/><Relationship Id="rId3023" Type="http://schemas.openxmlformats.org/officeDocument/2006/relationships/hyperlink" Target="https://www.jrvdev.com/ROAR/VER1/ShowScenario.asp?ScenarioID=2749" TargetMode="External"/><Relationship Id="rId6179" Type="http://schemas.openxmlformats.org/officeDocument/2006/relationships/hyperlink" Target="https://www.jrvdev.com/ROAR/VER1/ShowScenario.asp?ScenarioID=970" TargetMode="External"/><Relationship Id="rId151" Type="http://schemas.openxmlformats.org/officeDocument/2006/relationships/hyperlink" Target="https://www.jrvdev.com/ROAR/VER1/ShowScenario.asp?ScenarioID=4700" TargetMode="External"/><Relationship Id="rId3230" Type="http://schemas.openxmlformats.org/officeDocument/2006/relationships/hyperlink" Target="https://www.jrvdev.com/ROAR/VER1/ShowScenario.asp?ScenarioID=2571" TargetMode="External"/><Relationship Id="rId5195" Type="http://schemas.openxmlformats.org/officeDocument/2006/relationships/hyperlink" Target="https://www.jrvdev.com/ROAR/VER1/ShowScenario.asp?ScenarioID=5296" TargetMode="External"/><Relationship Id="rId6039" Type="http://schemas.openxmlformats.org/officeDocument/2006/relationships/hyperlink" Target="https://www.jrvdev.com/ROAR/VER1/ShowScenario.asp?ScenarioID=1499" TargetMode="External"/><Relationship Id="rId2789" Type="http://schemas.openxmlformats.org/officeDocument/2006/relationships/hyperlink" Target="https://www.jrvdev.com/ROAR/VER1/ShowScenario.asp?ScenarioID=1995" TargetMode="External"/><Relationship Id="rId2996" Type="http://schemas.openxmlformats.org/officeDocument/2006/relationships/hyperlink" Target="https://www.jrvdev.com/ROAR/VER1/ShowScenario.asp?ScenarioID=1883" TargetMode="External"/><Relationship Id="rId6246" Type="http://schemas.openxmlformats.org/officeDocument/2006/relationships/hyperlink" Target="https://www.jrvdev.com/ROAR/VER1/ShowScenario.asp?ScenarioID=4181" TargetMode="External"/><Relationship Id="rId968" Type="http://schemas.openxmlformats.org/officeDocument/2006/relationships/hyperlink" Target="https://www.jrvdev.com/ROAR/VER1/ShowScenario.asp?ScenarioID=5225" TargetMode="External"/><Relationship Id="rId1598" Type="http://schemas.openxmlformats.org/officeDocument/2006/relationships/hyperlink" Target="https://www.jrvdev.com/ROAR/VER1/ShowScenario.asp?ScenarioID=2174" TargetMode="External"/><Relationship Id="rId2649" Type="http://schemas.openxmlformats.org/officeDocument/2006/relationships/hyperlink" Target="https://www.jrvdev.com/ROAR/VER1/ShowScenario.asp?ScenarioID=4967" TargetMode="External"/><Relationship Id="rId2856" Type="http://schemas.openxmlformats.org/officeDocument/2006/relationships/hyperlink" Target="https://www.jrvdev.com/ROAR/VER1/ShowScenario.asp?ScenarioID=4362" TargetMode="External"/><Relationship Id="rId3907" Type="http://schemas.openxmlformats.org/officeDocument/2006/relationships/hyperlink" Target="https://www.jrvdev.com/ROAR/VER1/ShowScenario.asp?ScenarioID=3185" TargetMode="External"/><Relationship Id="rId5055" Type="http://schemas.openxmlformats.org/officeDocument/2006/relationships/hyperlink" Target="https://www.jrvdev.com/ROAR/VER1/ShowScenario.asp?ScenarioID=5588" TargetMode="External"/><Relationship Id="rId5262" Type="http://schemas.openxmlformats.org/officeDocument/2006/relationships/hyperlink" Target="https://www.jrvdev.com/ROAR/VER1/ShowScenario.asp?ScenarioID=5075" TargetMode="External"/><Relationship Id="rId6106" Type="http://schemas.openxmlformats.org/officeDocument/2006/relationships/hyperlink" Target="https://www.jrvdev.com/ROAR/VER1/ShowScenario.asp?ScenarioID=3138" TargetMode="External"/><Relationship Id="rId97" Type="http://schemas.openxmlformats.org/officeDocument/2006/relationships/hyperlink" Target="https://www.jrvdev.com/ROAR/VER1/ShowScenario.asp?ScenarioID=42" TargetMode="External"/><Relationship Id="rId828" Type="http://schemas.openxmlformats.org/officeDocument/2006/relationships/hyperlink" Target="https://www.jrvdev.com/ROAR/VER1/ShowScenario.asp?ScenarioID=1430" TargetMode="External"/><Relationship Id="rId1458" Type="http://schemas.openxmlformats.org/officeDocument/2006/relationships/hyperlink" Target="https://www.jrvdev.com/ROAR/VER1/ShowScenario.asp?ScenarioID=3400" TargetMode="External"/><Relationship Id="rId1665" Type="http://schemas.openxmlformats.org/officeDocument/2006/relationships/hyperlink" Target="https://www.jrvdev.com/ROAR/VER1/ShowScenario.asp?ScenarioID=5673" TargetMode="External"/><Relationship Id="rId1872" Type="http://schemas.openxmlformats.org/officeDocument/2006/relationships/hyperlink" Target="https://www.jrvdev.com/ROAR/VER1/ShowScenario.asp?ScenarioID=6531" TargetMode="External"/><Relationship Id="rId2509" Type="http://schemas.openxmlformats.org/officeDocument/2006/relationships/hyperlink" Target="https://www.jrvdev.com/ROAR/VER1/ShowScenario.asp?ScenarioID=4953" TargetMode="External"/><Relationship Id="rId2716" Type="http://schemas.openxmlformats.org/officeDocument/2006/relationships/hyperlink" Target="https://www.jrvdev.com/ROAR/VER1/ShowScenario.asp?ScenarioID=3197" TargetMode="External"/><Relationship Id="rId4071" Type="http://schemas.openxmlformats.org/officeDocument/2006/relationships/hyperlink" Target="https://www.jrvdev.com/ROAR/VER1/ShowScenario.asp?ScenarioID=2526" TargetMode="External"/><Relationship Id="rId5122" Type="http://schemas.openxmlformats.org/officeDocument/2006/relationships/hyperlink" Target="https://www.jrvdev.com/ROAR/VER1/ShowScenario.asp?ScenarioID=2726" TargetMode="External"/><Relationship Id="rId1318" Type="http://schemas.openxmlformats.org/officeDocument/2006/relationships/hyperlink" Target="https://www.jrvdev.com/ROAR/VER1/ShowScenario.asp?ScenarioID=3956" TargetMode="External"/><Relationship Id="rId1525" Type="http://schemas.openxmlformats.org/officeDocument/2006/relationships/hyperlink" Target="https://www.jrvdev.com/ROAR/VER1/ShowScenario.asp?ScenarioID=454" TargetMode="External"/><Relationship Id="rId2923" Type="http://schemas.openxmlformats.org/officeDocument/2006/relationships/hyperlink" Target="https://www.jrvdev.com/ROAR/VER1/ShowScenario.asp?ScenarioID=3558" TargetMode="External"/><Relationship Id="rId1732" Type="http://schemas.openxmlformats.org/officeDocument/2006/relationships/hyperlink" Target="https://www.jrvdev.com/ROAR/VER1/ShowScenario.asp?ScenarioID=5384" TargetMode="External"/><Relationship Id="rId4888" Type="http://schemas.openxmlformats.org/officeDocument/2006/relationships/hyperlink" Target="https://www.jrvdev.com/ROAR/VER1/ShowScenario.asp?ScenarioID=3897" TargetMode="External"/><Relationship Id="rId5939" Type="http://schemas.openxmlformats.org/officeDocument/2006/relationships/hyperlink" Target="https://www.jrvdev.com/ROAR/VER1/ShowScenario.asp?ScenarioID=1031" TargetMode="External"/><Relationship Id="rId24" Type="http://schemas.openxmlformats.org/officeDocument/2006/relationships/hyperlink" Target="https://www.jrvdev.com/ROAR/VER1/ShowScenario.asp?ScenarioID=3016" TargetMode="External"/><Relationship Id="rId2299" Type="http://schemas.openxmlformats.org/officeDocument/2006/relationships/hyperlink" Target="https://www.jrvdev.com/ROAR/VER1/ShowScenario.asp?ScenarioID=4297" TargetMode="External"/><Relationship Id="rId3697" Type="http://schemas.openxmlformats.org/officeDocument/2006/relationships/hyperlink" Target="https://www.jrvdev.com/ROAR/VER1/ShowScenario.asp?ScenarioID=2558" TargetMode="External"/><Relationship Id="rId4748" Type="http://schemas.openxmlformats.org/officeDocument/2006/relationships/hyperlink" Target="https://www.jrvdev.com/ROAR/VER1/ShowScenario.asp?ScenarioID=4084" TargetMode="External"/><Relationship Id="rId4955" Type="http://schemas.openxmlformats.org/officeDocument/2006/relationships/hyperlink" Target="https://www.jrvdev.com/ROAR/VER1/ShowScenario.asp?ScenarioID=2809" TargetMode="External"/><Relationship Id="rId3557" Type="http://schemas.openxmlformats.org/officeDocument/2006/relationships/hyperlink" Target="https://www.jrvdev.com/ROAR/VER1/ShowScenario.asp?ScenarioID=6101" TargetMode="External"/><Relationship Id="rId3764" Type="http://schemas.openxmlformats.org/officeDocument/2006/relationships/hyperlink" Target="https://www.jrvdev.com/ROAR/VER1/ShowScenario.asp?ScenarioID=6165" TargetMode="External"/><Relationship Id="rId3971" Type="http://schemas.openxmlformats.org/officeDocument/2006/relationships/hyperlink" Target="https://www.jrvdev.com/ROAR/VER1/ShowScenario.asp?ScenarioID=1229" TargetMode="External"/><Relationship Id="rId4608" Type="http://schemas.openxmlformats.org/officeDocument/2006/relationships/hyperlink" Target="https://www.jrvdev.com/ROAR/VER1/ShowScenario.asp?ScenarioID=3495" TargetMode="External"/><Relationship Id="rId4815" Type="http://schemas.openxmlformats.org/officeDocument/2006/relationships/hyperlink" Target="https://www.jrvdev.com/ROAR/VER1/ShowScenario.asp?ScenarioID=771" TargetMode="External"/><Relationship Id="rId6170" Type="http://schemas.openxmlformats.org/officeDocument/2006/relationships/hyperlink" Target="https://www.jrvdev.com/ROAR/VER1/ShowScenario.asp?ScenarioID=1982" TargetMode="External"/><Relationship Id="rId478" Type="http://schemas.openxmlformats.org/officeDocument/2006/relationships/hyperlink" Target="https://www.jrvdev.com/ROAR/VER1/ShowScenario.asp?ScenarioID=264" TargetMode="External"/><Relationship Id="rId685" Type="http://schemas.openxmlformats.org/officeDocument/2006/relationships/hyperlink" Target="https://www.jrvdev.com/ROAR/VER1/ShowScenario.asp?ScenarioID=1178" TargetMode="External"/><Relationship Id="rId892" Type="http://schemas.openxmlformats.org/officeDocument/2006/relationships/hyperlink" Target="https://www.jrvdev.com/ROAR/VER1/ShowScenario.asp?ScenarioID=2485" TargetMode="External"/><Relationship Id="rId2159" Type="http://schemas.openxmlformats.org/officeDocument/2006/relationships/hyperlink" Target="https://www.jrvdev.com/ROAR/VER1/ShowScenario.asp?ScenarioID=1561" TargetMode="External"/><Relationship Id="rId2366" Type="http://schemas.openxmlformats.org/officeDocument/2006/relationships/hyperlink" Target="https://www.jrvdev.com/ROAR/VER1/ShowScenario.asp?ScenarioID=1911" TargetMode="External"/><Relationship Id="rId2573" Type="http://schemas.openxmlformats.org/officeDocument/2006/relationships/hyperlink" Target="https://www.jrvdev.com/ROAR/VER1/ShowScenario.asp?ScenarioID=2417" TargetMode="External"/><Relationship Id="rId2780" Type="http://schemas.openxmlformats.org/officeDocument/2006/relationships/hyperlink" Target="https://www.jrvdev.com/ROAR/VER1/ShowScenario.asp?ScenarioID=1654" TargetMode="External"/><Relationship Id="rId3417" Type="http://schemas.openxmlformats.org/officeDocument/2006/relationships/hyperlink" Target="https://www.jrvdev.com/ROAR/VER1/ShowScenario.asp?ScenarioID=5686" TargetMode="External"/><Relationship Id="rId3624" Type="http://schemas.openxmlformats.org/officeDocument/2006/relationships/hyperlink" Target="https://www.jrvdev.com/ROAR/VER1/ShowScenario.asp?ScenarioID=3839" TargetMode="External"/><Relationship Id="rId3831" Type="http://schemas.openxmlformats.org/officeDocument/2006/relationships/hyperlink" Target="https://www.jrvdev.com/ROAR/VER1/ShowScenario.asp?ScenarioID=4231" TargetMode="External"/><Relationship Id="rId6030" Type="http://schemas.openxmlformats.org/officeDocument/2006/relationships/hyperlink" Target="https://www.jrvdev.com/ROAR/VER1/ShowScenario.asp?ScenarioID=3424" TargetMode="External"/><Relationship Id="rId338" Type="http://schemas.openxmlformats.org/officeDocument/2006/relationships/hyperlink" Target="https://www.jrvdev.com/ROAR/VER1/ShowScenario.asp?ScenarioID=5966" TargetMode="External"/><Relationship Id="rId545" Type="http://schemas.openxmlformats.org/officeDocument/2006/relationships/hyperlink" Target="https://www.jrvdev.com/ROAR/VER1/ShowScenario.asp?ScenarioID=1008" TargetMode="External"/><Relationship Id="rId752" Type="http://schemas.openxmlformats.org/officeDocument/2006/relationships/hyperlink" Target="https://www.jrvdev.com/ROAR/VER1/ShowScenario.asp?ScenarioID=332" TargetMode="External"/><Relationship Id="rId1175" Type="http://schemas.openxmlformats.org/officeDocument/2006/relationships/hyperlink" Target="https://www.jrvdev.com/ROAR/VER1/ShowScenario.asp?ScenarioID=3415" TargetMode="External"/><Relationship Id="rId1382" Type="http://schemas.openxmlformats.org/officeDocument/2006/relationships/hyperlink" Target="https://www.jrvdev.com/ROAR/VER1/ShowScenario.asp?ScenarioID=3265" TargetMode="External"/><Relationship Id="rId2019" Type="http://schemas.openxmlformats.org/officeDocument/2006/relationships/hyperlink" Target="https://www.jrvdev.com/ROAR/VER1/ShowScenario.asp?ScenarioID=5929" TargetMode="External"/><Relationship Id="rId2226" Type="http://schemas.openxmlformats.org/officeDocument/2006/relationships/hyperlink" Target="https://www.jrvdev.com/ROAR/VER1/ShowScenario.asp?ScenarioID=1153" TargetMode="External"/><Relationship Id="rId2433" Type="http://schemas.openxmlformats.org/officeDocument/2006/relationships/hyperlink" Target="https://www.jrvdev.com/ROAR/VER1/ShowScenario.asp?ScenarioID=3379" TargetMode="External"/><Relationship Id="rId2640" Type="http://schemas.openxmlformats.org/officeDocument/2006/relationships/hyperlink" Target="https://www.jrvdev.com/ROAR/VER1/ShowScenario.asp?ScenarioID=4657" TargetMode="External"/><Relationship Id="rId5589" Type="http://schemas.openxmlformats.org/officeDocument/2006/relationships/hyperlink" Target="https://www.jrvdev.com/ROAR/VER1/ShowScenario.asp?ScenarioID=1510" TargetMode="External"/><Relationship Id="rId5796" Type="http://schemas.openxmlformats.org/officeDocument/2006/relationships/hyperlink" Target="https://www.jrvdev.com/ROAR/VER1/ShowScenario.asp?ScenarioID=6190" TargetMode="External"/><Relationship Id="rId405" Type="http://schemas.openxmlformats.org/officeDocument/2006/relationships/hyperlink" Target="https://www.jrvdev.com/ROAR/VER1/ShowScenario.asp?ScenarioID=2511" TargetMode="External"/><Relationship Id="rId612" Type="http://schemas.openxmlformats.org/officeDocument/2006/relationships/hyperlink" Target="https://www.jrvdev.com/ROAR/VER1/ShowScenario.asp?ScenarioID=137" TargetMode="External"/><Relationship Id="rId1035" Type="http://schemas.openxmlformats.org/officeDocument/2006/relationships/hyperlink" Target="https://www.jrvdev.com/ROAR/VER1/ShowScenario.asp?ScenarioID=3570" TargetMode="External"/><Relationship Id="rId1242" Type="http://schemas.openxmlformats.org/officeDocument/2006/relationships/hyperlink" Target="https://www.jrvdev.com/ROAR/VER1/ShowScenario.asp?ScenarioID=5099" TargetMode="External"/><Relationship Id="rId2500" Type="http://schemas.openxmlformats.org/officeDocument/2006/relationships/hyperlink" Target="https://www.jrvdev.com/ROAR/VER1/ShowScenario.asp?ScenarioID=4664" TargetMode="External"/><Relationship Id="rId4398" Type="http://schemas.openxmlformats.org/officeDocument/2006/relationships/hyperlink" Target="https://www.jrvdev.com/ROAR/VER1/ShowScenario.asp?ScenarioID=638" TargetMode="External"/><Relationship Id="rId5449" Type="http://schemas.openxmlformats.org/officeDocument/2006/relationships/hyperlink" Target="https://www.jrvdev.com/ROAR/VER1/ShowScenario.asp?ScenarioID=3037" TargetMode="External"/><Relationship Id="rId5656" Type="http://schemas.openxmlformats.org/officeDocument/2006/relationships/hyperlink" Target="https://www.jrvdev.com/ROAR/VER1/ShowScenario.asp?ScenarioID=1082" TargetMode="External"/><Relationship Id="rId1102" Type="http://schemas.openxmlformats.org/officeDocument/2006/relationships/hyperlink" Target="https://www.jrvdev.com/ROAR/VER1/ShowScenario.asp?ScenarioID=3453" TargetMode="External"/><Relationship Id="rId4258" Type="http://schemas.openxmlformats.org/officeDocument/2006/relationships/hyperlink" Target="https://www.jrvdev.com/ROAR/VER1/ShowScenario.asp?ScenarioID=611" TargetMode="External"/><Relationship Id="rId4465" Type="http://schemas.openxmlformats.org/officeDocument/2006/relationships/hyperlink" Target="https://www.jrvdev.com/ROAR/VER1/ShowScenario.asp?ScenarioID=706" TargetMode="External"/><Relationship Id="rId5309" Type="http://schemas.openxmlformats.org/officeDocument/2006/relationships/hyperlink" Target="https://www.jrvdev.com/ROAR/VER1/ShowScenario.asp?ScenarioID=1107" TargetMode="External"/><Relationship Id="rId5863" Type="http://schemas.openxmlformats.org/officeDocument/2006/relationships/hyperlink" Target="https://www.jrvdev.com/ROAR/VER1/ShowScenario.asp?ScenarioID=903" TargetMode="External"/><Relationship Id="rId3067" Type="http://schemas.openxmlformats.org/officeDocument/2006/relationships/hyperlink" Target="https://www.jrvdev.com/ROAR/VER1/ShowScenario.asp?ScenarioID=4575" TargetMode="External"/><Relationship Id="rId3274" Type="http://schemas.openxmlformats.org/officeDocument/2006/relationships/hyperlink" Target="https://www.jrvdev.com/ROAR/VER1/ShowScenario.asp?ScenarioID=3609" TargetMode="External"/><Relationship Id="rId4118" Type="http://schemas.openxmlformats.org/officeDocument/2006/relationships/hyperlink" Target="https://www.jrvdev.com/ROAR/VER1/ShowScenario.asp?ScenarioID=3809" TargetMode="External"/><Relationship Id="rId4672" Type="http://schemas.openxmlformats.org/officeDocument/2006/relationships/hyperlink" Target="https://www.jrvdev.com/ROAR/VER1/ShowScenario.asp?ScenarioID=3914" TargetMode="External"/><Relationship Id="rId5516" Type="http://schemas.openxmlformats.org/officeDocument/2006/relationships/hyperlink" Target="https://www.jrvdev.com/ROAR/VER1/ShowScenario.asp?ScenarioID=4678" TargetMode="External"/><Relationship Id="rId5723" Type="http://schemas.openxmlformats.org/officeDocument/2006/relationships/hyperlink" Target="https://www.jrvdev.com/ROAR/VER1/ShowScenario.asp?ScenarioID=1526" TargetMode="External"/><Relationship Id="rId5930" Type="http://schemas.openxmlformats.org/officeDocument/2006/relationships/hyperlink" Target="https://www.jrvdev.com/ROAR/VER1/ShowScenario.asp?ScenarioID=953" TargetMode="External"/><Relationship Id="rId195" Type="http://schemas.openxmlformats.org/officeDocument/2006/relationships/hyperlink" Target="https://www.jrvdev.com/ROAR/VER1/ShowScenario.asp?ScenarioID=6412" TargetMode="External"/><Relationship Id="rId1919" Type="http://schemas.openxmlformats.org/officeDocument/2006/relationships/hyperlink" Target="https://www.jrvdev.com/ROAR/VER1/ShowScenario.asp?ScenarioID=2008" TargetMode="External"/><Relationship Id="rId3481" Type="http://schemas.openxmlformats.org/officeDocument/2006/relationships/hyperlink" Target="https://www.jrvdev.com/ROAR/VER1/ShowScenario.asp?ScenarioID=1778" TargetMode="External"/><Relationship Id="rId4325" Type="http://schemas.openxmlformats.org/officeDocument/2006/relationships/hyperlink" Target="https://www.jrvdev.com/ROAR/VER1/ShowScenario.asp?ScenarioID=5618" TargetMode="External"/><Relationship Id="rId4532" Type="http://schemas.openxmlformats.org/officeDocument/2006/relationships/hyperlink" Target="https://www.jrvdev.com/ROAR/VER1/ShowScenario.asp?ScenarioID=4457" TargetMode="External"/><Relationship Id="rId2083" Type="http://schemas.openxmlformats.org/officeDocument/2006/relationships/hyperlink" Target="https://www.jrvdev.com/ROAR/VER1/ShowScenario.asp?ScenarioID=539" TargetMode="External"/><Relationship Id="rId2290" Type="http://schemas.openxmlformats.org/officeDocument/2006/relationships/hyperlink" Target="https://www.jrvdev.com/ROAR/VER1/ShowScenario.asp?ScenarioID=4288" TargetMode="External"/><Relationship Id="rId3134" Type="http://schemas.openxmlformats.org/officeDocument/2006/relationships/hyperlink" Target="https://www.jrvdev.com/ROAR/VER1/ShowScenario.asp?ScenarioID=2759" TargetMode="External"/><Relationship Id="rId3341" Type="http://schemas.openxmlformats.org/officeDocument/2006/relationships/hyperlink" Target="https://www.jrvdev.com/ROAR/VER1/ShowScenario.asp?ScenarioID=6060" TargetMode="External"/><Relationship Id="rId262" Type="http://schemas.openxmlformats.org/officeDocument/2006/relationships/hyperlink" Target="https://www.jrvdev.com/ROAR/VER1/ShowScenario.asp?ScenarioID=5828" TargetMode="External"/><Relationship Id="rId2150" Type="http://schemas.openxmlformats.org/officeDocument/2006/relationships/hyperlink" Target="https://www.jrvdev.com/ROAR/VER1/ShowScenario.asp?ScenarioID=1583" TargetMode="External"/><Relationship Id="rId3201" Type="http://schemas.openxmlformats.org/officeDocument/2006/relationships/hyperlink" Target="https://www.jrvdev.com/ROAR/VER1/ShowScenario.asp?ScenarioID=4915" TargetMode="External"/><Relationship Id="rId5099" Type="http://schemas.openxmlformats.org/officeDocument/2006/relationships/hyperlink" Target="https://www.jrvdev.com/ROAR/VER1/ShowScenario.asp?ScenarioID=1549" TargetMode="External"/><Relationship Id="rId122" Type="http://schemas.openxmlformats.org/officeDocument/2006/relationships/hyperlink" Target="https://www.jrvdev.com/ROAR/VER1/ShowScenario.asp?ScenarioID=67" TargetMode="External"/><Relationship Id="rId2010" Type="http://schemas.openxmlformats.org/officeDocument/2006/relationships/hyperlink" Target="https://www.jrvdev.com/ROAR/VER1/ShowScenario.asp?ScenarioID=5920" TargetMode="External"/><Relationship Id="rId5166" Type="http://schemas.openxmlformats.org/officeDocument/2006/relationships/hyperlink" Target="https://www.jrvdev.com/ROAR/VER1/ShowScenario.asp?ScenarioID=4562" TargetMode="External"/><Relationship Id="rId5373" Type="http://schemas.openxmlformats.org/officeDocument/2006/relationships/hyperlink" Target="https://www.jrvdev.com/ROAR/VER1/ShowScenario.asp?ScenarioID=1754" TargetMode="External"/><Relationship Id="rId5580" Type="http://schemas.openxmlformats.org/officeDocument/2006/relationships/hyperlink" Target="https://www.jrvdev.com/ROAR/VER1/ShowScenario.asp?ScenarioID=1324" TargetMode="External"/><Relationship Id="rId6217" Type="http://schemas.openxmlformats.org/officeDocument/2006/relationships/hyperlink" Target="https://www.jrvdev.com/ROAR/VER1/ShowScenario.asp?ScenarioID=1603" TargetMode="External"/><Relationship Id="rId1569" Type="http://schemas.openxmlformats.org/officeDocument/2006/relationships/hyperlink" Target="https://www.jrvdev.com/ROAR/VER1/ShowScenario.asp?ScenarioID=3446" TargetMode="External"/><Relationship Id="rId2967" Type="http://schemas.openxmlformats.org/officeDocument/2006/relationships/hyperlink" Target="https://www.jrvdev.com/ROAR/VER1/ShowScenario.asp?ScenarioID=1219" TargetMode="External"/><Relationship Id="rId4182" Type="http://schemas.openxmlformats.org/officeDocument/2006/relationships/hyperlink" Target="https://www.jrvdev.com/ROAR/VER1/ShowScenario.asp?ScenarioID=2110" TargetMode="External"/><Relationship Id="rId5026" Type="http://schemas.openxmlformats.org/officeDocument/2006/relationships/hyperlink" Target="https://www.jrvdev.com/ROAR/VER1/ShowScenario.asp?ScenarioID=4939" TargetMode="External"/><Relationship Id="rId5233" Type="http://schemas.openxmlformats.org/officeDocument/2006/relationships/hyperlink" Target="https://www.jrvdev.com/ROAR/VER1/ShowScenario.asp?ScenarioID=802" TargetMode="External"/><Relationship Id="rId5440" Type="http://schemas.openxmlformats.org/officeDocument/2006/relationships/hyperlink" Target="https://www.jrvdev.com/ROAR/VER1/ShowScenario.asp?ScenarioID=3028" TargetMode="External"/><Relationship Id="rId939" Type="http://schemas.openxmlformats.org/officeDocument/2006/relationships/hyperlink" Target="https://www.jrvdev.com/ROAR/VER1/ShowScenario.asp?ScenarioID=4158" TargetMode="External"/><Relationship Id="rId1776" Type="http://schemas.openxmlformats.org/officeDocument/2006/relationships/hyperlink" Target="https://www.jrvdev.com/ROAR/VER1/ShowScenario.asp?ScenarioID=3732" TargetMode="External"/><Relationship Id="rId1983" Type="http://schemas.openxmlformats.org/officeDocument/2006/relationships/hyperlink" Target="https://www.jrvdev.com/ROAR/VER1/ShowScenario.asp?ScenarioID=2281" TargetMode="External"/><Relationship Id="rId2827" Type="http://schemas.openxmlformats.org/officeDocument/2006/relationships/hyperlink" Target="https://www.jrvdev.com/ROAR/VER1/ShowScenario.asp?ScenarioID=2706" TargetMode="External"/><Relationship Id="rId4042" Type="http://schemas.openxmlformats.org/officeDocument/2006/relationships/hyperlink" Target="https://www.jrvdev.com/ROAR/VER1/ShowScenario.asp?ScenarioID=2321" TargetMode="External"/><Relationship Id="rId68" Type="http://schemas.openxmlformats.org/officeDocument/2006/relationships/hyperlink" Target="https://www.jrvdev.com/ROAR/VER1/ShowScenario.asp?ScenarioID=5315" TargetMode="External"/><Relationship Id="rId1429" Type="http://schemas.openxmlformats.org/officeDocument/2006/relationships/hyperlink" Target="https://www.jrvdev.com/ROAR/VER1/ShowScenario.asp?ScenarioID=383" TargetMode="External"/><Relationship Id="rId1636" Type="http://schemas.openxmlformats.org/officeDocument/2006/relationships/hyperlink" Target="https://www.jrvdev.com/ROAR/VER1/ShowScenario.asp?ScenarioID=3087" TargetMode="External"/><Relationship Id="rId1843" Type="http://schemas.openxmlformats.org/officeDocument/2006/relationships/hyperlink" Target="https://www.jrvdev.com/ROAR/VER1/ShowScenario.asp?ScenarioID=2996" TargetMode="External"/><Relationship Id="rId4999" Type="http://schemas.openxmlformats.org/officeDocument/2006/relationships/hyperlink" Target="https://www.jrvdev.com/ROAR/VER1/ShowScenario.asp?ScenarioID=3989" TargetMode="External"/><Relationship Id="rId5300" Type="http://schemas.openxmlformats.org/officeDocument/2006/relationships/hyperlink" Target="https://www.jrvdev.com/ROAR/VER1/ShowScenario.asp?ScenarioID=828" TargetMode="External"/><Relationship Id="rId1703" Type="http://schemas.openxmlformats.org/officeDocument/2006/relationships/hyperlink" Target="https://www.jrvdev.com/ROAR/VER1/ShowScenario.asp?ScenarioID=6564" TargetMode="External"/><Relationship Id="rId1910" Type="http://schemas.openxmlformats.org/officeDocument/2006/relationships/hyperlink" Target="https://www.jrvdev.com/ROAR/VER1/ShowScenario.asp?ScenarioID=1737" TargetMode="External"/><Relationship Id="rId4859" Type="http://schemas.openxmlformats.org/officeDocument/2006/relationships/hyperlink" Target="https://www.jrvdev.com/ROAR/VER1/ShowScenario.asp?ScenarioID=5173" TargetMode="External"/><Relationship Id="rId3668" Type="http://schemas.openxmlformats.org/officeDocument/2006/relationships/hyperlink" Target="https://www.jrvdev.com/ROAR/VER1/ShowScenario.asp?ScenarioID=1634" TargetMode="External"/><Relationship Id="rId3875" Type="http://schemas.openxmlformats.org/officeDocument/2006/relationships/hyperlink" Target="https://www.jrvdev.com/ROAR/VER1/ShowScenario.asp?ScenarioID=1171" TargetMode="External"/><Relationship Id="rId4719" Type="http://schemas.openxmlformats.org/officeDocument/2006/relationships/hyperlink" Target="https://www.jrvdev.com/ROAR/VER1/ShowScenario.asp?ScenarioID=2164" TargetMode="External"/><Relationship Id="rId4926" Type="http://schemas.openxmlformats.org/officeDocument/2006/relationships/hyperlink" Target="https://www.jrvdev.com/ROAR/VER1/ShowScenario.asp?ScenarioID=2917" TargetMode="External"/><Relationship Id="rId6074" Type="http://schemas.openxmlformats.org/officeDocument/2006/relationships/hyperlink" Target="https://www.jrvdev.com/ROAR/VER1/ShowScenario.asp?ScenarioID=4754" TargetMode="External"/><Relationship Id="rId6281" Type="http://schemas.openxmlformats.org/officeDocument/2006/relationships/hyperlink" Target="https://www.jrvdev.com/ROAR/VER1/ShowScenario.asp?ScenarioID=6598" TargetMode="External"/><Relationship Id="rId589" Type="http://schemas.openxmlformats.org/officeDocument/2006/relationships/hyperlink" Target="https://www.jrvdev.com/ROAR/VER1/ShowScenario.asp?ScenarioID=1201" TargetMode="External"/><Relationship Id="rId796" Type="http://schemas.openxmlformats.org/officeDocument/2006/relationships/hyperlink" Target="https://www.jrvdev.com/ROAR/VER1/ShowScenario.asp?ScenarioID=4536" TargetMode="External"/><Relationship Id="rId2477" Type="http://schemas.openxmlformats.org/officeDocument/2006/relationships/hyperlink" Target="https://www.jrvdev.com/ROAR/VER1/ShowScenario.asp?ScenarioID=4309" TargetMode="External"/><Relationship Id="rId2684" Type="http://schemas.openxmlformats.org/officeDocument/2006/relationships/hyperlink" Target="https://www.jrvdev.com/ROAR/VER1/ShowScenario.asp?ScenarioID=6487" TargetMode="External"/><Relationship Id="rId3528" Type="http://schemas.openxmlformats.org/officeDocument/2006/relationships/hyperlink" Target="https://www.jrvdev.com/ROAR/VER1/ShowScenario.asp?ScenarioID=6072" TargetMode="External"/><Relationship Id="rId3735" Type="http://schemas.openxmlformats.org/officeDocument/2006/relationships/hyperlink" Target="https://www.jrvdev.com/ROAR/VER1/ShowScenario.asp?ScenarioID=4039" TargetMode="External"/><Relationship Id="rId5090" Type="http://schemas.openxmlformats.org/officeDocument/2006/relationships/hyperlink" Target="https://www.jrvdev.com/ROAR/VER1/ShowScenario.asp?ScenarioID=6215" TargetMode="External"/><Relationship Id="rId6141" Type="http://schemas.openxmlformats.org/officeDocument/2006/relationships/hyperlink" Target="https://www.jrvdev.com/ROAR/VER1/ShowScenario.asp?ScenarioID=1832" TargetMode="External"/><Relationship Id="rId449" Type="http://schemas.openxmlformats.org/officeDocument/2006/relationships/hyperlink" Target="https://www.jrvdev.com/ROAR/VER1/ShowScenario.asp?ScenarioID=235" TargetMode="External"/><Relationship Id="rId656" Type="http://schemas.openxmlformats.org/officeDocument/2006/relationships/hyperlink" Target="https://www.jrvdev.com/ROAR/VER1/ShowScenario.asp?ScenarioID=5506" TargetMode="External"/><Relationship Id="rId863" Type="http://schemas.openxmlformats.org/officeDocument/2006/relationships/hyperlink" Target="https://www.jrvdev.com/ROAR/VER1/ShowScenario.asp?ScenarioID=1730" TargetMode="External"/><Relationship Id="rId1079" Type="http://schemas.openxmlformats.org/officeDocument/2006/relationships/hyperlink" Target="https://www.jrvdev.com/ROAR/VER1/ShowScenario.asp?ScenarioID=4189" TargetMode="External"/><Relationship Id="rId1286" Type="http://schemas.openxmlformats.org/officeDocument/2006/relationships/hyperlink" Target="https://www.jrvdev.com/ROAR/VER1/ShowScenario.asp?ScenarioID=6552" TargetMode="External"/><Relationship Id="rId1493" Type="http://schemas.openxmlformats.org/officeDocument/2006/relationships/hyperlink" Target="https://www.jrvdev.com/ROAR/VER1/ShowScenario.asp?ScenarioID=433" TargetMode="External"/><Relationship Id="rId2337" Type="http://schemas.openxmlformats.org/officeDocument/2006/relationships/hyperlink" Target="https://www.jrvdev.com/ROAR/VER1/ShowScenario.asp?ScenarioID=6361" TargetMode="External"/><Relationship Id="rId2544" Type="http://schemas.openxmlformats.org/officeDocument/2006/relationships/hyperlink" Target="https://www.jrvdev.com/ROAR/VER1/ShowScenario.asp?ScenarioID=1409" TargetMode="External"/><Relationship Id="rId2891" Type="http://schemas.openxmlformats.org/officeDocument/2006/relationships/hyperlink" Target="https://www.jrvdev.com/ROAR/VER1/ShowScenario.asp?ScenarioID=6281" TargetMode="External"/><Relationship Id="rId3942" Type="http://schemas.openxmlformats.org/officeDocument/2006/relationships/hyperlink" Target="https://www.jrvdev.com/ROAR/VER1/ShowScenario.asp?ScenarioID=4101" TargetMode="External"/><Relationship Id="rId6001" Type="http://schemas.openxmlformats.org/officeDocument/2006/relationships/hyperlink" Target="https://www.jrvdev.com/ROAR/VER1/ShowScenario.asp?ScenarioID=1686" TargetMode="External"/><Relationship Id="rId309" Type="http://schemas.openxmlformats.org/officeDocument/2006/relationships/hyperlink" Target="https://www.jrvdev.com/ROAR/VER1/ShowScenario.asp?ScenarioID=104" TargetMode="External"/><Relationship Id="rId516" Type="http://schemas.openxmlformats.org/officeDocument/2006/relationships/hyperlink" Target="https://www.jrvdev.com/ROAR/VER1/ShowScenario.asp?ScenarioID=302" TargetMode="External"/><Relationship Id="rId1146" Type="http://schemas.openxmlformats.org/officeDocument/2006/relationships/hyperlink" Target="https://www.jrvdev.com/ROAR/VER1/ShowScenario.asp?ScenarioID=2966" TargetMode="External"/><Relationship Id="rId2751" Type="http://schemas.openxmlformats.org/officeDocument/2006/relationships/hyperlink" Target="https://www.jrvdev.com/ROAR/VER1/ShowScenario.asp?ScenarioID=4414" TargetMode="External"/><Relationship Id="rId3802" Type="http://schemas.openxmlformats.org/officeDocument/2006/relationships/hyperlink" Target="https://www.jrvdev.com/ROAR/VER1/ShowScenario.asp?ScenarioID=3510" TargetMode="External"/><Relationship Id="rId723" Type="http://schemas.openxmlformats.org/officeDocument/2006/relationships/hyperlink" Target="https://www.jrvdev.com/ROAR/VER1/ShowScenario.asp?ScenarioID=2458" TargetMode="External"/><Relationship Id="rId930" Type="http://schemas.openxmlformats.org/officeDocument/2006/relationships/hyperlink" Target="https://www.jrvdev.com/ROAR/VER1/ShowScenario.asp?ScenarioID=4149" TargetMode="External"/><Relationship Id="rId1006" Type="http://schemas.openxmlformats.org/officeDocument/2006/relationships/hyperlink" Target="https://www.jrvdev.com/ROAR/VER1/ShowScenario.asp?ScenarioID=4539" TargetMode="External"/><Relationship Id="rId1353" Type="http://schemas.openxmlformats.org/officeDocument/2006/relationships/hyperlink" Target="https://www.jrvdev.com/ROAR/VER1/ShowScenario.asp?ScenarioID=4125" TargetMode="External"/><Relationship Id="rId1560" Type="http://schemas.openxmlformats.org/officeDocument/2006/relationships/hyperlink" Target="https://www.jrvdev.com/ROAR/VER1/ShowScenario.asp?ScenarioID=2630" TargetMode="External"/><Relationship Id="rId2404" Type="http://schemas.openxmlformats.org/officeDocument/2006/relationships/hyperlink" Target="https://www.jrvdev.com/ROAR/VER1/ShowScenario.asp?ScenarioID=2824" TargetMode="External"/><Relationship Id="rId2611" Type="http://schemas.openxmlformats.org/officeDocument/2006/relationships/hyperlink" Target="https://www.jrvdev.com/ROAR/VER1/ShowScenario.asp?ScenarioID=3829" TargetMode="External"/><Relationship Id="rId5767" Type="http://schemas.openxmlformats.org/officeDocument/2006/relationships/hyperlink" Target="https://www.jrvdev.com/ROAR/VER1/ShowScenario.asp?ScenarioID=3223" TargetMode="External"/><Relationship Id="rId5974" Type="http://schemas.openxmlformats.org/officeDocument/2006/relationships/hyperlink" Target="https://www.jrvdev.com/ROAR/VER1/ShowScenario.asp?ScenarioID=3456" TargetMode="External"/><Relationship Id="rId1213" Type="http://schemas.openxmlformats.org/officeDocument/2006/relationships/hyperlink" Target="https://www.jrvdev.com/ROAR/VER1/ShowScenario.asp?ScenarioID=4742" TargetMode="External"/><Relationship Id="rId1420" Type="http://schemas.openxmlformats.org/officeDocument/2006/relationships/hyperlink" Target="https://www.jrvdev.com/ROAR/VER1/ShowScenario.asp?ScenarioID=374" TargetMode="External"/><Relationship Id="rId4369" Type="http://schemas.openxmlformats.org/officeDocument/2006/relationships/hyperlink" Target="https://www.jrvdev.com/ROAR/VER1/ShowScenario.asp?ScenarioID=5043" TargetMode="External"/><Relationship Id="rId4576" Type="http://schemas.openxmlformats.org/officeDocument/2006/relationships/hyperlink" Target="https://www.jrvdev.com/ROAR/VER1/ShowScenario.asp?ScenarioID=6449" TargetMode="External"/><Relationship Id="rId4783" Type="http://schemas.openxmlformats.org/officeDocument/2006/relationships/hyperlink" Target="https://www.jrvdev.com/ROAR/VER1/ShowScenario.asp?ScenarioID=1275" TargetMode="External"/><Relationship Id="rId4990" Type="http://schemas.openxmlformats.org/officeDocument/2006/relationships/hyperlink" Target="https://www.jrvdev.com/ROAR/VER1/ShowScenario.asp?ScenarioID=3679" TargetMode="External"/><Relationship Id="rId5627" Type="http://schemas.openxmlformats.org/officeDocument/2006/relationships/hyperlink" Target="https://www.jrvdev.com/ROAR/VER1/ShowScenario.asp?ScenarioID=4427" TargetMode="External"/><Relationship Id="rId5834" Type="http://schemas.openxmlformats.org/officeDocument/2006/relationships/hyperlink" Target="https://www.jrvdev.com/ROAR/VER1/ShowScenario.asp?ScenarioID=874" TargetMode="External"/><Relationship Id="rId3178" Type="http://schemas.openxmlformats.org/officeDocument/2006/relationships/hyperlink" Target="https://www.jrvdev.com/ROAR/VER1/ShowScenario.asp?ScenarioID=4256" TargetMode="External"/><Relationship Id="rId3385" Type="http://schemas.openxmlformats.org/officeDocument/2006/relationships/hyperlink" Target="https://www.jrvdev.com/ROAR/VER1/ShowScenario.asp?ScenarioID=1465" TargetMode="External"/><Relationship Id="rId3592" Type="http://schemas.openxmlformats.org/officeDocument/2006/relationships/hyperlink" Target="https://www.jrvdev.com/ROAR/VER1/ShowScenario.asp?ScenarioID=6577" TargetMode="External"/><Relationship Id="rId4229" Type="http://schemas.openxmlformats.org/officeDocument/2006/relationships/hyperlink" Target="https://www.jrvdev.com/ROAR/VER1/ShowScenario.asp?ScenarioID=4864" TargetMode="External"/><Relationship Id="rId4436" Type="http://schemas.openxmlformats.org/officeDocument/2006/relationships/hyperlink" Target="https://www.jrvdev.com/ROAR/VER1/ShowScenario.asp?ScenarioID=677" TargetMode="External"/><Relationship Id="rId4643" Type="http://schemas.openxmlformats.org/officeDocument/2006/relationships/hyperlink" Target="https://www.jrvdev.com/ROAR/VER1/ShowScenario.asp?ScenarioID=1818" TargetMode="External"/><Relationship Id="rId4850" Type="http://schemas.openxmlformats.org/officeDocument/2006/relationships/hyperlink" Target="https://www.jrvdev.com/ROAR/VER1/ShowScenario.asp?ScenarioID=5164" TargetMode="External"/><Relationship Id="rId5901" Type="http://schemas.openxmlformats.org/officeDocument/2006/relationships/hyperlink" Target="https://www.jrvdev.com/ROAR/VER1/ShowScenario.asp?ScenarioID=924" TargetMode="External"/><Relationship Id="rId2194" Type="http://schemas.openxmlformats.org/officeDocument/2006/relationships/hyperlink" Target="https://www.jrvdev.com/ROAR/VER1/ShowScenario.asp?ScenarioID=2340" TargetMode="External"/><Relationship Id="rId3038" Type="http://schemas.openxmlformats.org/officeDocument/2006/relationships/hyperlink" Target="https://www.jrvdev.com/ROAR/VER1/ShowScenario.asp?ScenarioID=2905" TargetMode="External"/><Relationship Id="rId3245" Type="http://schemas.openxmlformats.org/officeDocument/2006/relationships/hyperlink" Target="https://www.jrvdev.com/ROAR/VER1/ShowScenario.asp?ScenarioID=3017" TargetMode="External"/><Relationship Id="rId3452" Type="http://schemas.openxmlformats.org/officeDocument/2006/relationships/hyperlink" Target="https://www.jrvdev.com/ROAR/VER1/ShowScenario.asp?ScenarioID=6143" TargetMode="External"/><Relationship Id="rId4503" Type="http://schemas.openxmlformats.org/officeDocument/2006/relationships/hyperlink" Target="https://www.jrvdev.com/ROAR/VER1/ShowScenario.asp?ScenarioID=752" TargetMode="External"/><Relationship Id="rId4710" Type="http://schemas.openxmlformats.org/officeDocument/2006/relationships/hyperlink" Target="https://www.jrvdev.com/ROAR/VER1/ShowScenario.asp?ScenarioID=2155" TargetMode="External"/><Relationship Id="rId166" Type="http://schemas.openxmlformats.org/officeDocument/2006/relationships/hyperlink" Target="https://www.jrvdev.com/ROAR/VER1/ShowScenario.asp?ScenarioID=78" TargetMode="External"/><Relationship Id="rId373" Type="http://schemas.openxmlformats.org/officeDocument/2006/relationships/hyperlink" Target="https://www.jrvdev.com/ROAR/VER1/ShowScenario.asp?ScenarioID=1371" TargetMode="External"/><Relationship Id="rId580" Type="http://schemas.openxmlformats.org/officeDocument/2006/relationships/hyperlink" Target="https://www.jrvdev.com/ROAR/VER1/ShowScenario.asp?ScenarioID=172" TargetMode="External"/><Relationship Id="rId2054" Type="http://schemas.openxmlformats.org/officeDocument/2006/relationships/hyperlink" Target="https://www.jrvdev.com/ROAR/VER1/ShowScenario.asp?ScenarioID=510" TargetMode="External"/><Relationship Id="rId2261" Type="http://schemas.openxmlformats.org/officeDocument/2006/relationships/hyperlink" Target="https://www.jrvdev.com/ROAR/VER1/ShowScenario.asp?ScenarioID=550" TargetMode="External"/><Relationship Id="rId3105" Type="http://schemas.openxmlformats.org/officeDocument/2006/relationships/hyperlink" Target="https://www.jrvdev.com/ROAR/VER1/ShowScenario.asp?ScenarioID=5886" TargetMode="External"/><Relationship Id="rId3312" Type="http://schemas.openxmlformats.org/officeDocument/2006/relationships/hyperlink" Target="https://www.jrvdev.com/ROAR/VER1/ShowScenario.asp?ScenarioID=5559" TargetMode="External"/><Relationship Id="rId233" Type="http://schemas.openxmlformats.org/officeDocument/2006/relationships/hyperlink" Target="https://www.jrvdev.com/ROAR/VER1/ShowScenario.asp?ScenarioID=3845" TargetMode="External"/><Relationship Id="rId440" Type="http://schemas.openxmlformats.org/officeDocument/2006/relationships/hyperlink" Target="https://www.jrvdev.com/ROAR/VER1/ShowScenario.asp?ScenarioID=226" TargetMode="External"/><Relationship Id="rId1070" Type="http://schemas.openxmlformats.org/officeDocument/2006/relationships/hyperlink" Target="https://www.jrvdev.com/ROAR/VER1/ShowScenario.asp?ScenarioID=2899" TargetMode="External"/><Relationship Id="rId2121" Type="http://schemas.openxmlformats.org/officeDocument/2006/relationships/hyperlink" Target="https://www.jrvdev.com/ROAR/VER1/ShowScenario.asp?ScenarioID=1207" TargetMode="External"/><Relationship Id="rId5277" Type="http://schemas.openxmlformats.org/officeDocument/2006/relationships/hyperlink" Target="https://www.jrvdev.com/ROAR/VER1/ShowScenario.asp?ScenarioID=4845" TargetMode="External"/><Relationship Id="rId5484" Type="http://schemas.openxmlformats.org/officeDocument/2006/relationships/hyperlink" Target="https://www.jrvdev.com/ROAR/VER1/ShowScenario.asp?ScenarioID=4046" TargetMode="External"/><Relationship Id="rId300" Type="http://schemas.openxmlformats.org/officeDocument/2006/relationships/hyperlink" Target="https://www.jrvdev.com/ROAR/VER1/ShowScenario.asp?ScenarioID=95" TargetMode="External"/><Relationship Id="rId4086" Type="http://schemas.openxmlformats.org/officeDocument/2006/relationships/hyperlink" Target="https://www.jrvdev.com/ROAR/VER1/ShowScenario.asp?ScenarioID=2105" TargetMode="External"/><Relationship Id="rId5137" Type="http://schemas.openxmlformats.org/officeDocument/2006/relationships/hyperlink" Target="https://www.jrvdev.com/ROAR/VER1/ShowScenario.asp?ScenarioID=2871" TargetMode="External"/><Relationship Id="rId5691" Type="http://schemas.openxmlformats.org/officeDocument/2006/relationships/hyperlink" Target="https://www.jrvdev.com/ROAR/VER1/ShowScenario.asp?ScenarioID=5258" TargetMode="External"/><Relationship Id="rId1887" Type="http://schemas.openxmlformats.org/officeDocument/2006/relationships/hyperlink" Target="https://www.jrvdev.com/ROAR/VER1/ShowScenario.asp?ScenarioID=2922" TargetMode="External"/><Relationship Id="rId2938" Type="http://schemas.openxmlformats.org/officeDocument/2006/relationships/hyperlink" Target="https://www.jrvdev.com/ROAR/VER1/ShowScenario.asp?ScenarioID=6259" TargetMode="External"/><Relationship Id="rId4293" Type="http://schemas.openxmlformats.org/officeDocument/2006/relationships/hyperlink" Target="https://www.jrvdev.com/ROAR/VER1/ShowScenario.asp?ScenarioID=5245" TargetMode="External"/><Relationship Id="rId5344" Type="http://schemas.openxmlformats.org/officeDocument/2006/relationships/hyperlink" Target="https://www.jrvdev.com/ROAR/VER1/ShowScenario.asp?ScenarioID=1436" TargetMode="External"/><Relationship Id="rId5551" Type="http://schemas.openxmlformats.org/officeDocument/2006/relationships/hyperlink" Target="https://www.jrvdev.com/ROAR/VER1/ShowScenario.asp?ScenarioID=5362" TargetMode="External"/><Relationship Id="rId1747" Type="http://schemas.openxmlformats.org/officeDocument/2006/relationships/hyperlink" Target="https://www.jrvdev.com/ROAR/VER1/ShowScenario.asp?ScenarioID=2463" TargetMode="External"/><Relationship Id="rId1954" Type="http://schemas.openxmlformats.org/officeDocument/2006/relationships/hyperlink" Target="https://www.jrvdev.com/ROAR/VER1/ShowScenario.asp?ScenarioID=4798" TargetMode="External"/><Relationship Id="rId4153" Type="http://schemas.openxmlformats.org/officeDocument/2006/relationships/hyperlink" Target="https://www.jrvdev.com/ROAR/VER1/ShowScenario.asp?ScenarioID=5448" TargetMode="External"/><Relationship Id="rId4360" Type="http://schemas.openxmlformats.org/officeDocument/2006/relationships/hyperlink" Target="https://www.jrvdev.com/ROAR/VER1/ShowScenario.asp?ScenarioID=5034" TargetMode="External"/><Relationship Id="rId5204" Type="http://schemas.openxmlformats.org/officeDocument/2006/relationships/hyperlink" Target="https://www.jrvdev.com/ROAR/VER1/ShowScenario.asp?ScenarioID=1327" TargetMode="External"/><Relationship Id="rId5411" Type="http://schemas.openxmlformats.org/officeDocument/2006/relationships/hyperlink" Target="https://www.jrvdev.com/ROAR/VER1/ShowScenario.asp?ScenarioID=2393" TargetMode="External"/><Relationship Id="rId39" Type="http://schemas.openxmlformats.org/officeDocument/2006/relationships/hyperlink" Target="https://www.jrvdev.com/ROAR/VER1/ShowScenario.asp?ScenarioID=25" TargetMode="External"/><Relationship Id="rId1607" Type="http://schemas.openxmlformats.org/officeDocument/2006/relationships/hyperlink" Target="https://www.jrvdev.com/ROAR/VER1/ShowScenario.asp?ScenarioID=464" TargetMode="External"/><Relationship Id="rId1814" Type="http://schemas.openxmlformats.org/officeDocument/2006/relationships/hyperlink" Target="https://www.jrvdev.com/ROAR/VER1/ShowScenario.asp?ScenarioID=472" TargetMode="External"/><Relationship Id="rId4013" Type="http://schemas.openxmlformats.org/officeDocument/2006/relationships/hyperlink" Target="https://www.jrvdev.com/ROAR/VER1/ShowScenario.asp?ScenarioID=2147" TargetMode="External"/><Relationship Id="rId4220" Type="http://schemas.openxmlformats.org/officeDocument/2006/relationships/hyperlink" Target="https://www.jrvdev.com/ROAR/VER1/ShowScenario.asp?ScenarioID=4857" TargetMode="External"/><Relationship Id="rId3779" Type="http://schemas.openxmlformats.org/officeDocument/2006/relationships/hyperlink" Target="https://www.jrvdev.com/ROAR/VER1/ShowScenario.asp?ScenarioID=576" TargetMode="External"/><Relationship Id="rId6185" Type="http://schemas.openxmlformats.org/officeDocument/2006/relationships/hyperlink" Target="https://www.jrvdev.com/ROAR/VER1/ShowScenario.asp?ScenarioID=963" TargetMode="External"/><Relationship Id="rId2588" Type="http://schemas.openxmlformats.org/officeDocument/2006/relationships/hyperlink" Target="https://www.jrvdev.com/ROAR/VER1/ShowScenario.asp?ScenarioID=2919" TargetMode="External"/><Relationship Id="rId3986" Type="http://schemas.openxmlformats.org/officeDocument/2006/relationships/hyperlink" Target="https://www.jrvdev.com/ROAR/VER1/ShowScenario.asp?ScenarioID=1612" TargetMode="External"/><Relationship Id="rId6045" Type="http://schemas.openxmlformats.org/officeDocument/2006/relationships/hyperlink" Target="https://www.jrvdev.com/ROAR/VER1/ShowScenario.asp?ScenarioID=956" TargetMode="External"/><Relationship Id="rId6252" Type="http://schemas.openxmlformats.org/officeDocument/2006/relationships/hyperlink" Target="https://www.jrvdev.com/ROAR/VER1/ShowScenario.asp?ScenarioID=4543" TargetMode="External"/><Relationship Id="rId1397" Type="http://schemas.openxmlformats.org/officeDocument/2006/relationships/hyperlink" Target="https://www.jrvdev.com/ROAR/VER1/ShowScenario.asp?ScenarioID=5604" TargetMode="External"/><Relationship Id="rId2795" Type="http://schemas.openxmlformats.org/officeDocument/2006/relationships/hyperlink" Target="https://www.jrvdev.com/ROAR/VER1/ShowScenario.asp?ScenarioID=2001" TargetMode="External"/><Relationship Id="rId3639" Type="http://schemas.openxmlformats.org/officeDocument/2006/relationships/hyperlink" Target="https://www.jrvdev.com/ROAR/VER1/ShowScenario.asp?ScenarioID=5015" TargetMode="External"/><Relationship Id="rId3846" Type="http://schemas.openxmlformats.org/officeDocument/2006/relationships/hyperlink" Target="https://www.jrvdev.com/ROAR/VER1/ShowScenario.asp?ScenarioID=5784" TargetMode="External"/><Relationship Id="rId5061" Type="http://schemas.openxmlformats.org/officeDocument/2006/relationships/hyperlink" Target="https://www.jrvdev.com/ROAR/VER1/ShowScenario.asp?ScenarioID=5594" TargetMode="External"/><Relationship Id="rId6112" Type="http://schemas.openxmlformats.org/officeDocument/2006/relationships/hyperlink" Target="https://www.jrvdev.com/ROAR/VER1/ShowScenario.asp?ScenarioID=3144" TargetMode="External"/><Relationship Id="rId767" Type="http://schemas.openxmlformats.org/officeDocument/2006/relationships/hyperlink" Target="https://www.jrvdev.com/ROAR/VER1/ShowScenario.asp?ScenarioID=5743" TargetMode="External"/><Relationship Id="rId974" Type="http://schemas.openxmlformats.org/officeDocument/2006/relationships/hyperlink" Target="https://www.jrvdev.com/ROAR/VER1/ShowScenario.asp?ScenarioID=5232" TargetMode="External"/><Relationship Id="rId2448" Type="http://schemas.openxmlformats.org/officeDocument/2006/relationships/hyperlink" Target="https://www.jrvdev.com/ROAR/VER1/ShowScenario.asp?ScenarioID=3657" TargetMode="External"/><Relationship Id="rId2655" Type="http://schemas.openxmlformats.org/officeDocument/2006/relationships/hyperlink" Target="https://www.jrvdev.com/ROAR/VER1/ShowScenario.asp?ScenarioID=5147" TargetMode="External"/><Relationship Id="rId2862" Type="http://schemas.openxmlformats.org/officeDocument/2006/relationships/hyperlink" Target="https://www.jrvdev.com/ROAR/VER1/ShowScenario.asp?ScenarioID=4368" TargetMode="External"/><Relationship Id="rId3706" Type="http://schemas.openxmlformats.org/officeDocument/2006/relationships/hyperlink" Target="https://www.jrvdev.com/ROAR/VER1/ShowScenario.asp?ScenarioID=2836" TargetMode="External"/><Relationship Id="rId3913" Type="http://schemas.openxmlformats.org/officeDocument/2006/relationships/hyperlink" Target="https://www.jrvdev.com/ROAR/VER1/ShowScenario.asp?ScenarioID=3191" TargetMode="External"/><Relationship Id="rId627" Type="http://schemas.openxmlformats.org/officeDocument/2006/relationships/hyperlink" Target="https://www.jrvdev.com/ROAR/VER1/ShowScenario.asp?ScenarioID=184" TargetMode="External"/><Relationship Id="rId834" Type="http://schemas.openxmlformats.org/officeDocument/2006/relationships/hyperlink" Target="https://www.jrvdev.com/ROAR/VER1/ShowScenario.asp?ScenarioID=1701" TargetMode="External"/><Relationship Id="rId1257" Type="http://schemas.openxmlformats.org/officeDocument/2006/relationships/hyperlink" Target="https://www.jrvdev.com/ROAR/VER1/ShowScenario.asp?ScenarioID=5554" TargetMode="External"/><Relationship Id="rId1464" Type="http://schemas.openxmlformats.org/officeDocument/2006/relationships/hyperlink" Target="https://www.jrvdev.com/ROAR/VER1/ShowScenario.asp?ScenarioID=413" TargetMode="External"/><Relationship Id="rId1671" Type="http://schemas.openxmlformats.org/officeDocument/2006/relationships/hyperlink" Target="https://www.jrvdev.com/ROAR/VER1/ShowScenario.asp?ScenarioID=3816" TargetMode="External"/><Relationship Id="rId2308" Type="http://schemas.openxmlformats.org/officeDocument/2006/relationships/hyperlink" Target="https://www.jrvdev.com/ROAR/VER1/ShowScenario.asp?ScenarioID=5803" TargetMode="External"/><Relationship Id="rId2515" Type="http://schemas.openxmlformats.org/officeDocument/2006/relationships/hyperlink" Target="https://www.jrvdev.com/ROAR/VER1/ShowScenario.asp?ScenarioID=4961" TargetMode="External"/><Relationship Id="rId2722" Type="http://schemas.openxmlformats.org/officeDocument/2006/relationships/hyperlink" Target="https://www.jrvdev.com/ROAR/VER1/ShowScenario.asp?ScenarioID=3203" TargetMode="External"/><Relationship Id="rId5878" Type="http://schemas.openxmlformats.org/officeDocument/2006/relationships/hyperlink" Target="https://www.jrvdev.com/ROAR/VER1/ShowScenario.asp?ScenarioID=918" TargetMode="External"/><Relationship Id="rId901" Type="http://schemas.openxmlformats.org/officeDocument/2006/relationships/hyperlink" Target="https://www.jrvdev.com/ROAR/VER1/ShowScenario.asp?ScenarioID=2738" TargetMode="External"/><Relationship Id="rId1117" Type="http://schemas.openxmlformats.org/officeDocument/2006/relationships/hyperlink" Target="https://www.jrvdev.com/ROAR/VER1/ShowScenario.asp?ScenarioID=2662" TargetMode="External"/><Relationship Id="rId1324" Type="http://schemas.openxmlformats.org/officeDocument/2006/relationships/hyperlink" Target="https://www.jrvdev.com/ROAR/VER1/ShowScenario.asp?ScenarioID=3962" TargetMode="External"/><Relationship Id="rId1531" Type="http://schemas.openxmlformats.org/officeDocument/2006/relationships/hyperlink" Target="https://www.jrvdev.com/ROAR/VER1/ShowScenario.asp?ScenarioID=460" TargetMode="External"/><Relationship Id="rId4687" Type="http://schemas.openxmlformats.org/officeDocument/2006/relationships/hyperlink" Target="https://www.jrvdev.com/ROAR/VER1/ShowScenario.asp?ScenarioID=1489" TargetMode="External"/><Relationship Id="rId4894" Type="http://schemas.openxmlformats.org/officeDocument/2006/relationships/hyperlink" Target="https://www.jrvdev.com/ROAR/VER1/ShowScenario.asp?ScenarioID=3903" TargetMode="External"/><Relationship Id="rId5738" Type="http://schemas.openxmlformats.org/officeDocument/2006/relationships/hyperlink" Target="https://www.jrvdev.com/ROAR/VER1/ShowScenario.asp?ScenarioID=6016" TargetMode="External"/><Relationship Id="rId5945" Type="http://schemas.openxmlformats.org/officeDocument/2006/relationships/hyperlink" Target="https://www.jrvdev.com/ROAR/VER1/ShowScenario.asp?ScenarioID=921" TargetMode="External"/><Relationship Id="rId30" Type="http://schemas.openxmlformats.org/officeDocument/2006/relationships/hyperlink" Target="https://www.jrvdev.com/ROAR/VER1/ShowScenario.asp?ScenarioID=16" TargetMode="External"/><Relationship Id="rId3289" Type="http://schemas.openxmlformats.org/officeDocument/2006/relationships/hyperlink" Target="https://www.jrvdev.com/ROAR/VER1/ShowScenario.asp?ScenarioID=4003" TargetMode="External"/><Relationship Id="rId3496" Type="http://schemas.openxmlformats.org/officeDocument/2006/relationships/hyperlink" Target="https://www.jrvdev.com/ROAR/VER1/ShowScenario.asp?ScenarioID=2308" TargetMode="External"/><Relationship Id="rId4547" Type="http://schemas.openxmlformats.org/officeDocument/2006/relationships/hyperlink" Target="https://www.jrvdev.com/ROAR/VER1/ShowScenario.asp?ScenarioID=2046" TargetMode="External"/><Relationship Id="rId4754" Type="http://schemas.openxmlformats.org/officeDocument/2006/relationships/hyperlink" Target="https://www.jrvdev.com/ROAR/VER1/ShowScenario.asp?ScenarioID=4090" TargetMode="External"/><Relationship Id="rId2098" Type="http://schemas.openxmlformats.org/officeDocument/2006/relationships/hyperlink" Target="https://www.jrvdev.com/ROAR/VER1/ShowScenario.asp?ScenarioID=1055" TargetMode="External"/><Relationship Id="rId3149" Type="http://schemas.openxmlformats.org/officeDocument/2006/relationships/hyperlink" Target="https://www.jrvdev.com/ROAR/VER1/ShowScenario.asp?ScenarioID=2993" TargetMode="External"/><Relationship Id="rId3356" Type="http://schemas.openxmlformats.org/officeDocument/2006/relationships/hyperlink" Target="https://www.jrvdev.com/ROAR/VER1/ShowScenario.asp?ScenarioID=3246" TargetMode="External"/><Relationship Id="rId3563" Type="http://schemas.openxmlformats.org/officeDocument/2006/relationships/hyperlink" Target="https://www.jrvdev.com/ROAR/VER1/ShowScenario.asp?ScenarioID=6108" TargetMode="External"/><Relationship Id="rId4407" Type="http://schemas.openxmlformats.org/officeDocument/2006/relationships/hyperlink" Target="https://www.jrvdev.com/ROAR/VER1/ShowScenario.asp?ScenarioID=647" TargetMode="External"/><Relationship Id="rId4961" Type="http://schemas.openxmlformats.org/officeDocument/2006/relationships/hyperlink" Target="https://www.jrvdev.com/ROAR/VER1/ShowScenario.asp?ScenarioID=2816" TargetMode="External"/><Relationship Id="rId5805" Type="http://schemas.openxmlformats.org/officeDocument/2006/relationships/hyperlink" Target="https://www.jrvdev.com/ROAR/VER1/ShowScenario.asp?ScenarioID=845" TargetMode="External"/><Relationship Id="rId277" Type="http://schemas.openxmlformats.org/officeDocument/2006/relationships/hyperlink" Target="https://www.jrvdev.com/ROAR/VER1/ShowScenario.asp?ScenarioID=5837" TargetMode="External"/><Relationship Id="rId484" Type="http://schemas.openxmlformats.org/officeDocument/2006/relationships/hyperlink" Target="https://www.jrvdev.com/ROAR/VER1/ShowScenario.asp?ScenarioID=270" TargetMode="External"/><Relationship Id="rId2165" Type="http://schemas.openxmlformats.org/officeDocument/2006/relationships/hyperlink" Target="https://www.jrvdev.com/ROAR/VER1/ShowScenario.asp?ScenarioID=1742" TargetMode="External"/><Relationship Id="rId3009" Type="http://schemas.openxmlformats.org/officeDocument/2006/relationships/hyperlink" Target="https://www.jrvdev.com/ROAR/VER1/ShowScenario.asp?ScenarioID=2135" TargetMode="External"/><Relationship Id="rId3216" Type="http://schemas.openxmlformats.org/officeDocument/2006/relationships/hyperlink" Target="https://www.jrvdev.com/ROAR/VER1/ShowScenario.asp?ScenarioID=5530" TargetMode="External"/><Relationship Id="rId3770" Type="http://schemas.openxmlformats.org/officeDocument/2006/relationships/hyperlink" Target="https://www.jrvdev.com/ROAR/VER1/ShowScenario.asp?ScenarioID=567" TargetMode="External"/><Relationship Id="rId4614" Type="http://schemas.openxmlformats.org/officeDocument/2006/relationships/hyperlink" Target="https://www.jrvdev.com/ROAR/VER1/ShowScenario.asp?ScenarioID=3541" TargetMode="External"/><Relationship Id="rId4821" Type="http://schemas.openxmlformats.org/officeDocument/2006/relationships/hyperlink" Target="https://www.jrvdev.com/ROAR/VER1/ShowScenario.asp?ScenarioID=777" TargetMode="External"/><Relationship Id="rId137" Type="http://schemas.openxmlformats.org/officeDocument/2006/relationships/hyperlink" Target="https://www.jrvdev.com/ROAR/VER1/ShowScenario.asp?ScenarioID=4716" TargetMode="External"/><Relationship Id="rId344" Type="http://schemas.openxmlformats.org/officeDocument/2006/relationships/hyperlink" Target="https://www.jrvdev.com/ROAR/VER1/ShowScenario.asp?ScenarioID=6113" TargetMode="External"/><Relationship Id="rId691" Type="http://schemas.openxmlformats.org/officeDocument/2006/relationships/hyperlink" Target="https://www.jrvdev.com/ROAR/VER1/ShowScenario.asp?ScenarioID=1184" TargetMode="External"/><Relationship Id="rId2025" Type="http://schemas.openxmlformats.org/officeDocument/2006/relationships/hyperlink" Target="https://www.jrvdev.com/ROAR/VER1/ShowScenario.asp?ScenarioID=1588" TargetMode="External"/><Relationship Id="rId2372" Type="http://schemas.openxmlformats.org/officeDocument/2006/relationships/hyperlink" Target="https://www.jrvdev.com/ROAR/VER1/ShowScenario.asp?ScenarioID=1917" TargetMode="External"/><Relationship Id="rId3423" Type="http://schemas.openxmlformats.org/officeDocument/2006/relationships/hyperlink" Target="https://www.jrvdev.com/ROAR/VER1/ShowScenario.asp?ScenarioID=5692" TargetMode="External"/><Relationship Id="rId3630" Type="http://schemas.openxmlformats.org/officeDocument/2006/relationships/hyperlink" Target="https://www.jrvdev.com/ROAR/VER1/ShowScenario.asp?ScenarioID=5004" TargetMode="External"/><Relationship Id="rId551" Type="http://schemas.openxmlformats.org/officeDocument/2006/relationships/hyperlink" Target="https://www.jrvdev.com/ROAR/VER1/ShowScenario.asp?ScenarioID=148" TargetMode="External"/><Relationship Id="rId1181" Type="http://schemas.openxmlformats.org/officeDocument/2006/relationships/hyperlink" Target="https://www.jrvdev.com/ROAR/VER1/ShowScenario.asp?ScenarioID=3863" TargetMode="External"/><Relationship Id="rId2232" Type="http://schemas.openxmlformats.org/officeDocument/2006/relationships/hyperlink" Target="https://www.jrvdev.com/ROAR/VER1/ShowScenario.asp?ScenarioID=1556" TargetMode="External"/><Relationship Id="rId5388" Type="http://schemas.openxmlformats.org/officeDocument/2006/relationships/hyperlink" Target="https://www.jrvdev.com/ROAR/VER1/ShowScenario.asp?ScenarioID=2027" TargetMode="External"/><Relationship Id="rId5595" Type="http://schemas.openxmlformats.org/officeDocument/2006/relationships/hyperlink" Target="https://www.jrvdev.com/ROAR/VER1/ShowScenario.asp?ScenarioID=5266" TargetMode="External"/><Relationship Id="rId204" Type="http://schemas.openxmlformats.org/officeDocument/2006/relationships/hyperlink" Target="https://www.jrvdev.com/ROAR/VER1/ShowScenario.asp?ScenarioID=6421" TargetMode="External"/><Relationship Id="rId411" Type="http://schemas.openxmlformats.org/officeDocument/2006/relationships/hyperlink" Target="https://www.jrvdev.com/ROAR/VER1/ShowScenario.asp?ScenarioID=197" TargetMode="External"/><Relationship Id="rId1041" Type="http://schemas.openxmlformats.org/officeDocument/2006/relationships/hyperlink" Target="https://www.jrvdev.com/ROAR/VER1/ShowScenario.asp?ScenarioID=4341" TargetMode="External"/><Relationship Id="rId1998" Type="http://schemas.openxmlformats.org/officeDocument/2006/relationships/hyperlink" Target="https://www.jrvdev.com/ROAR/VER1/ShowScenario.asp?ScenarioID=1993" TargetMode="External"/><Relationship Id="rId4197" Type="http://schemas.openxmlformats.org/officeDocument/2006/relationships/hyperlink" Target="https://www.jrvdev.com/ROAR/VER1/ShowScenario.asp?ScenarioID=3211" TargetMode="External"/><Relationship Id="rId5248" Type="http://schemas.openxmlformats.org/officeDocument/2006/relationships/hyperlink" Target="https://www.jrvdev.com/ROAR/VER1/ShowScenario.asp?ScenarioID=817" TargetMode="External"/><Relationship Id="rId5455" Type="http://schemas.openxmlformats.org/officeDocument/2006/relationships/hyperlink" Target="https://www.jrvdev.com/ROAR/VER1/ShowScenario.asp?ScenarioID=3360" TargetMode="External"/><Relationship Id="rId5662" Type="http://schemas.openxmlformats.org/officeDocument/2006/relationships/hyperlink" Target="https://www.jrvdev.com/ROAR/VER1/ShowScenario.asp?ScenarioID=3333" TargetMode="External"/><Relationship Id="rId1858" Type="http://schemas.openxmlformats.org/officeDocument/2006/relationships/hyperlink" Target="https://www.jrvdev.com/ROAR/VER1/ShowScenario.asp?ScenarioID=2556" TargetMode="External"/><Relationship Id="rId4057" Type="http://schemas.openxmlformats.org/officeDocument/2006/relationships/hyperlink" Target="https://www.jrvdev.com/ROAR/VER1/ShowScenario.asp?ScenarioID=3585" TargetMode="External"/><Relationship Id="rId4264" Type="http://schemas.openxmlformats.org/officeDocument/2006/relationships/hyperlink" Target="https://www.jrvdev.com/ROAR/VER1/ShowScenario.asp?ScenarioID=1849" TargetMode="External"/><Relationship Id="rId4471" Type="http://schemas.openxmlformats.org/officeDocument/2006/relationships/hyperlink" Target="https://www.jrvdev.com/ROAR/VER1/ShowScenario.asp?ScenarioID=715" TargetMode="External"/><Relationship Id="rId5108" Type="http://schemas.openxmlformats.org/officeDocument/2006/relationships/hyperlink" Target="https://www.jrvdev.com/ROAR/VER1/ShowScenario.asp?ScenarioID=2400" TargetMode="External"/><Relationship Id="rId5315" Type="http://schemas.openxmlformats.org/officeDocument/2006/relationships/hyperlink" Target="https://www.jrvdev.com/ROAR/VER1/ShowScenario.asp?ScenarioID=1113" TargetMode="External"/><Relationship Id="rId5522" Type="http://schemas.openxmlformats.org/officeDocument/2006/relationships/hyperlink" Target="https://www.jrvdev.com/ROAR/VER1/ShowScenario.asp?ScenarioID=4676" TargetMode="External"/><Relationship Id="rId2909" Type="http://schemas.openxmlformats.org/officeDocument/2006/relationships/hyperlink" Target="https://www.jrvdev.com/ROAR/VER1/ShowScenario.asp?ScenarioID=2220" TargetMode="External"/><Relationship Id="rId3073" Type="http://schemas.openxmlformats.org/officeDocument/2006/relationships/hyperlink" Target="https://www.jrvdev.com/ROAR/VER1/ShowScenario.asp?ScenarioID=4581" TargetMode="External"/><Relationship Id="rId3280" Type="http://schemas.openxmlformats.org/officeDocument/2006/relationships/hyperlink" Target="https://www.jrvdev.com/ROAR/VER1/ShowScenario.asp?ScenarioID=3995" TargetMode="External"/><Relationship Id="rId4124" Type="http://schemas.openxmlformats.org/officeDocument/2006/relationships/hyperlink" Target="https://www.jrvdev.com/ROAR/VER1/ShowScenario.asp?ScenarioID=4196" TargetMode="External"/><Relationship Id="rId4331" Type="http://schemas.openxmlformats.org/officeDocument/2006/relationships/hyperlink" Target="https://www.jrvdev.com/ROAR/VER1/ShowScenario.asp?ScenarioID=6166" TargetMode="External"/><Relationship Id="rId1718" Type="http://schemas.openxmlformats.org/officeDocument/2006/relationships/hyperlink" Target="https://www.jrvdev.com/ROAR/VER1/ShowScenario.asp?ScenarioID=3538" TargetMode="External"/><Relationship Id="rId1925" Type="http://schemas.openxmlformats.org/officeDocument/2006/relationships/hyperlink" Target="https://www.jrvdev.com/ROAR/VER1/ShowScenario.asp?ScenarioID=2013" TargetMode="External"/><Relationship Id="rId3140" Type="http://schemas.openxmlformats.org/officeDocument/2006/relationships/hyperlink" Target="https://www.jrvdev.com/ROAR/VER1/ShowScenario.asp?ScenarioID=2765" TargetMode="External"/><Relationship Id="rId6089" Type="http://schemas.openxmlformats.org/officeDocument/2006/relationships/hyperlink" Target="https://www.jrvdev.com/ROAR/VER1/ShowScenario.asp?ScenarioID=6219" TargetMode="External"/><Relationship Id="rId6296" Type="http://schemas.openxmlformats.org/officeDocument/2006/relationships/hyperlink" Target="https://www.jrvdev.com/ROAR/VER1/ShowScenario.asp?ScenarioID=2832" TargetMode="External"/><Relationship Id="rId6156" Type="http://schemas.openxmlformats.org/officeDocument/2006/relationships/hyperlink" Target="https://www.jrvdev.com/ROAR/VER1/ShowScenario.asp?ScenarioID=6000" TargetMode="External"/><Relationship Id="rId2699" Type="http://schemas.openxmlformats.org/officeDocument/2006/relationships/hyperlink" Target="https://www.jrvdev.com/ROAR/VER1/ShowScenario.asp?ScenarioID=4431" TargetMode="External"/><Relationship Id="rId3000" Type="http://schemas.openxmlformats.org/officeDocument/2006/relationships/hyperlink" Target="https://www.jrvdev.com/ROAR/VER1/ShowScenario.asp?ScenarioID=1887" TargetMode="External"/><Relationship Id="rId3957" Type="http://schemas.openxmlformats.org/officeDocument/2006/relationships/hyperlink" Target="https://www.jrvdev.com/ROAR/VER1/ShowScenario.asp?ScenarioID=595" TargetMode="External"/><Relationship Id="rId878" Type="http://schemas.openxmlformats.org/officeDocument/2006/relationships/hyperlink" Target="https://www.jrvdev.com/ROAR/VER1/ShowScenario.asp?ScenarioID=2259" TargetMode="External"/><Relationship Id="rId2559" Type="http://schemas.openxmlformats.org/officeDocument/2006/relationships/hyperlink" Target="https://www.jrvdev.com/ROAR/VER1/ShowScenario.asp?ScenarioID=1890" TargetMode="External"/><Relationship Id="rId2766" Type="http://schemas.openxmlformats.org/officeDocument/2006/relationships/hyperlink" Target="https://www.jrvdev.com/ROAR/VER1/ShowScenario.asp?ScenarioID=3318" TargetMode="External"/><Relationship Id="rId2973" Type="http://schemas.openxmlformats.org/officeDocument/2006/relationships/hyperlink" Target="https://www.jrvdev.com/ROAR/VER1/ShowScenario.asp?ScenarioID=2940" TargetMode="External"/><Relationship Id="rId3817" Type="http://schemas.openxmlformats.org/officeDocument/2006/relationships/hyperlink" Target="https://www.jrvdev.com/ROAR/VER1/ShowScenario.asp?ScenarioID=4899" TargetMode="External"/><Relationship Id="rId5172" Type="http://schemas.openxmlformats.org/officeDocument/2006/relationships/hyperlink" Target="https://www.jrvdev.com/ROAR/VER1/ShowScenario.asp?ScenarioID=4568" TargetMode="External"/><Relationship Id="rId6016" Type="http://schemas.openxmlformats.org/officeDocument/2006/relationships/hyperlink" Target="https://www.jrvdev.com/ROAR/VER1/ShowScenario.asp?ScenarioID=3438" TargetMode="External"/><Relationship Id="rId6223" Type="http://schemas.openxmlformats.org/officeDocument/2006/relationships/hyperlink" Target="https://www.jrvdev.com/ROAR/VER1/ShowScenario.asp?ScenarioID=4385" TargetMode="External"/><Relationship Id="rId738" Type="http://schemas.openxmlformats.org/officeDocument/2006/relationships/hyperlink" Target="https://www.jrvdev.com/ROAR/VER1/ShowScenario.asp?ScenarioID=3175" TargetMode="External"/><Relationship Id="rId945" Type="http://schemas.openxmlformats.org/officeDocument/2006/relationships/hyperlink" Target="https://www.jrvdev.com/ROAR/VER1/ShowScenario.asp?ScenarioID=4522" TargetMode="External"/><Relationship Id="rId1368" Type="http://schemas.openxmlformats.org/officeDocument/2006/relationships/hyperlink" Target="https://www.jrvdev.com/ROAR/VER1/ShowScenario.asp?ScenarioID=4140" TargetMode="External"/><Relationship Id="rId1575" Type="http://schemas.openxmlformats.org/officeDocument/2006/relationships/hyperlink" Target="https://www.jrvdev.com/ROAR/VER1/ShowScenario.asp?ScenarioID=6336" TargetMode="External"/><Relationship Id="rId1782" Type="http://schemas.openxmlformats.org/officeDocument/2006/relationships/hyperlink" Target="https://www.jrvdev.com/ROAR/VER1/ShowScenario.asp?ScenarioID=3739" TargetMode="External"/><Relationship Id="rId2419" Type="http://schemas.openxmlformats.org/officeDocument/2006/relationships/hyperlink" Target="https://www.jrvdev.com/ROAR/VER1/ShowScenario.asp?ScenarioID=3062" TargetMode="External"/><Relationship Id="rId2626" Type="http://schemas.openxmlformats.org/officeDocument/2006/relationships/hyperlink" Target="https://www.jrvdev.com/ROAR/VER1/ShowScenario.asp?ScenarioID=4400" TargetMode="External"/><Relationship Id="rId2833" Type="http://schemas.openxmlformats.org/officeDocument/2006/relationships/hyperlink" Target="https://www.jrvdev.com/ROAR/VER1/ShowScenario.asp?ScenarioID=4060" TargetMode="External"/><Relationship Id="rId5032" Type="http://schemas.openxmlformats.org/officeDocument/2006/relationships/hyperlink" Target="https://www.jrvdev.com/ROAR/VER1/ShowScenario.asp?ScenarioID=5127" TargetMode="External"/><Relationship Id="rId5989" Type="http://schemas.openxmlformats.org/officeDocument/2006/relationships/hyperlink" Target="https://www.jrvdev.com/ROAR/VER1/ShowScenario.asp?ScenarioID=1690" TargetMode="External"/><Relationship Id="rId74" Type="http://schemas.openxmlformats.org/officeDocument/2006/relationships/hyperlink" Target="https://www.jrvdev.com/ROAR/VER1/ShowScenario.asp?ScenarioID=5323" TargetMode="External"/><Relationship Id="rId805" Type="http://schemas.openxmlformats.org/officeDocument/2006/relationships/hyperlink" Target="https://www.jrvdev.com/ROAR/VER1/ShowScenario.asp?ScenarioID=1310" TargetMode="External"/><Relationship Id="rId1228" Type="http://schemas.openxmlformats.org/officeDocument/2006/relationships/hyperlink" Target="https://www.jrvdev.com/ROAR/VER1/ShowScenario.asp?ScenarioID=5085" TargetMode="External"/><Relationship Id="rId1435" Type="http://schemas.openxmlformats.org/officeDocument/2006/relationships/hyperlink" Target="https://www.jrvdev.com/ROAR/VER1/ShowScenario.asp?ScenarioID=389" TargetMode="External"/><Relationship Id="rId4798" Type="http://schemas.openxmlformats.org/officeDocument/2006/relationships/hyperlink" Target="https://www.jrvdev.com/ROAR/VER1/ShowScenario.asp?ScenarioID=1896" TargetMode="External"/><Relationship Id="rId1642" Type="http://schemas.openxmlformats.org/officeDocument/2006/relationships/hyperlink" Target="https://www.jrvdev.com/ROAR/VER1/ShowScenario.asp?ScenarioID=1090" TargetMode="External"/><Relationship Id="rId2900" Type="http://schemas.openxmlformats.org/officeDocument/2006/relationships/hyperlink" Target="https://www.jrvdev.com/ROAR/VER1/ShowScenario.asp?ScenarioID=2358" TargetMode="External"/><Relationship Id="rId5849" Type="http://schemas.openxmlformats.org/officeDocument/2006/relationships/hyperlink" Target="https://www.jrvdev.com/ROAR/VER1/ShowScenario.asp?ScenarioID=889" TargetMode="External"/><Relationship Id="rId1502" Type="http://schemas.openxmlformats.org/officeDocument/2006/relationships/hyperlink" Target="https://www.jrvdev.com/ROAR/VER1/ShowScenario.asp?ScenarioID=435" TargetMode="External"/><Relationship Id="rId4658" Type="http://schemas.openxmlformats.org/officeDocument/2006/relationships/hyperlink" Target="https://www.jrvdev.com/ROAR/VER1/ShowScenario.asp?ScenarioID=1816" TargetMode="External"/><Relationship Id="rId4865" Type="http://schemas.openxmlformats.org/officeDocument/2006/relationships/hyperlink" Target="https://www.jrvdev.com/ROAR/VER1/ShowScenario.asp?ScenarioID=5179" TargetMode="External"/><Relationship Id="rId5709" Type="http://schemas.openxmlformats.org/officeDocument/2006/relationships/hyperlink" Target="https://www.jrvdev.com/ROAR/VER1/ShowScenario.asp?ScenarioID=5260" TargetMode="External"/><Relationship Id="rId5916" Type="http://schemas.openxmlformats.org/officeDocument/2006/relationships/hyperlink" Target="https://www.jrvdev.com/ROAR/VER1/ShowScenario.asp?ScenarioID=939" TargetMode="External"/><Relationship Id="rId6080" Type="http://schemas.openxmlformats.org/officeDocument/2006/relationships/hyperlink" Target="https://www.jrvdev.com/ROAR/VER1/ShowScenario.asp?ScenarioID=4998" TargetMode="External"/><Relationship Id="rId388" Type="http://schemas.openxmlformats.org/officeDocument/2006/relationships/hyperlink" Target="https://www.jrvdev.com/ROAR/VER1/ShowScenario.asp?ScenarioID=1385" TargetMode="External"/><Relationship Id="rId2069" Type="http://schemas.openxmlformats.org/officeDocument/2006/relationships/hyperlink" Target="https://www.jrvdev.com/ROAR/VER1/ShowScenario.asp?ScenarioID=525" TargetMode="External"/><Relationship Id="rId3467" Type="http://schemas.openxmlformats.org/officeDocument/2006/relationships/hyperlink" Target="https://www.jrvdev.com/ROAR/VER1/ShowScenario.asp?ScenarioID=6321" TargetMode="External"/><Relationship Id="rId3674" Type="http://schemas.openxmlformats.org/officeDocument/2006/relationships/hyperlink" Target="https://www.jrvdev.com/ROAR/VER1/ShowScenario.asp?ScenarioID=5140" TargetMode="External"/><Relationship Id="rId3881" Type="http://schemas.openxmlformats.org/officeDocument/2006/relationships/hyperlink" Target="https://www.jrvdev.com/ROAR/VER1/ShowScenario.asp?ScenarioID=1903" TargetMode="External"/><Relationship Id="rId4518" Type="http://schemas.openxmlformats.org/officeDocument/2006/relationships/hyperlink" Target="https://www.jrvdev.com/ROAR/VER1/ShowScenario.asp?ScenarioID=1669" TargetMode="External"/><Relationship Id="rId4725" Type="http://schemas.openxmlformats.org/officeDocument/2006/relationships/hyperlink" Target="https://www.jrvdev.com/ROAR/VER1/ShowScenario.asp?ScenarioID=2170" TargetMode="External"/><Relationship Id="rId4932" Type="http://schemas.openxmlformats.org/officeDocument/2006/relationships/hyperlink" Target="https://www.jrvdev.com/ROAR/VER1/ShowScenario.asp?ScenarioID=5852" TargetMode="External"/><Relationship Id="rId595" Type="http://schemas.openxmlformats.org/officeDocument/2006/relationships/hyperlink" Target="https://www.jrvdev.com/ROAR/VER1/ShowScenario.asp?ScenarioID=179" TargetMode="External"/><Relationship Id="rId2276" Type="http://schemas.openxmlformats.org/officeDocument/2006/relationships/hyperlink" Target="https://www.jrvdev.com/ROAR/VER1/ShowScenario.asp?ScenarioID=4274" TargetMode="External"/><Relationship Id="rId2483" Type="http://schemas.openxmlformats.org/officeDocument/2006/relationships/hyperlink" Target="https://www.jrvdev.com/ROAR/VER1/ShowScenario.asp?ScenarioID=4503" TargetMode="External"/><Relationship Id="rId2690" Type="http://schemas.openxmlformats.org/officeDocument/2006/relationships/hyperlink" Target="https://www.jrvdev.com/ROAR/VER1/ShowScenario.asp?ScenarioID=3491" TargetMode="External"/><Relationship Id="rId3327" Type="http://schemas.openxmlformats.org/officeDocument/2006/relationships/hyperlink" Target="https://www.jrvdev.com/ROAR/VER1/ShowScenario.asp?ScenarioID=6044" TargetMode="External"/><Relationship Id="rId3534" Type="http://schemas.openxmlformats.org/officeDocument/2006/relationships/hyperlink" Target="https://www.jrvdev.com/ROAR/VER1/ShowScenario.asp?ScenarioID=6078" TargetMode="External"/><Relationship Id="rId3741" Type="http://schemas.openxmlformats.org/officeDocument/2006/relationships/hyperlink" Target="https://www.jrvdev.com/ROAR/VER1/ShowScenario.asp?ScenarioID=4045" TargetMode="External"/><Relationship Id="rId248" Type="http://schemas.openxmlformats.org/officeDocument/2006/relationships/hyperlink" Target="https://www.jrvdev.com/ROAR/VER1/ShowScenario.asp?ScenarioID=2674" TargetMode="External"/><Relationship Id="rId455" Type="http://schemas.openxmlformats.org/officeDocument/2006/relationships/hyperlink" Target="https://www.jrvdev.com/ROAR/VER1/ShowScenario.asp?ScenarioID=241" TargetMode="External"/><Relationship Id="rId662" Type="http://schemas.openxmlformats.org/officeDocument/2006/relationships/hyperlink" Target="https://www.jrvdev.com/ROAR/VER1/ShowScenario.asp?ScenarioID=5512" TargetMode="External"/><Relationship Id="rId1085" Type="http://schemas.openxmlformats.org/officeDocument/2006/relationships/hyperlink" Target="https://www.jrvdev.com/ROAR/VER1/ShowScenario.asp?ScenarioID=6502" TargetMode="External"/><Relationship Id="rId1292" Type="http://schemas.openxmlformats.org/officeDocument/2006/relationships/hyperlink" Target="https://www.jrvdev.com/ROAR/VER1/ShowScenario.asp?ScenarioID=3930" TargetMode="External"/><Relationship Id="rId2136" Type="http://schemas.openxmlformats.org/officeDocument/2006/relationships/hyperlink" Target="https://www.jrvdev.com/ROAR/VER1/ShowScenario.asp?ScenarioID=1569" TargetMode="External"/><Relationship Id="rId2343" Type="http://schemas.openxmlformats.org/officeDocument/2006/relationships/hyperlink" Target="https://www.jrvdev.com/ROAR/VER1/ShowScenario.asp?ScenarioID=6367" TargetMode="External"/><Relationship Id="rId2550" Type="http://schemas.openxmlformats.org/officeDocument/2006/relationships/hyperlink" Target="https://www.jrvdev.com/ROAR/VER1/ShowScenario.asp?ScenarioID=1481" TargetMode="External"/><Relationship Id="rId3601" Type="http://schemas.openxmlformats.org/officeDocument/2006/relationships/hyperlink" Target="https://www.jrvdev.com/ROAR/VER1/ShowScenario.asp?ScenarioID=6133" TargetMode="External"/><Relationship Id="rId5499" Type="http://schemas.openxmlformats.org/officeDocument/2006/relationships/hyperlink" Target="https://www.jrvdev.com/ROAR/VER1/ShowScenario.asp?ScenarioID=4327" TargetMode="External"/><Relationship Id="rId108" Type="http://schemas.openxmlformats.org/officeDocument/2006/relationships/hyperlink" Target="https://www.jrvdev.com/ROAR/VER1/ShowScenario.asp?ScenarioID=53" TargetMode="External"/><Relationship Id="rId315" Type="http://schemas.openxmlformats.org/officeDocument/2006/relationships/hyperlink" Target="https://www.jrvdev.com/ROAR/VER1/ShowScenario.asp?ScenarioID=110" TargetMode="External"/><Relationship Id="rId522" Type="http://schemas.openxmlformats.org/officeDocument/2006/relationships/hyperlink" Target="https://www.jrvdev.com/ROAR/VER1/ShowScenario.asp?ScenarioID=308" TargetMode="External"/><Relationship Id="rId1152" Type="http://schemas.openxmlformats.org/officeDocument/2006/relationships/hyperlink" Target="https://www.jrvdev.com/ROAR/VER1/ShowScenario.asp?ScenarioID=2972" TargetMode="External"/><Relationship Id="rId2203" Type="http://schemas.openxmlformats.org/officeDocument/2006/relationships/hyperlink" Target="https://www.jrvdev.com/ROAR/VER1/ShowScenario.asp?ScenarioID=3114" TargetMode="External"/><Relationship Id="rId2410" Type="http://schemas.openxmlformats.org/officeDocument/2006/relationships/hyperlink" Target="https://www.jrvdev.com/ROAR/VER1/ShowScenario.asp?ScenarioID=3053" TargetMode="External"/><Relationship Id="rId5359" Type="http://schemas.openxmlformats.org/officeDocument/2006/relationships/hyperlink" Target="https://www.jrvdev.com/ROAR/VER1/ShowScenario.asp?ScenarioID=1480" TargetMode="External"/><Relationship Id="rId5566" Type="http://schemas.openxmlformats.org/officeDocument/2006/relationships/hyperlink" Target="https://www.jrvdev.com/ROAR/VER1/ShowScenario.asp?ScenarioID=5580" TargetMode="External"/><Relationship Id="rId5773" Type="http://schemas.openxmlformats.org/officeDocument/2006/relationships/hyperlink" Target="https://www.jrvdev.com/ROAR/VER1/ShowScenario.asp?ScenarioID=3229" TargetMode="External"/><Relationship Id="rId1012" Type="http://schemas.openxmlformats.org/officeDocument/2006/relationships/hyperlink" Target="https://www.jrvdev.com/ROAR/VER1/ShowScenario.asp?ScenarioID=4165" TargetMode="External"/><Relationship Id="rId4168" Type="http://schemas.openxmlformats.org/officeDocument/2006/relationships/hyperlink" Target="https://www.jrvdev.com/ROAR/VER1/ShowScenario.asp?ScenarioID=5983" TargetMode="External"/><Relationship Id="rId4375" Type="http://schemas.openxmlformats.org/officeDocument/2006/relationships/hyperlink" Target="https://www.jrvdev.com/ROAR/VER1/ShowScenario.asp?ScenarioID=615" TargetMode="External"/><Relationship Id="rId5219" Type="http://schemas.openxmlformats.org/officeDocument/2006/relationships/hyperlink" Target="https://www.jrvdev.com/ROAR/VER1/ShowScenario.asp?ScenarioID=788" TargetMode="External"/><Relationship Id="rId5426" Type="http://schemas.openxmlformats.org/officeDocument/2006/relationships/hyperlink" Target="https://www.jrvdev.com/ROAR/VER1/ShowScenario.asp?ScenarioID=2625" TargetMode="External"/><Relationship Id="rId5980" Type="http://schemas.openxmlformats.org/officeDocument/2006/relationships/hyperlink" Target="https://www.jrvdev.com/ROAR/VER1/ShowScenario.asp?ScenarioID=3462" TargetMode="External"/><Relationship Id="rId1969" Type="http://schemas.openxmlformats.org/officeDocument/2006/relationships/hyperlink" Target="https://www.jrvdev.com/ROAR/VER1/ShowScenario.asp?ScenarioID=4817" TargetMode="External"/><Relationship Id="rId3184" Type="http://schemas.openxmlformats.org/officeDocument/2006/relationships/hyperlink" Target="https://www.jrvdev.com/ROAR/VER1/ShowScenario.asp?ScenarioID=4262" TargetMode="External"/><Relationship Id="rId4028" Type="http://schemas.openxmlformats.org/officeDocument/2006/relationships/hyperlink" Target="https://www.jrvdev.com/ROAR/VER1/ShowScenario.asp?ScenarioID=6008" TargetMode="External"/><Relationship Id="rId4235" Type="http://schemas.openxmlformats.org/officeDocument/2006/relationships/hyperlink" Target="https://www.jrvdev.com/ROAR/VER1/ShowScenario.asp?ScenarioID=4873" TargetMode="External"/><Relationship Id="rId4582" Type="http://schemas.openxmlformats.org/officeDocument/2006/relationships/hyperlink" Target="https://www.jrvdev.com/ROAR/VER1/ShowScenario.asp?ScenarioID=6455" TargetMode="External"/><Relationship Id="rId5633" Type="http://schemas.openxmlformats.org/officeDocument/2006/relationships/hyperlink" Target="https://www.jrvdev.com/ROAR/VER1/ShowScenario.asp?ScenarioID=4652" TargetMode="External"/><Relationship Id="rId5840" Type="http://schemas.openxmlformats.org/officeDocument/2006/relationships/hyperlink" Target="https://www.jrvdev.com/ROAR/VER1/ShowScenario.asp?ScenarioID=880" TargetMode="External"/><Relationship Id="rId1829" Type="http://schemas.openxmlformats.org/officeDocument/2006/relationships/hyperlink" Target="https://www.jrvdev.com/ROAR/VER1/ShowScenario.asp?ScenarioID=5651" TargetMode="External"/><Relationship Id="rId3391" Type="http://schemas.openxmlformats.org/officeDocument/2006/relationships/hyperlink" Target="https://www.jrvdev.com/ROAR/VER1/ShowScenario.asp?ScenarioID=1471" TargetMode="External"/><Relationship Id="rId4442" Type="http://schemas.openxmlformats.org/officeDocument/2006/relationships/hyperlink" Target="https://www.jrvdev.com/ROAR/VER1/ShowScenario.asp?ScenarioID=683" TargetMode="External"/><Relationship Id="rId5700" Type="http://schemas.openxmlformats.org/officeDocument/2006/relationships/hyperlink" Target="https://www.jrvdev.com/ROAR/VER1/ShowScenario.asp?ScenarioID=4380" TargetMode="External"/><Relationship Id="rId3044" Type="http://schemas.openxmlformats.org/officeDocument/2006/relationships/hyperlink" Target="https://www.jrvdev.com/ROAR/VER1/ShowScenario.asp?ScenarioID=3152" TargetMode="External"/><Relationship Id="rId3251" Type="http://schemas.openxmlformats.org/officeDocument/2006/relationships/hyperlink" Target="https://www.jrvdev.com/ROAR/VER1/ShowScenario.asp?ScenarioID=3326" TargetMode="External"/><Relationship Id="rId4302" Type="http://schemas.openxmlformats.org/officeDocument/2006/relationships/hyperlink" Target="https://www.jrvdev.com/ROAR/VER1/ShowScenario.asp?ScenarioID=4241" TargetMode="External"/><Relationship Id="rId172" Type="http://schemas.openxmlformats.org/officeDocument/2006/relationships/hyperlink" Target="https://www.jrvdev.com/ROAR/VER1/ShowScenario.asp?ScenarioID=6386" TargetMode="External"/><Relationship Id="rId2060" Type="http://schemas.openxmlformats.org/officeDocument/2006/relationships/hyperlink" Target="https://www.jrvdev.com/ROAR/VER1/ShowScenario.asp?ScenarioID=516" TargetMode="External"/><Relationship Id="rId3111" Type="http://schemas.openxmlformats.org/officeDocument/2006/relationships/hyperlink" Target="https://www.jrvdev.com/ROAR/VER1/ShowScenario.asp?ScenarioID=5890" TargetMode="External"/><Relationship Id="rId6267" Type="http://schemas.openxmlformats.org/officeDocument/2006/relationships/hyperlink" Target="https://www.jrvdev.com/ROAR/VER1/ShowScenario.asp?ScenarioID=5643" TargetMode="External"/><Relationship Id="rId989" Type="http://schemas.openxmlformats.org/officeDocument/2006/relationships/hyperlink" Target="https://www.jrvdev.com/ROAR/VER1/ShowScenario.asp?ScenarioID=5400" TargetMode="External"/><Relationship Id="rId2877" Type="http://schemas.openxmlformats.org/officeDocument/2006/relationships/hyperlink" Target="https://www.jrvdev.com/ROAR/VER1/ShowScenario.asp?ScenarioID=6288" TargetMode="External"/><Relationship Id="rId5076" Type="http://schemas.openxmlformats.org/officeDocument/2006/relationships/hyperlink" Target="https://www.jrvdev.com/ROAR/VER1/ShowScenario.asp?ScenarioID=5973" TargetMode="External"/><Relationship Id="rId5283" Type="http://schemas.openxmlformats.org/officeDocument/2006/relationships/hyperlink" Target="https://www.jrvdev.com/ROAR/VER1/ShowScenario.asp?ScenarioID=4836" TargetMode="External"/><Relationship Id="rId5490" Type="http://schemas.openxmlformats.org/officeDocument/2006/relationships/hyperlink" Target="https://www.jrvdev.com/ROAR/VER1/ShowScenario.asp?ScenarioID=4316" TargetMode="External"/><Relationship Id="rId6127" Type="http://schemas.openxmlformats.org/officeDocument/2006/relationships/hyperlink" Target="https://www.jrvdev.com/ROAR/VER1/ShowScenario.asp?ScenarioID=5479" TargetMode="External"/><Relationship Id="rId849" Type="http://schemas.openxmlformats.org/officeDocument/2006/relationships/hyperlink" Target="https://www.jrvdev.com/ROAR/VER1/ShowScenario.asp?ScenarioID=1716" TargetMode="External"/><Relationship Id="rId1479" Type="http://schemas.openxmlformats.org/officeDocument/2006/relationships/hyperlink" Target="https://www.jrvdev.com/ROAR/VER1/ShowScenario.asp?ScenarioID=428" TargetMode="External"/><Relationship Id="rId1686" Type="http://schemas.openxmlformats.org/officeDocument/2006/relationships/hyperlink" Target="https://www.jrvdev.com/ROAR/VER1/ShowScenario.asp?ScenarioID=4550" TargetMode="External"/><Relationship Id="rId3928" Type="http://schemas.openxmlformats.org/officeDocument/2006/relationships/hyperlink" Target="https://www.jrvdev.com/ROAR/VER1/ShowScenario.asp?ScenarioID=6315" TargetMode="External"/><Relationship Id="rId4092" Type="http://schemas.openxmlformats.org/officeDocument/2006/relationships/hyperlink" Target="https://www.jrvdev.com/ROAR/VER1/ShowScenario.asp?ScenarioID=1697" TargetMode="External"/><Relationship Id="rId5143" Type="http://schemas.openxmlformats.org/officeDocument/2006/relationships/hyperlink" Target="https://www.jrvdev.com/ROAR/VER1/ShowScenario.asp?ScenarioID=2877" TargetMode="External"/><Relationship Id="rId5350" Type="http://schemas.openxmlformats.org/officeDocument/2006/relationships/hyperlink" Target="https://www.jrvdev.com/ROAR/VER1/ShowScenario.asp?ScenarioID=1442" TargetMode="External"/><Relationship Id="rId1339" Type="http://schemas.openxmlformats.org/officeDocument/2006/relationships/hyperlink" Target="https://www.jrvdev.com/ROAR/VER1/ShowScenario.asp?ScenarioID=4111" TargetMode="External"/><Relationship Id="rId1893" Type="http://schemas.openxmlformats.org/officeDocument/2006/relationships/hyperlink" Target="https://www.jrvdev.com/ROAR/VER1/ShowScenario.asp?ScenarioID=2928" TargetMode="External"/><Relationship Id="rId2737" Type="http://schemas.openxmlformats.org/officeDocument/2006/relationships/hyperlink" Target="https://www.jrvdev.com/ROAR/VER1/ShowScenario.asp?ScenarioID=4639" TargetMode="External"/><Relationship Id="rId2944" Type="http://schemas.openxmlformats.org/officeDocument/2006/relationships/hyperlink" Target="https://www.jrvdev.com/ROAR/VER1/ShowScenario.asp?ScenarioID=5627" TargetMode="External"/><Relationship Id="rId5003" Type="http://schemas.openxmlformats.org/officeDocument/2006/relationships/hyperlink" Target="https://www.jrvdev.com/ROAR/VER1/ShowScenario.asp?ScenarioID=4329" TargetMode="External"/><Relationship Id="rId5210" Type="http://schemas.openxmlformats.org/officeDocument/2006/relationships/hyperlink" Target="https://www.jrvdev.com/ROAR/VER1/ShowScenario.asp?ScenarioID=779" TargetMode="External"/><Relationship Id="rId709" Type="http://schemas.openxmlformats.org/officeDocument/2006/relationships/hyperlink" Target="https://www.jrvdev.com/ROAR/VER1/ShowScenario.asp?ScenarioID=4823" TargetMode="External"/><Relationship Id="rId916" Type="http://schemas.openxmlformats.org/officeDocument/2006/relationships/hyperlink" Target="https://www.jrvdev.com/ROAR/VER1/ShowScenario.asp?ScenarioID=3703" TargetMode="External"/><Relationship Id="rId1546" Type="http://schemas.openxmlformats.org/officeDocument/2006/relationships/hyperlink" Target="https://www.jrvdev.com/ROAR/VER1/ShowScenario.asp?ScenarioID=4477" TargetMode="External"/><Relationship Id="rId1753" Type="http://schemas.openxmlformats.org/officeDocument/2006/relationships/hyperlink" Target="https://www.jrvdev.com/ROAR/VER1/ShowScenario.asp?ScenarioID=2469" TargetMode="External"/><Relationship Id="rId1960" Type="http://schemas.openxmlformats.org/officeDocument/2006/relationships/hyperlink" Target="https://www.jrvdev.com/ROAR/VER1/ShowScenario.asp?ScenarioID=4806" TargetMode="External"/><Relationship Id="rId2804" Type="http://schemas.openxmlformats.org/officeDocument/2006/relationships/hyperlink" Target="https://www.jrvdev.com/ROAR/VER1/ShowScenario.asp?ScenarioID=2120" TargetMode="External"/><Relationship Id="rId45" Type="http://schemas.openxmlformats.org/officeDocument/2006/relationships/hyperlink" Target="https://www.jrvdev.com/ROAR/VER1/ShowScenario.asp?ScenarioID=5336" TargetMode="External"/><Relationship Id="rId1406" Type="http://schemas.openxmlformats.org/officeDocument/2006/relationships/hyperlink" Target="https://www.jrvdev.com/ROAR/VER1/ShowScenario.asp?ScenarioID=360" TargetMode="External"/><Relationship Id="rId1613" Type="http://schemas.openxmlformats.org/officeDocument/2006/relationships/hyperlink" Target="https://www.jrvdev.com/ROAR/VER1/ShowScenario.asp?ScenarioID=6178" TargetMode="External"/><Relationship Id="rId1820" Type="http://schemas.openxmlformats.org/officeDocument/2006/relationships/hyperlink" Target="https://www.jrvdev.com/ROAR/VER1/ShowScenario.asp?ScenarioID=4726" TargetMode="External"/><Relationship Id="rId4769" Type="http://schemas.openxmlformats.org/officeDocument/2006/relationships/hyperlink" Target="https://www.jrvdev.com/ROAR/VER1/ShowScenario.asp?ScenarioID=761" TargetMode="External"/><Relationship Id="rId4976" Type="http://schemas.openxmlformats.org/officeDocument/2006/relationships/hyperlink" Target="https://www.jrvdev.com/ROAR/VER1/ShowScenario.asp?ScenarioID=3389" TargetMode="External"/><Relationship Id="rId3578" Type="http://schemas.openxmlformats.org/officeDocument/2006/relationships/hyperlink" Target="https://www.jrvdev.com/ROAR/VER1/ShowScenario.asp?ScenarioID=6483" TargetMode="External"/><Relationship Id="rId3785" Type="http://schemas.openxmlformats.org/officeDocument/2006/relationships/hyperlink" Target="https://www.jrvdev.com/ROAR/VER1/ShowScenario.asp?ScenarioID=3124" TargetMode="External"/><Relationship Id="rId3992" Type="http://schemas.openxmlformats.org/officeDocument/2006/relationships/hyperlink" Target="https://www.jrvdev.com/ROAR/VER1/ShowScenario.asp?ScenarioID=1618" TargetMode="External"/><Relationship Id="rId4629" Type="http://schemas.openxmlformats.org/officeDocument/2006/relationships/hyperlink" Target="https://www.jrvdev.com/ROAR/VER1/ShowScenario.asp?ScenarioID=2072" TargetMode="External"/><Relationship Id="rId4836" Type="http://schemas.openxmlformats.org/officeDocument/2006/relationships/hyperlink" Target="https://www.jrvdev.com/ROAR/VER1/ShowScenario.asp?ScenarioID=1992" TargetMode="External"/><Relationship Id="rId6191" Type="http://schemas.openxmlformats.org/officeDocument/2006/relationships/hyperlink" Target="https://www.jrvdev.com/ROAR/VER1/ShowScenario.asp?ScenarioID=5518" TargetMode="External"/><Relationship Id="rId499" Type="http://schemas.openxmlformats.org/officeDocument/2006/relationships/hyperlink" Target="https://www.jrvdev.com/ROAR/VER1/ShowScenario.asp?ScenarioID=285" TargetMode="External"/><Relationship Id="rId2387" Type="http://schemas.openxmlformats.org/officeDocument/2006/relationships/hyperlink" Target="https://www.jrvdev.com/ROAR/VER1/ShowScenario.asp?ScenarioID=2651" TargetMode="External"/><Relationship Id="rId2594" Type="http://schemas.openxmlformats.org/officeDocument/2006/relationships/hyperlink" Target="https://www.jrvdev.com/ROAR/VER1/ShowScenario.asp?ScenarioID=3294" TargetMode="External"/><Relationship Id="rId3438" Type="http://schemas.openxmlformats.org/officeDocument/2006/relationships/hyperlink" Target="https://www.jrvdev.com/ROAR/VER1/ShowScenario.asp?ScenarioID=5947" TargetMode="External"/><Relationship Id="rId3645" Type="http://schemas.openxmlformats.org/officeDocument/2006/relationships/hyperlink" Target="https://www.jrvdev.com/ROAR/VER1/ShowScenario.asp?ScenarioID=5769" TargetMode="External"/><Relationship Id="rId3852" Type="http://schemas.openxmlformats.org/officeDocument/2006/relationships/hyperlink" Target="https://www.jrvdev.com/ROAR/VER1/ShowScenario.asp?ScenarioID=4588" TargetMode="External"/><Relationship Id="rId6051" Type="http://schemas.openxmlformats.org/officeDocument/2006/relationships/hyperlink" Target="https://www.jrvdev.com/ROAR/VER1/ShowScenario.asp?ScenarioID=1078" TargetMode="External"/><Relationship Id="rId359" Type="http://schemas.openxmlformats.org/officeDocument/2006/relationships/hyperlink" Target="https://www.jrvdev.com/ROAR/VER1/ShowScenario.asp?ScenarioID=124" TargetMode="External"/><Relationship Id="rId566" Type="http://schemas.openxmlformats.org/officeDocument/2006/relationships/hyperlink" Target="https://www.jrvdev.com/ROAR/VER1/ShowScenario.asp?ScenarioID=163" TargetMode="External"/><Relationship Id="rId773" Type="http://schemas.openxmlformats.org/officeDocument/2006/relationships/hyperlink" Target="https://www.jrvdev.com/ROAR/VER1/ShowScenario.asp?ScenarioID=5755" TargetMode="External"/><Relationship Id="rId1196" Type="http://schemas.openxmlformats.org/officeDocument/2006/relationships/hyperlink" Target="https://www.jrvdev.com/ROAR/VER1/ShowScenario.asp?ScenarioID=4173" TargetMode="External"/><Relationship Id="rId2247" Type="http://schemas.openxmlformats.org/officeDocument/2006/relationships/hyperlink" Target="https://www.jrvdev.com/ROAR/VER1/ShowScenario.asp?ScenarioID=5682" TargetMode="External"/><Relationship Id="rId2454" Type="http://schemas.openxmlformats.org/officeDocument/2006/relationships/hyperlink" Target="https://www.jrvdev.com/ROAR/VER1/ShowScenario.asp?ScenarioID=3641" TargetMode="External"/><Relationship Id="rId3505" Type="http://schemas.openxmlformats.org/officeDocument/2006/relationships/hyperlink" Target="https://www.jrvdev.com/ROAR/VER1/ShowScenario.asp?ScenarioID=6030" TargetMode="External"/><Relationship Id="rId4903" Type="http://schemas.openxmlformats.org/officeDocument/2006/relationships/hyperlink" Target="https://www.jrvdev.com/ROAR/VER1/ShowScenario.asp?ScenarioID=2582" TargetMode="External"/><Relationship Id="rId219" Type="http://schemas.openxmlformats.org/officeDocument/2006/relationships/hyperlink" Target="https://www.jrvdev.com/ROAR/VER1/ShowScenario.asp?ScenarioID=1249" TargetMode="External"/><Relationship Id="rId426" Type="http://schemas.openxmlformats.org/officeDocument/2006/relationships/hyperlink" Target="https://www.jrvdev.com/ROAR/VER1/ShowScenario.asp?ScenarioID=212" TargetMode="External"/><Relationship Id="rId633" Type="http://schemas.openxmlformats.org/officeDocument/2006/relationships/hyperlink" Target="https://www.jrvdev.com/ROAR/VER1/ShowScenario.asp?ScenarioID=190" TargetMode="External"/><Relationship Id="rId980" Type="http://schemas.openxmlformats.org/officeDocument/2006/relationships/hyperlink" Target="https://www.jrvdev.com/ROAR/VER1/ShowScenario.asp?ScenarioID=5410" TargetMode="External"/><Relationship Id="rId1056" Type="http://schemas.openxmlformats.org/officeDocument/2006/relationships/hyperlink" Target="https://www.jrvdev.com/ROAR/VER1/ShowScenario.asp?ScenarioID=2595" TargetMode="External"/><Relationship Id="rId1263" Type="http://schemas.openxmlformats.org/officeDocument/2006/relationships/hyperlink" Target="https://www.jrvdev.com/ROAR/VER1/ShowScenario.asp?ScenarioID=6231" TargetMode="External"/><Relationship Id="rId2107" Type="http://schemas.openxmlformats.org/officeDocument/2006/relationships/hyperlink" Target="https://www.jrvdev.com/ROAR/VER1/ShowScenario.asp?ScenarioID=1063" TargetMode="External"/><Relationship Id="rId2314" Type="http://schemas.openxmlformats.org/officeDocument/2006/relationships/hyperlink" Target="https://www.jrvdev.com/ROAR/VER1/ShowScenario.asp?ScenarioID=4752" TargetMode="External"/><Relationship Id="rId2661" Type="http://schemas.openxmlformats.org/officeDocument/2006/relationships/hyperlink" Target="https://www.jrvdev.com/ROAR/VER1/ShowScenario.asp?ScenarioID=5257" TargetMode="External"/><Relationship Id="rId3712" Type="http://schemas.openxmlformats.org/officeDocument/2006/relationships/hyperlink" Target="https://www.jrvdev.com/ROAR/VER1/ShowScenario.asp?ScenarioID=2843" TargetMode="External"/><Relationship Id="rId840" Type="http://schemas.openxmlformats.org/officeDocument/2006/relationships/hyperlink" Target="https://www.jrvdev.com/ROAR/VER1/ShowScenario.asp?ScenarioID=1707" TargetMode="External"/><Relationship Id="rId1470" Type="http://schemas.openxmlformats.org/officeDocument/2006/relationships/hyperlink" Target="https://www.jrvdev.com/ROAR/VER1/ShowScenario.asp?ScenarioID=419" TargetMode="External"/><Relationship Id="rId2521" Type="http://schemas.openxmlformats.org/officeDocument/2006/relationships/hyperlink" Target="https://www.jrvdev.com/ROAR/VER1/ShowScenario.asp?ScenarioID=1960" TargetMode="External"/><Relationship Id="rId4279" Type="http://schemas.openxmlformats.org/officeDocument/2006/relationships/hyperlink" Target="https://www.jrvdev.com/ROAR/VER1/ShowScenario.asp?ScenarioID=1230" TargetMode="External"/><Relationship Id="rId5677" Type="http://schemas.openxmlformats.org/officeDocument/2006/relationships/hyperlink" Target="https://www.jrvdev.com/ROAR/VER1/ShowScenario.asp?ScenarioID=4206" TargetMode="External"/><Relationship Id="rId5884" Type="http://schemas.openxmlformats.org/officeDocument/2006/relationships/hyperlink" Target="https://www.jrvdev.com/ROAR/VER1/ShowScenario.asp?ScenarioID=2367" TargetMode="External"/><Relationship Id="rId700" Type="http://schemas.openxmlformats.org/officeDocument/2006/relationships/hyperlink" Target="https://www.jrvdev.com/ROAR/VER1/ShowScenario.asp?ScenarioID=2154" TargetMode="External"/><Relationship Id="rId1123" Type="http://schemas.openxmlformats.org/officeDocument/2006/relationships/hyperlink" Target="https://www.jrvdev.com/ROAR/VER1/ShowScenario.asp?ScenarioID=2668" TargetMode="External"/><Relationship Id="rId1330" Type="http://schemas.openxmlformats.org/officeDocument/2006/relationships/hyperlink" Target="https://www.jrvdev.com/ROAR/VER1/ShowScenario.asp?ScenarioID=3968" TargetMode="External"/><Relationship Id="rId3088" Type="http://schemas.openxmlformats.org/officeDocument/2006/relationships/hyperlink" Target="https://www.jrvdev.com/ROAR/VER1/ShowScenario.asp?ScenarioID=5868" TargetMode="External"/><Relationship Id="rId4486" Type="http://schemas.openxmlformats.org/officeDocument/2006/relationships/hyperlink" Target="https://www.jrvdev.com/ROAR/VER1/ShowScenario.asp?ScenarioID=733" TargetMode="External"/><Relationship Id="rId4693" Type="http://schemas.openxmlformats.org/officeDocument/2006/relationships/hyperlink" Target="https://www.jrvdev.com/ROAR/VER1/ShowScenario.asp?ScenarioID=2856" TargetMode="External"/><Relationship Id="rId5537" Type="http://schemas.openxmlformats.org/officeDocument/2006/relationships/hyperlink" Target="https://www.jrvdev.com/ROAR/VER1/ShowScenario.asp?ScenarioID=5116" TargetMode="External"/><Relationship Id="rId5744" Type="http://schemas.openxmlformats.org/officeDocument/2006/relationships/hyperlink" Target="https://www.jrvdev.com/ROAR/VER1/ShowScenario.asp?ScenarioID=3289" TargetMode="External"/><Relationship Id="rId5951" Type="http://schemas.openxmlformats.org/officeDocument/2006/relationships/hyperlink" Target="https://www.jrvdev.com/ROAR/VER1/ShowScenario.asp?ScenarioID=3104" TargetMode="External"/><Relationship Id="rId3295" Type="http://schemas.openxmlformats.org/officeDocument/2006/relationships/hyperlink" Target="https://www.jrvdev.com/ROAR/VER1/ShowScenario.asp?ScenarioID=4215" TargetMode="External"/><Relationship Id="rId4139" Type="http://schemas.openxmlformats.org/officeDocument/2006/relationships/hyperlink" Target="https://www.jrvdev.com/ROAR/VER1/ShowScenario.asp?ScenarioID=4610" TargetMode="External"/><Relationship Id="rId4346" Type="http://schemas.openxmlformats.org/officeDocument/2006/relationships/hyperlink" Target="https://www.jrvdev.com/ROAR/VER1/ShowScenario.asp?ScenarioID=2689" TargetMode="External"/><Relationship Id="rId4553" Type="http://schemas.openxmlformats.org/officeDocument/2006/relationships/hyperlink" Target="https://www.jrvdev.com/ROAR/VER1/ShowScenario.asp?ScenarioID=2052" TargetMode="External"/><Relationship Id="rId4760" Type="http://schemas.openxmlformats.org/officeDocument/2006/relationships/hyperlink" Target="https://www.jrvdev.com/ROAR/VER1/ShowScenario.asp?ScenarioID=4607" TargetMode="External"/><Relationship Id="rId5604" Type="http://schemas.openxmlformats.org/officeDocument/2006/relationships/hyperlink" Target="https://www.jrvdev.com/ROAR/VER1/ShowScenario.asp?ScenarioID=5272" TargetMode="External"/><Relationship Id="rId5811" Type="http://schemas.openxmlformats.org/officeDocument/2006/relationships/hyperlink" Target="https://www.jrvdev.com/ROAR/VER1/ShowScenario.asp?ScenarioID=851" TargetMode="External"/><Relationship Id="rId3155" Type="http://schemas.openxmlformats.org/officeDocument/2006/relationships/hyperlink" Target="https://www.jrvdev.com/ROAR/VER1/ShowScenario.asp?ScenarioID=3351" TargetMode="External"/><Relationship Id="rId3362" Type="http://schemas.openxmlformats.org/officeDocument/2006/relationships/hyperlink" Target="https://www.jrvdev.com/ROAR/VER1/ShowScenario.asp?ScenarioID=1066" TargetMode="External"/><Relationship Id="rId4206" Type="http://schemas.openxmlformats.org/officeDocument/2006/relationships/hyperlink" Target="https://www.jrvdev.com/ROAR/VER1/ShowScenario.asp?ScenarioID=3793" TargetMode="External"/><Relationship Id="rId4413" Type="http://schemas.openxmlformats.org/officeDocument/2006/relationships/hyperlink" Target="https://www.jrvdev.com/ROAR/VER1/ShowScenario.asp?ScenarioID=653" TargetMode="External"/><Relationship Id="rId4620" Type="http://schemas.openxmlformats.org/officeDocument/2006/relationships/hyperlink" Target="https://www.jrvdev.com/ROAR/VER1/ShowScenario.asp?ScenarioID=3547" TargetMode="External"/><Relationship Id="rId283" Type="http://schemas.openxmlformats.org/officeDocument/2006/relationships/hyperlink" Target="https://www.jrvdev.com/ROAR/VER1/ShowScenario.asp?ScenarioID=5843" TargetMode="External"/><Relationship Id="rId490" Type="http://schemas.openxmlformats.org/officeDocument/2006/relationships/hyperlink" Target="https://www.jrvdev.com/ROAR/VER1/ShowScenario.asp?ScenarioID=276" TargetMode="External"/><Relationship Id="rId2171" Type="http://schemas.openxmlformats.org/officeDocument/2006/relationships/hyperlink" Target="https://www.jrvdev.com/ROAR/VER1/ShowScenario.asp?ScenarioID=1918" TargetMode="External"/><Relationship Id="rId3015" Type="http://schemas.openxmlformats.org/officeDocument/2006/relationships/hyperlink" Target="https://www.jrvdev.com/ROAR/VER1/ShowScenario.asp?ScenarioID=2422" TargetMode="External"/><Relationship Id="rId3222" Type="http://schemas.openxmlformats.org/officeDocument/2006/relationships/hyperlink" Target="https://www.jrvdev.com/ROAR/VER1/ShowScenario.asp?ScenarioID=5810" TargetMode="External"/><Relationship Id="rId143" Type="http://schemas.openxmlformats.org/officeDocument/2006/relationships/hyperlink" Target="https://www.jrvdev.com/ROAR/VER1/ShowScenario.asp?ScenarioID=4722" TargetMode="External"/><Relationship Id="rId350" Type="http://schemas.openxmlformats.org/officeDocument/2006/relationships/hyperlink" Target="https://www.jrvdev.com/ROAR/VER1/ShowScenario.asp?ScenarioID=115" TargetMode="External"/><Relationship Id="rId2031" Type="http://schemas.openxmlformats.org/officeDocument/2006/relationships/hyperlink" Target="https://www.jrvdev.com/ROAR/VER1/ShowScenario.asp?ScenarioID=487" TargetMode="External"/><Relationship Id="rId5187" Type="http://schemas.openxmlformats.org/officeDocument/2006/relationships/hyperlink" Target="https://www.jrvdev.com/ROAR/VER1/ShowScenario.asp?ScenarioID=5289" TargetMode="External"/><Relationship Id="rId5394" Type="http://schemas.openxmlformats.org/officeDocument/2006/relationships/hyperlink" Target="https://www.jrvdev.com/ROAR/VER1/ShowScenario.asp?ScenarioID=2201" TargetMode="External"/><Relationship Id="rId6238" Type="http://schemas.openxmlformats.org/officeDocument/2006/relationships/hyperlink" Target="https://www.jrvdev.com/ROAR/VER1/ShowScenario.asp?ScenarioID=2953" TargetMode="External"/><Relationship Id="rId9" Type="http://schemas.openxmlformats.org/officeDocument/2006/relationships/hyperlink" Target="https://www.jrvdev.com/ROAR/VER1/ShowScenario.asp?ScenarioID=9" TargetMode="External"/><Relationship Id="rId210" Type="http://schemas.openxmlformats.org/officeDocument/2006/relationships/hyperlink" Target="https://www.jrvdev.com/ROAR/VER1/ShowScenario.asp?ScenarioID=6427" TargetMode="External"/><Relationship Id="rId2988" Type="http://schemas.openxmlformats.org/officeDocument/2006/relationships/hyperlink" Target="https://www.jrvdev.com/ROAR/VER1/ShowScenario.asp?ScenarioID=1647" TargetMode="External"/><Relationship Id="rId5047" Type="http://schemas.openxmlformats.org/officeDocument/2006/relationships/hyperlink" Target="https://www.jrvdev.com/ROAR/VER1/ShowScenario.asp?ScenarioID=5380" TargetMode="External"/><Relationship Id="rId5254" Type="http://schemas.openxmlformats.org/officeDocument/2006/relationships/hyperlink" Target="https://www.jrvdev.com/ROAR/VER1/ShowScenario.asp?ScenarioID=1269" TargetMode="External"/><Relationship Id="rId1797" Type="http://schemas.openxmlformats.org/officeDocument/2006/relationships/hyperlink" Target="https://www.jrvdev.com/ROAR/VER1/ShowScenario.asp?ScenarioID=3755" TargetMode="External"/><Relationship Id="rId2848" Type="http://schemas.openxmlformats.org/officeDocument/2006/relationships/hyperlink" Target="https://www.jrvdev.com/ROAR/VER1/ShowScenario.asp?ScenarioID=5030" TargetMode="External"/><Relationship Id="rId5461" Type="http://schemas.openxmlformats.org/officeDocument/2006/relationships/hyperlink" Target="https://www.jrvdev.com/ROAR/VER1/ShowScenario.asp?ScenarioID=3366" TargetMode="External"/><Relationship Id="rId89" Type="http://schemas.openxmlformats.org/officeDocument/2006/relationships/hyperlink" Target="https://www.jrvdev.com/ROAR/VER1/ShowScenario.asp?ScenarioID=34" TargetMode="External"/><Relationship Id="rId1657" Type="http://schemas.openxmlformats.org/officeDocument/2006/relationships/hyperlink" Target="https://www.jrvdev.com/ROAR/VER1/ShowScenario.asp?ScenarioID=5665" TargetMode="External"/><Relationship Id="rId1864" Type="http://schemas.openxmlformats.org/officeDocument/2006/relationships/hyperlink" Target="https://www.jrvdev.com/ROAR/VER1/ShowScenario.asp?ScenarioID=4077" TargetMode="External"/><Relationship Id="rId2708" Type="http://schemas.openxmlformats.org/officeDocument/2006/relationships/hyperlink" Target="https://www.jrvdev.com/ROAR/VER1/ShowScenario.asp?ScenarioID=4440" TargetMode="External"/><Relationship Id="rId2915" Type="http://schemas.openxmlformats.org/officeDocument/2006/relationships/hyperlink" Target="https://www.jrvdev.com/ROAR/VER1/ShowScenario.asp?ScenarioID=2644" TargetMode="External"/><Relationship Id="rId4063" Type="http://schemas.openxmlformats.org/officeDocument/2006/relationships/hyperlink" Target="https://www.jrvdev.com/ROAR/VER1/ShowScenario.asp?ScenarioID=3591" TargetMode="External"/><Relationship Id="rId4270" Type="http://schemas.openxmlformats.org/officeDocument/2006/relationships/hyperlink" Target="https://www.jrvdev.com/ROAR/VER1/ShowScenario.asp?ScenarioID=1855" TargetMode="External"/><Relationship Id="rId5114" Type="http://schemas.openxmlformats.org/officeDocument/2006/relationships/hyperlink" Target="https://www.jrvdev.com/ROAR/VER1/ShowScenario.asp?ScenarioID=2718" TargetMode="External"/><Relationship Id="rId5321" Type="http://schemas.openxmlformats.org/officeDocument/2006/relationships/hyperlink" Target="https://www.jrvdev.com/ROAR/VER1/ShowScenario.asp?ScenarioID=1246" TargetMode="External"/><Relationship Id="rId1517" Type="http://schemas.openxmlformats.org/officeDocument/2006/relationships/hyperlink" Target="https://www.jrvdev.com/ROAR/VER1/ShowScenario.asp?ScenarioID=6243" TargetMode="External"/><Relationship Id="rId1724" Type="http://schemas.openxmlformats.org/officeDocument/2006/relationships/hyperlink" Target="https://www.jrvdev.com/ROAR/VER1/ShowScenario.asp?ScenarioID=6521" TargetMode="External"/><Relationship Id="rId4130" Type="http://schemas.openxmlformats.org/officeDocument/2006/relationships/hyperlink" Target="https://www.jrvdev.com/ROAR/VER1/ShowScenario.asp?ScenarioID=4392" TargetMode="External"/><Relationship Id="rId16" Type="http://schemas.openxmlformats.org/officeDocument/2006/relationships/hyperlink" Target="https://www.jrvdev.com/ROAR/VER1/ShowScenario.asp?ScenarioID=3683" TargetMode="External"/><Relationship Id="rId1931" Type="http://schemas.openxmlformats.org/officeDocument/2006/relationships/hyperlink" Target="https://www.jrvdev.com/ROAR/VER1/ShowScenario.asp?ScenarioID=2187" TargetMode="External"/><Relationship Id="rId3689" Type="http://schemas.openxmlformats.org/officeDocument/2006/relationships/hyperlink" Target="https://www.jrvdev.com/ROAR/VER1/ShowScenario.asp?ScenarioID=2213" TargetMode="External"/><Relationship Id="rId3896" Type="http://schemas.openxmlformats.org/officeDocument/2006/relationships/hyperlink" Target="https://www.jrvdev.com/ROAR/VER1/ShowScenario.asp?ScenarioID=586" TargetMode="External"/><Relationship Id="rId6095" Type="http://schemas.openxmlformats.org/officeDocument/2006/relationships/hyperlink" Target="https://www.jrvdev.com/ROAR/VER1/ShowScenario.asp?ScenarioID=5488" TargetMode="External"/><Relationship Id="rId2498" Type="http://schemas.openxmlformats.org/officeDocument/2006/relationships/hyperlink" Target="https://www.jrvdev.com/ROAR/VER1/ShowScenario.asp?ScenarioID=4668" TargetMode="External"/><Relationship Id="rId3549" Type="http://schemas.openxmlformats.org/officeDocument/2006/relationships/hyperlink" Target="https://www.jrvdev.com/ROAR/VER1/ShowScenario.asp?ScenarioID=6093" TargetMode="External"/><Relationship Id="rId4947" Type="http://schemas.openxmlformats.org/officeDocument/2006/relationships/hyperlink" Target="https://www.jrvdev.com/ROAR/VER1/ShowScenario.asp?ScenarioID=6252" TargetMode="External"/><Relationship Id="rId6162" Type="http://schemas.openxmlformats.org/officeDocument/2006/relationships/hyperlink" Target="https://www.jrvdev.com/ROAR/VER1/ShowScenario.asp?ScenarioID=1973" TargetMode="External"/><Relationship Id="rId677" Type="http://schemas.openxmlformats.org/officeDocument/2006/relationships/hyperlink" Target="https://www.jrvdev.com/ROAR/VER1/ShowScenario.asp?ScenarioID=1103" TargetMode="External"/><Relationship Id="rId2358" Type="http://schemas.openxmlformats.org/officeDocument/2006/relationships/hyperlink" Target="https://www.jrvdev.com/ROAR/VER1/ShowScenario.asp?ScenarioID=4990" TargetMode="External"/><Relationship Id="rId3756" Type="http://schemas.openxmlformats.org/officeDocument/2006/relationships/hyperlink" Target="https://www.jrvdev.com/ROAR/VER1/ShowScenario.asp?ScenarioID=4474" TargetMode="External"/><Relationship Id="rId3963" Type="http://schemas.openxmlformats.org/officeDocument/2006/relationships/hyperlink" Target="https://www.jrvdev.com/ROAR/VER1/ShowScenario.asp?ScenarioID=601" TargetMode="External"/><Relationship Id="rId4807" Type="http://schemas.openxmlformats.org/officeDocument/2006/relationships/hyperlink" Target="https://www.jrvdev.com/ROAR/VER1/ShowScenario.asp?ScenarioID=763" TargetMode="External"/><Relationship Id="rId6022" Type="http://schemas.openxmlformats.org/officeDocument/2006/relationships/hyperlink" Target="https://www.jrvdev.com/ROAR/VER1/ShowScenario.asp?ScenarioID=3432" TargetMode="External"/><Relationship Id="rId884" Type="http://schemas.openxmlformats.org/officeDocument/2006/relationships/hyperlink" Target="https://www.jrvdev.com/ROAR/VER1/ShowScenario.asp?ScenarioID=2265" TargetMode="External"/><Relationship Id="rId2565" Type="http://schemas.openxmlformats.org/officeDocument/2006/relationships/hyperlink" Target="https://www.jrvdev.com/ROAR/VER1/ShowScenario.asp?ScenarioID=2149" TargetMode="External"/><Relationship Id="rId2772" Type="http://schemas.openxmlformats.org/officeDocument/2006/relationships/hyperlink" Target="https://www.jrvdev.com/ROAR/VER1/ShowScenario.asp?ScenarioID=1658" TargetMode="External"/><Relationship Id="rId3409" Type="http://schemas.openxmlformats.org/officeDocument/2006/relationships/hyperlink" Target="https://www.jrvdev.com/ROAR/VER1/ShowScenario.asp?ScenarioID=1261" TargetMode="External"/><Relationship Id="rId3616" Type="http://schemas.openxmlformats.org/officeDocument/2006/relationships/hyperlink" Target="https://www.jrvdev.com/ROAR/VER1/ShowScenario.asp?ScenarioID=1775" TargetMode="External"/><Relationship Id="rId3823" Type="http://schemas.openxmlformats.org/officeDocument/2006/relationships/hyperlink" Target="https://www.jrvdev.com/ROAR/VER1/ShowScenario.asp?ScenarioID=4223" TargetMode="External"/><Relationship Id="rId537" Type="http://schemas.openxmlformats.org/officeDocument/2006/relationships/hyperlink" Target="https://www.jrvdev.com/ROAR/VER1/ShowScenario.asp?ScenarioID=1000" TargetMode="External"/><Relationship Id="rId744" Type="http://schemas.openxmlformats.org/officeDocument/2006/relationships/hyperlink" Target="https://www.jrvdev.com/ROAR/VER1/ShowScenario.asp?ScenarioID=324" TargetMode="External"/><Relationship Id="rId951" Type="http://schemas.openxmlformats.org/officeDocument/2006/relationships/hyperlink" Target="https://www.jrvdev.com/ROAR/VER1/ShowScenario.asp?ScenarioID=4528" TargetMode="External"/><Relationship Id="rId1167" Type="http://schemas.openxmlformats.org/officeDocument/2006/relationships/hyperlink" Target="https://www.jrvdev.com/ROAR/VER1/ShowScenario.asp?ScenarioID=3260" TargetMode="External"/><Relationship Id="rId1374" Type="http://schemas.openxmlformats.org/officeDocument/2006/relationships/hyperlink" Target="https://www.jrvdev.com/ROAR/VER1/ShowScenario.asp?ScenarioID=6201" TargetMode="External"/><Relationship Id="rId1581" Type="http://schemas.openxmlformats.org/officeDocument/2006/relationships/hyperlink" Target="https://www.jrvdev.com/ROAR/VER1/ShowScenario.asp?ScenarioID=2434" TargetMode="External"/><Relationship Id="rId2218" Type="http://schemas.openxmlformats.org/officeDocument/2006/relationships/hyperlink" Target="https://www.jrvdev.com/ROAR/VER1/ShowScenario.asp?ScenarioID=1938" TargetMode="External"/><Relationship Id="rId2425" Type="http://schemas.openxmlformats.org/officeDocument/2006/relationships/hyperlink" Target="https://www.jrvdev.com/ROAR/VER1/ShowScenario.asp?ScenarioID=3371" TargetMode="External"/><Relationship Id="rId2632" Type="http://schemas.openxmlformats.org/officeDocument/2006/relationships/hyperlink" Target="https://www.jrvdev.com/ROAR/VER1/ShowScenario.asp?ScenarioID=4513" TargetMode="External"/><Relationship Id="rId5788" Type="http://schemas.openxmlformats.org/officeDocument/2006/relationships/hyperlink" Target="https://www.jrvdev.com/ROAR/VER1/ShowScenario.asp?ScenarioID=3636" TargetMode="External"/><Relationship Id="rId5995" Type="http://schemas.openxmlformats.org/officeDocument/2006/relationships/hyperlink" Target="https://www.jrvdev.com/ROAR/VER1/ShowScenario.asp?ScenarioID=1680" TargetMode="External"/><Relationship Id="rId80" Type="http://schemas.openxmlformats.org/officeDocument/2006/relationships/hyperlink" Target="https://www.jrvdev.com/ROAR/VER1/ShowScenario.asp?ScenarioID=5330" TargetMode="External"/><Relationship Id="rId604" Type="http://schemas.openxmlformats.org/officeDocument/2006/relationships/hyperlink" Target="https://www.jrvdev.com/ROAR/VER1/ShowScenario.asp?ScenarioID=129" TargetMode="External"/><Relationship Id="rId811" Type="http://schemas.openxmlformats.org/officeDocument/2006/relationships/hyperlink" Target="https://www.jrvdev.com/ROAR/VER1/ShowScenario.asp?ScenarioID=1412" TargetMode="External"/><Relationship Id="rId1027" Type="http://schemas.openxmlformats.org/officeDocument/2006/relationships/hyperlink" Target="https://www.jrvdev.com/ROAR/VER1/ShowScenario.asp?ScenarioID=5674" TargetMode="External"/><Relationship Id="rId1234" Type="http://schemas.openxmlformats.org/officeDocument/2006/relationships/hyperlink" Target="https://www.jrvdev.com/ROAR/VER1/ShowScenario.asp?ScenarioID=5091" TargetMode="External"/><Relationship Id="rId1441" Type="http://schemas.openxmlformats.org/officeDocument/2006/relationships/hyperlink" Target="https://www.jrvdev.com/ROAR/VER1/ShowScenario.asp?ScenarioID=393" TargetMode="External"/><Relationship Id="rId4597" Type="http://schemas.openxmlformats.org/officeDocument/2006/relationships/hyperlink" Target="https://www.jrvdev.com/ROAR/VER1/ShowScenario.asp?ScenarioID=4917" TargetMode="External"/><Relationship Id="rId5648" Type="http://schemas.openxmlformats.org/officeDocument/2006/relationships/hyperlink" Target="https://www.jrvdev.com/ROAR/VER1/ShowScenario.asp?ScenarioID=3524" TargetMode="External"/><Relationship Id="rId5855" Type="http://schemas.openxmlformats.org/officeDocument/2006/relationships/hyperlink" Target="https://www.jrvdev.com/ROAR/VER1/ShowScenario.asp?ScenarioID=895" TargetMode="External"/><Relationship Id="rId1301" Type="http://schemas.openxmlformats.org/officeDocument/2006/relationships/hyperlink" Target="https://www.jrvdev.com/ROAR/VER1/ShowScenario.asp?ScenarioID=3939" TargetMode="External"/><Relationship Id="rId3199" Type="http://schemas.openxmlformats.org/officeDocument/2006/relationships/hyperlink" Target="https://www.jrvdev.com/ROAR/VER1/ShowScenario.asp?ScenarioID=4913" TargetMode="External"/><Relationship Id="rId4457" Type="http://schemas.openxmlformats.org/officeDocument/2006/relationships/hyperlink" Target="https://www.jrvdev.com/ROAR/VER1/ShowScenario.asp?ScenarioID=698" TargetMode="External"/><Relationship Id="rId4664" Type="http://schemas.openxmlformats.org/officeDocument/2006/relationships/hyperlink" Target="https://www.jrvdev.com/ROAR/VER1/ShowScenario.asp?ScenarioID=2994" TargetMode="External"/><Relationship Id="rId5508" Type="http://schemas.openxmlformats.org/officeDocument/2006/relationships/hyperlink" Target="https://www.jrvdev.com/ROAR/VER1/ShowScenario.asp?ScenarioID=4497" TargetMode="External"/><Relationship Id="rId5715" Type="http://schemas.openxmlformats.org/officeDocument/2006/relationships/hyperlink" Target="https://www.jrvdev.com/ROAR/VER1/ShowScenario.asp?ScenarioID=6247" TargetMode="External"/><Relationship Id="rId3059" Type="http://schemas.openxmlformats.org/officeDocument/2006/relationships/hyperlink" Target="https://www.jrvdev.com/ROAR/VER1/ShowScenario.asp?ScenarioID=3777" TargetMode="External"/><Relationship Id="rId3266" Type="http://schemas.openxmlformats.org/officeDocument/2006/relationships/hyperlink" Target="https://www.jrvdev.com/ROAR/VER1/ShowScenario.asp?ScenarioID=3603" TargetMode="External"/><Relationship Id="rId3473" Type="http://schemas.openxmlformats.org/officeDocument/2006/relationships/hyperlink" Target="https://www.jrvdev.com/ROAR/VER1/ShowScenario.asp?ScenarioID=6327" TargetMode="External"/><Relationship Id="rId4317" Type="http://schemas.openxmlformats.org/officeDocument/2006/relationships/hyperlink" Target="https://www.jrvdev.com/ROAR/VER1/ShowScenario.asp?ScenarioID=5609" TargetMode="External"/><Relationship Id="rId4524" Type="http://schemas.openxmlformats.org/officeDocument/2006/relationships/hyperlink" Target="https://www.jrvdev.com/ROAR/VER1/ShowScenario.asp?ScenarioID=1675" TargetMode="External"/><Relationship Id="rId4871" Type="http://schemas.openxmlformats.org/officeDocument/2006/relationships/hyperlink" Target="https://www.jrvdev.com/ROAR/VER1/ShowScenario.asp?ScenarioID=5185" TargetMode="External"/><Relationship Id="rId5922" Type="http://schemas.openxmlformats.org/officeDocument/2006/relationships/hyperlink" Target="https://www.jrvdev.com/ROAR/VER1/ShowScenario.asp?ScenarioID=945" TargetMode="External"/><Relationship Id="rId187" Type="http://schemas.openxmlformats.org/officeDocument/2006/relationships/hyperlink" Target="https://www.jrvdev.com/ROAR/VER1/ShowScenario.asp?ScenarioID=6406" TargetMode="External"/><Relationship Id="rId394" Type="http://schemas.openxmlformats.org/officeDocument/2006/relationships/hyperlink" Target="https://www.jrvdev.com/ROAR/VER1/ShowScenario.asp?ScenarioID=2500" TargetMode="External"/><Relationship Id="rId2075" Type="http://schemas.openxmlformats.org/officeDocument/2006/relationships/hyperlink" Target="https://www.jrvdev.com/ROAR/VER1/ShowScenario.asp?ScenarioID=531" TargetMode="External"/><Relationship Id="rId2282" Type="http://schemas.openxmlformats.org/officeDocument/2006/relationships/hyperlink" Target="https://www.jrvdev.com/ROAR/VER1/ShowScenario.asp?ScenarioID=4280" TargetMode="External"/><Relationship Id="rId3126" Type="http://schemas.openxmlformats.org/officeDocument/2006/relationships/hyperlink" Target="https://www.jrvdev.com/ROAR/VER1/ShowScenario.asp?ScenarioID=2602" TargetMode="External"/><Relationship Id="rId3680" Type="http://schemas.openxmlformats.org/officeDocument/2006/relationships/hyperlink" Target="https://www.jrvdev.com/ROAR/VER1/ShowScenario.asp?ScenarioID=2091" TargetMode="External"/><Relationship Id="rId4731" Type="http://schemas.openxmlformats.org/officeDocument/2006/relationships/hyperlink" Target="https://www.jrvdev.com/ROAR/VER1/ShowScenario.asp?ScenarioID=3885" TargetMode="External"/><Relationship Id="rId254" Type="http://schemas.openxmlformats.org/officeDocument/2006/relationships/hyperlink" Target="https://www.jrvdev.com/ROAR/VER1/ShowScenario.asp?ScenarioID=2680" TargetMode="External"/><Relationship Id="rId1091" Type="http://schemas.openxmlformats.org/officeDocument/2006/relationships/hyperlink" Target="https://www.jrvdev.com/ROAR/VER1/ShowScenario.asp?ScenarioID=6151" TargetMode="External"/><Relationship Id="rId3333" Type="http://schemas.openxmlformats.org/officeDocument/2006/relationships/hyperlink" Target="https://www.jrvdev.com/ROAR/VER1/ShowScenario.asp?ScenarioID=6052" TargetMode="External"/><Relationship Id="rId3540" Type="http://schemas.openxmlformats.org/officeDocument/2006/relationships/hyperlink" Target="https://www.jrvdev.com/ROAR/VER1/ShowScenario.asp?ScenarioID=6084" TargetMode="External"/><Relationship Id="rId5298" Type="http://schemas.openxmlformats.org/officeDocument/2006/relationships/hyperlink" Target="https://www.jrvdev.com/ROAR/VER1/ShowScenario.asp?ScenarioID=826" TargetMode="External"/><Relationship Id="rId114" Type="http://schemas.openxmlformats.org/officeDocument/2006/relationships/hyperlink" Target="https://www.jrvdev.com/ROAR/VER1/ShowScenario.asp?ScenarioID=59" TargetMode="External"/><Relationship Id="rId461" Type="http://schemas.openxmlformats.org/officeDocument/2006/relationships/hyperlink" Target="https://www.jrvdev.com/ROAR/VER1/ShowScenario.asp?ScenarioID=247" TargetMode="External"/><Relationship Id="rId2142" Type="http://schemas.openxmlformats.org/officeDocument/2006/relationships/hyperlink" Target="https://www.jrvdev.com/ROAR/VER1/ShowScenario.asp?ScenarioID=1575" TargetMode="External"/><Relationship Id="rId3400" Type="http://schemas.openxmlformats.org/officeDocument/2006/relationships/hyperlink" Target="https://www.jrvdev.com/ROAR/VER1/ShowScenario.asp?ScenarioID=559" TargetMode="External"/><Relationship Id="rId321" Type="http://schemas.openxmlformats.org/officeDocument/2006/relationships/hyperlink" Target="https://www.jrvdev.com/ROAR/VER1/ShowScenario.asp?ScenarioID=5957" TargetMode="External"/><Relationship Id="rId2002" Type="http://schemas.openxmlformats.org/officeDocument/2006/relationships/hyperlink" Target="https://www.jrvdev.com/ROAR/VER1/ShowScenario.asp?ScenarioID=5912" TargetMode="External"/><Relationship Id="rId2959" Type="http://schemas.openxmlformats.org/officeDocument/2006/relationships/hyperlink" Target="https://www.jrvdev.com/ROAR/VER1/ShowScenario.asp?ScenarioID=1211" TargetMode="External"/><Relationship Id="rId5158" Type="http://schemas.openxmlformats.org/officeDocument/2006/relationships/hyperlink" Target="https://www.jrvdev.com/ROAR/VER1/ShowScenario.asp?ScenarioID=4764" TargetMode="External"/><Relationship Id="rId5365" Type="http://schemas.openxmlformats.org/officeDocument/2006/relationships/hyperlink" Target="https://www.jrvdev.com/ROAR/VER1/ShowScenario.asp?ScenarioID=1455" TargetMode="External"/><Relationship Id="rId5572" Type="http://schemas.openxmlformats.org/officeDocument/2006/relationships/hyperlink" Target="https://www.jrvdev.com/ROAR/VER1/ShowScenario.asp?ScenarioID=1316" TargetMode="External"/><Relationship Id="rId6209" Type="http://schemas.openxmlformats.org/officeDocument/2006/relationships/hyperlink" Target="https://www.jrvdev.com/ROAR/VER1/ShowScenario.asp?ScenarioID=981" TargetMode="External"/><Relationship Id="rId1768" Type="http://schemas.openxmlformats.org/officeDocument/2006/relationships/hyperlink" Target="https://www.jrvdev.com/ROAR/VER1/ShowScenario.asp?ScenarioID=3722" TargetMode="External"/><Relationship Id="rId2819" Type="http://schemas.openxmlformats.org/officeDocument/2006/relationships/hyperlink" Target="https://www.jrvdev.com/ROAR/VER1/ShowScenario.asp?ScenarioID=2252" TargetMode="External"/><Relationship Id="rId4174" Type="http://schemas.openxmlformats.org/officeDocument/2006/relationships/hyperlink" Target="https://www.jrvdev.com/ROAR/VER1/ShowScenario.asp?ScenarioID=6475" TargetMode="External"/><Relationship Id="rId4381" Type="http://schemas.openxmlformats.org/officeDocument/2006/relationships/hyperlink" Target="https://www.jrvdev.com/ROAR/VER1/ShowScenario.asp?ScenarioID=621" TargetMode="External"/><Relationship Id="rId5018" Type="http://schemas.openxmlformats.org/officeDocument/2006/relationships/hyperlink" Target="https://www.jrvdev.com/ROAR/VER1/ShowScenario.asp?ScenarioID=4687" TargetMode="External"/><Relationship Id="rId5225" Type="http://schemas.openxmlformats.org/officeDocument/2006/relationships/hyperlink" Target="https://www.jrvdev.com/ROAR/VER1/ShowScenario.asp?ScenarioID=794" TargetMode="External"/><Relationship Id="rId5432" Type="http://schemas.openxmlformats.org/officeDocument/2006/relationships/hyperlink" Target="https://www.jrvdev.com/ROAR/VER1/ShowScenario.asp?ScenarioID=2798" TargetMode="External"/><Relationship Id="rId1628" Type="http://schemas.openxmlformats.org/officeDocument/2006/relationships/hyperlink" Target="https://www.jrvdev.com/ROAR/VER1/ShowScenario.asp?ScenarioID=3078" TargetMode="External"/><Relationship Id="rId1975" Type="http://schemas.openxmlformats.org/officeDocument/2006/relationships/hyperlink" Target="https://www.jrvdev.com/ROAR/VER1/ShowScenario.asp?ScenarioID=4893" TargetMode="External"/><Relationship Id="rId3190" Type="http://schemas.openxmlformats.org/officeDocument/2006/relationships/hyperlink" Target="https://www.jrvdev.com/ROAR/VER1/ShowScenario.asp?ScenarioID=4644" TargetMode="External"/><Relationship Id="rId4034" Type="http://schemas.openxmlformats.org/officeDocument/2006/relationships/hyperlink" Target="https://www.jrvdev.com/ROAR/VER1/ShowScenario.asp?ScenarioID=2313" TargetMode="External"/><Relationship Id="rId4241" Type="http://schemas.openxmlformats.org/officeDocument/2006/relationships/hyperlink" Target="https://www.jrvdev.com/ROAR/VER1/ShowScenario.asp?ScenarioID=4880" TargetMode="External"/><Relationship Id="rId1835" Type="http://schemas.openxmlformats.org/officeDocument/2006/relationships/hyperlink" Target="https://www.jrvdev.com/ROAR/VER1/ShowScenario.asp?ScenarioID=2767" TargetMode="External"/><Relationship Id="rId3050" Type="http://schemas.openxmlformats.org/officeDocument/2006/relationships/hyperlink" Target="https://www.jrvdev.com/ROAR/VER1/ShowScenario.asp?ScenarioID=3158" TargetMode="External"/><Relationship Id="rId4101" Type="http://schemas.openxmlformats.org/officeDocument/2006/relationships/hyperlink" Target="https://www.jrvdev.com/ROAR/VER1/ShowScenario.asp?ScenarioID=3219" TargetMode="External"/><Relationship Id="rId1902" Type="http://schemas.openxmlformats.org/officeDocument/2006/relationships/hyperlink" Target="https://www.jrvdev.com/ROAR/VER1/ShowScenario.asp?ScenarioID=2937" TargetMode="External"/><Relationship Id="rId6066" Type="http://schemas.openxmlformats.org/officeDocument/2006/relationships/hyperlink" Target="https://www.jrvdev.com/ROAR/VER1/ShowScenario.asp?ScenarioID=2224" TargetMode="External"/><Relationship Id="rId3867" Type="http://schemas.openxmlformats.org/officeDocument/2006/relationships/hyperlink" Target="https://www.jrvdev.com/ROAR/VER1/ShowScenario.asp?ScenarioID=1012" TargetMode="External"/><Relationship Id="rId4918" Type="http://schemas.openxmlformats.org/officeDocument/2006/relationships/hyperlink" Target="https://www.jrvdev.com/ROAR/VER1/ShowScenario.asp?ScenarioID=3469" TargetMode="External"/><Relationship Id="rId6273" Type="http://schemas.openxmlformats.org/officeDocument/2006/relationships/hyperlink" Target="https://www.jrvdev.com/ROAR/VER1/ShowScenario.asp?ScenarioID=5908" TargetMode="External"/><Relationship Id="rId788" Type="http://schemas.openxmlformats.org/officeDocument/2006/relationships/hyperlink" Target="https://www.jrvdev.com/ROAR/VER1/ShowScenario.asp?ScenarioID=5746" TargetMode="External"/><Relationship Id="rId995" Type="http://schemas.openxmlformats.org/officeDocument/2006/relationships/hyperlink" Target="https://www.jrvdev.com/ROAR/VER1/ShowScenario.asp?ScenarioID=2280" TargetMode="External"/><Relationship Id="rId2469" Type="http://schemas.openxmlformats.org/officeDocument/2006/relationships/hyperlink" Target="https://www.jrvdev.com/ROAR/VER1/ShowScenario.asp?ScenarioID=4302" TargetMode="External"/><Relationship Id="rId2676" Type="http://schemas.openxmlformats.org/officeDocument/2006/relationships/hyperlink" Target="https://www.jrvdev.com/ROAR/VER1/ShowScenario.asp?ScenarioID=5990" TargetMode="External"/><Relationship Id="rId2883" Type="http://schemas.openxmlformats.org/officeDocument/2006/relationships/hyperlink" Target="https://www.jrvdev.com/ROAR/VER1/ShowScenario.asp?ScenarioID=6272" TargetMode="External"/><Relationship Id="rId3727" Type="http://schemas.openxmlformats.org/officeDocument/2006/relationships/hyperlink" Target="https://www.jrvdev.com/ROAR/VER1/ShowScenario.asp?ScenarioID=4021" TargetMode="External"/><Relationship Id="rId3934" Type="http://schemas.openxmlformats.org/officeDocument/2006/relationships/hyperlink" Target="https://www.jrvdev.com/ROAR/VER1/ShowScenario.asp?ScenarioID=4093" TargetMode="External"/><Relationship Id="rId5082" Type="http://schemas.openxmlformats.org/officeDocument/2006/relationships/hyperlink" Target="https://www.jrvdev.com/ROAR/VER1/ShowScenario.asp?ScenarioID=5979" TargetMode="External"/><Relationship Id="rId6133" Type="http://schemas.openxmlformats.org/officeDocument/2006/relationships/hyperlink" Target="https://www.jrvdev.com/ROAR/VER1/ShowScenario.asp?ScenarioID=1824" TargetMode="External"/><Relationship Id="rId648" Type="http://schemas.openxmlformats.org/officeDocument/2006/relationships/hyperlink" Target="https://www.jrvdev.com/ROAR/VER1/ShowScenario.asp?ScenarioID=5498" TargetMode="External"/><Relationship Id="rId855" Type="http://schemas.openxmlformats.org/officeDocument/2006/relationships/hyperlink" Target="https://www.jrvdev.com/ROAR/VER1/ShowScenario.asp?ScenarioID=1722" TargetMode="External"/><Relationship Id="rId1278" Type="http://schemas.openxmlformats.org/officeDocument/2006/relationships/hyperlink" Target="https://www.jrvdev.com/ROAR/VER1/ShowScenario.asp?ScenarioID=6546" TargetMode="External"/><Relationship Id="rId1485" Type="http://schemas.openxmlformats.org/officeDocument/2006/relationships/hyperlink" Target="https://www.jrvdev.com/ROAR/VER1/ShowScenario.asp?ScenarioID=4051" TargetMode="External"/><Relationship Id="rId1692" Type="http://schemas.openxmlformats.org/officeDocument/2006/relationships/hyperlink" Target="https://www.jrvdev.com/ROAR/VER1/ShowScenario.asp?ScenarioID=4556" TargetMode="External"/><Relationship Id="rId2329" Type="http://schemas.openxmlformats.org/officeDocument/2006/relationships/hyperlink" Target="https://www.jrvdev.com/ROAR/VER1/ShowScenario.asp?ScenarioID=6353" TargetMode="External"/><Relationship Id="rId2536" Type="http://schemas.openxmlformats.org/officeDocument/2006/relationships/hyperlink" Target="https://www.jrvdev.com/ROAR/VER1/ShowScenario.asp?ScenarioID=1176" TargetMode="External"/><Relationship Id="rId2743" Type="http://schemas.openxmlformats.org/officeDocument/2006/relationships/hyperlink" Target="https://www.jrvdev.com/ROAR/VER1/ShowScenario.asp?ScenarioID=5058" TargetMode="External"/><Relationship Id="rId5899" Type="http://schemas.openxmlformats.org/officeDocument/2006/relationships/hyperlink" Target="https://www.jrvdev.com/ROAR/VER1/ShowScenario.asp?ScenarioID=2452" TargetMode="External"/><Relationship Id="rId6200" Type="http://schemas.openxmlformats.org/officeDocument/2006/relationships/hyperlink" Target="https://www.jrvdev.com/ROAR/VER1/ShowScenario.asp?ScenarioID=5538" TargetMode="External"/><Relationship Id="rId508" Type="http://schemas.openxmlformats.org/officeDocument/2006/relationships/hyperlink" Target="https://www.jrvdev.com/ROAR/VER1/ShowScenario.asp?ScenarioID=294" TargetMode="External"/><Relationship Id="rId715" Type="http://schemas.openxmlformats.org/officeDocument/2006/relationships/hyperlink" Target="https://www.jrvdev.com/ROAR/VER1/ShowScenario.asp?ScenarioID=4841" TargetMode="External"/><Relationship Id="rId922" Type="http://schemas.openxmlformats.org/officeDocument/2006/relationships/hyperlink" Target="https://www.jrvdev.com/ROAR/VER1/ShowScenario.asp?ScenarioID=3710" TargetMode="External"/><Relationship Id="rId1138" Type="http://schemas.openxmlformats.org/officeDocument/2006/relationships/hyperlink" Target="https://www.jrvdev.com/ROAR/VER1/ShowScenario.asp?ScenarioID=1351" TargetMode="External"/><Relationship Id="rId1345" Type="http://schemas.openxmlformats.org/officeDocument/2006/relationships/hyperlink" Target="https://www.jrvdev.com/ROAR/VER1/ShowScenario.asp?ScenarioID=4117" TargetMode="External"/><Relationship Id="rId1552" Type="http://schemas.openxmlformats.org/officeDocument/2006/relationships/hyperlink" Target="https://www.jrvdev.com/ROAR/VER1/ShowScenario.asp?ScenarioID=4483" TargetMode="External"/><Relationship Id="rId2603" Type="http://schemas.openxmlformats.org/officeDocument/2006/relationships/hyperlink" Target="https://www.jrvdev.com/ROAR/VER1/ShowScenario.asp?ScenarioID=3489" TargetMode="External"/><Relationship Id="rId2950" Type="http://schemas.openxmlformats.org/officeDocument/2006/relationships/hyperlink" Target="https://www.jrvdev.com/ROAR/VER1/ShowScenario.asp?ScenarioID=5634" TargetMode="External"/><Relationship Id="rId5759" Type="http://schemas.openxmlformats.org/officeDocument/2006/relationships/hyperlink" Target="https://www.jrvdev.com/ROAR/VER1/ShowScenario.asp?ScenarioID=3094" TargetMode="External"/><Relationship Id="rId1205" Type="http://schemas.openxmlformats.org/officeDocument/2006/relationships/hyperlink" Target="https://www.jrvdev.com/ROAR/VER1/ShowScenario.asp?ScenarioID=4351" TargetMode="External"/><Relationship Id="rId2810" Type="http://schemas.openxmlformats.org/officeDocument/2006/relationships/hyperlink" Target="https://www.jrvdev.com/ROAR/VER1/ShowScenario.asp?ScenarioID=2126" TargetMode="External"/><Relationship Id="rId4568" Type="http://schemas.openxmlformats.org/officeDocument/2006/relationships/hyperlink" Target="https://www.jrvdev.com/ROAR/VER1/ShowScenario.asp?ScenarioID=6441" TargetMode="External"/><Relationship Id="rId5966" Type="http://schemas.openxmlformats.org/officeDocument/2006/relationships/hyperlink" Target="https://www.jrvdev.com/ROAR/VER1/ShowScenario.asp?ScenarioID=3006" TargetMode="External"/><Relationship Id="rId51" Type="http://schemas.openxmlformats.org/officeDocument/2006/relationships/hyperlink" Target="https://www.jrvdev.com/ROAR/VER1/ShowScenario.asp?ScenarioID=5342" TargetMode="External"/><Relationship Id="rId1412" Type="http://schemas.openxmlformats.org/officeDocument/2006/relationships/hyperlink" Target="https://www.jrvdev.com/ROAR/VER1/ShowScenario.asp?ScenarioID=366" TargetMode="External"/><Relationship Id="rId3377" Type="http://schemas.openxmlformats.org/officeDocument/2006/relationships/hyperlink" Target="https://www.jrvdev.com/ROAR/VER1/ShowScenario.asp?ScenarioID=1794" TargetMode="External"/><Relationship Id="rId4775" Type="http://schemas.openxmlformats.org/officeDocument/2006/relationships/hyperlink" Target="https://www.jrvdev.com/ROAR/VER1/ShowScenario.asp?ScenarioID=1145" TargetMode="External"/><Relationship Id="rId4982" Type="http://schemas.openxmlformats.org/officeDocument/2006/relationships/hyperlink" Target="https://www.jrvdev.com/ROAR/VER1/ShowScenario.asp?ScenarioID=3671" TargetMode="External"/><Relationship Id="rId5619" Type="http://schemas.openxmlformats.org/officeDocument/2006/relationships/hyperlink" Target="https://www.jrvdev.com/ROAR/VER1/ShowScenario.asp?ScenarioID=1872" TargetMode="External"/><Relationship Id="rId5826" Type="http://schemas.openxmlformats.org/officeDocument/2006/relationships/hyperlink" Target="https://www.jrvdev.com/ROAR/VER1/ShowScenario.asp?ScenarioID=866" TargetMode="External"/><Relationship Id="rId298" Type="http://schemas.openxmlformats.org/officeDocument/2006/relationships/hyperlink" Target="https://www.jrvdev.com/ROAR/VER1/ShowScenario.asp?ScenarioID=93" TargetMode="External"/><Relationship Id="rId3584" Type="http://schemas.openxmlformats.org/officeDocument/2006/relationships/hyperlink" Target="https://www.jrvdev.com/ROAR/VER1/ShowScenario.asp?ScenarioID=6572" TargetMode="External"/><Relationship Id="rId3791" Type="http://schemas.openxmlformats.org/officeDocument/2006/relationships/hyperlink" Target="https://www.jrvdev.com/ROAR/VER1/ShowScenario.asp?ScenarioID=5417" TargetMode="External"/><Relationship Id="rId4428" Type="http://schemas.openxmlformats.org/officeDocument/2006/relationships/hyperlink" Target="https://www.jrvdev.com/ROAR/VER1/ShowScenario.asp?ScenarioID=669" TargetMode="External"/><Relationship Id="rId4635" Type="http://schemas.openxmlformats.org/officeDocument/2006/relationships/hyperlink" Target="https://www.jrvdev.com/ROAR/VER1/ShowScenario.asp?ScenarioID=2078" TargetMode="External"/><Relationship Id="rId4842" Type="http://schemas.openxmlformats.org/officeDocument/2006/relationships/hyperlink" Target="https://www.jrvdev.com/ROAR/VER1/ShowScenario.asp?ScenarioID=2350" TargetMode="External"/><Relationship Id="rId158" Type="http://schemas.openxmlformats.org/officeDocument/2006/relationships/hyperlink" Target="https://www.jrvdev.com/ROAR/VER1/ShowScenario.asp?ScenarioID=4707" TargetMode="External"/><Relationship Id="rId2186" Type="http://schemas.openxmlformats.org/officeDocument/2006/relationships/hyperlink" Target="https://www.jrvdev.com/ROAR/VER1/ShowScenario.asp?ScenarioID=1933" TargetMode="External"/><Relationship Id="rId2393" Type="http://schemas.openxmlformats.org/officeDocument/2006/relationships/hyperlink" Target="https://www.jrvdev.com/ROAR/VER1/ShowScenario.asp?ScenarioID=2657" TargetMode="External"/><Relationship Id="rId3237" Type="http://schemas.openxmlformats.org/officeDocument/2006/relationships/hyperlink" Target="https://www.jrvdev.com/ROAR/VER1/ShowScenario.asp?ScenarioID=3026" TargetMode="External"/><Relationship Id="rId3444" Type="http://schemas.openxmlformats.org/officeDocument/2006/relationships/hyperlink" Target="https://www.jrvdev.com/ROAR/VER1/ShowScenario.asp?ScenarioID=5993" TargetMode="External"/><Relationship Id="rId3651" Type="http://schemas.openxmlformats.org/officeDocument/2006/relationships/hyperlink" Target="https://www.jrvdev.com/ROAR/VER1/ShowScenario.asp?ScenarioID=5776" TargetMode="External"/><Relationship Id="rId4702" Type="http://schemas.openxmlformats.org/officeDocument/2006/relationships/hyperlink" Target="https://www.jrvdev.com/ROAR/VER1/ShowScenario.asp?ScenarioID=4906" TargetMode="External"/><Relationship Id="rId365" Type="http://schemas.openxmlformats.org/officeDocument/2006/relationships/hyperlink" Target="https://www.jrvdev.com/ROAR/VER1/ShowScenario.asp?ScenarioID=1044" TargetMode="External"/><Relationship Id="rId572" Type="http://schemas.openxmlformats.org/officeDocument/2006/relationships/hyperlink" Target="https://www.jrvdev.com/ROAR/VER1/ShowScenario.asp?ScenarioID=167" TargetMode="External"/><Relationship Id="rId2046" Type="http://schemas.openxmlformats.org/officeDocument/2006/relationships/hyperlink" Target="https://www.jrvdev.com/ROAR/VER1/ShowScenario.asp?ScenarioID=502" TargetMode="External"/><Relationship Id="rId2253" Type="http://schemas.openxmlformats.org/officeDocument/2006/relationships/hyperlink" Target="https://www.jrvdev.com/ROAR/VER1/ShowScenario.asp?ScenarioID=2275" TargetMode="External"/><Relationship Id="rId2460" Type="http://schemas.openxmlformats.org/officeDocument/2006/relationships/hyperlink" Target="https://www.jrvdev.com/ROAR/VER1/ShowScenario.asp?ScenarioID=4016" TargetMode="External"/><Relationship Id="rId3304" Type="http://schemas.openxmlformats.org/officeDocument/2006/relationships/hyperlink" Target="https://www.jrvdev.com/ROAR/VER1/ShowScenario.asp?ScenarioID=4445" TargetMode="External"/><Relationship Id="rId3511" Type="http://schemas.openxmlformats.org/officeDocument/2006/relationships/hyperlink" Target="https://www.jrvdev.com/ROAR/VER1/ShowScenario.asp?ScenarioID=6036" TargetMode="External"/><Relationship Id="rId225" Type="http://schemas.openxmlformats.org/officeDocument/2006/relationships/hyperlink" Target="https://www.jrvdev.com/ROAR/VER1/ShowScenario.asp?ScenarioID=3788" TargetMode="External"/><Relationship Id="rId432" Type="http://schemas.openxmlformats.org/officeDocument/2006/relationships/hyperlink" Target="https://www.jrvdev.com/ROAR/VER1/ShowScenario.asp?ScenarioID=218" TargetMode="External"/><Relationship Id="rId1062" Type="http://schemas.openxmlformats.org/officeDocument/2006/relationships/hyperlink" Target="https://www.jrvdev.com/ROAR/VER1/ShowScenario.asp?ScenarioID=2601" TargetMode="External"/><Relationship Id="rId2113" Type="http://schemas.openxmlformats.org/officeDocument/2006/relationships/hyperlink" Target="https://www.jrvdev.com/ROAR/VER1/ShowScenario.asp?ScenarioID=1191" TargetMode="External"/><Relationship Id="rId2320" Type="http://schemas.openxmlformats.org/officeDocument/2006/relationships/hyperlink" Target="https://www.jrvdev.com/ROAR/VER1/ShowScenario.asp?ScenarioID=6344" TargetMode="External"/><Relationship Id="rId5269" Type="http://schemas.openxmlformats.org/officeDocument/2006/relationships/hyperlink" Target="https://www.jrvdev.com/ROAR/VER1/ShowScenario.asp?ScenarioID=5082" TargetMode="External"/><Relationship Id="rId5476" Type="http://schemas.openxmlformats.org/officeDocument/2006/relationships/hyperlink" Target="https://www.jrvdev.com/ROAR/VER1/ShowScenario.asp?ScenarioID=4022" TargetMode="External"/><Relationship Id="rId5683" Type="http://schemas.openxmlformats.org/officeDocument/2006/relationships/hyperlink" Target="https://www.jrvdev.com/ROAR/VER1/ShowScenario.asp?ScenarioID=4379" TargetMode="External"/><Relationship Id="rId4078" Type="http://schemas.openxmlformats.org/officeDocument/2006/relationships/hyperlink" Target="https://www.jrvdev.com/ROAR/VER1/ShowScenario.asp?ScenarioID=5515" TargetMode="External"/><Relationship Id="rId4285" Type="http://schemas.openxmlformats.org/officeDocument/2006/relationships/hyperlink" Target="https://www.jrvdev.com/ROAR/VER1/ShowScenario.asp?ScenarioID=3237" TargetMode="External"/><Relationship Id="rId4492" Type="http://schemas.openxmlformats.org/officeDocument/2006/relationships/hyperlink" Target="https://www.jrvdev.com/ROAR/VER1/ShowScenario.asp?ScenarioID=740" TargetMode="External"/><Relationship Id="rId5129" Type="http://schemas.openxmlformats.org/officeDocument/2006/relationships/hyperlink" Target="https://www.jrvdev.com/ROAR/VER1/ShowScenario.asp?ScenarioID=2732" TargetMode="External"/><Relationship Id="rId5336" Type="http://schemas.openxmlformats.org/officeDocument/2006/relationships/hyperlink" Target="https://www.jrvdev.com/ROAR/VER1/ShowScenario.asp?ScenarioID=1393" TargetMode="External"/><Relationship Id="rId5543" Type="http://schemas.openxmlformats.org/officeDocument/2006/relationships/hyperlink" Target="https://www.jrvdev.com/ROAR/VER1/ShowScenario.asp?ScenarioID=5122" TargetMode="External"/><Relationship Id="rId5890" Type="http://schemas.openxmlformats.org/officeDocument/2006/relationships/hyperlink" Target="https://www.jrvdev.com/ROAR/VER1/ShowScenario.asp?ScenarioID=2443" TargetMode="External"/><Relationship Id="rId1879" Type="http://schemas.openxmlformats.org/officeDocument/2006/relationships/hyperlink" Target="https://www.jrvdev.com/ROAR/VER1/ShowScenario.asp?ScenarioID=2230" TargetMode="External"/><Relationship Id="rId3094" Type="http://schemas.openxmlformats.org/officeDocument/2006/relationships/hyperlink" Target="https://www.jrvdev.com/ROAR/VER1/ShowScenario.asp?ScenarioID=5874" TargetMode="External"/><Relationship Id="rId4145" Type="http://schemas.openxmlformats.org/officeDocument/2006/relationships/hyperlink" Target="https://www.jrvdev.com/ROAR/VER1/ShowScenario.asp?ScenarioID=5440" TargetMode="External"/><Relationship Id="rId5750" Type="http://schemas.openxmlformats.org/officeDocument/2006/relationships/hyperlink" Target="https://www.jrvdev.com/ROAR/VER1/ShowScenario.asp?ScenarioID=1286" TargetMode="External"/><Relationship Id="rId1739" Type="http://schemas.openxmlformats.org/officeDocument/2006/relationships/hyperlink" Target="https://www.jrvdev.com/ROAR/VER1/ShowScenario.asp?ScenarioID=6494" TargetMode="External"/><Relationship Id="rId1946" Type="http://schemas.openxmlformats.org/officeDocument/2006/relationships/hyperlink" Target="https://www.jrvdev.com/ROAR/VER1/ShowScenario.asp?ScenarioID=2377" TargetMode="External"/><Relationship Id="rId4005" Type="http://schemas.openxmlformats.org/officeDocument/2006/relationships/hyperlink" Target="https://www.jrvdev.com/ROAR/VER1/ShowScenario.asp?ScenarioID=1870" TargetMode="External"/><Relationship Id="rId4352" Type="http://schemas.openxmlformats.org/officeDocument/2006/relationships/hyperlink" Target="https://www.jrvdev.com/ROAR/VER1/ShowScenario.asp?ScenarioID=4851" TargetMode="External"/><Relationship Id="rId5403" Type="http://schemas.openxmlformats.org/officeDocument/2006/relationships/hyperlink" Target="https://www.jrvdev.com/ROAR/VER1/ShowScenario.asp?ScenarioID=2210" TargetMode="External"/><Relationship Id="rId5610" Type="http://schemas.openxmlformats.org/officeDocument/2006/relationships/hyperlink" Target="https://www.jrvdev.com/ROAR/VER1/ShowScenario.asp?ScenarioID=2545" TargetMode="External"/><Relationship Id="rId1806" Type="http://schemas.openxmlformats.org/officeDocument/2006/relationships/hyperlink" Target="https://www.jrvdev.com/ROAR/VER1/ShowScenario.asp?ScenarioID=3767" TargetMode="External"/><Relationship Id="rId3161" Type="http://schemas.openxmlformats.org/officeDocument/2006/relationships/hyperlink" Target="https://www.jrvdev.com/ROAR/VER1/ShowScenario.asp?ScenarioID=3613" TargetMode="External"/><Relationship Id="rId4212" Type="http://schemas.openxmlformats.org/officeDocument/2006/relationships/hyperlink" Target="https://www.jrvdev.com/ROAR/VER1/ShowScenario.asp?ScenarioID=3799" TargetMode="External"/><Relationship Id="rId3021" Type="http://schemas.openxmlformats.org/officeDocument/2006/relationships/hyperlink" Target="https://www.jrvdev.com/ROAR/VER1/ShowScenario.asp?ScenarioID=2428" TargetMode="External"/><Relationship Id="rId3978" Type="http://schemas.openxmlformats.org/officeDocument/2006/relationships/hyperlink" Target="https://www.jrvdev.com/ROAR/VER1/ShowScenario.asp?ScenarioID=1521" TargetMode="External"/><Relationship Id="rId6177" Type="http://schemas.openxmlformats.org/officeDocument/2006/relationships/hyperlink" Target="https://www.jrvdev.com/ROAR/VER1/ShowScenario.asp?ScenarioID=969" TargetMode="External"/><Relationship Id="rId899" Type="http://schemas.openxmlformats.org/officeDocument/2006/relationships/hyperlink" Target="https://www.jrvdev.com/ROAR/VER1/ShowScenario.asp?ScenarioID=2492" TargetMode="External"/><Relationship Id="rId2787" Type="http://schemas.openxmlformats.org/officeDocument/2006/relationships/hyperlink" Target="https://www.jrvdev.com/ROAR/VER1/ShowScenario.asp?ScenarioID=2700" TargetMode="External"/><Relationship Id="rId3838" Type="http://schemas.openxmlformats.org/officeDocument/2006/relationships/hyperlink" Target="https://www.jrvdev.com/ROAR/VER1/ShowScenario.asp?ScenarioID=5786" TargetMode="External"/><Relationship Id="rId5193" Type="http://schemas.openxmlformats.org/officeDocument/2006/relationships/hyperlink" Target="https://www.jrvdev.com/ROAR/VER1/ShowScenario.asp?ScenarioID=5294" TargetMode="External"/><Relationship Id="rId6037" Type="http://schemas.openxmlformats.org/officeDocument/2006/relationships/hyperlink" Target="https://www.jrvdev.com/ROAR/VER1/ShowScenario.asp?ScenarioID=1497" TargetMode="External"/><Relationship Id="rId6244" Type="http://schemas.openxmlformats.org/officeDocument/2006/relationships/hyperlink" Target="https://www.jrvdev.com/ROAR/VER1/ShowScenario.asp?ScenarioID=3696" TargetMode="External"/><Relationship Id="rId759" Type="http://schemas.openxmlformats.org/officeDocument/2006/relationships/hyperlink" Target="https://www.jrvdev.com/ROAR/VER1/ShowScenario.asp?ScenarioID=5457" TargetMode="External"/><Relationship Id="rId966" Type="http://schemas.openxmlformats.org/officeDocument/2006/relationships/hyperlink" Target="https://www.jrvdev.com/ROAR/VER1/ShowScenario.asp?ScenarioID=5221" TargetMode="External"/><Relationship Id="rId1389" Type="http://schemas.openxmlformats.org/officeDocument/2006/relationships/hyperlink" Target="https://www.jrvdev.com/ROAR/VER1/ShowScenario.asp?ScenarioID=3272" TargetMode="External"/><Relationship Id="rId1596" Type="http://schemas.openxmlformats.org/officeDocument/2006/relationships/hyperlink" Target="https://www.jrvdev.com/ROAR/VER1/ShowScenario.asp?ScenarioID=2172" TargetMode="External"/><Relationship Id="rId2647" Type="http://schemas.openxmlformats.org/officeDocument/2006/relationships/hyperlink" Target="https://www.jrvdev.com/ROAR/VER1/ShowScenario.asp?ScenarioID=4965" TargetMode="External"/><Relationship Id="rId2994" Type="http://schemas.openxmlformats.org/officeDocument/2006/relationships/hyperlink" Target="https://www.jrvdev.com/ROAR/VER1/ShowScenario.asp?ScenarioID=1881" TargetMode="External"/><Relationship Id="rId5053" Type="http://schemas.openxmlformats.org/officeDocument/2006/relationships/hyperlink" Target="https://www.jrvdev.com/ROAR/VER1/ShowScenario.asp?ScenarioID=5586" TargetMode="External"/><Relationship Id="rId5260" Type="http://schemas.openxmlformats.org/officeDocument/2006/relationships/hyperlink" Target="https://www.jrvdev.com/ROAR/VER1/ShowScenario.asp?ScenarioID=5073" TargetMode="External"/><Relationship Id="rId6104" Type="http://schemas.openxmlformats.org/officeDocument/2006/relationships/hyperlink" Target="https://www.jrvdev.com/ROAR/VER1/ShowScenario.asp?ScenarioID=3135" TargetMode="External"/><Relationship Id="rId619" Type="http://schemas.openxmlformats.org/officeDocument/2006/relationships/hyperlink" Target="https://www.jrvdev.com/ROAR/VER1/ShowScenario.asp?ScenarioID=144" TargetMode="External"/><Relationship Id="rId1249" Type="http://schemas.openxmlformats.org/officeDocument/2006/relationships/hyperlink" Target="https://www.jrvdev.com/ROAR/VER1/ShowScenario.asp?ScenarioID=5545" TargetMode="External"/><Relationship Id="rId2854" Type="http://schemas.openxmlformats.org/officeDocument/2006/relationships/hyperlink" Target="https://www.jrvdev.com/ROAR/VER1/ShowScenario.asp?ScenarioID=4360" TargetMode="External"/><Relationship Id="rId3905" Type="http://schemas.openxmlformats.org/officeDocument/2006/relationships/hyperlink" Target="https://www.jrvdev.com/ROAR/VER1/ShowScenario.asp?ScenarioID=4773" TargetMode="External"/><Relationship Id="rId5120" Type="http://schemas.openxmlformats.org/officeDocument/2006/relationships/hyperlink" Target="https://www.jrvdev.com/ROAR/VER1/ShowScenario.asp?ScenarioID=2724" TargetMode="External"/><Relationship Id="rId95" Type="http://schemas.openxmlformats.org/officeDocument/2006/relationships/hyperlink" Target="https://www.jrvdev.com/ROAR/VER1/ShowScenario.asp?ScenarioID=40" TargetMode="External"/><Relationship Id="rId826" Type="http://schemas.openxmlformats.org/officeDocument/2006/relationships/hyperlink" Target="https://www.jrvdev.com/ROAR/VER1/ShowScenario.asp?ScenarioID=1427" TargetMode="External"/><Relationship Id="rId1109" Type="http://schemas.openxmlformats.org/officeDocument/2006/relationships/hyperlink" Target="https://www.jrvdev.com/ROAR/VER1/ShowScenario.asp?ScenarioID=1258" TargetMode="External"/><Relationship Id="rId1456" Type="http://schemas.openxmlformats.org/officeDocument/2006/relationships/hyperlink" Target="https://www.jrvdev.com/ROAR/VER1/ShowScenario.asp?ScenarioID=6119" TargetMode="External"/><Relationship Id="rId1663" Type="http://schemas.openxmlformats.org/officeDocument/2006/relationships/hyperlink" Target="https://www.jrvdev.com/ROAR/VER1/ShowScenario.asp?ScenarioID=5671" TargetMode="External"/><Relationship Id="rId1870" Type="http://schemas.openxmlformats.org/officeDocument/2006/relationships/hyperlink" Target="https://www.jrvdev.com/ROAR/VER1/ShowScenario.asp?ScenarioID=6516" TargetMode="External"/><Relationship Id="rId2507" Type="http://schemas.openxmlformats.org/officeDocument/2006/relationships/hyperlink" Target="https://www.jrvdev.com/ROAR/VER1/ShowScenario.asp?ScenarioID=4951" TargetMode="External"/><Relationship Id="rId2714" Type="http://schemas.openxmlformats.org/officeDocument/2006/relationships/hyperlink" Target="https://www.jrvdev.com/ROAR/VER1/ShowScenario.asp?ScenarioID=3195" TargetMode="External"/><Relationship Id="rId2921" Type="http://schemas.openxmlformats.org/officeDocument/2006/relationships/hyperlink" Target="https://www.jrvdev.com/ROAR/VER1/ShowScenario.asp?ScenarioID=3556" TargetMode="External"/><Relationship Id="rId1316" Type="http://schemas.openxmlformats.org/officeDocument/2006/relationships/hyperlink" Target="https://www.jrvdev.com/ROAR/VER1/ShowScenario.asp?ScenarioID=3954" TargetMode="External"/><Relationship Id="rId1523" Type="http://schemas.openxmlformats.org/officeDocument/2006/relationships/hyperlink" Target="https://www.jrvdev.com/ROAR/VER1/ShowScenario.asp?ScenarioID=452" TargetMode="External"/><Relationship Id="rId1730" Type="http://schemas.openxmlformats.org/officeDocument/2006/relationships/hyperlink" Target="https://www.jrvdev.com/ROAR/VER1/ShowScenario.asp?ScenarioID=6529" TargetMode="External"/><Relationship Id="rId4679" Type="http://schemas.openxmlformats.org/officeDocument/2006/relationships/hyperlink" Target="https://www.jrvdev.com/ROAR/VER1/ShowScenario.asp?ScenarioID=3340" TargetMode="External"/><Relationship Id="rId4886" Type="http://schemas.openxmlformats.org/officeDocument/2006/relationships/hyperlink" Target="https://www.jrvdev.com/ROAR/VER1/ShowScenario.asp?ScenarioID=5200" TargetMode="External"/><Relationship Id="rId5937" Type="http://schemas.openxmlformats.org/officeDocument/2006/relationships/hyperlink" Target="https://www.jrvdev.com/ROAR/VER1/ShowScenario.asp?ScenarioID=1029" TargetMode="External"/><Relationship Id="rId22" Type="http://schemas.openxmlformats.org/officeDocument/2006/relationships/hyperlink" Target="https://www.jrvdev.com/ROAR/VER1/ShowScenario.asp?ScenarioID=3015" TargetMode="External"/><Relationship Id="rId3488" Type="http://schemas.openxmlformats.org/officeDocument/2006/relationships/hyperlink" Target="https://www.jrvdev.com/ROAR/VER1/ShowScenario.asp?ScenarioID=1785" TargetMode="External"/><Relationship Id="rId3695" Type="http://schemas.openxmlformats.org/officeDocument/2006/relationships/hyperlink" Target="https://www.jrvdev.com/ROAR/VER1/ShowScenario.asp?ScenarioID=2211" TargetMode="External"/><Relationship Id="rId4539" Type="http://schemas.openxmlformats.org/officeDocument/2006/relationships/hyperlink" Target="https://www.jrvdev.com/ROAR/VER1/ShowScenario.asp?ScenarioID=2244" TargetMode="External"/><Relationship Id="rId4746" Type="http://schemas.openxmlformats.org/officeDocument/2006/relationships/hyperlink" Target="https://www.jrvdev.com/ROAR/VER1/ShowScenario.asp?ScenarioID=4082" TargetMode="External"/><Relationship Id="rId4953" Type="http://schemas.openxmlformats.org/officeDocument/2006/relationships/hyperlink" Target="https://www.jrvdev.com/ROAR/VER1/ShowScenario.asp?ScenarioID=2807" TargetMode="External"/><Relationship Id="rId2297" Type="http://schemas.openxmlformats.org/officeDocument/2006/relationships/hyperlink" Target="https://www.jrvdev.com/ROAR/VER1/ShowScenario.asp?ScenarioID=4295" TargetMode="External"/><Relationship Id="rId3348" Type="http://schemas.openxmlformats.org/officeDocument/2006/relationships/hyperlink" Target="https://www.jrvdev.com/ROAR/VER1/ShowScenario.asp?ScenarioID=1363" TargetMode="External"/><Relationship Id="rId3555" Type="http://schemas.openxmlformats.org/officeDocument/2006/relationships/hyperlink" Target="https://www.jrvdev.com/ROAR/VER1/ShowScenario.asp?ScenarioID=6099" TargetMode="External"/><Relationship Id="rId3762" Type="http://schemas.openxmlformats.org/officeDocument/2006/relationships/hyperlink" Target="https://www.jrvdev.com/ROAR/VER1/ShowScenario.asp?ScenarioID=6163" TargetMode="External"/><Relationship Id="rId4606" Type="http://schemas.openxmlformats.org/officeDocument/2006/relationships/hyperlink" Target="https://www.jrvdev.com/ROAR/VER1/ShowScenario.asp?ScenarioID=3493" TargetMode="External"/><Relationship Id="rId4813" Type="http://schemas.openxmlformats.org/officeDocument/2006/relationships/hyperlink" Target="https://www.jrvdev.com/ROAR/VER1/ShowScenario.asp?ScenarioID=769" TargetMode="External"/><Relationship Id="rId269" Type="http://schemas.openxmlformats.org/officeDocument/2006/relationships/hyperlink" Target="https://www.jrvdev.com/ROAR/VER1/ShowScenario.asp?ScenarioID=5829" TargetMode="External"/><Relationship Id="rId476" Type="http://schemas.openxmlformats.org/officeDocument/2006/relationships/hyperlink" Target="https://www.jrvdev.com/ROAR/VER1/ShowScenario.asp?ScenarioID=262" TargetMode="External"/><Relationship Id="rId683" Type="http://schemas.openxmlformats.org/officeDocument/2006/relationships/hyperlink" Target="https://www.jrvdev.com/ROAR/VER1/ShowScenario.asp?ScenarioID=1097" TargetMode="External"/><Relationship Id="rId890" Type="http://schemas.openxmlformats.org/officeDocument/2006/relationships/hyperlink" Target="https://www.jrvdev.com/ROAR/VER1/ShowScenario.asp?ScenarioID=2483" TargetMode="External"/><Relationship Id="rId2157" Type="http://schemas.openxmlformats.org/officeDocument/2006/relationships/hyperlink" Target="https://www.jrvdev.com/ROAR/VER1/ShowScenario.asp?ScenarioID=1559" TargetMode="External"/><Relationship Id="rId2364" Type="http://schemas.openxmlformats.org/officeDocument/2006/relationships/hyperlink" Target="https://www.jrvdev.com/ROAR/VER1/ShowScenario.asp?ScenarioID=4996" TargetMode="External"/><Relationship Id="rId2571" Type="http://schemas.openxmlformats.org/officeDocument/2006/relationships/hyperlink" Target="https://www.jrvdev.com/ROAR/VER1/ShowScenario.asp?ScenarioID=2299" TargetMode="External"/><Relationship Id="rId3208" Type="http://schemas.openxmlformats.org/officeDocument/2006/relationships/hyperlink" Target="https://www.jrvdev.com/ROAR/VER1/ShowScenario.asp?ScenarioID=5108" TargetMode="External"/><Relationship Id="rId3415" Type="http://schemas.openxmlformats.org/officeDocument/2006/relationships/hyperlink" Target="https://www.jrvdev.com/ROAR/VER1/ShowScenario.asp?ScenarioID=5684" TargetMode="External"/><Relationship Id="rId129" Type="http://schemas.openxmlformats.org/officeDocument/2006/relationships/hyperlink" Target="https://www.jrvdev.com/ROAR/VER1/ShowScenario.asp?ScenarioID=74" TargetMode="External"/><Relationship Id="rId336" Type="http://schemas.openxmlformats.org/officeDocument/2006/relationships/hyperlink" Target="https://www.jrvdev.com/ROAR/VER1/ShowScenario.asp?ScenarioID=5964" TargetMode="External"/><Relationship Id="rId543" Type="http://schemas.openxmlformats.org/officeDocument/2006/relationships/hyperlink" Target="https://www.jrvdev.com/ROAR/VER1/ShowScenario.asp?ScenarioID=1006" TargetMode="External"/><Relationship Id="rId1173" Type="http://schemas.openxmlformats.org/officeDocument/2006/relationships/hyperlink" Target="https://www.jrvdev.com/ROAR/VER1/ShowScenario.asp?ScenarioID=3413" TargetMode="External"/><Relationship Id="rId1380" Type="http://schemas.openxmlformats.org/officeDocument/2006/relationships/hyperlink" Target="https://www.jrvdev.com/ROAR/VER1/ShowScenario.asp?ScenarioID=3263" TargetMode="External"/><Relationship Id="rId2017" Type="http://schemas.openxmlformats.org/officeDocument/2006/relationships/hyperlink" Target="https://www.jrvdev.com/ROAR/VER1/ShowScenario.asp?ScenarioID=5927" TargetMode="External"/><Relationship Id="rId2224" Type="http://schemas.openxmlformats.org/officeDocument/2006/relationships/hyperlink" Target="https://www.jrvdev.com/ROAR/VER1/ShowScenario.asp?ScenarioID=1151" TargetMode="External"/><Relationship Id="rId3622" Type="http://schemas.openxmlformats.org/officeDocument/2006/relationships/hyperlink" Target="https://www.jrvdev.com/ROAR/VER1/ShowScenario.asp?ScenarioID=3309" TargetMode="External"/><Relationship Id="rId5587" Type="http://schemas.openxmlformats.org/officeDocument/2006/relationships/hyperlink" Target="https://www.jrvdev.com/ROAR/VER1/ShowScenario.asp?ScenarioID=1508" TargetMode="External"/><Relationship Id="rId403" Type="http://schemas.openxmlformats.org/officeDocument/2006/relationships/hyperlink" Target="https://www.jrvdev.com/ROAR/VER1/ShowScenario.asp?ScenarioID=2509" TargetMode="External"/><Relationship Id="rId750" Type="http://schemas.openxmlformats.org/officeDocument/2006/relationships/hyperlink" Target="https://www.jrvdev.com/ROAR/VER1/ShowScenario.asp?ScenarioID=330" TargetMode="External"/><Relationship Id="rId1033" Type="http://schemas.openxmlformats.org/officeDocument/2006/relationships/hyperlink" Target="https://www.jrvdev.com/ROAR/VER1/ShowScenario.asp?ScenarioID=3916" TargetMode="External"/><Relationship Id="rId2431" Type="http://schemas.openxmlformats.org/officeDocument/2006/relationships/hyperlink" Target="https://www.jrvdev.com/ROAR/VER1/ShowScenario.asp?ScenarioID=3378" TargetMode="External"/><Relationship Id="rId4189" Type="http://schemas.openxmlformats.org/officeDocument/2006/relationships/hyperlink" Target="https://www.jrvdev.com/ROAR/VER1/ShowScenario.asp?ScenarioID=2404" TargetMode="External"/><Relationship Id="rId5794" Type="http://schemas.openxmlformats.org/officeDocument/2006/relationships/hyperlink" Target="https://www.jrvdev.com/ROAR/VER1/ShowScenario.asp?ScenarioID=6188" TargetMode="External"/><Relationship Id="rId610" Type="http://schemas.openxmlformats.org/officeDocument/2006/relationships/hyperlink" Target="https://www.jrvdev.com/ROAR/VER1/ShowScenario.asp?ScenarioID=135" TargetMode="External"/><Relationship Id="rId1240" Type="http://schemas.openxmlformats.org/officeDocument/2006/relationships/hyperlink" Target="https://www.jrvdev.com/ROAR/VER1/ShowScenario.asp?ScenarioID=5097" TargetMode="External"/><Relationship Id="rId4049" Type="http://schemas.openxmlformats.org/officeDocument/2006/relationships/hyperlink" Target="https://www.jrvdev.com/ROAR/VER1/ShowScenario.asp?ScenarioID=3577" TargetMode="External"/><Relationship Id="rId4396" Type="http://schemas.openxmlformats.org/officeDocument/2006/relationships/hyperlink" Target="https://www.jrvdev.com/ROAR/VER1/ShowScenario.asp?ScenarioID=636" TargetMode="External"/><Relationship Id="rId5447" Type="http://schemas.openxmlformats.org/officeDocument/2006/relationships/hyperlink" Target="https://www.jrvdev.com/ROAR/VER1/ShowScenario.asp?ScenarioID=3035" TargetMode="External"/><Relationship Id="rId5654" Type="http://schemas.openxmlformats.org/officeDocument/2006/relationships/hyperlink" Target="https://www.jrvdev.com/ROAR/VER1/ShowScenario.asp?ScenarioID=1080" TargetMode="External"/><Relationship Id="rId5861" Type="http://schemas.openxmlformats.org/officeDocument/2006/relationships/hyperlink" Target="https://www.jrvdev.com/ROAR/VER1/ShowScenario.asp?ScenarioID=901" TargetMode="External"/><Relationship Id="rId1100" Type="http://schemas.openxmlformats.org/officeDocument/2006/relationships/hyperlink" Target="https://www.jrvdev.com/ROAR/VER1/ShowScenario.asp?ScenarioID=3451" TargetMode="External"/><Relationship Id="rId4256" Type="http://schemas.openxmlformats.org/officeDocument/2006/relationships/hyperlink" Target="https://www.jrvdev.com/ROAR/VER1/ShowScenario.asp?ScenarioID=609" TargetMode="External"/><Relationship Id="rId4463" Type="http://schemas.openxmlformats.org/officeDocument/2006/relationships/hyperlink" Target="https://www.jrvdev.com/ROAR/VER1/ShowScenario.asp?ScenarioID=704" TargetMode="External"/><Relationship Id="rId4670" Type="http://schemas.openxmlformats.org/officeDocument/2006/relationships/hyperlink" Target="https://www.jrvdev.com/ROAR/VER1/ShowScenario.asp?ScenarioID=3912" TargetMode="External"/><Relationship Id="rId5307" Type="http://schemas.openxmlformats.org/officeDocument/2006/relationships/hyperlink" Target="https://www.jrvdev.com/ROAR/VER1/ShowScenario.asp?ScenarioID=835" TargetMode="External"/><Relationship Id="rId5514" Type="http://schemas.openxmlformats.org/officeDocument/2006/relationships/hyperlink" Target="https://www.jrvdev.com/ROAR/VER1/ShowScenario.asp?ScenarioID=4673" TargetMode="External"/><Relationship Id="rId5721" Type="http://schemas.openxmlformats.org/officeDocument/2006/relationships/hyperlink" Target="https://www.jrvdev.com/ROAR/VER1/ShowScenario.asp?ScenarioID=1524" TargetMode="External"/><Relationship Id="rId1917" Type="http://schemas.openxmlformats.org/officeDocument/2006/relationships/hyperlink" Target="https://www.jrvdev.com/ROAR/VER1/ShowScenario.asp?ScenarioID=2006" TargetMode="External"/><Relationship Id="rId3065" Type="http://schemas.openxmlformats.org/officeDocument/2006/relationships/hyperlink" Target="https://www.jrvdev.com/ROAR/VER1/ShowScenario.asp?ScenarioID=4573" TargetMode="External"/><Relationship Id="rId3272" Type="http://schemas.openxmlformats.org/officeDocument/2006/relationships/hyperlink" Target="https://www.jrvdev.com/ROAR/VER1/ShowScenario.asp?ScenarioID=3607" TargetMode="External"/><Relationship Id="rId4116" Type="http://schemas.openxmlformats.org/officeDocument/2006/relationships/hyperlink" Target="https://www.jrvdev.com/ROAR/VER1/ShowScenario.asp?ScenarioID=3807" TargetMode="External"/><Relationship Id="rId4323" Type="http://schemas.openxmlformats.org/officeDocument/2006/relationships/hyperlink" Target="https://www.jrvdev.com/ROAR/VER1/ShowScenario.asp?ScenarioID=5616" TargetMode="External"/><Relationship Id="rId4530" Type="http://schemas.openxmlformats.org/officeDocument/2006/relationships/hyperlink" Target="https://www.jrvdev.com/ROAR/VER1/ShowScenario.asp?ScenarioID=4455" TargetMode="External"/><Relationship Id="rId193" Type="http://schemas.openxmlformats.org/officeDocument/2006/relationships/hyperlink" Target="https://www.jrvdev.com/ROAR/VER1/ShowScenario.asp?ScenarioID=6391" TargetMode="External"/><Relationship Id="rId2081" Type="http://schemas.openxmlformats.org/officeDocument/2006/relationships/hyperlink" Target="https://www.jrvdev.com/ROAR/VER1/ShowScenario.asp?ScenarioID=537" TargetMode="External"/><Relationship Id="rId3132" Type="http://schemas.openxmlformats.org/officeDocument/2006/relationships/hyperlink" Target="https://www.jrvdev.com/ROAR/VER1/ShowScenario.asp?ScenarioID=2608" TargetMode="External"/><Relationship Id="rId6288" Type="http://schemas.openxmlformats.org/officeDocument/2006/relationships/hyperlink" Target="https://www.jrvdev.com/ROAR/VER1/ShowScenario.asp?ScenarioID=6605" TargetMode="External"/><Relationship Id="rId260" Type="http://schemas.openxmlformats.org/officeDocument/2006/relationships/hyperlink" Target="https://www.jrvdev.com/ROAR/VER1/ShowScenario.asp?ScenarioID=5818" TargetMode="External"/><Relationship Id="rId5097" Type="http://schemas.openxmlformats.org/officeDocument/2006/relationships/hyperlink" Target="https://www.jrvdev.com/ROAR/VER1/ShowScenario.asp?ScenarioID=1547" TargetMode="External"/><Relationship Id="rId6148" Type="http://schemas.openxmlformats.org/officeDocument/2006/relationships/hyperlink" Target="https://www.jrvdev.com/ROAR/VER1/ShowScenario.asp?ScenarioID=1838" TargetMode="External"/><Relationship Id="rId120" Type="http://schemas.openxmlformats.org/officeDocument/2006/relationships/hyperlink" Target="https://www.jrvdev.com/ROAR/VER1/ShowScenario.asp?ScenarioID=65" TargetMode="External"/><Relationship Id="rId2898" Type="http://schemas.openxmlformats.org/officeDocument/2006/relationships/hyperlink" Target="https://www.jrvdev.com/ROAR/VER1/ShowScenario.asp?ScenarioID=2356" TargetMode="External"/><Relationship Id="rId3949" Type="http://schemas.openxmlformats.org/officeDocument/2006/relationships/hyperlink" Target="https://www.jrvdev.com/ROAR/VER1/ShowScenario.asp?ScenarioID=4108" TargetMode="External"/><Relationship Id="rId5164" Type="http://schemas.openxmlformats.org/officeDocument/2006/relationships/hyperlink" Target="https://www.jrvdev.com/ROAR/VER1/ShowScenario.asp?ScenarioID=4560" TargetMode="External"/><Relationship Id="rId6008" Type="http://schemas.openxmlformats.org/officeDocument/2006/relationships/hyperlink" Target="https://www.jrvdev.com/ROAR/VER1/ShowScenario.asp?ScenarioID=1539" TargetMode="External"/><Relationship Id="rId6215" Type="http://schemas.openxmlformats.org/officeDocument/2006/relationships/hyperlink" Target="https://www.jrvdev.com/ROAR/VER1/ShowScenario.asp?ScenarioID=1601" TargetMode="External"/><Relationship Id="rId2758" Type="http://schemas.openxmlformats.org/officeDocument/2006/relationships/hyperlink" Target="https://www.jrvdev.com/ROAR/VER1/ShowScenario.asp?ScenarioID=5858" TargetMode="External"/><Relationship Id="rId2965" Type="http://schemas.openxmlformats.org/officeDocument/2006/relationships/hyperlink" Target="https://www.jrvdev.com/ROAR/VER1/ShowScenario.asp?ScenarioID=1217" TargetMode="External"/><Relationship Id="rId3809" Type="http://schemas.openxmlformats.org/officeDocument/2006/relationships/hyperlink" Target="https://www.jrvdev.com/ROAR/VER1/ShowScenario.asp?ScenarioID=3517" TargetMode="External"/><Relationship Id="rId5024" Type="http://schemas.openxmlformats.org/officeDocument/2006/relationships/hyperlink" Target="https://www.jrvdev.com/ROAR/VER1/ShowScenario.asp?ScenarioID=4937" TargetMode="External"/><Relationship Id="rId5371" Type="http://schemas.openxmlformats.org/officeDocument/2006/relationships/hyperlink" Target="https://www.jrvdev.com/ROAR/VER1/ShowScenario.asp?ScenarioID=1760" TargetMode="External"/><Relationship Id="rId937" Type="http://schemas.openxmlformats.org/officeDocument/2006/relationships/hyperlink" Target="https://www.jrvdev.com/ROAR/VER1/ShowScenario.asp?ScenarioID=4178" TargetMode="External"/><Relationship Id="rId1567" Type="http://schemas.openxmlformats.org/officeDocument/2006/relationships/hyperlink" Target="https://www.jrvdev.com/ROAR/VER1/ShowScenario.asp?ScenarioID=3444" TargetMode="External"/><Relationship Id="rId1774" Type="http://schemas.openxmlformats.org/officeDocument/2006/relationships/hyperlink" Target="https://www.jrvdev.com/ROAR/VER1/ShowScenario.asp?ScenarioID=3729" TargetMode="External"/><Relationship Id="rId1981" Type="http://schemas.openxmlformats.org/officeDocument/2006/relationships/hyperlink" Target="https://www.jrvdev.com/ROAR/VER1/ShowScenario.asp?ScenarioID=4849" TargetMode="External"/><Relationship Id="rId2618" Type="http://schemas.openxmlformats.org/officeDocument/2006/relationships/hyperlink" Target="https://www.jrvdev.com/ROAR/VER1/ShowScenario.asp?ScenarioID=4200" TargetMode="External"/><Relationship Id="rId2825" Type="http://schemas.openxmlformats.org/officeDocument/2006/relationships/hyperlink" Target="https://www.jrvdev.com/ROAR/VER1/ShowScenario.asp?ScenarioID=2703" TargetMode="External"/><Relationship Id="rId4180" Type="http://schemas.openxmlformats.org/officeDocument/2006/relationships/hyperlink" Target="https://www.jrvdev.com/ROAR/VER1/ShowScenario.asp?ScenarioID=6482" TargetMode="External"/><Relationship Id="rId5231" Type="http://schemas.openxmlformats.org/officeDocument/2006/relationships/hyperlink" Target="https://www.jrvdev.com/ROAR/VER1/ShowScenario.asp?ScenarioID=800" TargetMode="External"/><Relationship Id="rId66" Type="http://schemas.openxmlformats.org/officeDocument/2006/relationships/hyperlink" Target="https://www.jrvdev.com/ROAR/VER1/ShowScenario.asp?ScenarioID=5313" TargetMode="External"/><Relationship Id="rId1427" Type="http://schemas.openxmlformats.org/officeDocument/2006/relationships/hyperlink" Target="https://www.jrvdev.com/ROAR/VER1/ShowScenario.asp?ScenarioID=381" TargetMode="External"/><Relationship Id="rId1634" Type="http://schemas.openxmlformats.org/officeDocument/2006/relationships/hyperlink" Target="https://www.jrvdev.com/ROAR/VER1/ShowScenario.asp?ScenarioID=3084" TargetMode="External"/><Relationship Id="rId1841" Type="http://schemas.openxmlformats.org/officeDocument/2006/relationships/hyperlink" Target="https://www.jrvdev.com/ROAR/VER1/ShowScenario.asp?ScenarioID=2773" TargetMode="External"/><Relationship Id="rId4040" Type="http://schemas.openxmlformats.org/officeDocument/2006/relationships/hyperlink" Target="https://www.jrvdev.com/ROAR/VER1/ShowScenario.asp?ScenarioID=2319" TargetMode="External"/><Relationship Id="rId4997" Type="http://schemas.openxmlformats.org/officeDocument/2006/relationships/hyperlink" Target="https://www.jrvdev.com/ROAR/VER1/ShowScenario.asp?ScenarioID=3987" TargetMode="External"/><Relationship Id="rId3599" Type="http://schemas.openxmlformats.org/officeDocument/2006/relationships/hyperlink" Target="https://www.jrvdev.com/ROAR/VER1/ShowScenario.asp?ScenarioID=6126" TargetMode="External"/><Relationship Id="rId4857" Type="http://schemas.openxmlformats.org/officeDocument/2006/relationships/hyperlink" Target="https://www.jrvdev.com/ROAR/VER1/ShowScenario.asp?ScenarioID=5171" TargetMode="External"/><Relationship Id="rId1701" Type="http://schemas.openxmlformats.org/officeDocument/2006/relationships/hyperlink" Target="https://www.jrvdev.com/ROAR/VER1/ShowScenario.asp?ScenarioID=6562" TargetMode="External"/><Relationship Id="rId3459" Type="http://schemas.openxmlformats.org/officeDocument/2006/relationships/hyperlink" Target="https://www.jrvdev.com/ROAR/VER1/ShowScenario.asp?ScenarioID=6303" TargetMode="External"/><Relationship Id="rId3666" Type="http://schemas.openxmlformats.org/officeDocument/2006/relationships/hyperlink" Target="https://www.jrvdev.com/ROAR/VER1/ShowScenario.asp?ScenarioID=1633" TargetMode="External"/><Relationship Id="rId5908" Type="http://schemas.openxmlformats.org/officeDocument/2006/relationships/hyperlink" Target="https://www.jrvdev.com/ROAR/VER1/ShowScenario.asp?ScenarioID=931" TargetMode="External"/><Relationship Id="rId6072" Type="http://schemas.openxmlformats.org/officeDocument/2006/relationships/hyperlink" Target="https://www.jrvdev.com/ROAR/VER1/ShowScenario.asp?ScenarioID=2612" TargetMode="External"/><Relationship Id="rId587" Type="http://schemas.openxmlformats.org/officeDocument/2006/relationships/hyperlink" Target="https://www.jrvdev.com/ROAR/VER1/ShowScenario.asp?ScenarioID=2961" TargetMode="External"/><Relationship Id="rId2268" Type="http://schemas.openxmlformats.org/officeDocument/2006/relationships/hyperlink" Target="https://www.jrvdev.com/ROAR/VER1/ShowScenario.asp?ScenarioID=2385" TargetMode="External"/><Relationship Id="rId3319" Type="http://schemas.openxmlformats.org/officeDocument/2006/relationships/hyperlink" Target="https://www.jrvdev.com/ROAR/VER1/ShowScenario.asp?ScenarioID=5566" TargetMode="External"/><Relationship Id="rId3873" Type="http://schemas.openxmlformats.org/officeDocument/2006/relationships/hyperlink" Target="https://www.jrvdev.com/ROAR/VER1/ShowScenario.asp?ScenarioID=1169" TargetMode="External"/><Relationship Id="rId4717" Type="http://schemas.openxmlformats.org/officeDocument/2006/relationships/hyperlink" Target="https://www.jrvdev.com/ROAR/VER1/ShowScenario.asp?ScenarioID=2162" TargetMode="External"/><Relationship Id="rId4924" Type="http://schemas.openxmlformats.org/officeDocument/2006/relationships/hyperlink" Target="https://www.jrvdev.com/ROAR/VER1/ShowScenario.asp?ScenarioID=2915" TargetMode="External"/><Relationship Id="rId447" Type="http://schemas.openxmlformats.org/officeDocument/2006/relationships/hyperlink" Target="https://www.jrvdev.com/ROAR/VER1/ShowScenario.asp?ScenarioID=233" TargetMode="External"/><Relationship Id="rId794" Type="http://schemas.openxmlformats.org/officeDocument/2006/relationships/hyperlink" Target="https://www.jrvdev.com/ROAR/VER1/ShowScenario.asp?ScenarioID=5152" TargetMode="External"/><Relationship Id="rId1077" Type="http://schemas.openxmlformats.org/officeDocument/2006/relationships/hyperlink" Target="https://www.jrvdev.com/ROAR/VER1/ShowScenario.asp?ScenarioID=4187" TargetMode="External"/><Relationship Id="rId2128" Type="http://schemas.openxmlformats.org/officeDocument/2006/relationships/hyperlink" Target="https://www.jrvdev.com/ROAR/VER1/ShowScenario.asp?ScenarioID=1624" TargetMode="External"/><Relationship Id="rId2475" Type="http://schemas.openxmlformats.org/officeDocument/2006/relationships/hyperlink" Target="https://www.jrvdev.com/ROAR/VER1/ShowScenario.asp?ScenarioID=4307" TargetMode="External"/><Relationship Id="rId2682" Type="http://schemas.openxmlformats.org/officeDocument/2006/relationships/hyperlink" Target="https://www.jrvdev.com/ROAR/VER1/ShowScenario.asp?ScenarioID=6486" TargetMode="External"/><Relationship Id="rId3526" Type="http://schemas.openxmlformats.org/officeDocument/2006/relationships/hyperlink" Target="https://www.jrvdev.com/ROAR/VER1/ShowScenario.asp?ScenarioID=6070" TargetMode="External"/><Relationship Id="rId3733" Type="http://schemas.openxmlformats.org/officeDocument/2006/relationships/hyperlink" Target="https://www.jrvdev.com/ROAR/VER1/ShowScenario.asp?ScenarioID=4037" TargetMode="External"/><Relationship Id="rId3940" Type="http://schemas.openxmlformats.org/officeDocument/2006/relationships/hyperlink" Target="https://www.jrvdev.com/ROAR/VER1/ShowScenario.asp?ScenarioID=4099" TargetMode="External"/><Relationship Id="rId654" Type="http://schemas.openxmlformats.org/officeDocument/2006/relationships/hyperlink" Target="https://www.jrvdev.com/ROAR/VER1/ShowScenario.asp?ScenarioID=5504" TargetMode="External"/><Relationship Id="rId861" Type="http://schemas.openxmlformats.org/officeDocument/2006/relationships/hyperlink" Target="https://www.jrvdev.com/ROAR/VER1/ShowScenario.asp?ScenarioID=1728" TargetMode="External"/><Relationship Id="rId1284" Type="http://schemas.openxmlformats.org/officeDocument/2006/relationships/hyperlink" Target="https://www.jrvdev.com/ROAR/VER1/ShowScenario.asp?ScenarioID=6550" TargetMode="External"/><Relationship Id="rId1491" Type="http://schemas.openxmlformats.org/officeDocument/2006/relationships/hyperlink" Target="https://www.jrvdev.com/ROAR/VER1/ShowScenario.asp?ScenarioID=431" TargetMode="External"/><Relationship Id="rId2335" Type="http://schemas.openxmlformats.org/officeDocument/2006/relationships/hyperlink" Target="https://www.jrvdev.com/ROAR/VER1/ShowScenario.asp?ScenarioID=6359" TargetMode="External"/><Relationship Id="rId2542" Type="http://schemas.openxmlformats.org/officeDocument/2006/relationships/hyperlink" Target="https://www.jrvdev.com/ROAR/VER1/ShowScenario.asp?ScenarioID=1448" TargetMode="External"/><Relationship Id="rId3800" Type="http://schemas.openxmlformats.org/officeDocument/2006/relationships/hyperlink" Target="https://www.jrvdev.com/ROAR/VER1/ShowScenario.asp?ScenarioID=3508" TargetMode="External"/><Relationship Id="rId5698" Type="http://schemas.openxmlformats.org/officeDocument/2006/relationships/hyperlink" Target="https://www.jrvdev.com/ROAR/VER1/ShowScenario.asp?ScenarioID=4254" TargetMode="External"/><Relationship Id="rId307" Type="http://schemas.openxmlformats.org/officeDocument/2006/relationships/hyperlink" Target="https://www.jrvdev.com/ROAR/VER1/ShowScenario.asp?ScenarioID=102" TargetMode="External"/><Relationship Id="rId514" Type="http://schemas.openxmlformats.org/officeDocument/2006/relationships/hyperlink" Target="https://www.jrvdev.com/ROAR/VER1/ShowScenario.asp?ScenarioID=300" TargetMode="External"/><Relationship Id="rId721" Type="http://schemas.openxmlformats.org/officeDocument/2006/relationships/hyperlink" Target="https://www.jrvdev.com/ROAR/VER1/ShowScenario.asp?ScenarioID=2456" TargetMode="External"/><Relationship Id="rId1144" Type="http://schemas.openxmlformats.org/officeDocument/2006/relationships/hyperlink" Target="https://www.jrvdev.com/ROAR/VER1/ShowScenario.asp?ScenarioID=2964" TargetMode="External"/><Relationship Id="rId1351" Type="http://schemas.openxmlformats.org/officeDocument/2006/relationships/hyperlink" Target="https://www.jrvdev.com/ROAR/VER1/ShowScenario.asp?ScenarioID=4123" TargetMode="External"/><Relationship Id="rId2402" Type="http://schemas.openxmlformats.org/officeDocument/2006/relationships/hyperlink" Target="https://www.jrvdev.com/ROAR/VER1/ShowScenario.asp?ScenarioID=2827" TargetMode="External"/><Relationship Id="rId5558" Type="http://schemas.openxmlformats.org/officeDocument/2006/relationships/hyperlink" Target="https://www.jrvdev.com/ROAR/VER1/ShowScenario.asp?ScenarioID=5369" TargetMode="External"/><Relationship Id="rId5765" Type="http://schemas.openxmlformats.org/officeDocument/2006/relationships/hyperlink" Target="https://www.jrvdev.com/ROAR/VER1/ShowScenario.asp?ScenarioID=3100" TargetMode="External"/><Relationship Id="rId5972" Type="http://schemas.openxmlformats.org/officeDocument/2006/relationships/hyperlink" Target="https://www.jrvdev.com/ROAR/VER1/ShowScenario.asp?ScenarioID=3012" TargetMode="External"/><Relationship Id="rId1004" Type="http://schemas.openxmlformats.org/officeDocument/2006/relationships/hyperlink" Target="https://www.jrvdev.com/ROAR/VER1/ShowScenario.asp?ScenarioID=4183" TargetMode="External"/><Relationship Id="rId1211" Type="http://schemas.openxmlformats.org/officeDocument/2006/relationships/hyperlink" Target="https://www.jrvdev.com/ROAR/VER1/ShowScenario.asp?ScenarioID=4740" TargetMode="External"/><Relationship Id="rId4367" Type="http://schemas.openxmlformats.org/officeDocument/2006/relationships/hyperlink" Target="https://www.jrvdev.com/ROAR/VER1/ShowScenario.asp?ScenarioID=5041" TargetMode="External"/><Relationship Id="rId4574" Type="http://schemas.openxmlformats.org/officeDocument/2006/relationships/hyperlink" Target="https://www.jrvdev.com/ROAR/VER1/ShowScenario.asp?ScenarioID=6447" TargetMode="External"/><Relationship Id="rId4781" Type="http://schemas.openxmlformats.org/officeDocument/2006/relationships/hyperlink" Target="https://www.jrvdev.com/ROAR/VER1/ShowScenario.asp?ScenarioID=1276" TargetMode="External"/><Relationship Id="rId5418" Type="http://schemas.openxmlformats.org/officeDocument/2006/relationships/hyperlink" Target="https://www.jrvdev.com/ROAR/VER1/ShowScenario.asp?ScenarioID=2617" TargetMode="External"/><Relationship Id="rId5625" Type="http://schemas.openxmlformats.org/officeDocument/2006/relationships/hyperlink" Target="https://www.jrvdev.com/ROAR/VER1/ShowScenario.asp?ScenarioID=4425" TargetMode="External"/><Relationship Id="rId5832" Type="http://schemas.openxmlformats.org/officeDocument/2006/relationships/hyperlink" Target="https://www.jrvdev.com/ROAR/VER1/ShowScenario.asp?ScenarioID=872" TargetMode="External"/><Relationship Id="rId3176" Type="http://schemas.openxmlformats.org/officeDocument/2006/relationships/hyperlink" Target="https://www.jrvdev.com/ROAR/VER1/ShowScenario.asp?ScenarioID=3924" TargetMode="External"/><Relationship Id="rId3383" Type="http://schemas.openxmlformats.org/officeDocument/2006/relationships/hyperlink" Target="https://www.jrvdev.com/ROAR/VER1/ShowScenario.asp?ScenarioID=1800" TargetMode="External"/><Relationship Id="rId3590" Type="http://schemas.openxmlformats.org/officeDocument/2006/relationships/hyperlink" Target="https://www.jrvdev.com/ROAR/VER1/ShowScenario.asp?ScenarioID=6574" TargetMode="External"/><Relationship Id="rId4227" Type="http://schemas.openxmlformats.org/officeDocument/2006/relationships/hyperlink" Target="https://www.jrvdev.com/ROAR/VER1/ShowScenario.asp?ScenarioID=4866" TargetMode="External"/><Relationship Id="rId4434" Type="http://schemas.openxmlformats.org/officeDocument/2006/relationships/hyperlink" Target="https://www.jrvdev.com/ROAR/VER1/ShowScenario.asp?ScenarioID=675" TargetMode="External"/><Relationship Id="rId2192" Type="http://schemas.openxmlformats.org/officeDocument/2006/relationships/hyperlink" Target="https://www.jrvdev.com/ROAR/VER1/ShowScenario.asp?ScenarioID=2338" TargetMode="External"/><Relationship Id="rId3036" Type="http://schemas.openxmlformats.org/officeDocument/2006/relationships/hyperlink" Target="https://www.jrvdev.com/ROAR/VER1/ShowScenario.asp?ScenarioID=2903" TargetMode="External"/><Relationship Id="rId3243" Type="http://schemas.openxmlformats.org/officeDocument/2006/relationships/hyperlink" Target="https://www.jrvdev.com/ROAR/VER1/ShowScenario.asp?ScenarioID=3024" TargetMode="External"/><Relationship Id="rId4641" Type="http://schemas.openxmlformats.org/officeDocument/2006/relationships/hyperlink" Target="https://www.jrvdev.com/ROAR/VER1/ShowScenario.asp?ScenarioID=2084" TargetMode="External"/><Relationship Id="rId164" Type="http://schemas.openxmlformats.org/officeDocument/2006/relationships/hyperlink" Target="https://www.jrvdev.com/ROAR/VER1/ShowScenario.asp?ScenarioID=76" TargetMode="External"/><Relationship Id="rId371" Type="http://schemas.openxmlformats.org/officeDocument/2006/relationships/hyperlink" Target="https://www.jrvdev.com/ROAR/VER1/ShowScenario.asp?ScenarioID=1369" TargetMode="External"/><Relationship Id="rId2052" Type="http://schemas.openxmlformats.org/officeDocument/2006/relationships/hyperlink" Target="https://www.jrvdev.com/ROAR/VER1/ShowScenario.asp?ScenarioID=508" TargetMode="External"/><Relationship Id="rId3450" Type="http://schemas.openxmlformats.org/officeDocument/2006/relationships/hyperlink" Target="https://www.jrvdev.com/ROAR/VER1/ShowScenario.asp?ScenarioID=5999" TargetMode="External"/><Relationship Id="rId4501" Type="http://schemas.openxmlformats.org/officeDocument/2006/relationships/hyperlink" Target="https://www.jrvdev.com/ROAR/VER1/ShowScenario.asp?ScenarioID=750" TargetMode="External"/><Relationship Id="rId6259" Type="http://schemas.openxmlformats.org/officeDocument/2006/relationships/hyperlink" Target="https://www.jrvdev.com/ROAR/VER1/ShowScenario.asp?ScenarioID=5021" TargetMode="External"/><Relationship Id="rId3103" Type="http://schemas.openxmlformats.org/officeDocument/2006/relationships/hyperlink" Target="https://www.jrvdev.com/ROAR/VER1/ShowScenario.asp?ScenarioID=5883" TargetMode="External"/><Relationship Id="rId3310" Type="http://schemas.openxmlformats.org/officeDocument/2006/relationships/hyperlink" Target="https://www.jrvdev.com/ROAR/VER1/ShowScenario.asp?ScenarioID=5557" TargetMode="External"/><Relationship Id="rId5068" Type="http://schemas.openxmlformats.org/officeDocument/2006/relationships/hyperlink" Target="https://www.jrvdev.com/ROAR/VER1/ShowScenario.asp?ScenarioID=5792" TargetMode="External"/><Relationship Id="rId231" Type="http://schemas.openxmlformats.org/officeDocument/2006/relationships/hyperlink" Target="https://www.jrvdev.com/ROAR/VER1/ShowScenario.asp?ScenarioID=3842" TargetMode="External"/><Relationship Id="rId2869" Type="http://schemas.openxmlformats.org/officeDocument/2006/relationships/hyperlink" Target="https://www.jrvdev.com/ROAR/VER1/ShowScenario.asp?ScenarioID=4376" TargetMode="External"/><Relationship Id="rId5275" Type="http://schemas.openxmlformats.org/officeDocument/2006/relationships/hyperlink" Target="https://www.jrvdev.com/ROAR/VER1/ShowScenario.asp?ScenarioID=2790" TargetMode="External"/><Relationship Id="rId5482" Type="http://schemas.openxmlformats.org/officeDocument/2006/relationships/hyperlink" Target="https://www.jrvdev.com/ROAR/VER1/ShowScenario.asp?ScenarioID=4028" TargetMode="External"/><Relationship Id="rId6119" Type="http://schemas.openxmlformats.org/officeDocument/2006/relationships/hyperlink" Target="https://www.jrvdev.com/ROAR/VER1/ShowScenario.asp?ScenarioID=5471" TargetMode="External"/><Relationship Id="rId1678" Type="http://schemas.openxmlformats.org/officeDocument/2006/relationships/hyperlink" Target="https://www.jrvdev.com/ROAR/VER1/ShowScenario.asp?ScenarioID=3823" TargetMode="External"/><Relationship Id="rId1885" Type="http://schemas.openxmlformats.org/officeDocument/2006/relationships/hyperlink" Target="https://www.jrvdev.com/ROAR/VER1/ShowScenario.asp?ScenarioID=2234" TargetMode="External"/><Relationship Id="rId2729" Type="http://schemas.openxmlformats.org/officeDocument/2006/relationships/hyperlink" Target="https://www.jrvdev.com/ROAR/VER1/ShowScenario.asp?ScenarioID=1154" TargetMode="External"/><Relationship Id="rId2936" Type="http://schemas.openxmlformats.org/officeDocument/2006/relationships/hyperlink" Target="https://www.jrvdev.com/ROAR/VER1/ShowScenario.asp?ScenarioID=6257" TargetMode="External"/><Relationship Id="rId4084" Type="http://schemas.openxmlformats.org/officeDocument/2006/relationships/hyperlink" Target="https://www.jrvdev.com/ROAR/VER1/ShowScenario.asp?ScenarioID=2103" TargetMode="External"/><Relationship Id="rId4291" Type="http://schemas.openxmlformats.org/officeDocument/2006/relationships/hyperlink" Target="https://www.jrvdev.com/ROAR/VER1/ShowScenario.asp?ScenarioID=5243" TargetMode="External"/><Relationship Id="rId5135" Type="http://schemas.openxmlformats.org/officeDocument/2006/relationships/hyperlink" Target="https://www.jrvdev.com/ROAR/VER1/ShowScenario.asp?ScenarioID=2869" TargetMode="External"/><Relationship Id="rId5342" Type="http://schemas.openxmlformats.org/officeDocument/2006/relationships/hyperlink" Target="https://www.jrvdev.com/ROAR/VER1/ShowScenario.asp?ScenarioID=1391" TargetMode="External"/><Relationship Id="rId908" Type="http://schemas.openxmlformats.org/officeDocument/2006/relationships/hyperlink" Target="https://www.jrvdev.com/ROAR/VER1/ShowScenario.asp?ScenarioID=2745" TargetMode="External"/><Relationship Id="rId1538" Type="http://schemas.openxmlformats.org/officeDocument/2006/relationships/hyperlink" Target="https://www.jrvdev.com/ROAR/VER1/ShowScenario.asp?ScenarioID=2780" TargetMode="External"/><Relationship Id="rId4151" Type="http://schemas.openxmlformats.org/officeDocument/2006/relationships/hyperlink" Target="https://www.jrvdev.com/ROAR/VER1/ShowScenario.asp?ScenarioID=5446" TargetMode="External"/><Relationship Id="rId5202" Type="http://schemas.openxmlformats.org/officeDocument/2006/relationships/hyperlink" Target="https://www.jrvdev.com/ROAR/VER1/ShowScenario.asp?ScenarioID=1346" TargetMode="External"/><Relationship Id="rId1745" Type="http://schemas.openxmlformats.org/officeDocument/2006/relationships/hyperlink" Target="https://www.jrvdev.com/ROAR/VER1/ShowScenario.asp?ScenarioID=2461" TargetMode="External"/><Relationship Id="rId1952" Type="http://schemas.openxmlformats.org/officeDocument/2006/relationships/hyperlink" Target="https://www.jrvdev.com/ROAR/VER1/ShowScenario.asp?ScenarioID=2383" TargetMode="External"/><Relationship Id="rId4011" Type="http://schemas.openxmlformats.org/officeDocument/2006/relationships/hyperlink" Target="https://www.jrvdev.com/ROAR/VER1/ShowScenario.asp?ScenarioID=2145" TargetMode="External"/><Relationship Id="rId37" Type="http://schemas.openxmlformats.org/officeDocument/2006/relationships/hyperlink" Target="https://www.jrvdev.com/ROAR/VER1/ShowScenario.asp?ScenarioID=23" TargetMode="External"/><Relationship Id="rId1605" Type="http://schemas.openxmlformats.org/officeDocument/2006/relationships/hyperlink" Target="https://www.jrvdev.com/ROAR/VER1/ShowScenario.asp?ScenarioID=2181" TargetMode="External"/><Relationship Id="rId1812" Type="http://schemas.openxmlformats.org/officeDocument/2006/relationships/hyperlink" Target="https://www.jrvdev.com/ROAR/VER1/ShowScenario.asp?ScenarioID=470" TargetMode="External"/><Relationship Id="rId4968" Type="http://schemas.openxmlformats.org/officeDocument/2006/relationships/hyperlink" Target="https://www.jrvdev.com/ROAR/VER1/ShowScenario.asp?ScenarioID=3046" TargetMode="External"/><Relationship Id="rId6183" Type="http://schemas.openxmlformats.org/officeDocument/2006/relationships/hyperlink" Target="https://www.jrvdev.com/ROAR/VER1/ShowScenario.asp?ScenarioID=961" TargetMode="External"/><Relationship Id="rId3777" Type="http://schemas.openxmlformats.org/officeDocument/2006/relationships/hyperlink" Target="https://www.jrvdev.com/ROAR/VER1/ShowScenario.asp?ScenarioID=574" TargetMode="External"/><Relationship Id="rId3984" Type="http://schemas.openxmlformats.org/officeDocument/2006/relationships/hyperlink" Target="https://www.jrvdev.com/ROAR/VER1/ShowScenario.asp?ScenarioID=1610" TargetMode="External"/><Relationship Id="rId4828" Type="http://schemas.openxmlformats.org/officeDocument/2006/relationships/hyperlink" Target="https://www.jrvdev.com/ROAR/VER1/ShowScenario.asp?ScenarioID=6470" TargetMode="External"/><Relationship Id="rId698" Type="http://schemas.openxmlformats.org/officeDocument/2006/relationships/hyperlink" Target="https://www.jrvdev.com/ROAR/VER1/ShowScenario.asp?ScenarioID=2152" TargetMode="External"/><Relationship Id="rId2379" Type="http://schemas.openxmlformats.org/officeDocument/2006/relationships/hyperlink" Target="https://www.jrvdev.com/ROAR/VER1/ShowScenario.asp?ScenarioID=3281" TargetMode="External"/><Relationship Id="rId2586" Type="http://schemas.openxmlformats.org/officeDocument/2006/relationships/hyperlink" Target="https://www.jrvdev.com/ROAR/VER1/ShowScenario.asp?ScenarioID=2792" TargetMode="External"/><Relationship Id="rId2793" Type="http://schemas.openxmlformats.org/officeDocument/2006/relationships/hyperlink" Target="https://www.jrvdev.com/ROAR/VER1/ShowScenario.asp?ScenarioID=1999" TargetMode="External"/><Relationship Id="rId3637" Type="http://schemas.openxmlformats.org/officeDocument/2006/relationships/hyperlink" Target="https://www.jrvdev.com/ROAR/VER1/ShowScenario.asp?ScenarioID=5013" TargetMode="External"/><Relationship Id="rId3844" Type="http://schemas.openxmlformats.org/officeDocument/2006/relationships/hyperlink" Target="https://www.jrvdev.com/ROAR/VER1/ShowScenario.asp?ScenarioID=5782" TargetMode="External"/><Relationship Id="rId6043" Type="http://schemas.openxmlformats.org/officeDocument/2006/relationships/hyperlink" Target="https://www.jrvdev.com/ROAR/VER1/ShowScenario.asp?ScenarioID=6174" TargetMode="External"/><Relationship Id="rId6250" Type="http://schemas.openxmlformats.org/officeDocument/2006/relationships/hyperlink" Target="https://www.jrvdev.com/ROAR/VER1/ShowScenario.asp?ScenarioID=4345" TargetMode="External"/><Relationship Id="rId558" Type="http://schemas.openxmlformats.org/officeDocument/2006/relationships/hyperlink" Target="https://www.jrvdev.com/ROAR/VER1/ShowScenario.asp?ScenarioID=155" TargetMode="External"/><Relationship Id="rId765" Type="http://schemas.openxmlformats.org/officeDocument/2006/relationships/hyperlink" Target="https://www.jrvdev.com/ROAR/VER1/ShowScenario.asp?ScenarioID=5735" TargetMode="External"/><Relationship Id="rId972" Type="http://schemas.openxmlformats.org/officeDocument/2006/relationships/hyperlink" Target="https://www.jrvdev.com/ROAR/VER1/ShowScenario.asp?ScenarioID=5218" TargetMode="External"/><Relationship Id="rId1188" Type="http://schemas.openxmlformats.org/officeDocument/2006/relationships/hyperlink" Target="https://www.jrvdev.com/ROAR/VER1/ShowScenario.asp?ScenarioID=3870" TargetMode="External"/><Relationship Id="rId1395" Type="http://schemas.openxmlformats.org/officeDocument/2006/relationships/hyperlink" Target="https://www.jrvdev.com/ROAR/VER1/ShowScenario.asp?ScenarioID=5601" TargetMode="External"/><Relationship Id="rId2239" Type="http://schemas.openxmlformats.org/officeDocument/2006/relationships/hyperlink" Target="https://www.jrvdev.com/ROAR/VER1/ShowScenario.asp?ScenarioID=2861" TargetMode="External"/><Relationship Id="rId2446" Type="http://schemas.openxmlformats.org/officeDocument/2006/relationships/hyperlink" Target="https://www.jrvdev.com/ROAR/VER1/ShowScenario.asp?ScenarioID=3647" TargetMode="External"/><Relationship Id="rId2653" Type="http://schemas.openxmlformats.org/officeDocument/2006/relationships/hyperlink" Target="https://www.jrvdev.com/ROAR/VER1/ShowScenario.asp?ScenarioID=5052" TargetMode="External"/><Relationship Id="rId2860" Type="http://schemas.openxmlformats.org/officeDocument/2006/relationships/hyperlink" Target="https://www.jrvdev.com/ROAR/VER1/ShowScenario.asp?ScenarioID=4366" TargetMode="External"/><Relationship Id="rId3704" Type="http://schemas.openxmlformats.org/officeDocument/2006/relationships/hyperlink" Target="https://www.jrvdev.com/ROAR/VER1/ShowScenario.asp?ScenarioID=2565" TargetMode="External"/><Relationship Id="rId6110" Type="http://schemas.openxmlformats.org/officeDocument/2006/relationships/hyperlink" Target="https://www.jrvdev.com/ROAR/VER1/ShowScenario.asp?ScenarioID=3142" TargetMode="External"/><Relationship Id="rId418" Type="http://schemas.openxmlformats.org/officeDocument/2006/relationships/hyperlink" Target="https://www.jrvdev.com/ROAR/VER1/ShowScenario.asp?ScenarioID=204" TargetMode="External"/><Relationship Id="rId625" Type="http://schemas.openxmlformats.org/officeDocument/2006/relationships/hyperlink" Target="https://www.jrvdev.com/ROAR/VER1/ShowScenario.asp?ScenarioID=182" TargetMode="External"/><Relationship Id="rId832" Type="http://schemas.openxmlformats.org/officeDocument/2006/relationships/hyperlink" Target="https://www.jrvdev.com/ROAR/VER1/ShowScenario.asp?ScenarioID=1434" TargetMode="External"/><Relationship Id="rId1048" Type="http://schemas.openxmlformats.org/officeDocument/2006/relationships/hyperlink" Target="https://www.jrvdev.com/ROAR/VER1/ShowScenario.asp?ScenarioID=4788" TargetMode="External"/><Relationship Id="rId1255" Type="http://schemas.openxmlformats.org/officeDocument/2006/relationships/hyperlink" Target="https://www.jrvdev.com/ROAR/VER1/ShowScenario.asp?ScenarioID=5552" TargetMode="External"/><Relationship Id="rId1462" Type="http://schemas.openxmlformats.org/officeDocument/2006/relationships/hyperlink" Target="https://www.jrvdev.com/ROAR/VER1/ShowScenario.asp?ScenarioID=411" TargetMode="External"/><Relationship Id="rId2306" Type="http://schemas.openxmlformats.org/officeDocument/2006/relationships/hyperlink" Target="https://www.jrvdev.com/ROAR/VER1/ShowScenario.asp?ScenarioID=5801" TargetMode="External"/><Relationship Id="rId2513" Type="http://schemas.openxmlformats.org/officeDocument/2006/relationships/hyperlink" Target="https://www.jrvdev.com/ROAR/VER1/ShowScenario.asp?ScenarioID=4957" TargetMode="External"/><Relationship Id="rId3911" Type="http://schemas.openxmlformats.org/officeDocument/2006/relationships/hyperlink" Target="https://www.jrvdev.com/ROAR/VER1/ShowScenario.asp?ScenarioID=3189" TargetMode="External"/><Relationship Id="rId5669" Type="http://schemas.openxmlformats.org/officeDocument/2006/relationships/hyperlink" Target="https://www.jrvdev.com/ROAR/VER1/ShowScenario.asp?ScenarioID=2882" TargetMode="External"/><Relationship Id="rId5876" Type="http://schemas.openxmlformats.org/officeDocument/2006/relationships/hyperlink" Target="https://www.jrvdev.com/ROAR/VER1/ShowScenario.asp?ScenarioID=916" TargetMode="External"/><Relationship Id="rId1115" Type="http://schemas.openxmlformats.org/officeDocument/2006/relationships/hyperlink" Target="https://www.jrvdev.com/ROAR/VER1/ShowScenario.asp?ScenarioID=2660" TargetMode="External"/><Relationship Id="rId1322" Type="http://schemas.openxmlformats.org/officeDocument/2006/relationships/hyperlink" Target="https://www.jrvdev.com/ROAR/VER1/ShowScenario.asp?ScenarioID=3960" TargetMode="External"/><Relationship Id="rId2720" Type="http://schemas.openxmlformats.org/officeDocument/2006/relationships/hyperlink" Target="https://www.jrvdev.com/ROAR/VER1/ShowScenario.asp?ScenarioID=3201" TargetMode="External"/><Relationship Id="rId4478" Type="http://schemas.openxmlformats.org/officeDocument/2006/relationships/hyperlink" Target="https://www.jrvdev.com/ROAR/VER1/ShowScenario.asp?ScenarioID=724" TargetMode="External"/><Relationship Id="rId5529" Type="http://schemas.openxmlformats.org/officeDocument/2006/relationships/hyperlink" Target="https://www.jrvdev.com/ROAR/VER1/ShowScenario.asp?ScenarioID=4928" TargetMode="External"/><Relationship Id="rId3287" Type="http://schemas.openxmlformats.org/officeDocument/2006/relationships/hyperlink" Target="https://www.jrvdev.com/ROAR/VER1/ShowScenario.asp?ScenarioID=3992" TargetMode="External"/><Relationship Id="rId4338" Type="http://schemas.openxmlformats.org/officeDocument/2006/relationships/hyperlink" Target="https://www.jrvdev.com/ROAR/VER1/ShowScenario.asp?ScenarioID=6173" TargetMode="External"/><Relationship Id="rId4685" Type="http://schemas.openxmlformats.org/officeDocument/2006/relationships/hyperlink" Target="https://www.jrvdev.com/ROAR/VER1/ShowScenario.asp?ScenarioID=1487" TargetMode="External"/><Relationship Id="rId4892" Type="http://schemas.openxmlformats.org/officeDocument/2006/relationships/hyperlink" Target="https://www.jrvdev.com/ROAR/VER1/ShowScenario.asp?ScenarioID=3901" TargetMode="External"/><Relationship Id="rId5736" Type="http://schemas.openxmlformats.org/officeDocument/2006/relationships/hyperlink" Target="https://www.jrvdev.com/ROAR/VER1/ShowScenario.asp?ScenarioID=6014" TargetMode="External"/><Relationship Id="rId5943" Type="http://schemas.openxmlformats.org/officeDocument/2006/relationships/hyperlink" Target="https://www.jrvdev.com/ROAR/VER1/ShowScenario.asp?ScenarioID=1035" TargetMode="External"/><Relationship Id="rId2096" Type="http://schemas.openxmlformats.org/officeDocument/2006/relationships/hyperlink" Target="https://www.jrvdev.com/ROAR/VER1/ShowScenario.asp?ScenarioID=1053" TargetMode="External"/><Relationship Id="rId3494" Type="http://schemas.openxmlformats.org/officeDocument/2006/relationships/hyperlink" Target="https://www.jrvdev.com/ROAR/VER1/ShowScenario.asp?ScenarioID=2306" TargetMode="External"/><Relationship Id="rId4545" Type="http://schemas.openxmlformats.org/officeDocument/2006/relationships/hyperlink" Target="https://www.jrvdev.com/ROAR/VER1/ShowScenario.asp?ScenarioID=2044" TargetMode="External"/><Relationship Id="rId4752" Type="http://schemas.openxmlformats.org/officeDocument/2006/relationships/hyperlink" Target="https://www.jrvdev.com/ROAR/VER1/ShowScenario.asp?ScenarioID=4088" TargetMode="External"/><Relationship Id="rId5803" Type="http://schemas.openxmlformats.org/officeDocument/2006/relationships/hyperlink" Target="https://www.jrvdev.com/ROAR/VER1/ShowScenario.asp?ScenarioID=1155" TargetMode="External"/><Relationship Id="rId3147" Type="http://schemas.openxmlformats.org/officeDocument/2006/relationships/hyperlink" Target="https://www.jrvdev.com/ROAR/VER1/ShowScenario.asp?ScenarioID=2991" TargetMode="External"/><Relationship Id="rId3354" Type="http://schemas.openxmlformats.org/officeDocument/2006/relationships/hyperlink" Target="https://www.jrvdev.com/ROAR/VER1/ShowScenario.asp?ScenarioID=3245" TargetMode="External"/><Relationship Id="rId3561" Type="http://schemas.openxmlformats.org/officeDocument/2006/relationships/hyperlink" Target="https://www.jrvdev.com/ROAR/VER1/ShowScenario.asp?ScenarioID=6105" TargetMode="External"/><Relationship Id="rId4405" Type="http://schemas.openxmlformats.org/officeDocument/2006/relationships/hyperlink" Target="https://www.jrvdev.com/ROAR/VER1/ShowScenario.asp?ScenarioID=645" TargetMode="External"/><Relationship Id="rId4612" Type="http://schemas.openxmlformats.org/officeDocument/2006/relationships/hyperlink" Target="https://www.jrvdev.com/ROAR/VER1/ShowScenario.asp?ScenarioID=3499" TargetMode="External"/><Relationship Id="rId275" Type="http://schemas.openxmlformats.org/officeDocument/2006/relationships/hyperlink" Target="https://www.jrvdev.com/ROAR/VER1/ShowScenario.asp?ScenarioID=5835" TargetMode="External"/><Relationship Id="rId482" Type="http://schemas.openxmlformats.org/officeDocument/2006/relationships/hyperlink" Target="https://www.jrvdev.com/ROAR/VER1/ShowScenario.asp?ScenarioID=268" TargetMode="External"/><Relationship Id="rId2163" Type="http://schemas.openxmlformats.org/officeDocument/2006/relationships/hyperlink" Target="https://www.jrvdev.com/ROAR/VER1/ShowScenario.asp?ScenarioID=1565" TargetMode="External"/><Relationship Id="rId2370" Type="http://schemas.openxmlformats.org/officeDocument/2006/relationships/hyperlink" Target="https://www.jrvdev.com/ROAR/VER1/ShowScenario.asp?ScenarioID=1915" TargetMode="External"/><Relationship Id="rId3007" Type="http://schemas.openxmlformats.org/officeDocument/2006/relationships/hyperlink" Target="https://www.jrvdev.com/ROAR/VER1/ShowScenario.asp?ScenarioID=2133" TargetMode="External"/><Relationship Id="rId3214" Type="http://schemas.openxmlformats.org/officeDocument/2006/relationships/hyperlink" Target="https://www.jrvdev.com/ROAR/VER1/ShowScenario.asp?ScenarioID=5528" TargetMode="External"/><Relationship Id="rId3421" Type="http://schemas.openxmlformats.org/officeDocument/2006/relationships/hyperlink" Target="https://www.jrvdev.com/ROAR/VER1/ShowScenario.asp?ScenarioID=5690" TargetMode="External"/><Relationship Id="rId135" Type="http://schemas.openxmlformats.org/officeDocument/2006/relationships/hyperlink" Target="https://www.jrvdev.com/ROAR/VER1/ShowScenario.asp?ScenarioID=4714" TargetMode="External"/><Relationship Id="rId342" Type="http://schemas.openxmlformats.org/officeDocument/2006/relationships/hyperlink" Target="https://www.jrvdev.com/ROAR/VER1/ShowScenario.asp?ScenarioID=6111" TargetMode="External"/><Relationship Id="rId2023" Type="http://schemas.openxmlformats.org/officeDocument/2006/relationships/hyperlink" Target="https://www.jrvdev.com/ROAR/VER1/ShowScenario.asp?ScenarioID=5933" TargetMode="External"/><Relationship Id="rId2230" Type="http://schemas.openxmlformats.org/officeDocument/2006/relationships/hyperlink" Target="https://www.jrvdev.com/ROAR/VER1/ShowScenario.asp?ScenarioID=1941" TargetMode="External"/><Relationship Id="rId5179" Type="http://schemas.openxmlformats.org/officeDocument/2006/relationships/hyperlink" Target="https://www.jrvdev.com/ROAR/VER1/ShowScenario.asp?ScenarioID=6537" TargetMode="External"/><Relationship Id="rId5386" Type="http://schemas.openxmlformats.org/officeDocument/2006/relationships/hyperlink" Target="https://www.jrvdev.com/ROAR/VER1/ShowScenario.asp?ScenarioID=2025" TargetMode="External"/><Relationship Id="rId5593" Type="http://schemas.openxmlformats.org/officeDocument/2006/relationships/hyperlink" Target="https://www.jrvdev.com/ROAR/VER1/ShowScenario.asp?ScenarioID=1514" TargetMode="External"/><Relationship Id="rId202" Type="http://schemas.openxmlformats.org/officeDocument/2006/relationships/hyperlink" Target="https://www.jrvdev.com/ROAR/VER1/ShowScenario.asp?ScenarioID=6419" TargetMode="External"/><Relationship Id="rId4195" Type="http://schemas.openxmlformats.org/officeDocument/2006/relationships/hyperlink" Target="https://www.jrvdev.com/ROAR/VER1/ShowScenario.asp?ScenarioID=3209" TargetMode="External"/><Relationship Id="rId5039" Type="http://schemas.openxmlformats.org/officeDocument/2006/relationships/hyperlink" Target="https://www.jrvdev.com/ROAR/VER1/ShowScenario.asp?ScenarioID=5134" TargetMode="External"/><Relationship Id="rId5246" Type="http://schemas.openxmlformats.org/officeDocument/2006/relationships/hyperlink" Target="https://www.jrvdev.com/ROAR/VER1/ShowScenario.asp?ScenarioID=815" TargetMode="External"/><Relationship Id="rId5453" Type="http://schemas.openxmlformats.org/officeDocument/2006/relationships/hyperlink" Target="https://www.jrvdev.com/ROAR/VER1/ShowScenario.asp?ScenarioID=3358" TargetMode="External"/><Relationship Id="rId1789" Type="http://schemas.openxmlformats.org/officeDocument/2006/relationships/hyperlink" Target="https://www.jrvdev.com/ROAR/VER1/ShowScenario.asp?ScenarioID=3746" TargetMode="External"/><Relationship Id="rId1996" Type="http://schemas.openxmlformats.org/officeDocument/2006/relationships/hyperlink" Target="https://www.jrvdev.com/ROAR/VER1/ShowScenario.asp?ScenarioID=483" TargetMode="External"/><Relationship Id="rId4055" Type="http://schemas.openxmlformats.org/officeDocument/2006/relationships/hyperlink" Target="https://www.jrvdev.com/ROAR/VER1/ShowScenario.asp?ScenarioID=3583" TargetMode="External"/><Relationship Id="rId4262" Type="http://schemas.openxmlformats.org/officeDocument/2006/relationships/hyperlink" Target="https://www.jrvdev.com/ROAR/VER1/ShowScenario.asp?ScenarioID=1847" TargetMode="External"/><Relationship Id="rId5106" Type="http://schemas.openxmlformats.org/officeDocument/2006/relationships/hyperlink" Target="https://www.jrvdev.com/ROAR/VER1/ShowScenario.asp?ScenarioID=2411" TargetMode="External"/><Relationship Id="rId5660" Type="http://schemas.openxmlformats.org/officeDocument/2006/relationships/hyperlink" Target="https://www.jrvdev.com/ROAR/VER1/ShowScenario.asp?ScenarioID=3331" TargetMode="External"/><Relationship Id="rId1649" Type="http://schemas.openxmlformats.org/officeDocument/2006/relationships/hyperlink" Target="https://www.jrvdev.com/ROAR/VER1/ShowScenario.asp?ScenarioID=5657" TargetMode="External"/><Relationship Id="rId1856" Type="http://schemas.openxmlformats.org/officeDocument/2006/relationships/hyperlink" Target="https://www.jrvdev.com/ROAR/VER1/ShowScenario.asp?ScenarioID=4411" TargetMode="External"/><Relationship Id="rId2907" Type="http://schemas.openxmlformats.org/officeDocument/2006/relationships/hyperlink" Target="https://www.jrvdev.com/ROAR/VER1/ShowScenario.asp?ScenarioID=2171" TargetMode="External"/><Relationship Id="rId3071" Type="http://schemas.openxmlformats.org/officeDocument/2006/relationships/hyperlink" Target="https://www.jrvdev.com/ROAR/VER1/ShowScenario.asp?ScenarioID=4579" TargetMode="External"/><Relationship Id="rId5313" Type="http://schemas.openxmlformats.org/officeDocument/2006/relationships/hyperlink" Target="https://www.jrvdev.com/ROAR/VER1/ShowScenario.asp?ScenarioID=1115" TargetMode="External"/><Relationship Id="rId5520" Type="http://schemas.openxmlformats.org/officeDocument/2006/relationships/hyperlink" Target="https://www.jrvdev.com/ROAR/VER1/ShowScenario.asp?ScenarioID=4672" TargetMode="External"/><Relationship Id="rId1509" Type="http://schemas.openxmlformats.org/officeDocument/2006/relationships/hyperlink" Target="https://www.jrvdev.com/ROAR/VER1/ShowScenario.asp?ScenarioID=6237" TargetMode="External"/><Relationship Id="rId1716" Type="http://schemas.openxmlformats.org/officeDocument/2006/relationships/hyperlink" Target="https://www.jrvdev.com/ROAR/VER1/ShowScenario.asp?ScenarioID=3536" TargetMode="External"/><Relationship Id="rId1923" Type="http://schemas.openxmlformats.org/officeDocument/2006/relationships/hyperlink" Target="https://www.jrvdev.com/ROAR/VER1/ShowScenario.asp?ScenarioID=2011" TargetMode="External"/><Relationship Id="rId4122" Type="http://schemas.openxmlformats.org/officeDocument/2006/relationships/hyperlink" Target="https://www.jrvdev.com/ROAR/VER1/ShowScenario.asp?ScenarioID=4194" TargetMode="External"/><Relationship Id="rId3888" Type="http://schemas.openxmlformats.org/officeDocument/2006/relationships/hyperlink" Target="https://www.jrvdev.com/ROAR/VER1/ShowScenario.asp?ScenarioID=578" TargetMode="External"/><Relationship Id="rId4939" Type="http://schemas.openxmlformats.org/officeDocument/2006/relationships/hyperlink" Target="https://www.jrvdev.com/ROAR/VER1/ShowScenario.asp?ScenarioID=6268" TargetMode="External"/><Relationship Id="rId6087" Type="http://schemas.openxmlformats.org/officeDocument/2006/relationships/hyperlink" Target="https://www.jrvdev.com/ROAR/VER1/ShowScenario.asp?ScenarioID=6593" TargetMode="External"/><Relationship Id="rId6294" Type="http://schemas.openxmlformats.org/officeDocument/2006/relationships/hyperlink" Target="https://www.jrvdev.com/ROAR/VER1/ShowScenario.asp?ScenarioID=2830" TargetMode="External"/><Relationship Id="rId2697" Type="http://schemas.openxmlformats.org/officeDocument/2006/relationships/hyperlink" Target="https://www.jrvdev.com/ROAR/VER1/ShowScenario.asp?ScenarioID=5454" TargetMode="External"/><Relationship Id="rId3748" Type="http://schemas.openxmlformats.org/officeDocument/2006/relationships/hyperlink" Target="https://www.jrvdev.com/ROAR/VER1/ShowScenario.asp?ScenarioID=4465" TargetMode="External"/><Relationship Id="rId6154" Type="http://schemas.openxmlformats.org/officeDocument/2006/relationships/hyperlink" Target="https://www.jrvdev.com/ROAR/VER1/ShowScenario.asp?ScenarioID=2090" TargetMode="External"/><Relationship Id="rId669" Type="http://schemas.openxmlformats.org/officeDocument/2006/relationships/hyperlink" Target="https://www.jrvdev.com/ROAR/VER1/ShowScenario.asp?ScenarioID=1120" TargetMode="External"/><Relationship Id="rId876" Type="http://schemas.openxmlformats.org/officeDocument/2006/relationships/hyperlink" Target="https://www.jrvdev.com/ROAR/VER1/ShowScenario.asp?ScenarioID=2257" TargetMode="External"/><Relationship Id="rId1299" Type="http://schemas.openxmlformats.org/officeDocument/2006/relationships/hyperlink" Target="https://www.jrvdev.com/ROAR/VER1/ShowScenario.asp?ScenarioID=3937" TargetMode="External"/><Relationship Id="rId2557" Type="http://schemas.openxmlformats.org/officeDocument/2006/relationships/hyperlink" Target="https://www.jrvdev.com/ROAR/VER1/ShowScenario.asp?ScenarioID=1820" TargetMode="External"/><Relationship Id="rId3608" Type="http://schemas.openxmlformats.org/officeDocument/2006/relationships/hyperlink" Target="https://www.jrvdev.com/ROAR/VER1/ShowScenario.asp?ScenarioID=1767" TargetMode="External"/><Relationship Id="rId3955" Type="http://schemas.openxmlformats.org/officeDocument/2006/relationships/hyperlink" Target="https://www.jrvdev.com/ROAR/VER1/ShowScenario.asp?ScenarioID=593" TargetMode="External"/><Relationship Id="rId5170" Type="http://schemas.openxmlformats.org/officeDocument/2006/relationships/hyperlink" Target="https://www.jrvdev.com/ROAR/VER1/ShowScenario.asp?ScenarioID=4566" TargetMode="External"/><Relationship Id="rId6014" Type="http://schemas.openxmlformats.org/officeDocument/2006/relationships/hyperlink" Target="https://www.jrvdev.com/ROAR/VER1/ShowScenario.asp?ScenarioID=3440" TargetMode="External"/><Relationship Id="rId6221" Type="http://schemas.openxmlformats.org/officeDocument/2006/relationships/hyperlink" Target="https://www.jrvdev.com/ROAR/VER1/ShowScenario.asp?ScenarioID=4383" TargetMode="External"/><Relationship Id="rId529" Type="http://schemas.openxmlformats.org/officeDocument/2006/relationships/hyperlink" Target="https://www.jrvdev.com/ROAR/VER1/ShowScenario.asp?ScenarioID=315" TargetMode="External"/><Relationship Id="rId736" Type="http://schemas.openxmlformats.org/officeDocument/2006/relationships/hyperlink" Target="https://www.jrvdev.com/ROAR/VER1/ShowScenario.asp?ScenarioID=3877" TargetMode="External"/><Relationship Id="rId1159" Type="http://schemas.openxmlformats.org/officeDocument/2006/relationships/hyperlink" Target="https://www.jrvdev.com/ROAR/VER1/ShowScenario.asp?ScenarioID=3252" TargetMode="External"/><Relationship Id="rId1366" Type="http://schemas.openxmlformats.org/officeDocument/2006/relationships/hyperlink" Target="https://www.jrvdev.com/ROAR/VER1/ShowScenario.asp?ScenarioID=4138" TargetMode="External"/><Relationship Id="rId2417" Type="http://schemas.openxmlformats.org/officeDocument/2006/relationships/hyperlink" Target="https://www.jrvdev.com/ROAR/VER1/ShowScenario.asp?ScenarioID=3060" TargetMode="External"/><Relationship Id="rId2764" Type="http://schemas.openxmlformats.org/officeDocument/2006/relationships/hyperlink" Target="https://www.jrvdev.com/ROAR/VER1/ShowScenario.asp?ScenarioID=3316" TargetMode="External"/><Relationship Id="rId2971" Type="http://schemas.openxmlformats.org/officeDocument/2006/relationships/hyperlink" Target="https://www.jrvdev.com/ROAR/VER1/ShowScenario.asp?ScenarioID=1801" TargetMode="External"/><Relationship Id="rId3815" Type="http://schemas.openxmlformats.org/officeDocument/2006/relationships/hyperlink" Target="https://www.jrvdev.com/ROAR/VER1/ShowScenario.asp?ScenarioID=4897" TargetMode="External"/><Relationship Id="rId5030" Type="http://schemas.openxmlformats.org/officeDocument/2006/relationships/hyperlink" Target="https://www.jrvdev.com/ROAR/VER1/ShowScenario.asp?ScenarioID=4943" TargetMode="External"/><Relationship Id="rId943" Type="http://schemas.openxmlformats.org/officeDocument/2006/relationships/hyperlink" Target="https://www.jrvdev.com/ROAR/VER1/ShowScenario.asp?ScenarioID=4162" TargetMode="External"/><Relationship Id="rId1019" Type="http://schemas.openxmlformats.org/officeDocument/2006/relationships/hyperlink" Target="https://www.jrvdev.com/ROAR/VER1/ShowScenario.asp?ScenarioID=4775" TargetMode="External"/><Relationship Id="rId1573" Type="http://schemas.openxmlformats.org/officeDocument/2006/relationships/hyperlink" Target="https://www.jrvdev.com/ROAR/VER1/ShowScenario.asp?ScenarioID=6334" TargetMode="External"/><Relationship Id="rId1780" Type="http://schemas.openxmlformats.org/officeDocument/2006/relationships/hyperlink" Target="https://www.jrvdev.com/ROAR/VER1/ShowScenario.asp?ScenarioID=3737" TargetMode="External"/><Relationship Id="rId2624" Type="http://schemas.openxmlformats.org/officeDocument/2006/relationships/hyperlink" Target="https://www.jrvdev.com/ROAR/VER1/ShowScenario.asp?ScenarioID=4267" TargetMode="External"/><Relationship Id="rId2831" Type="http://schemas.openxmlformats.org/officeDocument/2006/relationships/hyperlink" Target="https://www.jrvdev.com/ROAR/VER1/ShowScenario.asp?ScenarioID=2705" TargetMode="External"/><Relationship Id="rId5987" Type="http://schemas.openxmlformats.org/officeDocument/2006/relationships/hyperlink" Target="https://www.jrvdev.com/ROAR/VER1/ShowScenario.asp?ScenarioID=1688" TargetMode="External"/><Relationship Id="rId72" Type="http://schemas.openxmlformats.org/officeDocument/2006/relationships/hyperlink" Target="https://www.jrvdev.com/ROAR/VER1/ShowScenario.asp?ScenarioID=5321" TargetMode="External"/><Relationship Id="rId803" Type="http://schemas.openxmlformats.org/officeDocument/2006/relationships/hyperlink" Target="https://www.jrvdev.com/ROAR/VER1/ShowScenario.asp?ScenarioID=1308" TargetMode="External"/><Relationship Id="rId1226" Type="http://schemas.openxmlformats.org/officeDocument/2006/relationships/hyperlink" Target="https://www.jrvdev.com/ROAR/VER1/ShowScenario.asp?ScenarioID=4983" TargetMode="External"/><Relationship Id="rId1433" Type="http://schemas.openxmlformats.org/officeDocument/2006/relationships/hyperlink" Target="https://www.jrvdev.com/ROAR/VER1/ShowScenario.asp?ScenarioID=387" TargetMode="External"/><Relationship Id="rId1640" Type="http://schemas.openxmlformats.org/officeDocument/2006/relationships/hyperlink" Target="https://www.jrvdev.com/ROAR/VER1/ShowScenario.asp?ScenarioID=1088" TargetMode="External"/><Relationship Id="rId4589" Type="http://schemas.openxmlformats.org/officeDocument/2006/relationships/hyperlink" Target="https://www.jrvdev.com/ROAR/VER1/ShowScenario.asp?ScenarioID=6462" TargetMode="External"/><Relationship Id="rId4796" Type="http://schemas.openxmlformats.org/officeDocument/2006/relationships/hyperlink" Target="https://www.jrvdev.com/ROAR/VER1/ShowScenario.asp?ScenarioID=1894" TargetMode="External"/><Relationship Id="rId5847" Type="http://schemas.openxmlformats.org/officeDocument/2006/relationships/hyperlink" Target="https://www.jrvdev.com/ROAR/VER1/ShowScenario.asp?ScenarioID=887" TargetMode="External"/><Relationship Id="rId1500" Type="http://schemas.openxmlformats.org/officeDocument/2006/relationships/hyperlink" Target="https://www.jrvdev.com/ROAR/VER1/ShowScenario.asp?ScenarioID=446" TargetMode="External"/><Relationship Id="rId3398" Type="http://schemas.openxmlformats.org/officeDocument/2006/relationships/hyperlink" Target="https://www.jrvdev.com/ROAR/VER1/ShowScenario.asp?ScenarioID=4598" TargetMode="External"/><Relationship Id="rId4449" Type="http://schemas.openxmlformats.org/officeDocument/2006/relationships/hyperlink" Target="https://www.jrvdev.com/ROAR/VER1/ShowScenario.asp?ScenarioID=690" TargetMode="External"/><Relationship Id="rId4656" Type="http://schemas.openxmlformats.org/officeDocument/2006/relationships/hyperlink" Target="https://www.jrvdev.com/ROAR/VER1/ShowScenario.asp?ScenarioID=1814" TargetMode="External"/><Relationship Id="rId4863" Type="http://schemas.openxmlformats.org/officeDocument/2006/relationships/hyperlink" Target="https://www.jrvdev.com/ROAR/VER1/ShowScenario.asp?ScenarioID=5177" TargetMode="External"/><Relationship Id="rId5707" Type="http://schemas.openxmlformats.org/officeDocument/2006/relationships/hyperlink" Target="https://www.jrvdev.com/ROAR/VER1/ShowScenario.asp?ScenarioID=4963" TargetMode="External"/><Relationship Id="rId5914" Type="http://schemas.openxmlformats.org/officeDocument/2006/relationships/hyperlink" Target="https://www.jrvdev.com/ROAR/VER1/ShowScenario.asp?ScenarioID=937" TargetMode="External"/><Relationship Id="rId3258" Type="http://schemas.openxmlformats.org/officeDocument/2006/relationships/hyperlink" Target="https://www.jrvdev.com/ROAR/VER1/ShowScenario.asp?ScenarioID=3595" TargetMode="External"/><Relationship Id="rId3465" Type="http://schemas.openxmlformats.org/officeDocument/2006/relationships/hyperlink" Target="https://www.jrvdev.com/ROAR/VER1/ShowScenario.asp?ScenarioID=6309" TargetMode="External"/><Relationship Id="rId3672" Type="http://schemas.openxmlformats.org/officeDocument/2006/relationships/hyperlink" Target="https://www.jrvdev.com/ROAR/VER1/ShowScenario.asp?ScenarioID=4600" TargetMode="External"/><Relationship Id="rId4309" Type="http://schemas.openxmlformats.org/officeDocument/2006/relationships/hyperlink" Target="https://www.jrvdev.com/ROAR/VER1/ShowScenario.asp?ScenarioID=4248" TargetMode="External"/><Relationship Id="rId4516" Type="http://schemas.openxmlformats.org/officeDocument/2006/relationships/hyperlink" Target="https://www.jrvdev.com/ROAR/VER1/ShowScenario.asp?ScenarioID=1667" TargetMode="External"/><Relationship Id="rId4723" Type="http://schemas.openxmlformats.org/officeDocument/2006/relationships/hyperlink" Target="https://www.jrvdev.com/ROAR/VER1/ShowScenario.asp?ScenarioID=2168" TargetMode="External"/><Relationship Id="rId179" Type="http://schemas.openxmlformats.org/officeDocument/2006/relationships/hyperlink" Target="https://www.jrvdev.com/ROAR/VER1/ShowScenario.asp?ScenarioID=6399" TargetMode="External"/><Relationship Id="rId386" Type="http://schemas.openxmlformats.org/officeDocument/2006/relationships/hyperlink" Target="https://www.jrvdev.com/ROAR/VER1/ShowScenario.asp?ScenarioID=1383" TargetMode="External"/><Relationship Id="rId593" Type="http://schemas.openxmlformats.org/officeDocument/2006/relationships/hyperlink" Target="https://www.jrvdev.com/ROAR/VER1/ShowScenario.asp?ScenarioID=1202" TargetMode="External"/><Relationship Id="rId2067" Type="http://schemas.openxmlformats.org/officeDocument/2006/relationships/hyperlink" Target="https://www.jrvdev.com/ROAR/VER1/ShowScenario.asp?ScenarioID=523" TargetMode="External"/><Relationship Id="rId2274" Type="http://schemas.openxmlformats.org/officeDocument/2006/relationships/hyperlink" Target="https://www.jrvdev.com/ROAR/VER1/ShowScenario.asp?ScenarioID=4272" TargetMode="External"/><Relationship Id="rId2481" Type="http://schemas.openxmlformats.org/officeDocument/2006/relationships/hyperlink" Target="https://www.jrvdev.com/ROAR/VER1/ShowScenario.asp?ScenarioID=4501" TargetMode="External"/><Relationship Id="rId3118" Type="http://schemas.openxmlformats.org/officeDocument/2006/relationships/hyperlink" Target="https://www.jrvdev.com/ROAR/VER1/ShowScenario.asp?ScenarioID=5901" TargetMode="External"/><Relationship Id="rId3325" Type="http://schemas.openxmlformats.org/officeDocument/2006/relationships/hyperlink" Target="https://www.jrvdev.com/ROAR/VER1/ShowScenario.asp?ScenarioID=6042" TargetMode="External"/><Relationship Id="rId3532" Type="http://schemas.openxmlformats.org/officeDocument/2006/relationships/hyperlink" Target="https://www.jrvdev.com/ROAR/VER1/ShowScenario.asp?ScenarioID=6076" TargetMode="External"/><Relationship Id="rId4930" Type="http://schemas.openxmlformats.org/officeDocument/2006/relationships/hyperlink" Target="https://www.jrvdev.com/ROAR/VER1/ShowScenario.asp?ScenarioID=5850" TargetMode="External"/><Relationship Id="rId246" Type="http://schemas.openxmlformats.org/officeDocument/2006/relationships/hyperlink" Target="https://www.jrvdev.com/ROAR/VER1/ShowScenario.asp?ScenarioID=2672" TargetMode="External"/><Relationship Id="rId453" Type="http://schemas.openxmlformats.org/officeDocument/2006/relationships/hyperlink" Target="https://www.jrvdev.com/ROAR/VER1/ShowScenario.asp?ScenarioID=239" TargetMode="External"/><Relationship Id="rId660" Type="http://schemas.openxmlformats.org/officeDocument/2006/relationships/hyperlink" Target="https://www.jrvdev.com/ROAR/VER1/ShowScenario.asp?ScenarioID=5510" TargetMode="External"/><Relationship Id="rId1083" Type="http://schemas.openxmlformats.org/officeDocument/2006/relationships/hyperlink" Target="https://www.jrvdev.com/ROAR/VER1/ShowScenario.asp?ScenarioID=6500" TargetMode="External"/><Relationship Id="rId1290" Type="http://schemas.openxmlformats.org/officeDocument/2006/relationships/hyperlink" Target="https://www.jrvdev.com/ROAR/VER1/ShowScenario.asp?ScenarioID=3928" TargetMode="External"/><Relationship Id="rId2134" Type="http://schemas.openxmlformats.org/officeDocument/2006/relationships/hyperlink" Target="https://www.jrvdev.com/ROAR/VER1/ShowScenario.asp?ScenarioID=1630" TargetMode="External"/><Relationship Id="rId2341" Type="http://schemas.openxmlformats.org/officeDocument/2006/relationships/hyperlink" Target="https://www.jrvdev.com/ROAR/VER1/ShowScenario.asp?ScenarioID=6365" TargetMode="External"/><Relationship Id="rId5497" Type="http://schemas.openxmlformats.org/officeDocument/2006/relationships/hyperlink" Target="https://www.jrvdev.com/ROAR/VER1/ShowScenario.asp?ScenarioID=4322" TargetMode="External"/><Relationship Id="rId106" Type="http://schemas.openxmlformats.org/officeDocument/2006/relationships/hyperlink" Target="https://www.jrvdev.com/ROAR/VER1/ShowScenario.asp?ScenarioID=51" TargetMode="External"/><Relationship Id="rId313" Type="http://schemas.openxmlformats.org/officeDocument/2006/relationships/hyperlink" Target="https://www.jrvdev.com/ROAR/VER1/ShowScenario.asp?ScenarioID=108" TargetMode="External"/><Relationship Id="rId1150" Type="http://schemas.openxmlformats.org/officeDocument/2006/relationships/hyperlink" Target="https://www.jrvdev.com/ROAR/VER1/ShowScenario.asp?ScenarioID=2970" TargetMode="External"/><Relationship Id="rId4099" Type="http://schemas.openxmlformats.org/officeDocument/2006/relationships/hyperlink" Target="https://www.jrvdev.com/ROAR/VER1/ShowScenario.asp?ScenarioID=3218" TargetMode="External"/><Relationship Id="rId5357" Type="http://schemas.openxmlformats.org/officeDocument/2006/relationships/hyperlink" Target="https://www.jrvdev.com/ROAR/VER1/ShowScenario.asp?ScenarioID=1457" TargetMode="External"/><Relationship Id="rId520" Type="http://schemas.openxmlformats.org/officeDocument/2006/relationships/hyperlink" Target="https://www.jrvdev.com/ROAR/VER1/ShowScenario.asp?ScenarioID=306" TargetMode="External"/><Relationship Id="rId2201" Type="http://schemas.openxmlformats.org/officeDocument/2006/relationships/hyperlink" Target="https://www.jrvdev.com/ROAR/VER1/ShowScenario.asp?ScenarioID=3113" TargetMode="External"/><Relationship Id="rId5564" Type="http://schemas.openxmlformats.org/officeDocument/2006/relationships/hyperlink" Target="https://www.jrvdev.com/ROAR/VER1/ShowScenario.asp?ScenarioID=5578" TargetMode="External"/><Relationship Id="rId5771" Type="http://schemas.openxmlformats.org/officeDocument/2006/relationships/hyperlink" Target="https://www.jrvdev.com/ROAR/VER1/ShowScenario.asp?ScenarioID=3227" TargetMode="External"/><Relationship Id="rId1010" Type="http://schemas.openxmlformats.org/officeDocument/2006/relationships/hyperlink" Target="https://www.jrvdev.com/ROAR/VER1/ShowScenario.asp?ScenarioID=3714" TargetMode="External"/><Relationship Id="rId1967" Type="http://schemas.openxmlformats.org/officeDocument/2006/relationships/hyperlink" Target="https://www.jrvdev.com/ROAR/VER1/ShowScenario.asp?ScenarioID=4815" TargetMode="External"/><Relationship Id="rId4166" Type="http://schemas.openxmlformats.org/officeDocument/2006/relationships/hyperlink" Target="https://www.jrvdev.com/ROAR/VER1/ShowScenario.asp?ScenarioID=5981" TargetMode="External"/><Relationship Id="rId4373" Type="http://schemas.openxmlformats.org/officeDocument/2006/relationships/hyperlink" Target="https://www.jrvdev.com/ROAR/VER1/ShowScenario.asp?ScenarioID=5047" TargetMode="External"/><Relationship Id="rId4580" Type="http://schemas.openxmlformats.org/officeDocument/2006/relationships/hyperlink" Target="https://www.jrvdev.com/ROAR/VER1/ShowScenario.asp?ScenarioID=6453" TargetMode="External"/><Relationship Id="rId5217" Type="http://schemas.openxmlformats.org/officeDocument/2006/relationships/hyperlink" Target="https://www.jrvdev.com/ROAR/VER1/ShowScenario.asp?ScenarioID=786" TargetMode="External"/><Relationship Id="rId5424" Type="http://schemas.openxmlformats.org/officeDocument/2006/relationships/hyperlink" Target="https://www.jrvdev.com/ROAR/VER1/ShowScenario.asp?ScenarioID=2623" TargetMode="External"/><Relationship Id="rId5631" Type="http://schemas.openxmlformats.org/officeDocument/2006/relationships/hyperlink" Target="https://www.jrvdev.com/ROAR/VER1/ShowScenario.asp?ScenarioID=4650" TargetMode="External"/><Relationship Id="rId4026" Type="http://schemas.openxmlformats.org/officeDocument/2006/relationships/hyperlink" Target="https://www.jrvdev.com/ROAR/VER1/ShowScenario.asp?ScenarioID=6006" TargetMode="External"/><Relationship Id="rId4440" Type="http://schemas.openxmlformats.org/officeDocument/2006/relationships/hyperlink" Target="https://www.jrvdev.com/ROAR/VER1/ShowScenario.asp?ScenarioID=681" TargetMode="External"/><Relationship Id="rId3042" Type="http://schemas.openxmlformats.org/officeDocument/2006/relationships/hyperlink" Target="https://www.jrvdev.com/ROAR/VER1/ShowScenario.asp?ScenarioID=2909" TargetMode="External"/><Relationship Id="rId6198" Type="http://schemas.openxmlformats.org/officeDocument/2006/relationships/hyperlink" Target="https://www.jrvdev.com/ROAR/VER1/ShowScenario.asp?ScenarioID=5536" TargetMode="External"/><Relationship Id="rId6265" Type="http://schemas.openxmlformats.org/officeDocument/2006/relationships/hyperlink" Target="https://www.jrvdev.com/ROAR/VER1/ShowScenario.asp?ScenarioID=5392" TargetMode="External"/><Relationship Id="rId3859" Type="http://schemas.openxmlformats.org/officeDocument/2006/relationships/hyperlink" Target="https://www.jrvdev.com/ROAR/VER1/ShowScenario.asp?ScenarioID=1015" TargetMode="External"/><Relationship Id="rId5281" Type="http://schemas.openxmlformats.org/officeDocument/2006/relationships/hyperlink" Target="https://www.jrvdev.com/ROAR/VER1/ShowScenario.asp?ScenarioID=4834" TargetMode="External"/><Relationship Id="rId2875" Type="http://schemas.openxmlformats.org/officeDocument/2006/relationships/hyperlink" Target="https://www.jrvdev.com/ROAR/VER1/ShowScenario.asp?ScenarioID=6286" TargetMode="External"/><Relationship Id="rId3926" Type="http://schemas.openxmlformats.org/officeDocument/2006/relationships/hyperlink" Target="https://www.jrvdev.com/ROAR/VER1/ShowScenario.asp?ScenarioID=6313" TargetMode="External"/><Relationship Id="rId847" Type="http://schemas.openxmlformats.org/officeDocument/2006/relationships/hyperlink" Target="https://www.jrvdev.com/ROAR/VER1/ShowScenario.asp?ScenarioID=1714" TargetMode="External"/><Relationship Id="rId1477" Type="http://schemas.openxmlformats.org/officeDocument/2006/relationships/hyperlink" Target="https://www.jrvdev.com/ROAR/VER1/ShowScenario.asp?ScenarioID=426" TargetMode="External"/><Relationship Id="rId1891" Type="http://schemas.openxmlformats.org/officeDocument/2006/relationships/hyperlink" Target="https://www.jrvdev.com/ROAR/VER1/ShowScenario.asp?ScenarioID=2926" TargetMode="External"/><Relationship Id="rId2528" Type="http://schemas.openxmlformats.org/officeDocument/2006/relationships/hyperlink" Target="https://www.jrvdev.com/ROAR/VER1/ShowScenario.asp?ScenarioID=1967" TargetMode="External"/><Relationship Id="rId2942" Type="http://schemas.openxmlformats.org/officeDocument/2006/relationships/hyperlink" Target="https://www.jrvdev.com/ROAR/VER1/ShowScenario.asp?ScenarioID=5625" TargetMode="External"/><Relationship Id="rId914" Type="http://schemas.openxmlformats.org/officeDocument/2006/relationships/hyperlink" Target="https://www.jrvdev.com/ROAR/VER1/ShowScenario.asp?ScenarioID=3701" TargetMode="External"/><Relationship Id="rId1544" Type="http://schemas.openxmlformats.org/officeDocument/2006/relationships/hyperlink" Target="https://www.jrvdev.com/ROAR/VER1/ShowScenario.asp?ScenarioID=4475" TargetMode="External"/><Relationship Id="rId5001" Type="http://schemas.openxmlformats.org/officeDocument/2006/relationships/hyperlink" Target="https://www.jrvdev.com/ROAR/VER1/ShowScenario.asp?ScenarioID=3980" TargetMode="External"/><Relationship Id="rId1611" Type="http://schemas.openxmlformats.org/officeDocument/2006/relationships/hyperlink" Target="https://www.jrvdev.com/ROAR/VER1/ShowScenario.asp?ScenarioID=6158" TargetMode="External"/><Relationship Id="rId4767" Type="http://schemas.openxmlformats.org/officeDocument/2006/relationships/hyperlink" Target="https://www.jrvdev.com/ROAR/VER1/ShowScenario.asp?ScenarioID=759" TargetMode="External"/><Relationship Id="rId5818" Type="http://schemas.openxmlformats.org/officeDocument/2006/relationships/hyperlink" Target="https://www.jrvdev.com/ROAR/VER1/ShowScenario.asp?ScenarioID=858" TargetMode="External"/><Relationship Id="rId3369" Type="http://schemas.openxmlformats.org/officeDocument/2006/relationships/hyperlink" Target="https://www.jrvdev.com/ROAR/VER1/ShowScenario.asp?ScenarioID=1786" TargetMode="External"/><Relationship Id="rId2385" Type="http://schemas.openxmlformats.org/officeDocument/2006/relationships/hyperlink" Target="https://www.jrvdev.com/ROAR/VER1/ShowScenario.asp?ScenarioID=2649" TargetMode="External"/><Relationship Id="rId3783" Type="http://schemas.openxmlformats.org/officeDocument/2006/relationships/hyperlink" Target="https://www.jrvdev.com/ROAR/VER1/ShowScenario.asp?ScenarioID=3122" TargetMode="External"/><Relationship Id="rId4834" Type="http://schemas.openxmlformats.org/officeDocument/2006/relationships/hyperlink" Target="https://www.jrvdev.com/ROAR/VER1/ShowScenario.asp?ScenarioID=1295" TargetMode="External"/><Relationship Id="rId357" Type="http://schemas.openxmlformats.org/officeDocument/2006/relationships/hyperlink" Target="https://www.jrvdev.com/ROAR/VER1/ShowScenario.asp?ScenarioID=122" TargetMode="External"/><Relationship Id="rId2038" Type="http://schemas.openxmlformats.org/officeDocument/2006/relationships/hyperlink" Target="https://www.jrvdev.com/ROAR/VER1/ShowScenario.asp?ScenarioID=494" TargetMode="External"/><Relationship Id="rId3436" Type="http://schemas.openxmlformats.org/officeDocument/2006/relationships/hyperlink" Target="https://www.jrvdev.com/ROAR/VER1/ShowScenario.asp?ScenarioID=5945" TargetMode="External"/><Relationship Id="rId3850" Type="http://schemas.openxmlformats.org/officeDocument/2006/relationships/hyperlink" Target="https://www.jrvdev.com/ROAR/VER1/ShowScenario.asp?ScenarioID=4592" TargetMode="External"/><Relationship Id="rId4901" Type="http://schemas.openxmlformats.org/officeDocument/2006/relationships/hyperlink" Target="https://www.jrvdev.com/ROAR/VER1/ShowScenario.asp?ScenarioID=2580" TargetMode="External"/><Relationship Id="rId771" Type="http://schemas.openxmlformats.org/officeDocument/2006/relationships/hyperlink" Target="https://www.jrvdev.com/ROAR/VER1/ShowScenario.asp?ScenarioID=5753" TargetMode="External"/><Relationship Id="rId2452" Type="http://schemas.openxmlformats.org/officeDocument/2006/relationships/hyperlink" Target="https://www.jrvdev.com/ROAR/VER1/ShowScenario.asp?ScenarioID=3658" TargetMode="External"/><Relationship Id="rId3503" Type="http://schemas.openxmlformats.org/officeDocument/2006/relationships/hyperlink" Target="https://www.jrvdev.com/ROAR/VER1/ShowScenario.asp?ScenarioID=6028" TargetMode="External"/><Relationship Id="rId424" Type="http://schemas.openxmlformats.org/officeDocument/2006/relationships/hyperlink" Target="https://www.jrvdev.com/ROAR/VER1/ShowScenario.asp?ScenarioID=210" TargetMode="External"/><Relationship Id="rId1054" Type="http://schemas.openxmlformats.org/officeDocument/2006/relationships/hyperlink" Target="https://www.jrvdev.com/ROAR/VER1/ShowScenario.asp?ScenarioID=2295" TargetMode="External"/><Relationship Id="rId2105" Type="http://schemas.openxmlformats.org/officeDocument/2006/relationships/hyperlink" Target="https://www.jrvdev.com/ROAR/VER1/ShowScenario.asp?ScenarioID=1198" TargetMode="External"/><Relationship Id="rId5675" Type="http://schemas.openxmlformats.org/officeDocument/2006/relationships/hyperlink" Target="https://www.jrvdev.com/ROAR/VER1/ShowScenario.asp?ScenarioID=4203" TargetMode="External"/><Relationship Id="rId1121" Type="http://schemas.openxmlformats.org/officeDocument/2006/relationships/hyperlink" Target="https://www.jrvdev.com/ROAR/VER1/ShowScenario.asp?ScenarioID=2666" TargetMode="External"/><Relationship Id="rId4277" Type="http://schemas.openxmlformats.org/officeDocument/2006/relationships/hyperlink" Target="https://www.jrvdev.com/ROAR/VER1/ShowScenario.asp?ScenarioID=1234" TargetMode="External"/><Relationship Id="rId4691" Type="http://schemas.openxmlformats.org/officeDocument/2006/relationships/hyperlink" Target="https://www.jrvdev.com/ROAR/VER1/ShowScenario.asp?ScenarioID=1493" TargetMode="External"/><Relationship Id="rId5328" Type="http://schemas.openxmlformats.org/officeDocument/2006/relationships/hyperlink" Target="https://www.jrvdev.com/ROAR/VER1/ShowScenario.asp?ScenarioID=1238" TargetMode="External"/><Relationship Id="rId5742" Type="http://schemas.openxmlformats.org/officeDocument/2006/relationships/hyperlink" Target="https://www.jrvdev.com/ROAR/VER1/ShowScenario.asp?ScenarioID=3287" TargetMode="External"/><Relationship Id="rId3293" Type="http://schemas.openxmlformats.org/officeDocument/2006/relationships/hyperlink" Target="https://www.jrvdev.com/ROAR/VER1/ShowScenario.asp?ScenarioID=4213" TargetMode="External"/><Relationship Id="rId4344" Type="http://schemas.openxmlformats.org/officeDocument/2006/relationships/hyperlink" Target="https://www.jrvdev.com/ROAR/VER1/ShowScenario.asp?ScenarioID=2687" TargetMode="External"/><Relationship Id="rId1938" Type="http://schemas.openxmlformats.org/officeDocument/2006/relationships/hyperlink" Target="https://www.jrvdev.com/ROAR/VER1/ShowScenario.asp?ScenarioID=2194" TargetMode="External"/><Relationship Id="rId3360" Type="http://schemas.openxmlformats.org/officeDocument/2006/relationships/hyperlink" Target="https://www.jrvdev.com/ROAR/VER1/ShowScenario.asp?ScenarioID=1064" TargetMode="External"/><Relationship Id="rId281" Type="http://schemas.openxmlformats.org/officeDocument/2006/relationships/hyperlink" Target="https://www.jrvdev.com/ROAR/VER1/ShowScenario.asp?ScenarioID=5841" TargetMode="External"/><Relationship Id="rId3013" Type="http://schemas.openxmlformats.org/officeDocument/2006/relationships/hyperlink" Target="https://www.jrvdev.com/ROAR/VER1/ShowScenario.asp?ScenarioID=2420" TargetMode="External"/><Relationship Id="rId4411" Type="http://schemas.openxmlformats.org/officeDocument/2006/relationships/hyperlink" Target="https://www.jrvdev.com/ROAR/VER1/ShowScenario.asp?ScenarioID=651" TargetMode="External"/><Relationship Id="rId6169" Type="http://schemas.openxmlformats.org/officeDocument/2006/relationships/hyperlink" Target="https://www.jrvdev.com/ROAR/VER1/ShowScenario.asp?ScenarioID=1981" TargetMode="External"/><Relationship Id="rId2779" Type="http://schemas.openxmlformats.org/officeDocument/2006/relationships/hyperlink" Target="https://www.jrvdev.com/ROAR/VER1/ShowScenario.asp?ScenarioID=1660" TargetMode="External"/><Relationship Id="rId5185" Type="http://schemas.openxmlformats.org/officeDocument/2006/relationships/hyperlink" Target="https://www.jrvdev.com/ROAR/VER1/ShowScenario.asp?ScenarioID=5287" TargetMode="External"/><Relationship Id="rId6236" Type="http://schemas.openxmlformats.org/officeDocument/2006/relationships/hyperlink" Target="https://www.jrvdev.com/ROAR/VER1/ShowScenario.asp?ScenarioID=2951" TargetMode="External"/><Relationship Id="rId1795" Type="http://schemas.openxmlformats.org/officeDocument/2006/relationships/hyperlink" Target="https://www.jrvdev.com/ROAR/VER1/ShowScenario.asp?ScenarioID=3752" TargetMode="External"/><Relationship Id="rId2846" Type="http://schemas.openxmlformats.org/officeDocument/2006/relationships/hyperlink" Target="https://www.jrvdev.com/ROAR/VER1/ShowScenario.asp?ScenarioID=5028" TargetMode="External"/><Relationship Id="rId5252" Type="http://schemas.openxmlformats.org/officeDocument/2006/relationships/hyperlink" Target="https://www.jrvdev.com/ROAR/VER1/ShowScenario.asp?ScenarioID=1267" TargetMode="External"/><Relationship Id="rId87" Type="http://schemas.openxmlformats.org/officeDocument/2006/relationships/hyperlink" Target="https://www.jrvdev.com/ROAR/VER1/ShowScenario.asp?ScenarioID=32" TargetMode="External"/><Relationship Id="rId818" Type="http://schemas.openxmlformats.org/officeDocument/2006/relationships/hyperlink" Target="https://www.jrvdev.com/ROAR/VER1/ShowScenario.asp?ScenarioID=1419" TargetMode="External"/><Relationship Id="rId1448" Type="http://schemas.openxmlformats.org/officeDocument/2006/relationships/hyperlink" Target="https://www.jrvdev.com/ROAR/VER1/ShowScenario.asp?ScenarioID=400" TargetMode="External"/><Relationship Id="rId1862" Type="http://schemas.openxmlformats.org/officeDocument/2006/relationships/hyperlink" Target="https://www.jrvdev.com/ROAR/VER1/ShowScenario.asp?ScenarioID=4075" TargetMode="External"/><Relationship Id="rId2913" Type="http://schemas.openxmlformats.org/officeDocument/2006/relationships/hyperlink" Target="https://www.jrvdev.com/ROAR/VER1/ShowScenario.asp?ScenarioID=2223" TargetMode="External"/><Relationship Id="rId1515" Type="http://schemas.openxmlformats.org/officeDocument/2006/relationships/hyperlink" Target="https://www.jrvdev.com/ROAR/VER1/ShowScenario.asp?ScenarioID=6245" TargetMode="External"/><Relationship Id="rId6093" Type="http://schemas.openxmlformats.org/officeDocument/2006/relationships/hyperlink" Target="https://www.jrvdev.com/ROAR/VER1/ShowScenario.asp?ScenarioID=5486" TargetMode="External"/><Relationship Id="rId3687" Type="http://schemas.openxmlformats.org/officeDocument/2006/relationships/hyperlink" Target="https://www.jrvdev.com/ROAR/VER1/ShowScenario.asp?ScenarioID=2098" TargetMode="External"/><Relationship Id="rId4738" Type="http://schemas.openxmlformats.org/officeDocument/2006/relationships/hyperlink" Target="https://www.jrvdev.com/ROAR/VER1/ShowScenario.asp?ScenarioID=3892" TargetMode="External"/><Relationship Id="rId2289" Type="http://schemas.openxmlformats.org/officeDocument/2006/relationships/hyperlink" Target="https://www.jrvdev.com/ROAR/VER1/ShowScenario.asp?ScenarioID=4287" TargetMode="External"/><Relationship Id="rId3754" Type="http://schemas.openxmlformats.org/officeDocument/2006/relationships/hyperlink" Target="https://www.jrvdev.com/ROAR/VER1/ShowScenario.asp?ScenarioID=4472" TargetMode="External"/><Relationship Id="rId4805" Type="http://schemas.openxmlformats.org/officeDocument/2006/relationships/hyperlink" Target="https://www.jrvdev.com/ROAR/VER1/ShowScenario.asp?ScenarioID=5430" TargetMode="External"/><Relationship Id="rId6160" Type="http://schemas.openxmlformats.org/officeDocument/2006/relationships/hyperlink" Target="https://www.jrvdev.com/ROAR/VER1/ShowScenario.asp?ScenarioID=1971" TargetMode="External"/><Relationship Id="rId675" Type="http://schemas.openxmlformats.org/officeDocument/2006/relationships/hyperlink" Target="https://www.jrvdev.com/ROAR/VER1/ShowScenario.asp?ScenarioID=1126" TargetMode="External"/><Relationship Id="rId2356" Type="http://schemas.openxmlformats.org/officeDocument/2006/relationships/hyperlink" Target="https://www.jrvdev.com/ROAR/VER1/ShowScenario.asp?ScenarioID=4988" TargetMode="External"/><Relationship Id="rId2770" Type="http://schemas.openxmlformats.org/officeDocument/2006/relationships/hyperlink" Target="https://www.jrvdev.com/ROAR/VER1/ShowScenario.asp?ScenarioID=1656" TargetMode="External"/><Relationship Id="rId3407" Type="http://schemas.openxmlformats.org/officeDocument/2006/relationships/hyperlink" Target="https://www.jrvdev.com/ROAR/VER1/ShowScenario.asp?ScenarioID=1259" TargetMode="External"/><Relationship Id="rId3821" Type="http://schemas.openxmlformats.org/officeDocument/2006/relationships/hyperlink" Target="https://www.jrvdev.com/ROAR/VER1/ShowScenario.asp?ScenarioID=4221" TargetMode="External"/><Relationship Id="rId328" Type="http://schemas.openxmlformats.org/officeDocument/2006/relationships/hyperlink" Target="https://www.jrvdev.com/ROAR/VER1/ShowScenario.asp?ScenarioID=5937" TargetMode="External"/><Relationship Id="rId742" Type="http://schemas.openxmlformats.org/officeDocument/2006/relationships/hyperlink" Target="https://www.jrvdev.com/ROAR/VER1/ShowScenario.asp?ScenarioID=322" TargetMode="External"/><Relationship Id="rId1372" Type="http://schemas.openxmlformats.org/officeDocument/2006/relationships/hyperlink" Target="https://www.jrvdev.com/ROAR/VER1/ShowScenario.asp?ScenarioID=6199" TargetMode="External"/><Relationship Id="rId2009" Type="http://schemas.openxmlformats.org/officeDocument/2006/relationships/hyperlink" Target="https://www.jrvdev.com/ROAR/VER1/ShowScenario.asp?ScenarioID=5919" TargetMode="External"/><Relationship Id="rId2423" Type="http://schemas.openxmlformats.org/officeDocument/2006/relationships/hyperlink" Target="https://www.jrvdev.com/ROAR/VER1/ShowScenario.asp?ScenarioID=3369" TargetMode="External"/><Relationship Id="rId5579" Type="http://schemas.openxmlformats.org/officeDocument/2006/relationships/hyperlink" Target="https://www.jrvdev.com/ROAR/VER1/ShowScenario.asp?ScenarioID=1323" TargetMode="External"/><Relationship Id="rId1025" Type="http://schemas.openxmlformats.org/officeDocument/2006/relationships/hyperlink" Target="https://www.jrvdev.com/ROAR/VER1/ShowScenario.asp?ScenarioID=4787" TargetMode="External"/><Relationship Id="rId4595" Type="http://schemas.openxmlformats.org/officeDocument/2006/relationships/hyperlink" Target="https://www.jrvdev.com/ROAR/VER1/ShowScenario.asp?ScenarioID=6484" TargetMode="External"/><Relationship Id="rId5646" Type="http://schemas.openxmlformats.org/officeDocument/2006/relationships/hyperlink" Target="https://www.jrvdev.com/ROAR/VER1/ShowScenario.asp?ScenarioID=3522" TargetMode="External"/><Relationship Id="rId5993" Type="http://schemas.openxmlformats.org/officeDocument/2006/relationships/hyperlink" Target="https://www.jrvdev.com/ROAR/VER1/ShowScenario.asp?ScenarioID=1694" TargetMode="External"/><Relationship Id="rId3197" Type="http://schemas.openxmlformats.org/officeDocument/2006/relationships/hyperlink" Target="https://www.jrvdev.com/ROAR/VER1/ShowScenario.asp?ScenarioID=4911" TargetMode="External"/><Relationship Id="rId4248" Type="http://schemas.openxmlformats.org/officeDocument/2006/relationships/hyperlink" Target="https://www.jrvdev.com/ROAR/VER1/ShowScenario.asp?ScenarioID=4887" TargetMode="External"/><Relationship Id="rId4662" Type="http://schemas.openxmlformats.org/officeDocument/2006/relationships/hyperlink" Target="https://www.jrvdev.com/ROAR/VER1/ShowScenario.asp?ScenarioID=2711" TargetMode="External"/><Relationship Id="rId5713" Type="http://schemas.openxmlformats.org/officeDocument/2006/relationships/hyperlink" Target="https://www.jrvdev.com/ROAR/VER1/ShowScenario.asp?ScenarioID=5763" TargetMode="External"/><Relationship Id="rId185" Type="http://schemas.openxmlformats.org/officeDocument/2006/relationships/hyperlink" Target="https://www.jrvdev.com/ROAR/VER1/ShowScenario.asp?ScenarioID=6403" TargetMode="External"/><Relationship Id="rId1909" Type="http://schemas.openxmlformats.org/officeDocument/2006/relationships/hyperlink" Target="https://www.jrvdev.com/ROAR/VER1/ShowScenario.asp?ScenarioID=1736" TargetMode="External"/><Relationship Id="rId3264" Type="http://schemas.openxmlformats.org/officeDocument/2006/relationships/hyperlink" Target="https://www.jrvdev.com/ROAR/VER1/ShowScenario.asp?ScenarioID=3600" TargetMode="External"/><Relationship Id="rId4315" Type="http://schemas.openxmlformats.org/officeDocument/2006/relationships/hyperlink" Target="https://www.jrvdev.com/ROAR/VER1/ShowScenario.asp?ScenarioID=5607" TargetMode="External"/><Relationship Id="rId2280" Type="http://schemas.openxmlformats.org/officeDocument/2006/relationships/hyperlink" Target="https://www.jrvdev.com/ROAR/VER1/ShowScenario.asp?ScenarioID=4278" TargetMode="External"/><Relationship Id="rId3331" Type="http://schemas.openxmlformats.org/officeDocument/2006/relationships/hyperlink" Target="https://www.jrvdev.com/ROAR/VER1/ShowScenario.asp?ScenarioID=6048" TargetMode="External"/><Relationship Id="rId252" Type="http://schemas.openxmlformats.org/officeDocument/2006/relationships/hyperlink" Target="https://www.jrvdev.com/ROAR/VER1/ShowScenario.asp?ScenarioID=2679" TargetMode="External"/><Relationship Id="rId5089" Type="http://schemas.openxmlformats.org/officeDocument/2006/relationships/hyperlink" Target="https://www.jrvdev.com/ROAR/VER1/ShowScenario.asp?ScenarioID=6214" TargetMode="External"/><Relationship Id="rId1699" Type="http://schemas.openxmlformats.org/officeDocument/2006/relationships/hyperlink" Target="https://www.jrvdev.com/ROAR/VER1/ShowScenario.asp?ScenarioID=6560" TargetMode="External"/><Relationship Id="rId2000" Type="http://schemas.openxmlformats.org/officeDocument/2006/relationships/hyperlink" Target="https://www.jrvdev.com/ROAR/VER1/ShowScenario.asp?ScenarioID=3149" TargetMode="External"/><Relationship Id="rId5156" Type="http://schemas.openxmlformats.org/officeDocument/2006/relationships/hyperlink" Target="https://www.jrvdev.com/ROAR/VER1/ShowScenario.asp?ScenarioID=4762" TargetMode="External"/><Relationship Id="rId5570" Type="http://schemas.openxmlformats.org/officeDocument/2006/relationships/hyperlink" Target="https://www.jrvdev.com/ROAR/VER1/ShowScenario.asp?ScenarioID=5584" TargetMode="External"/><Relationship Id="rId6207" Type="http://schemas.openxmlformats.org/officeDocument/2006/relationships/hyperlink" Target="https://www.jrvdev.com/ROAR/VER1/ShowScenario.asp?ScenarioID=979" TargetMode="External"/><Relationship Id="rId4172" Type="http://schemas.openxmlformats.org/officeDocument/2006/relationships/hyperlink" Target="https://www.jrvdev.com/ROAR/VER1/ShowScenario.asp?ScenarioID=5987" TargetMode="External"/><Relationship Id="rId5223" Type="http://schemas.openxmlformats.org/officeDocument/2006/relationships/hyperlink" Target="https://www.jrvdev.com/ROAR/VER1/ShowScenario.asp?ScenarioID=792" TargetMode="External"/><Relationship Id="rId1766" Type="http://schemas.openxmlformats.org/officeDocument/2006/relationships/hyperlink" Target="https://www.jrvdev.com/ROAR/VER1/ShowScenario.asp?ScenarioID=3720" TargetMode="External"/><Relationship Id="rId2817" Type="http://schemas.openxmlformats.org/officeDocument/2006/relationships/hyperlink" Target="https://www.jrvdev.com/ROAR/VER1/ShowScenario.asp?ScenarioID=2250" TargetMode="External"/><Relationship Id="rId58" Type="http://schemas.openxmlformats.org/officeDocument/2006/relationships/hyperlink" Target="https://www.jrvdev.com/ROAR/VER1/ShowScenario.asp?ScenarioID=5350" TargetMode="External"/><Relationship Id="rId1419" Type="http://schemas.openxmlformats.org/officeDocument/2006/relationships/hyperlink" Target="https://www.jrvdev.com/ROAR/VER1/ShowScenario.asp?ScenarioID=373" TargetMode="External"/><Relationship Id="rId1833" Type="http://schemas.openxmlformats.org/officeDocument/2006/relationships/hyperlink" Target="https://www.jrvdev.com/ROAR/VER1/ShowScenario.asp?ScenarioID=5655" TargetMode="External"/><Relationship Id="rId4989" Type="http://schemas.openxmlformats.org/officeDocument/2006/relationships/hyperlink" Target="https://www.jrvdev.com/ROAR/VER1/ShowScenario.asp?ScenarioID=3678" TargetMode="External"/><Relationship Id="rId1900" Type="http://schemas.openxmlformats.org/officeDocument/2006/relationships/hyperlink" Target="https://www.jrvdev.com/ROAR/VER1/ShowScenario.asp?ScenarioID=2935" TargetMode="External"/><Relationship Id="rId3658" Type="http://schemas.openxmlformats.org/officeDocument/2006/relationships/hyperlink" Target="https://www.jrvdev.com/ROAR/VER1/ShowScenario.asp?ScenarioID=1338" TargetMode="External"/><Relationship Id="rId4709" Type="http://schemas.openxmlformats.org/officeDocument/2006/relationships/hyperlink" Target="https://www.jrvdev.com/ROAR/VER1/ShowScenario.asp?ScenarioID=5437" TargetMode="External"/><Relationship Id="rId6064" Type="http://schemas.openxmlformats.org/officeDocument/2006/relationships/hyperlink" Target="https://www.jrvdev.com/ROAR/VER1/ShowScenario.asp?ScenarioID=2225" TargetMode="External"/><Relationship Id="rId579" Type="http://schemas.openxmlformats.org/officeDocument/2006/relationships/hyperlink" Target="https://www.jrvdev.com/ROAR/VER1/ShowScenario.asp?ScenarioID=2981" TargetMode="External"/><Relationship Id="rId993" Type="http://schemas.openxmlformats.org/officeDocument/2006/relationships/hyperlink" Target="https://www.jrvdev.com/ROAR/VER1/ShowScenario.asp?ScenarioID=4220" TargetMode="External"/><Relationship Id="rId2674" Type="http://schemas.openxmlformats.org/officeDocument/2006/relationships/hyperlink" Target="https://www.jrvdev.com/ROAR/VER1/ShowScenario.asp?ScenarioID=5988" TargetMode="External"/><Relationship Id="rId5080" Type="http://schemas.openxmlformats.org/officeDocument/2006/relationships/hyperlink" Target="https://www.jrvdev.com/ROAR/VER1/ShowScenario.asp?ScenarioID=5977" TargetMode="External"/><Relationship Id="rId6131" Type="http://schemas.openxmlformats.org/officeDocument/2006/relationships/hyperlink" Target="https://www.jrvdev.com/ROAR/VER1/ShowScenario.asp?ScenarioID=5483" TargetMode="External"/><Relationship Id="rId646" Type="http://schemas.openxmlformats.org/officeDocument/2006/relationships/hyperlink" Target="https://www.jrvdev.com/ROAR/VER1/ShowScenario.asp?ScenarioID=5496" TargetMode="External"/><Relationship Id="rId1276" Type="http://schemas.openxmlformats.org/officeDocument/2006/relationships/hyperlink" Target="https://www.jrvdev.com/ROAR/VER1/ShowScenario.asp?ScenarioID=6544" TargetMode="External"/><Relationship Id="rId2327" Type="http://schemas.openxmlformats.org/officeDocument/2006/relationships/hyperlink" Target="https://www.jrvdev.com/ROAR/VER1/ShowScenario.asp?ScenarioID=6351" TargetMode="External"/><Relationship Id="rId3725" Type="http://schemas.openxmlformats.org/officeDocument/2006/relationships/hyperlink" Target="https://www.jrvdev.com/ROAR/VER1/ShowScenario.asp?ScenarioID=1644" TargetMode="External"/><Relationship Id="rId1690" Type="http://schemas.openxmlformats.org/officeDocument/2006/relationships/hyperlink" Target="https://www.jrvdev.com/ROAR/VER1/ShowScenario.asp?ScenarioID=4554" TargetMode="External"/><Relationship Id="rId2741" Type="http://schemas.openxmlformats.org/officeDocument/2006/relationships/hyperlink" Target="https://www.jrvdev.com/ROAR/VER1/ShowScenario.asp?ScenarioID=5056" TargetMode="External"/><Relationship Id="rId5897" Type="http://schemas.openxmlformats.org/officeDocument/2006/relationships/hyperlink" Target="https://www.jrvdev.com/ROAR/VER1/ShowScenario.asp?ScenarioID=2450" TargetMode="External"/><Relationship Id="rId713" Type="http://schemas.openxmlformats.org/officeDocument/2006/relationships/hyperlink" Target="https://www.jrvdev.com/ROAR/VER1/ShowScenario.asp?ScenarioID=4839" TargetMode="External"/><Relationship Id="rId1343" Type="http://schemas.openxmlformats.org/officeDocument/2006/relationships/hyperlink" Target="https://www.jrvdev.com/ROAR/VER1/ShowScenario.asp?ScenarioID=4115" TargetMode="External"/><Relationship Id="rId4499" Type="http://schemas.openxmlformats.org/officeDocument/2006/relationships/hyperlink" Target="https://www.jrvdev.com/ROAR/VER1/ShowScenario.asp?ScenarioID=748" TargetMode="External"/><Relationship Id="rId5964" Type="http://schemas.openxmlformats.org/officeDocument/2006/relationships/hyperlink" Target="https://www.jrvdev.com/ROAR/VER1/ShowScenario.asp?ScenarioID=3004" TargetMode="External"/><Relationship Id="rId1410" Type="http://schemas.openxmlformats.org/officeDocument/2006/relationships/hyperlink" Target="https://www.jrvdev.com/ROAR/VER1/ShowScenario.asp?ScenarioID=364" TargetMode="External"/><Relationship Id="rId4566" Type="http://schemas.openxmlformats.org/officeDocument/2006/relationships/hyperlink" Target="https://www.jrvdev.com/ROAR/VER1/ShowScenario.asp?ScenarioID=6439" TargetMode="External"/><Relationship Id="rId4980" Type="http://schemas.openxmlformats.org/officeDocument/2006/relationships/hyperlink" Target="https://www.jrvdev.com/ROAR/VER1/ShowScenario.asp?ScenarioID=3393" TargetMode="External"/><Relationship Id="rId5617" Type="http://schemas.openxmlformats.org/officeDocument/2006/relationships/hyperlink" Target="https://www.jrvdev.com/ROAR/VER1/ShowScenario.asp?ScenarioID=1878" TargetMode="External"/><Relationship Id="rId3168" Type="http://schemas.openxmlformats.org/officeDocument/2006/relationships/hyperlink" Target="https://www.jrvdev.com/ROAR/VER1/ShowScenario.asp?ScenarioID=3620" TargetMode="External"/><Relationship Id="rId3582" Type="http://schemas.openxmlformats.org/officeDocument/2006/relationships/hyperlink" Target="https://www.jrvdev.com/ROAR/VER1/ShowScenario.asp?ScenarioID=6507" TargetMode="External"/><Relationship Id="rId4219" Type="http://schemas.openxmlformats.org/officeDocument/2006/relationships/hyperlink" Target="https://www.jrvdev.com/ROAR/VER1/ShowScenario.asp?ScenarioID=4856" TargetMode="External"/><Relationship Id="rId4633" Type="http://schemas.openxmlformats.org/officeDocument/2006/relationships/hyperlink" Target="https://www.jrvdev.com/ROAR/VER1/ShowScenario.asp?ScenarioID=2076" TargetMode="External"/><Relationship Id="rId2184" Type="http://schemas.openxmlformats.org/officeDocument/2006/relationships/hyperlink" Target="https://www.jrvdev.com/ROAR/VER1/ShowScenario.asp?ScenarioID=1931" TargetMode="External"/><Relationship Id="rId3235" Type="http://schemas.openxmlformats.org/officeDocument/2006/relationships/hyperlink" Target="https://www.jrvdev.com/ROAR/VER1/ShowScenario.asp?ScenarioID=2576" TargetMode="External"/><Relationship Id="rId156" Type="http://schemas.openxmlformats.org/officeDocument/2006/relationships/hyperlink" Target="https://www.jrvdev.com/ROAR/VER1/ShowScenario.asp?ScenarioID=4705" TargetMode="External"/><Relationship Id="rId570" Type="http://schemas.openxmlformats.org/officeDocument/2006/relationships/hyperlink" Target="https://www.jrvdev.com/ROAR/VER1/ShowScenario.asp?ScenarioID=165" TargetMode="External"/><Relationship Id="rId2251" Type="http://schemas.openxmlformats.org/officeDocument/2006/relationships/hyperlink" Target="https://www.jrvdev.com/ROAR/VER1/ShowScenario.asp?ScenarioID=2278" TargetMode="External"/><Relationship Id="rId3302" Type="http://schemas.openxmlformats.org/officeDocument/2006/relationships/hyperlink" Target="https://www.jrvdev.com/ROAR/VER1/ShowScenario.asp?ScenarioID=4443" TargetMode="External"/><Relationship Id="rId4700" Type="http://schemas.openxmlformats.org/officeDocument/2006/relationships/hyperlink" Target="https://www.jrvdev.com/ROAR/VER1/ShowScenario.asp?ScenarioID=4904" TargetMode="External"/><Relationship Id="rId223" Type="http://schemas.openxmlformats.org/officeDocument/2006/relationships/hyperlink" Target="https://www.jrvdev.com/ROAR/VER1/ShowScenario.asp?ScenarioID=3786" TargetMode="External"/><Relationship Id="rId4076" Type="http://schemas.openxmlformats.org/officeDocument/2006/relationships/hyperlink" Target="https://www.jrvdev.com/ROAR/VER1/ShowScenario.asp?ScenarioID=5513" TargetMode="External"/><Relationship Id="rId5474" Type="http://schemas.openxmlformats.org/officeDocument/2006/relationships/hyperlink" Target="https://www.jrvdev.com/ROAR/VER1/ShowScenario.asp?ScenarioID=3669" TargetMode="External"/><Relationship Id="rId4490" Type="http://schemas.openxmlformats.org/officeDocument/2006/relationships/hyperlink" Target="https://www.jrvdev.com/ROAR/VER1/ShowScenario.asp?ScenarioID=738" TargetMode="External"/><Relationship Id="rId5127" Type="http://schemas.openxmlformats.org/officeDocument/2006/relationships/hyperlink" Target="https://www.jrvdev.com/ROAR/VER1/ShowScenario.asp?ScenarioID=2730" TargetMode="External"/><Relationship Id="rId5541" Type="http://schemas.openxmlformats.org/officeDocument/2006/relationships/hyperlink" Target="https://www.jrvdev.com/ROAR/VER1/ShowScenario.asp?ScenarioID=5120" TargetMode="External"/><Relationship Id="rId1737" Type="http://schemas.openxmlformats.org/officeDocument/2006/relationships/hyperlink" Target="https://www.jrvdev.com/ROAR/VER1/ShowScenario.asp?ScenarioID=5390" TargetMode="External"/><Relationship Id="rId3092" Type="http://schemas.openxmlformats.org/officeDocument/2006/relationships/hyperlink" Target="https://www.jrvdev.com/ROAR/VER1/ShowScenario.asp?ScenarioID=5872" TargetMode="External"/><Relationship Id="rId4143" Type="http://schemas.openxmlformats.org/officeDocument/2006/relationships/hyperlink" Target="https://www.jrvdev.com/ROAR/VER1/ShowScenario.asp?ScenarioID=4614" TargetMode="External"/><Relationship Id="rId29" Type="http://schemas.openxmlformats.org/officeDocument/2006/relationships/hyperlink" Target="https://www.jrvdev.com/ROAR/VER1/ShowScenario.asp?ScenarioID=15" TargetMode="External"/><Relationship Id="rId4210" Type="http://schemas.openxmlformats.org/officeDocument/2006/relationships/hyperlink" Target="https://www.jrvdev.com/ROAR/VER1/ShowScenario.asp?ScenarioID=3797" TargetMode="External"/><Relationship Id="rId1804" Type="http://schemas.openxmlformats.org/officeDocument/2006/relationships/hyperlink" Target="https://www.jrvdev.com/ROAR/VER1/ShowScenario.asp?ScenarioID=3765" TargetMode="External"/><Relationship Id="rId3976" Type="http://schemas.openxmlformats.org/officeDocument/2006/relationships/hyperlink" Target="https://www.jrvdev.com/ROAR/VER1/ShowScenario.asp?ScenarioID=1519" TargetMode="External"/><Relationship Id="rId6035" Type="http://schemas.openxmlformats.org/officeDocument/2006/relationships/hyperlink" Target="https://www.jrvdev.com/ROAR/VER1/ShowScenario.asp?ScenarioID=1495" TargetMode="External"/><Relationship Id="rId897" Type="http://schemas.openxmlformats.org/officeDocument/2006/relationships/hyperlink" Target="https://www.jrvdev.com/ROAR/VER1/ShowScenario.asp?ScenarioID=2490" TargetMode="External"/><Relationship Id="rId2578" Type="http://schemas.openxmlformats.org/officeDocument/2006/relationships/hyperlink" Target="https://www.jrvdev.com/ROAR/VER1/ShowScenario.asp?ScenarioID=2533" TargetMode="External"/><Relationship Id="rId2992" Type="http://schemas.openxmlformats.org/officeDocument/2006/relationships/hyperlink" Target="https://www.jrvdev.com/ROAR/VER1/ShowScenario.asp?ScenarioID=1879" TargetMode="External"/><Relationship Id="rId3629" Type="http://schemas.openxmlformats.org/officeDocument/2006/relationships/hyperlink" Target="https://www.jrvdev.com/ROAR/VER1/ShowScenario.asp?ScenarioID=5003" TargetMode="External"/><Relationship Id="rId5051" Type="http://schemas.openxmlformats.org/officeDocument/2006/relationships/hyperlink" Target="https://www.jrvdev.com/ROAR/VER1/ShowScenario.asp?ScenarioID=5373" TargetMode="External"/><Relationship Id="rId964" Type="http://schemas.openxmlformats.org/officeDocument/2006/relationships/hyperlink" Target="https://www.jrvdev.com/ROAR/VER1/ShowScenario.asp?ScenarioID=5206" TargetMode="External"/><Relationship Id="rId1594" Type="http://schemas.openxmlformats.org/officeDocument/2006/relationships/hyperlink" Target="https://www.jrvdev.com/ROAR/VER1/ShowScenario.asp?ScenarioID=2852" TargetMode="External"/><Relationship Id="rId2645" Type="http://schemas.openxmlformats.org/officeDocument/2006/relationships/hyperlink" Target="https://www.jrvdev.com/ROAR/VER1/ShowScenario.asp?ScenarioID=4758" TargetMode="External"/><Relationship Id="rId6102" Type="http://schemas.openxmlformats.org/officeDocument/2006/relationships/hyperlink" Target="https://www.jrvdev.com/ROAR/VER1/ShowScenario.asp?ScenarioID=3133" TargetMode="External"/><Relationship Id="rId617" Type="http://schemas.openxmlformats.org/officeDocument/2006/relationships/hyperlink" Target="https://www.jrvdev.com/ROAR/VER1/ShowScenario.asp?ScenarioID=142" TargetMode="External"/><Relationship Id="rId1247" Type="http://schemas.openxmlformats.org/officeDocument/2006/relationships/hyperlink" Target="https://www.jrvdev.com/ROAR/VER1/ShowScenario.asp?ScenarioID=5104" TargetMode="External"/><Relationship Id="rId1661" Type="http://schemas.openxmlformats.org/officeDocument/2006/relationships/hyperlink" Target="https://www.jrvdev.com/ROAR/VER1/ShowScenario.asp?ScenarioID=5669" TargetMode="External"/><Relationship Id="rId2712" Type="http://schemas.openxmlformats.org/officeDocument/2006/relationships/hyperlink" Target="https://www.jrvdev.com/ROAR/VER1/ShowScenario.asp?ScenarioID=5717" TargetMode="External"/><Relationship Id="rId5868" Type="http://schemas.openxmlformats.org/officeDocument/2006/relationships/hyperlink" Target="https://www.jrvdev.com/ROAR/VER1/ShowScenario.asp?ScenarioID=908" TargetMode="External"/><Relationship Id="rId1314" Type="http://schemas.openxmlformats.org/officeDocument/2006/relationships/hyperlink" Target="https://www.jrvdev.com/ROAR/VER1/ShowScenario.asp?ScenarioID=3952" TargetMode="External"/><Relationship Id="rId4884" Type="http://schemas.openxmlformats.org/officeDocument/2006/relationships/hyperlink" Target="https://www.jrvdev.com/ROAR/VER1/ShowScenario.asp?ScenarioID=5198" TargetMode="External"/><Relationship Id="rId5935" Type="http://schemas.openxmlformats.org/officeDocument/2006/relationships/hyperlink" Target="https://www.jrvdev.com/ROAR/VER1/ShowScenario.asp?ScenarioID=1027" TargetMode="External"/><Relationship Id="rId3486" Type="http://schemas.openxmlformats.org/officeDocument/2006/relationships/hyperlink" Target="https://www.jrvdev.com/ROAR/VER1/ShowScenario.asp?ScenarioID=1783" TargetMode="External"/><Relationship Id="rId4537" Type="http://schemas.openxmlformats.org/officeDocument/2006/relationships/hyperlink" Target="https://www.jrvdev.com/ROAR/VER1/ShowScenario.asp?ScenarioID=2242" TargetMode="External"/><Relationship Id="rId20" Type="http://schemas.openxmlformats.org/officeDocument/2006/relationships/hyperlink" Target="https://www.jrvdev.com/ROAR/VER1/ShowScenario.asp?ScenarioID=3686" TargetMode="External"/><Relationship Id="rId2088" Type="http://schemas.openxmlformats.org/officeDocument/2006/relationships/hyperlink" Target="https://www.jrvdev.com/ROAR/VER1/ShowScenario.asp?ScenarioID=544" TargetMode="External"/><Relationship Id="rId3139" Type="http://schemas.openxmlformats.org/officeDocument/2006/relationships/hyperlink" Target="https://www.jrvdev.com/ROAR/VER1/ShowScenario.asp?ScenarioID=2764" TargetMode="External"/><Relationship Id="rId4951" Type="http://schemas.openxmlformats.org/officeDocument/2006/relationships/hyperlink" Target="https://www.jrvdev.com/ROAR/VER1/ShowScenario.asp?ScenarioID=6256" TargetMode="External"/><Relationship Id="rId474" Type="http://schemas.openxmlformats.org/officeDocument/2006/relationships/hyperlink" Target="https://www.jrvdev.com/ROAR/VER1/ShowScenario.asp?ScenarioID=260" TargetMode="External"/><Relationship Id="rId2155" Type="http://schemas.openxmlformats.org/officeDocument/2006/relationships/hyperlink" Target="https://www.jrvdev.com/ROAR/VER1/ShowScenario.asp?ScenarioID=1557" TargetMode="External"/><Relationship Id="rId3553" Type="http://schemas.openxmlformats.org/officeDocument/2006/relationships/hyperlink" Target="https://www.jrvdev.com/ROAR/VER1/ShowScenario.asp?ScenarioID=6096" TargetMode="External"/><Relationship Id="rId4604" Type="http://schemas.openxmlformats.org/officeDocument/2006/relationships/hyperlink" Target="https://www.jrvdev.com/ROAR/VER1/ShowScenario.asp?ScenarioID=3506" TargetMode="External"/><Relationship Id="rId127" Type="http://schemas.openxmlformats.org/officeDocument/2006/relationships/hyperlink" Target="https://www.jrvdev.com/ROAR/VER1/ShowScenario.asp?ScenarioID=72" TargetMode="External"/><Relationship Id="rId3206" Type="http://schemas.openxmlformats.org/officeDocument/2006/relationships/hyperlink" Target="https://www.jrvdev.com/ROAR/VER1/ShowScenario.asp?ScenarioID=5110" TargetMode="External"/><Relationship Id="rId3620" Type="http://schemas.openxmlformats.org/officeDocument/2006/relationships/hyperlink" Target="https://www.jrvdev.com/ROAR/VER1/ShowScenario.asp?ScenarioID=3835" TargetMode="External"/><Relationship Id="rId541" Type="http://schemas.openxmlformats.org/officeDocument/2006/relationships/hyperlink" Target="https://www.jrvdev.com/ROAR/VER1/ShowScenario.asp?ScenarioID=1004" TargetMode="External"/><Relationship Id="rId1171" Type="http://schemas.openxmlformats.org/officeDocument/2006/relationships/hyperlink" Target="https://www.jrvdev.com/ROAR/VER1/ShowScenario.asp?ScenarioID=3411" TargetMode="External"/><Relationship Id="rId2222" Type="http://schemas.openxmlformats.org/officeDocument/2006/relationships/hyperlink" Target="https://www.jrvdev.com/ROAR/VER1/ShowScenario.asp?ScenarioID=1942" TargetMode="External"/><Relationship Id="rId5378" Type="http://schemas.openxmlformats.org/officeDocument/2006/relationships/hyperlink" Target="https://www.jrvdev.com/ROAR/VER1/ShowScenario.asp?ScenarioID=1753" TargetMode="External"/><Relationship Id="rId5792" Type="http://schemas.openxmlformats.org/officeDocument/2006/relationships/hyperlink" Target="https://www.jrvdev.com/ROAR/VER1/ShowScenario.asp?ScenarioID=6186" TargetMode="External"/><Relationship Id="rId1988" Type="http://schemas.openxmlformats.org/officeDocument/2006/relationships/hyperlink" Target="https://www.jrvdev.com/ROAR/VER1/ShowScenario.asp?ScenarioID=2286" TargetMode="External"/><Relationship Id="rId4394" Type="http://schemas.openxmlformats.org/officeDocument/2006/relationships/hyperlink" Target="https://www.jrvdev.com/ROAR/VER1/ShowScenario.asp?ScenarioID=634" TargetMode="External"/><Relationship Id="rId5445" Type="http://schemas.openxmlformats.org/officeDocument/2006/relationships/hyperlink" Target="https://www.jrvdev.com/ROAR/VER1/ShowScenario.asp?ScenarioID=3033" TargetMode="External"/><Relationship Id="rId4047" Type="http://schemas.openxmlformats.org/officeDocument/2006/relationships/hyperlink" Target="https://www.jrvdev.com/ROAR/VER1/ShowScenario.asp?ScenarioID=3575" TargetMode="External"/><Relationship Id="rId4461" Type="http://schemas.openxmlformats.org/officeDocument/2006/relationships/hyperlink" Target="https://www.jrvdev.com/ROAR/VER1/ShowScenario.asp?ScenarioID=702" TargetMode="External"/><Relationship Id="rId5512" Type="http://schemas.openxmlformats.org/officeDocument/2006/relationships/hyperlink" Target="https://www.jrvdev.com/ROAR/VER1/ShowScenario.asp?ScenarioID=4681" TargetMode="External"/><Relationship Id="rId3063" Type="http://schemas.openxmlformats.org/officeDocument/2006/relationships/hyperlink" Target="https://www.jrvdev.com/ROAR/VER1/ShowScenario.asp?ScenarioID=4599" TargetMode="External"/><Relationship Id="rId4114" Type="http://schemas.openxmlformats.org/officeDocument/2006/relationships/hyperlink" Target="https://www.jrvdev.com/ROAR/VER1/ShowScenario.asp?ScenarioID=3805" TargetMode="External"/><Relationship Id="rId1708" Type="http://schemas.openxmlformats.org/officeDocument/2006/relationships/hyperlink" Target="https://www.jrvdev.com/ROAR/VER1/ShowScenario.asp?ScenarioID=2328" TargetMode="External"/><Relationship Id="rId3130" Type="http://schemas.openxmlformats.org/officeDocument/2006/relationships/hyperlink" Target="https://www.jrvdev.com/ROAR/VER1/ShowScenario.asp?ScenarioID=2606" TargetMode="External"/><Relationship Id="rId6286" Type="http://schemas.openxmlformats.org/officeDocument/2006/relationships/hyperlink" Target="https://www.jrvdev.com/ROAR/VER1/ShowScenario.asp?ScenarioID=6603" TargetMode="External"/><Relationship Id="rId2896" Type="http://schemas.openxmlformats.org/officeDocument/2006/relationships/hyperlink" Target="https://www.jrvdev.com/ROAR/VER1/ShowScenario.asp?ScenarioID=2354" TargetMode="External"/><Relationship Id="rId3947" Type="http://schemas.openxmlformats.org/officeDocument/2006/relationships/hyperlink" Target="https://www.jrvdev.com/ROAR/VER1/ShowScenario.asp?ScenarioID=4106" TargetMode="External"/><Relationship Id="rId868" Type="http://schemas.openxmlformats.org/officeDocument/2006/relationships/hyperlink" Target="https://www.jrvdev.com/ROAR/VER1/ShowScenario.asp?ScenarioID=2069" TargetMode="External"/><Relationship Id="rId1498" Type="http://schemas.openxmlformats.org/officeDocument/2006/relationships/hyperlink" Target="https://www.jrvdev.com/ROAR/VER1/ShowScenario.asp?ScenarioID=444" TargetMode="External"/><Relationship Id="rId2549" Type="http://schemas.openxmlformats.org/officeDocument/2006/relationships/hyperlink" Target="https://www.jrvdev.com/ROAR/VER1/ShowScenario.asp?ScenarioID=1453" TargetMode="External"/><Relationship Id="rId2963" Type="http://schemas.openxmlformats.org/officeDocument/2006/relationships/hyperlink" Target="https://www.jrvdev.com/ROAR/VER1/ShowScenario.asp?ScenarioID=1215" TargetMode="External"/><Relationship Id="rId6006" Type="http://schemas.openxmlformats.org/officeDocument/2006/relationships/hyperlink" Target="https://www.jrvdev.com/ROAR/VER1/ShowScenario.asp?ScenarioID=1537" TargetMode="External"/><Relationship Id="rId935" Type="http://schemas.openxmlformats.org/officeDocument/2006/relationships/hyperlink" Target="https://www.jrvdev.com/ROAR/VER1/ShowScenario.asp?ScenarioID=4154" TargetMode="External"/><Relationship Id="rId1565" Type="http://schemas.openxmlformats.org/officeDocument/2006/relationships/hyperlink" Target="https://www.jrvdev.com/ROAR/VER1/ShowScenario.asp?ScenarioID=3442" TargetMode="External"/><Relationship Id="rId2616" Type="http://schemas.openxmlformats.org/officeDocument/2006/relationships/hyperlink" Target="https://www.jrvdev.com/ROAR/VER1/ShowScenario.asp?ScenarioID=3979" TargetMode="External"/><Relationship Id="rId5022" Type="http://schemas.openxmlformats.org/officeDocument/2006/relationships/hyperlink" Target="https://www.jrvdev.com/ROAR/VER1/ShowScenario.asp?ScenarioID=4935" TargetMode="External"/><Relationship Id="rId1218" Type="http://schemas.openxmlformats.org/officeDocument/2006/relationships/hyperlink" Target="https://www.jrvdev.com/ROAR/VER1/ShowScenario.asp?ScenarioID=4745" TargetMode="External"/><Relationship Id="rId1632" Type="http://schemas.openxmlformats.org/officeDocument/2006/relationships/hyperlink" Target="https://www.jrvdev.com/ROAR/VER1/ShowScenario.asp?ScenarioID=3082" TargetMode="External"/><Relationship Id="rId4788" Type="http://schemas.openxmlformats.org/officeDocument/2006/relationships/hyperlink" Target="https://www.jrvdev.com/ROAR/VER1/ShowScenario.asp?ScenarioID=1282" TargetMode="External"/><Relationship Id="rId5839" Type="http://schemas.openxmlformats.org/officeDocument/2006/relationships/hyperlink" Target="https://www.jrvdev.com/ROAR/VER1/ShowScenario.asp?ScenarioID=879" TargetMode="External"/><Relationship Id="rId4855" Type="http://schemas.openxmlformats.org/officeDocument/2006/relationships/hyperlink" Target="https://www.jrvdev.com/ROAR/VER1/ShowScenario.asp?ScenarioID=5169" TargetMode="External"/><Relationship Id="rId5906" Type="http://schemas.openxmlformats.org/officeDocument/2006/relationships/hyperlink" Target="https://www.jrvdev.com/ROAR/VER1/ShowScenario.asp?ScenarioID=929" TargetMode="External"/><Relationship Id="rId3457" Type="http://schemas.openxmlformats.org/officeDocument/2006/relationships/hyperlink" Target="https://www.jrvdev.com/ROAR/VER1/ShowScenario.asp?ScenarioID=6148" TargetMode="External"/><Relationship Id="rId3871" Type="http://schemas.openxmlformats.org/officeDocument/2006/relationships/hyperlink" Target="https://www.jrvdev.com/ROAR/VER1/ShowScenario.asp?ScenarioID=1167" TargetMode="External"/><Relationship Id="rId4508" Type="http://schemas.openxmlformats.org/officeDocument/2006/relationships/hyperlink" Target="https://www.jrvdev.com/ROAR/VER1/ShowScenario.asp?ScenarioID=1947" TargetMode="External"/><Relationship Id="rId4922" Type="http://schemas.openxmlformats.org/officeDocument/2006/relationships/hyperlink" Target="https://www.jrvdev.com/ROAR/VER1/ShowScenario.asp?ScenarioID=2913" TargetMode="External"/><Relationship Id="rId378" Type="http://schemas.openxmlformats.org/officeDocument/2006/relationships/hyperlink" Target="https://www.jrvdev.com/ROAR/VER1/ShowScenario.asp?ScenarioID=1375" TargetMode="External"/><Relationship Id="rId792" Type="http://schemas.openxmlformats.org/officeDocument/2006/relationships/hyperlink" Target="https://www.jrvdev.com/ROAR/VER1/ShowScenario.asp?ScenarioID=5150" TargetMode="External"/><Relationship Id="rId2059" Type="http://schemas.openxmlformats.org/officeDocument/2006/relationships/hyperlink" Target="https://www.jrvdev.com/ROAR/VER1/ShowScenario.asp?ScenarioID=515" TargetMode="External"/><Relationship Id="rId2473" Type="http://schemas.openxmlformats.org/officeDocument/2006/relationships/hyperlink" Target="https://www.jrvdev.com/ROAR/VER1/ShowScenario.asp?ScenarioID=4305" TargetMode="External"/><Relationship Id="rId3524" Type="http://schemas.openxmlformats.org/officeDocument/2006/relationships/hyperlink" Target="https://www.jrvdev.com/ROAR/VER1/ShowScenario.asp?ScenarioID=6068" TargetMode="External"/><Relationship Id="rId445" Type="http://schemas.openxmlformats.org/officeDocument/2006/relationships/hyperlink" Target="https://www.jrvdev.com/ROAR/VER1/ShowScenario.asp?ScenarioID=231" TargetMode="External"/><Relationship Id="rId1075" Type="http://schemas.openxmlformats.org/officeDocument/2006/relationships/hyperlink" Target="https://www.jrvdev.com/ROAR/VER1/ShowScenario.asp?ScenarioID=4185" TargetMode="External"/><Relationship Id="rId2126" Type="http://schemas.openxmlformats.org/officeDocument/2006/relationships/hyperlink" Target="https://www.jrvdev.com/ROAR/VER1/ShowScenario.asp?ScenarioID=1596" TargetMode="External"/><Relationship Id="rId2540" Type="http://schemas.openxmlformats.org/officeDocument/2006/relationships/hyperlink" Target="https://www.jrvdev.com/ROAR/VER1/ShowScenario.asp?ScenarioID=1348" TargetMode="External"/><Relationship Id="rId5696" Type="http://schemas.openxmlformats.org/officeDocument/2006/relationships/hyperlink" Target="https://www.jrvdev.com/ROAR/VER1/ShowScenario.asp?ScenarioID=6249" TargetMode="External"/><Relationship Id="rId512" Type="http://schemas.openxmlformats.org/officeDocument/2006/relationships/hyperlink" Target="https://www.jrvdev.com/ROAR/VER1/ShowScenario.asp?ScenarioID=298" TargetMode="External"/><Relationship Id="rId1142" Type="http://schemas.openxmlformats.org/officeDocument/2006/relationships/hyperlink" Target="https://www.jrvdev.com/ROAR/VER1/ShowScenario.asp?ScenarioID=1355" TargetMode="External"/><Relationship Id="rId4298" Type="http://schemas.openxmlformats.org/officeDocument/2006/relationships/hyperlink" Target="https://www.jrvdev.com/ROAR/VER1/ShowScenario.asp?ScenarioID=5250" TargetMode="External"/><Relationship Id="rId5349" Type="http://schemas.openxmlformats.org/officeDocument/2006/relationships/hyperlink" Target="https://www.jrvdev.com/ROAR/VER1/ShowScenario.asp?ScenarioID=1441" TargetMode="External"/><Relationship Id="rId4365" Type="http://schemas.openxmlformats.org/officeDocument/2006/relationships/hyperlink" Target="https://www.jrvdev.com/ROAR/VER1/ShowScenario.asp?ScenarioID=5039" TargetMode="External"/><Relationship Id="rId5763" Type="http://schemas.openxmlformats.org/officeDocument/2006/relationships/hyperlink" Target="https://www.jrvdev.com/ROAR/VER1/ShowScenario.asp?ScenarioID=3098" TargetMode="External"/><Relationship Id="rId1959" Type="http://schemas.openxmlformats.org/officeDocument/2006/relationships/hyperlink" Target="https://www.jrvdev.com/ROAR/VER1/ShowScenario.asp?ScenarioID=4805" TargetMode="External"/><Relationship Id="rId4018" Type="http://schemas.openxmlformats.org/officeDocument/2006/relationships/hyperlink" Target="https://www.jrvdev.com/ROAR/VER1/ShowScenario.asp?ScenarioID=4628" TargetMode="External"/><Relationship Id="rId5416" Type="http://schemas.openxmlformats.org/officeDocument/2006/relationships/hyperlink" Target="https://www.jrvdev.com/ROAR/VER1/ShowScenario.asp?ScenarioID=2615" TargetMode="External"/><Relationship Id="rId5830" Type="http://schemas.openxmlformats.org/officeDocument/2006/relationships/hyperlink" Target="https://www.jrvdev.com/ROAR/VER1/ShowScenario.asp?ScenarioID=870" TargetMode="External"/><Relationship Id="rId3381" Type="http://schemas.openxmlformats.org/officeDocument/2006/relationships/hyperlink" Target="https://www.jrvdev.com/ROAR/VER1/ShowScenario.asp?ScenarioID=1798" TargetMode="External"/><Relationship Id="rId4432" Type="http://schemas.openxmlformats.org/officeDocument/2006/relationships/hyperlink" Target="https://www.jrvdev.com/ROAR/VER1/ShowScenario.asp?ScenarioID=673" TargetMode="External"/><Relationship Id="rId3034" Type="http://schemas.openxmlformats.org/officeDocument/2006/relationships/hyperlink" Target="https://www.jrvdev.com/ROAR/VER1/ShowScenario.asp?ScenarioID=2901" TargetMode="External"/><Relationship Id="rId2050" Type="http://schemas.openxmlformats.org/officeDocument/2006/relationships/hyperlink" Target="https://www.jrvdev.com/ROAR/VER1/ShowScenario.asp?ScenarioID=506" TargetMode="External"/><Relationship Id="rId3101" Type="http://schemas.openxmlformats.org/officeDocument/2006/relationships/hyperlink" Target="https://www.jrvdev.com/ROAR/VER1/ShowScenario.asp?ScenarioID=5882" TargetMode="External"/><Relationship Id="rId6257" Type="http://schemas.openxmlformats.org/officeDocument/2006/relationships/hyperlink" Target="https://www.jrvdev.com/ROAR/VER1/ShowScenario.asp?ScenarioID=5019" TargetMode="External"/><Relationship Id="rId5273" Type="http://schemas.openxmlformats.org/officeDocument/2006/relationships/hyperlink" Target="https://www.jrvdev.com/ROAR/VER1/ShowScenario.asp?ScenarioID=5068" TargetMode="External"/><Relationship Id="rId839" Type="http://schemas.openxmlformats.org/officeDocument/2006/relationships/hyperlink" Target="https://www.jrvdev.com/ROAR/VER1/ShowScenario.asp?ScenarioID=1706" TargetMode="External"/><Relationship Id="rId1469" Type="http://schemas.openxmlformats.org/officeDocument/2006/relationships/hyperlink" Target="https://www.jrvdev.com/ROAR/VER1/ShowScenario.asp?ScenarioID=418" TargetMode="External"/><Relationship Id="rId2867" Type="http://schemas.openxmlformats.org/officeDocument/2006/relationships/hyperlink" Target="https://www.jrvdev.com/ROAR/VER1/ShowScenario.asp?ScenarioID=4374" TargetMode="External"/><Relationship Id="rId3918" Type="http://schemas.openxmlformats.org/officeDocument/2006/relationships/hyperlink" Target="https://www.jrvdev.com/ROAR/VER1/ShowScenario.asp?ScenarioID=3179" TargetMode="External"/><Relationship Id="rId5340" Type="http://schemas.openxmlformats.org/officeDocument/2006/relationships/hyperlink" Target="https://www.jrvdev.com/ROAR/VER1/ShowScenario.asp?ScenarioID=1389" TargetMode="External"/><Relationship Id="rId1883" Type="http://schemas.openxmlformats.org/officeDocument/2006/relationships/hyperlink" Target="https://www.jrvdev.com/ROAR/VER1/ShowScenario.asp?ScenarioID=2237" TargetMode="External"/><Relationship Id="rId2934" Type="http://schemas.openxmlformats.org/officeDocument/2006/relationships/hyperlink" Target="https://www.jrvdev.com/ROAR/VER1/ShowScenario.asp?ScenarioID=3568" TargetMode="External"/><Relationship Id="rId906" Type="http://schemas.openxmlformats.org/officeDocument/2006/relationships/hyperlink" Target="https://www.jrvdev.com/ROAR/VER1/ShowScenario.asp?ScenarioID=2743" TargetMode="External"/><Relationship Id="rId1536" Type="http://schemas.openxmlformats.org/officeDocument/2006/relationships/hyperlink" Target="https://www.jrvdev.com/ROAR/VER1/ShowScenario.asp?ScenarioID=2779" TargetMode="External"/><Relationship Id="rId1950" Type="http://schemas.openxmlformats.org/officeDocument/2006/relationships/hyperlink" Target="https://www.jrvdev.com/ROAR/VER1/ShowScenario.asp?ScenarioID=2381" TargetMode="External"/><Relationship Id="rId1603" Type="http://schemas.openxmlformats.org/officeDocument/2006/relationships/hyperlink" Target="https://www.jrvdev.com/ROAR/VER1/ShowScenario.asp?ScenarioID=2179" TargetMode="External"/><Relationship Id="rId4759" Type="http://schemas.openxmlformats.org/officeDocument/2006/relationships/hyperlink" Target="https://www.jrvdev.com/ROAR/VER1/ShowScenario.asp?ScenarioID=4606" TargetMode="External"/><Relationship Id="rId3775" Type="http://schemas.openxmlformats.org/officeDocument/2006/relationships/hyperlink" Target="https://www.jrvdev.com/ROAR/VER1/ShowScenario.asp?ScenarioID=572" TargetMode="External"/><Relationship Id="rId4826" Type="http://schemas.openxmlformats.org/officeDocument/2006/relationships/hyperlink" Target="https://www.jrvdev.com/ROAR/VER1/ShowScenario.asp?ScenarioID=6468" TargetMode="External"/><Relationship Id="rId6181" Type="http://schemas.openxmlformats.org/officeDocument/2006/relationships/hyperlink" Target="https://www.jrvdev.com/ROAR/VER1/ShowScenario.asp?ScenarioID=972" TargetMode="External"/><Relationship Id="rId696" Type="http://schemas.openxmlformats.org/officeDocument/2006/relationships/hyperlink" Target="https://www.jrvdev.com/ROAR/VER1/ShowScenario.asp?ScenarioID=2271" TargetMode="External"/><Relationship Id="rId2377" Type="http://schemas.openxmlformats.org/officeDocument/2006/relationships/hyperlink" Target="https://www.jrvdev.com/ROAR/VER1/ShowScenario.asp?ScenarioID=3279" TargetMode="External"/><Relationship Id="rId2791" Type="http://schemas.openxmlformats.org/officeDocument/2006/relationships/hyperlink" Target="https://www.jrvdev.com/ROAR/VER1/ShowScenario.asp?ScenarioID=1997" TargetMode="External"/><Relationship Id="rId3428" Type="http://schemas.openxmlformats.org/officeDocument/2006/relationships/hyperlink" Target="https://www.jrvdev.com/ROAR/VER1/ShowScenario.asp?ScenarioID=5697" TargetMode="External"/><Relationship Id="rId349" Type="http://schemas.openxmlformats.org/officeDocument/2006/relationships/hyperlink" Target="https://www.jrvdev.com/ROAR/VER1/ShowScenario.asp?ScenarioID=114" TargetMode="External"/><Relationship Id="rId763" Type="http://schemas.openxmlformats.org/officeDocument/2006/relationships/hyperlink" Target="https://www.jrvdev.com/ROAR/VER1/ShowScenario.asp?ScenarioID=342" TargetMode="External"/><Relationship Id="rId1393" Type="http://schemas.openxmlformats.org/officeDocument/2006/relationships/hyperlink" Target="https://www.jrvdev.com/ROAR/VER1/ShowScenario.asp?ScenarioID=5599" TargetMode="External"/><Relationship Id="rId2444" Type="http://schemas.openxmlformats.org/officeDocument/2006/relationships/hyperlink" Target="https://www.jrvdev.com/ROAR/VER1/ShowScenario.asp?ScenarioID=3650" TargetMode="External"/><Relationship Id="rId3842" Type="http://schemas.openxmlformats.org/officeDocument/2006/relationships/hyperlink" Target="https://www.jrvdev.com/ROAR/VER1/ShowScenario.asp?ScenarioID=5780" TargetMode="External"/><Relationship Id="rId416" Type="http://schemas.openxmlformats.org/officeDocument/2006/relationships/hyperlink" Target="https://www.jrvdev.com/ROAR/VER1/ShowScenario.asp?ScenarioID=202" TargetMode="External"/><Relationship Id="rId1046" Type="http://schemas.openxmlformats.org/officeDocument/2006/relationships/hyperlink" Target="https://www.jrvdev.com/ROAR/VER1/ShowScenario.asp?ScenarioID=3554" TargetMode="External"/><Relationship Id="rId830" Type="http://schemas.openxmlformats.org/officeDocument/2006/relationships/hyperlink" Target="https://www.jrvdev.com/ROAR/VER1/ShowScenario.asp?ScenarioID=1432" TargetMode="External"/><Relationship Id="rId1460" Type="http://schemas.openxmlformats.org/officeDocument/2006/relationships/hyperlink" Target="https://www.jrvdev.com/ROAR/VER1/ShowScenario.asp?ScenarioID=409" TargetMode="External"/><Relationship Id="rId2511" Type="http://schemas.openxmlformats.org/officeDocument/2006/relationships/hyperlink" Target="https://www.jrvdev.com/ROAR/VER1/ShowScenario.asp?ScenarioID=4955" TargetMode="External"/><Relationship Id="rId5667" Type="http://schemas.openxmlformats.org/officeDocument/2006/relationships/hyperlink" Target="https://www.jrvdev.com/ROAR/VER1/ShowScenario.asp?ScenarioID=3338" TargetMode="External"/><Relationship Id="rId1113" Type="http://schemas.openxmlformats.org/officeDocument/2006/relationships/hyperlink" Target="https://www.jrvdev.com/ROAR/VER1/ShowScenario.asp?ScenarioID=1274" TargetMode="External"/><Relationship Id="rId4269" Type="http://schemas.openxmlformats.org/officeDocument/2006/relationships/hyperlink" Target="https://www.jrvdev.com/ROAR/VER1/ShowScenario.asp?ScenarioID=1854" TargetMode="External"/><Relationship Id="rId4683" Type="http://schemas.openxmlformats.org/officeDocument/2006/relationships/hyperlink" Target="https://www.jrvdev.com/ROAR/VER1/ShowScenario.asp?ScenarioID=1485" TargetMode="External"/><Relationship Id="rId5734" Type="http://schemas.openxmlformats.org/officeDocument/2006/relationships/hyperlink" Target="https://www.jrvdev.com/ROAR/VER1/ShowScenario.asp?ScenarioID=6012" TargetMode="External"/><Relationship Id="rId3285" Type="http://schemas.openxmlformats.org/officeDocument/2006/relationships/hyperlink" Target="https://www.jrvdev.com/ROAR/VER1/ShowScenario.asp?ScenarioID=4001" TargetMode="External"/><Relationship Id="rId4336" Type="http://schemas.openxmlformats.org/officeDocument/2006/relationships/hyperlink" Target="https://www.jrvdev.com/ROAR/VER1/ShowScenario.asp?ScenarioID=6171" TargetMode="External"/><Relationship Id="rId4750" Type="http://schemas.openxmlformats.org/officeDocument/2006/relationships/hyperlink" Target="https://www.jrvdev.com/ROAR/VER1/ShowScenario.asp?ScenarioID=4086" TargetMode="External"/><Relationship Id="rId5801" Type="http://schemas.openxmlformats.org/officeDocument/2006/relationships/hyperlink" Target="https://www.jrvdev.com/ROAR/VER1/ShowScenario.asp?ScenarioID=6195" TargetMode="External"/><Relationship Id="rId3352" Type="http://schemas.openxmlformats.org/officeDocument/2006/relationships/hyperlink" Target="https://www.jrvdev.com/ROAR/VER1/ShowScenario.asp?ScenarioID=3242" TargetMode="External"/><Relationship Id="rId4403" Type="http://schemas.openxmlformats.org/officeDocument/2006/relationships/hyperlink" Target="https://www.jrvdev.com/ROAR/VER1/ShowScenario.asp?ScenarioID=643" TargetMode="External"/><Relationship Id="rId273" Type="http://schemas.openxmlformats.org/officeDocument/2006/relationships/hyperlink" Target="https://www.jrvdev.com/ROAR/VER1/ShowScenario.asp?ScenarioID=5833" TargetMode="External"/><Relationship Id="rId3005" Type="http://schemas.openxmlformats.org/officeDocument/2006/relationships/hyperlink" Target="https://www.jrvdev.com/ROAR/VER1/ShowScenario.asp?ScenarioID=2131" TargetMode="External"/><Relationship Id="rId340" Type="http://schemas.openxmlformats.org/officeDocument/2006/relationships/hyperlink" Target="https://www.jrvdev.com/ROAR/VER1/ShowScenario.asp?ScenarioID=5968" TargetMode="External"/><Relationship Id="rId2021" Type="http://schemas.openxmlformats.org/officeDocument/2006/relationships/hyperlink" Target="https://www.jrvdev.com/ROAR/VER1/ShowScenario.asp?ScenarioID=5931" TargetMode="External"/><Relationship Id="rId5177" Type="http://schemas.openxmlformats.org/officeDocument/2006/relationships/hyperlink" Target="https://www.jrvdev.com/ROAR/VER1/ShowScenario.asp?ScenarioID=6535" TargetMode="External"/><Relationship Id="rId6228" Type="http://schemas.openxmlformats.org/officeDocument/2006/relationships/hyperlink" Target="https://www.jrvdev.com/ROAR/VER1/ShowScenario.asp?ScenarioID=2943" TargetMode="External"/><Relationship Id="rId4193" Type="http://schemas.openxmlformats.org/officeDocument/2006/relationships/hyperlink" Target="https://www.jrvdev.com/ROAR/VER1/ShowScenario.asp?ScenarioID=3207" TargetMode="External"/><Relationship Id="rId5591" Type="http://schemas.openxmlformats.org/officeDocument/2006/relationships/hyperlink" Target="https://www.jrvdev.com/ROAR/VER1/ShowScenario.asp?ScenarioID=1512" TargetMode="External"/><Relationship Id="rId1787" Type="http://schemas.openxmlformats.org/officeDocument/2006/relationships/hyperlink" Target="https://www.jrvdev.com/ROAR/VER1/ShowScenario.asp?ScenarioID=3744" TargetMode="External"/><Relationship Id="rId2838" Type="http://schemas.openxmlformats.org/officeDocument/2006/relationships/hyperlink" Target="https://www.jrvdev.com/ROAR/VER1/ShowScenario.asp?ScenarioID=4065" TargetMode="External"/><Relationship Id="rId5244" Type="http://schemas.openxmlformats.org/officeDocument/2006/relationships/hyperlink" Target="https://www.jrvdev.com/ROAR/VER1/ShowScenario.asp?ScenarioID=813" TargetMode="External"/><Relationship Id="rId79" Type="http://schemas.openxmlformats.org/officeDocument/2006/relationships/hyperlink" Target="https://www.jrvdev.com/ROAR/VER1/ShowScenario.asp?ScenarioID=5329" TargetMode="External"/><Relationship Id="rId1854" Type="http://schemas.openxmlformats.org/officeDocument/2006/relationships/hyperlink" Target="https://www.jrvdev.com/ROAR/VER1/ShowScenario.asp?ScenarioID=4409" TargetMode="External"/><Relationship Id="rId2905" Type="http://schemas.openxmlformats.org/officeDocument/2006/relationships/hyperlink" Target="https://www.jrvdev.com/ROAR/VER1/ShowScenario.asp?ScenarioID=5383" TargetMode="External"/><Relationship Id="rId4260" Type="http://schemas.openxmlformats.org/officeDocument/2006/relationships/hyperlink" Target="https://www.jrvdev.com/ROAR/VER1/ShowScenario.asp?ScenarioID=613" TargetMode="External"/><Relationship Id="rId5311" Type="http://schemas.openxmlformats.org/officeDocument/2006/relationships/hyperlink" Target="https://www.jrvdev.com/ROAR/VER1/ShowScenario.asp?ScenarioID=1117" TargetMode="External"/><Relationship Id="rId1507" Type="http://schemas.openxmlformats.org/officeDocument/2006/relationships/hyperlink" Target="https://www.jrvdev.com/ROAR/VER1/ShowScenario.asp?ScenarioID=440" TargetMode="External"/><Relationship Id="rId1921" Type="http://schemas.openxmlformats.org/officeDocument/2006/relationships/hyperlink" Target="https://www.jrvdev.com/ROAR/VER1/ShowScenario.asp?ScenarioID=2010" TargetMode="External"/><Relationship Id="rId3679" Type="http://schemas.openxmlformats.org/officeDocument/2006/relationships/hyperlink" Target="https://www.jrvdev.com/ROAR/VER1/ShowScenario.asp?ScenarioID=5145" TargetMode="External"/><Relationship Id="rId6085" Type="http://schemas.openxmlformats.org/officeDocument/2006/relationships/hyperlink" Target="https://www.jrvdev.com/ROAR/VER1/ShowScenario.asp?ScenarioID=4342" TargetMode="External"/><Relationship Id="rId6152" Type="http://schemas.openxmlformats.org/officeDocument/2006/relationships/hyperlink" Target="https://www.jrvdev.com/ROAR/VER1/ShowScenario.asp?ScenarioID=2088" TargetMode="External"/><Relationship Id="rId1297" Type="http://schemas.openxmlformats.org/officeDocument/2006/relationships/hyperlink" Target="https://www.jrvdev.com/ROAR/VER1/ShowScenario.asp?ScenarioID=3935" TargetMode="External"/><Relationship Id="rId2695" Type="http://schemas.openxmlformats.org/officeDocument/2006/relationships/hyperlink" Target="https://www.jrvdev.com/ROAR/VER1/ShowScenario.asp?ScenarioID=5452" TargetMode="External"/><Relationship Id="rId3746" Type="http://schemas.openxmlformats.org/officeDocument/2006/relationships/hyperlink" Target="https://www.jrvdev.com/ROAR/VER1/ShowScenario.asp?ScenarioID=4463" TargetMode="External"/><Relationship Id="rId667" Type="http://schemas.openxmlformats.org/officeDocument/2006/relationships/hyperlink" Target="https://www.jrvdev.com/ROAR/VER1/ShowScenario.asp?ScenarioID=1118" TargetMode="External"/><Relationship Id="rId2348" Type="http://schemas.openxmlformats.org/officeDocument/2006/relationships/hyperlink" Target="https://www.jrvdev.com/ROAR/VER1/ShowScenario.asp?ScenarioID=6372" TargetMode="External"/><Relationship Id="rId2762" Type="http://schemas.openxmlformats.org/officeDocument/2006/relationships/hyperlink" Target="https://www.jrvdev.com/ROAR/VER1/ShowScenario.asp?ScenarioID=3314" TargetMode="External"/><Relationship Id="rId3813" Type="http://schemas.openxmlformats.org/officeDocument/2006/relationships/hyperlink" Target="https://www.jrvdev.com/ROAR/VER1/ShowScenario.asp?ScenarioID=577" TargetMode="External"/><Relationship Id="rId734" Type="http://schemas.openxmlformats.org/officeDocument/2006/relationships/hyperlink" Target="https://www.jrvdev.com/ROAR/VER1/ShowScenario.asp?ScenarioID=3907" TargetMode="External"/><Relationship Id="rId1364" Type="http://schemas.openxmlformats.org/officeDocument/2006/relationships/hyperlink" Target="https://www.jrvdev.com/ROAR/VER1/ShowScenario.asp?ScenarioID=4136" TargetMode="External"/><Relationship Id="rId2415" Type="http://schemas.openxmlformats.org/officeDocument/2006/relationships/hyperlink" Target="https://www.jrvdev.com/ROAR/VER1/ShowScenario.asp?ScenarioID=3058" TargetMode="External"/><Relationship Id="rId5985" Type="http://schemas.openxmlformats.org/officeDocument/2006/relationships/hyperlink" Target="https://www.jrvdev.com/ROAR/VER1/ShowScenario.asp?ScenarioID=3467" TargetMode="External"/><Relationship Id="rId70" Type="http://schemas.openxmlformats.org/officeDocument/2006/relationships/hyperlink" Target="https://www.jrvdev.com/ROAR/VER1/ShowScenario.asp?ScenarioID=5317" TargetMode="External"/><Relationship Id="rId801" Type="http://schemas.openxmlformats.org/officeDocument/2006/relationships/hyperlink" Target="https://www.jrvdev.com/ROAR/VER1/ShowScenario.asp?ScenarioID=1306" TargetMode="External"/><Relationship Id="rId1017" Type="http://schemas.openxmlformats.org/officeDocument/2006/relationships/hyperlink" Target="https://www.jrvdev.com/ROAR/VER1/ShowScenario.asp?ScenarioID=5397" TargetMode="External"/><Relationship Id="rId1431" Type="http://schemas.openxmlformats.org/officeDocument/2006/relationships/hyperlink" Target="https://www.jrvdev.com/ROAR/VER1/ShowScenario.asp?ScenarioID=385" TargetMode="External"/><Relationship Id="rId4587" Type="http://schemas.openxmlformats.org/officeDocument/2006/relationships/hyperlink" Target="https://www.jrvdev.com/ROAR/VER1/ShowScenario.asp?ScenarioID=6460" TargetMode="External"/><Relationship Id="rId5638" Type="http://schemas.openxmlformats.org/officeDocument/2006/relationships/hyperlink" Target="https://www.jrvdev.com/ROAR/VER1/ShowScenario.asp?ScenarioID=840" TargetMode="External"/><Relationship Id="rId3189" Type="http://schemas.openxmlformats.org/officeDocument/2006/relationships/hyperlink" Target="https://www.jrvdev.com/ROAR/VER1/ShowScenario.asp?ScenarioID=4643" TargetMode="External"/><Relationship Id="rId4654" Type="http://schemas.openxmlformats.org/officeDocument/2006/relationships/hyperlink" Target="https://www.jrvdev.com/ROAR/VER1/ShowScenario.asp?ScenarioID=1812" TargetMode="External"/><Relationship Id="rId3256" Type="http://schemas.openxmlformats.org/officeDocument/2006/relationships/hyperlink" Target="https://www.jrvdev.com/ROAR/VER1/ShowScenario.asp?ScenarioID=3593" TargetMode="External"/><Relationship Id="rId4307" Type="http://schemas.openxmlformats.org/officeDocument/2006/relationships/hyperlink" Target="https://www.jrvdev.com/ROAR/VER1/ShowScenario.asp?ScenarioID=4246" TargetMode="External"/><Relationship Id="rId5705" Type="http://schemas.openxmlformats.org/officeDocument/2006/relationships/hyperlink" Target="https://www.jrvdev.com/ROAR/VER1/ShowScenario.asp?ScenarioID=5023" TargetMode="External"/><Relationship Id="rId177" Type="http://schemas.openxmlformats.org/officeDocument/2006/relationships/hyperlink" Target="https://www.jrvdev.com/ROAR/VER1/ShowScenario.asp?ScenarioID=6397" TargetMode="External"/><Relationship Id="rId591" Type="http://schemas.openxmlformats.org/officeDocument/2006/relationships/hyperlink" Target="https://www.jrvdev.com/ROAR/VER1/ShowScenario.asp?ScenarioID=1147" TargetMode="External"/><Relationship Id="rId2272" Type="http://schemas.openxmlformats.org/officeDocument/2006/relationships/hyperlink" Target="https://www.jrvdev.com/ROAR/VER1/ShowScenario.asp?ScenarioID=4270" TargetMode="External"/><Relationship Id="rId3670" Type="http://schemas.openxmlformats.org/officeDocument/2006/relationships/hyperlink" Target="https://www.jrvdev.com/ROAR/VER1/ShowScenario.asp?ScenarioID=1636" TargetMode="External"/><Relationship Id="rId4721" Type="http://schemas.openxmlformats.org/officeDocument/2006/relationships/hyperlink" Target="https://www.jrvdev.com/ROAR/VER1/ShowScenario.asp?ScenarioID=2166" TargetMode="External"/><Relationship Id="rId244" Type="http://schemas.openxmlformats.org/officeDocument/2006/relationships/hyperlink" Target="https://www.jrvdev.com/ROAR/VER1/ShowScenario.asp?ScenarioID=3861" TargetMode="External"/><Relationship Id="rId3323" Type="http://schemas.openxmlformats.org/officeDocument/2006/relationships/hyperlink" Target="https://www.jrvdev.com/ROAR/VER1/ShowScenario.asp?ScenarioID=5570" TargetMode="External"/><Relationship Id="rId5495" Type="http://schemas.openxmlformats.org/officeDocument/2006/relationships/hyperlink" Target="https://www.jrvdev.com/ROAR/VER1/ShowScenario.asp?ScenarioID=4321" TargetMode="External"/><Relationship Id="rId311" Type="http://schemas.openxmlformats.org/officeDocument/2006/relationships/hyperlink" Target="https://www.jrvdev.com/ROAR/VER1/ShowScenario.asp?ScenarioID=106" TargetMode="External"/><Relationship Id="rId4097" Type="http://schemas.openxmlformats.org/officeDocument/2006/relationships/hyperlink" Target="https://www.jrvdev.com/ROAR/VER1/ShowScenario.asp?ScenarioID=3215" TargetMode="External"/><Relationship Id="rId5148" Type="http://schemas.openxmlformats.org/officeDocument/2006/relationships/hyperlink" Target="https://www.jrvdev.com/ROAR/VER1/ShowScenario.asp?ScenarioID=3301" TargetMode="External"/><Relationship Id="rId5562" Type="http://schemas.openxmlformats.org/officeDocument/2006/relationships/hyperlink" Target="https://www.jrvdev.com/ROAR/VER1/ShowScenario.asp?ScenarioID=5576" TargetMode="External"/><Relationship Id="rId1758" Type="http://schemas.openxmlformats.org/officeDocument/2006/relationships/hyperlink" Target="https://www.jrvdev.com/ROAR/VER1/ShowScenario.asp?ScenarioID=2474" TargetMode="External"/><Relationship Id="rId2809" Type="http://schemas.openxmlformats.org/officeDocument/2006/relationships/hyperlink" Target="https://www.jrvdev.com/ROAR/VER1/ShowScenario.asp?ScenarioID=2125" TargetMode="External"/><Relationship Id="rId4164" Type="http://schemas.openxmlformats.org/officeDocument/2006/relationships/hyperlink" Target="https://www.jrvdev.com/ROAR/VER1/ShowScenario.asp?ScenarioID=5713" TargetMode="External"/><Relationship Id="rId5215" Type="http://schemas.openxmlformats.org/officeDocument/2006/relationships/hyperlink" Target="https://www.jrvdev.com/ROAR/VER1/ShowScenario.asp?ScenarioID=784" TargetMode="External"/><Relationship Id="rId3180" Type="http://schemas.openxmlformats.org/officeDocument/2006/relationships/hyperlink" Target="https://www.jrvdev.com/ROAR/VER1/ShowScenario.asp?ScenarioID=4258" TargetMode="External"/><Relationship Id="rId4231" Type="http://schemas.openxmlformats.org/officeDocument/2006/relationships/hyperlink" Target="https://www.jrvdev.com/ROAR/VER1/ShowScenario.asp?ScenarioID=4868" TargetMode="External"/><Relationship Id="rId1825" Type="http://schemas.openxmlformats.org/officeDocument/2006/relationships/hyperlink" Target="https://www.jrvdev.com/ROAR/VER1/ShowScenario.asp?ScenarioID=5647" TargetMode="External"/><Relationship Id="rId3997" Type="http://schemas.openxmlformats.org/officeDocument/2006/relationships/hyperlink" Target="https://www.jrvdev.com/ROAR/VER1/ShowScenario.asp?ScenarioID=1623" TargetMode="External"/><Relationship Id="rId6056" Type="http://schemas.openxmlformats.org/officeDocument/2006/relationships/hyperlink" Target="https://www.jrvdev.com/ROAR/VER1/ShowScenario.asp?ScenarioID=2399" TargetMode="External"/><Relationship Id="rId2599" Type="http://schemas.openxmlformats.org/officeDocument/2006/relationships/hyperlink" Target="https://www.jrvdev.com/ROAR/VER1/ShowScenario.asp?ScenarioID=3397" TargetMode="External"/><Relationship Id="rId985" Type="http://schemas.openxmlformats.org/officeDocument/2006/relationships/hyperlink" Target="https://www.jrvdev.com/ROAR/VER1/ShowScenario.asp?ScenarioID=5403" TargetMode="External"/><Relationship Id="rId2666" Type="http://schemas.openxmlformats.org/officeDocument/2006/relationships/hyperlink" Target="https://www.jrvdev.com/ROAR/VER1/ShowScenario.asp?ScenarioID=5540" TargetMode="External"/><Relationship Id="rId3717" Type="http://schemas.openxmlformats.org/officeDocument/2006/relationships/hyperlink" Target="https://www.jrvdev.com/ROAR/VER1/ShowScenario.asp?ScenarioID=5284" TargetMode="External"/><Relationship Id="rId5072" Type="http://schemas.openxmlformats.org/officeDocument/2006/relationships/hyperlink" Target="https://www.jrvdev.com/ROAR/VER1/ShowScenario.asp?ScenarioID=5796" TargetMode="External"/><Relationship Id="rId6123" Type="http://schemas.openxmlformats.org/officeDocument/2006/relationships/hyperlink" Target="https://www.jrvdev.com/ROAR/VER1/ShowScenario.asp?ScenarioID=5475" TargetMode="External"/><Relationship Id="rId638" Type="http://schemas.openxmlformats.org/officeDocument/2006/relationships/hyperlink" Target="https://www.jrvdev.com/ROAR/VER1/ShowScenario.asp?ScenarioID=195" TargetMode="External"/><Relationship Id="rId1268" Type="http://schemas.openxmlformats.org/officeDocument/2006/relationships/hyperlink" Target="https://www.jrvdev.com/ROAR/VER1/ShowScenario.asp?ScenarioID=6226" TargetMode="External"/><Relationship Id="rId1682" Type="http://schemas.openxmlformats.org/officeDocument/2006/relationships/hyperlink" Target="https://www.jrvdev.com/ROAR/VER1/ShowScenario.asp?ScenarioID=4546" TargetMode="External"/><Relationship Id="rId2319" Type="http://schemas.openxmlformats.org/officeDocument/2006/relationships/hyperlink" Target="https://www.jrvdev.com/ROAR/VER1/ShowScenario.asp?ScenarioID=6343" TargetMode="External"/><Relationship Id="rId2733" Type="http://schemas.openxmlformats.org/officeDocument/2006/relationships/hyperlink" Target="https://www.jrvdev.com/ROAR/VER1/ShowScenario.asp?ScenarioID=4635" TargetMode="External"/><Relationship Id="rId5889" Type="http://schemas.openxmlformats.org/officeDocument/2006/relationships/hyperlink" Target="https://www.jrvdev.com/ROAR/VER1/ShowScenario.asp?ScenarioID=3783" TargetMode="External"/><Relationship Id="rId705" Type="http://schemas.openxmlformats.org/officeDocument/2006/relationships/hyperlink" Target="https://www.jrvdev.com/ROAR/VER1/ShowScenario.asp?ScenarioID=4819" TargetMode="External"/><Relationship Id="rId1335" Type="http://schemas.openxmlformats.org/officeDocument/2006/relationships/hyperlink" Target="https://www.jrvdev.com/ROAR/VER1/ShowScenario.asp?ScenarioID=3973" TargetMode="External"/><Relationship Id="rId2800" Type="http://schemas.openxmlformats.org/officeDocument/2006/relationships/hyperlink" Target="https://www.jrvdev.com/ROAR/VER1/ShowScenario.asp?ScenarioID=2115" TargetMode="External"/><Relationship Id="rId5956" Type="http://schemas.openxmlformats.org/officeDocument/2006/relationships/hyperlink" Target="https://www.jrvdev.com/ROAR/VER1/ShowScenario.asp?ScenarioID=3162" TargetMode="External"/><Relationship Id="rId41" Type="http://schemas.openxmlformats.org/officeDocument/2006/relationships/hyperlink" Target="https://www.jrvdev.com/ROAR/VER1/ShowScenario.asp?ScenarioID=5331" TargetMode="External"/><Relationship Id="rId1402" Type="http://schemas.openxmlformats.org/officeDocument/2006/relationships/hyperlink" Target="https://www.jrvdev.com/ROAR/VER1/ShowScenario.asp?ScenarioID=356" TargetMode="External"/><Relationship Id="rId4558" Type="http://schemas.openxmlformats.org/officeDocument/2006/relationships/hyperlink" Target="https://www.jrvdev.com/ROAR/VER1/ShowScenario.asp?ScenarioID=2038" TargetMode="External"/><Relationship Id="rId4972" Type="http://schemas.openxmlformats.org/officeDocument/2006/relationships/hyperlink" Target="https://www.jrvdev.com/ROAR/VER1/ShowScenario.asp?ScenarioID=3385" TargetMode="External"/><Relationship Id="rId5609" Type="http://schemas.openxmlformats.org/officeDocument/2006/relationships/hyperlink" Target="https://www.jrvdev.com/ROAR/VER1/ShowScenario.asp?ScenarioID=2544" TargetMode="External"/><Relationship Id="rId3574" Type="http://schemas.openxmlformats.org/officeDocument/2006/relationships/hyperlink" Target="https://www.jrvdev.com/ROAR/VER1/ShowScenario.asp?ScenarioID=6297" TargetMode="External"/><Relationship Id="rId4625" Type="http://schemas.openxmlformats.org/officeDocument/2006/relationships/hyperlink" Target="https://www.jrvdev.com/ROAR/VER1/ShowScenario.asp?ScenarioID=3552" TargetMode="External"/><Relationship Id="rId495" Type="http://schemas.openxmlformats.org/officeDocument/2006/relationships/hyperlink" Target="https://www.jrvdev.com/ROAR/VER1/ShowScenario.asp?ScenarioID=281" TargetMode="External"/><Relationship Id="rId2176" Type="http://schemas.openxmlformats.org/officeDocument/2006/relationships/hyperlink" Target="https://www.jrvdev.com/ROAR/VER1/ShowScenario.asp?ScenarioID=1923" TargetMode="External"/><Relationship Id="rId2590" Type="http://schemas.openxmlformats.org/officeDocument/2006/relationships/hyperlink" Target="https://www.jrvdev.com/ROAR/VER1/ShowScenario.asp?ScenarioID=2921" TargetMode="External"/><Relationship Id="rId3227" Type="http://schemas.openxmlformats.org/officeDocument/2006/relationships/hyperlink" Target="https://www.jrvdev.com/ROAR/VER1/ShowScenario.asp?ScenarioID=2568" TargetMode="External"/><Relationship Id="rId3641" Type="http://schemas.openxmlformats.org/officeDocument/2006/relationships/hyperlink" Target="https://www.jrvdev.com/ROAR/VER1/ShowScenario.asp?ScenarioID=5018" TargetMode="External"/><Relationship Id="rId148" Type="http://schemas.openxmlformats.org/officeDocument/2006/relationships/hyperlink" Target="https://www.jrvdev.com/ROAR/VER1/ShowScenario.asp?ScenarioID=4697" TargetMode="External"/><Relationship Id="rId562" Type="http://schemas.openxmlformats.org/officeDocument/2006/relationships/hyperlink" Target="https://www.jrvdev.com/ROAR/VER1/ShowScenario.asp?ScenarioID=159" TargetMode="External"/><Relationship Id="rId1192" Type="http://schemas.openxmlformats.org/officeDocument/2006/relationships/hyperlink" Target="https://www.jrvdev.com/ROAR/VER1/ShowScenario.asp?ScenarioID=4169" TargetMode="External"/><Relationship Id="rId2243" Type="http://schemas.openxmlformats.org/officeDocument/2006/relationships/hyperlink" Target="https://www.jrvdev.com/ROAR/VER1/ShowScenario.asp?ScenarioID=546" TargetMode="External"/><Relationship Id="rId5399" Type="http://schemas.openxmlformats.org/officeDocument/2006/relationships/hyperlink" Target="https://www.jrvdev.com/ROAR/VER1/ShowScenario.asp?ScenarioID=2206" TargetMode="External"/><Relationship Id="rId215" Type="http://schemas.openxmlformats.org/officeDocument/2006/relationships/hyperlink" Target="https://www.jrvdev.com/ROAR/VER1/ShowScenario.asp?ScenarioID=1253" TargetMode="External"/><Relationship Id="rId2310" Type="http://schemas.openxmlformats.org/officeDocument/2006/relationships/hyperlink" Target="https://www.jrvdev.com/ROAR/VER1/ShowScenario.asp?ScenarioID=4748" TargetMode="External"/><Relationship Id="rId5466" Type="http://schemas.openxmlformats.org/officeDocument/2006/relationships/hyperlink" Target="https://www.jrvdev.com/ROAR/VER1/ShowScenario.asp?ScenarioID=3661" TargetMode="External"/><Relationship Id="rId4068" Type="http://schemas.openxmlformats.org/officeDocument/2006/relationships/hyperlink" Target="https://www.jrvdev.com/ROAR/VER1/ShowScenario.asp?ScenarioID=2523" TargetMode="External"/><Relationship Id="rId4482" Type="http://schemas.openxmlformats.org/officeDocument/2006/relationships/hyperlink" Target="https://www.jrvdev.com/ROAR/VER1/ShowScenario.asp?ScenarioID=729" TargetMode="External"/><Relationship Id="rId5119" Type="http://schemas.openxmlformats.org/officeDocument/2006/relationships/hyperlink" Target="https://www.jrvdev.com/ROAR/VER1/ShowScenario.asp?ScenarioID=2723" TargetMode="External"/><Relationship Id="rId5880" Type="http://schemas.openxmlformats.org/officeDocument/2006/relationships/hyperlink" Target="https://www.jrvdev.com/ROAR/VER1/ShowScenario.asp?ScenarioID=920" TargetMode="External"/><Relationship Id="rId3084" Type="http://schemas.openxmlformats.org/officeDocument/2006/relationships/hyperlink" Target="https://www.jrvdev.com/ROAR/VER1/ShowScenario.asp?ScenarioID=5864" TargetMode="External"/><Relationship Id="rId4135" Type="http://schemas.openxmlformats.org/officeDocument/2006/relationships/hyperlink" Target="https://www.jrvdev.com/ROAR/VER1/ShowScenario.asp?ScenarioID=4397" TargetMode="External"/><Relationship Id="rId5533" Type="http://schemas.openxmlformats.org/officeDocument/2006/relationships/hyperlink" Target="https://www.jrvdev.com/ROAR/VER1/ShowScenario.asp?ScenarioID=4922" TargetMode="External"/><Relationship Id="rId1729" Type="http://schemas.openxmlformats.org/officeDocument/2006/relationships/hyperlink" Target="https://www.jrvdev.com/ROAR/VER1/ShowScenario.asp?ScenarioID=6527" TargetMode="External"/><Relationship Id="rId5600" Type="http://schemas.openxmlformats.org/officeDocument/2006/relationships/hyperlink" Target="https://www.jrvdev.com/ROAR/VER1/ShowScenario.asp?ScenarioID=5268" TargetMode="External"/><Relationship Id="rId3151" Type="http://schemas.openxmlformats.org/officeDocument/2006/relationships/hyperlink" Target="https://www.jrvdev.com/ROAR/VER1/ShowScenario.asp?ScenarioID=3347" TargetMode="External"/><Relationship Id="rId4202" Type="http://schemas.openxmlformats.org/officeDocument/2006/relationships/hyperlink" Target="https://www.jrvdev.com/ROAR/VER1/ShowScenario.asp?ScenarioID=1300" TargetMode="External"/><Relationship Id="rId3968" Type="http://schemas.openxmlformats.org/officeDocument/2006/relationships/hyperlink" Target="https://www.jrvdev.com/ROAR/VER1/ShowScenario.asp?ScenarioID=1226" TargetMode="External"/><Relationship Id="rId5" Type="http://schemas.openxmlformats.org/officeDocument/2006/relationships/hyperlink" Target="https://www.jrvdev.com/ROAR/VER1/ShowScenario.asp?ScenarioID=5" TargetMode="External"/><Relationship Id="rId889" Type="http://schemas.openxmlformats.org/officeDocument/2006/relationships/hyperlink" Target="https://www.jrvdev.com/ROAR/VER1/ShowScenario.asp?ScenarioID=2482" TargetMode="External"/><Relationship Id="rId5390" Type="http://schemas.openxmlformats.org/officeDocument/2006/relationships/hyperlink" Target="https://www.jrvdev.com/ROAR/VER1/ShowScenario.asp?ScenarioID=2029" TargetMode="External"/><Relationship Id="rId6027" Type="http://schemas.openxmlformats.org/officeDocument/2006/relationships/hyperlink" Target="https://www.jrvdev.com/ROAR/VER1/ShowScenario.asp?ScenarioID=3427" TargetMode="External"/><Relationship Id="rId1586" Type="http://schemas.openxmlformats.org/officeDocument/2006/relationships/hyperlink" Target="https://www.jrvdev.com/ROAR/VER1/ShowScenario.asp?ScenarioID=2439" TargetMode="External"/><Relationship Id="rId2984" Type="http://schemas.openxmlformats.org/officeDocument/2006/relationships/hyperlink" Target="https://www.jrvdev.com/ROAR/VER1/ShowScenario.asp?ScenarioID=1843" TargetMode="External"/><Relationship Id="rId5043" Type="http://schemas.openxmlformats.org/officeDocument/2006/relationships/hyperlink" Target="https://www.jrvdev.com/ROAR/VER1/ShowScenario.asp?ScenarioID=5371" TargetMode="External"/><Relationship Id="rId609" Type="http://schemas.openxmlformats.org/officeDocument/2006/relationships/hyperlink" Target="https://www.jrvdev.com/ROAR/VER1/ShowScenario.asp?ScenarioID=134" TargetMode="External"/><Relationship Id="rId956" Type="http://schemas.openxmlformats.org/officeDocument/2006/relationships/hyperlink" Target="https://www.jrvdev.com/ROAR/VER1/ShowScenario.asp?ScenarioID=4533" TargetMode="External"/><Relationship Id="rId1239" Type="http://schemas.openxmlformats.org/officeDocument/2006/relationships/hyperlink" Target="https://www.jrvdev.com/ROAR/VER1/ShowScenario.asp?ScenarioID=5096" TargetMode="External"/><Relationship Id="rId2637" Type="http://schemas.openxmlformats.org/officeDocument/2006/relationships/hyperlink" Target="https://www.jrvdev.com/ROAR/VER1/ShowScenario.asp?ScenarioID=4619" TargetMode="External"/><Relationship Id="rId5110" Type="http://schemas.openxmlformats.org/officeDocument/2006/relationships/hyperlink" Target="https://www.jrvdev.com/ROAR/VER1/ShowScenario.asp?ScenarioID=2414" TargetMode="External"/><Relationship Id="rId1653" Type="http://schemas.openxmlformats.org/officeDocument/2006/relationships/hyperlink" Target="https://www.jrvdev.com/ROAR/VER1/ShowScenario.asp?ScenarioID=5661" TargetMode="External"/><Relationship Id="rId2704" Type="http://schemas.openxmlformats.org/officeDocument/2006/relationships/hyperlink" Target="https://www.jrvdev.com/ROAR/VER1/ShowScenario.asp?ScenarioID=4436" TargetMode="External"/><Relationship Id="rId1306" Type="http://schemas.openxmlformats.org/officeDocument/2006/relationships/hyperlink" Target="https://www.jrvdev.com/ROAR/VER1/ShowScenario.asp?ScenarioID=3944" TargetMode="External"/><Relationship Id="rId1720" Type="http://schemas.openxmlformats.org/officeDocument/2006/relationships/hyperlink" Target="https://www.jrvdev.com/ROAR/VER1/ShowScenario.asp?ScenarioID=3540" TargetMode="External"/><Relationship Id="rId4876" Type="http://schemas.openxmlformats.org/officeDocument/2006/relationships/hyperlink" Target="https://www.jrvdev.com/ROAR/VER1/ShowScenario.asp?ScenarioID=5190" TargetMode="External"/><Relationship Id="rId5927" Type="http://schemas.openxmlformats.org/officeDocument/2006/relationships/hyperlink" Target="https://www.jrvdev.com/ROAR/VER1/ShowScenario.asp?ScenarioID=950" TargetMode="External"/><Relationship Id="rId12" Type="http://schemas.openxmlformats.org/officeDocument/2006/relationships/hyperlink" Target="https://www.jrvdev.com/ROAR/VER1/ShowScenario.asp?ScenarioID=3682" TargetMode="External"/><Relationship Id="rId3478" Type="http://schemas.openxmlformats.org/officeDocument/2006/relationships/hyperlink" Target="https://www.jrvdev.com/ROAR/VER1/ShowScenario.asp?ScenarioID=3405" TargetMode="External"/><Relationship Id="rId3892" Type="http://schemas.openxmlformats.org/officeDocument/2006/relationships/hyperlink" Target="https://www.jrvdev.com/ROAR/VER1/ShowScenario.asp?ScenarioID=582" TargetMode="External"/><Relationship Id="rId4529" Type="http://schemas.openxmlformats.org/officeDocument/2006/relationships/hyperlink" Target="https://www.jrvdev.com/ROAR/VER1/ShowScenario.asp?ScenarioID=4454" TargetMode="External"/><Relationship Id="rId4943" Type="http://schemas.openxmlformats.org/officeDocument/2006/relationships/hyperlink" Target="https://www.jrvdev.com/ROAR/VER1/ShowScenario.asp?ScenarioID=6581" TargetMode="External"/><Relationship Id="rId399" Type="http://schemas.openxmlformats.org/officeDocument/2006/relationships/hyperlink" Target="https://www.jrvdev.com/ROAR/VER1/ShowScenario.asp?ScenarioID=2505" TargetMode="External"/><Relationship Id="rId2494" Type="http://schemas.openxmlformats.org/officeDocument/2006/relationships/hyperlink" Target="https://www.jrvdev.com/ROAR/VER1/ShowScenario.asp?ScenarioID=4661" TargetMode="External"/><Relationship Id="rId3545" Type="http://schemas.openxmlformats.org/officeDocument/2006/relationships/hyperlink" Target="https://www.jrvdev.com/ROAR/VER1/ShowScenario.asp?ScenarioID=6089" TargetMode="External"/><Relationship Id="rId466" Type="http://schemas.openxmlformats.org/officeDocument/2006/relationships/hyperlink" Target="https://www.jrvdev.com/ROAR/VER1/ShowScenario.asp?ScenarioID=252" TargetMode="External"/><Relationship Id="rId880" Type="http://schemas.openxmlformats.org/officeDocument/2006/relationships/hyperlink" Target="https://www.jrvdev.com/ROAR/VER1/ShowScenario.asp?ScenarioID=2261" TargetMode="External"/><Relationship Id="rId1096" Type="http://schemas.openxmlformats.org/officeDocument/2006/relationships/hyperlink" Target="https://www.jrvdev.com/ROAR/VER1/ShowScenario.asp?ScenarioID=6156" TargetMode="External"/><Relationship Id="rId2147" Type="http://schemas.openxmlformats.org/officeDocument/2006/relationships/hyperlink" Target="https://www.jrvdev.com/ROAR/VER1/ShowScenario.asp?ScenarioID=1580" TargetMode="External"/><Relationship Id="rId2561" Type="http://schemas.openxmlformats.org/officeDocument/2006/relationships/hyperlink" Target="https://www.jrvdev.com/ROAR/VER1/ShowScenario.asp?ScenarioID=1892" TargetMode="External"/><Relationship Id="rId119" Type="http://schemas.openxmlformats.org/officeDocument/2006/relationships/hyperlink" Target="https://www.jrvdev.com/ROAR/VER1/ShowScenario.asp?ScenarioID=64" TargetMode="External"/><Relationship Id="rId533" Type="http://schemas.openxmlformats.org/officeDocument/2006/relationships/hyperlink" Target="https://www.jrvdev.com/ROAR/VER1/ShowScenario.asp?ScenarioID=997" TargetMode="External"/><Relationship Id="rId1163" Type="http://schemas.openxmlformats.org/officeDocument/2006/relationships/hyperlink" Target="https://www.jrvdev.com/ROAR/VER1/ShowScenario.asp?ScenarioID=3256" TargetMode="External"/><Relationship Id="rId2214" Type="http://schemas.openxmlformats.org/officeDocument/2006/relationships/hyperlink" Target="https://www.jrvdev.com/ROAR/VER1/ShowScenario.asp?ScenarioID=1738" TargetMode="External"/><Relationship Id="rId3612" Type="http://schemas.openxmlformats.org/officeDocument/2006/relationships/hyperlink" Target="https://www.jrvdev.com/ROAR/VER1/ShowScenario.asp?ScenarioID=1771" TargetMode="External"/><Relationship Id="rId5784" Type="http://schemas.openxmlformats.org/officeDocument/2006/relationships/hyperlink" Target="https://www.jrvdev.com/ROAR/VER1/ShowScenario.asp?ScenarioID=3632" TargetMode="External"/><Relationship Id="rId600" Type="http://schemas.openxmlformats.org/officeDocument/2006/relationships/hyperlink" Target="https://www.jrvdev.com/ROAR/VER1/ShowScenario.asp?ScenarioID=125" TargetMode="External"/><Relationship Id="rId1230" Type="http://schemas.openxmlformats.org/officeDocument/2006/relationships/hyperlink" Target="https://www.jrvdev.com/ROAR/VER1/ShowScenario.asp?ScenarioID=5087" TargetMode="External"/><Relationship Id="rId4386" Type="http://schemas.openxmlformats.org/officeDocument/2006/relationships/hyperlink" Target="https://www.jrvdev.com/ROAR/VER1/ShowScenario.asp?ScenarioID=626" TargetMode="External"/><Relationship Id="rId5437" Type="http://schemas.openxmlformats.org/officeDocument/2006/relationships/hyperlink" Target="https://www.jrvdev.com/ROAR/VER1/ShowScenario.asp?ScenarioID=2803" TargetMode="External"/><Relationship Id="rId5851" Type="http://schemas.openxmlformats.org/officeDocument/2006/relationships/hyperlink" Target="https://www.jrvdev.com/ROAR/VER1/ShowScenario.asp?ScenarioID=891" TargetMode="External"/><Relationship Id="rId4039" Type="http://schemas.openxmlformats.org/officeDocument/2006/relationships/hyperlink" Target="https://www.jrvdev.com/ROAR/VER1/ShowScenario.asp?ScenarioID=2318" TargetMode="External"/><Relationship Id="rId4453" Type="http://schemas.openxmlformats.org/officeDocument/2006/relationships/hyperlink" Target="https://www.jrvdev.com/ROAR/VER1/ShowScenario.asp?ScenarioID=694" TargetMode="External"/><Relationship Id="rId5504" Type="http://schemas.openxmlformats.org/officeDocument/2006/relationships/hyperlink" Target="https://www.jrvdev.com/ROAR/VER1/ShowScenario.asp?ScenarioID=4492" TargetMode="External"/><Relationship Id="rId3055" Type="http://schemas.openxmlformats.org/officeDocument/2006/relationships/hyperlink" Target="https://www.jrvdev.com/ROAR/VER1/ShowScenario.asp?ScenarioID=3773" TargetMode="External"/><Relationship Id="rId4106" Type="http://schemas.openxmlformats.org/officeDocument/2006/relationships/hyperlink" Target="https://www.jrvdev.com/ROAR/VER1/ShowScenario.asp?ScenarioID=3480" TargetMode="External"/><Relationship Id="rId4520" Type="http://schemas.openxmlformats.org/officeDocument/2006/relationships/hyperlink" Target="https://www.jrvdev.com/ROAR/VER1/ShowScenario.asp?ScenarioID=1671" TargetMode="External"/><Relationship Id="rId390" Type="http://schemas.openxmlformats.org/officeDocument/2006/relationships/hyperlink" Target="https://www.jrvdev.com/ROAR/VER1/ShowScenario.asp?ScenarioID=2496" TargetMode="External"/><Relationship Id="rId2071" Type="http://schemas.openxmlformats.org/officeDocument/2006/relationships/hyperlink" Target="https://www.jrvdev.com/ROAR/VER1/ShowScenario.asp?ScenarioID=527" TargetMode="External"/><Relationship Id="rId3122" Type="http://schemas.openxmlformats.org/officeDocument/2006/relationships/hyperlink" Target="https://www.jrvdev.com/ROAR/VER1/ShowScenario.asp?ScenarioID=5905" TargetMode="External"/><Relationship Id="rId6278" Type="http://schemas.openxmlformats.org/officeDocument/2006/relationships/hyperlink" Target="https://www.jrvdev.com/ROAR/VER1/ShowScenario.asp?ScenarioID=6595" TargetMode="External"/><Relationship Id="rId5294" Type="http://schemas.openxmlformats.org/officeDocument/2006/relationships/hyperlink" Target="https://www.jrvdev.com/ROAR/VER1/ShowScenario.asp?ScenarioID=2553" TargetMode="External"/><Relationship Id="rId110" Type="http://schemas.openxmlformats.org/officeDocument/2006/relationships/hyperlink" Target="https://www.jrvdev.com/ROAR/VER1/ShowScenario.asp?ScenarioID=55" TargetMode="External"/><Relationship Id="rId2888" Type="http://schemas.openxmlformats.org/officeDocument/2006/relationships/hyperlink" Target="https://www.jrvdev.com/ROAR/VER1/ShowScenario.asp?ScenarioID=6278" TargetMode="External"/><Relationship Id="rId3939" Type="http://schemas.openxmlformats.org/officeDocument/2006/relationships/hyperlink" Target="https://www.jrvdev.com/ROAR/VER1/ShowScenario.asp?ScenarioID=4098" TargetMode="External"/><Relationship Id="rId2955" Type="http://schemas.openxmlformats.org/officeDocument/2006/relationships/hyperlink" Target="https://www.jrvdev.com/ROAR/VER1/ShowScenario.asp?ScenarioID=5638" TargetMode="External"/><Relationship Id="rId5361" Type="http://schemas.openxmlformats.org/officeDocument/2006/relationships/hyperlink" Target="https://www.jrvdev.com/ROAR/VER1/ShowScenario.asp?ScenarioID=1463" TargetMode="External"/><Relationship Id="rId927" Type="http://schemas.openxmlformats.org/officeDocument/2006/relationships/hyperlink" Target="https://www.jrvdev.com/ROAR/VER1/ShowScenario.asp?ScenarioID=4177" TargetMode="External"/><Relationship Id="rId1557" Type="http://schemas.openxmlformats.org/officeDocument/2006/relationships/hyperlink" Target="https://www.jrvdev.com/ROAR/VER1/ShowScenario.asp?ScenarioID=2627" TargetMode="External"/><Relationship Id="rId1971" Type="http://schemas.openxmlformats.org/officeDocument/2006/relationships/hyperlink" Target="https://www.jrvdev.com/ROAR/VER1/ShowScenario.asp?ScenarioID=4847" TargetMode="External"/><Relationship Id="rId2608" Type="http://schemas.openxmlformats.org/officeDocument/2006/relationships/hyperlink" Target="https://www.jrvdev.com/ROAR/VER1/ShowScenario.asp?ScenarioID=3640" TargetMode="External"/><Relationship Id="rId5014" Type="http://schemas.openxmlformats.org/officeDocument/2006/relationships/hyperlink" Target="https://www.jrvdev.com/ROAR/VER1/ShowScenario.asp?ScenarioID=4690" TargetMode="External"/><Relationship Id="rId1624" Type="http://schemas.openxmlformats.org/officeDocument/2006/relationships/hyperlink" Target="https://www.jrvdev.com/ROAR/VER1/ShowScenario.asp?ScenarioID=3074" TargetMode="External"/><Relationship Id="rId4030" Type="http://schemas.openxmlformats.org/officeDocument/2006/relationships/hyperlink" Target="https://www.jrvdev.com/ROAR/VER1/ShowScenario.asp?ScenarioID=2309" TargetMode="External"/><Relationship Id="rId3796" Type="http://schemas.openxmlformats.org/officeDocument/2006/relationships/hyperlink" Target="https://www.jrvdev.com/ROAR/VER1/ShowScenario.asp?ScenarioID=5424" TargetMode="External"/><Relationship Id="rId2398" Type="http://schemas.openxmlformats.org/officeDocument/2006/relationships/hyperlink" Target="https://www.jrvdev.com/ROAR/VER1/ShowScenario.asp?ScenarioID=2820" TargetMode="External"/><Relationship Id="rId3449" Type="http://schemas.openxmlformats.org/officeDocument/2006/relationships/hyperlink" Target="https://www.jrvdev.com/ROAR/VER1/ShowScenario.asp?ScenarioID=5998" TargetMode="External"/><Relationship Id="rId4847" Type="http://schemas.openxmlformats.org/officeDocument/2006/relationships/hyperlink" Target="https://www.jrvdev.com/ROAR/VER1/ShowScenario.asp?ScenarioID=5161" TargetMode="External"/><Relationship Id="rId3863" Type="http://schemas.openxmlformats.org/officeDocument/2006/relationships/hyperlink" Target="https://www.jrvdev.com/ROAR/VER1/ShowScenario.asp?ScenarioID=1019" TargetMode="External"/><Relationship Id="rId4914" Type="http://schemas.openxmlformats.org/officeDocument/2006/relationships/hyperlink" Target="https://www.jrvdev.com/ROAR/VER1/ShowScenario.asp?ScenarioID=1406" TargetMode="External"/><Relationship Id="rId784" Type="http://schemas.openxmlformats.org/officeDocument/2006/relationships/hyperlink" Target="https://www.jrvdev.com/ROAR/VER1/ShowScenario.asp?ScenarioID=5740" TargetMode="External"/><Relationship Id="rId1067" Type="http://schemas.openxmlformats.org/officeDocument/2006/relationships/hyperlink" Target="https://www.jrvdev.com/ROAR/VER1/ShowScenario.asp?ScenarioID=2896" TargetMode="External"/><Relationship Id="rId2465" Type="http://schemas.openxmlformats.org/officeDocument/2006/relationships/hyperlink" Target="https://www.jrvdev.com/ROAR/VER1/ShowScenario.asp?ScenarioID=4009" TargetMode="External"/><Relationship Id="rId3516" Type="http://schemas.openxmlformats.org/officeDocument/2006/relationships/hyperlink" Target="https://www.jrvdev.com/ROAR/VER1/ShowScenario.asp?ScenarioID=6041" TargetMode="External"/><Relationship Id="rId3930" Type="http://schemas.openxmlformats.org/officeDocument/2006/relationships/hyperlink" Target="https://www.jrvdev.com/ROAR/VER1/ShowScenario.asp?ScenarioID=6317" TargetMode="External"/><Relationship Id="rId437" Type="http://schemas.openxmlformats.org/officeDocument/2006/relationships/hyperlink" Target="https://www.jrvdev.com/ROAR/VER1/ShowScenario.asp?ScenarioID=223" TargetMode="External"/><Relationship Id="rId851" Type="http://schemas.openxmlformats.org/officeDocument/2006/relationships/hyperlink" Target="https://www.jrvdev.com/ROAR/VER1/ShowScenario.asp?ScenarioID=1718" TargetMode="External"/><Relationship Id="rId1481" Type="http://schemas.openxmlformats.org/officeDocument/2006/relationships/hyperlink" Target="https://www.jrvdev.com/ROAR/VER1/ShowScenario.asp?ScenarioID=3293" TargetMode="External"/><Relationship Id="rId2118" Type="http://schemas.openxmlformats.org/officeDocument/2006/relationships/hyperlink" Target="https://www.jrvdev.com/ROAR/VER1/ShowScenario.asp?ScenarioID=1204" TargetMode="External"/><Relationship Id="rId2532" Type="http://schemas.openxmlformats.org/officeDocument/2006/relationships/hyperlink" Target="https://www.jrvdev.com/ROAR/VER1/ShowScenario.asp?ScenarioID=1037" TargetMode="External"/><Relationship Id="rId5688" Type="http://schemas.openxmlformats.org/officeDocument/2006/relationships/hyperlink" Target="https://www.jrvdev.com/ROAR/VER1/ShowScenario.asp?ScenarioID=4968" TargetMode="External"/><Relationship Id="rId504" Type="http://schemas.openxmlformats.org/officeDocument/2006/relationships/hyperlink" Target="https://www.jrvdev.com/ROAR/VER1/ShowScenario.asp?ScenarioID=290" TargetMode="External"/><Relationship Id="rId1134" Type="http://schemas.openxmlformats.org/officeDocument/2006/relationships/hyperlink" Target="https://www.jrvdev.com/ROAR/VER1/ShowScenario.asp?ScenarioID=351" TargetMode="External"/><Relationship Id="rId5755" Type="http://schemas.openxmlformats.org/officeDocument/2006/relationships/hyperlink" Target="https://www.jrvdev.com/ROAR/VER1/ShowScenario.asp?ScenarioID=1291" TargetMode="External"/><Relationship Id="rId1201" Type="http://schemas.openxmlformats.org/officeDocument/2006/relationships/hyperlink" Target="https://www.jrvdev.com/ROAR/VER1/ShowScenario.asp?ScenarioID=4347" TargetMode="External"/><Relationship Id="rId4357" Type="http://schemas.openxmlformats.org/officeDocument/2006/relationships/hyperlink" Target="https://www.jrvdev.com/ROAR/VER1/ShowScenario.asp?ScenarioID=2641" TargetMode="External"/><Relationship Id="rId4771" Type="http://schemas.openxmlformats.org/officeDocument/2006/relationships/hyperlink" Target="https://www.jrvdev.com/ROAR/VER1/ShowScenario.asp?ScenarioID=1136" TargetMode="External"/><Relationship Id="rId5408" Type="http://schemas.openxmlformats.org/officeDocument/2006/relationships/hyperlink" Target="https://www.jrvdev.com/ROAR/VER1/ShowScenario.asp?ScenarioID=2390" TargetMode="External"/><Relationship Id="rId3373" Type="http://schemas.openxmlformats.org/officeDocument/2006/relationships/hyperlink" Target="https://www.jrvdev.com/ROAR/VER1/ShowScenario.asp?ScenarioID=1790" TargetMode="External"/><Relationship Id="rId4424" Type="http://schemas.openxmlformats.org/officeDocument/2006/relationships/hyperlink" Target="https://www.jrvdev.com/ROAR/VER1/ShowScenario.asp?ScenarioID=665" TargetMode="External"/><Relationship Id="rId5822" Type="http://schemas.openxmlformats.org/officeDocument/2006/relationships/hyperlink" Target="https://www.jrvdev.com/ROAR/VER1/ShowScenario.asp?ScenarioID=862" TargetMode="External"/><Relationship Id="rId294" Type="http://schemas.openxmlformats.org/officeDocument/2006/relationships/hyperlink" Target="https://www.jrvdev.com/ROAR/VER1/ShowScenario.asp?ScenarioID=89" TargetMode="External"/><Relationship Id="rId3026" Type="http://schemas.openxmlformats.org/officeDocument/2006/relationships/hyperlink" Target="https://www.jrvdev.com/ROAR/VER1/ShowScenario.asp?ScenarioID=2752" TargetMode="External"/><Relationship Id="rId361" Type="http://schemas.openxmlformats.org/officeDocument/2006/relationships/hyperlink" Target="https://www.jrvdev.com/ROAR/VER1/ShowScenario.asp?ScenarioID=1040" TargetMode="External"/><Relationship Id="rId2042" Type="http://schemas.openxmlformats.org/officeDocument/2006/relationships/hyperlink" Target="https://www.jrvdev.com/ROAR/VER1/ShowScenario.asp?ScenarioID=498" TargetMode="External"/><Relationship Id="rId3440" Type="http://schemas.openxmlformats.org/officeDocument/2006/relationships/hyperlink" Target="https://www.jrvdev.com/ROAR/VER1/ShowScenario.asp?ScenarioID=5949" TargetMode="External"/><Relationship Id="rId5198" Type="http://schemas.openxmlformats.org/officeDocument/2006/relationships/hyperlink" Target="https://www.jrvdev.com/ROAR/VER1/ShowScenario.asp?ScenarioID=5299" TargetMode="External"/><Relationship Id="rId6249" Type="http://schemas.openxmlformats.org/officeDocument/2006/relationships/hyperlink" Target="https://www.jrvdev.com/ROAR/VER1/ShowScenario.asp?ScenarioID=4344" TargetMode="External"/><Relationship Id="rId2859" Type="http://schemas.openxmlformats.org/officeDocument/2006/relationships/hyperlink" Target="https://www.jrvdev.com/ROAR/VER1/ShowScenario.asp?ScenarioID=4365" TargetMode="External"/><Relationship Id="rId5265" Type="http://schemas.openxmlformats.org/officeDocument/2006/relationships/hyperlink" Target="https://www.jrvdev.com/ROAR/VER1/ShowScenario.asp?ScenarioID=5078" TargetMode="External"/><Relationship Id="rId1875" Type="http://schemas.openxmlformats.org/officeDocument/2006/relationships/hyperlink" Target="https://www.jrvdev.com/ROAR/VER1/ShowScenario.asp?ScenarioID=2226" TargetMode="External"/><Relationship Id="rId4281" Type="http://schemas.openxmlformats.org/officeDocument/2006/relationships/hyperlink" Target="https://www.jrvdev.com/ROAR/VER1/ShowScenario.asp?ScenarioID=1233" TargetMode="External"/><Relationship Id="rId5332" Type="http://schemas.openxmlformats.org/officeDocument/2006/relationships/hyperlink" Target="https://www.jrvdev.com/ROAR/VER1/ShowScenario.asp?ScenarioID=1388" TargetMode="External"/><Relationship Id="rId1528" Type="http://schemas.openxmlformats.org/officeDocument/2006/relationships/hyperlink" Target="https://www.jrvdev.com/ROAR/VER1/ShowScenario.asp?ScenarioID=457" TargetMode="External"/><Relationship Id="rId2926" Type="http://schemas.openxmlformats.org/officeDocument/2006/relationships/hyperlink" Target="https://www.jrvdev.com/ROAR/VER1/ShowScenario.asp?ScenarioID=3561" TargetMode="External"/><Relationship Id="rId1942" Type="http://schemas.openxmlformats.org/officeDocument/2006/relationships/hyperlink" Target="https://www.jrvdev.com/ROAR/VER1/ShowScenario.asp?ScenarioID=2198" TargetMode="External"/><Relationship Id="rId4001" Type="http://schemas.openxmlformats.org/officeDocument/2006/relationships/hyperlink" Target="https://www.jrvdev.com/ROAR/VER1/ShowScenario.asp?ScenarioID=1866" TargetMode="External"/><Relationship Id="rId6173" Type="http://schemas.openxmlformats.org/officeDocument/2006/relationships/hyperlink" Target="https://www.jrvdev.com/ROAR/VER1/ShowScenario.asp?ScenarioID=1985" TargetMode="External"/><Relationship Id="rId3767" Type="http://schemas.openxmlformats.org/officeDocument/2006/relationships/hyperlink" Target="https://www.jrvdev.com/ROAR/VER1/ShowScenario.asp?ScenarioID=4072" TargetMode="External"/><Relationship Id="rId4818" Type="http://schemas.openxmlformats.org/officeDocument/2006/relationships/hyperlink" Target="https://www.jrvdev.com/ROAR/VER1/ShowScenario.asp?ScenarioID=774" TargetMode="External"/><Relationship Id="rId688" Type="http://schemas.openxmlformats.org/officeDocument/2006/relationships/hyperlink" Target="https://www.jrvdev.com/ROAR/VER1/ShowScenario.asp?ScenarioID=1181" TargetMode="External"/><Relationship Id="rId2369" Type="http://schemas.openxmlformats.org/officeDocument/2006/relationships/hyperlink" Target="https://www.jrvdev.com/ROAR/VER1/ShowScenario.asp?ScenarioID=1914" TargetMode="External"/><Relationship Id="rId2783" Type="http://schemas.openxmlformats.org/officeDocument/2006/relationships/hyperlink" Target="https://www.jrvdev.com/ROAR/VER1/ShowScenario.asp?ScenarioID=1652" TargetMode="External"/><Relationship Id="rId3834" Type="http://schemas.openxmlformats.org/officeDocument/2006/relationships/hyperlink" Target="https://www.jrvdev.com/ROAR/VER1/ShowScenario.asp?ScenarioID=4234" TargetMode="External"/><Relationship Id="rId6240" Type="http://schemas.openxmlformats.org/officeDocument/2006/relationships/hyperlink" Target="https://www.jrvdev.com/ROAR/VER1/ShowScenario.asp?ScenarioID=2955" TargetMode="External"/><Relationship Id="rId755" Type="http://schemas.openxmlformats.org/officeDocument/2006/relationships/hyperlink" Target="https://www.jrvdev.com/ROAR/VER1/ShowScenario.asp?ScenarioID=335" TargetMode="External"/><Relationship Id="rId1385" Type="http://schemas.openxmlformats.org/officeDocument/2006/relationships/hyperlink" Target="https://www.jrvdev.com/ROAR/VER1/ShowScenario.asp?ScenarioID=3268" TargetMode="External"/><Relationship Id="rId2436" Type="http://schemas.openxmlformats.org/officeDocument/2006/relationships/hyperlink" Target="https://www.jrvdev.com/ROAR/VER1/ShowScenario.asp?ScenarioID=3383" TargetMode="External"/><Relationship Id="rId2850" Type="http://schemas.openxmlformats.org/officeDocument/2006/relationships/hyperlink" Target="https://www.jrvdev.com/ROAR/VER1/ShowScenario.asp?ScenarioID=4356" TargetMode="External"/><Relationship Id="rId91" Type="http://schemas.openxmlformats.org/officeDocument/2006/relationships/hyperlink" Target="https://www.jrvdev.com/ROAR/VER1/ShowScenario.asp?ScenarioID=36" TargetMode="External"/><Relationship Id="rId408" Type="http://schemas.openxmlformats.org/officeDocument/2006/relationships/hyperlink" Target="https://www.jrvdev.com/ROAR/VER1/ShowScenario.asp?ScenarioID=2514" TargetMode="External"/><Relationship Id="rId822" Type="http://schemas.openxmlformats.org/officeDocument/2006/relationships/hyperlink" Target="https://www.jrvdev.com/ROAR/VER1/ShowScenario.asp?ScenarioID=1423" TargetMode="External"/><Relationship Id="rId1038" Type="http://schemas.openxmlformats.org/officeDocument/2006/relationships/hyperlink" Target="https://www.jrvdev.com/ROAR/VER1/ShowScenario.asp?ScenarioID=4338" TargetMode="External"/><Relationship Id="rId1452" Type="http://schemas.openxmlformats.org/officeDocument/2006/relationships/hyperlink" Target="https://www.jrvdev.com/ROAR/VER1/ShowScenario.asp?ScenarioID=404" TargetMode="External"/><Relationship Id="rId2503" Type="http://schemas.openxmlformats.org/officeDocument/2006/relationships/hyperlink" Target="https://www.jrvdev.com/ROAR/VER1/ShowScenario.asp?ScenarioID=4947" TargetMode="External"/><Relationship Id="rId3901" Type="http://schemas.openxmlformats.org/officeDocument/2006/relationships/hyperlink" Target="https://www.jrvdev.com/ROAR/VER1/ShowScenario.asp?ScenarioID=4769" TargetMode="External"/><Relationship Id="rId5659" Type="http://schemas.openxmlformats.org/officeDocument/2006/relationships/hyperlink" Target="https://www.jrvdev.com/ROAR/VER1/ShowScenario.asp?ScenarioID=3261" TargetMode="External"/><Relationship Id="rId1105" Type="http://schemas.openxmlformats.org/officeDocument/2006/relationships/hyperlink" Target="https://www.jrvdev.com/ROAR/VER1/ShowScenario.asp?ScenarioID=3872" TargetMode="External"/><Relationship Id="rId3277" Type="http://schemas.openxmlformats.org/officeDocument/2006/relationships/hyperlink" Target="https://www.jrvdev.com/ROAR/VER1/ShowScenario.asp?ScenarioID=4000" TargetMode="External"/><Relationship Id="rId4675" Type="http://schemas.openxmlformats.org/officeDocument/2006/relationships/hyperlink" Target="https://www.jrvdev.com/ROAR/VER1/ShowScenario.asp?ScenarioID=3826" TargetMode="External"/><Relationship Id="rId5726" Type="http://schemas.openxmlformats.org/officeDocument/2006/relationships/hyperlink" Target="https://www.jrvdev.com/ROAR/VER1/ShowScenario.asp?ScenarioID=1529" TargetMode="External"/><Relationship Id="rId198" Type="http://schemas.openxmlformats.org/officeDocument/2006/relationships/hyperlink" Target="https://www.jrvdev.com/ROAR/VER1/ShowScenario.asp?ScenarioID=6415" TargetMode="External"/><Relationship Id="rId3691" Type="http://schemas.openxmlformats.org/officeDocument/2006/relationships/hyperlink" Target="https://www.jrvdev.com/ROAR/VER1/ShowScenario.asp?ScenarioID=2215" TargetMode="External"/><Relationship Id="rId4328" Type="http://schemas.openxmlformats.org/officeDocument/2006/relationships/hyperlink" Target="https://www.jrvdev.com/ROAR/VER1/ShowScenario.asp?ScenarioID=5622" TargetMode="External"/><Relationship Id="rId4742" Type="http://schemas.openxmlformats.org/officeDocument/2006/relationships/hyperlink" Target="https://www.jrvdev.com/ROAR/VER1/ShowScenario.asp?ScenarioID=4078" TargetMode="External"/><Relationship Id="rId2293" Type="http://schemas.openxmlformats.org/officeDocument/2006/relationships/hyperlink" Target="https://www.jrvdev.com/ROAR/VER1/ShowScenario.asp?ScenarioID=4291" TargetMode="External"/><Relationship Id="rId3344" Type="http://schemas.openxmlformats.org/officeDocument/2006/relationships/hyperlink" Target="https://www.jrvdev.com/ROAR/VER1/ShowScenario.asp?ScenarioID=1359" TargetMode="External"/><Relationship Id="rId265" Type="http://schemas.openxmlformats.org/officeDocument/2006/relationships/hyperlink" Target="https://www.jrvdev.com/ROAR/VER1/ShowScenario.asp?ScenarioID=5823" TargetMode="External"/><Relationship Id="rId2360" Type="http://schemas.openxmlformats.org/officeDocument/2006/relationships/hyperlink" Target="https://www.jrvdev.com/ROAR/VER1/ShowScenario.asp?ScenarioID=4992" TargetMode="External"/><Relationship Id="rId3411" Type="http://schemas.openxmlformats.org/officeDocument/2006/relationships/hyperlink" Target="https://www.jrvdev.com/ROAR/VER1/ShowScenario.asp?ScenarioID=1263" TargetMode="External"/><Relationship Id="rId332" Type="http://schemas.openxmlformats.org/officeDocument/2006/relationships/hyperlink" Target="https://www.jrvdev.com/ROAR/VER1/ShowScenario.asp?ScenarioID=6115" TargetMode="External"/><Relationship Id="rId2013" Type="http://schemas.openxmlformats.org/officeDocument/2006/relationships/hyperlink" Target="https://www.jrvdev.com/ROAR/VER1/ShowScenario.asp?ScenarioID=5923" TargetMode="External"/><Relationship Id="rId5169" Type="http://schemas.openxmlformats.org/officeDocument/2006/relationships/hyperlink" Target="https://www.jrvdev.com/ROAR/VER1/ShowScenario.asp?ScenarioID=4565" TargetMode="External"/><Relationship Id="rId5583" Type="http://schemas.openxmlformats.org/officeDocument/2006/relationships/hyperlink" Target="https://www.jrvdev.com/ROAR/VER1/ShowScenario.asp?ScenarioID=1504" TargetMode="External"/><Relationship Id="rId4185" Type="http://schemas.openxmlformats.org/officeDocument/2006/relationships/hyperlink" Target="https://www.jrvdev.com/ROAR/VER1/ShowScenario.asp?ScenarioID=2113" TargetMode="External"/><Relationship Id="rId5236" Type="http://schemas.openxmlformats.org/officeDocument/2006/relationships/hyperlink" Target="https://www.jrvdev.com/ROAR/VER1/ShowScenario.asp?ScenarioID=805" TargetMode="External"/><Relationship Id="rId1779" Type="http://schemas.openxmlformats.org/officeDocument/2006/relationships/hyperlink" Target="https://www.jrvdev.com/ROAR/VER1/ShowScenario.asp?ScenarioID=3736" TargetMode="External"/><Relationship Id="rId4252" Type="http://schemas.openxmlformats.org/officeDocument/2006/relationships/hyperlink" Target="https://www.jrvdev.com/ROAR/VER1/ShowScenario.asp?ScenarioID=605" TargetMode="External"/><Relationship Id="rId5650" Type="http://schemas.openxmlformats.org/officeDocument/2006/relationships/hyperlink" Target="https://www.jrvdev.com/ROAR/VER1/ShowScenario.asp?ScenarioID=3526" TargetMode="External"/><Relationship Id="rId1846" Type="http://schemas.openxmlformats.org/officeDocument/2006/relationships/hyperlink" Target="https://www.jrvdev.com/ROAR/VER1/ShowScenario.asp?ScenarioID=2999" TargetMode="External"/><Relationship Id="rId5303" Type="http://schemas.openxmlformats.org/officeDocument/2006/relationships/hyperlink" Target="https://www.jrvdev.com/ROAR/VER1/ShowScenario.asp?ScenarioID=831" TargetMode="External"/><Relationship Id="rId1913" Type="http://schemas.openxmlformats.org/officeDocument/2006/relationships/hyperlink" Target="https://www.jrvdev.com/ROAR/VER1/ShowScenario.asp?ScenarioID=3168" TargetMode="External"/><Relationship Id="rId6077" Type="http://schemas.openxmlformats.org/officeDocument/2006/relationships/hyperlink" Target="https://www.jrvdev.com/ROAR/VER1/ShowScenario.asp?ScenarioID=5279" TargetMode="External"/><Relationship Id="rId2687" Type="http://schemas.openxmlformats.org/officeDocument/2006/relationships/hyperlink" Target="https://www.jrvdev.com/ROAR/VER1/ShowScenario.asp?ScenarioID=6567" TargetMode="External"/><Relationship Id="rId3738" Type="http://schemas.openxmlformats.org/officeDocument/2006/relationships/hyperlink" Target="https://www.jrvdev.com/ROAR/VER1/ShowScenario.asp?ScenarioID=4042" TargetMode="External"/><Relationship Id="rId5093" Type="http://schemas.openxmlformats.org/officeDocument/2006/relationships/hyperlink" Target="https://www.jrvdev.com/ROAR/VER1/ShowScenario.asp?ScenarioID=4794" TargetMode="External"/><Relationship Id="rId6144" Type="http://schemas.openxmlformats.org/officeDocument/2006/relationships/hyperlink" Target="https://www.jrvdev.com/ROAR/VER1/ShowScenario.asp?ScenarioID=1835" TargetMode="External"/><Relationship Id="rId659" Type="http://schemas.openxmlformats.org/officeDocument/2006/relationships/hyperlink" Target="https://www.jrvdev.com/ROAR/VER1/ShowScenario.asp?ScenarioID=5509" TargetMode="External"/><Relationship Id="rId1289" Type="http://schemas.openxmlformats.org/officeDocument/2006/relationships/hyperlink" Target="https://www.jrvdev.com/ROAR/VER1/ShowScenario.asp?ScenarioID=3927" TargetMode="External"/><Relationship Id="rId5160" Type="http://schemas.openxmlformats.org/officeDocument/2006/relationships/hyperlink" Target="https://www.jrvdev.com/ROAR/VER1/ShowScenario.asp?ScenarioID=4766" TargetMode="External"/><Relationship Id="rId6211" Type="http://schemas.openxmlformats.org/officeDocument/2006/relationships/hyperlink" Target="https://www.jrvdev.com/ROAR/VER1/ShowScenario.asp?ScenarioID=1597" TargetMode="External"/><Relationship Id="rId1356" Type="http://schemas.openxmlformats.org/officeDocument/2006/relationships/hyperlink" Target="https://www.jrvdev.com/ROAR/VER1/ShowScenario.asp?ScenarioID=4128" TargetMode="External"/><Relationship Id="rId2754" Type="http://schemas.openxmlformats.org/officeDocument/2006/relationships/hyperlink" Target="https://www.jrvdev.com/ROAR/VER1/ShowScenario.asp?ScenarioID=4417" TargetMode="External"/><Relationship Id="rId3805" Type="http://schemas.openxmlformats.org/officeDocument/2006/relationships/hyperlink" Target="https://www.jrvdev.com/ROAR/VER1/ShowScenario.asp?ScenarioID=3513" TargetMode="External"/><Relationship Id="rId726" Type="http://schemas.openxmlformats.org/officeDocument/2006/relationships/hyperlink" Target="https://www.jrvdev.com/ROAR/VER1/ShowScenario.asp?ScenarioID=3475" TargetMode="External"/><Relationship Id="rId1009" Type="http://schemas.openxmlformats.org/officeDocument/2006/relationships/hyperlink" Target="https://www.jrvdev.com/ROAR/VER1/ShowScenario.asp?ScenarioID=3713" TargetMode="External"/><Relationship Id="rId1770" Type="http://schemas.openxmlformats.org/officeDocument/2006/relationships/hyperlink" Target="https://www.jrvdev.com/ROAR/VER1/ShowScenario.asp?ScenarioID=3724" TargetMode="External"/><Relationship Id="rId2407" Type="http://schemas.openxmlformats.org/officeDocument/2006/relationships/hyperlink" Target="https://www.jrvdev.com/ROAR/VER1/ShowScenario.asp?ScenarioID=3050" TargetMode="External"/><Relationship Id="rId2821" Type="http://schemas.openxmlformats.org/officeDocument/2006/relationships/hyperlink" Target="https://www.jrvdev.com/ROAR/VER1/ShowScenario.asp?ScenarioID=2254" TargetMode="External"/><Relationship Id="rId5977" Type="http://schemas.openxmlformats.org/officeDocument/2006/relationships/hyperlink" Target="https://www.jrvdev.com/ROAR/VER1/ShowScenario.asp?ScenarioID=3459" TargetMode="External"/><Relationship Id="rId62" Type="http://schemas.openxmlformats.org/officeDocument/2006/relationships/hyperlink" Target="https://www.jrvdev.com/ROAR/VER1/ShowScenario.asp?ScenarioID=5354" TargetMode="External"/><Relationship Id="rId1423" Type="http://schemas.openxmlformats.org/officeDocument/2006/relationships/hyperlink" Target="https://www.jrvdev.com/ROAR/VER1/ShowScenario.asp?ScenarioID=377" TargetMode="External"/><Relationship Id="rId4579" Type="http://schemas.openxmlformats.org/officeDocument/2006/relationships/hyperlink" Target="https://www.jrvdev.com/ROAR/VER1/ShowScenario.asp?ScenarioID=6452" TargetMode="External"/><Relationship Id="rId4993" Type="http://schemas.openxmlformats.org/officeDocument/2006/relationships/hyperlink" Target="https://www.jrvdev.com/ROAR/VER1/ShowScenario.asp?ScenarioID=3983" TargetMode="External"/><Relationship Id="rId3595" Type="http://schemas.openxmlformats.org/officeDocument/2006/relationships/hyperlink" Target="https://www.jrvdev.com/ROAR/VER1/ShowScenario.asp?ScenarioID=6122" TargetMode="External"/><Relationship Id="rId4646" Type="http://schemas.openxmlformats.org/officeDocument/2006/relationships/hyperlink" Target="https://www.jrvdev.com/ROAR/VER1/ShowScenario.asp?ScenarioID=1804" TargetMode="External"/><Relationship Id="rId2197" Type="http://schemas.openxmlformats.org/officeDocument/2006/relationships/hyperlink" Target="https://www.jrvdev.com/ROAR/VER1/ShowScenario.asp?ScenarioID=3109" TargetMode="External"/><Relationship Id="rId3248" Type="http://schemas.openxmlformats.org/officeDocument/2006/relationships/hyperlink" Target="https://www.jrvdev.com/ROAR/VER1/ShowScenario.asp?ScenarioID=3323" TargetMode="External"/><Relationship Id="rId3662" Type="http://schemas.openxmlformats.org/officeDocument/2006/relationships/hyperlink" Target="https://www.jrvdev.com/ROAR/VER1/ShowScenario.asp?ScenarioID=1342" TargetMode="External"/><Relationship Id="rId4713" Type="http://schemas.openxmlformats.org/officeDocument/2006/relationships/hyperlink" Target="https://www.jrvdev.com/ROAR/VER1/ShowScenario.asp?ScenarioID=2158" TargetMode="External"/><Relationship Id="rId169" Type="http://schemas.openxmlformats.org/officeDocument/2006/relationships/hyperlink" Target="https://www.jrvdev.com/ROAR/VER1/ShowScenario.asp?ScenarioID=81" TargetMode="External"/><Relationship Id="rId583" Type="http://schemas.openxmlformats.org/officeDocument/2006/relationships/hyperlink" Target="https://www.jrvdev.com/ROAR/VER1/ShowScenario.asp?ScenarioID=2977" TargetMode="External"/><Relationship Id="rId2264" Type="http://schemas.openxmlformats.org/officeDocument/2006/relationships/hyperlink" Target="https://www.jrvdev.com/ROAR/VER1/ShowScenario.asp?ScenarioID=553" TargetMode="External"/><Relationship Id="rId3315" Type="http://schemas.openxmlformats.org/officeDocument/2006/relationships/hyperlink" Target="https://www.jrvdev.com/ROAR/VER1/ShowScenario.asp?ScenarioID=5562" TargetMode="External"/><Relationship Id="rId236" Type="http://schemas.openxmlformats.org/officeDocument/2006/relationships/hyperlink" Target="https://www.jrvdev.com/ROAR/VER1/ShowScenario.asp?ScenarioID=3853" TargetMode="External"/><Relationship Id="rId650" Type="http://schemas.openxmlformats.org/officeDocument/2006/relationships/hyperlink" Target="https://www.jrvdev.com/ROAR/VER1/ShowScenario.asp?ScenarioID=5500" TargetMode="External"/><Relationship Id="rId1280" Type="http://schemas.openxmlformats.org/officeDocument/2006/relationships/hyperlink" Target="https://www.jrvdev.com/ROAR/VER1/ShowScenario.asp?ScenarioID=6547" TargetMode="External"/><Relationship Id="rId2331" Type="http://schemas.openxmlformats.org/officeDocument/2006/relationships/hyperlink" Target="https://www.jrvdev.com/ROAR/VER1/ShowScenario.asp?ScenarioID=6355" TargetMode="External"/><Relationship Id="rId5487" Type="http://schemas.openxmlformats.org/officeDocument/2006/relationships/hyperlink" Target="https://www.jrvdev.com/ROAR/VER1/ShowScenario.asp?ScenarioID=4030" TargetMode="External"/><Relationship Id="rId303" Type="http://schemas.openxmlformats.org/officeDocument/2006/relationships/hyperlink" Target="https://www.jrvdev.com/ROAR/VER1/ShowScenario.asp?ScenarioID=98" TargetMode="External"/><Relationship Id="rId4089" Type="http://schemas.openxmlformats.org/officeDocument/2006/relationships/hyperlink" Target="https://www.jrvdev.com/ROAR/VER1/ShowScenario.asp?ScenarioID=2108" TargetMode="External"/><Relationship Id="rId5554" Type="http://schemas.openxmlformats.org/officeDocument/2006/relationships/hyperlink" Target="https://www.jrvdev.com/ROAR/VER1/ShowScenario.asp?ScenarioID=5357" TargetMode="External"/><Relationship Id="rId1000" Type="http://schemas.openxmlformats.org/officeDocument/2006/relationships/hyperlink" Target="https://www.jrvdev.com/ROAR/VER1/ShowScenario.asp?ScenarioID=1554" TargetMode="External"/><Relationship Id="rId4156" Type="http://schemas.openxmlformats.org/officeDocument/2006/relationships/hyperlink" Target="https://www.jrvdev.com/ROAR/VER1/ShowScenario.asp?ScenarioID=5705" TargetMode="External"/><Relationship Id="rId4570" Type="http://schemas.openxmlformats.org/officeDocument/2006/relationships/hyperlink" Target="https://www.jrvdev.com/ROAR/VER1/ShowScenario.asp?ScenarioID=6443" TargetMode="External"/><Relationship Id="rId5207" Type="http://schemas.openxmlformats.org/officeDocument/2006/relationships/hyperlink" Target="https://www.jrvdev.com/ROAR/VER1/ShowScenario.asp?ScenarioID=1303" TargetMode="External"/><Relationship Id="rId5621" Type="http://schemas.openxmlformats.org/officeDocument/2006/relationships/hyperlink" Target="https://www.jrvdev.com/ROAR/VER1/ShowScenario.asp?ScenarioID=1874" TargetMode="External"/><Relationship Id="rId1817" Type="http://schemas.openxmlformats.org/officeDocument/2006/relationships/hyperlink" Target="https://www.jrvdev.com/ROAR/VER1/ShowScenario.asp?ScenarioID=475" TargetMode="External"/><Relationship Id="rId3172" Type="http://schemas.openxmlformats.org/officeDocument/2006/relationships/hyperlink" Target="https://www.jrvdev.com/ROAR/VER1/ShowScenario.asp?ScenarioID=3920" TargetMode="External"/><Relationship Id="rId4223" Type="http://schemas.openxmlformats.org/officeDocument/2006/relationships/hyperlink" Target="https://www.jrvdev.com/ROAR/VER1/ShowScenario.asp?ScenarioID=3833" TargetMode="External"/><Relationship Id="rId160" Type="http://schemas.openxmlformats.org/officeDocument/2006/relationships/hyperlink" Target="https://www.jrvdev.com/ROAR/VER1/ShowScenario.asp?ScenarioID=4709" TargetMode="External"/><Relationship Id="rId3989" Type="http://schemas.openxmlformats.org/officeDocument/2006/relationships/hyperlink" Target="https://www.jrvdev.com/ROAR/VER1/ShowScenario.asp?ScenarioID=1615" TargetMode="External"/><Relationship Id="rId6048" Type="http://schemas.openxmlformats.org/officeDocument/2006/relationships/hyperlink" Target="https://www.jrvdev.com/ROAR/VER1/ShowScenario.asp?ScenarioID=1075" TargetMode="External"/><Relationship Id="rId5064" Type="http://schemas.openxmlformats.org/officeDocument/2006/relationships/hyperlink" Target="https://www.jrvdev.com/ROAR/VER1/ShowScenario.asp?ScenarioID=5788" TargetMode="External"/><Relationship Id="rId6115" Type="http://schemas.openxmlformats.org/officeDocument/2006/relationships/hyperlink" Target="https://www.jrvdev.com/ROAR/VER1/ShowScenario.asp?ScenarioID=3147" TargetMode="External"/><Relationship Id="rId977" Type="http://schemas.openxmlformats.org/officeDocument/2006/relationships/hyperlink" Target="https://www.jrvdev.com/ROAR/VER1/ShowScenario.asp?ScenarioID=5204" TargetMode="External"/><Relationship Id="rId2658" Type="http://schemas.openxmlformats.org/officeDocument/2006/relationships/hyperlink" Target="https://www.jrvdev.com/ROAR/VER1/ShowScenario.asp?ScenarioID=5255" TargetMode="External"/><Relationship Id="rId3709" Type="http://schemas.openxmlformats.org/officeDocument/2006/relationships/hyperlink" Target="https://www.jrvdev.com/ROAR/VER1/ShowScenario.asp?ScenarioID=2840" TargetMode="External"/><Relationship Id="rId4080" Type="http://schemas.openxmlformats.org/officeDocument/2006/relationships/hyperlink" Target="https://www.jrvdev.com/ROAR/VER1/ShowScenario.asp?ScenarioID=2099" TargetMode="External"/><Relationship Id="rId1674" Type="http://schemas.openxmlformats.org/officeDocument/2006/relationships/hyperlink" Target="https://www.jrvdev.com/ROAR/VER1/ShowScenario.asp?ScenarioID=3819" TargetMode="External"/><Relationship Id="rId2725" Type="http://schemas.openxmlformats.org/officeDocument/2006/relationships/hyperlink" Target="https://www.jrvdev.com/ROAR/VER1/ShowScenario.asp?ScenarioID=3206" TargetMode="External"/><Relationship Id="rId5131" Type="http://schemas.openxmlformats.org/officeDocument/2006/relationships/hyperlink" Target="https://www.jrvdev.com/ROAR/VER1/ShowScenario.asp?ScenarioID=2734" TargetMode="External"/><Relationship Id="rId1327" Type="http://schemas.openxmlformats.org/officeDocument/2006/relationships/hyperlink" Target="https://www.jrvdev.com/ROAR/VER1/ShowScenario.asp?ScenarioID=3965" TargetMode="External"/><Relationship Id="rId1741" Type="http://schemas.openxmlformats.org/officeDocument/2006/relationships/hyperlink" Target="https://www.jrvdev.com/ROAR/VER1/ShowScenario.asp?ScenarioID=6496" TargetMode="External"/><Relationship Id="rId4897" Type="http://schemas.openxmlformats.org/officeDocument/2006/relationships/hyperlink" Target="https://www.jrvdev.com/ROAR/VER1/ShowScenario.asp?ScenarioID=3906" TargetMode="External"/><Relationship Id="rId5948" Type="http://schemas.openxmlformats.org/officeDocument/2006/relationships/hyperlink" Target="https://www.jrvdev.com/ROAR/VER1/ShowScenario.asp?ScenarioID=1163" TargetMode="External"/><Relationship Id="rId33" Type="http://schemas.openxmlformats.org/officeDocument/2006/relationships/hyperlink" Target="https://www.jrvdev.com/ROAR/VER1/ShowScenario.asp?ScenarioID=19" TargetMode="External"/><Relationship Id="rId3499" Type="http://schemas.openxmlformats.org/officeDocument/2006/relationships/hyperlink" Target="https://www.jrvdev.com/ROAR/VER1/ShowScenario.asp?ScenarioID=6024" TargetMode="External"/><Relationship Id="rId3566" Type="http://schemas.openxmlformats.org/officeDocument/2006/relationships/hyperlink" Target="https://www.jrvdev.com/ROAR/VER1/ShowScenario.asp?ScenarioID=6181" TargetMode="External"/><Relationship Id="rId4964" Type="http://schemas.openxmlformats.org/officeDocument/2006/relationships/hyperlink" Target="https://www.jrvdev.com/ROAR/VER1/ShowScenario.asp?ScenarioID=3042" TargetMode="External"/><Relationship Id="rId487" Type="http://schemas.openxmlformats.org/officeDocument/2006/relationships/hyperlink" Target="https://www.jrvdev.com/ROAR/VER1/ShowScenario.asp?ScenarioID=273" TargetMode="External"/><Relationship Id="rId2168" Type="http://schemas.openxmlformats.org/officeDocument/2006/relationships/hyperlink" Target="https://www.jrvdev.com/ROAR/VER1/ShowScenario.asp?ScenarioID=1745" TargetMode="External"/><Relationship Id="rId3219" Type="http://schemas.openxmlformats.org/officeDocument/2006/relationships/hyperlink" Target="https://www.jrvdev.com/ROAR/VER1/ShowScenario.asp?ScenarioID=5807" TargetMode="External"/><Relationship Id="rId3980" Type="http://schemas.openxmlformats.org/officeDocument/2006/relationships/hyperlink" Target="https://www.jrvdev.com/ROAR/VER1/ShowScenario.asp?ScenarioID=1765" TargetMode="External"/><Relationship Id="rId4617" Type="http://schemas.openxmlformats.org/officeDocument/2006/relationships/hyperlink" Target="https://www.jrvdev.com/ROAR/VER1/ShowScenario.asp?ScenarioID=3544" TargetMode="External"/><Relationship Id="rId1184" Type="http://schemas.openxmlformats.org/officeDocument/2006/relationships/hyperlink" Target="https://www.jrvdev.com/ROAR/VER1/ShowScenario.asp?ScenarioID=3866" TargetMode="External"/><Relationship Id="rId2582" Type="http://schemas.openxmlformats.org/officeDocument/2006/relationships/hyperlink" Target="https://www.jrvdev.com/ROAR/VER1/ShowScenario.asp?ScenarioID=2694" TargetMode="External"/><Relationship Id="rId3633" Type="http://schemas.openxmlformats.org/officeDocument/2006/relationships/hyperlink" Target="https://www.jrvdev.com/ROAR/VER1/ShowScenario.asp?ScenarioID=5007" TargetMode="External"/><Relationship Id="rId554" Type="http://schemas.openxmlformats.org/officeDocument/2006/relationships/hyperlink" Target="https://www.jrvdev.com/ROAR/VER1/ShowScenario.asp?ScenarioID=151" TargetMode="External"/><Relationship Id="rId2235" Type="http://schemas.openxmlformats.org/officeDocument/2006/relationships/hyperlink" Target="https://www.jrvdev.com/ROAR/VER1/ShowScenario.asp?ScenarioID=1934" TargetMode="External"/><Relationship Id="rId3700" Type="http://schemas.openxmlformats.org/officeDocument/2006/relationships/hyperlink" Target="https://www.jrvdev.com/ROAR/VER1/ShowScenario.asp?ScenarioID=2561" TargetMode="External"/><Relationship Id="rId207" Type="http://schemas.openxmlformats.org/officeDocument/2006/relationships/hyperlink" Target="https://www.jrvdev.com/ROAR/VER1/ShowScenario.asp?ScenarioID=6424" TargetMode="External"/><Relationship Id="rId621" Type="http://schemas.openxmlformats.org/officeDocument/2006/relationships/hyperlink" Target="https://www.jrvdev.com/ROAR/VER1/ShowScenario.asp?ScenarioID=1085" TargetMode="External"/><Relationship Id="rId1251" Type="http://schemas.openxmlformats.org/officeDocument/2006/relationships/hyperlink" Target="https://www.jrvdev.com/ROAR/VER1/ShowScenario.asp?ScenarioID=5547" TargetMode="External"/><Relationship Id="rId2302" Type="http://schemas.openxmlformats.org/officeDocument/2006/relationships/hyperlink" Target="https://www.jrvdev.com/ROAR/VER1/ShowScenario.asp?ScenarioID=5797" TargetMode="External"/><Relationship Id="rId5458" Type="http://schemas.openxmlformats.org/officeDocument/2006/relationships/hyperlink" Target="https://www.jrvdev.com/ROAR/VER1/ShowScenario.asp?ScenarioID=3363" TargetMode="External"/><Relationship Id="rId5872" Type="http://schemas.openxmlformats.org/officeDocument/2006/relationships/hyperlink" Target="https://www.jrvdev.com/ROAR/VER1/ShowScenario.asp?ScenarioID=912" TargetMode="External"/><Relationship Id="rId4474" Type="http://schemas.openxmlformats.org/officeDocument/2006/relationships/hyperlink" Target="https://www.jrvdev.com/ROAR/VER1/ShowScenario.asp?ScenarioID=719" TargetMode="External"/><Relationship Id="rId5525" Type="http://schemas.openxmlformats.org/officeDocument/2006/relationships/hyperlink" Target="https://www.jrvdev.com/ROAR/VER1/ShowScenario.asp?ScenarioID=4932" TargetMode="External"/><Relationship Id="rId3076" Type="http://schemas.openxmlformats.org/officeDocument/2006/relationships/hyperlink" Target="https://www.jrvdev.com/ROAR/VER1/ShowScenario.asp?ScenarioID=4584" TargetMode="External"/><Relationship Id="rId3490" Type="http://schemas.openxmlformats.org/officeDocument/2006/relationships/hyperlink" Target="https://www.jrvdev.com/ROAR/VER1/ShowScenario.asp?ScenarioID=2303" TargetMode="External"/><Relationship Id="rId4127" Type="http://schemas.openxmlformats.org/officeDocument/2006/relationships/hyperlink" Target="https://www.jrvdev.com/ROAR/VER1/ShowScenario.asp?ScenarioID=4389" TargetMode="External"/><Relationship Id="rId4541" Type="http://schemas.openxmlformats.org/officeDocument/2006/relationships/hyperlink" Target="https://www.jrvdev.com/ROAR/VER1/ShowScenario.asp?ScenarioID=2040" TargetMode="External"/><Relationship Id="rId2092" Type="http://schemas.openxmlformats.org/officeDocument/2006/relationships/hyperlink" Target="https://www.jrvdev.com/ROAR/VER1/ShowScenario.asp?ScenarioID=1049" TargetMode="External"/><Relationship Id="rId3143" Type="http://schemas.openxmlformats.org/officeDocument/2006/relationships/hyperlink" Target="https://www.jrvdev.com/ROAR/VER1/ShowScenario.asp?ScenarioID=2987" TargetMode="External"/><Relationship Id="rId131" Type="http://schemas.openxmlformats.org/officeDocument/2006/relationships/hyperlink" Target="https://www.jrvdev.com/ROAR/VER1/ShowScenario.asp?ScenarioID=4710" TargetMode="External"/><Relationship Id="rId3210" Type="http://schemas.openxmlformats.org/officeDocument/2006/relationships/hyperlink" Target="https://www.jrvdev.com/ROAR/VER1/ShowScenario.asp?ScenarioID=5524" TargetMode="External"/><Relationship Id="rId2976" Type="http://schemas.openxmlformats.org/officeDocument/2006/relationships/hyperlink" Target="https://www.jrvdev.com/ROAR/VER1/ShowScenario.asp?ScenarioID=1130" TargetMode="External"/><Relationship Id="rId5382" Type="http://schemas.openxmlformats.org/officeDocument/2006/relationships/hyperlink" Target="https://www.jrvdev.com/ROAR/VER1/ShowScenario.asp?ScenarioID=2021" TargetMode="External"/><Relationship Id="rId6019" Type="http://schemas.openxmlformats.org/officeDocument/2006/relationships/hyperlink" Target="https://www.jrvdev.com/ROAR/VER1/ShowScenario.asp?ScenarioID=3435" TargetMode="External"/><Relationship Id="rId948" Type="http://schemas.openxmlformats.org/officeDocument/2006/relationships/hyperlink" Target="https://www.jrvdev.com/ROAR/VER1/ShowScenario.asp?ScenarioID=4525" TargetMode="External"/><Relationship Id="rId1578" Type="http://schemas.openxmlformats.org/officeDocument/2006/relationships/hyperlink" Target="https://www.jrvdev.com/ROAR/VER1/ShowScenario.asp?ScenarioID=2430" TargetMode="External"/><Relationship Id="rId1992" Type="http://schemas.openxmlformats.org/officeDocument/2006/relationships/hyperlink" Target="https://www.jrvdev.com/ROAR/VER1/ShowScenario.asp?ScenarioID=480" TargetMode="External"/><Relationship Id="rId2629" Type="http://schemas.openxmlformats.org/officeDocument/2006/relationships/hyperlink" Target="https://www.jrvdev.com/ROAR/VER1/ShowScenario.asp?ScenarioID=4403" TargetMode="External"/><Relationship Id="rId5035" Type="http://schemas.openxmlformats.org/officeDocument/2006/relationships/hyperlink" Target="https://www.jrvdev.com/ROAR/VER1/ShowScenario.asp?ScenarioID=5130" TargetMode="External"/><Relationship Id="rId1645" Type="http://schemas.openxmlformats.org/officeDocument/2006/relationships/hyperlink" Target="https://www.jrvdev.com/ROAR/VER1/ShowScenario.asp?ScenarioID=1093" TargetMode="External"/><Relationship Id="rId4051" Type="http://schemas.openxmlformats.org/officeDocument/2006/relationships/hyperlink" Target="https://www.jrvdev.com/ROAR/VER1/ShowScenario.asp?ScenarioID=3579" TargetMode="External"/><Relationship Id="rId5102" Type="http://schemas.openxmlformats.org/officeDocument/2006/relationships/hyperlink" Target="https://www.jrvdev.com/ROAR/VER1/ShowScenario.asp?ScenarioID=1552" TargetMode="External"/><Relationship Id="rId1712" Type="http://schemas.openxmlformats.org/officeDocument/2006/relationships/hyperlink" Target="https://www.jrvdev.com/ROAR/VER1/ShowScenario.asp?ScenarioID=2332" TargetMode="External"/><Relationship Id="rId4868" Type="http://schemas.openxmlformats.org/officeDocument/2006/relationships/hyperlink" Target="https://www.jrvdev.com/ROAR/VER1/ShowScenario.asp?ScenarioID=5182" TargetMode="External"/><Relationship Id="rId5919" Type="http://schemas.openxmlformats.org/officeDocument/2006/relationships/hyperlink" Target="https://www.jrvdev.com/ROAR/VER1/ShowScenario.asp?ScenarioID=942" TargetMode="External"/><Relationship Id="rId6290" Type="http://schemas.openxmlformats.org/officeDocument/2006/relationships/hyperlink" Target="https://www.jrvdev.com/ROAR/VER1/ShowScenario.asp?ScenarioID=6607" TargetMode="External"/><Relationship Id="rId3884" Type="http://schemas.openxmlformats.org/officeDocument/2006/relationships/hyperlink" Target="https://www.jrvdev.com/ROAR/VER1/ShowScenario.asp?ScenarioID=1906" TargetMode="External"/><Relationship Id="rId4935" Type="http://schemas.openxmlformats.org/officeDocument/2006/relationships/hyperlink" Target="https://www.jrvdev.com/ROAR/VER1/ShowScenario.asp?ScenarioID=6264" TargetMode="External"/><Relationship Id="rId2486" Type="http://schemas.openxmlformats.org/officeDocument/2006/relationships/hyperlink" Target="https://www.jrvdev.com/ROAR/VER1/ShowScenario.asp?ScenarioID=4506" TargetMode="External"/><Relationship Id="rId3537" Type="http://schemas.openxmlformats.org/officeDocument/2006/relationships/hyperlink" Target="https://www.jrvdev.com/ROAR/VER1/ShowScenario.asp?ScenarioID=6081" TargetMode="External"/><Relationship Id="rId3951" Type="http://schemas.openxmlformats.org/officeDocument/2006/relationships/hyperlink" Target="https://www.jrvdev.com/ROAR/VER1/ShowScenario.asp?ScenarioID=589" TargetMode="External"/><Relationship Id="rId458" Type="http://schemas.openxmlformats.org/officeDocument/2006/relationships/hyperlink" Target="https://www.jrvdev.com/ROAR/VER1/ShowScenario.asp?ScenarioID=244" TargetMode="External"/><Relationship Id="rId872" Type="http://schemas.openxmlformats.org/officeDocument/2006/relationships/hyperlink" Target="https://www.jrvdev.com/ROAR/VER1/ShowScenario.asp?ScenarioID=2065" TargetMode="External"/><Relationship Id="rId1088" Type="http://schemas.openxmlformats.org/officeDocument/2006/relationships/hyperlink" Target="https://www.jrvdev.com/ROAR/VER1/ShowScenario.asp?ScenarioID=6505" TargetMode="External"/><Relationship Id="rId2139" Type="http://schemas.openxmlformats.org/officeDocument/2006/relationships/hyperlink" Target="https://www.jrvdev.com/ROAR/VER1/ShowScenario.asp?ScenarioID=1572" TargetMode="External"/><Relationship Id="rId2553" Type="http://schemas.openxmlformats.org/officeDocument/2006/relationships/hyperlink" Target="https://www.jrvdev.com/ROAR/VER1/ShowScenario.asp?ScenarioID=1484" TargetMode="External"/><Relationship Id="rId3604" Type="http://schemas.openxmlformats.org/officeDocument/2006/relationships/hyperlink" Target="https://www.jrvdev.com/ROAR/VER1/ShowScenario.asp?ScenarioID=6130" TargetMode="External"/><Relationship Id="rId6010" Type="http://schemas.openxmlformats.org/officeDocument/2006/relationships/hyperlink" Target="https://www.jrvdev.com/ROAR/VER1/ShowScenario.asp?ScenarioID=1541" TargetMode="External"/><Relationship Id="rId525" Type="http://schemas.openxmlformats.org/officeDocument/2006/relationships/hyperlink" Target="https://www.jrvdev.com/ROAR/VER1/ShowScenario.asp?ScenarioID=311" TargetMode="External"/><Relationship Id="rId1155" Type="http://schemas.openxmlformats.org/officeDocument/2006/relationships/hyperlink" Target="https://www.jrvdev.com/ROAR/VER1/ShowScenario.asp?ScenarioID=2975" TargetMode="External"/><Relationship Id="rId2206" Type="http://schemas.openxmlformats.org/officeDocument/2006/relationships/hyperlink" Target="https://www.jrvdev.com/ROAR/VER1/ShowScenario.asp?ScenarioID=3117" TargetMode="External"/><Relationship Id="rId2620" Type="http://schemas.openxmlformats.org/officeDocument/2006/relationships/hyperlink" Target="https://www.jrvdev.com/ROAR/VER1/ShowScenario.asp?ScenarioID=4202" TargetMode="External"/><Relationship Id="rId5776" Type="http://schemas.openxmlformats.org/officeDocument/2006/relationships/hyperlink" Target="https://www.jrvdev.com/ROAR/VER1/ShowScenario.asp?ScenarioID=3624" TargetMode="External"/><Relationship Id="rId1222" Type="http://schemas.openxmlformats.org/officeDocument/2006/relationships/hyperlink" Target="https://www.jrvdev.com/ROAR/VER1/ShowScenario.asp?ScenarioID=4978" TargetMode="External"/><Relationship Id="rId4378" Type="http://schemas.openxmlformats.org/officeDocument/2006/relationships/hyperlink" Target="https://www.jrvdev.com/ROAR/VER1/ShowScenario.asp?ScenarioID=618" TargetMode="External"/><Relationship Id="rId5429" Type="http://schemas.openxmlformats.org/officeDocument/2006/relationships/hyperlink" Target="https://www.jrvdev.com/ROAR/VER1/ShowScenario.asp?ScenarioID=2795" TargetMode="External"/><Relationship Id="rId3394" Type="http://schemas.openxmlformats.org/officeDocument/2006/relationships/hyperlink" Target="https://www.jrvdev.com/ROAR/VER1/ShowScenario.asp?ScenarioID=1474" TargetMode="External"/><Relationship Id="rId4792" Type="http://schemas.openxmlformats.org/officeDocument/2006/relationships/hyperlink" Target="https://www.jrvdev.com/ROAR/VER1/ShowScenario.asp?ScenarioID=4654" TargetMode="External"/><Relationship Id="rId5843" Type="http://schemas.openxmlformats.org/officeDocument/2006/relationships/hyperlink" Target="https://www.jrvdev.com/ROAR/VER1/ShowScenario.asp?ScenarioID=883" TargetMode="External"/><Relationship Id="rId3047" Type="http://schemas.openxmlformats.org/officeDocument/2006/relationships/hyperlink" Target="https://www.jrvdev.com/ROAR/VER1/ShowScenario.asp?ScenarioID=3155" TargetMode="External"/><Relationship Id="rId4445" Type="http://schemas.openxmlformats.org/officeDocument/2006/relationships/hyperlink" Target="https://www.jrvdev.com/ROAR/VER1/ShowScenario.asp?ScenarioID=686" TargetMode="External"/><Relationship Id="rId5910" Type="http://schemas.openxmlformats.org/officeDocument/2006/relationships/hyperlink" Target="https://www.jrvdev.com/ROAR/VER1/ShowScenario.asp?ScenarioID=933" TargetMode="External"/><Relationship Id="rId3461" Type="http://schemas.openxmlformats.org/officeDocument/2006/relationships/hyperlink" Target="https://www.jrvdev.com/ROAR/VER1/ShowScenario.asp?ScenarioID=6305" TargetMode="External"/><Relationship Id="rId4512" Type="http://schemas.openxmlformats.org/officeDocument/2006/relationships/hyperlink" Target="https://www.jrvdev.com/ROAR/VER1/ShowScenario.asp?ScenarioID=1951" TargetMode="External"/><Relationship Id="rId382" Type="http://schemas.openxmlformats.org/officeDocument/2006/relationships/hyperlink" Target="https://www.jrvdev.com/ROAR/VER1/ShowScenario.asp?ScenarioID=1379" TargetMode="External"/><Relationship Id="rId2063" Type="http://schemas.openxmlformats.org/officeDocument/2006/relationships/hyperlink" Target="https://www.jrvdev.com/ROAR/VER1/ShowScenario.asp?ScenarioID=519" TargetMode="External"/><Relationship Id="rId3114" Type="http://schemas.openxmlformats.org/officeDocument/2006/relationships/hyperlink" Target="https://www.jrvdev.com/ROAR/VER1/ShowScenario.asp?ScenarioID=5897" TargetMode="External"/><Relationship Id="rId2130" Type="http://schemas.openxmlformats.org/officeDocument/2006/relationships/hyperlink" Target="https://www.jrvdev.com/ROAR/VER1/ShowScenario.asp?ScenarioID=1626" TargetMode="External"/><Relationship Id="rId5286" Type="http://schemas.openxmlformats.org/officeDocument/2006/relationships/hyperlink" Target="https://www.jrvdev.com/ROAR/VER1/ShowScenario.asp?ScenarioID=820" TargetMode="External"/><Relationship Id="rId102" Type="http://schemas.openxmlformats.org/officeDocument/2006/relationships/hyperlink" Target="https://www.jrvdev.com/ROAR/VER1/ShowScenario.asp?ScenarioID=47" TargetMode="External"/><Relationship Id="rId5353" Type="http://schemas.openxmlformats.org/officeDocument/2006/relationships/hyperlink" Target="https://www.jrvdev.com/ROAR/VER1/ShowScenario.asp?ScenarioID=1445" TargetMode="External"/><Relationship Id="rId1896" Type="http://schemas.openxmlformats.org/officeDocument/2006/relationships/hyperlink" Target="https://www.jrvdev.com/ROAR/VER1/ShowScenario.asp?ScenarioID=2931" TargetMode="External"/><Relationship Id="rId2947" Type="http://schemas.openxmlformats.org/officeDocument/2006/relationships/hyperlink" Target="https://www.jrvdev.com/ROAR/VER1/ShowScenario.asp?ScenarioID=5630" TargetMode="External"/><Relationship Id="rId5006" Type="http://schemas.openxmlformats.org/officeDocument/2006/relationships/hyperlink" Target="https://www.jrvdev.com/ROAR/VER1/ShowScenario.asp?ScenarioID=4331" TargetMode="External"/><Relationship Id="rId919" Type="http://schemas.openxmlformats.org/officeDocument/2006/relationships/hyperlink" Target="https://www.jrvdev.com/ROAR/VER1/ShowScenario.asp?ScenarioID=3707" TargetMode="External"/><Relationship Id="rId1549" Type="http://schemas.openxmlformats.org/officeDocument/2006/relationships/hyperlink" Target="https://www.jrvdev.com/ROAR/VER1/ShowScenario.asp?ScenarioID=4480" TargetMode="External"/><Relationship Id="rId1963" Type="http://schemas.openxmlformats.org/officeDocument/2006/relationships/hyperlink" Target="https://www.jrvdev.com/ROAR/VER1/ShowScenario.asp?ScenarioID=4810" TargetMode="External"/><Relationship Id="rId4022" Type="http://schemas.openxmlformats.org/officeDocument/2006/relationships/hyperlink" Target="https://www.jrvdev.com/ROAR/VER1/ShowScenario.asp?ScenarioID=6002" TargetMode="External"/><Relationship Id="rId5420" Type="http://schemas.openxmlformats.org/officeDocument/2006/relationships/hyperlink" Target="https://www.jrvdev.com/ROAR/VER1/ShowScenario.asp?ScenarioID=2619" TargetMode="External"/><Relationship Id="rId1616" Type="http://schemas.openxmlformats.org/officeDocument/2006/relationships/hyperlink" Target="https://www.jrvdev.com/ROAR/VER1/ShowScenario.asp?ScenarioID=5906" TargetMode="External"/><Relationship Id="rId3788" Type="http://schemas.openxmlformats.org/officeDocument/2006/relationships/hyperlink" Target="https://www.jrvdev.com/ROAR/VER1/ShowScenario.asp?ScenarioID=5414" TargetMode="External"/><Relationship Id="rId4839" Type="http://schemas.openxmlformats.org/officeDocument/2006/relationships/hyperlink" Target="https://www.jrvdev.com/ROAR/VER1/ShowScenario.asp?ScenarioID=6177" TargetMode="External"/><Relationship Id="rId6194" Type="http://schemas.openxmlformats.org/officeDocument/2006/relationships/hyperlink" Target="https://www.jrvdev.com/ROAR/VER1/ShowScenario.asp?ScenarioID=5521" TargetMode="External"/><Relationship Id="rId3855" Type="http://schemas.openxmlformats.org/officeDocument/2006/relationships/hyperlink" Target="https://www.jrvdev.com/ROAR/VER1/ShowScenario.asp?ScenarioID=4596" TargetMode="External"/><Relationship Id="rId6261" Type="http://schemas.openxmlformats.org/officeDocument/2006/relationships/hyperlink" Target="https://www.jrvdev.com/ROAR/VER1/ShowScenario.asp?ScenarioID=5230" TargetMode="External"/><Relationship Id="rId776" Type="http://schemas.openxmlformats.org/officeDocument/2006/relationships/hyperlink" Target="https://www.jrvdev.com/ROAR/VER1/ShowScenario.asp?ScenarioID=5758" TargetMode="External"/><Relationship Id="rId2457" Type="http://schemas.openxmlformats.org/officeDocument/2006/relationships/hyperlink" Target="https://www.jrvdev.com/ROAR/VER1/ShowScenario.asp?ScenarioID=4017" TargetMode="External"/><Relationship Id="rId3508" Type="http://schemas.openxmlformats.org/officeDocument/2006/relationships/hyperlink" Target="https://www.jrvdev.com/ROAR/VER1/ShowScenario.asp?ScenarioID=6033" TargetMode="External"/><Relationship Id="rId4906" Type="http://schemas.openxmlformats.org/officeDocument/2006/relationships/hyperlink" Target="https://www.jrvdev.com/ROAR/VER1/ShowScenario.asp?ScenarioID=2585" TargetMode="External"/><Relationship Id="rId429" Type="http://schemas.openxmlformats.org/officeDocument/2006/relationships/hyperlink" Target="https://www.jrvdev.com/ROAR/VER1/ShowScenario.asp?ScenarioID=215" TargetMode="External"/><Relationship Id="rId1059" Type="http://schemas.openxmlformats.org/officeDocument/2006/relationships/hyperlink" Target="https://www.jrvdev.com/ROAR/VER1/ShowScenario.asp?ScenarioID=2598" TargetMode="External"/><Relationship Id="rId1473" Type="http://schemas.openxmlformats.org/officeDocument/2006/relationships/hyperlink" Target="https://www.jrvdev.com/ROAR/VER1/ShowScenario.asp?ScenarioID=422" TargetMode="External"/><Relationship Id="rId2871" Type="http://schemas.openxmlformats.org/officeDocument/2006/relationships/hyperlink" Target="https://www.jrvdev.com/ROAR/VER1/ShowScenario.asp?ScenarioID=6294" TargetMode="External"/><Relationship Id="rId3922" Type="http://schemas.openxmlformats.org/officeDocument/2006/relationships/hyperlink" Target="https://www.jrvdev.com/ROAR/VER1/ShowScenario.asp?ScenarioID=3183" TargetMode="External"/><Relationship Id="rId843" Type="http://schemas.openxmlformats.org/officeDocument/2006/relationships/hyperlink" Target="https://www.jrvdev.com/ROAR/VER1/ShowScenario.asp?ScenarioID=1710" TargetMode="External"/><Relationship Id="rId1126" Type="http://schemas.openxmlformats.org/officeDocument/2006/relationships/hyperlink" Target="https://www.jrvdev.com/ROAR/VER1/ShowScenario.asp?ScenarioID=3476" TargetMode="External"/><Relationship Id="rId2524" Type="http://schemas.openxmlformats.org/officeDocument/2006/relationships/hyperlink" Target="https://www.jrvdev.com/ROAR/VER1/ShowScenario.asp?ScenarioID=1963" TargetMode="External"/><Relationship Id="rId910" Type="http://schemas.openxmlformats.org/officeDocument/2006/relationships/hyperlink" Target="https://www.jrvdev.com/ROAR/VER1/ShowScenario.asp?ScenarioID=2747" TargetMode="External"/><Relationship Id="rId1540" Type="http://schemas.openxmlformats.org/officeDocument/2006/relationships/hyperlink" Target="https://www.jrvdev.com/ROAR/VER1/ShowScenario.asp?ScenarioID=2783" TargetMode="External"/><Relationship Id="rId4696" Type="http://schemas.openxmlformats.org/officeDocument/2006/relationships/hyperlink" Target="https://www.jrvdev.com/ROAR/VER1/ShowScenario.asp?ScenarioID=2859" TargetMode="External"/><Relationship Id="rId5747" Type="http://schemas.openxmlformats.org/officeDocument/2006/relationships/hyperlink" Target="https://www.jrvdev.com/ROAR/VER1/ShowScenario.asp?ScenarioID=3292" TargetMode="External"/><Relationship Id="rId3298" Type="http://schemas.openxmlformats.org/officeDocument/2006/relationships/hyperlink" Target="https://www.jrvdev.com/ROAR/VER1/ShowScenario.asp?ScenarioID=4218" TargetMode="External"/><Relationship Id="rId4349" Type="http://schemas.openxmlformats.org/officeDocument/2006/relationships/hyperlink" Target="https://www.jrvdev.com/ROAR/VER1/ShowScenario.asp?ScenarioID=2692" TargetMode="External"/><Relationship Id="rId4763" Type="http://schemas.openxmlformats.org/officeDocument/2006/relationships/hyperlink" Target="https://www.jrvdev.com/ROAR/VER1/ShowScenario.asp?ScenarioID=755" TargetMode="External"/><Relationship Id="rId5814" Type="http://schemas.openxmlformats.org/officeDocument/2006/relationships/hyperlink" Target="https://www.jrvdev.com/ROAR/VER1/ShowScenario.asp?ScenarioID=854" TargetMode="External"/><Relationship Id="rId3365" Type="http://schemas.openxmlformats.org/officeDocument/2006/relationships/hyperlink" Target="https://www.jrvdev.com/ROAR/VER1/ShowScenario.asp?ScenarioID=1069" TargetMode="External"/><Relationship Id="rId4416" Type="http://schemas.openxmlformats.org/officeDocument/2006/relationships/hyperlink" Target="https://www.jrvdev.com/ROAR/VER1/ShowScenario.asp?ScenarioID=656" TargetMode="External"/><Relationship Id="rId4830" Type="http://schemas.openxmlformats.org/officeDocument/2006/relationships/hyperlink" Target="https://www.jrvdev.com/ROAR/VER1/ShowScenario.asp?ScenarioID=6472" TargetMode="External"/><Relationship Id="rId286" Type="http://schemas.openxmlformats.org/officeDocument/2006/relationships/hyperlink" Target="https://www.jrvdev.com/ROAR/VER1/ShowScenario.asp?ScenarioID=5846" TargetMode="External"/><Relationship Id="rId2381" Type="http://schemas.openxmlformats.org/officeDocument/2006/relationships/hyperlink" Target="https://www.jrvdev.com/ROAR/VER1/ShowScenario.asp?ScenarioID=3283" TargetMode="External"/><Relationship Id="rId3018" Type="http://schemas.openxmlformats.org/officeDocument/2006/relationships/hyperlink" Target="https://www.jrvdev.com/ROAR/VER1/ShowScenario.asp?ScenarioID=2425" TargetMode="External"/><Relationship Id="rId3432" Type="http://schemas.openxmlformats.org/officeDocument/2006/relationships/hyperlink" Target="https://www.jrvdev.com/ROAR/VER1/ShowScenario.asp?ScenarioID=5701" TargetMode="External"/><Relationship Id="rId353" Type="http://schemas.openxmlformats.org/officeDocument/2006/relationships/hyperlink" Target="https://www.jrvdev.com/ROAR/VER1/ShowScenario.asp?ScenarioID=118" TargetMode="External"/><Relationship Id="rId2034" Type="http://schemas.openxmlformats.org/officeDocument/2006/relationships/hyperlink" Target="https://www.jrvdev.com/ROAR/VER1/ShowScenario.asp?ScenarioID=490" TargetMode="External"/><Relationship Id="rId420" Type="http://schemas.openxmlformats.org/officeDocument/2006/relationships/hyperlink" Target="https://www.jrvdev.com/ROAR/VER1/ShowScenario.asp?ScenarioID=206" TargetMode="External"/><Relationship Id="rId1050" Type="http://schemas.openxmlformats.org/officeDocument/2006/relationships/hyperlink" Target="https://www.jrvdev.com/ROAR/VER1/ShowScenario.asp?ScenarioID=2291" TargetMode="External"/><Relationship Id="rId2101" Type="http://schemas.openxmlformats.org/officeDocument/2006/relationships/hyperlink" Target="https://www.jrvdev.com/ROAR/VER1/ShowScenario.asp?ScenarioID=1059" TargetMode="External"/><Relationship Id="rId5257" Type="http://schemas.openxmlformats.org/officeDocument/2006/relationships/hyperlink" Target="https://www.jrvdev.com/ROAR/VER1/ShowScenario.asp?ScenarioID=1272" TargetMode="External"/><Relationship Id="rId5671" Type="http://schemas.openxmlformats.org/officeDocument/2006/relationships/hyperlink" Target="https://www.jrvdev.com/ROAR/VER1/ShowScenario.asp?ScenarioID=2884" TargetMode="External"/><Relationship Id="rId1867" Type="http://schemas.openxmlformats.org/officeDocument/2006/relationships/hyperlink" Target="https://www.jrvdev.com/ROAR/VER1/ShowScenario.asp?ScenarioID=6513" TargetMode="External"/><Relationship Id="rId2918" Type="http://schemas.openxmlformats.org/officeDocument/2006/relationships/hyperlink" Target="https://www.jrvdev.com/ROAR/VER1/ShowScenario.asp?ScenarioID=2647" TargetMode="External"/><Relationship Id="rId4273" Type="http://schemas.openxmlformats.org/officeDocument/2006/relationships/hyperlink" Target="https://www.jrvdev.com/ROAR/VER1/ShowScenario.asp?ScenarioID=1858" TargetMode="External"/><Relationship Id="rId5324" Type="http://schemas.openxmlformats.org/officeDocument/2006/relationships/hyperlink" Target="https://www.jrvdev.com/ROAR/VER1/ShowScenario.asp?ScenarioID=1242" TargetMode="External"/><Relationship Id="rId1934" Type="http://schemas.openxmlformats.org/officeDocument/2006/relationships/hyperlink" Target="https://www.jrvdev.com/ROAR/VER1/ShowScenario.asp?ScenarioID=2190" TargetMode="External"/><Relationship Id="rId4340" Type="http://schemas.openxmlformats.org/officeDocument/2006/relationships/hyperlink" Target="https://www.jrvdev.com/ROAR/VER1/ShowScenario.asp?ScenarioID=2683" TargetMode="External"/><Relationship Id="rId6098" Type="http://schemas.openxmlformats.org/officeDocument/2006/relationships/hyperlink" Target="https://www.jrvdev.com/ROAR/VER1/ShowScenario.asp?ScenarioID=3129" TargetMode="External"/><Relationship Id="rId6165" Type="http://schemas.openxmlformats.org/officeDocument/2006/relationships/hyperlink" Target="https://www.jrvdev.com/ROAR/VER1/ShowScenario.asp?ScenarioID=1977" TargetMode="External"/><Relationship Id="rId3759" Type="http://schemas.openxmlformats.org/officeDocument/2006/relationships/hyperlink" Target="https://www.jrvdev.com/ROAR/VER1/ShowScenario.asp?ScenarioID=6162" TargetMode="External"/><Relationship Id="rId5181" Type="http://schemas.openxmlformats.org/officeDocument/2006/relationships/hyperlink" Target="https://www.jrvdev.com/ROAR/VER1/ShowScenario.asp?ScenarioID=2983" TargetMode="External"/><Relationship Id="rId6232" Type="http://schemas.openxmlformats.org/officeDocument/2006/relationships/hyperlink" Target="https://www.jrvdev.com/ROAR/VER1/ShowScenario.asp?ScenarioID=2947" TargetMode="External"/><Relationship Id="rId2775" Type="http://schemas.openxmlformats.org/officeDocument/2006/relationships/hyperlink" Target="https://www.jrvdev.com/ROAR/VER1/ShowScenario.asp?ScenarioID=1666" TargetMode="External"/><Relationship Id="rId3826" Type="http://schemas.openxmlformats.org/officeDocument/2006/relationships/hyperlink" Target="https://www.jrvdev.com/ROAR/VER1/ShowScenario.asp?ScenarioID=4226" TargetMode="External"/><Relationship Id="rId747" Type="http://schemas.openxmlformats.org/officeDocument/2006/relationships/hyperlink" Target="https://www.jrvdev.com/ROAR/VER1/ShowScenario.asp?ScenarioID=327" TargetMode="External"/><Relationship Id="rId1377" Type="http://schemas.openxmlformats.org/officeDocument/2006/relationships/hyperlink" Target="https://www.jrvdev.com/ROAR/VER1/ShowScenario.asp?ScenarioID=6204" TargetMode="External"/><Relationship Id="rId1791" Type="http://schemas.openxmlformats.org/officeDocument/2006/relationships/hyperlink" Target="https://www.jrvdev.com/ROAR/VER1/ShowScenario.asp?ScenarioID=3748" TargetMode="External"/><Relationship Id="rId2428" Type="http://schemas.openxmlformats.org/officeDocument/2006/relationships/hyperlink" Target="https://www.jrvdev.com/ROAR/VER1/ShowScenario.asp?ScenarioID=3374" TargetMode="External"/><Relationship Id="rId2842" Type="http://schemas.openxmlformats.org/officeDocument/2006/relationships/hyperlink" Target="https://www.jrvdev.com/ROAR/VER1/ShowScenario.asp?ScenarioID=5024" TargetMode="External"/><Relationship Id="rId5998" Type="http://schemas.openxmlformats.org/officeDocument/2006/relationships/hyperlink" Target="https://www.jrvdev.com/ROAR/VER1/ShowScenario.asp?ScenarioID=1683" TargetMode="External"/><Relationship Id="rId83" Type="http://schemas.openxmlformats.org/officeDocument/2006/relationships/hyperlink" Target="https://www.jrvdev.com/ROAR/VER1/ShowScenario.asp?ScenarioID=28" TargetMode="External"/><Relationship Id="rId814" Type="http://schemas.openxmlformats.org/officeDocument/2006/relationships/hyperlink" Target="https://www.jrvdev.com/ROAR/VER1/ShowScenario.asp?ScenarioID=1415" TargetMode="External"/><Relationship Id="rId1444" Type="http://schemas.openxmlformats.org/officeDocument/2006/relationships/hyperlink" Target="https://www.jrvdev.com/ROAR/VER1/ShowScenario.asp?ScenarioID=396" TargetMode="External"/><Relationship Id="rId1511" Type="http://schemas.openxmlformats.org/officeDocument/2006/relationships/hyperlink" Target="https://www.jrvdev.com/ROAR/VER1/ShowScenario.asp?ScenarioID=6239" TargetMode="External"/><Relationship Id="rId4667" Type="http://schemas.openxmlformats.org/officeDocument/2006/relationships/hyperlink" Target="https://www.jrvdev.com/ROAR/VER1/ShowScenario.asp?ScenarioID=3572" TargetMode="External"/><Relationship Id="rId5718" Type="http://schemas.openxmlformats.org/officeDocument/2006/relationships/hyperlink" Target="https://www.jrvdev.com/ROAR/VER1/ShowScenario.asp?ScenarioID=5304" TargetMode="External"/><Relationship Id="rId3269" Type="http://schemas.openxmlformats.org/officeDocument/2006/relationships/hyperlink" Target="https://www.jrvdev.com/ROAR/VER1/ShowScenario.asp?ScenarioID=3604" TargetMode="External"/><Relationship Id="rId3683" Type="http://schemas.openxmlformats.org/officeDocument/2006/relationships/hyperlink" Target="https://www.jrvdev.com/ROAR/VER1/ShowScenario.asp?ScenarioID=2094" TargetMode="External"/><Relationship Id="rId2285" Type="http://schemas.openxmlformats.org/officeDocument/2006/relationships/hyperlink" Target="https://www.jrvdev.com/ROAR/VER1/ShowScenario.asp?ScenarioID=4283" TargetMode="External"/><Relationship Id="rId3336" Type="http://schemas.openxmlformats.org/officeDocument/2006/relationships/hyperlink" Target="https://www.jrvdev.com/ROAR/VER1/ShowScenario.asp?ScenarioID=6055" TargetMode="External"/><Relationship Id="rId4734" Type="http://schemas.openxmlformats.org/officeDocument/2006/relationships/hyperlink" Target="https://www.jrvdev.com/ROAR/VER1/ShowScenario.asp?ScenarioID=3888" TargetMode="External"/><Relationship Id="rId257" Type="http://schemas.openxmlformats.org/officeDocument/2006/relationships/hyperlink" Target="https://www.jrvdev.com/ROAR/VER1/ShowScenario.asp?ScenarioID=5815" TargetMode="External"/><Relationship Id="rId3750" Type="http://schemas.openxmlformats.org/officeDocument/2006/relationships/hyperlink" Target="https://www.jrvdev.com/ROAR/VER1/ShowScenario.asp?ScenarioID=4467" TargetMode="External"/><Relationship Id="rId4801" Type="http://schemas.openxmlformats.org/officeDocument/2006/relationships/hyperlink" Target="https://www.jrvdev.com/ROAR/VER1/ShowScenario.asp?ScenarioID=1899" TargetMode="External"/><Relationship Id="rId671" Type="http://schemas.openxmlformats.org/officeDocument/2006/relationships/hyperlink" Target="https://www.jrvdev.com/ROAR/VER1/ShowScenario.asp?ScenarioID=1122" TargetMode="External"/><Relationship Id="rId2352" Type="http://schemas.openxmlformats.org/officeDocument/2006/relationships/hyperlink" Target="https://www.jrvdev.com/ROAR/VER1/ShowScenario.asp?ScenarioID=6376" TargetMode="External"/><Relationship Id="rId3403" Type="http://schemas.openxmlformats.org/officeDocument/2006/relationships/hyperlink" Target="https://www.jrvdev.com/ROAR/VER1/ShowScenario.asp?ScenarioID=562" TargetMode="External"/><Relationship Id="rId324" Type="http://schemas.openxmlformats.org/officeDocument/2006/relationships/hyperlink" Target="https://www.jrvdev.com/ROAR/VER1/ShowScenario.asp?ScenarioID=6140" TargetMode="External"/><Relationship Id="rId2005" Type="http://schemas.openxmlformats.org/officeDocument/2006/relationships/hyperlink" Target="https://www.jrvdev.com/ROAR/VER1/ShowScenario.asp?ScenarioID=5915" TargetMode="External"/><Relationship Id="rId5575" Type="http://schemas.openxmlformats.org/officeDocument/2006/relationships/hyperlink" Target="https://www.jrvdev.com/ROAR/VER1/ShowScenario.asp?ScenarioID=1319" TargetMode="External"/><Relationship Id="rId1021" Type="http://schemas.openxmlformats.org/officeDocument/2006/relationships/hyperlink" Target="https://www.jrvdev.com/ROAR/VER1/ShowScenario.asp?ScenarioID=4785" TargetMode="External"/><Relationship Id="rId4177" Type="http://schemas.openxmlformats.org/officeDocument/2006/relationships/hyperlink" Target="https://www.jrvdev.com/ROAR/VER1/ShowScenario.asp?ScenarioID=6478" TargetMode="External"/><Relationship Id="rId4591" Type="http://schemas.openxmlformats.org/officeDocument/2006/relationships/hyperlink" Target="https://www.jrvdev.com/ROAR/VER1/ShowScenario.asp?ScenarioID=6464" TargetMode="External"/><Relationship Id="rId5228" Type="http://schemas.openxmlformats.org/officeDocument/2006/relationships/hyperlink" Target="https://www.jrvdev.com/ROAR/VER1/ShowScenario.asp?ScenarioID=797" TargetMode="External"/><Relationship Id="rId5642" Type="http://schemas.openxmlformats.org/officeDocument/2006/relationships/hyperlink" Target="https://www.jrvdev.com/ROAR/VER1/ShowScenario.asp?ScenarioID=3518" TargetMode="External"/><Relationship Id="rId3193" Type="http://schemas.openxmlformats.org/officeDocument/2006/relationships/hyperlink" Target="https://www.jrvdev.com/ROAR/VER1/ShowScenario.asp?ScenarioID=4647" TargetMode="External"/><Relationship Id="rId4244" Type="http://schemas.openxmlformats.org/officeDocument/2006/relationships/hyperlink" Target="https://www.jrvdev.com/ROAR/VER1/ShowScenario.asp?ScenarioID=4883" TargetMode="External"/><Relationship Id="rId1838" Type="http://schemas.openxmlformats.org/officeDocument/2006/relationships/hyperlink" Target="https://www.jrvdev.com/ROAR/VER1/ShowScenario.asp?ScenarioID=2770" TargetMode="External"/><Relationship Id="rId3260" Type="http://schemas.openxmlformats.org/officeDocument/2006/relationships/hyperlink" Target="https://www.jrvdev.com/ROAR/VER1/ShowScenario.asp?ScenarioID=3592" TargetMode="External"/><Relationship Id="rId4311" Type="http://schemas.openxmlformats.org/officeDocument/2006/relationships/hyperlink" Target="https://www.jrvdev.com/ROAR/VER1/ShowScenario.asp?ScenarioID=5438" TargetMode="External"/><Relationship Id="rId181" Type="http://schemas.openxmlformats.org/officeDocument/2006/relationships/hyperlink" Target="https://www.jrvdev.com/ROAR/VER1/ShowScenario.asp?ScenarioID=6401" TargetMode="External"/><Relationship Id="rId1905" Type="http://schemas.openxmlformats.org/officeDocument/2006/relationships/hyperlink" Target="https://www.jrvdev.com/ROAR/VER1/ShowScenario.asp?ScenarioID=1732" TargetMode="External"/><Relationship Id="rId6069" Type="http://schemas.openxmlformats.org/officeDocument/2006/relationships/hyperlink" Target="https://www.jrvdev.com/ROAR/VER1/ShowScenario.asp?ScenarioID=1750" TargetMode="External"/><Relationship Id="rId5085" Type="http://schemas.openxmlformats.org/officeDocument/2006/relationships/hyperlink" Target="https://www.jrvdev.com/ROAR/VER1/ShowScenario.asp?ScenarioID=6210" TargetMode="External"/><Relationship Id="rId998" Type="http://schemas.openxmlformats.org/officeDocument/2006/relationships/hyperlink" Target="https://www.jrvdev.com/ROAR/VER1/ShowScenario.asp?ScenarioID=2494" TargetMode="External"/><Relationship Id="rId2679" Type="http://schemas.openxmlformats.org/officeDocument/2006/relationships/hyperlink" Target="https://www.jrvdev.com/ROAR/VER1/ShowScenario.asp?ScenarioID=6223" TargetMode="External"/><Relationship Id="rId6136" Type="http://schemas.openxmlformats.org/officeDocument/2006/relationships/hyperlink" Target="https://www.jrvdev.com/ROAR/VER1/ShowScenario.asp?ScenarioID=1827" TargetMode="External"/><Relationship Id="rId1695" Type="http://schemas.openxmlformats.org/officeDocument/2006/relationships/hyperlink" Target="https://www.jrvdev.com/ROAR/VER1/ShowScenario.asp?ScenarioID=6556" TargetMode="External"/><Relationship Id="rId2746" Type="http://schemas.openxmlformats.org/officeDocument/2006/relationships/hyperlink" Target="https://www.jrvdev.com/ROAR/VER1/ShowScenario.asp?ScenarioID=4418" TargetMode="External"/><Relationship Id="rId5152" Type="http://schemas.openxmlformats.org/officeDocument/2006/relationships/hyperlink" Target="https://www.jrvdev.com/ROAR/VER1/ShowScenario.asp?ScenarioID=3305" TargetMode="External"/><Relationship Id="rId6203" Type="http://schemas.openxmlformats.org/officeDocument/2006/relationships/hyperlink" Target="https://www.jrvdev.com/ROAR/VER1/ShowScenario.asp?ScenarioID=975" TargetMode="External"/><Relationship Id="rId718" Type="http://schemas.openxmlformats.org/officeDocument/2006/relationships/hyperlink" Target="https://www.jrvdev.com/ROAR/VER1/ShowScenario.asp?ScenarioID=2453" TargetMode="External"/><Relationship Id="rId1348" Type="http://schemas.openxmlformats.org/officeDocument/2006/relationships/hyperlink" Target="https://www.jrvdev.com/ROAR/VER1/ShowScenario.asp?ScenarioID=4120" TargetMode="External"/><Relationship Id="rId1762" Type="http://schemas.openxmlformats.org/officeDocument/2006/relationships/hyperlink" Target="https://www.jrvdev.com/ROAR/VER1/ShowScenario.asp?ScenarioID=3716" TargetMode="External"/><Relationship Id="rId1415" Type="http://schemas.openxmlformats.org/officeDocument/2006/relationships/hyperlink" Target="https://www.jrvdev.com/ROAR/VER1/ShowScenario.asp?ScenarioID=369" TargetMode="External"/><Relationship Id="rId2813" Type="http://schemas.openxmlformats.org/officeDocument/2006/relationships/hyperlink" Target="https://www.jrvdev.com/ROAR/VER1/ShowScenario.asp?ScenarioID=2246" TargetMode="External"/><Relationship Id="rId5969" Type="http://schemas.openxmlformats.org/officeDocument/2006/relationships/hyperlink" Target="https://www.jrvdev.com/ROAR/VER1/ShowScenario.asp?ScenarioID=3009" TargetMode="External"/><Relationship Id="rId54" Type="http://schemas.openxmlformats.org/officeDocument/2006/relationships/hyperlink" Target="https://www.jrvdev.com/ROAR/VER1/ShowScenario.asp?ScenarioID=5346" TargetMode="External"/><Relationship Id="rId4985" Type="http://schemas.openxmlformats.org/officeDocument/2006/relationships/hyperlink" Target="https://www.jrvdev.com/ROAR/VER1/ShowScenario.asp?ScenarioID=3674" TargetMode="External"/><Relationship Id="rId2189" Type="http://schemas.openxmlformats.org/officeDocument/2006/relationships/hyperlink" Target="https://www.jrvdev.com/ROAR/VER1/ShowScenario.asp?ScenarioID=2335" TargetMode="External"/><Relationship Id="rId3587" Type="http://schemas.openxmlformats.org/officeDocument/2006/relationships/hyperlink" Target="https://www.jrvdev.com/ROAR/VER1/ShowScenario.asp?ScenarioID=6591" TargetMode="External"/><Relationship Id="rId4638" Type="http://schemas.openxmlformats.org/officeDocument/2006/relationships/hyperlink" Target="https://www.jrvdev.com/ROAR/VER1/ShowScenario.asp?ScenarioID=2081" TargetMode="External"/><Relationship Id="rId6060" Type="http://schemas.openxmlformats.org/officeDocument/2006/relationships/hyperlink" Target="https://www.jrvdev.com/ROAR/VER1/ShowScenario.asp?ScenarioID=2479" TargetMode="External"/><Relationship Id="rId3654" Type="http://schemas.openxmlformats.org/officeDocument/2006/relationships/hyperlink" Target="https://www.jrvdev.com/ROAR/VER1/ShowScenario.asp?ScenarioID=1334" TargetMode="External"/><Relationship Id="rId4705" Type="http://schemas.openxmlformats.org/officeDocument/2006/relationships/hyperlink" Target="https://www.jrvdev.com/ROAR/VER1/ShowScenario.asp?ScenarioID=5433" TargetMode="External"/><Relationship Id="rId575" Type="http://schemas.openxmlformats.org/officeDocument/2006/relationships/hyperlink" Target="https://www.jrvdev.com/ROAR/VER1/ShowScenario.asp?ScenarioID=169" TargetMode="External"/><Relationship Id="rId2256" Type="http://schemas.openxmlformats.org/officeDocument/2006/relationships/hyperlink" Target="https://www.jrvdev.com/ROAR/VER1/ShowScenario.asp?ScenarioID=4972" TargetMode="External"/><Relationship Id="rId2670" Type="http://schemas.openxmlformats.org/officeDocument/2006/relationships/hyperlink" Target="https://www.jrvdev.com/ROAR/VER1/ShowScenario.asp?ScenarioID=5719" TargetMode="External"/><Relationship Id="rId3307" Type="http://schemas.openxmlformats.org/officeDocument/2006/relationships/hyperlink" Target="https://www.jrvdev.com/ROAR/VER1/ShowScenario.asp?ScenarioID=4448" TargetMode="External"/><Relationship Id="rId3721" Type="http://schemas.openxmlformats.org/officeDocument/2006/relationships/hyperlink" Target="https://www.jrvdev.com/ROAR/VER1/ShowScenario.asp?ScenarioID=1553" TargetMode="External"/><Relationship Id="rId228" Type="http://schemas.openxmlformats.org/officeDocument/2006/relationships/hyperlink" Target="https://www.jrvdev.com/ROAR/VER1/ShowScenario.asp?ScenarioID=3791" TargetMode="External"/><Relationship Id="rId642" Type="http://schemas.openxmlformats.org/officeDocument/2006/relationships/hyperlink" Target="https://www.jrvdev.com/ROAR/VER1/ShowScenario.asp?ScenarioID=2588" TargetMode="External"/><Relationship Id="rId1272" Type="http://schemas.openxmlformats.org/officeDocument/2006/relationships/hyperlink" Target="https://www.jrvdev.com/ROAR/VER1/ShowScenario.asp?ScenarioID=6538" TargetMode="External"/><Relationship Id="rId2323" Type="http://schemas.openxmlformats.org/officeDocument/2006/relationships/hyperlink" Target="https://www.jrvdev.com/ROAR/VER1/ShowScenario.asp?ScenarioID=6347" TargetMode="External"/><Relationship Id="rId5479" Type="http://schemas.openxmlformats.org/officeDocument/2006/relationships/hyperlink" Target="https://www.jrvdev.com/ROAR/VER1/ShowScenario.asp?ScenarioID=4025" TargetMode="External"/><Relationship Id="rId5893" Type="http://schemas.openxmlformats.org/officeDocument/2006/relationships/hyperlink" Target="https://www.jrvdev.com/ROAR/VER1/ShowScenario.asp?ScenarioID=2446" TargetMode="External"/><Relationship Id="rId4495" Type="http://schemas.openxmlformats.org/officeDocument/2006/relationships/hyperlink" Target="https://www.jrvdev.com/ROAR/VER1/ShowScenario.asp?ScenarioID=5724" TargetMode="External"/><Relationship Id="rId5546" Type="http://schemas.openxmlformats.org/officeDocument/2006/relationships/hyperlink" Target="https://www.jrvdev.com/ROAR/VER1/ShowScenario.asp?ScenarioID=5125" TargetMode="External"/><Relationship Id="rId3097" Type="http://schemas.openxmlformats.org/officeDocument/2006/relationships/hyperlink" Target="https://www.jrvdev.com/ROAR/VER1/ShowScenario.asp?ScenarioID=5878" TargetMode="External"/><Relationship Id="rId4148" Type="http://schemas.openxmlformats.org/officeDocument/2006/relationships/hyperlink" Target="https://www.jrvdev.com/ROAR/VER1/ShowScenario.asp?ScenarioID=5443" TargetMode="External"/><Relationship Id="rId5960" Type="http://schemas.openxmlformats.org/officeDocument/2006/relationships/hyperlink" Target="https://www.jrvdev.com/ROAR/VER1/ShowScenario.asp?ScenarioID=3166" TargetMode="External"/><Relationship Id="rId3164" Type="http://schemas.openxmlformats.org/officeDocument/2006/relationships/hyperlink" Target="https://www.jrvdev.com/ROAR/VER1/ShowScenario.asp?ScenarioID=3616" TargetMode="External"/><Relationship Id="rId4562" Type="http://schemas.openxmlformats.org/officeDocument/2006/relationships/hyperlink" Target="https://www.jrvdev.com/ROAR/VER1/ShowScenario.asp?ScenarioID=2148" TargetMode="External"/><Relationship Id="rId5613" Type="http://schemas.openxmlformats.org/officeDocument/2006/relationships/hyperlink" Target="https://www.jrvdev.com/ROAR/VER1/ShowScenario.asp?ScenarioID=2548" TargetMode="External"/><Relationship Id="rId1809" Type="http://schemas.openxmlformats.org/officeDocument/2006/relationships/hyperlink" Target="https://www.jrvdev.com/ROAR/VER1/ShowScenario.asp?ScenarioID=467" TargetMode="External"/><Relationship Id="rId4215" Type="http://schemas.openxmlformats.org/officeDocument/2006/relationships/hyperlink" Target="https://www.jrvdev.com/ROAR/VER1/ShowScenario.asp?ScenarioID=3802" TargetMode="External"/><Relationship Id="rId2180" Type="http://schemas.openxmlformats.org/officeDocument/2006/relationships/hyperlink" Target="https://www.jrvdev.com/ROAR/VER1/ShowScenario.asp?ScenarioID=1927" TargetMode="External"/><Relationship Id="rId3231" Type="http://schemas.openxmlformats.org/officeDocument/2006/relationships/hyperlink" Target="https://www.jrvdev.com/ROAR/VER1/ShowScenario.asp?ScenarioID=2572" TargetMode="External"/><Relationship Id="rId152" Type="http://schemas.openxmlformats.org/officeDocument/2006/relationships/hyperlink" Target="https://www.jrvdev.com/ROAR/VER1/ShowScenario.asp?ScenarioID=4701" TargetMode="External"/><Relationship Id="rId2997" Type="http://schemas.openxmlformats.org/officeDocument/2006/relationships/hyperlink" Target="https://www.jrvdev.com/ROAR/VER1/ShowScenario.asp?ScenarioID=1884" TargetMode="External"/><Relationship Id="rId969" Type="http://schemas.openxmlformats.org/officeDocument/2006/relationships/hyperlink" Target="https://www.jrvdev.com/ROAR/VER1/ShowScenario.asp?ScenarioID=5238" TargetMode="External"/><Relationship Id="rId1599" Type="http://schemas.openxmlformats.org/officeDocument/2006/relationships/hyperlink" Target="https://www.jrvdev.com/ROAR/VER1/ShowScenario.asp?ScenarioID=2175" TargetMode="External"/><Relationship Id="rId5056" Type="http://schemas.openxmlformats.org/officeDocument/2006/relationships/hyperlink" Target="https://www.jrvdev.com/ROAR/VER1/ShowScenario.asp?ScenarioID=5589" TargetMode="External"/><Relationship Id="rId5470" Type="http://schemas.openxmlformats.org/officeDocument/2006/relationships/hyperlink" Target="https://www.jrvdev.com/ROAR/VER1/ShowScenario.asp?ScenarioID=3665" TargetMode="External"/><Relationship Id="rId6107" Type="http://schemas.openxmlformats.org/officeDocument/2006/relationships/hyperlink" Target="https://www.jrvdev.com/ROAR/VER1/ShowScenario.asp?ScenarioID=3139" TargetMode="External"/><Relationship Id="rId4072" Type="http://schemas.openxmlformats.org/officeDocument/2006/relationships/hyperlink" Target="https://www.jrvdev.com/ROAR/VER1/ShowScenario.asp?ScenarioID=2527" TargetMode="External"/><Relationship Id="rId5123" Type="http://schemas.openxmlformats.org/officeDocument/2006/relationships/hyperlink" Target="https://www.jrvdev.com/ROAR/VER1/ShowScenario.asp?ScenarioID=2727" TargetMode="External"/><Relationship Id="rId1666" Type="http://schemas.openxmlformats.org/officeDocument/2006/relationships/hyperlink" Target="https://www.jrvdev.com/ROAR/VER1/ShowScenario.asp?ScenarioID=3811" TargetMode="External"/><Relationship Id="rId2717" Type="http://schemas.openxmlformats.org/officeDocument/2006/relationships/hyperlink" Target="https://www.jrvdev.com/ROAR/VER1/ShowScenario.asp?ScenarioID=3198" TargetMode="External"/><Relationship Id="rId1319" Type="http://schemas.openxmlformats.org/officeDocument/2006/relationships/hyperlink" Target="https://www.jrvdev.com/ROAR/VER1/ShowScenario.asp?ScenarioID=3957" TargetMode="External"/><Relationship Id="rId1733" Type="http://schemas.openxmlformats.org/officeDocument/2006/relationships/hyperlink" Target="https://www.jrvdev.com/ROAR/VER1/ShowScenario.asp?ScenarioID=5386" TargetMode="External"/><Relationship Id="rId4889" Type="http://schemas.openxmlformats.org/officeDocument/2006/relationships/hyperlink" Target="https://www.jrvdev.com/ROAR/VER1/ShowScenario.asp?ScenarioID=3898" TargetMode="External"/><Relationship Id="rId25" Type="http://schemas.openxmlformats.org/officeDocument/2006/relationships/hyperlink" Target="https://www.jrvdev.com/ROAR/VER1/ShowScenario.asp?ScenarioID=11" TargetMode="External"/><Relationship Id="rId1800" Type="http://schemas.openxmlformats.org/officeDocument/2006/relationships/hyperlink" Target="https://www.jrvdev.com/ROAR/VER1/ShowScenario.asp?ScenarioID=3761" TargetMode="External"/><Relationship Id="rId4956" Type="http://schemas.openxmlformats.org/officeDocument/2006/relationships/hyperlink" Target="https://www.jrvdev.com/ROAR/VER1/ShowScenario.asp?ScenarioID=2810" TargetMode="External"/><Relationship Id="rId3558" Type="http://schemas.openxmlformats.org/officeDocument/2006/relationships/hyperlink" Target="https://www.jrvdev.com/ROAR/VER1/ShowScenario.asp?ScenarioID=6103" TargetMode="External"/><Relationship Id="rId3972" Type="http://schemas.openxmlformats.org/officeDocument/2006/relationships/hyperlink" Target="https://www.jrvdev.com/ROAR/VER1/ShowScenario.asp?ScenarioID=1515" TargetMode="External"/><Relationship Id="rId4609" Type="http://schemas.openxmlformats.org/officeDocument/2006/relationships/hyperlink" Target="https://www.jrvdev.com/ROAR/VER1/ShowScenario.asp?ScenarioID=3496" TargetMode="External"/><Relationship Id="rId479" Type="http://schemas.openxmlformats.org/officeDocument/2006/relationships/hyperlink" Target="https://www.jrvdev.com/ROAR/VER1/ShowScenario.asp?ScenarioID=265" TargetMode="External"/><Relationship Id="rId893" Type="http://schemas.openxmlformats.org/officeDocument/2006/relationships/hyperlink" Target="https://www.jrvdev.com/ROAR/VER1/ShowScenario.asp?ScenarioID=2486" TargetMode="External"/><Relationship Id="rId2574" Type="http://schemas.openxmlformats.org/officeDocument/2006/relationships/hyperlink" Target="https://www.jrvdev.com/ROAR/VER1/ShowScenario.asp?ScenarioID=2418" TargetMode="External"/><Relationship Id="rId3625" Type="http://schemas.openxmlformats.org/officeDocument/2006/relationships/hyperlink" Target="https://www.jrvdev.com/ROAR/VER1/ShowScenario.asp?ScenarioID=4999" TargetMode="External"/><Relationship Id="rId6031" Type="http://schemas.openxmlformats.org/officeDocument/2006/relationships/hyperlink" Target="https://www.jrvdev.com/ROAR/VER1/ShowScenario.asp?ScenarioID=3422" TargetMode="External"/><Relationship Id="rId546" Type="http://schemas.openxmlformats.org/officeDocument/2006/relationships/hyperlink" Target="https://www.jrvdev.com/ROAR/VER1/ShowScenario.asp?ScenarioID=1009" TargetMode="External"/><Relationship Id="rId1176" Type="http://schemas.openxmlformats.org/officeDocument/2006/relationships/hyperlink" Target="https://www.jrvdev.com/ROAR/VER1/ShowScenario.asp?ScenarioID=3416" TargetMode="External"/><Relationship Id="rId2227" Type="http://schemas.openxmlformats.org/officeDocument/2006/relationships/hyperlink" Target="https://www.jrvdev.com/ROAR/VER1/ShowScenario.asp?ScenarioID=1591" TargetMode="External"/><Relationship Id="rId960" Type="http://schemas.openxmlformats.org/officeDocument/2006/relationships/hyperlink" Target="https://www.jrvdev.com/ROAR/VER1/ShowScenario.asp?ScenarioID=5223" TargetMode="External"/><Relationship Id="rId1243" Type="http://schemas.openxmlformats.org/officeDocument/2006/relationships/hyperlink" Target="https://www.jrvdev.com/ROAR/VER1/ShowScenario.asp?ScenarioID=5100" TargetMode="External"/><Relationship Id="rId1590" Type="http://schemas.openxmlformats.org/officeDocument/2006/relationships/hyperlink" Target="https://www.jrvdev.com/ROAR/VER1/ShowScenario.asp?ScenarioID=2848" TargetMode="External"/><Relationship Id="rId2641" Type="http://schemas.openxmlformats.org/officeDocument/2006/relationships/hyperlink" Target="https://www.jrvdev.com/ROAR/VER1/ShowScenario.asp?ScenarioID=4658" TargetMode="External"/><Relationship Id="rId4399" Type="http://schemas.openxmlformats.org/officeDocument/2006/relationships/hyperlink" Target="https://www.jrvdev.com/ROAR/VER1/ShowScenario.asp?ScenarioID=639" TargetMode="External"/><Relationship Id="rId5797" Type="http://schemas.openxmlformats.org/officeDocument/2006/relationships/hyperlink" Target="https://www.jrvdev.com/ROAR/VER1/ShowScenario.asp?ScenarioID=6191" TargetMode="External"/><Relationship Id="rId613" Type="http://schemas.openxmlformats.org/officeDocument/2006/relationships/hyperlink" Target="https://www.jrvdev.com/ROAR/VER1/ShowScenario.asp?ScenarioID=138" TargetMode="External"/><Relationship Id="rId5864" Type="http://schemas.openxmlformats.org/officeDocument/2006/relationships/hyperlink" Target="https://www.jrvdev.com/ROAR/VER1/ShowScenario.asp?ScenarioID=904" TargetMode="External"/><Relationship Id="rId1310" Type="http://schemas.openxmlformats.org/officeDocument/2006/relationships/hyperlink" Target="https://www.jrvdev.com/ROAR/VER1/ShowScenario.asp?ScenarioID=3948" TargetMode="External"/><Relationship Id="rId4466" Type="http://schemas.openxmlformats.org/officeDocument/2006/relationships/hyperlink" Target="https://www.jrvdev.com/ROAR/VER1/ShowScenario.asp?ScenarioID=707" TargetMode="External"/><Relationship Id="rId4880" Type="http://schemas.openxmlformats.org/officeDocument/2006/relationships/hyperlink" Target="https://www.jrvdev.com/ROAR/VER1/ShowScenario.asp?ScenarioID=5194" TargetMode="External"/><Relationship Id="rId5517" Type="http://schemas.openxmlformats.org/officeDocument/2006/relationships/hyperlink" Target="https://www.jrvdev.com/ROAR/VER1/ShowScenario.asp?ScenarioID=4677" TargetMode="External"/><Relationship Id="rId5931" Type="http://schemas.openxmlformats.org/officeDocument/2006/relationships/hyperlink" Target="https://www.jrvdev.com/ROAR/VER1/ShowScenario.asp?ScenarioID=954" TargetMode="External"/><Relationship Id="rId3068" Type="http://schemas.openxmlformats.org/officeDocument/2006/relationships/hyperlink" Target="https://www.jrvdev.com/ROAR/VER1/ShowScenario.asp?ScenarioID=4576" TargetMode="External"/><Relationship Id="rId3482" Type="http://schemas.openxmlformats.org/officeDocument/2006/relationships/hyperlink" Target="https://www.jrvdev.com/ROAR/VER1/ShowScenario.asp?ScenarioID=1779" TargetMode="External"/><Relationship Id="rId4119" Type="http://schemas.openxmlformats.org/officeDocument/2006/relationships/hyperlink" Target="https://www.jrvdev.com/ROAR/VER1/ShowScenario.asp?ScenarioID=3810" TargetMode="External"/><Relationship Id="rId4533" Type="http://schemas.openxmlformats.org/officeDocument/2006/relationships/hyperlink" Target="https://www.jrvdev.com/ROAR/VER1/ShowScenario.asp?ScenarioID=4458" TargetMode="External"/><Relationship Id="rId2084" Type="http://schemas.openxmlformats.org/officeDocument/2006/relationships/hyperlink" Target="https://www.jrvdev.com/ROAR/VER1/ShowScenario.asp?ScenarioID=540" TargetMode="External"/><Relationship Id="rId3135" Type="http://schemas.openxmlformats.org/officeDocument/2006/relationships/hyperlink" Target="https://www.jrvdev.com/ROAR/VER1/ShowScenario.asp?ScenarioID=2760" TargetMode="External"/><Relationship Id="rId4600" Type="http://schemas.openxmlformats.org/officeDocument/2006/relationships/hyperlink" Target="https://www.jrvdev.com/ROAR/VER1/ShowScenario.asp?ScenarioID=3502" TargetMode="External"/><Relationship Id="rId470" Type="http://schemas.openxmlformats.org/officeDocument/2006/relationships/hyperlink" Target="https://www.jrvdev.com/ROAR/VER1/ShowScenario.asp?ScenarioID=256" TargetMode="External"/><Relationship Id="rId2151" Type="http://schemas.openxmlformats.org/officeDocument/2006/relationships/hyperlink" Target="https://www.jrvdev.com/ROAR/VER1/ShowScenario.asp?ScenarioID=1584" TargetMode="External"/><Relationship Id="rId3202" Type="http://schemas.openxmlformats.org/officeDocument/2006/relationships/hyperlink" Target="https://www.jrvdev.com/ROAR/VER1/ShowScenario.asp?ScenarioID=5114" TargetMode="External"/><Relationship Id="rId123" Type="http://schemas.openxmlformats.org/officeDocument/2006/relationships/hyperlink" Target="https://www.jrvdev.com/ROAR/VER1/ShowScenario.asp?ScenarioID=68" TargetMode="External"/><Relationship Id="rId5374" Type="http://schemas.openxmlformats.org/officeDocument/2006/relationships/hyperlink" Target="https://www.jrvdev.com/ROAR/VER1/ShowScenario.asp?ScenarioID=1759" TargetMode="External"/><Relationship Id="rId2968" Type="http://schemas.openxmlformats.org/officeDocument/2006/relationships/hyperlink" Target="https://www.jrvdev.com/ROAR/VER1/ShowScenario.asp?ScenarioID=2941" TargetMode="External"/><Relationship Id="rId5027" Type="http://schemas.openxmlformats.org/officeDocument/2006/relationships/hyperlink" Target="https://www.jrvdev.com/ROAR/VER1/ShowScenario.asp?ScenarioID=4940" TargetMode="External"/><Relationship Id="rId1984" Type="http://schemas.openxmlformats.org/officeDocument/2006/relationships/hyperlink" Target="https://www.jrvdev.com/ROAR/VER1/ShowScenario.asp?ScenarioID=2282" TargetMode="External"/><Relationship Id="rId4390" Type="http://schemas.openxmlformats.org/officeDocument/2006/relationships/hyperlink" Target="https://www.jrvdev.com/ROAR/VER1/ShowScenario.asp?ScenarioID=630" TargetMode="External"/><Relationship Id="rId5441" Type="http://schemas.openxmlformats.org/officeDocument/2006/relationships/hyperlink" Target="https://www.jrvdev.com/ROAR/VER1/ShowScenario.asp?ScenarioID=3029" TargetMode="External"/><Relationship Id="rId1637" Type="http://schemas.openxmlformats.org/officeDocument/2006/relationships/hyperlink" Target="https://www.jrvdev.com/ROAR/VER1/ShowScenario.asp?ScenarioID=3086" TargetMode="External"/><Relationship Id="rId4043" Type="http://schemas.openxmlformats.org/officeDocument/2006/relationships/hyperlink" Target="https://www.jrvdev.com/ROAR/VER1/ShowScenario.asp?ScenarioID=2322" TargetMode="External"/><Relationship Id="rId1704" Type="http://schemas.openxmlformats.org/officeDocument/2006/relationships/hyperlink" Target="https://www.jrvdev.com/ROAR/VER1/ShowScenario.asp?ScenarioID=6565" TargetMode="External"/><Relationship Id="rId4110" Type="http://schemas.openxmlformats.org/officeDocument/2006/relationships/hyperlink" Target="https://www.jrvdev.com/ROAR/VER1/ShowScenario.asp?ScenarioID=3484" TargetMode="External"/><Relationship Id="rId6282" Type="http://schemas.openxmlformats.org/officeDocument/2006/relationships/hyperlink" Target="https://www.jrvdev.com/ROAR/VER1/ShowScenario.asp?ScenarioID=6599" TargetMode="External"/><Relationship Id="rId797" Type="http://schemas.openxmlformats.org/officeDocument/2006/relationships/hyperlink" Target="https://www.jrvdev.com/ROAR/VER1/ShowScenario.asp?ScenarioID=5216" TargetMode="External"/><Relationship Id="rId2478" Type="http://schemas.openxmlformats.org/officeDocument/2006/relationships/hyperlink" Target="https://www.jrvdev.com/ROAR/VER1/ShowScenario.asp?ScenarioID=4310" TargetMode="External"/><Relationship Id="rId3876" Type="http://schemas.openxmlformats.org/officeDocument/2006/relationships/hyperlink" Target="https://www.jrvdev.com/ROAR/VER1/ShowScenario.asp?ScenarioID=1172" TargetMode="External"/><Relationship Id="rId4927" Type="http://schemas.openxmlformats.org/officeDocument/2006/relationships/hyperlink" Target="https://www.jrvdev.com/ROAR/VER1/ShowScenario.asp?ScenarioID=2918" TargetMode="External"/><Relationship Id="rId2892" Type="http://schemas.openxmlformats.org/officeDocument/2006/relationships/hyperlink" Target="https://www.jrvdev.com/ROAR/VER1/ShowScenario.asp?ScenarioID=6282" TargetMode="External"/><Relationship Id="rId3529" Type="http://schemas.openxmlformats.org/officeDocument/2006/relationships/hyperlink" Target="https://www.jrvdev.com/ROAR/VER1/ShowScenario.asp?ScenarioID=6073" TargetMode="External"/><Relationship Id="rId3943" Type="http://schemas.openxmlformats.org/officeDocument/2006/relationships/hyperlink" Target="https://www.jrvdev.com/ROAR/VER1/ShowScenario.asp?ScenarioID=4102" TargetMode="External"/><Relationship Id="rId6002" Type="http://schemas.openxmlformats.org/officeDocument/2006/relationships/hyperlink" Target="https://www.jrvdev.com/ROAR/VER1/ShowScenario.asp?ScenarioID=1533" TargetMode="External"/><Relationship Id="rId864" Type="http://schemas.openxmlformats.org/officeDocument/2006/relationships/hyperlink" Target="https://www.jrvdev.com/ROAR/VER1/ShowScenario.asp?ScenarioID=2058" TargetMode="External"/><Relationship Id="rId1494" Type="http://schemas.openxmlformats.org/officeDocument/2006/relationships/hyperlink" Target="https://www.jrvdev.com/ROAR/VER1/ShowScenario.asp?ScenarioID=434" TargetMode="External"/><Relationship Id="rId2545" Type="http://schemas.openxmlformats.org/officeDocument/2006/relationships/hyperlink" Target="https://www.jrvdev.com/ROAR/VER1/ShowScenario.asp?ScenarioID=1410" TargetMode="External"/><Relationship Id="rId517" Type="http://schemas.openxmlformats.org/officeDocument/2006/relationships/hyperlink" Target="https://www.jrvdev.com/ROAR/VER1/ShowScenario.asp?ScenarioID=303" TargetMode="External"/><Relationship Id="rId931" Type="http://schemas.openxmlformats.org/officeDocument/2006/relationships/hyperlink" Target="https://www.jrvdev.com/ROAR/VER1/ShowScenario.asp?ScenarioID=4150" TargetMode="External"/><Relationship Id="rId1147" Type="http://schemas.openxmlformats.org/officeDocument/2006/relationships/hyperlink" Target="https://www.jrvdev.com/ROAR/VER1/ShowScenario.asp?ScenarioID=2967" TargetMode="External"/><Relationship Id="rId1561" Type="http://schemas.openxmlformats.org/officeDocument/2006/relationships/hyperlink" Target="https://www.jrvdev.com/ROAR/VER1/ShowScenario.asp?ScenarioID=2631" TargetMode="External"/><Relationship Id="rId2612" Type="http://schemas.openxmlformats.org/officeDocument/2006/relationships/hyperlink" Target="https://www.jrvdev.com/ROAR/VER1/ShowScenario.asp?ScenarioID=3830" TargetMode="External"/><Relationship Id="rId5768" Type="http://schemas.openxmlformats.org/officeDocument/2006/relationships/hyperlink" Target="https://www.jrvdev.com/ROAR/VER1/ShowScenario.asp?ScenarioID=3224" TargetMode="External"/><Relationship Id="rId1214" Type="http://schemas.openxmlformats.org/officeDocument/2006/relationships/hyperlink" Target="https://www.jrvdev.com/ROAR/VER1/ShowScenario.asp?ScenarioID=4743" TargetMode="External"/><Relationship Id="rId4784" Type="http://schemas.openxmlformats.org/officeDocument/2006/relationships/hyperlink" Target="https://www.jrvdev.com/ROAR/VER1/ShowScenario.asp?ScenarioID=1278" TargetMode="External"/><Relationship Id="rId5835" Type="http://schemas.openxmlformats.org/officeDocument/2006/relationships/hyperlink" Target="https://www.jrvdev.com/ROAR/VER1/ShowScenario.asp?ScenarioID=875" TargetMode="External"/><Relationship Id="rId3386" Type="http://schemas.openxmlformats.org/officeDocument/2006/relationships/hyperlink" Target="https://www.jrvdev.com/ROAR/VER1/ShowScenario.asp?ScenarioID=1467" TargetMode="External"/><Relationship Id="rId4437" Type="http://schemas.openxmlformats.org/officeDocument/2006/relationships/hyperlink" Target="https://www.jrvdev.com/ROAR/VER1/ShowScenario.asp?ScenarioID=678" TargetMode="External"/><Relationship Id="rId3039" Type="http://schemas.openxmlformats.org/officeDocument/2006/relationships/hyperlink" Target="https://www.jrvdev.com/ROAR/VER1/ShowScenario.asp?ScenarioID=2906" TargetMode="External"/><Relationship Id="rId3453" Type="http://schemas.openxmlformats.org/officeDocument/2006/relationships/hyperlink" Target="https://www.jrvdev.com/ROAR/VER1/ShowScenario.asp?ScenarioID=6144" TargetMode="External"/><Relationship Id="rId4851" Type="http://schemas.openxmlformats.org/officeDocument/2006/relationships/hyperlink" Target="https://www.jrvdev.com/ROAR/VER1/ShowScenario.asp?ScenarioID=5165" TargetMode="External"/><Relationship Id="rId5902" Type="http://schemas.openxmlformats.org/officeDocument/2006/relationships/hyperlink" Target="https://www.jrvdev.com/ROAR/VER1/ShowScenario.asp?ScenarioID=925" TargetMode="External"/><Relationship Id="rId374" Type="http://schemas.openxmlformats.org/officeDocument/2006/relationships/hyperlink" Target="https://www.jrvdev.com/ROAR/VER1/ShowScenario.asp?ScenarioID=1372" TargetMode="External"/><Relationship Id="rId2055" Type="http://schemas.openxmlformats.org/officeDocument/2006/relationships/hyperlink" Target="https://www.jrvdev.com/ROAR/VER1/ShowScenario.asp?ScenarioID=511" TargetMode="External"/><Relationship Id="rId3106" Type="http://schemas.openxmlformats.org/officeDocument/2006/relationships/hyperlink" Target="https://www.jrvdev.com/ROAR/VER1/ShowScenario.asp?ScenarioID=5891" TargetMode="External"/><Relationship Id="rId4504" Type="http://schemas.openxmlformats.org/officeDocument/2006/relationships/hyperlink" Target="https://www.jrvdev.com/ROAR/VER1/ShowScenario.asp?ScenarioID=1945" TargetMode="External"/><Relationship Id="rId3520" Type="http://schemas.openxmlformats.org/officeDocument/2006/relationships/hyperlink" Target="https://www.jrvdev.com/ROAR/VER1/ShowScenario.asp?ScenarioID=6064" TargetMode="External"/><Relationship Id="rId441" Type="http://schemas.openxmlformats.org/officeDocument/2006/relationships/hyperlink" Target="https://www.jrvdev.com/ROAR/VER1/ShowScenario.asp?ScenarioID=227" TargetMode="External"/><Relationship Id="rId1071" Type="http://schemas.openxmlformats.org/officeDocument/2006/relationships/hyperlink" Target="https://www.jrvdev.com/ROAR/VER1/ShowScenario.asp?ScenarioID=3691" TargetMode="External"/><Relationship Id="rId2122" Type="http://schemas.openxmlformats.org/officeDocument/2006/relationships/hyperlink" Target="https://www.jrvdev.com/ROAR/VER1/ShowScenario.asp?ScenarioID=1208" TargetMode="External"/><Relationship Id="rId5278" Type="http://schemas.openxmlformats.org/officeDocument/2006/relationships/hyperlink" Target="https://www.jrvdev.com/ROAR/VER1/ShowScenario.asp?ScenarioID=4831" TargetMode="External"/><Relationship Id="rId5692" Type="http://schemas.openxmlformats.org/officeDocument/2006/relationships/hyperlink" Target="https://www.jrvdev.com/ROAR/VER1/ShowScenario.asp?ScenarioID=5491" TargetMode="External"/><Relationship Id="rId1888" Type="http://schemas.openxmlformats.org/officeDocument/2006/relationships/hyperlink" Target="https://www.jrvdev.com/ROAR/VER1/ShowScenario.asp?ScenarioID=2923" TargetMode="External"/><Relationship Id="rId2939" Type="http://schemas.openxmlformats.org/officeDocument/2006/relationships/hyperlink" Target="https://www.jrvdev.com/ROAR/VER1/ShowScenario.asp?ScenarioID=6260" TargetMode="External"/><Relationship Id="rId4294" Type="http://schemas.openxmlformats.org/officeDocument/2006/relationships/hyperlink" Target="https://www.jrvdev.com/ROAR/VER1/ShowScenario.asp?ScenarioID=5246" TargetMode="External"/><Relationship Id="rId5345" Type="http://schemas.openxmlformats.org/officeDocument/2006/relationships/hyperlink" Target="https://www.jrvdev.com/ROAR/VER1/ShowScenario.asp?ScenarioID=1437" TargetMode="External"/><Relationship Id="rId4361" Type="http://schemas.openxmlformats.org/officeDocument/2006/relationships/hyperlink" Target="https://www.jrvdev.com/ROAR/VER1/ShowScenario.asp?ScenarioID=5035" TargetMode="External"/><Relationship Id="rId5412" Type="http://schemas.openxmlformats.org/officeDocument/2006/relationships/hyperlink" Target="https://www.jrvdev.com/ROAR/VER1/ShowScenario.asp?ScenarioID=2394" TargetMode="External"/><Relationship Id="rId1955" Type="http://schemas.openxmlformats.org/officeDocument/2006/relationships/hyperlink" Target="https://www.jrvdev.com/ROAR/VER1/ShowScenario.asp?ScenarioID=4799" TargetMode="External"/><Relationship Id="rId4014" Type="http://schemas.openxmlformats.org/officeDocument/2006/relationships/hyperlink" Target="https://www.jrvdev.com/ROAR/VER1/ShowScenario.asp?ScenarioID=4624" TargetMode="External"/><Relationship Id="rId1608" Type="http://schemas.openxmlformats.org/officeDocument/2006/relationships/hyperlink" Target="https://www.jrvdev.com/ROAR/VER1/ShowScenario.asp?ScenarioID=465" TargetMode="External"/><Relationship Id="rId3030" Type="http://schemas.openxmlformats.org/officeDocument/2006/relationships/hyperlink" Target="https://www.jrvdev.com/ROAR/VER1/ShowScenario.asp?ScenarioID=2756" TargetMode="External"/><Relationship Id="rId6186" Type="http://schemas.openxmlformats.org/officeDocument/2006/relationships/hyperlink" Target="https://www.jrvdev.com/ROAR/VER1/ShowScenario.asp?ScenarioID=964" TargetMode="External"/><Relationship Id="rId2796" Type="http://schemas.openxmlformats.org/officeDocument/2006/relationships/hyperlink" Target="https://www.jrvdev.com/ROAR/VER1/ShowScenario.asp?ScenarioID=2002" TargetMode="External"/><Relationship Id="rId3847" Type="http://schemas.openxmlformats.org/officeDocument/2006/relationships/hyperlink" Target="https://www.jrvdev.com/ROAR/VER1/ShowScenario.asp?ScenarioID=4589" TargetMode="External"/><Relationship Id="rId6253" Type="http://schemas.openxmlformats.org/officeDocument/2006/relationships/hyperlink" Target="https://www.jrvdev.com/ROAR/VER1/ShowScenario.asp?ScenarioID=4544" TargetMode="External"/><Relationship Id="rId768" Type="http://schemas.openxmlformats.org/officeDocument/2006/relationships/hyperlink" Target="https://www.jrvdev.com/ROAR/VER1/ShowScenario.asp?ScenarioID=5750" TargetMode="External"/><Relationship Id="rId1398" Type="http://schemas.openxmlformats.org/officeDocument/2006/relationships/hyperlink" Target="https://www.jrvdev.com/ROAR/VER1/ShowScenario.asp?ScenarioID=407" TargetMode="External"/><Relationship Id="rId2449" Type="http://schemas.openxmlformats.org/officeDocument/2006/relationships/hyperlink" Target="https://www.jrvdev.com/ROAR/VER1/ShowScenario.asp?ScenarioID=3655" TargetMode="External"/><Relationship Id="rId2863" Type="http://schemas.openxmlformats.org/officeDocument/2006/relationships/hyperlink" Target="https://www.jrvdev.com/ROAR/VER1/ShowScenario.asp?ScenarioID=4372" TargetMode="External"/><Relationship Id="rId3914" Type="http://schemas.openxmlformats.org/officeDocument/2006/relationships/hyperlink" Target="https://www.jrvdev.com/ROAR/VER1/ShowScenario.asp?ScenarioID=3192" TargetMode="External"/><Relationship Id="rId835" Type="http://schemas.openxmlformats.org/officeDocument/2006/relationships/hyperlink" Target="https://www.jrvdev.com/ROAR/VER1/ShowScenario.asp?ScenarioID=1702" TargetMode="External"/><Relationship Id="rId1465" Type="http://schemas.openxmlformats.org/officeDocument/2006/relationships/hyperlink" Target="https://www.jrvdev.com/ROAR/VER1/ShowScenario.asp?ScenarioID=414" TargetMode="External"/><Relationship Id="rId2516" Type="http://schemas.openxmlformats.org/officeDocument/2006/relationships/hyperlink" Target="https://www.jrvdev.com/ROAR/VER1/ShowScenario.asp?ScenarioID=1955" TargetMode="External"/><Relationship Id="rId1118" Type="http://schemas.openxmlformats.org/officeDocument/2006/relationships/hyperlink" Target="https://www.jrvdev.com/ROAR/VER1/ShowScenario.asp?ScenarioID=2663" TargetMode="External"/><Relationship Id="rId1532" Type="http://schemas.openxmlformats.org/officeDocument/2006/relationships/hyperlink" Target="https://www.jrvdev.com/ROAR/VER1/ShowScenario.asp?ScenarioID=461" TargetMode="External"/><Relationship Id="rId2930" Type="http://schemas.openxmlformats.org/officeDocument/2006/relationships/hyperlink" Target="https://www.jrvdev.com/ROAR/VER1/ShowScenario.asp?ScenarioID=3564" TargetMode="External"/><Relationship Id="rId4688" Type="http://schemas.openxmlformats.org/officeDocument/2006/relationships/hyperlink" Target="https://www.jrvdev.com/ROAR/VER1/ShowScenario.asp?ScenarioID=1490" TargetMode="External"/><Relationship Id="rId902" Type="http://schemas.openxmlformats.org/officeDocument/2006/relationships/hyperlink" Target="https://www.jrvdev.com/ROAR/VER1/ShowScenario.asp?ScenarioID=2739" TargetMode="External"/><Relationship Id="rId5739" Type="http://schemas.openxmlformats.org/officeDocument/2006/relationships/hyperlink" Target="https://www.jrvdev.com/ROAR/VER1/ShowScenario.asp?ScenarioID=6017" TargetMode="External"/><Relationship Id="rId4755" Type="http://schemas.openxmlformats.org/officeDocument/2006/relationships/hyperlink" Target="https://www.jrvdev.com/ROAR/VER1/ShowScenario.asp?ScenarioID=4091" TargetMode="External"/><Relationship Id="rId5806" Type="http://schemas.openxmlformats.org/officeDocument/2006/relationships/hyperlink" Target="https://www.jrvdev.com/ROAR/VER1/ShowScenario.asp?ScenarioID=846" TargetMode="External"/><Relationship Id="rId278" Type="http://schemas.openxmlformats.org/officeDocument/2006/relationships/hyperlink" Target="https://www.jrvdev.com/ROAR/VER1/ShowScenario.asp?ScenarioID=5838" TargetMode="External"/><Relationship Id="rId3357" Type="http://schemas.openxmlformats.org/officeDocument/2006/relationships/hyperlink" Target="https://www.jrvdev.com/ROAR/VER1/ShowScenario.asp?ScenarioID=3247" TargetMode="External"/><Relationship Id="rId3771" Type="http://schemas.openxmlformats.org/officeDocument/2006/relationships/hyperlink" Target="https://www.jrvdev.com/ROAR/VER1/ShowScenario.asp?ScenarioID=568" TargetMode="External"/><Relationship Id="rId4408" Type="http://schemas.openxmlformats.org/officeDocument/2006/relationships/hyperlink" Target="https://www.jrvdev.com/ROAR/VER1/ShowScenario.asp?ScenarioID=648" TargetMode="External"/><Relationship Id="rId4822" Type="http://schemas.openxmlformats.org/officeDocument/2006/relationships/hyperlink" Target="https://www.jrvdev.com/ROAR/VER1/ShowScenario.asp?ScenarioID=778" TargetMode="External"/><Relationship Id="rId692" Type="http://schemas.openxmlformats.org/officeDocument/2006/relationships/hyperlink" Target="https://www.jrvdev.com/ROAR/VER1/ShowScenario.asp?ScenarioID=1185" TargetMode="External"/><Relationship Id="rId2373" Type="http://schemas.openxmlformats.org/officeDocument/2006/relationships/hyperlink" Target="https://www.jrvdev.com/ROAR/VER1/ShowScenario.asp?ScenarioID=3275" TargetMode="External"/><Relationship Id="rId3424" Type="http://schemas.openxmlformats.org/officeDocument/2006/relationships/hyperlink" Target="https://www.jrvdev.com/ROAR/VER1/ShowScenario.asp?ScenarioID=5693" TargetMode="External"/><Relationship Id="rId345" Type="http://schemas.openxmlformats.org/officeDocument/2006/relationships/hyperlink" Target="https://www.jrvdev.com/ROAR/VER1/ShowScenario.asp?ScenarioID=6114" TargetMode="External"/><Relationship Id="rId2026" Type="http://schemas.openxmlformats.org/officeDocument/2006/relationships/hyperlink" Target="https://www.jrvdev.com/ROAR/VER1/ShowScenario.asp?ScenarioID=1589" TargetMode="External"/><Relationship Id="rId2440" Type="http://schemas.openxmlformats.org/officeDocument/2006/relationships/hyperlink" Target="https://www.jrvdev.com/ROAR/VER1/ShowScenario.asp?ScenarioID=3654" TargetMode="External"/><Relationship Id="rId5596" Type="http://schemas.openxmlformats.org/officeDocument/2006/relationships/hyperlink" Target="https://www.jrvdev.com/ROAR/VER1/ShowScenario.asp?ScenarioID=5262" TargetMode="External"/><Relationship Id="rId412" Type="http://schemas.openxmlformats.org/officeDocument/2006/relationships/hyperlink" Target="https://www.jrvdev.com/ROAR/VER1/ShowScenario.asp?ScenarioID=198" TargetMode="External"/><Relationship Id="rId1042" Type="http://schemas.openxmlformats.org/officeDocument/2006/relationships/hyperlink" Target="https://www.jrvdev.com/ROAR/VER1/ShowScenario.asp?ScenarioID=4780" TargetMode="External"/><Relationship Id="rId4198" Type="http://schemas.openxmlformats.org/officeDocument/2006/relationships/hyperlink" Target="https://www.jrvdev.com/ROAR/VER1/ShowScenario.asp?ScenarioID=3212" TargetMode="External"/><Relationship Id="rId5249" Type="http://schemas.openxmlformats.org/officeDocument/2006/relationships/hyperlink" Target="https://www.jrvdev.com/ROAR/VER1/ShowScenario.asp?ScenarioID=818" TargetMode="External"/><Relationship Id="rId5663" Type="http://schemas.openxmlformats.org/officeDocument/2006/relationships/hyperlink" Target="https://www.jrvdev.com/ROAR/VER1/ShowScenario.asp?ScenarioID=3334" TargetMode="External"/><Relationship Id="rId4265" Type="http://schemas.openxmlformats.org/officeDocument/2006/relationships/hyperlink" Target="https://www.jrvdev.com/ROAR/VER1/ShowScenario.asp?ScenarioID=1850" TargetMode="External"/><Relationship Id="rId5316" Type="http://schemas.openxmlformats.org/officeDocument/2006/relationships/hyperlink" Target="https://www.jrvdev.com/ROAR/VER1/ShowScenario.asp?ScenarioID=1110" TargetMode="External"/><Relationship Id="rId1859" Type="http://schemas.openxmlformats.org/officeDocument/2006/relationships/hyperlink" Target="https://www.jrvdev.com/ROAR/VER1/ShowScenario.asp?ScenarioID=2516" TargetMode="External"/><Relationship Id="rId5730" Type="http://schemas.openxmlformats.org/officeDocument/2006/relationships/hyperlink" Target="https://www.jrvdev.com/ROAR/VER1/ShowScenario.asp?ScenarioID=1532" TargetMode="External"/><Relationship Id="rId1926" Type="http://schemas.openxmlformats.org/officeDocument/2006/relationships/hyperlink" Target="https://www.jrvdev.com/ROAR/VER1/ShowScenario.asp?ScenarioID=2014" TargetMode="External"/><Relationship Id="rId3281" Type="http://schemas.openxmlformats.org/officeDocument/2006/relationships/hyperlink" Target="https://www.jrvdev.com/ROAR/VER1/ShowScenario.asp?ScenarioID=3994" TargetMode="External"/><Relationship Id="rId4332" Type="http://schemas.openxmlformats.org/officeDocument/2006/relationships/hyperlink" Target="https://www.jrvdev.com/ROAR/VER1/ShowScenario.asp?ScenarioID=6167" TargetMode="External"/><Relationship Id="rId3001" Type="http://schemas.openxmlformats.org/officeDocument/2006/relationships/hyperlink" Target="https://www.jrvdev.com/ROAR/VER1/ShowScenario.asp?ScenarioID=1888" TargetMode="External"/><Relationship Id="rId6157" Type="http://schemas.openxmlformats.org/officeDocument/2006/relationships/hyperlink" Target="https://www.jrvdev.com/ROAR/VER1/ShowScenario.asp?ScenarioID=6296" TargetMode="External"/><Relationship Id="rId2767" Type="http://schemas.openxmlformats.org/officeDocument/2006/relationships/hyperlink" Target="https://www.jrvdev.com/ROAR/VER1/ShowScenario.asp?ScenarioID=3319" TargetMode="External"/><Relationship Id="rId5173" Type="http://schemas.openxmlformats.org/officeDocument/2006/relationships/hyperlink" Target="https://www.jrvdev.com/ROAR/VER1/ShowScenario.asp?ScenarioID=4569" TargetMode="External"/><Relationship Id="rId6224" Type="http://schemas.openxmlformats.org/officeDocument/2006/relationships/hyperlink" Target="https://www.jrvdev.com/ROAR/VER1/ShowScenario.asp?ScenarioID=4386" TargetMode="External"/><Relationship Id="rId739" Type="http://schemas.openxmlformats.org/officeDocument/2006/relationships/hyperlink" Target="https://www.jrvdev.com/ROAR/VER1/ShowScenario.asp?ScenarioID=319" TargetMode="External"/><Relationship Id="rId1369" Type="http://schemas.openxmlformats.org/officeDocument/2006/relationships/hyperlink" Target="https://www.jrvdev.com/ROAR/VER1/ShowScenario.asp?ScenarioID=4141" TargetMode="External"/><Relationship Id="rId3818" Type="http://schemas.openxmlformats.org/officeDocument/2006/relationships/hyperlink" Target="https://www.jrvdev.com/ROAR/VER1/ShowScenario.asp?ScenarioID=6329" TargetMode="External"/><Relationship Id="rId5240" Type="http://schemas.openxmlformats.org/officeDocument/2006/relationships/hyperlink" Target="https://www.jrvdev.com/ROAR/VER1/ShowScenario.asp?ScenarioID=809" TargetMode="External"/><Relationship Id="rId1783" Type="http://schemas.openxmlformats.org/officeDocument/2006/relationships/hyperlink" Target="https://www.jrvdev.com/ROAR/VER1/ShowScenario.asp?ScenarioID=3740" TargetMode="External"/><Relationship Id="rId2834" Type="http://schemas.openxmlformats.org/officeDocument/2006/relationships/hyperlink" Target="https://www.jrvdev.com/ROAR/VER1/ShowScenario.asp?ScenarioID=4061" TargetMode="External"/><Relationship Id="rId75" Type="http://schemas.openxmlformats.org/officeDocument/2006/relationships/hyperlink" Target="https://www.jrvdev.com/ROAR/VER1/ShowScenario.asp?ScenarioID=5324" TargetMode="External"/><Relationship Id="rId806" Type="http://schemas.openxmlformats.org/officeDocument/2006/relationships/hyperlink" Target="https://www.jrvdev.com/ROAR/VER1/ShowScenario.asp?ScenarioID=1311" TargetMode="External"/><Relationship Id="rId1436" Type="http://schemas.openxmlformats.org/officeDocument/2006/relationships/hyperlink" Target="https://www.jrvdev.com/ROAR/VER1/ShowScenario.asp?ScenarioID=390" TargetMode="External"/><Relationship Id="rId1850" Type="http://schemas.openxmlformats.org/officeDocument/2006/relationships/hyperlink" Target="https://www.jrvdev.com/ROAR/VER1/ShowScenario.asp?ScenarioID=4405" TargetMode="External"/><Relationship Id="rId2901" Type="http://schemas.openxmlformats.org/officeDocument/2006/relationships/hyperlink" Target="https://www.jrvdev.com/ROAR/VER1/ShowScenario.asp?ScenarioID=2359" TargetMode="External"/><Relationship Id="rId1503" Type="http://schemas.openxmlformats.org/officeDocument/2006/relationships/hyperlink" Target="https://www.jrvdev.com/ROAR/VER1/ShowScenario.asp?ScenarioID=436" TargetMode="External"/><Relationship Id="rId4659" Type="http://schemas.openxmlformats.org/officeDocument/2006/relationships/hyperlink" Target="https://www.jrvdev.com/ROAR/VER1/ShowScenario.asp?ScenarioID=1817" TargetMode="External"/><Relationship Id="rId3675" Type="http://schemas.openxmlformats.org/officeDocument/2006/relationships/hyperlink" Target="https://www.jrvdev.com/ROAR/VER1/ShowScenario.asp?ScenarioID=5141" TargetMode="External"/><Relationship Id="rId4726" Type="http://schemas.openxmlformats.org/officeDocument/2006/relationships/hyperlink" Target="https://www.jrvdev.com/ROAR/VER1/ShowScenario.asp?ScenarioID=3880" TargetMode="External"/><Relationship Id="rId6081" Type="http://schemas.openxmlformats.org/officeDocument/2006/relationships/hyperlink" Target="https://www.jrvdev.com/ROAR/VER1/ShowScenario.asp?ScenarioID=3622" TargetMode="External"/><Relationship Id="rId596" Type="http://schemas.openxmlformats.org/officeDocument/2006/relationships/hyperlink" Target="https://www.jrvdev.com/ROAR/VER1/ShowScenario.asp?ScenarioID=175" TargetMode="External"/><Relationship Id="rId2277" Type="http://schemas.openxmlformats.org/officeDocument/2006/relationships/hyperlink" Target="https://www.jrvdev.com/ROAR/VER1/ShowScenario.asp?ScenarioID=4275" TargetMode="External"/><Relationship Id="rId2691" Type="http://schemas.openxmlformats.org/officeDocument/2006/relationships/hyperlink" Target="https://www.jrvdev.com/ROAR/VER1/ShowScenario.asp?ScenarioID=1454" TargetMode="External"/><Relationship Id="rId3328" Type="http://schemas.openxmlformats.org/officeDocument/2006/relationships/hyperlink" Target="https://www.jrvdev.com/ROAR/VER1/ShowScenario.asp?ScenarioID=6045" TargetMode="External"/><Relationship Id="rId3742" Type="http://schemas.openxmlformats.org/officeDocument/2006/relationships/hyperlink" Target="https://www.jrvdev.com/ROAR/VER1/ShowScenario.asp?ScenarioID=4459" TargetMode="External"/><Relationship Id="rId249" Type="http://schemas.openxmlformats.org/officeDocument/2006/relationships/hyperlink" Target="https://www.jrvdev.com/ROAR/VER1/ShowScenario.asp?ScenarioID=2675" TargetMode="External"/><Relationship Id="rId663" Type="http://schemas.openxmlformats.org/officeDocument/2006/relationships/hyperlink" Target="https://www.jrvdev.com/ROAR/VER1/ShowScenario.asp?ScenarioID=2534" TargetMode="External"/><Relationship Id="rId1293" Type="http://schemas.openxmlformats.org/officeDocument/2006/relationships/hyperlink" Target="https://www.jrvdev.com/ROAR/VER1/ShowScenario.asp?ScenarioID=3931" TargetMode="External"/><Relationship Id="rId2344" Type="http://schemas.openxmlformats.org/officeDocument/2006/relationships/hyperlink" Target="https://www.jrvdev.com/ROAR/VER1/ShowScenario.asp?ScenarioID=6368" TargetMode="External"/><Relationship Id="rId316" Type="http://schemas.openxmlformats.org/officeDocument/2006/relationships/hyperlink" Target="https://www.jrvdev.com/ROAR/VER1/ShowScenario.asp?ScenarioID=5959" TargetMode="External"/><Relationship Id="rId730" Type="http://schemas.openxmlformats.org/officeDocument/2006/relationships/hyperlink" Target="https://www.jrvdev.com/ROAR/VER1/ShowScenario.asp?ScenarioID=3174" TargetMode="External"/><Relationship Id="rId1013" Type="http://schemas.openxmlformats.org/officeDocument/2006/relationships/hyperlink" Target="https://www.jrvdev.com/ROAR/VER1/ShowScenario.asp?ScenarioID=4166" TargetMode="External"/><Relationship Id="rId1360" Type="http://schemas.openxmlformats.org/officeDocument/2006/relationships/hyperlink" Target="https://www.jrvdev.com/ROAR/VER1/ShowScenario.asp?ScenarioID=4132" TargetMode="External"/><Relationship Id="rId2411" Type="http://schemas.openxmlformats.org/officeDocument/2006/relationships/hyperlink" Target="https://www.jrvdev.com/ROAR/VER1/ShowScenario.asp?ScenarioID=3054" TargetMode="External"/><Relationship Id="rId4169" Type="http://schemas.openxmlformats.org/officeDocument/2006/relationships/hyperlink" Target="https://www.jrvdev.com/ROAR/VER1/ShowScenario.asp?ScenarioID=5984" TargetMode="External"/><Relationship Id="rId5567" Type="http://schemas.openxmlformats.org/officeDocument/2006/relationships/hyperlink" Target="https://www.jrvdev.com/ROAR/VER1/ShowScenario.asp?ScenarioID=5581" TargetMode="External"/><Relationship Id="rId5981" Type="http://schemas.openxmlformats.org/officeDocument/2006/relationships/hyperlink" Target="https://www.jrvdev.com/ROAR/VER1/ShowScenario.asp?ScenarioID=3463" TargetMode="External"/><Relationship Id="rId4583" Type="http://schemas.openxmlformats.org/officeDocument/2006/relationships/hyperlink" Target="https://www.jrvdev.com/ROAR/VER1/ShowScenario.asp?ScenarioID=6456" TargetMode="External"/><Relationship Id="rId5634" Type="http://schemas.openxmlformats.org/officeDocument/2006/relationships/hyperlink" Target="https://www.jrvdev.com/ROAR/VER1/ShowScenario.asp?ScenarioID=836" TargetMode="External"/><Relationship Id="rId3185" Type="http://schemas.openxmlformats.org/officeDocument/2006/relationships/hyperlink" Target="https://www.jrvdev.com/ROAR/VER1/ShowScenario.asp?ScenarioID=4263" TargetMode="External"/><Relationship Id="rId4236" Type="http://schemas.openxmlformats.org/officeDocument/2006/relationships/hyperlink" Target="https://www.jrvdev.com/ROAR/VER1/ShowScenario.asp?ScenarioID=4874" TargetMode="External"/><Relationship Id="rId4650" Type="http://schemas.openxmlformats.org/officeDocument/2006/relationships/hyperlink" Target="https://www.jrvdev.com/ROAR/VER1/ShowScenario.asp?ScenarioID=1808" TargetMode="External"/><Relationship Id="rId5701" Type="http://schemas.openxmlformats.org/officeDocument/2006/relationships/hyperlink" Target="https://www.jrvdev.com/ROAR/VER1/ShowScenario.asp?ScenarioID=4381" TargetMode="External"/><Relationship Id="rId3252" Type="http://schemas.openxmlformats.org/officeDocument/2006/relationships/hyperlink" Target="https://www.jrvdev.com/ROAR/VER1/ShowScenario.asp?ScenarioID=3327" TargetMode="External"/><Relationship Id="rId4303" Type="http://schemas.openxmlformats.org/officeDocument/2006/relationships/hyperlink" Target="https://www.jrvdev.com/ROAR/VER1/ShowScenario.asp?ScenarioID=4242" TargetMode="External"/><Relationship Id="rId173" Type="http://schemas.openxmlformats.org/officeDocument/2006/relationships/hyperlink" Target="https://www.jrvdev.com/ROAR/VER1/ShowScenario.asp?ScenarioID=6388" TargetMode="External"/><Relationship Id="rId240" Type="http://schemas.openxmlformats.org/officeDocument/2006/relationships/hyperlink" Target="https://www.jrvdev.com/ROAR/VER1/ShowScenario.asp?ScenarioID=3857" TargetMode="External"/><Relationship Id="rId5077" Type="http://schemas.openxmlformats.org/officeDocument/2006/relationships/hyperlink" Target="https://www.jrvdev.com/ROAR/VER1/ShowScenario.asp?ScenarioID=5974" TargetMode="External"/><Relationship Id="rId6128" Type="http://schemas.openxmlformats.org/officeDocument/2006/relationships/hyperlink" Target="https://www.jrvdev.com/ROAR/VER1/ShowScenario.asp?ScenarioID=5480" TargetMode="External"/><Relationship Id="rId4093" Type="http://schemas.openxmlformats.org/officeDocument/2006/relationships/hyperlink" Target="https://www.jrvdev.com/ROAR/VER1/ShowScenario.asp?ScenarioID=1698" TargetMode="External"/><Relationship Id="rId5144" Type="http://schemas.openxmlformats.org/officeDocument/2006/relationships/hyperlink" Target="https://www.jrvdev.com/ROAR/VER1/ShowScenario.asp?ScenarioID=2878" TargetMode="External"/><Relationship Id="rId5491" Type="http://schemas.openxmlformats.org/officeDocument/2006/relationships/hyperlink" Target="https://www.jrvdev.com/ROAR/VER1/ShowScenario.asp?ScenarioID=4317" TargetMode="External"/><Relationship Id="rId1687" Type="http://schemas.openxmlformats.org/officeDocument/2006/relationships/hyperlink" Target="https://www.jrvdev.com/ROAR/VER1/ShowScenario.asp?ScenarioID=4551" TargetMode="External"/><Relationship Id="rId2738" Type="http://schemas.openxmlformats.org/officeDocument/2006/relationships/hyperlink" Target="https://www.jrvdev.com/ROAR/VER1/ShowScenario.asp?ScenarioID=5053" TargetMode="External"/><Relationship Id="rId1754" Type="http://schemas.openxmlformats.org/officeDocument/2006/relationships/hyperlink" Target="https://www.jrvdev.com/ROAR/VER1/ShowScenario.asp?ScenarioID=2470" TargetMode="External"/><Relationship Id="rId2805" Type="http://schemas.openxmlformats.org/officeDocument/2006/relationships/hyperlink" Target="https://www.jrvdev.com/ROAR/VER1/ShowScenario.asp?ScenarioID=2121" TargetMode="External"/><Relationship Id="rId4160" Type="http://schemas.openxmlformats.org/officeDocument/2006/relationships/hyperlink" Target="https://www.jrvdev.com/ROAR/VER1/ShowScenario.asp?ScenarioID=5709" TargetMode="External"/><Relationship Id="rId5211" Type="http://schemas.openxmlformats.org/officeDocument/2006/relationships/hyperlink" Target="https://www.jrvdev.com/ROAR/VER1/ShowScenario.asp?ScenarioID=780" TargetMode="External"/><Relationship Id="rId46" Type="http://schemas.openxmlformats.org/officeDocument/2006/relationships/hyperlink" Target="https://www.jrvdev.com/ROAR/VER1/ShowScenario.asp?ScenarioID=5337" TargetMode="External"/><Relationship Id="rId1407" Type="http://schemas.openxmlformats.org/officeDocument/2006/relationships/hyperlink" Target="https://www.jrvdev.com/ROAR/VER1/ShowScenario.asp?ScenarioID=361" TargetMode="External"/><Relationship Id="rId1821" Type="http://schemas.openxmlformats.org/officeDocument/2006/relationships/hyperlink" Target="https://www.jrvdev.com/ROAR/VER1/ShowScenario.asp?ScenarioID=4727" TargetMode="External"/><Relationship Id="rId4977" Type="http://schemas.openxmlformats.org/officeDocument/2006/relationships/hyperlink" Target="https://www.jrvdev.com/ROAR/VER1/ShowScenario.asp?ScenarioID=3390" TargetMode="External"/><Relationship Id="rId3579" Type="http://schemas.openxmlformats.org/officeDocument/2006/relationships/hyperlink" Target="https://www.jrvdev.com/ROAR/VER1/ShowScenario.asp?ScenarioID=6485" TargetMode="External"/><Relationship Id="rId2595" Type="http://schemas.openxmlformats.org/officeDocument/2006/relationships/hyperlink" Target="https://www.jrvdev.com/ROAR/VER1/ShowScenario.asp?ScenarioID=3295" TargetMode="External"/><Relationship Id="rId3993" Type="http://schemas.openxmlformats.org/officeDocument/2006/relationships/hyperlink" Target="https://www.jrvdev.com/ROAR/VER1/ShowScenario.asp?ScenarioID=1619" TargetMode="External"/><Relationship Id="rId6052" Type="http://schemas.openxmlformats.org/officeDocument/2006/relationships/hyperlink" Target="https://www.jrvdev.com/ROAR/VER1/ShowScenario.asp?ScenarioID=1079" TargetMode="External"/><Relationship Id="rId567" Type="http://schemas.openxmlformats.org/officeDocument/2006/relationships/hyperlink" Target="https://www.jrvdev.com/ROAR/VER1/ShowScenario.asp?ScenarioID=2978" TargetMode="External"/><Relationship Id="rId1197" Type="http://schemas.openxmlformats.org/officeDocument/2006/relationships/hyperlink" Target="https://www.jrvdev.com/ROAR/VER1/ShowScenario.asp?ScenarioID=4174" TargetMode="External"/><Relationship Id="rId2248" Type="http://schemas.openxmlformats.org/officeDocument/2006/relationships/hyperlink" Target="https://www.jrvdev.com/ROAR/VER1/ShowScenario.asp?ScenarioID=2276" TargetMode="External"/><Relationship Id="rId3646" Type="http://schemas.openxmlformats.org/officeDocument/2006/relationships/hyperlink" Target="https://www.jrvdev.com/ROAR/VER1/ShowScenario.asp?ScenarioID=5770" TargetMode="External"/><Relationship Id="rId981" Type="http://schemas.openxmlformats.org/officeDocument/2006/relationships/hyperlink" Target="https://www.jrvdev.com/ROAR/VER1/ShowScenario.asp?ScenarioID=5409" TargetMode="External"/><Relationship Id="rId2662" Type="http://schemas.openxmlformats.org/officeDocument/2006/relationships/hyperlink" Target="https://www.jrvdev.com/ROAR/VER1/ShowScenario.asp?ScenarioID=5308" TargetMode="External"/><Relationship Id="rId3713" Type="http://schemas.openxmlformats.org/officeDocument/2006/relationships/hyperlink" Target="https://www.jrvdev.com/ROAR/VER1/ShowScenario.asp?ScenarioID=2844" TargetMode="External"/><Relationship Id="rId634" Type="http://schemas.openxmlformats.org/officeDocument/2006/relationships/hyperlink" Target="https://www.jrvdev.com/ROAR/VER1/ShowScenario.asp?ScenarioID=191" TargetMode="External"/><Relationship Id="rId1264" Type="http://schemas.openxmlformats.org/officeDocument/2006/relationships/hyperlink" Target="https://www.jrvdev.com/ROAR/VER1/ShowScenario.asp?ScenarioID=6232" TargetMode="External"/><Relationship Id="rId2315" Type="http://schemas.openxmlformats.org/officeDocument/2006/relationships/hyperlink" Target="https://www.jrvdev.com/ROAR/VER1/ShowScenario.asp?ScenarioID=6339" TargetMode="External"/><Relationship Id="rId5885" Type="http://schemas.openxmlformats.org/officeDocument/2006/relationships/hyperlink" Target="https://www.jrvdev.com/ROAR/VER1/ShowScenario.asp?ScenarioID=2368" TargetMode="External"/><Relationship Id="rId701" Type="http://schemas.openxmlformats.org/officeDocument/2006/relationships/hyperlink" Target="https://www.jrvdev.com/ROAR/VER1/ShowScenario.asp?ScenarioID=4803" TargetMode="External"/><Relationship Id="rId1331" Type="http://schemas.openxmlformats.org/officeDocument/2006/relationships/hyperlink" Target="https://www.jrvdev.com/ROAR/VER1/ShowScenario.asp?ScenarioID=3969" TargetMode="External"/><Relationship Id="rId4487" Type="http://schemas.openxmlformats.org/officeDocument/2006/relationships/hyperlink" Target="https://www.jrvdev.com/ROAR/VER1/ShowScenario.asp?ScenarioID=734" TargetMode="External"/><Relationship Id="rId5538" Type="http://schemas.openxmlformats.org/officeDocument/2006/relationships/hyperlink" Target="https://www.jrvdev.com/ROAR/VER1/ShowScenario.asp?ScenarioID=5117" TargetMode="External"/><Relationship Id="rId5952" Type="http://schemas.openxmlformats.org/officeDocument/2006/relationships/hyperlink" Target="https://www.jrvdev.com/ROAR/VER1/ShowScenario.asp?ScenarioID=3105" TargetMode="External"/><Relationship Id="rId3089" Type="http://schemas.openxmlformats.org/officeDocument/2006/relationships/hyperlink" Target="https://www.jrvdev.com/ROAR/VER1/ShowScenario.asp?ScenarioID=5869" TargetMode="External"/><Relationship Id="rId4554" Type="http://schemas.openxmlformats.org/officeDocument/2006/relationships/hyperlink" Target="https://www.jrvdev.com/ROAR/VER1/ShowScenario.asp?ScenarioID=2031" TargetMode="External"/><Relationship Id="rId5605" Type="http://schemas.openxmlformats.org/officeDocument/2006/relationships/hyperlink" Target="https://www.jrvdev.com/ROAR/VER1/ShowScenario.asp?ScenarioID=5261" TargetMode="External"/><Relationship Id="rId3156" Type="http://schemas.openxmlformats.org/officeDocument/2006/relationships/hyperlink" Target="https://www.jrvdev.com/ROAR/VER1/ShowScenario.asp?ScenarioID=3352" TargetMode="External"/><Relationship Id="rId4207" Type="http://schemas.openxmlformats.org/officeDocument/2006/relationships/hyperlink" Target="https://www.jrvdev.com/ROAR/VER1/ShowScenario.asp?ScenarioID=3794" TargetMode="External"/><Relationship Id="rId491" Type="http://schemas.openxmlformats.org/officeDocument/2006/relationships/hyperlink" Target="https://www.jrvdev.com/ROAR/VER1/ShowScenario.asp?ScenarioID=277" TargetMode="External"/><Relationship Id="rId2172" Type="http://schemas.openxmlformats.org/officeDocument/2006/relationships/hyperlink" Target="https://www.jrvdev.com/ROAR/VER1/ShowScenario.asp?ScenarioID=1919" TargetMode="External"/><Relationship Id="rId3223" Type="http://schemas.openxmlformats.org/officeDocument/2006/relationships/hyperlink" Target="https://www.jrvdev.com/ROAR/VER1/ShowScenario.asp?ScenarioID=5811" TargetMode="External"/><Relationship Id="rId3570" Type="http://schemas.openxmlformats.org/officeDocument/2006/relationships/hyperlink" Target="https://www.jrvdev.com/ROAR/VER1/ShowScenario.asp?ScenarioID=6218" TargetMode="External"/><Relationship Id="rId4621" Type="http://schemas.openxmlformats.org/officeDocument/2006/relationships/hyperlink" Target="https://www.jrvdev.com/ROAR/VER1/ShowScenario.asp?ScenarioID=3548" TargetMode="External"/><Relationship Id="rId144" Type="http://schemas.openxmlformats.org/officeDocument/2006/relationships/hyperlink" Target="https://www.jrvdev.com/ROAR/VER1/ShowScenario.asp?ScenarioID=4723" TargetMode="External"/><Relationship Id="rId2989" Type="http://schemas.openxmlformats.org/officeDocument/2006/relationships/hyperlink" Target="https://www.jrvdev.com/ROAR/VER1/ShowScenario.asp?ScenarioID=1648" TargetMode="External"/><Relationship Id="rId5395" Type="http://schemas.openxmlformats.org/officeDocument/2006/relationships/hyperlink" Target="https://www.jrvdev.com/ROAR/VER1/ShowScenario.asp?ScenarioID=2202" TargetMode="External"/><Relationship Id="rId211" Type="http://schemas.openxmlformats.org/officeDocument/2006/relationships/hyperlink" Target="https://www.jrvdev.com/ROAR/VER1/ShowScenario.asp?ScenarioID=6428" TargetMode="External"/><Relationship Id="rId5048" Type="http://schemas.openxmlformats.org/officeDocument/2006/relationships/hyperlink" Target="https://www.jrvdev.com/ROAR/VER1/ShowScenario.asp?ScenarioID=5379" TargetMode="External"/><Relationship Id="rId5462" Type="http://schemas.openxmlformats.org/officeDocument/2006/relationships/hyperlink" Target="https://www.jrvdev.com/ROAR/VER1/ShowScenario.asp?ScenarioID=3367" TargetMode="External"/><Relationship Id="rId1658" Type="http://schemas.openxmlformats.org/officeDocument/2006/relationships/hyperlink" Target="https://www.jrvdev.com/ROAR/VER1/ShowScenario.asp?ScenarioID=5666" TargetMode="External"/><Relationship Id="rId2709" Type="http://schemas.openxmlformats.org/officeDocument/2006/relationships/hyperlink" Target="https://www.jrvdev.com/ROAR/VER1/ShowScenario.asp?ScenarioID=5714" TargetMode="External"/><Relationship Id="rId4064" Type="http://schemas.openxmlformats.org/officeDocument/2006/relationships/hyperlink" Target="https://www.jrvdev.com/ROAR/VER1/ShowScenario.asp?ScenarioID=2519" TargetMode="External"/><Relationship Id="rId5115" Type="http://schemas.openxmlformats.org/officeDocument/2006/relationships/hyperlink" Target="https://www.jrvdev.com/ROAR/VER1/ShowScenario.asp?ScenarioID=2719" TargetMode="External"/><Relationship Id="rId3080" Type="http://schemas.openxmlformats.org/officeDocument/2006/relationships/hyperlink" Target="https://www.jrvdev.com/ROAR/VER1/ShowScenario.asp?ScenarioID=5859" TargetMode="External"/><Relationship Id="rId4131" Type="http://schemas.openxmlformats.org/officeDocument/2006/relationships/hyperlink" Target="https://www.jrvdev.com/ROAR/VER1/ShowScenario.asp?ScenarioID=4393" TargetMode="External"/><Relationship Id="rId1725" Type="http://schemas.openxmlformats.org/officeDocument/2006/relationships/hyperlink" Target="https://www.jrvdev.com/ROAR/VER1/ShowScenario.asp?ScenarioID=6523" TargetMode="External"/><Relationship Id="rId17" Type="http://schemas.openxmlformats.org/officeDocument/2006/relationships/hyperlink" Target="https://www.jrvdev.com/ROAR/VER1/ShowScenario.asp?ScenarioID=2887" TargetMode="External"/><Relationship Id="rId3897" Type="http://schemas.openxmlformats.org/officeDocument/2006/relationships/hyperlink" Target="https://www.jrvdev.com/ROAR/VER1/ShowScenario.asp?ScenarioID=587" TargetMode="External"/><Relationship Id="rId4948" Type="http://schemas.openxmlformats.org/officeDocument/2006/relationships/hyperlink" Target="https://www.jrvdev.com/ROAR/VER1/ShowScenario.asp?ScenarioID=6253" TargetMode="External"/><Relationship Id="rId2499" Type="http://schemas.openxmlformats.org/officeDocument/2006/relationships/hyperlink" Target="https://www.jrvdev.com/ROAR/VER1/ShowScenario.asp?ScenarioID=4665" TargetMode="External"/><Relationship Id="rId3964" Type="http://schemas.openxmlformats.org/officeDocument/2006/relationships/hyperlink" Target="https://www.jrvdev.com/ROAR/VER1/ShowScenario.asp?ScenarioID=1222" TargetMode="External"/><Relationship Id="rId1" Type="http://schemas.openxmlformats.org/officeDocument/2006/relationships/hyperlink" Target="https://www.jrvdev.com/ROAR/VER1/ShowScenario.asp?ScenarioID=1" TargetMode="External"/><Relationship Id="rId885" Type="http://schemas.openxmlformats.org/officeDocument/2006/relationships/hyperlink" Target="https://www.jrvdev.com/ROAR/VER1/ShowScenario.asp?ScenarioID=2266" TargetMode="External"/><Relationship Id="rId2566" Type="http://schemas.openxmlformats.org/officeDocument/2006/relationships/hyperlink" Target="https://www.jrvdev.com/ROAR/VER1/ShowScenario.asp?ScenarioID=2139" TargetMode="External"/><Relationship Id="rId2980" Type="http://schemas.openxmlformats.org/officeDocument/2006/relationships/hyperlink" Target="https://www.jrvdev.com/ROAR/VER1/ShowScenario.asp?ScenarioID=1133" TargetMode="External"/><Relationship Id="rId3617" Type="http://schemas.openxmlformats.org/officeDocument/2006/relationships/hyperlink" Target="https://www.jrvdev.com/ROAR/VER1/ShowScenario.asp?ScenarioID=1776" TargetMode="External"/><Relationship Id="rId6023" Type="http://schemas.openxmlformats.org/officeDocument/2006/relationships/hyperlink" Target="https://www.jrvdev.com/ROAR/VER1/ShowScenario.asp?ScenarioID=3431" TargetMode="External"/><Relationship Id="rId538" Type="http://schemas.openxmlformats.org/officeDocument/2006/relationships/hyperlink" Target="https://www.jrvdev.com/ROAR/VER1/ShowScenario.asp?ScenarioID=1001" TargetMode="External"/><Relationship Id="rId952" Type="http://schemas.openxmlformats.org/officeDocument/2006/relationships/hyperlink" Target="https://www.jrvdev.com/ROAR/VER1/ShowScenario.asp?ScenarioID=4529" TargetMode="External"/><Relationship Id="rId1168" Type="http://schemas.openxmlformats.org/officeDocument/2006/relationships/hyperlink" Target="https://www.jrvdev.com/ROAR/VER1/ShowScenario.asp?ScenarioID=3408" TargetMode="External"/><Relationship Id="rId1582" Type="http://schemas.openxmlformats.org/officeDocument/2006/relationships/hyperlink" Target="https://www.jrvdev.com/ROAR/VER1/ShowScenario.asp?ScenarioID=2435" TargetMode="External"/><Relationship Id="rId2219" Type="http://schemas.openxmlformats.org/officeDocument/2006/relationships/hyperlink" Target="https://www.jrvdev.com/ROAR/VER1/ShowScenario.asp?ScenarioID=1939" TargetMode="External"/><Relationship Id="rId2633" Type="http://schemas.openxmlformats.org/officeDocument/2006/relationships/hyperlink" Target="https://www.jrvdev.com/ROAR/VER1/ShowScenario.asp?ScenarioID=4514" TargetMode="External"/><Relationship Id="rId5789" Type="http://schemas.openxmlformats.org/officeDocument/2006/relationships/hyperlink" Target="https://www.jrvdev.com/ROAR/VER1/ShowScenario.asp?ScenarioID=6183" TargetMode="External"/><Relationship Id="rId605" Type="http://schemas.openxmlformats.org/officeDocument/2006/relationships/hyperlink" Target="https://www.jrvdev.com/ROAR/VER1/ShowScenario.asp?ScenarioID=130" TargetMode="External"/><Relationship Id="rId1235" Type="http://schemas.openxmlformats.org/officeDocument/2006/relationships/hyperlink" Target="https://www.jrvdev.com/ROAR/VER1/ShowScenario.asp?ScenarioID=5092" TargetMode="External"/><Relationship Id="rId1302" Type="http://schemas.openxmlformats.org/officeDocument/2006/relationships/hyperlink" Target="https://www.jrvdev.com/ROAR/VER1/ShowScenario.asp?ScenarioID=3940" TargetMode="External"/><Relationship Id="rId2700" Type="http://schemas.openxmlformats.org/officeDocument/2006/relationships/hyperlink" Target="https://www.jrvdev.com/ROAR/VER1/ShowScenario.asp?ScenarioID=4432" TargetMode="External"/><Relationship Id="rId4458" Type="http://schemas.openxmlformats.org/officeDocument/2006/relationships/hyperlink" Target="https://www.jrvdev.com/ROAR/VER1/ShowScenario.asp?ScenarioID=699" TargetMode="External"/><Relationship Id="rId5856" Type="http://schemas.openxmlformats.org/officeDocument/2006/relationships/hyperlink" Target="https://www.jrvdev.com/ROAR/VER1/ShowScenario.asp?ScenarioID=896" TargetMode="External"/><Relationship Id="rId4872" Type="http://schemas.openxmlformats.org/officeDocument/2006/relationships/hyperlink" Target="https://www.jrvdev.com/ROAR/VER1/ShowScenario.asp?ScenarioID=5186" TargetMode="External"/><Relationship Id="rId5509" Type="http://schemas.openxmlformats.org/officeDocument/2006/relationships/hyperlink" Target="https://www.jrvdev.com/ROAR/VER1/ShowScenario.asp?ScenarioID=4498" TargetMode="External"/><Relationship Id="rId5923" Type="http://schemas.openxmlformats.org/officeDocument/2006/relationships/hyperlink" Target="https://www.jrvdev.com/ROAR/VER1/ShowScenario.asp?ScenarioID=946" TargetMode="External"/><Relationship Id="rId395" Type="http://schemas.openxmlformats.org/officeDocument/2006/relationships/hyperlink" Target="https://www.jrvdev.com/ROAR/VER1/ShowScenario.asp?ScenarioID=2501" TargetMode="External"/><Relationship Id="rId2076" Type="http://schemas.openxmlformats.org/officeDocument/2006/relationships/hyperlink" Target="https://www.jrvdev.com/ROAR/VER1/ShowScenario.asp?ScenarioID=532" TargetMode="External"/><Relationship Id="rId3474" Type="http://schemas.openxmlformats.org/officeDocument/2006/relationships/hyperlink" Target="https://www.jrvdev.com/ROAR/VER1/ShowScenario.asp?ScenarioID=6328" TargetMode="External"/><Relationship Id="rId4525" Type="http://schemas.openxmlformats.org/officeDocument/2006/relationships/hyperlink" Target="https://www.jrvdev.com/ROAR/VER1/ShowScenario.asp?ScenarioID=1676" TargetMode="External"/><Relationship Id="rId2490" Type="http://schemas.openxmlformats.org/officeDocument/2006/relationships/hyperlink" Target="https://www.jrvdev.com/ROAR/VER1/ShowScenario.asp?ScenarioID=4510" TargetMode="External"/><Relationship Id="rId3127" Type="http://schemas.openxmlformats.org/officeDocument/2006/relationships/hyperlink" Target="https://www.jrvdev.com/ROAR/VER1/ShowScenario.asp?ScenarioID=2603" TargetMode="External"/><Relationship Id="rId3541" Type="http://schemas.openxmlformats.org/officeDocument/2006/relationships/hyperlink" Target="https://www.jrvdev.com/ROAR/VER1/ShowScenario.asp?ScenarioID=6085" TargetMode="External"/><Relationship Id="rId462" Type="http://schemas.openxmlformats.org/officeDocument/2006/relationships/hyperlink" Target="https://www.jrvdev.com/ROAR/VER1/ShowScenario.asp?ScenarioID=248" TargetMode="External"/><Relationship Id="rId1092" Type="http://schemas.openxmlformats.org/officeDocument/2006/relationships/hyperlink" Target="https://www.jrvdev.com/ROAR/VER1/ShowScenario.asp?ScenarioID=6152" TargetMode="External"/><Relationship Id="rId2143" Type="http://schemas.openxmlformats.org/officeDocument/2006/relationships/hyperlink" Target="https://www.jrvdev.com/ROAR/VER1/ShowScenario.asp?ScenarioID=1576" TargetMode="External"/><Relationship Id="rId5299" Type="http://schemas.openxmlformats.org/officeDocument/2006/relationships/hyperlink" Target="https://www.jrvdev.com/ROAR/VER1/ShowScenario.asp?ScenarioID=827" TargetMode="External"/><Relationship Id="rId115" Type="http://schemas.openxmlformats.org/officeDocument/2006/relationships/hyperlink" Target="https://www.jrvdev.com/ROAR/VER1/ShowScenario.asp?ScenarioID=60" TargetMode="External"/><Relationship Id="rId2210" Type="http://schemas.openxmlformats.org/officeDocument/2006/relationships/hyperlink" Target="https://www.jrvdev.com/ROAR/VER1/ShowScenario.asp?ScenarioID=4250" TargetMode="External"/><Relationship Id="rId5366" Type="http://schemas.openxmlformats.org/officeDocument/2006/relationships/hyperlink" Target="https://www.jrvdev.com/ROAR/VER1/ShowScenario.asp?ScenarioID=1459" TargetMode="External"/><Relationship Id="rId4382" Type="http://schemas.openxmlformats.org/officeDocument/2006/relationships/hyperlink" Target="https://www.jrvdev.com/ROAR/VER1/ShowScenario.asp?ScenarioID=622" TargetMode="External"/><Relationship Id="rId5019" Type="http://schemas.openxmlformats.org/officeDocument/2006/relationships/hyperlink" Target="https://www.jrvdev.com/ROAR/VER1/ShowScenario.asp?ScenarioID=4686" TargetMode="External"/><Relationship Id="rId5433" Type="http://schemas.openxmlformats.org/officeDocument/2006/relationships/hyperlink" Target="https://www.jrvdev.com/ROAR/VER1/ShowScenario.asp?ScenarioID=2799" TargetMode="External"/><Relationship Id="rId5780" Type="http://schemas.openxmlformats.org/officeDocument/2006/relationships/hyperlink" Target="https://www.jrvdev.com/ROAR/VER1/ShowScenario.asp?ScenarioID=3628" TargetMode="External"/><Relationship Id="rId1976" Type="http://schemas.openxmlformats.org/officeDocument/2006/relationships/hyperlink" Target="https://www.jrvdev.com/ROAR/VER1/ShowScenario.asp?ScenarioID=4894" TargetMode="External"/><Relationship Id="rId4035" Type="http://schemas.openxmlformats.org/officeDocument/2006/relationships/hyperlink" Target="https://www.jrvdev.com/ROAR/VER1/ShowScenario.asp?ScenarioID=2314" TargetMode="External"/><Relationship Id="rId1629" Type="http://schemas.openxmlformats.org/officeDocument/2006/relationships/hyperlink" Target="https://www.jrvdev.com/ROAR/VER1/ShowScenario.asp?ScenarioID=3079" TargetMode="External"/><Relationship Id="rId5500" Type="http://schemas.openxmlformats.org/officeDocument/2006/relationships/hyperlink" Target="https://www.jrvdev.com/ROAR/VER1/ShowScenario.asp?ScenarioID=4488" TargetMode="External"/><Relationship Id="rId3051" Type="http://schemas.openxmlformats.org/officeDocument/2006/relationships/hyperlink" Target="https://www.jrvdev.com/ROAR/VER1/ShowScenario.asp?ScenarioID=3159" TargetMode="External"/><Relationship Id="rId4102" Type="http://schemas.openxmlformats.org/officeDocument/2006/relationships/hyperlink" Target="https://www.jrvdev.com/ROAR/VER1/ShowScenario.asp?ScenarioID=3220" TargetMode="External"/><Relationship Id="rId3868" Type="http://schemas.openxmlformats.org/officeDocument/2006/relationships/hyperlink" Target="https://www.jrvdev.com/ROAR/VER1/ShowScenario.asp?ScenarioID=1021" TargetMode="External"/><Relationship Id="rId4919" Type="http://schemas.openxmlformats.org/officeDocument/2006/relationships/hyperlink" Target="https://www.jrvdev.com/ROAR/VER1/ShowScenario.asp?ScenarioID=3470" TargetMode="External"/><Relationship Id="rId6274" Type="http://schemas.openxmlformats.org/officeDocument/2006/relationships/hyperlink" Target="https://www.jrvdev.com/ROAR/VER1/ShowScenario.asp?ScenarioID=5910" TargetMode="External"/><Relationship Id="rId789" Type="http://schemas.openxmlformats.org/officeDocument/2006/relationships/hyperlink" Target="https://www.jrvdev.com/ROAR/VER1/ShowScenario.asp?ScenarioID=5747" TargetMode="External"/><Relationship Id="rId2884" Type="http://schemas.openxmlformats.org/officeDocument/2006/relationships/hyperlink" Target="https://www.jrvdev.com/ROAR/VER1/ShowScenario.asp?ScenarioID=6273" TargetMode="External"/><Relationship Id="rId5290" Type="http://schemas.openxmlformats.org/officeDocument/2006/relationships/hyperlink" Target="https://www.jrvdev.com/ROAR/VER1/ShowScenario.asp?ScenarioID=2549" TargetMode="External"/><Relationship Id="rId856" Type="http://schemas.openxmlformats.org/officeDocument/2006/relationships/hyperlink" Target="https://www.jrvdev.com/ROAR/VER1/ShowScenario.asp?ScenarioID=1723" TargetMode="External"/><Relationship Id="rId1486" Type="http://schemas.openxmlformats.org/officeDocument/2006/relationships/hyperlink" Target="https://www.jrvdev.com/ROAR/VER1/ShowScenario.asp?ScenarioID=4052" TargetMode="External"/><Relationship Id="rId2537" Type="http://schemas.openxmlformats.org/officeDocument/2006/relationships/hyperlink" Target="https://www.jrvdev.com/ROAR/VER1/ShowScenario.asp?ScenarioID=1177" TargetMode="External"/><Relationship Id="rId3935" Type="http://schemas.openxmlformats.org/officeDocument/2006/relationships/hyperlink" Target="https://www.jrvdev.com/ROAR/VER1/ShowScenario.asp?ScenarioID=4094" TargetMode="External"/><Relationship Id="rId509" Type="http://schemas.openxmlformats.org/officeDocument/2006/relationships/hyperlink" Target="https://www.jrvdev.com/ROAR/VER1/ShowScenario.asp?ScenarioID=295" TargetMode="External"/><Relationship Id="rId1139" Type="http://schemas.openxmlformats.org/officeDocument/2006/relationships/hyperlink" Target="https://www.jrvdev.com/ROAR/VER1/ShowScenario.asp?ScenarioID=1352" TargetMode="External"/><Relationship Id="rId2951" Type="http://schemas.openxmlformats.org/officeDocument/2006/relationships/hyperlink" Target="https://www.jrvdev.com/ROAR/VER1/ShowScenario.asp?ScenarioID=5641" TargetMode="External"/><Relationship Id="rId5010" Type="http://schemas.openxmlformats.org/officeDocument/2006/relationships/hyperlink" Target="https://www.jrvdev.com/ROAR/VER1/ShowScenario.asp?ScenarioID=4335" TargetMode="External"/><Relationship Id="rId923" Type="http://schemas.openxmlformats.org/officeDocument/2006/relationships/hyperlink" Target="https://www.jrvdev.com/ROAR/VER1/ShowScenario.asp?ScenarioID=3711" TargetMode="External"/><Relationship Id="rId1553" Type="http://schemas.openxmlformats.org/officeDocument/2006/relationships/hyperlink" Target="https://www.jrvdev.com/ROAR/VER1/ShowScenario.asp?ScenarioID=6299" TargetMode="External"/><Relationship Id="rId2604" Type="http://schemas.openxmlformats.org/officeDocument/2006/relationships/hyperlink" Target="https://www.jrvdev.com/ROAR/VER1/ShowScenario.asp?ScenarioID=3490" TargetMode="External"/><Relationship Id="rId1206" Type="http://schemas.openxmlformats.org/officeDocument/2006/relationships/hyperlink" Target="https://www.jrvdev.com/ROAR/VER1/ShowScenario.asp?ScenarioID=4352" TargetMode="External"/><Relationship Id="rId1620" Type="http://schemas.openxmlformats.org/officeDocument/2006/relationships/hyperlink" Target="https://www.jrvdev.com/ROAR/VER1/ShowScenario.asp?ScenarioID=3070" TargetMode="External"/><Relationship Id="rId4776" Type="http://schemas.openxmlformats.org/officeDocument/2006/relationships/hyperlink" Target="https://www.jrvdev.com/ROAR/VER1/ShowScenario.asp?ScenarioID=1140" TargetMode="External"/><Relationship Id="rId5827" Type="http://schemas.openxmlformats.org/officeDocument/2006/relationships/hyperlink" Target="https://www.jrvdev.com/ROAR/VER1/ShowScenario.asp?ScenarioID=867" TargetMode="External"/><Relationship Id="rId3378" Type="http://schemas.openxmlformats.org/officeDocument/2006/relationships/hyperlink" Target="https://www.jrvdev.com/ROAR/VER1/ShowScenario.asp?ScenarioID=1795" TargetMode="External"/><Relationship Id="rId3792" Type="http://schemas.openxmlformats.org/officeDocument/2006/relationships/hyperlink" Target="https://www.jrvdev.com/ROAR/VER1/ShowScenario.asp?ScenarioID=5418" TargetMode="External"/><Relationship Id="rId4429" Type="http://schemas.openxmlformats.org/officeDocument/2006/relationships/hyperlink" Target="https://www.jrvdev.com/ROAR/VER1/ShowScenario.asp?ScenarioID=670" TargetMode="External"/><Relationship Id="rId4843" Type="http://schemas.openxmlformats.org/officeDocument/2006/relationships/hyperlink" Target="https://www.jrvdev.com/ROAR/VER1/ShowScenario.asp?ScenarioID=5157" TargetMode="External"/><Relationship Id="rId299" Type="http://schemas.openxmlformats.org/officeDocument/2006/relationships/hyperlink" Target="https://www.jrvdev.com/ROAR/VER1/ShowScenario.asp?ScenarioID=94" TargetMode="External"/><Relationship Id="rId2394" Type="http://schemas.openxmlformats.org/officeDocument/2006/relationships/hyperlink" Target="https://www.jrvdev.com/ROAR/VER1/ShowScenario.asp?ScenarioID=2658" TargetMode="External"/><Relationship Id="rId3445" Type="http://schemas.openxmlformats.org/officeDocument/2006/relationships/hyperlink" Target="https://www.jrvdev.com/ROAR/VER1/ShowScenario.asp?ScenarioID=5994" TargetMode="External"/><Relationship Id="rId366" Type="http://schemas.openxmlformats.org/officeDocument/2006/relationships/hyperlink" Target="https://www.jrvdev.com/ROAR/VER1/ShowScenario.asp?ScenarioID=1045" TargetMode="External"/><Relationship Id="rId780" Type="http://schemas.openxmlformats.org/officeDocument/2006/relationships/hyperlink" Target="https://www.jrvdev.com/ROAR/VER1/ShowScenario.asp?ScenarioID=5736" TargetMode="External"/><Relationship Id="rId2047" Type="http://schemas.openxmlformats.org/officeDocument/2006/relationships/hyperlink" Target="https://www.jrvdev.com/ROAR/VER1/ShowScenario.asp?ScenarioID=503" TargetMode="External"/><Relationship Id="rId2461" Type="http://schemas.openxmlformats.org/officeDocument/2006/relationships/hyperlink" Target="https://www.jrvdev.com/ROAR/VER1/ShowScenario.asp?ScenarioID=4014" TargetMode="External"/><Relationship Id="rId3512" Type="http://schemas.openxmlformats.org/officeDocument/2006/relationships/hyperlink" Target="https://www.jrvdev.com/ROAR/VER1/ShowScenario.asp?ScenarioID=6037" TargetMode="External"/><Relationship Id="rId4910" Type="http://schemas.openxmlformats.org/officeDocument/2006/relationships/hyperlink" Target="https://www.jrvdev.com/ROAR/VER1/ShowScenario.asp?ScenarioID=1402" TargetMode="External"/><Relationship Id="rId433" Type="http://schemas.openxmlformats.org/officeDocument/2006/relationships/hyperlink" Target="https://www.jrvdev.com/ROAR/VER1/ShowScenario.asp?ScenarioID=219" TargetMode="External"/><Relationship Id="rId1063" Type="http://schemas.openxmlformats.org/officeDocument/2006/relationships/hyperlink" Target="https://www.jrvdev.com/ROAR/VER1/ShowScenario.asp?ScenarioID=2892" TargetMode="External"/><Relationship Id="rId2114" Type="http://schemas.openxmlformats.org/officeDocument/2006/relationships/hyperlink" Target="https://www.jrvdev.com/ROAR/VER1/ShowScenario.asp?ScenarioID=1192" TargetMode="External"/><Relationship Id="rId4286" Type="http://schemas.openxmlformats.org/officeDocument/2006/relationships/hyperlink" Target="https://www.jrvdev.com/ROAR/VER1/ShowScenario.asp?ScenarioID=3238" TargetMode="External"/><Relationship Id="rId5684" Type="http://schemas.openxmlformats.org/officeDocument/2006/relationships/hyperlink" Target="https://www.jrvdev.com/ROAR/VER1/ShowScenario.asp?ScenarioID=4484" TargetMode="External"/><Relationship Id="rId500" Type="http://schemas.openxmlformats.org/officeDocument/2006/relationships/hyperlink" Target="https://www.jrvdev.com/ROAR/VER1/ShowScenario.asp?ScenarioID=286" TargetMode="External"/><Relationship Id="rId1130" Type="http://schemas.openxmlformats.org/officeDocument/2006/relationships/hyperlink" Target="https://www.jrvdev.com/ROAR/VER1/ShowScenario.asp?ScenarioID=347" TargetMode="External"/><Relationship Id="rId5337" Type="http://schemas.openxmlformats.org/officeDocument/2006/relationships/hyperlink" Target="https://www.jrvdev.com/ROAR/VER1/ShowScenario.asp?ScenarioID=1394" TargetMode="External"/><Relationship Id="rId5751" Type="http://schemas.openxmlformats.org/officeDocument/2006/relationships/hyperlink" Target="https://www.jrvdev.com/ROAR/VER1/ShowScenario.asp?ScenarioID=1287" TargetMode="External"/><Relationship Id="rId1947" Type="http://schemas.openxmlformats.org/officeDocument/2006/relationships/hyperlink" Target="https://www.jrvdev.com/ROAR/VER1/ShowScenario.asp?ScenarioID=2378" TargetMode="External"/><Relationship Id="rId4353" Type="http://schemas.openxmlformats.org/officeDocument/2006/relationships/hyperlink" Target="https://www.jrvdev.com/ROAR/VER1/ShowScenario.asp?ScenarioID=4852" TargetMode="External"/><Relationship Id="rId5404" Type="http://schemas.openxmlformats.org/officeDocument/2006/relationships/hyperlink" Target="https://www.jrvdev.com/ROAR/VER1/ShowScenario.asp?ScenarioID=2386" TargetMode="External"/><Relationship Id="rId4006" Type="http://schemas.openxmlformats.org/officeDocument/2006/relationships/hyperlink" Target="https://www.jrvdev.com/ROAR/VER1/ShowScenario.asp?ScenarioID=2140" TargetMode="External"/><Relationship Id="rId4420" Type="http://schemas.openxmlformats.org/officeDocument/2006/relationships/hyperlink" Target="https://www.jrvdev.com/ROAR/VER1/ShowScenario.asp?ScenarioID=661" TargetMode="External"/><Relationship Id="rId290" Type="http://schemas.openxmlformats.org/officeDocument/2006/relationships/hyperlink" Target="https://www.jrvdev.com/ROAR/VER1/ShowScenario.asp?ScenarioID=85" TargetMode="External"/><Relationship Id="rId3022" Type="http://schemas.openxmlformats.org/officeDocument/2006/relationships/hyperlink" Target="https://www.jrvdev.com/ROAR/VER1/ShowScenario.asp?ScenarioID=2429" TargetMode="External"/><Relationship Id="rId6178" Type="http://schemas.openxmlformats.org/officeDocument/2006/relationships/hyperlink" Target="https://www.jrvdev.com/ROAR/VER1/ShowScenario.asp?ScenarioID=968" TargetMode="External"/><Relationship Id="rId5194" Type="http://schemas.openxmlformats.org/officeDocument/2006/relationships/hyperlink" Target="https://www.jrvdev.com/ROAR/VER1/ShowScenario.asp?ScenarioID=5295" TargetMode="External"/><Relationship Id="rId6245" Type="http://schemas.openxmlformats.org/officeDocument/2006/relationships/hyperlink" Target="https://www.jrvdev.com/ROAR/VER1/ShowScenario.asp?ScenarioID=4180" TargetMode="External"/><Relationship Id="rId2788" Type="http://schemas.openxmlformats.org/officeDocument/2006/relationships/hyperlink" Target="https://www.jrvdev.com/ROAR/VER1/ShowScenario.asp?ScenarioID=1994" TargetMode="External"/><Relationship Id="rId3839" Type="http://schemas.openxmlformats.org/officeDocument/2006/relationships/hyperlink" Target="https://www.jrvdev.com/ROAR/VER1/ShowScenario.asp?ScenarioID=5777" TargetMode="External"/><Relationship Id="rId2855" Type="http://schemas.openxmlformats.org/officeDocument/2006/relationships/hyperlink" Target="https://www.jrvdev.com/ROAR/VER1/ShowScenario.asp?ScenarioID=4361" TargetMode="External"/><Relationship Id="rId3906" Type="http://schemas.openxmlformats.org/officeDocument/2006/relationships/hyperlink" Target="https://www.jrvdev.com/ROAR/VER1/ShowScenario.asp?ScenarioID=4774" TargetMode="External"/><Relationship Id="rId5261" Type="http://schemas.openxmlformats.org/officeDocument/2006/relationships/hyperlink" Target="https://www.jrvdev.com/ROAR/VER1/ShowScenario.asp?ScenarioID=5074" TargetMode="External"/><Relationship Id="rId96" Type="http://schemas.openxmlformats.org/officeDocument/2006/relationships/hyperlink" Target="https://www.jrvdev.com/ROAR/VER1/ShowScenario.asp?ScenarioID=41" TargetMode="External"/><Relationship Id="rId827" Type="http://schemas.openxmlformats.org/officeDocument/2006/relationships/hyperlink" Target="https://www.jrvdev.com/ROAR/VER1/ShowScenario.asp?ScenarioID=1429" TargetMode="External"/><Relationship Id="rId1457" Type="http://schemas.openxmlformats.org/officeDocument/2006/relationships/hyperlink" Target="https://www.jrvdev.com/ROAR/VER1/ShowScenario.asp?ScenarioID=3399" TargetMode="External"/><Relationship Id="rId1871" Type="http://schemas.openxmlformats.org/officeDocument/2006/relationships/hyperlink" Target="https://www.jrvdev.com/ROAR/VER1/ShowScenario.asp?ScenarioID=6517" TargetMode="External"/><Relationship Id="rId2508" Type="http://schemas.openxmlformats.org/officeDocument/2006/relationships/hyperlink" Target="https://www.jrvdev.com/ROAR/VER1/ShowScenario.asp?ScenarioID=4952" TargetMode="External"/><Relationship Id="rId2922" Type="http://schemas.openxmlformats.org/officeDocument/2006/relationships/hyperlink" Target="https://www.jrvdev.com/ROAR/VER1/ShowScenario.asp?ScenarioID=3557" TargetMode="External"/><Relationship Id="rId1524" Type="http://schemas.openxmlformats.org/officeDocument/2006/relationships/hyperlink" Target="https://www.jrvdev.com/ROAR/VER1/ShowScenario.asp?ScenarioID=453" TargetMode="External"/><Relationship Id="rId3696" Type="http://schemas.openxmlformats.org/officeDocument/2006/relationships/hyperlink" Target="https://www.jrvdev.com/ROAR/VER1/ShowScenario.asp?ScenarioID=2557" TargetMode="External"/><Relationship Id="rId4747" Type="http://schemas.openxmlformats.org/officeDocument/2006/relationships/hyperlink" Target="https://www.jrvdev.com/ROAR/VER1/ShowScenario.asp?ScenarioID=4083" TargetMode="External"/><Relationship Id="rId2298" Type="http://schemas.openxmlformats.org/officeDocument/2006/relationships/hyperlink" Target="https://www.jrvdev.com/ROAR/VER1/ShowScenario.asp?ScenarioID=4296" TargetMode="External"/><Relationship Id="rId3349" Type="http://schemas.openxmlformats.org/officeDocument/2006/relationships/hyperlink" Target="https://www.jrvdev.com/ROAR/VER1/ShowScenario.asp?ScenarioID=1364" TargetMode="External"/><Relationship Id="rId684" Type="http://schemas.openxmlformats.org/officeDocument/2006/relationships/hyperlink" Target="https://www.jrvdev.com/ROAR/VER1/ShowScenario.asp?ScenarioID=1102" TargetMode="External"/><Relationship Id="rId2365" Type="http://schemas.openxmlformats.org/officeDocument/2006/relationships/hyperlink" Target="https://www.jrvdev.com/ROAR/VER1/ShowScenario.asp?ScenarioID=1910" TargetMode="External"/><Relationship Id="rId3763" Type="http://schemas.openxmlformats.org/officeDocument/2006/relationships/hyperlink" Target="https://www.jrvdev.com/ROAR/VER1/ShowScenario.asp?ScenarioID=6164" TargetMode="External"/><Relationship Id="rId4814" Type="http://schemas.openxmlformats.org/officeDocument/2006/relationships/hyperlink" Target="https://www.jrvdev.com/ROAR/VER1/ShowScenario.asp?ScenarioID=770" TargetMode="External"/><Relationship Id="rId337" Type="http://schemas.openxmlformats.org/officeDocument/2006/relationships/hyperlink" Target="https://www.jrvdev.com/ROAR/VER1/ShowScenario.asp?ScenarioID=5965" TargetMode="External"/><Relationship Id="rId2018" Type="http://schemas.openxmlformats.org/officeDocument/2006/relationships/hyperlink" Target="https://www.jrvdev.com/ROAR/VER1/ShowScenario.asp?ScenarioID=6490" TargetMode="External"/><Relationship Id="rId3416" Type="http://schemas.openxmlformats.org/officeDocument/2006/relationships/hyperlink" Target="https://www.jrvdev.com/ROAR/VER1/ShowScenario.asp?ScenarioID=5685" TargetMode="External"/><Relationship Id="rId3830" Type="http://schemas.openxmlformats.org/officeDocument/2006/relationships/hyperlink" Target="https://www.jrvdev.com/ROAR/VER1/ShowScenario.asp?ScenarioID=4230" TargetMode="External"/><Relationship Id="rId751" Type="http://schemas.openxmlformats.org/officeDocument/2006/relationships/hyperlink" Target="https://www.jrvdev.com/ROAR/VER1/ShowScenario.asp?ScenarioID=331" TargetMode="External"/><Relationship Id="rId1381" Type="http://schemas.openxmlformats.org/officeDocument/2006/relationships/hyperlink" Target="https://www.jrvdev.com/ROAR/VER1/ShowScenario.asp?ScenarioID=3264" TargetMode="External"/><Relationship Id="rId2432" Type="http://schemas.openxmlformats.org/officeDocument/2006/relationships/hyperlink" Target="https://www.jrvdev.com/ROAR/VER1/ShowScenario.asp?ScenarioID=3377" TargetMode="External"/><Relationship Id="rId5588" Type="http://schemas.openxmlformats.org/officeDocument/2006/relationships/hyperlink" Target="https://www.jrvdev.com/ROAR/VER1/ShowScenario.asp?ScenarioID=1509" TargetMode="External"/><Relationship Id="rId404" Type="http://schemas.openxmlformats.org/officeDocument/2006/relationships/hyperlink" Target="https://www.jrvdev.com/ROAR/VER1/ShowScenario.asp?ScenarioID=2510" TargetMode="External"/><Relationship Id="rId1034" Type="http://schemas.openxmlformats.org/officeDocument/2006/relationships/hyperlink" Target="https://www.jrvdev.com/ROAR/VER1/ShowScenario.asp?ScenarioID=3908" TargetMode="External"/><Relationship Id="rId5655" Type="http://schemas.openxmlformats.org/officeDocument/2006/relationships/hyperlink" Target="https://www.jrvdev.com/ROAR/VER1/ShowScenario.asp?ScenarioID=1081" TargetMode="External"/><Relationship Id="rId1101" Type="http://schemas.openxmlformats.org/officeDocument/2006/relationships/hyperlink" Target="https://www.jrvdev.com/ROAR/VER1/ShowScenario.asp?ScenarioID=3452" TargetMode="External"/><Relationship Id="rId4257" Type="http://schemas.openxmlformats.org/officeDocument/2006/relationships/hyperlink" Target="https://www.jrvdev.com/ROAR/VER1/ShowScenario.asp?ScenarioID=610" TargetMode="External"/><Relationship Id="rId4671" Type="http://schemas.openxmlformats.org/officeDocument/2006/relationships/hyperlink" Target="https://www.jrvdev.com/ROAR/VER1/ShowScenario.asp?ScenarioID=3913" TargetMode="External"/><Relationship Id="rId5308" Type="http://schemas.openxmlformats.org/officeDocument/2006/relationships/hyperlink" Target="https://www.jrvdev.com/ROAR/VER1/ShowScenario.asp?ScenarioID=1106" TargetMode="External"/><Relationship Id="rId5722" Type="http://schemas.openxmlformats.org/officeDocument/2006/relationships/hyperlink" Target="https://www.jrvdev.com/ROAR/VER1/ShowScenario.asp?ScenarioID=1525" TargetMode="External"/><Relationship Id="rId3273" Type="http://schemas.openxmlformats.org/officeDocument/2006/relationships/hyperlink" Target="https://www.jrvdev.com/ROAR/VER1/ShowScenario.asp?ScenarioID=3608" TargetMode="External"/><Relationship Id="rId4324" Type="http://schemas.openxmlformats.org/officeDocument/2006/relationships/hyperlink" Target="https://www.jrvdev.com/ROAR/VER1/ShowScenario.asp?ScenarioID=5617" TargetMode="External"/><Relationship Id="rId194" Type="http://schemas.openxmlformats.org/officeDocument/2006/relationships/hyperlink" Target="https://www.jrvdev.com/ROAR/VER1/ShowScenario.asp?ScenarioID=6411" TargetMode="External"/><Relationship Id="rId1918" Type="http://schemas.openxmlformats.org/officeDocument/2006/relationships/hyperlink" Target="https://www.jrvdev.com/ROAR/VER1/ShowScenario.asp?ScenarioID=2007" TargetMode="External"/><Relationship Id="rId261" Type="http://schemas.openxmlformats.org/officeDocument/2006/relationships/hyperlink" Target="https://www.jrvdev.com/ROAR/VER1/ShowScenario.asp?ScenarioID=5819" TargetMode="External"/><Relationship Id="rId3340" Type="http://schemas.openxmlformats.org/officeDocument/2006/relationships/hyperlink" Target="https://www.jrvdev.com/ROAR/VER1/ShowScenario.asp?ScenarioID=6059" TargetMode="External"/><Relationship Id="rId5098" Type="http://schemas.openxmlformats.org/officeDocument/2006/relationships/hyperlink" Target="https://www.jrvdev.com/ROAR/VER1/ShowScenario.asp?ScenarioID=1548" TargetMode="External"/><Relationship Id="rId6149" Type="http://schemas.openxmlformats.org/officeDocument/2006/relationships/hyperlink" Target="https://www.jrvdev.com/ROAR/VER1/ShowScenario.asp?ScenarioID=1839" TargetMode="External"/><Relationship Id="rId2759" Type="http://schemas.openxmlformats.org/officeDocument/2006/relationships/hyperlink" Target="https://www.jrvdev.com/ROAR/VER1/ShowScenario.asp?ScenarioID=3311" TargetMode="External"/><Relationship Id="rId5165" Type="http://schemas.openxmlformats.org/officeDocument/2006/relationships/hyperlink" Target="https://www.jrvdev.com/ROAR/VER1/ShowScenario.asp?ScenarioID=4561" TargetMode="External"/><Relationship Id="rId6216" Type="http://schemas.openxmlformats.org/officeDocument/2006/relationships/hyperlink" Target="https://www.jrvdev.com/ROAR/VER1/ShowScenario.asp?ScenarioID=1602" TargetMode="External"/><Relationship Id="rId1775" Type="http://schemas.openxmlformats.org/officeDocument/2006/relationships/hyperlink" Target="https://www.jrvdev.com/ROAR/VER1/ShowScenario.asp?ScenarioID=3731" TargetMode="External"/><Relationship Id="rId2826" Type="http://schemas.openxmlformats.org/officeDocument/2006/relationships/hyperlink" Target="https://www.jrvdev.com/ROAR/VER1/ShowScenario.asp?ScenarioID=2704" TargetMode="External"/><Relationship Id="rId4181" Type="http://schemas.openxmlformats.org/officeDocument/2006/relationships/hyperlink" Target="https://www.jrvdev.com/ROAR/VER1/ShowScenario.asp?ScenarioID=2109" TargetMode="External"/><Relationship Id="rId5232" Type="http://schemas.openxmlformats.org/officeDocument/2006/relationships/hyperlink" Target="https://www.jrvdev.com/ROAR/VER1/ShowScenario.asp?ScenarioID=801" TargetMode="External"/><Relationship Id="rId67" Type="http://schemas.openxmlformats.org/officeDocument/2006/relationships/hyperlink" Target="https://www.jrvdev.com/ROAR/VER1/ShowScenario.asp?ScenarioID=5314" TargetMode="External"/><Relationship Id="rId1428" Type="http://schemas.openxmlformats.org/officeDocument/2006/relationships/hyperlink" Target="https://www.jrvdev.com/ROAR/VER1/ShowScenario.asp?ScenarioID=382" TargetMode="External"/><Relationship Id="rId1842" Type="http://schemas.openxmlformats.org/officeDocument/2006/relationships/hyperlink" Target="https://www.jrvdev.com/ROAR/VER1/ShowScenario.asp?ScenarioID=2995" TargetMode="External"/><Relationship Id="rId4998" Type="http://schemas.openxmlformats.org/officeDocument/2006/relationships/hyperlink" Target="https://www.jrvdev.com/ROAR/VER1/ShowScenario.asp?ScenarioID=3988" TargetMode="External"/><Relationship Id="rId6073" Type="http://schemas.openxmlformats.org/officeDocument/2006/relationships/hyperlink" Target="https://www.jrvdev.com/ROAR/VER1/ShowScenario.asp?ScenarioID=2614" TargetMode="External"/><Relationship Id="rId3667" Type="http://schemas.openxmlformats.org/officeDocument/2006/relationships/hyperlink" Target="https://www.jrvdev.com/ROAR/VER1/ShowScenario.asp?ScenarioID=1632" TargetMode="External"/><Relationship Id="rId4718" Type="http://schemas.openxmlformats.org/officeDocument/2006/relationships/hyperlink" Target="https://www.jrvdev.com/ROAR/VER1/ShowScenario.asp?ScenarioID=2163" TargetMode="External"/><Relationship Id="rId588" Type="http://schemas.openxmlformats.org/officeDocument/2006/relationships/hyperlink" Target="https://www.jrvdev.com/ROAR/VER1/ShowScenario.asp?ScenarioID=2888" TargetMode="External"/><Relationship Id="rId2269" Type="http://schemas.openxmlformats.org/officeDocument/2006/relationships/hyperlink" Target="https://www.jrvdev.com/ROAR/VER1/ShowScenario.asp?ScenarioID=4779" TargetMode="External"/><Relationship Id="rId2683" Type="http://schemas.openxmlformats.org/officeDocument/2006/relationships/hyperlink" Target="https://www.jrvdev.com/ROAR/VER1/ShowScenario.asp?ScenarioID=6489" TargetMode="External"/><Relationship Id="rId3734" Type="http://schemas.openxmlformats.org/officeDocument/2006/relationships/hyperlink" Target="https://www.jrvdev.com/ROAR/VER1/ShowScenario.asp?ScenarioID=4038" TargetMode="External"/><Relationship Id="rId6140" Type="http://schemas.openxmlformats.org/officeDocument/2006/relationships/hyperlink" Target="https://www.jrvdev.com/ROAR/VER1/ShowScenario.asp?ScenarioID=1831" TargetMode="External"/><Relationship Id="rId655" Type="http://schemas.openxmlformats.org/officeDocument/2006/relationships/hyperlink" Target="https://www.jrvdev.com/ROAR/VER1/ShowScenario.asp?ScenarioID=5505" TargetMode="External"/><Relationship Id="rId1285" Type="http://schemas.openxmlformats.org/officeDocument/2006/relationships/hyperlink" Target="https://www.jrvdev.com/ROAR/VER1/ShowScenario.asp?ScenarioID=6551" TargetMode="External"/><Relationship Id="rId2336" Type="http://schemas.openxmlformats.org/officeDocument/2006/relationships/hyperlink" Target="https://www.jrvdev.com/ROAR/VER1/ShowScenario.asp?ScenarioID=6360" TargetMode="External"/><Relationship Id="rId2750" Type="http://schemas.openxmlformats.org/officeDocument/2006/relationships/hyperlink" Target="https://www.jrvdev.com/ROAR/VER1/ShowScenario.asp?ScenarioID=4413" TargetMode="External"/><Relationship Id="rId3801" Type="http://schemas.openxmlformats.org/officeDocument/2006/relationships/hyperlink" Target="https://www.jrvdev.com/ROAR/VER1/ShowScenario.asp?ScenarioID=3509" TargetMode="External"/><Relationship Id="rId308" Type="http://schemas.openxmlformats.org/officeDocument/2006/relationships/hyperlink" Target="https://www.jrvdev.com/ROAR/VER1/ShowScenario.asp?ScenarioID=103" TargetMode="External"/><Relationship Id="rId722" Type="http://schemas.openxmlformats.org/officeDocument/2006/relationships/hyperlink" Target="https://www.jrvdev.com/ROAR/VER1/ShowScenario.asp?ScenarioID=2457" TargetMode="External"/><Relationship Id="rId1352" Type="http://schemas.openxmlformats.org/officeDocument/2006/relationships/hyperlink" Target="https://www.jrvdev.com/ROAR/VER1/ShowScenario.asp?ScenarioID=4124" TargetMode="External"/><Relationship Id="rId2403" Type="http://schemas.openxmlformats.org/officeDocument/2006/relationships/hyperlink" Target="https://www.jrvdev.com/ROAR/VER1/ShowScenario.asp?ScenarioID=2828" TargetMode="External"/><Relationship Id="rId5559" Type="http://schemas.openxmlformats.org/officeDocument/2006/relationships/hyperlink" Target="https://www.jrvdev.com/ROAR/VER1/ShowScenario.asp?ScenarioID=5368" TargetMode="External"/><Relationship Id="rId1005" Type="http://schemas.openxmlformats.org/officeDocument/2006/relationships/hyperlink" Target="https://www.jrvdev.com/ROAR/VER1/ShowScenario.asp?ScenarioID=4538" TargetMode="External"/><Relationship Id="rId4575" Type="http://schemas.openxmlformats.org/officeDocument/2006/relationships/hyperlink" Target="https://www.jrvdev.com/ROAR/VER1/ShowScenario.asp?ScenarioID=6448" TargetMode="External"/><Relationship Id="rId5973" Type="http://schemas.openxmlformats.org/officeDocument/2006/relationships/hyperlink" Target="https://www.jrvdev.com/ROAR/VER1/ShowScenario.asp?ScenarioID=3013" TargetMode="External"/><Relationship Id="rId3177" Type="http://schemas.openxmlformats.org/officeDocument/2006/relationships/hyperlink" Target="https://www.jrvdev.com/ROAR/VER1/ShowScenario.asp?ScenarioID=3925" TargetMode="External"/><Relationship Id="rId4228" Type="http://schemas.openxmlformats.org/officeDocument/2006/relationships/hyperlink" Target="https://www.jrvdev.com/ROAR/VER1/ShowScenario.asp?ScenarioID=4867" TargetMode="External"/><Relationship Id="rId5626" Type="http://schemas.openxmlformats.org/officeDocument/2006/relationships/hyperlink" Target="https://www.jrvdev.com/ROAR/VER1/ShowScenario.asp?ScenarioID=4426" TargetMode="External"/><Relationship Id="rId3591" Type="http://schemas.openxmlformats.org/officeDocument/2006/relationships/hyperlink" Target="https://www.jrvdev.com/ROAR/VER1/ShowScenario.asp?ScenarioID=6575" TargetMode="External"/><Relationship Id="rId4642" Type="http://schemas.openxmlformats.org/officeDocument/2006/relationships/hyperlink" Target="https://www.jrvdev.com/ROAR/VER1/ShowScenario.asp?ScenarioID=2085" TargetMode="External"/><Relationship Id="rId2193" Type="http://schemas.openxmlformats.org/officeDocument/2006/relationships/hyperlink" Target="https://www.jrvdev.com/ROAR/VER1/ShowScenario.asp?ScenarioID=2339" TargetMode="External"/><Relationship Id="rId3244" Type="http://schemas.openxmlformats.org/officeDocument/2006/relationships/hyperlink" Target="https://www.jrvdev.com/ROAR/VER1/ShowScenario.asp?ScenarioID=3018" TargetMode="External"/><Relationship Id="rId165" Type="http://schemas.openxmlformats.org/officeDocument/2006/relationships/hyperlink" Target="https://www.jrvdev.com/ROAR/VER1/ShowScenario.asp?ScenarioID=77" TargetMode="External"/><Relationship Id="rId2260" Type="http://schemas.openxmlformats.org/officeDocument/2006/relationships/hyperlink" Target="https://www.jrvdev.com/ROAR/VER1/ShowScenario.asp?ScenarioID=549" TargetMode="External"/><Relationship Id="rId3311" Type="http://schemas.openxmlformats.org/officeDocument/2006/relationships/hyperlink" Target="https://www.jrvdev.com/ROAR/VER1/ShowScenario.asp?ScenarioID=5558" TargetMode="External"/><Relationship Id="rId232" Type="http://schemas.openxmlformats.org/officeDocument/2006/relationships/hyperlink" Target="https://www.jrvdev.com/ROAR/VER1/ShowScenario.asp?ScenarioID=3843" TargetMode="External"/><Relationship Id="rId5069" Type="http://schemas.openxmlformats.org/officeDocument/2006/relationships/hyperlink" Target="https://www.jrvdev.com/ROAR/VER1/ShowScenario.asp?ScenarioID=5793" TargetMode="External"/><Relationship Id="rId5483" Type="http://schemas.openxmlformats.org/officeDocument/2006/relationships/hyperlink" Target="https://www.jrvdev.com/ROAR/VER1/ShowScenario.asp?ScenarioID=4029" TargetMode="External"/><Relationship Id="rId1679" Type="http://schemas.openxmlformats.org/officeDocument/2006/relationships/hyperlink" Target="https://www.jrvdev.com/ROAR/VER1/ShowScenario.asp?ScenarioID=3824" TargetMode="External"/><Relationship Id="rId4085" Type="http://schemas.openxmlformats.org/officeDocument/2006/relationships/hyperlink" Target="https://www.jrvdev.com/ROAR/VER1/ShowScenario.asp?ScenarioID=2104" TargetMode="External"/><Relationship Id="rId5136" Type="http://schemas.openxmlformats.org/officeDocument/2006/relationships/hyperlink" Target="https://www.jrvdev.com/ROAR/VER1/ShowScenario.asp?ScenarioID=2870" TargetMode="External"/><Relationship Id="rId4152" Type="http://schemas.openxmlformats.org/officeDocument/2006/relationships/hyperlink" Target="https://www.jrvdev.com/ROAR/VER1/ShowScenario.asp?ScenarioID=5447" TargetMode="External"/><Relationship Id="rId5203" Type="http://schemas.openxmlformats.org/officeDocument/2006/relationships/hyperlink" Target="https://www.jrvdev.com/ROAR/VER1/ShowScenario.asp?ScenarioID=1326" TargetMode="External"/><Relationship Id="rId5550" Type="http://schemas.openxmlformats.org/officeDocument/2006/relationships/hyperlink" Target="https://www.jrvdev.com/ROAR/VER1/ShowScenario.asp?ScenarioID=5361" TargetMode="External"/><Relationship Id="rId1746" Type="http://schemas.openxmlformats.org/officeDocument/2006/relationships/hyperlink" Target="https://www.jrvdev.com/ROAR/VER1/ShowScenario.asp?ScenarioID=2462" TargetMode="External"/><Relationship Id="rId38" Type="http://schemas.openxmlformats.org/officeDocument/2006/relationships/hyperlink" Target="https://www.jrvdev.com/ROAR/VER1/ShowScenario.asp?ScenarioID=24" TargetMode="External"/><Relationship Id="rId1813" Type="http://schemas.openxmlformats.org/officeDocument/2006/relationships/hyperlink" Target="https://www.jrvdev.com/ROAR/VER1/ShowScenario.asp?ScenarioID=471" TargetMode="External"/><Relationship Id="rId4969" Type="http://schemas.openxmlformats.org/officeDocument/2006/relationships/hyperlink" Target="https://www.jrvdev.com/ROAR/VER1/ShowScenario.asp?ScenarioID=3047" TargetMode="External"/><Relationship Id="rId3985" Type="http://schemas.openxmlformats.org/officeDocument/2006/relationships/hyperlink" Target="https://www.jrvdev.com/ROAR/VER1/ShowScenario.asp?ScenarioID=1611" TargetMode="External"/><Relationship Id="rId2587" Type="http://schemas.openxmlformats.org/officeDocument/2006/relationships/hyperlink" Target="https://www.jrvdev.com/ROAR/VER1/ShowScenario.asp?ScenarioID=2793" TargetMode="External"/><Relationship Id="rId3638" Type="http://schemas.openxmlformats.org/officeDocument/2006/relationships/hyperlink" Target="https://www.jrvdev.com/ROAR/VER1/ShowScenario.asp?ScenarioID=5014" TargetMode="External"/><Relationship Id="rId6044" Type="http://schemas.openxmlformats.org/officeDocument/2006/relationships/hyperlink" Target="https://www.jrvdev.com/ROAR/VER1/ShowScenario.asp?ScenarioID=955" TargetMode="External"/><Relationship Id="rId559" Type="http://schemas.openxmlformats.org/officeDocument/2006/relationships/hyperlink" Target="https://www.jrvdev.com/ROAR/VER1/ShowScenario.asp?ScenarioID=156" TargetMode="External"/><Relationship Id="rId1189" Type="http://schemas.openxmlformats.org/officeDocument/2006/relationships/hyperlink" Target="https://www.jrvdev.com/ROAR/VER1/ShowScenario.asp?ScenarioID=3871" TargetMode="External"/><Relationship Id="rId5060" Type="http://schemas.openxmlformats.org/officeDocument/2006/relationships/hyperlink" Target="https://www.jrvdev.com/ROAR/VER1/ShowScenario.asp?ScenarioID=5593" TargetMode="External"/><Relationship Id="rId6111" Type="http://schemas.openxmlformats.org/officeDocument/2006/relationships/hyperlink" Target="https://www.jrvdev.com/ROAR/VER1/ShowScenario.asp?ScenarioID=3143" TargetMode="External"/><Relationship Id="rId626" Type="http://schemas.openxmlformats.org/officeDocument/2006/relationships/hyperlink" Target="https://www.jrvdev.com/ROAR/VER1/ShowScenario.asp?ScenarioID=183" TargetMode="External"/><Relationship Id="rId973" Type="http://schemas.openxmlformats.org/officeDocument/2006/relationships/hyperlink" Target="https://www.jrvdev.com/ROAR/VER1/ShowScenario.asp?ScenarioID=5219" TargetMode="External"/><Relationship Id="rId1256" Type="http://schemas.openxmlformats.org/officeDocument/2006/relationships/hyperlink" Target="https://www.jrvdev.com/ROAR/VER1/ShowScenario.asp?ScenarioID=5553" TargetMode="External"/><Relationship Id="rId2307" Type="http://schemas.openxmlformats.org/officeDocument/2006/relationships/hyperlink" Target="https://www.jrvdev.com/ROAR/VER1/ShowScenario.asp?ScenarioID=5802" TargetMode="External"/><Relationship Id="rId2654" Type="http://schemas.openxmlformats.org/officeDocument/2006/relationships/hyperlink" Target="https://www.jrvdev.com/ROAR/VER1/ShowScenario.asp?ScenarioID=5146" TargetMode="External"/><Relationship Id="rId3705" Type="http://schemas.openxmlformats.org/officeDocument/2006/relationships/hyperlink" Target="https://www.jrvdev.com/ROAR/VER1/ShowScenario.asp?ScenarioID=2566" TargetMode="External"/><Relationship Id="rId1670" Type="http://schemas.openxmlformats.org/officeDocument/2006/relationships/hyperlink" Target="https://www.jrvdev.com/ROAR/VER1/ShowScenario.asp?ScenarioID=3815" TargetMode="External"/><Relationship Id="rId2721" Type="http://schemas.openxmlformats.org/officeDocument/2006/relationships/hyperlink" Target="https://www.jrvdev.com/ROAR/VER1/ShowScenario.asp?ScenarioID=3202" TargetMode="External"/><Relationship Id="rId5877" Type="http://schemas.openxmlformats.org/officeDocument/2006/relationships/hyperlink" Target="https://www.jrvdev.com/ROAR/VER1/ShowScenario.asp?ScenarioID=917" TargetMode="External"/><Relationship Id="rId1323" Type="http://schemas.openxmlformats.org/officeDocument/2006/relationships/hyperlink" Target="https://www.jrvdev.com/ROAR/VER1/ShowScenario.asp?ScenarioID=3961" TargetMode="External"/><Relationship Id="rId4479" Type="http://schemas.openxmlformats.org/officeDocument/2006/relationships/hyperlink" Target="https://www.jrvdev.com/ROAR/VER1/ShowScenario.asp?ScenarioID=725" TargetMode="External"/><Relationship Id="rId4893" Type="http://schemas.openxmlformats.org/officeDocument/2006/relationships/hyperlink" Target="https://www.jrvdev.com/ROAR/VER1/ShowScenario.asp?ScenarioID=3902" TargetMode="External"/><Relationship Id="rId5944" Type="http://schemas.openxmlformats.org/officeDocument/2006/relationships/hyperlink" Target="https://www.jrvdev.com/ROAR/VER1/ShowScenario.asp?ScenarioID=1036" TargetMode="External"/><Relationship Id="rId3495" Type="http://schemas.openxmlformats.org/officeDocument/2006/relationships/hyperlink" Target="https://www.jrvdev.com/ROAR/VER1/ShowScenario.asp?ScenarioID=2307" TargetMode="External"/><Relationship Id="rId4546" Type="http://schemas.openxmlformats.org/officeDocument/2006/relationships/hyperlink" Target="https://www.jrvdev.com/ROAR/VER1/ShowScenario.asp?ScenarioID=2045" TargetMode="External"/><Relationship Id="rId4960" Type="http://schemas.openxmlformats.org/officeDocument/2006/relationships/hyperlink" Target="https://www.jrvdev.com/ROAR/VER1/ShowScenario.asp?ScenarioID=2814" TargetMode="External"/><Relationship Id="rId2097" Type="http://schemas.openxmlformats.org/officeDocument/2006/relationships/hyperlink" Target="https://www.jrvdev.com/ROAR/VER1/ShowScenario.asp?ScenarioID=1054" TargetMode="External"/><Relationship Id="rId3148" Type="http://schemas.openxmlformats.org/officeDocument/2006/relationships/hyperlink" Target="https://www.jrvdev.com/ROAR/VER1/ShowScenario.asp?ScenarioID=2992" TargetMode="External"/><Relationship Id="rId3562" Type="http://schemas.openxmlformats.org/officeDocument/2006/relationships/hyperlink" Target="https://www.jrvdev.com/ROAR/VER1/ShowScenario.asp?ScenarioID=6107" TargetMode="External"/><Relationship Id="rId4613" Type="http://schemas.openxmlformats.org/officeDocument/2006/relationships/hyperlink" Target="https://www.jrvdev.com/ROAR/VER1/ShowScenario.asp?ScenarioID=3500" TargetMode="External"/><Relationship Id="rId483" Type="http://schemas.openxmlformats.org/officeDocument/2006/relationships/hyperlink" Target="https://www.jrvdev.com/ROAR/VER1/ShowScenario.asp?ScenarioID=269" TargetMode="External"/><Relationship Id="rId2164" Type="http://schemas.openxmlformats.org/officeDocument/2006/relationships/hyperlink" Target="https://www.jrvdev.com/ROAR/VER1/ShowScenario.asp?ScenarioID=1566" TargetMode="External"/><Relationship Id="rId3215" Type="http://schemas.openxmlformats.org/officeDocument/2006/relationships/hyperlink" Target="https://www.jrvdev.com/ROAR/VER1/ShowScenario.asp?ScenarioID=5529" TargetMode="External"/><Relationship Id="rId136" Type="http://schemas.openxmlformats.org/officeDocument/2006/relationships/hyperlink" Target="https://www.jrvdev.com/ROAR/VER1/ShowScenario.asp?ScenarioID=4715" TargetMode="External"/><Relationship Id="rId550" Type="http://schemas.openxmlformats.org/officeDocument/2006/relationships/hyperlink" Target="https://www.jrvdev.com/ROAR/VER1/ShowScenario.asp?ScenarioID=147" TargetMode="External"/><Relationship Id="rId1180" Type="http://schemas.openxmlformats.org/officeDocument/2006/relationships/hyperlink" Target="https://www.jrvdev.com/ROAR/VER1/ShowScenario.asp?ScenarioID=3862" TargetMode="External"/><Relationship Id="rId2231" Type="http://schemas.openxmlformats.org/officeDocument/2006/relationships/hyperlink" Target="https://www.jrvdev.com/ROAR/VER1/ShowScenario.asp?ScenarioID=1555" TargetMode="External"/><Relationship Id="rId5387" Type="http://schemas.openxmlformats.org/officeDocument/2006/relationships/hyperlink" Target="https://www.jrvdev.com/ROAR/VER1/ShowScenario.asp?ScenarioID=2026" TargetMode="External"/><Relationship Id="rId203" Type="http://schemas.openxmlformats.org/officeDocument/2006/relationships/hyperlink" Target="https://www.jrvdev.com/ROAR/VER1/ShowScenario.asp?ScenarioID=6420" TargetMode="External"/><Relationship Id="rId1997" Type="http://schemas.openxmlformats.org/officeDocument/2006/relationships/hyperlink" Target="https://www.jrvdev.com/ROAR/VER1/ShowScenario.asp?ScenarioID=1846" TargetMode="External"/><Relationship Id="rId4056" Type="http://schemas.openxmlformats.org/officeDocument/2006/relationships/hyperlink" Target="https://www.jrvdev.com/ROAR/VER1/ShowScenario.asp?ScenarioID=3584" TargetMode="External"/><Relationship Id="rId5454" Type="http://schemas.openxmlformats.org/officeDocument/2006/relationships/hyperlink" Target="https://www.jrvdev.com/ROAR/VER1/ShowScenario.asp?ScenarioID=3359" TargetMode="External"/><Relationship Id="rId4470" Type="http://schemas.openxmlformats.org/officeDocument/2006/relationships/hyperlink" Target="https://www.jrvdev.com/ROAR/VER1/ShowScenario.asp?ScenarioID=713" TargetMode="External"/><Relationship Id="rId5107" Type="http://schemas.openxmlformats.org/officeDocument/2006/relationships/hyperlink" Target="https://www.jrvdev.com/ROAR/VER1/ShowScenario.asp?ScenarioID=2412" TargetMode="External"/><Relationship Id="rId5521" Type="http://schemas.openxmlformats.org/officeDocument/2006/relationships/hyperlink" Target="https://www.jrvdev.com/ROAR/VER1/ShowScenario.asp?ScenarioID=4671" TargetMode="External"/><Relationship Id="rId1717" Type="http://schemas.openxmlformats.org/officeDocument/2006/relationships/hyperlink" Target="https://www.jrvdev.com/ROAR/VER1/ShowScenario.asp?ScenarioID=3537" TargetMode="External"/><Relationship Id="rId3072" Type="http://schemas.openxmlformats.org/officeDocument/2006/relationships/hyperlink" Target="https://www.jrvdev.com/ROAR/VER1/ShowScenario.asp?ScenarioID=4580" TargetMode="External"/><Relationship Id="rId4123" Type="http://schemas.openxmlformats.org/officeDocument/2006/relationships/hyperlink" Target="https://www.jrvdev.com/ROAR/VER1/ShowScenario.asp?ScenarioID=4195" TargetMode="External"/><Relationship Id="rId3889" Type="http://schemas.openxmlformats.org/officeDocument/2006/relationships/hyperlink" Target="https://www.jrvdev.com/ROAR/VER1/ShowScenario.asp?ScenarioID=579" TargetMode="External"/><Relationship Id="rId6295" Type="http://schemas.openxmlformats.org/officeDocument/2006/relationships/hyperlink" Target="https://www.jrvdev.com/ROAR/VER1/ShowScenario.asp?ScenarioID=2831" TargetMode="External"/><Relationship Id="rId3956" Type="http://schemas.openxmlformats.org/officeDocument/2006/relationships/hyperlink" Target="https://www.jrvdev.com/ROAR/VER1/ShowScenario.asp?ScenarioID=594" TargetMode="External"/><Relationship Id="rId6015" Type="http://schemas.openxmlformats.org/officeDocument/2006/relationships/hyperlink" Target="https://www.jrvdev.com/ROAR/VER1/ShowScenario.asp?ScenarioID=3439" TargetMode="External"/><Relationship Id="rId877" Type="http://schemas.openxmlformats.org/officeDocument/2006/relationships/hyperlink" Target="https://www.jrvdev.com/ROAR/VER1/ShowScenario.asp?ScenarioID=2258" TargetMode="External"/><Relationship Id="rId2558" Type="http://schemas.openxmlformats.org/officeDocument/2006/relationships/hyperlink" Target="https://www.jrvdev.com/ROAR/VER1/ShowScenario.asp?ScenarioID=1821" TargetMode="External"/><Relationship Id="rId2972" Type="http://schemas.openxmlformats.org/officeDocument/2006/relationships/hyperlink" Target="https://www.jrvdev.com/ROAR/VER1/ShowScenario.asp?ScenarioID=1822" TargetMode="External"/><Relationship Id="rId3609" Type="http://schemas.openxmlformats.org/officeDocument/2006/relationships/hyperlink" Target="https://www.jrvdev.com/ROAR/VER1/ShowScenario.asp?ScenarioID=1768" TargetMode="External"/><Relationship Id="rId944" Type="http://schemas.openxmlformats.org/officeDocument/2006/relationships/hyperlink" Target="https://www.jrvdev.com/ROAR/VER1/ShowScenario.asp?ScenarioID=4163" TargetMode="External"/><Relationship Id="rId1574" Type="http://schemas.openxmlformats.org/officeDocument/2006/relationships/hyperlink" Target="https://www.jrvdev.com/ROAR/VER1/ShowScenario.asp?ScenarioID=6335" TargetMode="External"/><Relationship Id="rId2625" Type="http://schemas.openxmlformats.org/officeDocument/2006/relationships/hyperlink" Target="https://www.jrvdev.com/ROAR/VER1/ShowScenario.asp?ScenarioID=4399" TargetMode="External"/><Relationship Id="rId5031" Type="http://schemas.openxmlformats.org/officeDocument/2006/relationships/hyperlink" Target="https://www.jrvdev.com/ROAR/VER1/ShowScenario.asp?ScenarioID=4944" TargetMode="External"/><Relationship Id="rId1227" Type="http://schemas.openxmlformats.org/officeDocument/2006/relationships/hyperlink" Target="https://www.jrvdev.com/ROAR/VER1/ShowScenario.asp?ScenarioID=4984" TargetMode="External"/><Relationship Id="rId1641" Type="http://schemas.openxmlformats.org/officeDocument/2006/relationships/hyperlink" Target="https://www.jrvdev.com/ROAR/VER1/ShowScenario.asp?ScenarioID=1089" TargetMode="External"/><Relationship Id="rId4797" Type="http://schemas.openxmlformats.org/officeDocument/2006/relationships/hyperlink" Target="https://www.jrvdev.com/ROAR/VER1/ShowScenario.asp?ScenarioID=1895" TargetMode="External"/><Relationship Id="rId5848" Type="http://schemas.openxmlformats.org/officeDocument/2006/relationships/hyperlink" Target="https://www.jrvdev.com/ROAR/VER1/ShowScenario.asp?ScenarioID=888" TargetMode="External"/><Relationship Id="rId3399" Type="http://schemas.openxmlformats.org/officeDocument/2006/relationships/hyperlink" Target="https://www.jrvdev.com/ROAR/VER1/ShowScenario.asp?ScenarioID=558" TargetMode="External"/><Relationship Id="rId4864" Type="http://schemas.openxmlformats.org/officeDocument/2006/relationships/hyperlink" Target="https://www.jrvdev.com/ROAR/VER1/ShowScenario.asp?ScenarioID=5178" TargetMode="External"/><Relationship Id="rId3466" Type="http://schemas.openxmlformats.org/officeDocument/2006/relationships/hyperlink" Target="https://www.jrvdev.com/ROAR/VER1/ShowScenario.asp?ScenarioID=6310" TargetMode="External"/><Relationship Id="rId4517" Type="http://schemas.openxmlformats.org/officeDocument/2006/relationships/hyperlink" Target="https://www.jrvdev.com/ROAR/VER1/ShowScenario.asp?ScenarioID=1668" TargetMode="External"/><Relationship Id="rId5915" Type="http://schemas.openxmlformats.org/officeDocument/2006/relationships/hyperlink" Target="https://www.jrvdev.com/ROAR/VER1/ShowScenario.asp?ScenarioID=938" TargetMode="External"/><Relationship Id="rId387" Type="http://schemas.openxmlformats.org/officeDocument/2006/relationships/hyperlink" Target="https://www.jrvdev.com/ROAR/VER1/ShowScenario.asp?ScenarioID=1384" TargetMode="External"/><Relationship Id="rId2068" Type="http://schemas.openxmlformats.org/officeDocument/2006/relationships/hyperlink" Target="https://www.jrvdev.com/ROAR/VER1/ShowScenario.asp?ScenarioID=524" TargetMode="External"/><Relationship Id="rId3119" Type="http://schemas.openxmlformats.org/officeDocument/2006/relationships/hyperlink" Target="https://www.jrvdev.com/ROAR/VER1/ShowScenario.asp?ScenarioID=5902" TargetMode="External"/><Relationship Id="rId3880" Type="http://schemas.openxmlformats.org/officeDocument/2006/relationships/hyperlink" Target="https://www.jrvdev.com/ROAR/VER1/ShowScenario.asp?ScenarioID=1902" TargetMode="External"/><Relationship Id="rId4931" Type="http://schemas.openxmlformats.org/officeDocument/2006/relationships/hyperlink" Target="https://www.jrvdev.com/ROAR/VER1/ShowScenario.asp?ScenarioID=5851" TargetMode="External"/><Relationship Id="rId1084" Type="http://schemas.openxmlformats.org/officeDocument/2006/relationships/hyperlink" Target="https://www.jrvdev.com/ROAR/VER1/ShowScenario.asp?ScenarioID=6501" TargetMode="External"/><Relationship Id="rId2482" Type="http://schemas.openxmlformats.org/officeDocument/2006/relationships/hyperlink" Target="https://www.jrvdev.com/ROAR/VER1/ShowScenario.asp?ScenarioID=4502" TargetMode="External"/><Relationship Id="rId3533" Type="http://schemas.openxmlformats.org/officeDocument/2006/relationships/hyperlink" Target="https://www.jrvdev.com/ROAR/VER1/ShowScenario.asp?ScenarioID=6077" TargetMode="External"/><Relationship Id="rId107" Type="http://schemas.openxmlformats.org/officeDocument/2006/relationships/hyperlink" Target="https://www.jrvdev.com/ROAR/VER1/ShowScenario.asp?ScenarioID=52" TargetMode="External"/><Relationship Id="rId454" Type="http://schemas.openxmlformats.org/officeDocument/2006/relationships/hyperlink" Target="https://www.jrvdev.com/ROAR/VER1/ShowScenario.asp?ScenarioID=240" TargetMode="External"/><Relationship Id="rId2135" Type="http://schemas.openxmlformats.org/officeDocument/2006/relationships/hyperlink" Target="https://www.jrvdev.com/ROAR/VER1/ShowScenario.asp?ScenarioID=1631" TargetMode="External"/><Relationship Id="rId3600" Type="http://schemas.openxmlformats.org/officeDocument/2006/relationships/hyperlink" Target="https://www.jrvdev.com/ROAR/VER1/ShowScenario.asp?ScenarioID=6127" TargetMode="External"/><Relationship Id="rId521" Type="http://schemas.openxmlformats.org/officeDocument/2006/relationships/hyperlink" Target="https://www.jrvdev.com/ROAR/VER1/ShowScenario.asp?ScenarioID=307" TargetMode="External"/><Relationship Id="rId1151" Type="http://schemas.openxmlformats.org/officeDocument/2006/relationships/hyperlink" Target="https://www.jrvdev.com/ROAR/VER1/ShowScenario.asp?ScenarioID=2971" TargetMode="External"/><Relationship Id="rId2202" Type="http://schemas.openxmlformats.org/officeDocument/2006/relationships/hyperlink" Target="https://www.jrvdev.com/ROAR/VER1/ShowScenario.asp?ScenarioID=2910" TargetMode="External"/><Relationship Id="rId5358" Type="http://schemas.openxmlformats.org/officeDocument/2006/relationships/hyperlink" Target="https://www.jrvdev.com/ROAR/VER1/ShowScenario.asp?ScenarioID=1479" TargetMode="External"/><Relationship Id="rId5772" Type="http://schemas.openxmlformats.org/officeDocument/2006/relationships/hyperlink" Target="https://www.jrvdev.com/ROAR/VER1/ShowScenario.asp?ScenarioID=3228" TargetMode="External"/><Relationship Id="rId1968" Type="http://schemas.openxmlformats.org/officeDocument/2006/relationships/hyperlink" Target="https://www.jrvdev.com/ROAR/VER1/ShowScenario.asp?ScenarioID=4816" TargetMode="External"/><Relationship Id="rId4374" Type="http://schemas.openxmlformats.org/officeDocument/2006/relationships/hyperlink" Target="https://www.jrvdev.com/ROAR/VER1/ShowScenario.asp?ScenarioID=5048" TargetMode="External"/><Relationship Id="rId5425" Type="http://schemas.openxmlformats.org/officeDocument/2006/relationships/hyperlink" Target="https://www.jrvdev.com/ROAR/VER1/ShowScenario.asp?ScenarioID=2624" TargetMode="External"/><Relationship Id="rId3390" Type="http://schemas.openxmlformats.org/officeDocument/2006/relationships/hyperlink" Target="https://www.jrvdev.com/ROAR/VER1/ShowScenario.asp?ScenarioID=1470" TargetMode="External"/><Relationship Id="rId4027" Type="http://schemas.openxmlformats.org/officeDocument/2006/relationships/hyperlink" Target="https://www.jrvdev.com/ROAR/VER1/ShowScenario.asp?ScenarioID=6007" TargetMode="External"/><Relationship Id="rId4441" Type="http://schemas.openxmlformats.org/officeDocument/2006/relationships/hyperlink" Target="https://www.jrvdev.com/ROAR/VER1/ShowScenario.asp?ScenarioID=682" TargetMode="External"/><Relationship Id="rId3043" Type="http://schemas.openxmlformats.org/officeDocument/2006/relationships/hyperlink" Target="https://www.jrvdev.com/ROAR/VER1/ShowScenario.asp?ScenarioID=3151" TargetMode="External"/><Relationship Id="rId6199" Type="http://schemas.openxmlformats.org/officeDocument/2006/relationships/hyperlink" Target="https://www.jrvdev.com/ROAR/VER1/ShowScenario.asp?ScenarioID=5537" TargetMode="External"/><Relationship Id="rId6266" Type="http://schemas.openxmlformats.org/officeDocument/2006/relationships/hyperlink" Target="https://www.jrvdev.com/ROAR/VER1/ShowScenario.asp?ScenarioID=5644" TargetMode="External"/><Relationship Id="rId3110" Type="http://schemas.openxmlformats.org/officeDocument/2006/relationships/hyperlink" Target="https://www.jrvdev.com/ROAR/VER1/ShowScenario.asp?ScenarioID=5889" TargetMode="External"/><Relationship Id="rId2876" Type="http://schemas.openxmlformats.org/officeDocument/2006/relationships/hyperlink" Target="https://www.jrvdev.com/ROAR/VER1/ShowScenario.asp?ScenarioID=6287" TargetMode="External"/><Relationship Id="rId3927" Type="http://schemas.openxmlformats.org/officeDocument/2006/relationships/hyperlink" Target="https://www.jrvdev.com/ROAR/VER1/ShowScenario.asp?ScenarioID=6314" TargetMode="External"/><Relationship Id="rId5282" Type="http://schemas.openxmlformats.org/officeDocument/2006/relationships/hyperlink" Target="https://www.jrvdev.com/ROAR/VER1/ShowScenario.asp?ScenarioID=4835" TargetMode="External"/><Relationship Id="rId848" Type="http://schemas.openxmlformats.org/officeDocument/2006/relationships/hyperlink" Target="https://www.jrvdev.com/ROAR/VER1/ShowScenario.asp?ScenarioID=1715" TargetMode="External"/><Relationship Id="rId1478" Type="http://schemas.openxmlformats.org/officeDocument/2006/relationships/hyperlink" Target="https://www.jrvdev.com/ROAR/VER1/ShowScenario.asp?ScenarioID=427" TargetMode="External"/><Relationship Id="rId1892" Type="http://schemas.openxmlformats.org/officeDocument/2006/relationships/hyperlink" Target="https://www.jrvdev.com/ROAR/VER1/ShowScenario.asp?ScenarioID=2927" TargetMode="External"/><Relationship Id="rId2529" Type="http://schemas.openxmlformats.org/officeDocument/2006/relationships/hyperlink" Target="https://www.jrvdev.com/ROAR/VER1/ShowScenario.asp?ScenarioID=1968" TargetMode="External"/><Relationship Id="rId915" Type="http://schemas.openxmlformats.org/officeDocument/2006/relationships/hyperlink" Target="https://www.jrvdev.com/ROAR/VER1/ShowScenario.asp?ScenarioID=3702" TargetMode="External"/><Relationship Id="rId1545" Type="http://schemas.openxmlformats.org/officeDocument/2006/relationships/hyperlink" Target="https://www.jrvdev.com/ROAR/VER1/ShowScenario.asp?ScenarioID=4476" TargetMode="External"/><Relationship Id="rId2943" Type="http://schemas.openxmlformats.org/officeDocument/2006/relationships/hyperlink" Target="https://www.jrvdev.com/ROAR/VER1/ShowScenario.asp?ScenarioID=5626" TargetMode="External"/><Relationship Id="rId5002" Type="http://schemas.openxmlformats.org/officeDocument/2006/relationships/hyperlink" Target="https://www.jrvdev.com/ROAR/VER1/ShowScenario.asp?ScenarioID=4328" TargetMode="External"/><Relationship Id="rId1612" Type="http://schemas.openxmlformats.org/officeDocument/2006/relationships/hyperlink" Target="https://www.jrvdev.com/ROAR/VER1/ShowScenario.asp?ScenarioID=6159" TargetMode="External"/><Relationship Id="rId4768" Type="http://schemas.openxmlformats.org/officeDocument/2006/relationships/hyperlink" Target="https://www.jrvdev.com/ROAR/VER1/ShowScenario.asp?ScenarioID=760" TargetMode="External"/><Relationship Id="rId5819" Type="http://schemas.openxmlformats.org/officeDocument/2006/relationships/hyperlink" Target="https://www.jrvdev.com/ROAR/VER1/ShowScenario.asp?ScenarioID=859" TargetMode="External"/><Relationship Id="rId6190" Type="http://schemas.openxmlformats.org/officeDocument/2006/relationships/hyperlink" Target="https://www.jrvdev.com/ROAR/VER1/ShowScenario.asp?ScenarioID=5517" TargetMode="External"/><Relationship Id="rId3784" Type="http://schemas.openxmlformats.org/officeDocument/2006/relationships/hyperlink" Target="https://www.jrvdev.com/ROAR/VER1/ShowScenario.asp?ScenarioID=3123" TargetMode="External"/><Relationship Id="rId4835" Type="http://schemas.openxmlformats.org/officeDocument/2006/relationships/hyperlink" Target="https://www.jrvdev.com/ROAR/VER1/ShowScenario.asp?ScenarioID=1296" TargetMode="External"/><Relationship Id="rId2386" Type="http://schemas.openxmlformats.org/officeDocument/2006/relationships/hyperlink" Target="https://www.jrvdev.com/ROAR/VER1/ShowScenario.asp?ScenarioID=2650" TargetMode="External"/><Relationship Id="rId3437" Type="http://schemas.openxmlformats.org/officeDocument/2006/relationships/hyperlink" Target="https://www.jrvdev.com/ROAR/VER1/ShowScenario.asp?ScenarioID=5946" TargetMode="External"/><Relationship Id="rId3851" Type="http://schemas.openxmlformats.org/officeDocument/2006/relationships/hyperlink" Target="https://www.jrvdev.com/ROAR/VER1/ShowScenario.asp?ScenarioID=4593" TargetMode="External"/><Relationship Id="rId4902" Type="http://schemas.openxmlformats.org/officeDocument/2006/relationships/hyperlink" Target="https://www.jrvdev.com/ROAR/VER1/ShowScenario.asp?ScenarioID=2581" TargetMode="External"/><Relationship Id="rId358" Type="http://schemas.openxmlformats.org/officeDocument/2006/relationships/hyperlink" Target="https://www.jrvdev.com/ROAR/VER1/ShowScenario.asp?ScenarioID=123" TargetMode="External"/><Relationship Id="rId772" Type="http://schemas.openxmlformats.org/officeDocument/2006/relationships/hyperlink" Target="https://www.jrvdev.com/ROAR/VER1/ShowScenario.asp?ScenarioID=5754" TargetMode="External"/><Relationship Id="rId2039" Type="http://schemas.openxmlformats.org/officeDocument/2006/relationships/hyperlink" Target="https://www.jrvdev.com/ROAR/VER1/ShowScenario.asp?ScenarioID=495" TargetMode="External"/><Relationship Id="rId2453" Type="http://schemas.openxmlformats.org/officeDocument/2006/relationships/hyperlink" Target="https://www.jrvdev.com/ROAR/VER1/ShowScenario.asp?ScenarioID=3690" TargetMode="External"/><Relationship Id="rId3504" Type="http://schemas.openxmlformats.org/officeDocument/2006/relationships/hyperlink" Target="https://www.jrvdev.com/ROAR/VER1/ShowScenario.asp?ScenarioID=6029" TargetMode="External"/><Relationship Id="rId425" Type="http://schemas.openxmlformats.org/officeDocument/2006/relationships/hyperlink" Target="https://www.jrvdev.com/ROAR/VER1/ShowScenario.asp?ScenarioID=211" TargetMode="External"/><Relationship Id="rId1055" Type="http://schemas.openxmlformats.org/officeDocument/2006/relationships/hyperlink" Target="https://www.jrvdev.com/ROAR/VER1/ShowScenario.asp?ScenarioID=2594" TargetMode="External"/><Relationship Id="rId2106" Type="http://schemas.openxmlformats.org/officeDocument/2006/relationships/hyperlink" Target="https://www.jrvdev.com/ROAR/VER1/ShowScenario.asp?ScenarioID=1062" TargetMode="External"/><Relationship Id="rId2520" Type="http://schemas.openxmlformats.org/officeDocument/2006/relationships/hyperlink" Target="https://www.jrvdev.com/ROAR/VER1/ShowScenario.asp?ScenarioID=1959" TargetMode="External"/><Relationship Id="rId5676" Type="http://schemas.openxmlformats.org/officeDocument/2006/relationships/hyperlink" Target="https://www.jrvdev.com/ROAR/VER1/ShowScenario.asp?ScenarioID=4204" TargetMode="External"/><Relationship Id="rId1122" Type="http://schemas.openxmlformats.org/officeDocument/2006/relationships/hyperlink" Target="https://www.jrvdev.com/ROAR/VER1/ShowScenario.asp?ScenarioID=2667" TargetMode="External"/><Relationship Id="rId4278" Type="http://schemas.openxmlformats.org/officeDocument/2006/relationships/hyperlink" Target="https://www.jrvdev.com/ROAR/VER1/ShowScenario.asp?ScenarioID=1231" TargetMode="External"/><Relationship Id="rId5329" Type="http://schemas.openxmlformats.org/officeDocument/2006/relationships/hyperlink" Target="https://www.jrvdev.com/ROAR/VER1/ShowScenario.asp?ScenarioID=1239" TargetMode="External"/><Relationship Id="rId3294" Type="http://schemas.openxmlformats.org/officeDocument/2006/relationships/hyperlink" Target="https://www.jrvdev.com/ROAR/VER1/ShowScenario.asp?ScenarioID=4214" TargetMode="External"/><Relationship Id="rId4345" Type="http://schemas.openxmlformats.org/officeDocument/2006/relationships/hyperlink" Target="https://www.jrvdev.com/ROAR/VER1/ShowScenario.asp?ScenarioID=2688" TargetMode="External"/><Relationship Id="rId4692" Type="http://schemas.openxmlformats.org/officeDocument/2006/relationships/hyperlink" Target="https://www.jrvdev.com/ROAR/VER1/ShowScenario.asp?ScenarioID=2748" TargetMode="External"/><Relationship Id="rId5743" Type="http://schemas.openxmlformats.org/officeDocument/2006/relationships/hyperlink" Target="https://www.jrvdev.com/ROAR/VER1/ShowScenario.asp?ScenarioID=3288" TargetMode="External"/><Relationship Id="rId1939" Type="http://schemas.openxmlformats.org/officeDocument/2006/relationships/hyperlink" Target="https://www.jrvdev.com/ROAR/VER1/ShowScenario.asp?ScenarioID=2195" TargetMode="External"/><Relationship Id="rId5810" Type="http://schemas.openxmlformats.org/officeDocument/2006/relationships/hyperlink" Target="https://www.jrvdev.com/ROAR/VER1/ShowScenario.asp?ScenarioID=850" TargetMode="External"/><Relationship Id="rId3361" Type="http://schemas.openxmlformats.org/officeDocument/2006/relationships/hyperlink" Target="https://www.jrvdev.com/ROAR/VER1/ShowScenario.asp?ScenarioID=1065" TargetMode="External"/><Relationship Id="rId4412" Type="http://schemas.openxmlformats.org/officeDocument/2006/relationships/hyperlink" Target="https://www.jrvdev.com/ROAR/VER1/ShowScenario.asp?ScenarioID=652" TargetMode="External"/><Relationship Id="rId282" Type="http://schemas.openxmlformats.org/officeDocument/2006/relationships/hyperlink" Target="https://www.jrvdev.com/ROAR/VER1/ShowScenario.asp?ScenarioID=5842" TargetMode="External"/><Relationship Id="rId3014" Type="http://schemas.openxmlformats.org/officeDocument/2006/relationships/hyperlink" Target="https://www.jrvdev.com/ROAR/VER1/ShowScenario.asp?ScenarioID=2421" TargetMode="External"/><Relationship Id="rId2030" Type="http://schemas.openxmlformats.org/officeDocument/2006/relationships/hyperlink" Target="https://www.jrvdev.com/ROAR/VER1/ShowScenario.asp?ScenarioID=486" TargetMode="External"/><Relationship Id="rId5186" Type="http://schemas.openxmlformats.org/officeDocument/2006/relationships/hyperlink" Target="https://www.jrvdev.com/ROAR/VER1/ShowScenario.asp?ScenarioID=5288" TargetMode="External"/><Relationship Id="rId6237" Type="http://schemas.openxmlformats.org/officeDocument/2006/relationships/hyperlink" Target="https://www.jrvdev.com/ROAR/VER1/ShowScenario.asp?ScenarioID=2952" TargetMode="External"/><Relationship Id="rId5253" Type="http://schemas.openxmlformats.org/officeDocument/2006/relationships/hyperlink" Target="https://www.jrvdev.com/ROAR/VER1/ShowScenario.asp?ScenarioID=1268" TargetMode="External"/><Relationship Id="rId1449" Type="http://schemas.openxmlformats.org/officeDocument/2006/relationships/hyperlink" Target="https://www.jrvdev.com/ROAR/VER1/ShowScenario.asp?ScenarioID=401" TargetMode="External"/><Relationship Id="rId1796" Type="http://schemas.openxmlformats.org/officeDocument/2006/relationships/hyperlink" Target="https://www.jrvdev.com/ROAR/VER1/ShowScenario.asp?ScenarioID=3753" TargetMode="External"/><Relationship Id="rId2847" Type="http://schemas.openxmlformats.org/officeDocument/2006/relationships/hyperlink" Target="https://www.jrvdev.com/ROAR/VER1/ShowScenario.asp?ScenarioID=5029" TargetMode="External"/><Relationship Id="rId88" Type="http://schemas.openxmlformats.org/officeDocument/2006/relationships/hyperlink" Target="https://www.jrvdev.com/ROAR/VER1/ShowScenario.asp?ScenarioID=33" TargetMode="External"/><Relationship Id="rId819" Type="http://schemas.openxmlformats.org/officeDocument/2006/relationships/hyperlink" Target="https://www.jrvdev.com/ROAR/VER1/ShowScenario.asp?ScenarioID=1420" TargetMode="External"/><Relationship Id="rId1863" Type="http://schemas.openxmlformats.org/officeDocument/2006/relationships/hyperlink" Target="https://www.jrvdev.com/ROAR/VER1/ShowScenario.asp?ScenarioID=4076" TargetMode="External"/><Relationship Id="rId2914" Type="http://schemas.openxmlformats.org/officeDocument/2006/relationships/hyperlink" Target="https://www.jrvdev.com/ROAR/VER1/ShowScenario.asp?ScenarioID=2643" TargetMode="External"/><Relationship Id="rId5320" Type="http://schemas.openxmlformats.org/officeDocument/2006/relationships/hyperlink" Target="https://www.jrvdev.com/ROAR/VER1/ShowScenario.asp?ScenarioID=1247" TargetMode="External"/><Relationship Id="rId1516" Type="http://schemas.openxmlformats.org/officeDocument/2006/relationships/hyperlink" Target="https://www.jrvdev.com/ROAR/VER1/ShowScenario.asp?ScenarioID=6242" TargetMode="External"/><Relationship Id="rId1930" Type="http://schemas.openxmlformats.org/officeDocument/2006/relationships/hyperlink" Target="https://www.jrvdev.com/ROAR/VER1/ShowScenario.asp?ScenarioID=2018" TargetMode="External"/><Relationship Id="rId3688" Type="http://schemas.openxmlformats.org/officeDocument/2006/relationships/hyperlink" Target="https://www.jrvdev.com/ROAR/VER1/ShowScenario.asp?ScenarioID=2212" TargetMode="External"/><Relationship Id="rId4739" Type="http://schemas.openxmlformats.org/officeDocument/2006/relationships/hyperlink" Target="https://www.jrvdev.com/ROAR/VER1/ShowScenario.asp?ScenarioID=3893" TargetMode="External"/><Relationship Id="rId6094" Type="http://schemas.openxmlformats.org/officeDocument/2006/relationships/hyperlink" Target="https://www.jrvdev.com/ROAR/VER1/ShowScenario.asp?ScenarioID=5487" TargetMode="External"/><Relationship Id="rId3755" Type="http://schemas.openxmlformats.org/officeDocument/2006/relationships/hyperlink" Target="https://www.jrvdev.com/ROAR/VER1/ShowScenario.asp?ScenarioID=4473" TargetMode="External"/><Relationship Id="rId4806" Type="http://schemas.openxmlformats.org/officeDocument/2006/relationships/hyperlink" Target="https://www.jrvdev.com/ROAR/VER1/ShowScenario.asp?ScenarioID=5431" TargetMode="External"/><Relationship Id="rId6161" Type="http://schemas.openxmlformats.org/officeDocument/2006/relationships/hyperlink" Target="https://www.jrvdev.com/ROAR/VER1/ShowScenario.asp?ScenarioID=1972" TargetMode="External"/><Relationship Id="rId676" Type="http://schemas.openxmlformats.org/officeDocument/2006/relationships/hyperlink" Target="https://www.jrvdev.com/ROAR/VER1/ShowScenario.asp?ScenarioID=1072" TargetMode="External"/><Relationship Id="rId2357" Type="http://schemas.openxmlformats.org/officeDocument/2006/relationships/hyperlink" Target="https://www.jrvdev.com/ROAR/VER1/ShowScenario.asp?ScenarioID=4989" TargetMode="External"/><Relationship Id="rId3408" Type="http://schemas.openxmlformats.org/officeDocument/2006/relationships/hyperlink" Target="https://www.jrvdev.com/ROAR/VER1/ShowScenario.asp?ScenarioID=1260" TargetMode="External"/><Relationship Id="rId329" Type="http://schemas.openxmlformats.org/officeDocument/2006/relationships/hyperlink" Target="https://www.jrvdev.com/ROAR/VER1/ShowScenario.asp?ScenarioID=5938" TargetMode="External"/><Relationship Id="rId1373" Type="http://schemas.openxmlformats.org/officeDocument/2006/relationships/hyperlink" Target="https://www.jrvdev.com/ROAR/VER1/ShowScenario.asp?ScenarioID=6200" TargetMode="External"/><Relationship Id="rId2771" Type="http://schemas.openxmlformats.org/officeDocument/2006/relationships/hyperlink" Target="https://www.jrvdev.com/ROAR/VER1/ShowScenario.asp?ScenarioID=1661" TargetMode="External"/><Relationship Id="rId3822" Type="http://schemas.openxmlformats.org/officeDocument/2006/relationships/hyperlink" Target="https://www.jrvdev.com/ROAR/VER1/ShowScenario.asp?ScenarioID=4222" TargetMode="External"/><Relationship Id="rId743" Type="http://schemas.openxmlformats.org/officeDocument/2006/relationships/hyperlink" Target="https://www.jrvdev.com/ROAR/VER1/ShowScenario.asp?ScenarioID=323" TargetMode="External"/><Relationship Id="rId1026" Type="http://schemas.openxmlformats.org/officeDocument/2006/relationships/hyperlink" Target="https://www.jrvdev.com/ROAR/VER1/ShowScenario.asp?ScenarioID=3308" TargetMode="External"/><Relationship Id="rId2424" Type="http://schemas.openxmlformats.org/officeDocument/2006/relationships/hyperlink" Target="https://www.jrvdev.com/ROAR/VER1/ShowScenario.asp?ScenarioID=3370" TargetMode="External"/><Relationship Id="rId5994" Type="http://schemas.openxmlformats.org/officeDocument/2006/relationships/hyperlink" Target="https://www.jrvdev.com/ROAR/VER1/ShowScenario.asp?ScenarioID=1679" TargetMode="External"/><Relationship Id="rId810" Type="http://schemas.openxmlformats.org/officeDocument/2006/relationships/hyperlink" Target="https://www.jrvdev.com/ROAR/VER1/ShowScenario.asp?ScenarioID=1315" TargetMode="External"/><Relationship Id="rId1440" Type="http://schemas.openxmlformats.org/officeDocument/2006/relationships/hyperlink" Target="https://www.jrvdev.com/ROAR/VER1/ShowScenario.asp?ScenarioID=392" TargetMode="External"/><Relationship Id="rId4596" Type="http://schemas.openxmlformats.org/officeDocument/2006/relationships/hyperlink" Target="https://www.jrvdev.com/ROAR/VER1/ShowScenario.asp?ScenarioID=4916" TargetMode="External"/><Relationship Id="rId5647" Type="http://schemas.openxmlformats.org/officeDocument/2006/relationships/hyperlink" Target="https://www.jrvdev.com/ROAR/VER1/ShowScenario.asp?ScenarioID=3523" TargetMode="External"/><Relationship Id="rId3198" Type="http://schemas.openxmlformats.org/officeDocument/2006/relationships/hyperlink" Target="https://www.jrvdev.com/ROAR/VER1/ShowScenario.asp?ScenarioID=4912" TargetMode="External"/><Relationship Id="rId4249" Type="http://schemas.openxmlformats.org/officeDocument/2006/relationships/hyperlink" Target="https://www.jrvdev.com/ROAR/VER1/ShowScenario.asp?ScenarioID=602" TargetMode="External"/><Relationship Id="rId4663" Type="http://schemas.openxmlformats.org/officeDocument/2006/relationships/hyperlink" Target="https://www.jrvdev.com/ROAR/VER1/ShowScenario.asp?ScenarioID=2866" TargetMode="External"/><Relationship Id="rId5714" Type="http://schemas.openxmlformats.org/officeDocument/2006/relationships/hyperlink" Target="https://www.jrvdev.com/ROAR/VER1/ShowScenario.asp?ScenarioID=6246" TargetMode="External"/><Relationship Id="rId3265" Type="http://schemas.openxmlformats.org/officeDocument/2006/relationships/hyperlink" Target="https://www.jrvdev.com/ROAR/VER1/ShowScenario.asp?ScenarioID=3601" TargetMode="External"/><Relationship Id="rId4316" Type="http://schemas.openxmlformats.org/officeDocument/2006/relationships/hyperlink" Target="https://www.jrvdev.com/ROAR/VER1/ShowScenario.asp?ScenarioID=5608" TargetMode="External"/><Relationship Id="rId4730" Type="http://schemas.openxmlformats.org/officeDocument/2006/relationships/hyperlink" Target="https://www.jrvdev.com/ROAR/VER1/ShowScenario.asp?ScenarioID=3884" TargetMode="External"/><Relationship Id="rId186" Type="http://schemas.openxmlformats.org/officeDocument/2006/relationships/hyperlink" Target="https://www.jrvdev.com/ROAR/VER1/ShowScenario.asp?ScenarioID=6404" TargetMode="External"/><Relationship Id="rId2281" Type="http://schemas.openxmlformats.org/officeDocument/2006/relationships/hyperlink" Target="https://www.jrvdev.com/ROAR/VER1/ShowScenario.asp?ScenarioID=4279" TargetMode="External"/><Relationship Id="rId3332" Type="http://schemas.openxmlformats.org/officeDocument/2006/relationships/hyperlink" Target="https://www.jrvdev.com/ROAR/VER1/ShowScenario.asp?ScenarioID=6049" TargetMode="External"/><Relationship Id="rId253" Type="http://schemas.openxmlformats.org/officeDocument/2006/relationships/hyperlink" Target="https://www.jrvdev.com/ROAR/VER1/ShowScenario.asp?ScenarioID=2678" TargetMode="External"/><Relationship Id="rId320" Type="http://schemas.openxmlformats.org/officeDocument/2006/relationships/hyperlink" Target="https://www.jrvdev.com/ROAR/VER1/ShowScenario.asp?ScenarioID=5956" TargetMode="External"/><Relationship Id="rId2001" Type="http://schemas.openxmlformats.org/officeDocument/2006/relationships/hyperlink" Target="https://www.jrvdev.com/ROAR/VER1/ShowScenario.asp?ScenarioID=5911" TargetMode="External"/><Relationship Id="rId5157" Type="http://schemas.openxmlformats.org/officeDocument/2006/relationships/hyperlink" Target="https://www.jrvdev.com/ROAR/VER1/ShowScenario.asp?ScenarioID=4763" TargetMode="External"/><Relationship Id="rId6208" Type="http://schemas.openxmlformats.org/officeDocument/2006/relationships/hyperlink" Target="https://www.jrvdev.com/ROAR/VER1/ShowScenario.asp?ScenarioID=980" TargetMode="External"/><Relationship Id="rId5571" Type="http://schemas.openxmlformats.org/officeDocument/2006/relationships/hyperlink" Target="https://www.jrvdev.com/ROAR/VER1/ShowScenario.asp?ScenarioID=5585" TargetMode="External"/><Relationship Id="rId1767" Type="http://schemas.openxmlformats.org/officeDocument/2006/relationships/hyperlink" Target="https://www.jrvdev.com/ROAR/VER1/ShowScenario.asp?ScenarioID=3721" TargetMode="External"/><Relationship Id="rId2818" Type="http://schemas.openxmlformats.org/officeDocument/2006/relationships/hyperlink" Target="https://www.jrvdev.com/ROAR/VER1/ShowScenario.asp?ScenarioID=2251" TargetMode="External"/><Relationship Id="rId4173" Type="http://schemas.openxmlformats.org/officeDocument/2006/relationships/hyperlink" Target="https://www.jrvdev.com/ROAR/VER1/ShowScenario.asp?ScenarioID=6474" TargetMode="External"/><Relationship Id="rId5224" Type="http://schemas.openxmlformats.org/officeDocument/2006/relationships/hyperlink" Target="https://www.jrvdev.com/ROAR/VER1/ShowScenario.asp?ScenarioID=793" TargetMode="External"/><Relationship Id="rId59" Type="http://schemas.openxmlformats.org/officeDocument/2006/relationships/hyperlink" Target="https://www.jrvdev.com/ROAR/VER1/ShowScenario.asp?ScenarioID=5351" TargetMode="External"/><Relationship Id="rId1834" Type="http://schemas.openxmlformats.org/officeDocument/2006/relationships/hyperlink" Target="https://www.jrvdev.com/ROAR/VER1/ShowScenario.asp?ScenarioID=5656" TargetMode="External"/><Relationship Id="rId4240" Type="http://schemas.openxmlformats.org/officeDocument/2006/relationships/hyperlink" Target="https://www.jrvdev.com/ROAR/VER1/ShowScenario.asp?ScenarioID=4879" TargetMode="External"/><Relationship Id="rId1901" Type="http://schemas.openxmlformats.org/officeDocument/2006/relationships/hyperlink" Target="https://www.jrvdev.com/ROAR/VER1/ShowScenario.asp?ScenarioID=2936" TargetMode="External"/><Relationship Id="rId3659" Type="http://schemas.openxmlformats.org/officeDocument/2006/relationships/hyperlink" Target="https://www.jrvdev.com/ROAR/VER1/ShowScenario.asp?ScenarioID=1339" TargetMode="External"/><Relationship Id="rId6065" Type="http://schemas.openxmlformats.org/officeDocument/2006/relationships/hyperlink" Target="https://www.jrvdev.com/ROAR/VER1/ShowScenario.asp?ScenarioID=2372" TargetMode="External"/><Relationship Id="rId5081" Type="http://schemas.openxmlformats.org/officeDocument/2006/relationships/hyperlink" Target="https://www.jrvdev.com/ROAR/VER1/ShowScenario.asp?ScenarioID=5978" TargetMode="External"/><Relationship Id="rId6132" Type="http://schemas.openxmlformats.org/officeDocument/2006/relationships/hyperlink" Target="https://www.jrvdev.com/ROAR/VER1/ShowScenario.asp?ScenarioID=5484" TargetMode="External"/><Relationship Id="rId994" Type="http://schemas.openxmlformats.org/officeDocument/2006/relationships/hyperlink" Target="https://www.jrvdev.com/ROAR/VER1/ShowScenario.asp?ScenarioID=2055" TargetMode="External"/><Relationship Id="rId2675" Type="http://schemas.openxmlformats.org/officeDocument/2006/relationships/hyperlink" Target="https://www.jrvdev.com/ROAR/VER1/ShowScenario.asp?ScenarioID=5989" TargetMode="External"/><Relationship Id="rId3726" Type="http://schemas.openxmlformats.org/officeDocument/2006/relationships/hyperlink" Target="https://www.jrvdev.com/ROAR/VER1/ShowScenario.asp?ScenarioID=4020" TargetMode="External"/><Relationship Id="rId647" Type="http://schemas.openxmlformats.org/officeDocument/2006/relationships/hyperlink" Target="https://www.jrvdev.com/ROAR/VER1/ShowScenario.asp?ScenarioID=5497" TargetMode="External"/><Relationship Id="rId1277" Type="http://schemas.openxmlformats.org/officeDocument/2006/relationships/hyperlink" Target="https://www.jrvdev.com/ROAR/VER1/ShowScenario.asp?ScenarioID=6545" TargetMode="External"/><Relationship Id="rId1691" Type="http://schemas.openxmlformats.org/officeDocument/2006/relationships/hyperlink" Target="https://www.jrvdev.com/ROAR/VER1/ShowScenario.asp?ScenarioID=4555" TargetMode="External"/><Relationship Id="rId2328" Type="http://schemas.openxmlformats.org/officeDocument/2006/relationships/hyperlink" Target="https://www.jrvdev.com/ROAR/VER1/ShowScenario.asp?ScenarioID=6352" TargetMode="External"/><Relationship Id="rId2742" Type="http://schemas.openxmlformats.org/officeDocument/2006/relationships/hyperlink" Target="https://www.jrvdev.com/ROAR/VER1/ShowScenario.asp?ScenarioID=5057" TargetMode="External"/><Relationship Id="rId5898" Type="http://schemas.openxmlformats.org/officeDocument/2006/relationships/hyperlink" Target="https://www.jrvdev.com/ROAR/VER1/ShowScenario.asp?ScenarioID=2451" TargetMode="External"/><Relationship Id="rId714" Type="http://schemas.openxmlformats.org/officeDocument/2006/relationships/hyperlink" Target="https://www.jrvdev.com/ROAR/VER1/ShowScenario.asp?ScenarioID=4840" TargetMode="External"/><Relationship Id="rId1344" Type="http://schemas.openxmlformats.org/officeDocument/2006/relationships/hyperlink" Target="https://www.jrvdev.com/ROAR/VER1/ShowScenario.asp?ScenarioID=4116" TargetMode="External"/><Relationship Id="rId5965" Type="http://schemas.openxmlformats.org/officeDocument/2006/relationships/hyperlink" Target="https://www.jrvdev.com/ROAR/VER1/ShowScenario.asp?ScenarioID=3005" TargetMode="External"/><Relationship Id="rId50" Type="http://schemas.openxmlformats.org/officeDocument/2006/relationships/hyperlink" Target="https://www.jrvdev.com/ROAR/VER1/ShowScenario.asp?ScenarioID=5341" TargetMode="External"/><Relationship Id="rId1411" Type="http://schemas.openxmlformats.org/officeDocument/2006/relationships/hyperlink" Target="https://www.jrvdev.com/ROAR/VER1/ShowScenario.asp?ScenarioID=365" TargetMode="External"/><Relationship Id="rId4567" Type="http://schemas.openxmlformats.org/officeDocument/2006/relationships/hyperlink" Target="https://www.jrvdev.com/ROAR/VER1/ShowScenario.asp?ScenarioID=6440" TargetMode="External"/><Relationship Id="rId5618" Type="http://schemas.openxmlformats.org/officeDocument/2006/relationships/hyperlink" Target="https://www.jrvdev.com/ROAR/VER1/ShowScenario.asp?ScenarioID=1871" TargetMode="External"/><Relationship Id="rId3169" Type="http://schemas.openxmlformats.org/officeDocument/2006/relationships/hyperlink" Target="https://www.jrvdev.com/ROAR/VER1/ShowScenario.asp?ScenarioID=3621" TargetMode="External"/><Relationship Id="rId3583" Type="http://schemas.openxmlformats.org/officeDocument/2006/relationships/hyperlink" Target="https://www.jrvdev.com/ROAR/VER1/ShowScenario.asp?ScenarioID=6508" TargetMode="External"/><Relationship Id="rId4981" Type="http://schemas.openxmlformats.org/officeDocument/2006/relationships/hyperlink" Target="https://www.jrvdev.com/ROAR/VER1/ShowScenario.asp?ScenarioID=3394" TargetMode="External"/><Relationship Id="rId2185" Type="http://schemas.openxmlformats.org/officeDocument/2006/relationships/hyperlink" Target="https://www.jrvdev.com/ROAR/VER1/ShowScenario.asp?ScenarioID=1932" TargetMode="External"/><Relationship Id="rId3236" Type="http://schemas.openxmlformats.org/officeDocument/2006/relationships/hyperlink" Target="https://www.jrvdev.com/ROAR/VER1/ShowScenario.asp?ScenarioID=3027" TargetMode="External"/><Relationship Id="rId4634" Type="http://schemas.openxmlformats.org/officeDocument/2006/relationships/hyperlink" Target="https://www.jrvdev.com/ROAR/VER1/ShowScenario.asp?ScenarioID=2077" TargetMode="External"/><Relationship Id="rId157" Type="http://schemas.openxmlformats.org/officeDocument/2006/relationships/hyperlink" Target="https://www.jrvdev.com/ROAR/VER1/ShowScenario.asp?ScenarioID=4706" TargetMode="External"/><Relationship Id="rId3650" Type="http://schemas.openxmlformats.org/officeDocument/2006/relationships/hyperlink" Target="https://www.jrvdev.com/ROAR/VER1/ShowScenario.asp?ScenarioID=5775" TargetMode="External"/><Relationship Id="rId4701" Type="http://schemas.openxmlformats.org/officeDocument/2006/relationships/hyperlink" Target="https://www.jrvdev.com/ROAR/VER1/ShowScenario.asp?ScenarioID=4905" TargetMode="External"/><Relationship Id="rId571" Type="http://schemas.openxmlformats.org/officeDocument/2006/relationships/hyperlink" Target="https://www.jrvdev.com/ROAR/VER1/ShowScenario.asp?ScenarioID=166" TargetMode="External"/><Relationship Id="rId2252" Type="http://schemas.openxmlformats.org/officeDocument/2006/relationships/hyperlink" Target="https://www.jrvdev.com/ROAR/VER1/ShowScenario.asp?ScenarioID=2279" TargetMode="External"/><Relationship Id="rId3303" Type="http://schemas.openxmlformats.org/officeDocument/2006/relationships/hyperlink" Target="https://www.jrvdev.com/ROAR/VER1/ShowScenario.asp?ScenarioID=4444" TargetMode="External"/><Relationship Id="rId224" Type="http://schemas.openxmlformats.org/officeDocument/2006/relationships/hyperlink" Target="https://www.jrvdev.com/ROAR/VER1/ShowScenario.asp?ScenarioID=3787" TargetMode="External"/><Relationship Id="rId5475" Type="http://schemas.openxmlformats.org/officeDocument/2006/relationships/hyperlink" Target="https://www.jrvdev.com/ROAR/VER1/ShowScenario.asp?ScenarioID=3670" TargetMode="External"/><Relationship Id="rId4077" Type="http://schemas.openxmlformats.org/officeDocument/2006/relationships/hyperlink" Target="https://www.jrvdev.com/ROAR/VER1/ShowScenario.asp?ScenarioID=5514" TargetMode="External"/><Relationship Id="rId4491" Type="http://schemas.openxmlformats.org/officeDocument/2006/relationships/hyperlink" Target="https://www.jrvdev.com/ROAR/VER1/ShowScenario.asp?ScenarioID=739" TargetMode="External"/><Relationship Id="rId5128" Type="http://schemas.openxmlformats.org/officeDocument/2006/relationships/hyperlink" Target="https://www.jrvdev.com/ROAR/VER1/ShowScenario.asp?ScenarioID=2731" TargetMode="External"/><Relationship Id="rId5542" Type="http://schemas.openxmlformats.org/officeDocument/2006/relationships/hyperlink" Target="https://www.jrvdev.com/ROAR/VER1/ShowScenario.asp?ScenarioID=5121" TargetMode="External"/><Relationship Id="rId1738" Type="http://schemas.openxmlformats.org/officeDocument/2006/relationships/hyperlink" Target="https://www.jrvdev.com/ROAR/VER1/ShowScenario.asp?ScenarioID=6493" TargetMode="External"/><Relationship Id="rId3093" Type="http://schemas.openxmlformats.org/officeDocument/2006/relationships/hyperlink" Target="https://www.jrvdev.com/ROAR/VER1/ShowScenario.asp?ScenarioID=5873" TargetMode="External"/><Relationship Id="rId4144" Type="http://schemas.openxmlformats.org/officeDocument/2006/relationships/hyperlink" Target="https://www.jrvdev.com/ROAR/VER1/ShowScenario.asp?ScenarioID=4615" TargetMode="External"/><Relationship Id="rId3160" Type="http://schemas.openxmlformats.org/officeDocument/2006/relationships/hyperlink" Target="https://www.jrvdev.com/ROAR/VER1/ShowScenario.asp?ScenarioID=3612" TargetMode="External"/><Relationship Id="rId4211" Type="http://schemas.openxmlformats.org/officeDocument/2006/relationships/hyperlink" Target="https://www.jrvdev.com/ROAR/VER1/ShowScenario.asp?ScenarioID=3798" TargetMode="External"/><Relationship Id="rId1805" Type="http://schemas.openxmlformats.org/officeDocument/2006/relationships/hyperlink" Target="https://www.jrvdev.com/ROAR/VER1/ShowScenario.asp?ScenarioID=3766" TargetMode="External"/><Relationship Id="rId3977" Type="http://schemas.openxmlformats.org/officeDocument/2006/relationships/hyperlink" Target="https://www.jrvdev.com/ROAR/VER1/ShowScenario.asp?ScenarioID=1520" TargetMode="External"/><Relationship Id="rId6036" Type="http://schemas.openxmlformats.org/officeDocument/2006/relationships/hyperlink" Target="https://www.jrvdev.com/ROAR/VER1/ShowScenario.asp?ScenarioID=1496" TargetMode="External"/><Relationship Id="rId898" Type="http://schemas.openxmlformats.org/officeDocument/2006/relationships/hyperlink" Target="https://www.jrvdev.com/ROAR/VER1/ShowScenario.asp?ScenarioID=2491" TargetMode="External"/><Relationship Id="rId2579" Type="http://schemas.openxmlformats.org/officeDocument/2006/relationships/hyperlink" Target="https://www.jrvdev.com/ROAR/VER1/ShowScenario.asp?ScenarioID=2636" TargetMode="External"/><Relationship Id="rId2993" Type="http://schemas.openxmlformats.org/officeDocument/2006/relationships/hyperlink" Target="https://www.jrvdev.com/ROAR/VER1/ShowScenario.asp?ScenarioID=1880" TargetMode="External"/><Relationship Id="rId965" Type="http://schemas.openxmlformats.org/officeDocument/2006/relationships/hyperlink" Target="https://www.jrvdev.com/ROAR/VER1/ShowScenario.asp?ScenarioID=5205" TargetMode="External"/><Relationship Id="rId1595" Type="http://schemas.openxmlformats.org/officeDocument/2006/relationships/hyperlink" Target="https://www.jrvdev.com/ROAR/VER1/ShowScenario.asp?ScenarioID=2854" TargetMode="External"/><Relationship Id="rId2646" Type="http://schemas.openxmlformats.org/officeDocument/2006/relationships/hyperlink" Target="https://www.jrvdev.com/ROAR/VER1/ShowScenario.asp?ScenarioID=4964" TargetMode="External"/><Relationship Id="rId5052" Type="http://schemas.openxmlformats.org/officeDocument/2006/relationships/hyperlink" Target="https://www.jrvdev.com/ROAR/VER1/ShowScenario.asp?ScenarioID=5374" TargetMode="External"/><Relationship Id="rId6103" Type="http://schemas.openxmlformats.org/officeDocument/2006/relationships/hyperlink" Target="https://www.jrvdev.com/ROAR/VER1/ShowScenario.asp?ScenarioID=3134" TargetMode="External"/><Relationship Id="rId618" Type="http://schemas.openxmlformats.org/officeDocument/2006/relationships/hyperlink" Target="https://www.jrvdev.com/ROAR/VER1/ShowScenario.asp?ScenarioID=143" TargetMode="External"/><Relationship Id="rId1248" Type="http://schemas.openxmlformats.org/officeDocument/2006/relationships/hyperlink" Target="https://www.jrvdev.com/ROAR/VER1/ShowScenario.asp?ScenarioID=5544" TargetMode="External"/><Relationship Id="rId1662" Type="http://schemas.openxmlformats.org/officeDocument/2006/relationships/hyperlink" Target="https://www.jrvdev.com/ROAR/VER1/ShowScenario.asp?ScenarioID=5670" TargetMode="External"/><Relationship Id="rId5869" Type="http://schemas.openxmlformats.org/officeDocument/2006/relationships/hyperlink" Target="https://www.jrvdev.com/ROAR/VER1/ShowScenario.asp?ScenarioID=909" TargetMode="External"/><Relationship Id="rId1315" Type="http://schemas.openxmlformats.org/officeDocument/2006/relationships/hyperlink" Target="https://www.jrvdev.com/ROAR/VER1/ShowScenario.asp?ScenarioID=3953" TargetMode="External"/><Relationship Id="rId2713" Type="http://schemas.openxmlformats.org/officeDocument/2006/relationships/hyperlink" Target="https://www.jrvdev.com/ROAR/VER1/ShowScenario.asp?ScenarioID=5718" TargetMode="External"/><Relationship Id="rId4885" Type="http://schemas.openxmlformats.org/officeDocument/2006/relationships/hyperlink" Target="https://www.jrvdev.com/ROAR/VER1/ShowScenario.asp?ScenarioID=5199" TargetMode="External"/><Relationship Id="rId5936" Type="http://schemas.openxmlformats.org/officeDocument/2006/relationships/hyperlink" Target="https://www.jrvdev.com/ROAR/VER1/ShowScenario.asp?ScenarioID=1028" TargetMode="External"/><Relationship Id="rId21" Type="http://schemas.openxmlformats.org/officeDocument/2006/relationships/hyperlink" Target="https://www.jrvdev.com/ROAR/VER1/ShowScenario.asp?ScenarioID=3687" TargetMode="External"/><Relationship Id="rId2089" Type="http://schemas.openxmlformats.org/officeDocument/2006/relationships/hyperlink" Target="https://www.jrvdev.com/ROAR/VER1/ShowScenario.asp?ScenarioID=545" TargetMode="External"/><Relationship Id="rId3487" Type="http://schemas.openxmlformats.org/officeDocument/2006/relationships/hyperlink" Target="https://www.jrvdev.com/ROAR/VER1/ShowScenario.asp?ScenarioID=1784" TargetMode="External"/><Relationship Id="rId4538" Type="http://schemas.openxmlformats.org/officeDocument/2006/relationships/hyperlink" Target="https://www.jrvdev.com/ROAR/VER1/ShowScenario.asp?ScenarioID=2243" TargetMode="External"/><Relationship Id="rId4952" Type="http://schemas.openxmlformats.org/officeDocument/2006/relationships/hyperlink" Target="https://www.jrvdev.com/ROAR/VER1/ShowScenario.asp?ScenarioID=2806" TargetMode="External"/><Relationship Id="rId3554" Type="http://schemas.openxmlformats.org/officeDocument/2006/relationships/hyperlink" Target="https://www.jrvdev.com/ROAR/VER1/ShowScenario.asp?ScenarioID=6098" TargetMode="External"/><Relationship Id="rId4605" Type="http://schemas.openxmlformats.org/officeDocument/2006/relationships/hyperlink" Target="https://www.jrvdev.com/ROAR/VER1/ShowScenario.asp?ScenarioID=3507" TargetMode="External"/><Relationship Id="rId475" Type="http://schemas.openxmlformats.org/officeDocument/2006/relationships/hyperlink" Target="https://www.jrvdev.com/ROAR/VER1/ShowScenario.asp?ScenarioID=261" TargetMode="External"/><Relationship Id="rId2156" Type="http://schemas.openxmlformats.org/officeDocument/2006/relationships/hyperlink" Target="https://www.jrvdev.com/ROAR/VER1/ShowScenario.asp?ScenarioID=1558" TargetMode="External"/><Relationship Id="rId2570" Type="http://schemas.openxmlformats.org/officeDocument/2006/relationships/hyperlink" Target="https://www.jrvdev.com/ROAR/VER1/ShowScenario.asp?ScenarioID=2297" TargetMode="External"/><Relationship Id="rId3207" Type="http://schemas.openxmlformats.org/officeDocument/2006/relationships/hyperlink" Target="https://www.jrvdev.com/ROAR/VER1/ShowScenario.asp?ScenarioID=5109" TargetMode="External"/><Relationship Id="rId3621" Type="http://schemas.openxmlformats.org/officeDocument/2006/relationships/hyperlink" Target="https://www.jrvdev.com/ROAR/VER1/ShowScenario.asp?ScenarioID=3836" TargetMode="External"/><Relationship Id="rId128" Type="http://schemas.openxmlformats.org/officeDocument/2006/relationships/hyperlink" Target="https://www.jrvdev.com/ROAR/VER1/ShowScenario.asp?ScenarioID=73" TargetMode="External"/><Relationship Id="rId542" Type="http://schemas.openxmlformats.org/officeDocument/2006/relationships/hyperlink" Target="https://www.jrvdev.com/ROAR/VER1/ShowScenario.asp?ScenarioID=1005" TargetMode="External"/><Relationship Id="rId1172" Type="http://schemas.openxmlformats.org/officeDocument/2006/relationships/hyperlink" Target="https://www.jrvdev.com/ROAR/VER1/ShowScenario.asp?ScenarioID=3412" TargetMode="External"/><Relationship Id="rId2223" Type="http://schemas.openxmlformats.org/officeDocument/2006/relationships/hyperlink" Target="https://www.jrvdev.com/ROAR/VER1/ShowScenario.asp?ScenarioID=1057" TargetMode="External"/><Relationship Id="rId5379" Type="http://schemas.openxmlformats.org/officeDocument/2006/relationships/hyperlink" Target="https://www.jrvdev.com/ROAR/VER1/ShowScenario.asp?ScenarioID=1752" TargetMode="External"/><Relationship Id="rId5793" Type="http://schemas.openxmlformats.org/officeDocument/2006/relationships/hyperlink" Target="https://www.jrvdev.com/ROAR/VER1/ShowScenario.asp?ScenarioID=6187" TargetMode="External"/><Relationship Id="rId4395" Type="http://schemas.openxmlformats.org/officeDocument/2006/relationships/hyperlink" Target="https://www.jrvdev.com/ROAR/VER1/ShowScenario.asp?ScenarioID=635" TargetMode="External"/><Relationship Id="rId5446" Type="http://schemas.openxmlformats.org/officeDocument/2006/relationships/hyperlink" Target="https://www.jrvdev.com/ROAR/VER1/ShowScenario.asp?ScenarioID=3034" TargetMode="External"/><Relationship Id="rId1989" Type="http://schemas.openxmlformats.org/officeDocument/2006/relationships/hyperlink" Target="https://www.jrvdev.com/ROAR/VER1/ShowScenario.asp?ScenarioID=2287" TargetMode="External"/><Relationship Id="rId4048" Type="http://schemas.openxmlformats.org/officeDocument/2006/relationships/hyperlink" Target="https://www.jrvdev.com/ROAR/VER1/ShowScenario.asp?ScenarioID=3576" TargetMode="External"/><Relationship Id="rId5860" Type="http://schemas.openxmlformats.org/officeDocument/2006/relationships/hyperlink" Target="https://www.jrvdev.com/ROAR/VER1/ShowScenario.asp?ScenarioID=900" TargetMode="External"/><Relationship Id="rId3064" Type="http://schemas.openxmlformats.org/officeDocument/2006/relationships/hyperlink" Target="https://www.jrvdev.com/ROAR/VER1/ShowScenario.asp?ScenarioID=4572" TargetMode="External"/><Relationship Id="rId4462" Type="http://schemas.openxmlformats.org/officeDocument/2006/relationships/hyperlink" Target="https://www.jrvdev.com/ROAR/VER1/ShowScenario.asp?ScenarioID=703" TargetMode="External"/><Relationship Id="rId5513" Type="http://schemas.openxmlformats.org/officeDocument/2006/relationships/hyperlink" Target="https://www.jrvdev.com/ROAR/VER1/ShowScenario.asp?ScenarioID=4682" TargetMode="External"/><Relationship Id="rId1709" Type="http://schemas.openxmlformats.org/officeDocument/2006/relationships/hyperlink" Target="https://www.jrvdev.com/ROAR/VER1/ShowScenario.asp?ScenarioID=2329" TargetMode="External"/><Relationship Id="rId4115" Type="http://schemas.openxmlformats.org/officeDocument/2006/relationships/hyperlink" Target="https://www.jrvdev.com/ROAR/VER1/ShowScenario.asp?ScenarioID=3806" TargetMode="External"/><Relationship Id="rId2080" Type="http://schemas.openxmlformats.org/officeDocument/2006/relationships/hyperlink" Target="https://www.jrvdev.com/ROAR/VER1/ShowScenario.asp?ScenarioID=536" TargetMode="External"/><Relationship Id="rId3131" Type="http://schemas.openxmlformats.org/officeDocument/2006/relationships/hyperlink" Target="https://www.jrvdev.com/ROAR/VER1/ShowScenario.asp?ScenarioID=2607" TargetMode="External"/><Relationship Id="rId6287" Type="http://schemas.openxmlformats.org/officeDocument/2006/relationships/hyperlink" Target="https://www.jrvdev.com/ROAR/VER1/ShowScenario.asp?ScenarioID=6604" TargetMode="External"/><Relationship Id="rId2897" Type="http://schemas.openxmlformats.org/officeDocument/2006/relationships/hyperlink" Target="https://www.jrvdev.com/ROAR/VER1/ShowScenario.asp?ScenarioID=2355" TargetMode="External"/><Relationship Id="rId3948" Type="http://schemas.openxmlformats.org/officeDocument/2006/relationships/hyperlink" Target="https://www.jrvdev.com/ROAR/VER1/ShowScenario.asp?ScenarioID=4107" TargetMode="External"/><Relationship Id="rId869" Type="http://schemas.openxmlformats.org/officeDocument/2006/relationships/hyperlink" Target="https://www.jrvdev.com/ROAR/VER1/ShowScenario.asp?ScenarioID=2062" TargetMode="External"/><Relationship Id="rId1499" Type="http://schemas.openxmlformats.org/officeDocument/2006/relationships/hyperlink" Target="https://www.jrvdev.com/ROAR/VER1/ShowScenario.asp?ScenarioID=445" TargetMode="External"/><Relationship Id="rId5370" Type="http://schemas.openxmlformats.org/officeDocument/2006/relationships/hyperlink" Target="https://www.jrvdev.com/ROAR/VER1/ShowScenario.asp?ScenarioID=1761" TargetMode="External"/><Relationship Id="rId6007" Type="http://schemas.openxmlformats.org/officeDocument/2006/relationships/hyperlink" Target="https://www.jrvdev.com/ROAR/VER1/ShowScenario.asp?ScenarioID=1538" TargetMode="External"/><Relationship Id="rId2964" Type="http://schemas.openxmlformats.org/officeDocument/2006/relationships/hyperlink" Target="https://www.jrvdev.com/ROAR/VER1/ShowScenario.asp?ScenarioID=1216" TargetMode="External"/><Relationship Id="rId5023" Type="http://schemas.openxmlformats.org/officeDocument/2006/relationships/hyperlink" Target="https://www.jrvdev.com/ROAR/VER1/ShowScenario.asp?ScenarioID=4936" TargetMode="External"/><Relationship Id="rId936" Type="http://schemas.openxmlformats.org/officeDocument/2006/relationships/hyperlink" Target="https://www.jrvdev.com/ROAR/VER1/ShowScenario.asp?ScenarioID=4155" TargetMode="External"/><Relationship Id="rId1219" Type="http://schemas.openxmlformats.org/officeDocument/2006/relationships/hyperlink" Target="https://www.jrvdev.com/ROAR/VER1/ShowScenario.asp?ScenarioID=4738" TargetMode="External"/><Relationship Id="rId1566" Type="http://schemas.openxmlformats.org/officeDocument/2006/relationships/hyperlink" Target="https://www.jrvdev.com/ROAR/VER1/ShowScenario.asp?ScenarioID=3443" TargetMode="External"/><Relationship Id="rId1980" Type="http://schemas.openxmlformats.org/officeDocument/2006/relationships/hyperlink" Target="https://www.jrvdev.com/ROAR/VER1/ShowScenario.asp?ScenarioID=4848" TargetMode="External"/><Relationship Id="rId2617" Type="http://schemas.openxmlformats.org/officeDocument/2006/relationships/hyperlink" Target="https://www.jrvdev.com/ROAR/VER1/ShowScenario.asp?ScenarioID=4199" TargetMode="External"/><Relationship Id="rId1633" Type="http://schemas.openxmlformats.org/officeDocument/2006/relationships/hyperlink" Target="https://www.jrvdev.com/ROAR/VER1/ShowScenario.asp?ScenarioID=3083" TargetMode="External"/><Relationship Id="rId4789" Type="http://schemas.openxmlformats.org/officeDocument/2006/relationships/hyperlink" Target="https://www.jrvdev.com/ROAR/VER1/ShowScenario.asp?ScenarioID=1283" TargetMode="External"/><Relationship Id="rId1700" Type="http://schemas.openxmlformats.org/officeDocument/2006/relationships/hyperlink" Target="https://www.jrvdev.com/ROAR/VER1/ShowScenario.asp?ScenarioID=6561" TargetMode="External"/><Relationship Id="rId4856" Type="http://schemas.openxmlformats.org/officeDocument/2006/relationships/hyperlink" Target="https://www.jrvdev.com/ROAR/VER1/ShowScenario.asp?ScenarioID=5170" TargetMode="External"/><Relationship Id="rId5907" Type="http://schemas.openxmlformats.org/officeDocument/2006/relationships/hyperlink" Target="https://www.jrvdev.com/ROAR/VER1/ShowScenario.asp?ScenarioID=930" TargetMode="External"/><Relationship Id="rId3458" Type="http://schemas.openxmlformats.org/officeDocument/2006/relationships/hyperlink" Target="https://www.jrvdev.com/ROAR/VER1/ShowScenario.asp?ScenarioID=6149" TargetMode="External"/><Relationship Id="rId3872" Type="http://schemas.openxmlformats.org/officeDocument/2006/relationships/hyperlink" Target="https://www.jrvdev.com/ROAR/VER1/ShowScenario.asp?ScenarioID=1168" TargetMode="External"/><Relationship Id="rId4509" Type="http://schemas.openxmlformats.org/officeDocument/2006/relationships/hyperlink" Target="https://www.jrvdev.com/ROAR/VER1/ShowScenario.asp?ScenarioID=1948" TargetMode="External"/><Relationship Id="rId379" Type="http://schemas.openxmlformats.org/officeDocument/2006/relationships/hyperlink" Target="https://www.jrvdev.com/ROAR/VER1/ShowScenario.asp?ScenarioID=1376" TargetMode="External"/><Relationship Id="rId793" Type="http://schemas.openxmlformats.org/officeDocument/2006/relationships/hyperlink" Target="https://www.jrvdev.com/ROAR/VER1/ShowScenario.asp?ScenarioID=5151" TargetMode="External"/><Relationship Id="rId2474" Type="http://schemas.openxmlformats.org/officeDocument/2006/relationships/hyperlink" Target="https://www.jrvdev.com/ROAR/VER1/ShowScenario.asp?ScenarioID=4306" TargetMode="External"/><Relationship Id="rId3525" Type="http://schemas.openxmlformats.org/officeDocument/2006/relationships/hyperlink" Target="https://www.jrvdev.com/ROAR/VER1/ShowScenario.asp?ScenarioID=6069" TargetMode="External"/><Relationship Id="rId4923" Type="http://schemas.openxmlformats.org/officeDocument/2006/relationships/hyperlink" Target="https://www.jrvdev.com/ROAR/VER1/ShowScenario.asp?ScenarioID=2914" TargetMode="External"/><Relationship Id="rId446" Type="http://schemas.openxmlformats.org/officeDocument/2006/relationships/hyperlink" Target="https://www.jrvdev.com/ROAR/VER1/ShowScenario.asp?ScenarioID=232" TargetMode="External"/><Relationship Id="rId1076" Type="http://schemas.openxmlformats.org/officeDocument/2006/relationships/hyperlink" Target="https://www.jrvdev.com/ROAR/VER1/ShowScenario.asp?ScenarioID=4186" TargetMode="External"/><Relationship Id="rId1490" Type="http://schemas.openxmlformats.org/officeDocument/2006/relationships/hyperlink" Target="https://www.jrvdev.com/ROAR/VER1/ShowScenario.asp?ScenarioID=4057" TargetMode="External"/><Relationship Id="rId2127" Type="http://schemas.openxmlformats.org/officeDocument/2006/relationships/hyperlink" Target="https://www.jrvdev.com/ROAR/VER1/ShowScenario.asp?ScenarioID=1607" TargetMode="External"/><Relationship Id="rId860" Type="http://schemas.openxmlformats.org/officeDocument/2006/relationships/hyperlink" Target="https://www.jrvdev.com/ROAR/VER1/ShowScenario.asp?ScenarioID=1727" TargetMode="External"/><Relationship Id="rId1143" Type="http://schemas.openxmlformats.org/officeDocument/2006/relationships/hyperlink" Target="https://www.jrvdev.com/ROAR/VER1/ShowScenario.asp?ScenarioID=1356" TargetMode="External"/><Relationship Id="rId2541" Type="http://schemas.openxmlformats.org/officeDocument/2006/relationships/hyperlink" Target="https://www.jrvdev.com/ROAR/VER1/ShowScenario.asp?ScenarioID=1347" TargetMode="External"/><Relationship Id="rId4299" Type="http://schemas.openxmlformats.org/officeDocument/2006/relationships/hyperlink" Target="https://www.jrvdev.com/ROAR/VER1/ShowScenario.asp?ScenarioID=5251" TargetMode="External"/><Relationship Id="rId5697" Type="http://schemas.openxmlformats.org/officeDocument/2006/relationships/hyperlink" Target="https://www.jrvdev.com/ROAR/VER1/ShowScenario.asp?ScenarioID=6250" TargetMode="External"/><Relationship Id="rId513" Type="http://schemas.openxmlformats.org/officeDocument/2006/relationships/hyperlink" Target="https://www.jrvdev.com/ROAR/VER1/ShowScenario.asp?ScenarioID=299" TargetMode="External"/><Relationship Id="rId5764" Type="http://schemas.openxmlformats.org/officeDocument/2006/relationships/hyperlink" Target="https://www.jrvdev.com/ROAR/VER1/ShowScenario.asp?ScenarioID=3099" TargetMode="External"/><Relationship Id="rId1210" Type="http://schemas.openxmlformats.org/officeDocument/2006/relationships/hyperlink" Target="https://www.jrvdev.com/ROAR/VER1/ShowScenario.asp?ScenarioID=4739" TargetMode="External"/><Relationship Id="rId4366" Type="http://schemas.openxmlformats.org/officeDocument/2006/relationships/hyperlink" Target="https://www.jrvdev.com/ROAR/VER1/ShowScenario.asp?ScenarioID=5040" TargetMode="External"/><Relationship Id="rId4780" Type="http://schemas.openxmlformats.org/officeDocument/2006/relationships/hyperlink" Target="https://www.jrvdev.com/ROAR/VER1/ShowScenario.asp?ScenarioID=1144" TargetMode="External"/><Relationship Id="rId5417" Type="http://schemas.openxmlformats.org/officeDocument/2006/relationships/hyperlink" Target="https://www.jrvdev.com/ROAR/VER1/ShowScenario.asp?ScenarioID=2616" TargetMode="External"/><Relationship Id="rId5831" Type="http://schemas.openxmlformats.org/officeDocument/2006/relationships/hyperlink" Target="https://www.jrvdev.com/ROAR/VER1/ShowScenario.asp?ScenarioID=871" TargetMode="External"/><Relationship Id="rId3382" Type="http://schemas.openxmlformats.org/officeDocument/2006/relationships/hyperlink" Target="https://www.jrvdev.com/ROAR/VER1/ShowScenario.asp?ScenarioID=1799" TargetMode="External"/><Relationship Id="rId4019" Type="http://schemas.openxmlformats.org/officeDocument/2006/relationships/hyperlink" Target="https://www.jrvdev.com/ROAR/VER1/ShowScenario.asp?ScenarioID=4629" TargetMode="External"/><Relationship Id="rId4433" Type="http://schemas.openxmlformats.org/officeDocument/2006/relationships/hyperlink" Target="https://www.jrvdev.com/ROAR/VER1/ShowScenario.asp?ScenarioID=674" TargetMode="External"/><Relationship Id="rId3035" Type="http://schemas.openxmlformats.org/officeDocument/2006/relationships/hyperlink" Target="https://www.jrvdev.com/ROAR/VER1/ShowScenario.asp?ScenarioID=2902" TargetMode="External"/><Relationship Id="rId4500" Type="http://schemas.openxmlformats.org/officeDocument/2006/relationships/hyperlink" Target="https://www.jrvdev.com/ROAR/VER1/ShowScenario.asp?ScenarioID=749" TargetMode="External"/><Relationship Id="rId370" Type="http://schemas.openxmlformats.org/officeDocument/2006/relationships/hyperlink" Target="https://www.jrvdev.com/ROAR/VER1/ShowScenario.asp?ScenarioID=1368" TargetMode="External"/><Relationship Id="rId2051" Type="http://schemas.openxmlformats.org/officeDocument/2006/relationships/hyperlink" Target="https://www.jrvdev.com/ROAR/VER1/ShowScenario.asp?ScenarioID=507" TargetMode="External"/><Relationship Id="rId3102" Type="http://schemas.openxmlformats.org/officeDocument/2006/relationships/hyperlink" Target="https://www.jrvdev.com/ROAR/VER1/ShowScenario.asp?ScenarioID=5894" TargetMode="External"/><Relationship Id="rId6258" Type="http://schemas.openxmlformats.org/officeDocument/2006/relationships/hyperlink" Target="https://www.jrvdev.com/ROAR/VER1/ShowScenario.asp?ScenarioID=5020" TargetMode="External"/><Relationship Id="rId5274" Type="http://schemas.openxmlformats.org/officeDocument/2006/relationships/hyperlink" Target="https://www.jrvdev.com/ROAR/VER1/ShowScenario.asp?ScenarioID=2788" TargetMode="External"/><Relationship Id="rId2868" Type="http://schemas.openxmlformats.org/officeDocument/2006/relationships/hyperlink" Target="https://www.jrvdev.com/ROAR/VER1/ShowScenario.asp?ScenarioID=4375" TargetMode="External"/><Relationship Id="rId3919" Type="http://schemas.openxmlformats.org/officeDocument/2006/relationships/hyperlink" Target="https://www.jrvdev.com/ROAR/VER1/ShowScenario.asp?ScenarioID=3180" TargetMode="External"/><Relationship Id="rId1884" Type="http://schemas.openxmlformats.org/officeDocument/2006/relationships/hyperlink" Target="https://www.jrvdev.com/ROAR/VER1/ShowScenario.asp?ScenarioID=2235" TargetMode="External"/><Relationship Id="rId2935" Type="http://schemas.openxmlformats.org/officeDocument/2006/relationships/hyperlink" Target="https://www.jrvdev.com/ROAR/VER1/ShowScenario.asp?ScenarioID=3569" TargetMode="External"/><Relationship Id="rId4290" Type="http://schemas.openxmlformats.org/officeDocument/2006/relationships/hyperlink" Target="https://www.jrvdev.com/ROAR/VER1/ShowScenario.asp?ScenarioID=5242" TargetMode="External"/><Relationship Id="rId5341" Type="http://schemas.openxmlformats.org/officeDocument/2006/relationships/hyperlink" Target="https://www.jrvdev.com/ROAR/VER1/ShowScenario.asp?ScenarioID=1390" TargetMode="External"/><Relationship Id="rId907" Type="http://schemas.openxmlformats.org/officeDocument/2006/relationships/hyperlink" Target="https://www.jrvdev.com/ROAR/VER1/ShowScenario.asp?ScenarioID=2744" TargetMode="External"/><Relationship Id="rId1537" Type="http://schemas.openxmlformats.org/officeDocument/2006/relationships/hyperlink" Target="https://www.jrvdev.com/ROAR/VER1/ShowScenario.asp?ScenarioID=2778" TargetMode="External"/><Relationship Id="rId1951" Type="http://schemas.openxmlformats.org/officeDocument/2006/relationships/hyperlink" Target="https://www.jrvdev.com/ROAR/VER1/ShowScenario.asp?ScenarioID=2382" TargetMode="External"/><Relationship Id="rId1604" Type="http://schemas.openxmlformats.org/officeDocument/2006/relationships/hyperlink" Target="https://www.jrvdev.com/ROAR/VER1/ShowScenario.asp?ScenarioID=2180" TargetMode="External"/><Relationship Id="rId4010" Type="http://schemas.openxmlformats.org/officeDocument/2006/relationships/hyperlink" Target="https://www.jrvdev.com/ROAR/VER1/ShowScenario.asp?ScenarioID=2144" TargetMode="External"/><Relationship Id="rId6182" Type="http://schemas.openxmlformats.org/officeDocument/2006/relationships/hyperlink" Target="https://www.jrvdev.com/ROAR/VER1/ShowScenario.asp?ScenarioID=960" TargetMode="External"/><Relationship Id="rId697" Type="http://schemas.openxmlformats.org/officeDocument/2006/relationships/hyperlink" Target="https://www.jrvdev.com/ROAR/VER1/ShowScenario.asp?ScenarioID=2272" TargetMode="External"/><Relationship Id="rId2378" Type="http://schemas.openxmlformats.org/officeDocument/2006/relationships/hyperlink" Target="https://www.jrvdev.com/ROAR/VER1/ShowScenario.asp?ScenarioID=3280" TargetMode="External"/><Relationship Id="rId3429" Type="http://schemas.openxmlformats.org/officeDocument/2006/relationships/hyperlink" Target="https://www.jrvdev.com/ROAR/VER1/ShowScenario.asp?ScenarioID=5698" TargetMode="External"/><Relationship Id="rId3776" Type="http://schemas.openxmlformats.org/officeDocument/2006/relationships/hyperlink" Target="https://www.jrvdev.com/ROAR/VER1/ShowScenario.asp?ScenarioID=573" TargetMode="External"/><Relationship Id="rId4827" Type="http://schemas.openxmlformats.org/officeDocument/2006/relationships/hyperlink" Target="https://www.jrvdev.com/ROAR/VER1/ShowScenario.asp?ScenarioID=6469" TargetMode="External"/><Relationship Id="rId2792" Type="http://schemas.openxmlformats.org/officeDocument/2006/relationships/hyperlink" Target="https://www.jrvdev.com/ROAR/VER1/ShowScenario.asp?ScenarioID=1998" TargetMode="External"/><Relationship Id="rId3843" Type="http://schemas.openxmlformats.org/officeDocument/2006/relationships/hyperlink" Target="https://www.jrvdev.com/ROAR/VER1/ShowScenario.asp?ScenarioID=5781" TargetMode="External"/><Relationship Id="rId764" Type="http://schemas.openxmlformats.org/officeDocument/2006/relationships/hyperlink" Target="https://www.jrvdev.com/ROAR/VER1/ShowScenario.asp?ScenarioID=343" TargetMode="External"/><Relationship Id="rId1394" Type="http://schemas.openxmlformats.org/officeDocument/2006/relationships/hyperlink" Target="https://www.jrvdev.com/ROAR/VER1/ShowScenario.asp?ScenarioID=5600" TargetMode="External"/><Relationship Id="rId2445" Type="http://schemas.openxmlformats.org/officeDocument/2006/relationships/hyperlink" Target="https://www.jrvdev.com/ROAR/VER1/ShowScenario.asp?ScenarioID=3649" TargetMode="External"/><Relationship Id="rId3910" Type="http://schemas.openxmlformats.org/officeDocument/2006/relationships/hyperlink" Target="https://www.jrvdev.com/ROAR/VER1/ShowScenario.asp?ScenarioID=3188" TargetMode="External"/><Relationship Id="rId417" Type="http://schemas.openxmlformats.org/officeDocument/2006/relationships/hyperlink" Target="https://www.jrvdev.com/ROAR/VER1/ShowScenario.asp?ScenarioID=203" TargetMode="External"/><Relationship Id="rId831" Type="http://schemas.openxmlformats.org/officeDocument/2006/relationships/hyperlink" Target="https://www.jrvdev.com/ROAR/VER1/ShowScenario.asp?ScenarioID=1433" TargetMode="External"/><Relationship Id="rId1047" Type="http://schemas.openxmlformats.org/officeDocument/2006/relationships/hyperlink" Target="https://www.jrvdev.com/ROAR/VER1/ShowScenario.asp?ScenarioID=4784" TargetMode="External"/><Relationship Id="rId1461" Type="http://schemas.openxmlformats.org/officeDocument/2006/relationships/hyperlink" Target="https://www.jrvdev.com/ROAR/VER1/ShowScenario.asp?ScenarioID=410" TargetMode="External"/><Relationship Id="rId2512" Type="http://schemas.openxmlformats.org/officeDocument/2006/relationships/hyperlink" Target="https://www.jrvdev.com/ROAR/VER1/ShowScenario.asp?ScenarioID=4956" TargetMode="External"/><Relationship Id="rId5668" Type="http://schemas.openxmlformats.org/officeDocument/2006/relationships/hyperlink" Target="https://www.jrvdev.com/ROAR/VER1/ShowScenario.asp?ScenarioID=2881" TargetMode="External"/><Relationship Id="rId1114" Type="http://schemas.openxmlformats.org/officeDocument/2006/relationships/hyperlink" Target="https://www.jrvdev.com/ROAR/VER1/ShowScenario.asp?ScenarioID=2659" TargetMode="External"/><Relationship Id="rId4684" Type="http://schemas.openxmlformats.org/officeDocument/2006/relationships/hyperlink" Target="https://www.jrvdev.com/ROAR/VER1/ShowScenario.asp?ScenarioID=1486" TargetMode="External"/><Relationship Id="rId5735" Type="http://schemas.openxmlformats.org/officeDocument/2006/relationships/hyperlink" Target="https://www.jrvdev.com/ROAR/VER1/ShowScenario.asp?ScenarioID=6013" TargetMode="External"/><Relationship Id="rId3286" Type="http://schemas.openxmlformats.org/officeDocument/2006/relationships/hyperlink" Target="https://www.jrvdev.com/ROAR/VER1/ShowScenario.asp?ScenarioID=3993" TargetMode="External"/><Relationship Id="rId4337" Type="http://schemas.openxmlformats.org/officeDocument/2006/relationships/hyperlink" Target="https://www.jrvdev.com/ROAR/VER1/ShowScenario.asp?ScenarioID=6172" TargetMode="External"/><Relationship Id="rId3353" Type="http://schemas.openxmlformats.org/officeDocument/2006/relationships/hyperlink" Target="https://www.jrvdev.com/ROAR/VER1/ShowScenario.asp?ScenarioID=3243" TargetMode="External"/><Relationship Id="rId4751" Type="http://schemas.openxmlformats.org/officeDocument/2006/relationships/hyperlink" Target="https://www.jrvdev.com/ROAR/VER1/ShowScenario.asp?ScenarioID=4087" TargetMode="External"/><Relationship Id="rId5802" Type="http://schemas.openxmlformats.org/officeDocument/2006/relationships/hyperlink" Target="https://www.jrvdev.com/ROAR/VER1/ShowScenario.asp?ScenarioID=6196" TargetMode="External"/><Relationship Id="rId274" Type="http://schemas.openxmlformats.org/officeDocument/2006/relationships/hyperlink" Target="https://www.jrvdev.com/ROAR/VER1/ShowScenario.asp?ScenarioID=5834" TargetMode="External"/><Relationship Id="rId3006" Type="http://schemas.openxmlformats.org/officeDocument/2006/relationships/hyperlink" Target="https://www.jrvdev.com/ROAR/VER1/ShowScenario.asp?ScenarioID=2132" TargetMode="External"/><Relationship Id="rId4404" Type="http://schemas.openxmlformats.org/officeDocument/2006/relationships/hyperlink" Target="https://www.jrvdev.com/ROAR/VER1/ShowScenario.asp?ScenarioID=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24"/>
  <sheetViews>
    <sheetView workbookViewId="0">
      <selection activeCell="B35" sqref="B35"/>
    </sheetView>
  </sheetViews>
  <sheetFormatPr defaultRowHeight="12.75" x14ac:dyDescent="0.2"/>
  <cols>
    <col min="1" max="1" width="2.28515625" customWidth="1"/>
    <col min="2" max="2" width="56.42578125" customWidth="1"/>
    <col min="3" max="3" width="80.140625" style="15" customWidth="1"/>
    <col min="4" max="4" width="2.28515625" customWidth="1"/>
  </cols>
  <sheetData>
    <row r="1" spans="1:4" x14ac:dyDescent="0.2">
      <c r="A1" s="21"/>
      <c r="B1" s="398" t="s">
        <v>40333</v>
      </c>
      <c r="C1" s="399"/>
      <c r="D1" s="21"/>
    </row>
    <row r="2" spans="1:4" x14ac:dyDescent="0.2">
      <c r="A2" s="21"/>
      <c r="B2" s="399"/>
      <c r="C2" s="399"/>
      <c r="D2" s="21"/>
    </row>
    <row r="3" spans="1:4" x14ac:dyDescent="0.2">
      <c r="A3" s="21"/>
      <c r="B3" s="399"/>
      <c r="C3" s="399"/>
      <c r="D3" s="21"/>
    </row>
    <row r="4" spans="1:4" x14ac:dyDescent="0.2">
      <c r="A4" s="21"/>
      <c r="B4" s="399"/>
      <c r="C4" s="399"/>
      <c r="D4" s="21"/>
    </row>
    <row r="5" spans="1:4" ht="6" hidden="1" customHeight="1" x14ac:dyDescent="0.2">
      <c r="A5" s="21"/>
      <c r="B5" s="399"/>
      <c r="C5" s="399"/>
      <c r="D5" s="21"/>
    </row>
    <row r="6" spans="1:4" ht="12.75" customHeight="1" x14ac:dyDescent="0.2">
      <c r="A6" s="21"/>
      <c r="B6" s="18"/>
      <c r="C6" s="18"/>
      <c r="D6" s="21"/>
    </row>
    <row r="7" spans="1:4" s="68" customFormat="1" ht="41.25" customHeight="1" x14ac:dyDescent="0.2">
      <c r="A7" s="398" t="s">
        <v>42965</v>
      </c>
      <c r="B7" s="398"/>
      <c r="C7" s="398"/>
      <c r="D7" s="67"/>
    </row>
    <row r="8" spans="1:4" x14ac:dyDescent="0.2">
      <c r="A8" s="21"/>
      <c r="B8" s="43"/>
      <c r="C8" s="17"/>
      <c r="D8" s="21"/>
    </row>
    <row r="9" spans="1:4" ht="39" customHeight="1" x14ac:dyDescent="0.2">
      <c r="A9" s="70"/>
      <c r="B9" s="398" t="s">
        <v>42964</v>
      </c>
      <c r="C9" s="398"/>
      <c r="D9" s="70"/>
    </row>
    <row r="10" spans="1:4" ht="12.75" customHeight="1" x14ac:dyDescent="0.2">
      <c r="A10" s="21"/>
      <c r="B10" s="43"/>
      <c r="C10" s="17"/>
      <c r="D10" s="21"/>
    </row>
    <row r="11" spans="1:4" s="68" customFormat="1" ht="42" customHeight="1" x14ac:dyDescent="0.2">
      <c r="A11" s="67"/>
      <c r="B11" s="398" t="s">
        <v>34520</v>
      </c>
      <c r="C11" s="398"/>
      <c r="D11" s="67"/>
    </row>
    <row r="12" spans="1:4" s="68" customFormat="1" ht="12.75" customHeight="1" x14ac:dyDescent="0.2">
      <c r="A12" s="67"/>
      <c r="B12" s="366"/>
      <c r="C12" s="366"/>
      <c r="D12" s="67"/>
    </row>
    <row r="13" spans="1:4" s="68" customFormat="1" ht="20.25" customHeight="1" x14ac:dyDescent="0.3">
      <c r="A13" s="67"/>
      <c r="B13" s="403" t="s">
        <v>42656</v>
      </c>
      <c r="C13" s="403"/>
      <c r="D13" s="67"/>
    </row>
    <row r="14" spans="1:4" s="68" customFormat="1" ht="12.75" customHeight="1" x14ac:dyDescent="0.2">
      <c r="A14" s="67"/>
      <c r="B14" s="404" t="s">
        <v>42966</v>
      </c>
      <c r="C14" s="404"/>
      <c r="D14" s="67"/>
    </row>
    <row r="15" spans="1:4" s="68" customFormat="1" ht="12.75" customHeight="1" x14ac:dyDescent="0.2">
      <c r="A15" s="67"/>
      <c r="B15" s="102" t="s">
        <v>4613</v>
      </c>
      <c r="C15" s="102" t="s">
        <v>41336</v>
      </c>
      <c r="D15" s="67"/>
    </row>
    <row r="16" spans="1:4" s="68" customFormat="1" ht="12.75" customHeight="1" x14ac:dyDescent="0.2">
      <c r="A16" s="67"/>
      <c r="B16" s="115" t="s">
        <v>4176</v>
      </c>
      <c r="C16" s="102" t="s">
        <v>40548</v>
      </c>
      <c r="D16" s="67"/>
    </row>
    <row r="17" spans="1:4" s="68" customFormat="1" ht="12.75" customHeight="1" x14ac:dyDescent="0.2">
      <c r="A17" s="67"/>
      <c r="B17" s="102" t="s">
        <v>4176</v>
      </c>
      <c r="C17" s="102" t="s">
        <v>40460</v>
      </c>
      <c r="D17" s="67"/>
    </row>
    <row r="18" spans="1:4" s="68" customFormat="1" ht="12.75" customHeight="1" x14ac:dyDescent="0.2">
      <c r="A18" s="67"/>
      <c r="B18" s="102" t="s">
        <v>4176</v>
      </c>
      <c r="C18" s="102" t="s">
        <v>40498</v>
      </c>
      <c r="D18" s="67"/>
    </row>
    <row r="19" spans="1:4" s="68" customFormat="1" ht="12.75" customHeight="1" x14ac:dyDescent="0.2">
      <c r="A19" s="67"/>
      <c r="B19" s="102" t="s">
        <v>4176</v>
      </c>
      <c r="C19" s="102" t="s">
        <v>40564</v>
      </c>
      <c r="D19" s="67"/>
    </row>
    <row r="20" spans="1:4" s="68" customFormat="1" ht="12.75" customHeight="1" x14ac:dyDescent="0.2">
      <c r="A20" s="67"/>
      <c r="B20" s="115" t="s">
        <v>4176</v>
      </c>
      <c r="C20" s="102" t="s">
        <v>42396</v>
      </c>
      <c r="D20" s="67"/>
    </row>
    <row r="21" spans="1:4" s="68" customFormat="1" ht="12.75" customHeight="1" x14ac:dyDescent="0.2">
      <c r="A21" s="67"/>
      <c r="B21" s="102" t="s">
        <v>4176</v>
      </c>
      <c r="C21" s="132" t="s">
        <v>41789</v>
      </c>
      <c r="D21" s="67"/>
    </row>
    <row r="22" spans="1:4" s="68" customFormat="1" ht="12.75" customHeight="1" x14ac:dyDescent="0.2">
      <c r="A22" s="67"/>
      <c r="B22" s="102" t="s">
        <v>4176</v>
      </c>
      <c r="C22" s="132" t="s">
        <v>41790</v>
      </c>
      <c r="D22" s="67"/>
    </row>
    <row r="23" spans="1:4" s="68" customFormat="1" ht="12.75" customHeight="1" x14ac:dyDescent="0.2">
      <c r="A23" s="67"/>
      <c r="B23" s="102" t="s">
        <v>4176</v>
      </c>
      <c r="C23" s="132" t="s">
        <v>41791</v>
      </c>
      <c r="D23" s="67"/>
    </row>
    <row r="24" spans="1:4" s="68" customFormat="1" ht="12.75" customHeight="1" x14ac:dyDescent="0.2">
      <c r="A24" s="67"/>
      <c r="B24" s="102" t="s">
        <v>4176</v>
      </c>
      <c r="C24" s="132" t="s">
        <v>41792</v>
      </c>
      <c r="D24" s="67"/>
    </row>
    <row r="25" spans="1:4" s="68" customFormat="1" ht="12.75" customHeight="1" x14ac:dyDescent="0.2">
      <c r="A25" s="67"/>
      <c r="B25" s="102" t="s">
        <v>4176</v>
      </c>
      <c r="C25" s="132" t="s">
        <v>41793</v>
      </c>
      <c r="D25" s="67"/>
    </row>
    <row r="26" spans="1:4" s="68" customFormat="1" ht="12.75" customHeight="1" x14ac:dyDescent="0.2">
      <c r="A26" s="67"/>
      <c r="B26" s="102" t="s">
        <v>4176</v>
      </c>
      <c r="C26" s="132" t="s">
        <v>41794</v>
      </c>
      <c r="D26" s="67"/>
    </row>
    <row r="27" spans="1:4" s="68" customFormat="1" ht="12.75" customHeight="1" x14ac:dyDescent="0.2">
      <c r="A27" s="67"/>
      <c r="B27" s="115" t="s">
        <v>4176</v>
      </c>
      <c r="C27" s="102" t="s">
        <v>42408</v>
      </c>
      <c r="D27" s="67"/>
    </row>
    <row r="28" spans="1:4" s="68" customFormat="1" ht="12.75" customHeight="1" x14ac:dyDescent="0.2">
      <c r="A28" s="67"/>
      <c r="B28" s="102" t="s">
        <v>29412</v>
      </c>
      <c r="C28" s="102" t="s">
        <v>40292</v>
      </c>
      <c r="D28" s="67"/>
    </row>
    <row r="29" spans="1:4" s="68" customFormat="1" ht="12.75" customHeight="1" x14ac:dyDescent="0.2">
      <c r="A29" s="67"/>
      <c r="B29" s="102" t="s">
        <v>29412</v>
      </c>
      <c r="C29" s="128" t="s">
        <v>40373</v>
      </c>
      <c r="D29" s="67"/>
    </row>
    <row r="30" spans="1:4" s="68" customFormat="1" ht="12.75" customHeight="1" x14ac:dyDescent="0.2">
      <c r="A30" s="67"/>
      <c r="B30" s="115" t="s">
        <v>2748</v>
      </c>
      <c r="C30" s="102" t="s">
        <v>41861</v>
      </c>
      <c r="D30" s="67"/>
    </row>
    <row r="31" spans="1:4" s="68" customFormat="1" ht="12.75" customHeight="1" x14ac:dyDescent="0.2">
      <c r="A31" s="67"/>
      <c r="B31" s="115" t="s">
        <v>2748</v>
      </c>
      <c r="C31" s="102" t="s">
        <v>41868</v>
      </c>
      <c r="D31" s="67"/>
    </row>
    <row r="32" spans="1:4" s="68" customFormat="1" ht="12.75" customHeight="1" x14ac:dyDescent="0.2">
      <c r="A32" s="67"/>
      <c r="B32" s="115" t="s">
        <v>2748</v>
      </c>
      <c r="C32" s="102" t="s">
        <v>41874</v>
      </c>
      <c r="D32" s="67"/>
    </row>
    <row r="33" spans="1:4" s="68" customFormat="1" ht="12.75" customHeight="1" x14ac:dyDescent="0.2">
      <c r="A33" s="67"/>
      <c r="B33" s="115" t="s">
        <v>2748</v>
      </c>
      <c r="C33" s="102" t="s">
        <v>41899</v>
      </c>
      <c r="D33" s="67"/>
    </row>
    <row r="34" spans="1:4" s="68" customFormat="1" ht="12.75" customHeight="1" x14ac:dyDescent="0.2">
      <c r="A34" s="67"/>
      <c r="B34" s="115" t="s">
        <v>2748</v>
      </c>
      <c r="C34" s="102" t="s">
        <v>41911</v>
      </c>
      <c r="D34" s="67"/>
    </row>
    <row r="35" spans="1:4" s="68" customFormat="1" ht="12.75" customHeight="1" x14ac:dyDescent="0.2">
      <c r="A35" s="67"/>
      <c r="B35" s="115" t="s">
        <v>2748</v>
      </c>
      <c r="C35" s="102" t="s">
        <v>41920</v>
      </c>
      <c r="D35" s="67"/>
    </row>
    <row r="36" spans="1:4" s="68" customFormat="1" ht="12.75" customHeight="1" x14ac:dyDescent="0.2">
      <c r="A36" s="67"/>
      <c r="B36" s="115" t="s">
        <v>2748</v>
      </c>
      <c r="C36" s="102" t="s">
        <v>41931</v>
      </c>
      <c r="D36" s="67"/>
    </row>
    <row r="37" spans="1:4" s="68" customFormat="1" ht="12.75" customHeight="1" x14ac:dyDescent="0.2">
      <c r="A37" s="67"/>
      <c r="B37" s="115" t="s">
        <v>2748</v>
      </c>
      <c r="C37" s="102" t="s">
        <v>41937</v>
      </c>
      <c r="D37" s="67"/>
    </row>
    <row r="38" spans="1:4" s="68" customFormat="1" ht="12.75" customHeight="1" x14ac:dyDescent="0.2">
      <c r="A38" s="67"/>
      <c r="B38" s="115" t="s">
        <v>2748</v>
      </c>
      <c r="C38" s="102" t="s">
        <v>41943</v>
      </c>
      <c r="D38" s="67"/>
    </row>
    <row r="39" spans="1:4" s="68" customFormat="1" ht="12.75" customHeight="1" x14ac:dyDescent="0.2">
      <c r="A39" s="67"/>
      <c r="B39" s="115" t="s">
        <v>2748</v>
      </c>
      <c r="C39" s="102" t="s">
        <v>41950</v>
      </c>
      <c r="D39" s="67"/>
    </row>
    <row r="40" spans="1:4" s="68" customFormat="1" ht="12.75" customHeight="1" x14ac:dyDescent="0.2">
      <c r="A40" s="67"/>
      <c r="B40" s="115" t="s">
        <v>2748</v>
      </c>
      <c r="C40" s="102" t="s">
        <v>41953</v>
      </c>
      <c r="D40" s="67"/>
    </row>
    <row r="41" spans="1:4" s="68" customFormat="1" ht="12.75" customHeight="1" x14ac:dyDescent="0.2">
      <c r="A41" s="67"/>
      <c r="B41" s="115" t="s">
        <v>2748</v>
      </c>
      <c r="C41" s="102" t="s">
        <v>41963</v>
      </c>
      <c r="D41" s="67"/>
    </row>
    <row r="42" spans="1:4" s="68" customFormat="1" ht="12.75" customHeight="1" x14ac:dyDescent="0.2">
      <c r="A42" s="67"/>
      <c r="B42" s="115" t="s">
        <v>2748</v>
      </c>
      <c r="C42" s="102" t="s">
        <v>41968</v>
      </c>
      <c r="D42" s="67"/>
    </row>
    <row r="43" spans="1:4" s="68" customFormat="1" ht="12.75" customHeight="1" x14ac:dyDescent="0.2">
      <c r="A43" s="67"/>
      <c r="B43" s="115" t="s">
        <v>2748</v>
      </c>
      <c r="C43" s="102" t="s">
        <v>41975</v>
      </c>
      <c r="D43" s="67"/>
    </row>
    <row r="44" spans="1:4" s="68" customFormat="1" ht="12.75" customHeight="1" x14ac:dyDescent="0.2">
      <c r="A44" s="67"/>
      <c r="B44" s="115" t="s">
        <v>2748</v>
      </c>
      <c r="C44" s="102" t="s">
        <v>42657</v>
      </c>
      <c r="D44" s="67"/>
    </row>
    <row r="45" spans="1:4" s="68" customFormat="1" ht="12.75" customHeight="1" x14ac:dyDescent="0.2">
      <c r="A45" s="67"/>
      <c r="B45" s="115" t="s">
        <v>2748</v>
      </c>
      <c r="C45" s="102" t="s">
        <v>42658</v>
      </c>
      <c r="D45" s="67"/>
    </row>
    <row r="46" spans="1:4" s="68" customFormat="1" ht="12.75" customHeight="1" x14ac:dyDescent="0.2">
      <c r="A46" s="67"/>
      <c r="B46" s="115" t="s">
        <v>2748</v>
      </c>
      <c r="C46" s="102" t="s">
        <v>42659</v>
      </c>
      <c r="D46" s="67"/>
    </row>
    <row r="47" spans="1:4" s="68" customFormat="1" ht="12.75" customHeight="1" x14ac:dyDescent="0.2">
      <c r="A47" s="67"/>
      <c r="B47" s="115" t="s">
        <v>2748</v>
      </c>
      <c r="C47" s="102" t="s">
        <v>42660</v>
      </c>
      <c r="D47" s="67"/>
    </row>
    <row r="48" spans="1:4" s="68" customFormat="1" ht="12.75" customHeight="1" x14ac:dyDescent="0.2">
      <c r="A48" s="67"/>
      <c r="B48" s="115" t="s">
        <v>2748</v>
      </c>
      <c r="C48" s="102" t="s">
        <v>42661</v>
      </c>
      <c r="D48" s="67"/>
    </row>
    <row r="49" spans="1:4" s="68" customFormat="1" ht="12.75" customHeight="1" x14ac:dyDescent="0.2">
      <c r="A49" s="67"/>
      <c r="B49" s="115" t="s">
        <v>2748</v>
      </c>
      <c r="C49" s="102" t="s">
        <v>42662</v>
      </c>
      <c r="D49" s="67"/>
    </row>
    <row r="50" spans="1:4" s="68" customFormat="1" ht="12.75" customHeight="1" x14ac:dyDescent="0.2">
      <c r="A50" s="67"/>
      <c r="B50" s="115" t="s">
        <v>2748</v>
      </c>
      <c r="C50" s="102" t="s">
        <v>42663</v>
      </c>
      <c r="D50" s="67"/>
    </row>
    <row r="51" spans="1:4" s="68" customFormat="1" ht="12.75" customHeight="1" x14ac:dyDescent="0.2">
      <c r="A51" s="67"/>
      <c r="B51" s="115" t="s">
        <v>2748</v>
      </c>
      <c r="C51" s="102" t="s">
        <v>42664</v>
      </c>
      <c r="D51" s="67"/>
    </row>
    <row r="52" spans="1:4" s="68" customFormat="1" ht="12.75" customHeight="1" x14ac:dyDescent="0.2">
      <c r="A52" s="67"/>
      <c r="B52" s="115" t="s">
        <v>2748</v>
      </c>
      <c r="C52" s="102" t="s">
        <v>42665</v>
      </c>
      <c r="D52" s="67"/>
    </row>
    <row r="53" spans="1:4" s="68" customFormat="1" ht="12.75" customHeight="1" x14ac:dyDescent="0.2">
      <c r="A53" s="67"/>
      <c r="B53" s="115" t="s">
        <v>2748</v>
      </c>
      <c r="C53" s="102" t="s">
        <v>42040</v>
      </c>
      <c r="D53" s="67"/>
    </row>
    <row r="54" spans="1:4" s="68" customFormat="1" ht="12.75" customHeight="1" x14ac:dyDescent="0.2">
      <c r="A54" s="67"/>
      <c r="B54" s="122" t="s">
        <v>2748</v>
      </c>
      <c r="C54" s="102" t="s">
        <v>42156</v>
      </c>
      <c r="D54" s="67"/>
    </row>
    <row r="55" spans="1:4" s="68" customFormat="1" ht="12.75" customHeight="1" x14ac:dyDescent="0.2">
      <c r="A55" s="67"/>
      <c r="B55" s="75" t="s">
        <v>2748</v>
      </c>
      <c r="C55" s="102" t="s">
        <v>42157</v>
      </c>
      <c r="D55" s="67"/>
    </row>
    <row r="56" spans="1:4" s="68" customFormat="1" ht="12.75" customHeight="1" x14ac:dyDescent="0.2">
      <c r="A56" s="67"/>
      <c r="B56" s="122" t="s">
        <v>2748</v>
      </c>
      <c r="C56" s="122" t="s">
        <v>42266</v>
      </c>
      <c r="D56" s="67"/>
    </row>
    <row r="57" spans="1:4" s="68" customFormat="1" ht="12.75" customHeight="1" x14ac:dyDescent="0.2">
      <c r="A57" s="67"/>
      <c r="B57" s="122" t="s">
        <v>2748</v>
      </c>
      <c r="C57" s="122" t="s">
        <v>42148</v>
      </c>
      <c r="D57" s="67"/>
    </row>
    <row r="58" spans="1:4" s="68" customFormat="1" ht="12.75" customHeight="1" x14ac:dyDescent="0.2">
      <c r="A58" s="67"/>
      <c r="B58" s="122" t="s">
        <v>2748</v>
      </c>
      <c r="C58" s="122" t="s">
        <v>42259</v>
      </c>
      <c r="D58" s="67"/>
    </row>
    <row r="59" spans="1:4" s="68" customFormat="1" ht="12.75" customHeight="1" x14ac:dyDescent="0.2">
      <c r="A59" s="67"/>
      <c r="B59" s="122" t="s">
        <v>2748</v>
      </c>
      <c r="C59" s="122" t="s">
        <v>42250</v>
      </c>
      <c r="D59" s="67"/>
    </row>
    <row r="60" spans="1:4" s="68" customFormat="1" ht="12.75" customHeight="1" x14ac:dyDescent="0.2">
      <c r="A60" s="67"/>
      <c r="B60" s="122" t="s">
        <v>2748</v>
      </c>
      <c r="C60" s="122" t="s">
        <v>42259</v>
      </c>
      <c r="D60" s="67"/>
    </row>
    <row r="61" spans="1:4" s="68" customFormat="1" ht="12.75" customHeight="1" x14ac:dyDescent="0.2">
      <c r="A61" s="67"/>
      <c r="B61" s="122" t="s">
        <v>2748</v>
      </c>
      <c r="C61" s="122" t="s">
        <v>42250</v>
      </c>
      <c r="D61" s="67"/>
    </row>
    <row r="62" spans="1:4" s="68" customFormat="1" ht="12.75" customHeight="1" x14ac:dyDescent="0.2">
      <c r="A62" s="67"/>
      <c r="B62" s="188" t="s">
        <v>7318</v>
      </c>
      <c r="C62" s="188" t="s">
        <v>41242</v>
      </c>
      <c r="D62" s="67"/>
    </row>
    <row r="63" spans="1:4" s="68" customFormat="1" ht="12.75" customHeight="1" x14ac:dyDescent="0.2">
      <c r="A63" s="67"/>
      <c r="B63" s="188" t="s">
        <v>7318</v>
      </c>
      <c r="C63" s="188" t="s">
        <v>38192</v>
      </c>
      <c r="D63" s="67"/>
    </row>
    <row r="64" spans="1:4" s="68" customFormat="1" ht="12.75" customHeight="1" x14ac:dyDescent="0.2">
      <c r="A64" s="67"/>
      <c r="B64" s="102" t="s">
        <v>7318</v>
      </c>
      <c r="C64" s="128" t="s">
        <v>38180</v>
      </c>
      <c r="D64" s="67"/>
    </row>
    <row r="65" spans="1:4" s="68" customFormat="1" ht="12.75" customHeight="1" x14ac:dyDescent="0.2">
      <c r="A65" s="67"/>
      <c r="B65" s="102" t="s">
        <v>7318</v>
      </c>
      <c r="C65" s="128" t="s">
        <v>41226</v>
      </c>
      <c r="D65" s="67"/>
    </row>
    <row r="66" spans="1:4" s="68" customFormat="1" ht="12.75" customHeight="1" x14ac:dyDescent="0.2">
      <c r="A66" s="67"/>
      <c r="B66" s="102" t="s">
        <v>7318</v>
      </c>
      <c r="C66" s="102" t="s">
        <v>40265</v>
      </c>
      <c r="D66" s="67"/>
    </row>
    <row r="67" spans="1:4" s="68" customFormat="1" ht="12.75" customHeight="1" x14ac:dyDescent="0.2">
      <c r="A67" s="67"/>
      <c r="B67" s="102" t="s">
        <v>7318</v>
      </c>
      <c r="C67" s="102" t="s">
        <v>42617</v>
      </c>
      <c r="D67" s="67"/>
    </row>
    <row r="68" spans="1:4" s="68" customFormat="1" ht="12.75" customHeight="1" x14ac:dyDescent="0.2">
      <c r="A68" s="67"/>
      <c r="B68" s="102" t="s">
        <v>7318</v>
      </c>
      <c r="C68" s="102" t="s">
        <v>42188</v>
      </c>
      <c r="D68" s="67"/>
    </row>
    <row r="69" spans="1:4" s="68" customFormat="1" ht="12.75" customHeight="1" x14ac:dyDescent="0.2">
      <c r="A69" s="67"/>
      <c r="B69" s="102" t="s">
        <v>7318</v>
      </c>
      <c r="C69" s="102" t="s">
        <v>41581</v>
      </c>
      <c r="D69" s="67"/>
    </row>
    <row r="70" spans="1:4" s="68" customFormat="1" ht="12.75" customHeight="1" x14ac:dyDescent="0.2">
      <c r="A70" s="67"/>
      <c r="B70" s="102" t="s">
        <v>7318</v>
      </c>
      <c r="C70" s="179" t="s">
        <v>42286</v>
      </c>
      <c r="D70" s="67"/>
    </row>
    <row r="71" spans="1:4" s="68" customFormat="1" ht="12.75" customHeight="1" x14ac:dyDescent="0.2">
      <c r="A71" s="67"/>
      <c r="B71" s="102" t="s">
        <v>7318</v>
      </c>
      <c r="C71" s="102" t="s">
        <v>42273</v>
      </c>
      <c r="D71" s="67"/>
    </row>
    <row r="72" spans="1:4" s="68" customFormat="1" ht="12.75" customHeight="1" x14ac:dyDescent="0.2">
      <c r="A72" s="67"/>
      <c r="B72" s="102" t="s">
        <v>40530</v>
      </c>
      <c r="C72" s="128" t="s">
        <v>40529</v>
      </c>
      <c r="D72" s="67"/>
    </row>
    <row r="73" spans="1:4" s="68" customFormat="1" ht="12.75" customHeight="1" x14ac:dyDescent="0.2">
      <c r="A73" s="67"/>
      <c r="B73" s="128" t="s">
        <v>41270</v>
      </c>
      <c r="C73" s="128" t="s">
        <v>41272</v>
      </c>
      <c r="D73" s="67"/>
    </row>
    <row r="74" spans="1:4" s="68" customFormat="1" ht="12.75" customHeight="1" x14ac:dyDescent="0.2">
      <c r="A74" s="67"/>
      <c r="B74" s="115" t="s">
        <v>30197</v>
      </c>
      <c r="C74" s="102" t="s">
        <v>38371</v>
      </c>
      <c r="D74" s="67"/>
    </row>
    <row r="75" spans="1:4" s="68" customFormat="1" ht="12.75" customHeight="1" x14ac:dyDescent="0.2">
      <c r="A75" s="67"/>
      <c r="B75" s="115" t="s">
        <v>30197</v>
      </c>
      <c r="C75" s="102" t="s">
        <v>40174</v>
      </c>
      <c r="D75" s="67"/>
    </row>
    <row r="76" spans="1:4" s="68" customFormat="1" ht="12.75" customHeight="1" x14ac:dyDescent="0.2">
      <c r="A76" s="67"/>
      <c r="B76" s="102" t="s">
        <v>14325</v>
      </c>
      <c r="C76" s="102" t="s">
        <v>42450</v>
      </c>
      <c r="D76" s="67"/>
    </row>
    <row r="77" spans="1:4" s="68" customFormat="1" ht="12.75" customHeight="1" x14ac:dyDescent="0.2">
      <c r="A77" s="67"/>
      <c r="B77" s="115" t="s">
        <v>9180</v>
      </c>
      <c r="C77" s="102" t="s">
        <v>36711</v>
      </c>
      <c r="D77" s="67"/>
    </row>
    <row r="78" spans="1:4" s="68" customFormat="1" ht="12.75" customHeight="1" x14ac:dyDescent="0.2">
      <c r="A78" s="67"/>
      <c r="B78" s="115" t="s">
        <v>9180</v>
      </c>
      <c r="C78" s="102" t="s">
        <v>40224</v>
      </c>
      <c r="D78" s="67"/>
    </row>
    <row r="79" spans="1:4" s="68" customFormat="1" ht="12.75" customHeight="1" x14ac:dyDescent="0.2">
      <c r="A79" s="67"/>
      <c r="B79" s="115" t="s">
        <v>9180</v>
      </c>
      <c r="C79" s="102" t="s">
        <v>40230</v>
      </c>
      <c r="D79" s="67"/>
    </row>
    <row r="80" spans="1:4" s="68" customFormat="1" ht="12.75" customHeight="1" x14ac:dyDescent="0.2">
      <c r="A80" s="67"/>
      <c r="B80" s="115" t="s">
        <v>9180</v>
      </c>
      <c r="C80" s="102" t="s">
        <v>42440</v>
      </c>
      <c r="D80" s="67"/>
    </row>
    <row r="81" spans="1:4" s="68" customFormat="1" ht="12.75" customHeight="1" x14ac:dyDescent="0.2">
      <c r="A81" s="67"/>
      <c r="B81" s="115" t="s">
        <v>9180</v>
      </c>
      <c r="C81" s="102" t="s">
        <v>42441</v>
      </c>
      <c r="D81" s="67"/>
    </row>
    <row r="82" spans="1:4" s="68" customFormat="1" ht="21" customHeight="1" x14ac:dyDescent="0.3">
      <c r="A82" s="67"/>
      <c r="B82" s="403" t="s">
        <v>39386</v>
      </c>
      <c r="C82" s="403"/>
      <c r="D82" s="67"/>
    </row>
    <row r="83" spans="1:4" s="68" customFormat="1" ht="12.75" customHeight="1" x14ac:dyDescent="0.2">
      <c r="A83" s="67"/>
      <c r="B83" s="128" t="s">
        <v>39385</v>
      </c>
      <c r="C83" s="128" t="s">
        <v>39388</v>
      </c>
      <c r="D83" s="67"/>
    </row>
    <row r="84" spans="1:4" s="68" customFormat="1" ht="12.75" customHeight="1" x14ac:dyDescent="0.2">
      <c r="A84" s="67"/>
      <c r="B84" s="128" t="s">
        <v>39385</v>
      </c>
      <c r="C84" s="76" t="s">
        <v>35210</v>
      </c>
      <c r="D84" s="67"/>
    </row>
    <row r="85" spans="1:4" s="68" customFormat="1" ht="12.75" customHeight="1" x14ac:dyDescent="0.2">
      <c r="A85" s="67"/>
      <c r="B85" s="102" t="s">
        <v>20036</v>
      </c>
      <c r="C85" s="186" t="s">
        <v>36534</v>
      </c>
      <c r="D85" s="67"/>
    </row>
    <row r="86" spans="1:4" s="68" customFormat="1" ht="12.75" customHeight="1" x14ac:dyDescent="0.2">
      <c r="A86" s="67"/>
      <c r="B86" s="128" t="s">
        <v>4176</v>
      </c>
      <c r="C86" s="198" t="s">
        <v>38929</v>
      </c>
      <c r="D86" s="67"/>
    </row>
    <row r="87" spans="1:4" s="68" customFormat="1" ht="12.75" customHeight="1" x14ac:dyDescent="0.2">
      <c r="A87" s="67"/>
      <c r="B87" s="140" t="s">
        <v>4176</v>
      </c>
      <c r="C87" s="128" t="s">
        <v>38600</v>
      </c>
      <c r="D87" s="67"/>
    </row>
    <row r="88" spans="1:4" s="68" customFormat="1" ht="12.75" customHeight="1" x14ac:dyDescent="0.2">
      <c r="A88" s="67"/>
      <c r="B88" s="128" t="s">
        <v>4176</v>
      </c>
      <c r="C88" s="128" t="s">
        <v>39022</v>
      </c>
      <c r="D88" s="67"/>
    </row>
    <row r="89" spans="1:4" s="68" customFormat="1" ht="12.75" customHeight="1" x14ac:dyDescent="0.2">
      <c r="A89" s="67"/>
      <c r="B89" s="140" t="s">
        <v>4176</v>
      </c>
      <c r="C89" s="102" t="s">
        <v>37274</v>
      </c>
      <c r="D89" s="67"/>
    </row>
    <row r="90" spans="1:4" s="68" customFormat="1" ht="12.75" customHeight="1" x14ac:dyDescent="0.2">
      <c r="A90" s="67"/>
      <c r="B90" s="140" t="s">
        <v>4176</v>
      </c>
      <c r="C90" s="128" t="s">
        <v>35914</v>
      </c>
      <c r="D90" s="67"/>
    </row>
    <row r="91" spans="1:4" s="68" customFormat="1" ht="12.75" customHeight="1" x14ac:dyDescent="0.2">
      <c r="A91" s="67"/>
      <c r="B91" s="128" t="s">
        <v>4176</v>
      </c>
      <c r="C91" s="128" t="s">
        <v>38839</v>
      </c>
      <c r="D91" s="67"/>
    </row>
    <row r="92" spans="1:4" s="68" customFormat="1" ht="12.75" customHeight="1" x14ac:dyDescent="0.2">
      <c r="A92" s="67"/>
      <c r="B92" s="128" t="s">
        <v>4176</v>
      </c>
      <c r="C92" s="128" t="s">
        <v>37400</v>
      </c>
      <c r="D92" s="67"/>
    </row>
    <row r="93" spans="1:4" s="68" customFormat="1" ht="12.75" customHeight="1" x14ac:dyDescent="0.2">
      <c r="A93" s="67"/>
      <c r="B93" s="128" t="s">
        <v>4176</v>
      </c>
      <c r="C93" s="128" t="s">
        <v>37441</v>
      </c>
      <c r="D93" s="67"/>
    </row>
    <row r="94" spans="1:4" s="68" customFormat="1" ht="12.75" customHeight="1" x14ac:dyDescent="0.2">
      <c r="A94" s="67"/>
      <c r="B94" s="128" t="s">
        <v>4176</v>
      </c>
      <c r="C94" s="128" t="s">
        <v>39198</v>
      </c>
      <c r="D94" s="67"/>
    </row>
    <row r="95" spans="1:4" s="68" customFormat="1" ht="12.75" customHeight="1" x14ac:dyDescent="0.2">
      <c r="A95" s="67"/>
      <c r="B95" s="128" t="s">
        <v>4176</v>
      </c>
      <c r="C95" s="128" t="s">
        <v>38976</v>
      </c>
      <c r="D95" s="67"/>
    </row>
    <row r="96" spans="1:4" s="68" customFormat="1" ht="12.75" customHeight="1" x14ac:dyDescent="0.2">
      <c r="A96" s="67"/>
      <c r="B96" s="128" t="s">
        <v>4176</v>
      </c>
      <c r="C96" s="128" t="s">
        <v>37768</v>
      </c>
      <c r="D96" s="67"/>
    </row>
    <row r="97" spans="1:4" s="68" customFormat="1" ht="12.75" customHeight="1" x14ac:dyDescent="0.2">
      <c r="A97" s="67"/>
      <c r="B97" s="128" t="s">
        <v>4176</v>
      </c>
      <c r="C97" s="128" t="s">
        <v>38556</v>
      </c>
      <c r="D97" s="67"/>
    </row>
    <row r="98" spans="1:4" s="68" customFormat="1" ht="12.75" customHeight="1" x14ac:dyDescent="0.2">
      <c r="A98" s="67"/>
      <c r="B98" s="140" t="s">
        <v>4176</v>
      </c>
      <c r="C98" s="128" t="s">
        <v>38739</v>
      </c>
      <c r="D98" s="67"/>
    </row>
    <row r="99" spans="1:4" s="68" customFormat="1" ht="12.75" customHeight="1" x14ac:dyDescent="0.2">
      <c r="A99" s="67"/>
      <c r="B99" s="140" t="s">
        <v>4176</v>
      </c>
      <c r="C99" s="128" t="s">
        <v>38865</v>
      </c>
      <c r="D99" s="67"/>
    </row>
    <row r="100" spans="1:4" s="68" customFormat="1" ht="12.75" customHeight="1" x14ac:dyDescent="0.2">
      <c r="A100" s="67"/>
      <c r="B100" s="140" t="s">
        <v>4176</v>
      </c>
      <c r="C100" s="128" t="s">
        <v>38886</v>
      </c>
      <c r="D100" s="67"/>
    </row>
    <row r="101" spans="1:4" s="68" customFormat="1" ht="12.75" customHeight="1" x14ac:dyDescent="0.2">
      <c r="A101" s="67"/>
      <c r="B101" s="140" t="s">
        <v>4176</v>
      </c>
      <c r="C101" s="128" t="s">
        <v>38808</v>
      </c>
      <c r="D101" s="67"/>
    </row>
    <row r="102" spans="1:4" s="68" customFormat="1" ht="12.75" customHeight="1" x14ac:dyDescent="0.2">
      <c r="A102" s="67"/>
      <c r="B102" s="140" t="s">
        <v>4176</v>
      </c>
      <c r="C102" s="128" t="s">
        <v>35889</v>
      </c>
      <c r="D102" s="67"/>
    </row>
    <row r="103" spans="1:4" s="68" customFormat="1" ht="12.75" customHeight="1" x14ac:dyDescent="0.2">
      <c r="A103" s="67"/>
      <c r="B103" s="140" t="s">
        <v>4176</v>
      </c>
      <c r="C103" s="128" t="s">
        <v>38807</v>
      </c>
      <c r="D103" s="67"/>
    </row>
    <row r="104" spans="1:4" s="68" customFormat="1" ht="12.75" customHeight="1" x14ac:dyDescent="0.2">
      <c r="A104" s="67"/>
      <c r="B104" s="140" t="s">
        <v>4176</v>
      </c>
      <c r="C104" s="128" t="s">
        <v>38940</v>
      </c>
      <c r="D104" s="67"/>
    </row>
    <row r="105" spans="1:4" s="68" customFormat="1" ht="12.75" customHeight="1" x14ac:dyDescent="0.2">
      <c r="A105" s="67"/>
      <c r="B105" s="140" t="s">
        <v>4176</v>
      </c>
      <c r="C105" s="128" t="s">
        <v>35970</v>
      </c>
      <c r="D105" s="67"/>
    </row>
    <row r="106" spans="1:4" s="68" customFormat="1" ht="12.75" customHeight="1" x14ac:dyDescent="0.2">
      <c r="A106" s="67"/>
      <c r="B106" s="140" t="s">
        <v>4176</v>
      </c>
      <c r="C106" s="128" t="s">
        <v>36743</v>
      </c>
      <c r="D106" s="67"/>
    </row>
    <row r="107" spans="1:4" s="68" customFormat="1" ht="12.75" customHeight="1" x14ac:dyDescent="0.2">
      <c r="A107" s="67"/>
      <c r="B107" s="140" t="s">
        <v>4176</v>
      </c>
      <c r="C107" s="128" t="s">
        <v>38846</v>
      </c>
      <c r="D107" s="67"/>
    </row>
    <row r="108" spans="1:4" s="68" customFormat="1" ht="12.75" customHeight="1" x14ac:dyDescent="0.2">
      <c r="A108" s="67"/>
      <c r="B108" s="140" t="s">
        <v>4176</v>
      </c>
      <c r="C108" s="198" t="s">
        <v>37795</v>
      </c>
      <c r="D108" s="67"/>
    </row>
    <row r="109" spans="1:4" s="68" customFormat="1" ht="12.75" customHeight="1" x14ac:dyDescent="0.2">
      <c r="A109" s="67"/>
      <c r="B109" s="140" t="s">
        <v>4176</v>
      </c>
      <c r="C109" s="198" t="s">
        <v>37807</v>
      </c>
      <c r="D109" s="67"/>
    </row>
    <row r="110" spans="1:4" s="68" customFormat="1" ht="12.75" customHeight="1" x14ac:dyDescent="0.2">
      <c r="A110" s="67"/>
      <c r="B110" s="140" t="s">
        <v>4176</v>
      </c>
      <c r="C110" s="128" t="s">
        <v>39060</v>
      </c>
      <c r="D110" s="67"/>
    </row>
    <row r="111" spans="1:4" s="68" customFormat="1" ht="12.75" customHeight="1" x14ac:dyDescent="0.2">
      <c r="A111" s="67"/>
      <c r="B111" s="140" t="s">
        <v>4176</v>
      </c>
      <c r="C111" s="128" t="s">
        <v>39093</v>
      </c>
      <c r="D111" s="67"/>
    </row>
    <row r="112" spans="1:4" s="68" customFormat="1" ht="12.75" customHeight="1" x14ac:dyDescent="0.2">
      <c r="A112" s="67"/>
      <c r="B112" s="140" t="s">
        <v>4176</v>
      </c>
      <c r="C112" s="128" t="s">
        <v>39094</v>
      </c>
      <c r="D112" s="67"/>
    </row>
    <row r="113" spans="1:4" s="68" customFormat="1" ht="12.75" customHeight="1" x14ac:dyDescent="0.2">
      <c r="A113" s="67"/>
      <c r="B113" s="140" t="s">
        <v>4176</v>
      </c>
      <c r="C113" s="128" t="s">
        <v>39095</v>
      </c>
      <c r="D113" s="67"/>
    </row>
    <row r="114" spans="1:4" s="68" customFormat="1" ht="12.75" customHeight="1" x14ac:dyDescent="0.2">
      <c r="A114" s="331"/>
      <c r="B114" s="140" t="s">
        <v>4176</v>
      </c>
      <c r="C114" s="128" t="s">
        <v>39187</v>
      </c>
      <c r="D114" s="67"/>
    </row>
    <row r="115" spans="1:4" s="68" customFormat="1" ht="12.75" customHeight="1" x14ac:dyDescent="0.2">
      <c r="A115" s="331"/>
      <c r="B115" s="128" t="s">
        <v>4176</v>
      </c>
      <c r="C115" s="141" t="s">
        <v>37855</v>
      </c>
      <c r="D115" s="67"/>
    </row>
    <row r="116" spans="1:4" s="68" customFormat="1" ht="12.75" customHeight="1" x14ac:dyDescent="0.2">
      <c r="A116" s="331"/>
      <c r="B116" s="128" t="s">
        <v>4176</v>
      </c>
      <c r="C116" s="141" t="s">
        <v>37878</v>
      </c>
      <c r="D116" s="67"/>
    </row>
    <row r="117" spans="1:4" s="68" customFormat="1" ht="12.75" customHeight="1" x14ac:dyDescent="0.2">
      <c r="A117" s="331"/>
      <c r="B117" s="128" t="s">
        <v>4176</v>
      </c>
      <c r="C117" s="141" t="s">
        <v>37883</v>
      </c>
      <c r="D117" s="67"/>
    </row>
    <row r="118" spans="1:4" s="68" customFormat="1" ht="12.75" customHeight="1" x14ac:dyDescent="0.2">
      <c r="A118" s="331"/>
      <c r="B118" s="128" t="s">
        <v>4176</v>
      </c>
      <c r="C118" s="141" t="s">
        <v>37884</v>
      </c>
      <c r="D118" s="67"/>
    </row>
    <row r="119" spans="1:4" s="68" customFormat="1" ht="12.75" customHeight="1" x14ac:dyDescent="0.2">
      <c r="A119" s="331"/>
      <c r="B119" s="140" t="s">
        <v>4176</v>
      </c>
      <c r="C119" s="128" t="s">
        <v>37909</v>
      </c>
      <c r="D119" s="67"/>
    </row>
    <row r="120" spans="1:4" s="68" customFormat="1" ht="12.75" customHeight="1" x14ac:dyDescent="0.2">
      <c r="A120" s="331"/>
      <c r="B120" s="140" t="s">
        <v>4176</v>
      </c>
      <c r="C120" s="128" t="s">
        <v>37910</v>
      </c>
      <c r="D120" s="67"/>
    </row>
    <row r="121" spans="1:4" s="68" customFormat="1" ht="12.75" customHeight="1" x14ac:dyDescent="0.2">
      <c r="A121" s="331"/>
      <c r="B121" s="140" t="s">
        <v>1887</v>
      </c>
      <c r="C121" s="128" t="s">
        <v>35934</v>
      </c>
      <c r="D121" s="67"/>
    </row>
    <row r="122" spans="1:4" s="68" customFormat="1" ht="12.75" customHeight="1" x14ac:dyDescent="0.2">
      <c r="A122" s="331"/>
      <c r="B122" s="140" t="s">
        <v>1887</v>
      </c>
      <c r="C122" s="128" t="s">
        <v>36500</v>
      </c>
      <c r="D122" s="67"/>
    </row>
    <row r="123" spans="1:4" s="68" customFormat="1" ht="12.75" customHeight="1" x14ac:dyDescent="0.2">
      <c r="A123" s="331"/>
      <c r="B123" s="128" t="s">
        <v>2913</v>
      </c>
      <c r="C123" s="128" t="s">
        <v>35783</v>
      </c>
      <c r="D123" s="67"/>
    </row>
    <row r="124" spans="1:4" s="68" customFormat="1" ht="12.75" customHeight="1" x14ac:dyDescent="0.2">
      <c r="A124" s="331"/>
      <c r="B124" s="128" t="s">
        <v>2913</v>
      </c>
      <c r="C124" s="128" t="s">
        <v>38532</v>
      </c>
      <c r="D124" s="67"/>
    </row>
    <row r="125" spans="1:4" s="68" customFormat="1" ht="12.75" customHeight="1" x14ac:dyDescent="0.2">
      <c r="A125" s="331"/>
      <c r="B125" s="128" t="s">
        <v>29412</v>
      </c>
      <c r="C125" s="128" t="s">
        <v>36185</v>
      </c>
      <c r="D125" s="67"/>
    </row>
    <row r="126" spans="1:4" s="68" customFormat="1" ht="12.75" customHeight="1" x14ac:dyDescent="0.2">
      <c r="A126" s="331"/>
      <c r="B126" s="128" t="s">
        <v>29412</v>
      </c>
      <c r="C126" s="102" t="s">
        <v>36580</v>
      </c>
      <c r="D126" s="67"/>
    </row>
    <row r="127" spans="1:4" s="68" customFormat="1" ht="12.75" customHeight="1" x14ac:dyDescent="0.2">
      <c r="A127" s="331"/>
      <c r="B127" s="128" t="s">
        <v>29412</v>
      </c>
      <c r="C127" s="132" t="s">
        <v>38044</v>
      </c>
      <c r="D127" s="67"/>
    </row>
    <row r="128" spans="1:4" s="68" customFormat="1" ht="12.75" customHeight="1" x14ac:dyDescent="0.2">
      <c r="A128" s="331"/>
      <c r="B128" s="140" t="s">
        <v>2748</v>
      </c>
      <c r="C128" s="128" t="s">
        <v>36614</v>
      </c>
      <c r="D128" s="67"/>
    </row>
    <row r="129" spans="1:4" s="68" customFormat="1" ht="12.75" customHeight="1" x14ac:dyDescent="0.2">
      <c r="A129" s="331"/>
      <c r="B129" s="75" t="s">
        <v>2748</v>
      </c>
      <c r="C129" s="128" t="s">
        <v>35857</v>
      </c>
      <c r="D129" s="67"/>
    </row>
    <row r="130" spans="1:4" s="68" customFormat="1" ht="12.75" customHeight="1" x14ac:dyDescent="0.2">
      <c r="A130" s="331"/>
      <c r="B130" s="128" t="s">
        <v>2748</v>
      </c>
      <c r="C130" s="128" t="s">
        <v>36633</v>
      </c>
      <c r="D130" s="67"/>
    </row>
    <row r="131" spans="1:4" s="68" customFormat="1" ht="12.75" customHeight="1" x14ac:dyDescent="0.2">
      <c r="A131" s="331"/>
      <c r="B131" s="152" t="s">
        <v>2748</v>
      </c>
      <c r="C131" s="278" t="s">
        <v>38452</v>
      </c>
      <c r="D131" s="67"/>
    </row>
    <row r="132" spans="1:4" s="68" customFormat="1" ht="12.75" customHeight="1" x14ac:dyDescent="0.2">
      <c r="A132" s="331"/>
      <c r="B132" s="75" t="s">
        <v>2748</v>
      </c>
      <c r="C132" s="75" t="s">
        <v>36648</v>
      </c>
      <c r="D132" s="67"/>
    </row>
    <row r="133" spans="1:4" s="68" customFormat="1" ht="12.75" customHeight="1" x14ac:dyDescent="0.2">
      <c r="A133" s="331"/>
      <c r="B133" s="75" t="s">
        <v>2748</v>
      </c>
      <c r="C133" s="128" t="s">
        <v>35513</v>
      </c>
      <c r="D133" s="67"/>
    </row>
    <row r="134" spans="1:4" s="68" customFormat="1" ht="12.75" customHeight="1" x14ac:dyDescent="0.2">
      <c r="A134" s="331"/>
      <c r="B134" s="128" t="s">
        <v>7318</v>
      </c>
      <c r="C134" s="128" t="s">
        <v>36023</v>
      </c>
      <c r="D134" s="67"/>
    </row>
    <row r="135" spans="1:4" s="68" customFormat="1" ht="12.75" customHeight="1" x14ac:dyDescent="0.2">
      <c r="A135" s="331"/>
      <c r="B135" s="188" t="s">
        <v>7318</v>
      </c>
      <c r="C135" s="188" t="s">
        <v>35598</v>
      </c>
      <c r="D135" s="67"/>
    </row>
    <row r="136" spans="1:4" s="68" customFormat="1" ht="12.75" customHeight="1" x14ac:dyDescent="0.2">
      <c r="A136" s="331"/>
      <c r="B136" s="128" t="s">
        <v>7318</v>
      </c>
      <c r="C136" s="201" t="s">
        <v>36412</v>
      </c>
      <c r="D136" s="67"/>
    </row>
    <row r="137" spans="1:4" s="68" customFormat="1" ht="12.75" customHeight="1" x14ac:dyDescent="0.2">
      <c r="A137" s="67"/>
      <c r="B137" s="128" t="s">
        <v>7318</v>
      </c>
      <c r="C137" s="128" t="s">
        <v>38222</v>
      </c>
      <c r="D137" s="67"/>
    </row>
    <row r="138" spans="1:4" s="68" customFormat="1" ht="12.75" customHeight="1" x14ac:dyDescent="0.2">
      <c r="A138" s="67"/>
      <c r="B138" s="128" t="s">
        <v>7318</v>
      </c>
      <c r="C138" s="128" t="s">
        <v>38192</v>
      </c>
      <c r="D138" s="67"/>
    </row>
    <row r="139" spans="1:4" s="68" customFormat="1" ht="12.75" customHeight="1" x14ac:dyDescent="0.2">
      <c r="A139" s="331"/>
      <c r="B139" s="128" t="s">
        <v>7318</v>
      </c>
      <c r="C139" s="102" t="s">
        <v>36552</v>
      </c>
      <c r="D139" s="67"/>
    </row>
    <row r="140" spans="1:4" s="68" customFormat="1" ht="12.75" customHeight="1" x14ac:dyDescent="0.2">
      <c r="A140" s="331"/>
      <c r="B140" s="128" t="s">
        <v>7318</v>
      </c>
      <c r="C140" s="102" t="s">
        <v>36553</v>
      </c>
      <c r="D140" s="67"/>
    </row>
    <row r="141" spans="1:4" s="68" customFormat="1" ht="12.75" customHeight="1" x14ac:dyDescent="0.2">
      <c r="A141" s="331"/>
      <c r="B141" s="128" t="s">
        <v>7318</v>
      </c>
      <c r="C141" s="128" t="s">
        <v>34972</v>
      </c>
      <c r="D141" s="67"/>
    </row>
    <row r="142" spans="1:4" s="68" customFormat="1" ht="12.75" customHeight="1" x14ac:dyDescent="0.2">
      <c r="A142" s="331"/>
      <c r="B142" s="128" t="s">
        <v>7318</v>
      </c>
      <c r="C142" s="128" t="s">
        <v>38180</v>
      </c>
      <c r="D142" s="67"/>
    </row>
    <row r="143" spans="1:4" s="68" customFormat="1" ht="12.75" customHeight="1" x14ac:dyDescent="0.2">
      <c r="A143" s="331"/>
      <c r="B143" s="140" t="s">
        <v>9180</v>
      </c>
      <c r="C143" s="128" t="s">
        <v>35274</v>
      </c>
      <c r="D143" s="67"/>
    </row>
    <row r="144" spans="1:4" s="68" customFormat="1" ht="12.75" customHeight="1" x14ac:dyDescent="0.2">
      <c r="A144" s="331"/>
      <c r="B144" s="140" t="s">
        <v>9180</v>
      </c>
      <c r="C144" s="128" t="s">
        <v>36710</v>
      </c>
      <c r="D144" s="67"/>
    </row>
    <row r="145" spans="1:4" s="68" customFormat="1" ht="12.75" customHeight="1" x14ac:dyDescent="0.2">
      <c r="A145" s="331"/>
      <c r="B145" s="140" t="s">
        <v>9180</v>
      </c>
      <c r="C145" s="128" t="s">
        <v>36711</v>
      </c>
      <c r="D145" s="67"/>
    </row>
    <row r="146" spans="1:4" s="68" customFormat="1" ht="12.75" customHeight="1" x14ac:dyDescent="0.2">
      <c r="A146" s="331"/>
      <c r="B146" s="140" t="s">
        <v>30197</v>
      </c>
      <c r="C146" s="128" t="s">
        <v>38333</v>
      </c>
      <c r="D146" s="67"/>
    </row>
    <row r="147" spans="1:4" s="68" customFormat="1" ht="12.75" customHeight="1" x14ac:dyDescent="0.2">
      <c r="A147" s="331"/>
      <c r="B147" s="140" t="s">
        <v>30197</v>
      </c>
      <c r="C147" s="128" t="s">
        <v>38334</v>
      </c>
      <c r="D147" s="67"/>
    </row>
    <row r="148" spans="1:4" s="68" customFormat="1" ht="12.75" customHeight="1" x14ac:dyDescent="0.2">
      <c r="A148" s="331"/>
      <c r="B148" s="140" t="s">
        <v>30197</v>
      </c>
      <c r="C148" s="128" t="s">
        <v>38371</v>
      </c>
      <c r="D148" s="67"/>
    </row>
    <row r="149" spans="1:4" s="68" customFormat="1" ht="12.75" customHeight="1" x14ac:dyDescent="0.2">
      <c r="A149" s="331"/>
      <c r="B149" s="140" t="s">
        <v>11139</v>
      </c>
      <c r="C149" s="128" t="s">
        <v>36118</v>
      </c>
      <c r="D149" s="67"/>
    </row>
    <row r="150" spans="1:4" s="68" customFormat="1" ht="12.75" customHeight="1" x14ac:dyDescent="0.2">
      <c r="A150" s="331"/>
      <c r="B150" s="128" t="s">
        <v>36349</v>
      </c>
      <c r="C150" s="128" t="s">
        <v>36350</v>
      </c>
      <c r="D150" s="67"/>
    </row>
    <row r="151" spans="1:4" s="68" customFormat="1" ht="12.75" customHeight="1" x14ac:dyDescent="0.2">
      <c r="A151" s="331"/>
      <c r="B151" s="128"/>
      <c r="C151" s="128"/>
      <c r="D151" s="67"/>
    </row>
    <row r="152" spans="1:4" s="68" customFormat="1" ht="21" customHeight="1" x14ac:dyDescent="0.3">
      <c r="A152" s="331"/>
      <c r="B152" s="403" t="s">
        <v>34939</v>
      </c>
      <c r="C152" s="403"/>
      <c r="D152" s="67"/>
    </row>
    <row r="153" spans="1:4" s="68" customFormat="1" ht="12.75" customHeight="1" x14ac:dyDescent="0.2">
      <c r="A153" s="331"/>
      <c r="B153" s="404" t="s">
        <v>40160</v>
      </c>
      <c r="C153" s="404"/>
      <c r="D153" s="67"/>
    </row>
    <row r="154" spans="1:4" s="68" customFormat="1" ht="12.75" customHeight="1" x14ac:dyDescent="0.2">
      <c r="A154" s="331"/>
      <c r="B154" s="128" t="s">
        <v>39385</v>
      </c>
      <c r="C154" s="128" t="s">
        <v>39387</v>
      </c>
      <c r="D154" s="67"/>
    </row>
    <row r="155" spans="1:4" s="68" customFormat="1" ht="12.75" customHeight="1" x14ac:dyDescent="0.2">
      <c r="A155" s="331"/>
      <c r="B155" s="128" t="s">
        <v>4176</v>
      </c>
      <c r="C155" s="128" t="s">
        <v>34765</v>
      </c>
      <c r="D155" s="67"/>
    </row>
    <row r="156" spans="1:4" s="68" customFormat="1" ht="12.75" customHeight="1" x14ac:dyDescent="0.2">
      <c r="A156" s="331"/>
      <c r="B156" s="128" t="s">
        <v>4176</v>
      </c>
      <c r="C156" s="128" t="s">
        <v>35254</v>
      </c>
      <c r="D156" s="67"/>
    </row>
    <row r="157" spans="1:4" s="68" customFormat="1" ht="12.75" customHeight="1" x14ac:dyDescent="0.2">
      <c r="A157" s="331"/>
      <c r="B157" s="128" t="s">
        <v>4176</v>
      </c>
      <c r="C157" s="128" t="s">
        <v>35261</v>
      </c>
      <c r="D157" s="67"/>
    </row>
    <row r="158" spans="1:4" s="68" customFormat="1" ht="12.75" customHeight="1" x14ac:dyDescent="0.2">
      <c r="A158" s="331"/>
      <c r="B158" s="128" t="s">
        <v>4176</v>
      </c>
      <c r="C158" s="128" t="s">
        <v>35750</v>
      </c>
      <c r="D158" s="67"/>
    </row>
    <row r="159" spans="1:4" s="68" customFormat="1" ht="12.75" customHeight="1" x14ac:dyDescent="0.2">
      <c r="A159" s="331"/>
      <c r="B159" s="102" t="s">
        <v>4176</v>
      </c>
      <c r="C159" s="128" t="s">
        <v>36154</v>
      </c>
      <c r="D159" s="67"/>
    </row>
    <row r="160" spans="1:4" s="68" customFormat="1" ht="12.75" customHeight="1" x14ac:dyDescent="0.2">
      <c r="A160" s="331"/>
      <c r="B160" s="140" t="s">
        <v>4176</v>
      </c>
      <c r="C160" s="128" t="s">
        <v>35550</v>
      </c>
      <c r="D160" s="67"/>
    </row>
    <row r="161" spans="1:4" s="68" customFormat="1" ht="12.75" customHeight="1" x14ac:dyDescent="0.2">
      <c r="A161" s="331"/>
      <c r="B161" s="140" t="s">
        <v>4176</v>
      </c>
      <c r="C161" s="128" t="s">
        <v>38680</v>
      </c>
      <c r="D161" s="67"/>
    </row>
    <row r="162" spans="1:4" s="68" customFormat="1" ht="12.75" customHeight="1" x14ac:dyDescent="0.2">
      <c r="A162" s="331"/>
      <c r="B162" s="140" t="s">
        <v>4176</v>
      </c>
      <c r="C162" s="128" t="s">
        <v>35061</v>
      </c>
      <c r="D162" s="67"/>
    </row>
    <row r="163" spans="1:4" s="68" customFormat="1" ht="12.75" customHeight="1" x14ac:dyDescent="0.2">
      <c r="A163" s="331"/>
      <c r="B163" s="140" t="s">
        <v>4176</v>
      </c>
      <c r="C163" s="128" t="s">
        <v>35095</v>
      </c>
      <c r="D163" s="67"/>
    </row>
    <row r="164" spans="1:4" s="68" customFormat="1" ht="12.75" customHeight="1" x14ac:dyDescent="0.2">
      <c r="A164" s="331"/>
      <c r="B164" s="140" t="s">
        <v>4176</v>
      </c>
      <c r="C164" s="140" t="s">
        <v>34553</v>
      </c>
      <c r="D164" s="67"/>
    </row>
    <row r="165" spans="1:4" s="68" customFormat="1" ht="12.75" customHeight="1" x14ac:dyDescent="0.2">
      <c r="A165" s="67"/>
      <c r="B165" s="140" t="s">
        <v>4176</v>
      </c>
      <c r="C165" s="128" t="s">
        <v>35120</v>
      </c>
      <c r="D165" s="67"/>
    </row>
    <row r="166" spans="1:4" ht="12.75" customHeight="1" x14ac:dyDescent="0.2">
      <c r="A166" s="21"/>
      <c r="B166" s="140" t="s">
        <v>4176</v>
      </c>
      <c r="C166" s="128" t="s">
        <v>35136</v>
      </c>
      <c r="D166" s="21"/>
    </row>
    <row r="167" spans="1:4" s="68" customFormat="1" ht="12.75" customHeight="1" x14ac:dyDescent="0.2">
      <c r="A167" s="67"/>
      <c r="B167" s="128" t="s">
        <v>2913</v>
      </c>
      <c r="C167" s="128" t="s">
        <v>34600</v>
      </c>
      <c r="D167" s="67"/>
    </row>
    <row r="168" spans="1:4" s="68" customFormat="1" ht="12.75" customHeight="1" x14ac:dyDescent="0.2">
      <c r="A168" s="67"/>
      <c r="B168" s="188" t="s">
        <v>7318</v>
      </c>
      <c r="C168" s="188" t="s">
        <v>34108</v>
      </c>
      <c r="D168" s="67"/>
    </row>
    <row r="169" spans="1:4" s="68" customFormat="1" ht="12.75" customHeight="1" x14ac:dyDescent="0.2">
      <c r="A169" s="67"/>
      <c r="B169" s="128" t="s">
        <v>7318</v>
      </c>
      <c r="C169" s="128" t="s">
        <v>34604</v>
      </c>
      <c r="D169" s="67"/>
    </row>
    <row r="170" spans="1:4" s="68" customFormat="1" ht="12.75" customHeight="1" x14ac:dyDescent="0.2">
      <c r="A170" s="67"/>
      <c r="B170" s="128" t="s">
        <v>7318</v>
      </c>
      <c r="C170" s="128" t="s">
        <v>34957</v>
      </c>
      <c r="D170" s="67"/>
    </row>
    <row r="171" spans="1:4" s="68" customFormat="1" ht="12.75" customHeight="1" x14ac:dyDescent="0.2">
      <c r="A171" s="67"/>
      <c r="B171" s="115" t="s">
        <v>9180</v>
      </c>
      <c r="C171" s="128" t="s">
        <v>34551</v>
      </c>
      <c r="D171" s="67"/>
    </row>
    <row r="172" spans="1:4" s="68" customFormat="1" ht="12.75" customHeight="1" x14ac:dyDescent="0.2">
      <c r="A172" s="67"/>
      <c r="B172" s="115" t="s">
        <v>9180</v>
      </c>
      <c r="C172" s="128" t="s">
        <v>34552</v>
      </c>
      <c r="D172" s="67"/>
    </row>
    <row r="173" spans="1:4" s="68" customFormat="1" ht="12.75" customHeight="1" x14ac:dyDescent="0.2">
      <c r="A173" s="67"/>
      <c r="B173" s="140" t="s">
        <v>30197</v>
      </c>
      <c r="C173" s="128" t="s">
        <v>34616</v>
      </c>
      <c r="D173" s="67"/>
    </row>
    <row r="174" spans="1:4" s="68" customFormat="1" ht="12.75" customHeight="1" x14ac:dyDescent="0.2">
      <c r="A174" s="67"/>
      <c r="B174" s="140" t="s">
        <v>11139</v>
      </c>
      <c r="C174" s="128" t="s">
        <v>34627</v>
      </c>
      <c r="D174" s="67"/>
    </row>
    <row r="175" spans="1:4" s="68" customFormat="1" ht="12.75" customHeight="1" x14ac:dyDescent="0.2">
      <c r="A175" s="67"/>
      <c r="B175" s="128" t="s">
        <v>2749</v>
      </c>
      <c r="C175" s="128" t="s">
        <v>35707</v>
      </c>
      <c r="D175" s="67"/>
    </row>
    <row r="176" spans="1:4" s="68" customFormat="1" ht="12.75" customHeight="1" x14ac:dyDescent="0.2">
      <c r="A176" s="67"/>
      <c r="B176" s="75"/>
      <c r="C176" s="128"/>
      <c r="D176" s="67"/>
    </row>
    <row r="177" spans="1:4" s="68" customFormat="1" ht="21" customHeight="1" x14ac:dyDescent="0.3">
      <c r="A177" s="67"/>
      <c r="B177" s="403" t="s">
        <v>34506</v>
      </c>
      <c r="C177" s="403"/>
      <c r="D177" s="67"/>
    </row>
    <row r="178" spans="1:4" s="68" customFormat="1" ht="12.75" customHeight="1" x14ac:dyDescent="0.2">
      <c r="A178" s="67"/>
      <c r="B178" s="404" t="s">
        <v>27268</v>
      </c>
      <c r="C178" s="404"/>
      <c r="D178" s="67"/>
    </row>
    <row r="179" spans="1:4" s="68" customFormat="1" ht="12.75" customHeight="1" x14ac:dyDescent="0.2">
      <c r="A179" s="67"/>
      <c r="B179" s="128" t="s">
        <v>4176</v>
      </c>
      <c r="C179" s="128" t="s">
        <v>34356</v>
      </c>
      <c r="D179" s="67"/>
    </row>
    <row r="180" spans="1:4" s="68" customFormat="1" ht="12.75" customHeight="1" x14ac:dyDescent="0.2">
      <c r="A180" s="67"/>
      <c r="B180" s="128" t="s">
        <v>4176</v>
      </c>
      <c r="C180" s="128" t="s">
        <v>34412</v>
      </c>
      <c r="D180" s="67"/>
    </row>
    <row r="181" spans="1:4" s="68" customFormat="1" ht="12.75" customHeight="1" x14ac:dyDescent="0.2">
      <c r="A181" s="67"/>
      <c r="B181" s="128" t="s">
        <v>4176</v>
      </c>
      <c r="C181" s="128" t="s">
        <v>29693</v>
      </c>
      <c r="D181" s="67"/>
    </row>
    <row r="182" spans="1:4" s="68" customFormat="1" ht="12.75" customHeight="1" x14ac:dyDescent="0.2">
      <c r="A182" s="67"/>
      <c r="B182" s="128" t="s">
        <v>4176</v>
      </c>
      <c r="C182" s="128" t="s">
        <v>29741</v>
      </c>
      <c r="D182" s="67"/>
    </row>
    <row r="183" spans="1:4" s="68" customFormat="1" ht="12.75" customHeight="1" x14ac:dyDescent="0.2">
      <c r="A183" s="67"/>
      <c r="B183" s="128" t="s">
        <v>4176</v>
      </c>
      <c r="C183" s="128" t="s">
        <v>33985</v>
      </c>
      <c r="D183" s="67"/>
    </row>
    <row r="184" spans="1:4" s="68" customFormat="1" ht="12.75" customHeight="1" x14ac:dyDescent="0.2">
      <c r="A184" s="67"/>
      <c r="B184" s="128" t="s">
        <v>4176</v>
      </c>
      <c r="C184" s="128" t="s">
        <v>33986</v>
      </c>
      <c r="D184" s="67"/>
    </row>
    <row r="185" spans="1:4" s="68" customFormat="1" ht="12.75" customHeight="1" x14ac:dyDescent="0.2">
      <c r="A185" s="67"/>
      <c r="B185" s="128" t="s">
        <v>4176</v>
      </c>
      <c r="C185" s="128" t="s">
        <v>34307</v>
      </c>
      <c r="D185" s="67"/>
    </row>
    <row r="186" spans="1:4" s="68" customFormat="1" ht="12.75" customHeight="1" x14ac:dyDescent="0.2">
      <c r="A186" s="67"/>
      <c r="B186" s="128" t="s">
        <v>4176</v>
      </c>
      <c r="C186" s="128" t="s">
        <v>34333</v>
      </c>
      <c r="D186" s="67"/>
    </row>
    <row r="187" spans="1:4" s="68" customFormat="1" ht="12.75" customHeight="1" x14ac:dyDescent="0.2">
      <c r="A187" s="67"/>
      <c r="B187" s="128" t="s">
        <v>4176</v>
      </c>
      <c r="C187" s="128" t="s">
        <v>34334</v>
      </c>
      <c r="D187" s="67"/>
    </row>
    <row r="188" spans="1:4" s="68" customFormat="1" ht="12.75" customHeight="1" x14ac:dyDescent="0.2">
      <c r="A188" s="67"/>
      <c r="B188" s="128" t="s">
        <v>4176</v>
      </c>
      <c r="C188" s="128" t="s">
        <v>34411</v>
      </c>
      <c r="D188" s="67"/>
    </row>
    <row r="189" spans="1:4" s="68" customFormat="1" ht="12.75" customHeight="1" x14ac:dyDescent="0.2">
      <c r="A189" s="67"/>
      <c r="B189" s="128" t="s">
        <v>4176</v>
      </c>
      <c r="C189" s="128" t="s">
        <v>29732</v>
      </c>
      <c r="D189" s="67"/>
    </row>
    <row r="190" spans="1:4" s="68" customFormat="1" ht="12.75" customHeight="1" x14ac:dyDescent="0.2">
      <c r="A190" s="67"/>
      <c r="B190" s="128" t="s">
        <v>1887</v>
      </c>
      <c r="C190" s="128" t="s">
        <v>34231</v>
      </c>
      <c r="D190" s="67"/>
    </row>
    <row r="191" spans="1:4" s="68" customFormat="1" ht="12.75" customHeight="1" x14ac:dyDescent="0.2">
      <c r="A191" s="67"/>
      <c r="B191" s="122" t="s">
        <v>2748</v>
      </c>
      <c r="C191" s="102" t="s">
        <v>13836</v>
      </c>
      <c r="D191" s="67"/>
    </row>
    <row r="192" spans="1:4" s="68" customFormat="1" ht="12.75" customHeight="1" x14ac:dyDescent="0.2">
      <c r="A192" s="67"/>
      <c r="B192" s="128" t="s">
        <v>7318</v>
      </c>
      <c r="C192" s="128" t="s">
        <v>30069</v>
      </c>
      <c r="D192" s="67"/>
    </row>
    <row r="193" spans="1:4" s="68" customFormat="1" ht="12.75" customHeight="1" x14ac:dyDescent="0.2">
      <c r="A193" s="67"/>
      <c r="B193" s="128" t="s">
        <v>7318</v>
      </c>
      <c r="C193" s="128" t="s">
        <v>30070</v>
      </c>
      <c r="D193" s="67"/>
    </row>
    <row r="194" spans="1:4" s="68" customFormat="1" ht="12.75" customHeight="1" x14ac:dyDescent="0.2">
      <c r="A194" s="67"/>
      <c r="B194" s="128" t="s">
        <v>7318</v>
      </c>
      <c r="C194" s="75" t="s">
        <v>34508</v>
      </c>
      <c r="D194" s="67"/>
    </row>
    <row r="195" spans="1:4" s="68" customFormat="1" ht="12.75" customHeight="1" x14ac:dyDescent="0.2">
      <c r="A195" s="67"/>
      <c r="B195" s="128" t="s">
        <v>7318</v>
      </c>
      <c r="C195" s="201" t="s">
        <v>30305</v>
      </c>
      <c r="D195" s="67"/>
    </row>
    <row r="196" spans="1:4" s="68" customFormat="1" ht="12.75" customHeight="1" x14ac:dyDescent="0.2">
      <c r="A196" s="67"/>
      <c r="B196" s="128" t="s">
        <v>7318</v>
      </c>
      <c r="C196" s="102" t="s">
        <v>30121</v>
      </c>
      <c r="D196" s="67"/>
    </row>
    <row r="197" spans="1:4" ht="12.75" customHeight="1" x14ac:dyDescent="0.2">
      <c r="A197" s="21"/>
      <c r="B197" s="128" t="s">
        <v>7318</v>
      </c>
      <c r="C197" s="128" t="s">
        <v>29663</v>
      </c>
      <c r="D197" s="21"/>
    </row>
    <row r="198" spans="1:4" ht="12.75" customHeight="1" x14ac:dyDescent="0.2">
      <c r="A198" s="21"/>
      <c r="B198" s="102" t="s">
        <v>34514</v>
      </c>
      <c r="C198" s="75" t="s">
        <v>34515</v>
      </c>
      <c r="D198" s="21"/>
    </row>
    <row r="199" spans="1:4" ht="12.75" customHeight="1" x14ac:dyDescent="0.2">
      <c r="A199" s="21"/>
      <c r="B199" s="102" t="s">
        <v>34514</v>
      </c>
      <c r="C199" s="75" t="s">
        <v>34516</v>
      </c>
      <c r="D199" s="21"/>
    </row>
    <row r="200" spans="1:4" ht="12.75" customHeight="1" x14ac:dyDescent="0.2">
      <c r="A200" s="21"/>
      <c r="B200" s="75" t="s">
        <v>10521</v>
      </c>
      <c r="C200" s="128" t="s">
        <v>33858</v>
      </c>
      <c r="D200" s="21"/>
    </row>
    <row r="201" spans="1:4" ht="12.75" customHeight="1" x14ac:dyDescent="0.2">
      <c r="A201" s="21"/>
      <c r="B201" s="75" t="s">
        <v>10521</v>
      </c>
      <c r="C201" s="128" t="s">
        <v>30198</v>
      </c>
      <c r="D201" s="21"/>
    </row>
    <row r="202" spans="1:4" ht="12.75" customHeight="1" x14ac:dyDescent="0.2">
      <c r="A202" s="21"/>
      <c r="B202" s="75" t="s">
        <v>10521</v>
      </c>
      <c r="C202" s="128" t="s">
        <v>30248</v>
      </c>
      <c r="D202" s="21"/>
    </row>
    <row r="203" spans="1:4" ht="12.75" customHeight="1" x14ac:dyDescent="0.2">
      <c r="A203" s="21"/>
      <c r="B203" s="128" t="s">
        <v>30136</v>
      </c>
      <c r="C203" s="128" t="s">
        <v>30137</v>
      </c>
      <c r="D203" s="21"/>
    </row>
    <row r="204" spans="1:4" ht="12.75" customHeight="1" x14ac:dyDescent="0.2">
      <c r="A204" s="21"/>
      <c r="B204" s="75"/>
      <c r="C204" s="75"/>
      <c r="D204" s="21"/>
    </row>
    <row r="205" spans="1:4" ht="20.25" x14ac:dyDescent="0.3">
      <c r="A205" s="21"/>
      <c r="B205" s="400" t="s">
        <v>27267</v>
      </c>
      <c r="C205" s="400"/>
      <c r="D205" s="21"/>
    </row>
    <row r="206" spans="1:4" x14ac:dyDescent="0.2">
      <c r="A206" s="21"/>
      <c r="B206" s="401" t="s">
        <v>27268</v>
      </c>
      <c r="C206" s="401"/>
      <c r="D206" s="21"/>
    </row>
    <row r="207" spans="1:4" x14ac:dyDescent="0.2">
      <c r="A207" s="21"/>
      <c r="B207" s="76" t="s">
        <v>4176</v>
      </c>
      <c r="C207" s="76" t="s">
        <v>29411</v>
      </c>
      <c r="D207" s="21"/>
    </row>
    <row r="208" spans="1:4" x14ac:dyDescent="0.2">
      <c r="A208" s="21"/>
      <c r="B208" s="76" t="s">
        <v>4176</v>
      </c>
      <c r="C208" s="76" t="s">
        <v>12937</v>
      </c>
      <c r="D208" s="21"/>
    </row>
    <row r="209" spans="1:4" x14ac:dyDescent="0.2">
      <c r="A209" s="21"/>
      <c r="B209" s="76" t="s">
        <v>4176</v>
      </c>
      <c r="C209" s="76" t="s">
        <v>27228</v>
      </c>
      <c r="D209" s="21"/>
    </row>
    <row r="210" spans="1:4" x14ac:dyDescent="0.2">
      <c r="A210" s="21"/>
      <c r="B210" s="76" t="s">
        <v>4176</v>
      </c>
      <c r="C210" s="76" t="s">
        <v>29425</v>
      </c>
      <c r="D210" s="21"/>
    </row>
    <row r="211" spans="1:4" x14ac:dyDescent="0.2">
      <c r="A211" s="21"/>
      <c r="B211" s="76" t="s">
        <v>4176</v>
      </c>
      <c r="C211" s="76" t="s">
        <v>29423</v>
      </c>
      <c r="D211" s="21"/>
    </row>
    <row r="212" spans="1:4" x14ac:dyDescent="0.2">
      <c r="A212" s="21"/>
      <c r="B212" s="76" t="s">
        <v>4176</v>
      </c>
      <c r="C212" s="76" t="s">
        <v>29406</v>
      </c>
      <c r="D212" s="21"/>
    </row>
    <row r="213" spans="1:4" x14ac:dyDescent="0.2">
      <c r="A213" s="21"/>
      <c r="B213" s="76" t="s">
        <v>4176</v>
      </c>
      <c r="C213" s="76" t="s">
        <v>27005</v>
      </c>
      <c r="D213" s="21"/>
    </row>
    <row r="214" spans="1:4" x14ac:dyDescent="0.2">
      <c r="A214" s="21"/>
      <c r="B214" s="76" t="s">
        <v>4176</v>
      </c>
      <c r="C214" s="76" t="s">
        <v>27014</v>
      </c>
      <c r="D214" s="21"/>
    </row>
    <row r="215" spans="1:4" x14ac:dyDescent="0.2">
      <c r="A215" s="21"/>
      <c r="B215" s="76" t="s">
        <v>4176</v>
      </c>
      <c r="C215" s="76" t="s">
        <v>20418</v>
      </c>
      <c r="D215" s="21"/>
    </row>
    <row r="216" spans="1:4" x14ac:dyDescent="0.2">
      <c r="A216" s="21"/>
      <c r="B216" s="76" t="s">
        <v>4176</v>
      </c>
      <c r="C216" s="76" t="s">
        <v>7831</v>
      </c>
      <c r="D216" s="21"/>
    </row>
    <row r="217" spans="1:4" x14ac:dyDescent="0.2">
      <c r="A217" s="21"/>
      <c r="B217" s="76" t="s">
        <v>4176</v>
      </c>
      <c r="C217" s="76" t="s">
        <v>28073</v>
      </c>
      <c r="D217" s="21"/>
    </row>
    <row r="218" spans="1:4" x14ac:dyDescent="0.2">
      <c r="A218" s="21"/>
      <c r="B218" s="76" t="s">
        <v>4176</v>
      </c>
      <c r="C218" s="76" t="s">
        <v>29426</v>
      </c>
      <c r="D218" s="21"/>
    </row>
    <row r="219" spans="1:4" x14ac:dyDescent="0.2">
      <c r="A219" s="21"/>
      <c r="B219" s="76" t="s">
        <v>4176</v>
      </c>
      <c r="C219" s="76" t="s">
        <v>29421</v>
      </c>
      <c r="D219" s="21"/>
    </row>
    <row r="220" spans="1:4" x14ac:dyDescent="0.2">
      <c r="A220" s="21"/>
      <c r="B220" s="76" t="s">
        <v>4176</v>
      </c>
      <c r="C220" s="76" t="s">
        <v>29424</v>
      </c>
      <c r="D220" s="21"/>
    </row>
    <row r="221" spans="1:4" x14ac:dyDescent="0.2">
      <c r="A221" s="21"/>
      <c r="B221" s="76" t="s">
        <v>4176</v>
      </c>
      <c r="C221" s="76" t="s">
        <v>29407</v>
      </c>
      <c r="D221" s="21"/>
    </row>
    <row r="222" spans="1:4" x14ac:dyDescent="0.2">
      <c r="A222" s="21"/>
      <c r="B222" s="76" t="s">
        <v>4176</v>
      </c>
      <c r="C222" s="76" t="s">
        <v>29405</v>
      </c>
      <c r="D222" s="21"/>
    </row>
    <row r="223" spans="1:4" x14ac:dyDescent="0.2">
      <c r="A223" s="21"/>
      <c r="B223" s="76" t="s">
        <v>4176</v>
      </c>
      <c r="C223" s="76" t="s">
        <v>29409</v>
      </c>
      <c r="D223" s="21"/>
    </row>
    <row r="224" spans="1:4" x14ac:dyDescent="0.2">
      <c r="A224" s="21"/>
      <c r="B224" s="188" t="s">
        <v>29634</v>
      </c>
      <c r="C224" s="76" t="s">
        <v>29418</v>
      </c>
      <c r="D224" s="21"/>
    </row>
    <row r="225" spans="1:4" x14ac:dyDescent="0.2">
      <c r="A225" s="21"/>
      <c r="B225" s="139" t="s">
        <v>1887</v>
      </c>
      <c r="C225" s="76" t="s">
        <v>29417</v>
      </c>
      <c r="D225" s="21"/>
    </row>
    <row r="226" spans="1:4" x14ac:dyDescent="0.2">
      <c r="A226" s="21"/>
      <c r="B226" s="76" t="s">
        <v>29412</v>
      </c>
      <c r="C226" s="76" t="s">
        <v>29413</v>
      </c>
      <c r="D226" s="21"/>
    </row>
    <row r="227" spans="1:4" x14ac:dyDescent="0.2">
      <c r="A227" s="21"/>
      <c r="B227" s="185" t="s">
        <v>2748</v>
      </c>
      <c r="C227" s="76" t="s">
        <v>29422</v>
      </c>
      <c r="D227" s="21"/>
    </row>
    <row r="228" spans="1:4" x14ac:dyDescent="0.2">
      <c r="A228" s="21"/>
      <c r="B228" s="185" t="s">
        <v>2748</v>
      </c>
      <c r="C228" s="76" t="s">
        <v>29414</v>
      </c>
      <c r="D228" s="21"/>
    </row>
    <row r="229" spans="1:4" x14ac:dyDescent="0.2">
      <c r="A229" s="21"/>
      <c r="B229" s="185" t="s">
        <v>2748</v>
      </c>
      <c r="C229" s="76" t="s">
        <v>29410</v>
      </c>
      <c r="D229" s="21"/>
    </row>
    <row r="230" spans="1:4" x14ac:dyDescent="0.2">
      <c r="A230" s="21"/>
      <c r="B230" s="188" t="s">
        <v>7318</v>
      </c>
      <c r="C230" s="76" t="s">
        <v>29408</v>
      </c>
      <c r="D230" s="21"/>
    </row>
    <row r="231" spans="1:4" x14ac:dyDescent="0.2">
      <c r="A231" s="21"/>
      <c r="B231" s="188" t="s">
        <v>7318</v>
      </c>
      <c r="C231" s="76" t="s">
        <v>29419</v>
      </c>
      <c r="D231" s="21"/>
    </row>
    <row r="232" spans="1:4" x14ac:dyDescent="0.2">
      <c r="A232" s="21"/>
      <c r="B232" s="188" t="s">
        <v>7318</v>
      </c>
      <c r="C232" s="76" t="s">
        <v>29420</v>
      </c>
      <c r="D232" s="21"/>
    </row>
    <row r="233" spans="1:4" x14ac:dyDescent="0.2">
      <c r="A233" s="21"/>
      <c r="B233" s="188" t="s">
        <v>11139</v>
      </c>
      <c r="C233" s="76" t="s">
        <v>29416</v>
      </c>
      <c r="D233" s="21"/>
    </row>
    <row r="234" spans="1:4" x14ac:dyDescent="0.2">
      <c r="A234" s="21"/>
      <c r="B234" s="188" t="s">
        <v>11139</v>
      </c>
      <c r="C234" s="76" t="s">
        <v>29415</v>
      </c>
      <c r="D234" s="21"/>
    </row>
    <row r="235" spans="1:4" x14ac:dyDescent="0.2">
      <c r="A235" s="21"/>
      <c r="B235" s="76"/>
      <c r="C235" s="76"/>
      <c r="D235" s="21"/>
    </row>
    <row r="236" spans="1:4" ht="20.25" x14ac:dyDescent="0.3">
      <c r="A236" s="21"/>
      <c r="B236" s="88"/>
      <c r="C236" s="88"/>
      <c r="D236" s="21"/>
    </row>
    <row r="237" spans="1:4" ht="20.25" x14ac:dyDescent="0.3">
      <c r="A237" s="21"/>
      <c r="B237" s="400" t="s">
        <v>15537</v>
      </c>
      <c r="C237" s="400"/>
      <c r="D237" s="21"/>
    </row>
    <row r="238" spans="1:4" x14ac:dyDescent="0.2">
      <c r="A238" s="21"/>
      <c r="B238" s="139"/>
      <c r="C238" s="188"/>
      <c r="D238" s="21"/>
    </row>
    <row r="239" spans="1:4" x14ac:dyDescent="0.2">
      <c r="A239" s="21"/>
      <c r="B239" s="185" t="s">
        <v>7264</v>
      </c>
      <c r="C239" s="188" t="s">
        <v>12655</v>
      </c>
      <c r="D239" s="21"/>
    </row>
    <row r="240" spans="1:4" x14ac:dyDescent="0.2">
      <c r="A240" s="21"/>
      <c r="B240" s="185" t="s">
        <v>7264</v>
      </c>
      <c r="C240" s="188" t="s">
        <v>12657</v>
      </c>
      <c r="D240" s="21"/>
    </row>
    <row r="241" spans="1:4" x14ac:dyDescent="0.2">
      <c r="A241" s="21"/>
      <c r="B241" s="139" t="s">
        <v>8472</v>
      </c>
      <c r="C241" s="188" t="s">
        <v>14740</v>
      </c>
      <c r="D241" s="21"/>
    </row>
    <row r="242" spans="1:4" x14ac:dyDescent="0.2">
      <c r="A242" s="21"/>
      <c r="B242" s="139" t="s">
        <v>8472</v>
      </c>
      <c r="C242" s="139" t="s">
        <v>15774</v>
      </c>
      <c r="D242" s="21"/>
    </row>
    <row r="243" spans="1:4" x14ac:dyDescent="0.2">
      <c r="A243" s="21"/>
      <c r="B243" s="139" t="s">
        <v>8472</v>
      </c>
      <c r="C243" s="352" t="s">
        <v>20217</v>
      </c>
      <c r="D243" s="21"/>
    </row>
    <row r="244" spans="1:4" x14ac:dyDescent="0.2">
      <c r="A244" s="21"/>
      <c r="B244" s="139" t="s">
        <v>8472</v>
      </c>
      <c r="C244" s="352" t="s">
        <v>740</v>
      </c>
      <c r="D244" s="21"/>
    </row>
    <row r="245" spans="1:4" x14ac:dyDescent="0.2">
      <c r="A245" s="21"/>
      <c r="B245" s="139" t="s">
        <v>8472</v>
      </c>
      <c r="C245" s="139" t="s">
        <v>1372</v>
      </c>
      <c r="D245" s="21"/>
    </row>
    <row r="246" spans="1:4" x14ac:dyDescent="0.2">
      <c r="A246" s="21"/>
      <c r="B246" s="139" t="s">
        <v>4613</v>
      </c>
      <c r="C246" s="188" t="s">
        <v>13249</v>
      </c>
      <c r="D246" s="21"/>
    </row>
    <row r="247" spans="1:4" x14ac:dyDescent="0.2">
      <c r="A247" s="21"/>
      <c r="B247" s="139" t="s">
        <v>4176</v>
      </c>
      <c r="C247" s="188" t="s">
        <v>7709</v>
      </c>
      <c r="D247" s="21"/>
    </row>
    <row r="248" spans="1:4" x14ac:dyDescent="0.2">
      <c r="A248" s="21"/>
      <c r="B248" s="139" t="s">
        <v>4176</v>
      </c>
      <c r="C248" s="188" t="s">
        <v>422</v>
      </c>
      <c r="D248" s="21"/>
    </row>
    <row r="249" spans="1:4" ht="15" x14ac:dyDescent="0.2">
      <c r="A249" s="21"/>
      <c r="B249" s="139" t="s">
        <v>4176</v>
      </c>
      <c r="C249" s="188" t="s">
        <v>39389</v>
      </c>
      <c r="D249" s="21"/>
    </row>
    <row r="250" spans="1:4" x14ac:dyDescent="0.2">
      <c r="A250" s="21"/>
      <c r="B250" s="139" t="s">
        <v>4176</v>
      </c>
      <c r="C250" s="188" t="s">
        <v>1226</v>
      </c>
      <c r="D250" s="21"/>
    </row>
    <row r="251" spans="1:4" x14ac:dyDescent="0.2">
      <c r="A251" s="21"/>
      <c r="B251" s="139" t="s">
        <v>4176</v>
      </c>
      <c r="C251" s="188" t="s">
        <v>15336</v>
      </c>
      <c r="D251" s="21"/>
    </row>
    <row r="252" spans="1:4" ht="15" x14ac:dyDescent="0.2">
      <c r="A252" s="21"/>
      <c r="B252" s="139" t="s">
        <v>4176</v>
      </c>
      <c r="C252" s="188" t="s">
        <v>39390</v>
      </c>
      <c r="D252" s="21"/>
    </row>
    <row r="253" spans="1:4" x14ac:dyDescent="0.2">
      <c r="A253" s="21"/>
      <c r="B253" s="139" t="s">
        <v>4176</v>
      </c>
      <c r="C253" s="188" t="s">
        <v>19097</v>
      </c>
      <c r="D253" s="21"/>
    </row>
    <row r="254" spans="1:4" x14ac:dyDescent="0.2">
      <c r="A254" s="21"/>
      <c r="B254" s="139" t="s">
        <v>4176</v>
      </c>
      <c r="C254" s="188" t="s">
        <v>438</v>
      </c>
      <c r="D254" s="21"/>
    </row>
    <row r="255" spans="1:4" ht="15" x14ac:dyDescent="0.2">
      <c r="A255" s="21"/>
      <c r="B255" s="139" t="s">
        <v>4176</v>
      </c>
      <c r="C255" s="188" t="s">
        <v>39391</v>
      </c>
      <c r="D255" s="21"/>
    </row>
    <row r="256" spans="1:4" x14ac:dyDescent="0.2">
      <c r="A256" s="21"/>
      <c r="B256" s="139" t="s">
        <v>4176</v>
      </c>
      <c r="C256" s="188" t="s">
        <v>2300</v>
      </c>
      <c r="D256" s="21"/>
    </row>
    <row r="257" spans="1:4" ht="15" x14ac:dyDescent="0.2">
      <c r="A257" s="21"/>
      <c r="B257" s="139" t="s">
        <v>4176</v>
      </c>
      <c r="C257" s="188" t="s">
        <v>39392</v>
      </c>
      <c r="D257" s="21"/>
    </row>
    <row r="258" spans="1:4" s="24" customFormat="1" ht="15" x14ac:dyDescent="0.2">
      <c r="A258" s="22"/>
      <c r="B258" s="139" t="s">
        <v>4176</v>
      </c>
      <c r="C258" s="188" t="s">
        <v>39393</v>
      </c>
      <c r="D258" s="23"/>
    </row>
    <row r="259" spans="1:4" s="24" customFormat="1" x14ac:dyDescent="0.2">
      <c r="A259" s="22"/>
      <c r="B259" s="139" t="s">
        <v>4176</v>
      </c>
      <c r="C259" s="188" t="s">
        <v>19098</v>
      </c>
      <c r="D259" s="23"/>
    </row>
    <row r="260" spans="1:4" s="24" customFormat="1" x14ac:dyDescent="0.2">
      <c r="A260" s="22"/>
      <c r="B260" s="139" t="s">
        <v>5017</v>
      </c>
      <c r="C260" s="188" t="s">
        <v>8662</v>
      </c>
      <c r="D260" s="23"/>
    </row>
    <row r="261" spans="1:4" s="24" customFormat="1" x14ac:dyDescent="0.2">
      <c r="A261" s="22"/>
      <c r="B261" s="139" t="s">
        <v>4176</v>
      </c>
      <c r="C261" s="188" t="s">
        <v>15776</v>
      </c>
      <c r="D261" s="23"/>
    </row>
    <row r="262" spans="1:4" s="24" customFormat="1" x14ac:dyDescent="0.2">
      <c r="A262" s="22"/>
      <c r="B262" s="139" t="s">
        <v>4176</v>
      </c>
      <c r="C262" s="139" t="s">
        <v>15794</v>
      </c>
      <c r="D262" s="23"/>
    </row>
    <row r="263" spans="1:4" s="24" customFormat="1" x14ac:dyDescent="0.2">
      <c r="A263" s="22"/>
      <c r="B263" s="139" t="s">
        <v>5017</v>
      </c>
      <c r="C263" s="188" t="s">
        <v>15565</v>
      </c>
      <c r="D263" s="23"/>
    </row>
    <row r="264" spans="1:4" s="24" customFormat="1" x14ac:dyDescent="0.2">
      <c r="A264" s="22"/>
      <c r="B264" s="139" t="s">
        <v>4176</v>
      </c>
      <c r="C264" s="188" t="s">
        <v>15523</v>
      </c>
      <c r="D264" s="23"/>
    </row>
    <row r="265" spans="1:4" x14ac:dyDescent="0.2">
      <c r="A265" s="21"/>
      <c r="B265" s="139" t="s">
        <v>4176</v>
      </c>
      <c r="C265" s="188" t="s">
        <v>17791</v>
      </c>
      <c r="D265" s="21"/>
    </row>
    <row r="266" spans="1:4" x14ac:dyDescent="0.2">
      <c r="A266" s="21"/>
      <c r="B266" s="139" t="s">
        <v>4176</v>
      </c>
      <c r="C266" s="188" t="s">
        <v>17860</v>
      </c>
      <c r="D266" s="21"/>
    </row>
    <row r="267" spans="1:4" x14ac:dyDescent="0.2">
      <c r="A267" s="21"/>
      <c r="B267" s="139" t="s">
        <v>4176</v>
      </c>
      <c r="C267" s="188" t="s">
        <v>1345</v>
      </c>
      <c r="D267" s="21"/>
    </row>
    <row r="268" spans="1:4" x14ac:dyDescent="0.2">
      <c r="A268" s="21"/>
      <c r="B268" s="139" t="s">
        <v>4176</v>
      </c>
      <c r="C268" s="188" t="s">
        <v>437</v>
      </c>
      <c r="D268" s="21"/>
    </row>
    <row r="269" spans="1:4" x14ac:dyDescent="0.2">
      <c r="A269" s="21"/>
      <c r="B269" s="139" t="s">
        <v>4176</v>
      </c>
      <c r="C269" s="188" t="s">
        <v>3117</v>
      </c>
      <c r="D269" s="21"/>
    </row>
    <row r="270" spans="1:4" x14ac:dyDescent="0.2">
      <c r="A270" s="21"/>
      <c r="B270" s="139" t="s">
        <v>4176</v>
      </c>
      <c r="C270" s="188" t="s">
        <v>2170</v>
      </c>
      <c r="D270" s="21"/>
    </row>
    <row r="271" spans="1:4" ht="15" x14ac:dyDescent="0.2">
      <c r="A271" s="21"/>
      <c r="B271" s="139" t="s">
        <v>4176</v>
      </c>
      <c r="C271" s="188" t="s">
        <v>39394</v>
      </c>
      <c r="D271" s="21"/>
    </row>
    <row r="272" spans="1:4" x14ac:dyDescent="0.2">
      <c r="A272" s="21"/>
      <c r="B272" s="188" t="s">
        <v>29634</v>
      </c>
      <c r="C272" s="188" t="s">
        <v>11172</v>
      </c>
      <c r="D272" s="21"/>
    </row>
    <row r="273" spans="1:4" x14ac:dyDescent="0.2">
      <c r="A273" s="21"/>
      <c r="B273" s="188" t="s">
        <v>29634</v>
      </c>
      <c r="C273" s="188" t="s">
        <v>15399</v>
      </c>
      <c r="D273" s="21"/>
    </row>
    <row r="274" spans="1:4" x14ac:dyDescent="0.2">
      <c r="A274" s="21"/>
      <c r="B274" s="188" t="s">
        <v>29634</v>
      </c>
      <c r="C274" s="188" t="s">
        <v>18080</v>
      </c>
      <c r="D274" s="21"/>
    </row>
    <row r="275" spans="1:4" x14ac:dyDescent="0.2">
      <c r="A275" s="21"/>
      <c r="B275" s="139" t="s">
        <v>1887</v>
      </c>
      <c r="C275" s="188" t="s">
        <v>1251</v>
      </c>
      <c r="D275" s="21"/>
    </row>
    <row r="276" spans="1:4" x14ac:dyDescent="0.2">
      <c r="A276" s="21"/>
      <c r="B276" s="139" t="s">
        <v>1887</v>
      </c>
      <c r="C276" s="188" t="s">
        <v>18220</v>
      </c>
      <c r="D276" s="21"/>
    </row>
    <row r="277" spans="1:4" x14ac:dyDescent="0.2">
      <c r="A277" s="21"/>
      <c r="B277" s="139" t="s">
        <v>1398</v>
      </c>
      <c r="C277" s="139" t="s">
        <v>2614</v>
      </c>
      <c r="D277" s="21"/>
    </row>
    <row r="278" spans="1:4" x14ac:dyDescent="0.2">
      <c r="A278" s="21"/>
      <c r="B278" s="139" t="s">
        <v>1398</v>
      </c>
      <c r="C278" s="139" t="s">
        <v>32</v>
      </c>
      <c r="D278" s="21"/>
    </row>
    <row r="279" spans="1:4" x14ac:dyDescent="0.2">
      <c r="A279" s="21"/>
      <c r="B279" s="139" t="s">
        <v>1398</v>
      </c>
      <c r="C279" s="139" t="s">
        <v>12831</v>
      </c>
      <c r="D279" s="21"/>
    </row>
    <row r="280" spans="1:4" x14ac:dyDescent="0.2">
      <c r="A280" s="21"/>
      <c r="B280" s="139" t="s">
        <v>1398</v>
      </c>
      <c r="C280" s="139" t="s">
        <v>14177</v>
      </c>
      <c r="D280" s="21"/>
    </row>
    <row r="281" spans="1:4" x14ac:dyDescent="0.2">
      <c r="A281" s="20"/>
      <c r="B281" s="139" t="s">
        <v>10205</v>
      </c>
      <c r="C281" s="188" t="s">
        <v>15740</v>
      </c>
      <c r="D281" s="20"/>
    </row>
    <row r="282" spans="1:4" x14ac:dyDescent="0.2">
      <c r="A282" s="20"/>
      <c r="B282" s="139" t="s">
        <v>6763</v>
      </c>
      <c r="C282" s="188" t="s">
        <v>15321</v>
      </c>
      <c r="D282" s="20"/>
    </row>
    <row r="283" spans="1:4" x14ac:dyDescent="0.2">
      <c r="A283" s="20"/>
      <c r="B283" s="139" t="s">
        <v>6763</v>
      </c>
      <c r="C283" s="188" t="s">
        <v>15322</v>
      </c>
      <c r="D283" s="20"/>
    </row>
    <row r="284" spans="1:4" x14ac:dyDescent="0.2">
      <c r="A284" s="20"/>
      <c r="B284" s="139" t="s">
        <v>6763</v>
      </c>
      <c r="C284" s="188" t="s">
        <v>15334</v>
      </c>
      <c r="D284" s="20"/>
    </row>
    <row r="285" spans="1:4" x14ac:dyDescent="0.2">
      <c r="A285" s="20"/>
      <c r="B285" s="188" t="s">
        <v>2913</v>
      </c>
      <c r="C285" s="367" t="s">
        <v>15200</v>
      </c>
      <c r="D285" s="20"/>
    </row>
    <row r="286" spans="1:4" x14ac:dyDescent="0.2">
      <c r="A286" s="20"/>
      <c r="B286" s="188" t="s">
        <v>2913</v>
      </c>
      <c r="C286" s="188" t="s">
        <v>15609</v>
      </c>
      <c r="D286" s="20"/>
    </row>
    <row r="287" spans="1:4" x14ac:dyDescent="0.2">
      <c r="A287" s="20"/>
      <c r="B287" s="188" t="s">
        <v>2913</v>
      </c>
      <c r="C287" s="368" t="s">
        <v>15201</v>
      </c>
      <c r="D287" s="20"/>
    </row>
    <row r="288" spans="1:4" x14ac:dyDescent="0.2">
      <c r="A288" s="20"/>
      <c r="B288" s="185" t="s">
        <v>2748</v>
      </c>
      <c r="C288" s="188" t="s">
        <v>19095</v>
      </c>
      <c r="D288" s="20"/>
    </row>
    <row r="289" spans="1:4" x14ac:dyDescent="0.2">
      <c r="A289" s="20"/>
      <c r="B289" s="185" t="s">
        <v>2748</v>
      </c>
      <c r="C289" s="188" t="s">
        <v>13836</v>
      </c>
      <c r="D289" s="20"/>
    </row>
    <row r="290" spans="1:4" x14ac:dyDescent="0.2">
      <c r="A290" s="20"/>
      <c r="B290" s="185" t="s">
        <v>2748</v>
      </c>
      <c r="C290" s="188" t="s">
        <v>19096</v>
      </c>
      <c r="D290" s="20"/>
    </row>
    <row r="291" spans="1:4" x14ac:dyDescent="0.2">
      <c r="A291" s="20"/>
      <c r="B291" s="185" t="s">
        <v>2748</v>
      </c>
      <c r="C291" s="188" t="s">
        <v>19094</v>
      </c>
      <c r="D291" s="20"/>
    </row>
    <row r="292" spans="1:4" x14ac:dyDescent="0.2">
      <c r="A292" s="20"/>
      <c r="B292" s="185" t="s">
        <v>2748</v>
      </c>
      <c r="C292" s="188" t="s">
        <v>13223</v>
      </c>
      <c r="D292" s="20"/>
    </row>
    <row r="293" spans="1:4" x14ac:dyDescent="0.2">
      <c r="A293" s="20"/>
      <c r="B293" s="139" t="s">
        <v>14715</v>
      </c>
      <c r="C293" s="188" t="s">
        <v>14735</v>
      </c>
      <c r="D293" s="20"/>
    </row>
    <row r="294" spans="1:4" x14ac:dyDescent="0.2">
      <c r="A294" s="20"/>
      <c r="B294" s="139" t="s">
        <v>14715</v>
      </c>
      <c r="C294" s="188" t="s">
        <v>14736</v>
      </c>
      <c r="D294" s="20"/>
    </row>
    <row r="295" spans="1:4" x14ac:dyDescent="0.2">
      <c r="A295" s="20"/>
      <c r="B295" s="188" t="s">
        <v>7318</v>
      </c>
      <c r="C295" s="188" t="s">
        <v>4436</v>
      </c>
      <c r="D295" s="20"/>
    </row>
    <row r="296" spans="1:4" x14ac:dyDescent="0.2">
      <c r="A296" s="20"/>
      <c r="B296" s="188" t="s">
        <v>7318</v>
      </c>
      <c r="C296" s="188" t="s">
        <v>15670</v>
      </c>
      <c r="D296" s="20"/>
    </row>
    <row r="297" spans="1:4" x14ac:dyDescent="0.2">
      <c r="A297" s="20"/>
      <c r="B297" s="188" t="s">
        <v>7318</v>
      </c>
      <c r="C297" s="188" t="s">
        <v>4446</v>
      </c>
      <c r="D297" s="20"/>
    </row>
    <row r="298" spans="1:4" x14ac:dyDescent="0.2">
      <c r="A298" s="20"/>
      <c r="B298" s="188" t="s">
        <v>7318</v>
      </c>
      <c r="C298" s="188" t="s">
        <v>13827</v>
      </c>
      <c r="D298" s="20"/>
    </row>
    <row r="299" spans="1:4" x14ac:dyDescent="0.2">
      <c r="A299" s="20"/>
      <c r="B299" s="188" t="s">
        <v>7318</v>
      </c>
      <c r="C299" s="188" t="s">
        <v>18687</v>
      </c>
      <c r="D299" s="20"/>
    </row>
    <row r="300" spans="1:4" x14ac:dyDescent="0.2">
      <c r="A300" s="20"/>
      <c r="B300" s="188" t="s">
        <v>7318</v>
      </c>
      <c r="C300" s="188" t="s">
        <v>822</v>
      </c>
      <c r="D300" s="20"/>
    </row>
    <row r="301" spans="1:4" x14ac:dyDescent="0.2">
      <c r="A301" s="20"/>
      <c r="B301" s="188" t="s">
        <v>7318</v>
      </c>
      <c r="C301" s="188" t="s">
        <v>19154</v>
      </c>
      <c r="D301" s="20"/>
    </row>
    <row r="302" spans="1:4" x14ac:dyDescent="0.2">
      <c r="A302" s="20"/>
      <c r="B302" s="188" t="s">
        <v>7318</v>
      </c>
      <c r="C302" s="188" t="s">
        <v>19155</v>
      </c>
      <c r="D302" s="20"/>
    </row>
    <row r="303" spans="1:4" x14ac:dyDescent="0.2">
      <c r="A303" s="20"/>
      <c r="B303" s="188" t="s">
        <v>874</v>
      </c>
      <c r="C303" s="188" t="s">
        <v>13822</v>
      </c>
      <c r="D303" s="20"/>
    </row>
    <row r="304" spans="1:4" x14ac:dyDescent="0.2">
      <c r="A304" s="20"/>
      <c r="B304" s="139" t="s">
        <v>13847</v>
      </c>
      <c r="C304" s="139" t="s">
        <v>12660</v>
      </c>
      <c r="D304" s="20"/>
    </row>
    <row r="305" spans="1:4" x14ac:dyDescent="0.2">
      <c r="A305" s="20"/>
      <c r="B305" s="188" t="s">
        <v>9617</v>
      </c>
      <c r="C305" s="188" t="s">
        <v>14949</v>
      </c>
      <c r="D305" s="20"/>
    </row>
    <row r="306" spans="1:4" x14ac:dyDescent="0.2">
      <c r="A306" s="20"/>
      <c r="B306" s="139" t="s">
        <v>9180</v>
      </c>
      <c r="C306" s="188" t="s">
        <v>19093</v>
      </c>
      <c r="D306" s="20"/>
    </row>
    <row r="307" spans="1:4" ht="15" x14ac:dyDescent="0.2">
      <c r="A307" s="20"/>
      <c r="B307" s="188" t="s">
        <v>11139</v>
      </c>
      <c r="C307" s="188" t="s">
        <v>39395</v>
      </c>
      <c r="D307" s="20"/>
    </row>
    <row r="308" spans="1:4" x14ac:dyDescent="0.2">
      <c r="A308" s="20"/>
      <c r="B308" s="188" t="s">
        <v>11139</v>
      </c>
      <c r="C308" s="188" t="s">
        <v>19091</v>
      </c>
      <c r="D308" s="20"/>
    </row>
    <row r="309" spans="1:4" x14ac:dyDescent="0.2">
      <c r="A309" s="20"/>
      <c r="B309" s="188" t="s">
        <v>11139</v>
      </c>
      <c r="C309" s="188" t="s">
        <v>19092</v>
      </c>
      <c r="D309" s="20"/>
    </row>
    <row r="310" spans="1:4" x14ac:dyDescent="0.2">
      <c r="A310" s="20"/>
      <c r="B310" s="139" t="s">
        <v>11139</v>
      </c>
      <c r="C310" s="188" t="s">
        <v>9233</v>
      </c>
      <c r="D310" s="20"/>
    </row>
    <row r="311" spans="1:4" x14ac:dyDescent="0.2">
      <c r="A311" s="20"/>
      <c r="B311" s="139" t="s">
        <v>11139</v>
      </c>
      <c r="C311" s="188" t="s">
        <v>18838</v>
      </c>
      <c r="D311" s="20"/>
    </row>
    <row r="312" spans="1:4" x14ac:dyDescent="0.2">
      <c r="A312" s="20"/>
      <c r="B312" s="139" t="s">
        <v>11139</v>
      </c>
      <c r="C312" s="188" t="s">
        <v>18851</v>
      </c>
      <c r="D312" s="20"/>
    </row>
    <row r="313" spans="1:4" x14ac:dyDescent="0.2">
      <c r="A313" s="20"/>
      <c r="B313" s="139" t="s">
        <v>9444</v>
      </c>
      <c r="C313" s="188" t="s">
        <v>14747</v>
      </c>
      <c r="D313" s="20"/>
    </row>
    <row r="314" spans="1:4" ht="15" x14ac:dyDescent="0.2">
      <c r="A314" s="20"/>
      <c r="B314" s="139" t="s">
        <v>561</v>
      </c>
      <c r="C314" s="188" t="s">
        <v>39396</v>
      </c>
      <c r="D314" s="20"/>
    </row>
    <row r="315" spans="1:4" x14ac:dyDescent="0.2">
      <c r="A315" s="20"/>
      <c r="B315" s="139" t="s">
        <v>9343</v>
      </c>
      <c r="C315" s="188" t="s">
        <v>14704</v>
      </c>
      <c r="D315" s="20"/>
    </row>
    <row r="316" spans="1:4" x14ac:dyDescent="0.2">
      <c r="A316" s="20"/>
      <c r="B316" s="188" t="s">
        <v>9617</v>
      </c>
      <c r="C316" s="188" t="s">
        <v>15743</v>
      </c>
      <c r="D316" s="20"/>
    </row>
    <row r="317" spans="1:4" x14ac:dyDescent="0.2">
      <c r="A317" s="20"/>
      <c r="B317" s="188" t="s">
        <v>9617</v>
      </c>
      <c r="C317" s="188" t="s">
        <v>20216</v>
      </c>
      <c r="D317" s="20"/>
    </row>
    <row r="318" spans="1:4" x14ac:dyDescent="0.2">
      <c r="A318" s="20"/>
      <c r="B318" s="139"/>
      <c r="C318" s="188"/>
      <c r="D318" s="20"/>
    </row>
    <row r="319" spans="1:4" x14ac:dyDescent="0.2">
      <c r="A319" s="20"/>
      <c r="B319" s="402" t="s">
        <v>11141</v>
      </c>
      <c r="C319" s="402"/>
      <c r="D319" s="20"/>
    </row>
    <row r="320" spans="1:4" x14ac:dyDescent="0.2">
      <c r="A320" s="20"/>
      <c r="B320" s="16"/>
      <c r="C320" s="16"/>
      <c r="D320" s="20"/>
    </row>
    <row r="321" spans="1:4" x14ac:dyDescent="0.2">
      <c r="A321" s="20"/>
      <c r="B321" s="45"/>
      <c r="C321" s="46"/>
      <c r="D321" s="20"/>
    </row>
    <row r="322" spans="1:4" x14ac:dyDescent="0.2">
      <c r="A322" s="20"/>
      <c r="B322" s="45"/>
      <c r="C322" s="46"/>
      <c r="D322" s="20"/>
    </row>
    <row r="323" spans="1:4" x14ac:dyDescent="0.2">
      <c r="A323" s="20"/>
      <c r="B323" s="45"/>
      <c r="C323" s="46"/>
      <c r="D323" s="20"/>
    </row>
    <row r="324" spans="1:4" x14ac:dyDescent="0.2">
      <c r="A324" s="20"/>
      <c r="B324" s="45"/>
      <c r="C324" s="46"/>
      <c r="D324" s="20"/>
    </row>
    <row r="325" spans="1:4" x14ac:dyDescent="0.2">
      <c r="A325" s="20"/>
      <c r="B325" s="45"/>
      <c r="C325" s="46"/>
      <c r="D325" s="20"/>
    </row>
    <row r="326" spans="1:4" x14ac:dyDescent="0.2">
      <c r="A326" s="20"/>
      <c r="B326" s="45"/>
      <c r="C326" s="46"/>
      <c r="D326" s="20"/>
    </row>
    <row r="327" spans="1:4" x14ac:dyDescent="0.2">
      <c r="A327" s="20"/>
      <c r="B327" s="45"/>
      <c r="C327" s="46"/>
      <c r="D327" s="20"/>
    </row>
    <row r="328" spans="1:4" x14ac:dyDescent="0.2">
      <c r="A328" s="20"/>
      <c r="B328" s="45"/>
      <c r="C328" s="46"/>
      <c r="D328" s="20"/>
    </row>
    <row r="329" spans="1:4" x14ac:dyDescent="0.2">
      <c r="A329" s="20"/>
      <c r="B329" s="45"/>
      <c r="C329" s="46"/>
      <c r="D329" s="20"/>
    </row>
    <row r="330" spans="1:4" s="24" customFormat="1" x14ac:dyDescent="0.2">
      <c r="A330" s="47"/>
      <c r="B330" s="45"/>
      <c r="C330" s="46"/>
      <c r="D330" s="48"/>
    </row>
    <row r="331" spans="1:4" x14ac:dyDescent="0.2">
      <c r="A331" s="20"/>
      <c r="B331" s="45"/>
      <c r="C331" s="46"/>
      <c r="D331" s="20"/>
    </row>
    <row r="332" spans="1:4" x14ac:dyDescent="0.2">
      <c r="A332" s="20"/>
      <c r="B332" s="45"/>
      <c r="C332" s="46"/>
      <c r="D332" s="20"/>
    </row>
    <row r="333" spans="1:4" x14ac:dyDescent="0.2">
      <c r="A333" s="20"/>
      <c r="B333" s="45"/>
      <c r="C333" s="46"/>
      <c r="D333" s="20"/>
    </row>
    <row r="334" spans="1:4" x14ac:dyDescent="0.2">
      <c r="A334" s="20"/>
      <c r="B334" s="45"/>
      <c r="C334" s="46"/>
      <c r="D334" s="20"/>
    </row>
    <row r="335" spans="1:4" x14ac:dyDescent="0.2">
      <c r="A335" s="20"/>
      <c r="B335" s="45"/>
      <c r="C335" s="46"/>
      <c r="D335" s="20"/>
    </row>
    <row r="336" spans="1:4" x14ac:dyDescent="0.2">
      <c r="A336" s="20"/>
      <c r="B336" s="45"/>
      <c r="C336" s="46"/>
      <c r="D336" s="20"/>
    </row>
    <row r="337" spans="1:4" x14ac:dyDescent="0.2">
      <c r="A337" s="20"/>
      <c r="B337" s="45"/>
      <c r="C337" s="46"/>
      <c r="D337" s="20"/>
    </row>
    <row r="338" spans="1:4" x14ac:dyDescent="0.2">
      <c r="A338" s="20"/>
      <c r="B338" s="45"/>
      <c r="C338" s="46"/>
      <c r="D338" s="20"/>
    </row>
    <row r="339" spans="1:4" x14ac:dyDescent="0.2">
      <c r="A339" s="20"/>
      <c r="B339" s="45"/>
      <c r="C339" s="46"/>
      <c r="D339" s="20"/>
    </row>
    <row r="340" spans="1:4" x14ac:dyDescent="0.2">
      <c r="A340" s="20"/>
      <c r="B340" s="45"/>
      <c r="C340" s="46"/>
      <c r="D340" s="20"/>
    </row>
    <row r="341" spans="1:4" x14ac:dyDescent="0.2">
      <c r="A341" s="20"/>
      <c r="B341" s="45"/>
      <c r="C341" s="46"/>
      <c r="D341" s="20"/>
    </row>
    <row r="342" spans="1:4" x14ac:dyDescent="0.2">
      <c r="A342" s="20"/>
      <c r="B342" s="45"/>
      <c r="C342" s="46"/>
      <c r="D342" s="20"/>
    </row>
    <row r="343" spans="1:4" x14ac:dyDescent="0.2">
      <c r="A343" s="20"/>
      <c r="B343" s="45"/>
      <c r="C343" s="46"/>
      <c r="D343" s="20"/>
    </row>
    <row r="344" spans="1:4" x14ac:dyDescent="0.2">
      <c r="A344" s="20"/>
      <c r="B344" s="45"/>
      <c r="C344" s="46"/>
      <c r="D344" s="20"/>
    </row>
    <row r="345" spans="1:4" x14ac:dyDescent="0.2">
      <c r="A345" s="20"/>
      <c r="B345" s="45"/>
      <c r="C345" s="46"/>
      <c r="D345" s="20"/>
    </row>
    <row r="346" spans="1:4" x14ac:dyDescent="0.2">
      <c r="A346" s="20"/>
      <c r="B346" s="45"/>
      <c r="C346" s="46"/>
      <c r="D346" s="20"/>
    </row>
    <row r="347" spans="1:4" x14ac:dyDescent="0.2">
      <c r="A347" s="20"/>
      <c r="B347" s="45"/>
      <c r="C347" s="46"/>
      <c r="D347" s="20"/>
    </row>
    <row r="348" spans="1:4" x14ac:dyDescent="0.2">
      <c r="A348" s="20"/>
      <c r="B348" s="45"/>
      <c r="C348" s="46"/>
      <c r="D348" s="20"/>
    </row>
    <row r="349" spans="1:4" x14ac:dyDescent="0.2">
      <c r="A349" s="20"/>
      <c r="B349" s="45"/>
      <c r="C349" s="46"/>
      <c r="D349" s="20"/>
    </row>
    <row r="350" spans="1:4" x14ac:dyDescent="0.2">
      <c r="A350" s="20"/>
      <c r="B350" s="45"/>
      <c r="C350" s="46"/>
      <c r="D350" s="20"/>
    </row>
    <row r="351" spans="1:4" x14ac:dyDescent="0.2">
      <c r="A351" s="20"/>
      <c r="B351" s="45"/>
      <c r="C351" s="46"/>
      <c r="D351" s="20"/>
    </row>
    <row r="352" spans="1:4" x14ac:dyDescent="0.2">
      <c r="A352" s="20"/>
      <c r="B352" s="45"/>
      <c r="C352" s="46"/>
      <c r="D352" s="20"/>
    </row>
    <row r="353" spans="1:4" x14ac:dyDescent="0.2">
      <c r="A353" s="20"/>
      <c r="B353" s="45"/>
      <c r="C353" s="46"/>
      <c r="D353" s="20"/>
    </row>
    <row r="354" spans="1:4" x14ac:dyDescent="0.2">
      <c r="A354" s="20"/>
      <c r="B354" s="45"/>
      <c r="C354" s="46"/>
      <c r="D354" s="20"/>
    </row>
    <row r="355" spans="1:4" x14ac:dyDescent="0.2">
      <c r="A355" s="20"/>
      <c r="B355" s="45"/>
      <c r="C355" s="46"/>
      <c r="D355" s="20"/>
    </row>
    <row r="356" spans="1:4" x14ac:dyDescent="0.2">
      <c r="A356" s="20"/>
      <c r="B356" s="45"/>
      <c r="C356" s="46"/>
      <c r="D356" s="20"/>
    </row>
    <row r="357" spans="1:4" x14ac:dyDescent="0.2">
      <c r="A357" s="20"/>
      <c r="B357" s="45"/>
      <c r="C357" s="46"/>
      <c r="D357" s="20"/>
    </row>
    <row r="358" spans="1:4" x14ac:dyDescent="0.2">
      <c r="A358" s="20"/>
      <c r="B358" s="45"/>
      <c r="C358" s="46"/>
      <c r="D358" s="20"/>
    </row>
    <row r="359" spans="1:4" x14ac:dyDescent="0.2">
      <c r="A359" s="20"/>
      <c r="B359" s="45"/>
      <c r="C359" s="46"/>
      <c r="D359" s="20"/>
    </row>
    <row r="360" spans="1:4" x14ac:dyDescent="0.2">
      <c r="A360" s="20"/>
      <c r="B360" s="45"/>
      <c r="C360" s="46"/>
      <c r="D360" s="20"/>
    </row>
    <row r="361" spans="1:4" x14ac:dyDescent="0.2">
      <c r="A361" s="20"/>
      <c r="B361" s="45"/>
      <c r="C361" s="46"/>
      <c r="D361" s="20"/>
    </row>
    <row r="362" spans="1:4" x14ac:dyDescent="0.2">
      <c r="A362" s="20"/>
      <c r="B362" s="45"/>
      <c r="C362" s="46"/>
      <c r="D362" s="20"/>
    </row>
    <row r="363" spans="1:4" x14ac:dyDescent="0.2">
      <c r="A363" s="20"/>
      <c r="B363" s="45"/>
      <c r="C363" s="46"/>
      <c r="D363" s="20"/>
    </row>
    <row r="364" spans="1:4" x14ac:dyDescent="0.2">
      <c r="A364" s="20"/>
      <c r="B364" s="45"/>
      <c r="C364" s="46"/>
      <c r="D364" s="20"/>
    </row>
    <row r="365" spans="1:4" x14ac:dyDescent="0.2">
      <c r="A365" s="20"/>
      <c r="B365" s="45"/>
      <c r="C365" s="46"/>
      <c r="D365" s="20"/>
    </row>
    <row r="366" spans="1:4" x14ac:dyDescent="0.2">
      <c r="A366" s="20"/>
      <c r="B366" s="45"/>
      <c r="C366" s="46"/>
      <c r="D366" s="20"/>
    </row>
    <row r="367" spans="1:4" x14ac:dyDescent="0.2">
      <c r="A367" s="20"/>
      <c r="B367" s="45"/>
      <c r="C367" s="46"/>
      <c r="D367" s="20"/>
    </row>
    <row r="368" spans="1:4" x14ac:dyDescent="0.2">
      <c r="A368" s="20"/>
      <c r="B368" s="45"/>
      <c r="C368" s="46"/>
      <c r="D368" s="20"/>
    </row>
    <row r="369" spans="1:4" x14ac:dyDescent="0.2">
      <c r="A369" s="20"/>
      <c r="B369" s="45"/>
      <c r="C369" s="46"/>
      <c r="D369" s="20"/>
    </row>
    <row r="370" spans="1:4" x14ac:dyDescent="0.2">
      <c r="A370" s="20"/>
      <c r="B370" s="45"/>
      <c r="C370" s="46"/>
      <c r="D370" s="20"/>
    </row>
    <row r="371" spans="1:4" x14ac:dyDescent="0.2">
      <c r="A371" s="20"/>
      <c r="B371" s="45"/>
      <c r="C371" s="46"/>
      <c r="D371" s="20"/>
    </row>
    <row r="372" spans="1:4" x14ac:dyDescent="0.2">
      <c r="A372" s="20"/>
      <c r="B372" s="45"/>
      <c r="C372" s="46"/>
      <c r="D372" s="20"/>
    </row>
    <row r="373" spans="1:4" x14ac:dyDescent="0.2">
      <c r="A373" s="20"/>
      <c r="B373" s="45"/>
      <c r="C373" s="46"/>
      <c r="D373" s="20"/>
    </row>
    <row r="374" spans="1:4" x14ac:dyDescent="0.2">
      <c r="A374" s="20"/>
      <c r="B374" s="45"/>
      <c r="C374" s="46"/>
      <c r="D374" s="20"/>
    </row>
    <row r="375" spans="1:4" x14ac:dyDescent="0.2">
      <c r="A375" s="20"/>
      <c r="B375" s="45"/>
      <c r="C375" s="46"/>
      <c r="D375" s="20"/>
    </row>
    <row r="376" spans="1:4" x14ac:dyDescent="0.2">
      <c r="A376" s="20"/>
      <c r="B376" s="45"/>
      <c r="C376" s="46"/>
      <c r="D376" s="20"/>
    </row>
    <row r="377" spans="1:4" x14ac:dyDescent="0.2">
      <c r="A377" s="20"/>
      <c r="B377" s="45"/>
      <c r="C377" s="46"/>
      <c r="D377" s="20"/>
    </row>
    <row r="378" spans="1:4" x14ac:dyDescent="0.2">
      <c r="A378" s="20"/>
      <c r="B378" s="45"/>
      <c r="C378" s="46"/>
      <c r="D378" s="20"/>
    </row>
    <row r="379" spans="1:4" x14ac:dyDescent="0.2">
      <c r="A379" s="20"/>
      <c r="B379" s="45"/>
      <c r="C379" s="46"/>
      <c r="D379" s="20"/>
    </row>
    <row r="380" spans="1:4" x14ac:dyDescent="0.2">
      <c r="A380" s="20"/>
      <c r="B380" s="45"/>
      <c r="C380" s="46"/>
      <c r="D380" s="20"/>
    </row>
    <row r="381" spans="1:4" x14ac:dyDescent="0.2">
      <c r="A381" s="20"/>
      <c r="B381" s="45"/>
      <c r="C381" s="46"/>
      <c r="D381" s="20"/>
    </row>
    <row r="382" spans="1:4" x14ac:dyDescent="0.2">
      <c r="A382" s="20"/>
      <c r="B382" s="45"/>
      <c r="C382" s="46"/>
      <c r="D382" s="20"/>
    </row>
    <row r="383" spans="1:4" x14ac:dyDescent="0.2">
      <c r="A383" s="20"/>
      <c r="B383" s="45"/>
      <c r="C383" s="46"/>
      <c r="D383" s="20"/>
    </row>
    <row r="384" spans="1:4" x14ac:dyDescent="0.2">
      <c r="A384" s="20"/>
      <c r="B384" s="45"/>
      <c r="C384" s="46"/>
      <c r="D384" s="20"/>
    </row>
    <row r="385" spans="2:3" x14ac:dyDescent="0.2">
      <c r="B385" s="45"/>
      <c r="C385" s="46"/>
    </row>
    <row r="386" spans="2:3" x14ac:dyDescent="0.2">
      <c r="B386" s="45"/>
      <c r="C386" s="46"/>
    </row>
    <row r="387" spans="2:3" x14ac:dyDescent="0.2">
      <c r="B387" s="45"/>
      <c r="C387" s="46"/>
    </row>
    <row r="388" spans="2:3" x14ac:dyDescent="0.2">
      <c r="B388" s="45"/>
      <c r="C388" s="46"/>
    </row>
    <row r="389" spans="2:3" x14ac:dyDescent="0.2">
      <c r="B389" s="45"/>
      <c r="C389" s="46"/>
    </row>
    <row r="390" spans="2:3" x14ac:dyDescent="0.2">
      <c r="B390" s="45"/>
      <c r="C390" s="46"/>
    </row>
    <row r="391" spans="2:3" x14ac:dyDescent="0.2">
      <c r="B391" s="45"/>
      <c r="C391" s="46"/>
    </row>
    <row r="392" spans="2:3" x14ac:dyDescent="0.2">
      <c r="B392" s="45"/>
      <c r="C392" s="46"/>
    </row>
    <row r="393" spans="2:3" x14ac:dyDescent="0.2">
      <c r="B393" s="45"/>
      <c r="C393" s="46"/>
    </row>
    <row r="394" spans="2:3" x14ac:dyDescent="0.2">
      <c r="B394" s="45"/>
      <c r="C394" s="46"/>
    </row>
    <row r="395" spans="2:3" x14ac:dyDescent="0.2">
      <c r="B395" s="45"/>
      <c r="C395" s="46"/>
    </row>
    <row r="396" spans="2:3" x14ac:dyDescent="0.2">
      <c r="B396" s="45"/>
      <c r="C396" s="46"/>
    </row>
    <row r="397" spans="2:3" x14ac:dyDescent="0.2">
      <c r="B397" s="45"/>
      <c r="C397" s="46"/>
    </row>
    <row r="398" spans="2:3" x14ac:dyDescent="0.2">
      <c r="B398" s="45"/>
      <c r="C398" s="46"/>
    </row>
    <row r="399" spans="2:3" x14ac:dyDescent="0.2">
      <c r="B399" s="45"/>
      <c r="C399" s="46"/>
    </row>
    <row r="400" spans="2:3" x14ac:dyDescent="0.2">
      <c r="B400" s="45"/>
      <c r="C400" s="46"/>
    </row>
    <row r="401" spans="2:3" x14ac:dyDescent="0.2">
      <c r="B401" s="45"/>
      <c r="C401" s="46"/>
    </row>
    <row r="402" spans="2:3" x14ac:dyDescent="0.2">
      <c r="B402" s="45"/>
      <c r="C402" s="46"/>
    </row>
    <row r="403" spans="2:3" x14ac:dyDescent="0.2">
      <c r="B403" s="45"/>
      <c r="C403" s="46"/>
    </row>
    <row r="404" spans="2:3" x14ac:dyDescent="0.2">
      <c r="B404" s="45"/>
      <c r="C404" s="46"/>
    </row>
    <row r="405" spans="2:3" x14ac:dyDescent="0.2">
      <c r="B405" s="45"/>
      <c r="C405" s="46"/>
    </row>
    <row r="406" spans="2:3" x14ac:dyDescent="0.2">
      <c r="B406" s="45"/>
      <c r="C406" s="46"/>
    </row>
    <row r="407" spans="2:3" x14ac:dyDescent="0.2">
      <c r="B407" s="45"/>
      <c r="C407" s="46"/>
    </row>
    <row r="408" spans="2:3" x14ac:dyDescent="0.2">
      <c r="B408" s="45"/>
      <c r="C408" s="46"/>
    </row>
    <row r="409" spans="2:3" x14ac:dyDescent="0.2">
      <c r="B409" s="45"/>
      <c r="C409" s="46"/>
    </row>
    <row r="410" spans="2:3" x14ac:dyDescent="0.2">
      <c r="B410" s="45"/>
      <c r="C410" s="46"/>
    </row>
    <row r="411" spans="2:3" x14ac:dyDescent="0.2">
      <c r="B411" s="45"/>
      <c r="C411" s="46"/>
    </row>
    <row r="412" spans="2:3" x14ac:dyDescent="0.2">
      <c r="B412" s="45"/>
      <c r="C412" s="46"/>
    </row>
    <row r="413" spans="2:3" x14ac:dyDescent="0.2">
      <c r="B413" s="45"/>
      <c r="C413" s="46"/>
    </row>
    <row r="414" spans="2:3" x14ac:dyDescent="0.2">
      <c r="B414" s="45"/>
      <c r="C414" s="46"/>
    </row>
    <row r="415" spans="2:3" x14ac:dyDescent="0.2">
      <c r="B415" s="45"/>
      <c r="C415" s="46"/>
    </row>
    <row r="416" spans="2:3" x14ac:dyDescent="0.2">
      <c r="B416" s="45"/>
      <c r="C416" s="46"/>
    </row>
    <row r="417" spans="2:3" x14ac:dyDescent="0.2">
      <c r="B417" s="45"/>
      <c r="C417" s="46"/>
    </row>
    <row r="418" spans="2:3" x14ac:dyDescent="0.2">
      <c r="B418" s="45"/>
      <c r="C418" s="46"/>
    </row>
    <row r="419" spans="2:3" x14ac:dyDescent="0.2">
      <c r="B419" s="45"/>
      <c r="C419" s="46"/>
    </row>
    <row r="420" spans="2:3" x14ac:dyDescent="0.2">
      <c r="B420" s="45"/>
      <c r="C420" s="46"/>
    </row>
    <row r="421" spans="2:3" x14ac:dyDescent="0.2">
      <c r="B421" s="45"/>
      <c r="C421" s="46"/>
    </row>
    <row r="422" spans="2:3" x14ac:dyDescent="0.2">
      <c r="B422" s="45"/>
      <c r="C422" s="46"/>
    </row>
    <row r="423" spans="2:3" x14ac:dyDescent="0.2">
      <c r="B423" s="45"/>
      <c r="C423" s="46"/>
    </row>
    <row r="424" spans="2:3" x14ac:dyDescent="0.2">
      <c r="B424" s="45"/>
      <c r="C424" s="46"/>
    </row>
  </sheetData>
  <sortState xmlns:xlrd2="http://schemas.microsoft.com/office/spreadsheetml/2017/richdata2" ref="B109:C110">
    <sortCondition ref="C109:C110"/>
  </sortState>
  <mergeCells count="15">
    <mergeCell ref="B1:C5"/>
    <mergeCell ref="B237:C237"/>
    <mergeCell ref="B206:C206"/>
    <mergeCell ref="B319:C319"/>
    <mergeCell ref="B11:C11"/>
    <mergeCell ref="B9:C9"/>
    <mergeCell ref="B205:C205"/>
    <mergeCell ref="A7:C7"/>
    <mergeCell ref="B177:C177"/>
    <mergeCell ref="B178:C178"/>
    <mergeCell ref="B152:C152"/>
    <mergeCell ref="B153:C153"/>
    <mergeCell ref="B82:C82"/>
    <mergeCell ref="B13:C13"/>
    <mergeCell ref="B14:C14"/>
  </mergeCells>
  <phoneticPr fontId="0" type="noConversion"/>
  <hyperlinks>
    <hyperlink ref="C271" r:id="rId1" display="Berlin: Tyrant's Lair" xr:uid="{00000000-0004-0000-0000-000000000000}"/>
    <hyperlink ref="C293" r:id="rId2" display="On All Fronts Issue  50" xr:uid="{00000000-0004-0000-0000-000001000000}"/>
    <hyperlink ref="C131" r:id="rId3" display="Leibstandarte Pack 5: Scorched Earth" xr:uid="{00000000-0004-0000-0000-000002000000}"/>
    <hyperlink ref="C52:C54" r:id="rId4" display="Leibstandarte Pack 5: Scorched Earth" xr:uid="{18BBB28E-62C9-4EC8-B94A-71D89931AAFE}"/>
  </hyperlinks>
  <pageMargins left="0.75" right="0.75" top="1" bottom="1" header="0.5" footer="0.5"/>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1761"/>
  <sheetViews>
    <sheetView workbookViewId="0">
      <pane ySplit="1" topLeftCell="A2" activePane="bottomLeft" state="frozen"/>
      <selection pane="bottomLeft" activeCell="C45" sqref="C45"/>
    </sheetView>
  </sheetViews>
  <sheetFormatPr defaultColWidth="9.140625" defaultRowHeight="12.75" x14ac:dyDescent="0.2"/>
  <cols>
    <col min="1" max="1" width="2.5703125" style="3" customWidth="1"/>
    <col min="2" max="2" width="11.28515625" style="4" customWidth="1"/>
    <col min="3" max="3" width="80" style="10" customWidth="1"/>
    <col min="4" max="4" width="19.85546875" style="13" customWidth="1"/>
    <col min="5" max="5" width="76.85546875" style="3" customWidth="1"/>
    <col min="6" max="6" width="27.85546875" style="1" customWidth="1"/>
    <col min="7" max="7" width="2.5703125" style="1" customWidth="1"/>
    <col min="8" max="82" width="9.140625" style="1"/>
    <col min="83" max="16384" width="9.140625" style="3"/>
  </cols>
  <sheetData>
    <row r="1" spans="1:7" s="20" customFormat="1" ht="12.75" customHeight="1" x14ac:dyDescent="0.2">
      <c r="A1" s="16"/>
      <c r="B1" s="19" t="s">
        <v>8642</v>
      </c>
      <c r="C1" s="19" t="s">
        <v>2047</v>
      </c>
      <c r="D1" s="19" t="s">
        <v>8642</v>
      </c>
      <c r="E1" s="19" t="s">
        <v>7272</v>
      </c>
      <c r="F1" s="19" t="s">
        <v>11669</v>
      </c>
      <c r="G1" s="19"/>
    </row>
    <row r="2" spans="1:7" x14ac:dyDescent="0.2">
      <c r="A2" s="16"/>
      <c r="B2" s="49">
        <v>1</v>
      </c>
      <c r="C2" s="60" t="s">
        <v>6494</v>
      </c>
      <c r="D2" s="50" t="s">
        <v>12868</v>
      </c>
      <c r="E2" s="49" t="s">
        <v>6495</v>
      </c>
      <c r="F2" s="49">
        <f>COUNTIF('COW 2020'!U2:U8730,"*AB*")</f>
        <v>199</v>
      </c>
      <c r="G2" s="16"/>
    </row>
    <row r="3" spans="1:7" x14ac:dyDescent="0.2">
      <c r="A3" s="16"/>
      <c r="B3" s="49">
        <v>2</v>
      </c>
      <c r="C3" s="60" t="s">
        <v>10191</v>
      </c>
      <c r="D3" s="50" t="s">
        <v>853</v>
      </c>
      <c r="E3" s="49" t="s">
        <v>854</v>
      </c>
      <c r="F3" s="49">
        <f>COUNTIF('COW 2020'!U2:U8730,"*AC*")</f>
        <v>319</v>
      </c>
      <c r="G3" s="16"/>
    </row>
    <row r="4" spans="1:7" x14ac:dyDescent="0.2">
      <c r="A4" s="16"/>
      <c r="B4" s="49">
        <v>3</v>
      </c>
      <c r="C4" s="60" t="s">
        <v>4776</v>
      </c>
      <c r="D4" s="50" t="s">
        <v>16631</v>
      </c>
      <c r="E4" s="49" t="s">
        <v>21244</v>
      </c>
      <c r="F4" s="49">
        <f>COUNTIF('COW 2020'!U2:U8730,"*AE*")</f>
        <v>896</v>
      </c>
      <c r="G4" s="16"/>
    </row>
    <row r="5" spans="1:7" x14ac:dyDescent="0.2">
      <c r="A5" s="16"/>
      <c r="B5" s="49">
        <v>4</v>
      </c>
      <c r="C5" s="60" t="s">
        <v>13336</v>
      </c>
      <c r="D5" s="50" t="s">
        <v>12193</v>
      </c>
      <c r="E5" s="49" t="s">
        <v>13938</v>
      </c>
      <c r="F5" s="49">
        <f>COUNTIF('COW 2020'!U5:U8730,"*AlH*")</f>
        <v>23</v>
      </c>
      <c r="G5" s="16"/>
    </row>
    <row r="6" spans="1:7" x14ac:dyDescent="0.2">
      <c r="A6" s="16"/>
      <c r="B6" s="49">
        <v>5</v>
      </c>
      <c r="C6" s="60" t="s">
        <v>14944</v>
      </c>
      <c r="D6" s="50" t="s">
        <v>14500</v>
      </c>
      <c r="E6" s="49" t="s">
        <v>20215</v>
      </c>
      <c r="F6" s="49">
        <f>COUNTIF('COW 2020'!U2:U8730,"*Air*")</f>
        <v>731</v>
      </c>
      <c r="G6" s="16"/>
    </row>
    <row r="7" spans="1:7" x14ac:dyDescent="0.2">
      <c r="A7" s="16"/>
      <c r="B7" s="49">
        <v>6</v>
      </c>
      <c r="C7" s="60" t="s">
        <v>14502</v>
      </c>
      <c r="D7" s="50" t="s">
        <v>8238</v>
      </c>
      <c r="E7" s="49" t="s">
        <v>14501</v>
      </c>
      <c r="F7" s="49">
        <f>COUNTIF('COW 2020'!U2:U8730,"*AS*")</f>
        <v>517</v>
      </c>
      <c r="G7" s="16"/>
    </row>
    <row r="8" spans="1:7" x14ac:dyDescent="0.2">
      <c r="A8" s="16"/>
      <c r="B8" s="49">
        <v>7</v>
      </c>
      <c r="C8" s="60" t="s">
        <v>42109</v>
      </c>
      <c r="D8" s="50" t="s">
        <v>1713</v>
      </c>
      <c r="E8" s="49" t="s">
        <v>5271</v>
      </c>
      <c r="F8" s="49">
        <f>COUNTIF('COW 2020'!U2:U8730,"*BC*")</f>
        <v>292</v>
      </c>
      <c r="G8" s="16"/>
    </row>
    <row r="9" spans="1:7" ht="14.25" x14ac:dyDescent="0.2">
      <c r="A9" s="16"/>
      <c r="B9" s="49">
        <v>8</v>
      </c>
      <c r="C9" s="60" t="s">
        <v>15600</v>
      </c>
      <c r="D9" s="50" t="s">
        <v>5272</v>
      </c>
      <c r="E9" s="49" t="s">
        <v>5273</v>
      </c>
      <c r="F9" s="49">
        <f>COUNTIF('COW 2020'!U2:U8730,"*Bi*")</f>
        <v>146</v>
      </c>
      <c r="G9" s="16"/>
    </row>
    <row r="10" spans="1:7" x14ac:dyDescent="0.2">
      <c r="A10" s="25"/>
      <c r="B10" s="49">
        <v>9</v>
      </c>
      <c r="C10" s="60" t="s">
        <v>15601</v>
      </c>
      <c r="D10" s="50" t="s">
        <v>5274</v>
      </c>
      <c r="E10" s="49" t="s">
        <v>5275</v>
      </c>
      <c r="F10" s="49">
        <f>COUNTIF('COW 2020'!U2:U8730,"*BrT*")</f>
        <v>39</v>
      </c>
      <c r="G10" s="25"/>
    </row>
    <row r="11" spans="1:7" x14ac:dyDescent="0.2">
      <c r="A11" s="86"/>
      <c r="B11" s="49">
        <v>10</v>
      </c>
      <c r="C11" s="60" t="s">
        <v>7198</v>
      </c>
      <c r="D11" s="50" t="s">
        <v>21554</v>
      </c>
      <c r="E11" s="78" t="s">
        <v>21555</v>
      </c>
      <c r="F11" s="49">
        <f>COUNTIF('COW 2020'!U2:U8730,"*BS*")</f>
        <v>107</v>
      </c>
      <c r="G11" s="86"/>
    </row>
    <row r="12" spans="1:7" x14ac:dyDescent="0.2">
      <c r="A12" s="16"/>
      <c r="B12" s="49">
        <v>11</v>
      </c>
      <c r="C12" s="60" t="s">
        <v>2625</v>
      </c>
      <c r="D12" s="50" t="s">
        <v>11533</v>
      </c>
      <c r="E12" s="49" t="s">
        <v>2077</v>
      </c>
      <c r="F12" s="49">
        <f>COUNTIF('COW 2020'!U2:U8730,"*BT*")</f>
        <v>166</v>
      </c>
      <c r="G12" s="16"/>
    </row>
    <row r="13" spans="1:7" x14ac:dyDescent="0.2">
      <c r="A13" s="16"/>
      <c r="B13" s="49">
        <v>12</v>
      </c>
      <c r="C13" s="60" t="s">
        <v>42601</v>
      </c>
      <c r="D13" s="50" t="s">
        <v>2078</v>
      </c>
      <c r="E13" s="49" t="s">
        <v>2079</v>
      </c>
      <c r="F13" s="49">
        <f>COUNTIF('COW 2020'!U2:U8730,"*BWF*")</f>
        <v>38</v>
      </c>
      <c r="G13" s="16"/>
    </row>
    <row r="14" spans="1:7" x14ac:dyDescent="0.2">
      <c r="A14" s="16"/>
      <c r="B14" s="49">
        <v>13</v>
      </c>
      <c r="C14" s="338" t="s">
        <v>36406</v>
      </c>
      <c r="D14" s="50" t="s">
        <v>9145</v>
      </c>
      <c r="E14" s="49" t="s">
        <v>5041</v>
      </c>
      <c r="F14" s="49">
        <f>COUNTIF('COW 2020'!U2:U8730,"*Cavalry*")</f>
        <v>167</v>
      </c>
      <c r="G14" s="16"/>
    </row>
    <row r="15" spans="1:7" x14ac:dyDescent="0.2">
      <c r="A15" s="16"/>
      <c r="B15" s="49">
        <v>14</v>
      </c>
      <c r="C15" s="338" t="s">
        <v>36419</v>
      </c>
      <c r="D15" s="50" t="s">
        <v>14558</v>
      </c>
      <c r="E15" s="49" t="s">
        <v>14559</v>
      </c>
      <c r="F15" s="49">
        <f>COUNTIF('COW 2020'!U2:U8730,"*Cave*")</f>
        <v>101</v>
      </c>
      <c r="G15" s="16"/>
    </row>
    <row r="16" spans="1:7" x14ac:dyDescent="0.2">
      <c r="A16" s="16"/>
      <c r="B16" s="49" t="s">
        <v>8315</v>
      </c>
      <c r="C16" s="60" t="s">
        <v>5908</v>
      </c>
      <c r="D16" s="50" t="s">
        <v>920</v>
      </c>
      <c r="E16" s="49" t="s">
        <v>7824</v>
      </c>
      <c r="F16" s="49">
        <f>COUNTIF('COW 2020'!U2:U8730,"*Cellar*")</f>
        <v>76</v>
      </c>
      <c r="G16" s="16"/>
    </row>
    <row r="17" spans="1:7" x14ac:dyDescent="0.2">
      <c r="A17" s="16"/>
      <c r="B17" s="49" t="s">
        <v>10415</v>
      </c>
      <c r="C17" s="60" t="s">
        <v>9146</v>
      </c>
      <c r="D17" s="50" t="s">
        <v>3107</v>
      </c>
      <c r="E17" s="49" t="s">
        <v>11483</v>
      </c>
      <c r="F17" s="49">
        <f>COUNTIF('COW 2020'!U2:U8730,"*CI*")</f>
        <v>132</v>
      </c>
      <c r="G17" s="16"/>
    </row>
    <row r="18" spans="1:7" x14ac:dyDescent="0.2">
      <c r="A18" s="16"/>
      <c r="B18" s="49" t="s">
        <v>10418</v>
      </c>
      <c r="C18" s="60" t="s">
        <v>1597</v>
      </c>
      <c r="D18" s="50" t="s">
        <v>11668</v>
      </c>
      <c r="E18" s="49" t="s">
        <v>7883</v>
      </c>
      <c r="F18" s="49">
        <f>COUNTIF('COW 2020'!U2:U8730,"*Cullin*")</f>
        <v>19</v>
      </c>
      <c r="G18" s="16"/>
    </row>
    <row r="19" spans="1:7" x14ac:dyDescent="0.2">
      <c r="A19" s="16"/>
      <c r="B19" s="49" t="s">
        <v>11080</v>
      </c>
      <c r="C19" s="60" t="s">
        <v>8431</v>
      </c>
      <c r="D19" s="50" t="s">
        <v>13526</v>
      </c>
      <c r="E19" s="49" t="s">
        <v>10414</v>
      </c>
      <c r="F19" s="49">
        <f>COUNTIF('COW 2020'!U2:U8730,"*DLV*")</f>
        <v>213</v>
      </c>
      <c r="G19" s="16"/>
    </row>
    <row r="20" spans="1:7" x14ac:dyDescent="0.2">
      <c r="A20" s="16"/>
      <c r="B20" s="49" t="s">
        <v>7927</v>
      </c>
      <c r="C20" s="60" t="s">
        <v>6076</v>
      </c>
      <c r="D20" s="50" t="s">
        <v>10416</v>
      </c>
      <c r="E20" s="49" t="s">
        <v>10417</v>
      </c>
      <c r="F20" s="49">
        <f>COUNTIF('COW 2020'!U2:U8730,"*DS*")</f>
        <v>384</v>
      </c>
      <c r="G20" s="16"/>
    </row>
    <row r="21" spans="1:7" x14ac:dyDescent="0.2">
      <c r="A21" s="16"/>
      <c r="B21" s="49" t="s">
        <v>13561</v>
      </c>
      <c r="C21" s="60" t="s">
        <v>7678</v>
      </c>
      <c r="D21" s="50" t="s">
        <v>12910</v>
      </c>
      <c r="E21" s="49" t="s">
        <v>12927</v>
      </c>
      <c r="F21" s="49">
        <f>COUNTIF('COW 2020'!U2:U8730,"*Dozer*")</f>
        <v>51</v>
      </c>
      <c r="G21" s="16"/>
    </row>
    <row r="22" spans="1:7" x14ac:dyDescent="0.2">
      <c r="A22" s="16"/>
      <c r="B22" s="49" t="s">
        <v>5376</v>
      </c>
      <c r="C22" s="60" t="s">
        <v>7954</v>
      </c>
      <c r="D22" s="50" t="s">
        <v>12909</v>
      </c>
      <c r="E22" s="49" t="s">
        <v>7825</v>
      </c>
      <c r="F22" s="49">
        <f>COUNTIF('COW 2020'!U2:U8730,"*Drifts*")</f>
        <v>49</v>
      </c>
      <c r="G22" s="16"/>
    </row>
    <row r="23" spans="1:7" x14ac:dyDescent="0.2">
      <c r="A23" s="87"/>
      <c r="B23" s="49" t="s">
        <v>399</v>
      </c>
      <c r="C23" s="60" t="s">
        <v>42110</v>
      </c>
      <c r="D23" s="50" t="s">
        <v>11610</v>
      </c>
      <c r="E23" s="78" t="s">
        <v>21791</v>
      </c>
      <c r="F23" s="49">
        <f>COUNTIF('COW 2020'!U2:U8730,"*DTO*")</f>
        <v>219</v>
      </c>
      <c r="G23" s="87"/>
    </row>
    <row r="24" spans="1:7" x14ac:dyDescent="0.2">
      <c r="A24" s="16"/>
      <c r="B24" s="49" t="s">
        <v>3284</v>
      </c>
      <c r="C24" s="60" t="s">
        <v>3285</v>
      </c>
      <c r="D24" s="50" t="s">
        <v>12892</v>
      </c>
      <c r="E24" s="49" t="s">
        <v>8430</v>
      </c>
      <c r="F24" s="49">
        <f>COUNTIF('COW 2020'!U2:U8730,"*EW*")</f>
        <v>245</v>
      </c>
      <c r="G24" s="16"/>
    </row>
    <row r="25" spans="1:7" x14ac:dyDescent="0.2">
      <c r="A25" s="16"/>
      <c r="B25" s="49" t="s">
        <v>6432</v>
      </c>
      <c r="C25" s="60" t="s">
        <v>6433</v>
      </c>
      <c r="D25" s="50" t="s">
        <v>8432</v>
      </c>
      <c r="E25" s="49" t="s">
        <v>7677</v>
      </c>
      <c r="F25" s="49">
        <f>COUNTIF('COW 2020'!U2:U8730,"*FB*")</f>
        <v>728</v>
      </c>
      <c r="G25" s="16"/>
    </row>
    <row r="26" spans="1:7" x14ac:dyDescent="0.2">
      <c r="A26" s="16"/>
      <c r="B26" s="49" t="s">
        <v>40374</v>
      </c>
      <c r="C26" s="60" t="s">
        <v>40375</v>
      </c>
      <c r="D26" s="50" t="s">
        <v>14553</v>
      </c>
      <c r="E26" s="49" t="s">
        <v>14554</v>
      </c>
      <c r="F26" s="49">
        <f>COUNTIF('COW 2020'!U2:U8730,"*Fo*")</f>
        <v>63</v>
      </c>
      <c r="G26" s="16"/>
    </row>
    <row r="27" spans="1:7" x14ac:dyDescent="0.2">
      <c r="A27" s="16"/>
      <c r="B27" s="49" t="s">
        <v>36407</v>
      </c>
      <c r="C27" s="60" t="s">
        <v>36408</v>
      </c>
      <c r="D27" s="50" t="s">
        <v>3241</v>
      </c>
      <c r="E27" s="49" t="s">
        <v>5375</v>
      </c>
      <c r="F27" s="49">
        <f>COUNTIF('COW 2020'!U2:U8730,"*FS*")</f>
        <v>207</v>
      </c>
      <c r="G27" s="16"/>
    </row>
    <row r="28" spans="1:7" x14ac:dyDescent="0.2">
      <c r="A28" s="16"/>
      <c r="B28" s="49" t="s">
        <v>4360</v>
      </c>
      <c r="C28" s="60" t="s">
        <v>2517</v>
      </c>
      <c r="D28" s="50" t="s">
        <v>9091</v>
      </c>
      <c r="E28" s="49" t="s">
        <v>9092</v>
      </c>
      <c r="F28" s="49">
        <f>COUNTIF('COW 2020'!U2:U8730,"*FTV*")</f>
        <v>284</v>
      </c>
      <c r="G28" s="16"/>
    </row>
    <row r="29" spans="1:7" x14ac:dyDescent="0.2">
      <c r="A29" s="16"/>
      <c r="B29" s="49" t="s">
        <v>14556</v>
      </c>
      <c r="C29" s="60" t="s">
        <v>14557</v>
      </c>
      <c r="D29" s="50" t="s">
        <v>14878</v>
      </c>
      <c r="E29" s="49" t="s">
        <v>6162</v>
      </c>
      <c r="F29" s="49">
        <f>COUNTIF('COW 2020'!U2:U8730,"*GL*")</f>
        <v>113</v>
      </c>
      <c r="G29" s="16"/>
    </row>
    <row r="30" spans="1:7" x14ac:dyDescent="0.2">
      <c r="A30" s="16"/>
      <c r="B30" s="49" t="s">
        <v>6163</v>
      </c>
      <c r="C30" s="60" t="s">
        <v>9659</v>
      </c>
      <c r="D30" s="50" t="s">
        <v>7960</v>
      </c>
      <c r="E30" s="49" t="s">
        <v>15034</v>
      </c>
      <c r="F30" s="49">
        <f>COUNTIF('COW 2020'!U2:U8730,"*GS*")</f>
        <v>697</v>
      </c>
      <c r="G30" s="16"/>
    </row>
    <row r="31" spans="1:7" x14ac:dyDescent="0.2">
      <c r="A31" s="16"/>
      <c r="B31" s="49" t="s">
        <v>9549</v>
      </c>
      <c r="C31" s="60" t="s">
        <v>15033</v>
      </c>
      <c r="D31" s="50" t="s">
        <v>17023</v>
      </c>
      <c r="E31" s="49" t="s">
        <v>10467</v>
      </c>
      <c r="F31" s="49">
        <f>COUNTIF('COW 2020'!U2:U8730,"*HtH*")</f>
        <v>334</v>
      </c>
      <c r="G31" s="16"/>
    </row>
    <row r="32" spans="1:7" x14ac:dyDescent="0.2">
      <c r="A32" s="16"/>
      <c r="B32" s="49" t="s">
        <v>4710</v>
      </c>
      <c r="C32" s="60" t="s">
        <v>5191</v>
      </c>
      <c r="D32" s="50" t="s">
        <v>5854</v>
      </c>
      <c r="E32" s="49" t="s">
        <v>19114</v>
      </c>
      <c r="F32" s="49">
        <f>COUNTIF('COW 2020'!U2:U8730,"*hd*")</f>
        <v>138</v>
      </c>
      <c r="G32" s="16"/>
    </row>
    <row r="33" spans="1:7" x14ac:dyDescent="0.2">
      <c r="A33" s="16"/>
      <c r="B33" s="49" t="s">
        <v>10468</v>
      </c>
      <c r="C33" s="60" t="s">
        <v>5853</v>
      </c>
      <c r="D33" s="50" t="s">
        <v>15083</v>
      </c>
      <c r="E33" s="49" t="s">
        <v>2080</v>
      </c>
      <c r="F33" s="49">
        <f>COUNTIF('COW 2020'!U2:U8730,"*HS*")</f>
        <v>46</v>
      </c>
      <c r="G33" s="16"/>
    </row>
    <row r="34" spans="1:7" x14ac:dyDescent="0.2">
      <c r="A34" s="16"/>
      <c r="B34" s="49" t="s">
        <v>13612</v>
      </c>
      <c r="C34" s="60" t="s">
        <v>2202</v>
      </c>
      <c r="D34" s="50" t="s">
        <v>13312</v>
      </c>
      <c r="E34" s="49" t="s">
        <v>13313</v>
      </c>
      <c r="F34" s="49">
        <f>COUNTIF('COW 2020'!U2:U8730,"*LC*")</f>
        <v>147</v>
      </c>
      <c r="G34" s="16"/>
    </row>
    <row r="35" spans="1:7" x14ac:dyDescent="0.2">
      <c r="A35" s="16"/>
      <c r="B35" s="49" t="s">
        <v>2203</v>
      </c>
      <c r="C35" s="60" t="s">
        <v>13311</v>
      </c>
      <c r="D35" s="50" t="s">
        <v>3848</v>
      </c>
      <c r="E35" s="49" t="s">
        <v>5187</v>
      </c>
      <c r="F35" s="49">
        <f>COUNTIF('COW 2020'!U2:U8730,"*LV*")</f>
        <v>612</v>
      </c>
      <c r="G35" s="16"/>
    </row>
    <row r="36" spans="1:7" x14ac:dyDescent="0.2">
      <c r="A36" s="79"/>
      <c r="B36" s="49" t="s">
        <v>7009</v>
      </c>
      <c r="C36" s="384" t="s">
        <v>42193</v>
      </c>
      <c r="D36" s="50" t="s">
        <v>8480</v>
      </c>
      <c r="E36" s="49" t="s">
        <v>14049</v>
      </c>
      <c r="F36" s="49">
        <f>COUNTIF('COW 2020'!U2:U8730,"*Mist*")</f>
        <v>259</v>
      </c>
      <c r="G36" s="79"/>
    </row>
    <row r="37" spans="1:7" x14ac:dyDescent="0.2">
      <c r="A37" s="79"/>
      <c r="B37" s="49" t="s">
        <v>13314</v>
      </c>
      <c r="C37" s="60" t="s">
        <v>6077</v>
      </c>
      <c r="D37" s="50" t="s">
        <v>14047</v>
      </c>
      <c r="E37" s="49" t="s">
        <v>14048</v>
      </c>
      <c r="F37" s="49">
        <f>COUNTIF('COW 2020'!U2:U8730,"*MC*")</f>
        <v>233</v>
      </c>
      <c r="G37" s="79"/>
    </row>
    <row r="38" spans="1:7" x14ac:dyDescent="0.2">
      <c r="A38" s="79"/>
      <c r="B38" s="78"/>
      <c r="C38" s="80"/>
      <c r="D38" s="50" t="s">
        <v>6125</v>
      </c>
      <c r="E38" s="49" t="s">
        <v>6126</v>
      </c>
      <c r="F38" s="49">
        <f>COUNTIF('COW 2020'!U2:U8730,"*MGB*")</f>
        <v>17</v>
      </c>
      <c r="G38" s="79"/>
    </row>
    <row r="39" spans="1:7" x14ac:dyDescent="0.2">
      <c r="A39" s="79"/>
      <c r="B39" s="78"/>
      <c r="C39" s="80"/>
      <c r="D39" s="50" t="s">
        <v>21248</v>
      </c>
      <c r="E39" s="49" t="s">
        <v>21249</v>
      </c>
      <c r="F39" s="49">
        <f>COUNTIF('COW 2020'!U2:U8730,"*MOL*")</f>
        <v>325</v>
      </c>
      <c r="G39" s="79"/>
    </row>
    <row r="40" spans="1:7" x14ac:dyDescent="0.2">
      <c r="A40" s="79"/>
      <c r="B40" s="78"/>
      <c r="C40" s="80"/>
      <c r="D40" s="50" t="s">
        <v>12451</v>
      </c>
      <c r="E40" s="49" t="s">
        <v>5971</v>
      </c>
      <c r="F40" s="49">
        <f>COUNTIF('COW 2020'!U2:U8730,"*Mud*")</f>
        <v>179</v>
      </c>
      <c r="G40" s="79"/>
    </row>
    <row r="41" spans="1:7" x14ac:dyDescent="0.2">
      <c r="A41" s="79"/>
      <c r="B41" s="78"/>
      <c r="C41" s="80"/>
      <c r="D41" s="50" t="s">
        <v>16986</v>
      </c>
      <c r="E41" s="49" t="s">
        <v>19974</v>
      </c>
      <c r="F41" s="49">
        <f>COUNTIF('COW 2020'!U2:U8730,"*NQ*")</f>
        <v>377</v>
      </c>
      <c r="G41" s="79"/>
    </row>
    <row r="42" spans="1:7" x14ac:dyDescent="0.2">
      <c r="A42" s="16"/>
      <c r="B42" s="49"/>
      <c r="C42" s="60"/>
      <c r="D42" s="50" t="s">
        <v>10320</v>
      </c>
      <c r="E42" s="49" t="s">
        <v>14050</v>
      </c>
      <c r="F42" s="49">
        <f>COUNTIF('COW 2020'!U2:U8730,"*Ov*")</f>
        <v>2119</v>
      </c>
      <c r="G42" s="16"/>
    </row>
    <row r="43" spans="1:7" x14ac:dyDescent="0.2">
      <c r="A43" s="16"/>
      <c r="B43" s="19" t="s">
        <v>8642</v>
      </c>
      <c r="C43" s="61" t="s">
        <v>13290</v>
      </c>
      <c r="D43" s="50" t="s">
        <v>14051</v>
      </c>
      <c r="E43" s="49" t="s">
        <v>2317</v>
      </c>
      <c r="F43" s="49">
        <f>COUNTIF('COW 2020'!U2:U8730,"*PD*")</f>
        <v>97</v>
      </c>
      <c r="G43" s="16"/>
    </row>
    <row r="44" spans="1:7" x14ac:dyDescent="0.2">
      <c r="A44" s="16"/>
      <c r="B44" s="51" t="s">
        <v>14834</v>
      </c>
      <c r="C44" s="60" t="s">
        <v>11127</v>
      </c>
      <c r="D44" s="50" t="s">
        <v>13305</v>
      </c>
      <c r="E44" s="49" t="s">
        <v>14555</v>
      </c>
      <c r="F44" s="49">
        <f>COUNTIF('COW 2020'!U2:U8730,"*Pine*")</f>
        <v>37</v>
      </c>
      <c r="G44" s="16"/>
    </row>
    <row r="45" spans="1:7" x14ac:dyDescent="0.2">
      <c r="A45" s="16"/>
      <c r="B45" s="52" t="s">
        <v>5657</v>
      </c>
      <c r="C45" s="60" t="s">
        <v>3382</v>
      </c>
      <c r="D45" s="50" t="s">
        <v>6868</v>
      </c>
      <c r="E45" s="63" t="s">
        <v>5832</v>
      </c>
      <c r="F45" s="49">
        <f>COUNTIF('COW 2020'!U2:U8730,"*PTO - LJ*")</f>
        <v>543</v>
      </c>
      <c r="G45" s="16"/>
    </row>
    <row r="46" spans="1:7" x14ac:dyDescent="0.2">
      <c r="A46" s="16"/>
      <c r="B46" s="53" t="s">
        <v>235</v>
      </c>
      <c r="C46" s="60" t="s">
        <v>13214</v>
      </c>
      <c r="D46" s="50" t="s">
        <v>10901</v>
      </c>
      <c r="E46" s="63" t="s">
        <v>21274</v>
      </c>
      <c r="F46" s="49">
        <f>COUNTIF('COW 2020'!U2:U8730,"*PTO - DJ*")</f>
        <v>204</v>
      </c>
      <c r="G46" s="16"/>
    </row>
    <row r="47" spans="1:7" x14ac:dyDescent="0.2">
      <c r="A47" s="16"/>
      <c r="B47" s="93" t="s">
        <v>6406</v>
      </c>
      <c r="C47" s="60" t="s">
        <v>15091</v>
      </c>
      <c r="D47" s="50" t="s">
        <v>10223</v>
      </c>
      <c r="E47" s="49" t="s">
        <v>9731</v>
      </c>
      <c r="F47" s="49">
        <f>COUNTIF('COW 2020'!U2:U8730,"*Rain*")</f>
        <v>138</v>
      </c>
      <c r="G47" s="16"/>
    </row>
    <row r="48" spans="1:7" x14ac:dyDescent="0.2">
      <c r="A48" s="16"/>
      <c r="B48" s="54" t="s">
        <v>10085</v>
      </c>
      <c r="C48" s="60" t="s">
        <v>11128</v>
      </c>
      <c r="D48" s="50" t="s">
        <v>7549</v>
      </c>
      <c r="E48" s="49" t="s">
        <v>10954</v>
      </c>
      <c r="F48" s="49">
        <f>COUNTIF('COW 2020'!U2:U8730,"*Rafts*")</f>
        <v>27</v>
      </c>
      <c r="G48" s="16"/>
    </row>
    <row r="49" spans="1:7" x14ac:dyDescent="0.2">
      <c r="A49" s="16"/>
      <c r="B49" s="55" t="s">
        <v>1612</v>
      </c>
      <c r="C49" s="62" t="s">
        <v>4467</v>
      </c>
      <c r="D49" s="50" t="s">
        <v>1042</v>
      </c>
      <c r="E49" s="49" t="s">
        <v>2318</v>
      </c>
      <c r="F49" s="49">
        <f>COUNTIF('COW 2020'!U2:U8730,"*RT*")</f>
        <v>148</v>
      </c>
      <c r="G49" s="16"/>
    </row>
    <row r="50" spans="1:7" x14ac:dyDescent="0.2">
      <c r="A50" s="16"/>
      <c r="B50" s="56" t="s">
        <v>3768</v>
      </c>
      <c r="C50" s="60" t="s">
        <v>4458</v>
      </c>
      <c r="D50" s="50" t="s">
        <v>20717</v>
      </c>
      <c r="E50" s="78" t="s">
        <v>20718</v>
      </c>
      <c r="F50" s="49">
        <f>COUNTIF('COW 2020'!U2:U8730,"*SA*")</f>
        <v>361</v>
      </c>
      <c r="G50" s="16"/>
    </row>
    <row r="51" spans="1:7" x14ac:dyDescent="0.2">
      <c r="A51" s="77"/>
      <c r="B51" s="57" t="s">
        <v>14961</v>
      </c>
      <c r="C51" s="60" t="s">
        <v>11881</v>
      </c>
      <c r="D51" s="50" t="s">
        <v>2319</v>
      </c>
      <c r="E51" s="49" t="s">
        <v>8499</v>
      </c>
      <c r="F51" s="49">
        <f>COUNTIF('COW 2020'!U2:U8730,"*Sewer*")</f>
        <v>58</v>
      </c>
      <c r="G51" s="77"/>
    </row>
    <row r="52" spans="1:7" x14ac:dyDescent="0.2">
      <c r="A52" s="16"/>
      <c r="B52" s="58" t="s">
        <v>14007</v>
      </c>
      <c r="C52" s="60" t="s">
        <v>13283</v>
      </c>
      <c r="D52" s="50" t="s">
        <v>8500</v>
      </c>
      <c r="E52" s="49" t="s">
        <v>8501</v>
      </c>
      <c r="F52" s="49">
        <f>COUNTIF('COW 2020'!U2:U8730,"*Ski*")</f>
        <v>85</v>
      </c>
      <c r="G52" s="16"/>
    </row>
    <row r="53" spans="1:7" x14ac:dyDescent="0.2">
      <c r="A53" s="16"/>
      <c r="B53" s="59" t="s">
        <v>471</v>
      </c>
      <c r="C53" s="60" t="s">
        <v>472</v>
      </c>
      <c r="D53" s="50" t="s">
        <v>78</v>
      </c>
      <c r="E53" s="63" t="s">
        <v>5833</v>
      </c>
      <c r="F53" s="49">
        <f>COUNTIF('COW 2020'!U2:U8730,"*Steppe*")</f>
        <v>26</v>
      </c>
      <c r="G53" s="16"/>
    </row>
    <row r="54" spans="1:7" x14ac:dyDescent="0.2">
      <c r="A54" s="16"/>
      <c r="B54" s="49"/>
      <c r="C54" s="60"/>
      <c r="D54" s="50" t="s">
        <v>5970</v>
      </c>
      <c r="E54" s="49" t="s">
        <v>8522</v>
      </c>
      <c r="F54" s="49">
        <f>COUNTIF('COW 2020'!U2:U8730,"*Tr*")</f>
        <v>1240</v>
      </c>
      <c r="G54" s="16"/>
    </row>
    <row r="55" spans="1:7" x14ac:dyDescent="0.2">
      <c r="A55" s="16"/>
      <c r="B55" s="49"/>
      <c r="C55" s="60"/>
      <c r="D55" s="50" t="s">
        <v>977</v>
      </c>
      <c r="E55" s="49" t="s">
        <v>8212</v>
      </c>
      <c r="F55" s="49">
        <f>COUNTIF('COW 2020'!U2:U8730,"*WC*")</f>
        <v>361</v>
      </c>
      <c r="G55" s="16"/>
    </row>
    <row r="56" spans="1:7" x14ac:dyDescent="0.2">
      <c r="A56" s="16"/>
      <c r="B56" s="49"/>
      <c r="C56" s="60"/>
      <c r="D56" s="50"/>
      <c r="E56" s="49"/>
      <c r="F56" s="49"/>
      <c r="G56" s="16"/>
    </row>
    <row r="57" spans="1:7" x14ac:dyDescent="0.2">
      <c r="A57" s="16"/>
      <c r="B57" s="49"/>
      <c r="C57" s="60"/>
      <c r="D57" s="19" t="s">
        <v>8642</v>
      </c>
      <c r="E57" s="19" t="s">
        <v>38186</v>
      </c>
      <c r="F57" s="19" t="s">
        <v>11669</v>
      </c>
      <c r="G57" s="16"/>
    </row>
    <row r="58" spans="1:7" x14ac:dyDescent="0.2">
      <c r="A58" s="79"/>
      <c r="B58" s="78"/>
      <c r="C58" s="82"/>
      <c r="D58" s="83" t="s">
        <v>20549</v>
      </c>
      <c r="E58" s="83" t="s">
        <v>21308</v>
      </c>
      <c r="F58" s="49">
        <f>COUNTIF('COW 2020'!T2:T8730,"*Arctic*")</f>
        <v>163</v>
      </c>
      <c r="G58" s="79"/>
    </row>
    <row r="59" spans="1:7" x14ac:dyDescent="0.2">
      <c r="A59" s="79"/>
      <c r="B59" s="78"/>
      <c r="C59" s="82"/>
      <c r="D59" s="81" t="s">
        <v>20542</v>
      </c>
      <c r="E59" s="85" t="s">
        <v>21279</v>
      </c>
      <c r="F59" s="49">
        <f>COUNTIF('COW 2020'!T2:T8730,"*Balkans*")</f>
        <v>137</v>
      </c>
      <c r="G59" s="79"/>
    </row>
    <row r="60" spans="1:7" x14ac:dyDescent="0.2">
      <c r="A60" s="79"/>
      <c r="B60" s="78"/>
      <c r="C60" s="82"/>
      <c r="D60" s="81" t="s">
        <v>20542</v>
      </c>
      <c r="E60" s="85" t="s">
        <v>21280</v>
      </c>
      <c r="F60" s="49">
        <f>COUNTIF('COW 2020'!T2:T8730,"*Balkans*")</f>
        <v>137</v>
      </c>
      <c r="G60" s="79"/>
    </row>
    <row r="61" spans="1:7" x14ac:dyDescent="0.2">
      <c r="A61" s="79"/>
      <c r="B61" s="78"/>
      <c r="C61" s="82"/>
      <c r="D61" s="84" t="s">
        <v>20543</v>
      </c>
      <c r="E61" s="85" t="s">
        <v>21281</v>
      </c>
      <c r="F61" s="49">
        <f>COUNTIF('COW 2020'!T2:T8730,"*Burma/Malaya*")</f>
        <v>140</v>
      </c>
      <c r="G61" s="79"/>
    </row>
    <row r="62" spans="1:7" x14ac:dyDescent="0.2">
      <c r="A62" s="79"/>
      <c r="B62" s="78"/>
      <c r="C62" s="82"/>
      <c r="D62" s="81" t="s">
        <v>8947</v>
      </c>
      <c r="E62" s="85" t="s">
        <v>21282</v>
      </c>
      <c r="F62" s="49">
        <f>COUNTIF('COW 2020'!T2:T8730,"*China*")</f>
        <v>143</v>
      </c>
      <c r="G62" s="79"/>
    </row>
    <row r="63" spans="1:7" x14ac:dyDescent="0.2">
      <c r="A63" s="79"/>
      <c r="B63" s="78"/>
      <c r="C63" s="82"/>
      <c r="D63" s="81" t="s">
        <v>21409</v>
      </c>
      <c r="E63" s="85" t="s">
        <v>21449</v>
      </c>
      <c r="F63" s="49">
        <f>COUNTIF('COW 2020'!T2:T8730,"*Dutch East Indies*")</f>
        <v>66</v>
      </c>
      <c r="G63" s="79"/>
    </row>
    <row r="64" spans="1:7" x14ac:dyDescent="0.2">
      <c r="A64" s="79"/>
      <c r="B64" s="78"/>
      <c r="C64" s="82"/>
      <c r="D64" s="81" t="s">
        <v>20538</v>
      </c>
      <c r="E64" s="85" t="s">
        <v>21412</v>
      </c>
      <c r="F64" s="49">
        <f>COUNTIF('COW 2020'!T2:IT8730,"*East Africa*")</f>
        <v>64</v>
      </c>
      <c r="G64" s="79"/>
    </row>
    <row r="65" spans="1:7" x14ac:dyDescent="0.2">
      <c r="A65" s="79"/>
      <c r="B65" s="78"/>
      <c r="C65" s="82"/>
      <c r="D65" s="81" t="s">
        <v>7789</v>
      </c>
      <c r="E65" s="85" t="s">
        <v>21283</v>
      </c>
      <c r="F65" s="49">
        <f>COUNTIF('COW 2020'!T2:T8730,"*Eastern Front*")</f>
        <v>2433</v>
      </c>
      <c r="G65" s="79"/>
    </row>
    <row r="66" spans="1:7" x14ac:dyDescent="0.2">
      <c r="A66" s="92"/>
      <c r="B66" s="78"/>
      <c r="C66" s="82"/>
      <c r="D66" s="81" t="s">
        <v>28757</v>
      </c>
      <c r="E66" s="85" t="s">
        <v>42650</v>
      </c>
      <c r="F66" s="49">
        <f>COUNTIF('COW 2020'!T11:T8739,"*France 1940*")</f>
        <v>452</v>
      </c>
      <c r="G66" s="92"/>
    </row>
    <row r="67" spans="1:7" x14ac:dyDescent="0.2">
      <c r="A67" s="79"/>
      <c r="B67" s="78"/>
      <c r="C67" s="82"/>
      <c r="D67" s="84" t="s">
        <v>20544</v>
      </c>
      <c r="E67" s="85" t="s">
        <v>21281</v>
      </c>
      <c r="F67" s="49">
        <f>COUNTIF('COW 2020'!T2:T8730,"*India*")</f>
        <v>11</v>
      </c>
      <c r="G67" s="79"/>
    </row>
    <row r="68" spans="1:7" x14ac:dyDescent="0.2">
      <c r="A68" s="79"/>
      <c r="B68" s="78"/>
      <c r="C68" s="82"/>
      <c r="D68" s="81" t="s">
        <v>20540</v>
      </c>
      <c r="E68" s="85" t="s">
        <v>21284</v>
      </c>
      <c r="F68" s="49">
        <f>COUNTIF('COW 2020'!T2:T8730,"*Indochina*")</f>
        <v>39</v>
      </c>
      <c r="G68" s="79"/>
    </row>
    <row r="69" spans="1:7" x14ac:dyDescent="0.2">
      <c r="A69" s="79"/>
      <c r="B69" s="78"/>
      <c r="C69" s="82"/>
      <c r="D69" s="81" t="s">
        <v>20579</v>
      </c>
      <c r="E69" s="85" t="s">
        <v>21276</v>
      </c>
      <c r="F69" s="49">
        <f>COUNTIF('COW 2020'!T2:T8730,"*Korean War*")</f>
        <v>139</v>
      </c>
      <c r="G69" s="79"/>
    </row>
    <row r="70" spans="1:7" x14ac:dyDescent="0.2">
      <c r="A70" s="79"/>
      <c r="B70" s="78"/>
      <c r="C70" s="82"/>
      <c r="D70" s="81" t="s">
        <v>20539</v>
      </c>
      <c r="E70" s="85" t="s">
        <v>21285</v>
      </c>
      <c r="F70" s="49">
        <f>COUNTIF('COW 2020'!T2:T8730,"*Manchukuo*")</f>
        <v>27</v>
      </c>
      <c r="G70" s="79"/>
    </row>
    <row r="71" spans="1:7" x14ac:dyDescent="0.2">
      <c r="A71" s="79"/>
      <c r="B71" s="78"/>
      <c r="C71" s="82"/>
      <c r="D71" s="81" t="s">
        <v>21275</v>
      </c>
      <c r="E71" s="85" t="s">
        <v>21295</v>
      </c>
      <c r="F71" s="49">
        <f>COUNTIF('COW 2020'!T2:T8730,"*Mediterranean*")</f>
        <v>543</v>
      </c>
      <c r="G71" s="79"/>
    </row>
    <row r="72" spans="1:7" x14ac:dyDescent="0.2">
      <c r="A72" s="79"/>
      <c r="B72" s="78"/>
      <c r="C72" s="82"/>
      <c r="D72" s="84" t="s">
        <v>38187</v>
      </c>
      <c r="E72" s="85" t="s">
        <v>21286</v>
      </c>
      <c r="F72" s="49">
        <f>COUNTIF('COW 2020'!T2:T8730,"*North Africa*")+COUNTIF('COW 2020'!T2:T8730,"North Africa I")+COUNTIF('COW 2020'!T2:T8730,"North Africa I")</f>
        <v>441</v>
      </c>
      <c r="G72" s="79"/>
    </row>
    <row r="73" spans="1:7" x14ac:dyDescent="0.2">
      <c r="A73" s="79"/>
      <c r="B73" s="78"/>
      <c r="C73" s="82"/>
      <c r="D73" s="44" t="s">
        <v>14962</v>
      </c>
      <c r="E73" s="85" t="s">
        <v>21287</v>
      </c>
      <c r="F73" s="49">
        <f>COUNTIF('COW 2020'!T3:T8731,"*North Africa*")</f>
        <v>441</v>
      </c>
      <c r="G73" s="79"/>
    </row>
    <row r="74" spans="1:7" x14ac:dyDescent="0.2">
      <c r="A74" s="91"/>
      <c r="B74" s="78"/>
      <c r="C74" s="82"/>
      <c r="D74" s="84" t="s">
        <v>14962</v>
      </c>
      <c r="E74" s="85" t="s">
        <v>28186</v>
      </c>
      <c r="F74" s="49">
        <f>COUNTIF('COW 2020'!T4:T8732,"*North Africa*")</f>
        <v>441</v>
      </c>
      <c r="G74" s="91"/>
    </row>
    <row r="75" spans="1:7" x14ac:dyDescent="0.2">
      <c r="A75" s="79"/>
      <c r="B75" s="78"/>
      <c r="C75" s="82"/>
      <c r="D75" s="81" t="s">
        <v>21291</v>
      </c>
      <c r="E75" s="85" t="s">
        <v>21288</v>
      </c>
      <c r="F75" s="49">
        <f>COUNTIF('COW 2020'!T2:T8730,"*New Guinea*")</f>
        <v>67</v>
      </c>
      <c r="G75" s="79"/>
    </row>
    <row r="76" spans="1:7" x14ac:dyDescent="0.2">
      <c r="A76" s="79"/>
      <c r="B76" s="78"/>
      <c r="C76" s="82"/>
      <c r="D76" s="84" t="s">
        <v>20545</v>
      </c>
      <c r="E76" s="85" t="s">
        <v>21289</v>
      </c>
      <c r="F76" s="49">
        <f>COUNTIF('COW 2020'!T2:T8730,"*Pacific Isles*")</f>
        <v>587</v>
      </c>
      <c r="G76" s="79"/>
    </row>
    <row r="77" spans="1:7" x14ac:dyDescent="0.2">
      <c r="A77" s="79"/>
      <c r="B77" s="78"/>
      <c r="C77" s="82"/>
      <c r="D77" s="81" t="s">
        <v>20541</v>
      </c>
      <c r="E77" s="85" t="s">
        <v>21290</v>
      </c>
      <c r="F77" s="49">
        <f>COUNTIF('COW 2020'!T2:T8730,"*Poland 1939*")</f>
        <v>182</v>
      </c>
      <c r="G77" s="79"/>
    </row>
    <row r="78" spans="1:7" x14ac:dyDescent="0.2">
      <c r="A78" s="16"/>
      <c r="B78" s="49"/>
      <c r="C78" s="60"/>
      <c r="D78" s="81" t="s">
        <v>21408</v>
      </c>
      <c r="E78" s="85" t="s">
        <v>21277</v>
      </c>
      <c r="F78" s="49">
        <f>COUNTIF('COW 2020'!T2:T8730,"*Spanish Civil War*")</f>
        <v>73</v>
      </c>
      <c r="G78" s="16"/>
    </row>
    <row r="79" spans="1:7" x14ac:dyDescent="0.2">
      <c r="A79" s="79"/>
      <c r="B79" s="78"/>
      <c r="C79" s="80"/>
      <c r="D79" s="81" t="s">
        <v>20548</v>
      </c>
      <c r="E79" s="85" t="s">
        <v>42651</v>
      </c>
      <c r="F79" s="49">
        <f>COUNTIF('COW 2020'!T2:T8730,"*Western Front 1940*")</f>
        <v>83</v>
      </c>
      <c r="G79" s="79"/>
    </row>
    <row r="80" spans="1:7" x14ac:dyDescent="0.2">
      <c r="A80" s="16"/>
      <c r="B80" s="49"/>
      <c r="C80" s="60"/>
      <c r="D80" s="81" t="s">
        <v>20547</v>
      </c>
      <c r="E80" s="85" t="s">
        <v>42652</v>
      </c>
      <c r="F80" s="49">
        <f>COUNTIF('COW 2020'!T2:T8730,"*Western Front 1944*")</f>
        <v>1731</v>
      </c>
      <c r="G80" s="16"/>
    </row>
    <row r="81" spans="1:7" x14ac:dyDescent="0.2">
      <c r="A81" s="79"/>
      <c r="B81" s="78"/>
      <c r="C81" s="80"/>
      <c r="D81" s="81" t="s">
        <v>20546</v>
      </c>
      <c r="E81" s="85" t="s">
        <v>42653</v>
      </c>
      <c r="F81" s="49">
        <f>COUNTIF('COW 2020'!T2:T8730,"*Western Front 1945*")</f>
        <v>361</v>
      </c>
      <c r="G81" s="79"/>
    </row>
    <row r="82" spans="1:7" x14ac:dyDescent="0.2">
      <c r="A82" s="16"/>
      <c r="B82" s="49"/>
      <c r="C82" s="60"/>
      <c r="D82" s="50" t="s">
        <v>38185</v>
      </c>
      <c r="E82" s="63" t="s">
        <v>37954</v>
      </c>
      <c r="F82" s="63">
        <f>COUNTIF('COW 2020'!T2:T8729,"Arab/ Isreali War")+COUNTIF('COW 2020'!T2:T8730,"Arab/ Israeli War")</f>
        <v>126</v>
      </c>
      <c r="G82" s="16"/>
    </row>
    <row r="83" spans="1:7" x14ac:dyDescent="0.2">
      <c r="A83" s="16"/>
      <c r="B83" s="49"/>
      <c r="C83" s="60"/>
      <c r="D83" s="50" t="s">
        <v>11565</v>
      </c>
      <c r="E83" s="63"/>
      <c r="F83" s="63"/>
      <c r="G83" s="16"/>
    </row>
    <row r="84" spans="1:7" ht="12.75" customHeight="1" x14ac:dyDescent="0.2">
      <c r="A84" s="16"/>
      <c r="B84" s="405" t="s">
        <v>14675</v>
      </c>
      <c r="C84" s="405"/>
      <c r="D84" s="405"/>
      <c r="E84" s="405"/>
      <c r="F84" s="405"/>
      <c r="G84" s="16"/>
    </row>
    <row r="85" spans="1:7" ht="12.75" customHeight="1" x14ac:dyDescent="0.2">
      <c r="A85" s="16"/>
      <c r="B85" s="406" t="s">
        <v>19077</v>
      </c>
      <c r="C85" s="407"/>
      <c r="D85" s="407"/>
      <c r="E85" s="407"/>
      <c r="F85" s="408"/>
      <c r="G85" s="16"/>
    </row>
    <row r="86" spans="1:7" ht="12.75" customHeight="1" x14ac:dyDescent="0.2">
      <c r="A86" s="16"/>
      <c r="B86" s="406" t="s">
        <v>14560</v>
      </c>
      <c r="C86" s="407"/>
      <c r="D86" s="407"/>
      <c r="E86" s="407"/>
      <c r="F86" s="408"/>
      <c r="G86" s="16"/>
    </row>
    <row r="87" spans="1:7" ht="12.75" customHeight="1" x14ac:dyDescent="0.2">
      <c r="A87" s="16"/>
      <c r="B87" s="406" t="s">
        <v>14561</v>
      </c>
      <c r="C87" s="407"/>
      <c r="D87" s="407"/>
      <c r="E87" s="407"/>
      <c r="F87" s="408"/>
      <c r="G87" s="16"/>
    </row>
    <row r="88" spans="1:7" ht="12.75" customHeight="1" x14ac:dyDescent="0.2">
      <c r="A88" s="16"/>
      <c r="B88" s="406" t="s">
        <v>9205</v>
      </c>
      <c r="C88" s="407"/>
      <c r="D88" s="407"/>
      <c r="E88" s="407"/>
      <c r="F88" s="408"/>
      <c r="G88" s="16"/>
    </row>
    <row r="89" spans="1:7" ht="26.1" customHeight="1" x14ac:dyDescent="0.2">
      <c r="A89" s="16"/>
      <c r="B89" s="406" t="s">
        <v>9206</v>
      </c>
      <c r="C89" s="407"/>
      <c r="D89" s="407"/>
      <c r="E89" s="407"/>
      <c r="F89" s="408"/>
      <c r="G89" s="16"/>
    </row>
    <row r="90" spans="1:7" ht="12.75" customHeight="1" x14ac:dyDescent="0.2">
      <c r="A90" s="16"/>
      <c r="B90" s="406" t="s">
        <v>9207</v>
      </c>
      <c r="C90" s="407"/>
      <c r="D90" s="407"/>
      <c r="E90" s="407"/>
      <c r="F90" s="408"/>
      <c r="G90" s="16"/>
    </row>
    <row r="91" spans="1:7" ht="12.75" customHeight="1" x14ac:dyDescent="0.2">
      <c r="A91" s="16"/>
      <c r="B91" s="406" t="s">
        <v>9208</v>
      </c>
      <c r="C91" s="407"/>
      <c r="D91" s="407"/>
      <c r="E91" s="407"/>
      <c r="F91" s="408"/>
      <c r="G91" s="16"/>
    </row>
    <row r="92" spans="1:7" ht="12.75" customHeight="1" x14ac:dyDescent="0.2">
      <c r="A92" s="16"/>
      <c r="B92" s="406" t="s">
        <v>9209</v>
      </c>
      <c r="C92" s="407"/>
      <c r="D92" s="407"/>
      <c r="E92" s="407"/>
      <c r="F92" s="408"/>
      <c r="G92" s="16"/>
    </row>
    <row r="93" spans="1:7" ht="12.75" customHeight="1" x14ac:dyDescent="0.2">
      <c r="A93" s="16"/>
      <c r="B93" s="406" t="s">
        <v>9210</v>
      </c>
      <c r="C93" s="407"/>
      <c r="D93" s="407"/>
      <c r="E93" s="407"/>
      <c r="F93" s="408"/>
      <c r="G93" s="16"/>
    </row>
    <row r="94" spans="1:7" x14ac:dyDescent="0.2">
      <c r="A94" s="16"/>
      <c r="B94" s="406" t="s">
        <v>7394</v>
      </c>
      <c r="C94" s="407"/>
      <c r="D94" s="407"/>
      <c r="E94" s="407"/>
      <c r="F94" s="408"/>
      <c r="G94" s="16"/>
    </row>
    <row r="95" spans="1:7" x14ac:dyDescent="0.2">
      <c r="A95" s="16"/>
      <c r="B95" s="406" t="s">
        <v>7395</v>
      </c>
      <c r="C95" s="407"/>
      <c r="D95" s="407"/>
      <c r="E95" s="407"/>
      <c r="F95" s="408"/>
      <c r="G95" s="16"/>
    </row>
    <row r="96" spans="1:7" ht="12.75" customHeight="1" x14ac:dyDescent="0.2">
      <c r="A96" s="16"/>
      <c r="B96" s="406" t="s">
        <v>7396</v>
      </c>
      <c r="C96" s="407"/>
      <c r="D96" s="407"/>
      <c r="E96" s="407"/>
      <c r="F96" s="408"/>
      <c r="G96" s="16"/>
    </row>
    <row r="97" spans="1:7" x14ac:dyDescent="0.2">
      <c r="A97" s="16"/>
      <c r="B97" s="406" t="s">
        <v>7397</v>
      </c>
      <c r="C97" s="407"/>
      <c r="D97" s="407"/>
      <c r="E97" s="407"/>
      <c r="F97" s="408"/>
      <c r="G97" s="16"/>
    </row>
    <row r="98" spans="1:7" ht="12.75" customHeight="1" x14ac:dyDescent="0.2">
      <c r="A98" s="16"/>
      <c r="B98" s="406" t="s">
        <v>34940</v>
      </c>
      <c r="C98" s="407"/>
      <c r="D98" s="407"/>
      <c r="E98" s="407"/>
      <c r="F98" s="408"/>
      <c r="G98" s="16"/>
    </row>
    <row r="99" spans="1:7" ht="12.75" customHeight="1" x14ac:dyDescent="0.2">
      <c r="A99" s="16"/>
      <c r="B99" s="406" t="s">
        <v>34941</v>
      </c>
      <c r="C99" s="407"/>
      <c r="D99" s="407"/>
      <c r="E99" s="407"/>
      <c r="F99" s="408"/>
      <c r="G99" s="16"/>
    </row>
    <row r="100" spans="1:7" ht="26.1" customHeight="1" x14ac:dyDescent="0.2">
      <c r="A100" s="16"/>
      <c r="B100" s="406" t="s">
        <v>1272</v>
      </c>
      <c r="C100" s="407"/>
      <c r="D100" s="407"/>
      <c r="E100" s="407"/>
      <c r="F100" s="408"/>
      <c r="G100" s="16"/>
    </row>
    <row r="101" spans="1:7" x14ac:dyDescent="0.2">
      <c r="A101" s="69"/>
      <c r="B101" s="71" t="s">
        <v>20094</v>
      </c>
      <c r="C101" s="72"/>
      <c r="D101" s="72"/>
      <c r="E101" s="72"/>
      <c r="F101" s="73"/>
      <c r="G101" s="69"/>
    </row>
    <row r="102" spans="1:7" ht="26.1" customHeight="1" x14ac:dyDescent="0.2">
      <c r="A102" s="69"/>
      <c r="B102" s="406" t="s">
        <v>20095</v>
      </c>
      <c r="C102" s="407"/>
      <c r="D102" s="407"/>
      <c r="E102" s="407"/>
      <c r="F102" s="408"/>
      <c r="G102" s="69"/>
    </row>
    <row r="103" spans="1:7" ht="12.75" customHeight="1" x14ac:dyDescent="0.2">
      <c r="A103" s="16"/>
      <c r="B103" s="406" t="s">
        <v>11145</v>
      </c>
      <c r="C103" s="407"/>
      <c r="D103" s="407"/>
      <c r="E103" s="407"/>
      <c r="F103" s="408"/>
      <c r="G103" s="16"/>
    </row>
    <row r="104" spans="1:7" ht="15" customHeight="1" x14ac:dyDescent="0.2">
      <c r="A104" s="16"/>
      <c r="B104" s="406" t="s">
        <v>11146</v>
      </c>
      <c r="C104" s="407"/>
      <c r="D104" s="407"/>
      <c r="E104" s="407"/>
      <c r="F104" s="408"/>
      <c r="G104" s="16"/>
    </row>
    <row r="105" spans="1:7" ht="12.75" customHeight="1" x14ac:dyDescent="0.2">
      <c r="A105" s="16"/>
      <c r="B105" s="406" t="s">
        <v>11147</v>
      </c>
      <c r="C105" s="407"/>
      <c r="D105" s="407"/>
      <c r="E105" s="407"/>
      <c r="F105" s="408"/>
      <c r="G105" s="16"/>
    </row>
    <row r="106" spans="1:7" ht="38.25" customHeight="1" x14ac:dyDescent="0.2">
      <c r="A106" s="16"/>
      <c r="B106" s="406" t="s">
        <v>9211</v>
      </c>
      <c r="C106" s="407"/>
      <c r="D106" s="407"/>
      <c r="E106" s="407"/>
      <c r="F106" s="408"/>
      <c r="G106" s="16"/>
    </row>
    <row r="107" spans="1:7" ht="12.75" customHeight="1" x14ac:dyDescent="0.2">
      <c r="A107" s="16"/>
      <c r="B107" s="406" t="s">
        <v>9212</v>
      </c>
      <c r="C107" s="407"/>
      <c r="D107" s="407"/>
      <c r="E107" s="407"/>
      <c r="F107" s="408"/>
      <c r="G107" s="16"/>
    </row>
    <row r="108" spans="1:7" ht="12.75" customHeight="1" x14ac:dyDescent="0.2">
      <c r="A108" s="16"/>
      <c r="B108" s="406" t="s">
        <v>9213</v>
      </c>
      <c r="C108" s="407"/>
      <c r="D108" s="407"/>
      <c r="E108" s="407"/>
      <c r="F108" s="408"/>
      <c r="G108" s="16"/>
    </row>
    <row r="109" spans="1:7" ht="12.75" customHeight="1" x14ac:dyDescent="0.2">
      <c r="A109" s="16"/>
      <c r="B109" s="412"/>
      <c r="C109" s="413"/>
      <c r="D109" s="413"/>
      <c r="E109" s="413"/>
      <c r="F109" s="414"/>
      <c r="G109" s="16"/>
    </row>
    <row r="110" spans="1:7" ht="37.5" customHeight="1" x14ac:dyDescent="0.2">
      <c r="A110" s="16"/>
      <c r="B110" s="409" t="s">
        <v>14674</v>
      </c>
      <c r="C110" s="410"/>
      <c r="D110" s="410"/>
      <c r="E110" s="410"/>
      <c r="F110" s="411"/>
      <c r="G110" s="16"/>
    </row>
    <row r="111" spans="1:7" ht="26.25" customHeight="1" x14ac:dyDescent="0.2">
      <c r="A111" s="16"/>
      <c r="B111" s="64"/>
      <c r="C111" s="65"/>
      <c r="D111" s="65"/>
      <c r="E111" s="65"/>
      <c r="F111" s="66"/>
      <c r="G111" s="16"/>
    </row>
    <row r="112" spans="1:7" x14ac:dyDescent="0.2">
      <c r="A112" s="16"/>
      <c r="B112" s="16"/>
      <c r="C112" s="16"/>
      <c r="D112" s="16"/>
      <c r="E112" s="16"/>
      <c r="F112" s="16"/>
      <c r="G112" s="16"/>
    </row>
    <row r="113" spans="2:5" x14ac:dyDescent="0.2">
      <c r="B113" s="1"/>
      <c r="C113" s="1"/>
      <c r="D113" s="1"/>
      <c r="E113" s="1"/>
    </row>
    <row r="114" spans="2:5" x14ac:dyDescent="0.2">
      <c r="B114" s="1"/>
      <c r="C114" s="1"/>
      <c r="D114" s="1"/>
      <c r="E114" s="1"/>
    </row>
    <row r="115" spans="2:5" x14ac:dyDescent="0.2">
      <c r="B115" s="1"/>
      <c r="C115" s="1"/>
      <c r="D115" s="1"/>
      <c r="E115" s="1"/>
    </row>
    <row r="116" spans="2:5" x14ac:dyDescent="0.2">
      <c r="B116" s="1"/>
      <c r="C116" s="1"/>
      <c r="D116" s="1"/>
      <c r="E116" s="1"/>
    </row>
    <row r="117" spans="2:5" x14ac:dyDescent="0.2">
      <c r="B117" s="1"/>
      <c r="C117" s="1"/>
      <c r="D117" s="1"/>
      <c r="E117" s="1"/>
    </row>
    <row r="118" spans="2:5" x14ac:dyDescent="0.2">
      <c r="B118" s="1"/>
      <c r="C118" s="1"/>
      <c r="D118" s="1"/>
      <c r="E118" s="1"/>
    </row>
    <row r="119" spans="2:5" x14ac:dyDescent="0.2">
      <c r="B119" s="1"/>
      <c r="C119" s="1"/>
      <c r="D119" s="1"/>
      <c r="E119" s="1"/>
    </row>
    <row r="120" spans="2:5" x14ac:dyDescent="0.2">
      <c r="B120" s="1"/>
      <c r="C120" s="1"/>
      <c r="D120" s="1"/>
      <c r="E120" s="1"/>
    </row>
    <row r="121" spans="2:5" x14ac:dyDescent="0.2">
      <c r="B121" s="1"/>
      <c r="C121" s="1"/>
      <c r="D121" s="1"/>
      <c r="E121" s="1"/>
    </row>
    <row r="122" spans="2:5" x14ac:dyDescent="0.2">
      <c r="B122" s="1"/>
      <c r="C122" s="1"/>
      <c r="D122" s="1"/>
      <c r="E122" s="1"/>
    </row>
    <row r="123" spans="2:5" x14ac:dyDescent="0.2">
      <c r="B123" s="1"/>
      <c r="C123" s="1"/>
      <c r="D123" s="1"/>
      <c r="E123" s="1"/>
    </row>
    <row r="124" spans="2:5" x14ac:dyDescent="0.2">
      <c r="B124" s="1"/>
      <c r="C124" s="1"/>
      <c r="D124" s="1"/>
      <c r="E124" s="1"/>
    </row>
    <row r="125" spans="2:5" x14ac:dyDescent="0.2">
      <c r="B125" s="1"/>
      <c r="C125" s="1"/>
      <c r="D125" s="1"/>
      <c r="E125" s="1"/>
    </row>
    <row r="126" spans="2:5" x14ac:dyDescent="0.2">
      <c r="B126" s="1"/>
      <c r="C126" s="1"/>
      <c r="D126" s="1"/>
      <c r="E126" s="1"/>
    </row>
    <row r="127" spans="2:5" x14ac:dyDescent="0.2">
      <c r="B127" s="1"/>
      <c r="C127" s="1"/>
      <c r="D127" s="1"/>
      <c r="E127" s="1"/>
    </row>
    <row r="128" spans="2:5" x14ac:dyDescent="0.2">
      <c r="B128" s="1"/>
      <c r="C128" s="1"/>
      <c r="D128" s="1"/>
      <c r="E128" s="1"/>
    </row>
    <row r="129" spans="2:5" x14ac:dyDescent="0.2">
      <c r="B129" s="1"/>
      <c r="C129" s="1"/>
      <c r="D129" s="1"/>
      <c r="E129" s="1"/>
    </row>
    <row r="130" spans="2:5" x14ac:dyDescent="0.2">
      <c r="B130" s="1"/>
      <c r="C130" s="1"/>
      <c r="D130" s="1"/>
      <c r="E130" s="1"/>
    </row>
    <row r="131" spans="2:5" x14ac:dyDescent="0.2">
      <c r="B131" s="1"/>
      <c r="C131" s="1"/>
      <c r="D131" s="1"/>
      <c r="E131" s="1"/>
    </row>
    <row r="132" spans="2:5" x14ac:dyDescent="0.2">
      <c r="B132" s="1"/>
      <c r="C132" s="1"/>
      <c r="D132" s="1"/>
      <c r="E132" s="1"/>
    </row>
    <row r="133" spans="2:5" x14ac:dyDescent="0.2">
      <c r="B133" s="1"/>
      <c r="C133" s="1"/>
      <c r="D133" s="1"/>
      <c r="E133" s="1"/>
    </row>
    <row r="134" spans="2:5" x14ac:dyDescent="0.2">
      <c r="B134" s="1"/>
      <c r="C134" s="1"/>
      <c r="D134" s="1"/>
      <c r="E134" s="1"/>
    </row>
    <row r="135" spans="2:5" x14ac:dyDescent="0.2">
      <c r="B135" s="1"/>
      <c r="C135" s="1"/>
      <c r="D135" s="1"/>
      <c r="E135" s="1"/>
    </row>
    <row r="136" spans="2:5" x14ac:dyDescent="0.2">
      <c r="B136" s="1"/>
      <c r="C136" s="1"/>
      <c r="D136" s="1"/>
      <c r="E136" s="1"/>
    </row>
    <row r="137" spans="2:5" x14ac:dyDescent="0.2">
      <c r="B137" s="1"/>
      <c r="C137" s="1"/>
      <c r="D137" s="1"/>
      <c r="E137" s="1"/>
    </row>
    <row r="138" spans="2:5" x14ac:dyDescent="0.2">
      <c r="B138" s="1"/>
      <c r="C138" s="1"/>
      <c r="D138" s="1"/>
      <c r="E138" s="1"/>
    </row>
    <row r="139" spans="2:5" x14ac:dyDescent="0.2">
      <c r="B139" s="1"/>
      <c r="C139" s="1"/>
      <c r="D139" s="1"/>
      <c r="E139" s="1"/>
    </row>
    <row r="140" spans="2:5" x14ac:dyDescent="0.2">
      <c r="B140" s="1"/>
      <c r="C140" s="1"/>
      <c r="D140" s="1"/>
      <c r="E140" s="1"/>
    </row>
    <row r="141" spans="2:5" x14ac:dyDescent="0.2">
      <c r="B141" s="1"/>
      <c r="C141" s="1"/>
      <c r="D141" s="1"/>
      <c r="E141" s="1"/>
    </row>
    <row r="142" spans="2:5" x14ac:dyDescent="0.2">
      <c r="B142" s="1"/>
      <c r="C142" s="1"/>
      <c r="D142" s="1"/>
      <c r="E142" s="1"/>
    </row>
    <row r="143" spans="2:5" x14ac:dyDescent="0.2">
      <c r="B143" s="1"/>
      <c r="C143" s="1"/>
      <c r="D143" s="1"/>
      <c r="E143" s="1"/>
    </row>
    <row r="144" spans="2:5" x14ac:dyDescent="0.2">
      <c r="B144" s="1"/>
      <c r="C144" s="1"/>
      <c r="D144" s="1"/>
      <c r="E144" s="1"/>
    </row>
    <row r="145" spans="2:5" x14ac:dyDescent="0.2">
      <c r="B145" s="1"/>
      <c r="C145" s="1"/>
      <c r="D145" s="1"/>
      <c r="E145" s="1"/>
    </row>
    <row r="146" spans="2:5" x14ac:dyDescent="0.2">
      <c r="B146" s="1"/>
      <c r="C146" s="1"/>
      <c r="D146" s="1"/>
      <c r="E146" s="1"/>
    </row>
    <row r="147" spans="2:5" x14ac:dyDescent="0.2">
      <c r="B147" s="1"/>
      <c r="C147" s="1"/>
      <c r="D147" s="1"/>
      <c r="E147" s="1"/>
    </row>
    <row r="148" spans="2:5" x14ac:dyDescent="0.2">
      <c r="B148" s="1"/>
      <c r="C148" s="1"/>
      <c r="D148" s="1"/>
      <c r="E148" s="1"/>
    </row>
    <row r="149" spans="2:5" x14ac:dyDescent="0.2">
      <c r="B149" s="1"/>
      <c r="C149" s="1"/>
      <c r="D149" s="1"/>
      <c r="E149" s="1"/>
    </row>
    <row r="150" spans="2:5" x14ac:dyDescent="0.2">
      <c r="B150" s="1"/>
      <c r="C150" s="1"/>
      <c r="D150" s="1"/>
      <c r="E150" s="1"/>
    </row>
    <row r="151" spans="2:5" x14ac:dyDescent="0.2">
      <c r="B151" s="1"/>
      <c r="C151" s="1"/>
      <c r="D151" s="1"/>
      <c r="E151" s="1"/>
    </row>
    <row r="152" spans="2:5" x14ac:dyDescent="0.2">
      <c r="B152" s="1"/>
      <c r="C152" s="1"/>
      <c r="D152" s="1"/>
      <c r="E152" s="1"/>
    </row>
    <row r="153" spans="2:5" x14ac:dyDescent="0.2">
      <c r="B153" s="1"/>
      <c r="C153" s="1"/>
      <c r="D153" s="1"/>
      <c r="E153" s="1"/>
    </row>
    <row r="154" spans="2:5" x14ac:dyDescent="0.2">
      <c r="B154" s="1"/>
      <c r="C154" s="1"/>
      <c r="D154" s="1"/>
      <c r="E154" s="1"/>
    </row>
    <row r="155" spans="2:5" x14ac:dyDescent="0.2">
      <c r="B155" s="1"/>
      <c r="C155" s="1"/>
      <c r="D155" s="1"/>
      <c r="E155" s="1"/>
    </row>
    <row r="156" spans="2:5" x14ac:dyDescent="0.2">
      <c r="B156" s="1"/>
      <c r="C156" s="1"/>
      <c r="D156" s="1"/>
      <c r="E156" s="1"/>
    </row>
    <row r="157" spans="2:5" x14ac:dyDescent="0.2">
      <c r="B157" s="1"/>
      <c r="C157" s="1"/>
      <c r="D157" s="1"/>
      <c r="E157" s="1"/>
    </row>
    <row r="158" spans="2:5" x14ac:dyDescent="0.2">
      <c r="B158" s="1"/>
      <c r="C158" s="1"/>
      <c r="D158" s="1"/>
      <c r="E158" s="1"/>
    </row>
    <row r="159" spans="2:5" x14ac:dyDescent="0.2">
      <c r="B159" s="1"/>
      <c r="C159" s="1"/>
      <c r="D159" s="1"/>
      <c r="E159" s="1"/>
    </row>
    <row r="160" spans="2:5" x14ac:dyDescent="0.2">
      <c r="B160" s="1"/>
      <c r="C160" s="1"/>
      <c r="D160" s="1"/>
      <c r="E160" s="1"/>
    </row>
    <row r="161" spans="2:5" x14ac:dyDescent="0.2">
      <c r="B161" s="1"/>
      <c r="C161" s="1"/>
      <c r="D161" s="1"/>
      <c r="E161" s="1"/>
    </row>
    <row r="162" spans="2:5" x14ac:dyDescent="0.2">
      <c r="B162" s="1"/>
      <c r="C162" s="1"/>
      <c r="D162" s="1"/>
      <c r="E162" s="1"/>
    </row>
    <row r="163" spans="2:5" x14ac:dyDescent="0.2">
      <c r="B163" s="1"/>
      <c r="C163" s="1"/>
      <c r="D163" s="1"/>
      <c r="E163" s="1"/>
    </row>
    <row r="164" spans="2:5" x14ac:dyDescent="0.2">
      <c r="B164" s="1"/>
      <c r="C164" s="1"/>
      <c r="D164" s="1"/>
      <c r="E164" s="1"/>
    </row>
    <row r="165" spans="2:5" x14ac:dyDescent="0.2">
      <c r="B165" s="1"/>
      <c r="C165" s="1"/>
      <c r="D165" s="1"/>
      <c r="E165" s="1"/>
    </row>
    <row r="166" spans="2:5" x14ac:dyDescent="0.2">
      <c r="B166" s="1"/>
      <c r="C166" s="1"/>
      <c r="D166" s="1"/>
      <c r="E166" s="1"/>
    </row>
    <row r="167" spans="2:5" x14ac:dyDescent="0.2">
      <c r="B167" s="1"/>
      <c r="C167" s="1"/>
      <c r="D167" s="1"/>
      <c r="E167" s="1"/>
    </row>
    <row r="168" spans="2:5" x14ac:dyDescent="0.2">
      <c r="B168" s="1"/>
      <c r="C168" s="1"/>
      <c r="D168" s="1"/>
      <c r="E168" s="1"/>
    </row>
    <row r="169" spans="2:5" x14ac:dyDescent="0.2">
      <c r="B169" s="1"/>
      <c r="C169" s="1"/>
      <c r="D169" s="1"/>
      <c r="E169" s="1"/>
    </row>
    <row r="170" spans="2:5" x14ac:dyDescent="0.2">
      <c r="B170" s="1"/>
      <c r="C170" s="1"/>
      <c r="D170" s="1"/>
      <c r="E170" s="1"/>
    </row>
    <row r="171" spans="2:5" x14ac:dyDescent="0.2">
      <c r="B171" s="1"/>
      <c r="C171" s="1"/>
      <c r="D171" s="1"/>
      <c r="E171" s="1"/>
    </row>
    <row r="172" spans="2:5" x14ac:dyDescent="0.2">
      <c r="B172" s="1"/>
      <c r="C172" s="1"/>
      <c r="D172" s="1"/>
      <c r="E172" s="1"/>
    </row>
    <row r="173" spans="2:5" x14ac:dyDescent="0.2">
      <c r="B173" s="1"/>
      <c r="C173" s="1"/>
      <c r="D173" s="1"/>
      <c r="E173" s="1"/>
    </row>
    <row r="174" spans="2:5" x14ac:dyDescent="0.2">
      <c r="B174" s="1"/>
      <c r="C174" s="1"/>
      <c r="D174" s="1"/>
      <c r="E174" s="1"/>
    </row>
    <row r="175" spans="2:5" x14ac:dyDescent="0.2">
      <c r="B175" s="1"/>
      <c r="C175" s="1"/>
      <c r="D175" s="1"/>
      <c r="E175" s="1"/>
    </row>
    <row r="176" spans="2:5" x14ac:dyDescent="0.2">
      <c r="B176" s="1"/>
      <c r="C176" s="1"/>
      <c r="D176" s="1"/>
      <c r="E176" s="1"/>
    </row>
    <row r="177" spans="2:5" x14ac:dyDescent="0.2">
      <c r="B177" s="1"/>
      <c r="C177" s="1"/>
      <c r="D177" s="1"/>
      <c r="E177" s="1"/>
    </row>
    <row r="178" spans="2:5" x14ac:dyDescent="0.2">
      <c r="B178" s="1"/>
      <c r="C178" s="1"/>
      <c r="D178" s="1"/>
      <c r="E178" s="1"/>
    </row>
    <row r="179" spans="2:5" x14ac:dyDescent="0.2">
      <c r="B179" s="1"/>
      <c r="C179" s="1"/>
      <c r="D179" s="1"/>
      <c r="E179" s="1"/>
    </row>
    <row r="180" spans="2:5" x14ac:dyDescent="0.2">
      <c r="B180" s="1"/>
      <c r="C180" s="1"/>
      <c r="D180" s="1"/>
      <c r="E180" s="1"/>
    </row>
    <row r="181" spans="2:5" x14ac:dyDescent="0.2">
      <c r="B181" s="1"/>
      <c r="C181" s="1"/>
      <c r="D181" s="1"/>
      <c r="E181" s="1"/>
    </row>
    <row r="182" spans="2:5" x14ac:dyDescent="0.2">
      <c r="B182" s="1"/>
      <c r="C182" s="1"/>
      <c r="D182" s="1"/>
      <c r="E182" s="1"/>
    </row>
    <row r="183" spans="2:5" x14ac:dyDescent="0.2">
      <c r="B183" s="1"/>
      <c r="C183" s="1"/>
      <c r="D183" s="1"/>
      <c r="E183" s="1"/>
    </row>
    <row r="184" spans="2:5" x14ac:dyDescent="0.2">
      <c r="B184" s="1"/>
      <c r="C184" s="1"/>
      <c r="D184" s="1"/>
      <c r="E184" s="1"/>
    </row>
    <row r="185" spans="2:5" x14ac:dyDescent="0.2">
      <c r="B185" s="1"/>
      <c r="C185" s="1"/>
      <c r="D185" s="1"/>
      <c r="E185" s="1"/>
    </row>
    <row r="186" spans="2:5" x14ac:dyDescent="0.2">
      <c r="B186" s="1"/>
      <c r="C186" s="1"/>
      <c r="D186" s="1"/>
      <c r="E186" s="1"/>
    </row>
    <row r="187" spans="2:5" x14ac:dyDescent="0.2">
      <c r="B187" s="1"/>
      <c r="C187" s="1"/>
      <c r="D187" s="1"/>
      <c r="E187" s="1"/>
    </row>
    <row r="188" spans="2:5" x14ac:dyDescent="0.2">
      <c r="B188" s="1"/>
      <c r="C188" s="1"/>
      <c r="D188" s="1"/>
      <c r="E188" s="1"/>
    </row>
    <row r="189" spans="2:5" x14ac:dyDescent="0.2">
      <c r="B189" s="1"/>
      <c r="C189" s="1"/>
      <c r="D189" s="1"/>
      <c r="E189" s="1"/>
    </row>
    <row r="190" spans="2:5" x14ac:dyDescent="0.2">
      <c r="B190" s="1"/>
      <c r="C190" s="1"/>
      <c r="D190" s="1"/>
      <c r="E190" s="1"/>
    </row>
    <row r="191" spans="2:5" x14ac:dyDescent="0.2">
      <c r="B191" s="1"/>
      <c r="C191" s="1"/>
      <c r="D191" s="1"/>
      <c r="E191" s="1"/>
    </row>
    <row r="192" spans="2:5" x14ac:dyDescent="0.2">
      <c r="B192" s="1"/>
      <c r="C192" s="1"/>
      <c r="D192" s="1"/>
      <c r="E192" s="1"/>
    </row>
    <row r="193" spans="2:5" x14ac:dyDescent="0.2">
      <c r="B193" s="1"/>
      <c r="C193" s="1"/>
      <c r="D193" s="1"/>
      <c r="E193" s="1"/>
    </row>
    <row r="194" spans="2:5" x14ac:dyDescent="0.2">
      <c r="B194" s="1"/>
      <c r="C194" s="1"/>
      <c r="D194" s="1"/>
      <c r="E194" s="1"/>
    </row>
    <row r="195" spans="2:5" x14ac:dyDescent="0.2">
      <c r="B195" s="1"/>
      <c r="C195" s="1"/>
      <c r="D195" s="1"/>
      <c r="E195" s="1"/>
    </row>
    <row r="196" spans="2:5" x14ac:dyDescent="0.2">
      <c r="B196" s="1"/>
      <c r="C196" s="1"/>
      <c r="D196" s="1"/>
      <c r="E196" s="1"/>
    </row>
    <row r="197" spans="2:5" x14ac:dyDescent="0.2">
      <c r="B197" s="1"/>
      <c r="C197" s="1"/>
      <c r="D197" s="1"/>
      <c r="E197" s="1"/>
    </row>
    <row r="198" spans="2:5" x14ac:dyDescent="0.2">
      <c r="B198" s="1"/>
      <c r="C198" s="1"/>
      <c r="D198" s="1"/>
      <c r="E198" s="1"/>
    </row>
    <row r="199" spans="2:5" x14ac:dyDescent="0.2">
      <c r="B199" s="1"/>
      <c r="C199" s="1"/>
      <c r="D199" s="1"/>
      <c r="E199" s="1"/>
    </row>
    <row r="200" spans="2:5" x14ac:dyDescent="0.2">
      <c r="B200" s="1"/>
      <c r="C200" s="1"/>
      <c r="D200" s="1"/>
      <c r="E200" s="1"/>
    </row>
    <row r="201" spans="2:5" x14ac:dyDescent="0.2">
      <c r="B201" s="1"/>
      <c r="C201" s="1"/>
      <c r="D201" s="1"/>
      <c r="E201" s="1"/>
    </row>
    <row r="202" spans="2:5" x14ac:dyDescent="0.2">
      <c r="B202" s="1"/>
      <c r="C202" s="1"/>
      <c r="D202" s="1"/>
      <c r="E202" s="1"/>
    </row>
    <row r="203" spans="2:5" x14ac:dyDescent="0.2">
      <c r="B203" s="1"/>
      <c r="C203" s="1"/>
      <c r="D203" s="1"/>
      <c r="E203" s="1"/>
    </row>
    <row r="204" spans="2:5" x14ac:dyDescent="0.2">
      <c r="B204" s="1"/>
      <c r="C204" s="1"/>
      <c r="D204" s="1"/>
      <c r="E204" s="1"/>
    </row>
    <row r="205" spans="2:5" x14ac:dyDescent="0.2">
      <c r="B205" s="1"/>
      <c r="C205" s="1"/>
      <c r="D205" s="1"/>
      <c r="E205" s="1"/>
    </row>
    <row r="206" spans="2:5" x14ac:dyDescent="0.2">
      <c r="B206" s="1"/>
      <c r="C206" s="1"/>
      <c r="D206" s="1"/>
      <c r="E206" s="1"/>
    </row>
    <row r="207" spans="2:5" x14ac:dyDescent="0.2">
      <c r="B207" s="1"/>
      <c r="C207" s="1"/>
      <c r="D207" s="1"/>
      <c r="E207" s="1"/>
    </row>
    <row r="208" spans="2:5" x14ac:dyDescent="0.2">
      <c r="B208" s="1"/>
      <c r="C208" s="1"/>
      <c r="D208" s="1"/>
      <c r="E208" s="1"/>
    </row>
    <row r="209" spans="2:5" x14ac:dyDescent="0.2">
      <c r="B209" s="1"/>
      <c r="C209" s="1"/>
      <c r="D209" s="1"/>
      <c r="E209" s="1"/>
    </row>
    <row r="210" spans="2:5" x14ac:dyDescent="0.2">
      <c r="B210" s="1"/>
      <c r="C210" s="1"/>
      <c r="D210" s="1"/>
      <c r="E210" s="1"/>
    </row>
    <row r="211" spans="2:5" x14ac:dyDescent="0.2">
      <c r="B211" s="1"/>
      <c r="C211" s="1"/>
      <c r="D211" s="1"/>
      <c r="E211" s="1"/>
    </row>
    <row r="212" spans="2:5" x14ac:dyDescent="0.2">
      <c r="B212" s="1"/>
      <c r="C212" s="1"/>
      <c r="D212" s="1"/>
      <c r="E212" s="1"/>
    </row>
    <row r="213" spans="2:5" x14ac:dyDescent="0.2">
      <c r="B213" s="1"/>
      <c r="C213" s="1"/>
      <c r="D213" s="1"/>
      <c r="E213" s="1"/>
    </row>
    <row r="214" spans="2:5" x14ac:dyDescent="0.2">
      <c r="B214" s="1"/>
      <c r="C214" s="1"/>
      <c r="D214" s="1"/>
      <c r="E214" s="1"/>
    </row>
    <row r="215" spans="2:5" x14ac:dyDescent="0.2">
      <c r="B215" s="1"/>
      <c r="C215" s="1"/>
      <c r="D215" s="1"/>
      <c r="E215" s="1"/>
    </row>
    <row r="216" spans="2:5" x14ac:dyDescent="0.2">
      <c r="B216" s="1"/>
      <c r="C216" s="1"/>
      <c r="D216" s="1"/>
      <c r="E216" s="1"/>
    </row>
    <row r="217" spans="2:5" x14ac:dyDescent="0.2">
      <c r="B217" s="1"/>
      <c r="C217" s="1"/>
      <c r="D217" s="1"/>
      <c r="E217" s="1"/>
    </row>
    <row r="218" spans="2:5" x14ac:dyDescent="0.2">
      <c r="B218" s="1"/>
      <c r="C218" s="1"/>
      <c r="D218" s="1"/>
      <c r="E218" s="1"/>
    </row>
    <row r="219" spans="2:5" x14ac:dyDescent="0.2">
      <c r="B219" s="1"/>
      <c r="C219" s="1"/>
      <c r="D219" s="1"/>
      <c r="E219" s="1"/>
    </row>
    <row r="220" spans="2:5" x14ac:dyDescent="0.2">
      <c r="B220" s="1"/>
      <c r="C220" s="1"/>
      <c r="D220" s="1"/>
      <c r="E220" s="1"/>
    </row>
    <row r="221" spans="2:5" x14ac:dyDescent="0.2">
      <c r="B221" s="1"/>
      <c r="C221" s="1"/>
      <c r="D221" s="1"/>
      <c r="E221" s="1"/>
    </row>
    <row r="222" spans="2:5" x14ac:dyDescent="0.2">
      <c r="B222" s="1"/>
      <c r="C222" s="1"/>
      <c r="D222" s="1"/>
      <c r="E222" s="1"/>
    </row>
    <row r="223" spans="2:5" x14ac:dyDescent="0.2">
      <c r="B223" s="1"/>
      <c r="C223" s="1"/>
      <c r="D223" s="1"/>
      <c r="E223" s="1"/>
    </row>
    <row r="224" spans="2:5" x14ac:dyDescent="0.2">
      <c r="B224" s="1"/>
      <c r="C224" s="1"/>
      <c r="D224" s="1"/>
      <c r="E224" s="1"/>
    </row>
    <row r="225" spans="2:5" x14ac:dyDescent="0.2">
      <c r="B225" s="1"/>
      <c r="C225" s="1"/>
      <c r="D225" s="1"/>
      <c r="E225" s="1"/>
    </row>
    <row r="226" spans="2:5" x14ac:dyDescent="0.2">
      <c r="B226" s="1"/>
      <c r="C226" s="1"/>
      <c r="D226" s="1"/>
      <c r="E226" s="1"/>
    </row>
    <row r="227" spans="2:5" x14ac:dyDescent="0.2">
      <c r="B227" s="1"/>
      <c r="C227" s="1"/>
      <c r="D227" s="1"/>
      <c r="E227" s="1"/>
    </row>
    <row r="228" spans="2:5" x14ac:dyDescent="0.2">
      <c r="B228" s="1"/>
      <c r="C228" s="1"/>
      <c r="D228" s="1"/>
      <c r="E228" s="1"/>
    </row>
    <row r="229" spans="2:5" x14ac:dyDescent="0.2">
      <c r="B229" s="1"/>
      <c r="C229" s="1"/>
      <c r="D229" s="1"/>
      <c r="E229" s="1"/>
    </row>
    <row r="230" spans="2:5" x14ac:dyDescent="0.2">
      <c r="B230" s="1"/>
      <c r="C230" s="1"/>
      <c r="D230" s="1"/>
      <c r="E230" s="1"/>
    </row>
    <row r="231" spans="2:5" x14ac:dyDescent="0.2">
      <c r="B231" s="1"/>
      <c r="C231" s="1"/>
      <c r="D231" s="1"/>
      <c r="E231" s="1"/>
    </row>
    <row r="232" spans="2:5" x14ac:dyDescent="0.2">
      <c r="B232" s="1"/>
      <c r="C232" s="1"/>
      <c r="D232" s="1"/>
      <c r="E232" s="1"/>
    </row>
    <row r="233" spans="2:5" x14ac:dyDescent="0.2">
      <c r="B233" s="1"/>
      <c r="C233" s="1"/>
      <c r="D233" s="1"/>
      <c r="E233" s="1"/>
    </row>
    <row r="234" spans="2:5" x14ac:dyDescent="0.2">
      <c r="B234" s="1"/>
      <c r="C234" s="1"/>
      <c r="D234" s="1"/>
      <c r="E234" s="1"/>
    </row>
    <row r="235" spans="2:5" x14ac:dyDescent="0.2">
      <c r="B235" s="1"/>
      <c r="C235" s="1"/>
      <c r="D235" s="1"/>
      <c r="E235" s="1"/>
    </row>
    <row r="236" spans="2:5" x14ac:dyDescent="0.2">
      <c r="B236" s="1"/>
      <c r="C236" s="1"/>
      <c r="D236" s="1"/>
      <c r="E236" s="1"/>
    </row>
    <row r="237" spans="2:5" x14ac:dyDescent="0.2">
      <c r="B237" s="1"/>
      <c r="C237" s="1"/>
      <c r="D237" s="1"/>
      <c r="E237" s="1"/>
    </row>
    <row r="238" spans="2:5" x14ac:dyDescent="0.2">
      <c r="B238" s="1"/>
      <c r="C238" s="1"/>
      <c r="D238" s="1"/>
      <c r="E238" s="1"/>
    </row>
    <row r="239" spans="2:5" x14ac:dyDescent="0.2">
      <c r="B239" s="1"/>
      <c r="C239" s="1"/>
      <c r="D239" s="1"/>
      <c r="E239" s="1"/>
    </row>
    <row r="240" spans="2:5" x14ac:dyDescent="0.2">
      <c r="B240" s="1"/>
      <c r="C240" s="1"/>
      <c r="D240" s="1"/>
      <c r="E240" s="1"/>
    </row>
    <row r="241" spans="2:8" x14ac:dyDescent="0.2">
      <c r="B241" s="1"/>
      <c r="C241" s="1"/>
      <c r="D241" s="1"/>
      <c r="E241" s="1"/>
    </row>
    <row r="242" spans="2:8" x14ac:dyDescent="0.2">
      <c r="B242" s="1"/>
      <c r="C242" s="1"/>
      <c r="D242" s="1"/>
      <c r="E242" s="1"/>
    </row>
    <row r="243" spans="2:8" x14ac:dyDescent="0.2">
      <c r="B243" s="1"/>
      <c r="C243" s="1"/>
      <c r="D243" s="1"/>
      <c r="E243" s="1"/>
    </row>
    <row r="244" spans="2:8" x14ac:dyDescent="0.2">
      <c r="B244" s="1"/>
      <c r="C244" s="1"/>
      <c r="D244" s="1"/>
      <c r="E244" s="1"/>
    </row>
    <row r="245" spans="2:8" s="2" customFormat="1" x14ac:dyDescent="0.2">
      <c r="B245" s="1"/>
      <c r="C245" s="1"/>
      <c r="D245" s="1"/>
      <c r="E245" s="1"/>
      <c r="F245" s="1"/>
      <c r="G245" s="1"/>
      <c r="H245" s="1"/>
    </row>
    <row r="246" spans="2:8" x14ac:dyDescent="0.2">
      <c r="B246" s="1"/>
      <c r="C246" s="1"/>
      <c r="D246" s="1"/>
      <c r="E246" s="1"/>
    </row>
    <row r="247" spans="2:8" x14ac:dyDescent="0.2">
      <c r="B247" s="1"/>
      <c r="C247" s="1"/>
      <c r="D247" s="1"/>
      <c r="E247" s="1"/>
    </row>
    <row r="248" spans="2:8" x14ac:dyDescent="0.2">
      <c r="B248" s="1"/>
      <c r="C248" s="1"/>
      <c r="D248" s="1"/>
      <c r="E248" s="1"/>
    </row>
    <row r="249" spans="2:8" x14ac:dyDescent="0.2">
      <c r="B249" s="1"/>
      <c r="C249" s="1"/>
      <c r="D249" s="1"/>
      <c r="E249" s="1"/>
    </row>
    <row r="250" spans="2:8" x14ac:dyDescent="0.2">
      <c r="B250" s="1"/>
      <c r="C250" s="1"/>
      <c r="D250" s="1"/>
      <c r="E250" s="1"/>
    </row>
    <row r="251" spans="2:8" x14ac:dyDescent="0.2">
      <c r="B251" s="1"/>
      <c r="C251" s="1"/>
      <c r="D251" s="1"/>
      <c r="E251" s="1"/>
    </row>
    <row r="252" spans="2:8" x14ac:dyDescent="0.2">
      <c r="B252" s="1"/>
      <c r="C252" s="1"/>
      <c r="D252" s="1"/>
      <c r="E252" s="1"/>
    </row>
    <row r="253" spans="2:8" x14ac:dyDescent="0.2">
      <c r="B253" s="1"/>
      <c r="C253" s="1"/>
      <c r="D253" s="1"/>
      <c r="E253" s="1"/>
    </row>
    <row r="254" spans="2:8" x14ac:dyDescent="0.2">
      <c r="B254" s="1"/>
      <c r="C254" s="1"/>
      <c r="D254" s="1"/>
      <c r="E254" s="1"/>
    </row>
    <row r="255" spans="2:8" x14ac:dyDescent="0.2">
      <c r="B255" s="1"/>
      <c r="C255" s="1"/>
      <c r="D255" s="1"/>
      <c r="E255" s="1"/>
    </row>
    <row r="256" spans="2:8" x14ac:dyDescent="0.2">
      <c r="B256" s="1"/>
      <c r="C256" s="1"/>
      <c r="D256" s="1"/>
      <c r="E256" s="1"/>
    </row>
    <row r="257" spans="2:8" x14ac:dyDescent="0.2">
      <c r="B257" s="1"/>
      <c r="C257" s="1"/>
      <c r="D257" s="1"/>
      <c r="E257" s="1"/>
    </row>
    <row r="258" spans="2:8" x14ac:dyDescent="0.2">
      <c r="B258" s="1"/>
      <c r="C258" s="1"/>
      <c r="D258" s="1"/>
      <c r="E258" s="1"/>
    </row>
    <row r="259" spans="2:8" x14ac:dyDescent="0.2">
      <c r="B259" s="1"/>
      <c r="C259" s="1"/>
      <c r="D259" s="1"/>
      <c r="E259" s="1"/>
    </row>
    <row r="260" spans="2:8" x14ac:dyDescent="0.2">
      <c r="B260" s="1"/>
      <c r="C260" s="1"/>
      <c r="D260" s="1"/>
      <c r="E260" s="1"/>
    </row>
    <row r="261" spans="2:8" x14ac:dyDescent="0.2">
      <c r="B261" s="1"/>
      <c r="C261" s="1"/>
      <c r="D261" s="1"/>
      <c r="E261" s="1"/>
    </row>
    <row r="262" spans="2:8" x14ac:dyDescent="0.2">
      <c r="B262" s="1"/>
      <c r="C262" s="1"/>
      <c r="D262" s="1"/>
      <c r="E262" s="1"/>
    </row>
    <row r="263" spans="2:8" x14ac:dyDescent="0.2">
      <c r="B263" s="1"/>
      <c r="C263" s="1"/>
      <c r="D263" s="1"/>
      <c r="E263" s="1"/>
    </row>
    <row r="264" spans="2:8" s="2" customFormat="1" x14ac:dyDescent="0.2">
      <c r="B264" s="1"/>
      <c r="C264" s="1"/>
      <c r="D264" s="1"/>
      <c r="E264" s="1"/>
      <c r="F264" s="1"/>
      <c r="G264" s="1"/>
      <c r="H264" s="1"/>
    </row>
    <row r="265" spans="2:8" s="2" customFormat="1" x14ac:dyDescent="0.2">
      <c r="B265" s="1"/>
      <c r="C265" s="1"/>
      <c r="D265" s="1"/>
      <c r="E265" s="1"/>
      <c r="F265" s="1"/>
      <c r="G265" s="1"/>
      <c r="H265" s="1"/>
    </row>
    <row r="266" spans="2:8" s="2" customFormat="1" x14ac:dyDescent="0.2">
      <c r="B266" s="1"/>
      <c r="C266" s="1"/>
      <c r="D266" s="1"/>
      <c r="E266" s="1"/>
      <c r="F266" s="1"/>
      <c r="G266" s="1"/>
      <c r="H266" s="1"/>
    </row>
    <row r="267" spans="2:8" s="2" customFormat="1" x14ac:dyDescent="0.2">
      <c r="B267" s="1"/>
      <c r="C267" s="1"/>
      <c r="D267" s="1"/>
      <c r="E267" s="1"/>
      <c r="F267" s="1"/>
      <c r="G267" s="1"/>
      <c r="H267" s="1"/>
    </row>
    <row r="268" spans="2:8" s="2" customFormat="1" x14ac:dyDescent="0.2">
      <c r="B268" s="1"/>
      <c r="C268" s="1"/>
      <c r="D268" s="1"/>
      <c r="E268" s="1"/>
      <c r="F268" s="1"/>
      <c r="G268" s="1"/>
      <c r="H268" s="1"/>
    </row>
    <row r="269" spans="2:8" s="2" customFormat="1" x14ac:dyDescent="0.2">
      <c r="B269" s="1"/>
      <c r="C269" s="1"/>
      <c r="D269" s="1"/>
      <c r="E269" s="1"/>
      <c r="F269" s="1"/>
      <c r="G269" s="1"/>
      <c r="H269" s="1"/>
    </row>
    <row r="270" spans="2:8" s="2" customFormat="1" x14ac:dyDescent="0.2">
      <c r="B270" s="1"/>
      <c r="C270" s="1"/>
      <c r="D270" s="1"/>
      <c r="E270" s="1"/>
      <c r="F270" s="1"/>
      <c r="G270" s="1"/>
      <c r="H270" s="1"/>
    </row>
    <row r="271" spans="2:8" s="2" customFormat="1" x14ac:dyDescent="0.2">
      <c r="B271" s="1"/>
      <c r="C271" s="1"/>
      <c r="D271" s="1"/>
      <c r="E271" s="1"/>
      <c r="F271" s="1"/>
      <c r="G271" s="1"/>
      <c r="H271" s="1"/>
    </row>
    <row r="272" spans="2:8" s="2" customFormat="1" x14ac:dyDescent="0.2">
      <c r="B272" s="1"/>
      <c r="C272" s="1"/>
      <c r="D272" s="1"/>
      <c r="E272" s="1"/>
      <c r="F272" s="1"/>
      <c r="G272" s="1"/>
      <c r="H272" s="1"/>
    </row>
    <row r="273" spans="2:8" s="2" customFormat="1" x14ac:dyDescent="0.2">
      <c r="B273" s="1"/>
      <c r="C273" s="1"/>
      <c r="D273" s="1"/>
      <c r="E273" s="1"/>
      <c r="F273" s="1"/>
      <c r="G273" s="1"/>
      <c r="H273" s="1"/>
    </row>
    <row r="274" spans="2:8" s="2" customFormat="1" x14ac:dyDescent="0.2">
      <c r="B274" s="1"/>
      <c r="C274" s="1"/>
      <c r="D274" s="1"/>
      <c r="E274" s="1"/>
      <c r="F274" s="1"/>
      <c r="G274" s="1"/>
      <c r="H274" s="1"/>
    </row>
    <row r="275" spans="2:8" s="2" customFormat="1" x14ac:dyDescent="0.2">
      <c r="B275" s="1"/>
      <c r="C275" s="1"/>
      <c r="D275" s="1"/>
      <c r="E275" s="1"/>
      <c r="F275" s="1"/>
      <c r="G275" s="1"/>
      <c r="H275" s="1"/>
    </row>
    <row r="276" spans="2:8" x14ac:dyDescent="0.2">
      <c r="B276" s="1"/>
      <c r="C276" s="1"/>
      <c r="D276" s="1"/>
      <c r="E276" s="1"/>
    </row>
    <row r="277" spans="2:8" x14ac:dyDescent="0.2">
      <c r="B277" s="1"/>
      <c r="C277" s="1"/>
      <c r="D277" s="1"/>
      <c r="E277" s="1"/>
    </row>
    <row r="278" spans="2:8" x14ac:dyDescent="0.2">
      <c r="B278" s="1"/>
      <c r="C278" s="1"/>
      <c r="D278" s="1"/>
      <c r="E278" s="1"/>
    </row>
    <row r="279" spans="2:8" x14ac:dyDescent="0.2">
      <c r="B279" s="1"/>
      <c r="C279" s="1"/>
      <c r="D279" s="1"/>
      <c r="E279" s="1"/>
    </row>
    <row r="280" spans="2:8" x14ac:dyDescent="0.2">
      <c r="B280" s="1"/>
      <c r="C280" s="1"/>
      <c r="D280" s="1"/>
      <c r="E280" s="1"/>
    </row>
    <row r="281" spans="2:8" x14ac:dyDescent="0.2">
      <c r="B281" s="1"/>
      <c r="C281" s="1"/>
      <c r="D281" s="1"/>
      <c r="E281" s="1"/>
    </row>
    <row r="282" spans="2:8" x14ac:dyDescent="0.2">
      <c r="B282" s="1"/>
      <c r="C282" s="1"/>
      <c r="D282" s="1"/>
      <c r="E282" s="1"/>
    </row>
    <row r="283" spans="2:8" x14ac:dyDescent="0.2">
      <c r="B283" s="1"/>
      <c r="C283" s="1"/>
      <c r="D283" s="1"/>
      <c r="E283" s="1"/>
    </row>
    <row r="284" spans="2:8" x14ac:dyDescent="0.2">
      <c r="B284" s="1"/>
      <c r="C284" s="1"/>
      <c r="D284" s="1"/>
      <c r="E284" s="1"/>
    </row>
    <row r="285" spans="2:8" x14ac:dyDescent="0.2">
      <c r="B285" s="1"/>
      <c r="C285" s="1"/>
      <c r="D285" s="1"/>
      <c r="E285" s="1"/>
    </row>
    <row r="286" spans="2:8" x14ac:dyDescent="0.2">
      <c r="B286" s="1"/>
      <c r="C286" s="1"/>
      <c r="D286" s="1"/>
      <c r="E286" s="1"/>
    </row>
    <row r="287" spans="2:8" x14ac:dyDescent="0.2">
      <c r="B287" s="1"/>
      <c r="C287" s="1"/>
      <c r="D287" s="1"/>
      <c r="E287" s="1"/>
    </row>
    <row r="288" spans="2:8" x14ac:dyDescent="0.2">
      <c r="B288" s="1"/>
      <c r="C288" s="1"/>
      <c r="D288" s="1"/>
      <c r="E288" s="1"/>
    </row>
    <row r="289" spans="2:5" x14ac:dyDescent="0.2">
      <c r="B289" s="1"/>
      <c r="C289" s="1"/>
      <c r="D289" s="1"/>
      <c r="E289" s="1"/>
    </row>
    <row r="290" spans="2:5" x14ac:dyDescent="0.2">
      <c r="B290" s="1"/>
      <c r="C290" s="1"/>
      <c r="D290" s="1"/>
      <c r="E290" s="1"/>
    </row>
    <row r="291" spans="2:5" x14ac:dyDescent="0.2">
      <c r="B291" s="1"/>
      <c r="C291" s="1"/>
      <c r="D291" s="1"/>
      <c r="E291" s="1"/>
    </row>
    <row r="292" spans="2:5" x14ac:dyDescent="0.2">
      <c r="B292" s="1"/>
      <c r="C292" s="1"/>
      <c r="D292" s="1"/>
      <c r="E292" s="1"/>
    </row>
    <row r="293" spans="2:5" x14ac:dyDescent="0.2">
      <c r="B293" s="1"/>
      <c r="C293" s="1"/>
      <c r="D293" s="1"/>
      <c r="E293" s="1"/>
    </row>
    <row r="294" spans="2:5" x14ac:dyDescent="0.2">
      <c r="B294" s="1"/>
      <c r="C294" s="1"/>
      <c r="D294" s="1"/>
      <c r="E294" s="1"/>
    </row>
    <row r="295" spans="2:5" x14ac:dyDescent="0.2">
      <c r="B295" s="1"/>
      <c r="C295" s="1"/>
      <c r="D295" s="1"/>
      <c r="E295" s="1"/>
    </row>
    <row r="296" spans="2:5" x14ac:dyDescent="0.2">
      <c r="B296" s="1"/>
      <c r="C296" s="1"/>
      <c r="D296" s="1"/>
      <c r="E296" s="1"/>
    </row>
    <row r="297" spans="2:5" x14ac:dyDescent="0.2">
      <c r="B297" s="1"/>
      <c r="C297" s="1"/>
      <c r="D297" s="1"/>
      <c r="E297" s="1"/>
    </row>
    <row r="298" spans="2:5" x14ac:dyDescent="0.2">
      <c r="B298" s="1"/>
      <c r="C298" s="1"/>
      <c r="D298" s="1"/>
      <c r="E298" s="1"/>
    </row>
    <row r="299" spans="2:5" x14ac:dyDescent="0.2">
      <c r="B299" s="1"/>
      <c r="C299" s="1"/>
      <c r="D299" s="1"/>
      <c r="E299" s="1"/>
    </row>
    <row r="300" spans="2:5" x14ac:dyDescent="0.2">
      <c r="B300" s="1"/>
      <c r="C300" s="1"/>
      <c r="D300" s="1"/>
      <c r="E300" s="1"/>
    </row>
    <row r="301" spans="2:5" x14ac:dyDescent="0.2">
      <c r="B301" s="1"/>
      <c r="C301" s="1"/>
      <c r="D301" s="1"/>
      <c r="E301" s="1"/>
    </row>
    <row r="302" spans="2:5" x14ac:dyDescent="0.2">
      <c r="B302" s="1"/>
      <c r="C302" s="1"/>
      <c r="D302" s="1"/>
      <c r="E302" s="1"/>
    </row>
    <row r="303" spans="2:5" x14ac:dyDescent="0.2">
      <c r="B303" s="1"/>
      <c r="C303" s="1"/>
      <c r="D303" s="1"/>
      <c r="E303" s="1"/>
    </row>
    <row r="304" spans="2:5" x14ac:dyDescent="0.2">
      <c r="B304" s="1"/>
      <c r="C304" s="1"/>
      <c r="D304" s="1"/>
      <c r="E304" s="1"/>
    </row>
    <row r="305" spans="2:5" x14ac:dyDescent="0.2">
      <c r="B305" s="1"/>
      <c r="C305" s="1"/>
      <c r="D305" s="1"/>
      <c r="E305" s="1"/>
    </row>
    <row r="306" spans="2:5" x14ac:dyDescent="0.2">
      <c r="B306" s="1"/>
      <c r="C306" s="1"/>
      <c r="D306" s="1"/>
      <c r="E306" s="1"/>
    </row>
    <row r="307" spans="2:5" x14ac:dyDescent="0.2">
      <c r="B307" s="1"/>
      <c r="C307" s="1"/>
      <c r="D307" s="1"/>
      <c r="E307" s="1"/>
    </row>
    <row r="308" spans="2:5" x14ac:dyDescent="0.2">
      <c r="B308" s="1"/>
      <c r="C308" s="1"/>
      <c r="D308" s="1"/>
      <c r="E308" s="1"/>
    </row>
    <row r="309" spans="2:5" x14ac:dyDescent="0.2">
      <c r="B309" s="1"/>
      <c r="C309" s="1"/>
      <c r="D309" s="1"/>
      <c r="E309" s="1"/>
    </row>
    <row r="310" spans="2:5" x14ac:dyDescent="0.2">
      <c r="B310" s="1"/>
      <c r="C310" s="1"/>
      <c r="D310" s="1"/>
      <c r="E310" s="1"/>
    </row>
    <row r="311" spans="2:5" x14ac:dyDescent="0.2">
      <c r="B311" s="1"/>
      <c r="C311" s="1"/>
      <c r="D311" s="1"/>
      <c r="E311" s="1"/>
    </row>
    <row r="312" spans="2:5" x14ac:dyDescent="0.2">
      <c r="B312" s="1"/>
      <c r="C312" s="1"/>
      <c r="D312" s="1"/>
      <c r="E312" s="1"/>
    </row>
    <row r="313" spans="2:5" x14ac:dyDescent="0.2">
      <c r="B313" s="1"/>
      <c r="C313" s="1"/>
      <c r="D313" s="1"/>
      <c r="E313" s="1"/>
    </row>
    <row r="314" spans="2:5" x14ac:dyDescent="0.2">
      <c r="B314" s="1"/>
      <c r="C314" s="1"/>
      <c r="D314" s="1"/>
      <c r="E314" s="1"/>
    </row>
    <row r="315" spans="2:5" x14ac:dyDescent="0.2">
      <c r="B315" s="1"/>
      <c r="C315" s="1"/>
      <c r="D315" s="1"/>
      <c r="E315" s="1"/>
    </row>
    <row r="316" spans="2:5" x14ac:dyDescent="0.2">
      <c r="B316" s="1"/>
      <c r="C316" s="1"/>
      <c r="D316" s="1"/>
      <c r="E316" s="1"/>
    </row>
    <row r="317" spans="2:5" x14ac:dyDescent="0.2">
      <c r="B317" s="1"/>
      <c r="C317" s="1"/>
      <c r="D317" s="1"/>
      <c r="E317" s="1"/>
    </row>
    <row r="318" spans="2:5" x14ac:dyDescent="0.2">
      <c r="B318" s="1"/>
      <c r="C318" s="1"/>
      <c r="D318" s="1"/>
      <c r="E318" s="1"/>
    </row>
    <row r="319" spans="2:5" x14ac:dyDescent="0.2">
      <c r="B319" s="1"/>
      <c r="C319" s="1"/>
      <c r="D319" s="1"/>
      <c r="E319" s="1"/>
    </row>
    <row r="320" spans="2:5" x14ac:dyDescent="0.2">
      <c r="B320" s="1"/>
      <c r="C320" s="1"/>
      <c r="D320" s="1"/>
      <c r="E320" s="1"/>
    </row>
    <row r="321" spans="2:5" x14ac:dyDescent="0.2">
      <c r="B321" s="1"/>
      <c r="C321" s="1"/>
      <c r="D321" s="1"/>
      <c r="E321" s="1"/>
    </row>
    <row r="322" spans="2:5" x14ac:dyDescent="0.2">
      <c r="B322" s="1"/>
      <c r="C322" s="1"/>
      <c r="D322" s="1"/>
      <c r="E322" s="1"/>
    </row>
    <row r="323" spans="2:5" x14ac:dyDescent="0.2">
      <c r="B323" s="1"/>
      <c r="C323" s="1"/>
      <c r="D323" s="1"/>
      <c r="E323" s="1"/>
    </row>
    <row r="324" spans="2:5" x14ac:dyDescent="0.2">
      <c r="B324" s="1"/>
      <c r="C324" s="1"/>
      <c r="D324" s="1"/>
      <c r="E324" s="1"/>
    </row>
    <row r="325" spans="2:5" x14ac:dyDescent="0.2">
      <c r="B325" s="1"/>
      <c r="C325" s="1"/>
      <c r="D325" s="1"/>
      <c r="E325" s="1"/>
    </row>
    <row r="326" spans="2:5" x14ac:dyDescent="0.2">
      <c r="B326" s="1"/>
      <c r="C326" s="1"/>
      <c r="D326" s="1"/>
      <c r="E326" s="1"/>
    </row>
    <row r="327" spans="2:5" x14ac:dyDescent="0.2">
      <c r="B327" s="1"/>
      <c r="C327" s="1"/>
      <c r="D327" s="1"/>
      <c r="E327" s="1"/>
    </row>
    <row r="328" spans="2:5" x14ac:dyDescent="0.2">
      <c r="B328" s="1"/>
      <c r="C328" s="1"/>
      <c r="D328" s="1"/>
      <c r="E328" s="1"/>
    </row>
    <row r="329" spans="2:5" x14ac:dyDescent="0.2">
      <c r="B329" s="1"/>
      <c r="C329" s="1"/>
      <c r="D329" s="1"/>
      <c r="E329" s="1"/>
    </row>
    <row r="330" spans="2:5" x14ac:dyDescent="0.2">
      <c r="B330" s="1"/>
      <c r="C330" s="1"/>
      <c r="D330" s="1"/>
      <c r="E330" s="1"/>
    </row>
    <row r="331" spans="2:5" x14ac:dyDescent="0.2">
      <c r="B331" s="1"/>
      <c r="C331" s="1"/>
      <c r="D331" s="1"/>
      <c r="E331" s="1"/>
    </row>
    <row r="332" spans="2:5" x14ac:dyDescent="0.2">
      <c r="B332" s="1"/>
      <c r="C332" s="1"/>
      <c r="D332" s="1"/>
      <c r="E332" s="1"/>
    </row>
    <row r="333" spans="2:5" x14ac:dyDescent="0.2">
      <c r="B333" s="1"/>
      <c r="C333" s="1"/>
      <c r="D333" s="1"/>
      <c r="E333" s="1"/>
    </row>
    <row r="334" spans="2:5" x14ac:dyDescent="0.2">
      <c r="B334" s="1"/>
      <c r="C334" s="1"/>
      <c r="D334" s="1"/>
      <c r="E334" s="1"/>
    </row>
    <row r="335" spans="2:5" x14ac:dyDescent="0.2">
      <c r="B335" s="1"/>
      <c r="C335" s="1"/>
      <c r="D335" s="1"/>
      <c r="E335" s="1"/>
    </row>
    <row r="336" spans="2:5" x14ac:dyDescent="0.2">
      <c r="B336" s="1"/>
      <c r="C336" s="1"/>
      <c r="D336" s="1"/>
      <c r="E336" s="1"/>
    </row>
    <row r="337" spans="2:5" x14ac:dyDescent="0.2">
      <c r="B337" s="1"/>
      <c r="C337" s="1"/>
      <c r="D337" s="1"/>
      <c r="E337" s="1"/>
    </row>
    <row r="338" spans="2:5" x14ac:dyDescent="0.2">
      <c r="B338" s="1"/>
      <c r="C338" s="1"/>
      <c r="D338" s="1"/>
      <c r="E338" s="1"/>
    </row>
    <row r="339" spans="2:5" x14ac:dyDescent="0.2">
      <c r="B339" s="1"/>
      <c r="C339" s="1"/>
      <c r="D339" s="1"/>
      <c r="E339" s="1"/>
    </row>
    <row r="340" spans="2:5" x14ac:dyDescent="0.2">
      <c r="B340" s="1"/>
      <c r="C340" s="1"/>
      <c r="D340" s="1"/>
      <c r="E340" s="1"/>
    </row>
    <row r="341" spans="2:5" x14ac:dyDescent="0.2">
      <c r="B341" s="1"/>
      <c r="C341" s="1"/>
      <c r="D341" s="1"/>
      <c r="E341" s="1"/>
    </row>
    <row r="342" spans="2:5" x14ac:dyDescent="0.2">
      <c r="B342" s="1"/>
      <c r="C342" s="1"/>
      <c r="D342" s="1"/>
      <c r="E342" s="1"/>
    </row>
    <row r="343" spans="2:5" x14ac:dyDescent="0.2">
      <c r="B343" s="1"/>
      <c r="C343" s="1"/>
      <c r="D343" s="1"/>
      <c r="E343" s="1"/>
    </row>
    <row r="344" spans="2:5" x14ac:dyDescent="0.2">
      <c r="B344" s="1"/>
      <c r="C344" s="1"/>
      <c r="D344" s="1"/>
      <c r="E344" s="1"/>
    </row>
    <row r="345" spans="2:5" x14ac:dyDescent="0.2">
      <c r="B345" s="1"/>
      <c r="C345" s="1"/>
      <c r="D345" s="1"/>
      <c r="E345" s="1"/>
    </row>
    <row r="346" spans="2:5" x14ac:dyDescent="0.2">
      <c r="B346" s="1"/>
      <c r="C346" s="1"/>
      <c r="D346" s="1"/>
      <c r="E346" s="1"/>
    </row>
    <row r="347" spans="2:5" x14ac:dyDescent="0.2">
      <c r="B347" s="1"/>
      <c r="C347" s="1"/>
      <c r="D347" s="1"/>
      <c r="E347" s="1"/>
    </row>
    <row r="348" spans="2:5" x14ac:dyDescent="0.2">
      <c r="B348" s="1"/>
      <c r="C348" s="1"/>
      <c r="D348" s="1"/>
      <c r="E348" s="1"/>
    </row>
    <row r="349" spans="2:5" x14ac:dyDescent="0.2">
      <c r="B349" s="1"/>
      <c r="C349" s="1"/>
      <c r="D349" s="1"/>
      <c r="E349" s="1"/>
    </row>
    <row r="350" spans="2:5" x14ac:dyDescent="0.2">
      <c r="B350" s="1"/>
      <c r="C350" s="1"/>
      <c r="D350" s="1"/>
      <c r="E350" s="1"/>
    </row>
    <row r="351" spans="2:5" x14ac:dyDescent="0.2">
      <c r="B351" s="1"/>
      <c r="C351" s="1"/>
      <c r="D351" s="1"/>
      <c r="E351" s="1"/>
    </row>
    <row r="352" spans="2:5" x14ac:dyDescent="0.2">
      <c r="B352" s="1"/>
      <c r="C352" s="1"/>
      <c r="D352" s="1"/>
      <c r="E352" s="1"/>
    </row>
    <row r="353" spans="2:5" x14ac:dyDescent="0.2">
      <c r="B353" s="1"/>
      <c r="C353" s="1"/>
      <c r="D353" s="1"/>
      <c r="E353" s="1"/>
    </row>
    <row r="354" spans="2:5" x14ac:dyDescent="0.2">
      <c r="B354" s="1"/>
      <c r="C354" s="1"/>
      <c r="D354" s="1"/>
      <c r="E354" s="1"/>
    </row>
    <row r="355" spans="2:5" x14ac:dyDescent="0.2">
      <c r="B355" s="1"/>
      <c r="C355" s="1"/>
      <c r="D355" s="1"/>
      <c r="E355" s="1"/>
    </row>
    <row r="356" spans="2:5" x14ac:dyDescent="0.2">
      <c r="B356" s="1"/>
      <c r="C356" s="1"/>
      <c r="D356" s="1"/>
      <c r="E356" s="1"/>
    </row>
    <row r="357" spans="2:5" x14ac:dyDescent="0.2">
      <c r="B357" s="1"/>
      <c r="C357" s="1"/>
      <c r="D357" s="1"/>
      <c r="E357" s="1"/>
    </row>
    <row r="358" spans="2:5" x14ac:dyDescent="0.2">
      <c r="B358" s="1"/>
      <c r="C358" s="1"/>
      <c r="D358" s="1"/>
      <c r="E358" s="1"/>
    </row>
    <row r="359" spans="2:5" x14ac:dyDescent="0.2">
      <c r="B359" s="1"/>
      <c r="C359" s="1"/>
      <c r="D359" s="1"/>
      <c r="E359" s="1"/>
    </row>
    <row r="360" spans="2:5" x14ac:dyDescent="0.2">
      <c r="B360" s="1"/>
      <c r="C360" s="1"/>
      <c r="D360" s="1"/>
      <c r="E360" s="1"/>
    </row>
    <row r="361" spans="2:5" x14ac:dyDescent="0.2">
      <c r="B361" s="1"/>
      <c r="C361" s="1"/>
      <c r="D361" s="1"/>
      <c r="E361" s="1"/>
    </row>
    <row r="362" spans="2:5" x14ac:dyDescent="0.2">
      <c r="B362" s="1"/>
      <c r="C362" s="1"/>
      <c r="D362" s="1"/>
      <c r="E362" s="1"/>
    </row>
    <row r="363" spans="2:5" x14ac:dyDescent="0.2">
      <c r="B363" s="1"/>
      <c r="C363" s="1"/>
      <c r="D363" s="1"/>
      <c r="E363" s="1"/>
    </row>
    <row r="364" spans="2:5" x14ac:dyDescent="0.2">
      <c r="B364" s="1"/>
      <c r="C364" s="1"/>
      <c r="D364" s="1"/>
      <c r="E364" s="1"/>
    </row>
    <row r="365" spans="2:5" x14ac:dyDescent="0.2">
      <c r="B365" s="1"/>
      <c r="C365" s="1"/>
      <c r="D365" s="1"/>
      <c r="E365" s="1"/>
    </row>
    <row r="366" spans="2:5" x14ac:dyDescent="0.2">
      <c r="B366" s="1"/>
      <c r="C366" s="1"/>
      <c r="D366" s="1"/>
      <c r="E366" s="1"/>
    </row>
    <row r="367" spans="2:5" x14ac:dyDescent="0.2">
      <c r="B367" s="1"/>
      <c r="C367" s="1"/>
      <c r="D367" s="1"/>
      <c r="E367" s="1"/>
    </row>
    <row r="368" spans="2:5" x14ac:dyDescent="0.2">
      <c r="B368" s="1"/>
      <c r="C368" s="1"/>
      <c r="D368" s="1"/>
      <c r="E368" s="1"/>
    </row>
    <row r="369" spans="2:5" x14ac:dyDescent="0.2">
      <c r="B369" s="1"/>
      <c r="C369" s="1"/>
      <c r="D369" s="1"/>
      <c r="E369" s="1"/>
    </row>
    <row r="370" spans="2:5" x14ac:dyDescent="0.2">
      <c r="B370" s="1"/>
      <c r="C370" s="1"/>
      <c r="D370" s="1"/>
      <c r="E370" s="1"/>
    </row>
    <row r="371" spans="2:5" x14ac:dyDescent="0.2">
      <c r="B371" s="1"/>
      <c r="C371" s="1"/>
      <c r="D371" s="1"/>
      <c r="E371" s="1"/>
    </row>
    <row r="372" spans="2:5" x14ac:dyDescent="0.2">
      <c r="B372" s="1"/>
      <c r="C372" s="1"/>
      <c r="D372" s="1"/>
      <c r="E372" s="1"/>
    </row>
    <row r="373" spans="2:5" x14ac:dyDescent="0.2">
      <c r="B373" s="1"/>
      <c r="C373" s="1"/>
      <c r="D373" s="1"/>
      <c r="E373" s="1"/>
    </row>
    <row r="374" spans="2:5" x14ac:dyDescent="0.2">
      <c r="B374" s="1"/>
      <c r="C374" s="1"/>
      <c r="D374" s="1"/>
      <c r="E374" s="1"/>
    </row>
    <row r="375" spans="2:5" x14ac:dyDescent="0.2">
      <c r="B375" s="1"/>
      <c r="C375" s="1"/>
      <c r="D375" s="1"/>
      <c r="E375" s="1"/>
    </row>
    <row r="376" spans="2:5" x14ac:dyDescent="0.2">
      <c r="B376" s="1"/>
      <c r="C376" s="1"/>
      <c r="D376" s="1"/>
      <c r="E376" s="1"/>
    </row>
    <row r="377" spans="2:5" x14ac:dyDescent="0.2">
      <c r="B377" s="1"/>
      <c r="C377" s="1"/>
      <c r="D377" s="1"/>
      <c r="E377" s="1"/>
    </row>
    <row r="378" spans="2:5" x14ac:dyDescent="0.2">
      <c r="B378" s="1"/>
      <c r="C378" s="1"/>
      <c r="D378" s="1"/>
      <c r="E378" s="1"/>
    </row>
    <row r="379" spans="2:5" x14ac:dyDescent="0.2">
      <c r="B379" s="1"/>
      <c r="C379" s="1"/>
      <c r="D379" s="1"/>
      <c r="E379" s="1"/>
    </row>
    <row r="380" spans="2:5" x14ac:dyDescent="0.2">
      <c r="B380" s="1"/>
      <c r="C380" s="1"/>
      <c r="D380" s="1"/>
      <c r="E380" s="1"/>
    </row>
    <row r="381" spans="2:5" x14ac:dyDescent="0.2">
      <c r="B381" s="1"/>
      <c r="C381" s="1"/>
      <c r="D381" s="1"/>
      <c r="E381" s="1"/>
    </row>
    <row r="382" spans="2:5" x14ac:dyDescent="0.2">
      <c r="B382" s="1"/>
      <c r="C382" s="1"/>
      <c r="D382" s="1"/>
      <c r="E382" s="1"/>
    </row>
    <row r="383" spans="2:5" x14ac:dyDescent="0.2">
      <c r="B383" s="1"/>
      <c r="C383" s="1"/>
      <c r="D383" s="1"/>
      <c r="E383" s="1"/>
    </row>
    <row r="384" spans="2:5" x14ac:dyDescent="0.2">
      <c r="B384" s="1"/>
      <c r="C384" s="1"/>
      <c r="D384" s="1"/>
      <c r="E384" s="1"/>
    </row>
    <row r="385" spans="2:5" x14ac:dyDescent="0.2">
      <c r="B385" s="1"/>
      <c r="C385" s="1"/>
      <c r="D385" s="1"/>
      <c r="E385" s="1"/>
    </row>
    <row r="386" spans="2:5" x14ac:dyDescent="0.2">
      <c r="B386" s="1"/>
      <c r="C386" s="1"/>
      <c r="D386" s="1"/>
      <c r="E386" s="1"/>
    </row>
    <row r="387" spans="2:5" x14ac:dyDescent="0.2">
      <c r="B387" s="1"/>
      <c r="C387" s="1"/>
      <c r="D387" s="1"/>
      <c r="E387" s="1"/>
    </row>
    <row r="388" spans="2:5" x14ac:dyDescent="0.2">
      <c r="B388" s="1"/>
      <c r="C388" s="1"/>
      <c r="D388" s="1"/>
      <c r="E388" s="1"/>
    </row>
    <row r="389" spans="2:5" x14ac:dyDescent="0.2">
      <c r="B389" s="1"/>
      <c r="C389" s="1"/>
      <c r="D389" s="1"/>
      <c r="E389" s="1"/>
    </row>
    <row r="390" spans="2:5" x14ac:dyDescent="0.2">
      <c r="B390" s="1"/>
      <c r="C390" s="1"/>
      <c r="D390" s="1"/>
      <c r="E390" s="1"/>
    </row>
    <row r="391" spans="2:5" x14ac:dyDescent="0.2">
      <c r="B391" s="1"/>
      <c r="C391" s="1"/>
      <c r="D391" s="1"/>
      <c r="E391" s="1"/>
    </row>
    <row r="392" spans="2:5" x14ac:dyDescent="0.2">
      <c r="B392" s="1"/>
      <c r="C392" s="1"/>
      <c r="D392" s="1"/>
      <c r="E392" s="1"/>
    </row>
    <row r="393" spans="2:5" x14ac:dyDescent="0.2">
      <c r="B393" s="1"/>
      <c r="C393" s="1"/>
      <c r="D393" s="1"/>
      <c r="E393" s="1"/>
    </row>
    <row r="394" spans="2:5" x14ac:dyDescent="0.2">
      <c r="B394" s="1"/>
      <c r="C394" s="1"/>
      <c r="D394" s="1"/>
      <c r="E394" s="1"/>
    </row>
    <row r="395" spans="2:5" x14ac:dyDescent="0.2">
      <c r="B395" s="1"/>
      <c r="C395" s="1"/>
      <c r="D395" s="1"/>
      <c r="E395" s="1"/>
    </row>
    <row r="396" spans="2:5" x14ac:dyDescent="0.2">
      <c r="B396" s="1"/>
      <c r="C396" s="1"/>
      <c r="D396" s="1"/>
      <c r="E396" s="1"/>
    </row>
    <row r="397" spans="2:5" x14ac:dyDescent="0.2">
      <c r="B397" s="1"/>
      <c r="C397" s="1"/>
      <c r="D397" s="1"/>
      <c r="E397" s="1"/>
    </row>
    <row r="398" spans="2:5" x14ac:dyDescent="0.2">
      <c r="B398" s="1"/>
      <c r="C398" s="1"/>
      <c r="D398" s="1"/>
      <c r="E398" s="1"/>
    </row>
    <row r="399" spans="2:5" x14ac:dyDescent="0.2">
      <c r="B399" s="1"/>
      <c r="C399" s="1"/>
      <c r="D399" s="1"/>
      <c r="E399" s="1"/>
    </row>
    <row r="400" spans="2:5" x14ac:dyDescent="0.2">
      <c r="B400" s="1"/>
      <c r="C400" s="1"/>
      <c r="D400" s="1"/>
      <c r="E400" s="1"/>
    </row>
    <row r="401" spans="2:5" x14ac:dyDescent="0.2">
      <c r="B401" s="1"/>
      <c r="C401" s="1"/>
      <c r="D401" s="1"/>
      <c r="E401" s="1"/>
    </row>
    <row r="402" spans="2:5" x14ac:dyDescent="0.2">
      <c r="B402" s="1"/>
      <c r="C402" s="1"/>
      <c r="D402" s="1"/>
      <c r="E402" s="1"/>
    </row>
    <row r="403" spans="2:5" x14ac:dyDescent="0.2">
      <c r="B403" s="1"/>
      <c r="C403" s="1"/>
      <c r="D403" s="1"/>
      <c r="E403" s="1"/>
    </row>
    <row r="404" spans="2:5" x14ac:dyDescent="0.2">
      <c r="B404" s="1"/>
      <c r="C404" s="1"/>
      <c r="D404" s="1"/>
      <c r="E404" s="1"/>
    </row>
    <row r="405" spans="2:5" x14ac:dyDescent="0.2">
      <c r="B405" s="1"/>
      <c r="C405" s="1"/>
      <c r="D405" s="1"/>
      <c r="E405" s="1"/>
    </row>
    <row r="406" spans="2:5" x14ac:dyDescent="0.2">
      <c r="B406" s="1"/>
      <c r="C406" s="1"/>
      <c r="D406" s="1"/>
      <c r="E406" s="1"/>
    </row>
    <row r="407" spans="2:5" x14ac:dyDescent="0.2">
      <c r="B407" s="1"/>
      <c r="C407" s="1"/>
      <c r="D407" s="1"/>
      <c r="E407" s="1"/>
    </row>
    <row r="408" spans="2:5" x14ac:dyDescent="0.2">
      <c r="B408" s="1"/>
      <c r="C408" s="1"/>
      <c r="D408" s="1"/>
      <c r="E408" s="1"/>
    </row>
    <row r="409" spans="2:5" x14ac:dyDescent="0.2">
      <c r="B409" s="1"/>
      <c r="C409" s="1"/>
      <c r="D409" s="1"/>
      <c r="E409" s="1"/>
    </row>
    <row r="410" spans="2:5" x14ac:dyDescent="0.2">
      <c r="B410" s="1"/>
      <c r="C410" s="1"/>
      <c r="D410" s="1"/>
      <c r="E410" s="1"/>
    </row>
    <row r="411" spans="2:5" x14ac:dyDescent="0.2">
      <c r="B411" s="1"/>
      <c r="C411" s="1"/>
      <c r="D411" s="1"/>
      <c r="E411" s="1"/>
    </row>
    <row r="412" spans="2:5" x14ac:dyDescent="0.2">
      <c r="B412" s="1"/>
      <c r="C412" s="1"/>
      <c r="D412" s="1"/>
      <c r="E412" s="1"/>
    </row>
    <row r="413" spans="2:5" x14ac:dyDescent="0.2">
      <c r="B413" s="1"/>
      <c r="C413" s="1"/>
      <c r="D413" s="1"/>
      <c r="E413" s="1"/>
    </row>
    <row r="414" spans="2:5" x14ac:dyDescent="0.2">
      <c r="B414" s="1"/>
      <c r="C414" s="1"/>
      <c r="D414" s="1"/>
      <c r="E414" s="1"/>
    </row>
    <row r="415" spans="2:5" x14ac:dyDescent="0.2">
      <c r="B415" s="1"/>
      <c r="C415" s="1"/>
      <c r="D415" s="1"/>
      <c r="E415" s="1"/>
    </row>
    <row r="416" spans="2:5" x14ac:dyDescent="0.2">
      <c r="B416" s="1"/>
      <c r="C416" s="1"/>
      <c r="D416" s="1"/>
      <c r="E416" s="1"/>
    </row>
    <row r="417" spans="2:5" x14ac:dyDescent="0.2">
      <c r="B417" s="1"/>
      <c r="C417" s="1"/>
      <c r="D417" s="1"/>
      <c r="E417" s="1"/>
    </row>
    <row r="418" spans="2:5" x14ac:dyDescent="0.2">
      <c r="B418" s="1"/>
      <c r="C418" s="1"/>
      <c r="D418" s="1"/>
      <c r="E418" s="1"/>
    </row>
    <row r="419" spans="2:5" x14ac:dyDescent="0.2">
      <c r="B419" s="1"/>
      <c r="C419" s="1"/>
      <c r="D419" s="1"/>
      <c r="E419" s="1"/>
    </row>
    <row r="420" spans="2:5" x14ac:dyDescent="0.2">
      <c r="B420" s="1"/>
      <c r="C420" s="1"/>
      <c r="D420" s="1"/>
      <c r="E420" s="1"/>
    </row>
    <row r="421" spans="2:5" x14ac:dyDescent="0.2">
      <c r="B421" s="1"/>
      <c r="C421" s="1"/>
      <c r="D421" s="1"/>
      <c r="E421" s="1"/>
    </row>
    <row r="422" spans="2:5" x14ac:dyDescent="0.2">
      <c r="B422" s="1"/>
      <c r="C422" s="1"/>
      <c r="D422" s="1"/>
      <c r="E422" s="1"/>
    </row>
    <row r="423" spans="2:5" x14ac:dyDescent="0.2">
      <c r="B423" s="1"/>
      <c r="C423" s="1"/>
      <c r="D423" s="1"/>
      <c r="E423" s="1"/>
    </row>
    <row r="424" spans="2:5" x14ac:dyDescent="0.2">
      <c r="B424" s="1"/>
      <c r="C424" s="1"/>
      <c r="D424" s="1"/>
      <c r="E424" s="1"/>
    </row>
    <row r="425" spans="2:5" x14ac:dyDescent="0.2">
      <c r="B425" s="1"/>
      <c r="C425" s="1"/>
      <c r="D425" s="1"/>
      <c r="E425" s="1"/>
    </row>
    <row r="426" spans="2:5" x14ac:dyDescent="0.2">
      <c r="B426" s="1"/>
      <c r="C426" s="1"/>
      <c r="D426" s="1"/>
      <c r="E426" s="1"/>
    </row>
    <row r="427" spans="2:5" x14ac:dyDescent="0.2">
      <c r="B427" s="1"/>
      <c r="C427" s="1"/>
      <c r="D427" s="1"/>
      <c r="E427" s="1"/>
    </row>
    <row r="428" spans="2:5" x14ac:dyDescent="0.2">
      <c r="B428" s="1"/>
      <c r="C428" s="1"/>
      <c r="D428" s="1"/>
      <c r="E428" s="1"/>
    </row>
    <row r="429" spans="2:5" x14ac:dyDescent="0.2">
      <c r="B429" s="1"/>
      <c r="C429" s="1"/>
      <c r="D429" s="1"/>
      <c r="E429" s="1"/>
    </row>
    <row r="430" spans="2:5" x14ac:dyDescent="0.2">
      <c r="B430" s="1"/>
      <c r="C430" s="1"/>
      <c r="D430" s="1"/>
      <c r="E430" s="1"/>
    </row>
    <row r="431" spans="2:5" x14ac:dyDescent="0.2">
      <c r="B431" s="1"/>
      <c r="C431" s="1"/>
      <c r="D431" s="1"/>
      <c r="E431" s="1"/>
    </row>
    <row r="432" spans="2:5" x14ac:dyDescent="0.2">
      <c r="B432" s="1"/>
      <c r="C432" s="1"/>
      <c r="D432" s="1"/>
      <c r="E432" s="1"/>
    </row>
    <row r="433" spans="2:5" x14ac:dyDescent="0.2">
      <c r="B433" s="1"/>
      <c r="C433" s="1"/>
      <c r="D433" s="1"/>
      <c r="E433" s="1"/>
    </row>
    <row r="434" spans="2:5" x14ac:dyDescent="0.2">
      <c r="B434" s="1"/>
      <c r="C434" s="1"/>
      <c r="D434" s="1"/>
      <c r="E434" s="1"/>
    </row>
    <row r="435" spans="2:5" x14ac:dyDescent="0.2">
      <c r="B435" s="1"/>
      <c r="C435" s="1"/>
      <c r="D435" s="1"/>
      <c r="E435" s="1"/>
    </row>
    <row r="436" spans="2:5" x14ac:dyDescent="0.2">
      <c r="B436" s="1"/>
      <c r="C436" s="1"/>
      <c r="D436" s="1"/>
      <c r="E436" s="1"/>
    </row>
    <row r="437" spans="2:5" x14ac:dyDescent="0.2">
      <c r="B437" s="1"/>
      <c r="C437" s="1"/>
      <c r="D437" s="1"/>
      <c r="E437" s="1"/>
    </row>
    <row r="438" spans="2:5" x14ac:dyDescent="0.2">
      <c r="B438" s="1"/>
      <c r="C438" s="1"/>
      <c r="D438" s="1"/>
      <c r="E438" s="1"/>
    </row>
    <row r="439" spans="2:5" x14ac:dyDescent="0.2">
      <c r="B439" s="1"/>
      <c r="C439" s="1"/>
      <c r="D439" s="1"/>
      <c r="E439" s="1"/>
    </row>
    <row r="440" spans="2:5" x14ac:dyDescent="0.2">
      <c r="B440" s="1"/>
      <c r="C440" s="1"/>
      <c r="D440" s="1"/>
      <c r="E440" s="1"/>
    </row>
    <row r="441" spans="2:5" x14ac:dyDescent="0.2">
      <c r="B441" s="1"/>
      <c r="C441" s="1"/>
      <c r="D441" s="1"/>
      <c r="E441" s="1"/>
    </row>
    <row r="442" spans="2:5" x14ac:dyDescent="0.2">
      <c r="B442" s="1"/>
      <c r="C442" s="1"/>
      <c r="D442" s="1"/>
      <c r="E442" s="1"/>
    </row>
    <row r="443" spans="2:5" x14ac:dyDescent="0.2">
      <c r="B443" s="1"/>
      <c r="C443" s="1"/>
      <c r="D443" s="1"/>
      <c r="E443" s="1"/>
    </row>
    <row r="444" spans="2:5" x14ac:dyDescent="0.2">
      <c r="B444" s="1"/>
      <c r="C444" s="1"/>
      <c r="D444" s="1"/>
      <c r="E444" s="1"/>
    </row>
    <row r="445" spans="2:5" x14ac:dyDescent="0.2">
      <c r="B445" s="1"/>
      <c r="C445" s="1"/>
      <c r="D445" s="1"/>
      <c r="E445" s="1"/>
    </row>
    <row r="446" spans="2:5" x14ac:dyDescent="0.2">
      <c r="B446" s="1"/>
      <c r="C446" s="1"/>
      <c r="D446" s="1"/>
      <c r="E446" s="1"/>
    </row>
    <row r="447" spans="2:5" x14ac:dyDescent="0.2">
      <c r="B447" s="1"/>
      <c r="C447" s="1"/>
      <c r="D447" s="1"/>
      <c r="E447" s="1"/>
    </row>
    <row r="448" spans="2:5" x14ac:dyDescent="0.2">
      <c r="B448" s="1"/>
      <c r="C448" s="1"/>
      <c r="D448" s="1"/>
      <c r="E448" s="1"/>
    </row>
    <row r="449" spans="2:5" x14ac:dyDescent="0.2">
      <c r="B449" s="1"/>
      <c r="C449" s="1"/>
      <c r="D449" s="1"/>
      <c r="E449" s="1"/>
    </row>
    <row r="450" spans="2:5" x14ac:dyDescent="0.2">
      <c r="B450" s="1"/>
      <c r="C450" s="1"/>
      <c r="D450" s="1"/>
      <c r="E450" s="1"/>
    </row>
    <row r="451" spans="2:5" x14ac:dyDescent="0.2">
      <c r="B451" s="1"/>
      <c r="C451" s="1"/>
      <c r="D451" s="1"/>
      <c r="E451" s="1"/>
    </row>
    <row r="452" spans="2:5" x14ac:dyDescent="0.2">
      <c r="B452" s="1"/>
      <c r="C452" s="1"/>
      <c r="D452" s="1"/>
      <c r="E452" s="1"/>
    </row>
    <row r="453" spans="2:5" x14ac:dyDescent="0.2">
      <c r="B453" s="1"/>
      <c r="C453" s="1"/>
      <c r="D453" s="1"/>
      <c r="E453" s="1"/>
    </row>
    <row r="454" spans="2:5" x14ac:dyDescent="0.2">
      <c r="B454" s="1"/>
      <c r="C454" s="1"/>
      <c r="D454" s="1"/>
      <c r="E454" s="1"/>
    </row>
    <row r="455" spans="2:5" x14ac:dyDescent="0.2">
      <c r="B455" s="1"/>
      <c r="C455" s="1"/>
      <c r="D455" s="1"/>
      <c r="E455" s="1"/>
    </row>
    <row r="456" spans="2:5" x14ac:dyDescent="0.2">
      <c r="B456" s="1"/>
      <c r="C456" s="1"/>
      <c r="D456" s="1"/>
      <c r="E456" s="1"/>
    </row>
    <row r="457" spans="2:5" x14ac:dyDescent="0.2">
      <c r="B457" s="1"/>
      <c r="C457" s="1"/>
      <c r="D457" s="1"/>
      <c r="E457" s="1"/>
    </row>
    <row r="458" spans="2:5" x14ac:dyDescent="0.2">
      <c r="B458" s="1"/>
      <c r="C458" s="1"/>
      <c r="D458" s="1"/>
      <c r="E458" s="1"/>
    </row>
    <row r="459" spans="2:5" x14ac:dyDescent="0.2">
      <c r="B459" s="1"/>
      <c r="C459" s="1"/>
      <c r="D459" s="1"/>
      <c r="E459" s="1"/>
    </row>
    <row r="460" spans="2:5" x14ac:dyDescent="0.2">
      <c r="B460" s="1"/>
      <c r="C460" s="1"/>
      <c r="D460" s="1"/>
      <c r="E460" s="1"/>
    </row>
    <row r="461" spans="2:5" x14ac:dyDescent="0.2">
      <c r="B461" s="1"/>
      <c r="C461" s="1"/>
      <c r="D461" s="1"/>
      <c r="E461" s="1"/>
    </row>
    <row r="462" spans="2:5" x14ac:dyDescent="0.2">
      <c r="B462" s="1"/>
      <c r="C462" s="1"/>
      <c r="D462" s="1"/>
      <c r="E462" s="1"/>
    </row>
    <row r="463" spans="2:5" x14ac:dyDescent="0.2">
      <c r="B463" s="1"/>
      <c r="C463" s="1"/>
      <c r="D463" s="1"/>
      <c r="E463" s="1"/>
    </row>
    <row r="464" spans="2:5" x14ac:dyDescent="0.2">
      <c r="B464" s="1"/>
      <c r="C464" s="1"/>
      <c r="D464" s="1"/>
      <c r="E464" s="1"/>
    </row>
    <row r="465" spans="2:5" x14ac:dyDescent="0.2">
      <c r="B465" s="1"/>
      <c r="C465" s="1"/>
      <c r="D465" s="1"/>
      <c r="E465" s="1"/>
    </row>
    <row r="466" spans="2:5" x14ac:dyDescent="0.2">
      <c r="B466" s="1"/>
      <c r="C466" s="1"/>
      <c r="D466" s="1"/>
      <c r="E466" s="1"/>
    </row>
    <row r="467" spans="2:5" x14ac:dyDescent="0.2">
      <c r="B467" s="1"/>
      <c r="C467" s="1"/>
      <c r="D467" s="1"/>
      <c r="E467" s="1"/>
    </row>
    <row r="468" spans="2:5" x14ac:dyDescent="0.2">
      <c r="B468" s="1"/>
      <c r="C468" s="1"/>
      <c r="D468" s="1"/>
      <c r="E468" s="1"/>
    </row>
    <row r="469" spans="2:5" x14ac:dyDescent="0.2">
      <c r="B469" s="1"/>
      <c r="C469" s="1"/>
      <c r="D469" s="1"/>
      <c r="E469" s="1"/>
    </row>
    <row r="470" spans="2:5" x14ac:dyDescent="0.2">
      <c r="B470" s="1"/>
      <c r="C470" s="1"/>
      <c r="D470" s="1"/>
      <c r="E470" s="1"/>
    </row>
    <row r="471" spans="2:5" x14ac:dyDescent="0.2">
      <c r="B471" s="1"/>
      <c r="C471" s="1"/>
      <c r="D471" s="1"/>
      <c r="E471" s="1"/>
    </row>
    <row r="472" spans="2:5" x14ac:dyDescent="0.2">
      <c r="B472" s="1"/>
      <c r="C472" s="1"/>
      <c r="D472" s="1"/>
      <c r="E472" s="1"/>
    </row>
    <row r="473" spans="2:5" x14ac:dyDescent="0.2">
      <c r="B473" s="1"/>
      <c r="C473" s="1"/>
      <c r="D473" s="1"/>
      <c r="E473" s="1"/>
    </row>
    <row r="474" spans="2:5" x14ac:dyDescent="0.2">
      <c r="B474" s="1"/>
      <c r="C474" s="1"/>
      <c r="D474" s="1"/>
      <c r="E474" s="1"/>
    </row>
    <row r="475" spans="2:5" x14ac:dyDescent="0.2">
      <c r="B475" s="1"/>
      <c r="C475" s="1"/>
      <c r="D475" s="1"/>
      <c r="E475" s="1"/>
    </row>
    <row r="476" spans="2:5" x14ac:dyDescent="0.2">
      <c r="B476" s="1"/>
      <c r="C476" s="1"/>
      <c r="D476" s="1"/>
      <c r="E476" s="1"/>
    </row>
    <row r="477" spans="2:5" x14ac:dyDescent="0.2">
      <c r="B477" s="1"/>
      <c r="C477" s="1"/>
      <c r="D477" s="1"/>
      <c r="E477" s="1"/>
    </row>
    <row r="478" spans="2:5" x14ac:dyDescent="0.2">
      <c r="B478" s="1"/>
      <c r="C478" s="1"/>
      <c r="D478" s="1"/>
      <c r="E478" s="1"/>
    </row>
    <row r="479" spans="2:5" x14ac:dyDescent="0.2">
      <c r="B479" s="1"/>
      <c r="C479" s="1"/>
      <c r="D479" s="1"/>
      <c r="E479" s="1"/>
    </row>
    <row r="480" spans="2:5" x14ac:dyDescent="0.2">
      <c r="B480" s="1"/>
      <c r="C480" s="1"/>
      <c r="D480" s="1"/>
      <c r="E480" s="1"/>
    </row>
    <row r="481" spans="2:5" x14ac:dyDescent="0.2">
      <c r="B481" s="1"/>
      <c r="C481" s="1"/>
      <c r="D481" s="1"/>
      <c r="E481" s="1"/>
    </row>
    <row r="482" spans="2:5" x14ac:dyDescent="0.2">
      <c r="B482" s="1"/>
      <c r="C482" s="1"/>
      <c r="D482" s="1"/>
      <c r="E482" s="1"/>
    </row>
    <row r="483" spans="2:5" x14ac:dyDescent="0.2">
      <c r="B483" s="1"/>
      <c r="C483" s="1"/>
      <c r="D483" s="1"/>
      <c r="E483" s="1"/>
    </row>
    <row r="484" spans="2:5" x14ac:dyDescent="0.2">
      <c r="B484" s="1"/>
      <c r="C484" s="1"/>
      <c r="D484" s="1"/>
      <c r="E484" s="1"/>
    </row>
    <row r="485" spans="2:5" x14ac:dyDescent="0.2">
      <c r="B485" s="1"/>
      <c r="C485" s="1"/>
      <c r="D485" s="1"/>
      <c r="E485" s="1"/>
    </row>
    <row r="486" spans="2:5" x14ac:dyDescent="0.2">
      <c r="B486" s="1"/>
      <c r="C486" s="1"/>
      <c r="D486" s="1"/>
      <c r="E486" s="1"/>
    </row>
    <row r="487" spans="2:5" x14ac:dyDescent="0.2">
      <c r="B487" s="1"/>
      <c r="C487" s="1"/>
      <c r="D487" s="1"/>
      <c r="E487" s="1"/>
    </row>
    <row r="488" spans="2:5" x14ac:dyDescent="0.2">
      <c r="B488" s="1"/>
      <c r="C488" s="1"/>
      <c r="D488" s="1"/>
      <c r="E488" s="1"/>
    </row>
    <row r="489" spans="2:5" x14ac:dyDescent="0.2">
      <c r="B489" s="1"/>
      <c r="C489" s="1"/>
      <c r="D489" s="1"/>
      <c r="E489" s="1"/>
    </row>
    <row r="490" spans="2:5" x14ac:dyDescent="0.2">
      <c r="B490" s="1"/>
      <c r="C490" s="1"/>
      <c r="D490" s="1"/>
      <c r="E490" s="1"/>
    </row>
    <row r="491" spans="2:5" x14ac:dyDescent="0.2">
      <c r="B491" s="1"/>
      <c r="C491" s="1"/>
      <c r="D491" s="1"/>
      <c r="E491" s="1"/>
    </row>
    <row r="492" spans="2:5" x14ac:dyDescent="0.2">
      <c r="B492" s="1"/>
      <c r="C492" s="1"/>
      <c r="D492" s="1"/>
      <c r="E492" s="1"/>
    </row>
    <row r="493" spans="2:5" x14ac:dyDescent="0.2">
      <c r="B493" s="1"/>
      <c r="C493" s="1"/>
      <c r="D493" s="1"/>
      <c r="E493" s="1"/>
    </row>
    <row r="494" spans="2:5" x14ac:dyDescent="0.2">
      <c r="B494" s="1"/>
      <c r="C494" s="1"/>
      <c r="D494" s="1"/>
      <c r="E494" s="1"/>
    </row>
    <row r="495" spans="2:5" x14ac:dyDescent="0.2">
      <c r="B495" s="1"/>
      <c r="C495" s="1"/>
      <c r="D495" s="1"/>
      <c r="E495" s="1"/>
    </row>
    <row r="496" spans="2:5" x14ac:dyDescent="0.2">
      <c r="B496" s="1"/>
      <c r="C496" s="1"/>
      <c r="D496" s="1"/>
      <c r="E496" s="1"/>
    </row>
    <row r="497" spans="2:5" x14ac:dyDescent="0.2">
      <c r="B497" s="1"/>
      <c r="C497" s="1"/>
      <c r="D497" s="1"/>
      <c r="E497" s="1"/>
    </row>
    <row r="498" spans="2:5" x14ac:dyDescent="0.2">
      <c r="B498" s="1"/>
      <c r="C498" s="1"/>
      <c r="D498" s="1"/>
      <c r="E498" s="1"/>
    </row>
    <row r="499" spans="2:5" x14ac:dyDescent="0.2">
      <c r="B499" s="1"/>
      <c r="C499" s="1"/>
      <c r="D499" s="1"/>
      <c r="E499" s="1"/>
    </row>
    <row r="500" spans="2:5" x14ac:dyDescent="0.2">
      <c r="B500" s="1"/>
      <c r="C500" s="1"/>
      <c r="D500" s="1"/>
      <c r="E500" s="1"/>
    </row>
    <row r="501" spans="2:5" x14ac:dyDescent="0.2">
      <c r="B501" s="1"/>
      <c r="C501" s="1"/>
      <c r="D501" s="1"/>
      <c r="E501" s="1"/>
    </row>
    <row r="502" spans="2:5" x14ac:dyDescent="0.2">
      <c r="B502" s="1"/>
      <c r="C502" s="1"/>
      <c r="D502" s="1"/>
      <c r="E502" s="1"/>
    </row>
    <row r="503" spans="2:5" x14ac:dyDescent="0.2">
      <c r="B503" s="1"/>
      <c r="C503" s="1"/>
      <c r="D503" s="1"/>
      <c r="E503" s="1"/>
    </row>
    <row r="504" spans="2:5" x14ac:dyDescent="0.2">
      <c r="B504" s="1"/>
      <c r="C504" s="1"/>
      <c r="D504" s="1"/>
      <c r="E504" s="1"/>
    </row>
    <row r="505" spans="2:5" x14ac:dyDescent="0.2">
      <c r="B505" s="1"/>
      <c r="C505" s="1"/>
      <c r="D505" s="1"/>
      <c r="E505" s="1"/>
    </row>
    <row r="506" spans="2:5" x14ac:dyDescent="0.2">
      <c r="B506" s="1"/>
      <c r="C506" s="1"/>
      <c r="D506" s="1"/>
      <c r="E506" s="1"/>
    </row>
    <row r="507" spans="2:5" x14ac:dyDescent="0.2">
      <c r="B507" s="1"/>
      <c r="C507" s="1"/>
      <c r="D507" s="1"/>
      <c r="E507" s="1"/>
    </row>
    <row r="508" spans="2:5" x14ac:dyDescent="0.2">
      <c r="B508" s="1"/>
      <c r="C508" s="1"/>
      <c r="D508" s="1"/>
      <c r="E508" s="1"/>
    </row>
    <row r="509" spans="2:5" x14ac:dyDescent="0.2">
      <c r="B509" s="1"/>
      <c r="C509" s="1"/>
      <c r="D509" s="1"/>
      <c r="E509" s="1"/>
    </row>
    <row r="510" spans="2:5" x14ac:dyDescent="0.2">
      <c r="B510" s="1"/>
      <c r="C510" s="1"/>
      <c r="D510" s="1"/>
      <c r="E510" s="1"/>
    </row>
    <row r="511" spans="2:5" x14ac:dyDescent="0.2">
      <c r="B511" s="1"/>
      <c r="C511" s="1"/>
      <c r="D511" s="1"/>
      <c r="E511" s="1"/>
    </row>
    <row r="512" spans="2:5" x14ac:dyDescent="0.2">
      <c r="B512" s="1"/>
      <c r="C512" s="1"/>
      <c r="D512" s="1"/>
      <c r="E512" s="1"/>
    </row>
    <row r="513" spans="2:5" x14ac:dyDescent="0.2">
      <c r="B513" s="1"/>
      <c r="C513" s="1"/>
      <c r="D513" s="1"/>
      <c r="E513" s="1"/>
    </row>
    <row r="514" spans="2:5" x14ac:dyDescent="0.2">
      <c r="B514" s="1"/>
      <c r="C514" s="1"/>
      <c r="D514" s="1"/>
      <c r="E514" s="1"/>
    </row>
    <row r="515" spans="2:5" x14ac:dyDescent="0.2">
      <c r="B515" s="1"/>
      <c r="C515" s="1"/>
      <c r="D515" s="1"/>
      <c r="E515" s="1"/>
    </row>
    <row r="516" spans="2:5" x14ac:dyDescent="0.2">
      <c r="B516" s="1"/>
      <c r="C516" s="1"/>
      <c r="D516" s="1"/>
      <c r="E516" s="1"/>
    </row>
    <row r="517" spans="2:5" x14ac:dyDescent="0.2">
      <c r="B517" s="1"/>
      <c r="C517" s="1"/>
      <c r="D517" s="1"/>
      <c r="E517" s="1"/>
    </row>
    <row r="518" spans="2:5" x14ac:dyDescent="0.2">
      <c r="B518" s="1"/>
      <c r="C518" s="1"/>
      <c r="D518" s="1"/>
      <c r="E518" s="1"/>
    </row>
    <row r="519" spans="2:5" x14ac:dyDescent="0.2">
      <c r="B519" s="1"/>
      <c r="C519" s="1"/>
      <c r="D519" s="1"/>
      <c r="E519" s="1"/>
    </row>
    <row r="520" spans="2:5" x14ac:dyDescent="0.2">
      <c r="B520" s="1"/>
      <c r="C520" s="1"/>
      <c r="D520" s="1"/>
      <c r="E520" s="1"/>
    </row>
    <row r="521" spans="2:5" x14ac:dyDescent="0.2">
      <c r="B521" s="1"/>
      <c r="C521" s="1"/>
      <c r="D521" s="1"/>
      <c r="E521" s="1"/>
    </row>
    <row r="522" spans="2:5" x14ac:dyDescent="0.2">
      <c r="B522" s="1"/>
      <c r="C522" s="1"/>
      <c r="D522" s="1"/>
      <c r="E522" s="1"/>
    </row>
    <row r="523" spans="2:5" x14ac:dyDescent="0.2">
      <c r="B523" s="1"/>
      <c r="C523" s="1"/>
      <c r="D523" s="1"/>
      <c r="E523" s="1"/>
    </row>
    <row r="524" spans="2:5" x14ac:dyDescent="0.2">
      <c r="B524" s="1"/>
      <c r="C524" s="1"/>
      <c r="D524" s="1"/>
      <c r="E524" s="1"/>
    </row>
    <row r="525" spans="2:5" x14ac:dyDescent="0.2">
      <c r="B525" s="1"/>
      <c r="C525" s="1"/>
      <c r="D525" s="1"/>
      <c r="E525" s="1"/>
    </row>
    <row r="526" spans="2:5" x14ac:dyDescent="0.2">
      <c r="B526" s="1"/>
      <c r="C526" s="1"/>
      <c r="D526" s="1"/>
      <c r="E526" s="1"/>
    </row>
    <row r="527" spans="2:5" x14ac:dyDescent="0.2">
      <c r="B527" s="1"/>
      <c r="C527" s="1"/>
      <c r="D527" s="1"/>
      <c r="E527" s="1"/>
    </row>
    <row r="528" spans="2:5" x14ac:dyDescent="0.2">
      <c r="B528" s="1"/>
      <c r="C528" s="1"/>
      <c r="D528" s="1"/>
      <c r="E528" s="1"/>
    </row>
    <row r="529" spans="2:5" x14ac:dyDescent="0.2">
      <c r="B529" s="1"/>
      <c r="C529" s="1"/>
      <c r="D529" s="1"/>
      <c r="E529" s="1"/>
    </row>
    <row r="530" spans="2:5" x14ac:dyDescent="0.2">
      <c r="B530" s="1"/>
      <c r="C530" s="1"/>
      <c r="D530" s="1"/>
      <c r="E530" s="1"/>
    </row>
    <row r="531" spans="2:5" x14ac:dyDescent="0.2">
      <c r="B531" s="1"/>
      <c r="C531" s="1"/>
      <c r="D531" s="1"/>
      <c r="E531" s="1"/>
    </row>
    <row r="532" spans="2:5" x14ac:dyDescent="0.2">
      <c r="B532" s="1"/>
      <c r="C532" s="1"/>
      <c r="D532" s="1"/>
      <c r="E532" s="1"/>
    </row>
    <row r="533" spans="2:5" x14ac:dyDescent="0.2">
      <c r="B533" s="1"/>
      <c r="C533" s="1"/>
      <c r="D533" s="1"/>
      <c r="E533" s="1"/>
    </row>
    <row r="534" spans="2:5" x14ac:dyDescent="0.2">
      <c r="B534" s="1"/>
      <c r="C534" s="1"/>
      <c r="D534" s="1"/>
      <c r="E534" s="1"/>
    </row>
    <row r="535" spans="2:5" x14ac:dyDescent="0.2">
      <c r="B535" s="1"/>
      <c r="C535" s="1"/>
      <c r="D535" s="1"/>
      <c r="E535" s="1"/>
    </row>
    <row r="536" spans="2:5" x14ac:dyDescent="0.2">
      <c r="B536" s="1"/>
      <c r="C536" s="1"/>
      <c r="D536" s="1"/>
      <c r="E536" s="1"/>
    </row>
    <row r="537" spans="2:5" x14ac:dyDescent="0.2">
      <c r="B537" s="1"/>
      <c r="C537" s="1"/>
      <c r="D537" s="1"/>
      <c r="E537" s="1"/>
    </row>
    <row r="538" spans="2:5" x14ac:dyDescent="0.2">
      <c r="B538" s="1"/>
      <c r="C538" s="1"/>
      <c r="D538" s="1"/>
      <c r="E538" s="1"/>
    </row>
    <row r="539" spans="2:5" x14ac:dyDescent="0.2">
      <c r="B539" s="1"/>
      <c r="C539" s="1"/>
      <c r="D539" s="1"/>
      <c r="E539" s="1"/>
    </row>
    <row r="540" spans="2:5" x14ac:dyDescent="0.2">
      <c r="B540" s="1"/>
      <c r="C540" s="1"/>
      <c r="D540" s="1"/>
      <c r="E540" s="1"/>
    </row>
    <row r="541" spans="2:5" x14ac:dyDescent="0.2">
      <c r="B541" s="1"/>
      <c r="C541" s="1"/>
      <c r="D541" s="1"/>
      <c r="E541" s="1"/>
    </row>
    <row r="542" spans="2:5" x14ac:dyDescent="0.2">
      <c r="B542" s="1"/>
      <c r="C542" s="1"/>
      <c r="D542" s="1"/>
      <c r="E542" s="1"/>
    </row>
    <row r="543" spans="2:5" x14ac:dyDescent="0.2">
      <c r="B543" s="1"/>
      <c r="C543" s="1"/>
      <c r="D543" s="1"/>
      <c r="E543" s="1"/>
    </row>
    <row r="544" spans="2:5" x14ac:dyDescent="0.2">
      <c r="B544" s="1"/>
      <c r="C544" s="1"/>
      <c r="D544" s="1"/>
      <c r="E544" s="1"/>
    </row>
    <row r="545" spans="2:5" x14ac:dyDescent="0.2">
      <c r="B545" s="1"/>
      <c r="C545" s="1"/>
      <c r="D545" s="1"/>
      <c r="E545" s="1"/>
    </row>
    <row r="546" spans="2:5" x14ac:dyDescent="0.2">
      <c r="B546" s="1"/>
      <c r="C546" s="1"/>
      <c r="D546" s="1"/>
      <c r="E546" s="1"/>
    </row>
    <row r="547" spans="2:5" x14ac:dyDescent="0.2">
      <c r="B547" s="1"/>
      <c r="C547" s="1"/>
      <c r="D547" s="1"/>
      <c r="E547" s="1"/>
    </row>
    <row r="548" spans="2:5" x14ac:dyDescent="0.2">
      <c r="B548" s="1"/>
      <c r="C548" s="1"/>
      <c r="D548" s="1"/>
      <c r="E548" s="1"/>
    </row>
    <row r="549" spans="2:5" x14ac:dyDescent="0.2">
      <c r="B549" s="1"/>
      <c r="C549" s="1"/>
      <c r="D549" s="1"/>
      <c r="E549" s="1"/>
    </row>
    <row r="550" spans="2:5" x14ac:dyDescent="0.2">
      <c r="B550" s="1"/>
      <c r="C550" s="1"/>
      <c r="D550" s="1"/>
      <c r="E550" s="1"/>
    </row>
    <row r="551" spans="2:5" x14ac:dyDescent="0.2">
      <c r="B551" s="1"/>
      <c r="C551" s="1"/>
      <c r="D551" s="1"/>
      <c r="E551" s="1"/>
    </row>
    <row r="552" spans="2:5" x14ac:dyDescent="0.2">
      <c r="B552" s="1"/>
      <c r="C552" s="1"/>
      <c r="D552" s="1"/>
      <c r="E552" s="1"/>
    </row>
    <row r="553" spans="2:5" x14ac:dyDescent="0.2">
      <c r="B553" s="1"/>
      <c r="C553" s="1"/>
      <c r="D553" s="1"/>
      <c r="E553" s="1"/>
    </row>
    <row r="554" spans="2:5" x14ac:dyDescent="0.2">
      <c r="B554" s="1"/>
      <c r="C554" s="1"/>
      <c r="D554" s="1"/>
      <c r="E554" s="1"/>
    </row>
    <row r="555" spans="2:5" x14ac:dyDescent="0.2">
      <c r="B555" s="1"/>
      <c r="C555" s="1"/>
      <c r="D555" s="1"/>
      <c r="E555" s="1"/>
    </row>
    <row r="556" spans="2:5" x14ac:dyDescent="0.2">
      <c r="B556" s="1"/>
      <c r="C556" s="1"/>
      <c r="D556" s="1"/>
      <c r="E556" s="1"/>
    </row>
    <row r="557" spans="2:5" x14ac:dyDescent="0.2">
      <c r="B557" s="1"/>
      <c r="C557" s="1"/>
      <c r="D557" s="1"/>
      <c r="E557" s="1"/>
    </row>
    <row r="558" spans="2:5" x14ac:dyDescent="0.2">
      <c r="B558" s="1"/>
      <c r="C558" s="1"/>
      <c r="D558" s="1"/>
      <c r="E558" s="1"/>
    </row>
    <row r="559" spans="2:5" x14ac:dyDescent="0.2">
      <c r="B559" s="1"/>
      <c r="C559" s="1"/>
      <c r="D559" s="1"/>
      <c r="E559" s="1"/>
    </row>
    <row r="560" spans="2:5" x14ac:dyDescent="0.2">
      <c r="B560" s="1"/>
      <c r="C560" s="1"/>
      <c r="D560" s="1"/>
      <c r="E560" s="1"/>
    </row>
    <row r="561" spans="2:5" x14ac:dyDescent="0.2">
      <c r="B561" s="1"/>
      <c r="C561" s="1"/>
      <c r="D561" s="1"/>
      <c r="E561" s="1"/>
    </row>
    <row r="562" spans="2:5" x14ac:dyDescent="0.2">
      <c r="B562" s="1"/>
      <c r="C562" s="1"/>
      <c r="D562" s="1"/>
      <c r="E562" s="1"/>
    </row>
    <row r="563" spans="2:5" x14ac:dyDescent="0.2">
      <c r="B563" s="1"/>
      <c r="C563" s="1"/>
      <c r="D563" s="1"/>
      <c r="E563" s="1"/>
    </row>
    <row r="564" spans="2:5" x14ac:dyDescent="0.2">
      <c r="B564" s="1"/>
      <c r="C564" s="1"/>
      <c r="D564" s="1"/>
      <c r="E564" s="1"/>
    </row>
    <row r="565" spans="2:5" x14ac:dyDescent="0.2">
      <c r="B565" s="1"/>
      <c r="C565" s="1"/>
      <c r="D565" s="1"/>
      <c r="E565" s="1"/>
    </row>
    <row r="566" spans="2:5" x14ac:dyDescent="0.2">
      <c r="B566" s="1"/>
      <c r="C566" s="1"/>
      <c r="D566" s="1"/>
      <c r="E566" s="1"/>
    </row>
    <row r="567" spans="2:5" x14ac:dyDescent="0.2">
      <c r="B567" s="1"/>
      <c r="C567" s="1"/>
      <c r="D567" s="1"/>
      <c r="E567" s="1"/>
    </row>
    <row r="568" spans="2:5" x14ac:dyDescent="0.2">
      <c r="B568" s="1"/>
      <c r="C568" s="1"/>
      <c r="D568" s="1"/>
      <c r="E568" s="1"/>
    </row>
    <row r="569" spans="2:5" x14ac:dyDescent="0.2">
      <c r="B569" s="1"/>
      <c r="C569" s="1"/>
      <c r="D569" s="1"/>
      <c r="E569" s="1"/>
    </row>
    <row r="570" spans="2:5" x14ac:dyDescent="0.2">
      <c r="B570" s="1"/>
      <c r="C570" s="1"/>
      <c r="D570" s="1"/>
      <c r="E570" s="1"/>
    </row>
    <row r="571" spans="2:5" x14ac:dyDescent="0.2">
      <c r="B571" s="1"/>
      <c r="C571" s="1"/>
      <c r="D571" s="1"/>
      <c r="E571" s="1"/>
    </row>
    <row r="572" spans="2:5" x14ac:dyDescent="0.2">
      <c r="B572" s="1"/>
      <c r="C572" s="1"/>
      <c r="D572" s="1"/>
      <c r="E572" s="1"/>
    </row>
    <row r="573" spans="2:5" x14ac:dyDescent="0.2">
      <c r="B573" s="1"/>
      <c r="C573" s="1"/>
      <c r="D573" s="1"/>
      <c r="E573" s="1"/>
    </row>
    <row r="574" spans="2:5" x14ac:dyDescent="0.2">
      <c r="B574" s="1"/>
      <c r="C574" s="1"/>
      <c r="D574" s="1"/>
      <c r="E574" s="1"/>
    </row>
    <row r="575" spans="2:5" x14ac:dyDescent="0.2">
      <c r="B575" s="1"/>
      <c r="C575" s="1"/>
      <c r="D575" s="1"/>
      <c r="E575" s="1"/>
    </row>
    <row r="576" spans="2:5" x14ac:dyDescent="0.2">
      <c r="B576" s="1"/>
      <c r="C576" s="1"/>
      <c r="D576" s="1"/>
      <c r="E576" s="1"/>
    </row>
    <row r="577" spans="2:5" x14ac:dyDescent="0.2">
      <c r="B577" s="1"/>
      <c r="C577" s="1"/>
      <c r="D577" s="1"/>
      <c r="E577" s="1"/>
    </row>
    <row r="578" spans="2:5" x14ac:dyDescent="0.2">
      <c r="B578" s="1"/>
      <c r="C578" s="1"/>
      <c r="D578" s="1"/>
      <c r="E578" s="1"/>
    </row>
    <row r="579" spans="2:5" x14ac:dyDescent="0.2">
      <c r="B579" s="1"/>
      <c r="C579" s="1"/>
      <c r="D579" s="1"/>
      <c r="E579" s="1"/>
    </row>
    <row r="580" spans="2:5" x14ac:dyDescent="0.2">
      <c r="B580" s="1"/>
      <c r="C580" s="1"/>
      <c r="D580" s="1"/>
      <c r="E580" s="1"/>
    </row>
    <row r="581" spans="2:5" x14ac:dyDescent="0.2">
      <c r="B581" s="1"/>
      <c r="C581" s="1"/>
      <c r="D581" s="1"/>
      <c r="E581" s="1"/>
    </row>
    <row r="582" spans="2:5" x14ac:dyDescent="0.2">
      <c r="B582" s="1"/>
      <c r="C582" s="1"/>
      <c r="D582" s="1"/>
      <c r="E582" s="1"/>
    </row>
    <row r="583" spans="2:5" x14ac:dyDescent="0.2">
      <c r="B583" s="1"/>
      <c r="C583" s="1"/>
      <c r="D583" s="1"/>
      <c r="E583" s="1"/>
    </row>
    <row r="584" spans="2:5" x14ac:dyDescent="0.2">
      <c r="B584" s="1"/>
      <c r="C584" s="1"/>
      <c r="D584" s="1"/>
      <c r="E584" s="1"/>
    </row>
    <row r="585" spans="2:5" x14ac:dyDescent="0.2">
      <c r="B585" s="1"/>
      <c r="C585" s="1"/>
      <c r="D585" s="1"/>
      <c r="E585" s="1"/>
    </row>
    <row r="586" spans="2:5" x14ac:dyDescent="0.2">
      <c r="B586" s="1"/>
      <c r="C586" s="1"/>
      <c r="D586" s="1"/>
      <c r="E586" s="1"/>
    </row>
    <row r="587" spans="2:5" x14ac:dyDescent="0.2">
      <c r="B587" s="1"/>
      <c r="C587" s="1"/>
      <c r="D587" s="1"/>
      <c r="E587" s="1"/>
    </row>
    <row r="588" spans="2:5" x14ac:dyDescent="0.2">
      <c r="B588" s="1"/>
      <c r="C588" s="1"/>
      <c r="D588" s="1"/>
      <c r="E588" s="1"/>
    </row>
    <row r="589" spans="2:5" x14ac:dyDescent="0.2">
      <c r="B589" s="1"/>
      <c r="C589" s="1"/>
      <c r="D589" s="1"/>
      <c r="E589" s="1"/>
    </row>
    <row r="590" spans="2:5" x14ac:dyDescent="0.2">
      <c r="B590" s="1"/>
      <c r="C590" s="1"/>
      <c r="D590" s="1"/>
      <c r="E590" s="1"/>
    </row>
    <row r="591" spans="2:5" x14ac:dyDescent="0.2">
      <c r="B591" s="1"/>
      <c r="C591" s="1"/>
      <c r="D591" s="1"/>
      <c r="E591" s="1"/>
    </row>
    <row r="592" spans="2:5" x14ac:dyDescent="0.2">
      <c r="B592" s="1"/>
      <c r="C592" s="1"/>
      <c r="D592" s="1"/>
      <c r="E592" s="1"/>
    </row>
    <row r="593" spans="2:5" x14ac:dyDescent="0.2">
      <c r="B593" s="1"/>
      <c r="C593" s="1"/>
      <c r="D593" s="1"/>
      <c r="E593" s="1"/>
    </row>
    <row r="594" spans="2:5" x14ac:dyDescent="0.2">
      <c r="B594" s="1"/>
      <c r="C594" s="1"/>
      <c r="D594" s="1"/>
      <c r="E594" s="1"/>
    </row>
    <row r="595" spans="2:5" x14ac:dyDescent="0.2">
      <c r="B595" s="1"/>
      <c r="C595" s="1"/>
      <c r="D595" s="1"/>
      <c r="E595" s="1"/>
    </row>
    <row r="596" spans="2:5" x14ac:dyDescent="0.2">
      <c r="B596" s="1"/>
      <c r="C596" s="1"/>
      <c r="D596" s="1"/>
      <c r="E596" s="1"/>
    </row>
    <row r="597" spans="2:5" x14ac:dyDescent="0.2">
      <c r="B597" s="1"/>
      <c r="C597" s="1"/>
      <c r="D597" s="1"/>
      <c r="E597" s="1"/>
    </row>
    <row r="598" spans="2:5" x14ac:dyDescent="0.2">
      <c r="B598" s="1"/>
      <c r="C598" s="1"/>
      <c r="D598" s="1"/>
      <c r="E598" s="1"/>
    </row>
    <row r="599" spans="2:5" x14ac:dyDescent="0.2">
      <c r="B599" s="1"/>
      <c r="C599" s="1"/>
      <c r="D599" s="1"/>
      <c r="E599" s="1"/>
    </row>
    <row r="600" spans="2:5" x14ac:dyDescent="0.2">
      <c r="B600" s="1"/>
      <c r="C600" s="1"/>
      <c r="D600" s="1"/>
      <c r="E600" s="1"/>
    </row>
    <row r="601" spans="2:5" x14ac:dyDescent="0.2">
      <c r="B601" s="1"/>
      <c r="C601" s="1"/>
      <c r="D601" s="1"/>
      <c r="E601" s="1"/>
    </row>
    <row r="602" spans="2:5" x14ac:dyDescent="0.2">
      <c r="B602" s="1"/>
      <c r="C602" s="1"/>
      <c r="D602" s="1"/>
      <c r="E602" s="1"/>
    </row>
    <row r="603" spans="2:5" x14ac:dyDescent="0.2">
      <c r="B603" s="1"/>
      <c r="C603" s="1"/>
      <c r="D603" s="1"/>
      <c r="E603" s="1"/>
    </row>
    <row r="604" spans="2:5" x14ac:dyDescent="0.2">
      <c r="B604" s="1"/>
      <c r="C604" s="1"/>
      <c r="D604" s="1"/>
      <c r="E604" s="1"/>
    </row>
    <row r="605" spans="2:5" x14ac:dyDescent="0.2">
      <c r="B605" s="1"/>
      <c r="C605" s="1"/>
      <c r="D605" s="1"/>
      <c r="E605" s="1"/>
    </row>
    <row r="606" spans="2:5" x14ac:dyDescent="0.2">
      <c r="B606" s="1"/>
      <c r="C606" s="1"/>
      <c r="D606" s="1"/>
      <c r="E606" s="1"/>
    </row>
    <row r="607" spans="2:5" x14ac:dyDescent="0.2">
      <c r="B607" s="1"/>
      <c r="C607" s="1"/>
      <c r="D607" s="1"/>
      <c r="E607" s="1"/>
    </row>
    <row r="608" spans="2:5" x14ac:dyDescent="0.2">
      <c r="B608" s="1"/>
      <c r="C608" s="1"/>
      <c r="D608" s="1"/>
      <c r="E608" s="1"/>
    </row>
    <row r="609" spans="2:5" x14ac:dyDescent="0.2">
      <c r="B609" s="1"/>
      <c r="C609" s="1"/>
      <c r="D609" s="1"/>
      <c r="E609" s="1"/>
    </row>
    <row r="610" spans="2:5" x14ac:dyDescent="0.2">
      <c r="B610" s="1"/>
      <c r="C610" s="1"/>
      <c r="D610" s="1"/>
      <c r="E610" s="1"/>
    </row>
    <row r="611" spans="2:5" x14ac:dyDescent="0.2">
      <c r="B611" s="1"/>
      <c r="C611" s="1"/>
      <c r="D611" s="1"/>
      <c r="E611" s="1"/>
    </row>
    <row r="612" spans="2:5" x14ac:dyDescent="0.2">
      <c r="B612" s="1"/>
      <c r="C612" s="1"/>
      <c r="D612" s="1"/>
      <c r="E612" s="1"/>
    </row>
    <row r="613" spans="2:5" x14ac:dyDescent="0.2">
      <c r="B613" s="1"/>
      <c r="C613" s="1"/>
      <c r="D613" s="1"/>
      <c r="E613" s="1"/>
    </row>
    <row r="614" spans="2:5" x14ac:dyDescent="0.2">
      <c r="B614" s="1"/>
      <c r="C614" s="1"/>
      <c r="D614" s="1"/>
      <c r="E614" s="1"/>
    </row>
    <row r="615" spans="2:5" x14ac:dyDescent="0.2">
      <c r="B615" s="1"/>
      <c r="C615" s="1"/>
      <c r="D615" s="1"/>
      <c r="E615" s="1"/>
    </row>
    <row r="616" spans="2:5" x14ac:dyDescent="0.2">
      <c r="B616" s="1"/>
      <c r="C616" s="1"/>
      <c r="D616" s="1"/>
      <c r="E616" s="1"/>
    </row>
    <row r="617" spans="2:5" x14ac:dyDescent="0.2">
      <c r="B617" s="1"/>
      <c r="C617" s="1"/>
      <c r="D617" s="1"/>
      <c r="E617" s="1"/>
    </row>
    <row r="618" spans="2:5" x14ac:dyDescent="0.2">
      <c r="B618" s="1"/>
      <c r="C618" s="1"/>
      <c r="D618" s="1"/>
      <c r="E618" s="1"/>
    </row>
    <row r="619" spans="2:5" x14ac:dyDescent="0.2">
      <c r="B619" s="1"/>
      <c r="C619" s="1"/>
      <c r="D619" s="1"/>
      <c r="E619" s="1"/>
    </row>
    <row r="620" spans="2:5" x14ac:dyDescent="0.2">
      <c r="B620" s="1"/>
      <c r="C620" s="1"/>
      <c r="D620" s="1"/>
      <c r="E620" s="1"/>
    </row>
    <row r="621" spans="2:5" x14ac:dyDescent="0.2">
      <c r="B621" s="1"/>
      <c r="C621" s="1"/>
      <c r="D621" s="1"/>
      <c r="E621" s="1"/>
    </row>
    <row r="622" spans="2:5" x14ac:dyDescent="0.2">
      <c r="B622" s="1"/>
      <c r="C622" s="1"/>
      <c r="D622" s="1"/>
      <c r="E622" s="1"/>
    </row>
    <row r="623" spans="2:5" x14ac:dyDescent="0.2">
      <c r="B623" s="1"/>
      <c r="C623" s="1"/>
      <c r="D623" s="1"/>
      <c r="E623" s="1"/>
    </row>
    <row r="624" spans="2:5" x14ac:dyDescent="0.2">
      <c r="B624" s="1"/>
      <c r="C624" s="1"/>
      <c r="D624" s="1"/>
      <c r="E624" s="1"/>
    </row>
    <row r="625" spans="2:5" x14ac:dyDescent="0.2">
      <c r="B625" s="1"/>
      <c r="C625" s="1"/>
      <c r="D625" s="1"/>
      <c r="E625" s="1"/>
    </row>
    <row r="626" spans="2:5" x14ac:dyDescent="0.2">
      <c r="B626" s="1"/>
      <c r="C626" s="1"/>
      <c r="D626" s="1"/>
      <c r="E626" s="1"/>
    </row>
    <row r="627" spans="2:5" x14ac:dyDescent="0.2">
      <c r="B627" s="1"/>
      <c r="C627" s="1"/>
      <c r="D627" s="1"/>
      <c r="E627" s="1"/>
    </row>
    <row r="628" spans="2:5" x14ac:dyDescent="0.2">
      <c r="B628" s="1"/>
      <c r="C628" s="1"/>
      <c r="D628" s="1"/>
      <c r="E628" s="1"/>
    </row>
    <row r="629" spans="2:5" x14ac:dyDescent="0.2">
      <c r="B629" s="1"/>
      <c r="C629" s="1"/>
      <c r="D629" s="1"/>
      <c r="E629" s="1"/>
    </row>
    <row r="630" spans="2:5" x14ac:dyDescent="0.2">
      <c r="B630" s="1"/>
      <c r="C630" s="1"/>
      <c r="D630" s="1"/>
      <c r="E630" s="1"/>
    </row>
    <row r="631" spans="2:5" x14ac:dyDescent="0.2">
      <c r="B631" s="1"/>
      <c r="C631" s="1"/>
      <c r="D631" s="1"/>
      <c r="E631" s="1"/>
    </row>
    <row r="632" spans="2:5" x14ac:dyDescent="0.2">
      <c r="B632" s="1"/>
      <c r="C632" s="1"/>
      <c r="D632" s="1"/>
      <c r="E632" s="1"/>
    </row>
    <row r="633" spans="2:5" x14ac:dyDescent="0.2">
      <c r="B633" s="1"/>
      <c r="C633" s="1"/>
      <c r="D633" s="1"/>
      <c r="E633" s="1"/>
    </row>
    <row r="634" spans="2:5" x14ac:dyDescent="0.2">
      <c r="B634" s="1"/>
      <c r="C634" s="1"/>
      <c r="D634" s="1"/>
      <c r="E634" s="1"/>
    </row>
    <row r="635" spans="2:5" x14ac:dyDescent="0.2">
      <c r="B635" s="1"/>
      <c r="C635" s="1"/>
      <c r="D635" s="1"/>
      <c r="E635" s="1"/>
    </row>
    <row r="636" spans="2:5" x14ac:dyDescent="0.2">
      <c r="B636" s="1"/>
      <c r="C636" s="1"/>
      <c r="D636" s="1"/>
      <c r="E636" s="1"/>
    </row>
    <row r="637" spans="2:5" x14ac:dyDescent="0.2">
      <c r="B637" s="1"/>
      <c r="C637" s="1"/>
      <c r="D637" s="1"/>
      <c r="E637" s="1"/>
    </row>
    <row r="638" spans="2:5" x14ac:dyDescent="0.2">
      <c r="B638" s="1"/>
      <c r="C638" s="1"/>
      <c r="D638" s="1"/>
      <c r="E638" s="1"/>
    </row>
    <row r="639" spans="2:5" x14ac:dyDescent="0.2">
      <c r="B639" s="1"/>
      <c r="C639" s="1"/>
      <c r="D639" s="1"/>
      <c r="E639" s="1"/>
    </row>
    <row r="640" spans="2:5" x14ac:dyDescent="0.2">
      <c r="B640" s="1"/>
      <c r="C640" s="1"/>
      <c r="D640" s="1"/>
      <c r="E640" s="1"/>
    </row>
    <row r="641" spans="2:5" x14ac:dyDescent="0.2">
      <c r="B641" s="1"/>
      <c r="C641" s="1"/>
      <c r="D641" s="1"/>
      <c r="E641" s="1"/>
    </row>
    <row r="642" spans="2:5" x14ac:dyDescent="0.2">
      <c r="B642" s="1"/>
      <c r="C642" s="1"/>
      <c r="D642" s="1"/>
      <c r="E642" s="1"/>
    </row>
    <row r="643" spans="2:5" x14ac:dyDescent="0.2">
      <c r="B643" s="1"/>
      <c r="C643" s="1"/>
      <c r="D643" s="1"/>
      <c r="E643" s="1"/>
    </row>
    <row r="644" spans="2:5" x14ac:dyDescent="0.2">
      <c r="B644" s="1"/>
      <c r="C644" s="1"/>
      <c r="D644" s="1"/>
      <c r="E644" s="1"/>
    </row>
    <row r="645" spans="2:5" x14ac:dyDescent="0.2">
      <c r="B645" s="1"/>
      <c r="C645" s="1"/>
      <c r="D645" s="1"/>
      <c r="E645" s="1"/>
    </row>
    <row r="646" spans="2:5" x14ac:dyDescent="0.2">
      <c r="B646" s="1"/>
      <c r="C646" s="1"/>
      <c r="D646" s="1"/>
      <c r="E646" s="1"/>
    </row>
    <row r="647" spans="2:5" x14ac:dyDescent="0.2">
      <c r="B647" s="1"/>
      <c r="C647" s="1"/>
      <c r="D647" s="1"/>
      <c r="E647" s="1"/>
    </row>
    <row r="648" spans="2:5" x14ac:dyDescent="0.2">
      <c r="B648" s="1"/>
      <c r="C648" s="1"/>
      <c r="D648" s="1"/>
      <c r="E648" s="1"/>
    </row>
    <row r="649" spans="2:5" x14ac:dyDescent="0.2">
      <c r="B649" s="1"/>
      <c r="C649" s="1"/>
      <c r="D649" s="1"/>
      <c r="E649" s="1"/>
    </row>
    <row r="650" spans="2:5" x14ac:dyDescent="0.2">
      <c r="B650" s="1"/>
      <c r="C650" s="1"/>
      <c r="D650" s="1"/>
      <c r="E650" s="1"/>
    </row>
    <row r="651" spans="2:5" x14ac:dyDescent="0.2">
      <c r="B651" s="1"/>
      <c r="C651" s="1"/>
      <c r="D651" s="1"/>
      <c r="E651" s="1"/>
    </row>
    <row r="652" spans="2:5" x14ac:dyDescent="0.2">
      <c r="B652" s="1"/>
      <c r="C652" s="1"/>
      <c r="D652" s="1"/>
      <c r="E652" s="1"/>
    </row>
    <row r="653" spans="2:5" x14ac:dyDescent="0.2">
      <c r="B653" s="1"/>
      <c r="C653" s="1"/>
      <c r="D653" s="1"/>
      <c r="E653" s="1"/>
    </row>
    <row r="654" spans="2:5" x14ac:dyDescent="0.2">
      <c r="B654" s="1"/>
      <c r="C654" s="1"/>
      <c r="D654" s="1"/>
      <c r="E654" s="1"/>
    </row>
    <row r="655" spans="2:5" x14ac:dyDescent="0.2">
      <c r="B655" s="1"/>
      <c r="C655" s="1"/>
      <c r="D655" s="1"/>
      <c r="E655" s="1"/>
    </row>
    <row r="656" spans="2:5" x14ac:dyDescent="0.2">
      <c r="B656" s="1"/>
      <c r="C656" s="1"/>
      <c r="D656" s="1"/>
      <c r="E656" s="1"/>
    </row>
    <row r="657" spans="2:5" x14ac:dyDescent="0.2">
      <c r="B657" s="1"/>
      <c r="C657" s="1"/>
      <c r="D657" s="1"/>
      <c r="E657" s="1"/>
    </row>
    <row r="658" spans="2:5" x14ac:dyDescent="0.2">
      <c r="B658" s="1"/>
      <c r="C658" s="1"/>
      <c r="D658" s="1"/>
      <c r="E658" s="1"/>
    </row>
    <row r="659" spans="2:5" x14ac:dyDescent="0.2">
      <c r="B659" s="1"/>
      <c r="C659" s="1"/>
      <c r="D659" s="1"/>
      <c r="E659" s="1"/>
    </row>
    <row r="660" spans="2:5" x14ac:dyDescent="0.2">
      <c r="B660" s="1"/>
      <c r="C660" s="1"/>
      <c r="D660" s="1"/>
      <c r="E660" s="1"/>
    </row>
    <row r="661" spans="2:5" x14ac:dyDescent="0.2">
      <c r="B661" s="1"/>
      <c r="C661" s="1"/>
      <c r="D661" s="1"/>
      <c r="E661" s="1"/>
    </row>
    <row r="662" spans="2:5" x14ac:dyDescent="0.2">
      <c r="B662" s="1"/>
      <c r="C662" s="1"/>
      <c r="D662" s="1"/>
      <c r="E662" s="1"/>
    </row>
    <row r="663" spans="2:5" x14ac:dyDescent="0.2">
      <c r="B663" s="1"/>
      <c r="C663" s="1"/>
      <c r="D663" s="1"/>
      <c r="E663" s="1"/>
    </row>
    <row r="664" spans="2:5" x14ac:dyDescent="0.2">
      <c r="B664" s="1"/>
      <c r="C664" s="1"/>
      <c r="D664" s="1"/>
      <c r="E664" s="1"/>
    </row>
    <row r="665" spans="2:5" x14ac:dyDescent="0.2">
      <c r="B665" s="1"/>
      <c r="C665" s="1"/>
      <c r="D665" s="1"/>
      <c r="E665" s="1"/>
    </row>
    <row r="666" spans="2:5" x14ac:dyDescent="0.2">
      <c r="B666" s="1"/>
      <c r="C666" s="1"/>
      <c r="D666" s="1"/>
      <c r="E666" s="1"/>
    </row>
    <row r="667" spans="2:5" x14ac:dyDescent="0.2">
      <c r="B667" s="1"/>
      <c r="C667" s="1"/>
      <c r="D667" s="1"/>
      <c r="E667" s="1"/>
    </row>
    <row r="668" spans="2:5" x14ac:dyDescent="0.2">
      <c r="B668" s="1"/>
      <c r="C668" s="1"/>
      <c r="D668" s="1"/>
      <c r="E668" s="1"/>
    </row>
    <row r="669" spans="2:5" x14ac:dyDescent="0.2">
      <c r="B669" s="1"/>
      <c r="C669" s="1"/>
      <c r="D669" s="1"/>
      <c r="E669" s="1"/>
    </row>
    <row r="670" spans="2:5" x14ac:dyDescent="0.2">
      <c r="B670" s="1"/>
      <c r="C670" s="1"/>
      <c r="D670" s="1"/>
      <c r="E670" s="1"/>
    </row>
    <row r="671" spans="2:5" x14ac:dyDescent="0.2">
      <c r="B671" s="1"/>
      <c r="C671" s="1"/>
      <c r="D671" s="1"/>
      <c r="E671" s="1"/>
    </row>
    <row r="672" spans="2:5" x14ac:dyDescent="0.2">
      <c r="B672" s="1"/>
      <c r="C672" s="1"/>
      <c r="D672" s="1"/>
      <c r="E672" s="1"/>
    </row>
    <row r="673" spans="2:5" x14ac:dyDescent="0.2">
      <c r="B673" s="1"/>
      <c r="C673" s="1"/>
      <c r="D673" s="1"/>
      <c r="E673" s="1"/>
    </row>
    <row r="674" spans="2:5" x14ac:dyDescent="0.2">
      <c r="B674" s="1"/>
      <c r="C674" s="1"/>
      <c r="D674" s="1"/>
      <c r="E674" s="1"/>
    </row>
    <row r="675" spans="2:5" x14ac:dyDescent="0.2">
      <c r="B675" s="1"/>
      <c r="C675" s="1"/>
      <c r="D675" s="1"/>
      <c r="E675" s="1"/>
    </row>
    <row r="676" spans="2:5" x14ac:dyDescent="0.2">
      <c r="B676" s="1"/>
      <c r="C676" s="1"/>
      <c r="D676" s="1"/>
      <c r="E676" s="1"/>
    </row>
    <row r="677" spans="2:5" x14ac:dyDescent="0.2">
      <c r="B677" s="1"/>
      <c r="C677" s="1"/>
      <c r="D677" s="1"/>
      <c r="E677" s="1"/>
    </row>
    <row r="678" spans="2:5" x14ac:dyDescent="0.2">
      <c r="B678" s="1"/>
      <c r="C678" s="1"/>
      <c r="D678" s="1"/>
      <c r="E678" s="1"/>
    </row>
    <row r="679" spans="2:5" x14ac:dyDescent="0.2">
      <c r="B679" s="1"/>
      <c r="C679" s="1"/>
      <c r="D679" s="1"/>
      <c r="E679" s="1"/>
    </row>
    <row r="680" spans="2:5" x14ac:dyDescent="0.2">
      <c r="B680" s="1"/>
      <c r="C680" s="1"/>
      <c r="D680" s="1"/>
      <c r="E680" s="1"/>
    </row>
    <row r="681" spans="2:5" x14ac:dyDescent="0.2">
      <c r="B681" s="1"/>
      <c r="C681" s="1"/>
      <c r="D681" s="1"/>
      <c r="E681" s="1"/>
    </row>
    <row r="682" spans="2:5" x14ac:dyDescent="0.2">
      <c r="B682" s="1"/>
      <c r="C682" s="1"/>
      <c r="D682" s="1"/>
      <c r="E682" s="1"/>
    </row>
    <row r="683" spans="2:5" x14ac:dyDescent="0.2">
      <c r="B683" s="1"/>
      <c r="C683" s="1"/>
      <c r="D683" s="1"/>
      <c r="E683" s="1"/>
    </row>
    <row r="684" spans="2:5" x14ac:dyDescent="0.2">
      <c r="B684" s="1"/>
      <c r="C684" s="1"/>
      <c r="D684" s="1"/>
      <c r="E684" s="1"/>
    </row>
    <row r="685" spans="2:5" x14ac:dyDescent="0.2">
      <c r="B685" s="1"/>
      <c r="C685" s="1"/>
      <c r="D685" s="1"/>
      <c r="E685" s="1"/>
    </row>
    <row r="686" spans="2:5" x14ac:dyDescent="0.2">
      <c r="B686" s="1"/>
      <c r="C686" s="1"/>
      <c r="D686" s="1"/>
      <c r="E686" s="1"/>
    </row>
    <row r="687" spans="2:5" x14ac:dyDescent="0.2">
      <c r="B687" s="1"/>
      <c r="C687" s="1"/>
      <c r="D687" s="1"/>
      <c r="E687" s="1"/>
    </row>
    <row r="688" spans="2:5" x14ac:dyDescent="0.2">
      <c r="B688" s="1"/>
      <c r="C688" s="1"/>
      <c r="D688" s="1"/>
      <c r="E688" s="1"/>
    </row>
    <row r="689" spans="2:5" x14ac:dyDescent="0.2">
      <c r="B689" s="1"/>
      <c r="C689" s="1"/>
      <c r="D689" s="1"/>
      <c r="E689" s="1"/>
    </row>
    <row r="690" spans="2:5" x14ac:dyDescent="0.2">
      <c r="B690" s="1"/>
      <c r="C690" s="1"/>
      <c r="D690" s="1"/>
      <c r="E690" s="1"/>
    </row>
    <row r="691" spans="2:5" x14ac:dyDescent="0.2">
      <c r="B691" s="1"/>
      <c r="C691" s="1"/>
      <c r="D691" s="1"/>
      <c r="E691" s="1"/>
    </row>
    <row r="692" spans="2:5" x14ac:dyDescent="0.2">
      <c r="B692" s="1"/>
      <c r="C692" s="1"/>
      <c r="D692" s="1"/>
      <c r="E692" s="1"/>
    </row>
    <row r="693" spans="2:5" x14ac:dyDescent="0.2">
      <c r="B693" s="1"/>
      <c r="C693" s="1"/>
      <c r="D693" s="1"/>
      <c r="E693" s="1"/>
    </row>
    <row r="694" spans="2:5" x14ac:dyDescent="0.2">
      <c r="B694" s="1"/>
      <c r="C694" s="1"/>
      <c r="D694" s="1"/>
      <c r="E694" s="1"/>
    </row>
    <row r="695" spans="2:5" x14ac:dyDescent="0.2">
      <c r="B695" s="1"/>
      <c r="C695" s="1"/>
      <c r="D695" s="1"/>
      <c r="E695" s="1"/>
    </row>
    <row r="696" spans="2:5" x14ac:dyDescent="0.2">
      <c r="B696" s="1"/>
      <c r="C696" s="1"/>
      <c r="D696" s="1"/>
      <c r="E696" s="1"/>
    </row>
    <row r="697" spans="2:5" x14ac:dyDescent="0.2">
      <c r="B697" s="1"/>
      <c r="C697" s="1"/>
      <c r="D697" s="1"/>
      <c r="E697" s="1"/>
    </row>
    <row r="698" spans="2:5" x14ac:dyDescent="0.2">
      <c r="B698" s="1"/>
      <c r="C698" s="1"/>
      <c r="D698" s="1"/>
      <c r="E698" s="1"/>
    </row>
    <row r="699" spans="2:5" x14ac:dyDescent="0.2">
      <c r="B699" s="1"/>
      <c r="C699" s="1"/>
      <c r="D699" s="1"/>
      <c r="E699" s="1"/>
    </row>
    <row r="700" spans="2:5" x14ac:dyDescent="0.2">
      <c r="B700" s="1"/>
      <c r="C700" s="1"/>
      <c r="D700" s="1"/>
      <c r="E700" s="1"/>
    </row>
    <row r="701" spans="2:5" x14ac:dyDescent="0.2">
      <c r="B701" s="1"/>
      <c r="C701" s="1"/>
      <c r="D701" s="1"/>
      <c r="E701" s="1"/>
    </row>
    <row r="702" spans="2:5" x14ac:dyDescent="0.2">
      <c r="B702" s="1"/>
      <c r="C702" s="1"/>
      <c r="D702" s="1"/>
      <c r="E702" s="1"/>
    </row>
    <row r="703" spans="2:5" x14ac:dyDescent="0.2">
      <c r="B703" s="1"/>
      <c r="C703" s="1"/>
      <c r="D703" s="1"/>
      <c r="E703" s="1"/>
    </row>
    <row r="704" spans="2:5" x14ac:dyDescent="0.2">
      <c r="B704" s="1"/>
      <c r="C704" s="1"/>
      <c r="D704" s="1"/>
      <c r="E704" s="1"/>
    </row>
    <row r="705" spans="2:5" x14ac:dyDescent="0.2">
      <c r="B705" s="1"/>
      <c r="C705" s="1"/>
      <c r="D705" s="1"/>
      <c r="E705" s="1"/>
    </row>
    <row r="706" spans="2:5" x14ac:dyDescent="0.2">
      <c r="B706" s="1"/>
      <c r="C706" s="1"/>
      <c r="D706" s="1"/>
      <c r="E706" s="1"/>
    </row>
    <row r="707" spans="2:5" x14ac:dyDescent="0.2">
      <c r="B707" s="1"/>
      <c r="C707" s="1"/>
      <c r="D707" s="1"/>
      <c r="E707" s="1"/>
    </row>
    <row r="708" spans="2:5" x14ac:dyDescent="0.2">
      <c r="B708" s="1"/>
      <c r="C708" s="1"/>
      <c r="D708" s="1"/>
      <c r="E708" s="1"/>
    </row>
    <row r="709" spans="2:5" x14ac:dyDescent="0.2">
      <c r="B709" s="1"/>
      <c r="C709" s="1"/>
      <c r="D709" s="1"/>
      <c r="E709" s="1"/>
    </row>
    <row r="710" spans="2:5" x14ac:dyDescent="0.2">
      <c r="B710" s="1"/>
      <c r="C710" s="1"/>
      <c r="D710" s="1"/>
      <c r="E710" s="1"/>
    </row>
    <row r="711" spans="2:5" x14ac:dyDescent="0.2">
      <c r="B711" s="1"/>
      <c r="C711" s="1"/>
      <c r="D711" s="1"/>
      <c r="E711" s="1"/>
    </row>
    <row r="712" spans="2:5" x14ac:dyDescent="0.2">
      <c r="B712" s="1"/>
      <c r="C712" s="1"/>
      <c r="D712" s="1"/>
      <c r="E712" s="1"/>
    </row>
    <row r="713" spans="2:5" x14ac:dyDescent="0.2">
      <c r="B713" s="1"/>
      <c r="C713" s="1"/>
      <c r="D713" s="1"/>
      <c r="E713" s="1"/>
    </row>
    <row r="714" spans="2:5" x14ac:dyDescent="0.2">
      <c r="B714" s="1"/>
      <c r="C714" s="1"/>
      <c r="D714" s="1"/>
      <c r="E714" s="1"/>
    </row>
    <row r="715" spans="2:5" x14ac:dyDescent="0.2">
      <c r="B715" s="1"/>
      <c r="C715" s="1"/>
      <c r="D715" s="1"/>
      <c r="E715" s="1"/>
    </row>
    <row r="716" spans="2:5" x14ac:dyDescent="0.2">
      <c r="B716" s="1"/>
      <c r="C716" s="1"/>
      <c r="D716" s="1"/>
      <c r="E716" s="1"/>
    </row>
    <row r="717" spans="2:5" x14ac:dyDescent="0.2">
      <c r="B717" s="1"/>
      <c r="C717" s="1"/>
      <c r="D717" s="1"/>
      <c r="E717" s="1"/>
    </row>
    <row r="718" spans="2:5" x14ac:dyDescent="0.2">
      <c r="B718" s="1"/>
      <c r="C718" s="1"/>
      <c r="D718" s="1"/>
      <c r="E718" s="1"/>
    </row>
    <row r="719" spans="2:5" x14ac:dyDescent="0.2">
      <c r="B719" s="1"/>
      <c r="C719" s="1"/>
      <c r="D719" s="1"/>
      <c r="E719" s="1"/>
    </row>
    <row r="720" spans="2:5" x14ac:dyDescent="0.2">
      <c r="B720" s="1"/>
      <c r="C720" s="1"/>
      <c r="D720" s="1"/>
      <c r="E720" s="1"/>
    </row>
    <row r="721" spans="2:5" x14ac:dyDescent="0.2">
      <c r="B721" s="1"/>
      <c r="C721" s="1"/>
      <c r="D721" s="1"/>
      <c r="E721" s="1"/>
    </row>
    <row r="722" spans="2:5" x14ac:dyDescent="0.2">
      <c r="B722" s="1"/>
      <c r="C722" s="1"/>
      <c r="D722" s="1"/>
      <c r="E722" s="1"/>
    </row>
    <row r="723" spans="2:5" x14ac:dyDescent="0.2">
      <c r="B723" s="1"/>
      <c r="C723" s="1"/>
      <c r="D723" s="1"/>
      <c r="E723" s="1"/>
    </row>
    <row r="724" spans="2:5" x14ac:dyDescent="0.2">
      <c r="B724" s="1"/>
      <c r="C724" s="1"/>
      <c r="D724" s="1"/>
      <c r="E724" s="1"/>
    </row>
    <row r="725" spans="2:5" x14ac:dyDescent="0.2">
      <c r="B725" s="1"/>
      <c r="C725" s="1"/>
      <c r="D725" s="1"/>
      <c r="E725" s="1"/>
    </row>
    <row r="726" spans="2:5" x14ac:dyDescent="0.2">
      <c r="B726" s="1"/>
      <c r="C726" s="1"/>
      <c r="D726" s="1"/>
      <c r="E726" s="1"/>
    </row>
    <row r="727" spans="2:5" x14ac:dyDescent="0.2">
      <c r="B727" s="1"/>
      <c r="C727" s="1"/>
      <c r="D727" s="1"/>
      <c r="E727" s="1"/>
    </row>
    <row r="728" spans="2:5" x14ac:dyDescent="0.2">
      <c r="B728" s="1"/>
      <c r="C728" s="1"/>
      <c r="D728" s="1"/>
      <c r="E728" s="1"/>
    </row>
    <row r="729" spans="2:5" x14ac:dyDescent="0.2">
      <c r="B729" s="1"/>
      <c r="C729" s="1"/>
      <c r="D729" s="1"/>
      <c r="E729" s="1"/>
    </row>
    <row r="730" spans="2:5" x14ac:dyDescent="0.2">
      <c r="B730" s="1"/>
      <c r="C730" s="1"/>
      <c r="D730" s="1"/>
      <c r="E730" s="1"/>
    </row>
    <row r="731" spans="2:5" x14ac:dyDescent="0.2">
      <c r="B731" s="1"/>
      <c r="C731" s="1"/>
      <c r="D731" s="1"/>
      <c r="E731" s="1"/>
    </row>
    <row r="732" spans="2:5" x14ac:dyDescent="0.2">
      <c r="B732" s="1"/>
      <c r="C732" s="1"/>
      <c r="D732" s="1"/>
      <c r="E732" s="1"/>
    </row>
    <row r="733" spans="2:5" x14ac:dyDescent="0.2">
      <c r="B733" s="1"/>
      <c r="C733" s="1"/>
      <c r="D733" s="1"/>
      <c r="E733" s="1"/>
    </row>
    <row r="734" spans="2:5" x14ac:dyDescent="0.2">
      <c r="B734" s="1"/>
      <c r="C734" s="1"/>
      <c r="D734" s="1"/>
      <c r="E734" s="1"/>
    </row>
    <row r="735" spans="2:5" x14ac:dyDescent="0.2">
      <c r="B735" s="1"/>
      <c r="C735" s="1"/>
      <c r="D735" s="1"/>
      <c r="E735" s="1"/>
    </row>
    <row r="736" spans="2:5" x14ac:dyDescent="0.2">
      <c r="B736" s="1"/>
      <c r="C736" s="1"/>
      <c r="D736" s="1"/>
      <c r="E736" s="1"/>
    </row>
    <row r="737" spans="2:5" x14ac:dyDescent="0.2">
      <c r="B737" s="1"/>
      <c r="C737" s="1"/>
      <c r="D737" s="1"/>
      <c r="E737" s="1"/>
    </row>
    <row r="738" spans="2:5" x14ac:dyDescent="0.2">
      <c r="B738" s="1"/>
      <c r="C738" s="1"/>
      <c r="D738" s="1"/>
      <c r="E738" s="1"/>
    </row>
    <row r="739" spans="2:5" x14ac:dyDescent="0.2">
      <c r="B739" s="1"/>
      <c r="C739" s="1"/>
      <c r="D739" s="1"/>
      <c r="E739" s="1"/>
    </row>
    <row r="740" spans="2:5" x14ac:dyDescent="0.2">
      <c r="B740" s="1"/>
      <c r="C740" s="1"/>
      <c r="D740" s="1"/>
      <c r="E740" s="1"/>
    </row>
    <row r="741" spans="2:5" x14ac:dyDescent="0.2">
      <c r="B741" s="1"/>
      <c r="C741" s="1"/>
      <c r="D741" s="1"/>
      <c r="E741" s="1"/>
    </row>
    <row r="742" spans="2:5" x14ac:dyDescent="0.2">
      <c r="B742" s="1"/>
      <c r="C742" s="1"/>
      <c r="D742" s="1"/>
      <c r="E742" s="1"/>
    </row>
    <row r="743" spans="2:5" x14ac:dyDescent="0.2">
      <c r="B743" s="1"/>
      <c r="C743" s="1"/>
      <c r="D743" s="1"/>
      <c r="E743" s="1"/>
    </row>
    <row r="744" spans="2:5" x14ac:dyDescent="0.2">
      <c r="B744" s="1"/>
      <c r="C744" s="1"/>
      <c r="D744" s="1"/>
      <c r="E744" s="1"/>
    </row>
    <row r="745" spans="2:5" x14ac:dyDescent="0.2">
      <c r="B745" s="1"/>
      <c r="C745" s="1"/>
      <c r="D745" s="1"/>
      <c r="E745" s="1"/>
    </row>
    <row r="746" spans="2:5" x14ac:dyDescent="0.2">
      <c r="B746" s="1"/>
      <c r="C746" s="1"/>
      <c r="D746" s="1"/>
      <c r="E746" s="1"/>
    </row>
    <row r="747" spans="2:5" x14ac:dyDescent="0.2">
      <c r="B747" s="1"/>
      <c r="C747" s="1"/>
      <c r="D747" s="1"/>
      <c r="E747" s="1"/>
    </row>
    <row r="748" spans="2:5" x14ac:dyDescent="0.2">
      <c r="B748" s="1"/>
      <c r="C748" s="1"/>
      <c r="D748" s="1"/>
      <c r="E748" s="1"/>
    </row>
    <row r="749" spans="2:5" x14ac:dyDescent="0.2">
      <c r="B749" s="1"/>
      <c r="C749" s="1"/>
      <c r="D749" s="1"/>
      <c r="E749" s="1"/>
    </row>
    <row r="750" spans="2:5" x14ac:dyDescent="0.2">
      <c r="B750" s="1"/>
      <c r="C750" s="1"/>
      <c r="D750" s="1"/>
      <c r="E750" s="1"/>
    </row>
    <row r="751" spans="2:5" x14ac:dyDescent="0.2">
      <c r="B751" s="1"/>
      <c r="C751" s="1"/>
      <c r="D751" s="1"/>
      <c r="E751" s="1"/>
    </row>
    <row r="752" spans="2:5" x14ac:dyDescent="0.2">
      <c r="B752" s="1"/>
      <c r="C752" s="1"/>
      <c r="D752" s="1"/>
      <c r="E752" s="1"/>
    </row>
    <row r="753" spans="2:5" x14ac:dyDescent="0.2">
      <c r="B753" s="1"/>
      <c r="C753" s="1"/>
      <c r="D753" s="1"/>
      <c r="E753" s="1"/>
    </row>
    <row r="754" spans="2:5" x14ac:dyDescent="0.2">
      <c r="B754" s="1"/>
      <c r="C754" s="1"/>
      <c r="D754" s="1"/>
      <c r="E754" s="1"/>
    </row>
    <row r="755" spans="2:5" x14ac:dyDescent="0.2">
      <c r="B755" s="1"/>
      <c r="C755" s="1"/>
      <c r="D755" s="1"/>
      <c r="E755" s="1"/>
    </row>
    <row r="756" spans="2:5" x14ac:dyDescent="0.2">
      <c r="B756" s="1"/>
      <c r="C756" s="1"/>
      <c r="D756" s="1"/>
      <c r="E756" s="1"/>
    </row>
    <row r="757" spans="2:5" x14ac:dyDescent="0.2">
      <c r="B757" s="1"/>
      <c r="C757" s="1"/>
      <c r="D757" s="1"/>
      <c r="E757" s="1"/>
    </row>
    <row r="758" spans="2:5" x14ac:dyDescent="0.2">
      <c r="B758" s="1"/>
      <c r="C758" s="1"/>
      <c r="D758" s="1"/>
      <c r="E758" s="1"/>
    </row>
    <row r="759" spans="2:5" x14ac:dyDescent="0.2">
      <c r="B759" s="1"/>
      <c r="C759" s="1"/>
      <c r="D759" s="1"/>
      <c r="E759" s="1"/>
    </row>
    <row r="760" spans="2:5" x14ac:dyDescent="0.2">
      <c r="B760" s="1"/>
      <c r="C760" s="1"/>
      <c r="D760" s="1"/>
      <c r="E760" s="1"/>
    </row>
    <row r="761" spans="2:5" x14ac:dyDescent="0.2">
      <c r="B761" s="1"/>
      <c r="C761" s="1"/>
      <c r="D761" s="1"/>
      <c r="E761" s="1"/>
    </row>
    <row r="762" spans="2:5" x14ac:dyDescent="0.2">
      <c r="B762" s="1"/>
      <c r="C762" s="1"/>
      <c r="D762" s="1"/>
      <c r="E762" s="1"/>
    </row>
    <row r="763" spans="2:5" x14ac:dyDescent="0.2">
      <c r="B763" s="1"/>
      <c r="C763" s="1"/>
      <c r="D763" s="1"/>
      <c r="E763" s="1"/>
    </row>
    <row r="764" spans="2:5" x14ac:dyDescent="0.2">
      <c r="B764" s="1"/>
      <c r="C764" s="1"/>
      <c r="D764" s="1"/>
      <c r="E764" s="1"/>
    </row>
    <row r="765" spans="2:5" x14ac:dyDescent="0.2">
      <c r="B765" s="1"/>
      <c r="C765" s="1"/>
      <c r="D765" s="1"/>
      <c r="E765" s="1"/>
    </row>
    <row r="766" spans="2:5" x14ac:dyDescent="0.2">
      <c r="B766" s="1"/>
      <c r="C766" s="1"/>
      <c r="D766" s="1"/>
      <c r="E766" s="1"/>
    </row>
    <row r="767" spans="2:5" x14ac:dyDescent="0.2">
      <c r="B767" s="1"/>
      <c r="C767" s="1"/>
      <c r="D767" s="1"/>
      <c r="E767" s="1"/>
    </row>
    <row r="768" spans="2:5" x14ac:dyDescent="0.2">
      <c r="B768" s="1"/>
      <c r="C768" s="1"/>
      <c r="D768" s="1"/>
      <c r="E768" s="1"/>
    </row>
    <row r="769" spans="2:5" x14ac:dyDescent="0.2">
      <c r="B769" s="1"/>
      <c r="C769" s="1"/>
      <c r="D769" s="1"/>
      <c r="E769" s="1"/>
    </row>
    <row r="770" spans="2:5" x14ac:dyDescent="0.2">
      <c r="B770" s="1"/>
      <c r="C770" s="1"/>
      <c r="D770" s="1"/>
      <c r="E770" s="1"/>
    </row>
    <row r="771" spans="2:5" x14ac:dyDescent="0.2">
      <c r="B771" s="1"/>
      <c r="C771" s="1"/>
      <c r="D771" s="1"/>
      <c r="E771" s="1"/>
    </row>
    <row r="772" spans="2:5" x14ac:dyDescent="0.2">
      <c r="B772" s="1"/>
      <c r="C772" s="1"/>
      <c r="D772" s="1"/>
      <c r="E772" s="1"/>
    </row>
    <row r="773" spans="2:5" x14ac:dyDescent="0.2">
      <c r="B773" s="1"/>
      <c r="C773" s="1"/>
      <c r="D773" s="1"/>
      <c r="E773" s="1"/>
    </row>
    <row r="774" spans="2:5" x14ac:dyDescent="0.2">
      <c r="B774" s="1"/>
      <c r="C774" s="1"/>
      <c r="D774" s="1"/>
      <c r="E774" s="1"/>
    </row>
    <row r="775" spans="2:5" x14ac:dyDescent="0.2">
      <c r="B775" s="1"/>
      <c r="C775" s="1"/>
      <c r="D775" s="1"/>
      <c r="E775" s="1"/>
    </row>
    <row r="776" spans="2:5" x14ac:dyDescent="0.2">
      <c r="B776" s="1"/>
      <c r="C776" s="1"/>
      <c r="D776" s="1"/>
      <c r="E776" s="1"/>
    </row>
    <row r="777" spans="2:5" x14ac:dyDescent="0.2">
      <c r="B777" s="1"/>
      <c r="C777" s="1"/>
      <c r="D777" s="1"/>
      <c r="E777" s="1"/>
    </row>
    <row r="778" spans="2:5" x14ac:dyDescent="0.2">
      <c r="B778" s="1"/>
      <c r="C778" s="1"/>
      <c r="D778" s="1"/>
      <c r="E778" s="1"/>
    </row>
    <row r="779" spans="2:5" x14ac:dyDescent="0.2">
      <c r="B779" s="1"/>
      <c r="C779" s="1"/>
      <c r="D779" s="1"/>
      <c r="E779" s="1"/>
    </row>
    <row r="780" spans="2:5" x14ac:dyDescent="0.2">
      <c r="B780" s="1"/>
      <c r="C780" s="1"/>
      <c r="D780" s="1"/>
      <c r="E780" s="1"/>
    </row>
    <row r="781" spans="2:5" x14ac:dyDescent="0.2">
      <c r="B781" s="1"/>
      <c r="C781" s="1"/>
      <c r="D781" s="1"/>
      <c r="E781" s="1"/>
    </row>
    <row r="782" spans="2:5" x14ac:dyDescent="0.2">
      <c r="B782" s="1"/>
      <c r="C782" s="1"/>
      <c r="D782" s="1"/>
      <c r="E782" s="1"/>
    </row>
    <row r="783" spans="2:5" x14ac:dyDescent="0.2">
      <c r="B783" s="1"/>
      <c r="C783" s="1"/>
      <c r="D783" s="1"/>
      <c r="E783" s="1"/>
    </row>
    <row r="784" spans="2:5" x14ac:dyDescent="0.2">
      <c r="B784" s="1"/>
      <c r="C784" s="1"/>
      <c r="D784" s="1"/>
      <c r="E784" s="1"/>
    </row>
    <row r="785" spans="2:5" x14ac:dyDescent="0.2">
      <c r="B785" s="1"/>
      <c r="C785" s="1"/>
      <c r="D785" s="1"/>
      <c r="E785" s="1"/>
    </row>
    <row r="786" spans="2:5" x14ac:dyDescent="0.2">
      <c r="B786" s="1"/>
      <c r="C786" s="1"/>
      <c r="D786" s="1"/>
      <c r="E786" s="1"/>
    </row>
    <row r="787" spans="2:5" x14ac:dyDescent="0.2">
      <c r="B787" s="1"/>
      <c r="C787" s="1"/>
      <c r="D787" s="1"/>
      <c r="E787" s="1"/>
    </row>
    <row r="788" spans="2:5" x14ac:dyDescent="0.2">
      <c r="B788" s="1"/>
      <c r="C788" s="1"/>
      <c r="D788" s="1"/>
      <c r="E788" s="1"/>
    </row>
    <row r="789" spans="2:5" x14ac:dyDescent="0.2">
      <c r="B789" s="1"/>
      <c r="C789" s="1"/>
      <c r="D789" s="1"/>
      <c r="E789" s="1"/>
    </row>
    <row r="790" spans="2:5" x14ac:dyDescent="0.2">
      <c r="B790" s="1"/>
      <c r="C790" s="1"/>
      <c r="D790" s="1"/>
      <c r="E790" s="1"/>
    </row>
    <row r="791" spans="2:5" x14ac:dyDescent="0.2">
      <c r="B791" s="1"/>
      <c r="C791" s="1"/>
      <c r="D791" s="1"/>
      <c r="E791" s="1"/>
    </row>
    <row r="792" spans="2:5" x14ac:dyDescent="0.2">
      <c r="B792" s="1"/>
      <c r="C792" s="1"/>
      <c r="D792" s="1"/>
      <c r="E792" s="1"/>
    </row>
    <row r="793" spans="2:5" x14ac:dyDescent="0.2">
      <c r="B793" s="1"/>
      <c r="C793" s="1"/>
      <c r="D793" s="1"/>
      <c r="E793" s="1"/>
    </row>
    <row r="794" spans="2:5" x14ac:dyDescent="0.2">
      <c r="B794" s="1"/>
      <c r="C794" s="1"/>
      <c r="D794" s="1"/>
      <c r="E794" s="1"/>
    </row>
    <row r="795" spans="2:5" x14ac:dyDescent="0.2">
      <c r="B795" s="1"/>
      <c r="C795" s="1"/>
      <c r="D795" s="1"/>
      <c r="E795" s="1"/>
    </row>
    <row r="796" spans="2:5" x14ac:dyDescent="0.2">
      <c r="B796" s="1"/>
      <c r="C796" s="1"/>
      <c r="D796" s="1"/>
      <c r="E796" s="1"/>
    </row>
    <row r="797" spans="2:5" x14ac:dyDescent="0.2">
      <c r="B797" s="1"/>
      <c r="C797" s="1"/>
      <c r="D797" s="1"/>
      <c r="E797" s="1"/>
    </row>
    <row r="798" spans="2:5" x14ac:dyDescent="0.2">
      <c r="B798" s="1"/>
      <c r="C798" s="1"/>
      <c r="D798" s="1"/>
      <c r="E798" s="1"/>
    </row>
    <row r="799" spans="2:5" x14ac:dyDescent="0.2">
      <c r="B799" s="1"/>
      <c r="C799" s="1"/>
      <c r="D799" s="1"/>
      <c r="E799" s="1"/>
    </row>
    <row r="800" spans="2:5" x14ac:dyDescent="0.2">
      <c r="B800" s="1"/>
      <c r="C800" s="1"/>
      <c r="D800" s="1"/>
      <c r="E800" s="1"/>
    </row>
    <row r="801" spans="2:5" x14ac:dyDescent="0.2">
      <c r="B801" s="1"/>
      <c r="C801" s="1"/>
      <c r="D801" s="1"/>
      <c r="E801" s="1"/>
    </row>
    <row r="802" spans="2:5" x14ac:dyDescent="0.2">
      <c r="B802" s="1"/>
      <c r="C802" s="1"/>
      <c r="D802" s="1"/>
      <c r="E802" s="1"/>
    </row>
    <row r="803" spans="2:5" x14ac:dyDescent="0.2">
      <c r="B803" s="1"/>
      <c r="C803" s="1"/>
      <c r="D803" s="1"/>
      <c r="E803" s="1"/>
    </row>
    <row r="804" spans="2:5" x14ac:dyDescent="0.2">
      <c r="B804" s="1"/>
      <c r="C804" s="1"/>
      <c r="D804" s="1"/>
      <c r="E804" s="1"/>
    </row>
    <row r="805" spans="2:5" x14ac:dyDescent="0.2">
      <c r="B805" s="1"/>
      <c r="C805" s="1"/>
      <c r="D805" s="1"/>
      <c r="E805" s="1"/>
    </row>
    <row r="806" spans="2:5" x14ac:dyDescent="0.2">
      <c r="B806" s="1"/>
      <c r="C806" s="1"/>
      <c r="D806" s="1"/>
      <c r="E806" s="1"/>
    </row>
    <row r="807" spans="2:5" x14ac:dyDescent="0.2">
      <c r="B807" s="1"/>
      <c r="C807" s="1"/>
      <c r="D807" s="1"/>
      <c r="E807" s="1"/>
    </row>
    <row r="808" spans="2:5" x14ac:dyDescent="0.2">
      <c r="B808" s="1"/>
      <c r="C808" s="1"/>
      <c r="D808" s="1"/>
      <c r="E808" s="1"/>
    </row>
    <row r="809" spans="2:5" x14ac:dyDescent="0.2">
      <c r="B809" s="1"/>
      <c r="C809" s="1"/>
      <c r="D809" s="1"/>
      <c r="E809" s="1"/>
    </row>
    <row r="810" spans="2:5" x14ac:dyDescent="0.2">
      <c r="B810" s="1"/>
      <c r="C810" s="1"/>
      <c r="D810" s="1"/>
      <c r="E810" s="1"/>
    </row>
    <row r="811" spans="2:5" x14ac:dyDescent="0.2">
      <c r="B811" s="1"/>
      <c r="C811" s="1"/>
      <c r="D811" s="1"/>
      <c r="E811" s="1"/>
    </row>
    <row r="812" spans="2:5" x14ac:dyDescent="0.2">
      <c r="B812" s="1"/>
      <c r="C812" s="1"/>
      <c r="D812" s="1"/>
      <c r="E812" s="1"/>
    </row>
    <row r="813" spans="2:5" x14ac:dyDescent="0.2">
      <c r="B813" s="1"/>
      <c r="C813" s="1"/>
      <c r="D813" s="1"/>
      <c r="E813" s="1"/>
    </row>
    <row r="814" spans="2:5" x14ac:dyDescent="0.2">
      <c r="B814" s="1"/>
      <c r="C814" s="1"/>
      <c r="D814" s="1"/>
      <c r="E814" s="1"/>
    </row>
    <row r="815" spans="2:5" x14ac:dyDescent="0.2">
      <c r="B815" s="1"/>
      <c r="C815" s="1"/>
      <c r="D815" s="1"/>
      <c r="E815" s="1"/>
    </row>
    <row r="816" spans="2:5" x14ac:dyDescent="0.2">
      <c r="B816" s="1"/>
      <c r="C816" s="1"/>
      <c r="D816" s="1"/>
      <c r="E816" s="1"/>
    </row>
    <row r="817" spans="2:5" x14ac:dyDescent="0.2">
      <c r="B817" s="1"/>
      <c r="C817" s="1"/>
      <c r="D817" s="1"/>
      <c r="E817" s="1"/>
    </row>
    <row r="818" spans="2:5" x14ac:dyDescent="0.2">
      <c r="B818" s="1"/>
      <c r="C818" s="1"/>
      <c r="D818" s="1"/>
      <c r="E818" s="1"/>
    </row>
    <row r="819" spans="2:5" x14ac:dyDescent="0.2">
      <c r="B819" s="1"/>
      <c r="C819" s="1"/>
      <c r="D819" s="1"/>
      <c r="E819" s="1"/>
    </row>
    <row r="820" spans="2:5" x14ac:dyDescent="0.2">
      <c r="B820" s="1"/>
      <c r="C820" s="1"/>
      <c r="D820" s="1"/>
      <c r="E820" s="1"/>
    </row>
    <row r="821" spans="2:5" x14ac:dyDescent="0.2">
      <c r="B821" s="1"/>
      <c r="C821" s="1"/>
      <c r="D821" s="1"/>
      <c r="E821" s="1"/>
    </row>
    <row r="822" spans="2:5" x14ac:dyDescent="0.2">
      <c r="B822" s="1"/>
      <c r="C822" s="1"/>
      <c r="D822" s="1"/>
      <c r="E822" s="1"/>
    </row>
    <row r="823" spans="2:5" x14ac:dyDescent="0.2">
      <c r="B823" s="1"/>
      <c r="C823" s="1"/>
      <c r="D823" s="1"/>
      <c r="E823" s="1"/>
    </row>
    <row r="824" spans="2:5" x14ac:dyDescent="0.2">
      <c r="B824" s="1"/>
      <c r="C824" s="1"/>
      <c r="D824" s="1"/>
      <c r="E824" s="1"/>
    </row>
    <row r="825" spans="2:5" x14ac:dyDescent="0.2">
      <c r="B825" s="1"/>
      <c r="C825" s="1"/>
      <c r="D825" s="1"/>
      <c r="E825" s="1"/>
    </row>
    <row r="826" spans="2:5" x14ac:dyDescent="0.2">
      <c r="B826" s="1"/>
      <c r="C826" s="1"/>
      <c r="D826" s="1"/>
      <c r="E826" s="1"/>
    </row>
    <row r="827" spans="2:5" x14ac:dyDescent="0.2">
      <c r="B827" s="1"/>
      <c r="C827" s="1"/>
      <c r="D827" s="1"/>
      <c r="E827" s="1"/>
    </row>
    <row r="828" spans="2:5" x14ac:dyDescent="0.2">
      <c r="B828" s="1"/>
      <c r="C828" s="1"/>
      <c r="D828" s="1"/>
      <c r="E828" s="1"/>
    </row>
    <row r="829" spans="2:5" x14ac:dyDescent="0.2">
      <c r="B829" s="1"/>
      <c r="C829" s="1"/>
      <c r="D829" s="1"/>
      <c r="E829" s="1"/>
    </row>
    <row r="830" spans="2:5" x14ac:dyDescent="0.2">
      <c r="B830" s="1"/>
      <c r="C830" s="1"/>
      <c r="D830" s="1"/>
      <c r="E830" s="1"/>
    </row>
    <row r="831" spans="2:5" x14ac:dyDescent="0.2">
      <c r="B831" s="1"/>
      <c r="C831" s="1"/>
      <c r="D831" s="1"/>
      <c r="E831" s="1"/>
    </row>
    <row r="832" spans="2:5" x14ac:dyDescent="0.2">
      <c r="B832" s="1"/>
      <c r="C832" s="1"/>
      <c r="D832" s="1"/>
      <c r="E832" s="1"/>
    </row>
    <row r="833" spans="2:5" x14ac:dyDescent="0.2">
      <c r="B833" s="1"/>
      <c r="C833" s="1"/>
      <c r="D833" s="1"/>
      <c r="E833" s="1"/>
    </row>
    <row r="834" spans="2:5" x14ac:dyDescent="0.2">
      <c r="B834" s="1"/>
      <c r="C834" s="1"/>
      <c r="D834" s="1"/>
      <c r="E834" s="1"/>
    </row>
    <row r="835" spans="2:5" x14ac:dyDescent="0.2">
      <c r="B835" s="1"/>
      <c r="C835" s="1"/>
      <c r="D835" s="1"/>
      <c r="E835" s="1"/>
    </row>
    <row r="836" spans="2:5" x14ac:dyDescent="0.2">
      <c r="B836" s="1"/>
      <c r="C836" s="1"/>
      <c r="D836" s="1"/>
      <c r="E836" s="1"/>
    </row>
    <row r="837" spans="2:5" x14ac:dyDescent="0.2">
      <c r="B837" s="1"/>
      <c r="C837" s="1"/>
      <c r="D837" s="1"/>
      <c r="E837" s="1"/>
    </row>
    <row r="838" spans="2:5" x14ac:dyDescent="0.2">
      <c r="B838" s="1"/>
      <c r="C838" s="1"/>
      <c r="D838" s="1"/>
      <c r="E838" s="1"/>
    </row>
    <row r="839" spans="2:5" x14ac:dyDescent="0.2">
      <c r="B839" s="1"/>
      <c r="C839" s="1"/>
      <c r="D839" s="1"/>
      <c r="E839" s="1"/>
    </row>
    <row r="840" spans="2:5" x14ac:dyDescent="0.2">
      <c r="B840" s="1"/>
      <c r="C840" s="1"/>
      <c r="D840" s="1"/>
      <c r="E840" s="1"/>
    </row>
    <row r="841" spans="2:5" x14ac:dyDescent="0.2">
      <c r="B841" s="1"/>
      <c r="C841" s="1"/>
      <c r="D841" s="1"/>
      <c r="E841" s="1"/>
    </row>
    <row r="842" spans="2:5" x14ac:dyDescent="0.2">
      <c r="B842" s="1"/>
      <c r="C842" s="1"/>
      <c r="D842" s="1"/>
      <c r="E842" s="1"/>
    </row>
    <row r="843" spans="2:5" x14ac:dyDescent="0.2">
      <c r="B843" s="1"/>
      <c r="C843" s="1"/>
      <c r="D843" s="1"/>
      <c r="E843" s="1"/>
    </row>
    <row r="844" spans="2:5" x14ac:dyDescent="0.2">
      <c r="B844" s="1"/>
      <c r="C844" s="1"/>
      <c r="D844" s="1"/>
      <c r="E844" s="1"/>
    </row>
    <row r="845" spans="2:5" x14ac:dyDescent="0.2">
      <c r="B845" s="1"/>
      <c r="C845" s="1"/>
      <c r="D845" s="1"/>
      <c r="E845" s="1"/>
    </row>
    <row r="846" spans="2:5" x14ac:dyDescent="0.2">
      <c r="B846" s="1"/>
      <c r="C846" s="1"/>
      <c r="D846" s="1"/>
      <c r="E846" s="1"/>
    </row>
    <row r="847" spans="2:5" x14ac:dyDescent="0.2">
      <c r="B847" s="1"/>
      <c r="C847" s="1"/>
      <c r="D847" s="1"/>
      <c r="E847" s="1"/>
    </row>
    <row r="848" spans="2:5" x14ac:dyDescent="0.2">
      <c r="B848" s="1"/>
      <c r="C848" s="1"/>
      <c r="D848" s="1"/>
      <c r="E848" s="1"/>
    </row>
    <row r="849" spans="2:5" x14ac:dyDescent="0.2">
      <c r="B849" s="1"/>
      <c r="C849" s="1"/>
      <c r="D849" s="1"/>
      <c r="E849" s="1"/>
    </row>
    <row r="850" spans="2:5" x14ac:dyDescent="0.2">
      <c r="B850" s="1"/>
      <c r="C850" s="1"/>
      <c r="D850" s="1"/>
      <c r="E850" s="1"/>
    </row>
    <row r="851" spans="2:5" x14ac:dyDescent="0.2">
      <c r="B851" s="1"/>
      <c r="C851" s="1"/>
      <c r="D851" s="1"/>
      <c r="E851" s="1"/>
    </row>
    <row r="852" spans="2:5" x14ac:dyDescent="0.2">
      <c r="B852" s="1"/>
      <c r="C852" s="1"/>
      <c r="D852" s="1"/>
      <c r="E852" s="1"/>
    </row>
    <row r="853" spans="2:5" x14ac:dyDescent="0.2">
      <c r="B853" s="1"/>
      <c r="C853" s="1"/>
      <c r="D853" s="1"/>
      <c r="E853" s="1"/>
    </row>
    <row r="854" spans="2:5" x14ac:dyDescent="0.2">
      <c r="B854" s="1"/>
      <c r="C854" s="1"/>
      <c r="D854" s="1"/>
      <c r="E854" s="1"/>
    </row>
    <row r="855" spans="2:5" x14ac:dyDescent="0.2">
      <c r="B855" s="1"/>
      <c r="C855" s="1"/>
      <c r="D855" s="1"/>
      <c r="E855" s="1"/>
    </row>
    <row r="856" spans="2:5" x14ac:dyDescent="0.2">
      <c r="B856" s="1"/>
      <c r="C856" s="1"/>
      <c r="D856" s="1"/>
      <c r="E856" s="1"/>
    </row>
    <row r="857" spans="2:5" x14ac:dyDescent="0.2">
      <c r="B857" s="1"/>
      <c r="C857" s="1"/>
      <c r="D857" s="1"/>
      <c r="E857" s="1"/>
    </row>
    <row r="858" spans="2:5" x14ac:dyDescent="0.2">
      <c r="B858" s="1"/>
      <c r="C858" s="1"/>
      <c r="D858" s="1"/>
      <c r="E858" s="1"/>
    </row>
    <row r="859" spans="2:5" x14ac:dyDescent="0.2">
      <c r="B859" s="1"/>
      <c r="C859" s="1"/>
      <c r="D859" s="1"/>
      <c r="E859" s="1"/>
    </row>
    <row r="860" spans="2:5" x14ac:dyDescent="0.2">
      <c r="B860" s="1"/>
      <c r="C860" s="1"/>
      <c r="D860" s="1"/>
      <c r="E860" s="1"/>
    </row>
    <row r="861" spans="2:5" x14ac:dyDescent="0.2">
      <c r="B861" s="1"/>
      <c r="C861" s="1"/>
      <c r="D861" s="1"/>
      <c r="E861" s="1"/>
    </row>
    <row r="862" spans="2:5" x14ac:dyDescent="0.2">
      <c r="B862" s="1"/>
      <c r="C862" s="1"/>
      <c r="D862" s="1"/>
      <c r="E862" s="1"/>
    </row>
    <row r="863" spans="2:5" x14ac:dyDescent="0.2">
      <c r="B863" s="1"/>
      <c r="C863" s="1"/>
      <c r="D863" s="1"/>
      <c r="E863" s="1"/>
    </row>
    <row r="864" spans="2:5" x14ac:dyDescent="0.2">
      <c r="B864" s="1"/>
      <c r="C864" s="1"/>
      <c r="D864" s="1"/>
      <c r="E864" s="1"/>
    </row>
    <row r="865" spans="2:5" x14ac:dyDescent="0.2">
      <c r="B865" s="1"/>
      <c r="C865" s="1"/>
      <c r="D865" s="1"/>
      <c r="E865" s="1"/>
    </row>
    <row r="866" spans="2:5" x14ac:dyDescent="0.2">
      <c r="B866" s="1"/>
      <c r="C866" s="1"/>
      <c r="D866" s="1"/>
      <c r="E866" s="1"/>
    </row>
    <row r="867" spans="2:5" x14ac:dyDescent="0.2">
      <c r="B867" s="1"/>
      <c r="C867" s="1"/>
      <c r="D867" s="1"/>
      <c r="E867" s="1"/>
    </row>
    <row r="868" spans="2:5" x14ac:dyDescent="0.2">
      <c r="B868" s="1"/>
      <c r="C868" s="1"/>
      <c r="D868" s="1"/>
      <c r="E868" s="1"/>
    </row>
    <row r="869" spans="2:5" x14ac:dyDescent="0.2">
      <c r="B869" s="1"/>
      <c r="C869" s="1"/>
      <c r="D869" s="1"/>
      <c r="E869" s="1"/>
    </row>
    <row r="870" spans="2:5" x14ac:dyDescent="0.2">
      <c r="B870" s="1"/>
      <c r="C870" s="1"/>
      <c r="D870" s="1"/>
      <c r="E870" s="1"/>
    </row>
    <row r="871" spans="2:5" x14ac:dyDescent="0.2">
      <c r="B871" s="1"/>
      <c r="C871" s="1"/>
      <c r="D871" s="1"/>
      <c r="E871" s="1"/>
    </row>
    <row r="872" spans="2:5" x14ac:dyDescent="0.2">
      <c r="B872" s="1"/>
      <c r="C872" s="1"/>
      <c r="D872" s="1"/>
      <c r="E872" s="1"/>
    </row>
    <row r="873" spans="2:5" x14ac:dyDescent="0.2">
      <c r="B873" s="1"/>
      <c r="C873" s="1"/>
      <c r="D873" s="1"/>
      <c r="E873" s="1"/>
    </row>
    <row r="874" spans="2:5" x14ac:dyDescent="0.2">
      <c r="B874" s="1"/>
      <c r="C874" s="1"/>
      <c r="D874" s="1"/>
      <c r="E874" s="1"/>
    </row>
    <row r="875" spans="2:5" x14ac:dyDescent="0.2">
      <c r="B875" s="1"/>
      <c r="C875" s="1"/>
      <c r="D875" s="1"/>
      <c r="E875" s="1"/>
    </row>
    <row r="876" spans="2:5" x14ac:dyDescent="0.2">
      <c r="B876" s="1"/>
      <c r="C876" s="1"/>
      <c r="D876" s="1"/>
      <c r="E876" s="1"/>
    </row>
    <row r="877" spans="2:5" x14ac:dyDescent="0.2">
      <c r="B877" s="1"/>
      <c r="C877" s="1"/>
      <c r="D877" s="1"/>
      <c r="E877" s="1"/>
    </row>
    <row r="878" spans="2:5" x14ac:dyDescent="0.2">
      <c r="B878" s="1"/>
      <c r="C878" s="1"/>
      <c r="D878" s="1"/>
      <c r="E878" s="1"/>
    </row>
    <row r="879" spans="2:5" x14ac:dyDescent="0.2">
      <c r="B879" s="1"/>
      <c r="C879" s="1"/>
      <c r="D879" s="1"/>
      <c r="E879" s="1"/>
    </row>
    <row r="880" spans="2:5" x14ac:dyDescent="0.2">
      <c r="B880" s="1"/>
      <c r="C880" s="1"/>
      <c r="D880" s="1"/>
      <c r="E880" s="1"/>
    </row>
    <row r="881" spans="2:5" x14ac:dyDescent="0.2">
      <c r="B881" s="1"/>
      <c r="C881" s="1"/>
      <c r="D881" s="1"/>
      <c r="E881" s="1"/>
    </row>
    <row r="882" spans="2:5" x14ac:dyDescent="0.2">
      <c r="B882" s="1"/>
      <c r="C882" s="1"/>
      <c r="D882" s="1"/>
      <c r="E882" s="1"/>
    </row>
    <row r="883" spans="2:5" x14ac:dyDescent="0.2">
      <c r="B883" s="1"/>
      <c r="C883" s="1"/>
      <c r="D883" s="1"/>
      <c r="E883" s="1"/>
    </row>
    <row r="884" spans="2:5" x14ac:dyDescent="0.2">
      <c r="B884" s="1"/>
      <c r="C884" s="1"/>
      <c r="D884" s="1"/>
      <c r="E884" s="1"/>
    </row>
    <row r="885" spans="2:5" x14ac:dyDescent="0.2">
      <c r="B885" s="1"/>
      <c r="C885" s="1"/>
      <c r="D885" s="1"/>
      <c r="E885" s="1"/>
    </row>
    <row r="886" spans="2:5" x14ac:dyDescent="0.2">
      <c r="B886" s="1"/>
      <c r="C886" s="1"/>
      <c r="D886" s="1"/>
      <c r="E886" s="1"/>
    </row>
    <row r="887" spans="2:5" x14ac:dyDescent="0.2">
      <c r="B887" s="1"/>
      <c r="C887" s="1"/>
      <c r="D887" s="1"/>
      <c r="E887" s="1"/>
    </row>
    <row r="888" spans="2:5" x14ac:dyDescent="0.2">
      <c r="B888" s="1"/>
      <c r="C888" s="1"/>
      <c r="D888" s="1"/>
      <c r="E888" s="1"/>
    </row>
    <row r="889" spans="2:5" x14ac:dyDescent="0.2">
      <c r="B889" s="1"/>
      <c r="C889" s="1"/>
      <c r="D889" s="1"/>
      <c r="E889" s="1"/>
    </row>
    <row r="890" spans="2:5" x14ac:dyDescent="0.2">
      <c r="B890" s="1"/>
      <c r="C890" s="1"/>
      <c r="D890" s="1"/>
      <c r="E890" s="1"/>
    </row>
    <row r="891" spans="2:5" x14ac:dyDescent="0.2">
      <c r="B891" s="1"/>
      <c r="C891" s="1"/>
      <c r="D891" s="1"/>
      <c r="E891" s="1"/>
    </row>
    <row r="892" spans="2:5" x14ac:dyDescent="0.2">
      <c r="B892" s="1"/>
      <c r="C892" s="1"/>
      <c r="D892" s="1"/>
      <c r="E892" s="1"/>
    </row>
    <row r="893" spans="2:5" x14ac:dyDescent="0.2">
      <c r="B893" s="1"/>
      <c r="C893" s="1"/>
      <c r="D893" s="1"/>
      <c r="E893" s="1"/>
    </row>
    <row r="894" spans="2:5" x14ac:dyDescent="0.2">
      <c r="B894" s="1"/>
      <c r="C894" s="1"/>
      <c r="D894" s="1"/>
      <c r="E894" s="1"/>
    </row>
    <row r="895" spans="2:5" x14ac:dyDescent="0.2">
      <c r="B895" s="1"/>
      <c r="C895" s="1"/>
      <c r="D895" s="1"/>
      <c r="E895" s="1"/>
    </row>
    <row r="896" spans="2:5" x14ac:dyDescent="0.2">
      <c r="B896" s="1"/>
      <c r="C896" s="1"/>
      <c r="D896" s="1"/>
      <c r="E896" s="1"/>
    </row>
    <row r="897" spans="2:5" x14ac:dyDescent="0.2">
      <c r="B897" s="1"/>
      <c r="C897" s="1"/>
      <c r="D897" s="1"/>
      <c r="E897" s="1"/>
    </row>
    <row r="898" spans="2:5" x14ac:dyDescent="0.2">
      <c r="B898" s="1"/>
      <c r="C898" s="1"/>
      <c r="D898" s="1"/>
      <c r="E898" s="1"/>
    </row>
    <row r="899" spans="2:5" x14ac:dyDescent="0.2">
      <c r="B899" s="1"/>
      <c r="C899" s="1"/>
      <c r="D899" s="1"/>
      <c r="E899" s="1"/>
    </row>
    <row r="900" spans="2:5" x14ac:dyDescent="0.2">
      <c r="B900" s="1"/>
      <c r="C900" s="1"/>
      <c r="D900" s="1"/>
      <c r="E900" s="1"/>
    </row>
    <row r="901" spans="2:5" x14ac:dyDescent="0.2">
      <c r="B901" s="1"/>
      <c r="C901" s="1"/>
      <c r="D901" s="1"/>
      <c r="E901" s="1"/>
    </row>
    <row r="902" spans="2:5" x14ac:dyDescent="0.2">
      <c r="B902" s="1"/>
      <c r="C902" s="1"/>
      <c r="D902" s="1"/>
      <c r="E902" s="1"/>
    </row>
    <row r="903" spans="2:5" x14ac:dyDescent="0.2">
      <c r="B903" s="1"/>
      <c r="C903" s="1"/>
      <c r="D903" s="1"/>
      <c r="E903" s="1"/>
    </row>
    <row r="904" spans="2:5" x14ac:dyDescent="0.2">
      <c r="B904" s="1"/>
      <c r="C904" s="1"/>
      <c r="D904" s="1"/>
      <c r="E904" s="1"/>
    </row>
    <row r="905" spans="2:5" x14ac:dyDescent="0.2">
      <c r="B905" s="1"/>
      <c r="C905" s="1"/>
      <c r="D905" s="1"/>
      <c r="E905" s="1"/>
    </row>
    <row r="906" spans="2:5" x14ac:dyDescent="0.2">
      <c r="B906" s="1"/>
      <c r="C906" s="1"/>
      <c r="D906" s="1"/>
      <c r="E906" s="1"/>
    </row>
    <row r="907" spans="2:5" x14ac:dyDescent="0.2">
      <c r="B907" s="1"/>
      <c r="C907" s="1"/>
      <c r="D907" s="1"/>
      <c r="E907" s="1"/>
    </row>
    <row r="908" spans="2:5" x14ac:dyDescent="0.2">
      <c r="B908" s="1"/>
      <c r="C908" s="1"/>
      <c r="D908" s="1"/>
      <c r="E908" s="1"/>
    </row>
    <row r="909" spans="2:5" x14ac:dyDescent="0.2">
      <c r="B909" s="1"/>
      <c r="C909" s="1"/>
      <c r="D909" s="1"/>
      <c r="E909" s="1"/>
    </row>
    <row r="910" spans="2:5" x14ac:dyDescent="0.2">
      <c r="B910" s="1"/>
      <c r="C910" s="1"/>
      <c r="D910" s="1"/>
      <c r="E910" s="1"/>
    </row>
    <row r="911" spans="2:5" x14ac:dyDescent="0.2">
      <c r="B911" s="1"/>
      <c r="C911" s="1"/>
      <c r="D911" s="1"/>
      <c r="E911" s="1"/>
    </row>
    <row r="912" spans="2:5" x14ac:dyDescent="0.2">
      <c r="B912" s="1"/>
      <c r="C912" s="1"/>
      <c r="D912" s="1"/>
      <c r="E912" s="1"/>
    </row>
    <row r="913" spans="2:5" x14ac:dyDescent="0.2">
      <c r="B913" s="1"/>
      <c r="C913" s="1"/>
      <c r="D913" s="1"/>
      <c r="E913" s="1"/>
    </row>
    <row r="914" spans="2:5" x14ac:dyDescent="0.2">
      <c r="B914" s="1"/>
      <c r="C914" s="1"/>
      <c r="D914" s="1"/>
      <c r="E914" s="1"/>
    </row>
    <row r="915" spans="2:5" x14ac:dyDescent="0.2">
      <c r="B915" s="1"/>
      <c r="C915" s="1"/>
      <c r="D915" s="1"/>
      <c r="E915" s="1"/>
    </row>
    <row r="916" spans="2:5" x14ac:dyDescent="0.2">
      <c r="B916" s="1"/>
      <c r="C916" s="1"/>
      <c r="D916" s="1"/>
      <c r="E916" s="1"/>
    </row>
    <row r="917" spans="2:5" x14ac:dyDescent="0.2">
      <c r="B917" s="1"/>
      <c r="C917" s="1"/>
      <c r="D917" s="1"/>
      <c r="E917" s="1"/>
    </row>
    <row r="918" spans="2:5" x14ac:dyDescent="0.2">
      <c r="B918" s="1"/>
      <c r="C918" s="1"/>
      <c r="D918" s="1"/>
      <c r="E918" s="1"/>
    </row>
    <row r="919" spans="2:5" x14ac:dyDescent="0.2">
      <c r="B919" s="1"/>
      <c r="C919" s="1"/>
      <c r="D919" s="1"/>
      <c r="E919" s="1"/>
    </row>
    <row r="920" spans="2:5" x14ac:dyDescent="0.2">
      <c r="B920" s="1"/>
      <c r="C920" s="1"/>
      <c r="D920" s="1"/>
      <c r="E920" s="1"/>
    </row>
    <row r="921" spans="2:5" x14ac:dyDescent="0.2">
      <c r="B921" s="1"/>
      <c r="C921" s="1"/>
      <c r="D921" s="1"/>
      <c r="E921" s="1"/>
    </row>
    <row r="922" spans="2:5" x14ac:dyDescent="0.2">
      <c r="B922" s="1"/>
      <c r="C922" s="1"/>
      <c r="D922" s="1"/>
      <c r="E922" s="1"/>
    </row>
    <row r="923" spans="2:5" x14ac:dyDescent="0.2">
      <c r="B923" s="1"/>
      <c r="C923" s="1"/>
      <c r="D923" s="1"/>
      <c r="E923" s="1"/>
    </row>
    <row r="924" spans="2:5" x14ac:dyDescent="0.2">
      <c r="B924" s="1"/>
      <c r="C924" s="1"/>
      <c r="D924" s="1"/>
      <c r="E924" s="1"/>
    </row>
    <row r="925" spans="2:5" x14ac:dyDescent="0.2">
      <c r="B925" s="1"/>
      <c r="C925" s="1"/>
      <c r="D925" s="1"/>
      <c r="E925" s="1"/>
    </row>
    <row r="926" spans="2:5" x14ac:dyDescent="0.2">
      <c r="B926" s="1"/>
      <c r="C926" s="1"/>
      <c r="D926" s="1"/>
      <c r="E926" s="1"/>
    </row>
    <row r="927" spans="2:5" x14ac:dyDescent="0.2">
      <c r="B927" s="1"/>
      <c r="C927" s="1"/>
      <c r="D927" s="1"/>
      <c r="E927" s="1"/>
    </row>
    <row r="928" spans="2:5" x14ac:dyDescent="0.2">
      <c r="B928" s="1"/>
      <c r="C928" s="1"/>
      <c r="D928" s="1"/>
      <c r="E928" s="1"/>
    </row>
    <row r="929" spans="2:5" x14ac:dyDescent="0.2">
      <c r="B929" s="1"/>
      <c r="C929" s="1"/>
      <c r="D929" s="1"/>
      <c r="E929" s="1"/>
    </row>
    <row r="930" spans="2:5" x14ac:dyDescent="0.2">
      <c r="B930" s="1"/>
      <c r="C930" s="1"/>
      <c r="D930" s="1"/>
      <c r="E930" s="1"/>
    </row>
    <row r="931" spans="2:5" x14ac:dyDescent="0.2">
      <c r="B931" s="1"/>
      <c r="C931" s="1"/>
      <c r="D931" s="1"/>
      <c r="E931" s="1"/>
    </row>
    <row r="932" spans="2:5" x14ac:dyDescent="0.2">
      <c r="B932" s="1"/>
      <c r="C932" s="1"/>
      <c r="D932" s="1"/>
      <c r="E932" s="1"/>
    </row>
    <row r="933" spans="2:5" x14ac:dyDescent="0.2">
      <c r="B933" s="1"/>
      <c r="C933" s="1"/>
      <c r="D933" s="1"/>
      <c r="E933" s="1"/>
    </row>
    <row r="934" spans="2:5" x14ac:dyDescent="0.2">
      <c r="B934" s="1"/>
      <c r="C934" s="1"/>
      <c r="D934" s="1"/>
      <c r="E934" s="1"/>
    </row>
    <row r="935" spans="2:5" x14ac:dyDescent="0.2">
      <c r="B935" s="1"/>
      <c r="C935" s="1"/>
      <c r="D935" s="1"/>
      <c r="E935" s="1"/>
    </row>
    <row r="936" spans="2:5" x14ac:dyDescent="0.2">
      <c r="B936" s="1"/>
      <c r="C936" s="1"/>
      <c r="D936" s="1"/>
      <c r="E936" s="1"/>
    </row>
    <row r="937" spans="2:5" x14ac:dyDescent="0.2">
      <c r="B937" s="1"/>
      <c r="C937" s="1"/>
      <c r="D937" s="1"/>
      <c r="E937" s="1"/>
    </row>
    <row r="938" spans="2:5" x14ac:dyDescent="0.2">
      <c r="B938" s="1"/>
      <c r="C938" s="1"/>
      <c r="D938" s="1"/>
      <c r="E938" s="1"/>
    </row>
    <row r="939" spans="2:5" x14ac:dyDescent="0.2">
      <c r="B939" s="1"/>
      <c r="C939" s="1"/>
      <c r="D939" s="1"/>
      <c r="E939" s="1"/>
    </row>
    <row r="940" spans="2:5" x14ac:dyDescent="0.2">
      <c r="B940" s="1"/>
      <c r="C940" s="1"/>
      <c r="D940" s="1"/>
      <c r="E940" s="1"/>
    </row>
    <row r="941" spans="2:5" x14ac:dyDescent="0.2">
      <c r="B941" s="1"/>
      <c r="C941" s="1"/>
      <c r="D941" s="1"/>
      <c r="E941" s="1"/>
    </row>
    <row r="942" spans="2:5" x14ac:dyDescent="0.2">
      <c r="B942" s="1"/>
      <c r="C942" s="1"/>
      <c r="D942" s="1"/>
      <c r="E942" s="1"/>
    </row>
    <row r="943" spans="2:5" x14ac:dyDescent="0.2">
      <c r="B943" s="1"/>
      <c r="C943" s="1"/>
      <c r="D943" s="1"/>
      <c r="E943" s="1"/>
    </row>
    <row r="944" spans="2:5" x14ac:dyDescent="0.2">
      <c r="B944" s="1"/>
      <c r="C944" s="1"/>
      <c r="D944" s="1"/>
      <c r="E944" s="1"/>
    </row>
    <row r="945" spans="2:5" x14ac:dyDescent="0.2">
      <c r="B945" s="1"/>
      <c r="C945" s="1"/>
      <c r="D945" s="1"/>
      <c r="E945" s="1"/>
    </row>
    <row r="946" spans="2:5" x14ac:dyDescent="0.2">
      <c r="B946" s="1"/>
      <c r="C946" s="1"/>
      <c r="D946" s="1"/>
      <c r="E946" s="1"/>
    </row>
    <row r="947" spans="2:5" x14ac:dyDescent="0.2">
      <c r="B947" s="1"/>
      <c r="C947" s="1"/>
      <c r="D947" s="1"/>
      <c r="E947" s="1"/>
    </row>
    <row r="948" spans="2:5" x14ac:dyDescent="0.2">
      <c r="B948" s="1"/>
      <c r="C948" s="1"/>
      <c r="D948" s="1"/>
      <c r="E948" s="1"/>
    </row>
    <row r="949" spans="2:5" x14ac:dyDescent="0.2">
      <c r="B949" s="1"/>
      <c r="C949" s="1"/>
      <c r="D949" s="1"/>
      <c r="E949" s="1"/>
    </row>
    <row r="950" spans="2:5" x14ac:dyDescent="0.2">
      <c r="B950" s="1"/>
      <c r="C950" s="1"/>
      <c r="D950" s="1"/>
      <c r="E950" s="1"/>
    </row>
    <row r="951" spans="2:5" x14ac:dyDescent="0.2">
      <c r="B951" s="1"/>
      <c r="C951" s="1"/>
      <c r="D951" s="1"/>
      <c r="E951" s="1"/>
    </row>
    <row r="952" spans="2:5" x14ac:dyDescent="0.2">
      <c r="B952" s="1"/>
      <c r="C952" s="1"/>
      <c r="D952" s="1"/>
      <c r="E952" s="1"/>
    </row>
    <row r="953" spans="2:5" x14ac:dyDescent="0.2">
      <c r="B953" s="1"/>
      <c r="C953" s="1"/>
      <c r="D953" s="1"/>
      <c r="E953" s="1"/>
    </row>
    <row r="954" spans="2:5" x14ac:dyDescent="0.2">
      <c r="B954" s="1"/>
      <c r="C954" s="1"/>
      <c r="D954" s="1"/>
      <c r="E954" s="1"/>
    </row>
    <row r="955" spans="2:5" x14ac:dyDescent="0.2">
      <c r="B955" s="1"/>
      <c r="C955" s="1"/>
      <c r="D955" s="1"/>
      <c r="E955" s="1"/>
    </row>
    <row r="956" spans="2:5" x14ac:dyDescent="0.2">
      <c r="B956" s="1"/>
      <c r="C956" s="1"/>
      <c r="D956" s="1"/>
      <c r="E956" s="1"/>
    </row>
    <row r="957" spans="2:5" x14ac:dyDescent="0.2">
      <c r="B957" s="1"/>
      <c r="C957" s="1"/>
      <c r="D957" s="1"/>
      <c r="E957" s="1"/>
    </row>
    <row r="958" spans="2:5" x14ac:dyDescent="0.2">
      <c r="B958" s="1"/>
      <c r="C958" s="1"/>
      <c r="D958" s="1"/>
      <c r="E958" s="1"/>
    </row>
    <row r="959" spans="2:5" x14ac:dyDescent="0.2">
      <c r="B959" s="1"/>
      <c r="C959" s="1"/>
      <c r="D959" s="1"/>
      <c r="E959" s="1"/>
    </row>
    <row r="960" spans="2:5" x14ac:dyDescent="0.2">
      <c r="B960" s="1"/>
      <c r="C960" s="1"/>
      <c r="D960" s="1"/>
      <c r="E960" s="1"/>
    </row>
    <row r="961" spans="2:5" x14ac:dyDescent="0.2">
      <c r="B961" s="1"/>
      <c r="C961" s="1"/>
      <c r="D961" s="1"/>
      <c r="E961" s="1"/>
    </row>
    <row r="962" spans="2:5" x14ac:dyDescent="0.2">
      <c r="B962" s="1"/>
      <c r="C962" s="1"/>
      <c r="D962" s="1"/>
      <c r="E962" s="1"/>
    </row>
    <row r="963" spans="2:5" x14ac:dyDescent="0.2">
      <c r="B963" s="1"/>
      <c r="C963" s="1"/>
      <c r="D963" s="1"/>
      <c r="E963" s="1"/>
    </row>
    <row r="964" spans="2:5" x14ac:dyDescent="0.2">
      <c r="B964" s="1"/>
      <c r="C964" s="1"/>
      <c r="D964" s="1"/>
      <c r="E964" s="1"/>
    </row>
    <row r="965" spans="2:5" x14ac:dyDescent="0.2">
      <c r="B965" s="1"/>
      <c r="C965" s="1"/>
      <c r="D965" s="1"/>
      <c r="E965" s="1"/>
    </row>
    <row r="966" spans="2:5" x14ac:dyDescent="0.2">
      <c r="B966" s="1"/>
      <c r="C966" s="1"/>
      <c r="D966" s="1"/>
      <c r="E966" s="1"/>
    </row>
    <row r="967" spans="2:5" x14ac:dyDescent="0.2">
      <c r="B967" s="1"/>
      <c r="C967" s="1"/>
      <c r="D967" s="1"/>
      <c r="E967" s="1"/>
    </row>
    <row r="968" spans="2:5" x14ac:dyDescent="0.2">
      <c r="B968" s="1"/>
      <c r="C968" s="1"/>
      <c r="D968" s="1"/>
      <c r="E968" s="1"/>
    </row>
    <row r="969" spans="2:5" x14ac:dyDescent="0.2">
      <c r="B969" s="1"/>
      <c r="C969" s="1"/>
      <c r="D969" s="1"/>
      <c r="E969" s="1"/>
    </row>
    <row r="970" spans="2:5" x14ac:dyDescent="0.2">
      <c r="B970" s="1"/>
      <c r="C970" s="1"/>
      <c r="D970" s="1"/>
      <c r="E970" s="1"/>
    </row>
    <row r="971" spans="2:5" x14ac:dyDescent="0.2">
      <c r="B971" s="1"/>
      <c r="C971" s="1"/>
      <c r="D971" s="1"/>
      <c r="E971" s="1"/>
    </row>
    <row r="972" spans="2:5" x14ac:dyDescent="0.2">
      <c r="B972" s="1"/>
      <c r="C972" s="1"/>
      <c r="D972" s="1"/>
      <c r="E972" s="1"/>
    </row>
    <row r="973" spans="2:5" x14ac:dyDescent="0.2">
      <c r="B973" s="1"/>
      <c r="C973" s="1"/>
      <c r="D973" s="1"/>
      <c r="E973" s="1"/>
    </row>
    <row r="974" spans="2:5" x14ac:dyDescent="0.2">
      <c r="B974" s="1"/>
      <c r="C974" s="1"/>
      <c r="D974" s="1"/>
      <c r="E974" s="1"/>
    </row>
    <row r="975" spans="2:5" x14ac:dyDescent="0.2">
      <c r="B975" s="1"/>
      <c r="C975" s="1"/>
      <c r="D975" s="1"/>
      <c r="E975" s="1"/>
    </row>
    <row r="976" spans="2:5" x14ac:dyDescent="0.2">
      <c r="B976" s="1"/>
      <c r="C976" s="1"/>
      <c r="D976" s="1"/>
      <c r="E976" s="1"/>
    </row>
    <row r="977" spans="2:5" x14ac:dyDescent="0.2">
      <c r="B977" s="1"/>
      <c r="C977" s="1"/>
      <c r="D977" s="1"/>
      <c r="E977" s="1"/>
    </row>
    <row r="978" spans="2:5" x14ac:dyDescent="0.2">
      <c r="B978" s="1"/>
      <c r="C978" s="1"/>
      <c r="D978" s="1"/>
      <c r="E978" s="1"/>
    </row>
    <row r="979" spans="2:5" x14ac:dyDescent="0.2">
      <c r="B979" s="1"/>
      <c r="C979" s="1"/>
      <c r="D979" s="1"/>
      <c r="E979" s="1"/>
    </row>
    <row r="980" spans="2:5" x14ac:dyDescent="0.2">
      <c r="B980" s="1"/>
      <c r="C980" s="1"/>
      <c r="D980" s="1"/>
      <c r="E980" s="1"/>
    </row>
    <row r="981" spans="2:5" x14ac:dyDescent="0.2">
      <c r="B981" s="1"/>
      <c r="C981" s="1"/>
      <c r="D981" s="1"/>
      <c r="E981" s="1"/>
    </row>
    <row r="982" spans="2:5" x14ac:dyDescent="0.2">
      <c r="B982" s="1"/>
      <c r="C982" s="1"/>
      <c r="D982" s="1"/>
      <c r="E982" s="1"/>
    </row>
    <row r="983" spans="2:5" x14ac:dyDescent="0.2">
      <c r="B983" s="1"/>
      <c r="C983" s="1"/>
      <c r="D983" s="1"/>
      <c r="E983" s="1"/>
    </row>
    <row r="984" spans="2:5" x14ac:dyDescent="0.2">
      <c r="B984" s="1"/>
      <c r="C984" s="1"/>
      <c r="D984" s="1"/>
      <c r="E984" s="1"/>
    </row>
    <row r="985" spans="2:5" x14ac:dyDescent="0.2">
      <c r="B985" s="1"/>
      <c r="C985" s="1"/>
      <c r="D985" s="1"/>
      <c r="E985" s="1"/>
    </row>
    <row r="986" spans="2:5" x14ac:dyDescent="0.2">
      <c r="B986" s="1"/>
      <c r="C986" s="1"/>
      <c r="D986" s="1"/>
      <c r="E986" s="1"/>
    </row>
    <row r="987" spans="2:5" x14ac:dyDescent="0.2">
      <c r="B987" s="1"/>
      <c r="C987" s="1"/>
      <c r="D987" s="1"/>
      <c r="E987" s="1"/>
    </row>
    <row r="988" spans="2:5" x14ac:dyDescent="0.2">
      <c r="B988" s="1"/>
      <c r="C988" s="1"/>
      <c r="D988" s="1"/>
      <c r="E988" s="1"/>
    </row>
    <row r="989" spans="2:5" x14ac:dyDescent="0.2">
      <c r="B989" s="1"/>
      <c r="C989" s="1"/>
      <c r="D989" s="1"/>
      <c r="E989" s="1"/>
    </row>
    <row r="990" spans="2:5" x14ac:dyDescent="0.2">
      <c r="B990" s="1"/>
      <c r="C990" s="1"/>
      <c r="D990" s="1"/>
      <c r="E990" s="1"/>
    </row>
    <row r="991" spans="2:5" x14ac:dyDescent="0.2">
      <c r="B991" s="1"/>
      <c r="C991" s="1"/>
      <c r="D991" s="1"/>
      <c r="E991" s="1"/>
    </row>
    <row r="992" spans="2:5" x14ac:dyDescent="0.2">
      <c r="B992" s="1"/>
      <c r="C992" s="1"/>
      <c r="D992" s="1"/>
      <c r="E992" s="1"/>
    </row>
    <row r="993" spans="2:5" x14ac:dyDescent="0.2">
      <c r="B993" s="1"/>
      <c r="C993" s="1"/>
      <c r="D993" s="1"/>
      <c r="E993" s="1"/>
    </row>
    <row r="994" spans="2:5" x14ac:dyDescent="0.2">
      <c r="B994" s="1"/>
      <c r="C994" s="1"/>
      <c r="D994" s="1"/>
      <c r="E994" s="1"/>
    </row>
    <row r="995" spans="2:5" x14ac:dyDescent="0.2">
      <c r="B995" s="1"/>
      <c r="C995" s="1"/>
      <c r="D995" s="1"/>
      <c r="E995" s="1"/>
    </row>
    <row r="996" spans="2:5" x14ac:dyDescent="0.2">
      <c r="B996" s="1"/>
      <c r="C996" s="1"/>
      <c r="D996" s="1"/>
      <c r="E996" s="1"/>
    </row>
    <row r="997" spans="2:5" x14ac:dyDescent="0.2">
      <c r="B997" s="1"/>
      <c r="C997" s="1"/>
      <c r="D997" s="1"/>
      <c r="E997" s="1"/>
    </row>
    <row r="998" spans="2:5" x14ac:dyDescent="0.2">
      <c r="B998" s="1"/>
      <c r="C998" s="1"/>
      <c r="D998" s="1"/>
      <c r="E998" s="1"/>
    </row>
    <row r="999" spans="2:5" x14ac:dyDescent="0.2">
      <c r="B999" s="1"/>
      <c r="C999" s="1"/>
      <c r="D999" s="1"/>
      <c r="E999" s="1"/>
    </row>
    <row r="1000" spans="2:5" x14ac:dyDescent="0.2">
      <c r="B1000" s="1"/>
      <c r="C1000" s="1"/>
      <c r="D1000" s="1"/>
      <c r="E1000" s="1"/>
    </row>
    <row r="1001" spans="2:5" x14ac:dyDescent="0.2">
      <c r="B1001" s="1"/>
      <c r="C1001" s="1"/>
      <c r="D1001" s="1"/>
      <c r="E1001" s="1"/>
    </row>
    <row r="1002" spans="2:5" x14ac:dyDescent="0.2">
      <c r="B1002" s="1"/>
      <c r="C1002" s="1"/>
      <c r="D1002" s="1"/>
      <c r="E1002" s="1"/>
    </row>
    <row r="1003" spans="2:5" x14ac:dyDescent="0.2">
      <c r="B1003" s="1"/>
      <c r="C1003" s="1"/>
      <c r="D1003" s="1"/>
      <c r="E1003" s="1"/>
    </row>
    <row r="1004" spans="2:5" x14ac:dyDescent="0.2">
      <c r="B1004" s="1"/>
      <c r="C1004" s="1"/>
      <c r="D1004" s="1"/>
      <c r="E1004" s="1"/>
    </row>
    <row r="1005" spans="2:5" x14ac:dyDescent="0.2">
      <c r="B1005" s="1"/>
      <c r="C1005" s="1"/>
      <c r="D1005" s="1"/>
      <c r="E1005" s="1"/>
    </row>
    <row r="1006" spans="2:5" x14ac:dyDescent="0.2">
      <c r="B1006" s="1"/>
      <c r="C1006" s="1"/>
      <c r="D1006" s="1"/>
      <c r="E1006" s="1"/>
    </row>
    <row r="1007" spans="2:5" x14ac:dyDescent="0.2">
      <c r="B1007" s="1"/>
      <c r="C1007" s="1"/>
      <c r="D1007" s="1"/>
      <c r="E1007" s="1"/>
    </row>
    <row r="1008" spans="2:5" x14ac:dyDescent="0.2">
      <c r="B1008" s="1"/>
      <c r="C1008" s="1"/>
      <c r="D1008" s="1"/>
      <c r="E1008" s="1"/>
    </row>
    <row r="1009" spans="2:5" x14ac:dyDescent="0.2">
      <c r="B1009" s="1"/>
      <c r="C1009" s="1"/>
      <c r="D1009" s="1"/>
      <c r="E1009" s="1"/>
    </row>
    <row r="1010" spans="2:5" x14ac:dyDescent="0.2">
      <c r="B1010" s="1"/>
      <c r="C1010" s="1"/>
      <c r="D1010" s="1"/>
      <c r="E1010" s="1"/>
    </row>
    <row r="1011" spans="2:5" x14ac:dyDescent="0.2">
      <c r="B1011" s="1"/>
      <c r="C1011" s="1"/>
      <c r="D1011" s="1"/>
      <c r="E1011" s="1"/>
    </row>
    <row r="1012" spans="2:5" x14ac:dyDescent="0.2">
      <c r="B1012" s="1"/>
      <c r="C1012" s="1"/>
      <c r="D1012" s="1"/>
      <c r="E1012" s="1"/>
    </row>
    <row r="1013" spans="2:5" x14ac:dyDescent="0.2">
      <c r="B1013" s="1"/>
      <c r="C1013" s="1"/>
      <c r="D1013" s="1"/>
      <c r="E1013" s="1"/>
    </row>
    <row r="1014" spans="2:5" x14ac:dyDescent="0.2">
      <c r="B1014" s="1"/>
      <c r="C1014" s="1"/>
      <c r="D1014" s="1"/>
      <c r="E1014" s="1"/>
    </row>
    <row r="1015" spans="2:5" x14ac:dyDescent="0.2">
      <c r="B1015" s="1"/>
      <c r="C1015" s="1"/>
      <c r="D1015" s="1"/>
      <c r="E1015" s="1"/>
    </row>
    <row r="1016" spans="2:5" x14ac:dyDescent="0.2">
      <c r="B1016" s="1"/>
      <c r="C1016" s="1"/>
      <c r="D1016" s="1"/>
      <c r="E1016" s="1"/>
    </row>
    <row r="1017" spans="2:5" x14ac:dyDescent="0.2">
      <c r="B1017" s="1"/>
      <c r="C1017" s="1"/>
      <c r="D1017" s="1"/>
      <c r="E1017" s="1"/>
    </row>
    <row r="1018" spans="2:5" x14ac:dyDescent="0.2">
      <c r="B1018" s="1"/>
      <c r="C1018" s="1"/>
      <c r="D1018" s="1"/>
      <c r="E1018" s="1"/>
    </row>
    <row r="1019" spans="2:5" x14ac:dyDescent="0.2">
      <c r="B1019" s="1"/>
      <c r="C1019" s="1"/>
      <c r="D1019" s="1"/>
      <c r="E1019" s="1"/>
    </row>
    <row r="1020" spans="2:5" x14ac:dyDescent="0.2">
      <c r="B1020" s="1"/>
      <c r="C1020" s="1"/>
      <c r="D1020" s="1"/>
      <c r="E1020" s="1"/>
    </row>
    <row r="1021" spans="2:5" x14ac:dyDescent="0.2">
      <c r="B1021" s="1"/>
      <c r="C1021" s="1"/>
      <c r="D1021" s="1"/>
      <c r="E1021" s="1"/>
    </row>
    <row r="1022" spans="2:5" x14ac:dyDescent="0.2">
      <c r="B1022" s="1"/>
      <c r="C1022" s="1"/>
      <c r="D1022" s="1"/>
      <c r="E1022" s="1"/>
    </row>
    <row r="1023" spans="2:5" x14ac:dyDescent="0.2">
      <c r="B1023" s="1"/>
      <c r="C1023" s="1"/>
      <c r="D1023" s="1"/>
      <c r="E1023" s="1"/>
    </row>
    <row r="1024" spans="2:5" x14ac:dyDescent="0.2">
      <c r="B1024" s="1"/>
      <c r="C1024" s="1"/>
      <c r="D1024" s="1"/>
      <c r="E1024" s="1"/>
    </row>
    <row r="1025" spans="2:5" x14ac:dyDescent="0.2">
      <c r="B1025" s="1"/>
      <c r="C1025" s="1"/>
      <c r="D1025" s="1"/>
      <c r="E1025" s="1"/>
    </row>
    <row r="1026" spans="2:5" x14ac:dyDescent="0.2">
      <c r="B1026" s="1"/>
      <c r="C1026" s="1"/>
      <c r="D1026" s="1"/>
      <c r="E1026" s="1"/>
    </row>
    <row r="1027" spans="2:5" x14ac:dyDescent="0.2">
      <c r="B1027" s="1"/>
      <c r="C1027" s="1"/>
      <c r="D1027" s="1"/>
      <c r="E1027" s="1"/>
    </row>
    <row r="1028" spans="2:5" x14ac:dyDescent="0.2">
      <c r="B1028" s="1"/>
      <c r="C1028" s="1"/>
      <c r="D1028" s="1"/>
      <c r="E1028" s="1"/>
    </row>
    <row r="1029" spans="2:5" x14ac:dyDescent="0.2">
      <c r="B1029" s="1"/>
      <c r="C1029" s="1"/>
      <c r="D1029" s="1"/>
      <c r="E1029" s="1"/>
    </row>
    <row r="1030" spans="2:5" x14ac:dyDescent="0.2">
      <c r="B1030" s="1"/>
      <c r="C1030" s="1"/>
      <c r="D1030" s="1"/>
      <c r="E1030" s="1"/>
    </row>
    <row r="1031" spans="2:5" x14ac:dyDescent="0.2">
      <c r="B1031" s="1"/>
      <c r="C1031" s="1"/>
      <c r="D1031" s="1"/>
      <c r="E1031" s="1"/>
    </row>
    <row r="1032" spans="2:5" x14ac:dyDescent="0.2">
      <c r="B1032" s="1"/>
      <c r="C1032" s="1"/>
      <c r="D1032" s="1"/>
      <c r="E1032" s="1"/>
    </row>
    <row r="1033" spans="2:5" x14ac:dyDescent="0.2">
      <c r="B1033" s="1"/>
      <c r="C1033" s="1"/>
      <c r="D1033" s="1"/>
      <c r="E1033" s="1"/>
    </row>
    <row r="1034" spans="2:5" x14ac:dyDescent="0.2">
      <c r="B1034" s="1"/>
      <c r="C1034" s="1"/>
      <c r="D1034" s="1"/>
      <c r="E1034" s="1"/>
    </row>
    <row r="1035" spans="2:5" ht="12.75" customHeight="1" x14ac:dyDescent="0.2">
      <c r="B1035" s="1"/>
      <c r="C1035" s="1"/>
      <c r="D1035" s="1"/>
      <c r="E1035" s="1"/>
    </row>
    <row r="1036" spans="2:5" x14ac:dyDescent="0.2">
      <c r="B1036" s="1"/>
      <c r="C1036" s="1"/>
      <c r="D1036" s="1"/>
      <c r="E1036" s="1"/>
    </row>
    <row r="1037" spans="2:5" x14ac:dyDescent="0.2">
      <c r="B1037" s="1"/>
      <c r="C1037" s="1"/>
      <c r="D1037" s="1"/>
      <c r="E1037" s="1"/>
    </row>
    <row r="1038" spans="2:5" x14ac:dyDescent="0.2">
      <c r="B1038" s="1"/>
      <c r="C1038" s="1"/>
      <c r="D1038" s="1"/>
      <c r="E1038" s="1"/>
    </row>
    <row r="1039" spans="2:5" x14ac:dyDescent="0.2">
      <c r="B1039" s="1"/>
      <c r="C1039" s="1"/>
      <c r="D1039" s="1"/>
      <c r="E1039" s="1"/>
    </row>
    <row r="1040" spans="2:5" x14ac:dyDescent="0.2">
      <c r="B1040" s="1"/>
      <c r="C1040" s="1"/>
      <c r="D1040" s="1"/>
      <c r="E1040" s="1"/>
    </row>
    <row r="1041" spans="2:5" x14ac:dyDescent="0.2">
      <c r="B1041" s="1"/>
      <c r="C1041" s="1"/>
      <c r="D1041" s="1"/>
      <c r="E1041" s="1"/>
    </row>
    <row r="1042" spans="2:5" x14ac:dyDescent="0.2">
      <c r="B1042" s="1"/>
      <c r="C1042" s="1"/>
      <c r="D1042" s="1"/>
      <c r="E1042" s="1"/>
    </row>
    <row r="1043" spans="2:5" x14ac:dyDescent="0.2">
      <c r="B1043" s="1"/>
      <c r="C1043" s="1"/>
      <c r="D1043" s="1"/>
      <c r="E1043" s="1"/>
    </row>
    <row r="1044" spans="2:5" x14ac:dyDescent="0.2">
      <c r="B1044" s="1"/>
      <c r="C1044" s="1"/>
      <c r="D1044" s="1"/>
      <c r="E1044" s="1"/>
    </row>
    <row r="1045" spans="2:5" x14ac:dyDescent="0.2">
      <c r="B1045" s="1"/>
      <c r="C1045" s="1"/>
      <c r="D1045" s="1"/>
      <c r="E1045" s="1"/>
    </row>
    <row r="1046" spans="2:5" x14ac:dyDescent="0.2">
      <c r="B1046" s="1"/>
      <c r="C1046" s="1"/>
      <c r="D1046" s="1"/>
      <c r="E1046" s="1"/>
    </row>
    <row r="1047" spans="2:5" x14ac:dyDescent="0.2">
      <c r="B1047" s="1"/>
      <c r="C1047" s="1"/>
      <c r="D1047" s="1"/>
      <c r="E1047" s="1"/>
    </row>
    <row r="1048" spans="2:5" x14ac:dyDescent="0.2">
      <c r="B1048" s="1"/>
      <c r="C1048" s="1"/>
      <c r="D1048" s="1"/>
      <c r="E1048" s="1"/>
    </row>
    <row r="1049" spans="2:5" x14ac:dyDescent="0.2">
      <c r="B1049" s="1"/>
      <c r="C1049" s="1"/>
      <c r="D1049" s="1"/>
      <c r="E1049" s="1"/>
    </row>
    <row r="1050" spans="2:5" x14ac:dyDescent="0.2">
      <c r="B1050" s="1"/>
      <c r="C1050" s="1"/>
      <c r="D1050" s="1"/>
      <c r="E1050" s="1"/>
    </row>
    <row r="1051" spans="2:5" x14ac:dyDescent="0.2">
      <c r="B1051" s="1"/>
      <c r="C1051" s="1"/>
      <c r="D1051" s="1"/>
      <c r="E1051" s="1"/>
    </row>
    <row r="1052" spans="2:5" x14ac:dyDescent="0.2">
      <c r="B1052" s="1"/>
      <c r="C1052" s="1"/>
      <c r="D1052" s="1"/>
      <c r="E1052" s="1"/>
    </row>
    <row r="1053" spans="2:5" x14ac:dyDescent="0.2">
      <c r="B1053" s="1"/>
      <c r="C1053" s="1"/>
      <c r="D1053" s="1"/>
      <c r="E1053" s="1"/>
    </row>
    <row r="1054" spans="2:5" x14ac:dyDescent="0.2">
      <c r="B1054" s="1"/>
      <c r="C1054" s="1"/>
      <c r="D1054" s="1"/>
      <c r="E1054" s="1"/>
    </row>
    <row r="1055" spans="2:5" x14ac:dyDescent="0.2">
      <c r="B1055" s="1"/>
      <c r="C1055" s="1"/>
      <c r="D1055" s="1"/>
      <c r="E1055" s="1"/>
    </row>
    <row r="1056" spans="2:5" x14ac:dyDescent="0.2">
      <c r="B1056" s="1"/>
      <c r="C1056" s="1"/>
      <c r="D1056" s="1"/>
      <c r="E1056" s="1"/>
    </row>
    <row r="1057" spans="2:5" x14ac:dyDescent="0.2">
      <c r="B1057" s="1"/>
      <c r="C1057" s="1"/>
      <c r="D1057" s="1"/>
      <c r="E1057" s="1"/>
    </row>
    <row r="1058" spans="2:5" x14ac:dyDescent="0.2">
      <c r="B1058" s="1"/>
      <c r="C1058" s="1"/>
      <c r="D1058" s="1"/>
      <c r="E1058" s="1"/>
    </row>
    <row r="1059" spans="2:5" x14ac:dyDescent="0.2">
      <c r="B1059" s="1"/>
      <c r="C1059" s="1"/>
      <c r="D1059" s="1"/>
      <c r="E1059" s="1"/>
    </row>
    <row r="1060" spans="2:5" x14ac:dyDescent="0.2">
      <c r="B1060" s="1"/>
      <c r="C1060" s="1"/>
      <c r="D1060" s="1"/>
      <c r="E1060" s="1"/>
    </row>
    <row r="1061" spans="2:5" x14ac:dyDescent="0.2">
      <c r="B1061" s="1"/>
      <c r="C1061" s="1"/>
      <c r="D1061" s="1"/>
      <c r="E1061" s="1"/>
    </row>
    <row r="1062" spans="2:5" x14ac:dyDescent="0.2">
      <c r="B1062" s="1"/>
      <c r="C1062" s="1"/>
      <c r="D1062" s="1"/>
      <c r="E1062" s="1"/>
    </row>
    <row r="1063" spans="2:5" x14ac:dyDescent="0.2">
      <c r="B1063" s="1"/>
      <c r="C1063" s="1"/>
      <c r="D1063" s="1"/>
      <c r="E1063" s="1"/>
    </row>
    <row r="1064" spans="2:5" x14ac:dyDescent="0.2">
      <c r="B1064" s="1"/>
      <c r="C1064" s="1"/>
      <c r="D1064" s="1"/>
      <c r="E1064" s="1"/>
    </row>
    <row r="1065" spans="2:5" x14ac:dyDescent="0.2">
      <c r="B1065" s="1"/>
      <c r="C1065" s="1"/>
      <c r="D1065" s="1"/>
      <c r="E1065" s="1"/>
    </row>
    <row r="1066" spans="2:5" x14ac:dyDescent="0.2">
      <c r="B1066" s="1"/>
      <c r="C1066" s="1"/>
      <c r="D1066" s="1"/>
      <c r="E1066" s="1"/>
    </row>
    <row r="1067" spans="2:5" x14ac:dyDescent="0.2">
      <c r="B1067" s="1"/>
      <c r="C1067" s="1"/>
      <c r="D1067" s="1"/>
      <c r="E1067" s="1"/>
    </row>
    <row r="1068" spans="2:5" x14ac:dyDescent="0.2">
      <c r="B1068" s="1"/>
      <c r="C1068" s="1"/>
      <c r="D1068" s="1"/>
      <c r="E1068" s="1"/>
    </row>
    <row r="1069" spans="2:5" x14ac:dyDescent="0.2">
      <c r="B1069" s="1"/>
      <c r="C1069" s="1"/>
      <c r="D1069" s="1"/>
      <c r="E1069" s="1"/>
    </row>
    <row r="1070" spans="2:5" x14ac:dyDescent="0.2">
      <c r="B1070" s="1"/>
      <c r="C1070" s="1"/>
      <c r="D1070" s="1"/>
      <c r="E1070" s="1"/>
    </row>
    <row r="1071" spans="2:5" x14ac:dyDescent="0.2">
      <c r="B1071" s="1"/>
      <c r="C1071" s="1"/>
      <c r="D1071" s="1"/>
      <c r="E1071" s="1"/>
    </row>
    <row r="1072" spans="2:5" x14ac:dyDescent="0.2">
      <c r="B1072" s="1"/>
      <c r="C1072" s="1"/>
      <c r="D1072" s="1"/>
      <c r="E1072" s="1"/>
    </row>
    <row r="1073" spans="2:5" x14ac:dyDescent="0.2">
      <c r="B1073" s="1"/>
      <c r="C1073" s="1"/>
      <c r="D1073" s="1"/>
      <c r="E1073" s="1"/>
    </row>
    <row r="1074" spans="2:5" x14ac:dyDescent="0.2">
      <c r="B1074" s="1"/>
      <c r="C1074" s="1"/>
      <c r="D1074" s="1"/>
      <c r="E1074" s="1"/>
    </row>
    <row r="1075" spans="2:5" x14ac:dyDescent="0.2">
      <c r="B1075" s="1"/>
      <c r="C1075" s="1"/>
      <c r="D1075" s="1"/>
      <c r="E1075" s="1"/>
    </row>
    <row r="1076" spans="2:5" x14ac:dyDescent="0.2">
      <c r="B1076" s="1"/>
      <c r="C1076" s="1"/>
      <c r="D1076" s="1"/>
      <c r="E1076" s="1"/>
    </row>
    <row r="1077" spans="2:5" x14ac:dyDescent="0.2">
      <c r="B1077" s="1"/>
      <c r="C1077" s="1"/>
      <c r="D1077" s="1"/>
      <c r="E1077" s="1"/>
    </row>
    <row r="1078" spans="2:5" x14ac:dyDescent="0.2">
      <c r="B1078" s="1"/>
      <c r="C1078" s="1"/>
      <c r="D1078" s="1"/>
      <c r="E1078" s="1"/>
    </row>
    <row r="1079" spans="2:5" x14ac:dyDescent="0.2">
      <c r="B1079" s="1"/>
      <c r="C1079" s="1"/>
      <c r="D1079" s="1"/>
      <c r="E1079" s="1"/>
    </row>
    <row r="1080" spans="2:5" x14ac:dyDescent="0.2">
      <c r="B1080" s="1"/>
      <c r="C1080" s="1"/>
      <c r="D1080" s="1"/>
      <c r="E1080" s="1"/>
    </row>
    <row r="1081" spans="2:5" x14ac:dyDescent="0.2">
      <c r="B1081" s="1"/>
      <c r="C1081" s="1"/>
      <c r="D1081" s="1"/>
      <c r="E1081" s="1"/>
    </row>
    <row r="1082" spans="2:5" x14ac:dyDescent="0.2">
      <c r="B1082" s="1"/>
      <c r="C1082" s="1"/>
      <c r="D1082" s="1"/>
      <c r="E1082" s="1"/>
    </row>
    <row r="1083" spans="2:5" x14ac:dyDescent="0.2">
      <c r="B1083" s="1"/>
      <c r="C1083" s="1"/>
      <c r="D1083" s="1"/>
      <c r="E1083" s="1"/>
    </row>
    <row r="1084" spans="2:5" x14ac:dyDescent="0.2">
      <c r="B1084" s="1"/>
      <c r="C1084" s="1"/>
      <c r="D1084" s="1"/>
      <c r="E1084" s="1"/>
    </row>
    <row r="1085" spans="2:5" x14ac:dyDescent="0.2">
      <c r="B1085" s="1"/>
      <c r="C1085" s="1"/>
      <c r="D1085" s="1"/>
      <c r="E1085" s="1"/>
    </row>
    <row r="1086" spans="2:5" x14ac:dyDescent="0.2">
      <c r="B1086" s="1"/>
      <c r="C1086" s="1"/>
      <c r="D1086" s="1"/>
      <c r="E1086" s="1"/>
    </row>
    <row r="1087" spans="2:5" x14ac:dyDescent="0.2">
      <c r="B1087" s="1"/>
      <c r="C1087" s="1"/>
      <c r="D1087" s="1"/>
      <c r="E1087" s="1"/>
    </row>
    <row r="1088" spans="2:5" x14ac:dyDescent="0.2">
      <c r="B1088" s="1"/>
      <c r="C1088" s="1"/>
      <c r="D1088" s="1"/>
      <c r="E1088" s="1"/>
    </row>
    <row r="1089" spans="2:5" x14ac:dyDescent="0.2">
      <c r="B1089" s="1"/>
      <c r="C1089" s="1"/>
      <c r="D1089" s="1"/>
      <c r="E1089" s="1"/>
    </row>
    <row r="1090" spans="2:5" x14ac:dyDescent="0.2">
      <c r="B1090" s="1"/>
      <c r="C1090" s="1"/>
      <c r="D1090" s="1"/>
      <c r="E1090" s="1"/>
    </row>
    <row r="1091" spans="2:5" x14ac:dyDescent="0.2">
      <c r="B1091" s="1"/>
      <c r="C1091" s="1"/>
      <c r="D1091" s="1"/>
      <c r="E1091" s="1"/>
    </row>
    <row r="1092" spans="2:5" x14ac:dyDescent="0.2">
      <c r="B1092" s="1"/>
      <c r="C1092" s="1"/>
      <c r="D1092" s="1"/>
      <c r="E1092" s="1"/>
    </row>
    <row r="1093" spans="2:5" x14ac:dyDescent="0.2">
      <c r="B1093" s="1"/>
      <c r="C1093" s="1"/>
      <c r="D1093" s="1"/>
      <c r="E1093" s="1"/>
    </row>
    <row r="1094" spans="2:5" x14ac:dyDescent="0.2">
      <c r="B1094" s="1"/>
      <c r="C1094" s="1"/>
      <c r="D1094" s="1"/>
      <c r="E1094" s="1"/>
    </row>
    <row r="1095" spans="2:5" x14ac:dyDescent="0.2">
      <c r="B1095" s="1"/>
      <c r="C1095" s="1"/>
      <c r="D1095" s="1"/>
      <c r="E1095" s="1"/>
    </row>
    <row r="1096" spans="2:5" x14ac:dyDescent="0.2">
      <c r="B1096" s="1"/>
      <c r="C1096" s="1"/>
      <c r="D1096" s="1"/>
      <c r="E1096" s="1"/>
    </row>
    <row r="1097" spans="2:5" x14ac:dyDescent="0.2">
      <c r="B1097" s="1"/>
      <c r="C1097" s="1"/>
      <c r="D1097" s="1"/>
      <c r="E1097" s="1"/>
    </row>
    <row r="1098" spans="2:5" x14ac:dyDescent="0.2">
      <c r="B1098" s="1"/>
      <c r="C1098" s="1"/>
      <c r="D1098" s="1"/>
      <c r="E1098" s="1"/>
    </row>
    <row r="1099" spans="2:5" x14ac:dyDescent="0.2">
      <c r="B1099" s="1"/>
      <c r="C1099" s="1"/>
      <c r="D1099" s="1"/>
      <c r="E1099" s="1"/>
    </row>
    <row r="1100" spans="2:5" x14ac:dyDescent="0.2">
      <c r="B1100" s="1"/>
      <c r="C1100" s="1"/>
      <c r="D1100" s="1"/>
      <c r="E1100" s="1"/>
    </row>
    <row r="1101" spans="2:5" x14ac:dyDescent="0.2">
      <c r="B1101" s="1"/>
      <c r="C1101" s="1"/>
      <c r="D1101" s="1"/>
      <c r="E1101" s="1"/>
    </row>
    <row r="1102" spans="2:5" x14ac:dyDescent="0.2">
      <c r="B1102" s="1"/>
      <c r="C1102" s="1"/>
      <c r="D1102" s="1"/>
      <c r="E1102" s="1"/>
    </row>
    <row r="1103" spans="2:5" x14ac:dyDescent="0.2">
      <c r="B1103" s="1"/>
      <c r="C1103" s="1"/>
      <c r="D1103" s="1"/>
      <c r="E1103" s="1"/>
    </row>
    <row r="1104" spans="2:5" x14ac:dyDescent="0.2">
      <c r="B1104" s="1"/>
      <c r="C1104" s="1"/>
      <c r="D1104" s="1"/>
      <c r="E1104" s="1"/>
    </row>
    <row r="1105" spans="2:5" x14ac:dyDescent="0.2">
      <c r="B1105" s="1"/>
      <c r="C1105" s="1"/>
      <c r="D1105" s="1"/>
      <c r="E1105" s="1"/>
    </row>
    <row r="1106" spans="2:5" x14ac:dyDescent="0.2">
      <c r="B1106" s="1"/>
      <c r="C1106" s="1"/>
      <c r="D1106" s="1"/>
      <c r="E1106" s="1"/>
    </row>
    <row r="1107" spans="2:5" x14ac:dyDescent="0.2">
      <c r="B1107" s="1"/>
      <c r="C1107" s="1"/>
      <c r="D1107" s="1"/>
      <c r="E1107" s="1"/>
    </row>
    <row r="1108" spans="2:5" x14ac:dyDescent="0.2">
      <c r="B1108" s="1"/>
      <c r="C1108" s="1"/>
      <c r="D1108" s="1"/>
      <c r="E1108" s="1"/>
    </row>
    <row r="1109" spans="2:5" x14ac:dyDescent="0.2">
      <c r="B1109" s="1"/>
      <c r="C1109" s="1"/>
      <c r="D1109" s="1"/>
      <c r="E1109" s="1"/>
    </row>
    <row r="1110" spans="2:5" x14ac:dyDescent="0.2">
      <c r="B1110" s="1"/>
      <c r="C1110" s="1"/>
      <c r="D1110" s="1"/>
      <c r="E1110" s="1"/>
    </row>
    <row r="1111" spans="2:5" x14ac:dyDescent="0.2">
      <c r="B1111" s="1"/>
      <c r="C1111" s="1"/>
      <c r="D1111" s="1"/>
      <c r="E1111" s="1"/>
    </row>
    <row r="1112" spans="2:5" x14ac:dyDescent="0.2">
      <c r="B1112" s="1"/>
      <c r="C1112" s="1"/>
      <c r="D1112" s="1"/>
      <c r="E1112" s="1"/>
    </row>
    <row r="1113" spans="2:5" x14ac:dyDescent="0.2">
      <c r="B1113" s="1"/>
      <c r="C1113" s="1"/>
      <c r="D1113" s="1"/>
      <c r="E1113" s="1"/>
    </row>
    <row r="1114" spans="2:5" x14ac:dyDescent="0.2">
      <c r="B1114" s="1"/>
      <c r="C1114" s="1"/>
      <c r="D1114" s="1"/>
      <c r="E1114" s="1"/>
    </row>
    <row r="1115" spans="2:5" x14ac:dyDescent="0.2">
      <c r="B1115" s="1"/>
      <c r="C1115" s="1"/>
      <c r="D1115" s="1"/>
      <c r="E1115" s="1"/>
    </row>
    <row r="1116" spans="2:5" x14ac:dyDescent="0.2">
      <c r="B1116" s="1"/>
      <c r="C1116" s="1"/>
      <c r="D1116" s="1"/>
      <c r="E1116" s="1"/>
    </row>
    <row r="1117" spans="2:5" x14ac:dyDescent="0.2">
      <c r="B1117" s="1"/>
      <c r="C1117" s="1"/>
      <c r="D1117" s="1"/>
      <c r="E1117" s="1"/>
    </row>
    <row r="1118" spans="2:5" x14ac:dyDescent="0.2">
      <c r="B1118" s="1"/>
      <c r="C1118" s="1"/>
      <c r="D1118" s="1"/>
      <c r="E1118" s="1"/>
    </row>
    <row r="1119" spans="2:5" x14ac:dyDescent="0.2">
      <c r="B1119" s="1"/>
      <c r="C1119" s="1"/>
      <c r="D1119" s="1"/>
      <c r="E1119" s="1"/>
    </row>
    <row r="1120" spans="2:5" x14ac:dyDescent="0.2">
      <c r="B1120" s="1"/>
      <c r="C1120" s="1"/>
      <c r="D1120" s="1"/>
      <c r="E1120" s="1"/>
    </row>
    <row r="1121" spans="2:7" x14ac:dyDescent="0.2">
      <c r="B1121" s="1"/>
      <c r="C1121" s="1"/>
      <c r="D1121" s="1"/>
      <c r="E1121" s="1"/>
    </row>
    <row r="1122" spans="2:7" x14ac:dyDescent="0.2">
      <c r="B1122" s="1"/>
      <c r="C1122" s="1"/>
      <c r="D1122" s="1"/>
      <c r="E1122" s="1"/>
    </row>
    <row r="1123" spans="2:7" x14ac:dyDescent="0.2">
      <c r="B1123" s="1"/>
      <c r="C1123" s="1"/>
      <c r="D1123" s="1"/>
      <c r="E1123" s="1"/>
    </row>
    <row r="1124" spans="2:7" x14ac:dyDescent="0.2">
      <c r="B1124" s="1"/>
      <c r="C1124" s="1"/>
      <c r="D1124" s="1"/>
      <c r="E1124" s="1"/>
    </row>
    <row r="1125" spans="2:7" x14ac:dyDescent="0.2">
      <c r="B1125" s="1"/>
      <c r="C1125" s="1"/>
      <c r="D1125" s="1"/>
      <c r="E1125" s="1"/>
    </row>
    <row r="1126" spans="2:7" x14ac:dyDescent="0.2">
      <c r="B1126" s="1"/>
      <c r="C1126" s="1"/>
      <c r="D1126" s="1"/>
      <c r="E1126" s="1"/>
    </row>
    <row r="1127" spans="2:7" x14ac:dyDescent="0.2">
      <c r="B1127" s="1"/>
      <c r="C1127" s="1"/>
      <c r="D1127" s="1"/>
      <c r="E1127" s="1"/>
    </row>
    <row r="1128" spans="2:7" x14ac:dyDescent="0.2">
      <c r="B1128" s="1"/>
      <c r="C1128" s="1"/>
      <c r="D1128" s="1"/>
      <c r="E1128" s="1"/>
    </row>
    <row r="1129" spans="2:7" x14ac:dyDescent="0.2">
      <c r="B1129" s="1"/>
      <c r="C1129" s="1"/>
      <c r="D1129" s="1"/>
      <c r="E1129" s="1"/>
    </row>
    <row r="1130" spans="2:7" x14ac:dyDescent="0.2">
      <c r="B1130" s="1"/>
      <c r="C1130" s="1"/>
      <c r="D1130" s="1"/>
      <c r="E1130" s="1"/>
    </row>
    <row r="1131" spans="2:7" x14ac:dyDescent="0.2">
      <c r="B1131" s="1"/>
      <c r="C1131" s="1"/>
      <c r="D1131" s="1"/>
      <c r="E1131" s="1"/>
    </row>
    <row r="1132" spans="2:7" x14ac:dyDescent="0.2">
      <c r="B1132" s="1"/>
      <c r="C1132" s="1"/>
      <c r="D1132" s="1"/>
      <c r="E1132" s="1"/>
    </row>
    <row r="1133" spans="2:7" x14ac:dyDescent="0.2">
      <c r="B1133" s="1"/>
      <c r="C1133" s="1"/>
      <c r="D1133" s="1"/>
      <c r="E1133" s="1"/>
    </row>
    <row r="1134" spans="2:7" x14ac:dyDescent="0.2">
      <c r="B1134" s="1"/>
      <c r="C1134" s="1"/>
      <c r="D1134" s="1"/>
      <c r="E1134" s="1"/>
      <c r="G1134" s="8"/>
    </row>
    <row r="1135" spans="2:7" x14ac:dyDescent="0.2">
      <c r="B1135" s="1"/>
      <c r="C1135" s="1"/>
      <c r="D1135" s="1"/>
      <c r="E1135" s="1"/>
    </row>
    <row r="1136" spans="2:7" x14ac:dyDescent="0.2">
      <c r="B1136" s="1"/>
      <c r="C1136" s="1"/>
      <c r="D1136" s="1"/>
      <c r="E1136" s="1"/>
    </row>
    <row r="1137" spans="2:5" x14ac:dyDescent="0.2">
      <c r="B1137" s="1"/>
      <c r="C1137" s="1"/>
      <c r="D1137" s="1"/>
      <c r="E1137" s="1"/>
    </row>
    <row r="1138" spans="2:5" x14ac:dyDescent="0.2">
      <c r="B1138" s="1"/>
      <c r="C1138" s="1"/>
      <c r="D1138" s="1"/>
      <c r="E1138" s="1"/>
    </row>
    <row r="1139" spans="2:5" x14ac:dyDescent="0.2">
      <c r="B1139" s="1"/>
      <c r="C1139" s="1"/>
      <c r="D1139" s="1"/>
      <c r="E1139" s="1"/>
    </row>
    <row r="1140" spans="2:5" x14ac:dyDescent="0.2">
      <c r="B1140" s="1"/>
      <c r="C1140" s="1"/>
      <c r="D1140" s="1"/>
      <c r="E1140" s="1"/>
    </row>
    <row r="1141" spans="2:5" x14ac:dyDescent="0.2">
      <c r="B1141" s="1"/>
      <c r="C1141" s="1"/>
      <c r="D1141" s="1"/>
      <c r="E1141" s="1"/>
    </row>
    <row r="1142" spans="2:5" x14ac:dyDescent="0.2">
      <c r="B1142" s="1"/>
      <c r="C1142" s="1"/>
      <c r="D1142" s="1"/>
      <c r="E1142" s="1"/>
    </row>
    <row r="1143" spans="2:5" x14ac:dyDescent="0.2">
      <c r="B1143" s="1"/>
      <c r="C1143" s="1"/>
      <c r="D1143" s="1"/>
      <c r="E1143" s="1"/>
    </row>
    <row r="1144" spans="2:5" x14ac:dyDescent="0.2">
      <c r="B1144" s="1"/>
      <c r="C1144" s="1"/>
      <c r="D1144" s="1"/>
      <c r="E1144" s="1"/>
    </row>
    <row r="1145" spans="2:5" x14ac:dyDescent="0.2">
      <c r="B1145" s="1"/>
      <c r="C1145" s="1"/>
      <c r="D1145" s="1"/>
      <c r="E1145" s="1"/>
    </row>
    <row r="1146" spans="2:5" x14ac:dyDescent="0.2">
      <c r="B1146" s="1"/>
      <c r="C1146" s="1"/>
      <c r="D1146" s="1"/>
      <c r="E1146" s="1"/>
    </row>
    <row r="1147" spans="2:5" x14ac:dyDescent="0.2">
      <c r="B1147" s="1"/>
      <c r="C1147" s="1"/>
      <c r="D1147" s="1"/>
      <c r="E1147" s="1"/>
    </row>
    <row r="1148" spans="2:5" x14ac:dyDescent="0.2">
      <c r="B1148" s="1"/>
      <c r="C1148" s="1"/>
      <c r="D1148" s="1"/>
      <c r="E1148" s="1"/>
    </row>
    <row r="1149" spans="2:5" x14ac:dyDescent="0.2">
      <c r="B1149" s="1"/>
      <c r="C1149" s="1"/>
      <c r="D1149" s="1"/>
      <c r="E1149" s="1"/>
    </row>
    <row r="1150" spans="2:5" x14ac:dyDescent="0.2">
      <c r="B1150" s="1"/>
      <c r="C1150" s="1"/>
      <c r="D1150" s="1"/>
      <c r="E1150" s="1"/>
    </row>
    <row r="1151" spans="2:5" x14ac:dyDescent="0.2">
      <c r="B1151" s="1"/>
      <c r="C1151" s="1"/>
      <c r="D1151" s="1"/>
      <c r="E1151" s="1"/>
    </row>
    <row r="1152" spans="2:5" x14ac:dyDescent="0.2">
      <c r="B1152" s="1"/>
      <c r="C1152" s="1"/>
      <c r="D1152" s="1"/>
      <c r="E1152" s="1"/>
    </row>
    <row r="1153" spans="2:5" x14ac:dyDescent="0.2">
      <c r="B1153" s="1"/>
      <c r="C1153" s="1"/>
      <c r="D1153" s="1"/>
      <c r="E1153" s="1"/>
    </row>
    <row r="1154" spans="2:5" x14ac:dyDescent="0.2">
      <c r="B1154" s="1"/>
      <c r="C1154" s="1"/>
      <c r="D1154" s="1"/>
      <c r="E1154" s="1"/>
    </row>
    <row r="1155" spans="2:5" x14ac:dyDescent="0.2">
      <c r="B1155" s="1"/>
      <c r="C1155" s="1"/>
      <c r="D1155" s="1"/>
      <c r="E1155" s="1"/>
    </row>
    <row r="1156" spans="2:5" x14ac:dyDescent="0.2">
      <c r="B1156" s="1"/>
      <c r="C1156" s="1"/>
      <c r="D1156" s="1"/>
      <c r="E1156" s="1"/>
    </row>
    <row r="1157" spans="2:5" x14ac:dyDescent="0.2">
      <c r="B1157" s="1"/>
      <c r="C1157" s="1"/>
      <c r="D1157" s="1"/>
      <c r="E1157" s="1"/>
    </row>
    <row r="1158" spans="2:5" x14ac:dyDescent="0.2">
      <c r="B1158" s="1"/>
      <c r="C1158" s="1"/>
      <c r="D1158" s="1"/>
      <c r="E1158" s="1"/>
    </row>
    <row r="1159" spans="2:5" x14ac:dyDescent="0.2">
      <c r="B1159" s="1"/>
      <c r="C1159" s="1"/>
      <c r="D1159" s="1"/>
      <c r="E1159" s="1"/>
    </row>
    <row r="1160" spans="2:5" x14ac:dyDescent="0.2">
      <c r="B1160" s="1"/>
      <c r="C1160" s="1"/>
      <c r="D1160" s="1"/>
      <c r="E1160" s="1"/>
    </row>
    <row r="1161" spans="2:5" x14ac:dyDescent="0.2">
      <c r="B1161" s="1"/>
      <c r="C1161" s="1"/>
      <c r="D1161" s="1"/>
      <c r="E1161" s="1"/>
    </row>
    <row r="1162" spans="2:5" x14ac:dyDescent="0.2">
      <c r="B1162" s="1"/>
      <c r="C1162" s="1"/>
      <c r="D1162" s="1"/>
      <c r="E1162" s="1"/>
    </row>
    <row r="1163" spans="2:5" x14ac:dyDescent="0.2">
      <c r="B1163" s="1"/>
      <c r="C1163" s="1"/>
      <c r="D1163" s="1"/>
      <c r="E1163" s="1"/>
    </row>
    <row r="1164" spans="2:5" x14ac:dyDescent="0.2">
      <c r="B1164" s="1"/>
      <c r="C1164" s="1"/>
      <c r="D1164" s="1"/>
      <c r="E1164" s="1"/>
    </row>
    <row r="1165" spans="2:5" x14ac:dyDescent="0.2">
      <c r="B1165" s="1"/>
      <c r="C1165" s="1"/>
      <c r="D1165" s="1"/>
      <c r="E1165" s="1"/>
    </row>
    <row r="1166" spans="2:5" x14ac:dyDescent="0.2">
      <c r="B1166" s="1"/>
      <c r="C1166" s="1"/>
      <c r="D1166" s="1"/>
      <c r="E1166" s="1"/>
    </row>
    <row r="1167" spans="2:5" x14ac:dyDescent="0.2">
      <c r="B1167" s="1"/>
      <c r="C1167" s="1"/>
      <c r="D1167" s="1"/>
      <c r="E1167" s="1"/>
    </row>
    <row r="1168" spans="2:5" x14ac:dyDescent="0.2">
      <c r="B1168" s="1"/>
      <c r="C1168" s="1"/>
      <c r="D1168" s="1"/>
      <c r="E1168" s="1"/>
    </row>
    <row r="1169" spans="2:5" x14ac:dyDescent="0.2">
      <c r="B1169" s="1"/>
      <c r="C1169" s="1"/>
      <c r="D1169" s="1"/>
      <c r="E1169" s="1"/>
    </row>
    <row r="1170" spans="2:5" x14ac:dyDescent="0.2">
      <c r="B1170" s="1"/>
      <c r="C1170" s="1"/>
      <c r="D1170" s="1"/>
      <c r="E1170" s="1"/>
    </row>
    <row r="1171" spans="2:5" x14ac:dyDescent="0.2">
      <c r="B1171" s="1"/>
      <c r="C1171" s="1"/>
      <c r="D1171" s="1"/>
      <c r="E1171" s="1"/>
    </row>
    <row r="1172" spans="2:5" x14ac:dyDescent="0.2">
      <c r="B1172" s="1"/>
      <c r="C1172" s="1"/>
      <c r="D1172" s="1"/>
      <c r="E1172" s="1"/>
    </row>
    <row r="1173" spans="2:5" x14ac:dyDescent="0.2">
      <c r="B1173" s="1"/>
      <c r="C1173" s="1"/>
      <c r="D1173" s="1"/>
      <c r="E1173" s="1"/>
    </row>
    <row r="1174" spans="2:5" x14ac:dyDescent="0.2">
      <c r="B1174" s="1"/>
      <c r="C1174" s="1"/>
      <c r="D1174" s="1"/>
      <c r="E1174" s="1"/>
    </row>
    <row r="1175" spans="2:5" x14ac:dyDescent="0.2">
      <c r="B1175" s="1"/>
      <c r="C1175" s="1"/>
      <c r="D1175" s="1"/>
      <c r="E1175" s="1"/>
    </row>
    <row r="1176" spans="2:5" x14ac:dyDescent="0.2">
      <c r="B1176" s="1"/>
      <c r="C1176" s="1"/>
      <c r="D1176" s="1"/>
      <c r="E1176" s="1"/>
    </row>
    <row r="1177" spans="2:5" x14ac:dyDescent="0.2">
      <c r="B1177" s="1"/>
      <c r="C1177" s="1"/>
      <c r="D1177" s="1"/>
      <c r="E1177" s="1"/>
    </row>
    <row r="1178" spans="2:5" x14ac:dyDescent="0.2">
      <c r="B1178" s="1"/>
      <c r="C1178" s="1"/>
      <c r="D1178" s="1"/>
      <c r="E1178" s="1"/>
    </row>
    <row r="1179" spans="2:5" x14ac:dyDescent="0.2">
      <c r="B1179" s="1"/>
      <c r="C1179" s="1"/>
      <c r="D1179" s="1"/>
      <c r="E1179" s="1"/>
    </row>
    <row r="1180" spans="2:5" x14ac:dyDescent="0.2">
      <c r="B1180" s="1"/>
      <c r="C1180" s="1"/>
      <c r="D1180" s="1"/>
      <c r="E1180" s="1"/>
    </row>
    <row r="1181" spans="2:5" x14ac:dyDescent="0.2">
      <c r="B1181" s="1"/>
      <c r="C1181" s="1"/>
      <c r="D1181" s="1"/>
      <c r="E1181" s="1"/>
    </row>
    <row r="1182" spans="2:5" x14ac:dyDescent="0.2">
      <c r="B1182" s="1"/>
      <c r="C1182" s="1"/>
      <c r="D1182" s="1"/>
      <c r="E1182" s="1"/>
    </row>
    <row r="1183" spans="2:5" x14ac:dyDescent="0.2">
      <c r="B1183" s="1"/>
      <c r="C1183" s="1"/>
      <c r="D1183" s="1"/>
      <c r="E1183" s="1"/>
    </row>
    <row r="1184" spans="2:5" x14ac:dyDescent="0.2">
      <c r="B1184" s="1"/>
      <c r="C1184" s="1"/>
      <c r="D1184" s="1"/>
      <c r="E1184" s="1"/>
    </row>
    <row r="1185" spans="2:5" x14ac:dyDescent="0.2">
      <c r="B1185" s="1"/>
      <c r="C1185" s="1"/>
      <c r="D1185" s="1"/>
      <c r="E1185" s="1"/>
    </row>
    <row r="1186" spans="2:5" x14ac:dyDescent="0.2">
      <c r="B1186" s="1"/>
      <c r="C1186" s="1"/>
      <c r="D1186" s="1"/>
      <c r="E1186" s="1"/>
    </row>
    <row r="1187" spans="2:5" x14ac:dyDescent="0.2">
      <c r="B1187" s="1"/>
      <c r="C1187" s="1"/>
      <c r="D1187" s="1"/>
      <c r="E1187" s="1"/>
    </row>
    <row r="1188" spans="2:5" x14ac:dyDescent="0.2">
      <c r="B1188" s="1"/>
      <c r="C1188" s="1"/>
      <c r="D1188" s="1"/>
      <c r="E1188" s="1"/>
    </row>
    <row r="1189" spans="2:5" x14ac:dyDescent="0.2">
      <c r="B1189" s="1"/>
      <c r="C1189" s="1"/>
      <c r="D1189" s="1"/>
      <c r="E1189" s="1"/>
    </row>
    <row r="1190" spans="2:5" x14ac:dyDescent="0.2">
      <c r="B1190" s="1"/>
      <c r="C1190" s="1"/>
      <c r="D1190" s="1"/>
      <c r="E1190" s="1"/>
    </row>
    <row r="1191" spans="2:5" x14ac:dyDescent="0.2">
      <c r="B1191" s="1"/>
      <c r="C1191" s="1"/>
      <c r="D1191" s="1"/>
      <c r="E1191" s="1"/>
    </row>
    <row r="1192" spans="2:5" x14ac:dyDescent="0.2">
      <c r="B1192" s="1"/>
      <c r="C1192" s="1"/>
      <c r="D1192" s="1"/>
      <c r="E1192" s="1"/>
    </row>
    <row r="1193" spans="2:5" x14ac:dyDescent="0.2">
      <c r="B1193" s="1"/>
      <c r="C1193" s="1"/>
      <c r="D1193" s="1"/>
      <c r="E1193" s="1"/>
    </row>
    <row r="1194" spans="2:5" x14ac:dyDescent="0.2">
      <c r="B1194" s="1"/>
      <c r="C1194" s="1"/>
      <c r="D1194" s="1"/>
      <c r="E1194" s="1"/>
    </row>
    <row r="1195" spans="2:5" x14ac:dyDescent="0.2">
      <c r="B1195" s="1"/>
      <c r="C1195" s="1"/>
      <c r="D1195" s="1"/>
      <c r="E1195" s="1"/>
    </row>
    <row r="1196" spans="2:5" x14ac:dyDescent="0.2">
      <c r="B1196" s="1"/>
      <c r="C1196" s="1"/>
      <c r="D1196" s="1"/>
      <c r="E1196" s="1"/>
    </row>
    <row r="1197" spans="2:5" x14ac:dyDescent="0.2">
      <c r="B1197" s="1"/>
      <c r="C1197" s="1"/>
      <c r="D1197" s="1"/>
      <c r="E1197" s="1"/>
    </row>
    <row r="1198" spans="2:5" x14ac:dyDescent="0.2">
      <c r="B1198" s="1"/>
      <c r="C1198" s="1"/>
      <c r="D1198" s="1"/>
      <c r="E1198" s="1"/>
    </row>
    <row r="1199" spans="2:5" x14ac:dyDescent="0.2">
      <c r="B1199" s="1"/>
      <c r="C1199" s="1"/>
      <c r="D1199" s="1"/>
      <c r="E1199" s="1"/>
    </row>
    <row r="1200" spans="2:5" x14ac:dyDescent="0.2">
      <c r="B1200" s="1"/>
      <c r="C1200" s="1"/>
      <c r="D1200" s="1"/>
      <c r="E1200" s="1"/>
    </row>
    <row r="1201" spans="2:5" x14ac:dyDescent="0.2">
      <c r="B1201" s="1"/>
      <c r="C1201" s="1"/>
      <c r="D1201" s="1"/>
      <c r="E1201" s="1"/>
    </row>
    <row r="1202" spans="2:5" x14ac:dyDescent="0.2">
      <c r="B1202" s="1"/>
      <c r="C1202" s="1"/>
      <c r="D1202" s="1"/>
      <c r="E1202" s="1"/>
    </row>
    <row r="1203" spans="2:5" x14ac:dyDescent="0.2">
      <c r="B1203" s="1"/>
      <c r="C1203" s="1"/>
      <c r="D1203" s="1"/>
      <c r="E1203" s="1"/>
    </row>
    <row r="1204" spans="2:5" x14ac:dyDescent="0.2">
      <c r="B1204" s="1"/>
      <c r="C1204" s="1"/>
      <c r="D1204" s="1"/>
      <c r="E1204" s="1"/>
    </row>
    <row r="1205" spans="2:5" x14ac:dyDescent="0.2">
      <c r="B1205" s="1"/>
      <c r="C1205" s="1"/>
      <c r="D1205" s="1"/>
      <c r="E1205" s="1"/>
    </row>
    <row r="1206" spans="2:5" x14ac:dyDescent="0.2">
      <c r="B1206" s="1"/>
      <c r="C1206" s="1"/>
      <c r="D1206" s="1"/>
      <c r="E1206" s="1"/>
    </row>
    <row r="1207" spans="2:5" x14ac:dyDescent="0.2">
      <c r="B1207" s="1"/>
      <c r="C1207" s="1"/>
      <c r="D1207" s="1"/>
      <c r="E1207" s="1"/>
    </row>
    <row r="1208" spans="2:5" x14ac:dyDescent="0.2">
      <c r="B1208" s="1"/>
      <c r="C1208" s="1"/>
      <c r="D1208" s="1"/>
      <c r="E1208" s="1"/>
    </row>
    <row r="1209" spans="2:5" x14ac:dyDescent="0.2">
      <c r="B1209" s="1"/>
      <c r="C1209" s="1"/>
      <c r="D1209" s="1"/>
      <c r="E1209" s="1"/>
    </row>
    <row r="1210" spans="2:5" x14ac:dyDescent="0.2">
      <c r="B1210" s="1"/>
      <c r="C1210" s="1"/>
      <c r="D1210" s="1"/>
      <c r="E1210" s="1"/>
    </row>
    <row r="1211" spans="2:5" x14ac:dyDescent="0.2">
      <c r="B1211" s="1"/>
      <c r="C1211" s="1"/>
      <c r="D1211" s="1"/>
      <c r="E1211" s="1"/>
    </row>
    <row r="1212" spans="2:5" x14ac:dyDescent="0.2">
      <c r="B1212" s="1"/>
      <c r="C1212" s="1"/>
      <c r="D1212" s="1"/>
      <c r="E1212" s="1"/>
    </row>
    <row r="1213" spans="2:5" x14ac:dyDescent="0.2">
      <c r="B1213" s="1"/>
      <c r="C1213" s="1"/>
      <c r="D1213" s="1"/>
      <c r="E1213" s="1"/>
    </row>
    <row r="1214" spans="2:5" x14ac:dyDescent="0.2">
      <c r="B1214" s="1"/>
      <c r="C1214" s="1"/>
      <c r="D1214" s="1"/>
      <c r="E1214" s="1"/>
    </row>
    <row r="1215" spans="2:5" x14ac:dyDescent="0.2">
      <c r="B1215" s="1"/>
      <c r="C1215" s="1"/>
      <c r="D1215" s="1"/>
      <c r="E1215" s="1"/>
    </row>
    <row r="1216" spans="2:5" x14ac:dyDescent="0.2">
      <c r="B1216" s="1"/>
      <c r="C1216" s="1"/>
      <c r="D1216" s="1"/>
      <c r="E1216" s="1"/>
    </row>
    <row r="1217" spans="2:5" x14ac:dyDescent="0.2">
      <c r="B1217" s="1"/>
      <c r="C1217" s="1"/>
      <c r="D1217" s="1"/>
      <c r="E1217" s="1"/>
    </row>
    <row r="1218" spans="2:5" x14ac:dyDescent="0.2">
      <c r="B1218" s="1"/>
      <c r="C1218" s="1"/>
      <c r="D1218" s="1"/>
      <c r="E1218" s="1"/>
    </row>
    <row r="1219" spans="2:5" x14ac:dyDescent="0.2">
      <c r="B1219" s="1"/>
      <c r="C1219" s="1"/>
      <c r="D1219" s="1"/>
      <c r="E1219" s="1"/>
    </row>
    <row r="1220" spans="2:5" x14ac:dyDescent="0.2">
      <c r="B1220" s="1"/>
      <c r="C1220" s="1"/>
      <c r="D1220" s="1"/>
      <c r="E1220" s="1"/>
    </row>
    <row r="1221" spans="2:5" x14ac:dyDescent="0.2">
      <c r="B1221" s="1"/>
      <c r="C1221" s="1"/>
      <c r="D1221" s="1"/>
      <c r="E1221" s="1"/>
    </row>
    <row r="1222" spans="2:5" x14ac:dyDescent="0.2">
      <c r="B1222" s="1"/>
      <c r="C1222" s="1"/>
      <c r="D1222" s="1"/>
      <c r="E1222" s="1"/>
    </row>
    <row r="1223" spans="2:5" x14ac:dyDescent="0.2">
      <c r="B1223" s="1"/>
      <c r="C1223" s="1"/>
      <c r="D1223" s="1"/>
      <c r="E1223" s="1"/>
    </row>
    <row r="1224" spans="2:5" x14ac:dyDescent="0.2">
      <c r="B1224" s="1"/>
      <c r="C1224" s="1"/>
      <c r="D1224" s="1"/>
      <c r="E1224" s="1"/>
    </row>
    <row r="1225" spans="2:5" x14ac:dyDescent="0.2">
      <c r="B1225" s="1"/>
      <c r="C1225" s="1"/>
      <c r="D1225" s="1"/>
      <c r="E1225" s="1"/>
    </row>
    <row r="1226" spans="2:5" x14ac:dyDescent="0.2">
      <c r="B1226" s="1"/>
      <c r="C1226" s="1"/>
      <c r="D1226" s="1"/>
      <c r="E1226" s="1"/>
    </row>
    <row r="1227" spans="2:5" x14ac:dyDescent="0.2">
      <c r="B1227" s="1"/>
      <c r="C1227" s="1"/>
      <c r="D1227" s="1"/>
      <c r="E1227" s="1"/>
    </row>
    <row r="1228" spans="2:5" x14ac:dyDescent="0.2">
      <c r="B1228" s="1"/>
      <c r="C1228" s="1"/>
      <c r="D1228" s="1"/>
      <c r="E1228" s="1"/>
    </row>
    <row r="1229" spans="2:5" x14ac:dyDescent="0.2">
      <c r="B1229" s="1"/>
      <c r="C1229" s="1"/>
      <c r="D1229" s="1"/>
      <c r="E1229" s="1"/>
    </row>
    <row r="1230" spans="2:5" x14ac:dyDescent="0.2">
      <c r="B1230" s="1"/>
      <c r="C1230" s="1"/>
      <c r="D1230" s="1"/>
      <c r="E1230" s="1"/>
    </row>
    <row r="1231" spans="2:5" x14ac:dyDescent="0.2">
      <c r="B1231" s="1"/>
      <c r="C1231" s="1"/>
      <c r="D1231" s="1"/>
      <c r="E1231" s="1"/>
    </row>
    <row r="1232" spans="2:5" s="1" customFormat="1" x14ac:dyDescent="0.2"/>
    <row r="1233" s="1" customFormat="1" x14ac:dyDescent="0.2"/>
    <row r="1234" s="1" customFormat="1" x14ac:dyDescent="0.2"/>
    <row r="1235" s="1" customFormat="1" x14ac:dyDescent="0.2"/>
    <row r="1236" s="1" customFormat="1" x14ac:dyDescent="0.2"/>
    <row r="1237" s="1" customFormat="1" x14ac:dyDescent="0.2"/>
    <row r="1238" s="1" customFormat="1" x14ac:dyDescent="0.2"/>
    <row r="1239" s="1" customFormat="1" x14ac:dyDescent="0.2"/>
    <row r="1240" s="1" customFormat="1" x14ac:dyDescent="0.2"/>
    <row r="1241" s="1" customFormat="1" x14ac:dyDescent="0.2"/>
    <row r="1242" s="1" customFormat="1" x14ac:dyDescent="0.2"/>
    <row r="1243" s="1" customFormat="1" x14ac:dyDescent="0.2"/>
    <row r="1244" s="1" customFormat="1" x14ac:dyDescent="0.2"/>
    <row r="1245" s="1" customFormat="1" x14ac:dyDescent="0.2"/>
    <row r="1246" s="1" customFormat="1" x14ac:dyDescent="0.2"/>
    <row r="1247" s="1" customFormat="1" x14ac:dyDescent="0.2"/>
    <row r="1248" s="1" customFormat="1" x14ac:dyDescent="0.2"/>
    <row r="1249" s="1" customFormat="1" x14ac:dyDescent="0.2"/>
    <row r="1250" s="1" customFormat="1" x14ac:dyDescent="0.2"/>
    <row r="1251" s="1" customFormat="1" x14ac:dyDescent="0.2"/>
    <row r="1252" s="1" customFormat="1" x14ac:dyDescent="0.2"/>
    <row r="1253" s="1" customFormat="1" x14ac:dyDescent="0.2"/>
    <row r="1254" s="1" customFormat="1" x14ac:dyDescent="0.2"/>
    <row r="1255" s="1" customFormat="1" x14ac:dyDescent="0.2"/>
    <row r="1256" s="1" customFormat="1" x14ac:dyDescent="0.2"/>
    <row r="1257" s="1" customFormat="1" x14ac:dyDescent="0.2"/>
    <row r="1258" s="1" customFormat="1" x14ac:dyDescent="0.2"/>
    <row r="1259" s="1" customFormat="1" x14ac:dyDescent="0.2"/>
    <row r="1260" s="1" customFormat="1" x14ac:dyDescent="0.2"/>
    <row r="1261" s="1" customFormat="1" x14ac:dyDescent="0.2"/>
    <row r="1262" s="1" customFormat="1" x14ac:dyDescent="0.2"/>
    <row r="1263" s="1" customFormat="1" x14ac:dyDescent="0.2"/>
    <row r="1264" s="1" customFormat="1" x14ac:dyDescent="0.2"/>
    <row r="1265" s="1" customFormat="1" x14ac:dyDescent="0.2"/>
    <row r="1266" s="1" customFormat="1" x14ac:dyDescent="0.2"/>
    <row r="1267" s="1" customFormat="1" x14ac:dyDescent="0.2"/>
    <row r="1268" s="1" customFormat="1" x14ac:dyDescent="0.2"/>
    <row r="1269" s="1" customFormat="1" x14ac:dyDescent="0.2"/>
    <row r="1270" s="1" customFormat="1" x14ac:dyDescent="0.2"/>
    <row r="1271" s="1" customFormat="1" x14ac:dyDescent="0.2"/>
    <row r="1272" s="1" customFormat="1" x14ac:dyDescent="0.2"/>
    <row r="1273" s="1" customFormat="1" x14ac:dyDescent="0.2"/>
    <row r="1274" s="1" customFormat="1" x14ac:dyDescent="0.2"/>
    <row r="1275" s="1" customFormat="1" x14ac:dyDescent="0.2"/>
    <row r="1276" s="1" customFormat="1" x14ac:dyDescent="0.2"/>
    <row r="1277" s="1" customFormat="1" x14ac:dyDescent="0.2"/>
    <row r="1278" s="1" customFormat="1" x14ac:dyDescent="0.2"/>
    <row r="1279" s="1" customFormat="1" x14ac:dyDescent="0.2"/>
    <row r="1280" s="1" customFormat="1" x14ac:dyDescent="0.2"/>
    <row r="1281" s="1" customFormat="1" x14ac:dyDescent="0.2"/>
    <row r="1282" s="1" customFormat="1" x14ac:dyDescent="0.2"/>
    <row r="1283" s="1" customFormat="1" x14ac:dyDescent="0.2"/>
    <row r="1284" s="1" customFormat="1" x14ac:dyDescent="0.2"/>
    <row r="1285" s="1" customFormat="1" x14ac:dyDescent="0.2"/>
    <row r="1286" s="1" customFormat="1" x14ac:dyDescent="0.2"/>
    <row r="1287" s="1" customFormat="1" x14ac:dyDescent="0.2"/>
    <row r="1288" s="1" customFormat="1" x14ac:dyDescent="0.2"/>
    <row r="1289" s="1" customFormat="1" x14ac:dyDescent="0.2"/>
    <row r="1290" s="1" customFormat="1" x14ac:dyDescent="0.2"/>
    <row r="1291" s="1" customFormat="1" x14ac:dyDescent="0.2"/>
    <row r="1292" s="1" customFormat="1" x14ac:dyDescent="0.2"/>
    <row r="1293" s="1" customFormat="1" x14ac:dyDescent="0.2"/>
    <row r="1294" s="1" customFormat="1" x14ac:dyDescent="0.2"/>
    <row r="1295" s="1" customFormat="1" x14ac:dyDescent="0.2"/>
    <row r="1296" s="1" customFormat="1" x14ac:dyDescent="0.2"/>
    <row r="1297" s="1" customFormat="1" x14ac:dyDescent="0.2"/>
    <row r="1298" s="1" customFormat="1" x14ac:dyDescent="0.2"/>
    <row r="1299" s="1" customFormat="1" x14ac:dyDescent="0.2"/>
    <row r="1300" s="1" customFormat="1" x14ac:dyDescent="0.2"/>
    <row r="1301" s="1" customFormat="1" x14ac:dyDescent="0.2"/>
    <row r="1302" s="1" customFormat="1" x14ac:dyDescent="0.2"/>
    <row r="1303" s="1" customFormat="1" x14ac:dyDescent="0.2"/>
    <row r="1304" s="1" customFormat="1" x14ac:dyDescent="0.2"/>
    <row r="1305" s="1" customFormat="1" x14ac:dyDescent="0.2"/>
    <row r="1306" s="1" customFormat="1" x14ac:dyDescent="0.2"/>
    <row r="1307" s="1" customFormat="1" x14ac:dyDescent="0.2"/>
    <row r="1308" s="1" customFormat="1" x14ac:dyDescent="0.2"/>
    <row r="1309" s="1" customFormat="1" x14ac:dyDescent="0.2"/>
    <row r="1310" s="1" customFormat="1" x14ac:dyDescent="0.2"/>
    <row r="1311" s="1" customFormat="1" x14ac:dyDescent="0.2"/>
    <row r="1312" s="1" customFormat="1" x14ac:dyDescent="0.2"/>
    <row r="1313" spans="2:5" s="1" customFormat="1" x14ac:dyDescent="0.2"/>
    <row r="1314" spans="2:5" s="1" customFormat="1" x14ac:dyDescent="0.2"/>
    <row r="1315" spans="2:5" s="1" customFormat="1" x14ac:dyDescent="0.2"/>
    <row r="1316" spans="2:5" s="1" customFormat="1" x14ac:dyDescent="0.2"/>
    <row r="1317" spans="2:5" s="1" customFormat="1" x14ac:dyDescent="0.2"/>
    <row r="1318" spans="2:5" s="1" customFormat="1" x14ac:dyDescent="0.2"/>
    <row r="1319" spans="2:5" s="1" customFormat="1" x14ac:dyDescent="0.2"/>
    <row r="1320" spans="2:5" s="1" customFormat="1" x14ac:dyDescent="0.2"/>
    <row r="1321" spans="2:5" s="1" customFormat="1" x14ac:dyDescent="0.2"/>
    <row r="1322" spans="2:5" s="1" customFormat="1" x14ac:dyDescent="0.2"/>
    <row r="1323" spans="2:5" s="1" customFormat="1" x14ac:dyDescent="0.2"/>
    <row r="1324" spans="2:5" s="1" customFormat="1" x14ac:dyDescent="0.2"/>
    <row r="1325" spans="2:5" s="1" customFormat="1" x14ac:dyDescent="0.2"/>
    <row r="1326" spans="2:5" s="1" customFormat="1" x14ac:dyDescent="0.2"/>
    <row r="1327" spans="2:5" s="1" customFormat="1" x14ac:dyDescent="0.2"/>
    <row r="1328" spans="2:5" x14ac:dyDescent="0.2">
      <c r="B1328" s="1"/>
      <c r="C1328" s="1"/>
      <c r="D1328" s="1"/>
      <c r="E1328" s="1"/>
    </row>
    <row r="1329" spans="2:5" x14ac:dyDescent="0.2">
      <c r="B1329" s="1"/>
      <c r="C1329" s="1"/>
      <c r="D1329" s="1"/>
      <c r="E1329" s="1"/>
    </row>
    <row r="1330" spans="2:5" x14ac:dyDescent="0.2">
      <c r="B1330" s="1"/>
      <c r="C1330" s="1"/>
      <c r="D1330" s="1"/>
      <c r="E1330" s="1"/>
    </row>
    <row r="1331" spans="2:5" x14ac:dyDescent="0.2">
      <c r="B1331" s="1"/>
      <c r="C1331" s="1"/>
      <c r="D1331" s="1"/>
      <c r="E1331" s="1"/>
    </row>
    <row r="1332" spans="2:5" x14ac:dyDescent="0.2">
      <c r="B1332" s="1"/>
      <c r="C1332" s="1"/>
      <c r="D1332" s="1"/>
      <c r="E1332" s="1"/>
    </row>
    <row r="1333" spans="2:5" x14ac:dyDescent="0.2">
      <c r="B1333" s="1"/>
      <c r="C1333" s="1"/>
      <c r="D1333" s="1"/>
      <c r="E1333" s="1"/>
    </row>
    <row r="1334" spans="2:5" x14ac:dyDescent="0.2">
      <c r="B1334" s="1"/>
      <c r="C1334" s="1"/>
      <c r="D1334" s="1"/>
      <c r="E1334" s="1"/>
    </row>
    <row r="1335" spans="2:5" x14ac:dyDescent="0.2">
      <c r="B1335" s="1"/>
      <c r="C1335" s="1"/>
      <c r="D1335" s="1"/>
      <c r="E1335" s="1"/>
    </row>
    <row r="1336" spans="2:5" x14ac:dyDescent="0.2">
      <c r="B1336" s="1"/>
      <c r="C1336" s="1"/>
      <c r="D1336" s="1"/>
      <c r="E1336" s="1"/>
    </row>
    <row r="1337" spans="2:5" x14ac:dyDescent="0.2">
      <c r="B1337" s="1"/>
      <c r="C1337" s="1"/>
      <c r="D1337" s="1"/>
      <c r="E1337" s="1"/>
    </row>
    <row r="1338" spans="2:5" x14ac:dyDescent="0.2">
      <c r="B1338" s="1"/>
      <c r="C1338" s="1"/>
      <c r="D1338" s="1"/>
      <c r="E1338" s="1"/>
    </row>
    <row r="1339" spans="2:5" x14ac:dyDescent="0.2">
      <c r="B1339" s="1"/>
      <c r="C1339" s="1"/>
      <c r="D1339" s="1"/>
      <c r="E1339" s="1"/>
    </row>
    <row r="1340" spans="2:5" x14ac:dyDescent="0.2">
      <c r="B1340" s="1"/>
      <c r="C1340" s="1"/>
      <c r="D1340" s="1"/>
      <c r="E1340" s="1"/>
    </row>
    <row r="1341" spans="2:5" x14ac:dyDescent="0.2">
      <c r="B1341" s="1"/>
      <c r="C1341" s="1"/>
      <c r="D1341" s="1"/>
      <c r="E1341" s="1"/>
    </row>
    <row r="1342" spans="2:5" x14ac:dyDescent="0.2">
      <c r="B1342" s="1"/>
      <c r="C1342" s="1"/>
      <c r="D1342" s="1"/>
      <c r="E1342" s="1"/>
    </row>
    <row r="1343" spans="2:5" x14ac:dyDescent="0.2">
      <c r="B1343" s="1"/>
      <c r="C1343" s="1"/>
      <c r="D1343" s="1"/>
      <c r="E1343" s="1"/>
    </row>
    <row r="1344" spans="2:5" x14ac:dyDescent="0.2">
      <c r="B1344" s="1"/>
      <c r="C1344" s="1"/>
      <c r="D1344" s="1"/>
      <c r="E1344" s="1"/>
    </row>
    <row r="1345" spans="2:5" x14ac:dyDescent="0.2">
      <c r="B1345" s="1"/>
      <c r="C1345" s="1"/>
      <c r="D1345" s="1"/>
      <c r="E1345" s="1"/>
    </row>
    <row r="1346" spans="2:5" x14ac:dyDescent="0.2">
      <c r="B1346" s="1"/>
      <c r="C1346" s="1"/>
      <c r="D1346" s="1"/>
      <c r="E1346" s="1"/>
    </row>
    <row r="1347" spans="2:5" x14ac:dyDescent="0.2">
      <c r="B1347" s="1"/>
      <c r="C1347" s="1"/>
      <c r="D1347" s="1"/>
      <c r="E1347" s="1"/>
    </row>
    <row r="1348" spans="2:5" x14ac:dyDescent="0.2">
      <c r="B1348" s="1"/>
      <c r="C1348" s="1"/>
      <c r="D1348" s="1"/>
      <c r="E1348" s="1"/>
    </row>
    <row r="1349" spans="2:5" x14ac:dyDescent="0.2">
      <c r="B1349" s="1"/>
      <c r="C1349" s="1"/>
      <c r="D1349" s="1"/>
      <c r="E1349" s="1"/>
    </row>
    <row r="1350" spans="2:5" x14ac:dyDescent="0.2">
      <c r="B1350" s="1"/>
      <c r="C1350" s="1"/>
      <c r="D1350" s="1"/>
      <c r="E1350" s="1"/>
    </row>
    <row r="1351" spans="2:5" x14ac:dyDescent="0.2">
      <c r="B1351" s="1"/>
      <c r="C1351" s="1"/>
      <c r="D1351" s="1"/>
      <c r="E1351" s="1"/>
    </row>
    <row r="1352" spans="2:5" x14ac:dyDescent="0.2">
      <c r="B1352" s="1"/>
      <c r="C1352" s="1"/>
      <c r="D1352" s="1"/>
      <c r="E1352" s="1"/>
    </row>
    <row r="1353" spans="2:5" x14ac:dyDescent="0.2">
      <c r="B1353" s="1"/>
      <c r="C1353" s="1"/>
      <c r="D1353" s="1"/>
      <c r="E1353" s="1"/>
    </row>
    <row r="1354" spans="2:5" x14ac:dyDescent="0.2">
      <c r="B1354" s="1"/>
      <c r="C1354" s="1"/>
      <c r="D1354" s="1"/>
      <c r="E1354" s="1"/>
    </row>
    <row r="1355" spans="2:5" x14ac:dyDescent="0.2">
      <c r="B1355" s="1"/>
      <c r="C1355" s="1"/>
      <c r="D1355" s="1"/>
      <c r="E1355" s="1"/>
    </row>
    <row r="1356" spans="2:5" x14ac:dyDescent="0.2">
      <c r="B1356" s="1"/>
      <c r="C1356" s="1"/>
      <c r="D1356" s="1"/>
      <c r="E1356" s="1"/>
    </row>
    <row r="1357" spans="2:5" x14ac:dyDescent="0.2">
      <c r="B1357" s="1"/>
      <c r="C1357" s="1"/>
      <c r="D1357" s="1"/>
      <c r="E1357" s="1"/>
    </row>
    <row r="1358" spans="2:5" x14ac:dyDescent="0.2">
      <c r="B1358" s="1"/>
      <c r="C1358" s="1"/>
      <c r="D1358" s="1"/>
      <c r="E1358" s="1"/>
    </row>
    <row r="1359" spans="2:5" x14ac:dyDescent="0.2">
      <c r="B1359" s="1"/>
      <c r="C1359" s="1"/>
      <c r="D1359" s="1"/>
      <c r="E1359" s="1"/>
    </row>
    <row r="1360" spans="2:5" x14ac:dyDescent="0.2">
      <c r="B1360" s="1"/>
      <c r="C1360" s="1"/>
      <c r="D1360" s="1"/>
      <c r="E1360" s="1"/>
    </row>
    <row r="1361" spans="2:5" x14ac:dyDescent="0.2">
      <c r="B1361" s="1"/>
      <c r="C1361" s="1"/>
      <c r="D1361" s="1"/>
      <c r="E1361" s="1"/>
    </row>
    <row r="1362" spans="2:5" x14ac:dyDescent="0.2">
      <c r="B1362" s="1"/>
      <c r="C1362" s="1"/>
      <c r="D1362" s="1"/>
      <c r="E1362" s="1"/>
    </row>
    <row r="1363" spans="2:5" x14ac:dyDescent="0.2">
      <c r="B1363" s="1"/>
      <c r="C1363" s="1"/>
      <c r="D1363" s="1"/>
      <c r="E1363" s="1"/>
    </row>
    <row r="1364" spans="2:5" x14ac:dyDescent="0.2">
      <c r="B1364" s="1"/>
      <c r="C1364" s="1"/>
      <c r="D1364" s="1"/>
      <c r="E1364" s="1"/>
    </row>
    <row r="1365" spans="2:5" x14ac:dyDescent="0.2">
      <c r="B1365" s="1"/>
      <c r="C1365" s="1"/>
      <c r="D1365" s="1"/>
      <c r="E1365" s="1"/>
    </row>
    <row r="1366" spans="2:5" x14ac:dyDescent="0.2">
      <c r="B1366" s="1"/>
      <c r="C1366" s="1"/>
      <c r="D1366" s="1"/>
      <c r="E1366" s="1"/>
    </row>
    <row r="1367" spans="2:5" x14ac:dyDescent="0.2">
      <c r="B1367" s="1"/>
      <c r="C1367" s="1"/>
      <c r="D1367" s="1"/>
      <c r="E1367" s="1"/>
    </row>
    <row r="1368" spans="2:5" x14ac:dyDescent="0.2">
      <c r="B1368" s="1"/>
      <c r="C1368" s="1"/>
      <c r="D1368" s="1"/>
      <c r="E1368" s="1"/>
    </row>
    <row r="1369" spans="2:5" x14ac:dyDescent="0.2">
      <c r="B1369" s="1"/>
      <c r="C1369" s="1"/>
      <c r="D1369" s="1"/>
      <c r="E1369" s="1"/>
    </row>
    <row r="1370" spans="2:5" x14ac:dyDescent="0.2">
      <c r="B1370" s="1"/>
      <c r="C1370" s="1"/>
      <c r="D1370" s="1"/>
      <c r="E1370" s="1"/>
    </row>
    <row r="1371" spans="2:5" x14ac:dyDescent="0.2">
      <c r="B1371" s="1"/>
      <c r="C1371" s="1"/>
      <c r="D1371" s="1"/>
      <c r="E1371" s="1"/>
    </row>
    <row r="1372" spans="2:5" x14ac:dyDescent="0.2">
      <c r="B1372" s="1"/>
      <c r="C1372" s="1"/>
      <c r="D1372" s="1"/>
      <c r="E1372" s="1"/>
    </row>
    <row r="1373" spans="2:5" x14ac:dyDescent="0.2">
      <c r="B1373" s="1"/>
      <c r="C1373" s="1"/>
      <c r="D1373" s="1"/>
      <c r="E1373" s="1"/>
    </row>
    <row r="1374" spans="2:5" x14ac:dyDescent="0.2">
      <c r="B1374" s="1"/>
      <c r="C1374" s="1"/>
      <c r="D1374" s="1"/>
      <c r="E1374" s="1"/>
    </row>
    <row r="1375" spans="2:5" x14ac:dyDescent="0.2">
      <c r="B1375" s="1"/>
      <c r="C1375" s="1"/>
      <c r="D1375" s="1"/>
      <c r="E1375" s="1"/>
    </row>
    <row r="1376" spans="2:5" x14ac:dyDescent="0.2">
      <c r="B1376" s="1"/>
      <c r="C1376" s="1"/>
      <c r="D1376" s="1"/>
      <c r="E1376" s="1"/>
    </row>
    <row r="1377" spans="2:7" x14ac:dyDescent="0.2">
      <c r="B1377" s="1"/>
      <c r="C1377" s="1"/>
      <c r="D1377" s="1"/>
      <c r="E1377" s="1"/>
    </row>
    <row r="1378" spans="2:7" x14ac:dyDescent="0.2">
      <c r="B1378" s="1"/>
      <c r="C1378" s="1"/>
      <c r="D1378" s="1"/>
      <c r="E1378" s="1"/>
    </row>
    <row r="1379" spans="2:7" x14ac:dyDescent="0.2">
      <c r="B1379" s="1"/>
      <c r="C1379" s="1"/>
      <c r="D1379" s="1"/>
      <c r="E1379" s="1"/>
    </row>
    <row r="1380" spans="2:7" x14ac:dyDescent="0.2">
      <c r="B1380" s="1"/>
      <c r="C1380" s="1"/>
      <c r="D1380" s="1"/>
      <c r="E1380" s="1"/>
    </row>
    <row r="1381" spans="2:7" x14ac:dyDescent="0.2">
      <c r="B1381" s="1"/>
      <c r="C1381" s="1"/>
      <c r="D1381" s="1"/>
      <c r="E1381" s="1"/>
    </row>
    <row r="1382" spans="2:7" x14ac:dyDescent="0.2">
      <c r="B1382" s="1"/>
      <c r="C1382" s="1"/>
      <c r="D1382" s="1"/>
      <c r="E1382" s="1"/>
    </row>
    <row r="1383" spans="2:7" x14ac:dyDescent="0.2">
      <c r="B1383" s="1"/>
      <c r="C1383" s="1"/>
      <c r="D1383" s="1"/>
      <c r="E1383" s="1"/>
    </row>
    <row r="1384" spans="2:7" x14ac:dyDescent="0.2">
      <c r="B1384" s="1"/>
      <c r="C1384" s="1"/>
      <c r="D1384" s="1"/>
      <c r="E1384" s="1"/>
    </row>
    <row r="1385" spans="2:7" ht="25.5" customHeight="1" x14ac:dyDescent="0.2">
      <c r="G1385" s="8"/>
    </row>
    <row r="1386" spans="2:7" x14ac:dyDescent="0.2">
      <c r="G1386" s="8"/>
    </row>
    <row r="1387" spans="2:7" x14ac:dyDescent="0.2">
      <c r="G1387" s="8"/>
    </row>
    <row r="1388" spans="2:7" x14ac:dyDescent="0.2">
      <c r="G1388" s="8"/>
    </row>
    <row r="1389" spans="2:7" x14ac:dyDescent="0.2">
      <c r="G1389" s="8"/>
    </row>
    <row r="1390" spans="2:7" x14ac:dyDescent="0.2">
      <c r="G1390" s="8"/>
    </row>
    <row r="1391" spans="2:7" x14ac:dyDescent="0.2">
      <c r="G1391" s="8"/>
    </row>
    <row r="1392" spans="2:7" x14ac:dyDescent="0.2">
      <c r="G1392" s="8"/>
    </row>
    <row r="1393" spans="7:7" x14ac:dyDescent="0.2">
      <c r="G1393" s="8"/>
    </row>
    <row r="1394" spans="7:7" x14ac:dyDescent="0.2">
      <c r="G1394" s="8"/>
    </row>
    <row r="1395" spans="7:7" x14ac:dyDescent="0.2">
      <c r="G1395" s="8"/>
    </row>
    <row r="1396" spans="7:7" x14ac:dyDescent="0.2">
      <c r="G1396" s="8"/>
    </row>
    <row r="1397" spans="7:7" x14ac:dyDescent="0.2">
      <c r="G1397" s="8"/>
    </row>
    <row r="1398" spans="7:7" x14ac:dyDescent="0.2">
      <c r="G1398" s="8"/>
    </row>
    <row r="1399" spans="7:7" x14ac:dyDescent="0.2">
      <c r="G1399" s="8"/>
    </row>
    <row r="1400" spans="7:7" x14ac:dyDescent="0.2">
      <c r="G1400" s="8"/>
    </row>
    <row r="1401" spans="7:7" x14ac:dyDescent="0.2">
      <c r="G1401" s="8"/>
    </row>
    <row r="1402" spans="7:7" x14ac:dyDescent="0.2">
      <c r="G1402" s="8"/>
    </row>
    <row r="1403" spans="7:7" x14ac:dyDescent="0.2">
      <c r="G1403" s="8"/>
    </row>
    <row r="1404" spans="7:7" x14ac:dyDescent="0.2">
      <c r="G1404" s="8"/>
    </row>
    <row r="1405" spans="7:7" x14ac:dyDescent="0.2">
      <c r="G1405" s="8"/>
    </row>
    <row r="1406" spans="7:7" x14ac:dyDescent="0.2">
      <c r="G1406" s="8"/>
    </row>
    <row r="1407" spans="7:7" x14ac:dyDescent="0.2">
      <c r="G1407" s="8"/>
    </row>
    <row r="1408" spans="7:7" x14ac:dyDescent="0.2">
      <c r="G1408" s="8"/>
    </row>
    <row r="1409" spans="2:7" x14ac:dyDescent="0.2">
      <c r="G1409" s="8"/>
    </row>
    <row r="1410" spans="2:7" x14ac:dyDescent="0.2">
      <c r="G1410" s="8"/>
    </row>
    <row r="1411" spans="2:7" x14ac:dyDescent="0.2">
      <c r="G1411" s="8"/>
    </row>
    <row r="1412" spans="2:7" x14ac:dyDescent="0.2">
      <c r="G1412" s="8"/>
    </row>
    <row r="1413" spans="2:7" x14ac:dyDescent="0.2">
      <c r="G1413" s="8"/>
    </row>
    <row r="1414" spans="2:7" x14ac:dyDescent="0.2">
      <c r="B1414" s="6"/>
      <c r="C1414" s="9"/>
      <c r="D1414" s="11"/>
      <c r="E1414" s="5"/>
      <c r="F1414" s="14"/>
      <c r="G1414" s="8"/>
    </row>
    <row r="1457" spans="4:7" x14ac:dyDescent="0.2">
      <c r="D1457" s="12"/>
      <c r="E1457" s="7"/>
      <c r="F1457" s="8"/>
      <c r="G1457" s="8"/>
    </row>
    <row r="1748" spans="3:4" x14ac:dyDescent="0.2">
      <c r="C1748" s="1"/>
      <c r="D1748" s="1"/>
    </row>
    <row r="1749" spans="3:4" x14ac:dyDescent="0.2">
      <c r="C1749" s="1"/>
      <c r="D1749" s="1"/>
    </row>
    <row r="1750" spans="3:4" x14ac:dyDescent="0.2">
      <c r="C1750" s="1"/>
      <c r="D1750" s="1"/>
    </row>
    <row r="1751" spans="3:4" x14ac:dyDescent="0.2">
      <c r="C1751" s="1"/>
      <c r="D1751" s="1"/>
    </row>
    <row r="1752" spans="3:4" x14ac:dyDescent="0.2">
      <c r="C1752" s="1"/>
      <c r="D1752" s="1"/>
    </row>
    <row r="1753" spans="3:4" x14ac:dyDescent="0.2">
      <c r="C1753" s="1"/>
      <c r="D1753" s="1"/>
    </row>
    <row r="1754" spans="3:4" x14ac:dyDescent="0.2">
      <c r="C1754" s="1"/>
      <c r="D1754" s="1"/>
    </row>
    <row r="1756" spans="3:4" x14ac:dyDescent="0.2">
      <c r="C1756" s="1"/>
    </row>
    <row r="1757" spans="3:4" x14ac:dyDescent="0.2">
      <c r="C1757" s="1"/>
    </row>
    <row r="1758" spans="3:4" x14ac:dyDescent="0.2">
      <c r="C1758" s="1"/>
    </row>
    <row r="1759" spans="3:4" x14ac:dyDescent="0.2">
      <c r="C1759" s="1"/>
    </row>
    <row r="1760" spans="3:4" x14ac:dyDescent="0.2">
      <c r="C1760" s="1"/>
    </row>
    <row r="1761" spans="3:3" x14ac:dyDescent="0.2">
      <c r="C1761" s="1"/>
    </row>
  </sheetData>
  <sortState xmlns:xlrd2="http://schemas.microsoft.com/office/spreadsheetml/2017/richdata2" ref="D56:F78">
    <sortCondition ref="D56:D78"/>
  </sortState>
  <dataConsolidate/>
  <mergeCells count="26">
    <mergeCell ref="B110:F110"/>
    <mergeCell ref="B97:F97"/>
    <mergeCell ref="B98:F98"/>
    <mergeCell ref="B99:F99"/>
    <mergeCell ref="B100:F100"/>
    <mergeCell ref="B103:F103"/>
    <mergeCell ref="B104:F104"/>
    <mergeCell ref="B108:F108"/>
    <mergeCell ref="B109:F109"/>
    <mergeCell ref="B106:F106"/>
    <mergeCell ref="B107:F107"/>
    <mergeCell ref="B84:F84"/>
    <mergeCell ref="B105:F105"/>
    <mergeCell ref="B91:F91"/>
    <mergeCell ref="B92:F92"/>
    <mergeCell ref="B93:F93"/>
    <mergeCell ref="B94:F94"/>
    <mergeCell ref="B85:F85"/>
    <mergeCell ref="B86:F86"/>
    <mergeCell ref="B87:F87"/>
    <mergeCell ref="B88:F88"/>
    <mergeCell ref="B89:F89"/>
    <mergeCell ref="B90:F90"/>
    <mergeCell ref="B95:F95"/>
    <mergeCell ref="B96:F96"/>
    <mergeCell ref="B102:F102"/>
  </mergeCells>
  <phoneticPr fontId="0" type="noConversion"/>
  <printOptions horizontalCentered="1" gridLines="1" gridLinesSet="0"/>
  <pageMargins left="0.25" right="0.84" top="0.25" bottom="0.2" header="0.25" footer="0.25"/>
  <pageSetup paperSize="5" scale="50" orientation="landscape" horizontalDpi="4294967292" verticalDpi="300" r:id="rId1"/>
  <headerFooter alignWithMargins="0">
    <oddHeader>&amp;CASL Chronology of War v 2.1
Compiled by Scott Brady {IAFF760@Delphi.com}
Last Updated 9/5/96</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813"/>
  <sheetViews>
    <sheetView tabSelected="1" workbookViewId="0">
      <pane ySplit="1" topLeftCell="A2" activePane="bottomLeft" state="frozen"/>
      <selection pane="bottomLeft" activeCell="C4137" sqref="C4137"/>
    </sheetView>
  </sheetViews>
  <sheetFormatPr defaultRowHeight="12.95" customHeight="1" x14ac:dyDescent="0.2"/>
  <cols>
    <col min="1" max="1" width="9.85546875" style="110" bestFit="1" customWidth="1"/>
    <col min="2" max="2" width="36.28515625" style="110" bestFit="1" customWidth="1"/>
    <col min="3" max="3" width="57.5703125" style="110" bestFit="1" customWidth="1"/>
    <col min="4" max="4" width="50.7109375" style="322" customWidth="1"/>
    <col min="5" max="5" width="19.5703125" style="110" bestFit="1" customWidth="1"/>
    <col min="6" max="6" width="8.5703125" style="110" customWidth="1"/>
    <col min="7" max="7" width="15.28515625" style="319" customWidth="1"/>
    <col min="8" max="8" width="40.140625" style="318" bestFit="1" customWidth="1"/>
    <col min="9" max="9" width="41.42578125" style="318" bestFit="1" customWidth="1"/>
    <col min="10" max="10" width="68.140625" style="318" bestFit="1" customWidth="1"/>
    <col min="11" max="11" width="38.28515625" style="110" customWidth="1"/>
    <col min="12" max="12" width="86.42578125" style="322" bestFit="1" customWidth="1"/>
    <col min="13" max="13" width="8.5703125" style="318" bestFit="1" customWidth="1"/>
    <col min="14" max="14" width="67.140625" style="321" bestFit="1" customWidth="1"/>
    <col min="15" max="17" width="16.7109375" style="318" customWidth="1"/>
    <col min="18" max="18" width="8.140625" style="318" bestFit="1" customWidth="1"/>
    <col min="19" max="19" width="7.28515625" style="318" bestFit="1" customWidth="1"/>
    <col min="20" max="20" width="25.42578125" style="318" bestFit="1" customWidth="1"/>
    <col min="21" max="21" width="98.5703125" style="318" bestFit="1" customWidth="1"/>
    <col min="22" max="22" width="11.85546875" style="318" bestFit="1" customWidth="1"/>
    <col min="23" max="23" width="10.85546875" style="318" bestFit="1" customWidth="1"/>
    <col min="24" max="24" width="2.7109375" style="318" bestFit="1" customWidth="1"/>
    <col min="25" max="25" width="9.140625" style="110"/>
    <col min="26" max="26" width="9" style="110" customWidth="1"/>
    <col min="27" max="16384" width="9.140625" style="110"/>
  </cols>
  <sheetData>
    <row r="1" spans="1:24" s="100" customFormat="1" ht="18" customHeight="1" x14ac:dyDescent="0.2">
      <c r="A1" s="94" t="s">
        <v>8457</v>
      </c>
      <c r="B1" s="95" t="s">
        <v>4644</v>
      </c>
      <c r="C1" s="95" t="s">
        <v>12691</v>
      </c>
      <c r="D1" s="98" t="s">
        <v>14506</v>
      </c>
      <c r="E1" s="95" t="s">
        <v>13943</v>
      </c>
      <c r="F1" s="95" t="s">
        <v>13290</v>
      </c>
      <c r="G1" s="97" t="s">
        <v>14509</v>
      </c>
      <c r="H1" s="94" t="s">
        <v>30391</v>
      </c>
      <c r="I1" s="94" t="s">
        <v>14507</v>
      </c>
      <c r="J1" s="94" t="s">
        <v>14508</v>
      </c>
      <c r="K1" s="96" t="s">
        <v>1851</v>
      </c>
      <c r="L1" s="98" t="s">
        <v>10891</v>
      </c>
      <c r="M1" s="94" t="s">
        <v>14510</v>
      </c>
      <c r="N1" s="99" t="s">
        <v>1762</v>
      </c>
      <c r="O1" s="94" t="s">
        <v>4618</v>
      </c>
      <c r="P1" s="94" t="s">
        <v>15815</v>
      </c>
      <c r="Q1" s="94" t="s">
        <v>15816</v>
      </c>
      <c r="R1" s="94" t="s">
        <v>4619</v>
      </c>
      <c r="S1" s="94" t="s">
        <v>6783</v>
      </c>
      <c r="T1" s="94" t="s">
        <v>3192</v>
      </c>
      <c r="U1" s="94" t="s">
        <v>14467</v>
      </c>
      <c r="V1" s="94" t="s">
        <v>14468</v>
      </c>
      <c r="W1" s="94" t="s">
        <v>1688</v>
      </c>
      <c r="X1" s="94"/>
    </row>
    <row r="2" spans="1:24" ht="12.95" customHeight="1" x14ac:dyDescent="0.2">
      <c r="A2" s="101">
        <v>31959</v>
      </c>
      <c r="B2" s="102" t="s">
        <v>5015</v>
      </c>
      <c r="C2" s="103" t="s">
        <v>9811</v>
      </c>
      <c r="D2" s="102" t="s">
        <v>896</v>
      </c>
      <c r="E2" s="102"/>
      <c r="F2" s="104" t="s">
        <v>14834</v>
      </c>
      <c r="G2" s="105">
        <v>16520</v>
      </c>
      <c r="H2" s="102" t="s">
        <v>30634</v>
      </c>
      <c r="I2" s="102" t="s">
        <v>10191</v>
      </c>
      <c r="J2" s="102" t="s">
        <v>10528</v>
      </c>
      <c r="K2" s="102"/>
      <c r="L2" s="106"/>
      <c r="M2" s="107">
        <v>1.5</v>
      </c>
      <c r="N2" s="108" t="s">
        <v>30635</v>
      </c>
      <c r="O2" s="102" t="s">
        <v>9125</v>
      </c>
      <c r="P2" s="39"/>
      <c r="Q2" s="39" t="s">
        <v>16868</v>
      </c>
      <c r="R2" s="109" t="s">
        <v>7035</v>
      </c>
      <c r="S2" s="102"/>
      <c r="T2" s="102" t="s">
        <v>20546</v>
      </c>
      <c r="U2" s="102" t="s">
        <v>16549</v>
      </c>
      <c r="V2" s="109">
        <v>5.5</v>
      </c>
      <c r="W2" s="107"/>
      <c r="X2" s="323"/>
    </row>
    <row r="3" spans="1:24" ht="12.95" customHeight="1" x14ac:dyDescent="0.2">
      <c r="A3" s="101">
        <v>31959</v>
      </c>
      <c r="B3" s="102" t="s">
        <v>5015</v>
      </c>
      <c r="C3" s="102" t="s">
        <v>9811</v>
      </c>
      <c r="D3" s="102" t="s">
        <v>7029</v>
      </c>
      <c r="E3" s="102"/>
      <c r="F3" s="104" t="s">
        <v>14834</v>
      </c>
      <c r="G3" s="105">
        <v>16412</v>
      </c>
      <c r="H3" s="102" t="s">
        <v>11819</v>
      </c>
      <c r="I3" s="102" t="s">
        <v>10191</v>
      </c>
      <c r="J3" s="102" t="s">
        <v>10529</v>
      </c>
      <c r="K3" s="102"/>
      <c r="L3" s="111"/>
      <c r="M3" s="109">
        <v>3</v>
      </c>
      <c r="N3" s="112" t="s">
        <v>30636</v>
      </c>
      <c r="O3" s="102" t="s">
        <v>20443</v>
      </c>
      <c r="P3" s="39" t="s">
        <v>9125</v>
      </c>
      <c r="Q3" s="39" t="s">
        <v>19534</v>
      </c>
      <c r="R3" s="109"/>
      <c r="S3" s="102"/>
      <c r="T3" s="102" t="s">
        <v>20547</v>
      </c>
      <c r="U3" s="102"/>
      <c r="V3" s="109">
        <v>8.5</v>
      </c>
      <c r="W3" s="107"/>
      <c r="X3" s="113"/>
    </row>
    <row r="4" spans="1:24" ht="12.95" customHeight="1" x14ac:dyDescent="0.2">
      <c r="A4" s="101">
        <v>32021</v>
      </c>
      <c r="B4" s="102" t="s">
        <v>5015</v>
      </c>
      <c r="C4" s="103" t="s">
        <v>11840</v>
      </c>
      <c r="D4" s="102" t="s">
        <v>5920</v>
      </c>
      <c r="E4" s="102"/>
      <c r="F4" s="114" t="s">
        <v>6406</v>
      </c>
      <c r="G4" s="105">
        <v>16520</v>
      </c>
      <c r="H4" s="102" t="s">
        <v>11819</v>
      </c>
      <c r="I4" s="102" t="s">
        <v>10191</v>
      </c>
      <c r="J4" s="102" t="s">
        <v>5043</v>
      </c>
      <c r="K4" s="115"/>
      <c r="L4" s="111"/>
      <c r="M4" s="109">
        <v>3</v>
      </c>
      <c r="N4" s="108" t="s">
        <v>30637</v>
      </c>
      <c r="O4" s="102" t="s">
        <v>3620</v>
      </c>
      <c r="P4" s="39" t="s">
        <v>9125</v>
      </c>
      <c r="Q4" s="39" t="s">
        <v>16121</v>
      </c>
      <c r="R4" s="109"/>
      <c r="S4" s="102"/>
      <c r="T4" s="102" t="s">
        <v>20546</v>
      </c>
      <c r="U4" s="102"/>
      <c r="V4" s="109">
        <v>6.5</v>
      </c>
      <c r="W4" s="107"/>
      <c r="X4" s="113"/>
    </row>
    <row r="5" spans="1:24" ht="12.95" customHeight="1" x14ac:dyDescent="0.2">
      <c r="A5" s="101">
        <v>32448</v>
      </c>
      <c r="B5" s="102" t="s">
        <v>5015</v>
      </c>
      <c r="C5" s="103" t="s">
        <v>11841</v>
      </c>
      <c r="D5" s="127" t="s">
        <v>14780</v>
      </c>
      <c r="E5" s="102"/>
      <c r="F5" s="104" t="s">
        <v>14834</v>
      </c>
      <c r="G5" s="105">
        <v>16132</v>
      </c>
      <c r="H5" s="102" t="s">
        <v>11819</v>
      </c>
      <c r="I5" s="102" t="s">
        <v>10191</v>
      </c>
      <c r="J5" s="102"/>
      <c r="K5" s="115"/>
      <c r="L5" s="111"/>
      <c r="M5" s="107"/>
      <c r="N5" s="108"/>
      <c r="O5" s="102"/>
      <c r="P5" s="39"/>
      <c r="Q5" s="117" t="s">
        <v>5147</v>
      </c>
      <c r="R5" s="109"/>
      <c r="S5" s="102"/>
      <c r="T5" s="102" t="s">
        <v>20547</v>
      </c>
      <c r="U5" s="102"/>
      <c r="V5" s="118" t="s">
        <v>5147</v>
      </c>
      <c r="W5" s="107"/>
      <c r="X5" s="113"/>
    </row>
    <row r="6" spans="1:24" ht="12.95" customHeight="1" x14ac:dyDescent="0.2">
      <c r="A6" s="101">
        <v>32448</v>
      </c>
      <c r="B6" s="115" t="s">
        <v>5015</v>
      </c>
      <c r="C6" s="103" t="s">
        <v>11841</v>
      </c>
      <c r="D6" s="102" t="s">
        <v>15818</v>
      </c>
      <c r="E6" s="102" t="s">
        <v>20326</v>
      </c>
      <c r="F6" s="102" t="s">
        <v>14834</v>
      </c>
      <c r="G6" s="119">
        <v>28769</v>
      </c>
      <c r="H6" s="102" t="s">
        <v>30638</v>
      </c>
      <c r="I6" s="102" t="s">
        <v>20323</v>
      </c>
      <c r="J6" s="102" t="s">
        <v>12076</v>
      </c>
      <c r="K6" s="102"/>
      <c r="L6" s="111"/>
      <c r="M6" s="120" t="s">
        <v>7636</v>
      </c>
      <c r="N6" s="112" t="s">
        <v>15819</v>
      </c>
      <c r="O6" s="121"/>
      <c r="P6" s="102"/>
      <c r="Q6" s="102" t="s">
        <v>20324</v>
      </c>
      <c r="R6" s="109"/>
      <c r="S6" s="102"/>
      <c r="T6" s="102"/>
      <c r="U6" s="102" t="s">
        <v>20325</v>
      </c>
      <c r="V6" s="109">
        <v>8</v>
      </c>
      <c r="W6" s="107"/>
      <c r="X6" s="324"/>
    </row>
    <row r="7" spans="1:24" ht="12.95" customHeight="1" x14ac:dyDescent="0.2">
      <c r="A7" s="101">
        <v>32448</v>
      </c>
      <c r="B7" s="115" t="s">
        <v>5015</v>
      </c>
      <c r="C7" s="103" t="s">
        <v>11841</v>
      </c>
      <c r="D7" s="102" t="s">
        <v>15820</v>
      </c>
      <c r="E7" s="102" t="s">
        <v>15817</v>
      </c>
      <c r="F7" s="102" t="s">
        <v>14834</v>
      </c>
      <c r="G7" s="105">
        <v>43862</v>
      </c>
      <c r="H7" s="102" t="s">
        <v>30638</v>
      </c>
      <c r="I7" s="102" t="s">
        <v>30639</v>
      </c>
      <c r="J7" s="102" t="s">
        <v>397</v>
      </c>
      <c r="K7" s="102"/>
      <c r="L7" s="111"/>
      <c r="M7" s="120" t="s">
        <v>5401</v>
      </c>
      <c r="N7" s="112" t="s">
        <v>15821</v>
      </c>
      <c r="O7" s="121" t="s">
        <v>13301</v>
      </c>
      <c r="P7" s="102"/>
      <c r="Q7" s="102" t="s">
        <v>17383</v>
      </c>
      <c r="R7" s="109" t="s">
        <v>7035</v>
      </c>
      <c r="S7" s="102"/>
      <c r="T7" s="102"/>
      <c r="U7" s="102" t="s">
        <v>15822</v>
      </c>
      <c r="V7" s="109">
        <v>10</v>
      </c>
      <c r="W7" s="107"/>
      <c r="X7" s="324"/>
    </row>
    <row r="8" spans="1:24" ht="12.95" customHeight="1" x14ac:dyDescent="0.2">
      <c r="A8" s="101">
        <v>32478</v>
      </c>
      <c r="B8" s="102" t="s">
        <v>5015</v>
      </c>
      <c r="C8" s="103" t="s">
        <v>7269</v>
      </c>
      <c r="D8" s="102" t="s">
        <v>6418</v>
      </c>
      <c r="E8" s="102" t="s">
        <v>7668</v>
      </c>
      <c r="F8" s="104" t="s">
        <v>14834</v>
      </c>
      <c r="G8" s="105">
        <v>15612</v>
      </c>
      <c r="H8" s="102" t="s">
        <v>10103</v>
      </c>
      <c r="I8" s="102" t="s">
        <v>11819</v>
      </c>
      <c r="J8" s="102" t="s">
        <v>9568</v>
      </c>
      <c r="K8" s="102"/>
      <c r="L8" s="111"/>
      <c r="M8" s="107">
        <v>0.5</v>
      </c>
      <c r="N8" s="108">
        <v>20</v>
      </c>
      <c r="O8" s="102" t="s">
        <v>3620</v>
      </c>
      <c r="P8" s="39" t="s">
        <v>9125</v>
      </c>
      <c r="Q8" s="39" t="s">
        <v>19238</v>
      </c>
      <c r="R8" s="109"/>
      <c r="S8" s="102"/>
      <c r="T8" s="102" t="s">
        <v>7789</v>
      </c>
      <c r="U8" s="102"/>
      <c r="V8" s="109">
        <v>8</v>
      </c>
      <c r="W8" s="107"/>
      <c r="X8" s="113"/>
    </row>
    <row r="9" spans="1:24" ht="12.95" customHeight="1" x14ac:dyDescent="0.2">
      <c r="A9" s="101">
        <v>32478</v>
      </c>
      <c r="B9" s="102" t="s">
        <v>5015</v>
      </c>
      <c r="C9" s="102" t="s">
        <v>7269</v>
      </c>
      <c r="D9" s="102" t="s">
        <v>14781</v>
      </c>
      <c r="E9" s="102" t="s">
        <v>6419</v>
      </c>
      <c r="F9" s="104" t="s">
        <v>14834</v>
      </c>
      <c r="G9" s="105">
        <v>15895</v>
      </c>
      <c r="H9" s="102" t="s">
        <v>10103</v>
      </c>
      <c r="I9" s="102" t="s">
        <v>11819</v>
      </c>
      <c r="J9" s="102" t="s">
        <v>6420</v>
      </c>
      <c r="K9" s="102"/>
      <c r="L9" s="111"/>
      <c r="M9" s="107">
        <v>4</v>
      </c>
      <c r="N9" s="112" t="s">
        <v>15823</v>
      </c>
      <c r="O9" s="102" t="s">
        <v>20444</v>
      </c>
      <c r="P9" s="39" t="s">
        <v>20327</v>
      </c>
      <c r="Q9" s="39" t="s">
        <v>20328</v>
      </c>
      <c r="R9" s="109"/>
      <c r="S9" s="102" t="s">
        <v>11080</v>
      </c>
      <c r="T9" s="102" t="s">
        <v>7789</v>
      </c>
      <c r="U9" s="102" t="s">
        <v>14500</v>
      </c>
      <c r="V9" s="109">
        <v>16</v>
      </c>
      <c r="W9" s="107"/>
      <c r="X9" s="113"/>
    </row>
    <row r="10" spans="1:24" ht="12.95" customHeight="1" x14ac:dyDescent="0.2">
      <c r="A10" s="101">
        <v>32509</v>
      </c>
      <c r="B10" s="102" t="s">
        <v>5015</v>
      </c>
      <c r="C10" s="103" t="s">
        <v>7270</v>
      </c>
      <c r="D10" s="102" t="s">
        <v>14782</v>
      </c>
      <c r="E10" s="102" t="s">
        <v>8239</v>
      </c>
      <c r="F10" s="104" t="s">
        <v>14834</v>
      </c>
      <c r="G10" s="105">
        <v>15149</v>
      </c>
      <c r="H10" s="102" t="s">
        <v>10103</v>
      </c>
      <c r="I10" s="102" t="s">
        <v>11819</v>
      </c>
      <c r="J10" s="102" t="s">
        <v>10959</v>
      </c>
      <c r="K10" s="102"/>
      <c r="L10" s="111"/>
      <c r="M10" s="107">
        <v>1</v>
      </c>
      <c r="N10" s="112">
        <v>22</v>
      </c>
      <c r="O10" s="102"/>
      <c r="P10" s="39"/>
      <c r="Q10" s="39" t="s">
        <v>16560</v>
      </c>
      <c r="R10" s="109"/>
      <c r="S10" s="102"/>
      <c r="T10" s="102" t="s">
        <v>7789</v>
      </c>
      <c r="U10" s="102" t="s">
        <v>16754</v>
      </c>
      <c r="V10" s="109">
        <v>11</v>
      </c>
      <c r="W10" s="107"/>
      <c r="X10" s="113"/>
    </row>
    <row r="11" spans="1:24" ht="12.95" customHeight="1" x14ac:dyDescent="0.2">
      <c r="A11" s="101">
        <v>32509</v>
      </c>
      <c r="B11" s="102" t="s">
        <v>5015</v>
      </c>
      <c r="C11" s="102" t="s">
        <v>7270</v>
      </c>
      <c r="D11" s="102" t="s">
        <v>14783</v>
      </c>
      <c r="E11" s="102" t="s">
        <v>10960</v>
      </c>
      <c r="F11" s="104" t="s">
        <v>14834</v>
      </c>
      <c r="G11" s="105">
        <v>15220</v>
      </c>
      <c r="H11" s="102" t="s">
        <v>11819</v>
      </c>
      <c r="I11" s="102" t="s">
        <v>10103</v>
      </c>
      <c r="J11" s="102" t="s">
        <v>1657</v>
      </c>
      <c r="K11" s="102"/>
      <c r="L11" s="111"/>
      <c r="M11" s="107">
        <v>3</v>
      </c>
      <c r="N11" s="112" t="s">
        <v>15824</v>
      </c>
      <c r="O11" s="102" t="s">
        <v>15877</v>
      </c>
      <c r="P11" s="39" t="s">
        <v>9125</v>
      </c>
      <c r="Q11" s="39" t="s">
        <v>16579</v>
      </c>
      <c r="R11" s="109"/>
      <c r="S11" s="102" t="s">
        <v>9435</v>
      </c>
      <c r="T11" s="102" t="s">
        <v>7789</v>
      </c>
      <c r="U11" s="102" t="s">
        <v>6216</v>
      </c>
      <c r="V11" s="109">
        <v>14</v>
      </c>
      <c r="W11" s="107"/>
      <c r="X11" s="113"/>
    </row>
    <row r="12" spans="1:24" ht="12.95" customHeight="1" x14ac:dyDescent="0.2">
      <c r="A12" s="101">
        <v>32509</v>
      </c>
      <c r="B12" s="102" t="s">
        <v>5015</v>
      </c>
      <c r="C12" s="102" t="s">
        <v>7270</v>
      </c>
      <c r="D12" s="102" t="s">
        <v>14786</v>
      </c>
      <c r="E12" s="102" t="s">
        <v>6217</v>
      </c>
      <c r="F12" s="104" t="s">
        <v>14834</v>
      </c>
      <c r="G12" s="105">
        <v>15254</v>
      </c>
      <c r="H12" s="102" t="s">
        <v>10103</v>
      </c>
      <c r="I12" s="102" t="s">
        <v>11819</v>
      </c>
      <c r="J12" s="102" t="s">
        <v>6218</v>
      </c>
      <c r="K12" s="102"/>
      <c r="L12" s="111"/>
      <c r="M12" s="107">
        <v>4</v>
      </c>
      <c r="N12" s="112" t="s">
        <v>15825</v>
      </c>
      <c r="O12" s="102" t="s">
        <v>20445</v>
      </c>
      <c r="P12" s="39"/>
      <c r="Q12" s="39" t="s">
        <v>17790</v>
      </c>
      <c r="R12" s="109"/>
      <c r="S12" s="102" t="s">
        <v>9435</v>
      </c>
      <c r="T12" s="102" t="s">
        <v>7789</v>
      </c>
      <c r="U12" s="102" t="s">
        <v>20446</v>
      </c>
      <c r="V12" s="109">
        <v>10</v>
      </c>
      <c r="W12" s="107"/>
      <c r="X12" s="113"/>
    </row>
    <row r="13" spans="1:24" ht="12.95" customHeight="1" x14ac:dyDescent="0.2">
      <c r="A13" s="101">
        <v>32509</v>
      </c>
      <c r="B13" s="102" t="s">
        <v>5015</v>
      </c>
      <c r="C13" s="102" t="s">
        <v>7270</v>
      </c>
      <c r="D13" s="102" t="s">
        <v>13717</v>
      </c>
      <c r="E13" s="102" t="s">
        <v>4340</v>
      </c>
      <c r="F13" s="104" t="s">
        <v>14834</v>
      </c>
      <c r="G13" s="105">
        <v>15692</v>
      </c>
      <c r="H13" s="102" t="s">
        <v>11819</v>
      </c>
      <c r="I13" s="102" t="s">
        <v>10103</v>
      </c>
      <c r="J13" s="102" t="s">
        <v>20447</v>
      </c>
      <c r="K13" s="102"/>
      <c r="L13" s="111"/>
      <c r="M13" s="107">
        <v>3</v>
      </c>
      <c r="N13" s="112" t="s">
        <v>15824</v>
      </c>
      <c r="O13" s="102" t="s">
        <v>19695</v>
      </c>
      <c r="P13" s="39" t="s">
        <v>13555</v>
      </c>
      <c r="Q13" s="39" t="s">
        <v>16678</v>
      </c>
      <c r="R13" s="109"/>
      <c r="S13" s="102"/>
      <c r="T13" s="102" t="s">
        <v>7789</v>
      </c>
      <c r="U13" s="102" t="s">
        <v>20448</v>
      </c>
      <c r="V13" s="109">
        <v>12</v>
      </c>
      <c r="W13" s="107"/>
      <c r="X13" s="113"/>
    </row>
    <row r="14" spans="1:24" ht="12.95" customHeight="1" x14ac:dyDescent="0.2">
      <c r="A14" s="101">
        <v>32568</v>
      </c>
      <c r="B14" s="102" t="s">
        <v>5015</v>
      </c>
      <c r="C14" s="103" t="s">
        <v>5311</v>
      </c>
      <c r="D14" s="102" t="s">
        <v>14784</v>
      </c>
      <c r="E14" s="102" t="s">
        <v>8921</v>
      </c>
      <c r="F14" s="104" t="s">
        <v>14834</v>
      </c>
      <c r="G14" s="105">
        <v>16547</v>
      </c>
      <c r="H14" s="102" t="s">
        <v>4890</v>
      </c>
      <c r="I14" s="102" t="s">
        <v>10103</v>
      </c>
      <c r="J14" s="102" t="s">
        <v>12466</v>
      </c>
      <c r="K14" s="102"/>
      <c r="L14" s="111"/>
      <c r="M14" s="107">
        <v>2</v>
      </c>
      <c r="N14" s="112" t="s">
        <v>15826</v>
      </c>
      <c r="O14" s="102" t="s">
        <v>325</v>
      </c>
      <c r="P14" s="39"/>
      <c r="Q14" s="39" t="s">
        <v>16760</v>
      </c>
      <c r="R14" s="109"/>
      <c r="S14" s="102"/>
      <c r="T14" s="102" t="s">
        <v>7789</v>
      </c>
      <c r="U14" s="102"/>
      <c r="V14" s="109">
        <v>11</v>
      </c>
      <c r="W14" s="107"/>
      <c r="X14" s="113"/>
    </row>
    <row r="15" spans="1:24" ht="12.95" customHeight="1" x14ac:dyDescent="0.2">
      <c r="A15" s="101">
        <v>32568</v>
      </c>
      <c r="B15" s="102" t="s">
        <v>5015</v>
      </c>
      <c r="C15" s="102" t="s">
        <v>5311</v>
      </c>
      <c r="D15" s="102" t="s">
        <v>12231</v>
      </c>
      <c r="E15" s="102" t="s">
        <v>8922</v>
      </c>
      <c r="F15" s="104" t="s">
        <v>14834</v>
      </c>
      <c r="G15" s="105">
        <v>15295</v>
      </c>
      <c r="H15" s="102" t="s">
        <v>10103</v>
      </c>
      <c r="I15" s="102" t="s">
        <v>11819</v>
      </c>
      <c r="J15" s="102" t="s">
        <v>10523</v>
      </c>
      <c r="K15" s="102"/>
      <c r="L15" s="111"/>
      <c r="M15" s="107">
        <v>3</v>
      </c>
      <c r="N15" s="112" t="s">
        <v>15827</v>
      </c>
      <c r="O15" s="102" t="s">
        <v>12721</v>
      </c>
      <c r="P15" s="39" t="s">
        <v>8076</v>
      </c>
      <c r="Q15" s="39" t="s">
        <v>20449</v>
      </c>
      <c r="R15" s="109"/>
      <c r="S15" s="102" t="s">
        <v>8315</v>
      </c>
      <c r="T15" s="102" t="s">
        <v>7789</v>
      </c>
      <c r="U15" s="102" t="s">
        <v>20450</v>
      </c>
      <c r="V15" s="109">
        <v>10</v>
      </c>
      <c r="W15" s="107"/>
      <c r="X15" s="113"/>
    </row>
    <row r="16" spans="1:24" ht="12.95" customHeight="1" x14ac:dyDescent="0.2">
      <c r="A16" s="101">
        <v>32568</v>
      </c>
      <c r="B16" s="102" t="s">
        <v>5015</v>
      </c>
      <c r="C16" s="102" t="s">
        <v>5311</v>
      </c>
      <c r="D16" s="102" t="s">
        <v>14785</v>
      </c>
      <c r="E16" s="102" t="s">
        <v>10524</v>
      </c>
      <c r="F16" s="104" t="s">
        <v>14834</v>
      </c>
      <c r="G16" s="105">
        <v>15329</v>
      </c>
      <c r="H16" s="102" t="s">
        <v>11819</v>
      </c>
      <c r="I16" s="102" t="s">
        <v>10103</v>
      </c>
      <c r="J16" s="102" t="s">
        <v>2877</v>
      </c>
      <c r="K16" s="102"/>
      <c r="L16" s="111"/>
      <c r="M16" s="107">
        <v>3</v>
      </c>
      <c r="N16" s="112" t="s">
        <v>15828</v>
      </c>
      <c r="O16" s="102"/>
      <c r="P16" s="39"/>
      <c r="Q16" s="39" t="s">
        <v>17727</v>
      </c>
      <c r="R16" s="109"/>
      <c r="S16" s="102"/>
      <c r="T16" s="102" t="s">
        <v>7789</v>
      </c>
      <c r="U16" s="102" t="s">
        <v>15829</v>
      </c>
      <c r="V16" s="109" t="s">
        <v>13739</v>
      </c>
      <c r="W16" s="107"/>
      <c r="X16" s="113"/>
    </row>
    <row r="17" spans="1:24" ht="12.95" customHeight="1" x14ac:dyDescent="0.2">
      <c r="A17" s="101">
        <v>32568</v>
      </c>
      <c r="B17" s="102" t="s">
        <v>5015</v>
      </c>
      <c r="C17" s="102" t="s">
        <v>5311</v>
      </c>
      <c r="D17" s="102" t="s">
        <v>4369</v>
      </c>
      <c r="E17" s="102" t="s">
        <v>13740</v>
      </c>
      <c r="F17" s="104" t="s">
        <v>14834</v>
      </c>
      <c r="G17" s="105">
        <v>15578</v>
      </c>
      <c r="H17" s="102" t="s">
        <v>10103</v>
      </c>
      <c r="I17" s="102" t="s">
        <v>11819</v>
      </c>
      <c r="J17" s="102" t="s">
        <v>1950</v>
      </c>
      <c r="K17" s="102"/>
      <c r="L17" s="111"/>
      <c r="M17" s="107">
        <v>2</v>
      </c>
      <c r="N17" s="112" t="s">
        <v>15826</v>
      </c>
      <c r="O17" s="102" t="s">
        <v>16982</v>
      </c>
      <c r="P17" s="39" t="s">
        <v>8076</v>
      </c>
      <c r="Q17" s="39" t="s">
        <v>20451</v>
      </c>
      <c r="R17" s="109"/>
      <c r="S17" s="102" t="s">
        <v>8315</v>
      </c>
      <c r="T17" s="102" t="s">
        <v>7789</v>
      </c>
      <c r="U17" s="102" t="s">
        <v>20452</v>
      </c>
      <c r="V17" s="109">
        <v>11</v>
      </c>
      <c r="W17" s="107"/>
      <c r="X17" s="113"/>
    </row>
    <row r="18" spans="1:24" ht="12.95" customHeight="1" x14ac:dyDescent="0.2">
      <c r="A18" s="102">
        <v>1999</v>
      </c>
      <c r="B18" s="122" t="s">
        <v>7264</v>
      </c>
      <c r="C18" s="39" t="s">
        <v>30640</v>
      </c>
      <c r="D18" s="102" t="s">
        <v>2922</v>
      </c>
      <c r="E18" s="102" t="s">
        <v>12509</v>
      </c>
      <c r="F18" s="104" t="s">
        <v>14834</v>
      </c>
      <c r="G18" s="105">
        <v>15958</v>
      </c>
      <c r="H18" s="102" t="s">
        <v>7198</v>
      </c>
      <c r="I18" s="102" t="s">
        <v>11819</v>
      </c>
      <c r="J18" s="102" t="s">
        <v>2241</v>
      </c>
      <c r="K18" s="102"/>
      <c r="L18" s="111"/>
      <c r="M18" s="109">
        <v>2</v>
      </c>
      <c r="N18" s="112" t="s">
        <v>30641</v>
      </c>
      <c r="O18" s="102" t="s">
        <v>162</v>
      </c>
      <c r="P18" s="39" t="s">
        <v>162</v>
      </c>
      <c r="Q18" s="39" t="s">
        <v>15939</v>
      </c>
      <c r="R18" s="109"/>
      <c r="S18" s="102"/>
      <c r="T18" s="102" t="s">
        <v>21275</v>
      </c>
      <c r="U18" s="102" t="s">
        <v>20453</v>
      </c>
      <c r="V18" s="109">
        <v>7</v>
      </c>
      <c r="W18" s="107"/>
      <c r="X18" s="113"/>
    </row>
    <row r="19" spans="1:24" ht="12.95" customHeight="1" x14ac:dyDescent="0.2">
      <c r="A19" s="102">
        <v>1999</v>
      </c>
      <c r="B19" s="122" t="s">
        <v>7264</v>
      </c>
      <c r="C19" s="39" t="s">
        <v>30640</v>
      </c>
      <c r="D19" s="102" t="s">
        <v>2923</v>
      </c>
      <c r="E19" s="102" t="s">
        <v>14312</v>
      </c>
      <c r="F19" s="104" t="s">
        <v>14834</v>
      </c>
      <c r="G19" s="105">
        <v>16119</v>
      </c>
      <c r="H19" s="102" t="s">
        <v>10103</v>
      </c>
      <c r="I19" s="102" t="s">
        <v>11819</v>
      </c>
      <c r="J19" s="102" t="s">
        <v>12654</v>
      </c>
      <c r="K19" s="102" t="s">
        <v>804</v>
      </c>
      <c r="L19" s="111"/>
      <c r="M19" s="109">
        <v>1</v>
      </c>
      <c r="N19" s="108" t="s">
        <v>30642</v>
      </c>
      <c r="O19" s="102" t="s">
        <v>18206</v>
      </c>
      <c r="P19" s="39"/>
      <c r="Q19" s="39" t="s">
        <v>15939</v>
      </c>
      <c r="R19" s="109"/>
      <c r="S19" s="102"/>
      <c r="T19" s="102" t="s">
        <v>7789</v>
      </c>
      <c r="U19" s="102" t="s">
        <v>20454</v>
      </c>
      <c r="V19" s="109">
        <v>5.5</v>
      </c>
      <c r="W19" s="107"/>
      <c r="X19" s="113"/>
    </row>
    <row r="20" spans="1:24" ht="12.95" customHeight="1" x14ac:dyDescent="0.2">
      <c r="A20" s="102">
        <v>1999</v>
      </c>
      <c r="B20" s="122" t="s">
        <v>7264</v>
      </c>
      <c r="C20" s="39" t="s">
        <v>30640</v>
      </c>
      <c r="D20" s="102" t="s">
        <v>12714</v>
      </c>
      <c r="E20" s="102" t="s">
        <v>837</v>
      </c>
      <c r="F20" s="104" t="s">
        <v>14834</v>
      </c>
      <c r="G20" s="105">
        <v>15580</v>
      </c>
      <c r="H20" s="102" t="s">
        <v>30643</v>
      </c>
      <c r="I20" s="102" t="s">
        <v>2625</v>
      </c>
      <c r="J20" s="102" t="s">
        <v>8672</v>
      </c>
      <c r="K20" s="102"/>
      <c r="L20" s="111"/>
      <c r="M20" s="109">
        <v>0.5</v>
      </c>
      <c r="N20" s="108">
        <v>35</v>
      </c>
      <c r="O20" s="102" t="s">
        <v>15928</v>
      </c>
      <c r="P20" s="39"/>
      <c r="Q20" s="39" t="s">
        <v>17434</v>
      </c>
      <c r="R20" s="109" t="s">
        <v>7035</v>
      </c>
      <c r="S20" s="102" t="s">
        <v>9435</v>
      </c>
      <c r="T20" s="102" t="s">
        <v>21291</v>
      </c>
      <c r="U20" s="102" t="s">
        <v>21278</v>
      </c>
      <c r="V20" s="109">
        <v>5</v>
      </c>
      <c r="W20" s="107"/>
      <c r="X20" s="113"/>
    </row>
    <row r="21" spans="1:24" ht="12.95" customHeight="1" x14ac:dyDescent="0.2">
      <c r="A21" s="102">
        <v>1999</v>
      </c>
      <c r="B21" s="122" t="s">
        <v>7264</v>
      </c>
      <c r="C21" s="39" t="s">
        <v>30640</v>
      </c>
      <c r="D21" s="111" t="s">
        <v>9566</v>
      </c>
      <c r="E21" s="102" t="s">
        <v>600</v>
      </c>
      <c r="F21" s="123" t="s">
        <v>10085</v>
      </c>
      <c r="G21" s="105">
        <v>16428</v>
      </c>
      <c r="H21" s="102" t="s">
        <v>10191</v>
      </c>
      <c r="I21" s="102" t="s">
        <v>11819</v>
      </c>
      <c r="J21" s="102" t="s">
        <v>19777</v>
      </c>
      <c r="K21" s="124"/>
      <c r="L21" s="111" t="s">
        <v>12069</v>
      </c>
      <c r="M21" s="102">
        <v>1</v>
      </c>
      <c r="N21" s="125" t="s">
        <v>19778</v>
      </c>
      <c r="O21" s="102" t="s">
        <v>15831</v>
      </c>
      <c r="P21" s="39" t="s">
        <v>13301</v>
      </c>
      <c r="Q21" s="39" t="s">
        <v>15832</v>
      </c>
      <c r="R21" s="102"/>
      <c r="S21" s="102"/>
      <c r="T21" s="102" t="s">
        <v>20547</v>
      </c>
      <c r="U21" s="102" t="s">
        <v>14602</v>
      </c>
      <c r="V21" s="102">
        <v>6</v>
      </c>
      <c r="W21" s="102"/>
      <c r="X21" s="113"/>
    </row>
    <row r="22" spans="1:24" ht="12.95" customHeight="1" x14ac:dyDescent="0.2">
      <c r="A22" s="102">
        <v>2000</v>
      </c>
      <c r="B22" s="122" t="s">
        <v>7264</v>
      </c>
      <c r="C22" s="39" t="s">
        <v>30644</v>
      </c>
      <c r="D22" s="102" t="s">
        <v>12027</v>
      </c>
      <c r="E22" s="102" t="s">
        <v>12509</v>
      </c>
      <c r="F22" s="104" t="s">
        <v>14834</v>
      </c>
      <c r="G22" s="105">
        <v>15007</v>
      </c>
      <c r="H22" s="115" t="s">
        <v>7198</v>
      </c>
      <c r="I22" s="102" t="s">
        <v>30643</v>
      </c>
      <c r="J22" s="102" t="s">
        <v>20455</v>
      </c>
      <c r="K22" s="102"/>
      <c r="L22" s="111"/>
      <c r="M22" s="115">
        <v>1</v>
      </c>
      <c r="N22" s="108" t="s">
        <v>30645</v>
      </c>
      <c r="O22" s="115"/>
      <c r="P22" s="126"/>
      <c r="Q22" s="126" t="s">
        <v>17383</v>
      </c>
      <c r="R22" s="115" t="s">
        <v>7035</v>
      </c>
      <c r="S22" s="115"/>
      <c r="T22" s="115" t="s">
        <v>14962</v>
      </c>
      <c r="U22" s="115" t="s">
        <v>5978</v>
      </c>
      <c r="V22" s="115">
        <v>5.5</v>
      </c>
      <c r="W22" s="115"/>
      <c r="X22" s="113"/>
    </row>
    <row r="23" spans="1:24" ht="12.95" customHeight="1" x14ac:dyDescent="0.2">
      <c r="A23" s="102">
        <v>2000</v>
      </c>
      <c r="B23" s="122" t="s">
        <v>7264</v>
      </c>
      <c r="C23" s="39" t="s">
        <v>30644</v>
      </c>
      <c r="D23" s="102" t="s">
        <v>13910</v>
      </c>
      <c r="E23" s="102" t="s">
        <v>14312</v>
      </c>
      <c r="F23" s="104" t="s">
        <v>14834</v>
      </c>
      <c r="G23" s="105">
        <v>15715</v>
      </c>
      <c r="H23" s="115" t="s">
        <v>11819</v>
      </c>
      <c r="I23" s="115" t="s">
        <v>10103</v>
      </c>
      <c r="J23" s="115" t="s">
        <v>12656</v>
      </c>
      <c r="K23" s="102"/>
      <c r="L23" s="111"/>
      <c r="M23" s="115">
        <v>0.75</v>
      </c>
      <c r="N23" s="108" t="s">
        <v>30646</v>
      </c>
      <c r="O23" s="115" t="s">
        <v>9160</v>
      </c>
      <c r="P23" s="126" t="s">
        <v>13301</v>
      </c>
      <c r="Q23" s="126" t="s">
        <v>16157</v>
      </c>
      <c r="R23" s="115"/>
      <c r="S23" s="115"/>
      <c r="T23" s="115" t="s">
        <v>7789</v>
      </c>
      <c r="U23" s="115" t="s">
        <v>15833</v>
      </c>
      <c r="V23" s="115">
        <v>6</v>
      </c>
      <c r="W23" s="115"/>
      <c r="X23" s="113"/>
    </row>
    <row r="24" spans="1:24" ht="12.95" customHeight="1" x14ac:dyDescent="0.2">
      <c r="A24" s="102">
        <v>2000</v>
      </c>
      <c r="B24" s="122" t="s">
        <v>7264</v>
      </c>
      <c r="C24" s="39" t="s">
        <v>30644</v>
      </c>
      <c r="D24" s="102" t="s">
        <v>13911</v>
      </c>
      <c r="E24" s="102" t="s">
        <v>837</v>
      </c>
      <c r="F24" s="104" t="s">
        <v>14834</v>
      </c>
      <c r="G24" s="105">
        <v>16261</v>
      </c>
      <c r="H24" s="102" t="s">
        <v>4890</v>
      </c>
      <c r="I24" s="102" t="s">
        <v>30647</v>
      </c>
      <c r="J24" s="102" t="s">
        <v>20456</v>
      </c>
      <c r="K24" s="102"/>
      <c r="L24" s="111"/>
      <c r="M24" s="115">
        <v>1</v>
      </c>
      <c r="N24" s="112" t="s">
        <v>2482</v>
      </c>
      <c r="O24" s="115" t="s">
        <v>162</v>
      </c>
      <c r="P24" s="126"/>
      <c r="Q24" s="126" t="s">
        <v>16751</v>
      </c>
      <c r="R24" s="115"/>
      <c r="S24" s="115"/>
      <c r="T24" s="102" t="s">
        <v>20547</v>
      </c>
      <c r="U24" s="115" t="s">
        <v>11606</v>
      </c>
      <c r="V24" s="115">
        <v>6.5</v>
      </c>
      <c r="W24" s="115"/>
      <c r="X24" s="113"/>
    </row>
    <row r="25" spans="1:24" ht="12.95" customHeight="1" x14ac:dyDescent="0.2">
      <c r="A25" s="102">
        <v>2000</v>
      </c>
      <c r="B25" s="122" t="s">
        <v>7264</v>
      </c>
      <c r="C25" s="39" t="s">
        <v>30644</v>
      </c>
      <c r="D25" s="102" t="s">
        <v>13913</v>
      </c>
      <c r="E25" s="102" t="s">
        <v>600</v>
      </c>
      <c r="F25" s="104" t="s">
        <v>14834</v>
      </c>
      <c r="G25" s="105">
        <v>16574</v>
      </c>
      <c r="H25" s="102" t="s">
        <v>2625</v>
      </c>
      <c r="I25" s="102" t="s">
        <v>30643</v>
      </c>
      <c r="J25" s="115" t="s">
        <v>6129</v>
      </c>
      <c r="K25" s="102"/>
      <c r="L25" s="111"/>
      <c r="M25" s="115">
        <v>0.5</v>
      </c>
      <c r="N25" s="108">
        <v>36</v>
      </c>
      <c r="O25" s="115" t="s">
        <v>10189</v>
      </c>
      <c r="P25" s="126" t="s">
        <v>9125</v>
      </c>
      <c r="Q25" s="126" t="s">
        <v>15976</v>
      </c>
      <c r="R25" s="115"/>
      <c r="S25" s="115"/>
      <c r="T25" s="102" t="s">
        <v>21291</v>
      </c>
      <c r="U25" s="115" t="s">
        <v>21292</v>
      </c>
      <c r="V25" s="115">
        <v>5.5</v>
      </c>
      <c r="W25" s="115"/>
      <c r="X25" s="113"/>
    </row>
    <row r="26" spans="1:24" ht="12.95" customHeight="1" x14ac:dyDescent="0.2">
      <c r="A26" s="102">
        <v>2000</v>
      </c>
      <c r="B26" s="122" t="s">
        <v>7264</v>
      </c>
      <c r="C26" s="39" t="s">
        <v>30644</v>
      </c>
      <c r="D26" s="102" t="s">
        <v>3831</v>
      </c>
      <c r="E26" s="102" t="s">
        <v>12609</v>
      </c>
      <c r="F26" s="104" t="s">
        <v>14834</v>
      </c>
      <c r="G26" s="105">
        <v>16543</v>
      </c>
      <c r="H26" s="102" t="s">
        <v>11819</v>
      </c>
      <c r="I26" s="102" t="s">
        <v>10103</v>
      </c>
      <c r="J26" s="115" t="s">
        <v>7683</v>
      </c>
      <c r="K26" s="102"/>
      <c r="L26" s="111"/>
      <c r="M26" s="115">
        <v>1</v>
      </c>
      <c r="N26" s="108" t="s">
        <v>30648</v>
      </c>
      <c r="O26" s="115" t="s">
        <v>20457</v>
      </c>
      <c r="P26" s="126"/>
      <c r="Q26" s="126" t="s">
        <v>17297</v>
      </c>
      <c r="R26" s="115"/>
      <c r="S26" s="115"/>
      <c r="T26" s="115" t="s">
        <v>7789</v>
      </c>
      <c r="U26" s="115" t="s">
        <v>15834</v>
      </c>
      <c r="V26" s="115">
        <v>8</v>
      </c>
      <c r="W26" s="115"/>
      <c r="X26" s="113"/>
    </row>
    <row r="27" spans="1:24" ht="12.95" customHeight="1" x14ac:dyDescent="0.2">
      <c r="A27" s="102">
        <v>2005</v>
      </c>
      <c r="B27" s="122" t="s">
        <v>7264</v>
      </c>
      <c r="C27" s="39" t="s">
        <v>30649</v>
      </c>
      <c r="D27" s="127" t="s">
        <v>3443</v>
      </c>
      <c r="E27" s="102" t="s">
        <v>12509</v>
      </c>
      <c r="F27" s="104" t="s">
        <v>14834</v>
      </c>
      <c r="G27" s="105">
        <v>15226</v>
      </c>
      <c r="H27" s="102" t="s">
        <v>3253</v>
      </c>
      <c r="I27" s="102" t="s">
        <v>10103</v>
      </c>
      <c r="J27" s="102" t="s">
        <v>8852</v>
      </c>
      <c r="K27" s="102"/>
      <c r="L27" s="111"/>
      <c r="M27" s="115"/>
      <c r="N27" s="112"/>
      <c r="O27" s="115"/>
      <c r="P27" s="126"/>
      <c r="Q27" s="117" t="s">
        <v>5147</v>
      </c>
      <c r="R27" s="115"/>
      <c r="S27" s="115"/>
      <c r="T27" s="115"/>
      <c r="U27" s="115"/>
      <c r="V27" s="118" t="s">
        <v>5147</v>
      </c>
      <c r="W27" s="115"/>
      <c r="X27" s="113"/>
    </row>
    <row r="28" spans="1:24" ht="12.95" customHeight="1" x14ac:dyDescent="0.2">
      <c r="A28" s="102">
        <v>2005</v>
      </c>
      <c r="B28" s="122" t="s">
        <v>7264</v>
      </c>
      <c r="C28" s="39" t="s">
        <v>30650</v>
      </c>
      <c r="D28" s="127" t="s">
        <v>3442</v>
      </c>
      <c r="E28" s="102" t="s">
        <v>14312</v>
      </c>
      <c r="F28" s="104" t="s">
        <v>14834</v>
      </c>
      <c r="G28" s="105">
        <v>16230</v>
      </c>
      <c r="H28" s="102" t="s">
        <v>30647</v>
      </c>
      <c r="I28" s="115" t="s">
        <v>11819</v>
      </c>
      <c r="J28" s="102"/>
      <c r="K28" s="102"/>
      <c r="L28" s="111"/>
      <c r="M28" s="115"/>
      <c r="N28" s="112"/>
      <c r="O28" s="115"/>
      <c r="P28" s="126"/>
      <c r="Q28" s="117" t="s">
        <v>5147</v>
      </c>
      <c r="R28" s="115"/>
      <c r="S28" s="115"/>
      <c r="T28" s="115"/>
      <c r="U28" s="115"/>
      <c r="V28" s="118" t="s">
        <v>5147</v>
      </c>
      <c r="W28" s="115"/>
      <c r="X28" s="113"/>
    </row>
    <row r="29" spans="1:24" ht="12.95" customHeight="1" x14ac:dyDescent="0.2">
      <c r="A29" s="102">
        <v>2005</v>
      </c>
      <c r="B29" s="122" t="s">
        <v>7264</v>
      </c>
      <c r="C29" s="39" t="s">
        <v>30651</v>
      </c>
      <c r="D29" s="127" t="s">
        <v>8853</v>
      </c>
      <c r="E29" s="102" t="s">
        <v>837</v>
      </c>
      <c r="F29" s="104" t="s">
        <v>14834</v>
      </c>
      <c r="G29" s="105">
        <v>16317</v>
      </c>
      <c r="H29" s="102"/>
      <c r="I29" s="102"/>
      <c r="J29" s="102" t="s">
        <v>8859</v>
      </c>
      <c r="K29" s="102"/>
      <c r="L29" s="111"/>
      <c r="M29" s="115"/>
      <c r="N29" s="112"/>
      <c r="O29" s="115"/>
      <c r="P29" s="126"/>
      <c r="Q29" s="117" t="s">
        <v>5147</v>
      </c>
      <c r="R29" s="115"/>
      <c r="S29" s="115"/>
      <c r="T29" s="115"/>
      <c r="U29" s="115"/>
      <c r="V29" s="118" t="s">
        <v>5147</v>
      </c>
      <c r="W29" s="115"/>
      <c r="X29" s="113"/>
    </row>
    <row r="30" spans="1:24" ht="12.95" customHeight="1" x14ac:dyDescent="0.2">
      <c r="A30" s="102">
        <v>2005</v>
      </c>
      <c r="B30" s="122" t="s">
        <v>7264</v>
      </c>
      <c r="C30" s="39" t="s">
        <v>30652</v>
      </c>
      <c r="D30" s="127" t="s">
        <v>9032</v>
      </c>
      <c r="E30" s="102" t="s">
        <v>600</v>
      </c>
      <c r="F30" s="104" t="s">
        <v>14834</v>
      </c>
      <c r="G30" s="105">
        <v>1919</v>
      </c>
      <c r="H30" s="102"/>
      <c r="I30" s="102"/>
      <c r="J30" s="102" t="s">
        <v>9487</v>
      </c>
      <c r="K30" s="102"/>
      <c r="L30" s="111"/>
      <c r="M30" s="115"/>
      <c r="N30" s="112"/>
      <c r="O30" s="115"/>
      <c r="P30" s="126"/>
      <c r="Q30" s="117" t="s">
        <v>5147</v>
      </c>
      <c r="R30" s="115"/>
      <c r="S30" s="115"/>
      <c r="T30" s="115" t="s">
        <v>11565</v>
      </c>
      <c r="U30" s="115"/>
      <c r="V30" s="118" t="s">
        <v>5147</v>
      </c>
      <c r="W30" s="115"/>
      <c r="X30" s="113"/>
    </row>
    <row r="31" spans="1:24" ht="12.95" customHeight="1" x14ac:dyDescent="0.2">
      <c r="A31" s="102">
        <v>2005</v>
      </c>
      <c r="B31" s="122" t="s">
        <v>7264</v>
      </c>
      <c r="C31" s="39" t="s">
        <v>30653</v>
      </c>
      <c r="D31" s="127" t="s">
        <v>8854</v>
      </c>
      <c r="E31" s="102" t="s">
        <v>12609</v>
      </c>
      <c r="F31" s="104" t="s">
        <v>14834</v>
      </c>
      <c r="G31" s="105">
        <v>16505</v>
      </c>
      <c r="H31" s="102"/>
      <c r="I31" s="102"/>
      <c r="J31" s="102" t="s">
        <v>6591</v>
      </c>
      <c r="K31" s="102"/>
      <c r="L31" s="111"/>
      <c r="M31" s="115"/>
      <c r="N31" s="112"/>
      <c r="O31" s="115"/>
      <c r="P31" s="126"/>
      <c r="Q31" s="117" t="s">
        <v>5147</v>
      </c>
      <c r="R31" s="115"/>
      <c r="S31" s="115"/>
      <c r="T31" s="115"/>
      <c r="U31" s="115"/>
      <c r="V31" s="118" t="s">
        <v>5147</v>
      </c>
      <c r="W31" s="115"/>
      <c r="X31" s="113"/>
    </row>
    <row r="32" spans="1:24" ht="12.95" customHeight="1" x14ac:dyDescent="0.2">
      <c r="A32" s="122">
        <v>2002</v>
      </c>
      <c r="B32" s="122" t="s">
        <v>7264</v>
      </c>
      <c r="C32" s="103" t="s">
        <v>5312</v>
      </c>
      <c r="D32" s="102" t="s">
        <v>7263</v>
      </c>
      <c r="E32" s="102" t="s">
        <v>7265</v>
      </c>
      <c r="F32" s="104" t="s">
        <v>14834</v>
      </c>
      <c r="G32" s="105">
        <v>15958</v>
      </c>
      <c r="H32" s="115" t="s">
        <v>7198</v>
      </c>
      <c r="I32" s="115" t="s">
        <v>11819</v>
      </c>
      <c r="J32" s="115" t="s">
        <v>7266</v>
      </c>
      <c r="K32" s="102"/>
      <c r="L32" s="111"/>
      <c r="M32" s="115">
        <v>1</v>
      </c>
      <c r="N32" s="108" t="s">
        <v>30654</v>
      </c>
      <c r="O32" s="115"/>
      <c r="P32" s="126"/>
      <c r="Q32" s="117" t="s">
        <v>5147</v>
      </c>
      <c r="R32" s="115"/>
      <c r="S32" s="115"/>
      <c r="T32" s="115"/>
      <c r="U32" s="115" t="s">
        <v>2475</v>
      </c>
      <c r="V32" s="115">
        <v>6.5</v>
      </c>
      <c r="W32" s="115"/>
      <c r="X32" s="113"/>
    </row>
    <row r="33" spans="1:24" ht="12.95" customHeight="1" x14ac:dyDescent="0.2">
      <c r="A33" s="115">
        <v>1990</v>
      </c>
      <c r="B33" s="102" t="s">
        <v>4645</v>
      </c>
      <c r="C33" s="102" t="s">
        <v>15835</v>
      </c>
      <c r="D33" s="127" t="s">
        <v>2617</v>
      </c>
      <c r="E33" s="102"/>
      <c r="F33" s="104" t="s">
        <v>14834</v>
      </c>
      <c r="G33" s="105"/>
      <c r="H33" s="102"/>
      <c r="I33" s="102"/>
      <c r="J33" s="102"/>
      <c r="K33" s="124"/>
      <c r="L33" s="111" t="s">
        <v>9637</v>
      </c>
      <c r="M33" s="102"/>
      <c r="N33" s="112"/>
      <c r="O33" s="102"/>
      <c r="P33" s="39"/>
      <c r="Q33" s="117" t="s">
        <v>5147</v>
      </c>
      <c r="R33" s="102"/>
      <c r="S33" s="102"/>
      <c r="T33" s="102"/>
      <c r="U33" s="102"/>
      <c r="V33" s="118" t="s">
        <v>5147</v>
      </c>
      <c r="W33" s="102"/>
      <c r="X33" s="113"/>
    </row>
    <row r="34" spans="1:24" ht="12.95" customHeight="1" x14ac:dyDescent="0.2">
      <c r="A34" s="115">
        <v>1999</v>
      </c>
      <c r="B34" s="102" t="s">
        <v>4645</v>
      </c>
      <c r="C34" s="102" t="s">
        <v>15836</v>
      </c>
      <c r="D34" s="102" t="s">
        <v>3073</v>
      </c>
      <c r="E34" s="102" t="s">
        <v>6946</v>
      </c>
      <c r="F34" s="102" t="s">
        <v>14834</v>
      </c>
      <c r="G34" s="105">
        <v>15121</v>
      </c>
      <c r="H34" s="102" t="s">
        <v>11819</v>
      </c>
      <c r="I34" s="102" t="s">
        <v>30655</v>
      </c>
      <c r="J34" s="102" t="s">
        <v>10108</v>
      </c>
      <c r="K34" s="102"/>
      <c r="L34" s="111" t="s">
        <v>13315</v>
      </c>
      <c r="M34" s="102">
        <v>2</v>
      </c>
      <c r="N34" s="112" t="s">
        <v>30656</v>
      </c>
      <c r="O34" s="102" t="s">
        <v>3620</v>
      </c>
      <c r="P34" s="128"/>
      <c r="Q34" s="128" t="s">
        <v>15837</v>
      </c>
      <c r="R34" s="102"/>
      <c r="S34" s="102"/>
      <c r="T34" s="102" t="s">
        <v>21275</v>
      </c>
      <c r="U34" s="102" t="s">
        <v>14593</v>
      </c>
      <c r="V34" s="109">
        <v>7</v>
      </c>
      <c r="W34" s="109"/>
      <c r="X34" s="113"/>
    </row>
    <row r="35" spans="1:24" ht="12.95" customHeight="1" x14ac:dyDescent="0.2">
      <c r="A35" s="115">
        <v>1999</v>
      </c>
      <c r="B35" s="102" t="s">
        <v>4645</v>
      </c>
      <c r="C35" s="102" t="s">
        <v>15836</v>
      </c>
      <c r="D35" s="102" t="s">
        <v>12232</v>
      </c>
      <c r="E35" s="115" t="s">
        <v>6947</v>
      </c>
      <c r="F35" s="104" t="s">
        <v>14834</v>
      </c>
      <c r="G35" s="105">
        <v>13183</v>
      </c>
      <c r="H35" s="102" t="s">
        <v>30657</v>
      </c>
      <c r="I35" s="102" t="s">
        <v>30658</v>
      </c>
      <c r="J35" s="102" t="s">
        <v>2073</v>
      </c>
      <c r="K35" s="102"/>
      <c r="L35" s="111"/>
      <c r="M35" s="109">
        <v>4</v>
      </c>
      <c r="N35" s="112" t="s">
        <v>15838</v>
      </c>
      <c r="O35" s="102" t="s">
        <v>16499</v>
      </c>
      <c r="P35" s="128" t="s">
        <v>162</v>
      </c>
      <c r="Q35" s="128" t="s">
        <v>17790</v>
      </c>
      <c r="R35" s="109"/>
      <c r="S35" s="102"/>
      <c r="T35" s="102" t="s">
        <v>20539</v>
      </c>
      <c r="U35" s="102" t="s">
        <v>15839</v>
      </c>
      <c r="V35" s="109">
        <v>9.5</v>
      </c>
      <c r="W35" s="107"/>
      <c r="X35" s="113"/>
    </row>
    <row r="36" spans="1:24" ht="12.95" customHeight="1" x14ac:dyDescent="0.2">
      <c r="A36" s="115">
        <v>2007</v>
      </c>
      <c r="B36" s="102" t="s">
        <v>4645</v>
      </c>
      <c r="C36" s="102" t="s">
        <v>15840</v>
      </c>
      <c r="D36" s="102" t="s">
        <v>12995</v>
      </c>
      <c r="E36" s="102" t="s">
        <v>14420</v>
      </c>
      <c r="F36" s="104" t="s">
        <v>14834</v>
      </c>
      <c r="G36" s="105">
        <v>16437</v>
      </c>
      <c r="H36" s="115" t="s">
        <v>10191</v>
      </c>
      <c r="I36" s="115" t="s">
        <v>11819</v>
      </c>
      <c r="J36" s="115" t="s">
        <v>13065</v>
      </c>
      <c r="K36" s="115"/>
      <c r="L36" s="111"/>
      <c r="M36" s="109">
        <v>2</v>
      </c>
      <c r="N36" s="112" t="s">
        <v>15841</v>
      </c>
      <c r="O36" s="102" t="s">
        <v>16565</v>
      </c>
      <c r="P36" s="128"/>
      <c r="Q36" s="128" t="s">
        <v>16894</v>
      </c>
      <c r="R36" s="109"/>
      <c r="S36" s="102"/>
      <c r="T36" s="102" t="s">
        <v>20547</v>
      </c>
      <c r="U36" s="102"/>
      <c r="V36" s="109">
        <v>7.5</v>
      </c>
      <c r="W36" s="107"/>
      <c r="X36" s="113"/>
    </row>
    <row r="37" spans="1:24" ht="12.95" customHeight="1" x14ac:dyDescent="0.2">
      <c r="A37" s="115">
        <v>2007</v>
      </c>
      <c r="B37" s="102" t="s">
        <v>4645</v>
      </c>
      <c r="C37" s="102" t="s">
        <v>15840</v>
      </c>
      <c r="D37" s="102" t="s">
        <v>12993</v>
      </c>
      <c r="E37" s="102" t="s">
        <v>12992</v>
      </c>
      <c r="F37" s="104" t="s">
        <v>14834</v>
      </c>
      <c r="G37" s="105">
        <v>16370</v>
      </c>
      <c r="H37" s="115" t="s">
        <v>11819</v>
      </c>
      <c r="I37" s="115" t="s">
        <v>10103</v>
      </c>
      <c r="J37" s="115" t="s">
        <v>12994</v>
      </c>
      <c r="K37" s="115"/>
      <c r="L37" s="111"/>
      <c r="M37" s="109">
        <v>2</v>
      </c>
      <c r="N37" s="112" t="s">
        <v>15842</v>
      </c>
      <c r="O37" s="102" t="s">
        <v>16868</v>
      </c>
      <c r="P37" s="128" t="s">
        <v>162</v>
      </c>
      <c r="Q37" s="128" t="s">
        <v>16533</v>
      </c>
      <c r="R37" s="109"/>
      <c r="S37" s="102"/>
      <c r="T37" s="102" t="s">
        <v>7789</v>
      </c>
      <c r="U37" s="102" t="s">
        <v>7960</v>
      </c>
      <c r="V37" s="109">
        <v>7.5</v>
      </c>
      <c r="W37" s="107"/>
      <c r="X37" s="113"/>
    </row>
    <row r="38" spans="1:24" ht="12.95" customHeight="1" x14ac:dyDescent="0.2">
      <c r="A38" s="115">
        <v>2008</v>
      </c>
      <c r="B38" s="102" t="s">
        <v>4645</v>
      </c>
      <c r="C38" s="103" t="s">
        <v>15843</v>
      </c>
      <c r="D38" s="102" t="s">
        <v>4791</v>
      </c>
      <c r="E38" s="102" t="s">
        <v>4407</v>
      </c>
      <c r="F38" s="102" t="s">
        <v>14834</v>
      </c>
      <c r="G38" s="105">
        <v>16350</v>
      </c>
      <c r="H38" s="102" t="s">
        <v>10103</v>
      </c>
      <c r="I38" s="102" t="s">
        <v>11819</v>
      </c>
      <c r="J38" s="102" t="s">
        <v>15844</v>
      </c>
      <c r="K38" s="102"/>
      <c r="L38" s="111" t="s">
        <v>2690</v>
      </c>
      <c r="M38" s="102">
        <v>2</v>
      </c>
      <c r="N38" s="112" t="s">
        <v>15845</v>
      </c>
      <c r="O38" s="102" t="s">
        <v>15846</v>
      </c>
      <c r="P38" s="128" t="s">
        <v>162</v>
      </c>
      <c r="Q38" s="128" t="s">
        <v>15847</v>
      </c>
      <c r="R38" s="102"/>
      <c r="S38" s="102"/>
      <c r="T38" s="102" t="s">
        <v>7789</v>
      </c>
      <c r="U38" s="102"/>
      <c r="V38" s="102">
        <v>6.5</v>
      </c>
      <c r="W38" s="102"/>
      <c r="X38" s="113"/>
    </row>
    <row r="39" spans="1:24" ht="12.95" customHeight="1" x14ac:dyDescent="0.2">
      <c r="A39" s="115">
        <v>2008</v>
      </c>
      <c r="B39" s="102" t="s">
        <v>4645</v>
      </c>
      <c r="C39" s="102" t="s">
        <v>15843</v>
      </c>
      <c r="D39" s="102" t="s">
        <v>9537</v>
      </c>
      <c r="E39" s="102" t="s">
        <v>4408</v>
      </c>
      <c r="F39" s="104" t="s">
        <v>14834</v>
      </c>
      <c r="G39" s="105">
        <v>16416</v>
      </c>
      <c r="H39" s="102" t="s">
        <v>11819</v>
      </c>
      <c r="I39" s="115" t="s">
        <v>10191</v>
      </c>
      <c r="J39" s="115" t="s">
        <v>9538</v>
      </c>
      <c r="K39" s="115"/>
      <c r="L39" s="111"/>
      <c r="M39" s="109">
        <v>2</v>
      </c>
      <c r="N39" s="112" t="s">
        <v>15848</v>
      </c>
      <c r="O39" s="102" t="s">
        <v>18206</v>
      </c>
      <c r="P39" s="128" t="s">
        <v>9125</v>
      </c>
      <c r="Q39" s="128" t="s">
        <v>16140</v>
      </c>
      <c r="R39" s="109"/>
      <c r="S39" s="102"/>
      <c r="T39" s="102" t="s">
        <v>20547</v>
      </c>
      <c r="U39" s="102" t="s">
        <v>9539</v>
      </c>
      <c r="V39" s="109">
        <v>7.5</v>
      </c>
      <c r="W39" s="107"/>
      <c r="X39" s="113"/>
    </row>
    <row r="40" spans="1:24" ht="12.95" customHeight="1" x14ac:dyDescent="0.2">
      <c r="A40" s="115">
        <v>2009</v>
      </c>
      <c r="B40" s="115" t="s">
        <v>4645</v>
      </c>
      <c r="C40" s="102" t="s">
        <v>30659</v>
      </c>
      <c r="D40" s="127" t="s">
        <v>2688</v>
      </c>
      <c r="E40" s="107" t="s">
        <v>15849</v>
      </c>
      <c r="F40" s="104" t="s">
        <v>14834</v>
      </c>
      <c r="G40" s="105">
        <v>16430</v>
      </c>
      <c r="H40" s="102" t="s">
        <v>10191</v>
      </c>
      <c r="I40" s="102" t="s">
        <v>4890</v>
      </c>
      <c r="J40" s="102" t="s">
        <v>2689</v>
      </c>
      <c r="K40" s="102"/>
      <c r="L40" s="129"/>
      <c r="M40" s="109">
        <v>0.5</v>
      </c>
      <c r="N40" s="108" t="s">
        <v>8512</v>
      </c>
      <c r="O40" s="102"/>
      <c r="P40" s="39"/>
      <c r="Q40" s="117" t="s">
        <v>5147</v>
      </c>
      <c r="R40" s="109"/>
      <c r="S40" s="102"/>
      <c r="T40" s="102"/>
      <c r="U40" s="102" t="s">
        <v>18680</v>
      </c>
      <c r="V40" s="109">
        <v>6.5</v>
      </c>
      <c r="W40" s="107"/>
      <c r="X40" s="324"/>
    </row>
    <row r="41" spans="1:24" ht="12.95" customHeight="1" x14ac:dyDescent="0.2">
      <c r="A41" s="115">
        <v>2009</v>
      </c>
      <c r="B41" s="115" t="s">
        <v>4645</v>
      </c>
      <c r="C41" s="102" t="s">
        <v>30659</v>
      </c>
      <c r="D41" s="127" t="s">
        <v>15850</v>
      </c>
      <c r="E41" s="107" t="s">
        <v>15851</v>
      </c>
      <c r="F41" s="104" t="s">
        <v>14834</v>
      </c>
      <c r="G41" s="105"/>
      <c r="H41" s="102"/>
      <c r="I41" s="115"/>
      <c r="J41" s="115"/>
      <c r="K41" s="115"/>
      <c r="L41" s="111"/>
      <c r="M41" s="109"/>
      <c r="N41" s="112"/>
      <c r="O41" s="102"/>
      <c r="P41" s="102"/>
      <c r="Q41" s="117" t="s">
        <v>5147</v>
      </c>
      <c r="R41" s="109"/>
      <c r="S41" s="102"/>
      <c r="T41" s="102"/>
      <c r="U41" s="102"/>
      <c r="V41" s="109"/>
      <c r="W41" s="107"/>
      <c r="X41" s="324"/>
    </row>
    <row r="42" spans="1:24" ht="12.95" customHeight="1" x14ac:dyDescent="0.2">
      <c r="A42" s="115">
        <v>2009</v>
      </c>
      <c r="B42" s="115" t="s">
        <v>4645</v>
      </c>
      <c r="C42" s="102" t="s">
        <v>30659</v>
      </c>
      <c r="D42" s="127" t="s">
        <v>15852</v>
      </c>
      <c r="E42" s="107" t="s">
        <v>15853</v>
      </c>
      <c r="F42" s="104" t="s">
        <v>14834</v>
      </c>
      <c r="G42" s="105"/>
      <c r="H42" s="102"/>
      <c r="I42" s="115"/>
      <c r="J42" s="115"/>
      <c r="K42" s="115"/>
      <c r="L42" s="111"/>
      <c r="M42" s="109"/>
      <c r="N42" s="112"/>
      <c r="O42" s="102"/>
      <c r="P42" s="102"/>
      <c r="Q42" s="117" t="s">
        <v>5147</v>
      </c>
      <c r="R42" s="109"/>
      <c r="S42" s="102"/>
      <c r="T42" s="102"/>
      <c r="U42" s="102"/>
      <c r="V42" s="109"/>
      <c r="W42" s="107"/>
      <c r="X42" s="324"/>
    </row>
    <row r="43" spans="1:24" ht="12.95" customHeight="1" x14ac:dyDescent="0.2">
      <c r="A43" s="115">
        <v>2010</v>
      </c>
      <c r="B43" s="115" t="s">
        <v>4645</v>
      </c>
      <c r="C43" s="102" t="s">
        <v>30660</v>
      </c>
      <c r="D43" s="127" t="s">
        <v>15854</v>
      </c>
      <c r="E43" s="107" t="s">
        <v>15855</v>
      </c>
      <c r="F43" s="104" t="s">
        <v>14834</v>
      </c>
      <c r="G43" s="105"/>
      <c r="H43" s="102"/>
      <c r="I43" s="115"/>
      <c r="J43" s="115"/>
      <c r="K43" s="115"/>
      <c r="L43" s="111"/>
      <c r="M43" s="109"/>
      <c r="N43" s="112"/>
      <c r="O43" s="102"/>
      <c r="P43" s="102"/>
      <c r="Q43" s="117" t="s">
        <v>5147</v>
      </c>
      <c r="R43" s="109"/>
      <c r="S43" s="102"/>
      <c r="T43" s="102"/>
      <c r="U43" s="102"/>
      <c r="V43" s="109"/>
      <c r="W43" s="107"/>
      <c r="X43" s="324"/>
    </row>
    <row r="44" spans="1:24" ht="12.95" customHeight="1" x14ac:dyDescent="0.2">
      <c r="A44" s="115">
        <v>2011</v>
      </c>
      <c r="B44" s="115" t="s">
        <v>4645</v>
      </c>
      <c r="C44" s="102" t="s">
        <v>15856</v>
      </c>
      <c r="D44" s="102" t="s">
        <v>15859</v>
      </c>
      <c r="E44" s="107" t="s">
        <v>15860</v>
      </c>
      <c r="F44" s="104" t="s">
        <v>14834</v>
      </c>
      <c r="G44" s="105">
        <v>15900</v>
      </c>
      <c r="H44" s="102" t="s">
        <v>30661</v>
      </c>
      <c r="I44" s="102" t="s">
        <v>30661</v>
      </c>
      <c r="J44" s="115" t="s">
        <v>20197</v>
      </c>
      <c r="K44" s="115"/>
      <c r="L44" s="111"/>
      <c r="M44" s="109">
        <v>2</v>
      </c>
      <c r="N44" s="112" t="s">
        <v>20198</v>
      </c>
      <c r="O44" s="102" t="s">
        <v>15934</v>
      </c>
      <c r="P44" s="102" t="s">
        <v>15934</v>
      </c>
      <c r="Q44" s="102" t="s">
        <v>15934</v>
      </c>
      <c r="R44" s="109"/>
      <c r="S44" s="102" t="s">
        <v>5147</v>
      </c>
      <c r="T44" s="102" t="s">
        <v>7789</v>
      </c>
      <c r="U44" s="102"/>
      <c r="V44" s="109">
        <v>4</v>
      </c>
      <c r="W44" s="107"/>
      <c r="X44" s="324"/>
    </row>
    <row r="45" spans="1:24" ht="12.95" customHeight="1" x14ac:dyDescent="0.2">
      <c r="A45" s="115">
        <v>2011</v>
      </c>
      <c r="B45" s="115" t="s">
        <v>4645</v>
      </c>
      <c r="C45" s="102" t="s">
        <v>15856</v>
      </c>
      <c r="D45" s="102" t="s">
        <v>15857</v>
      </c>
      <c r="E45" s="107" t="s">
        <v>15858</v>
      </c>
      <c r="F45" s="104" t="s">
        <v>14834</v>
      </c>
      <c r="G45" s="105">
        <v>14752</v>
      </c>
      <c r="H45" s="102" t="s">
        <v>30662</v>
      </c>
      <c r="I45" s="102" t="s">
        <v>30662</v>
      </c>
      <c r="J45" s="115" t="s">
        <v>8421</v>
      </c>
      <c r="K45" s="115"/>
      <c r="L45" s="111"/>
      <c r="M45" s="109">
        <v>2</v>
      </c>
      <c r="N45" s="112" t="s">
        <v>20198</v>
      </c>
      <c r="O45" s="102" t="s">
        <v>15934</v>
      </c>
      <c r="P45" s="102" t="s">
        <v>15934</v>
      </c>
      <c r="Q45" s="102" t="s">
        <v>15934</v>
      </c>
      <c r="R45" s="109"/>
      <c r="S45" s="102" t="s">
        <v>5147</v>
      </c>
      <c r="T45" s="102" t="s">
        <v>20548</v>
      </c>
      <c r="U45" s="102"/>
      <c r="V45" s="109">
        <v>5</v>
      </c>
      <c r="W45" s="107"/>
      <c r="X45" s="324"/>
    </row>
    <row r="46" spans="1:24" ht="12.95" customHeight="1" x14ac:dyDescent="0.2">
      <c r="A46" s="115">
        <v>2011</v>
      </c>
      <c r="B46" s="115" t="s">
        <v>4645</v>
      </c>
      <c r="C46" s="102" t="s">
        <v>15861</v>
      </c>
      <c r="D46" s="102" t="s">
        <v>15862</v>
      </c>
      <c r="E46" s="107" t="s">
        <v>15863</v>
      </c>
      <c r="F46" s="104" t="s">
        <v>14834</v>
      </c>
      <c r="G46" s="105">
        <v>16138</v>
      </c>
      <c r="H46" s="102" t="s">
        <v>30663</v>
      </c>
      <c r="I46" s="102" t="s">
        <v>30663</v>
      </c>
      <c r="J46" s="115" t="s">
        <v>20199</v>
      </c>
      <c r="K46" s="115"/>
      <c r="L46" s="111"/>
      <c r="M46" s="109">
        <v>2</v>
      </c>
      <c r="N46" s="112" t="s">
        <v>20198</v>
      </c>
      <c r="O46" s="102" t="s">
        <v>15934</v>
      </c>
      <c r="P46" s="102" t="s">
        <v>15934</v>
      </c>
      <c r="Q46" s="102" t="s">
        <v>15934</v>
      </c>
      <c r="R46" s="109"/>
      <c r="S46" s="102" t="s">
        <v>5147</v>
      </c>
      <c r="T46" s="130" t="s">
        <v>20543</v>
      </c>
      <c r="U46" s="102" t="s">
        <v>1539</v>
      </c>
      <c r="V46" s="131">
        <v>41433</v>
      </c>
      <c r="W46" s="107"/>
      <c r="X46" s="324"/>
    </row>
    <row r="47" spans="1:24" ht="12.95" customHeight="1" x14ac:dyDescent="0.2">
      <c r="A47" s="115">
        <v>2011</v>
      </c>
      <c r="B47" s="115" t="s">
        <v>4645</v>
      </c>
      <c r="C47" s="102" t="s">
        <v>15864</v>
      </c>
      <c r="D47" s="127" t="s">
        <v>15865</v>
      </c>
      <c r="E47" s="107"/>
      <c r="F47" s="104" t="s">
        <v>14834</v>
      </c>
      <c r="G47" s="105"/>
      <c r="H47" s="102"/>
      <c r="I47" s="115"/>
      <c r="J47" s="115"/>
      <c r="K47" s="115"/>
      <c r="L47" s="111"/>
      <c r="M47" s="109"/>
      <c r="N47" s="112"/>
      <c r="O47" s="102"/>
      <c r="P47" s="102"/>
      <c r="Q47" s="127" t="s">
        <v>5147</v>
      </c>
      <c r="R47" s="109"/>
      <c r="S47" s="102"/>
      <c r="T47" s="102"/>
      <c r="U47" s="102"/>
      <c r="V47" s="109"/>
      <c r="W47" s="107"/>
      <c r="X47" s="324"/>
    </row>
    <row r="48" spans="1:24" ht="12.95" customHeight="1" x14ac:dyDescent="0.2">
      <c r="A48" s="115">
        <v>2012</v>
      </c>
      <c r="B48" s="115" t="s">
        <v>4645</v>
      </c>
      <c r="C48" s="102" t="s">
        <v>15866</v>
      </c>
      <c r="D48" s="132" t="s">
        <v>15867</v>
      </c>
      <c r="E48" s="115" t="s">
        <v>15855</v>
      </c>
      <c r="F48" s="104" t="s">
        <v>14834</v>
      </c>
      <c r="G48" s="105">
        <v>16378</v>
      </c>
      <c r="H48" s="102" t="s">
        <v>11819</v>
      </c>
      <c r="I48" s="115" t="s">
        <v>13336</v>
      </c>
      <c r="J48" s="115" t="s">
        <v>15868</v>
      </c>
      <c r="K48" s="115"/>
      <c r="L48" s="111"/>
      <c r="M48" s="109">
        <v>2</v>
      </c>
      <c r="N48" s="112" t="s">
        <v>15869</v>
      </c>
      <c r="O48" s="102"/>
      <c r="P48" s="102" t="s">
        <v>9125</v>
      </c>
      <c r="Q48" s="102" t="s">
        <v>15870</v>
      </c>
      <c r="R48" s="109"/>
      <c r="S48" s="102"/>
      <c r="T48" s="102" t="s">
        <v>20547</v>
      </c>
      <c r="U48" s="102" t="s">
        <v>1042</v>
      </c>
      <c r="V48" s="109">
        <v>5.5</v>
      </c>
      <c r="W48" s="107"/>
      <c r="X48" s="324"/>
    </row>
    <row r="49" spans="1:24" ht="12.95" customHeight="1" x14ac:dyDescent="0.2">
      <c r="A49" s="115">
        <v>1996</v>
      </c>
      <c r="B49" s="102" t="s">
        <v>8472</v>
      </c>
      <c r="C49" s="103" t="s">
        <v>1632</v>
      </c>
      <c r="D49" s="102" t="s">
        <v>12704</v>
      </c>
      <c r="E49" s="102" t="s">
        <v>10749</v>
      </c>
      <c r="F49" s="104" t="s">
        <v>14834</v>
      </c>
      <c r="G49" s="105">
        <v>14760</v>
      </c>
      <c r="H49" s="102" t="s">
        <v>11819</v>
      </c>
      <c r="I49" s="102" t="s">
        <v>5011</v>
      </c>
      <c r="J49" s="102" t="s">
        <v>1038</v>
      </c>
      <c r="K49" s="102"/>
      <c r="L49" s="133" t="s">
        <v>10018</v>
      </c>
      <c r="M49" s="107">
        <v>1</v>
      </c>
      <c r="N49" s="112">
        <v>16</v>
      </c>
      <c r="O49" s="128" t="s">
        <v>16764</v>
      </c>
      <c r="P49" s="128"/>
      <c r="Q49" s="128"/>
      <c r="R49" s="109"/>
      <c r="S49" s="102"/>
      <c r="T49" s="102" t="s">
        <v>20548</v>
      </c>
      <c r="U49" s="102"/>
      <c r="V49" s="109">
        <v>6</v>
      </c>
      <c r="W49" s="107"/>
      <c r="X49" s="113"/>
    </row>
    <row r="50" spans="1:24" ht="12.95" customHeight="1" x14ac:dyDescent="0.2">
      <c r="A50" s="115">
        <v>1996</v>
      </c>
      <c r="B50" s="102" t="s">
        <v>8472</v>
      </c>
      <c r="C50" s="102" t="s">
        <v>1632</v>
      </c>
      <c r="D50" s="102" t="s">
        <v>1633</v>
      </c>
      <c r="E50" s="102" t="s">
        <v>15871</v>
      </c>
      <c r="F50" s="104" t="s">
        <v>14834</v>
      </c>
      <c r="G50" s="105">
        <v>14763</v>
      </c>
      <c r="H50" s="102" t="s">
        <v>11819</v>
      </c>
      <c r="I50" s="102" t="s">
        <v>5011</v>
      </c>
      <c r="J50" s="102" t="s">
        <v>1038</v>
      </c>
      <c r="K50" s="102" t="s">
        <v>1633</v>
      </c>
      <c r="L50" s="111"/>
      <c r="M50" s="107">
        <v>9</v>
      </c>
      <c r="N50" s="112" t="s">
        <v>15872</v>
      </c>
      <c r="O50" s="128" t="s">
        <v>16121</v>
      </c>
      <c r="P50" s="128" t="s">
        <v>5147</v>
      </c>
      <c r="Q50" s="128" t="s">
        <v>5147</v>
      </c>
      <c r="R50" s="109"/>
      <c r="S50" s="102"/>
      <c r="T50" s="102" t="s">
        <v>20548</v>
      </c>
      <c r="U50" s="102"/>
      <c r="V50" s="109" t="s">
        <v>4904</v>
      </c>
      <c r="W50" s="107"/>
      <c r="X50" s="113"/>
    </row>
    <row r="51" spans="1:24" ht="12.95" customHeight="1" x14ac:dyDescent="0.2">
      <c r="A51" s="115">
        <v>1996</v>
      </c>
      <c r="B51" s="102" t="s">
        <v>8472</v>
      </c>
      <c r="C51" s="102" t="s">
        <v>1632</v>
      </c>
      <c r="D51" s="102" t="s">
        <v>3444</v>
      </c>
      <c r="E51" s="102" t="s">
        <v>15873</v>
      </c>
      <c r="F51" s="104" t="s">
        <v>14834</v>
      </c>
      <c r="G51" s="105">
        <v>14760</v>
      </c>
      <c r="H51" s="102" t="s">
        <v>5011</v>
      </c>
      <c r="I51" s="102" t="s">
        <v>11819</v>
      </c>
      <c r="J51" s="102" t="s">
        <v>1038</v>
      </c>
      <c r="K51" s="102" t="s">
        <v>1634</v>
      </c>
      <c r="L51" s="111"/>
      <c r="M51" s="107">
        <v>9</v>
      </c>
      <c r="N51" s="112" t="s">
        <v>15872</v>
      </c>
      <c r="O51" s="128" t="s">
        <v>16545</v>
      </c>
      <c r="P51" s="128" t="s">
        <v>5147</v>
      </c>
      <c r="Q51" s="128" t="s">
        <v>5147</v>
      </c>
      <c r="R51" s="109"/>
      <c r="S51" s="102" t="s">
        <v>8315</v>
      </c>
      <c r="T51" s="102" t="s">
        <v>20548</v>
      </c>
      <c r="U51" s="102"/>
      <c r="V51" s="109" t="s">
        <v>4413</v>
      </c>
      <c r="W51" s="107"/>
      <c r="X51" s="113"/>
    </row>
    <row r="52" spans="1:24" ht="12.95" customHeight="1" x14ac:dyDescent="0.2">
      <c r="A52" s="115">
        <v>1996</v>
      </c>
      <c r="B52" s="102" t="s">
        <v>8472</v>
      </c>
      <c r="C52" s="102" t="s">
        <v>1632</v>
      </c>
      <c r="D52" s="102" t="s">
        <v>3129</v>
      </c>
      <c r="E52" s="102" t="s">
        <v>15874</v>
      </c>
      <c r="F52" s="104" t="s">
        <v>14834</v>
      </c>
      <c r="G52" s="105">
        <v>14760</v>
      </c>
      <c r="H52" s="102" t="s">
        <v>5011</v>
      </c>
      <c r="I52" s="102" t="s">
        <v>11819</v>
      </c>
      <c r="J52" s="102" t="s">
        <v>1038</v>
      </c>
      <c r="K52" s="102" t="s">
        <v>3129</v>
      </c>
      <c r="L52" s="111"/>
      <c r="M52" s="107">
        <v>9</v>
      </c>
      <c r="N52" s="112" t="s">
        <v>15872</v>
      </c>
      <c r="O52" s="128" t="s">
        <v>16545</v>
      </c>
      <c r="P52" s="128" t="s">
        <v>5147</v>
      </c>
      <c r="Q52" s="128" t="s">
        <v>5147</v>
      </c>
      <c r="R52" s="109"/>
      <c r="S52" s="102" t="s">
        <v>8315</v>
      </c>
      <c r="T52" s="102" t="s">
        <v>20548</v>
      </c>
      <c r="U52" s="102"/>
      <c r="V52" s="109" t="s">
        <v>4413</v>
      </c>
      <c r="W52" s="107"/>
      <c r="X52" s="113"/>
    </row>
    <row r="53" spans="1:24" ht="12.95" customHeight="1" x14ac:dyDescent="0.2">
      <c r="A53" s="115">
        <v>1996</v>
      </c>
      <c r="B53" s="102" t="s">
        <v>8472</v>
      </c>
      <c r="C53" s="102" t="s">
        <v>1632</v>
      </c>
      <c r="D53" s="102" t="s">
        <v>6869</v>
      </c>
      <c r="E53" s="102" t="s">
        <v>6240</v>
      </c>
      <c r="F53" s="104" t="s">
        <v>14834</v>
      </c>
      <c r="G53" s="105">
        <v>14759</v>
      </c>
      <c r="H53" s="102" t="s">
        <v>11819</v>
      </c>
      <c r="I53" s="102" t="s">
        <v>13336</v>
      </c>
      <c r="J53" s="102" t="s">
        <v>1038</v>
      </c>
      <c r="K53" s="102" t="s">
        <v>6869</v>
      </c>
      <c r="L53" s="111"/>
      <c r="M53" s="107">
        <v>2</v>
      </c>
      <c r="N53" s="112" t="s">
        <v>15875</v>
      </c>
      <c r="O53" s="128" t="s">
        <v>282</v>
      </c>
      <c r="P53" s="128" t="s">
        <v>20458</v>
      </c>
      <c r="Q53" s="128" t="s">
        <v>15934</v>
      </c>
      <c r="R53" s="109"/>
      <c r="S53" s="102"/>
      <c r="T53" s="102" t="s">
        <v>20548</v>
      </c>
      <c r="U53" s="102"/>
      <c r="V53" s="109" t="s">
        <v>1039</v>
      </c>
      <c r="W53" s="107"/>
      <c r="X53" s="113"/>
    </row>
    <row r="54" spans="1:24" ht="12.95" customHeight="1" x14ac:dyDescent="0.2">
      <c r="A54" s="115">
        <v>1996</v>
      </c>
      <c r="B54" s="102" t="s">
        <v>8472</v>
      </c>
      <c r="C54" s="102" t="s">
        <v>1632</v>
      </c>
      <c r="D54" s="102" t="s">
        <v>3441</v>
      </c>
      <c r="E54" s="102" t="s">
        <v>6241</v>
      </c>
      <c r="F54" s="104" t="s">
        <v>14834</v>
      </c>
      <c r="G54" s="105">
        <v>14760</v>
      </c>
      <c r="H54" s="102" t="s">
        <v>11819</v>
      </c>
      <c r="I54" s="102" t="s">
        <v>5011</v>
      </c>
      <c r="J54" s="102" t="s">
        <v>1038</v>
      </c>
      <c r="K54" s="102" t="s">
        <v>3130</v>
      </c>
      <c r="L54" s="111"/>
      <c r="M54" s="107">
        <v>9</v>
      </c>
      <c r="N54" s="112" t="s">
        <v>15872</v>
      </c>
      <c r="O54" s="128" t="s">
        <v>16545</v>
      </c>
      <c r="P54" s="128"/>
      <c r="Q54" s="128" t="s">
        <v>15934</v>
      </c>
      <c r="R54" s="109"/>
      <c r="S54" s="102" t="s">
        <v>8315</v>
      </c>
      <c r="T54" s="102" t="s">
        <v>20548</v>
      </c>
      <c r="U54" s="102"/>
      <c r="V54" s="109" t="s">
        <v>7674</v>
      </c>
      <c r="W54" s="107"/>
      <c r="X54" s="113"/>
    </row>
    <row r="55" spans="1:24" ht="12.95" customHeight="1" x14ac:dyDescent="0.2">
      <c r="A55" s="115"/>
      <c r="B55" s="102" t="s">
        <v>8472</v>
      </c>
      <c r="C55" s="102" t="s">
        <v>14819</v>
      </c>
      <c r="D55" s="102" t="s">
        <v>11050</v>
      </c>
      <c r="E55" s="102" t="s">
        <v>165</v>
      </c>
      <c r="F55" s="102" t="s">
        <v>14834</v>
      </c>
      <c r="G55" s="105">
        <v>15070</v>
      </c>
      <c r="H55" s="102" t="s">
        <v>30664</v>
      </c>
      <c r="I55" s="102" t="s">
        <v>11819</v>
      </c>
      <c r="J55" s="102" t="s">
        <v>3403</v>
      </c>
      <c r="K55" s="102"/>
      <c r="L55" s="111"/>
      <c r="M55" s="109">
        <v>1.5</v>
      </c>
      <c r="N55" s="108" t="s">
        <v>30665</v>
      </c>
      <c r="O55" s="128" t="s">
        <v>325</v>
      </c>
      <c r="P55" s="128" t="s">
        <v>2447</v>
      </c>
      <c r="Q55" s="128" t="s">
        <v>18159</v>
      </c>
      <c r="R55" s="109"/>
      <c r="S55" s="102" t="s">
        <v>11080</v>
      </c>
      <c r="T55" s="102" t="s">
        <v>14962</v>
      </c>
      <c r="U55" s="102" t="s">
        <v>13675</v>
      </c>
      <c r="V55" s="109">
        <v>8</v>
      </c>
      <c r="W55" s="107"/>
      <c r="X55" s="113"/>
    </row>
    <row r="56" spans="1:24" ht="12.95" customHeight="1" x14ac:dyDescent="0.2">
      <c r="A56" s="115"/>
      <c r="B56" s="102" t="s">
        <v>8472</v>
      </c>
      <c r="C56" s="102" t="s">
        <v>14819</v>
      </c>
      <c r="D56" s="102" t="s">
        <v>167</v>
      </c>
      <c r="E56" s="102" t="s">
        <v>166</v>
      </c>
      <c r="F56" s="102" t="s">
        <v>14834</v>
      </c>
      <c r="G56" s="105">
        <v>15068</v>
      </c>
      <c r="H56" s="102" t="s">
        <v>13336</v>
      </c>
      <c r="I56" s="102" t="s">
        <v>11819</v>
      </c>
      <c r="J56" s="102" t="s">
        <v>7337</v>
      </c>
      <c r="K56" s="102"/>
      <c r="L56" s="111"/>
      <c r="M56" s="109">
        <v>3</v>
      </c>
      <c r="N56" s="112" t="s">
        <v>15876</v>
      </c>
      <c r="O56" s="128" t="s">
        <v>20459</v>
      </c>
      <c r="P56" s="128"/>
      <c r="Q56" s="128"/>
      <c r="R56" s="109"/>
      <c r="S56" s="102"/>
      <c r="T56" s="102" t="s">
        <v>14962</v>
      </c>
      <c r="U56" s="102" t="s">
        <v>13676</v>
      </c>
      <c r="V56" s="109">
        <v>7</v>
      </c>
      <c r="W56" s="107"/>
      <c r="X56" s="113"/>
    </row>
    <row r="57" spans="1:24" ht="12.95" customHeight="1" x14ac:dyDescent="0.2">
      <c r="A57" s="115"/>
      <c r="B57" s="102" t="s">
        <v>8472</v>
      </c>
      <c r="C57" s="102" t="s">
        <v>10074</v>
      </c>
      <c r="D57" s="102" t="s">
        <v>4113</v>
      </c>
      <c r="E57" s="102" t="s">
        <v>124</v>
      </c>
      <c r="F57" s="114" t="s">
        <v>6406</v>
      </c>
      <c r="G57" s="105">
        <v>16251</v>
      </c>
      <c r="H57" s="102" t="s">
        <v>13336</v>
      </c>
      <c r="I57" s="102" t="s">
        <v>11819</v>
      </c>
      <c r="J57" s="102" t="s">
        <v>4114</v>
      </c>
      <c r="K57" s="102"/>
      <c r="L57" s="111"/>
      <c r="M57" s="109">
        <v>1</v>
      </c>
      <c r="N57" s="108" t="s">
        <v>30666</v>
      </c>
      <c r="O57" s="128" t="s">
        <v>9160</v>
      </c>
      <c r="P57" s="128"/>
      <c r="Q57" s="128" t="s">
        <v>17297</v>
      </c>
      <c r="R57" s="109"/>
      <c r="S57" s="102"/>
      <c r="T57" s="102" t="s">
        <v>20547</v>
      </c>
      <c r="U57" s="102"/>
      <c r="V57" s="109">
        <v>5</v>
      </c>
      <c r="W57" s="107"/>
      <c r="X57" s="113"/>
    </row>
    <row r="58" spans="1:24" ht="12.95" customHeight="1" x14ac:dyDescent="0.2">
      <c r="A58" s="115"/>
      <c r="B58" s="102" t="s">
        <v>8472</v>
      </c>
      <c r="C58" s="102" t="s">
        <v>10074</v>
      </c>
      <c r="D58" s="102" t="s">
        <v>6382</v>
      </c>
      <c r="E58" s="102" t="s">
        <v>6381</v>
      </c>
      <c r="F58" s="104" t="s">
        <v>14834</v>
      </c>
      <c r="G58" s="105">
        <v>15998</v>
      </c>
      <c r="H58" s="102" t="s">
        <v>11819</v>
      </c>
      <c r="I58" s="102" t="s">
        <v>10191</v>
      </c>
      <c r="J58" s="102" t="s">
        <v>4112</v>
      </c>
      <c r="K58" s="102"/>
      <c r="L58" s="111"/>
      <c r="M58" s="107">
        <v>1</v>
      </c>
      <c r="N58" s="108" t="s">
        <v>30667</v>
      </c>
      <c r="O58" s="128"/>
      <c r="P58" s="128"/>
      <c r="Q58" s="128" t="s">
        <v>20100</v>
      </c>
      <c r="R58" s="109" t="s">
        <v>7035</v>
      </c>
      <c r="S58" s="102"/>
      <c r="T58" s="102" t="s">
        <v>21275</v>
      </c>
      <c r="U58" s="102"/>
      <c r="V58" s="109">
        <v>6</v>
      </c>
      <c r="W58" s="107"/>
      <c r="X58" s="113"/>
    </row>
    <row r="59" spans="1:24" ht="12.95" customHeight="1" x14ac:dyDescent="0.2">
      <c r="A59" s="115"/>
      <c r="B59" s="102" t="s">
        <v>8472</v>
      </c>
      <c r="C59" s="102" t="s">
        <v>10074</v>
      </c>
      <c r="D59" s="102" t="s">
        <v>4290</v>
      </c>
      <c r="E59" s="102" t="s">
        <v>125</v>
      </c>
      <c r="F59" s="104" t="s">
        <v>14834</v>
      </c>
      <c r="G59" s="105">
        <v>16229</v>
      </c>
      <c r="H59" s="102" t="s">
        <v>30668</v>
      </c>
      <c r="I59" s="102" t="s">
        <v>13336</v>
      </c>
      <c r="J59" s="102" t="s">
        <v>2074</v>
      </c>
      <c r="K59" s="102"/>
      <c r="L59" s="111"/>
      <c r="M59" s="107">
        <v>1</v>
      </c>
      <c r="N59" s="112">
        <v>10</v>
      </c>
      <c r="O59" s="128" t="s">
        <v>3620</v>
      </c>
      <c r="P59" s="128" t="s">
        <v>9125</v>
      </c>
      <c r="Q59" s="128" t="s">
        <v>15846</v>
      </c>
      <c r="R59" s="109"/>
      <c r="S59" s="102"/>
      <c r="T59" s="102" t="s">
        <v>20547</v>
      </c>
      <c r="U59" s="102" t="s">
        <v>2477</v>
      </c>
      <c r="V59" s="109" t="s">
        <v>5147</v>
      </c>
      <c r="W59" s="107"/>
      <c r="X59" s="113"/>
    </row>
    <row r="60" spans="1:24" ht="12.95" customHeight="1" x14ac:dyDescent="0.2">
      <c r="A60" s="115"/>
      <c r="B60" s="102" t="s">
        <v>8472</v>
      </c>
      <c r="C60" s="102" t="s">
        <v>10074</v>
      </c>
      <c r="D60" s="102" t="s">
        <v>12928</v>
      </c>
      <c r="E60" s="102" t="s">
        <v>126</v>
      </c>
      <c r="F60" s="104" t="s">
        <v>14834</v>
      </c>
      <c r="G60" s="105">
        <v>16271</v>
      </c>
      <c r="H60" s="102" t="s">
        <v>11819</v>
      </c>
      <c r="I60" s="102" t="s">
        <v>13336</v>
      </c>
      <c r="J60" s="102" t="s">
        <v>12929</v>
      </c>
      <c r="K60" s="102"/>
      <c r="L60" s="111"/>
      <c r="M60" s="107">
        <v>1</v>
      </c>
      <c r="N60" s="112" t="s">
        <v>8214</v>
      </c>
      <c r="O60" s="128"/>
      <c r="P60" s="128"/>
      <c r="Q60" s="128" t="s">
        <v>17449</v>
      </c>
      <c r="R60" s="109"/>
      <c r="S60" s="102"/>
      <c r="T60" s="102" t="s">
        <v>20547</v>
      </c>
      <c r="U60" s="102"/>
      <c r="V60" s="109">
        <v>7</v>
      </c>
      <c r="W60" s="107"/>
      <c r="X60" s="113"/>
    </row>
    <row r="61" spans="1:24" ht="12.95" customHeight="1" x14ac:dyDescent="0.2">
      <c r="A61" s="115"/>
      <c r="B61" s="102" t="s">
        <v>8472</v>
      </c>
      <c r="C61" s="102" t="s">
        <v>10074</v>
      </c>
      <c r="D61" s="102" t="s">
        <v>11865</v>
      </c>
      <c r="E61" s="102" t="s">
        <v>126</v>
      </c>
      <c r="F61" s="104" t="s">
        <v>14834</v>
      </c>
      <c r="G61" s="105">
        <v>16433</v>
      </c>
      <c r="H61" s="102" t="s">
        <v>10191</v>
      </c>
      <c r="I61" s="102" t="s">
        <v>30668</v>
      </c>
      <c r="J61" s="102" t="s">
        <v>5417</v>
      </c>
      <c r="K61" s="102"/>
      <c r="L61" s="111"/>
      <c r="M61" s="107">
        <v>1</v>
      </c>
      <c r="N61" s="108" t="s">
        <v>30669</v>
      </c>
      <c r="O61" s="128" t="s">
        <v>9160</v>
      </c>
      <c r="P61" s="128"/>
      <c r="Q61" s="128" t="s">
        <v>19571</v>
      </c>
      <c r="R61" s="109"/>
      <c r="S61" s="102"/>
      <c r="T61" s="102" t="s">
        <v>20547</v>
      </c>
      <c r="U61" s="102" t="s">
        <v>13643</v>
      </c>
      <c r="V61" s="109">
        <v>7</v>
      </c>
      <c r="W61" s="107"/>
      <c r="X61" s="113"/>
    </row>
    <row r="62" spans="1:24" ht="12.95" customHeight="1" x14ac:dyDescent="0.2">
      <c r="A62" s="115"/>
      <c r="B62" s="102" t="s">
        <v>8472</v>
      </c>
      <c r="C62" s="102" t="s">
        <v>10074</v>
      </c>
      <c r="D62" s="102" t="s">
        <v>10319</v>
      </c>
      <c r="E62" s="102" t="s">
        <v>127</v>
      </c>
      <c r="F62" s="104" t="s">
        <v>14834</v>
      </c>
      <c r="G62" s="105">
        <v>16476</v>
      </c>
      <c r="H62" s="102" t="s">
        <v>11819</v>
      </c>
      <c r="I62" s="102" t="s">
        <v>13336</v>
      </c>
      <c r="J62" s="102" t="s">
        <v>10477</v>
      </c>
      <c r="K62" s="102"/>
      <c r="L62" s="111"/>
      <c r="M62" s="107">
        <v>0.5</v>
      </c>
      <c r="N62" s="108">
        <v>34</v>
      </c>
      <c r="O62" s="128" t="s">
        <v>10189</v>
      </c>
      <c r="P62" s="128"/>
      <c r="Q62" s="128" t="s">
        <v>16828</v>
      </c>
      <c r="R62" s="109"/>
      <c r="S62" s="102"/>
      <c r="T62" s="102" t="s">
        <v>20546</v>
      </c>
      <c r="U62" s="102"/>
      <c r="V62" s="109">
        <v>5</v>
      </c>
      <c r="W62" s="107"/>
      <c r="X62" s="113"/>
    </row>
    <row r="63" spans="1:24" ht="12.95" customHeight="1" x14ac:dyDescent="0.2">
      <c r="A63" s="115"/>
      <c r="B63" s="102" t="s">
        <v>8472</v>
      </c>
      <c r="C63" s="102" t="s">
        <v>10074</v>
      </c>
      <c r="D63" s="102" t="s">
        <v>10478</v>
      </c>
      <c r="E63" s="102" t="s">
        <v>128</v>
      </c>
      <c r="F63" s="104" t="s">
        <v>14834</v>
      </c>
      <c r="G63" s="105" t="s">
        <v>10480</v>
      </c>
      <c r="H63" s="102" t="s">
        <v>11819</v>
      </c>
      <c r="I63" s="102" t="s">
        <v>13336</v>
      </c>
      <c r="J63" s="102" t="s">
        <v>10479</v>
      </c>
      <c r="K63" s="102"/>
      <c r="L63" s="111"/>
      <c r="M63" s="107">
        <v>0.5</v>
      </c>
      <c r="N63" s="108">
        <v>10</v>
      </c>
      <c r="O63" s="128" t="s">
        <v>3620</v>
      </c>
      <c r="P63" s="128" t="s">
        <v>9125</v>
      </c>
      <c r="Q63" s="128" t="s">
        <v>15877</v>
      </c>
      <c r="R63" s="109"/>
      <c r="S63" s="102"/>
      <c r="T63" s="102" t="s">
        <v>20547</v>
      </c>
      <c r="U63" s="102" t="s">
        <v>5428</v>
      </c>
      <c r="V63" s="109">
        <v>5</v>
      </c>
      <c r="W63" s="107"/>
      <c r="X63" s="113"/>
    </row>
    <row r="64" spans="1:24" ht="12.95" customHeight="1" x14ac:dyDescent="0.2">
      <c r="A64" s="115"/>
      <c r="B64" s="102" t="s">
        <v>8472</v>
      </c>
      <c r="C64" s="102" t="s">
        <v>10074</v>
      </c>
      <c r="D64" s="127" t="s">
        <v>12930</v>
      </c>
      <c r="E64" s="102" t="s">
        <v>129</v>
      </c>
      <c r="F64" s="114" t="s">
        <v>6406</v>
      </c>
      <c r="G64" s="105">
        <v>16294</v>
      </c>
      <c r="H64" s="102" t="s">
        <v>11819</v>
      </c>
      <c r="I64" s="102" t="s">
        <v>30670</v>
      </c>
      <c r="J64" s="102" t="s">
        <v>1579</v>
      </c>
      <c r="K64" s="102"/>
      <c r="L64" s="111"/>
      <c r="M64" s="109">
        <v>3</v>
      </c>
      <c r="N64" s="112" t="s">
        <v>15878</v>
      </c>
      <c r="O64" s="128"/>
      <c r="P64" s="128" t="s">
        <v>9125</v>
      </c>
      <c r="Q64" s="128" t="s">
        <v>20288</v>
      </c>
      <c r="R64" s="109"/>
      <c r="S64" s="102"/>
      <c r="T64" s="102" t="s">
        <v>20547</v>
      </c>
      <c r="U64" s="102"/>
      <c r="V64" s="109">
        <v>9</v>
      </c>
      <c r="W64" s="107"/>
      <c r="X64" s="113"/>
    </row>
    <row r="65" spans="1:24" ht="12.95" customHeight="1" x14ac:dyDescent="0.2">
      <c r="A65" s="115"/>
      <c r="B65" s="102" t="s">
        <v>8472</v>
      </c>
      <c r="C65" s="103" t="s">
        <v>30671</v>
      </c>
      <c r="D65" s="102" t="s">
        <v>37479</v>
      </c>
      <c r="E65" s="102" t="s">
        <v>10435</v>
      </c>
      <c r="F65" s="104" t="s">
        <v>14834</v>
      </c>
      <c r="G65" s="105">
        <v>15968</v>
      </c>
      <c r="H65" s="102" t="s">
        <v>11819</v>
      </c>
      <c r="I65" s="102" t="s">
        <v>10191</v>
      </c>
      <c r="J65" s="102" t="s">
        <v>6350</v>
      </c>
      <c r="K65" s="102"/>
      <c r="L65" s="133" t="s">
        <v>12933</v>
      </c>
      <c r="M65" s="107">
        <v>1</v>
      </c>
      <c r="N65" s="112">
        <v>18</v>
      </c>
      <c r="O65" s="128" t="s">
        <v>9125</v>
      </c>
      <c r="P65" s="128"/>
      <c r="Q65" s="128" t="s">
        <v>15846</v>
      </c>
      <c r="R65" s="109"/>
      <c r="S65" s="102"/>
      <c r="T65" s="102" t="s">
        <v>21275</v>
      </c>
      <c r="U65" s="102"/>
      <c r="V65" s="109">
        <v>6</v>
      </c>
      <c r="W65" s="107"/>
      <c r="X65" s="113"/>
    </row>
    <row r="66" spans="1:24" ht="12.95" customHeight="1" x14ac:dyDescent="0.2">
      <c r="A66" s="115"/>
      <c r="B66" s="102" t="s">
        <v>8472</v>
      </c>
      <c r="C66" s="102" t="s">
        <v>30672</v>
      </c>
      <c r="D66" s="102" t="s">
        <v>6352</v>
      </c>
      <c r="E66" s="102" t="s">
        <v>6351</v>
      </c>
      <c r="F66" s="104" t="s">
        <v>14834</v>
      </c>
      <c r="G66" s="105">
        <v>16014</v>
      </c>
      <c r="H66" s="102" t="s">
        <v>11819</v>
      </c>
      <c r="I66" s="102" t="s">
        <v>10191</v>
      </c>
      <c r="J66" s="102" t="s">
        <v>6353</v>
      </c>
      <c r="K66" s="102"/>
      <c r="L66" s="111"/>
      <c r="M66" s="107">
        <v>1</v>
      </c>
      <c r="N66" s="112">
        <v>25</v>
      </c>
      <c r="O66" s="128"/>
      <c r="P66" s="128"/>
      <c r="Q66" s="117" t="s">
        <v>5147</v>
      </c>
      <c r="R66" s="109" t="s">
        <v>7035</v>
      </c>
      <c r="S66" s="102"/>
      <c r="T66" s="102" t="s">
        <v>21275</v>
      </c>
      <c r="U66" s="102"/>
      <c r="V66" s="109">
        <v>5</v>
      </c>
      <c r="W66" s="107"/>
      <c r="X66" s="113"/>
    </row>
    <row r="67" spans="1:24" ht="12.95" customHeight="1" x14ac:dyDescent="0.2">
      <c r="A67" s="115"/>
      <c r="B67" s="102" t="s">
        <v>8472</v>
      </c>
      <c r="C67" s="102" t="s">
        <v>30672</v>
      </c>
      <c r="D67" s="102" t="s">
        <v>663</v>
      </c>
      <c r="E67" s="102" t="s">
        <v>662</v>
      </c>
      <c r="F67" s="104" t="s">
        <v>14834</v>
      </c>
      <c r="G67" s="105">
        <v>16014</v>
      </c>
      <c r="H67" s="102" t="s">
        <v>10191</v>
      </c>
      <c r="I67" s="102" t="s">
        <v>11819</v>
      </c>
      <c r="J67" s="102" t="s">
        <v>6353</v>
      </c>
      <c r="K67" s="102"/>
      <c r="L67" s="111"/>
      <c r="M67" s="107">
        <v>0.5</v>
      </c>
      <c r="N67" s="108">
        <v>25</v>
      </c>
      <c r="O67" s="128"/>
      <c r="P67" s="128"/>
      <c r="Q67" s="128" t="s">
        <v>16880</v>
      </c>
      <c r="R67" s="109"/>
      <c r="S67" s="102"/>
      <c r="T67" s="102" t="s">
        <v>21275</v>
      </c>
      <c r="U67" s="102"/>
      <c r="V67" s="109">
        <v>5</v>
      </c>
      <c r="W67" s="107"/>
      <c r="X67" s="113"/>
    </row>
    <row r="68" spans="1:24" ht="12.95" customHeight="1" x14ac:dyDescent="0.2">
      <c r="A68" s="115"/>
      <c r="B68" s="102" t="s">
        <v>8472</v>
      </c>
      <c r="C68" s="102" t="s">
        <v>30672</v>
      </c>
      <c r="D68" s="102" t="s">
        <v>665</v>
      </c>
      <c r="E68" s="102" t="s">
        <v>664</v>
      </c>
      <c r="F68" s="104" t="s">
        <v>14834</v>
      </c>
      <c r="G68" s="105">
        <v>16363</v>
      </c>
      <c r="H68" s="102" t="s">
        <v>10191</v>
      </c>
      <c r="I68" s="102" t="s">
        <v>11819</v>
      </c>
      <c r="J68" s="102" t="s">
        <v>666</v>
      </c>
      <c r="K68" s="102"/>
      <c r="L68" s="111"/>
      <c r="M68" s="107">
        <v>2</v>
      </c>
      <c r="N68" s="108" t="s">
        <v>30673</v>
      </c>
      <c r="O68" s="128" t="s">
        <v>9160</v>
      </c>
      <c r="P68" s="128"/>
      <c r="Q68" s="128" t="s">
        <v>19627</v>
      </c>
      <c r="R68" s="109"/>
      <c r="S68" s="102" t="s">
        <v>8315</v>
      </c>
      <c r="T68" s="102" t="s">
        <v>20547</v>
      </c>
      <c r="U68" s="102" t="s">
        <v>2475</v>
      </c>
      <c r="V68" s="109">
        <v>6</v>
      </c>
      <c r="W68" s="107"/>
      <c r="X68" s="113"/>
    </row>
    <row r="69" spans="1:24" ht="12.95" customHeight="1" x14ac:dyDescent="0.2">
      <c r="A69" s="115"/>
      <c r="B69" s="102" t="s">
        <v>8472</v>
      </c>
      <c r="C69" s="102" t="s">
        <v>30672</v>
      </c>
      <c r="D69" s="102" t="s">
        <v>14389</v>
      </c>
      <c r="E69" s="102" t="s">
        <v>14388</v>
      </c>
      <c r="F69" s="104" t="s">
        <v>14834</v>
      </c>
      <c r="G69" s="105">
        <v>16364</v>
      </c>
      <c r="H69" s="102" t="s">
        <v>11819</v>
      </c>
      <c r="I69" s="102" t="s">
        <v>10191</v>
      </c>
      <c r="J69" s="102" t="s">
        <v>666</v>
      </c>
      <c r="K69" s="102"/>
      <c r="L69" s="111"/>
      <c r="M69" s="107">
        <v>1.5</v>
      </c>
      <c r="N69" s="108" t="s">
        <v>30674</v>
      </c>
      <c r="O69" s="128"/>
      <c r="P69" s="128"/>
      <c r="Q69" s="128" t="s">
        <v>17030</v>
      </c>
      <c r="R69" s="109"/>
      <c r="S69" s="102"/>
      <c r="T69" s="102" t="s">
        <v>20547</v>
      </c>
      <c r="U69" s="102" t="s">
        <v>5978</v>
      </c>
      <c r="V69" s="109">
        <v>6</v>
      </c>
      <c r="W69" s="107"/>
      <c r="X69" s="113"/>
    </row>
    <row r="70" spans="1:24" ht="12.95" customHeight="1" x14ac:dyDescent="0.2">
      <c r="A70" s="115"/>
      <c r="B70" s="102" t="s">
        <v>8472</v>
      </c>
      <c r="C70" s="102" t="s">
        <v>30672</v>
      </c>
      <c r="D70" s="102" t="s">
        <v>3401</v>
      </c>
      <c r="E70" s="102" t="s">
        <v>2869</v>
      </c>
      <c r="F70" s="104" t="s">
        <v>14834</v>
      </c>
      <c r="G70" s="105">
        <v>16330</v>
      </c>
      <c r="H70" s="102" t="s">
        <v>11819</v>
      </c>
      <c r="I70" s="102" t="s">
        <v>10191</v>
      </c>
      <c r="J70" s="102" t="s">
        <v>2870</v>
      </c>
      <c r="K70" s="102" t="s">
        <v>30675</v>
      </c>
      <c r="L70" s="111"/>
      <c r="M70" s="107">
        <v>1</v>
      </c>
      <c r="N70" s="108" t="s">
        <v>30676</v>
      </c>
      <c r="O70" s="128"/>
      <c r="P70" s="128"/>
      <c r="Q70" s="128" t="s">
        <v>16096</v>
      </c>
      <c r="R70" s="109"/>
      <c r="S70" s="102"/>
      <c r="T70" s="102" t="s">
        <v>20547</v>
      </c>
      <c r="U70" s="102"/>
      <c r="V70" s="109">
        <v>6</v>
      </c>
      <c r="W70" s="107"/>
      <c r="X70" s="113"/>
    </row>
    <row r="71" spans="1:24" ht="12.95" customHeight="1" x14ac:dyDescent="0.2">
      <c r="A71" s="115"/>
      <c r="B71" s="102" t="s">
        <v>8472</v>
      </c>
      <c r="C71" s="102" t="s">
        <v>30672</v>
      </c>
      <c r="D71" s="127" t="s">
        <v>7387</v>
      </c>
      <c r="E71" s="102" t="s">
        <v>7386</v>
      </c>
      <c r="F71" s="104" t="s">
        <v>14834</v>
      </c>
      <c r="G71" s="105"/>
      <c r="H71" s="102" t="s">
        <v>11819</v>
      </c>
      <c r="I71" s="102" t="s">
        <v>10191</v>
      </c>
      <c r="J71" s="102"/>
      <c r="K71" s="102"/>
      <c r="L71" s="111"/>
      <c r="M71" s="107"/>
      <c r="N71" s="112"/>
      <c r="O71" s="128"/>
      <c r="P71" s="128"/>
      <c r="Q71" s="117" t="s">
        <v>5147</v>
      </c>
      <c r="R71" s="109"/>
      <c r="S71" s="102"/>
      <c r="T71" s="102"/>
      <c r="U71" s="102"/>
      <c r="V71" s="118" t="s">
        <v>5147</v>
      </c>
      <c r="W71" s="107"/>
      <c r="X71" s="113"/>
    </row>
    <row r="72" spans="1:24" ht="12.95" customHeight="1" x14ac:dyDescent="0.2">
      <c r="A72" s="115"/>
      <c r="B72" s="102" t="s">
        <v>8472</v>
      </c>
      <c r="C72" s="102" t="s">
        <v>30672</v>
      </c>
      <c r="D72" s="102" t="s">
        <v>7389</v>
      </c>
      <c r="E72" s="102" t="s">
        <v>7388</v>
      </c>
      <c r="F72" s="114" t="s">
        <v>6406</v>
      </c>
      <c r="G72" s="105">
        <v>16346</v>
      </c>
      <c r="H72" s="102" t="s">
        <v>11819</v>
      </c>
      <c r="I72" s="102" t="s">
        <v>10191</v>
      </c>
      <c r="J72" s="102" t="s">
        <v>666</v>
      </c>
      <c r="K72" s="102"/>
      <c r="L72" s="111"/>
      <c r="M72" s="107">
        <v>2</v>
      </c>
      <c r="N72" s="112" t="s">
        <v>15879</v>
      </c>
      <c r="O72" s="128"/>
      <c r="P72" s="128"/>
      <c r="Q72" s="128" t="s">
        <v>19479</v>
      </c>
      <c r="R72" s="109"/>
      <c r="S72" s="102"/>
      <c r="T72" s="102" t="s">
        <v>20547</v>
      </c>
      <c r="U72" s="102" t="s">
        <v>15880</v>
      </c>
      <c r="V72" s="109">
        <v>8</v>
      </c>
      <c r="W72" s="107"/>
      <c r="X72" s="113"/>
    </row>
    <row r="73" spans="1:24" ht="12.95" customHeight="1" x14ac:dyDescent="0.2">
      <c r="A73" s="115"/>
      <c r="B73" s="102" t="s">
        <v>8472</v>
      </c>
      <c r="C73" s="102" t="s">
        <v>30672</v>
      </c>
      <c r="D73" s="102" t="s">
        <v>6157</v>
      </c>
      <c r="E73" s="102" t="s">
        <v>7390</v>
      </c>
      <c r="F73" s="114" t="s">
        <v>6406</v>
      </c>
      <c r="G73" s="105">
        <v>16115</v>
      </c>
      <c r="H73" s="102" t="s">
        <v>11819</v>
      </c>
      <c r="I73" s="102" t="s">
        <v>10191</v>
      </c>
      <c r="J73" s="102" t="s">
        <v>12959</v>
      </c>
      <c r="K73" s="102"/>
      <c r="L73" s="111"/>
      <c r="M73" s="107">
        <v>1</v>
      </c>
      <c r="N73" s="112" t="s">
        <v>6158</v>
      </c>
      <c r="O73" s="128"/>
      <c r="P73" s="128"/>
      <c r="Q73" s="128" t="s">
        <v>16122</v>
      </c>
      <c r="R73" s="109"/>
      <c r="S73" s="102"/>
      <c r="T73" s="102" t="s">
        <v>21293</v>
      </c>
      <c r="U73" s="102" t="s">
        <v>6159</v>
      </c>
      <c r="V73" s="109">
        <v>7</v>
      </c>
      <c r="W73" s="107"/>
      <c r="X73" s="113"/>
    </row>
    <row r="74" spans="1:24" ht="12.95" customHeight="1" x14ac:dyDescent="0.2">
      <c r="A74" s="115"/>
      <c r="B74" s="102" t="s">
        <v>8472</v>
      </c>
      <c r="C74" s="102" t="s">
        <v>30672</v>
      </c>
      <c r="D74" s="102" t="s">
        <v>6161</v>
      </c>
      <c r="E74" s="102" t="s">
        <v>6160</v>
      </c>
      <c r="F74" s="104" t="s">
        <v>14834</v>
      </c>
      <c r="G74" s="105">
        <v>16433</v>
      </c>
      <c r="H74" s="102" t="s">
        <v>10191</v>
      </c>
      <c r="I74" s="102" t="s">
        <v>11819</v>
      </c>
      <c r="J74" s="102" t="s">
        <v>5417</v>
      </c>
      <c r="K74" s="102"/>
      <c r="L74" s="111"/>
      <c r="M74" s="107">
        <v>1</v>
      </c>
      <c r="N74" s="108" t="s">
        <v>30669</v>
      </c>
      <c r="O74" s="128"/>
      <c r="P74" s="128"/>
      <c r="Q74" s="128" t="s">
        <v>17449</v>
      </c>
      <c r="R74" s="109"/>
      <c r="S74" s="102"/>
      <c r="T74" s="102" t="s">
        <v>20547</v>
      </c>
      <c r="U74" s="102" t="s">
        <v>15881</v>
      </c>
      <c r="V74" s="109">
        <v>7</v>
      </c>
      <c r="W74" s="107"/>
      <c r="X74" s="113"/>
    </row>
    <row r="75" spans="1:24" ht="12.95" customHeight="1" x14ac:dyDescent="0.2">
      <c r="A75" s="115"/>
      <c r="B75" s="102" t="s">
        <v>8472</v>
      </c>
      <c r="C75" s="102" t="s">
        <v>30672</v>
      </c>
      <c r="D75" s="102" t="s">
        <v>12084</v>
      </c>
      <c r="E75" s="102" t="s">
        <v>12083</v>
      </c>
      <c r="F75" s="104" t="s">
        <v>14834</v>
      </c>
      <c r="G75" s="105">
        <v>15978</v>
      </c>
      <c r="H75" s="102" t="s">
        <v>10191</v>
      </c>
      <c r="I75" s="102" t="s">
        <v>11819</v>
      </c>
      <c r="J75" s="102" t="s">
        <v>12085</v>
      </c>
      <c r="K75" s="102"/>
      <c r="L75" s="111"/>
      <c r="M75" s="107">
        <v>2</v>
      </c>
      <c r="N75" s="108" t="s">
        <v>30677</v>
      </c>
      <c r="O75" s="128" t="s">
        <v>325</v>
      </c>
      <c r="P75" s="128"/>
      <c r="Q75" s="128" t="s">
        <v>19432</v>
      </c>
      <c r="R75" s="109"/>
      <c r="S75" s="102"/>
      <c r="T75" s="102" t="s">
        <v>21275</v>
      </c>
      <c r="U75" s="102"/>
      <c r="V75" s="109">
        <v>5.5</v>
      </c>
      <c r="W75" s="107"/>
      <c r="X75" s="113"/>
    </row>
    <row r="76" spans="1:24" ht="12.95" customHeight="1" x14ac:dyDescent="0.2">
      <c r="A76" s="115"/>
      <c r="B76" s="102" t="s">
        <v>8472</v>
      </c>
      <c r="C76" s="102" t="s">
        <v>30672</v>
      </c>
      <c r="D76" s="102" t="s">
        <v>13520</v>
      </c>
      <c r="E76" s="102" t="s">
        <v>13519</v>
      </c>
      <c r="F76" s="104" t="s">
        <v>14834</v>
      </c>
      <c r="G76" s="105">
        <v>16367</v>
      </c>
      <c r="H76" s="102" t="s">
        <v>11819</v>
      </c>
      <c r="I76" s="102" t="s">
        <v>10191</v>
      </c>
      <c r="J76" s="102" t="s">
        <v>11747</v>
      </c>
      <c r="K76" s="102"/>
      <c r="L76" s="111"/>
      <c r="M76" s="107">
        <v>1</v>
      </c>
      <c r="N76" s="112">
        <v>34</v>
      </c>
      <c r="O76" s="128" t="s">
        <v>12252</v>
      </c>
      <c r="P76" s="128"/>
      <c r="Q76" s="128" t="s">
        <v>17514</v>
      </c>
      <c r="R76" s="109"/>
      <c r="S76" s="102"/>
      <c r="T76" s="102" t="s">
        <v>20547</v>
      </c>
      <c r="U76" s="102"/>
      <c r="V76" s="109">
        <v>6</v>
      </c>
      <c r="W76" s="107"/>
      <c r="X76" s="113"/>
    </row>
    <row r="77" spans="1:24" ht="12.95" customHeight="1" x14ac:dyDescent="0.2">
      <c r="A77" s="115"/>
      <c r="B77" s="102" t="s">
        <v>8472</v>
      </c>
      <c r="C77" s="102" t="s">
        <v>30672</v>
      </c>
      <c r="D77" s="102" t="s">
        <v>7417</v>
      </c>
      <c r="E77" s="102" t="s">
        <v>11748</v>
      </c>
      <c r="F77" s="104" t="s">
        <v>14834</v>
      </c>
      <c r="G77" s="105">
        <v>16251</v>
      </c>
      <c r="H77" s="102" t="s">
        <v>11819</v>
      </c>
      <c r="I77" s="102" t="s">
        <v>10191</v>
      </c>
      <c r="J77" s="102" t="s">
        <v>7418</v>
      </c>
      <c r="K77" s="102"/>
      <c r="L77" s="111"/>
      <c r="M77" s="109">
        <v>3</v>
      </c>
      <c r="N77" s="112" t="s">
        <v>15882</v>
      </c>
      <c r="O77" s="128"/>
      <c r="P77" s="128" t="s">
        <v>9125</v>
      </c>
      <c r="Q77" s="128" t="s">
        <v>16525</v>
      </c>
      <c r="R77" s="109"/>
      <c r="S77" s="102"/>
      <c r="T77" s="102" t="s">
        <v>21275</v>
      </c>
      <c r="U77" s="102" t="s">
        <v>30678</v>
      </c>
      <c r="V77" s="109">
        <v>9</v>
      </c>
      <c r="W77" s="107"/>
      <c r="X77" s="113"/>
    </row>
    <row r="78" spans="1:24" ht="12.95" customHeight="1" x14ac:dyDescent="0.2">
      <c r="A78" s="115"/>
      <c r="B78" s="102" t="s">
        <v>8472</v>
      </c>
      <c r="C78" s="102" t="s">
        <v>30672</v>
      </c>
      <c r="D78" s="102" t="s">
        <v>7847</v>
      </c>
      <c r="E78" s="102" t="s">
        <v>6544</v>
      </c>
      <c r="F78" s="104" t="s">
        <v>14834</v>
      </c>
      <c r="G78" s="105">
        <v>16261</v>
      </c>
      <c r="H78" s="102" t="s">
        <v>11819</v>
      </c>
      <c r="I78" s="102" t="s">
        <v>10191</v>
      </c>
      <c r="J78" s="102" t="s">
        <v>13882</v>
      </c>
      <c r="K78" s="102"/>
      <c r="L78" s="111"/>
      <c r="M78" s="107">
        <v>1</v>
      </c>
      <c r="N78" s="112">
        <v>12</v>
      </c>
      <c r="O78" s="128"/>
      <c r="P78" s="128"/>
      <c r="Q78" s="128" t="s">
        <v>17671</v>
      </c>
      <c r="R78" s="109"/>
      <c r="S78" s="102"/>
      <c r="T78" s="102" t="s">
        <v>21275</v>
      </c>
      <c r="U78" s="102" t="s">
        <v>30679</v>
      </c>
      <c r="V78" s="109">
        <v>6</v>
      </c>
      <c r="W78" s="107"/>
      <c r="X78" s="113"/>
    </row>
    <row r="79" spans="1:24" ht="12.95" customHeight="1" x14ac:dyDescent="0.2">
      <c r="A79" s="115"/>
      <c r="B79" s="102" t="s">
        <v>8472</v>
      </c>
      <c r="C79" s="102" t="s">
        <v>30672</v>
      </c>
      <c r="D79" s="102" t="s">
        <v>7739</v>
      </c>
      <c r="E79" s="102" t="s">
        <v>5378</v>
      </c>
      <c r="F79" s="104" t="s">
        <v>14834</v>
      </c>
      <c r="G79" s="105">
        <v>16249</v>
      </c>
      <c r="H79" s="102" t="s">
        <v>11819</v>
      </c>
      <c r="I79" s="102" t="s">
        <v>10191</v>
      </c>
      <c r="J79" s="102" t="s">
        <v>7740</v>
      </c>
      <c r="K79" s="102"/>
      <c r="L79" s="111"/>
      <c r="M79" s="107">
        <v>2</v>
      </c>
      <c r="N79" s="112" t="s">
        <v>15883</v>
      </c>
      <c r="O79" s="128" t="s">
        <v>20460</v>
      </c>
      <c r="P79" s="128" t="s">
        <v>13301</v>
      </c>
      <c r="Q79" s="128" t="s">
        <v>16809</v>
      </c>
      <c r="R79" s="109"/>
      <c r="S79" s="102"/>
      <c r="T79" s="102" t="s">
        <v>21275</v>
      </c>
      <c r="U79" s="102"/>
      <c r="V79" s="109">
        <v>8</v>
      </c>
      <c r="W79" s="107"/>
      <c r="X79" s="113"/>
    </row>
    <row r="80" spans="1:24" ht="12.95" customHeight="1" x14ac:dyDescent="0.2">
      <c r="A80" s="115"/>
      <c r="B80" s="102" t="s">
        <v>8472</v>
      </c>
      <c r="C80" s="102" t="s">
        <v>30672</v>
      </c>
      <c r="D80" s="127" t="s">
        <v>3319</v>
      </c>
      <c r="E80" s="102" t="s">
        <v>5826</v>
      </c>
      <c r="F80" s="104" t="s">
        <v>14834</v>
      </c>
      <c r="G80" s="105"/>
      <c r="H80" s="102" t="s">
        <v>11819</v>
      </c>
      <c r="I80" s="102" t="s">
        <v>10191</v>
      </c>
      <c r="J80" s="102"/>
      <c r="K80" s="102"/>
      <c r="L80" s="111"/>
      <c r="M80" s="107"/>
      <c r="N80" s="112"/>
      <c r="O80" s="128"/>
      <c r="P80" s="128"/>
      <c r="Q80" s="117" t="s">
        <v>5147</v>
      </c>
      <c r="R80" s="109"/>
      <c r="S80" s="102"/>
      <c r="T80" s="102"/>
      <c r="U80" s="102"/>
      <c r="V80" s="109"/>
      <c r="W80" s="107"/>
      <c r="X80" s="113"/>
    </row>
    <row r="81" spans="1:24" ht="12.95" customHeight="1" x14ac:dyDescent="0.2">
      <c r="A81" s="115"/>
      <c r="B81" s="102" t="s">
        <v>8472</v>
      </c>
      <c r="C81" s="102" t="s">
        <v>30672</v>
      </c>
      <c r="D81" s="102" t="s">
        <v>3321</v>
      </c>
      <c r="E81" s="102" t="s">
        <v>3320</v>
      </c>
      <c r="F81" s="104" t="s">
        <v>14834</v>
      </c>
      <c r="G81" s="105">
        <v>16540</v>
      </c>
      <c r="H81" s="102" t="s">
        <v>10191</v>
      </c>
      <c r="I81" s="102" t="s">
        <v>11819</v>
      </c>
      <c r="J81" s="102" t="s">
        <v>3322</v>
      </c>
      <c r="K81" s="102"/>
      <c r="L81" s="111"/>
      <c r="M81" s="107">
        <v>2</v>
      </c>
      <c r="N81" s="112" t="s">
        <v>15884</v>
      </c>
      <c r="O81" s="128" t="s">
        <v>10189</v>
      </c>
      <c r="P81" s="128"/>
      <c r="Q81" s="128" t="s">
        <v>16762</v>
      </c>
      <c r="R81" s="109"/>
      <c r="S81" s="102"/>
      <c r="T81" s="102" t="s">
        <v>21275</v>
      </c>
      <c r="U81" s="102"/>
      <c r="V81" s="109">
        <v>6</v>
      </c>
      <c r="W81" s="107"/>
      <c r="X81" s="113"/>
    </row>
    <row r="82" spans="1:24" ht="12.95" customHeight="1" x14ac:dyDescent="0.2">
      <c r="A82" s="115"/>
      <c r="B82" s="115" t="s">
        <v>8472</v>
      </c>
      <c r="C82" s="102" t="s">
        <v>30672</v>
      </c>
      <c r="D82" s="102" t="s">
        <v>6382</v>
      </c>
      <c r="E82" s="115" t="s">
        <v>6381</v>
      </c>
      <c r="F82" s="134" t="s">
        <v>14834</v>
      </c>
      <c r="G82" s="105">
        <v>15998</v>
      </c>
      <c r="H82" s="102" t="s">
        <v>11819</v>
      </c>
      <c r="I82" s="102" t="s">
        <v>10191</v>
      </c>
      <c r="J82" s="102" t="s">
        <v>4112</v>
      </c>
      <c r="K82" s="102"/>
      <c r="L82" s="111"/>
      <c r="M82" s="107">
        <v>1</v>
      </c>
      <c r="N82" s="108" t="s">
        <v>30667</v>
      </c>
      <c r="O82" s="128"/>
      <c r="P82" s="128"/>
      <c r="Q82" s="128" t="s">
        <v>16828</v>
      </c>
      <c r="R82" s="109" t="s">
        <v>7035</v>
      </c>
      <c r="S82" s="102"/>
      <c r="T82" s="102" t="s">
        <v>21275</v>
      </c>
      <c r="U82" s="102"/>
      <c r="V82" s="109">
        <v>6</v>
      </c>
      <c r="W82" s="107"/>
      <c r="X82" s="324"/>
    </row>
    <row r="83" spans="1:24" ht="12.95" customHeight="1" x14ac:dyDescent="0.2">
      <c r="A83" s="115"/>
      <c r="B83" s="102" t="s">
        <v>8472</v>
      </c>
      <c r="C83" s="102" t="s">
        <v>7869</v>
      </c>
      <c r="D83" s="102" t="s">
        <v>1377</v>
      </c>
      <c r="E83" s="102" t="s">
        <v>2491</v>
      </c>
      <c r="F83" s="104" t="s">
        <v>14834</v>
      </c>
      <c r="G83" s="105">
        <v>13759</v>
      </c>
      <c r="H83" s="102" t="s">
        <v>11819</v>
      </c>
      <c r="I83" s="102" t="s">
        <v>2625</v>
      </c>
      <c r="J83" s="102" t="s">
        <v>1378</v>
      </c>
      <c r="K83" s="102"/>
      <c r="L83" s="111"/>
      <c r="M83" s="107">
        <v>1</v>
      </c>
      <c r="N83" s="112">
        <v>22</v>
      </c>
      <c r="O83" s="128" t="s">
        <v>15889</v>
      </c>
      <c r="P83" s="128" t="s">
        <v>9125</v>
      </c>
      <c r="Q83" s="128" t="s">
        <v>17721</v>
      </c>
      <c r="R83" s="109"/>
      <c r="S83" s="102" t="s">
        <v>8315</v>
      </c>
      <c r="T83" s="102" t="s">
        <v>8947</v>
      </c>
      <c r="U83" s="102" t="s">
        <v>6538</v>
      </c>
      <c r="V83" s="109">
        <v>10</v>
      </c>
      <c r="W83" s="107"/>
      <c r="X83" s="113"/>
    </row>
    <row r="84" spans="1:24" ht="12.95" customHeight="1" x14ac:dyDescent="0.2">
      <c r="A84" s="115"/>
      <c r="B84" s="102" t="s">
        <v>8472</v>
      </c>
      <c r="C84" s="102" t="s">
        <v>7869</v>
      </c>
      <c r="D84" s="102" t="s">
        <v>4626</v>
      </c>
      <c r="E84" s="102" t="s">
        <v>2492</v>
      </c>
      <c r="F84" s="104" t="s">
        <v>14834</v>
      </c>
      <c r="G84" s="105">
        <v>15050</v>
      </c>
      <c r="H84" s="102" t="s">
        <v>30670</v>
      </c>
      <c r="I84" s="102" t="s">
        <v>10191</v>
      </c>
      <c r="J84" s="102" t="s">
        <v>6935</v>
      </c>
      <c r="K84" s="102"/>
      <c r="L84" s="111"/>
      <c r="M84" s="107">
        <v>1</v>
      </c>
      <c r="N84" s="108" t="s">
        <v>30680</v>
      </c>
      <c r="O84" s="128" t="s">
        <v>16686</v>
      </c>
      <c r="P84" s="128"/>
      <c r="Q84" s="128" t="s">
        <v>17601</v>
      </c>
      <c r="R84" s="109"/>
      <c r="S84" s="102"/>
      <c r="T84" s="102" t="s">
        <v>29546</v>
      </c>
      <c r="U84" s="102" t="s">
        <v>4888</v>
      </c>
      <c r="V84" s="109">
        <v>8</v>
      </c>
      <c r="W84" s="107"/>
      <c r="X84" s="113"/>
    </row>
    <row r="85" spans="1:24" ht="12.95" customHeight="1" x14ac:dyDescent="0.2">
      <c r="A85" s="115"/>
      <c r="B85" s="102" t="s">
        <v>8472</v>
      </c>
      <c r="C85" s="102" t="s">
        <v>7869</v>
      </c>
      <c r="D85" s="102" t="s">
        <v>37480</v>
      </c>
      <c r="E85" s="102" t="s">
        <v>2493</v>
      </c>
      <c r="F85" s="104" t="s">
        <v>14834</v>
      </c>
      <c r="G85" s="105">
        <v>15171</v>
      </c>
      <c r="H85" s="102" t="s">
        <v>30681</v>
      </c>
      <c r="I85" s="102" t="s">
        <v>7198</v>
      </c>
      <c r="J85" s="102" t="s">
        <v>11484</v>
      </c>
      <c r="K85" s="102"/>
      <c r="L85" s="111"/>
      <c r="M85" s="107">
        <v>2</v>
      </c>
      <c r="N85" s="112" t="s">
        <v>15885</v>
      </c>
      <c r="O85" s="128" t="s">
        <v>16764</v>
      </c>
      <c r="P85" s="128"/>
      <c r="Q85" s="128" t="s">
        <v>20461</v>
      </c>
      <c r="R85" s="109"/>
      <c r="S85" s="102"/>
      <c r="T85" s="102" t="s">
        <v>20540</v>
      </c>
      <c r="U85" s="102" t="s">
        <v>10901</v>
      </c>
      <c r="V85" s="109" t="s">
        <v>7066</v>
      </c>
      <c r="W85" s="107" t="s">
        <v>7338</v>
      </c>
      <c r="X85" s="113"/>
    </row>
    <row r="86" spans="1:24" ht="12.95" customHeight="1" x14ac:dyDescent="0.2">
      <c r="A86" s="115"/>
      <c r="B86" s="102" t="s">
        <v>8472</v>
      </c>
      <c r="C86" s="102" t="s">
        <v>7869</v>
      </c>
      <c r="D86" s="102" t="s">
        <v>37481</v>
      </c>
      <c r="E86" s="102" t="s">
        <v>2494</v>
      </c>
      <c r="F86" s="104" t="s">
        <v>14834</v>
      </c>
      <c r="G86" s="105">
        <v>15128</v>
      </c>
      <c r="H86" s="102" t="s">
        <v>5011</v>
      </c>
      <c r="I86" s="102" t="s">
        <v>2625</v>
      </c>
      <c r="J86" s="102" t="s">
        <v>6864</v>
      </c>
      <c r="K86" s="102"/>
      <c r="L86" s="111"/>
      <c r="M86" s="107">
        <v>1</v>
      </c>
      <c r="N86" s="112">
        <v>36</v>
      </c>
      <c r="O86" s="128" t="s">
        <v>16764</v>
      </c>
      <c r="P86" s="128"/>
      <c r="Q86" s="128" t="s">
        <v>20296</v>
      </c>
      <c r="R86" s="109"/>
      <c r="S86" s="102"/>
      <c r="T86" s="102" t="s">
        <v>20538</v>
      </c>
      <c r="U86" s="102" t="s">
        <v>21294</v>
      </c>
      <c r="V86" s="109">
        <v>8</v>
      </c>
      <c r="W86" s="107"/>
      <c r="X86" s="113"/>
    </row>
    <row r="87" spans="1:24" ht="12.95" customHeight="1" x14ac:dyDescent="0.2">
      <c r="A87" s="101">
        <v>33543</v>
      </c>
      <c r="B87" s="102" t="s">
        <v>8472</v>
      </c>
      <c r="C87" s="102" t="s">
        <v>15886</v>
      </c>
      <c r="D87" s="127" t="s">
        <v>11051</v>
      </c>
      <c r="E87" s="107" t="s">
        <v>15887</v>
      </c>
      <c r="F87" s="102" t="s">
        <v>14834</v>
      </c>
      <c r="G87" s="105">
        <v>15888</v>
      </c>
      <c r="H87" s="102" t="s">
        <v>10103</v>
      </c>
      <c r="I87" s="102" t="s">
        <v>11819</v>
      </c>
      <c r="J87" s="102" t="s">
        <v>11052</v>
      </c>
      <c r="K87" s="102"/>
      <c r="L87" s="111"/>
      <c r="M87" s="107">
        <v>1</v>
      </c>
      <c r="N87" s="112">
        <v>18</v>
      </c>
      <c r="O87" s="102"/>
      <c r="P87" s="102"/>
      <c r="Q87" s="117" t="s">
        <v>5147</v>
      </c>
      <c r="R87" s="109"/>
      <c r="S87" s="102"/>
      <c r="T87" s="102" t="s">
        <v>7789</v>
      </c>
      <c r="U87" s="102"/>
      <c r="V87" s="109">
        <v>4</v>
      </c>
      <c r="W87" s="107"/>
      <c r="X87" s="324"/>
    </row>
    <row r="88" spans="1:24" ht="12.95" customHeight="1" x14ac:dyDescent="0.2">
      <c r="A88" s="101">
        <v>33543</v>
      </c>
      <c r="B88" s="102" t="s">
        <v>8472</v>
      </c>
      <c r="C88" s="102" t="s">
        <v>30682</v>
      </c>
      <c r="D88" s="102" t="s">
        <v>15895</v>
      </c>
      <c r="E88" s="107" t="s">
        <v>15896</v>
      </c>
      <c r="F88" s="102" t="s">
        <v>14834</v>
      </c>
      <c r="G88" s="105">
        <v>15497</v>
      </c>
      <c r="H88" s="102" t="s">
        <v>30683</v>
      </c>
      <c r="I88" s="102" t="s">
        <v>11819</v>
      </c>
      <c r="J88" s="102" t="s">
        <v>14138</v>
      </c>
      <c r="K88" s="102"/>
      <c r="L88" s="111"/>
      <c r="M88" s="107">
        <v>1</v>
      </c>
      <c r="N88" s="112">
        <v>26</v>
      </c>
      <c r="O88" s="102" t="s">
        <v>15897</v>
      </c>
      <c r="P88" s="102"/>
      <c r="Q88" s="102" t="s">
        <v>15898</v>
      </c>
      <c r="R88" s="109"/>
      <c r="S88" s="102"/>
      <c r="T88" s="102" t="s">
        <v>14962</v>
      </c>
      <c r="U88" s="102" t="s">
        <v>15834</v>
      </c>
      <c r="V88" s="109">
        <v>3.5</v>
      </c>
      <c r="W88" s="107"/>
      <c r="X88" s="324"/>
    </row>
    <row r="89" spans="1:24" ht="12.95" customHeight="1" x14ac:dyDescent="0.2">
      <c r="A89" s="101">
        <v>33543</v>
      </c>
      <c r="B89" s="102" t="s">
        <v>8472</v>
      </c>
      <c r="C89" s="102" t="s">
        <v>30682</v>
      </c>
      <c r="D89" s="102" t="s">
        <v>15899</v>
      </c>
      <c r="E89" s="107" t="s">
        <v>15900</v>
      </c>
      <c r="F89" s="102" t="s">
        <v>14834</v>
      </c>
      <c r="G89" s="105">
        <v>15780</v>
      </c>
      <c r="H89" s="102" t="s">
        <v>10191</v>
      </c>
      <c r="I89" s="102" t="s">
        <v>11819</v>
      </c>
      <c r="J89" s="102" t="s">
        <v>11842</v>
      </c>
      <c r="K89" s="102"/>
      <c r="L89" s="133" t="s">
        <v>10018</v>
      </c>
      <c r="M89" s="107">
        <v>2</v>
      </c>
      <c r="N89" s="112" t="s">
        <v>15901</v>
      </c>
      <c r="O89" s="102" t="s">
        <v>15902</v>
      </c>
      <c r="P89" s="102"/>
      <c r="Q89" s="102"/>
      <c r="R89" s="109"/>
      <c r="S89" s="102" t="s">
        <v>8315</v>
      </c>
      <c r="T89" s="102" t="s">
        <v>14962</v>
      </c>
      <c r="U89" s="102" t="s">
        <v>15903</v>
      </c>
      <c r="V89" s="109">
        <v>4</v>
      </c>
      <c r="W89" s="107"/>
      <c r="X89" s="324"/>
    </row>
    <row r="90" spans="1:24" ht="12.95" customHeight="1" x14ac:dyDescent="0.2">
      <c r="A90" s="101">
        <v>33543</v>
      </c>
      <c r="B90" s="102" t="s">
        <v>8472</v>
      </c>
      <c r="C90" s="102" t="s">
        <v>30682</v>
      </c>
      <c r="D90" s="102" t="s">
        <v>15904</v>
      </c>
      <c r="E90" s="107" t="s">
        <v>15905</v>
      </c>
      <c r="F90" s="102" t="s">
        <v>14834</v>
      </c>
      <c r="G90" s="105">
        <v>15890</v>
      </c>
      <c r="H90" s="102" t="s">
        <v>30647</v>
      </c>
      <c r="I90" s="102" t="s">
        <v>7198</v>
      </c>
      <c r="J90" s="102" t="s">
        <v>2458</v>
      </c>
      <c r="K90" s="102"/>
      <c r="L90" s="111"/>
      <c r="M90" s="107">
        <v>1</v>
      </c>
      <c r="N90" s="112">
        <v>20</v>
      </c>
      <c r="O90" s="102"/>
      <c r="P90" s="102" t="s">
        <v>15906</v>
      </c>
      <c r="Q90" s="102" t="s">
        <v>15907</v>
      </c>
      <c r="R90" s="109"/>
      <c r="S90" s="102"/>
      <c r="T90" s="102" t="s">
        <v>14962</v>
      </c>
      <c r="U90" s="102"/>
      <c r="V90" s="109">
        <v>3.5</v>
      </c>
      <c r="W90" s="107"/>
      <c r="X90" s="324"/>
    </row>
    <row r="91" spans="1:24" ht="12.95" customHeight="1" x14ac:dyDescent="0.2">
      <c r="A91" s="101">
        <v>33543</v>
      </c>
      <c r="B91" s="102" t="s">
        <v>8472</v>
      </c>
      <c r="C91" s="102" t="s">
        <v>30682</v>
      </c>
      <c r="D91" s="102" t="s">
        <v>10133</v>
      </c>
      <c r="E91" s="107" t="s">
        <v>15911</v>
      </c>
      <c r="F91" s="102" t="s">
        <v>14834</v>
      </c>
      <c r="G91" s="105">
        <v>16438</v>
      </c>
      <c r="H91" s="102" t="s">
        <v>10191</v>
      </c>
      <c r="I91" s="102" t="s">
        <v>11819</v>
      </c>
      <c r="J91" s="102" t="s">
        <v>4772</v>
      </c>
      <c r="K91" s="102"/>
      <c r="L91" s="111"/>
      <c r="M91" s="107">
        <v>2</v>
      </c>
      <c r="N91" s="112" t="s">
        <v>15912</v>
      </c>
      <c r="O91" s="102" t="s">
        <v>15913</v>
      </c>
      <c r="P91" s="102"/>
      <c r="Q91" s="102"/>
      <c r="R91" s="109"/>
      <c r="S91" s="102"/>
      <c r="T91" s="102" t="s">
        <v>20546</v>
      </c>
      <c r="U91" s="102"/>
      <c r="V91" s="109">
        <v>5.5</v>
      </c>
      <c r="W91" s="107"/>
      <c r="X91" s="324"/>
    </row>
    <row r="92" spans="1:24" ht="12.95" customHeight="1" x14ac:dyDescent="0.2">
      <c r="A92" s="101">
        <v>33543</v>
      </c>
      <c r="B92" s="102" t="s">
        <v>8472</v>
      </c>
      <c r="C92" s="102" t="s">
        <v>30682</v>
      </c>
      <c r="D92" s="102" t="s">
        <v>2018</v>
      </c>
      <c r="E92" s="107" t="s">
        <v>15892</v>
      </c>
      <c r="F92" s="102" t="s">
        <v>14834</v>
      </c>
      <c r="G92" s="105">
        <v>15086</v>
      </c>
      <c r="H92" s="102" t="s">
        <v>7198</v>
      </c>
      <c r="I92" s="102" t="s">
        <v>30684</v>
      </c>
      <c r="J92" s="102" t="s">
        <v>3435</v>
      </c>
      <c r="K92" s="102"/>
      <c r="L92" s="111"/>
      <c r="M92" s="107">
        <v>1</v>
      </c>
      <c r="N92" s="112">
        <v>33</v>
      </c>
      <c r="O92" s="102" t="s">
        <v>3620</v>
      </c>
      <c r="P92" s="102"/>
      <c r="Q92" s="102" t="s">
        <v>15893</v>
      </c>
      <c r="R92" s="109"/>
      <c r="S92" s="102"/>
      <c r="T92" s="102" t="s">
        <v>21275</v>
      </c>
      <c r="U92" s="102" t="s">
        <v>15894</v>
      </c>
      <c r="V92" s="109">
        <v>3.5</v>
      </c>
      <c r="W92" s="107"/>
      <c r="X92" s="324"/>
    </row>
    <row r="93" spans="1:24" ht="12.95" customHeight="1" x14ac:dyDescent="0.2">
      <c r="A93" s="101">
        <v>33543</v>
      </c>
      <c r="B93" s="102" t="s">
        <v>8472</v>
      </c>
      <c r="C93" s="102" t="s">
        <v>30682</v>
      </c>
      <c r="D93" s="102" t="s">
        <v>15908</v>
      </c>
      <c r="E93" s="107" t="s">
        <v>15909</v>
      </c>
      <c r="F93" s="102" t="s">
        <v>14834</v>
      </c>
      <c r="G93" s="105">
        <v>16231</v>
      </c>
      <c r="H93" s="102" t="s">
        <v>30685</v>
      </c>
      <c r="I93" s="102" t="s">
        <v>11819</v>
      </c>
      <c r="J93" s="102" t="s">
        <v>3436</v>
      </c>
      <c r="K93" s="102"/>
      <c r="L93" s="111"/>
      <c r="M93" s="107">
        <v>0.75</v>
      </c>
      <c r="N93" s="125">
        <v>32</v>
      </c>
      <c r="O93" s="102" t="s">
        <v>683</v>
      </c>
      <c r="P93" s="102" t="s">
        <v>9125</v>
      </c>
      <c r="Q93" s="102" t="s">
        <v>15910</v>
      </c>
      <c r="R93" s="109" t="s">
        <v>7035</v>
      </c>
      <c r="S93" s="102"/>
      <c r="T93" s="102" t="s">
        <v>20547</v>
      </c>
      <c r="U93" s="102" t="s">
        <v>6426</v>
      </c>
      <c r="V93" s="109">
        <v>4.5</v>
      </c>
      <c r="W93" s="107"/>
      <c r="X93" s="324"/>
    </row>
    <row r="94" spans="1:24" ht="12.95" customHeight="1" x14ac:dyDescent="0.2">
      <c r="A94" s="101">
        <v>33604</v>
      </c>
      <c r="B94" s="102" t="s">
        <v>8472</v>
      </c>
      <c r="C94" s="102" t="s">
        <v>30682</v>
      </c>
      <c r="D94" s="102" t="s">
        <v>12706</v>
      </c>
      <c r="E94" s="107" t="s">
        <v>15888</v>
      </c>
      <c r="F94" s="102" t="s">
        <v>14834</v>
      </c>
      <c r="G94" s="105">
        <v>14739</v>
      </c>
      <c r="H94" s="102" t="s">
        <v>30686</v>
      </c>
      <c r="I94" s="102" t="s">
        <v>11819</v>
      </c>
      <c r="J94" s="102" t="s">
        <v>7866</v>
      </c>
      <c r="K94" s="102"/>
      <c r="L94" s="111"/>
      <c r="M94" s="107">
        <v>1</v>
      </c>
      <c r="N94" s="112" t="s">
        <v>30687</v>
      </c>
      <c r="O94" s="102"/>
      <c r="P94" s="102" t="s">
        <v>15889</v>
      </c>
      <c r="Q94" s="102" t="s">
        <v>15890</v>
      </c>
      <c r="R94" s="109"/>
      <c r="S94" s="102"/>
      <c r="T94" s="102" t="s">
        <v>20548</v>
      </c>
      <c r="U94" s="102" t="s">
        <v>15891</v>
      </c>
      <c r="V94" s="109">
        <v>5</v>
      </c>
      <c r="W94" s="107"/>
      <c r="X94" s="324"/>
    </row>
    <row r="95" spans="1:24" ht="12.95" customHeight="1" x14ac:dyDescent="0.2">
      <c r="A95" s="101">
        <v>33543</v>
      </c>
      <c r="B95" s="102" t="s">
        <v>8472</v>
      </c>
      <c r="C95" s="102" t="s">
        <v>30688</v>
      </c>
      <c r="D95" s="127" t="s">
        <v>7132</v>
      </c>
      <c r="E95" s="107" t="s">
        <v>15914</v>
      </c>
      <c r="F95" s="102" t="s">
        <v>14834</v>
      </c>
      <c r="G95" s="105">
        <v>13736</v>
      </c>
      <c r="H95" s="102" t="s">
        <v>2625</v>
      </c>
      <c r="I95" s="102" t="s">
        <v>14944</v>
      </c>
      <c r="J95" s="102" t="s">
        <v>5427</v>
      </c>
      <c r="K95" s="102"/>
      <c r="L95" s="111"/>
      <c r="M95" s="107">
        <v>2</v>
      </c>
      <c r="N95" s="112" t="s">
        <v>15915</v>
      </c>
      <c r="O95" s="102"/>
      <c r="P95" s="102"/>
      <c r="Q95" s="117" t="s">
        <v>5147</v>
      </c>
      <c r="R95" s="109"/>
      <c r="S95" s="102" t="s">
        <v>11080</v>
      </c>
      <c r="T95" s="102" t="s">
        <v>8947</v>
      </c>
      <c r="U95" s="102"/>
      <c r="V95" s="109">
        <v>10</v>
      </c>
      <c r="W95" s="107"/>
      <c r="X95" s="324"/>
    </row>
    <row r="96" spans="1:24" ht="12.95" customHeight="1" x14ac:dyDescent="0.2">
      <c r="A96" s="101">
        <v>33732</v>
      </c>
      <c r="B96" s="102" t="s">
        <v>8472</v>
      </c>
      <c r="C96" s="102" t="s">
        <v>30689</v>
      </c>
      <c r="D96" s="102" t="s">
        <v>7675</v>
      </c>
      <c r="E96" s="107" t="s">
        <v>15916</v>
      </c>
      <c r="F96" s="102" t="s">
        <v>14834</v>
      </c>
      <c r="G96" s="105">
        <v>16113</v>
      </c>
      <c r="H96" s="102" t="s">
        <v>11819</v>
      </c>
      <c r="I96" s="102" t="s">
        <v>10191</v>
      </c>
      <c r="J96" s="102" t="s">
        <v>1380</v>
      </c>
      <c r="K96" s="102"/>
      <c r="L96" s="111" t="s">
        <v>13072</v>
      </c>
      <c r="M96" s="102">
        <v>2</v>
      </c>
      <c r="N96" s="112" t="s">
        <v>15917</v>
      </c>
      <c r="O96" s="102"/>
      <c r="P96" s="102" t="s">
        <v>9125</v>
      </c>
      <c r="Q96" s="102" t="s">
        <v>15918</v>
      </c>
      <c r="R96" s="102"/>
      <c r="S96" s="102" t="s">
        <v>9435</v>
      </c>
      <c r="T96" s="102" t="s">
        <v>21275</v>
      </c>
      <c r="U96" s="102" t="s">
        <v>15919</v>
      </c>
      <c r="V96" s="102">
        <v>8</v>
      </c>
      <c r="W96" s="102"/>
      <c r="X96" s="324"/>
    </row>
    <row r="97" spans="1:24" ht="12.95" customHeight="1" x14ac:dyDescent="0.2">
      <c r="A97" s="101">
        <v>33732</v>
      </c>
      <c r="B97" s="102" t="s">
        <v>8472</v>
      </c>
      <c r="C97" s="102" t="s">
        <v>30690</v>
      </c>
      <c r="D97" s="102" t="s">
        <v>9061</v>
      </c>
      <c r="E97" s="107" t="s">
        <v>15920</v>
      </c>
      <c r="F97" s="102" t="s">
        <v>14834</v>
      </c>
      <c r="G97" s="105">
        <v>16196</v>
      </c>
      <c r="H97" s="102" t="s">
        <v>10191</v>
      </c>
      <c r="I97" s="102" t="s">
        <v>11819</v>
      </c>
      <c r="J97" s="102" t="s">
        <v>5194</v>
      </c>
      <c r="K97" s="102"/>
      <c r="L97" s="111"/>
      <c r="M97" s="107">
        <v>2</v>
      </c>
      <c r="N97" s="112" t="s">
        <v>15921</v>
      </c>
      <c r="O97" s="102" t="s">
        <v>15922</v>
      </c>
      <c r="P97" s="102" t="s">
        <v>9125</v>
      </c>
      <c r="Q97" s="102" t="s">
        <v>15923</v>
      </c>
      <c r="R97" s="109"/>
      <c r="S97" s="102"/>
      <c r="T97" s="102" t="s">
        <v>20547</v>
      </c>
      <c r="U97" s="102" t="s">
        <v>6127</v>
      </c>
      <c r="V97" s="109">
        <v>8</v>
      </c>
      <c r="W97" s="107"/>
      <c r="X97" s="324"/>
    </row>
    <row r="98" spans="1:24" ht="12.95" customHeight="1" x14ac:dyDescent="0.2">
      <c r="A98" s="101">
        <v>33732</v>
      </c>
      <c r="B98" s="102" t="s">
        <v>8472</v>
      </c>
      <c r="C98" s="102" t="s">
        <v>30691</v>
      </c>
      <c r="D98" s="102" t="s">
        <v>15924</v>
      </c>
      <c r="E98" s="107" t="s">
        <v>15925</v>
      </c>
      <c r="F98" s="102" t="s">
        <v>14834</v>
      </c>
      <c r="G98" s="105">
        <v>15896</v>
      </c>
      <c r="H98" s="102" t="s">
        <v>7198</v>
      </c>
      <c r="I98" s="102" t="s">
        <v>10191</v>
      </c>
      <c r="J98" s="102" t="s">
        <v>14355</v>
      </c>
      <c r="K98" s="102"/>
      <c r="L98" s="111"/>
      <c r="M98" s="107">
        <v>5</v>
      </c>
      <c r="N98" s="112" t="s">
        <v>15926</v>
      </c>
      <c r="O98" s="102" t="s">
        <v>15927</v>
      </c>
      <c r="P98" s="102" t="s">
        <v>15928</v>
      </c>
      <c r="Q98" s="102" t="s">
        <v>15929</v>
      </c>
      <c r="R98" s="109" t="s">
        <v>7035</v>
      </c>
      <c r="S98" s="102" t="s">
        <v>11080</v>
      </c>
      <c r="T98" s="102" t="s">
        <v>21275</v>
      </c>
      <c r="U98" s="102" t="s">
        <v>10668</v>
      </c>
      <c r="V98" s="109">
        <v>8</v>
      </c>
      <c r="W98" s="107"/>
      <c r="X98" s="324"/>
    </row>
    <row r="99" spans="1:24" ht="12.95" customHeight="1" x14ac:dyDescent="0.2">
      <c r="A99" s="101">
        <v>33760</v>
      </c>
      <c r="B99" s="102" t="s">
        <v>8472</v>
      </c>
      <c r="C99" s="102" t="s">
        <v>30692</v>
      </c>
      <c r="D99" s="102" t="s">
        <v>15930</v>
      </c>
      <c r="E99" s="107" t="s">
        <v>15931</v>
      </c>
      <c r="F99" s="102" t="s">
        <v>14834</v>
      </c>
      <c r="G99" s="105">
        <v>15896</v>
      </c>
      <c r="H99" s="102" t="s">
        <v>7198</v>
      </c>
      <c r="I99" s="102" t="s">
        <v>10191</v>
      </c>
      <c r="J99" s="102" t="s">
        <v>14355</v>
      </c>
      <c r="K99" s="102"/>
      <c r="L99" s="111"/>
      <c r="M99" s="107">
        <v>2</v>
      </c>
      <c r="N99" s="112" t="s">
        <v>26907</v>
      </c>
      <c r="O99" s="102" t="s">
        <v>12721</v>
      </c>
      <c r="P99" s="102"/>
      <c r="Q99" s="102" t="s">
        <v>26909</v>
      </c>
      <c r="R99" s="109" t="s">
        <v>7035</v>
      </c>
      <c r="S99" s="102" t="s">
        <v>11080</v>
      </c>
      <c r="T99" s="102" t="s">
        <v>21275</v>
      </c>
      <c r="U99" s="102" t="s">
        <v>26908</v>
      </c>
      <c r="V99" s="109">
        <v>8</v>
      </c>
      <c r="W99" s="107"/>
      <c r="X99" s="324"/>
    </row>
    <row r="100" spans="1:24" ht="12.95" customHeight="1" x14ac:dyDescent="0.2">
      <c r="A100" s="101">
        <v>33774</v>
      </c>
      <c r="B100" s="102" t="s">
        <v>8472</v>
      </c>
      <c r="C100" s="102" t="s">
        <v>30693</v>
      </c>
      <c r="D100" s="102" t="s">
        <v>15932</v>
      </c>
      <c r="E100" s="107" t="s">
        <v>7461</v>
      </c>
      <c r="F100" s="102" t="s">
        <v>14834</v>
      </c>
      <c r="G100" s="105">
        <v>16193</v>
      </c>
      <c r="H100" s="102" t="s">
        <v>11819</v>
      </c>
      <c r="I100" s="102" t="s">
        <v>10191</v>
      </c>
      <c r="J100" s="102" t="s">
        <v>10075</v>
      </c>
      <c r="K100" s="102"/>
      <c r="L100" s="111"/>
      <c r="M100" s="107">
        <v>3</v>
      </c>
      <c r="N100" s="112" t="s">
        <v>15933</v>
      </c>
      <c r="O100" s="102" t="s">
        <v>10189</v>
      </c>
      <c r="P100" s="102"/>
      <c r="Q100" s="102" t="s">
        <v>15934</v>
      </c>
      <c r="R100" s="109"/>
      <c r="S100" s="102"/>
      <c r="T100" s="102" t="s">
        <v>20547</v>
      </c>
      <c r="U100" s="102"/>
      <c r="V100" s="109">
        <v>3</v>
      </c>
      <c r="W100" s="107"/>
      <c r="X100" s="324"/>
    </row>
    <row r="101" spans="1:24" ht="12.95" customHeight="1" x14ac:dyDescent="0.2">
      <c r="A101" s="101">
        <v>33774</v>
      </c>
      <c r="B101" s="102" t="s">
        <v>8472</v>
      </c>
      <c r="C101" s="102" t="s">
        <v>30694</v>
      </c>
      <c r="D101" s="102" t="s">
        <v>15935</v>
      </c>
      <c r="E101" s="107" t="s">
        <v>15936</v>
      </c>
      <c r="F101" s="102" t="s">
        <v>14834</v>
      </c>
      <c r="G101" s="105">
        <v>15896</v>
      </c>
      <c r="H101" s="102" t="s">
        <v>7198</v>
      </c>
      <c r="I101" s="102" t="s">
        <v>10191</v>
      </c>
      <c r="J101" s="102" t="s">
        <v>14355</v>
      </c>
      <c r="K101" s="102"/>
      <c r="L101" s="111"/>
      <c r="M101" s="107">
        <v>2</v>
      </c>
      <c r="N101" s="112" t="s">
        <v>15937</v>
      </c>
      <c r="O101" s="102" t="s">
        <v>15938</v>
      </c>
      <c r="P101" s="102" t="s">
        <v>162</v>
      </c>
      <c r="Q101" s="102" t="s">
        <v>15939</v>
      </c>
      <c r="R101" s="109"/>
      <c r="S101" s="102" t="s">
        <v>11080</v>
      </c>
      <c r="T101" s="102" t="s">
        <v>21293</v>
      </c>
      <c r="U101" s="102"/>
      <c r="V101" s="109">
        <v>10</v>
      </c>
      <c r="W101" s="107"/>
      <c r="X101" s="324"/>
    </row>
    <row r="102" spans="1:24" ht="12.95" customHeight="1" x14ac:dyDescent="0.2">
      <c r="A102" s="101">
        <v>33774</v>
      </c>
      <c r="B102" s="102" t="s">
        <v>8472</v>
      </c>
      <c r="C102" s="102" t="s">
        <v>30695</v>
      </c>
      <c r="D102" s="102" t="s">
        <v>2814</v>
      </c>
      <c r="E102" s="107" t="s">
        <v>2813</v>
      </c>
      <c r="F102" s="102" t="s">
        <v>14834</v>
      </c>
      <c r="G102" s="105">
        <v>15858</v>
      </c>
      <c r="H102" s="102" t="s">
        <v>10103</v>
      </c>
      <c r="I102" s="102" t="s">
        <v>11819</v>
      </c>
      <c r="J102" s="102" t="s">
        <v>7460</v>
      </c>
      <c r="K102" s="102"/>
      <c r="L102" s="111"/>
      <c r="M102" s="107">
        <v>1</v>
      </c>
      <c r="N102" s="112" t="s">
        <v>8247</v>
      </c>
      <c r="O102" s="102"/>
      <c r="P102" s="102"/>
      <c r="Q102" s="102" t="s">
        <v>15940</v>
      </c>
      <c r="R102" s="109"/>
      <c r="S102" s="102" t="s">
        <v>11080</v>
      </c>
      <c r="T102" s="102" t="s">
        <v>7789</v>
      </c>
      <c r="U102" s="102"/>
      <c r="V102" s="109" t="s">
        <v>7066</v>
      </c>
      <c r="W102" s="107"/>
      <c r="X102" s="324"/>
    </row>
    <row r="103" spans="1:24" ht="12.95" customHeight="1" x14ac:dyDescent="0.2">
      <c r="A103" s="101">
        <v>33788</v>
      </c>
      <c r="B103" s="102" t="s">
        <v>8472</v>
      </c>
      <c r="C103" s="102" t="s">
        <v>30696</v>
      </c>
      <c r="D103" s="102" t="s">
        <v>6656</v>
      </c>
      <c r="E103" s="107" t="s">
        <v>10076</v>
      </c>
      <c r="F103" s="102" t="s">
        <v>14834</v>
      </c>
      <c r="G103" s="105">
        <v>16528</v>
      </c>
      <c r="H103" s="102" t="s">
        <v>11819</v>
      </c>
      <c r="I103" s="102" t="s">
        <v>10103</v>
      </c>
      <c r="J103" s="102" t="s">
        <v>12866</v>
      </c>
      <c r="K103" s="102"/>
      <c r="L103" s="111"/>
      <c r="M103" s="107">
        <v>1</v>
      </c>
      <c r="N103" s="112">
        <v>23</v>
      </c>
      <c r="O103" s="102" t="s">
        <v>15941</v>
      </c>
      <c r="P103" s="102"/>
      <c r="Q103" s="102" t="s">
        <v>15934</v>
      </c>
      <c r="R103" s="109"/>
      <c r="S103" s="102" t="s">
        <v>8315</v>
      </c>
      <c r="T103" s="102" t="s">
        <v>7789</v>
      </c>
      <c r="U103" s="102" t="s">
        <v>12868</v>
      </c>
      <c r="V103" s="109">
        <v>10</v>
      </c>
      <c r="W103" s="107"/>
      <c r="X103" s="324"/>
    </row>
    <row r="104" spans="1:24" ht="12.95" customHeight="1" x14ac:dyDescent="0.2">
      <c r="A104" s="101">
        <v>33816</v>
      </c>
      <c r="B104" s="102" t="s">
        <v>8472</v>
      </c>
      <c r="C104" s="102" t="s">
        <v>30697</v>
      </c>
      <c r="D104" s="127" t="s">
        <v>15942</v>
      </c>
      <c r="E104" s="107" t="s">
        <v>12869</v>
      </c>
      <c r="F104" s="102" t="s">
        <v>14834</v>
      </c>
      <c r="G104" s="105">
        <v>16443</v>
      </c>
      <c r="H104" s="102" t="s">
        <v>12870</v>
      </c>
      <c r="I104" s="102" t="s">
        <v>12870</v>
      </c>
      <c r="J104" s="102" t="s">
        <v>10075</v>
      </c>
      <c r="K104" s="102"/>
      <c r="L104" s="111"/>
      <c r="M104" s="107">
        <v>5</v>
      </c>
      <c r="N104" s="112" t="s">
        <v>15943</v>
      </c>
      <c r="O104" s="102"/>
      <c r="P104" s="102"/>
      <c r="Q104" s="127" t="s">
        <v>5147</v>
      </c>
      <c r="R104" s="109"/>
      <c r="S104" s="102"/>
      <c r="T104" s="102"/>
      <c r="U104" s="102" t="s">
        <v>8115</v>
      </c>
      <c r="V104" s="109" t="s">
        <v>7066</v>
      </c>
      <c r="W104" s="107" t="s">
        <v>10718</v>
      </c>
      <c r="X104" s="324"/>
    </row>
    <row r="105" spans="1:24" ht="12.95" customHeight="1" x14ac:dyDescent="0.2">
      <c r="A105" s="101">
        <v>33848</v>
      </c>
      <c r="B105" s="102" t="s">
        <v>8472</v>
      </c>
      <c r="C105" s="102" t="s">
        <v>30698</v>
      </c>
      <c r="D105" s="102" t="s">
        <v>7676</v>
      </c>
      <c r="E105" s="107" t="s">
        <v>15944</v>
      </c>
      <c r="F105" s="102" t="s">
        <v>14834</v>
      </c>
      <c r="G105" s="105">
        <v>15903</v>
      </c>
      <c r="H105" s="102" t="s">
        <v>2625</v>
      </c>
      <c r="I105" s="102" t="s">
        <v>10191</v>
      </c>
      <c r="J105" s="102" t="s">
        <v>11237</v>
      </c>
      <c r="K105" s="102"/>
      <c r="L105" s="111" t="s">
        <v>9632</v>
      </c>
      <c r="M105" s="107">
        <v>1</v>
      </c>
      <c r="N105" s="125" t="s">
        <v>30699</v>
      </c>
      <c r="O105" s="102" t="s">
        <v>10189</v>
      </c>
      <c r="P105" s="102"/>
      <c r="Q105" s="102" t="s">
        <v>15945</v>
      </c>
      <c r="R105" s="109"/>
      <c r="S105" s="102"/>
      <c r="T105" s="102" t="s">
        <v>20545</v>
      </c>
      <c r="U105" s="102" t="s">
        <v>21296</v>
      </c>
      <c r="V105" s="109">
        <v>7.5</v>
      </c>
      <c r="W105" s="107"/>
      <c r="X105" s="324"/>
    </row>
    <row r="106" spans="1:24" ht="12.95" customHeight="1" x14ac:dyDescent="0.2">
      <c r="A106" s="101">
        <v>33848</v>
      </c>
      <c r="B106" s="102" t="s">
        <v>8472</v>
      </c>
      <c r="C106" s="102" t="s">
        <v>30698</v>
      </c>
      <c r="D106" s="102" t="s">
        <v>15946</v>
      </c>
      <c r="E106" s="107" t="s">
        <v>15947</v>
      </c>
      <c r="F106" s="102" t="s">
        <v>14834</v>
      </c>
      <c r="G106" s="105">
        <v>16234</v>
      </c>
      <c r="H106" s="102" t="s">
        <v>11819</v>
      </c>
      <c r="I106" s="102" t="s">
        <v>10191</v>
      </c>
      <c r="J106" s="102" t="s">
        <v>974</v>
      </c>
      <c r="K106" s="102"/>
      <c r="L106" s="111" t="s">
        <v>35019</v>
      </c>
      <c r="M106" s="107">
        <v>0.75</v>
      </c>
      <c r="N106" s="125">
        <v>17</v>
      </c>
      <c r="O106" s="102"/>
      <c r="P106" s="102" t="s">
        <v>13301</v>
      </c>
      <c r="Q106" s="102" t="s">
        <v>15948</v>
      </c>
      <c r="R106" s="109"/>
      <c r="S106" s="102" t="s">
        <v>8315</v>
      </c>
      <c r="T106" s="102" t="s">
        <v>20547</v>
      </c>
      <c r="U106" s="102" t="s">
        <v>1853</v>
      </c>
      <c r="V106" s="109">
        <v>8</v>
      </c>
      <c r="W106" s="107"/>
      <c r="X106" s="324"/>
    </row>
    <row r="107" spans="1:24" ht="12.95" customHeight="1" x14ac:dyDescent="0.2">
      <c r="A107" s="101">
        <v>33878</v>
      </c>
      <c r="B107" s="102" t="s">
        <v>8472</v>
      </c>
      <c r="C107" s="102" t="s">
        <v>30698</v>
      </c>
      <c r="D107" s="127" t="s">
        <v>15949</v>
      </c>
      <c r="E107" s="107" t="s">
        <v>15950</v>
      </c>
      <c r="F107" s="102" t="s">
        <v>14834</v>
      </c>
      <c r="G107" s="105">
        <v>16081</v>
      </c>
      <c r="H107" s="102" t="s">
        <v>14944</v>
      </c>
      <c r="I107" s="102" t="s">
        <v>2625</v>
      </c>
      <c r="J107" s="102" t="s">
        <v>10287</v>
      </c>
      <c r="K107" s="102" t="s">
        <v>12938</v>
      </c>
      <c r="L107" s="111" t="s">
        <v>14565</v>
      </c>
      <c r="M107" s="107">
        <v>0.5</v>
      </c>
      <c r="N107" s="112">
        <v>37</v>
      </c>
      <c r="O107" s="102"/>
      <c r="P107" s="102"/>
      <c r="Q107" s="117" t="s">
        <v>5147</v>
      </c>
      <c r="R107" s="109"/>
      <c r="S107" s="102"/>
      <c r="T107" s="102" t="s">
        <v>8947</v>
      </c>
      <c r="U107" s="102" t="s">
        <v>6868</v>
      </c>
      <c r="V107" s="109">
        <v>6.5</v>
      </c>
      <c r="W107" s="107"/>
      <c r="X107" s="324"/>
    </row>
    <row r="108" spans="1:24" ht="12.95" customHeight="1" x14ac:dyDescent="0.2">
      <c r="A108" s="101">
        <v>33878</v>
      </c>
      <c r="B108" s="102" t="s">
        <v>8472</v>
      </c>
      <c r="C108" s="102" t="s">
        <v>30698</v>
      </c>
      <c r="D108" s="127" t="s">
        <v>4993</v>
      </c>
      <c r="E108" s="107" t="s">
        <v>15951</v>
      </c>
      <c r="F108" s="102" t="s">
        <v>14834</v>
      </c>
      <c r="G108" s="105">
        <v>15560</v>
      </c>
      <c r="H108" s="102" t="s">
        <v>2625</v>
      </c>
      <c r="I108" s="102" t="s">
        <v>15082</v>
      </c>
      <c r="J108" s="102" t="s">
        <v>11238</v>
      </c>
      <c r="K108" s="102"/>
      <c r="L108" s="111"/>
      <c r="M108" s="107">
        <v>1</v>
      </c>
      <c r="N108" s="112" t="s">
        <v>13390</v>
      </c>
      <c r="O108" s="102"/>
      <c r="P108" s="102"/>
      <c r="Q108" s="117" t="s">
        <v>5147</v>
      </c>
      <c r="R108" s="109"/>
      <c r="S108" s="102"/>
      <c r="T108" s="102" t="s">
        <v>20545</v>
      </c>
      <c r="U108" s="102" t="s">
        <v>21297</v>
      </c>
      <c r="V108" s="109">
        <v>10</v>
      </c>
      <c r="W108" s="107"/>
      <c r="X108" s="324"/>
    </row>
    <row r="109" spans="1:24" ht="12.95" customHeight="1" x14ac:dyDescent="0.2">
      <c r="A109" s="101">
        <v>33970</v>
      </c>
      <c r="B109" s="102" t="s">
        <v>8472</v>
      </c>
      <c r="C109" s="102" t="s">
        <v>30700</v>
      </c>
      <c r="D109" s="127" t="s">
        <v>4994</v>
      </c>
      <c r="E109" s="107" t="s">
        <v>15952</v>
      </c>
      <c r="F109" s="102" t="s">
        <v>14834</v>
      </c>
      <c r="G109" s="105"/>
      <c r="H109" s="102"/>
      <c r="I109" s="102"/>
      <c r="J109" s="102"/>
      <c r="K109" s="102"/>
      <c r="L109" s="111" t="s">
        <v>5510</v>
      </c>
      <c r="M109" s="102"/>
      <c r="N109" s="112"/>
      <c r="O109" s="102"/>
      <c r="P109" s="102"/>
      <c r="Q109" s="117" t="s">
        <v>5147</v>
      </c>
      <c r="R109" s="102"/>
      <c r="S109" s="102"/>
      <c r="T109" s="102"/>
      <c r="U109" s="102"/>
      <c r="V109" s="118" t="s">
        <v>5147</v>
      </c>
      <c r="W109" s="109"/>
      <c r="X109" s="324"/>
    </row>
    <row r="110" spans="1:24" ht="12.95" customHeight="1" x14ac:dyDescent="0.2">
      <c r="A110" s="101">
        <v>34001</v>
      </c>
      <c r="B110" s="102" t="s">
        <v>8472</v>
      </c>
      <c r="C110" s="102" t="s">
        <v>30701</v>
      </c>
      <c r="D110" s="127" t="s">
        <v>3846</v>
      </c>
      <c r="E110" s="107" t="s">
        <v>15953</v>
      </c>
      <c r="F110" s="135" t="s">
        <v>14007</v>
      </c>
      <c r="G110" s="105">
        <v>15493</v>
      </c>
      <c r="H110" s="102" t="s">
        <v>11819</v>
      </c>
      <c r="I110" s="102" t="s">
        <v>10103</v>
      </c>
      <c r="J110" s="102" t="s">
        <v>3847</v>
      </c>
      <c r="K110" s="102"/>
      <c r="L110" s="111"/>
      <c r="M110" s="107">
        <v>2</v>
      </c>
      <c r="N110" s="112" t="s">
        <v>15954</v>
      </c>
      <c r="O110" s="102"/>
      <c r="P110" s="102"/>
      <c r="Q110" s="117" t="s">
        <v>5147</v>
      </c>
      <c r="R110" s="109"/>
      <c r="S110" s="102"/>
      <c r="T110" s="102"/>
      <c r="U110" s="102"/>
      <c r="V110" s="136" t="s">
        <v>7066</v>
      </c>
      <c r="W110" s="107"/>
      <c r="X110" s="324"/>
    </row>
    <row r="111" spans="1:24" ht="12.95" customHeight="1" x14ac:dyDescent="0.2">
      <c r="A111" s="101">
        <v>34090</v>
      </c>
      <c r="B111" s="102" t="s">
        <v>8472</v>
      </c>
      <c r="C111" s="102" t="s">
        <v>30702</v>
      </c>
      <c r="D111" s="127" t="s">
        <v>4995</v>
      </c>
      <c r="E111" s="107" t="s">
        <v>10198</v>
      </c>
      <c r="F111" s="102" t="s">
        <v>14834</v>
      </c>
      <c r="G111" s="105">
        <v>16536</v>
      </c>
      <c r="H111" s="102" t="s">
        <v>2625</v>
      </c>
      <c r="I111" s="102" t="s">
        <v>10191</v>
      </c>
      <c r="J111" s="102" t="s">
        <v>15955</v>
      </c>
      <c r="K111" s="132" t="s">
        <v>5206</v>
      </c>
      <c r="L111" s="111" t="s">
        <v>14081</v>
      </c>
      <c r="M111" s="107">
        <v>1</v>
      </c>
      <c r="N111" s="112" t="s">
        <v>12955</v>
      </c>
      <c r="O111" s="102"/>
      <c r="P111" s="102"/>
      <c r="Q111" s="102" t="s">
        <v>16560</v>
      </c>
      <c r="R111" s="109"/>
      <c r="S111" s="102" t="s">
        <v>11080</v>
      </c>
      <c r="T111" s="102" t="s">
        <v>20545</v>
      </c>
      <c r="U111" s="102" t="s">
        <v>6868</v>
      </c>
      <c r="V111" s="109">
        <v>6</v>
      </c>
      <c r="W111" s="109"/>
      <c r="X111" s="324"/>
    </row>
    <row r="112" spans="1:24" ht="12.95" customHeight="1" x14ac:dyDescent="0.2">
      <c r="A112" s="101">
        <v>34090</v>
      </c>
      <c r="B112" s="102" t="s">
        <v>8472</v>
      </c>
      <c r="C112" s="102" t="s">
        <v>30703</v>
      </c>
      <c r="D112" s="127" t="s">
        <v>15956</v>
      </c>
      <c r="E112" s="107" t="s">
        <v>15957</v>
      </c>
      <c r="F112" s="102" t="s">
        <v>14834</v>
      </c>
      <c r="G112" s="105">
        <v>16335</v>
      </c>
      <c r="H112" s="102" t="s">
        <v>4890</v>
      </c>
      <c r="I112" s="102" t="s">
        <v>1332</v>
      </c>
      <c r="J112" s="102" t="s">
        <v>7139</v>
      </c>
      <c r="K112" s="102"/>
      <c r="L112" s="111" t="s">
        <v>1940</v>
      </c>
      <c r="M112" s="107">
        <v>3</v>
      </c>
      <c r="N112" s="112" t="s">
        <v>15958</v>
      </c>
      <c r="O112" s="102" t="s">
        <v>17422</v>
      </c>
      <c r="P112" s="102"/>
      <c r="Q112" s="102" t="s">
        <v>20523</v>
      </c>
      <c r="R112" s="109"/>
      <c r="S112" s="102" t="s">
        <v>8315</v>
      </c>
      <c r="T112" s="102" t="s">
        <v>20547</v>
      </c>
      <c r="U112" s="102" t="s">
        <v>12934</v>
      </c>
      <c r="V112" s="109">
        <v>9.5</v>
      </c>
      <c r="W112" s="107" t="s">
        <v>1688</v>
      </c>
      <c r="X112" s="324"/>
    </row>
    <row r="113" spans="1:24" ht="12.95" customHeight="1" x14ac:dyDescent="0.2">
      <c r="A113" s="101">
        <v>34121</v>
      </c>
      <c r="B113" s="102" t="s">
        <v>8472</v>
      </c>
      <c r="C113" s="102" t="s">
        <v>30704</v>
      </c>
      <c r="D113" s="127" t="s">
        <v>15960</v>
      </c>
      <c r="E113" s="107" t="s">
        <v>10199</v>
      </c>
      <c r="F113" s="102" t="s">
        <v>14834</v>
      </c>
      <c r="G113" s="105">
        <v>15560</v>
      </c>
      <c r="H113" s="102" t="s">
        <v>2625</v>
      </c>
      <c r="I113" s="102" t="s">
        <v>15082</v>
      </c>
      <c r="J113" s="102" t="s">
        <v>13238</v>
      </c>
      <c r="K113" s="102"/>
      <c r="L113" s="111"/>
      <c r="M113" s="107">
        <v>1</v>
      </c>
      <c r="N113" s="112" t="s">
        <v>15961</v>
      </c>
      <c r="O113" s="102" t="s">
        <v>14682</v>
      </c>
      <c r="P113" s="102"/>
      <c r="Q113" s="117" t="s">
        <v>5147</v>
      </c>
      <c r="R113" s="109"/>
      <c r="S113" s="102" t="s">
        <v>8315</v>
      </c>
      <c r="T113" s="102" t="s">
        <v>20545</v>
      </c>
      <c r="U113" s="102" t="s">
        <v>21298</v>
      </c>
      <c r="V113" s="109">
        <v>8.5</v>
      </c>
      <c r="W113" s="107"/>
      <c r="X113" s="324"/>
    </row>
    <row r="114" spans="1:24" ht="12.95" customHeight="1" x14ac:dyDescent="0.2">
      <c r="A114" s="101">
        <v>34182</v>
      </c>
      <c r="B114" s="102" t="s">
        <v>8472</v>
      </c>
      <c r="C114" s="102" t="s">
        <v>30705</v>
      </c>
      <c r="D114" s="127" t="s">
        <v>15966</v>
      </c>
      <c r="E114" s="107" t="s">
        <v>6670</v>
      </c>
      <c r="F114" s="102" t="s">
        <v>14834</v>
      </c>
      <c r="G114" s="105">
        <v>16213</v>
      </c>
      <c r="H114" s="102" t="s">
        <v>2625</v>
      </c>
      <c r="I114" s="102" t="s">
        <v>10191</v>
      </c>
      <c r="J114" s="102" t="s">
        <v>10105</v>
      </c>
      <c r="K114" s="102"/>
      <c r="L114" s="111" t="s">
        <v>14969</v>
      </c>
      <c r="M114" s="107">
        <v>1.5</v>
      </c>
      <c r="N114" s="112" t="s">
        <v>15967</v>
      </c>
      <c r="O114" s="102"/>
      <c r="P114" s="102"/>
      <c r="Q114" s="117" t="s">
        <v>5147</v>
      </c>
      <c r="R114" s="109"/>
      <c r="S114" s="102"/>
      <c r="T114" s="102" t="s">
        <v>20543</v>
      </c>
      <c r="U114" s="102" t="s">
        <v>21299</v>
      </c>
      <c r="V114" s="109">
        <v>7</v>
      </c>
      <c r="W114" s="107"/>
      <c r="X114" s="324"/>
    </row>
    <row r="115" spans="1:24" ht="12.95" customHeight="1" x14ac:dyDescent="0.2">
      <c r="A115" s="101">
        <v>34182</v>
      </c>
      <c r="B115" s="102" t="s">
        <v>8472</v>
      </c>
      <c r="C115" s="102" t="s">
        <v>30706</v>
      </c>
      <c r="D115" s="127" t="s">
        <v>15965</v>
      </c>
      <c r="E115" s="107" t="s">
        <v>6671</v>
      </c>
      <c r="F115" s="102" t="s">
        <v>14834</v>
      </c>
      <c r="G115" s="105">
        <v>15241</v>
      </c>
      <c r="H115" s="102" t="s">
        <v>30707</v>
      </c>
      <c r="I115" s="102" t="s">
        <v>10103</v>
      </c>
      <c r="J115" s="102" t="s">
        <v>2771</v>
      </c>
      <c r="K115" s="102"/>
      <c r="L115" s="111" t="s">
        <v>12573</v>
      </c>
      <c r="M115" s="107">
        <v>2</v>
      </c>
      <c r="N115" s="112" t="s">
        <v>15826</v>
      </c>
      <c r="O115" s="102"/>
      <c r="P115" s="102"/>
      <c r="Q115" s="117" t="s">
        <v>5147</v>
      </c>
      <c r="R115" s="109"/>
      <c r="S115" s="102" t="s">
        <v>8315</v>
      </c>
      <c r="T115" s="102"/>
      <c r="U115" s="102"/>
      <c r="V115" s="109">
        <v>7</v>
      </c>
      <c r="W115" s="107"/>
      <c r="X115" s="324"/>
    </row>
    <row r="116" spans="1:24" ht="12.95" customHeight="1" x14ac:dyDescent="0.2">
      <c r="A116" s="101">
        <v>34182</v>
      </c>
      <c r="B116" s="102" t="s">
        <v>8472</v>
      </c>
      <c r="C116" s="102" t="s">
        <v>30708</v>
      </c>
      <c r="D116" s="127" t="s">
        <v>10297</v>
      </c>
      <c r="E116" s="107" t="s">
        <v>14083</v>
      </c>
      <c r="F116" s="102" t="s">
        <v>14834</v>
      </c>
      <c r="G116" s="105">
        <v>15155</v>
      </c>
      <c r="H116" s="102" t="s">
        <v>10103</v>
      </c>
      <c r="I116" s="102" t="s">
        <v>11819</v>
      </c>
      <c r="J116" s="102" t="s">
        <v>2770</v>
      </c>
      <c r="K116" s="102"/>
      <c r="L116" s="111" t="s">
        <v>15964</v>
      </c>
      <c r="M116" s="107">
        <v>1</v>
      </c>
      <c r="N116" s="112" t="s">
        <v>8687</v>
      </c>
      <c r="O116" s="102"/>
      <c r="P116" s="102"/>
      <c r="Q116" s="117" t="s">
        <v>5147</v>
      </c>
      <c r="R116" s="109"/>
      <c r="S116" s="102"/>
      <c r="T116" s="102"/>
      <c r="U116" s="102" t="s">
        <v>10938</v>
      </c>
      <c r="V116" s="109">
        <v>6.5</v>
      </c>
      <c r="W116" s="107"/>
      <c r="X116" s="324"/>
    </row>
    <row r="117" spans="1:24" ht="12.95" customHeight="1" x14ac:dyDescent="0.2">
      <c r="A117" s="101">
        <v>34182</v>
      </c>
      <c r="B117" s="102" t="s">
        <v>8472</v>
      </c>
      <c r="C117" s="102" t="s">
        <v>15962</v>
      </c>
      <c r="D117" s="127" t="s">
        <v>15963</v>
      </c>
      <c r="E117" s="107" t="s">
        <v>14966</v>
      </c>
      <c r="F117" s="102" t="s">
        <v>14834</v>
      </c>
      <c r="G117" s="105">
        <v>14745</v>
      </c>
      <c r="H117" s="102" t="s">
        <v>11819</v>
      </c>
      <c r="I117" s="102" t="s">
        <v>5011</v>
      </c>
      <c r="J117" s="102" t="s">
        <v>12524</v>
      </c>
      <c r="K117" s="102" t="s">
        <v>1910</v>
      </c>
      <c r="L117" s="129" t="s">
        <v>987</v>
      </c>
      <c r="M117" s="137" t="s">
        <v>3669</v>
      </c>
      <c r="N117" s="112" t="s">
        <v>2482</v>
      </c>
      <c r="O117" s="102" t="s">
        <v>16764</v>
      </c>
      <c r="P117" s="102"/>
      <c r="Q117" s="117" t="s">
        <v>5147</v>
      </c>
      <c r="R117" s="109"/>
      <c r="S117" s="102"/>
      <c r="T117" s="102"/>
      <c r="U117" s="102"/>
      <c r="V117" s="109">
        <v>9</v>
      </c>
      <c r="W117" s="107"/>
      <c r="X117" s="324"/>
    </row>
    <row r="118" spans="1:24" ht="12.95" customHeight="1" x14ac:dyDescent="0.2">
      <c r="A118" s="101">
        <v>34182</v>
      </c>
      <c r="B118" s="102" t="s">
        <v>8472</v>
      </c>
      <c r="C118" s="102" t="s">
        <v>30705</v>
      </c>
      <c r="D118" s="127" t="s">
        <v>15968</v>
      </c>
      <c r="E118" s="107" t="s">
        <v>15969</v>
      </c>
      <c r="F118" s="102" t="s">
        <v>14834</v>
      </c>
      <c r="G118" s="105">
        <v>16137</v>
      </c>
      <c r="H118" s="102" t="s">
        <v>10191</v>
      </c>
      <c r="I118" s="102" t="s">
        <v>2625</v>
      </c>
      <c r="J118" s="102" t="s">
        <v>5004</v>
      </c>
      <c r="K118" s="102"/>
      <c r="L118" s="111" t="s">
        <v>14433</v>
      </c>
      <c r="M118" s="107">
        <v>2</v>
      </c>
      <c r="N118" s="112" t="s">
        <v>15970</v>
      </c>
      <c r="O118" s="102"/>
      <c r="P118" s="102"/>
      <c r="Q118" s="117" t="s">
        <v>5147</v>
      </c>
      <c r="R118" s="109"/>
      <c r="S118" s="102"/>
      <c r="T118" s="102" t="s">
        <v>20543</v>
      </c>
      <c r="U118" s="102" t="s">
        <v>21300</v>
      </c>
      <c r="V118" s="109">
        <v>7</v>
      </c>
      <c r="W118" s="107"/>
      <c r="X118" s="324"/>
    </row>
    <row r="119" spans="1:24" ht="12.95" customHeight="1" x14ac:dyDescent="0.2">
      <c r="A119" s="101">
        <v>34274</v>
      </c>
      <c r="B119" s="102" t="s">
        <v>8472</v>
      </c>
      <c r="C119" s="102" t="s">
        <v>30709</v>
      </c>
      <c r="D119" s="102" t="s">
        <v>15971</v>
      </c>
      <c r="E119" s="107" t="s">
        <v>15972</v>
      </c>
      <c r="F119" s="102" t="s">
        <v>14834</v>
      </c>
      <c r="G119" s="105">
        <v>15723</v>
      </c>
      <c r="H119" s="102" t="s">
        <v>30710</v>
      </c>
      <c r="I119" s="102" t="s">
        <v>11819</v>
      </c>
      <c r="J119" s="102" t="s">
        <v>11052</v>
      </c>
      <c r="K119" s="102"/>
      <c r="L119" s="111"/>
      <c r="M119" s="107">
        <v>2</v>
      </c>
      <c r="N119" s="112" t="s">
        <v>15973</v>
      </c>
      <c r="O119" s="102" t="s">
        <v>3620</v>
      </c>
      <c r="P119" s="102"/>
      <c r="Q119" s="102" t="s">
        <v>20508</v>
      </c>
      <c r="R119" s="109"/>
      <c r="S119" s="102"/>
      <c r="T119" s="102" t="s">
        <v>7789</v>
      </c>
      <c r="U119" s="102" t="s">
        <v>15974</v>
      </c>
      <c r="V119" s="109">
        <v>9</v>
      </c>
      <c r="W119" s="107"/>
      <c r="X119" s="324"/>
    </row>
    <row r="120" spans="1:24" ht="12.95" customHeight="1" x14ac:dyDescent="0.2">
      <c r="A120" s="101">
        <v>34274</v>
      </c>
      <c r="B120" s="102" t="s">
        <v>8472</v>
      </c>
      <c r="C120" s="102" t="s">
        <v>30711</v>
      </c>
      <c r="D120" s="111" t="s">
        <v>10298</v>
      </c>
      <c r="E120" s="107" t="s">
        <v>15975</v>
      </c>
      <c r="F120" s="102" t="s">
        <v>14834</v>
      </c>
      <c r="G120" s="105">
        <v>14751</v>
      </c>
      <c r="H120" s="102" t="s">
        <v>11819</v>
      </c>
      <c r="I120" s="102" t="s">
        <v>13336</v>
      </c>
      <c r="J120" s="102" t="s">
        <v>12521</v>
      </c>
      <c r="K120" s="102"/>
      <c r="L120" s="111" t="s">
        <v>5511</v>
      </c>
      <c r="M120" s="102">
        <v>3</v>
      </c>
      <c r="N120" s="112" t="s">
        <v>30712</v>
      </c>
      <c r="O120" s="102" t="s">
        <v>2447</v>
      </c>
      <c r="P120" s="102"/>
      <c r="Q120" s="102" t="s">
        <v>15976</v>
      </c>
      <c r="R120" s="102"/>
      <c r="S120" s="102"/>
      <c r="T120" s="102" t="s">
        <v>28757</v>
      </c>
      <c r="U120" s="102"/>
      <c r="V120" s="109">
        <v>8</v>
      </c>
      <c r="W120" s="109"/>
      <c r="X120" s="324"/>
    </row>
    <row r="121" spans="1:24" ht="12.95" customHeight="1" x14ac:dyDescent="0.2">
      <c r="A121" s="101">
        <v>34274</v>
      </c>
      <c r="B121" s="102" t="s">
        <v>8472</v>
      </c>
      <c r="C121" s="102" t="s">
        <v>30713</v>
      </c>
      <c r="D121" s="102" t="s">
        <v>363</v>
      </c>
      <c r="E121" s="107" t="s">
        <v>15977</v>
      </c>
      <c r="F121" s="102" t="s">
        <v>14834</v>
      </c>
      <c r="G121" s="105">
        <v>15753</v>
      </c>
      <c r="H121" s="102" t="s">
        <v>10191</v>
      </c>
      <c r="I121" s="102" t="s">
        <v>11819</v>
      </c>
      <c r="J121" s="102" t="s">
        <v>3191</v>
      </c>
      <c r="K121" s="102"/>
      <c r="L121" s="111"/>
      <c r="M121" s="107">
        <v>2</v>
      </c>
      <c r="N121" s="112" t="s">
        <v>15978</v>
      </c>
      <c r="O121" s="102" t="s">
        <v>15889</v>
      </c>
      <c r="P121" s="102" t="s">
        <v>9125</v>
      </c>
      <c r="Q121" s="102" t="s">
        <v>17671</v>
      </c>
      <c r="R121" s="109"/>
      <c r="S121" s="102"/>
      <c r="T121" s="102" t="s">
        <v>14962</v>
      </c>
      <c r="U121" s="102" t="s">
        <v>20525</v>
      </c>
      <c r="V121" s="109">
        <v>7</v>
      </c>
      <c r="W121" s="107"/>
      <c r="X121" s="324"/>
    </row>
    <row r="122" spans="1:24" ht="12.95" customHeight="1" x14ac:dyDescent="0.2">
      <c r="A122" s="101">
        <v>34274</v>
      </c>
      <c r="B122" s="102" t="s">
        <v>8472</v>
      </c>
      <c r="C122" s="102" t="s">
        <v>30714</v>
      </c>
      <c r="D122" s="102" t="s">
        <v>15979</v>
      </c>
      <c r="E122" s="107" t="s">
        <v>15980</v>
      </c>
      <c r="F122" s="102" t="s">
        <v>14834</v>
      </c>
      <c r="G122" s="105">
        <v>16229</v>
      </c>
      <c r="H122" s="102" t="s">
        <v>11819</v>
      </c>
      <c r="I122" s="102" t="s">
        <v>30647</v>
      </c>
      <c r="J122" s="102" t="s">
        <v>11126</v>
      </c>
      <c r="K122" s="102"/>
      <c r="L122" s="111"/>
      <c r="M122" s="107">
        <v>0.75</v>
      </c>
      <c r="N122" s="112">
        <v>22</v>
      </c>
      <c r="O122" s="102"/>
      <c r="P122" s="102"/>
      <c r="Q122" s="102" t="s">
        <v>19203</v>
      </c>
      <c r="R122" s="109"/>
      <c r="S122" s="102"/>
      <c r="T122" s="102" t="s">
        <v>20547</v>
      </c>
      <c r="U122" s="102"/>
      <c r="V122" s="109">
        <v>8</v>
      </c>
      <c r="W122" s="107"/>
      <c r="X122" s="324"/>
    </row>
    <row r="123" spans="1:24" ht="12.95" customHeight="1" x14ac:dyDescent="0.2">
      <c r="A123" s="101">
        <v>34274</v>
      </c>
      <c r="B123" s="102" t="s">
        <v>8472</v>
      </c>
      <c r="C123" s="102" t="s">
        <v>30715</v>
      </c>
      <c r="D123" s="102" t="s">
        <v>9292</v>
      </c>
      <c r="E123" s="107" t="s">
        <v>15981</v>
      </c>
      <c r="F123" s="102" t="s">
        <v>14834</v>
      </c>
      <c r="G123" s="105">
        <v>16332</v>
      </c>
      <c r="H123" s="102" t="s">
        <v>11819</v>
      </c>
      <c r="I123" s="102" t="s">
        <v>30647</v>
      </c>
      <c r="J123" s="102" t="s">
        <v>10135</v>
      </c>
      <c r="K123" s="102"/>
      <c r="L123" s="111"/>
      <c r="M123" s="107">
        <v>2</v>
      </c>
      <c r="N123" s="112" t="s">
        <v>15982</v>
      </c>
      <c r="O123" s="102" t="s">
        <v>248</v>
      </c>
      <c r="P123" s="102"/>
      <c r="Q123" s="102" t="s">
        <v>16684</v>
      </c>
      <c r="R123" s="109"/>
      <c r="S123" s="102" t="s">
        <v>11080</v>
      </c>
      <c r="T123" s="102" t="s">
        <v>20547</v>
      </c>
      <c r="U123" s="102"/>
      <c r="V123" s="109">
        <v>8</v>
      </c>
      <c r="W123" s="107"/>
      <c r="X123" s="324"/>
    </row>
    <row r="124" spans="1:24" ht="12.95" customHeight="1" x14ac:dyDescent="0.2">
      <c r="A124" s="101">
        <v>34274</v>
      </c>
      <c r="B124" s="102" t="s">
        <v>8472</v>
      </c>
      <c r="C124" s="102" t="s">
        <v>30716</v>
      </c>
      <c r="D124" s="102" t="s">
        <v>15983</v>
      </c>
      <c r="E124" s="107" t="s">
        <v>15984</v>
      </c>
      <c r="F124" s="102" t="s">
        <v>14834</v>
      </c>
      <c r="G124" s="105"/>
      <c r="H124" s="102" t="s">
        <v>30710</v>
      </c>
      <c r="I124" s="102" t="s">
        <v>4890</v>
      </c>
      <c r="J124" s="102" t="s">
        <v>3815</v>
      </c>
      <c r="K124" s="102"/>
      <c r="L124" s="111"/>
      <c r="M124" s="107">
        <v>1</v>
      </c>
      <c r="N124" s="112" t="s">
        <v>30717</v>
      </c>
      <c r="O124" s="102"/>
      <c r="P124" s="102"/>
      <c r="Q124" s="102" t="s">
        <v>19103</v>
      </c>
      <c r="R124" s="109"/>
      <c r="S124" s="102"/>
      <c r="T124" s="102" t="s">
        <v>7789</v>
      </c>
      <c r="U124" s="102"/>
      <c r="V124" s="109">
        <v>8</v>
      </c>
      <c r="W124" s="107"/>
      <c r="X124" s="324"/>
    </row>
    <row r="125" spans="1:24" ht="12.95" customHeight="1" x14ac:dyDescent="0.2">
      <c r="A125" s="101">
        <v>35200</v>
      </c>
      <c r="B125" s="102" t="s">
        <v>8472</v>
      </c>
      <c r="C125" s="102" t="s">
        <v>30718</v>
      </c>
      <c r="D125" s="102" t="s">
        <v>15397</v>
      </c>
      <c r="E125" s="102" t="s">
        <v>3522</v>
      </c>
      <c r="F125" s="102" t="s">
        <v>14834</v>
      </c>
      <c r="G125" s="105">
        <v>16454</v>
      </c>
      <c r="H125" s="102" t="s">
        <v>30719</v>
      </c>
      <c r="I125" s="102" t="s">
        <v>10103</v>
      </c>
      <c r="J125" s="102" t="s">
        <v>10139</v>
      </c>
      <c r="K125" s="102"/>
      <c r="L125" s="111"/>
      <c r="M125" s="107" t="s">
        <v>5401</v>
      </c>
      <c r="N125" s="112" t="s">
        <v>30720</v>
      </c>
      <c r="O125" s="102" t="s">
        <v>16096</v>
      </c>
      <c r="P125" s="102"/>
      <c r="Q125" s="102" t="s">
        <v>19517</v>
      </c>
      <c r="R125" s="109"/>
      <c r="S125" s="102" t="s">
        <v>8315</v>
      </c>
      <c r="T125" s="102" t="s">
        <v>7789</v>
      </c>
      <c r="U125" s="102" t="s">
        <v>20526</v>
      </c>
      <c r="V125" s="109">
        <v>8</v>
      </c>
      <c r="W125" s="107"/>
      <c r="X125" s="324"/>
    </row>
    <row r="126" spans="1:24" ht="12.95" customHeight="1" x14ac:dyDescent="0.2">
      <c r="A126" s="101">
        <v>35231</v>
      </c>
      <c r="B126" s="102" t="s">
        <v>8472</v>
      </c>
      <c r="C126" s="102" t="s">
        <v>30721</v>
      </c>
      <c r="D126" s="127" t="s">
        <v>9854</v>
      </c>
      <c r="E126" s="102" t="s">
        <v>3521</v>
      </c>
      <c r="F126" s="102" t="s">
        <v>14834</v>
      </c>
      <c r="G126" s="105">
        <v>14855</v>
      </c>
      <c r="H126" s="102" t="s">
        <v>13336</v>
      </c>
      <c r="I126" s="102" t="s">
        <v>11819</v>
      </c>
      <c r="J126" s="102" t="s">
        <v>9855</v>
      </c>
      <c r="K126" s="102"/>
      <c r="L126" s="111"/>
      <c r="M126" s="107">
        <v>2</v>
      </c>
      <c r="N126" s="112" t="s">
        <v>15986</v>
      </c>
      <c r="O126" s="102"/>
      <c r="P126" s="102"/>
      <c r="Q126" s="117" t="s">
        <v>5147</v>
      </c>
      <c r="R126" s="109"/>
      <c r="S126" s="102"/>
      <c r="T126" s="102"/>
      <c r="U126" s="102" t="s">
        <v>15987</v>
      </c>
      <c r="V126" s="109">
        <v>8</v>
      </c>
      <c r="W126" s="107"/>
      <c r="X126" s="324"/>
    </row>
    <row r="127" spans="1:24" ht="12.95" customHeight="1" x14ac:dyDescent="0.2">
      <c r="A127" s="101">
        <v>35231</v>
      </c>
      <c r="B127" s="102" t="s">
        <v>8472</v>
      </c>
      <c r="C127" s="102" t="s">
        <v>30722</v>
      </c>
      <c r="D127" s="127" t="s">
        <v>15988</v>
      </c>
      <c r="E127" s="107" t="s">
        <v>9856</v>
      </c>
      <c r="F127" s="102" t="s">
        <v>14834</v>
      </c>
      <c r="G127" s="105">
        <v>16526</v>
      </c>
      <c r="H127" s="102" t="s">
        <v>4890</v>
      </c>
      <c r="I127" s="102" t="s">
        <v>10191</v>
      </c>
      <c r="J127" s="102" t="s">
        <v>8292</v>
      </c>
      <c r="K127" s="102"/>
      <c r="L127" s="111"/>
      <c r="M127" s="107">
        <v>5</v>
      </c>
      <c r="N127" s="112" t="s">
        <v>15989</v>
      </c>
      <c r="O127" s="102" t="s">
        <v>18166</v>
      </c>
      <c r="P127" s="102"/>
      <c r="Q127" s="117" t="s">
        <v>5147</v>
      </c>
      <c r="R127" s="109"/>
      <c r="S127" s="102"/>
      <c r="T127" s="102"/>
      <c r="U127" s="102" t="s">
        <v>13334</v>
      </c>
      <c r="V127" s="109">
        <v>13.5</v>
      </c>
      <c r="W127" s="107"/>
      <c r="X127" s="324"/>
    </row>
    <row r="128" spans="1:24" ht="12.95" customHeight="1" x14ac:dyDescent="0.2">
      <c r="A128" s="101">
        <v>35231</v>
      </c>
      <c r="B128" s="102" t="s">
        <v>8472</v>
      </c>
      <c r="C128" s="102" t="s">
        <v>30722</v>
      </c>
      <c r="D128" s="127" t="s">
        <v>15990</v>
      </c>
      <c r="E128" s="107" t="s">
        <v>15991</v>
      </c>
      <c r="F128" s="102" t="s">
        <v>14834</v>
      </c>
      <c r="G128" s="105">
        <v>16526</v>
      </c>
      <c r="H128" s="102" t="s">
        <v>4890</v>
      </c>
      <c r="I128" s="102" t="s">
        <v>10191</v>
      </c>
      <c r="J128" s="102" t="s">
        <v>8292</v>
      </c>
      <c r="K128" s="102"/>
      <c r="L128" s="111"/>
      <c r="M128" s="107">
        <v>5</v>
      </c>
      <c r="N128" s="112" t="s">
        <v>15989</v>
      </c>
      <c r="O128" s="102" t="s">
        <v>18166</v>
      </c>
      <c r="P128" s="102"/>
      <c r="Q128" s="117" t="s">
        <v>5147</v>
      </c>
      <c r="R128" s="109"/>
      <c r="S128" s="102"/>
      <c r="T128" s="102"/>
      <c r="U128" s="102" t="s">
        <v>13334</v>
      </c>
      <c r="V128" s="109">
        <v>13.5</v>
      </c>
      <c r="W128" s="107"/>
      <c r="X128" s="324"/>
    </row>
    <row r="129" spans="1:24" ht="12.95" customHeight="1" x14ac:dyDescent="0.2">
      <c r="A129" s="101">
        <v>35261</v>
      </c>
      <c r="B129" s="102" t="s">
        <v>8472</v>
      </c>
      <c r="C129" s="102" t="s">
        <v>30723</v>
      </c>
      <c r="D129" s="102" t="s">
        <v>15992</v>
      </c>
      <c r="E129" s="107" t="s">
        <v>15993</v>
      </c>
      <c r="F129" s="102" t="s">
        <v>14834</v>
      </c>
      <c r="G129" s="105">
        <v>16351</v>
      </c>
      <c r="H129" s="102" t="s">
        <v>11819</v>
      </c>
      <c r="I129" s="102" t="s">
        <v>30647</v>
      </c>
      <c r="J129" s="102" t="s">
        <v>12674</v>
      </c>
      <c r="K129" s="102"/>
      <c r="L129" s="111"/>
      <c r="M129" s="107">
        <v>8</v>
      </c>
      <c r="N129" s="112" t="s">
        <v>15994</v>
      </c>
      <c r="O129" s="102" t="s">
        <v>10189</v>
      </c>
      <c r="P129" s="102" t="s">
        <v>15959</v>
      </c>
      <c r="Q129" s="102" t="s">
        <v>20527</v>
      </c>
      <c r="R129" s="109"/>
      <c r="S129" s="102" t="s">
        <v>11080</v>
      </c>
      <c r="T129" s="102" t="s">
        <v>20547</v>
      </c>
      <c r="U129" s="102" t="s">
        <v>5331</v>
      </c>
      <c r="V129" s="109">
        <v>17</v>
      </c>
      <c r="W129" s="107"/>
      <c r="X129" s="324"/>
    </row>
    <row r="130" spans="1:24" ht="12.95" customHeight="1" x14ac:dyDescent="0.2">
      <c r="A130" s="101">
        <v>35261</v>
      </c>
      <c r="B130" s="102" t="s">
        <v>8472</v>
      </c>
      <c r="C130" s="102" t="s">
        <v>30723</v>
      </c>
      <c r="D130" s="102" t="s">
        <v>1278</v>
      </c>
      <c r="E130" s="107" t="s">
        <v>15995</v>
      </c>
      <c r="F130" s="102" t="s">
        <v>14834</v>
      </c>
      <c r="G130" s="105">
        <v>16351</v>
      </c>
      <c r="H130" s="102" t="s">
        <v>11819</v>
      </c>
      <c r="I130" s="102" t="s">
        <v>30724</v>
      </c>
      <c r="J130" s="102" t="s">
        <v>12674</v>
      </c>
      <c r="K130" s="102"/>
      <c r="L130" s="111" t="s">
        <v>6530</v>
      </c>
      <c r="M130" s="102">
        <v>8</v>
      </c>
      <c r="N130" s="112" t="s">
        <v>15994</v>
      </c>
      <c r="O130" s="102"/>
      <c r="P130" s="102"/>
      <c r="Q130" s="39"/>
      <c r="R130" s="102"/>
      <c r="S130" s="102"/>
      <c r="T130" s="102" t="s">
        <v>20547</v>
      </c>
      <c r="U130" s="102" t="s">
        <v>19779</v>
      </c>
      <c r="V130" s="102">
        <v>18</v>
      </c>
      <c r="W130" s="109"/>
      <c r="X130" s="324"/>
    </row>
    <row r="131" spans="1:24" ht="12.95" customHeight="1" x14ac:dyDescent="0.2">
      <c r="A131" s="101">
        <v>35261</v>
      </c>
      <c r="B131" s="102" t="s">
        <v>8472</v>
      </c>
      <c r="C131" s="102" t="s">
        <v>30725</v>
      </c>
      <c r="D131" s="102" t="s">
        <v>1277</v>
      </c>
      <c r="E131" s="107" t="s">
        <v>15996</v>
      </c>
      <c r="F131" s="102" t="s">
        <v>14834</v>
      </c>
      <c r="G131" s="105">
        <v>16370</v>
      </c>
      <c r="H131" s="102" t="s">
        <v>11819</v>
      </c>
      <c r="I131" s="102" t="s">
        <v>30724</v>
      </c>
      <c r="J131" s="102" t="s">
        <v>12674</v>
      </c>
      <c r="K131" s="102"/>
      <c r="L131" s="111"/>
      <c r="M131" s="107">
        <v>8</v>
      </c>
      <c r="N131" s="112" t="s">
        <v>15994</v>
      </c>
      <c r="O131" s="102" t="s">
        <v>13460</v>
      </c>
      <c r="P131" s="102" t="s">
        <v>1863</v>
      </c>
      <c r="Q131" s="102" t="s">
        <v>20528</v>
      </c>
      <c r="R131" s="109"/>
      <c r="S131" s="102"/>
      <c r="T131" s="102" t="s">
        <v>20547</v>
      </c>
      <c r="U131" s="102" t="s">
        <v>15997</v>
      </c>
      <c r="V131" s="109">
        <v>17</v>
      </c>
      <c r="W131" s="107"/>
      <c r="X131" s="324"/>
    </row>
    <row r="132" spans="1:24" ht="12.95" customHeight="1" x14ac:dyDescent="0.2">
      <c r="A132" s="101">
        <v>35265</v>
      </c>
      <c r="B132" s="102" t="s">
        <v>8472</v>
      </c>
      <c r="C132" s="102" t="s">
        <v>30726</v>
      </c>
      <c r="D132" s="102" t="s">
        <v>15998</v>
      </c>
      <c r="E132" s="107" t="s">
        <v>15999</v>
      </c>
      <c r="F132" s="102" t="s">
        <v>14834</v>
      </c>
      <c r="G132" s="105">
        <v>15990</v>
      </c>
      <c r="H132" s="102" t="s">
        <v>11819</v>
      </c>
      <c r="I132" s="102" t="s">
        <v>10103</v>
      </c>
      <c r="J132" s="102" t="s">
        <v>12345</v>
      </c>
      <c r="K132" s="102" t="s">
        <v>3655</v>
      </c>
      <c r="L132" s="111"/>
      <c r="M132" s="107">
        <v>1</v>
      </c>
      <c r="N132" s="112">
        <v>17</v>
      </c>
      <c r="O132" s="102" t="s">
        <v>17391</v>
      </c>
      <c r="P132" s="102" t="s">
        <v>8076</v>
      </c>
      <c r="Q132" s="102" t="s">
        <v>17935</v>
      </c>
      <c r="R132" s="109"/>
      <c r="S132" s="102" t="s">
        <v>9435</v>
      </c>
      <c r="T132" s="102" t="s">
        <v>7789</v>
      </c>
      <c r="U132" s="102" t="s">
        <v>9744</v>
      </c>
      <c r="V132" s="109">
        <v>6</v>
      </c>
      <c r="W132" s="107"/>
      <c r="X132" s="324"/>
    </row>
    <row r="133" spans="1:24" ht="12.95" customHeight="1" x14ac:dyDescent="0.2">
      <c r="A133" s="101">
        <v>35282</v>
      </c>
      <c r="B133" s="102" t="s">
        <v>8472</v>
      </c>
      <c r="C133" s="102" t="s">
        <v>30727</v>
      </c>
      <c r="D133" s="102" t="s">
        <v>2910</v>
      </c>
      <c r="E133" s="107" t="s">
        <v>16000</v>
      </c>
      <c r="F133" s="102" t="s">
        <v>14834</v>
      </c>
      <c r="G133" s="105">
        <v>14722</v>
      </c>
      <c r="H133" s="102" t="s">
        <v>11819</v>
      </c>
      <c r="I133" s="102" t="s">
        <v>30728</v>
      </c>
      <c r="J133" s="102" t="s">
        <v>2911</v>
      </c>
      <c r="K133" s="102"/>
      <c r="L133" s="111"/>
      <c r="M133" s="107">
        <v>1</v>
      </c>
      <c r="N133" s="112" t="s">
        <v>16001</v>
      </c>
      <c r="O133" s="102"/>
      <c r="P133" s="102"/>
      <c r="Q133" s="117" t="s">
        <v>5147</v>
      </c>
      <c r="R133" s="109"/>
      <c r="S133" s="102"/>
      <c r="T133" s="102" t="s">
        <v>20548</v>
      </c>
      <c r="U133" s="102" t="s">
        <v>16002</v>
      </c>
      <c r="V133" s="109">
        <v>9.5</v>
      </c>
      <c r="W133" s="107"/>
      <c r="X133" s="324"/>
    </row>
    <row r="134" spans="1:24" ht="12.95" customHeight="1" x14ac:dyDescent="0.2">
      <c r="A134" s="101">
        <v>35282</v>
      </c>
      <c r="B134" s="102" t="s">
        <v>8472</v>
      </c>
      <c r="C134" s="102" t="s">
        <v>30729</v>
      </c>
      <c r="D134" s="102" t="s">
        <v>12695</v>
      </c>
      <c r="E134" s="107" t="s">
        <v>16003</v>
      </c>
      <c r="F134" s="102" t="s">
        <v>14834</v>
      </c>
      <c r="G134" s="105">
        <v>16520</v>
      </c>
      <c r="H134" s="102" t="s">
        <v>2625</v>
      </c>
      <c r="I134" s="102" t="s">
        <v>10191</v>
      </c>
      <c r="J134" s="102" t="s">
        <v>16004</v>
      </c>
      <c r="K134" s="102"/>
      <c r="L134" s="111" t="s">
        <v>11455</v>
      </c>
      <c r="M134" s="102">
        <v>1</v>
      </c>
      <c r="N134" s="125">
        <v>34</v>
      </c>
      <c r="O134" s="102"/>
      <c r="P134" s="102"/>
      <c r="Q134" s="102" t="s">
        <v>17671</v>
      </c>
      <c r="R134" s="102"/>
      <c r="S134" s="102"/>
      <c r="T134" s="102" t="s">
        <v>20545</v>
      </c>
      <c r="U134" s="102" t="s">
        <v>21301</v>
      </c>
      <c r="V134" s="109">
        <v>6</v>
      </c>
      <c r="W134" s="109"/>
      <c r="X134" s="324"/>
    </row>
    <row r="135" spans="1:24" ht="12.95" customHeight="1" x14ac:dyDescent="0.2">
      <c r="A135" s="101">
        <v>35311</v>
      </c>
      <c r="B135" s="102" t="s">
        <v>8472</v>
      </c>
      <c r="C135" s="102" t="s">
        <v>30730</v>
      </c>
      <c r="D135" s="102" t="s">
        <v>12106</v>
      </c>
      <c r="E135" s="107" t="s">
        <v>16005</v>
      </c>
      <c r="F135" s="102" t="s">
        <v>14834</v>
      </c>
      <c r="G135" s="105">
        <v>16242</v>
      </c>
      <c r="H135" s="102" t="s">
        <v>11819</v>
      </c>
      <c r="I135" s="102" t="s">
        <v>10103</v>
      </c>
      <c r="J135" s="102" t="s">
        <v>20410</v>
      </c>
      <c r="K135" s="102"/>
      <c r="L135" s="111"/>
      <c r="M135" s="107">
        <v>2</v>
      </c>
      <c r="N135" s="112" t="s">
        <v>16006</v>
      </c>
      <c r="O135" s="102" t="s">
        <v>20530</v>
      </c>
      <c r="P135" s="102" t="s">
        <v>13301</v>
      </c>
      <c r="Q135" s="102" t="s">
        <v>18206</v>
      </c>
      <c r="R135" s="109"/>
      <c r="S135" s="102" t="s">
        <v>9435</v>
      </c>
      <c r="T135" s="102" t="s">
        <v>7789</v>
      </c>
      <c r="U135" s="102" t="s">
        <v>13526</v>
      </c>
      <c r="V135" s="109">
        <v>7</v>
      </c>
      <c r="W135" s="107"/>
      <c r="X135" s="324"/>
    </row>
    <row r="136" spans="1:24" ht="12.95" customHeight="1" x14ac:dyDescent="0.2">
      <c r="A136" s="101">
        <v>35311</v>
      </c>
      <c r="B136" s="102" t="s">
        <v>8472</v>
      </c>
      <c r="C136" s="102" t="s">
        <v>30731</v>
      </c>
      <c r="D136" s="102" t="s">
        <v>9867</v>
      </c>
      <c r="E136" s="107" t="s">
        <v>12230</v>
      </c>
      <c r="F136" s="102" t="s">
        <v>14834</v>
      </c>
      <c r="G136" s="105">
        <v>15576</v>
      </c>
      <c r="H136" s="102" t="s">
        <v>15082</v>
      </c>
      <c r="I136" s="102" t="s">
        <v>2625</v>
      </c>
      <c r="J136" s="102" t="s">
        <v>11260</v>
      </c>
      <c r="K136" s="102"/>
      <c r="L136" s="111"/>
      <c r="M136" s="107">
        <v>4</v>
      </c>
      <c r="N136" s="112" t="s">
        <v>16007</v>
      </c>
      <c r="O136" s="102" t="s">
        <v>20529</v>
      </c>
      <c r="P136" s="102" t="s">
        <v>20529</v>
      </c>
      <c r="Q136" s="102" t="s">
        <v>20529</v>
      </c>
      <c r="R136" s="109" t="s">
        <v>7035</v>
      </c>
      <c r="S136" s="102" t="s">
        <v>8315</v>
      </c>
      <c r="T136" s="102" t="s">
        <v>20545</v>
      </c>
      <c r="U136" s="102" t="s">
        <v>21302</v>
      </c>
      <c r="V136" s="109" t="s">
        <v>9868</v>
      </c>
      <c r="W136" s="107"/>
      <c r="X136" s="324"/>
    </row>
    <row r="137" spans="1:24" ht="12.95" customHeight="1" x14ac:dyDescent="0.2">
      <c r="A137" s="101">
        <v>35343</v>
      </c>
      <c r="B137" s="102" t="s">
        <v>8472</v>
      </c>
      <c r="C137" s="102" t="s">
        <v>30732</v>
      </c>
      <c r="D137" s="102" t="s">
        <v>1279</v>
      </c>
      <c r="E137" s="107" t="s">
        <v>16008</v>
      </c>
      <c r="F137" s="102" t="s">
        <v>14834</v>
      </c>
      <c r="G137" s="105">
        <v>16374</v>
      </c>
      <c r="H137" s="102" t="s">
        <v>11819</v>
      </c>
      <c r="I137" s="102" t="s">
        <v>10191</v>
      </c>
      <c r="J137" s="102" t="s">
        <v>7130</v>
      </c>
      <c r="K137" s="102"/>
      <c r="L137" s="111" t="s">
        <v>16009</v>
      </c>
      <c r="M137" s="107">
        <v>0.5</v>
      </c>
      <c r="N137" s="125">
        <v>36</v>
      </c>
      <c r="O137" s="102"/>
      <c r="P137" s="102"/>
      <c r="Q137" s="102" t="s">
        <v>15870</v>
      </c>
      <c r="R137" s="109"/>
      <c r="S137" s="102"/>
      <c r="T137" s="102" t="s">
        <v>20547</v>
      </c>
      <c r="U137" s="102" t="s">
        <v>12193</v>
      </c>
      <c r="V137" s="109">
        <v>6.5</v>
      </c>
      <c r="W137" s="107"/>
      <c r="X137" s="324"/>
    </row>
    <row r="138" spans="1:24" ht="12.95" customHeight="1" x14ac:dyDescent="0.2">
      <c r="A138" s="101">
        <v>35353</v>
      </c>
      <c r="B138" s="102" t="s">
        <v>8472</v>
      </c>
      <c r="C138" s="102" t="s">
        <v>30733</v>
      </c>
      <c r="D138" s="102" t="s">
        <v>16010</v>
      </c>
      <c r="E138" s="107" t="s">
        <v>16011</v>
      </c>
      <c r="F138" s="102" t="s">
        <v>14834</v>
      </c>
      <c r="G138" s="105">
        <v>15331</v>
      </c>
      <c r="H138" s="102" t="s">
        <v>30734</v>
      </c>
      <c r="I138" s="102" t="s">
        <v>2625</v>
      </c>
      <c r="J138" s="102" t="s">
        <v>10282</v>
      </c>
      <c r="K138" s="102"/>
      <c r="L138" s="111"/>
      <c r="M138" s="107">
        <v>2</v>
      </c>
      <c r="N138" s="112" t="s">
        <v>16012</v>
      </c>
      <c r="O138" s="102"/>
      <c r="P138" s="102" t="s">
        <v>9160</v>
      </c>
      <c r="Q138" s="102" t="s">
        <v>19486</v>
      </c>
      <c r="R138" s="109"/>
      <c r="S138" s="102"/>
      <c r="T138" s="102" t="s">
        <v>8947</v>
      </c>
      <c r="U138" s="102" t="s">
        <v>10283</v>
      </c>
      <c r="V138" s="109">
        <v>8</v>
      </c>
      <c r="W138" s="107"/>
      <c r="X138" s="324"/>
    </row>
    <row r="139" spans="1:24" ht="12.95" customHeight="1" x14ac:dyDescent="0.2">
      <c r="A139" s="101">
        <v>35353</v>
      </c>
      <c r="B139" s="102" t="s">
        <v>8472</v>
      </c>
      <c r="C139" s="102" t="s">
        <v>30735</v>
      </c>
      <c r="D139" s="102" t="s">
        <v>10284</v>
      </c>
      <c r="E139" s="107" t="s">
        <v>16013</v>
      </c>
      <c r="F139" s="102" t="s">
        <v>14834</v>
      </c>
      <c r="G139" s="105">
        <v>14722</v>
      </c>
      <c r="H139" s="102" t="s">
        <v>30736</v>
      </c>
      <c r="I139" s="102" t="s">
        <v>11819</v>
      </c>
      <c r="J139" s="102" t="s">
        <v>10285</v>
      </c>
      <c r="K139" s="102"/>
      <c r="L139" s="111"/>
      <c r="M139" s="107">
        <v>2</v>
      </c>
      <c r="N139" s="112" t="s">
        <v>16014</v>
      </c>
      <c r="O139" s="102"/>
      <c r="P139" s="102"/>
      <c r="Q139" s="102" t="s">
        <v>15913</v>
      </c>
      <c r="R139" s="102"/>
      <c r="S139" s="102" t="s">
        <v>11080</v>
      </c>
      <c r="T139" s="102" t="s">
        <v>20548</v>
      </c>
      <c r="U139" s="102" t="s">
        <v>16015</v>
      </c>
      <c r="V139" s="109">
        <v>8.5</v>
      </c>
      <c r="W139" s="107"/>
      <c r="X139" s="324"/>
    </row>
    <row r="140" spans="1:24" ht="12.95" customHeight="1" x14ac:dyDescent="0.2">
      <c r="A140" s="101">
        <v>35387</v>
      </c>
      <c r="B140" s="102" t="s">
        <v>8472</v>
      </c>
      <c r="C140" s="102" t="s">
        <v>30737</v>
      </c>
      <c r="D140" s="102" t="s">
        <v>10286</v>
      </c>
      <c r="E140" s="107" t="s">
        <v>16016</v>
      </c>
      <c r="F140" s="102" t="s">
        <v>14834</v>
      </c>
      <c r="G140" s="105">
        <v>15515</v>
      </c>
      <c r="H140" s="102" t="s">
        <v>13336</v>
      </c>
      <c r="I140" s="102" t="s">
        <v>11819</v>
      </c>
      <c r="J140" s="102" t="s">
        <v>5968</v>
      </c>
      <c r="K140" s="102"/>
      <c r="L140" s="111"/>
      <c r="M140" s="107">
        <v>1</v>
      </c>
      <c r="N140" s="112">
        <v>27</v>
      </c>
      <c r="O140" s="102" t="s">
        <v>19527</v>
      </c>
      <c r="P140" s="102"/>
      <c r="Q140" s="102" t="s">
        <v>13301</v>
      </c>
      <c r="R140" s="102" t="s">
        <v>7035</v>
      </c>
      <c r="S140" s="102"/>
      <c r="T140" s="102" t="s">
        <v>14962</v>
      </c>
      <c r="U140" s="102" t="s">
        <v>2475</v>
      </c>
      <c r="V140" s="109">
        <v>5</v>
      </c>
      <c r="W140" s="107"/>
      <c r="X140" s="324"/>
    </row>
    <row r="141" spans="1:24" ht="12.95" customHeight="1" x14ac:dyDescent="0.2">
      <c r="A141" s="101">
        <v>35414</v>
      </c>
      <c r="B141" s="102" t="s">
        <v>8472</v>
      </c>
      <c r="C141" s="102" t="s">
        <v>30738</v>
      </c>
      <c r="D141" s="102" t="s">
        <v>16017</v>
      </c>
      <c r="E141" s="107" t="s">
        <v>16018</v>
      </c>
      <c r="F141" s="102" t="s">
        <v>14834</v>
      </c>
      <c r="G141" s="105">
        <v>14741</v>
      </c>
      <c r="H141" s="102" t="s">
        <v>30739</v>
      </c>
      <c r="I141" s="102" t="s">
        <v>11819</v>
      </c>
      <c r="J141" s="102" t="s">
        <v>13367</v>
      </c>
      <c r="K141" s="102"/>
      <c r="L141" s="111"/>
      <c r="M141" s="107">
        <v>1</v>
      </c>
      <c r="N141" s="112" t="s">
        <v>16019</v>
      </c>
      <c r="O141" s="102"/>
      <c r="P141" s="102"/>
      <c r="Q141" s="102" t="s">
        <v>15976</v>
      </c>
      <c r="R141" s="102"/>
      <c r="S141" s="102"/>
      <c r="T141" s="102" t="s">
        <v>28757</v>
      </c>
      <c r="U141" s="102" t="s">
        <v>13368</v>
      </c>
      <c r="V141" s="109">
        <v>9.5</v>
      </c>
      <c r="W141" s="107"/>
      <c r="X141" s="324"/>
    </row>
    <row r="142" spans="1:24" ht="12.95" customHeight="1" x14ac:dyDescent="0.2">
      <c r="A142" s="101">
        <v>35445</v>
      </c>
      <c r="B142" s="102" t="s">
        <v>8472</v>
      </c>
      <c r="C142" s="102" t="s">
        <v>30740</v>
      </c>
      <c r="D142" s="102" t="s">
        <v>6661</v>
      </c>
      <c r="E142" s="107" t="s">
        <v>16020</v>
      </c>
      <c r="F142" s="102" t="s">
        <v>14834</v>
      </c>
      <c r="G142" s="105">
        <v>16495</v>
      </c>
      <c r="H142" s="102" t="s">
        <v>11819</v>
      </c>
      <c r="I142" s="102" t="s">
        <v>10191</v>
      </c>
      <c r="J142" s="102" t="s">
        <v>13277</v>
      </c>
      <c r="K142" s="102"/>
      <c r="L142" s="111" t="s">
        <v>8577</v>
      </c>
      <c r="M142" s="102">
        <v>2</v>
      </c>
      <c r="N142" s="112" t="s">
        <v>16021</v>
      </c>
      <c r="O142" s="102" t="s">
        <v>16022</v>
      </c>
      <c r="P142" s="102"/>
      <c r="Q142" s="102" t="s">
        <v>15945</v>
      </c>
      <c r="R142" s="102"/>
      <c r="S142" s="102" t="s">
        <v>8315</v>
      </c>
      <c r="T142" s="102" t="s">
        <v>20546</v>
      </c>
      <c r="U142" s="102" t="s">
        <v>2476</v>
      </c>
      <c r="V142" s="102">
        <v>8</v>
      </c>
      <c r="W142" s="109"/>
      <c r="X142" s="324"/>
    </row>
    <row r="143" spans="1:24" ht="12.95" customHeight="1" x14ac:dyDescent="0.2">
      <c r="A143" s="101">
        <v>35516</v>
      </c>
      <c r="B143" s="102" t="s">
        <v>8472</v>
      </c>
      <c r="C143" s="102" t="s">
        <v>30741</v>
      </c>
      <c r="D143" s="102" t="s">
        <v>1280</v>
      </c>
      <c r="E143" s="107" t="s">
        <v>16023</v>
      </c>
      <c r="F143" s="102" t="s">
        <v>14834</v>
      </c>
      <c r="G143" s="105">
        <v>15898</v>
      </c>
      <c r="H143" s="102" t="s">
        <v>10191</v>
      </c>
      <c r="I143" s="102" t="s">
        <v>11819</v>
      </c>
      <c r="J143" s="102" t="s">
        <v>13278</v>
      </c>
      <c r="K143" s="102"/>
      <c r="L143" s="111" t="s">
        <v>6305</v>
      </c>
      <c r="M143" s="102">
        <v>2</v>
      </c>
      <c r="N143" s="112" t="s">
        <v>16024</v>
      </c>
      <c r="O143" s="102" t="s">
        <v>12721</v>
      </c>
      <c r="P143" s="102" t="s">
        <v>9125</v>
      </c>
      <c r="Q143" s="102" t="s">
        <v>20531</v>
      </c>
      <c r="R143" s="102"/>
      <c r="S143" s="102"/>
      <c r="T143" s="102" t="s">
        <v>21275</v>
      </c>
      <c r="U143" s="102" t="s">
        <v>4888</v>
      </c>
      <c r="V143" s="102">
        <v>10</v>
      </c>
      <c r="W143" s="109"/>
      <c r="X143" s="324"/>
    </row>
    <row r="144" spans="1:24" ht="12.95" customHeight="1" x14ac:dyDescent="0.2">
      <c r="A144" s="101">
        <v>35536</v>
      </c>
      <c r="B144" s="102" t="s">
        <v>8472</v>
      </c>
      <c r="C144" s="102" t="s">
        <v>30742</v>
      </c>
      <c r="D144" s="102" t="s">
        <v>90</v>
      </c>
      <c r="E144" s="107" t="s">
        <v>16025</v>
      </c>
      <c r="F144" s="102" t="s">
        <v>14834</v>
      </c>
      <c r="G144" s="105">
        <v>16021</v>
      </c>
      <c r="H144" s="102" t="s">
        <v>2625</v>
      </c>
      <c r="I144" s="102" t="s">
        <v>15082</v>
      </c>
      <c r="J144" s="102" t="s">
        <v>9353</v>
      </c>
      <c r="K144" s="102"/>
      <c r="L144" s="111"/>
      <c r="M144" s="109">
        <v>0.5</v>
      </c>
      <c r="N144" s="112">
        <v>34</v>
      </c>
      <c r="O144" s="102" t="s">
        <v>12721</v>
      </c>
      <c r="P144" s="102"/>
      <c r="Q144" s="102" t="s">
        <v>17383</v>
      </c>
      <c r="R144" s="102"/>
      <c r="S144" s="102" t="s">
        <v>8315</v>
      </c>
      <c r="T144" s="102" t="s">
        <v>20545</v>
      </c>
      <c r="U144" s="102" t="s">
        <v>10901</v>
      </c>
      <c r="V144" s="109">
        <v>9</v>
      </c>
      <c r="W144" s="107"/>
      <c r="X144" s="324"/>
    </row>
    <row r="145" spans="1:24" ht="12.95" customHeight="1" x14ac:dyDescent="0.2">
      <c r="A145" s="101">
        <v>35536</v>
      </c>
      <c r="B145" s="102" t="s">
        <v>8472</v>
      </c>
      <c r="C145" s="102" t="s">
        <v>30743</v>
      </c>
      <c r="D145" s="102" t="s">
        <v>16026</v>
      </c>
      <c r="E145" s="107" t="s">
        <v>16027</v>
      </c>
      <c r="F145" s="102" t="s">
        <v>14834</v>
      </c>
      <c r="G145" s="105"/>
      <c r="H145" s="102" t="s">
        <v>13336</v>
      </c>
      <c r="I145" s="102" t="s">
        <v>11819</v>
      </c>
      <c r="J145" s="102"/>
      <c r="K145" s="102"/>
      <c r="L145" s="111"/>
      <c r="M145" s="109">
        <v>1</v>
      </c>
      <c r="N145" s="112" t="s">
        <v>16028</v>
      </c>
      <c r="O145" s="102" t="s">
        <v>16029</v>
      </c>
      <c r="P145" s="102"/>
      <c r="Q145" s="102"/>
      <c r="R145" s="109"/>
      <c r="S145" s="102"/>
      <c r="T145" s="102" t="s">
        <v>20547</v>
      </c>
      <c r="U145" s="102"/>
      <c r="V145" s="109" t="s">
        <v>5147</v>
      </c>
      <c r="W145" s="107"/>
      <c r="X145" s="324"/>
    </row>
    <row r="146" spans="1:24" ht="12.95" customHeight="1" x14ac:dyDescent="0.2">
      <c r="A146" s="101">
        <v>35536</v>
      </c>
      <c r="B146" s="102" t="s">
        <v>8472</v>
      </c>
      <c r="C146" s="102" t="s">
        <v>30744</v>
      </c>
      <c r="D146" s="102" t="s">
        <v>5824</v>
      </c>
      <c r="E146" s="102" t="s">
        <v>7237</v>
      </c>
      <c r="F146" s="135" t="s">
        <v>14007</v>
      </c>
      <c r="G146" s="105"/>
      <c r="H146" s="102" t="s">
        <v>10504</v>
      </c>
      <c r="I146" s="102" t="s">
        <v>11718</v>
      </c>
      <c r="J146" s="102"/>
      <c r="K146" s="102"/>
      <c r="L146" s="111"/>
      <c r="M146" s="109">
        <v>3</v>
      </c>
      <c r="N146" s="112" t="s">
        <v>16030</v>
      </c>
      <c r="O146" s="102"/>
      <c r="P146" s="102"/>
      <c r="Q146" s="102"/>
      <c r="R146" s="102" t="s">
        <v>7035</v>
      </c>
      <c r="S146" s="102"/>
      <c r="T146" s="102"/>
      <c r="U146" s="102" t="s">
        <v>16031</v>
      </c>
      <c r="V146" s="136" t="s">
        <v>5147</v>
      </c>
      <c r="W146" s="107"/>
      <c r="X146" s="324"/>
    </row>
    <row r="147" spans="1:24" ht="12.95" customHeight="1" x14ac:dyDescent="0.2">
      <c r="A147" s="101">
        <v>35536</v>
      </c>
      <c r="B147" s="102" t="s">
        <v>8472</v>
      </c>
      <c r="C147" s="102" t="s">
        <v>30744</v>
      </c>
      <c r="D147" s="102" t="s">
        <v>6857</v>
      </c>
      <c r="E147" s="102" t="s">
        <v>6856</v>
      </c>
      <c r="F147" s="135" t="s">
        <v>14007</v>
      </c>
      <c r="G147" s="105"/>
      <c r="H147" s="102" t="s">
        <v>10504</v>
      </c>
      <c r="I147" s="102" t="s">
        <v>11718</v>
      </c>
      <c r="J147" s="102"/>
      <c r="K147" s="102"/>
      <c r="L147" s="111"/>
      <c r="M147" s="109">
        <v>3</v>
      </c>
      <c r="N147" s="112" t="s">
        <v>5147</v>
      </c>
      <c r="O147" s="102"/>
      <c r="P147" s="102"/>
      <c r="Q147" s="102"/>
      <c r="R147" s="102" t="s">
        <v>7035</v>
      </c>
      <c r="S147" s="102"/>
      <c r="T147" s="102"/>
      <c r="U147" s="102"/>
      <c r="V147" s="136" t="s">
        <v>5147</v>
      </c>
      <c r="W147" s="107"/>
      <c r="X147" s="324"/>
    </row>
    <row r="148" spans="1:24" ht="12.95" customHeight="1" x14ac:dyDescent="0.2">
      <c r="A148" s="101">
        <v>35598</v>
      </c>
      <c r="B148" s="102" t="s">
        <v>8472</v>
      </c>
      <c r="C148" s="102" t="s">
        <v>30745</v>
      </c>
      <c r="D148" s="102" t="s">
        <v>6858</v>
      </c>
      <c r="E148" s="102"/>
      <c r="F148" s="102" t="s">
        <v>14834</v>
      </c>
      <c r="G148" s="105">
        <v>16084</v>
      </c>
      <c r="H148" s="102" t="s">
        <v>11819</v>
      </c>
      <c r="I148" s="102" t="s">
        <v>10191</v>
      </c>
      <c r="J148" s="102" t="s">
        <v>4729</v>
      </c>
      <c r="K148" s="102"/>
      <c r="L148" s="133" t="s">
        <v>10018</v>
      </c>
      <c r="M148" s="109">
        <v>3</v>
      </c>
      <c r="N148" s="112" t="s">
        <v>16032</v>
      </c>
      <c r="O148" s="102" t="s">
        <v>19228</v>
      </c>
      <c r="P148" s="102"/>
      <c r="Q148" s="102"/>
      <c r="R148" s="102"/>
      <c r="S148" s="102"/>
      <c r="T148" s="102" t="s">
        <v>20547</v>
      </c>
      <c r="U148" s="102" t="s">
        <v>16033</v>
      </c>
      <c r="V148" s="109">
        <v>7.5</v>
      </c>
      <c r="W148" s="107"/>
      <c r="X148" s="324"/>
    </row>
    <row r="149" spans="1:24" ht="12.95" customHeight="1" x14ac:dyDescent="0.2">
      <c r="A149" s="101">
        <v>35670</v>
      </c>
      <c r="B149" s="102" t="s">
        <v>8472</v>
      </c>
      <c r="C149" s="102" t="s">
        <v>30746</v>
      </c>
      <c r="D149" s="102" t="s">
        <v>16034</v>
      </c>
      <c r="E149" s="107" t="s">
        <v>16035</v>
      </c>
      <c r="F149" s="102" t="s">
        <v>14834</v>
      </c>
      <c r="G149" s="105">
        <v>15897</v>
      </c>
      <c r="H149" s="102" t="s">
        <v>10191</v>
      </c>
      <c r="I149" s="102" t="s">
        <v>11819</v>
      </c>
      <c r="J149" s="102" t="s">
        <v>2926</v>
      </c>
      <c r="K149" s="102"/>
      <c r="L149" s="111"/>
      <c r="M149" s="109">
        <v>1</v>
      </c>
      <c r="N149" s="112">
        <v>17</v>
      </c>
      <c r="O149" s="102"/>
      <c r="P149" s="102" t="s">
        <v>9125</v>
      </c>
      <c r="Q149" s="102" t="s">
        <v>17297</v>
      </c>
      <c r="R149" s="102"/>
      <c r="S149" s="102" t="s">
        <v>11080</v>
      </c>
      <c r="T149" s="102" t="s">
        <v>21293</v>
      </c>
      <c r="U149" s="102" t="s">
        <v>241</v>
      </c>
      <c r="V149" s="109">
        <v>7</v>
      </c>
      <c r="W149" s="107"/>
      <c r="X149" s="324"/>
    </row>
    <row r="150" spans="1:24" ht="12.95" customHeight="1" x14ac:dyDescent="0.2">
      <c r="A150" s="101">
        <v>35703</v>
      </c>
      <c r="B150" s="102" t="s">
        <v>8472</v>
      </c>
      <c r="C150" s="102" t="s">
        <v>30747</v>
      </c>
      <c r="D150" s="102" t="s">
        <v>16036</v>
      </c>
      <c r="E150" s="107" t="s">
        <v>16037</v>
      </c>
      <c r="F150" s="102" t="s">
        <v>14834</v>
      </c>
      <c r="G150" s="105">
        <v>16271</v>
      </c>
      <c r="H150" s="102" t="s">
        <v>30647</v>
      </c>
      <c r="I150" s="102" t="s">
        <v>11819</v>
      </c>
      <c r="J150" s="102" t="s">
        <v>2541</v>
      </c>
      <c r="K150" s="102"/>
      <c r="L150" s="111"/>
      <c r="M150" s="109">
        <v>1</v>
      </c>
      <c r="N150" s="112" t="s">
        <v>16038</v>
      </c>
      <c r="O150" s="102" t="s">
        <v>19674</v>
      </c>
      <c r="P150" s="102" t="s">
        <v>13301</v>
      </c>
      <c r="Q150" s="102" t="s">
        <v>16560</v>
      </c>
      <c r="R150" s="102" t="s">
        <v>7035</v>
      </c>
      <c r="S150" s="102" t="s">
        <v>11080</v>
      </c>
      <c r="T150" s="102" t="s">
        <v>20547</v>
      </c>
      <c r="U150" s="102" t="s">
        <v>2477</v>
      </c>
      <c r="V150" s="109">
        <v>6</v>
      </c>
      <c r="W150" s="107"/>
      <c r="X150" s="324"/>
    </row>
    <row r="151" spans="1:24" ht="12.95" customHeight="1" x14ac:dyDescent="0.2">
      <c r="A151" s="101">
        <v>35734</v>
      </c>
      <c r="B151" s="102" t="s">
        <v>8472</v>
      </c>
      <c r="C151" s="102" t="s">
        <v>30748</v>
      </c>
      <c r="D151" s="127" t="s">
        <v>16039</v>
      </c>
      <c r="E151" s="107" t="s">
        <v>439</v>
      </c>
      <c r="F151" s="102" t="s">
        <v>14834</v>
      </c>
      <c r="G151" s="105" t="s">
        <v>20533</v>
      </c>
      <c r="H151" s="102" t="s">
        <v>7198</v>
      </c>
      <c r="I151" s="102" t="s">
        <v>11819</v>
      </c>
      <c r="J151" s="102" t="s">
        <v>10312</v>
      </c>
      <c r="K151" s="102"/>
      <c r="L151" s="111" t="s">
        <v>532</v>
      </c>
      <c r="M151" s="102">
        <v>2</v>
      </c>
      <c r="N151" s="112" t="s">
        <v>20534</v>
      </c>
      <c r="O151" s="102"/>
      <c r="P151" s="102"/>
      <c r="Q151" s="39" t="s">
        <v>20535</v>
      </c>
      <c r="R151" s="102"/>
      <c r="S151" s="102"/>
      <c r="T151" s="102" t="s">
        <v>21275</v>
      </c>
      <c r="U151" s="102" t="s">
        <v>20536</v>
      </c>
      <c r="V151" s="127" t="s">
        <v>5147</v>
      </c>
      <c r="W151" s="109"/>
      <c r="X151" s="324"/>
    </row>
    <row r="152" spans="1:24" ht="12.95" customHeight="1" x14ac:dyDescent="0.2">
      <c r="A152" s="101">
        <v>35811</v>
      </c>
      <c r="B152" s="102" t="s">
        <v>8472</v>
      </c>
      <c r="C152" s="102" t="s">
        <v>30749</v>
      </c>
      <c r="D152" s="127" t="s">
        <v>16040</v>
      </c>
      <c r="E152" s="107" t="s">
        <v>16041</v>
      </c>
      <c r="F152" s="102" t="s">
        <v>14834</v>
      </c>
      <c r="G152" s="105">
        <v>16046</v>
      </c>
      <c r="H152" s="102" t="s">
        <v>11819</v>
      </c>
      <c r="I152" s="102" t="s">
        <v>30647</v>
      </c>
      <c r="J152" s="102" t="s">
        <v>621</v>
      </c>
      <c r="K152" s="102"/>
      <c r="L152" s="111"/>
      <c r="M152" s="109">
        <v>1</v>
      </c>
      <c r="N152" s="112">
        <v>25</v>
      </c>
      <c r="O152" s="102"/>
      <c r="P152" s="102"/>
      <c r="Q152" s="117" t="s">
        <v>5147</v>
      </c>
      <c r="R152" s="109"/>
      <c r="S152" s="102"/>
      <c r="T152" s="102" t="s">
        <v>21275</v>
      </c>
      <c r="U152" s="102"/>
      <c r="V152" s="109">
        <v>8</v>
      </c>
      <c r="W152" s="107"/>
      <c r="X152" s="324"/>
    </row>
    <row r="153" spans="1:24" ht="12.95" customHeight="1" x14ac:dyDescent="0.2">
      <c r="A153" s="101">
        <v>35854</v>
      </c>
      <c r="B153" s="102" t="s">
        <v>8472</v>
      </c>
      <c r="C153" s="102" t="s">
        <v>30750</v>
      </c>
      <c r="D153" s="127" t="s">
        <v>16042</v>
      </c>
      <c r="E153" s="107" t="s">
        <v>16043</v>
      </c>
      <c r="F153" s="102" t="s">
        <v>14834</v>
      </c>
      <c r="G153" s="105">
        <v>16054</v>
      </c>
      <c r="H153" s="102" t="s">
        <v>11819</v>
      </c>
      <c r="I153" s="102" t="s">
        <v>30647</v>
      </c>
      <c r="J153" s="102" t="s">
        <v>4205</v>
      </c>
      <c r="K153" s="102"/>
      <c r="L153" s="111"/>
      <c r="M153" s="109">
        <v>2</v>
      </c>
      <c r="N153" s="112" t="s">
        <v>16044</v>
      </c>
      <c r="O153" s="102" t="s">
        <v>16982</v>
      </c>
      <c r="P153" s="102"/>
      <c r="Q153" s="117" t="s">
        <v>5147</v>
      </c>
      <c r="R153" s="102"/>
      <c r="S153" s="102" t="s">
        <v>11080</v>
      </c>
      <c r="T153" s="102" t="s">
        <v>21275</v>
      </c>
      <c r="U153" s="102"/>
      <c r="V153" s="109">
        <v>8</v>
      </c>
      <c r="W153" s="107"/>
      <c r="X153" s="324"/>
    </row>
    <row r="154" spans="1:24" ht="12.95" customHeight="1" x14ac:dyDescent="0.2">
      <c r="A154" s="101">
        <v>35885</v>
      </c>
      <c r="B154" s="102" t="s">
        <v>8472</v>
      </c>
      <c r="C154" s="102" t="s">
        <v>30751</v>
      </c>
      <c r="D154" s="102" t="s">
        <v>16045</v>
      </c>
      <c r="E154" s="107" t="s">
        <v>16046</v>
      </c>
      <c r="F154" s="102" t="s">
        <v>14834</v>
      </c>
      <c r="G154" s="105">
        <v>16216</v>
      </c>
      <c r="H154" s="102" t="s">
        <v>11819</v>
      </c>
      <c r="I154" s="102" t="s">
        <v>30647</v>
      </c>
      <c r="J154" s="102" t="s">
        <v>11535</v>
      </c>
      <c r="K154" s="102"/>
      <c r="L154" s="111"/>
      <c r="M154" s="109">
        <v>2</v>
      </c>
      <c r="N154" s="112" t="s">
        <v>16047</v>
      </c>
      <c r="O154" s="102" t="s">
        <v>16823</v>
      </c>
      <c r="P154" s="102"/>
      <c r="Q154" s="102" t="s">
        <v>20532</v>
      </c>
      <c r="R154" s="102"/>
      <c r="S154" s="102"/>
      <c r="T154" s="102" t="s">
        <v>20547</v>
      </c>
      <c r="U154" s="102" t="s">
        <v>2475</v>
      </c>
      <c r="V154" s="109">
        <v>10</v>
      </c>
      <c r="W154" s="107"/>
      <c r="X154" s="324"/>
    </row>
    <row r="155" spans="1:24" ht="12.95" customHeight="1" x14ac:dyDescent="0.2">
      <c r="A155" s="101">
        <v>36038</v>
      </c>
      <c r="B155" s="102" t="s">
        <v>8472</v>
      </c>
      <c r="C155" s="102" t="s">
        <v>30752</v>
      </c>
      <c r="D155" s="127" t="s">
        <v>15062</v>
      </c>
      <c r="E155" s="102" t="s">
        <v>5615</v>
      </c>
      <c r="F155" s="102" t="s">
        <v>14834</v>
      </c>
      <c r="G155" s="105">
        <v>16315</v>
      </c>
      <c r="H155" s="102" t="s">
        <v>30647</v>
      </c>
      <c r="I155" s="102" t="s">
        <v>11819</v>
      </c>
      <c r="J155" s="102" t="s">
        <v>12085</v>
      </c>
      <c r="K155" s="102"/>
      <c r="L155" s="111"/>
      <c r="M155" s="107"/>
      <c r="N155" s="112"/>
      <c r="O155" s="102"/>
      <c r="P155" s="102"/>
      <c r="Q155" s="117" t="s">
        <v>5147</v>
      </c>
      <c r="R155" s="102"/>
      <c r="S155" s="102"/>
      <c r="T155" s="102"/>
      <c r="U155" s="102"/>
      <c r="V155" s="127" t="s">
        <v>5147</v>
      </c>
      <c r="W155" s="107"/>
      <c r="X155" s="324"/>
    </row>
    <row r="156" spans="1:24" ht="12.95" customHeight="1" x14ac:dyDescent="0.2">
      <c r="A156" s="337">
        <v>2019</v>
      </c>
      <c r="B156" s="140" t="s">
        <v>2748</v>
      </c>
      <c r="C156" s="197" t="s">
        <v>41861</v>
      </c>
      <c r="D156" s="128" t="s">
        <v>41858</v>
      </c>
      <c r="E156" s="140" t="s">
        <v>41882</v>
      </c>
      <c r="F156" s="141" t="s">
        <v>14834</v>
      </c>
      <c r="G156" s="142">
        <v>14753</v>
      </c>
      <c r="H156" s="128" t="s">
        <v>11819</v>
      </c>
      <c r="I156" s="128" t="s">
        <v>5011</v>
      </c>
      <c r="J156" s="128" t="s">
        <v>41859</v>
      </c>
      <c r="K156" s="140"/>
      <c r="L156" s="143"/>
      <c r="M156" s="145">
        <v>1</v>
      </c>
      <c r="N156" s="144" t="s">
        <v>41924</v>
      </c>
      <c r="O156" s="128" t="s">
        <v>4187</v>
      </c>
      <c r="P156" s="128" t="s">
        <v>16545</v>
      </c>
      <c r="Q156" s="128" t="s">
        <v>27207</v>
      </c>
      <c r="R156" s="145"/>
      <c r="S156" s="128" t="s">
        <v>11080</v>
      </c>
      <c r="T156" s="128" t="s">
        <v>28757</v>
      </c>
      <c r="U156" s="128" t="s">
        <v>41863</v>
      </c>
      <c r="V156" s="145">
        <v>10</v>
      </c>
      <c r="W156" s="130"/>
      <c r="X156" s="194"/>
    </row>
    <row r="157" spans="1:24" ht="12.95" customHeight="1" x14ac:dyDescent="0.2">
      <c r="A157" s="337">
        <v>2019</v>
      </c>
      <c r="B157" s="140" t="s">
        <v>2748</v>
      </c>
      <c r="C157" s="128" t="s">
        <v>41861</v>
      </c>
      <c r="D157" s="128" t="s">
        <v>41862</v>
      </c>
      <c r="E157" s="140" t="s">
        <v>41883</v>
      </c>
      <c r="F157" s="141" t="s">
        <v>14834</v>
      </c>
      <c r="G157" s="142">
        <v>14753</v>
      </c>
      <c r="H157" s="128" t="s">
        <v>11819</v>
      </c>
      <c r="I157" s="128" t="s">
        <v>5011</v>
      </c>
      <c r="J157" s="128" t="s">
        <v>41859</v>
      </c>
      <c r="K157" s="140"/>
      <c r="L157" s="143"/>
      <c r="M157" s="145">
        <v>1</v>
      </c>
      <c r="N157" s="200" t="s">
        <v>41924</v>
      </c>
      <c r="O157" s="128" t="s">
        <v>12721</v>
      </c>
      <c r="P157" s="128" t="s">
        <v>162</v>
      </c>
      <c r="Q157" s="128" t="s">
        <v>18174</v>
      </c>
      <c r="R157" s="145"/>
      <c r="S157" s="128"/>
      <c r="T157" s="128" t="s">
        <v>28757</v>
      </c>
      <c r="U157" s="128" t="s">
        <v>41864</v>
      </c>
      <c r="V157" s="145">
        <v>6.5</v>
      </c>
      <c r="W157" s="130"/>
      <c r="X157" s="194"/>
    </row>
    <row r="158" spans="1:24" ht="12.95" customHeight="1" x14ac:dyDescent="0.2">
      <c r="A158" s="337">
        <v>2019</v>
      </c>
      <c r="B158" s="140" t="s">
        <v>2748</v>
      </c>
      <c r="C158" s="128" t="s">
        <v>41861</v>
      </c>
      <c r="D158" s="128" t="s">
        <v>41865</v>
      </c>
      <c r="E158" s="140" t="s">
        <v>41884</v>
      </c>
      <c r="F158" s="141" t="s">
        <v>14834</v>
      </c>
      <c r="G158" s="142">
        <v>14753</v>
      </c>
      <c r="H158" s="128" t="s">
        <v>11819</v>
      </c>
      <c r="I158" s="128" t="s">
        <v>5011</v>
      </c>
      <c r="J158" s="128" t="s">
        <v>41859</v>
      </c>
      <c r="K158" s="140"/>
      <c r="L158" s="143"/>
      <c r="M158" s="145">
        <v>1</v>
      </c>
      <c r="N158" s="200" t="s">
        <v>41924</v>
      </c>
      <c r="O158" s="128" t="s">
        <v>12252</v>
      </c>
      <c r="P158" s="128" t="s">
        <v>15928</v>
      </c>
      <c r="Q158" s="128" t="s">
        <v>16831</v>
      </c>
      <c r="R158" s="145"/>
      <c r="S158" s="128"/>
      <c r="T158" s="128" t="s">
        <v>28757</v>
      </c>
      <c r="U158" s="128" t="s">
        <v>41860</v>
      </c>
      <c r="V158" s="145">
        <v>8</v>
      </c>
      <c r="W158" s="130"/>
      <c r="X158" s="194"/>
    </row>
    <row r="159" spans="1:24" ht="12.95" customHeight="1" x14ac:dyDescent="0.2">
      <c r="A159" s="337">
        <v>2019</v>
      </c>
      <c r="B159" s="140" t="s">
        <v>2748</v>
      </c>
      <c r="C159" s="128" t="s">
        <v>41861</v>
      </c>
      <c r="D159" s="128" t="s">
        <v>41866</v>
      </c>
      <c r="E159" s="140" t="s">
        <v>41885</v>
      </c>
      <c r="F159" s="141" t="s">
        <v>14834</v>
      </c>
      <c r="G159" s="142">
        <v>14753</v>
      </c>
      <c r="H159" s="128" t="s">
        <v>11819</v>
      </c>
      <c r="I159" s="128" t="s">
        <v>5011</v>
      </c>
      <c r="J159" s="128" t="s">
        <v>41859</v>
      </c>
      <c r="K159" s="140"/>
      <c r="L159" s="143"/>
      <c r="M159" s="145">
        <v>1</v>
      </c>
      <c r="N159" s="200" t="s">
        <v>41924</v>
      </c>
      <c r="O159" s="128" t="s">
        <v>5985</v>
      </c>
      <c r="P159" s="128" t="s">
        <v>8076</v>
      </c>
      <c r="Q159" s="128" t="s">
        <v>19627</v>
      </c>
      <c r="R159" s="145"/>
      <c r="S159" s="128"/>
      <c r="T159" s="128" t="s">
        <v>28757</v>
      </c>
      <c r="U159" s="128" t="s">
        <v>41860</v>
      </c>
      <c r="V159" s="145">
        <v>8</v>
      </c>
      <c r="W159" s="130"/>
      <c r="X159" s="194"/>
    </row>
    <row r="160" spans="1:24" ht="12.95" customHeight="1" x14ac:dyDescent="0.2">
      <c r="A160" s="337">
        <v>2019</v>
      </c>
      <c r="B160" s="140" t="s">
        <v>2748</v>
      </c>
      <c r="C160" s="128" t="s">
        <v>41861</v>
      </c>
      <c r="D160" s="128" t="s">
        <v>41867</v>
      </c>
      <c r="E160" s="140" t="s">
        <v>41886</v>
      </c>
      <c r="F160" s="141" t="s">
        <v>14834</v>
      </c>
      <c r="G160" s="142">
        <v>14753</v>
      </c>
      <c r="H160" s="128" t="s">
        <v>11819</v>
      </c>
      <c r="I160" s="128" t="s">
        <v>5011</v>
      </c>
      <c r="J160" s="128" t="s">
        <v>41859</v>
      </c>
      <c r="K160" s="140"/>
      <c r="L160" s="143"/>
      <c r="M160" s="145">
        <v>1</v>
      </c>
      <c r="N160" s="200" t="s">
        <v>41924</v>
      </c>
      <c r="O160" s="128" t="s">
        <v>5985</v>
      </c>
      <c r="P160" s="128" t="s">
        <v>8076</v>
      </c>
      <c r="Q160" s="128" t="s">
        <v>16140</v>
      </c>
      <c r="R160" s="145"/>
      <c r="S160" s="128" t="s">
        <v>8315</v>
      </c>
      <c r="T160" s="128" t="s">
        <v>28757</v>
      </c>
      <c r="U160" s="128" t="s">
        <v>41860</v>
      </c>
      <c r="V160" s="145">
        <v>8</v>
      </c>
      <c r="W160" s="130"/>
      <c r="X160" s="194"/>
    </row>
    <row r="161" spans="1:24" ht="12.95" customHeight="1" x14ac:dyDescent="0.2">
      <c r="A161" s="337">
        <v>2019</v>
      </c>
      <c r="B161" s="140" t="s">
        <v>2748</v>
      </c>
      <c r="C161" s="197" t="s">
        <v>41868</v>
      </c>
      <c r="D161" s="128" t="s">
        <v>41869</v>
      </c>
      <c r="E161" s="140" t="s">
        <v>41887</v>
      </c>
      <c r="F161" s="141" t="s">
        <v>14834</v>
      </c>
      <c r="G161" s="142">
        <v>15149</v>
      </c>
      <c r="H161" s="128" t="s">
        <v>10103</v>
      </c>
      <c r="I161" s="128" t="s">
        <v>11819</v>
      </c>
      <c r="J161" s="128" t="s">
        <v>41870</v>
      </c>
      <c r="K161" s="140"/>
      <c r="L161" s="143"/>
      <c r="M161" s="145">
        <v>1</v>
      </c>
      <c r="N161" s="144" t="s">
        <v>41925</v>
      </c>
      <c r="O161" s="128" t="s">
        <v>41871</v>
      </c>
      <c r="P161" s="128" t="s">
        <v>35874</v>
      </c>
      <c r="Q161" s="128" t="s">
        <v>41872</v>
      </c>
      <c r="R161" s="145"/>
      <c r="S161" s="128" t="s">
        <v>11080</v>
      </c>
      <c r="T161" s="128" t="s">
        <v>7789</v>
      </c>
      <c r="U161" s="128" t="s">
        <v>41873</v>
      </c>
      <c r="V161" s="145">
        <v>12</v>
      </c>
      <c r="W161" s="130"/>
      <c r="X161" s="194"/>
    </row>
    <row r="162" spans="1:24" ht="12.95" customHeight="1" x14ac:dyDescent="0.2">
      <c r="A162" s="337">
        <v>2019</v>
      </c>
      <c r="B162" s="140" t="s">
        <v>2748</v>
      </c>
      <c r="C162" s="197" t="s">
        <v>41874</v>
      </c>
      <c r="D162" s="128" t="s">
        <v>41875</v>
      </c>
      <c r="E162" s="140" t="s">
        <v>41888</v>
      </c>
      <c r="F162" s="141" t="s">
        <v>14834</v>
      </c>
      <c r="G162" s="142">
        <v>15197</v>
      </c>
      <c r="H162" s="128" t="s">
        <v>10103</v>
      </c>
      <c r="I162" s="102" t="s">
        <v>30841</v>
      </c>
      <c r="J162" s="128" t="s">
        <v>41876</v>
      </c>
      <c r="K162" s="140"/>
      <c r="L162" s="143"/>
      <c r="M162" s="145">
        <v>1</v>
      </c>
      <c r="N162" s="200" t="s">
        <v>41926</v>
      </c>
      <c r="O162" s="128" t="s">
        <v>16751</v>
      </c>
      <c r="P162" s="128" t="s">
        <v>17422</v>
      </c>
      <c r="Q162" s="128" t="s">
        <v>41877</v>
      </c>
      <c r="R162" s="145"/>
      <c r="S162" s="128" t="s">
        <v>11080</v>
      </c>
      <c r="T162" s="128" t="s">
        <v>7789</v>
      </c>
      <c r="U162" s="128" t="s">
        <v>41879</v>
      </c>
      <c r="V162" s="145">
        <v>12</v>
      </c>
      <c r="W162" s="130"/>
      <c r="X162" s="194"/>
    </row>
    <row r="163" spans="1:24" ht="12.95" customHeight="1" x14ac:dyDescent="0.2">
      <c r="A163" s="337">
        <v>2019</v>
      </c>
      <c r="B163" s="140" t="s">
        <v>2748</v>
      </c>
      <c r="C163" s="128" t="s">
        <v>41874</v>
      </c>
      <c r="D163" s="128" t="s">
        <v>41878</v>
      </c>
      <c r="E163" s="140" t="s">
        <v>41889</v>
      </c>
      <c r="F163" s="141" t="s">
        <v>14834</v>
      </c>
      <c r="G163" s="142">
        <v>15197</v>
      </c>
      <c r="H163" s="128" t="s">
        <v>10103</v>
      </c>
      <c r="I163" s="102" t="s">
        <v>30841</v>
      </c>
      <c r="J163" s="128" t="s">
        <v>41876</v>
      </c>
      <c r="K163" s="140"/>
      <c r="L163" s="143"/>
      <c r="M163" s="145">
        <v>1</v>
      </c>
      <c r="N163" s="200" t="s">
        <v>41926</v>
      </c>
      <c r="O163" s="128"/>
      <c r="P163" s="128" t="s">
        <v>162</v>
      </c>
      <c r="Q163" s="128" t="s">
        <v>16520</v>
      </c>
      <c r="R163" s="145"/>
      <c r="S163" s="128"/>
      <c r="T163" s="128" t="s">
        <v>7789</v>
      </c>
      <c r="U163" s="128" t="s">
        <v>41880</v>
      </c>
      <c r="V163" s="145">
        <v>6</v>
      </c>
      <c r="W163" s="130"/>
      <c r="X163" s="194"/>
    </row>
    <row r="164" spans="1:24" ht="12.95" customHeight="1" x14ac:dyDescent="0.2">
      <c r="A164" s="337">
        <v>2019</v>
      </c>
      <c r="B164" s="140" t="s">
        <v>2748</v>
      </c>
      <c r="C164" s="128" t="s">
        <v>41874</v>
      </c>
      <c r="D164" s="128" t="s">
        <v>41881</v>
      </c>
      <c r="E164" s="140" t="s">
        <v>41890</v>
      </c>
      <c r="F164" s="141" t="s">
        <v>14834</v>
      </c>
      <c r="G164" s="142">
        <v>15197</v>
      </c>
      <c r="H164" s="128" t="s">
        <v>10103</v>
      </c>
      <c r="I164" s="102" t="s">
        <v>30841</v>
      </c>
      <c r="J164" s="128" t="s">
        <v>41876</v>
      </c>
      <c r="K164" s="140"/>
      <c r="L164" s="143"/>
      <c r="M164" s="145">
        <v>1</v>
      </c>
      <c r="N164" s="200" t="s">
        <v>41926</v>
      </c>
      <c r="O164" s="128" t="s">
        <v>10189</v>
      </c>
      <c r="P164" s="128" t="s">
        <v>162</v>
      </c>
      <c r="Q164" s="128" t="s">
        <v>16520</v>
      </c>
      <c r="R164" s="145"/>
      <c r="S164" s="128"/>
      <c r="T164" s="128" t="s">
        <v>7789</v>
      </c>
      <c r="U164" s="128" t="s">
        <v>41880</v>
      </c>
      <c r="V164" s="145">
        <v>8</v>
      </c>
      <c r="W164" s="130"/>
      <c r="X164" s="194"/>
    </row>
    <row r="165" spans="1:24" ht="12.95" customHeight="1" x14ac:dyDescent="0.2">
      <c r="A165" s="337">
        <v>2019</v>
      </c>
      <c r="B165" s="140" t="s">
        <v>2748</v>
      </c>
      <c r="C165" s="128" t="s">
        <v>41874</v>
      </c>
      <c r="D165" s="128" t="s">
        <v>41891</v>
      </c>
      <c r="E165" s="140" t="s">
        <v>41896</v>
      </c>
      <c r="F165" s="141" t="s">
        <v>14834</v>
      </c>
      <c r="G165" s="142">
        <v>15197</v>
      </c>
      <c r="H165" s="128" t="s">
        <v>10103</v>
      </c>
      <c r="I165" s="102" t="s">
        <v>30841</v>
      </c>
      <c r="J165" s="128" t="s">
        <v>41876</v>
      </c>
      <c r="K165" s="140"/>
      <c r="L165" s="143"/>
      <c r="M165" s="145">
        <v>1</v>
      </c>
      <c r="N165" s="200" t="s">
        <v>41926</v>
      </c>
      <c r="O165" s="128"/>
      <c r="P165" s="128" t="s">
        <v>162</v>
      </c>
      <c r="Q165" s="128" t="s">
        <v>20917</v>
      </c>
      <c r="R165" s="145"/>
      <c r="S165" s="128"/>
      <c r="T165" s="128" t="s">
        <v>7789</v>
      </c>
      <c r="U165" s="128" t="s">
        <v>41880</v>
      </c>
      <c r="V165" s="145">
        <v>8</v>
      </c>
      <c r="W165" s="130"/>
      <c r="X165" s="194"/>
    </row>
    <row r="166" spans="1:24" ht="12.95" customHeight="1" x14ac:dyDescent="0.2">
      <c r="A166" s="337">
        <v>2019</v>
      </c>
      <c r="B166" s="140" t="s">
        <v>2748</v>
      </c>
      <c r="C166" s="128" t="s">
        <v>41874</v>
      </c>
      <c r="D166" s="128" t="s">
        <v>35338</v>
      </c>
      <c r="E166" s="140" t="s">
        <v>41897</v>
      </c>
      <c r="F166" s="141" t="s">
        <v>14834</v>
      </c>
      <c r="G166" s="142">
        <v>15197</v>
      </c>
      <c r="H166" s="128" t="s">
        <v>10103</v>
      </c>
      <c r="I166" s="102" t="s">
        <v>30841</v>
      </c>
      <c r="J166" s="128" t="s">
        <v>41876</v>
      </c>
      <c r="K166" s="140"/>
      <c r="L166" s="143"/>
      <c r="M166" s="145">
        <v>1</v>
      </c>
      <c r="N166" s="200" t="s">
        <v>41926</v>
      </c>
      <c r="O166" s="128"/>
      <c r="P166" s="128"/>
      <c r="Q166" s="128" t="s">
        <v>21033</v>
      </c>
      <c r="R166" s="145"/>
      <c r="S166" s="128"/>
      <c r="T166" s="128" t="s">
        <v>7789</v>
      </c>
      <c r="U166" s="128" t="s">
        <v>41880</v>
      </c>
      <c r="V166" s="145">
        <v>6</v>
      </c>
      <c r="W166" s="130"/>
      <c r="X166" s="194"/>
    </row>
    <row r="167" spans="1:24" ht="12.95" customHeight="1" x14ac:dyDescent="0.2">
      <c r="A167" s="337">
        <v>2019</v>
      </c>
      <c r="B167" s="140" t="s">
        <v>2748</v>
      </c>
      <c r="C167" s="128" t="s">
        <v>41874</v>
      </c>
      <c r="D167" s="128" t="s">
        <v>41894</v>
      </c>
      <c r="E167" s="140" t="s">
        <v>41898</v>
      </c>
      <c r="F167" s="141" t="s">
        <v>14834</v>
      </c>
      <c r="G167" s="142">
        <v>15197</v>
      </c>
      <c r="H167" s="128" t="s">
        <v>10103</v>
      </c>
      <c r="I167" s="102" t="s">
        <v>30841</v>
      </c>
      <c r="J167" s="128" t="s">
        <v>41876</v>
      </c>
      <c r="K167" s="140"/>
      <c r="L167" s="143"/>
      <c r="M167" s="145">
        <v>1</v>
      </c>
      <c r="N167" s="200" t="s">
        <v>41926</v>
      </c>
      <c r="O167" s="128" t="s">
        <v>10189</v>
      </c>
      <c r="P167" s="128" t="s">
        <v>13301</v>
      </c>
      <c r="Q167" s="128" t="s">
        <v>21186</v>
      </c>
      <c r="R167" s="145"/>
      <c r="S167" s="128"/>
      <c r="T167" s="128" t="s">
        <v>7789</v>
      </c>
      <c r="U167" s="128" t="s">
        <v>41880</v>
      </c>
      <c r="V167" s="145">
        <v>8</v>
      </c>
      <c r="W167" s="130"/>
      <c r="X167" s="194"/>
    </row>
    <row r="168" spans="1:24" ht="12.95" customHeight="1" x14ac:dyDescent="0.2">
      <c r="A168" s="337">
        <v>2019</v>
      </c>
      <c r="B168" s="140" t="s">
        <v>2748</v>
      </c>
      <c r="C168" s="197" t="s">
        <v>41899</v>
      </c>
      <c r="D168" s="128" t="s">
        <v>41900</v>
      </c>
      <c r="E168" s="140" t="s">
        <v>41901</v>
      </c>
      <c r="F168" s="141" t="s">
        <v>14834</v>
      </c>
      <c r="G168" s="142">
        <v>14758</v>
      </c>
      <c r="H168" s="128" t="s">
        <v>13336</v>
      </c>
      <c r="I168" s="128" t="s">
        <v>11819</v>
      </c>
      <c r="J168" s="128" t="s">
        <v>41902</v>
      </c>
      <c r="K168" s="140"/>
      <c r="L168" s="143"/>
      <c r="M168" s="145">
        <v>1</v>
      </c>
      <c r="N168" s="144" t="s">
        <v>41927</v>
      </c>
      <c r="O168" s="128" t="s">
        <v>16762</v>
      </c>
      <c r="P168" s="128" t="s">
        <v>17110</v>
      </c>
      <c r="Q168" s="128" t="s">
        <v>41903</v>
      </c>
      <c r="R168" s="145"/>
      <c r="S168" s="128" t="s">
        <v>11080</v>
      </c>
      <c r="T168" s="128" t="s">
        <v>28757</v>
      </c>
      <c r="U168" s="128" t="s">
        <v>41904</v>
      </c>
      <c r="V168" s="145">
        <v>12</v>
      </c>
      <c r="W168" s="130"/>
      <c r="X168" s="194"/>
    </row>
    <row r="169" spans="1:24" ht="12.95" customHeight="1" x14ac:dyDescent="0.2">
      <c r="A169" s="337">
        <v>2019</v>
      </c>
      <c r="B169" s="140" t="s">
        <v>2748</v>
      </c>
      <c r="C169" s="197" t="s">
        <v>41911</v>
      </c>
      <c r="D169" s="128" t="s">
        <v>41905</v>
      </c>
      <c r="E169" s="140" t="s">
        <v>41906</v>
      </c>
      <c r="F169" s="141" t="s">
        <v>14834</v>
      </c>
      <c r="G169" s="142">
        <v>16248</v>
      </c>
      <c r="H169" s="128" t="s">
        <v>11819</v>
      </c>
      <c r="I169" s="128" t="s">
        <v>10103</v>
      </c>
      <c r="J169" s="128" t="s">
        <v>41907</v>
      </c>
      <c r="K169" s="140"/>
      <c r="L169" s="143"/>
      <c r="M169" s="145">
        <v>1</v>
      </c>
      <c r="N169" s="144" t="s">
        <v>41925</v>
      </c>
      <c r="O169" s="128" t="s">
        <v>41908</v>
      </c>
      <c r="P169" s="128" t="s">
        <v>21770</v>
      </c>
      <c r="Q169" s="128" t="s">
        <v>41909</v>
      </c>
      <c r="R169" s="145"/>
      <c r="S169" s="128" t="s">
        <v>11080</v>
      </c>
      <c r="T169" s="128" t="s">
        <v>7789</v>
      </c>
      <c r="U169" s="128" t="s">
        <v>41910</v>
      </c>
      <c r="V169" s="145">
        <v>10</v>
      </c>
      <c r="W169" s="130"/>
      <c r="X169" s="194"/>
    </row>
    <row r="170" spans="1:24" ht="12.95" customHeight="1" x14ac:dyDescent="0.2">
      <c r="A170" s="337">
        <v>2019</v>
      </c>
      <c r="B170" s="140" t="s">
        <v>2748</v>
      </c>
      <c r="C170" s="128" t="s">
        <v>41911</v>
      </c>
      <c r="D170" s="128" t="s">
        <v>41912</v>
      </c>
      <c r="E170" s="140" t="s">
        <v>41913</v>
      </c>
      <c r="F170" s="141" t="s">
        <v>14834</v>
      </c>
      <c r="G170" s="142">
        <v>16248</v>
      </c>
      <c r="H170" s="128" t="s">
        <v>11819</v>
      </c>
      <c r="I170" s="128" t="s">
        <v>10103</v>
      </c>
      <c r="J170" s="128" t="s">
        <v>41907</v>
      </c>
      <c r="K170" s="140"/>
      <c r="L170" s="143"/>
      <c r="M170" s="145">
        <v>1</v>
      </c>
      <c r="N170" s="200" t="s">
        <v>41925</v>
      </c>
      <c r="O170" s="128" t="s">
        <v>14682</v>
      </c>
      <c r="P170" s="128"/>
      <c r="Q170" s="128" t="s">
        <v>17599</v>
      </c>
      <c r="R170" s="145"/>
      <c r="S170" s="128"/>
      <c r="T170" s="128" t="s">
        <v>7789</v>
      </c>
      <c r="U170" s="128" t="s">
        <v>41914</v>
      </c>
      <c r="V170" s="145">
        <v>5.5</v>
      </c>
      <c r="W170" s="130"/>
      <c r="X170" s="194"/>
    </row>
    <row r="171" spans="1:24" ht="12.95" customHeight="1" x14ac:dyDescent="0.2">
      <c r="A171" s="337">
        <v>2019</v>
      </c>
      <c r="B171" s="140" t="s">
        <v>2748</v>
      </c>
      <c r="C171" s="128" t="s">
        <v>41911</v>
      </c>
      <c r="D171" s="128" t="s">
        <v>41915</v>
      </c>
      <c r="E171" s="140" t="s">
        <v>41916</v>
      </c>
      <c r="F171" s="141" t="s">
        <v>14834</v>
      </c>
      <c r="G171" s="142">
        <v>16248</v>
      </c>
      <c r="H171" s="128" t="s">
        <v>11819</v>
      </c>
      <c r="I171" s="128" t="s">
        <v>10103</v>
      </c>
      <c r="J171" s="128" t="s">
        <v>41907</v>
      </c>
      <c r="K171" s="140"/>
      <c r="L171" s="143"/>
      <c r="M171" s="145">
        <v>1</v>
      </c>
      <c r="N171" s="200" t="s">
        <v>41925</v>
      </c>
      <c r="O171" s="128" t="s">
        <v>12252</v>
      </c>
      <c r="P171" s="128"/>
      <c r="Q171" s="128" t="s">
        <v>16813</v>
      </c>
      <c r="R171" s="145"/>
      <c r="S171" s="128"/>
      <c r="T171" s="128" t="s">
        <v>7789</v>
      </c>
      <c r="U171" s="128" t="s">
        <v>41914</v>
      </c>
      <c r="V171" s="145">
        <v>5.5</v>
      </c>
      <c r="W171" s="130"/>
      <c r="X171" s="194"/>
    </row>
    <row r="172" spans="1:24" ht="12.95" customHeight="1" x14ac:dyDescent="0.2">
      <c r="A172" s="337">
        <v>2019</v>
      </c>
      <c r="B172" s="140" t="s">
        <v>2748</v>
      </c>
      <c r="C172" s="128" t="s">
        <v>41911</v>
      </c>
      <c r="D172" s="128" t="s">
        <v>41917</v>
      </c>
      <c r="E172" s="140" t="s">
        <v>41892</v>
      </c>
      <c r="F172" s="141" t="s">
        <v>14834</v>
      </c>
      <c r="G172" s="142">
        <v>16248</v>
      </c>
      <c r="H172" s="128" t="s">
        <v>11819</v>
      </c>
      <c r="I172" s="128" t="s">
        <v>10103</v>
      </c>
      <c r="J172" s="128" t="s">
        <v>41907</v>
      </c>
      <c r="K172" s="140"/>
      <c r="L172" s="143"/>
      <c r="M172" s="145">
        <v>1</v>
      </c>
      <c r="N172" s="200" t="s">
        <v>41925</v>
      </c>
      <c r="O172" s="128" t="s">
        <v>10189</v>
      </c>
      <c r="P172" s="128" t="s">
        <v>162</v>
      </c>
      <c r="Q172" s="128" t="s">
        <v>16866</v>
      </c>
      <c r="R172" s="145"/>
      <c r="S172" s="128"/>
      <c r="T172" s="128" t="s">
        <v>7789</v>
      </c>
      <c r="U172" s="128" t="s">
        <v>41914</v>
      </c>
      <c r="V172" s="145">
        <v>8</v>
      </c>
      <c r="W172" s="130"/>
      <c r="X172" s="194"/>
    </row>
    <row r="173" spans="1:24" ht="12.95" customHeight="1" x14ac:dyDescent="0.2">
      <c r="A173" s="337">
        <v>2019</v>
      </c>
      <c r="B173" s="140" t="s">
        <v>2748</v>
      </c>
      <c r="C173" s="128" t="s">
        <v>41911</v>
      </c>
      <c r="D173" s="128" t="s">
        <v>41918</v>
      </c>
      <c r="E173" s="140" t="s">
        <v>41893</v>
      </c>
      <c r="F173" s="141" t="s">
        <v>14834</v>
      </c>
      <c r="G173" s="142">
        <v>16248</v>
      </c>
      <c r="H173" s="128" t="s">
        <v>11819</v>
      </c>
      <c r="I173" s="128" t="s">
        <v>10103</v>
      </c>
      <c r="J173" s="128" t="s">
        <v>41907</v>
      </c>
      <c r="K173" s="140"/>
      <c r="L173" s="143"/>
      <c r="M173" s="145">
        <v>1</v>
      </c>
      <c r="N173" s="200" t="s">
        <v>41925</v>
      </c>
      <c r="O173" s="128" t="s">
        <v>10189</v>
      </c>
      <c r="P173" s="128" t="s">
        <v>162</v>
      </c>
      <c r="Q173" s="128" t="s">
        <v>16687</v>
      </c>
      <c r="R173" s="145"/>
      <c r="S173" s="128"/>
      <c r="T173" s="128" t="s">
        <v>7789</v>
      </c>
      <c r="U173" s="128" t="s">
        <v>41914</v>
      </c>
      <c r="V173" s="145">
        <v>8</v>
      </c>
      <c r="W173" s="130"/>
      <c r="X173" s="194"/>
    </row>
    <row r="174" spans="1:24" ht="12.95" customHeight="1" x14ac:dyDescent="0.2">
      <c r="A174" s="337">
        <v>2019</v>
      </c>
      <c r="B174" s="140" t="s">
        <v>2748</v>
      </c>
      <c r="C174" s="128" t="s">
        <v>41911</v>
      </c>
      <c r="D174" s="128" t="s">
        <v>41919</v>
      </c>
      <c r="E174" s="140" t="s">
        <v>41895</v>
      </c>
      <c r="F174" s="141" t="s">
        <v>14834</v>
      </c>
      <c r="G174" s="142">
        <v>16248</v>
      </c>
      <c r="H174" s="128" t="s">
        <v>11819</v>
      </c>
      <c r="I174" s="128" t="s">
        <v>10103</v>
      </c>
      <c r="J174" s="128" t="s">
        <v>41907</v>
      </c>
      <c r="K174" s="140"/>
      <c r="L174" s="143"/>
      <c r="M174" s="145">
        <v>1</v>
      </c>
      <c r="N174" s="200" t="s">
        <v>41925</v>
      </c>
      <c r="O174" s="128" t="s">
        <v>19450</v>
      </c>
      <c r="P174" s="128" t="s">
        <v>13301</v>
      </c>
      <c r="Q174" s="128" t="s">
        <v>16624</v>
      </c>
      <c r="R174" s="145"/>
      <c r="S174" s="128"/>
      <c r="T174" s="128" t="s">
        <v>7789</v>
      </c>
      <c r="U174" s="128" t="s">
        <v>41914</v>
      </c>
      <c r="V174" s="145">
        <v>8</v>
      </c>
      <c r="W174" s="130"/>
      <c r="X174" s="194"/>
    </row>
    <row r="175" spans="1:24" ht="12.95" customHeight="1" x14ac:dyDescent="0.2">
      <c r="A175" s="337">
        <v>2019</v>
      </c>
      <c r="B175" s="140" t="s">
        <v>2748</v>
      </c>
      <c r="C175" s="197" t="s">
        <v>41920</v>
      </c>
      <c r="D175" s="128" t="s">
        <v>41921</v>
      </c>
      <c r="E175" s="140" t="s">
        <v>41922</v>
      </c>
      <c r="F175" s="141" t="s">
        <v>14834</v>
      </c>
      <c r="G175" s="142">
        <v>16256</v>
      </c>
      <c r="H175" s="128" t="s">
        <v>11819</v>
      </c>
      <c r="I175" s="128" t="s">
        <v>10191</v>
      </c>
      <c r="J175" s="128" t="s">
        <v>41923</v>
      </c>
      <c r="K175" s="140"/>
      <c r="L175" s="143"/>
      <c r="M175" s="145">
        <v>1</v>
      </c>
      <c r="N175" s="144" t="s">
        <v>41928</v>
      </c>
      <c r="O175" s="128" t="s">
        <v>20786</v>
      </c>
      <c r="P175" s="128" t="s">
        <v>16545</v>
      </c>
      <c r="Q175" s="128" t="s">
        <v>41929</v>
      </c>
      <c r="R175" s="145"/>
      <c r="S175" s="128" t="s">
        <v>11080</v>
      </c>
      <c r="T175" s="128" t="s">
        <v>20547</v>
      </c>
      <c r="U175" s="128" t="s">
        <v>41930</v>
      </c>
      <c r="V175" s="145">
        <v>12</v>
      </c>
      <c r="W175" s="130"/>
      <c r="X175" s="194"/>
    </row>
    <row r="176" spans="1:24" ht="12.95" customHeight="1" x14ac:dyDescent="0.2">
      <c r="A176" s="337">
        <v>2019</v>
      </c>
      <c r="B176" s="140" t="s">
        <v>2748</v>
      </c>
      <c r="C176" s="197" t="s">
        <v>41931</v>
      </c>
      <c r="D176" s="128" t="s">
        <v>41932</v>
      </c>
      <c r="E176" s="140" t="s">
        <v>41933</v>
      </c>
      <c r="F176" s="141" t="s">
        <v>14834</v>
      </c>
      <c r="G176" s="142">
        <v>14754</v>
      </c>
      <c r="H176" s="128" t="s">
        <v>13336</v>
      </c>
      <c r="I176" s="128" t="s">
        <v>11819</v>
      </c>
      <c r="J176" s="128" t="s">
        <v>8044</v>
      </c>
      <c r="K176" s="140"/>
      <c r="L176" s="143"/>
      <c r="M176" s="145">
        <v>1</v>
      </c>
      <c r="N176" s="144" t="s">
        <v>41934</v>
      </c>
      <c r="O176" s="128" t="s">
        <v>29961</v>
      </c>
      <c r="P176" s="128" t="s">
        <v>8076</v>
      </c>
      <c r="Q176" s="128" t="s">
        <v>41935</v>
      </c>
      <c r="R176" s="145"/>
      <c r="S176" s="128"/>
      <c r="T176" s="128" t="s">
        <v>28757</v>
      </c>
      <c r="U176" s="128" t="s">
        <v>41936</v>
      </c>
      <c r="V176" s="145">
        <v>15</v>
      </c>
      <c r="W176" s="130"/>
      <c r="X176" s="194"/>
    </row>
    <row r="177" spans="1:24" ht="12.95" customHeight="1" x14ac:dyDescent="0.2">
      <c r="A177" s="337">
        <v>2019</v>
      </c>
      <c r="B177" s="140" t="s">
        <v>2748</v>
      </c>
      <c r="C177" s="197" t="s">
        <v>41937</v>
      </c>
      <c r="D177" s="128" t="s">
        <v>41938</v>
      </c>
      <c r="E177" s="140" t="s">
        <v>41939</v>
      </c>
      <c r="F177" s="141" t="s">
        <v>14834</v>
      </c>
      <c r="G177" s="142">
        <v>14743</v>
      </c>
      <c r="H177" s="128" t="s">
        <v>5011</v>
      </c>
      <c r="I177" s="128" t="s">
        <v>11819</v>
      </c>
      <c r="J177" s="128" t="s">
        <v>9250</v>
      </c>
      <c r="K177" s="140"/>
      <c r="L177" s="143"/>
      <c r="M177" s="145">
        <v>1</v>
      </c>
      <c r="N177" s="144" t="s">
        <v>41940</v>
      </c>
      <c r="O177" s="128" t="s">
        <v>41941</v>
      </c>
      <c r="P177" s="128" t="s">
        <v>162</v>
      </c>
      <c r="Q177" s="128" t="s">
        <v>17742</v>
      </c>
      <c r="R177" s="145"/>
      <c r="S177" s="128" t="s">
        <v>9435</v>
      </c>
      <c r="T177" s="128" t="s">
        <v>28757</v>
      </c>
      <c r="U177" s="128" t="s">
        <v>41942</v>
      </c>
      <c r="V177" s="145">
        <v>12</v>
      </c>
      <c r="W177" s="130"/>
      <c r="X177" s="194"/>
    </row>
    <row r="178" spans="1:24" ht="12.95" customHeight="1" x14ac:dyDescent="0.2">
      <c r="A178" s="337">
        <v>2019</v>
      </c>
      <c r="B178" s="140" t="s">
        <v>2748</v>
      </c>
      <c r="C178" s="197" t="s">
        <v>41943</v>
      </c>
      <c r="D178" s="128" t="s">
        <v>41944</v>
      </c>
      <c r="E178" s="140" t="s">
        <v>41945</v>
      </c>
      <c r="F178" s="141" t="s">
        <v>14834</v>
      </c>
      <c r="G178" s="142">
        <v>15732</v>
      </c>
      <c r="H178" s="128" t="s">
        <v>10103</v>
      </c>
      <c r="I178" s="128" t="s">
        <v>27049</v>
      </c>
      <c r="J178" s="128" t="s">
        <v>41946</v>
      </c>
      <c r="K178" s="140"/>
      <c r="L178" s="143"/>
      <c r="M178" s="145">
        <v>1</v>
      </c>
      <c r="N178" s="144" t="s">
        <v>41947</v>
      </c>
      <c r="O178" s="128" t="s">
        <v>15831</v>
      </c>
      <c r="P178" s="128" t="s">
        <v>15959</v>
      </c>
      <c r="Q178" s="128" t="s">
        <v>41948</v>
      </c>
      <c r="R178" s="145"/>
      <c r="S178" s="128" t="s">
        <v>11080</v>
      </c>
      <c r="T178" s="128" t="s">
        <v>7789</v>
      </c>
      <c r="U178" s="128" t="s">
        <v>41949</v>
      </c>
      <c r="V178" s="145">
        <v>12</v>
      </c>
      <c r="W178" s="130"/>
      <c r="X178" s="194"/>
    </row>
    <row r="179" spans="1:24" ht="12.95" customHeight="1" x14ac:dyDescent="0.2">
      <c r="A179" s="337">
        <v>2019</v>
      </c>
      <c r="B179" s="140" t="s">
        <v>2748</v>
      </c>
      <c r="C179" s="197" t="s">
        <v>41950</v>
      </c>
      <c r="D179" s="128" t="s">
        <v>41951</v>
      </c>
      <c r="E179" s="140" t="s">
        <v>41952</v>
      </c>
      <c r="F179" s="141" t="s">
        <v>14834</v>
      </c>
      <c r="G179" s="142">
        <v>16333</v>
      </c>
      <c r="H179" s="128" t="s">
        <v>11819</v>
      </c>
      <c r="I179" s="128" t="s">
        <v>13336</v>
      </c>
      <c r="J179" s="128" t="s">
        <v>41956</v>
      </c>
      <c r="K179" s="140"/>
      <c r="L179" s="143"/>
      <c r="M179" s="145">
        <v>1</v>
      </c>
      <c r="N179" s="144" t="s">
        <v>41957</v>
      </c>
      <c r="O179" s="128" t="s">
        <v>41958</v>
      </c>
      <c r="P179" s="128" t="s">
        <v>13301</v>
      </c>
      <c r="Q179" s="128" t="s">
        <v>21747</v>
      </c>
      <c r="R179" s="145"/>
      <c r="S179" s="128" t="s">
        <v>11080</v>
      </c>
      <c r="T179" s="128" t="s">
        <v>20547</v>
      </c>
      <c r="U179" s="128" t="s">
        <v>41959</v>
      </c>
      <c r="V179" s="145">
        <v>10</v>
      </c>
      <c r="W179" s="130"/>
      <c r="X179" s="194"/>
    </row>
    <row r="180" spans="1:24" ht="12.95" customHeight="1" x14ac:dyDescent="0.2">
      <c r="A180" s="337">
        <v>2019</v>
      </c>
      <c r="B180" s="140" t="s">
        <v>2748</v>
      </c>
      <c r="C180" s="197" t="s">
        <v>41953</v>
      </c>
      <c r="D180" s="128" t="s">
        <v>41954</v>
      </c>
      <c r="E180" s="339" t="s">
        <v>41955</v>
      </c>
      <c r="F180" s="141" t="s">
        <v>14834</v>
      </c>
      <c r="G180" s="142">
        <v>16333</v>
      </c>
      <c r="H180" s="128" t="s">
        <v>11819</v>
      </c>
      <c r="I180" s="128" t="s">
        <v>10191</v>
      </c>
      <c r="J180" s="128" t="s">
        <v>41960</v>
      </c>
      <c r="K180" s="140"/>
      <c r="L180" s="143"/>
      <c r="M180" s="145">
        <v>1</v>
      </c>
      <c r="N180" s="144" t="s">
        <v>41961</v>
      </c>
      <c r="O180" s="128" t="s">
        <v>18151</v>
      </c>
      <c r="P180" s="128" t="s">
        <v>13207</v>
      </c>
      <c r="Q180" s="128" t="s">
        <v>20917</v>
      </c>
      <c r="R180" s="145"/>
      <c r="S180" s="128"/>
      <c r="T180" s="128" t="s">
        <v>20547</v>
      </c>
      <c r="U180" s="128" t="s">
        <v>41962</v>
      </c>
      <c r="V180" s="145">
        <v>10</v>
      </c>
      <c r="W180" s="130"/>
      <c r="X180" s="194"/>
    </row>
    <row r="181" spans="1:24" ht="12.95" customHeight="1" x14ac:dyDescent="0.2">
      <c r="A181" s="337">
        <v>2019</v>
      </c>
      <c r="B181" s="140" t="s">
        <v>2748</v>
      </c>
      <c r="C181" s="197" t="s">
        <v>41963</v>
      </c>
      <c r="D181" s="128" t="s">
        <v>41964</v>
      </c>
      <c r="E181" s="140" t="s">
        <v>41965</v>
      </c>
      <c r="F181" s="141" t="s">
        <v>14834</v>
      </c>
      <c r="G181" s="142">
        <v>16334</v>
      </c>
      <c r="H181" s="128" t="s">
        <v>10191</v>
      </c>
      <c r="I181" s="128" t="s">
        <v>11819</v>
      </c>
      <c r="J181" s="128" t="s">
        <v>15517</v>
      </c>
      <c r="K181" s="140"/>
      <c r="L181" s="143"/>
      <c r="M181" s="145">
        <v>1</v>
      </c>
      <c r="N181" s="144" t="s">
        <v>41966</v>
      </c>
      <c r="O181" s="128" t="s">
        <v>5771</v>
      </c>
      <c r="P181" s="128" t="s">
        <v>13555</v>
      </c>
      <c r="Q181" s="128" t="s">
        <v>21113</v>
      </c>
      <c r="R181" s="145"/>
      <c r="S181" s="128" t="s">
        <v>11080</v>
      </c>
      <c r="T181" s="128" t="s">
        <v>20547</v>
      </c>
      <c r="U181" s="128" t="s">
        <v>41967</v>
      </c>
      <c r="V181" s="145">
        <v>10</v>
      </c>
      <c r="W181" s="130"/>
      <c r="X181" s="194"/>
    </row>
    <row r="182" spans="1:24" ht="12.95" customHeight="1" x14ac:dyDescent="0.2">
      <c r="A182" s="337">
        <v>2019</v>
      </c>
      <c r="B182" s="140" t="s">
        <v>2748</v>
      </c>
      <c r="C182" s="197" t="s">
        <v>41968</v>
      </c>
      <c r="D182" s="128" t="s">
        <v>41969</v>
      </c>
      <c r="E182" s="140" t="s">
        <v>41970</v>
      </c>
      <c r="F182" s="141" t="s">
        <v>14834</v>
      </c>
      <c r="G182" s="142">
        <v>15151</v>
      </c>
      <c r="H182" s="128" t="s">
        <v>10103</v>
      </c>
      <c r="I182" s="128" t="s">
        <v>11819</v>
      </c>
      <c r="J182" s="128" t="s">
        <v>41971</v>
      </c>
      <c r="K182" s="140"/>
      <c r="L182" s="143"/>
      <c r="M182" s="145">
        <v>1</v>
      </c>
      <c r="N182" s="144" t="s">
        <v>41972</v>
      </c>
      <c r="O182" s="128" t="s">
        <v>16666</v>
      </c>
      <c r="P182" s="128"/>
      <c r="Q182" s="128" t="s">
        <v>41973</v>
      </c>
      <c r="R182" s="145"/>
      <c r="S182" s="128"/>
      <c r="T182" s="128" t="s">
        <v>7789</v>
      </c>
      <c r="U182" s="128" t="s">
        <v>41974</v>
      </c>
      <c r="V182" s="145">
        <v>10</v>
      </c>
      <c r="W182" s="130"/>
      <c r="X182" s="194"/>
    </row>
    <row r="183" spans="1:24" ht="12.95" customHeight="1" x14ac:dyDescent="0.2">
      <c r="A183" s="337">
        <v>2019</v>
      </c>
      <c r="B183" s="140" t="s">
        <v>2748</v>
      </c>
      <c r="C183" s="197" t="s">
        <v>41975</v>
      </c>
      <c r="D183" s="128" t="s">
        <v>41976</v>
      </c>
      <c r="E183" s="140" t="s">
        <v>41977</v>
      </c>
      <c r="F183" s="141" t="s">
        <v>14834</v>
      </c>
      <c r="G183" s="142">
        <v>16425</v>
      </c>
      <c r="H183" s="128" t="s">
        <v>10191</v>
      </c>
      <c r="I183" s="128" t="s">
        <v>11819</v>
      </c>
      <c r="J183" s="128" t="s">
        <v>41978</v>
      </c>
      <c r="K183" s="140"/>
      <c r="L183" s="143"/>
      <c r="M183" s="145">
        <v>1</v>
      </c>
      <c r="N183" s="144" t="s">
        <v>41979</v>
      </c>
      <c r="O183" s="128" t="s">
        <v>20529</v>
      </c>
      <c r="P183" s="128" t="s">
        <v>20529</v>
      </c>
      <c r="Q183" s="128" t="s">
        <v>20529</v>
      </c>
      <c r="R183" s="145"/>
      <c r="S183" s="128" t="s">
        <v>11080</v>
      </c>
      <c r="T183" s="128" t="s">
        <v>20547</v>
      </c>
      <c r="U183" s="128" t="s">
        <v>41980</v>
      </c>
      <c r="V183" s="145" t="s">
        <v>41981</v>
      </c>
      <c r="W183" s="130"/>
      <c r="X183" s="194"/>
    </row>
    <row r="184" spans="1:24" ht="12.95" customHeight="1" x14ac:dyDescent="0.2">
      <c r="A184" s="337">
        <v>2019</v>
      </c>
      <c r="B184" s="140" t="s">
        <v>2748</v>
      </c>
      <c r="C184" s="197" t="s">
        <v>41998</v>
      </c>
      <c r="D184" s="128" t="s">
        <v>41982</v>
      </c>
      <c r="E184" s="140" t="s">
        <v>41983</v>
      </c>
      <c r="F184" s="141" t="s">
        <v>14834</v>
      </c>
      <c r="G184" s="142">
        <v>16231</v>
      </c>
      <c r="H184" s="128" t="s">
        <v>11819</v>
      </c>
      <c r="I184" s="128" t="s">
        <v>10191</v>
      </c>
      <c r="J184" s="128" t="s">
        <v>41984</v>
      </c>
      <c r="K184" s="140"/>
      <c r="L184" s="143"/>
      <c r="M184" s="145">
        <v>1</v>
      </c>
      <c r="N184" s="144" t="s">
        <v>41985</v>
      </c>
      <c r="O184" s="128" t="s">
        <v>12252</v>
      </c>
      <c r="P184" s="128" t="s">
        <v>13301</v>
      </c>
      <c r="Q184" s="128" t="s">
        <v>41986</v>
      </c>
      <c r="R184" s="145"/>
      <c r="S184" s="128"/>
      <c r="T184" s="128" t="s">
        <v>20547</v>
      </c>
      <c r="U184" s="128" t="s">
        <v>1713</v>
      </c>
      <c r="V184" s="145">
        <v>6.5</v>
      </c>
      <c r="W184" s="130"/>
      <c r="X184" s="194"/>
    </row>
    <row r="185" spans="1:24" ht="12.95" customHeight="1" x14ac:dyDescent="0.2">
      <c r="A185" s="337">
        <v>2019</v>
      </c>
      <c r="B185" s="140" t="s">
        <v>2748</v>
      </c>
      <c r="C185" s="197" t="s">
        <v>41999</v>
      </c>
      <c r="D185" s="128" t="s">
        <v>41987</v>
      </c>
      <c r="E185" s="140" t="s">
        <v>41988</v>
      </c>
      <c r="F185" s="141" t="s">
        <v>14834</v>
      </c>
      <c r="G185" s="142">
        <v>16232</v>
      </c>
      <c r="H185" s="128" t="s">
        <v>11819</v>
      </c>
      <c r="I185" s="128" t="s">
        <v>10191</v>
      </c>
      <c r="J185" s="128" t="s">
        <v>41989</v>
      </c>
      <c r="K185" s="140"/>
      <c r="L185" s="143"/>
      <c r="M185" s="145">
        <v>1</v>
      </c>
      <c r="N185" s="144" t="s">
        <v>41990</v>
      </c>
      <c r="O185" s="128"/>
      <c r="P185" s="128"/>
      <c r="Q185" s="128" t="s">
        <v>41991</v>
      </c>
      <c r="R185" s="145"/>
      <c r="S185" s="128" t="s">
        <v>8315</v>
      </c>
      <c r="T185" s="128" t="s">
        <v>20547</v>
      </c>
      <c r="U185" s="128" t="s">
        <v>1713</v>
      </c>
      <c r="V185" s="145">
        <v>6.5</v>
      </c>
      <c r="W185" s="130"/>
      <c r="X185" s="194"/>
    </row>
    <row r="186" spans="1:24" ht="12.95" customHeight="1" x14ac:dyDescent="0.2">
      <c r="A186" s="337">
        <v>2019</v>
      </c>
      <c r="B186" s="140" t="s">
        <v>2748</v>
      </c>
      <c r="C186" s="197" t="s">
        <v>42000</v>
      </c>
      <c r="D186" s="128" t="s">
        <v>41992</v>
      </c>
      <c r="E186" s="140" t="s">
        <v>41993</v>
      </c>
      <c r="F186" s="141" t="s">
        <v>14834</v>
      </c>
      <c r="G186" s="142">
        <v>16232</v>
      </c>
      <c r="H186" s="128" t="s">
        <v>11819</v>
      </c>
      <c r="I186" s="128" t="s">
        <v>10191</v>
      </c>
      <c r="J186" s="128" t="s">
        <v>41994</v>
      </c>
      <c r="K186" s="140"/>
      <c r="L186" s="143"/>
      <c r="M186" s="145">
        <v>1</v>
      </c>
      <c r="N186" s="144" t="s">
        <v>41995</v>
      </c>
      <c r="O186" s="128" t="s">
        <v>35340</v>
      </c>
      <c r="P186" s="128" t="s">
        <v>27729</v>
      </c>
      <c r="Q186" s="128" t="s">
        <v>41996</v>
      </c>
      <c r="R186" s="145"/>
      <c r="S186" s="128" t="s">
        <v>8315</v>
      </c>
      <c r="T186" s="128" t="s">
        <v>20547</v>
      </c>
      <c r="U186" s="128" t="s">
        <v>41997</v>
      </c>
      <c r="V186" s="145">
        <v>7</v>
      </c>
      <c r="W186" s="130"/>
      <c r="X186" s="194"/>
    </row>
    <row r="187" spans="1:24" ht="12.95" customHeight="1" x14ac:dyDescent="0.2">
      <c r="A187" s="337">
        <v>2019</v>
      </c>
      <c r="B187" s="140" t="s">
        <v>2748</v>
      </c>
      <c r="C187" s="197" t="s">
        <v>42001</v>
      </c>
      <c r="D187" s="128" t="s">
        <v>42002</v>
      </c>
      <c r="E187" s="140" t="s">
        <v>42003</v>
      </c>
      <c r="F187" s="141" t="s">
        <v>14834</v>
      </c>
      <c r="G187" s="142">
        <v>16232</v>
      </c>
      <c r="H187" s="128" t="s">
        <v>11819</v>
      </c>
      <c r="I187" s="128" t="s">
        <v>10191</v>
      </c>
      <c r="J187" s="128" t="s">
        <v>42004</v>
      </c>
      <c r="K187" s="140"/>
      <c r="L187" s="143"/>
      <c r="M187" s="145">
        <v>1</v>
      </c>
      <c r="N187" s="144" t="s">
        <v>42005</v>
      </c>
      <c r="O187" s="128"/>
      <c r="P187" s="128"/>
      <c r="Q187" s="128" t="s">
        <v>42008</v>
      </c>
      <c r="R187" s="145"/>
      <c r="S187" s="128"/>
      <c r="T187" s="128" t="s">
        <v>20547</v>
      </c>
      <c r="U187" s="128" t="s">
        <v>1713</v>
      </c>
      <c r="V187" s="145">
        <v>6.5</v>
      </c>
      <c r="W187" s="130"/>
      <c r="X187" s="194"/>
    </row>
    <row r="188" spans="1:24" ht="12.95" customHeight="1" x14ac:dyDescent="0.2">
      <c r="A188" s="337">
        <v>2019</v>
      </c>
      <c r="B188" s="140" t="s">
        <v>2748</v>
      </c>
      <c r="C188" s="197" t="s">
        <v>42009</v>
      </c>
      <c r="D188" s="128" t="s">
        <v>42011</v>
      </c>
      <c r="E188" s="140" t="s">
        <v>42012</v>
      </c>
      <c r="F188" s="141" t="s">
        <v>14834</v>
      </c>
      <c r="G188" s="142">
        <v>16232</v>
      </c>
      <c r="H188" s="128" t="s">
        <v>11819</v>
      </c>
      <c r="I188" s="128" t="s">
        <v>10191</v>
      </c>
      <c r="J188" s="128" t="s">
        <v>42013</v>
      </c>
      <c r="K188" s="140"/>
      <c r="L188" s="143"/>
      <c r="M188" s="145">
        <v>1</v>
      </c>
      <c r="N188" s="144" t="s">
        <v>42006</v>
      </c>
      <c r="O188" s="128"/>
      <c r="P188" s="128" t="s">
        <v>8076</v>
      </c>
      <c r="Q188" s="128" t="s">
        <v>42014</v>
      </c>
      <c r="R188" s="145"/>
      <c r="S188" s="128"/>
      <c r="T188" s="128" t="s">
        <v>20547</v>
      </c>
      <c r="U188" s="128" t="s">
        <v>42015</v>
      </c>
      <c r="V188" s="145">
        <v>6.5</v>
      </c>
      <c r="W188" s="130"/>
      <c r="X188" s="194"/>
    </row>
    <row r="189" spans="1:24" ht="12.95" customHeight="1" x14ac:dyDescent="0.2">
      <c r="A189" s="337">
        <v>2019</v>
      </c>
      <c r="B189" s="140" t="s">
        <v>2748</v>
      </c>
      <c r="C189" s="197" t="s">
        <v>42010</v>
      </c>
      <c r="D189" s="128" t="s">
        <v>42016</v>
      </c>
      <c r="E189" s="140" t="s">
        <v>42017</v>
      </c>
      <c r="F189" s="141" t="s">
        <v>14834</v>
      </c>
      <c r="G189" s="142">
        <v>16235</v>
      </c>
      <c r="H189" s="128" t="s">
        <v>11819</v>
      </c>
      <c r="I189" s="128" t="s">
        <v>10191</v>
      </c>
      <c r="J189" s="128" t="s">
        <v>42018</v>
      </c>
      <c r="K189" s="140"/>
      <c r="L189" s="143"/>
      <c r="M189" s="145">
        <v>1</v>
      </c>
      <c r="N189" s="144" t="s">
        <v>42007</v>
      </c>
      <c r="O189" s="128"/>
      <c r="P189" s="128" t="s">
        <v>42019</v>
      </c>
      <c r="Q189" s="128" t="s">
        <v>42020</v>
      </c>
      <c r="R189" s="145"/>
      <c r="S189" s="128" t="s">
        <v>8315</v>
      </c>
      <c r="T189" s="128" t="s">
        <v>20547</v>
      </c>
      <c r="U189" s="128" t="s">
        <v>42015</v>
      </c>
      <c r="V189" s="145">
        <v>6.5</v>
      </c>
      <c r="W189" s="130"/>
      <c r="X189" s="194"/>
    </row>
    <row r="190" spans="1:24" ht="12.95" customHeight="1" x14ac:dyDescent="0.2">
      <c r="A190" s="337">
        <v>2019</v>
      </c>
      <c r="B190" s="140" t="s">
        <v>2748</v>
      </c>
      <c r="C190" s="197" t="s">
        <v>42021</v>
      </c>
      <c r="D190" s="128" t="s">
        <v>42023</v>
      </c>
      <c r="E190" s="140" t="s">
        <v>42024</v>
      </c>
      <c r="F190" s="141" t="s">
        <v>14834</v>
      </c>
      <c r="G190" s="142">
        <v>16232</v>
      </c>
      <c r="H190" s="128" t="s">
        <v>11819</v>
      </c>
      <c r="I190" s="128" t="s">
        <v>10191</v>
      </c>
      <c r="J190" s="128" t="s">
        <v>42025</v>
      </c>
      <c r="K190" s="140"/>
      <c r="L190" s="143"/>
      <c r="M190" s="145">
        <v>1</v>
      </c>
      <c r="N190" s="144" t="s">
        <v>42026</v>
      </c>
      <c r="O190" s="128"/>
      <c r="P190" s="128"/>
      <c r="Q190" s="128" t="s">
        <v>42029</v>
      </c>
      <c r="R190" s="145"/>
      <c r="S190" s="128"/>
      <c r="T190" s="128" t="s">
        <v>20547</v>
      </c>
      <c r="U190" s="128" t="s">
        <v>42015</v>
      </c>
      <c r="V190" s="145">
        <v>6.5</v>
      </c>
      <c r="W190" s="130"/>
      <c r="X190" s="194"/>
    </row>
    <row r="191" spans="1:24" ht="12.95" customHeight="1" x14ac:dyDescent="0.2">
      <c r="A191" s="337">
        <v>2019</v>
      </c>
      <c r="B191" s="140" t="s">
        <v>2748</v>
      </c>
      <c r="C191" s="197" t="s">
        <v>42022</v>
      </c>
      <c r="D191" s="128" t="s">
        <v>42030</v>
      </c>
      <c r="E191" s="140" t="s">
        <v>42031</v>
      </c>
      <c r="F191" s="141" t="s">
        <v>14834</v>
      </c>
      <c r="G191" s="142">
        <v>16232</v>
      </c>
      <c r="H191" s="128" t="s">
        <v>11819</v>
      </c>
      <c r="I191" s="128" t="s">
        <v>10191</v>
      </c>
      <c r="J191" s="128" t="s">
        <v>42033</v>
      </c>
      <c r="K191" s="140"/>
      <c r="L191" s="143"/>
      <c r="M191" s="145">
        <v>1</v>
      </c>
      <c r="N191" s="144" t="s">
        <v>42027</v>
      </c>
      <c r="O191" s="128"/>
      <c r="P191" s="128"/>
      <c r="Q191" s="128" t="s">
        <v>42034</v>
      </c>
      <c r="R191" s="145"/>
      <c r="S191" s="128"/>
      <c r="T191" s="128" t="s">
        <v>20547</v>
      </c>
      <c r="U191" s="128" t="s">
        <v>1713</v>
      </c>
      <c r="V191" s="145">
        <v>6.5</v>
      </c>
      <c r="W191" s="130"/>
      <c r="X191" s="194"/>
    </row>
    <row r="192" spans="1:24" ht="12.95" customHeight="1" x14ac:dyDescent="0.2">
      <c r="A192" s="337">
        <v>2019</v>
      </c>
      <c r="B192" s="140" t="s">
        <v>2748</v>
      </c>
      <c r="C192" s="197" t="s">
        <v>42039</v>
      </c>
      <c r="D192" s="128" t="s">
        <v>42035</v>
      </c>
      <c r="E192" s="140" t="s">
        <v>42032</v>
      </c>
      <c r="F192" s="141" t="s">
        <v>14834</v>
      </c>
      <c r="G192" s="142">
        <v>16234</v>
      </c>
      <c r="H192" s="128" t="s">
        <v>11819</v>
      </c>
      <c r="I192" s="128" t="s">
        <v>10191</v>
      </c>
      <c r="J192" s="128" t="s">
        <v>42036</v>
      </c>
      <c r="K192" s="140"/>
      <c r="L192" s="143"/>
      <c r="M192" s="145">
        <v>1</v>
      </c>
      <c r="N192" s="144" t="s">
        <v>42028</v>
      </c>
      <c r="O192" s="128" t="s">
        <v>5865</v>
      </c>
      <c r="P192" s="128" t="s">
        <v>162</v>
      </c>
      <c r="Q192" s="128" t="s">
        <v>42037</v>
      </c>
      <c r="R192" s="145"/>
      <c r="S192" s="128"/>
      <c r="T192" s="128" t="s">
        <v>20547</v>
      </c>
      <c r="U192" s="128" t="s">
        <v>42038</v>
      </c>
      <c r="V192" s="145">
        <v>6.5</v>
      </c>
      <c r="W192" s="130"/>
      <c r="X192" s="194"/>
    </row>
    <row r="193" spans="1:24" ht="12.95" customHeight="1" x14ac:dyDescent="0.2">
      <c r="A193" s="337">
        <v>2019</v>
      </c>
      <c r="B193" s="140" t="s">
        <v>2748</v>
      </c>
      <c r="C193" s="197" t="s">
        <v>42040</v>
      </c>
      <c r="D193" s="128" t="s">
        <v>42041</v>
      </c>
      <c r="E193" s="140" t="s">
        <v>42042</v>
      </c>
      <c r="F193" s="141" t="s">
        <v>14834</v>
      </c>
      <c r="G193" s="142">
        <v>16124</v>
      </c>
      <c r="H193" s="128" t="s">
        <v>2625</v>
      </c>
      <c r="I193" s="128" t="s">
        <v>15082</v>
      </c>
      <c r="J193" s="128" t="s">
        <v>42043</v>
      </c>
      <c r="K193" s="140"/>
      <c r="L193" s="143"/>
      <c r="M193" s="145">
        <v>1</v>
      </c>
      <c r="N193" s="144" t="s">
        <v>42044</v>
      </c>
      <c r="O193" s="128" t="s">
        <v>20529</v>
      </c>
      <c r="P193" s="128" t="s">
        <v>20529</v>
      </c>
      <c r="Q193" s="128" t="s">
        <v>20529</v>
      </c>
      <c r="R193" s="145"/>
      <c r="S193" s="128" t="s">
        <v>8315</v>
      </c>
      <c r="T193" s="128" t="s">
        <v>20545</v>
      </c>
      <c r="U193" s="128" t="s">
        <v>42045</v>
      </c>
      <c r="V193" s="145" t="s">
        <v>20529</v>
      </c>
      <c r="W193" s="130"/>
      <c r="X193" s="194"/>
    </row>
    <row r="194" spans="1:24" ht="12.75" customHeight="1" x14ac:dyDescent="0.2">
      <c r="A194" s="115"/>
      <c r="B194" s="102" t="s">
        <v>8472</v>
      </c>
      <c r="C194" s="102" t="s">
        <v>8472</v>
      </c>
      <c r="D194" s="127" t="s">
        <v>2822</v>
      </c>
      <c r="E194" s="102" t="s">
        <v>815</v>
      </c>
      <c r="F194" s="102" t="s">
        <v>14834</v>
      </c>
      <c r="G194" s="105">
        <v>16497</v>
      </c>
      <c r="H194" s="102" t="s">
        <v>11819</v>
      </c>
      <c r="I194" s="102" t="s">
        <v>13336</v>
      </c>
      <c r="J194" s="102" t="s">
        <v>2823</v>
      </c>
      <c r="K194" s="102"/>
      <c r="L194" s="111"/>
      <c r="M194" s="109">
        <v>1</v>
      </c>
      <c r="N194" s="112" t="s">
        <v>10546</v>
      </c>
      <c r="O194" s="102"/>
      <c r="P194" s="39"/>
      <c r="Q194" s="117" t="s">
        <v>5147</v>
      </c>
      <c r="R194" s="109"/>
      <c r="S194" s="102"/>
      <c r="T194" s="102"/>
      <c r="U194" s="102" t="s">
        <v>16048</v>
      </c>
      <c r="V194" s="109">
        <v>6</v>
      </c>
      <c r="W194" s="107"/>
      <c r="X194" s="113"/>
    </row>
    <row r="195" spans="1:24" ht="12.95" customHeight="1" x14ac:dyDescent="0.2">
      <c r="A195" s="115"/>
      <c r="B195" s="102" t="s">
        <v>8472</v>
      </c>
      <c r="C195" s="102" t="s">
        <v>20561</v>
      </c>
      <c r="D195" s="102" t="s">
        <v>37482</v>
      </c>
      <c r="E195" s="102" t="s">
        <v>765</v>
      </c>
      <c r="F195" s="104" t="s">
        <v>14834</v>
      </c>
      <c r="G195" s="105">
        <v>16550</v>
      </c>
      <c r="H195" s="102" t="s">
        <v>11819</v>
      </c>
      <c r="I195" s="102" t="s">
        <v>13336</v>
      </c>
      <c r="J195" s="102" t="s">
        <v>1621</v>
      </c>
      <c r="K195" s="102"/>
      <c r="L195" s="111"/>
      <c r="M195" s="109">
        <v>3</v>
      </c>
      <c r="N195" s="112" t="s">
        <v>16049</v>
      </c>
      <c r="O195" s="102" t="s">
        <v>16905</v>
      </c>
      <c r="P195" s="39" t="s">
        <v>9125</v>
      </c>
      <c r="Q195" s="39" t="s">
        <v>20101</v>
      </c>
      <c r="R195" s="109" t="s">
        <v>7035</v>
      </c>
      <c r="S195" s="102" t="s">
        <v>8315</v>
      </c>
      <c r="T195" s="102" t="s">
        <v>20546</v>
      </c>
      <c r="U195" s="102"/>
      <c r="V195" s="109">
        <v>8</v>
      </c>
      <c r="W195" s="107"/>
      <c r="X195" s="113"/>
    </row>
    <row r="196" spans="1:24" ht="12.95" customHeight="1" x14ac:dyDescent="0.2">
      <c r="A196" s="115"/>
      <c r="B196" s="102" t="s">
        <v>8472</v>
      </c>
      <c r="C196" s="102" t="s">
        <v>20562</v>
      </c>
      <c r="D196" s="102" t="s">
        <v>37483</v>
      </c>
      <c r="E196" s="102" t="s">
        <v>121</v>
      </c>
      <c r="F196" s="104" t="s">
        <v>14834</v>
      </c>
      <c r="G196" s="105">
        <v>16454</v>
      </c>
      <c r="H196" s="102" t="s">
        <v>10191</v>
      </c>
      <c r="I196" s="102" t="s">
        <v>11819</v>
      </c>
      <c r="J196" s="102" t="s">
        <v>6891</v>
      </c>
      <c r="K196" s="102" t="s">
        <v>1780</v>
      </c>
      <c r="L196" s="111"/>
      <c r="M196" s="107">
        <v>2</v>
      </c>
      <c r="N196" s="112" t="s">
        <v>16050</v>
      </c>
      <c r="O196" s="102" t="s">
        <v>18151</v>
      </c>
      <c r="P196" s="39"/>
      <c r="Q196" s="39" t="s">
        <v>19131</v>
      </c>
      <c r="R196" s="109"/>
      <c r="S196" s="102"/>
      <c r="T196" s="102" t="s">
        <v>20550</v>
      </c>
      <c r="U196" s="102" t="s">
        <v>14293</v>
      </c>
      <c r="V196" s="109">
        <v>4.5</v>
      </c>
      <c r="W196" s="107"/>
      <c r="X196" s="113"/>
    </row>
    <row r="197" spans="1:24" ht="12.95" customHeight="1" x14ac:dyDescent="0.2">
      <c r="A197" s="115"/>
      <c r="B197" s="102" t="s">
        <v>8472</v>
      </c>
      <c r="C197" s="102" t="s">
        <v>8472</v>
      </c>
      <c r="D197" s="102" t="s">
        <v>1134</v>
      </c>
      <c r="E197" s="102" t="s">
        <v>122</v>
      </c>
      <c r="F197" s="104" t="s">
        <v>14834</v>
      </c>
      <c r="G197" s="105">
        <v>14252</v>
      </c>
      <c r="H197" s="102" t="s">
        <v>10103</v>
      </c>
      <c r="I197" s="102" t="s">
        <v>3253</v>
      </c>
      <c r="J197" s="102" t="s">
        <v>5700</v>
      </c>
      <c r="K197" s="102"/>
      <c r="L197" s="111"/>
      <c r="M197" s="109">
        <v>1</v>
      </c>
      <c r="N197" s="112" t="s">
        <v>8214</v>
      </c>
      <c r="O197" s="102"/>
      <c r="P197" s="39"/>
      <c r="Q197" s="39" t="s">
        <v>16751</v>
      </c>
      <c r="R197" s="109"/>
      <c r="S197" s="102"/>
      <c r="T197" s="102" t="s">
        <v>7789</v>
      </c>
      <c r="U197" s="102" t="s">
        <v>16051</v>
      </c>
      <c r="V197" s="109">
        <v>7</v>
      </c>
      <c r="W197" s="107"/>
      <c r="X197" s="113"/>
    </row>
    <row r="198" spans="1:24" ht="12.95" customHeight="1" x14ac:dyDescent="0.2">
      <c r="A198" s="115"/>
      <c r="B198" s="102" t="s">
        <v>8472</v>
      </c>
      <c r="C198" s="102" t="s">
        <v>20563</v>
      </c>
      <c r="D198" s="102" t="s">
        <v>37484</v>
      </c>
      <c r="E198" s="102" t="s">
        <v>5838</v>
      </c>
      <c r="F198" s="104" t="s">
        <v>14834</v>
      </c>
      <c r="G198" s="105">
        <v>13452</v>
      </c>
      <c r="H198" s="102" t="s">
        <v>30753</v>
      </c>
      <c r="I198" s="102" t="s">
        <v>30754</v>
      </c>
      <c r="J198" s="102" t="s">
        <v>11592</v>
      </c>
      <c r="K198" s="102"/>
      <c r="L198" s="111"/>
      <c r="M198" s="107">
        <v>2</v>
      </c>
      <c r="N198" s="112" t="s">
        <v>16052</v>
      </c>
      <c r="O198" s="102" t="s">
        <v>15877</v>
      </c>
      <c r="P198" s="39"/>
      <c r="Q198" s="39" t="s">
        <v>2842</v>
      </c>
      <c r="R198" s="109"/>
      <c r="S198" s="102"/>
      <c r="T198" s="102" t="s">
        <v>21408</v>
      </c>
      <c r="U198" s="102" t="s">
        <v>20537</v>
      </c>
      <c r="V198" s="109">
        <v>7</v>
      </c>
      <c r="W198" s="107"/>
      <c r="X198" s="113"/>
    </row>
    <row r="199" spans="1:24" ht="12.95" customHeight="1" x14ac:dyDescent="0.2">
      <c r="A199" s="115"/>
      <c r="B199" s="102" t="s">
        <v>8472</v>
      </c>
      <c r="C199" s="102" t="s">
        <v>8472</v>
      </c>
      <c r="D199" s="127" t="s">
        <v>14262</v>
      </c>
      <c r="E199" s="102" t="s">
        <v>5839</v>
      </c>
      <c r="F199" s="104" t="s">
        <v>14834</v>
      </c>
      <c r="G199" s="105"/>
      <c r="H199" s="102"/>
      <c r="I199" s="102"/>
      <c r="J199" s="102"/>
      <c r="K199" s="102"/>
      <c r="L199" s="111"/>
      <c r="M199" s="107"/>
      <c r="N199" s="112"/>
      <c r="O199" s="102"/>
      <c r="P199" s="39"/>
      <c r="Q199" s="117" t="s">
        <v>5147</v>
      </c>
      <c r="R199" s="109"/>
      <c r="S199" s="102"/>
      <c r="T199" s="102"/>
      <c r="U199" s="102"/>
      <c r="V199" s="127" t="s">
        <v>5147</v>
      </c>
      <c r="W199" s="107"/>
      <c r="X199" s="113"/>
    </row>
    <row r="200" spans="1:24" ht="12.95" customHeight="1" x14ac:dyDescent="0.2">
      <c r="A200" s="115"/>
      <c r="B200" s="102" t="s">
        <v>8472</v>
      </c>
      <c r="C200" s="102" t="s">
        <v>20564</v>
      </c>
      <c r="D200" s="102" t="s">
        <v>12107</v>
      </c>
      <c r="E200" s="102" t="s">
        <v>8128</v>
      </c>
      <c r="F200" s="104" t="s">
        <v>14834</v>
      </c>
      <c r="G200" s="105">
        <v>16395</v>
      </c>
      <c r="H200" s="102" t="s">
        <v>11819</v>
      </c>
      <c r="I200" s="102" t="s">
        <v>10191</v>
      </c>
      <c r="J200" s="102" t="s">
        <v>14595</v>
      </c>
      <c r="K200" s="102"/>
      <c r="L200" s="111"/>
      <c r="M200" s="107">
        <v>2</v>
      </c>
      <c r="N200" s="112" t="s">
        <v>16053</v>
      </c>
      <c r="O200" s="102" t="s">
        <v>16686</v>
      </c>
      <c r="P200" s="39"/>
      <c r="Q200" s="39" t="s">
        <v>15902</v>
      </c>
      <c r="R200" s="109"/>
      <c r="S200" s="102"/>
      <c r="T200" s="102" t="s">
        <v>20547</v>
      </c>
      <c r="U200" s="102"/>
      <c r="V200" s="109">
        <v>7</v>
      </c>
      <c r="W200" s="107"/>
      <c r="X200" s="113"/>
    </row>
    <row r="201" spans="1:24" ht="12.95" customHeight="1" x14ac:dyDescent="0.2">
      <c r="A201" s="115"/>
      <c r="B201" s="102" t="s">
        <v>8472</v>
      </c>
      <c r="C201" s="102" t="s">
        <v>16119</v>
      </c>
      <c r="D201" s="102" t="s">
        <v>12891</v>
      </c>
      <c r="E201" s="102" t="s">
        <v>13701</v>
      </c>
      <c r="F201" s="104" t="s">
        <v>14834</v>
      </c>
      <c r="G201" s="105">
        <v>15919</v>
      </c>
      <c r="H201" s="102" t="s">
        <v>2030</v>
      </c>
      <c r="I201" s="102" t="s">
        <v>10103</v>
      </c>
      <c r="J201" s="102" t="s">
        <v>587</v>
      </c>
      <c r="K201" s="102"/>
      <c r="L201" s="111"/>
      <c r="M201" s="107">
        <v>2</v>
      </c>
      <c r="N201" s="112" t="s">
        <v>16120</v>
      </c>
      <c r="O201" s="102" t="s">
        <v>17392</v>
      </c>
      <c r="P201" s="39" t="s">
        <v>162</v>
      </c>
      <c r="Q201" s="39" t="s">
        <v>16122</v>
      </c>
      <c r="R201" s="102"/>
      <c r="S201" s="102"/>
      <c r="T201" s="102" t="s">
        <v>7789</v>
      </c>
      <c r="U201" s="102" t="s">
        <v>16123</v>
      </c>
      <c r="V201" s="109">
        <v>8</v>
      </c>
      <c r="W201" s="107"/>
      <c r="X201" s="113"/>
    </row>
    <row r="202" spans="1:24" ht="12.95" customHeight="1" x14ac:dyDescent="0.2">
      <c r="A202" s="115"/>
      <c r="B202" s="102" t="s">
        <v>8472</v>
      </c>
      <c r="C202" s="102" t="s">
        <v>8472</v>
      </c>
      <c r="D202" s="127" t="s">
        <v>3800</v>
      </c>
      <c r="E202" s="102" t="s">
        <v>15014</v>
      </c>
      <c r="F202" s="104" t="s">
        <v>14834</v>
      </c>
      <c r="G202" s="105"/>
      <c r="H202" s="102" t="s">
        <v>11819</v>
      </c>
      <c r="I202" s="102" t="s">
        <v>30755</v>
      </c>
      <c r="J202" s="102"/>
      <c r="K202" s="102"/>
      <c r="L202" s="111"/>
      <c r="M202" s="109">
        <v>3</v>
      </c>
      <c r="N202" s="112" t="s">
        <v>16055</v>
      </c>
      <c r="O202" s="102"/>
      <c r="P202" s="39"/>
      <c r="Q202" s="117" t="s">
        <v>5147</v>
      </c>
      <c r="R202" s="109"/>
      <c r="S202" s="102"/>
      <c r="T202" s="102"/>
      <c r="U202" s="102" t="s">
        <v>6855</v>
      </c>
      <c r="V202" s="109">
        <v>12</v>
      </c>
      <c r="W202" s="107"/>
      <c r="X202" s="113"/>
    </row>
    <row r="203" spans="1:24" ht="12.95" customHeight="1" x14ac:dyDescent="0.2">
      <c r="A203" s="115"/>
      <c r="B203" s="102" t="s">
        <v>8472</v>
      </c>
      <c r="C203" s="102" t="s">
        <v>8472</v>
      </c>
      <c r="D203" s="127" t="s">
        <v>4138</v>
      </c>
      <c r="E203" s="102" t="s">
        <v>12896</v>
      </c>
      <c r="F203" s="104" t="s">
        <v>14834</v>
      </c>
      <c r="G203" s="105">
        <v>16422</v>
      </c>
      <c r="H203" s="102" t="s">
        <v>10191</v>
      </c>
      <c r="I203" s="102" t="s">
        <v>4890</v>
      </c>
      <c r="J203" s="122" t="s">
        <v>10991</v>
      </c>
      <c r="K203" s="102" t="s">
        <v>1913</v>
      </c>
      <c r="L203" s="111"/>
      <c r="M203" s="109">
        <v>3</v>
      </c>
      <c r="N203" s="112" t="s">
        <v>16056</v>
      </c>
      <c r="O203" s="102" t="s">
        <v>20557</v>
      </c>
      <c r="P203" s="39"/>
      <c r="Q203" s="117" t="s">
        <v>5147</v>
      </c>
      <c r="R203" s="109"/>
      <c r="S203" s="102"/>
      <c r="T203" s="102"/>
      <c r="U203" s="102" t="s">
        <v>8480</v>
      </c>
      <c r="V203" s="109">
        <v>8</v>
      </c>
      <c r="W203" s="107"/>
      <c r="X203" s="113"/>
    </row>
    <row r="204" spans="1:24" ht="12.95" customHeight="1" x14ac:dyDescent="0.2">
      <c r="A204" s="102"/>
      <c r="B204" s="102" t="s">
        <v>8472</v>
      </c>
      <c r="C204" s="102" t="s">
        <v>8472</v>
      </c>
      <c r="D204" s="127" t="s">
        <v>4139</v>
      </c>
      <c r="E204" s="102"/>
      <c r="F204" s="104" t="s">
        <v>14834</v>
      </c>
      <c r="G204" s="105"/>
      <c r="H204" s="102" t="s">
        <v>11819</v>
      </c>
      <c r="I204" s="102" t="s">
        <v>30756</v>
      </c>
      <c r="J204" s="102" t="s">
        <v>8342</v>
      </c>
      <c r="K204" s="102"/>
      <c r="L204" s="111"/>
      <c r="M204" s="107">
        <v>2</v>
      </c>
      <c r="N204" s="112" t="s">
        <v>16057</v>
      </c>
      <c r="O204" s="102" t="s">
        <v>5985</v>
      </c>
      <c r="P204" s="39"/>
      <c r="Q204" s="117" t="s">
        <v>5147</v>
      </c>
      <c r="R204" s="109"/>
      <c r="S204" s="102"/>
      <c r="T204" s="102"/>
      <c r="U204" s="102" t="s">
        <v>3107</v>
      </c>
      <c r="V204" s="109">
        <v>8</v>
      </c>
      <c r="W204" s="107"/>
      <c r="X204" s="113"/>
    </row>
    <row r="205" spans="1:24" ht="12.95" customHeight="1" x14ac:dyDescent="0.2">
      <c r="A205" s="115"/>
      <c r="B205" s="102" t="s">
        <v>8472</v>
      </c>
      <c r="C205" s="103" t="s">
        <v>270</v>
      </c>
      <c r="D205" s="102" t="s">
        <v>2959</v>
      </c>
      <c r="E205" s="102" t="s">
        <v>271</v>
      </c>
      <c r="F205" s="104" t="s">
        <v>14834</v>
      </c>
      <c r="G205" s="105">
        <v>41876</v>
      </c>
      <c r="H205" s="102" t="s">
        <v>11819</v>
      </c>
      <c r="I205" s="102" t="s">
        <v>5011</v>
      </c>
      <c r="J205" s="102" t="s">
        <v>272</v>
      </c>
      <c r="K205" s="102"/>
      <c r="L205" s="111"/>
      <c r="M205" s="102">
        <v>2</v>
      </c>
      <c r="N205" s="138" t="s">
        <v>16058</v>
      </c>
      <c r="O205" s="102"/>
      <c r="P205" s="39"/>
      <c r="Q205" s="39" t="s">
        <v>18013</v>
      </c>
      <c r="R205" s="102"/>
      <c r="S205" s="102"/>
      <c r="T205" s="102" t="s">
        <v>20551</v>
      </c>
      <c r="U205" s="102"/>
      <c r="V205" s="109">
        <v>5.5</v>
      </c>
      <c r="W205" s="107"/>
      <c r="X205" s="113"/>
    </row>
    <row r="206" spans="1:24" ht="12.95" customHeight="1" x14ac:dyDescent="0.2">
      <c r="A206" s="115"/>
      <c r="B206" s="102" t="s">
        <v>8472</v>
      </c>
      <c r="C206" s="102" t="s">
        <v>270</v>
      </c>
      <c r="D206" s="102" t="s">
        <v>6379</v>
      </c>
      <c r="E206" s="102" t="s">
        <v>6378</v>
      </c>
      <c r="F206" s="104" t="s">
        <v>14834</v>
      </c>
      <c r="G206" s="105">
        <v>5508</v>
      </c>
      <c r="H206" s="102" t="s">
        <v>5011</v>
      </c>
      <c r="I206" s="102" t="s">
        <v>11819</v>
      </c>
      <c r="J206" s="102" t="s">
        <v>6380</v>
      </c>
      <c r="K206" s="102"/>
      <c r="L206" s="111"/>
      <c r="M206" s="102">
        <v>0.5</v>
      </c>
      <c r="N206" s="108" t="s">
        <v>8214</v>
      </c>
      <c r="O206" s="102"/>
      <c r="P206" s="39"/>
      <c r="Q206" s="39" t="s">
        <v>19101</v>
      </c>
      <c r="R206" s="102"/>
      <c r="S206" s="102"/>
      <c r="T206" s="102" t="s">
        <v>20551</v>
      </c>
      <c r="U206" s="102" t="s">
        <v>7960</v>
      </c>
      <c r="V206" s="109">
        <v>6</v>
      </c>
      <c r="W206" s="107"/>
      <c r="X206" s="113"/>
    </row>
    <row r="207" spans="1:24" ht="12.95" customHeight="1" x14ac:dyDescent="0.2">
      <c r="A207" s="139"/>
      <c r="B207" s="102" t="s">
        <v>8472</v>
      </c>
      <c r="C207" s="102" t="s">
        <v>1333</v>
      </c>
      <c r="D207" s="102" t="s">
        <v>1334</v>
      </c>
      <c r="E207" s="115" t="s">
        <v>12379</v>
      </c>
      <c r="F207" s="104" t="s">
        <v>14834</v>
      </c>
      <c r="G207" s="105">
        <v>16424</v>
      </c>
      <c r="H207" s="102" t="s">
        <v>10191</v>
      </c>
      <c r="I207" s="102" t="s">
        <v>11819</v>
      </c>
      <c r="J207" s="102" t="s">
        <v>3562</v>
      </c>
      <c r="K207" s="102" t="s">
        <v>11724</v>
      </c>
      <c r="L207" s="111"/>
      <c r="M207" s="107">
        <v>2</v>
      </c>
      <c r="N207" s="112" t="s">
        <v>16491</v>
      </c>
      <c r="O207" s="102" t="s">
        <v>13555</v>
      </c>
      <c r="P207" s="102" t="s">
        <v>4709</v>
      </c>
      <c r="Q207" s="102" t="s">
        <v>20552</v>
      </c>
      <c r="R207" s="109"/>
      <c r="S207" s="102"/>
      <c r="T207" s="102" t="s">
        <v>20547</v>
      </c>
      <c r="U207" s="102" t="s">
        <v>20553</v>
      </c>
      <c r="V207" s="109">
        <v>7</v>
      </c>
      <c r="W207" s="107"/>
      <c r="X207" s="113"/>
    </row>
    <row r="208" spans="1:24" ht="12.95" customHeight="1" x14ac:dyDescent="0.2">
      <c r="A208" s="139"/>
      <c r="B208" s="102" t="s">
        <v>8472</v>
      </c>
      <c r="C208" s="102" t="s">
        <v>1333</v>
      </c>
      <c r="D208" s="102" t="s">
        <v>2637</v>
      </c>
      <c r="E208" s="102" t="s">
        <v>12380</v>
      </c>
      <c r="F208" s="102" t="s">
        <v>14834</v>
      </c>
      <c r="G208" s="105">
        <v>16429</v>
      </c>
      <c r="H208" s="102" t="s">
        <v>11819</v>
      </c>
      <c r="I208" s="102" t="s">
        <v>10191</v>
      </c>
      <c r="J208" s="102" t="s">
        <v>16492</v>
      </c>
      <c r="K208" s="102"/>
      <c r="L208" s="111" t="s">
        <v>4901</v>
      </c>
      <c r="M208" s="102">
        <v>2</v>
      </c>
      <c r="N208" s="112" t="s">
        <v>16493</v>
      </c>
      <c r="O208" s="102" t="s">
        <v>20499</v>
      </c>
      <c r="P208" s="102" t="s">
        <v>13301</v>
      </c>
      <c r="Q208" s="102" t="s">
        <v>20554</v>
      </c>
      <c r="R208" s="102"/>
      <c r="S208" s="102"/>
      <c r="T208" s="102" t="s">
        <v>20547</v>
      </c>
      <c r="U208" s="102" t="s">
        <v>12451</v>
      </c>
      <c r="V208" s="109">
        <v>9</v>
      </c>
      <c r="W208" s="109"/>
      <c r="X208" s="113"/>
    </row>
    <row r="209" spans="1:24" ht="12.95" customHeight="1" x14ac:dyDescent="0.2">
      <c r="A209" s="139"/>
      <c r="B209" s="102" t="s">
        <v>8472</v>
      </c>
      <c r="C209" s="102" t="s">
        <v>1333</v>
      </c>
      <c r="D209" s="102" t="s">
        <v>40612</v>
      </c>
      <c r="E209" s="115" t="s">
        <v>12381</v>
      </c>
      <c r="F209" s="104" t="s">
        <v>14834</v>
      </c>
      <c r="G209" s="105">
        <v>15149</v>
      </c>
      <c r="H209" s="102" t="s">
        <v>10103</v>
      </c>
      <c r="I209" s="102" t="s">
        <v>11819</v>
      </c>
      <c r="J209" s="102" t="s">
        <v>2357</v>
      </c>
      <c r="K209" s="102" t="s">
        <v>40607</v>
      </c>
      <c r="L209" s="111"/>
      <c r="M209" s="107">
        <v>0.5</v>
      </c>
      <c r="N209" s="108" t="s">
        <v>1720</v>
      </c>
      <c r="O209" s="102"/>
      <c r="P209" s="102"/>
      <c r="Q209" s="102" t="s">
        <v>17386</v>
      </c>
      <c r="R209" s="109"/>
      <c r="S209" s="102"/>
      <c r="T209" s="102" t="s">
        <v>7789</v>
      </c>
      <c r="U209" s="102" t="s">
        <v>20555</v>
      </c>
      <c r="V209" s="109">
        <v>7</v>
      </c>
      <c r="W209" s="107"/>
      <c r="X209" s="113"/>
    </row>
    <row r="210" spans="1:24" ht="12.95" customHeight="1" x14ac:dyDescent="0.2">
      <c r="A210" s="139"/>
      <c r="B210" s="102" t="s">
        <v>8472</v>
      </c>
      <c r="C210" s="102" t="s">
        <v>1333</v>
      </c>
      <c r="D210" s="102" t="s">
        <v>40613</v>
      </c>
      <c r="E210" s="115" t="s">
        <v>12382</v>
      </c>
      <c r="F210" s="104" t="s">
        <v>14834</v>
      </c>
      <c r="G210" s="105">
        <v>15157</v>
      </c>
      <c r="H210" s="102" t="s">
        <v>10103</v>
      </c>
      <c r="I210" s="102" t="s">
        <v>11819</v>
      </c>
      <c r="J210" s="102" t="s">
        <v>40608</v>
      </c>
      <c r="K210" s="102" t="s">
        <v>7717</v>
      </c>
      <c r="L210" s="111"/>
      <c r="M210" s="107">
        <v>2</v>
      </c>
      <c r="N210" s="112" t="s">
        <v>16494</v>
      </c>
      <c r="O210" s="102" t="s">
        <v>20556</v>
      </c>
      <c r="P210" s="102" t="s">
        <v>12252</v>
      </c>
      <c r="Q210" s="102" t="s">
        <v>17110</v>
      </c>
      <c r="R210" s="109"/>
      <c r="S210" s="102"/>
      <c r="T210" s="102" t="s">
        <v>7789</v>
      </c>
      <c r="U210" s="102" t="s">
        <v>16495</v>
      </c>
      <c r="V210" s="109">
        <v>9</v>
      </c>
      <c r="W210" s="107"/>
      <c r="X210" s="113"/>
    </row>
    <row r="211" spans="1:24" ht="12.95" customHeight="1" x14ac:dyDescent="0.2">
      <c r="A211" s="140"/>
      <c r="B211" s="102" t="s">
        <v>8472</v>
      </c>
      <c r="C211" s="102" t="s">
        <v>1333</v>
      </c>
      <c r="D211" s="128" t="s">
        <v>40614</v>
      </c>
      <c r="E211" s="140" t="s">
        <v>40602</v>
      </c>
      <c r="F211" s="104" t="s">
        <v>14834</v>
      </c>
      <c r="G211" s="142">
        <v>15515</v>
      </c>
      <c r="H211" s="102" t="s">
        <v>40610</v>
      </c>
      <c r="I211" s="128" t="s">
        <v>11819</v>
      </c>
      <c r="J211" s="128" t="s">
        <v>40611</v>
      </c>
      <c r="K211" s="128" t="s">
        <v>40609</v>
      </c>
      <c r="L211" s="143"/>
      <c r="M211" s="130" t="s">
        <v>3669</v>
      </c>
      <c r="N211" s="144">
        <v>6</v>
      </c>
      <c r="O211" s="128"/>
      <c r="P211" s="128"/>
      <c r="Q211" s="128" t="s">
        <v>1863</v>
      </c>
      <c r="R211" s="145"/>
      <c r="S211" s="128"/>
      <c r="T211" s="128" t="s">
        <v>7789</v>
      </c>
      <c r="U211" s="128" t="s">
        <v>27586</v>
      </c>
      <c r="V211" s="145">
        <v>7</v>
      </c>
      <c r="W211" s="130"/>
      <c r="X211" s="113"/>
    </row>
    <row r="212" spans="1:24" ht="12.95" customHeight="1" x14ac:dyDescent="0.2">
      <c r="A212" s="140"/>
      <c r="B212" s="102" t="s">
        <v>8472</v>
      </c>
      <c r="C212" s="102" t="s">
        <v>1333</v>
      </c>
      <c r="D212" s="128" t="s">
        <v>40615</v>
      </c>
      <c r="E212" s="140" t="s">
        <v>40603</v>
      </c>
      <c r="F212" s="104" t="s">
        <v>14834</v>
      </c>
      <c r="G212" s="142">
        <v>15756</v>
      </c>
      <c r="H212" s="128" t="s">
        <v>11819</v>
      </c>
      <c r="I212" s="128" t="s">
        <v>10103</v>
      </c>
      <c r="J212" s="128" t="s">
        <v>11640</v>
      </c>
      <c r="K212" s="128" t="s">
        <v>40616</v>
      </c>
      <c r="L212" s="143"/>
      <c r="M212" s="130" t="s">
        <v>40617</v>
      </c>
      <c r="N212" s="144" t="s">
        <v>40618</v>
      </c>
      <c r="O212" s="128" t="s">
        <v>20480</v>
      </c>
      <c r="P212" s="128" t="s">
        <v>2447</v>
      </c>
      <c r="Q212" s="128" t="s">
        <v>19746</v>
      </c>
      <c r="R212" s="145"/>
      <c r="S212" s="128"/>
      <c r="T212" s="128" t="s">
        <v>7789</v>
      </c>
      <c r="U212" s="128" t="s">
        <v>40619</v>
      </c>
      <c r="V212" s="145">
        <v>10</v>
      </c>
      <c r="W212" s="130"/>
      <c r="X212" s="113"/>
    </row>
    <row r="213" spans="1:24" ht="12.95" customHeight="1" x14ac:dyDescent="0.2">
      <c r="A213" s="139"/>
      <c r="B213" s="102" t="s">
        <v>8472</v>
      </c>
      <c r="C213" s="102" t="s">
        <v>1333</v>
      </c>
      <c r="D213" s="102" t="s">
        <v>40606</v>
      </c>
      <c r="E213" s="102" t="s">
        <v>136</v>
      </c>
      <c r="F213" s="104" t="s">
        <v>14834</v>
      </c>
      <c r="G213" s="105">
        <v>15931</v>
      </c>
      <c r="H213" s="102" t="s">
        <v>4890</v>
      </c>
      <c r="I213" s="102" t="s">
        <v>10103</v>
      </c>
      <c r="J213" s="102" t="s">
        <v>7262</v>
      </c>
      <c r="K213" s="102" t="s">
        <v>7261</v>
      </c>
      <c r="L213" s="111" t="s">
        <v>27689</v>
      </c>
      <c r="M213" s="107" t="s">
        <v>8014</v>
      </c>
      <c r="N213" s="112" t="s">
        <v>40620</v>
      </c>
      <c r="O213" s="102" t="s">
        <v>20490</v>
      </c>
      <c r="P213" s="102"/>
      <c r="Q213" s="117"/>
      <c r="R213" s="109"/>
      <c r="S213" s="102"/>
      <c r="T213" s="102" t="s">
        <v>7789</v>
      </c>
      <c r="U213" s="102"/>
      <c r="V213" s="102">
        <v>8</v>
      </c>
      <c r="W213" s="107"/>
      <c r="X213" s="113"/>
    </row>
    <row r="214" spans="1:24" ht="12.95" customHeight="1" x14ac:dyDescent="0.2">
      <c r="A214" s="140"/>
      <c r="B214" s="102" t="s">
        <v>8472</v>
      </c>
      <c r="C214" s="102" t="s">
        <v>1333</v>
      </c>
      <c r="D214" s="128" t="s">
        <v>40621</v>
      </c>
      <c r="E214" s="128" t="s">
        <v>40604</v>
      </c>
      <c r="F214" s="104" t="s">
        <v>14834</v>
      </c>
      <c r="G214" s="142">
        <v>16379</v>
      </c>
      <c r="H214" s="128" t="s">
        <v>10103</v>
      </c>
      <c r="I214" s="128" t="s">
        <v>11819</v>
      </c>
      <c r="J214" s="128" t="s">
        <v>40622</v>
      </c>
      <c r="K214" s="128" t="s">
        <v>40623</v>
      </c>
      <c r="L214" s="143"/>
      <c r="M214" s="130" t="s">
        <v>6453</v>
      </c>
      <c r="N214" s="144" t="s">
        <v>40624</v>
      </c>
      <c r="O214" s="128"/>
      <c r="P214" s="128"/>
      <c r="Q214" s="128" t="s">
        <v>17727</v>
      </c>
      <c r="R214" s="145"/>
      <c r="S214" s="128"/>
      <c r="T214" s="128" t="s">
        <v>7789</v>
      </c>
      <c r="U214" s="128" t="s">
        <v>40625</v>
      </c>
      <c r="V214" s="128">
        <v>10</v>
      </c>
      <c r="W214" s="130"/>
      <c r="X214" s="113"/>
    </row>
    <row r="215" spans="1:24" ht="12.95" customHeight="1" x14ac:dyDescent="0.2">
      <c r="A215" s="140"/>
      <c r="B215" s="102" t="s">
        <v>8472</v>
      </c>
      <c r="C215" s="102" t="s">
        <v>1333</v>
      </c>
      <c r="D215" s="128" t="s">
        <v>40626</v>
      </c>
      <c r="E215" s="128" t="s">
        <v>40605</v>
      </c>
      <c r="F215" s="104" t="s">
        <v>14834</v>
      </c>
      <c r="G215" s="142">
        <v>16450</v>
      </c>
      <c r="H215" s="128" t="s">
        <v>11819</v>
      </c>
      <c r="I215" s="128" t="s">
        <v>10103</v>
      </c>
      <c r="J215" s="128" t="s">
        <v>40627</v>
      </c>
      <c r="K215" s="128"/>
      <c r="L215" s="143"/>
      <c r="M215" s="130" t="s">
        <v>6453</v>
      </c>
      <c r="N215" s="144" t="s">
        <v>40628</v>
      </c>
      <c r="O215" s="128" t="s">
        <v>683</v>
      </c>
      <c r="P215" s="128" t="s">
        <v>2447</v>
      </c>
      <c r="Q215" s="128" t="s">
        <v>34450</v>
      </c>
      <c r="R215" s="145"/>
      <c r="S215" s="128"/>
      <c r="T215" s="128" t="s">
        <v>7789</v>
      </c>
      <c r="U215" s="128"/>
      <c r="V215" s="128">
        <v>17</v>
      </c>
      <c r="W215" s="130"/>
      <c r="X215" s="113"/>
    </row>
    <row r="216" spans="1:24" ht="12.95" customHeight="1" x14ac:dyDescent="0.2">
      <c r="A216" s="139"/>
      <c r="B216" s="102" t="s">
        <v>8472</v>
      </c>
      <c r="C216" s="102" t="s">
        <v>1333</v>
      </c>
      <c r="D216" s="102" t="s">
        <v>37485</v>
      </c>
      <c r="E216" s="115" t="s">
        <v>12383</v>
      </c>
      <c r="F216" s="104" t="s">
        <v>14834</v>
      </c>
      <c r="G216" s="105">
        <v>16438</v>
      </c>
      <c r="H216" s="102" t="s">
        <v>10103</v>
      </c>
      <c r="I216" s="102" t="s">
        <v>11819</v>
      </c>
      <c r="J216" s="102" t="s">
        <v>3815</v>
      </c>
      <c r="K216" s="102" t="s">
        <v>4669</v>
      </c>
      <c r="L216" s="111"/>
      <c r="M216" s="107">
        <v>4</v>
      </c>
      <c r="N216" s="112" t="s">
        <v>16496</v>
      </c>
      <c r="O216" s="102" t="s">
        <v>20558</v>
      </c>
      <c r="P216" s="102" t="s">
        <v>13301</v>
      </c>
      <c r="Q216" s="102" t="s">
        <v>20559</v>
      </c>
      <c r="R216" s="109"/>
      <c r="S216" s="102"/>
      <c r="T216" s="102" t="s">
        <v>7789</v>
      </c>
      <c r="U216" s="102" t="s">
        <v>16497</v>
      </c>
      <c r="V216" s="109">
        <v>13</v>
      </c>
      <c r="W216" s="107"/>
      <c r="X216" s="113"/>
    </row>
    <row r="217" spans="1:24" ht="12.95" customHeight="1" x14ac:dyDescent="0.2">
      <c r="A217" s="115">
        <v>1992</v>
      </c>
      <c r="B217" s="102" t="s">
        <v>8472</v>
      </c>
      <c r="C217" s="102" t="s">
        <v>2209</v>
      </c>
      <c r="D217" s="128" t="s">
        <v>20436</v>
      </c>
      <c r="E217" s="140" t="s">
        <v>12584</v>
      </c>
      <c r="F217" s="141" t="s">
        <v>14834</v>
      </c>
      <c r="G217" s="142">
        <v>16506</v>
      </c>
      <c r="H217" s="128" t="s">
        <v>10103</v>
      </c>
      <c r="I217" s="128" t="s">
        <v>11819</v>
      </c>
      <c r="J217" s="128" t="s">
        <v>20437</v>
      </c>
      <c r="K217" s="128"/>
      <c r="L217" s="143"/>
      <c r="M217" s="130" t="s">
        <v>6453</v>
      </c>
      <c r="N217" s="144" t="s">
        <v>20567</v>
      </c>
      <c r="O217" s="128" t="s">
        <v>18017</v>
      </c>
      <c r="P217" s="128" t="s">
        <v>162</v>
      </c>
      <c r="Q217" s="128" t="s">
        <v>16545</v>
      </c>
      <c r="R217" s="145"/>
      <c r="S217" s="128"/>
      <c r="T217" s="128" t="s">
        <v>7789</v>
      </c>
      <c r="U217" s="128" t="s">
        <v>20568</v>
      </c>
      <c r="V217" s="128">
        <v>8</v>
      </c>
      <c r="W217" s="130"/>
      <c r="X217" s="113"/>
    </row>
    <row r="218" spans="1:24" ht="12.95" customHeight="1" x14ac:dyDescent="0.2">
      <c r="A218" s="115">
        <v>1994</v>
      </c>
      <c r="B218" s="102" t="s">
        <v>8472</v>
      </c>
      <c r="C218" s="102" t="s">
        <v>2209</v>
      </c>
      <c r="D218" s="102" t="s">
        <v>2207</v>
      </c>
      <c r="E218" s="102" t="s">
        <v>12585</v>
      </c>
      <c r="F218" s="104" t="s">
        <v>14834</v>
      </c>
      <c r="G218" s="105">
        <v>16540</v>
      </c>
      <c r="H218" s="102" t="s">
        <v>4890</v>
      </c>
      <c r="I218" s="102" t="s">
        <v>10103</v>
      </c>
      <c r="J218" s="102" t="s">
        <v>4239</v>
      </c>
      <c r="K218" s="102"/>
      <c r="L218" s="111"/>
      <c r="M218" s="107">
        <v>3</v>
      </c>
      <c r="N218" s="112" t="s">
        <v>30757</v>
      </c>
      <c r="O218" s="130" t="s">
        <v>16511</v>
      </c>
      <c r="P218" s="130" t="s">
        <v>162</v>
      </c>
      <c r="Q218" s="130" t="s">
        <v>20477</v>
      </c>
      <c r="R218" s="109"/>
      <c r="S218" s="102" t="s">
        <v>8315</v>
      </c>
      <c r="T218" s="107" t="s">
        <v>7789</v>
      </c>
      <c r="U218" s="107" t="s">
        <v>16059</v>
      </c>
      <c r="V218" s="109">
        <v>7</v>
      </c>
      <c r="W218" s="107"/>
      <c r="X218" s="113"/>
    </row>
    <row r="219" spans="1:24" ht="12.95" customHeight="1" x14ac:dyDescent="0.2">
      <c r="A219" s="115">
        <v>1992</v>
      </c>
      <c r="B219" s="102" t="s">
        <v>8472</v>
      </c>
      <c r="C219" s="102" t="s">
        <v>2209</v>
      </c>
      <c r="D219" s="128" t="s">
        <v>20569</v>
      </c>
      <c r="E219" s="128" t="s">
        <v>20560</v>
      </c>
      <c r="F219" s="141" t="s">
        <v>14834</v>
      </c>
      <c r="G219" s="142">
        <v>16519</v>
      </c>
      <c r="H219" s="128" t="s">
        <v>4890</v>
      </c>
      <c r="I219" s="128" t="s">
        <v>10103</v>
      </c>
      <c r="J219" s="128" t="s">
        <v>20570</v>
      </c>
      <c r="K219" s="128"/>
      <c r="L219" s="133" t="s">
        <v>10018</v>
      </c>
      <c r="M219" s="130" t="s">
        <v>3913</v>
      </c>
      <c r="N219" s="144" t="s">
        <v>18915</v>
      </c>
      <c r="O219" s="130" t="s">
        <v>17671</v>
      </c>
      <c r="P219" s="130"/>
      <c r="Q219" s="130"/>
      <c r="R219" s="145"/>
      <c r="S219" s="128"/>
      <c r="T219" s="130" t="s">
        <v>7789</v>
      </c>
      <c r="U219" s="130"/>
      <c r="V219" s="145">
        <v>8</v>
      </c>
      <c r="W219" s="130"/>
      <c r="X219" s="113"/>
    </row>
    <row r="220" spans="1:24" ht="12.95" customHeight="1" x14ac:dyDescent="0.2">
      <c r="A220" s="115">
        <v>1992</v>
      </c>
      <c r="B220" s="102" t="s">
        <v>8472</v>
      </c>
      <c r="C220" s="102" t="s">
        <v>2209</v>
      </c>
      <c r="D220" s="102" t="s">
        <v>2208</v>
      </c>
      <c r="E220" s="102" t="s">
        <v>14739</v>
      </c>
      <c r="F220" s="104" t="s">
        <v>14834</v>
      </c>
      <c r="G220" s="105">
        <v>15997</v>
      </c>
      <c r="H220" s="102" t="s">
        <v>11819</v>
      </c>
      <c r="I220" s="102" t="s">
        <v>10103</v>
      </c>
      <c r="J220" s="102" t="s">
        <v>8964</v>
      </c>
      <c r="K220" s="102"/>
      <c r="L220" s="133" t="s">
        <v>10018</v>
      </c>
      <c r="M220" s="107">
        <v>1</v>
      </c>
      <c r="N220" s="112">
        <v>10</v>
      </c>
      <c r="O220" s="130" t="s">
        <v>16905</v>
      </c>
      <c r="P220" s="130"/>
      <c r="Q220" s="130"/>
      <c r="R220" s="109"/>
      <c r="S220" s="107"/>
      <c r="T220" s="107" t="s">
        <v>7789</v>
      </c>
      <c r="U220" s="107" t="s">
        <v>30758</v>
      </c>
      <c r="V220" s="107">
        <v>5</v>
      </c>
      <c r="W220" s="107"/>
      <c r="X220" s="113"/>
    </row>
    <row r="221" spans="1:24" ht="12.95" customHeight="1" x14ac:dyDescent="0.2">
      <c r="A221" s="115"/>
      <c r="B221" s="115" t="s">
        <v>16060</v>
      </c>
      <c r="C221" s="102" t="s">
        <v>6376</v>
      </c>
      <c r="D221" s="127" t="s">
        <v>2849</v>
      </c>
      <c r="E221" s="115" t="s">
        <v>13700</v>
      </c>
      <c r="F221" s="104" t="s">
        <v>14834</v>
      </c>
      <c r="G221" s="105">
        <v>16230</v>
      </c>
      <c r="H221" s="102" t="s">
        <v>10387</v>
      </c>
      <c r="I221" s="102" t="s">
        <v>10387</v>
      </c>
      <c r="J221" s="102" t="s">
        <v>10075</v>
      </c>
      <c r="K221" s="102"/>
      <c r="L221" s="111"/>
      <c r="M221" s="109">
        <v>3</v>
      </c>
      <c r="N221" s="112" t="s">
        <v>16061</v>
      </c>
      <c r="O221" s="102"/>
      <c r="P221" s="102"/>
      <c r="Q221" s="127" t="s">
        <v>5147</v>
      </c>
      <c r="R221" s="109"/>
      <c r="S221" s="102"/>
      <c r="T221" s="102"/>
      <c r="U221" s="102"/>
      <c r="V221" s="127" t="s">
        <v>5147</v>
      </c>
      <c r="W221" s="107" t="s">
        <v>1688</v>
      </c>
      <c r="X221" s="324"/>
    </row>
    <row r="222" spans="1:24" ht="12.95" customHeight="1" x14ac:dyDescent="0.2">
      <c r="A222" s="115"/>
      <c r="B222" s="102" t="s">
        <v>8472</v>
      </c>
      <c r="C222" s="102" t="s">
        <v>1778</v>
      </c>
      <c r="D222" s="102" t="s">
        <v>3823</v>
      </c>
      <c r="E222" s="102" t="s">
        <v>11815</v>
      </c>
      <c r="F222" s="104" t="s">
        <v>14834</v>
      </c>
      <c r="G222" s="105">
        <v>16537</v>
      </c>
      <c r="H222" s="102" t="s">
        <v>30759</v>
      </c>
      <c r="I222" s="102" t="s">
        <v>10103</v>
      </c>
      <c r="J222" s="122" t="s">
        <v>4004</v>
      </c>
      <c r="K222" s="102"/>
      <c r="L222" s="111"/>
      <c r="M222" s="109">
        <v>3</v>
      </c>
      <c r="N222" s="108" t="s">
        <v>30760</v>
      </c>
      <c r="O222" s="128" t="s">
        <v>20478</v>
      </c>
      <c r="P222" s="128" t="s">
        <v>13555</v>
      </c>
      <c r="Q222" s="128" t="s">
        <v>20479</v>
      </c>
      <c r="R222" s="109"/>
      <c r="S222" s="102" t="s">
        <v>11080</v>
      </c>
      <c r="T222" s="102" t="s">
        <v>7789</v>
      </c>
      <c r="U222" s="102"/>
      <c r="V222" s="109">
        <v>8.5</v>
      </c>
      <c r="W222" s="107"/>
      <c r="X222" s="113"/>
    </row>
    <row r="223" spans="1:24" ht="12.95" customHeight="1" x14ac:dyDescent="0.2">
      <c r="A223" s="115"/>
      <c r="B223" s="102" t="s">
        <v>8472</v>
      </c>
      <c r="C223" s="102" t="s">
        <v>1778</v>
      </c>
      <c r="D223" s="102" t="s">
        <v>9520</v>
      </c>
      <c r="E223" s="102" t="s">
        <v>767</v>
      </c>
      <c r="F223" s="104" t="s">
        <v>14834</v>
      </c>
      <c r="G223" s="105">
        <v>16153</v>
      </c>
      <c r="H223" s="102" t="s">
        <v>30755</v>
      </c>
      <c r="I223" s="102" t="s">
        <v>30759</v>
      </c>
      <c r="J223" s="122" t="s">
        <v>9521</v>
      </c>
      <c r="K223" s="102"/>
      <c r="L223" s="111"/>
      <c r="M223" s="109">
        <v>1</v>
      </c>
      <c r="N223" s="108" t="s">
        <v>30761</v>
      </c>
      <c r="O223" s="128"/>
      <c r="P223" s="128"/>
      <c r="Q223" s="128" t="s">
        <v>16525</v>
      </c>
      <c r="R223" s="109"/>
      <c r="S223" s="102"/>
      <c r="T223" s="102" t="s">
        <v>7789</v>
      </c>
      <c r="U223" s="102" t="s">
        <v>16062</v>
      </c>
      <c r="V223" s="109">
        <v>4.5</v>
      </c>
      <c r="W223" s="107"/>
      <c r="X223" s="113"/>
    </row>
    <row r="224" spans="1:24" ht="12.95" customHeight="1" x14ac:dyDescent="0.2">
      <c r="A224" s="115">
        <v>1991</v>
      </c>
      <c r="B224" s="102" t="s">
        <v>8472</v>
      </c>
      <c r="C224" s="103" t="s">
        <v>6906</v>
      </c>
      <c r="D224" s="102" t="s">
        <v>5637</v>
      </c>
      <c r="E224" s="102" t="s">
        <v>7093</v>
      </c>
      <c r="F224" s="104" t="s">
        <v>14834</v>
      </c>
      <c r="G224" s="105">
        <v>14918</v>
      </c>
      <c r="H224" s="102" t="s">
        <v>7198</v>
      </c>
      <c r="I224" s="102" t="s">
        <v>30684</v>
      </c>
      <c r="J224" s="102" t="s">
        <v>3291</v>
      </c>
      <c r="K224" s="102"/>
      <c r="L224" s="111"/>
      <c r="M224" s="109">
        <v>1</v>
      </c>
      <c r="N224" s="112" t="s">
        <v>8247</v>
      </c>
      <c r="O224" s="128"/>
      <c r="P224" s="128" t="s">
        <v>9125</v>
      </c>
      <c r="Q224" s="128" t="s">
        <v>19088</v>
      </c>
      <c r="R224" s="109"/>
      <c r="S224" s="102" t="s">
        <v>8315</v>
      </c>
      <c r="T224" s="102" t="s">
        <v>20542</v>
      </c>
      <c r="U224" s="102"/>
      <c r="V224" s="109">
        <v>8</v>
      </c>
      <c r="W224" s="107"/>
      <c r="X224" s="113"/>
    </row>
    <row r="225" spans="1:24" ht="12.95" customHeight="1" x14ac:dyDescent="0.2">
      <c r="A225" s="115">
        <v>1991</v>
      </c>
      <c r="B225" s="102" t="s">
        <v>8472</v>
      </c>
      <c r="C225" s="102" t="s">
        <v>6906</v>
      </c>
      <c r="D225" s="102" t="s">
        <v>3292</v>
      </c>
      <c r="E225" s="102" t="s">
        <v>7094</v>
      </c>
      <c r="F225" s="104" t="s">
        <v>14834</v>
      </c>
      <c r="G225" s="105">
        <v>16121</v>
      </c>
      <c r="H225" s="102" t="s">
        <v>13336</v>
      </c>
      <c r="I225" s="102" t="s">
        <v>11819</v>
      </c>
      <c r="J225" s="102" t="s">
        <v>3293</v>
      </c>
      <c r="K225" s="102"/>
      <c r="L225" s="111"/>
      <c r="M225" s="109">
        <v>3</v>
      </c>
      <c r="N225" s="112" t="s">
        <v>16063</v>
      </c>
      <c r="O225" s="128" t="s">
        <v>162</v>
      </c>
      <c r="P225" s="128"/>
      <c r="Q225" s="128"/>
      <c r="R225" s="109"/>
      <c r="S225" s="102" t="s">
        <v>8315</v>
      </c>
      <c r="T225" s="102" t="s">
        <v>21293</v>
      </c>
      <c r="U225" s="102"/>
      <c r="V225" s="109">
        <v>8</v>
      </c>
      <c r="W225" s="107"/>
      <c r="X225" s="113"/>
    </row>
    <row r="226" spans="1:24" ht="12.95" customHeight="1" x14ac:dyDescent="0.2">
      <c r="A226" s="115"/>
      <c r="B226" s="102" t="s">
        <v>8472</v>
      </c>
      <c r="C226" s="102" t="s">
        <v>3755</v>
      </c>
      <c r="D226" s="127" t="s">
        <v>6999</v>
      </c>
      <c r="E226" s="102" t="s">
        <v>6994</v>
      </c>
      <c r="F226" s="104" t="s">
        <v>14834</v>
      </c>
      <c r="G226" s="105">
        <v>16304</v>
      </c>
      <c r="H226" s="102" t="s">
        <v>2376</v>
      </c>
      <c r="I226" s="102" t="s">
        <v>11819</v>
      </c>
      <c r="J226" s="102" t="s">
        <v>8800</v>
      </c>
      <c r="K226" s="102"/>
      <c r="L226" s="111"/>
      <c r="M226" s="107"/>
      <c r="N226" s="112"/>
      <c r="O226" s="128"/>
      <c r="P226" s="128"/>
      <c r="Q226" s="117" t="s">
        <v>5147</v>
      </c>
      <c r="R226" s="109"/>
      <c r="S226" s="102"/>
      <c r="T226" s="102"/>
      <c r="U226" s="102"/>
      <c r="V226" s="127" t="s">
        <v>5147</v>
      </c>
      <c r="W226" s="107"/>
      <c r="X226" s="113"/>
    </row>
    <row r="227" spans="1:24" ht="12.95" customHeight="1" x14ac:dyDescent="0.2">
      <c r="A227" s="115"/>
      <c r="B227" s="102" t="s">
        <v>8472</v>
      </c>
      <c r="C227" s="102" t="s">
        <v>3755</v>
      </c>
      <c r="D227" s="127" t="s">
        <v>6998</v>
      </c>
      <c r="E227" s="102" t="s">
        <v>6995</v>
      </c>
      <c r="F227" s="104" t="s">
        <v>14834</v>
      </c>
      <c r="G227" s="105">
        <v>15149</v>
      </c>
      <c r="H227" s="102"/>
      <c r="I227" s="102"/>
      <c r="J227" s="102" t="s">
        <v>3689</v>
      </c>
      <c r="K227" s="102"/>
      <c r="L227" s="111"/>
      <c r="M227" s="107"/>
      <c r="N227" s="112"/>
      <c r="O227" s="128"/>
      <c r="P227" s="128"/>
      <c r="Q227" s="117" t="s">
        <v>5147</v>
      </c>
      <c r="R227" s="109"/>
      <c r="S227" s="102"/>
      <c r="T227" s="102"/>
      <c r="U227" s="102"/>
      <c r="V227" s="127" t="s">
        <v>5147</v>
      </c>
      <c r="W227" s="107"/>
      <c r="X227" s="113"/>
    </row>
    <row r="228" spans="1:24" ht="12.95" customHeight="1" x14ac:dyDescent="0.2">
      <c r="A228" s="115"/>
      <c r="B228" s="102" t="s">
        <v>8472</v>
      </c>
      <c r="C228" s="102" t="s">
        <v>3755</v>
      </c>
      <c r="D228" s="127" t="s">
        <v>6997</v>
      </c>
      <c r="E228" s="102" t="s">
        <v>6996</v>
      </c>
      <c r="F228" s="104" t="s">
        <v>14834</v>
      </c>
      <c r="G228" s="105">
        <v>14768</v>
      </c>
      <c r="H228" s="102"/>
      <c r="I228" s="102"/>
      <c r="J228" s="102" t="s">
        <v>8801</v>
      </c>
      <c r="K228" s="102"/>
      <c r="L228" s="111"/>
      <c r="M228" s="107"/>
      <c r="N228" s="112"/>
      <c r="O228" s="128"/>
      <c r="P228" s="128"/>
      <c r="Q228" s="117" t="s">
        <v>5147</v>
      </c>
      <c r="R228" s="109"/>
      <c r="S228" s="102"/>
      <c r="T228" s="102"/>
      <c r="U228" s="102"/>
      <c r="V228" s="127" t="s">
        <v>5147</v>
      </c>
      <c r="W228" s="107"/>
      <c r="X228" s="113"/>
    </row>
    <row r="229" spans="1:24" ht="12.95" customHeight="1" x14ac:dyDescent="0.2">
      <c r="A229" s="115"/>
      <c r="B229" s="102" t="s">
        <v>8472</v>
      </c>
      <c r="C229" s="102" t="s">
        <v>3755</v>
      </c>
      <c r="D229" s="127" t="s">
        <v>3754</v>
      </c>
      <c r="E229" s="102" t="s">
        <v>3753</v>
      </c>
      <c r="F229" s="104" t="s">
        <v>14834</v>
      </c>
      <c r="G229" s="105">
        <v>16239</v>
      </c>
      <c r="H229" s="115"/>
      <c r="I229" s="102"/>
      <c r="J229" s="102" t="s">
        <v>3948</v>
      </c>
      <c r="K229" s="102"/>
      <c r="L229" s="111"/>
      <c r="M229" s="107"/>
      <c r="N229" s="108"/>
      <c r="O229" s="128"/>
      <c r="P229" s="128"/>
      <c r="Q229" s="117" t="s">
        <v>5147</v>
      </c>
      <c r="R229" s="109"/>
      <c r="S229" s="102"/>
      <c r="T229" s="102"/>
      <c r="U229" s="102"/>
      <c r="V229" s="127" t="s">
        <v>5147</v>
      </c>
      <c r="W229" s="107"/>
      <c r="X229" s="113"/>
    </row>
    <row r="230" spans="1:24" ht="12.95" customHeight="1" x14ac:dyDescent="0.2">
      <c r="A230" s="115"/>
      <c r="B230" s="102" t="s">
        <v>8472</v>
      </c>
      <c r="C230" s="102" t="s">
        <v>6825</v>
      </c>
      <c r="D230" s="102" t="s">
        <v>37486</v>
      </c>
      <c r="E230" s="102" t="s">
        <v>9623</v>
      </c>
      <c r="F230" s="104" t="s">
        <v>14834</v>
      </c>
      <c r="G230" s="105">
        <v>15950</v>
      </c>
      <c r="H230" s="102" t="s">
        <v>11819</v>
      </c>
      <c r="I230" s="102" t="s">
        <v>10191</v>
      </c>
      <c r="J230" s="102" t="s">
        <v>4747</v>
      </c>
      <c r="K230" s="102"/>
      <c r="L230" s="111"/>
      <c r="M230" s="109">
        <v>2</v>
      </c>
      <c r="N230" s="112" t="s">
        <v>16064</v>
      </c>
      <c r="O230" s="128" t="s">
        <v>8076</v>
      </c>
      <c r="P230" s="128"/>
      <c r="Q230" s="128" t="s">
        <v>13555</v>
      </c>
      <c r="R230" s="109"/>
      <c r="S230" s="102"/>
      <c r="T230" s="102" t="s">
        <v>21275</v>
      </c>
      <c r="U230" s="102"/>
      <c r="V230" s="109">
        <v>7</v>
      </c>
      <c r="W230" s="107"/>
      <c r="X230" s="113"/>
    </row>
    <row r="231" spans="1:24" ht="12.95" customHeight="1" x14ac:dyDescent="0.2">
      <c r="A231" s="115"/>
      <c r="B231" s="102" t="s">
        <v>8472</v>
      </c>
      <c r="C231" s="102" t="s">
        <v>6825</v>
      </c>
      <c r="D231" s="102" t="s">
        <v>37487</v>
      </c>
      <c r="E231" s="102" t="s">
        <v>9624</v>
      </c>
      <c r="F231" s="104" t="s">
        <v>14834</v>
      </c>
      <c r="G231" s="105">
        <v>15950</v>
      </c>
      <c r="H231" s="102" t="s">
        <v>11819</v>
      </c>
      <c r="I231" s="102" t="s">
        <v>10191</v>
      </c>
      <c r="J231" s="102" t="s">
        <v>4747</v>
      </c>
      <c r="K231" s="102"/>
      <c r="L231" s="111"/>
      <c r="M231" s="109">
        <v>1</v>
      </c>
      <c r="N231" s="112">
        <v>16</v>
      </c>
      <c r="O231" s="128"/>
      <c r="P231" s="128"/>
      <c r="Q231" s="128" t="s">
        <v>15934</v>
      </c>
      <c r="R231" s="109"/>
      <c r="S231" s="102"/>
      <c r="T231" s="102" t="s">
        <v>21275</v>
      </c>
      <c r="U231" s="102"/>
      <c r="V231" s="109">
        <v>4</v>
      </c>
      <c r="W231" s="107"/>
      <c r="X231" s="113"/>
    </row>
    <row r="232" spans="1:24" ht="12.95" customHeight="1" x14ac:dyDescent="0.2">
      <c r="A232" s="115"/>
      <c r="B232" s="102" t="s">
        <v>8472</v>
      </c>
      <c r="C232" s="102" t="s">
        <v>6825</v>
      </c>
      <c r="D232" s="102" t="s">
        <v>37488</v>
      </c>
      <c r="E232" s="102" t="s">
        <v>9625</v>
      </c>
      <c r="F232" s="104" t="s">
        <v>14834</v>
      </c>
      <c r="G232" s="105">
        <v>16533</v>
      </c>
      <c r="H232" s="102" t="s">
        <v>2625</v>
      </c>
      <c r="I232" s="102" t="s">
        <v>10191</v>
      </c>
      <c r="J232" s="102" t="s">
        <v>14052</v>
      </c>
      <c r="K232" s="102"/>
      <c r="L232" s="111"/>
      <c r="M232" s="109">
        <v>0.5</v>
      </c>
      <c r="N232" s="108">
        <v>15</v>
      </c>
      <c r="O232" s="128" t="s">
        <v>10189</v>
      </c>
      <c r="P232" s="128"/>
      <c r="Q232" s="128" t="s">
        <v>19088</v>
      </c>
      <c r="R232" s="109" t="s">
        <v>10189</v>
      </c>
      <c r="S232" s="102" t="s">
        <v>8315</v>
      </c>
      <c r="T232" s="102" t="s">
        <v>20545</v>
      </c>
      <c r="U232" s="102" t="s">
        <v>21303</v>
      </c>
      <c r="V232" s="109">
        <v>8</v>
      </c>
      <c r="W232" s="107"/>
      <c r="X232" s="113"/>
    </row>
    <row r="233" spans="1:24" ht="12.95" customHeight="1" x14ac:dyDescent="0.2">
      <c r="A233" s="115"/>
      <c r="B233" s="102" t="s">
        <v>8472</v>
      </c>
      <c r="C233" s="102" t="s">
        <v>6825</v>
      </c>
      <c r="D233" s="127" t="s">
        <v>37489</v>
      </c>
      <c r="E233" s="102" t="s">
        <v>9626</v>
      </c>
      <c r="F233" s="102" t="s">
        <v>14834</v>
      </c>
      <c r="G233" s="105">
        <v>15905</v>
      </c>
      <c r="H233" s="102" t="s">
        <v>2625</v>
      </c>
      <c r="I233" s="102" t="s">
        <v>15082</v>
      </c>
      <c r="J233" s="102" t="s">
        <v>11049</v>
      </c>
      <c r="K233" s="102"/>
      <c r="L233" s="111"/>
      <c r="M233" s="109">
        <v>0.75</v>
      </c>
      <c r="N233" s="108">
        <v>32</v>
      </c>
      <c r="O233" s="128" t="s">
        <v>12721</v>
      </c>
      <c r="P233" s="128"/>
      <c r="Q233" s="146" t="s">
        <v>5147</v>
      </c>
      <c r="R233" s="109"/>
      <c r="S233" s="102"/>
      <c r="T233" s="102" t="s">
        <v>20545</v>
      </c>
      <c r="U233" s="102" t="s">
        <v>21304</v>
      </c>
      <c r="V233" s="109">
        <v>6.5</v>
      </c>
      <c r="W233" s="107"/>
      <c r="X233" s="113"/>
    </row>
    <row r="234" spans="1:24" ht="12.95" customHeight="1" x14ac:dyDescent="0.2">
      <c r="A234" s="101">
        <v>33739</v>
      </c>
      <c r="B234" s="102" t="s">
        <v>8472</v>
      </c>
      <c r="C234" s="102" t="s">
        <v>9959</v>
      </c>
      <c r="D234" s="102" t="s">
        <v>14791</v>
      </c>
      <c r="E234" s="102" t="s">
        <v>2450</v>
      </c>
      <c r="F234" s="104" t="s">
        <v>14834</v>
      </c>
      <c r="G234" s="105">
        <v>15572</v>
      </c>
      <c r="H234" s="102" t="s">
        <v>15082</v>
      </c>
      <c r="I234" s="102" t="s">
        <v>2625</v>
      </c>
      <c r="J234" s="102" t="s">
        <v>11235</v>
      </c>
      <c r="K234" s="115"/>
      <c r="L234" s="111"/>
      <c r="M234" s="107">
        <v>0.5</v>
      </c>
      <c r="N234" s="108">
        <v>36</v>
      </c>
      <c r="O234" s="128"/>
      <c r="P234" s="128"/>
      <c r="Q234" s="128" t="s">
        <v>17392</v>
      </c>
      <c r="R234" s="109"/>
      <c r="S234" s="102"/>
      <c r="T234" s="102" t="s">
        <v>20545</v>
      </c>
      <c r="U234" s="102" t="s">
        <v>10901</v>
      </c>
      <c r="V234" s="109">
        <v>5</v>
      </c>
      <c r="W234" s="107"/>
      <c r="X234" s="113"/>
    </row>
    <row r="235" spans="1:24" ht="12.95" customHeight="1" x14ac:dyDescent="0.2">
      <c r="A235" s="101">
        <v>33739</v>
      </c>
      <c r="B235" s="102" t="s">
        <v>8472</v>
      </c>
      <c r="C235" s="102" t="s">
        <v>9959</v>
      </c>
      <c r="D235" s="102" t="s">
        <v>3376</v>
      </c>
      <c r="E235" s="102" t="s">
        <v>2450</v>
      </c>
      <c r="F235" s="104" t="s">
        <v>14834</v>
      </c>
      <c r="G235" s="105">
        <v>14757</v>
      </c>
      <c r="H235" s="102" t="s">
        <v>13336</v>
      </c>
      <c r="I235" s="102" t="s">
        <v>11819</v>
      </c>
      <c r="J235" s="102" t="s">
        <v>12668</v>
      </c>
      <c r="K235" s="102"/>
      <c r="L235" s="111"/>
      <c r="M235" s="107">
        <v>1</v>
      </c>
      <c r="N235" s="108" t="s">
        <v>30762</v>
      </c>
      <c r="O235" s="128" t="s">
        <v>15941</v>
      </c>
      <c r="P235" s="128"/>
      <c r="Q235" s="128" t="s">
        <v>17392</v>
      </c>
      <c r="R235" s="109"/>
      <c r="S235" s="102"/>
      <c r="T235" s="102" t="s">
        <v>28757</v>
      </c>
      <c r="U235" s="102"/>
      <c r="V235" s="109">
        <v>4</v>
      </c>
      <c r="W235" s="107"/>
      <c r="X235" s="113"/>
    </row>
    <row r="236" spans="1:24" ht="12.95" customHeight="1" x14ac:dyDescent="0.2">
      <c r="A236" s="115"/>
      <c r="B236" s="102" t="s">
        <v>8472</v>
      </c>
      <c r="C236" s="102" t="s">
        <v>9959</v>
      </c>
      <c r="D236" s="102" t="s">
        <v>6187</v>
      </c>
      <c r="E236" s="102" t="s">
        <v>1869</v>
      </c>
      <c r="F236" s="104" t="s">
        <v>14834</v>
      </c>
      <c r="G236" s="105">
        <v>16175</v>
      </c>
      <c r="H236" s="102" t="s">
        <v>2625</v>
      </c>
      <c r="I236" s="102" t="s">
        <v>13336</v>
      </c>
      <c r="J236" s="102" t="s">
        <v>6188</v>
      </c>
      <c r="K236" s="115"/>
      <c r="L236" s="106"/>
      <c r="M236" s="107">
        <v>1</v>
      </c>
      <c r="N236" s="112">
        <v>39</v>
      </c>
      <c r="O236" s="128" t="s">
        <v>325</v>
      </c>
      <c r="P236" s="128"/>
      <c r="Q236" s="128" t="s">
        <v>16687</v>
      </c>
      <c r="R236" s="109"/>
      <c r="S236" s="102" t="s">
        <v>8315</v>
      </c>
      <c r="T236" s="102" t="s">
        <v>20544</v>
      </c>
      <c r="U236" s="102" t="s">
        <v>21305</v>
      </c>
      <c r="V236" s="109">
        <v>11.5</v>
      </c>
      <c r="W236" s="107"/>
      <c r="X236" s="113"/>
    </row>
    <row r="237" spans="1:24" ht="12.95" customHeight="1" x14ac:dyDescent="0.2">
      <c r="A237" s="116"/>
      <c r="B237" s="102" t="s">
        <v>8472</v>
      </c>
      <c r="C237" s="102" t="s">
        <v>9959</v>
      </c>
      <c r="D237" s="127" t="s">
        <v>11696</v>
      </c>
      <c r="E237" s="102" t="s">
        <v>8088</v>
      </c>
      <c r="F237" s="104" t="s">
        <v>14834</v>
      </c>
      <c r="G237" s="105">
        <v>16316</v>
      </c>
      <c r="H237" s="102" t="s">
        <v>10191</v>
      </c>
      <c r="I237" s="102" t="s">
        <v>2625</v>
      </c>
      <c r="J237" s="102" t="s">
        <v>10121</v>
      </c>
      <c r="K237" s="116"/>
      <c r="L237" s="111"/>
      <c r="M237" s="109">
        <v>2</v>
      </c>
      <c r="N237" s="112" t="s">
        <v>16065</v>
      </c>
      <c r="O237" s="128" t="s">
        <v>20480</v>
      </c>
      <c r="P237" s="128"/>
      <c r="Q237" s="117" t="s">
        <v>5147</v>
      </c>
      <c r="R237" s="102"/>
      <c r="S237" s="102"/>
      <c r="T237" s="102"/>
      <c r="U237" s="102"/>
      <c r="V237" s="127" t="s">
        <v>5147</v>
      </c>
      <c r="W237" s="107"/>
      <c r="X237" s="113"/>
    </row>
    <row r="238" spans="1:24" ht="12.95" customHeight="1" x14ac:dyDescent="0.2">
      <c r="A238" s="115"/>
      <c r="B238" s="102" t="s">
        <v>8472</v>
      </c>
      <c r="C238" s="102" t="s">
        <v>9959</v>
      </c>
      <c r="D238" s="102" t="s">
        <v>2920</v>
      </c>
      <c r="E238" s="102" t="s">
        <v>8091</v>
      </c>
      <c r="F238" s="104" t="s">
        <v>14834</v>
      </c>
      <c r="G238" s="105">
        <v>14784</v>
      </c>
      <c r="H238" s="102" t="s">
        <v>30763</v>
      </c>
      <c r="I238" s="102" t="s">
        <v>7198</v>
      </c>
      <c r="J238" s="102" t="s">
        <v>14464</v>
      </c>
      <c r="K238" s="102"/>
      <c r="L238" s="111"/>
      <c r="M238" s="109">
        <v>3</v>
      </c>
      <c r="N238" s="112" t="s">
        <v>16066</v>
      </c>
      <c r="O238" s="128" t="s">
        <v>12252</v>
      </c>
      <c r="P238" s="128" t="s">
        <v>15928</v>
      </c>
      <c r="Q238" s="128" t="s">
        <v>18159</v>
      </c>
      <c r="R238" s="109"/>
      <c r="S238" s="102"/>
      <c r="T238" s="102" t="s">
        <v>20548</v>
      </c>
      <c r="U238" s="102"/>
      <c r="V238" s="109">
        <v>5.5</v>
      </c>
      <c r="W238" s="107"/>
      <c r="X238" s="113"/>
    </row>
    <row r="239" spans="1:24" ht="12.95" customHeight="1" x14ac:dyDescent="0.2">
      <c r="A239" s="115"/>
      <c r="B239" s="102" t="s">
        <v>8472</v>
      </c>
      <c r="C239" s="102" t="s">
        <v>9959</v>
      </c>
      <c r="D239" s="102" t="s">
        <v>11854</v>
      </c>
      <c r="E239" s="102" t="s">
        <v>7762</v>
      </c>
      <c r="F239" s="104" t="s">
        <v>14834</v>
      </c>
      <c r="G239" s="105">
        <v>16220</v>
      </c>
      <c r="H239" s="102" t="s">
        <v>3804</v>
      </c>
      <c r="I239" s="102" t="s">
        <v>2625</v>
      </c>
      <c r="J239" s="102" t="s">
        <v>6651</v>
      </c>
      <c r="K239" s="102"/>
      <c r="L239" s="111"/>
      <c r="M239" s="107">
        <v>2</v>
      </c>
      <c r="N239" s="112" t="s">
        <v>15961</v>
      </c>
      <c r="O239" s="128"/>
      <c r="P239" s="128"/>
      <c r="Q239" s="128" t="s">
        <v>19474</v>
      </c>
      <c r="R239" s="109"/>
      <c r="S239" s="102"/>
      <c r="T239" s="102" t="s">
        <v>20543</v>
      </c>
      <c r="U239" s="102" t="s">
        <v>21306</v>
      </c>
      <c r="V239" s="109">
        <v>5</v>
      </c>
      <c r="W239" s="107"/>
      <c r="X239" s="113"/>
    </row>
    <row r="240" spans="1:24" ht="12.95" customHeight="1" x14ac:dyDescent="0.2">
      <c r="A240" s="115"/>
      <c r="B240" s="102" t="s">
        <v>8472</v>
      </c>
      <c r="C240" s="102" t="s">
        <v>9959</v>
      </c>
      <c r="D240" s="102" t="s">
        <v>13145</v>
      </c>
      <c r="E240" s="102" t="s">
        <v>7763</v>
      </c>
      <c r="F240" s="104" t="s">
        <v>14834</v>
      </c>
      <c r="G240" s="105">
        <v>15351</v>
      </c>
      <c r="H240" s="102" t="s">
        <v>10103</v>
      </c>
      <c r="I240" s="102" t="s">
        <v>11819</v>
      </c>
      <c r="J240" s="102" t="s">
        <v>8359</v>
      </c>
      <c r="K240" s="115"/>
      <c r="L240" s="111"/>
      <c r="M240" s="107">
        <v>1</v>
      </c>
      <c r="N240" s="112" t="s">
        <v>16067</v>
      </c>
      <c r="O240" s="128"/>
      <c r="P240" s="128"/>
      <c r="Q240" s="146" t="s">
        <v>5147</v>
      </c>
      <c r="R240" s="109"/>
      <c r="S240" s="102"/>
      <c r="T240" s="102"/>
      <c r="U240" s="102" t="s">
        <v>16068</v>
      </c>
      <c r="V240" s="109">
        <v>5</v>
      </c>
      <c r="W240" s="107"/>
      <c r="X240" s="113"/>
    </row>
    <row r="241" spans="1:24" ht="12.95" customHeight="1" x14ac:dyDescent="0.2">
      <c r="A241" s="115"/>
      <c r="B241" s="102" t="s">
        <v>8472</v>
      </c>
      <c r="C241" s="102" t="s">
        <v>9959</v>
      </c>
      <c r="D241" s="102" t="s">
        <v>9028</v>
      </c>
      <c r="E241" s="102" t="s">
        <v>7764</v>
      </c>
      <c r="F241" s="104" t="s">
        <v>14834</v>
      </c>
      <c r="G241" s="105">
        <v>16300</v>
      </c>
      <c r="H241" s="102" t="s">
        <v>11819</v>
      </c>
      <c r="I241" s="102" t="s">
        <v>30670</v>
      </c>
      <c r="J241" s="102" t="s">
        <v>9029</v>
      </c>
      <c r="K241" s="115"/>
      <c r="L241" s="111"/>
      <c r="M241" s="109">
        <v>0.25</v>
      </c>
      <c r="N241" s="108">
        <v>20</v>
      </c>
      <c r="O241" s="128" t="s">
        <v>9160</v>
      </c>
      <c r="P241" s="128" t="s">
        <v>9125</v>
      </c>
      <c r="Q241" s="128" t="s">
        <v>20246</v>
      </c>
      <c r="R241" s="109"/>
      <c r="S241" s="102"/>
      <c r="T241" s="102" t="s">
        <v>20547</v>
      </c>
      <c r="U241" s="102"/>
      <c r="V241" s="109">
        <v>5</v>
      </c>
      <c r="W241" s="107"/>
      <c r="X241" s="113"/>
    </row>
    <row r="242" spans="1:24" ht="12.95" customHeight="1" x14ac:dyDescent="0.2">
      <c r="A242" s="115"/>
      <c r="B242" s="102" t="s">
        <v>8472</v>
      </c>
      <c r="C242" s="102" t="s">
        <v>9959</v>
      </c>
      <c r="D242" s="102" t="s">
        <v>5491</v>
      </c>
      <c r="E242" s="102" t="s">
        <v>14114</v>
      </c>
      <c r="F242" s="104" t="s">
        <v>14834</v>
      </c>
      <c r="G242" s="105">
        <v>16528</v>
      </c>
      <c r="H242" s="102" t="s">
        <v>4890</v>
      </c>
      <c r="I242" s="102" t="s">
        <v>10191</v>
      </c>
      <c r="J242" s="102" t="s">
        <v>8437</v>
      </c>
      <c r="K242" s="115"/>
      <c r="L242" s="111"/>
      <c r="M242" s="109">
        <v>3</v>
      </c>
      <c r="N242" s="112" t="s">
        <v>16069</v>
      </c>
      <c r="O242" s="128" t="s">
        <v>19625</v>
      </c>
      <c r="P242" s="128"/>
      <c r="Q242" s="128" t="s">
        <v>15913</v>
      </c>
      <c r="R242" s="109"/>
      <c r="S242" s="102"/>
      <c r="T242" s="102" t="s">
        <v>20546</v>
      </c>
      <c r="U242" s="102"/>
      <c r="V242" s="109">
        <v>6</v>
      </c>
      <c r="W242" s="107"/>
      <c r="X242" s="113"/>
    </row>
    <row r="243" spans="1:24" ht="12.95" customHeight="1" x14ac:dyDescent="0.2">
      <c r="A243" s="115"/>
      <c r="B243" s="102" t="s">
        <v>8472</v>
      </c>
      <c r="C243" s="102" t="s">
        <v>9959</v>
      </c>
      <c r="D243" s="102" t="s">
        <v>2496</v>
      </c>
      <c r="E243" s="102"/>
      <c r="F243" s="104" t="s">
        <v>14834</v>
      </c>
      <c r="G243" s="105">
        <v>15867</v>
      </c>
      <c r="H243" s="102" t="s">
        <v>7198</v>
      </c>
      <c r="I243" s="102" t="s">
        <v>30764</v>
      </c>
      <c r="J243" s="102" t="s">
        <v>8357</v>
      </c>
      <c r="K243" s="115" t="s">
        <v>6360</v>
      </c>
      <c r="L243" s="111"/>
      <c r="M243" s="107">
        <v>1</v>
      </c>
      <c r="N243" s="108" t="s">
        <v>30765</v>
      </c>
      <c r="O243" s="128" t="s">
        <v>9125</v>
      </c>
      <c r="P243" s="128"/>
      <c r="Q243" s="128" t="s">
        <v>18165</v>
      </c>
      <c r="R243" s="109"/>
      <c r="S243" s="102"/>
      <c r="T243" s="102" t="s">
        <v>21275</v>
      </c>
      <c r="U243" s="102"/>
      <c r="V243" s="109">
        <v>6</v>
      </c>
      <c r="W243" s="107"/>
      <c r="X243" s="113"/>
    </row>
    <row r="244" spans="1:24" ht="12.95" customHeight="1" x14ac:dyDescent="0.2">
      <c r="A244" s="115"/>
      <c r="B244" s="102" t="s">
        <v>8472</v>
      </c>
      <c r="C244" s="102" t="s">
        <v>9959</v>
      </c>
      <c r="D244" s="102" t="s">
        <v>2259</v>
      </c>
      <c r="E244" s="102"/>
      <c r="F244" s="104" t="s">
        <v>14834</v>
      </c>
      <c r="G244" s="105">
        <v>15554</v>
      </c>
      <c r="H244" s="102" t="s">
        <v>10103</v>
      </c>
      <c r="I244" s="102" t="s">
        <v>11819</v>
      </c>
      <c r="J244" s="102" t="s">
        <v>11052</v>
      </c>
      <c r="K244" s="102"/>
      <c r="L244" s="111"/>
      <c r="M244" s="107">
        <v>1</v>
      </c>
      <c r="N244" s="108" t="s">
        <v>30766</v>
      </c>
      <c r="O244" s="128" t="s">
        <v>9160</v>
      </c>
      <c r="P244" s="128" t="s">
        <v>9125</v>
      </c>
      <c r="Q244" s="128" t="s">
        <v>16545</v>
      </c>
      <c r="R244" s="109"/>
      <c r="S244" s="102"/>
      <c r="T244" s="102" t="s">
        <v>7789</v>
      </c>
      <c r="U244" s="102"/>
      <c r="V244" s="109">
        <v>4.5</v>
      </c>
      <c r="W244" s="107"/>
      <c r="X244" s="113"/>
    </row>
    <row r="245" spans="1:24" ht="12.95" customHeight="1" x14ac:dyDescent="0.2">
      <c r="A245" s="115"/>
      <c r="B245" s="102" t="s">
        <v>8472</v>
      </c>
      <c r="C245" s="102" t="s">
        <v>9959</v>
      </c>
      <c r="D245" s="102" t="s">
        <v>11587</v>
      </c>
      <c r="E245" s="102"/>
      <c r="F245" s="104" t="s">
        <v>14834</v>
      </c>
      <c r="G245" s="105">
        <v>15708</v>
      </c>
      <c r="H245" s="102" t="s">
        <v>10191</v>
      </c>
      <c r="I245" s="102" t="s">
        <v>2625</v>
      </c>
      <c r="J245" s="102" t="s">
        <v>11236</v>
      </c>
      <c r="K245" s="115"/>
      <c r="L245" s="111"/>
      <c r="M245" s="107">
        <v>1</v>
      </c>
      <c r="N245" s="112">
        <v>37</v>
      </c>
      <c r="O245" s="128"/>
      <c r="P245" s="128" t="s">
        <v>9125</v>
      </c>
      <c r="Q245" s="128" t="s">
        <v>16543</v>
      </c>
      <c r="R245" s="109"/>
      <c r="S245" s="102" t="s">
        <v>9435</v>
      </c>
      <c r="T245" s="102" t="s">
        <v>20545</v>
      </c>
      <c r="U245" s="102" t="s">
        <v>21307</v>
      </c>
      <c r="V245" s="109">
        <v>4</v>
      </c>
      <c r="W245" s="107"/>
      <c r="X245" s="113"/>
    </row>
    <row r="246" spans="1:24" ht="12.95" customHeight="1" x14ac:dyDescent="0.2">
      <c r="A246" s="115"/>
      <c r="B246" s="102" t="s">
        <v>8472</v>
      </c>
      <c r="C246" s="102" t="s">
        <v>1779</v>
      </c>
      <c r="D246" s="102" t="s">
        <v>5157</v>
      </c>
      <c r="E246" s="102" t="s">
        <v>6589</v>
      </c>
      <c r="F246" s="104" t="s">
        <v>14834</v>
      </c>
      <c r="G246" s="105">
        <v>16429</v>
      </c>
      <c r="H246" s="102" t="s">
        <v>10191</v>
      </c>
      <c r="I246" s="102" t="s">
        <v>4890</v>
      </c>
      <c r="J246" s="102" t="s">
        <v>6890</v>
      </c>
      <c r="K246" s="102"/>
      <c r="L246" s="111"/>
      <c r="M246" s="107">
        <v>1</v>
      </c>
      <c r="N246" s="112" t="s">
        <v>15985</v>
      </c>
      <c r="O246" s="128" t="s">
        <v>15959</v>
      </c>
      <c r="P246" s="128" t="s">
        <v>9125</v>
      </c>
      <c r="Q246" s="128" t="s">
        <v>19103</v>
      </c>
      <c r="R246" s="109"/>
      <c r="S246" s="102" t="s">
        <v>8315</v>
      </c>
      <c r="T246" s="102" t="s">
        <v>20547</v>
      </c>
      <c r="U246" s="102" t="s">
        <v>7826</v>
      </c>
      <c r="V246" s="109">
        <v>4.5</v>
      </c>
      <c r="W246" s="107"/>
      <c r="X246" s="113"/>
    </row>
    <row r="247" spans="1:24" ht="12.95" customHeight="1" x14ac:dyDescent="0.2">
      <c r="A247" s="115"/>
      <c r="B247" s="102" t="s">
        <v>8472</v>
      </c>
      <c r="C247" s="102" t="s">
        <v>10104</v>
      </c>
      <c r="D247" s="102" t="s">
        <v>1503</v>
      </c>
      <c r="E247" s="102" t="s">
        <v>5837</v>
      </c>
      <c r="F247" s="104" t="s">
        <v>14834</v>
      </c>
      <c r="G247" s="105">
        <v>15501</v>
      </c>
      <c r="H247" s="102" t="s">
        <v>30767</v>
      </c>
      <c r="I247" s="102" t="s">
        <v>3805</v>
      </c>
      <c r="J247" s="102" t="s">
        <v>1504</v>
      </c>
      <c r="K247" s="102"/>
      <c r="L247" s="111"/>
      <c r="M247" s="107">
        <v>4</v>
      </c>
      <c r="N247" s="112" t="s">
        <v>15838</v>
      </c>
      <c r="O247" s="128" t="s">
        <v>17757</v>
      </c>
      <c r="P247" s="128" t="s">
        <v>20481</v>
      </c>
      <c r="Q247" s="128" t="s">
        <v>20482</v>
      </c>
      <c r="R247" s="109"/>
      <c r="S247" s="102" t="s">
        <v>11080</v>
      </c>
      <c r="T247" s="102" t="s">
        <v>14962</v>
      </c>
      <c r="U247" s="102" t="s">
        <v>16070</v>
      </c>
      <c r="V247" s="109">
        <v>13</v>
      </c>
      <c r="W247" s="107"/>
      <c r="X247" s="113"/>
    </row>
    <row r="248" spans="1:24" ht="12.95" customHeight="1" x14ac:dyDescent="0.2">
      <c r="A248" s="115"/>
      <c r="B248" s="102" t="s">
        <v>8472</v>
      </c>
      <c r="C248" s="102" t="s">
        <v>14159</v>
      </c>
      <c r="D248" s="347" t="s">
        <v>14161</v>
      </c>
      <c r="E248" s="102" t="s">
        <v>14160</v>
      </c>
      <c r="F248" s="104" t="s">
        <v>14834</v>
      </c>
      <c r="G248" s="105">
        <v>15149</v>
      </c>
      <c r="H248" s="102"/>
      <c r="I248" s="102"/>
      <c r="J248" s="102" t="s">
        <v>14162</v>
      </c>
      <c r="K248" s="102"/>
      <c r="L248" s="111"/>
      <c r="M248" s="109"/>
      <c r="N248" s="112"/>
      <c r="O248" s="128"/>
      <c r="P248" s="128"/>
      <c r="Q248" s="117" t="s">
        <v>5147</v>
      </c>
      <c r="R248" s="109"/>
      <c r="S248" s="102"/>
      <c r="T248" s="102"/>
      <c r="U248" s="102"/>
      <c r="V248" s="127" t="s">
        <v>5147</v>
      </c>
      <c r="W248" s="107"/>
      <c r="X248" s="113"/>
    </row>
    <row r="249" spans="1:24" ht="12.95" customHeight="1" x14ac:dyDescent="0.2">
      <c r="A249" s="115"/>
      <c r="B249" s="102" t="s">
        <v>8472</v>
      </c>
      <c r="C249" s="103" t="s">
        <v>3851</v>
      </c>
      <c r="D249" s="102" t="s">
        <v>37490</v>
      </c>
      <c r="E249" s="102" t="s">
        <v>13437</v>
      </c>
      <c r="F249" s="148" t="s">
        <v>10085</v>
      </c>
      <c r="G249" s="105">
        <v>16527</v>
      </c>
      <c r="H249" s="102" t="s">
        <v>30768</v>
      </c>
      <c r="I249" s="102" t="s">
        <v>30769</v>
      </c>
      <c r="J249" s="102" t="s">
        <v>14807</v>
      </c>
      <c r="K249" s="102"/>
      <c r="L249" s="111"/>
      <c r="M249" s="109">
        <v>2</v>
      </c>
      <c r="N249" s="112" t="s">
        <v>16071</v>
      </c>
      <c r="O249" s="128" t="s">
        <v>1122</v>
      </c>
      <c r="P249" s="128"/>
      <c r="Q249" s="128" t="s">
        <v>1122</v>
      </c>
      <c r="R249" s="109"/>
      <c r="S249" s="102" t="s">
        <v>11080</v>
      </c>
      <c r="T249" s="102" t="s">
        <v>20546</v>
      </c>
      <c r="U249" s="102" t="s">
        <v>16072</v>
      </c>
      <c r="V249" s="109">
        <v>12</v>
      </c>
      <c r="W249" s="107"/>
      <c r="X249" s="113"/>
    </row>
    <row r="250" spans="1:24" ht="12.95" customHeight="1" x14ac:dyDescent="0.2">
      <c r="A250" s="115"/>
      <c r="B250" s="102" t="s">
        <v>8472</v>
      </c>
      <c r="C250" s="102" t="s">
        <v>3851</v>
      </c>
      <c r="D250" s="102" t="s">
        <v>13169</v>
      </c>
      <c r="E250" s="102" t="s">
        <v>8126</v>
      </c>
      <c r="F250" s="148" t="s">
        <v>10085</v>
      </c>
      <c r="G250" s="105">
        <v>16528</v>
      </c>
      <c r="H250" s="102" t="s">
        <v>4890</v>
      </c>
      <c r="I250" s="102" t="s">
        <v>10103</v>
      </c>
      <c r="J250" s="102" t="s">
        <v>5481</v>
      </c>
      <c r="K250" s="102" t="s">
        <v>13479</v>
      </c>
      <c r="L250" s="111"/>
      <c r="M250" s="109">
        <v>1</v>
      </c>
      <c r="N250" s="112" t="s">
        <v>16073</v>
      </c>
      <c r="O250" s="128" t="s">
        <v>20463</v>
      </c>
      <c r="P250" s="128"/>
      <c r="Q250" s="128" t="s">
        <v>20464</v>
      </c>
      <c r="R250" s="109"/>
      <c r="S250" s="102" t="s">
        <v>11080</v>
      </c>
      <c r="T250" s="102" t="s">
        <v>7789</v>
      </c>
      <c r="U250" s="102" t="s">
        <v>21241</v>
      </c>
      <c r="V250" s="109">
        <v>10</v>
      </c>
      <c r="W250" s="107"/>
      <c r="X250" s="113"/>
    </row>
    <row r="251" spans="1:24" ht="12.95" customHeight="1" x14ac:dyDescent="0.2">
      <c r="A251" s="115"/>
      <c r="B251" s="102" t="s">
        <v>8472</v>
      </c>
      <c r="C251" s="102" t="s">
        <v>3851</v>
      </c>
      <c r="D251" s="102" t="s">
        <v>37491</v>
      </c>
      <c r="E251" s="102" t="s">
        <v>5082</v>
      </c>
      <c r="F251" s="104" t="s">
        <v>14834</v>
      </c>
      <c r="G251" s="105">
        <v>16290</v>
      </c>
      <c r="H251" s="102" t="s">
        <v>10191</v>
      </c>
      <c r="I251" s="102" t="s">
        <v>11819</v>
      </c>
      <c r="J251" s="102" t="s">
        <v>9953</v>
      </c>
      <c r="K251" s="102"/>
      <c r="L251" s="111"/>
      <c r="M251" s="109">
        <v>0.5</v>
      </c>
      <c r="N251" s="108">
        <v>32</v>
      </c>
      <c r="O251" s="128" t="s">
        <v>10189</v>
      </c>
      <c r="P251" s="128" t="s">
        <v>162</v>
      </c>
      <c r="Q251" s="128" t="s">
        <v>16905</v>
      </c>
      <c r="R251" s="109"/>
      <c r="S251" s="102"/>
      <c r="T251" s="102" t="s">
        <v>20547</v>
      </c>
      <c r="U251" s="102" t="s">
        <v>8928</v>
      </c>
      <c r="V251" s="109">
        <v>6</v>
      </c>
      <c r="W251" s="107"/>
      <c r="X251" s="113"/>
    </row>
    <row r="252" spans="1:24" ht="12.95" customHeight="1" x14ac:dyDescent="0.2">
      <c r="A252" s="115"/>
      <c r="B252" s="102" t="s">
        <v>8472</v>
      </c>
      <c r="C252" s="102" t="s">
        <v>3851</v>
      </c>
      <c r="D252" s="102" t="s">
        <v>37492</v>
      </c>
      <c r="E252" s="102" t="s">
        <v>5083</v>
      </c>
      <c r="F252" s="104" t="s">
        <v>14834</v>
      </c>
      <c r="G252" s="105">
        <v>16291</v>
      </c>
      <c r="H252" s="102" t="s">
        <v>10191</v>
      </c>
      <c r="I252" s="102" t="s">
        <v>4890</v>
      </c>
      <c r="J252" s="102" t="s">
        <v>9954</v>
      </c>
      <c r="K252" s="102"/>
      <c r="L252" s="111"/>
      <c r="M252" s="109">
        <v>1</v>
      </c>
      <c r="N252" s="112">
        <v>41</v>
      </c>
      <c r="O252" s="128" t="s">
        <v>15941</v>
      </c>
      <c r="P252" s="128" t="s">
        <v>13301</v>
      </c>
      <c r="Q252" s="128" t="s">
        <v>18166</v>
      </c>
      <c r="R252" s="109"/>
      <c r="S252" s="102"/>
      <c r="T252" s="102" t="s">
        <v>20547</v>
      </c>
      <c r="U252" s="102" t="s">
        <v>7437</v>
      </c>
      <c r="V252" s="109">
        <v>7</v>
      </c>
      <c r="W252" s="107"/>
      <c r="X252" s="113"/>
    </row>
    <row r="253" spans="1:24" ht="12.95" customHeight="1" x14ac:dyDescent="0.2">
      <c r="A253" s="115"/>
      <c r="B253" s="102" t="s">
        <v>8472</v>
      </c>
      <c r="C253" s="102" t="s">
        <v>3851</v>
      </c>
      <c r="D253" s="102" t="s">
        <v>37493</v>
      </c>
      <c r="E253" s="102" t="s">
        <v>5084</v>
      </c>
      <c r="F253" s="104" t="s">
        <v>14834</v>
      </c>
      <c r="G253" s="105">
        <v>16291</v>
      </c>
      <c r="H253" s="102" t="s">
        <v>10191</v>
      </c>
      <c r="I253" s="102" t="s">
        <v>4890</v>
      </c>
      <c r="J253" s="102" t="s">
        <v>9954</v>
      </c>
      <c r="K253" s="102"/>
      <c r="L253" s="111"/>
      <c r="M253" s="109">
        <v>1</v>
      </c>
      <c r="N253" s="112">
        <v>41</v>
      </c>
      <c r="O253" s="128" t="s">
        <v>9160</v>
      </c>
      <c r="P253" s="128" t="s">
        <v>9125</v>
      </c>
      <c r="Q253" s="128" t="s">
        <v>19464</v>
      </c>
      <c r="R253" s="109"/>
      <c r="S253" s="102"/>
      <c r="T253" s="102" t="s">
        <v>20547</v>
      </c>
      <c r="U253" s="102" t="s">
        <v>7437</v>
      </c>
      <c r="V253" s="109">
        <v>7.5</v>
      </c>
      <c r="W253" s="107"/>
      <c r="X253" s="113"/>
    </row>
    <row r="254" spans="1:24" ht="12.95" customHeight="1" x14ac:dyDescent="0.2">
      <c r="A254" s="115"/>
      <c r="B254" s="102" t="s">
        <v>8472</v>
      </c>
      <c r="C254" s="102" t="s">
        <v>3851</v>
      </c>
      <c r="D254" s="102" t="s">
        <v>37494</v>
      </c>
      <c r="E254" s="102" t="s">
        <v>5085</v>
      </c>
      <c r="F254" s="104" t="s">
        <v>14834</v>
      </c>
      <c r="G254" s="105">
        <v>16291</v>
      </c>
      <c r="H254" s="102" t="s">
        <v>10191</v>
      </c>
      <c r="I254" s="102" t="s">
        <v>4890</v>
      </c>
      <c r="J254" s="102" t="s">
        <v>9955</v>
      </c>
      <c r="K254" s="102"/>
      <c r="L254" s="111"/>
      <c r="M254" s="109">
        <v>1</v>
      </c>
      <c r="N254" s="112" t="s">
        <v>12003</v>
      </c>
      <c r="O254" s="128" t="s">
        <v>3620</v>
      </c>
      <c r="P254" s="128" t="s">
        <v>162</v>
      </c>
      <c r="Q254" s="128" t="s">
        <v>15877</v>
      </c>
      <c r="R254" s="109"/>
      <c r="S254" s="102"/>
      <c r="T254" s="102" t="s">
        <v>20547</v>
      </c>
      <c r="U254" s="102" t="s">
        <v>7437</v>
      </c>
      <c r="V254" s="109">
        <v>7.5</v>
      </c>
      <c r="W254" s="107"/>
      <c r="X254" s="113"/>
    </row>
    <row r="255" spans="1:24" ht="12.95" customHeight="1" x14ac:dyDescent="0.2">
      <c r="A255" s="115"/>
      <c r="B255" s="102" t="s">
        <v>8472</v>
      </c>
      <c r="C255" s="102" t="s">
        <v>3851</v>
      </c>
      <c r="D255" s="102" t="s">
        <v>37495</v>
      </c>
      <c r="E255" s="102" t="s">
        <v>13457</v>
      </c>
      <c r="F255" s="104" t="s">
        <v>14834</v>
      </c>
      <c r="G255" s="105">
        <v>16291</v>
      </c>
      <c r="H255" s="102" t="s">
        <v>10191</v>
      </c>
      <c r="I255" s="102" t="s">
        <v>11819</v>
      </c>
      <c r="J255" s="102" t="s">
        <v>8491</v>
      </c>
      <c r="K255" s="102"/>
      <c r="L255" s="111"/>
      <c r="M255" s="109">
        <v>1</v>
      </c>
      <c r="N255" s="112">
        <v>11</v>
      </c>
      <c r="O255" s="128" t="s">
        <v>16686</v>
      </c>
      <c r="P255" s="128" t="s">
        <v>162</v>
      </c>
      <c r="Q255" s="128" t="s">
        <v>16823</v>
      </c>
      <c r="R255" s="109"/>
      <c r="S255" s="102"/>
      <c r="T255" s="102" t="s">
        <v>20547</v>
      </c>
      <c r="U255" s="102" t="s">
        <v>5795</v>
      </c>
      <c r="V255" s="109">
        <v>9</v>
      </c>
      <c r="W255" s="107"/>
      <c r="X255" s="113"/>
    </row>
    <row r="256" spans="1:24" ht="12.95" customHeight="1" x14ac:dyDescent="0.2">
      <c r="A256" s="115"/>
      <c r="B256" s="102" t="s">
        <v>8472</v>
      </c>
      <c r="C256" s="102" t="s">
        <v>3851</v>
      </c>
      <c r="D256" s="102" t="s">
        <v>37496</v>
      </c>
      <c r="E256" s="102" t="s">
        <v>13458</v>
      </c>
      <c r="F256" s="104" t="s">
        <v>14834</v>
      </c>
      <c r="G256" s="105">
        <v>16291</v>
      </c>
      <c r="H256" s="102" t="s">
        <v>10191</v>
      </c>
      <c r="I256" s="102" t="s">
        <v>11819</v>
      </c>
      <c r="J256" s="102" t="s">
        <v>8491</v>
      </c>
      <c r="K256" s="102"/>
      <c r="L256" s="111"/>
      <c r="M256" s="109">
        <v>2</v>
      </c>
      <c r="N256" s="112" t="s">
        <v>16074</v>
      </c>
      <c r="O256" s="128" t="s">
        <v>17381</v>
      </c>
      <c r="P256" s="128" t="s">
        <v>13555</v>
      </c>
      <c r="Q256" s="128" t="s">
        <v>20465</v>
      </c>
      <c r="R256" s="109"/>
      <c r="S256" s="102" t="s">
        <v>9435</v>
      </c>
      <c r="T256" s="102" t="s">
        <v>20547</v>
      </c>
      <c r="U256" s="102" t="s">
        <v>5795</v>
      </c>
      <c r="V256" s="109">
        <v>9</v>
      </c>
      <c r="W256" s="107"/>
      <c r="X256" s="113"/>
    </row>
    <row r="257" spans="1:24" ht="12.95" customHeight="1" x14ac:dyDescent="0.2">
      <c r="A257" s="115"/>
      <c r="B257" s="102" t="s">
        <v>8472</v>
      </c>
      <c r="C257" s="102" t="s">
        <v>3851</v>
      </c>
      <c r="D257" s="102" t="s">
        <v>37497</v>
      </c>
      <c r="E257" s="102" t="s">
        <v>2964</v>
      </c>
      <c r="F257" s="104" t="s">
        <v>14834</v>
      </c>
      <c r="G257" s="105">
        <v>16291</v>
      </c>
      <c r="H257" s="102" t="s">
        <v>10191</v>
      </c>
      <c r="I257" s="102" t="s">
        <v>4890</v>
      </c>
      <c r="J257" s="102" t="s">
        <v>5796</v>
      </c>
      <c r="K257" s="102"/>
      <c r="L257" s="111"/>
      <c r="M257" s="109">
        <v>0.5</v>
      </c>
      <c r="N257" s="108">
        <v>42</v>
      </c>
      <c r="O257" s="128" t="s">
        <v>17511</v>
      </c>
      <c r="P257" s="128" t="s">
        <v>13301</v>
      </c>
      <c r="Q257" s="128" t="s">
        <v>17391</v>
      </c>
      <c r="R257" s="109"/>
      <c r="S257" s="102"/>
      <c r="T257" s="102" t="s">
        <v>20547</v>
      </c>
      <c r="U257" s="102" t="s">
        <v>7437</v>
      </c>
      <c r="V257" s="109">
        <v>6</v>
      </c>
      <c r="W257" s="107"/>
      <c r="X257" s="113"/>
    </row>
    <row r="258" spans="1:24" ht="12.95" customHeight="1" x14ac:dyDescent="0.2">
      <c r="A258" s="115"/>
      <c r="B258" s="102" t="s">
        <v>8472</v>
      </c>
      <c r="C258" s="102" t="s">
        <v>3851</v>
      </c>
      <c r="D258" s="102" t="s">
        <v>37498</v>
      </c>
      <c r="E258" s="102" t="s">
        <v>9952</v>
      </c>
      <c r="F258" s="104" t="s">
        <v>14834</v>
      </c>
      <c r="G258" s="105">
        <v>16291</v>
      </c>
      <c r="H258" s="102" t="s">
        <v>10191</v>
      </c>
      <c r="I258" s="102" t="s">
        <v>4890</v>
      </c>
      <c r="J258" s="102" t="s">
        <v>5796</v>
      </c>
      <c r="K258" s="102"/>
      <c r="L258" s="111"/>
      <c r="M258" s="109">
        <v>1</v>
      </c>
      <c r="N258" s="112">
        <v>42</v>
      </c>
      <c r="O258" s="128" t="s">
        <v>20466</v>
      </c>
      <c r="P258" s="128" t="s">
        <v>13555</v>
      </c>
      <c r="Q258" s="128" t="s">
        <v>15902</v>
      </c>
      <c r="R258" s="109"/>
      <c r="S258" s="102"/>
      <c r="T258" s="102" t="s">
        <v>20547</v>
      </c>
      <c r="U258" s="102" t="s">
        <v>7437</v>
      </c>
      <c r="V258" s="109">
        <v>8</v>
      </c>
      <c r="W258" s="107"/>
      <c r="X258" s="113"/>
    </row>
    <row r="259" spans="1:24" ht="12.95" customHeight="1" x14ac:dyDescent="0.2">
      <c r="A259" s="140"/>
      <c r="B259" s="102" t="s">
        <v>8472</v>
      </c>
      <c r="C259" s="103" t="s">
        <v>1238</v>
      </c>
      <c r="D259" s="128" t="s">
        <v>36306</v>
      </c>
      <c r="E259" s="128" t="s">
        <v>35490</v>
      </c>
      <c r="F259" s="104" t="s">
        <v>14834</v>
      </c>
      <c r="G259" s="142">
        <v>16108</v>
      </c>
      <c r="H259" s="128" t="s">
        <v>2565</v>
      </c>
      <c r="I259" s="128" t="s">
        <v>11819</v>
      </c>
      <c r="J259" s="128" t="s">
        <v>36307</v>
      </c>
      <c r="K259" s="128"/>
      <c r="L259" s="143"/>
      <c r="M259" s="145">
        <v>1</v>
      </c>
      <c r="N259" s="144">
        <v>63</v>
      </c>
      <c r="O259" s="128" t="s">
        <v>16524</v>
      </c>
      <c r="P259" s="128" t="s">
        <v>9125</v>
      </c>
      <c r="Q259" s="128" t="s">
        <v>36308</v>
      </c>
      <c r="R259" s="145"/>
      <c r="S259" s="128"/>
      <c r="T259" s="128"/>
      <c r="U259" s="128"/>
      <c r="V259" s="145">
        <v>7.5</v>
      </c>
      <c r="W259" s="130"/>
      <c r="X259" s="113"/>
    </row>
    <row r="260" spans="1:24" ht="12.95" customHeight="1" x14ac:dyDescent="0.2">
      <c r="A260" s="140"/>
      <c r="B260" s="102" t="s">
        <v>8472</v>
      </c>
      <c r="C260" s="102" t="s">
        <v>1238</v>
      </c>
      <c r="D260" s="128" t="s">
        <v>36309</v>
      </c>
      <c r="E260" s="128" t="s">
        <v>35457</v>
      </c>
      <c r="F260" s="104" t="s">
        <v>14834</v>
      </c>
      <c r="G260" s="142">
        <v>16300</v>
      </c>
      <c r="H260" s="128" t="s">
        <v>36310</v>
      </c>
      <c r="I260" s="128" t="s">
        <v>11819</v>
      </c>
      <c r="J260" s="128" t="s">
        <v>36311</v>
      </c>
      <c r="K260" s="128"/>
      <c r="L260" s="143"/>
      <c r="M260" s="145">
        <v>2</v>
      </c>
      <c r="N260" s="144" t="s">
        <v>36312</v>
      </c>
      <c r="O260" s="128" t="s">
        <v>10189</v>
      </c>
      <c r="P260" s="128" t="s">
        <v>9125</v>
      </c>
      <c r="Q260" s="128" t="s">
        <v>29083</v>
      </c>
      <c r="R260" s="145"/>
      <c r="S260" s="128"/>
      <c r="T260" s="128" t="s">
        <v>20547</v>
      </c>
      <c r="U260" s="128" t="s">
        <v>36313</v>
      </c>
      <c r="V260" s="145">
        <v>5.5</v>
      </c>
      <c r="W260" s="130"/>
      <c r="X260" s="113"/>
    </row>
    <row r="261" spans="1:24" ht="12.95" customHeight="1" x14ac:dyDescent="0.2">
      <c r="A261" s="140"/>
      <c r="B261" s="102" t="s">
        <v>8472</v>
      </c>
      <c r="C261" s="102" t="s">
        <v>1238</v>
      </c>
      <c r="D261" s="128" t="s">
        <v>36314</v>
      </c>
      <c r="E261" s="128" t="s">
        <v>35428</v>
      </c>
      <c r="F261" s="104" t="s">
        <v>14834</v>
      </c>
      <c r="G261" s="142">
        <v>16101</v>
      </c>
      <c r="H261" s="128" t="s">
        <v>11819</v>
      </c>
      <c r="I261" s="128" t="s">
        <v>13336</v>
      </c>
      <c r="J261" s="128" t="s">
        <v>36315</v>
      </c>
      <c r="K261" s="128"/>
      <c r="L261" s="143"/>
      <c r="M261" s="145">
        <v>1</v>
      </c>
      <c r="N261" s="144" t="s">
        <v>19703</v>
      </c>
      <c r="O261" s="128" t="s">
        <v>18151</v>
      </c>
      <c r="P261" s="128"/>
      <c r="Q261" s="128" t="s">
        <v>16880</v>
      </c>
      <c r="R261" s="145"/>
      <c r="S261" s="128"/>
      <c r="T261" s="102" t="s">
        <v>21275</v>
      </c>
      <c r="U261" s="128" t="s">
        <v>21117</v>
      </c>
      <c r="V261" s="145">
        <v>5.5</v>
      </c>
      <c r="W261" s="130"/>
      <c r="X261" s="113"/>
    </row>
    <row r="262" spans="1:24" ht="12.95" customHeight="1" x14ac:dyDescent="0.2">
      <c r="A262" s="140"/>
      <c r="B262" s="102" t="s">
        <v>8472</v>
      </c>
      <c r="C262" s="102" t="s">
        <v>1238</v>
      </c>
      <c r="D262" s="128" t="s">
        <v>36316</v>
      </c>
      <c r="E262" s="128" t="s">
        <v>35361</v>
      </c>
      <c r="F262" s="104" t="s">
        <v>14834</v>
      </c>
      <c r="G262" s="142">
        <v>15062</v>
      </c>
      <c r="H262" s="128" t="s">
        <v>7198</v>
      </c>
      <c r="I262" s="102" t="s">
        <v>36317</v>
      </c>
      <c r="J262" s="128" t="s">
        <v>35362</v>
      </c>
      <c r="K262" s="128"/>
      <c r="L262" s="143"/>
      <c r="M262" s="145">
        <v>1</v>
      </c>
      <c r="N262" s="144" t="s">
        <v>36318</v>
      </c>
      <c r="O262" s="128" t="s">
        <v>16565</v>
      </c>
      <c r="P262" s="128"/>
      <c r="Q262" s="128" t="s">
        <v>17030</v>
      </c>
      <c r="R262" s="145"/>
      <c r="S262" s="128"/>
      <c r="T262" s="128" t="s">
        <v>20538</v>
      </c>
      <c r="U262" s="128" t="s">
        <v>13640</v>
      </c>
      <c r="V262" s="145">
        <v>7</v>
      </c>
      <c r="W262" s="130"/>
      <c r="X262" s="113"/>
    </row>
    <row r="263" spans="1:24" ht="12.95" customHeight="1" x14ac:dyDescent="0.2">
      <c r="A263" s="140"/>
      <c r="B263" s="102" t="s">
        <v>8472</v>
      </c>
      <c r="C263" s="102" t="s">
        <v>1238</v>
      </c>
      <c r="D263" s="128" t="s">
        <v>36319</v>
      </c>
      <c r="E263" s="128" t="s">
        <v>35436</v>
      </c>
      <c r="F263" s="104" t="s">
        <v>14834</v>
      </c>
      <c r="G263" s="142">
        <v>16231</v>
      </c>
      <c r="H263" s="102" t="s">
        <v>30670</v>
      </c>
      <c r="I263" s="102" t="s">
        <v>4890</v>
      </c>
      <c r="J263" s="128" t="s">
        <v>36320</v>
      </c>
      <c r="K263" s="128"/>
      <c r="L263" s="143"/>
      <c r="M263" s="145">
        <v>2</v>
      </c>
      <c r="N263" s="144" t="s">
        <v>36321</v>
      </c>
      <c r="O263" s="128" t="s">
        <v>13555</v>
      </c>
      <c r="P263" s="128" t="s">
        <v>13460</v>
      </c>
      <c r="Q263" s="128" t="s">
        <v>17597</v>
      </c>
      <c r="R263" s="145"/>
      <c r="S263" s="128"/>
      <c r="T263" s="128" t="s">
        <v>20547</v>
      </c>
      <c r="U263" s="128"/>
      <c r="V263" s="145">
        <v>6</v>
      </c>
      <c r="W263" s="130"/>
      <c r="X263" s="113"/>
    </row>
    <row r="264" spans="1:24" ht="12.95" customHeight="1" x14ac:dyDescent="0.2">
      <c r="A264" s="140"/>
      <c r="B264" s="102" t="s">
        <v>8472</v>
      </c>
      <c r="C264" s="102" t="s">
        <v>1238</v>
      </c>
      <c r="D264" s="128" t="s">
        <v>35451</v>
      </c>
      <c r="E264" s="128" t="s">
        <v>35450</v>
      </c>
      <c r="F264" s="104" t="s">
        <v>14834</v>
      </c>
      <c r="G264" s="142">
        <v>16279</v>
      </c>
      <c r="H264" s="128" t="s">
        <v>10191</v>
      </c>
      <c r="I264" s="128" t="s">
        <v>11819</v>
      </c>
      <c r="J264" s="128" t="s">
        <v>674</v>
      </c>
      <c r="K264" s="128"/>
      <c r="L264" s="143"/>
      <c r="M264" s="145">
        <v>3</v>
      </c>
      <c r="N264" s="144" t="s">
        <v>36322</v>
      </c>
      <c r="O264" s="128" t="s">
        <v>20532</v>
      </c>
      <c r="P264" s="128" t="s">
        <v>10189</v>
      </c>
      <c r="Q264" s="128" t="s">
        <v>18182</v>
      </c>
      <c r="R264" s="145"/>
      <c r="S264" s="128"/>
      <c r="T264" s="128" t="s">
        <v>20547</v>
      </c>
      <c r="U264" s="128" t="s">
        <v>36323</v>
      </c>
      <c r="V264" s="145">
        <v>7</v>
      </c>
      <c r="W264" s="130"/>
      <c r="X264" s="113"/>
    </row>
    <row r="265" spans="1:24" ht="12.95" customHeight="1" x14ac:dyDescent="0.2">
      <c r="A265" s="140"/>
      <c r="B265" s="102" t="s">
        <v>8472</v>
      </c>
      <c r="C265" s="102" t="s">
        <v>1238</v>
      </c>
      <c r="D265" s="128" t="s">
        <v>36324</v>
      </c>
      <c r="E265" s="128" t="s">
        <v>35415</v>
      </c>
      <c r="F265" s="104" t="s">
        <v>14834</v>
      </c>
      <c r="G265" s="142">
        <v>15801</v>
      </c>
      <c r="H265" s="128" t="s">
        <v>7198</v>
      </c>
      <c r="I265" s="128" t="s">
        <v>13336</v>
      </c>
      <c r="J265" s="128" t="s">
        <v>36325</v>
      </c>
      <c r="K265" s="128"/>
      <c r="L265" s="143"/>
      <c r="M265" s="145">
        <v>2</v>
      </c>
      <c r="N265" s="144" t="s">
        <v>17224</v>
      </c>
      <c r="O265" s="128"/>
      <c r="P265" s="128" t="s">
        <v>162</v>
      </c>
      <c r="Q265" s="128" t="s">
        <v>20246</v>
      </c>
      <c r="R265" s="145" t="s">
        <v>7035</v>
      </c>
      <c r="S265" s="128"/>
      <c r="T265" s="128" t="s">
        <v>14962</v>
      </c>
      <c r="U265" s="128" t="s">
        <v>36326</v>
      </c>
      <c r="V265" s="145">
        <v>7</v>
      </c>
      <c r="W265" s="130"/>
      <c r="X265" s="113"/>
    </row>
    <row r="266" spans="1:24" ht="12.95" customHeight="1" x14ac:dyDescent="0.2">
      <c r="A266" s="140"/>
      <c r="B266" s="102" t="s">
        <v>8472</v>
      </c>
      <c r="C266" s="102" t="s">
        <v>1238</v>
      </c>
      <c r="D266" s="128" t="s">
        <v>35430</v>
      </c>
      <c r="E266" s="128" t="s">
        <v>35429</v>
      </c>
      <c r="F266" s="104" t="s">
        <v>14834</v>
      </c>
      <c r="G266" s="142">
        <v>16122</v>
      </c>
      <c r="H266" s="128" t="s">
        <v>10103</v>
      </c>
      <c r="I266" s="128" t="s">
        <v>11819</v>
      </c>
      <c r="J266" s="128" t="s">
        <v>36327</v>
      </c>
      <c r="K266" s="128"/>
      <c r="L266" s="143"/>
      <c r="M266" s="145">
        <v>3</v>
      </c>
      <c r="N266" s="144" t="s">
        <v>36328</v>
      </c>
      <c r="O266" s="128" t="s">
        <v>18174</v>
      </c>
      <c r="P266" s="128" t="s">
        <v>13301</v>
      </c>
      <c r="Q266" s="128" t="s">
        <v>21420</v>
      </c>
      <c r="R266" s="145" t="s">
        <v>7035</v>
      </c>
      <c r="S266" s="128"/>
      <c r="T266" s="128" t="s">
        <v>7789</v>
      </c>
      <c r="U266" s="128" t="s">
        <v>36329</v>
      </c>
      <c r="V266" s="145">
        <v>6</v>
      </c>
      <c r="W266" s="130"/>
      <c r="X266" s="113"/>
    </row>
    <row r="267" spans="1:24" ht="12.95" customHeight="1" x14ac:dyDescent="0.2">
      <c r="A267" s="140"/>
      <c r="B267" s="102" t="s">
        <v>8472</v>
      </c>
      <c r="C267" s="102" t="s">
        <v>1238</v>
      </c>
      <c r="D267" s="128" t="s">
        <v>36330</v>
      </c>
      <c r="E267" s="128" t="s">
        <v>35420</v>
      </c>
      <c r="F267" s="104" t="s">
        <v>14834</v>
      </c>
      <c r="G267" s="142">
        <v>15982</v>
      </c>
      <c r="H267" s="128" t="s">
        <v>36331</v>
      </c>
      <c r="I267" s="128" t="s">
        <v>11819</v>
      </c>
      <c r="J267" s="128" t="s">
        <v>36332</v>
      </c>
      <c r="K267" s="128"/>
      <c r="L267" s="143"/>
      <c r="M267" s="145">
        <v>2</v>
      </c>
      <c r="N267" s="144" t="s">
        <v>16065</v>
      </c>
      <c r="O267" s="128" t="s">
        <v>17734</v>
      </c>
      <c r="P267" s="128" t="s">
        <v>13301</v>
      </c>
      <c r="Q267" s="128" t="s">
        <v>16885</v>
      </c>
      <c r="R267" s="145"/>
      <c r="S267" s="128"/>
      <c r="T267" s="128" t="s">
        <v>21275</v>
      </c>
      <c r="U267" s="128" t="s">
        <v>10050</v>
      </c>
      <c r="V267" s="145">
        <v>5.5</v>
      </c>
      <c r="W267" s="130"/>
      <c r="X267" s="113"/>
    </row>
    <row r="268" spans="1:24" ht="12.95" customHeight="1" x14ac:dyDescent="0.2">
      <c r="A268" s="140"/>
      <c r="B268" s="102" t="s">
        <v>8472</v>
      </c>
      <c r="C268" s="102" t="s">
        <v>1238</v>
      </c>
      <c r="D268" s="128" t="s">
        <v>35409</v>
      </c>
      <c r="E268" s="128" t="s">
        <v>35408</v>
      </c>
      <c r="F268" s="104" t="s">
        <v>14834</v>
      </c>
      <c r="G268" s="142">
        <v>15584</v>
      </c>
      <c r="H268" s="128" t="s">
        <v>11819</v>
      </c>
      <c r="I268" s="128" t="s">
        <v>10103</v>
      </c>
      <c r="J268" s="128" t="s">
        <v>36333</v>
      </c>
      <c r="K268" s="128"/>
      <c r="L268" s="143"/>
      <c r="M268" s="145">
        <v>2</v>
      </c>
      <c r="N268" s="144" t="s">
        <v>36334</v>
      </c>
      <c r="O268" s="128" t="s">
        <v>17671</v>
      </c>
      <c r="P268" s="128" t="s">
        <v>9125</v>
      </c>
      <c r="Q268" s="128" t="s">
        <v>19228</v>
      </c>
      <c r="R268" s="145"/>
      <c r="S268" s="128"/>
      <c r="T268" s="128" t="s">
        <v>7789</v>
      </c>
      <c r="U268" s="128" t="s">
        <v>36335</v>
      </c>
      <c r="V268" s="145">
        <v>7</v>
      </c>
      <c r="W268" s="130"/>
      <c r="X268" s="113"/>
    </row>
    <row r="269" spans="1:24" ht="12.95" customHeight="1" x14ac:dyDescent="0.2">
      <c r="A269" s="140"/>
      <c r="B269" s="102" t="s">
        <v>8472</v>
      </c>
      <c r="C269" s="102" t="s">
        <v>1238</v>
      </c>
      <c r="D269" s="128" t="s">
        <v>35438</v>
      </c>
      <c r="E269" s="128" t="s">
        <v>35437</v>
      </c>
      <c r="F269" s="104" t="s">
        <v>14834</v>
      </c>
      <c r="G269" s="142">
        <v>16232</v>
      </c>
      <c r="H269" s="128" t="s">
        <v>11819</v>
      </c>
      <c r="I269" s="128" t="s">
        <v>10191</v>
      </c>
      <c r="J269" s="128" t="s">
        <v>35439</v>
      </c>
      <c r="K269" s="128"/>
      <c r="L269" s="143"/>
      <c r="M269" s="145">
        <v>2</v>
      </c>
      <c r="N269" s="144" t="s">
        <v>36336</v>
      </c>
      <c r="O269" s="128" t="s">
        <v>3620</v>
      </c>
      <c r="P269" s="128" t="s">
        <v>162</v>
      </c>
      <c r="Q269" s="128" t="s">
        <v>16757</v>
      </c>
      <c r="R269" s="145"/>
      <c r="S269" s="128" t="s">
        <v>8315</v>
      </c>
      <c r="T269" s="128" t="s">
        <v>20547</v>
      </c>
      <c r="U269" s="128" t="s">
        <v>36337</v>
      </c>
      <c r="V269" s="145">
        <v>6</v>
      </c>
      <c r="W269" s="130"/>
      <c r="X269" s="113"/>
    </row>
    <row r="270" spans="1:24" ht="12.95" customHeight="1" x14ac:dyDescent="0.2">
      <c r="A270" s="140"/>
      <c r="B270" s="102" t="s">
        <v>8472</v>
      </c>
      <c r="C270" s="102" t="s">
        <v>1238</v>
      </c>
      <c r="D270" s="128" t="s">
        <v>36338</v>
      </c>
      <c r="E270" s="128" t="s">
        <v>35421</v>
      </c>
      <c r="F270" s="104" t="s">
        <v>14834</v>
      </c>
      <c r="G270" s="142">
        <v>16528</v>
      </c>
      <c r="H270" s="128" t="s">
        <v>11819</v>
      </c>
      <c r="I270" s="128" t="s">
        <v>10191</v>
      </c>
      <c r="J270" s="128" t="s">
        <v>36339</v>
      </c>
      <c r="K270" s="128"/>
      <c r="L270" s="143"/>
      <c r="M270" s="145">
        <v>1</v>
      </c>
      <c r="N270" s="144" t="s">
        <v>36340</v>
      </c>
      <c r="O270" s="128" t="s">
        <v>12252</v>
      </c>
      <c r="P270" s="128" t="s">
        <v>162</v>
      </c>
      <c r="Q270" s="128" t="s">
        <v>18007</v>
      </c>
      <c r="R270" s="145"/>
      <c r="S270" s="128"/>
      <c r="T270" s="128" t="s">
        <v>20546</v>
      </c>
      <c r="U270" s="128" t="s">
        <v>16986</v>
      </c>
      <c r="V270" s="145">
        <v>5</v>
      </c>
      <c r="W270" s="130"/>
      <c r="X270" s="113"/>
    </row>
    <row r="271" spans="1:24" ht="12.95" customHeight="1" x14ac:dyDescent="0.2">
      <c r="A271" s="140"/>
      <c r="B271" s="102" t="s">
        <v>8472</v>
      </c>
      <c r="C271" s="102" t="s">
        <v>1238</v>
      </c>
      <c r="D271" s="128" t="s">
        <v>36341</v>
      </c>
      <c r="E271" s="128" t="s">
        <v>35491</v>
      </c>
      <c r="F271" s="104" t="s">
        <v>14834</v>
      </c>
      <c r="G271" s="142">
        <v>16542</v>
      </c>
      <c r="H271" s="128" t="s">
        <v>2565</v>
      </c>
      <c r="I271" s="128" t="s">
        <v>4890</v>
      </c>
      <c r="J271" s="128" t="s">
        <v>36342</v>
      </c>
      <c r="K271" s="128"/>
      <c r="L271" s="143"/>
      <c r="M271" s="145">
        <v>2</v>
      </c>
      <c r="N271" s="144" t="s">
        <v>36343</v>
      </c>
      <c r="O271" s="128" t="s">
        <v>3620</v>
      </c>
      <c r="P271" s="128" t="s">
        <v>10189</v>
      </c>
      <c r="Q271" s="128" t="s">
        <v>36344</v>
      </c>
      <c r="R271" s="145"/>
      <c r="S271" s="128"/>
      <c r="T271" s="128" t="s">
        <v>20546</v>
      </c>
      <c r="U271" s="128"/>
      <c r="V271" s="145">
        <v>8.5</v>
      </c>
      <c r="W271" s="130"/>
      <c r="X271" s="113"/>
    </row>
    <row r="272" spans="1:24" ht="12.95" customHeight="1" x14ac:dyDescent="0.2">
      <c r="A272" s="140"/>
      <c r="B272" s="102" t="s">
        <v>8472</v>
      </c>
      <c r="C272" s="102" t="s">
        <v>1238</v>
      </c>
      <c r="D272" s="128" t="s">
        <v>36345</v>
      </c>
      <c r="E272" s="128" t="s">
        <v>35482</v>
      </c>
      <c r="F272" s="104" t="s">
        <v>14834</v>
      </c>
      <c r="G272" s="142">
        <v>15983</v>
      </c>
      <c r="H272" s="128" t="s">
        <v>11819</v>
      </c>
      <c r="I272" s="128" t="s">
        <v>13336</v>
      </c>
      <c r="J272" s="128" t="s">
        <v>9312</v>
      </c>
      <c r="K272" s="128"/>
      <c r="L272" s="143"/>
      <c r="M272" s="145">
        <v>1</v>
      </c>
      <c r="N272" s="144" t="s">
        <v>36346</v>
      </c>
      <c r="O272" s="128" t="s">
        <v>17504</v>
      </c>
      <c r="P272" s="128" t="s">
        <v>9160</v>
      </c>
      <c r="Q272" s="128" t="s">
        <v>16990</v>
      </c>
      <c r="R272" s="145"/>
      <c r="S272" s="128"/>
      <c r="T272" s="128" t="s">
        <v>21275</v>
      </c>
      <c r="U272" s="128" t="s">
        <v>16986</v>
      </c>
      <c r="V272" s="145">
        <v>6</v>
      </c>
      <c r="W272" s="130"/>
      <c r="X272" s="113"/>
    </row>
    <row r="273" spans="1:24" ht="12.95" customHeight="1" x14ac:dyDescent="0.2">
      <c r="A273" s="140"/>
      <c r="B273" s="102" t="s">
        <v>8472</v>
      </c>
      <c r="C273" s="102" t="s">
        <v>1238</v>
      </c>
      <c r="D273" s="201" t="s">
        <v>36347</v>
      </c>
      <c r="E273" s="128" t="s">
        <v>35417</v>
      </c>
      <c r="F273" s="104" t="s">
        <v>14834</v>
      </c>
      <c r="G273" s="142">
        <v>15817</v>
      </c>
      <c r="H273" s="128" t="s">
        <v>13336</v>
      </c>
      <c r="I273" s="128" t="s">
        <v>11819</v>
      </c>
      <c r="J273" s="128" t="s">
        <v>35489</v>
      </c>
      <c r="K273" s="128"/>
      <c r="L273" s="143"/>
      <c r="M273" s="145">
        <v>1</v>
      </c>
      <c r="N273" s="144">
        <v>61</v>
      </c>
      <c r="O273" s="128" t="s">
        <v>15928</v>
      </c>
      <c r="P273" s="128" t="s">
        <v>162</v>
      </c>
      <c r="Q273" s="128" t="s">
        <v>19566</v>
      </c>
      <c r="R273" s="145"/>
      <c r="S273" s="128"/>
      <c r="T273" s="128" t="s">
        <v>14962</v>
      </c>
      <c r="U273" s="128" t="s">
        <v>36348</v>
      </c>
      <c r="V273" s="145">
        <v>6</v>
      </c>
      <c r="W273" s="130"/>
      <c r="X273" s="113"/>
    </row>
    <row r="274" spans="1:24" ht="12.95" customHeight="1" x14ac:dyDescent="0.2">
      <c r="A274" s="140"/>
      <c r="B274" s="102" t="s">
        <v>8472</v>
      </c>
      <c r="C274" s="102" t="s">
        <v>1238</v>
      </c>
      <c r="D274" s="128" t="s">
        <v>35475</v>
      </c>
      <c r="E274" s="128" t="s">
        <v>36305</v>
      </c>
      <c r="F274" s="104" t="s">
        <v>14834</v>
      </c>
      <c r="G274" s="142">
        <v>16494</v>
      </c>
      <c r="H274" s="128" t="s">
        <v>10191</v>
      </c>
      <c r="I274" s="128" t="s">
        <v>11819</v>
      </c>
      <c r="J274" s="128" t="s">
        <v>13277</v>
      </c>
      <c r="K274" s="128"/>
      <c r="L274" s="143" t="s">
        <v>36757</v>
      </c>
      <c r="M274" s="145">
        <v>1</v>
      </c>
      <c r="N274" s="144">
        <v>53</v>
      </c>
      <c r="O274" s="128" t="s">
        <v>16982</v>
      </c>
      <c r="P274" s="128" t="s">
        <v>9125</v>
      </c>
      <c r="Q274" s="128" t="s">
        <v>16868</v>
      </c>
      <c r="R274" s="145" t="s">
        <v>7035</v>
      </c>
      <c r="S274" s="128"/>
      <c r="T274" s="128" t="s">
        <v>20546</v>
      </c>
      <c r="U274" s="128"/>
      <c r="V274" s="145">
        <v>6</v>
      </c>
      <c r="W274" s="130"/>
      <c r="X274" s="113"/>
    </row>
    <row r="275" spans="1:24" ht="12.95" customHeight="1" x14ac:dyDescent="0.2">
      <c r="A275" s="140"/>
      <c r="B275" s="102" t="s">
        <v>8472</v>
      </c>
      <c r="C275" s="102" t="s">
        <v>1238</v>
      </c>
      <c r="D275" s="128" t="s">
        <v>35480</v>
      </c>
      <c r="E275" s="128" t="s">
        <v>35479</v>
      </c>
      <c r="F275" s="104" t="s">
        <v>14834</v>
      </c>
      <c r="G275" s="142">
        <v>16526</v>
      </c>
      <c r="H275" s="128" t="s">
        <v>11819</v>
      </c>
      <c r="I275" s="128" t="s">
        <v>10191</v>
      </c>
      <c r="J275" s="128" t="s">
        <v>2065</v>
      </c>
      <c r="K275" s="128"/>
      <c r="L275" s="143"/>
      <c r="M275" s="145">
        <v>3</v>
      </c>
      <c r="N275" s="144" t="s">
        <v>36759</v>
      </c>
      <c r="O275" s="128" t="s">
        <v>20516</v>
      </c>
      <c r="P275" s="128"/>
      <c r="Q275" s="128" t="s">
        <v>17734</v>
      </c>
      <c r="R275" s="145"/>
      <c r="S275" s="128"/>
      <c r="T275" s="128" t="s">
        <v>20546</v>
      </c>
      <c r="U275" s="128" t="s">
        <v>36760</v>
      </c>
      <c r="V275" s="145">
        <v>3.5</v>
      </c>
      <c r="W275" s="130"/>
      <c r="X275" s="113"/>
    </row>
    <row r="276" spans="1:24" ht="12.95" customHeight="1" x14ac:dyDescent="0.2">
      <c r="A276" s="140"/>
      <c r="B276" s="102" t="s">
        <v>8472</v>
      </c>
      <c r="C276" s="102" t="s">
        <v>1238</v>
      </c>
      <c r="D276" s="128" t="s">
        <v>36761</v>
      </c>
      <c r="E276" s="128" t="s">
        <v>35357</v>
      </c>
      <c r="F276" s="104" t="s">
        <v>14834</v>
      </c>
      <c r="G276" s="142">
        <v>14759</v>
      </c>
      <c r="H276" s="128" t="s">
        <v>13336</v>
      </c>
      <c r="I276" s="128" t="s">
        <v>11819</v>
      </c>
      <c r="J276" s="128" t="s">
        <v>35358</v>
      </c>
      <c r="K276" s="128"/>
      <c r="L276" s="143"/>
      <c r="M276" s="145">
        <v>2</v>
      </c>
      <c r="N276" s="144" t="s">
        <v>36762</v>
      </c>
      <c r="O276" s="128" t="s">
        <v>17734</v>
      </c>
      <c r="P276" s="128" t="s">
        <v>9125</v>
      </c>
      <c r="Q276" s="128" t="s">
        <v>16520</v>
      </c>
      <c r="R276" s="145"/>
      <c r="S276" s="128" t="s">
        <v>8315</v>
      </c>
      <c r="T276" s="128" t="s">
        <v>28757</v>
      </c>
      <c r="U276" s="128" t="s">
        <v>4888</v>
      </c>
      <c r="V276" s="145">
        <v>7</v>
      </c>
      <c r="W276" s="130"/>
      <c r="X276" s="113"/>
    </row>
    <row r="277" spans="1:24" ht="12.95" customHeight="1" x14ac:dyDescent="0.2">
      <c r="A277" s="140"/>
      <c r="B277" s="102" t="s">
        <v>8472</v>
      </c>
      <c r="C277" s="102" t="s">
        <v>1238</v>
      </c>
      <c r="D277" s="128" t="s">
        <v>36763</v>
      </c>
      <c r="E277" s="128" t="s">
        <v>35481</v>
      </c>
      <c r="F277" s="104" t="s">
        <v>14834</v>
      </c>
      <c r="G277" s="142">
        <v>16536</v>
      </c>
      <c r="H277" s="102" t="s">
        <v>11819</v>
      </c>
      <c r="I277" s="128" t="s">
        <v>13336</v>
      </c>
      <c r="J277" s="128" t="s">
        <v>29776</v>
      </c>
      <c r="K277" s="128"/>
      <c r="L277" s="143"/>
      <c r="M277" s="145">
        <v>1</v>
      </c>
      <c r="N277" s="200" t="s">
        <v>36764</v>
      </c>
      <c r="O277" s="128" t="s">
        <v>12721</v>
      </c>
      <c r="P277" s="128" t="s">
        <v>9125</v>
      </c>
      <c r="Q277" s="128" t="s">
        <v>19131</v>
      </c>
      <c r="R277" s="145"/>
      <c r="S277" s="128"/>
      <c r="T277" s="128" t="s">
        <v>20546</v>
      </c>
      <c r="U277" s="128" t="s">
        <v>5978</v>
      </c>
      <c r="V277" s="145">
        <v>5</v>
      </c>
      <c r="W277" s="130"/>
      <c r="X277" s="113"/>
    </row>
    <row r="278" spans="1:24" ht="12.95" customHeight="1" x14ac:dyDescent="0.2">
      <c r="A278" s="140"/>
      <c r="B278" s="102" t="s">
        <v>8472</v>
      </c>
      <c r="C278" s="102" t="s">
        <v>1238</v>
      </c>
      <c r="D278" s="201" t="s">
        <v>35423</v>
      </c>
      <c r="E278" s="128" t="s">
        <v>35422</v>
      </c>
      <c r="F278" s="104" t="s">
        <v>14834</v>
      </c>
      <c r="G278" s="142">
        <v>15989</v>
      </c>
      <c r="H278" s="128" t="s">
        <v>10103</v>
      </c>
      <c r="I278" s="128" t="s">
        <v>4890</v>
      </c>
      <c r="J278" s="128" t="s">
        <v>36765</v>
      </c>
      <c r="K278" s="128"/>
      <c r="L278" s="143"/>
      <c r="M278" s="145">
        <v>2</v>
      </c>
      <c r="N278" s="144" t="s">
        <v>36766</v>
      </c>
      <c r="O278" s="128" t="s">
        <v>5985</v>
      </c>
      <c r="P278" s="128" t="s">
        <v>19503</v>
      </c>
      <c r="Q278" s="128" t="s">
        <v>19089</v>
      </c>
      <c r="R278" s="145"/>
      <c r="S278" s="128"/>
      <c r="T278" s="128" t="s">
        <v>7789</v>
      </c>
      <c r="U278" s="128"/>
      <c r="V278" s="145">
        <v>6</v>
      </c>
      <c r="W278" s="130"/>
      <c r="X278" s="113"/>
    </row>
    <row r="279" spans="1:24" ht="12.95" customHeight="1" x14ac:dyDescent="0.2">
      <c r="A279" s="140"/>
      <c r="B279" s="102" t="s">
        <v>8472</v>
      </c>
      <c r="C279" s="102" t="s">
        <v>1238</v>
      </c>
      <c r="D279" s="128" t="s">
        <v>36767</v>
      </c>
      <c r="E279" s="128" t="s">
        <v>35456</v>
      </c>
      <c r="F279" s="104" t="s">
        <v>14834</v>
      </c>
      <c r="G279" s="142">
        <v>16298</v>
      </c>
      <c r="H279" s="102" t="s">
        <v>4890</v>
      </c>
      <c r="I279" s="102" t="s">
        <v>30670</v>
      </c>
      <c r="J279" s="128" t="s">
        <v>36768</v>
      </c>
      <c r="K279" s="128"/>
      <c r="L279" s="143"/>
      <c r="M279" s="145">
        <v>2</v>
      </c>
      <c r="N279" s="144" t="s">
        <v>36769</v>
      </c>
      <c r="O279" s="128" t="s">
        <v>20609</v>
      </c>
      <c r="P279" s="128" t="s">
        <v>162</v>
      </c>
      <c r="Q279" s="128" t="s">
        <v>36770</v>
      </c>
      <c r="R279" s="145"/>
      <c r="S279" s="128"/>
      <c r="T279" s="128" t="s">
        <v>20547</v>
      </c>
      <c r="U279" s="128" t="s">
        <v>4888</v>
      </c>
      <c r="V279" s="145">
        <v>6</v>
      </c>
      <c r="W279" s="130"/>
      <c r="X279" s="113"/>
    </row>
    <row r="280" spans="1:24" ht="12.95" customHeight="1" x14ac:dyDescent="0.2">
      <c r="A280" s="140"/>
      <c r="B280" s="102" t="s">
        <v>8472</v>
      </c>
      <c r="C280" s="102" t="s">
        <v>1238</v>
      </c>
      <c r="D280" s="128" t="s">
        <v>35433</v>
      </c>
      <c r="E280" s="128" t="s">
        <v>35432</v>
      </c>
      <c r="F280" s="104" t="s">
        <v>14834</v>
      </c>
      <c r="G280" s="142">
        <v>16215</v>
      </c>
      <c r="H280" s="128" t="s">
        <v>11819</v>
      </c>
      <c r="I280" s="128" t="s">
        <v>10191</v>
      </c>
      <c r="J280" s="128" t="s">
        <v>8576</v>
      </c>
      <c r="K280" s="128"/>
      <c r="L280" s="143"/>
      <c r="M280" s="145">
        <v>2</v>
      </c>
      <c r="N280" s="200" t="s">
        <v>36771</v>
      </c>
      <c r="O280" s="128" t="s">
        <v>162</v>
      </c>
      <c r="P280" s="128" t="s">
        <v>9125</v>
      </c>
      <c r="Q280" s="128" t="s">
        <v>16753</v>
      </c>
      <c r="R280" s="145"/>
      <c r="S280" s="128"/>
      <c r="T280" s="102" t="s">
        <v>21275</v>
      </c>
      <c r="U280" s="128" t="s">
        <v>36774</v>
      </c>
      <c r="V280" s="145">
        <v>8</v>
      </c>
      <c r="W280" s="130"/>
      <c r="X280" s="113"/>
    </row>
    <row r="281" spans="1:24" ht="12.95" customHeight="1" x14ac:dyDescent="0.2">
      <c r="A281" s="140"/>
      <c r="B281" s="102" t="s">
        <v>8472</v>
      </c>
      <c r="C281" s="102" t="s">
        <v>1238</v>
      </c>
      <c r="D281" s="128" t="s">
        <v>35478</v>
      </c>
      <c r="E281" s="128" t="s">
        <v>35477</v>
      </c>
      <c r="F281" s="104" t="s">
        <v>14834</v>
      </c>
      <c r="G281" s="142">
        <v>16525</v>
      </c>
      <c r="H281" s="128" t="s">
        <v>2625</v>
      </c>
      <c r="I281" s="128" t="s">
        <v>10191</v>
      </c>
      <c r="J281" s="128" t="s">
        <v>36772</v>
      </c>
      <c r="K281" s="128"/>
      <c r="L281" s="143"/>
      <c r="M281" s="145">
        <v>2</v>
      </c>
      <c r="N281" s="144" t="s">
        <v>36773</v>
      </c>
      <c r="O281" s="128" t="s">
        <v>9125</v>
      </c>
      <c r="P281" s="128"/>
      <c r="Q281" s="128" t="s">
        <v>20798</v>
      </c>
      <c r="R281" s="145"/>
      <c r="S281" s="128"/>
      <c r="T281" s="128" t="s">
        <v>20545</v>
      </c>
      <c r="U281" s="128" t="s">
        <v>36775</v>
      </c>
      <c r="V281" s="145">
        <v>8</v>
      </c>
      <c r="W281" s="130"/>
      <c r="X281" s="113"/>
    </row>
    <row r="282" spans="1:24" ht="12.95" customHeight="1" x14ac:dyDescent="0.2">
      <c r="A282" s="140"/>
      <c r="B282" s="102" t="s">
        <v>8472</v>
      </c>
      <c r="C282" s="102" t="s">
        <v>1238</v>
      </c>
      <c r="D282" s="128" t="s">
        <v>36776</v>
      </c>
      <c r="E282" s="128" t="s">
        <v>35455</v>
      </c>
      <c r="F282" s="104" t="s">
        <v>14834</v>
      </c>
      <c r="G282" s="142">
        <v>16283</v>
      </c>
      <c r="H282" s="128" t="s">
        <v>13336</v>
      </c>
      <c r="I282" s="128" t="s">
        <v>11819</v>
      </c>
      <c r="J282" s="128" t="s">
        <v>36777</v>
      </c>
      <c r="K282" s="128"/>
      <c r="L282" s="143"/>
      <c r="M282" s="145">
        <v>3</v>
      </c>
      <c r="N282" s="144" t="s">
        <v>36778</v>
      </c>
      <c r="O282" s="128" t="s">
        <v>20487</v>
      </c>
      <c r="P282" s="128" t="s">
        <v>9160</v>
      </c>
      <c r="Q282" s="128" t="s">
        <v>20487</v>
      </c>
      <c r="R282" s="145"/>
      <c r="S282" s="128"/>
      <c r="T282" s="128" t="s">
        <v>20547</v>
      </c>
      <c r="U282" s="128" t="s">
        <v>1713</v>
      </c>
      <c r="V282" s="145">
        <v>6</v>
      </c>
      <c r="W282" s="130"/>
      <c r="X282" s="113"/>
    </row>
    <row r="283" spans="1:24" ht="12.95" customHeight="1" x14ac:dyDescent="0.2">
      <c r="A283" s="140"/>
      <c r="B283" s="102" t="s">
        <v>8472</v>
      </c>
      <c r="C283" s="102" t="s">
        <v>1238</v>
      </c>
      <c r="D283" s="128" t="s">
        <v>36779</v>
      </c>
      <c r="E283" s="128" t="s">
        <v>35492</v>
      </c>
      <c r="F283" s="104" t="s">
        <v>14834</v>
      </c>
      <c r="G283" s="142">
        <v>16557</v>
      </c>
      <c r="H283" s="128" t="s">
        <v>36780</v>
      </c>
      <c r="I283" s="102" t="s">
        <v>36781</v>
      </c>
      <c r="J283" s="128" t="s">
        <v>36782</v>
      </c>
      <c r="K283" s="128"/>
      <c r="L283" s="143" t="s">
        <v>36783</v>
      </c>
      <c r="M283" s="145">
        <v>1</v>
      </c>
      <c r="N283" s="200" t="s">
        <v>13389</v>
      </c>
      <c r="O283" s="128" t="s">
        <v>16499</v>
      </c>
      <c r="P283" s="128" t="s">
        <v>162</v>
      </c>
      <c r="Q283" s="128" t="s">
        <v>36784</v>
      </c>
      <c r="R283" s="145"/>
      <c r="S283" s="128"/>
      <c r="T283" s="128" t="s">
        <v>7789</v>
      </c>
      <c r="U283" s="128" t="s">
        <v>36785</v>
      </c>
      <c r="V283" s="145">
        <v>7.5</v>
      </c>
      <c r="W283" s="130"/>
      <c r="X283" s="113"/>
    </row>
    <row r="284" spans="1:24" ht="12.95" customHeight="1" x14ac:dyDescent="0.2">
      <c r="A284" s="140"/>
      <c r="B284" s="102" t="s">
        <v>8472</v>
      </c>
      <c r="C284" s="102" t="s">
        <v>1238</v>
      </c>
      <c r="D284" s="128" t="s">
        <v>36786</v>
      </c>
      <c r="E284" s="128" t="s">
        <v>35460</v>
      </c>
      <c r="F284" s="104" t="s">
        <v>14834</v>
      </c>
      <c r="G284" s="142">
        <v>16309</v>
      </c>
      <c r="H284" s="128" t="s">
        <v>11819</v>
      </c>
      <c r="I284" s="102" t="s">
        <v>36787</v>
      </c>
      <c r="J284" s="128" t="s">
        <v>36788</v>
      </c>
      <c r="K284" s="128"/>
      <c r="L284" s="143"/>
      <c r="M284" s="145">
        <v>1</v>
      </c>
      <c r="N284" s="144">
        <v>45</v>
      </c>
      <c r="O284" s="128" t="s">
        <v>20556</v>
      </c>
      <c r="P284" s="128" t="s">
        <v>162</v>
      </c>
      <c r="Q284" s="128" t="s">
        <v>16762</v>
      </c>
      <c r="R284" s="145"/>
      <c r="S284" s="128"/>
      <c r="T284" s="128" t="s">
        <v>20547</v>
      </c>
      <c r="U284" s="128"/>
      <c r="V284" s="145">
        <v>6</v>
      </c>
      <c r="W284" s="130"/>
      <c r="X284" s="113"/>
    </row>
    <row r="285" spans="1:24" ht="12.95" customHeight="1" x14ac:dyDescent="0.2">
      <c r="A285" s="140"/>
      <c r="B285" s="102" t="s">
        <v>8472</v>
      </c>
      <c r="C285" s="102" t="s">
        <v>1238</v>
      </c>
      <c r="D285" s="128" t="s">
        <v>36790</v>
      </c>
      <c r="E285" s="128" t="s">
        <v>35399</v>
      </c>
      <c r="F285" s="104" t="s">
        <v>14834</v>
      </c>
      <c r="G285" s="142">
        <v>15334</v>
      </c>
      <c r="H285" s="128" t="s">
        <v>11819</v>
      </c>
      <c r="I285" s="128" t="s">
        <v>13336</v>
      </c>
      <c r="J285" s="128" t="s">
        <v>35400</v>
      </c>
      <c r="K285" s="128"/>
      <c r="L285" s="143"/>
      <c r="M285" s="145">
        <v>3</v>
      </c>
      <c r="N285" s="144" t="s">
        <v>15876</v>
      </c>
      <c r="O285" s="128" t="s">
        <v>10189</v>
      </c>
      <c r="P285" s="128"/>
      <c r="Q285" s="128" t="s">
        <v>17392</v>
      </c>
      <c r="R285" s="145" t="s">
        <v>7035</v>
      </c>
      <c r="S285" s="128"/>
      <c r="T285" s="128" t="s">
        <v>14962</v>
      </c>
      <c r="U285" s="128" t="s">
        <v>36789</v>
      </c>
      <c r="V285" s="145">
        <v>5</v>
      </c>
      <c r="W285" s="130"/>
      <c r="X285" s="113"/>
    </row>
    <row r="286" spans="1:24" ht="12.95" customHeight="1" x14ac:dyDescent="0.2">
      <c r="A286" s="140"/>
      <c r="B286" s="102" t="s">
        <v>8472</v>
      </c>
      <c r="C286" s="102" t="s">
        <v>1238</v>
      </c>
      <c r="D286" s="128" t="s">
        <v>35441</v>
      </c>
      <c r="E286" s="128" t="s">
        <v>35440</v>
      </c>
      <c r="F286" s="104" t="s">
        <v>14834</v>
      </c>
      <c r="G286" s="142">
        <v>16248</v>
      </c>
      <c r="H286" s="128" t="s">
        <v>11819</v>
      </c>
      <c r="I286" s="128" t="s">
        <v>10103</v>
      </c>
      <c r="J286" s="128" t="s">
        <v>36791</v>
      </c>
      <c r="K286" s="128"/>
      <c r="L286" s="143"/>
      <c r="M286" s="145">
        <v>3</v>
      </c>
      <c r="N286" s="144" t="s">
        <v>36792</v>
      </c>
      <c r="O286" s="128" t="s">
        <v>16813</v>
      </c>
      <c r="P286" s="128" t="s">
        <v>162</v>
      </c>
      <c r="Q286" s="128" t="s">
        <v>16751</v>
      </c>
      <c r="R286" s="145"/>
      <c r="S286" s="128"/>
      <c r="T286" s="128" t="s">
        <v>7789</v>
      </c>
      <c r="U286" s="128" t="s">
        <v>36793</v>
      </c>
      <c r="V286" s="145">
        <v>8</v>
      </c>
      <c r="W286" s="130"/>
      <c r="X286" s="113"/>
    </row>
    <row r="287" spans="1:24" ht="12.95" customHeight="1" x14ac:dyDescent="0.2">
      <c r="A287" s="140"/>
      <c r="B287" s="102" t="s">
        <v>8472</v>
      </c>
      <c r="C287" s="102" t="s">
        <v>1238</v>
      </c>
      <c r="D287" s="128" t="s">
        <v>36794</v>
      </c>
      <c r="E287" s="128" t="s">
        <v>35488</v>
      </c>
      <c r="F287" s="104" t="s">
        <v>14834</v>
      </c>
      <c r="G287" s="142">
        <v>16316</v>
      </c>
      <c r="H287" s="102" t="s">
        <v>36795</v>
      </c>
      <c r="I287" s="102" t="s">
        <v>36798</v>
      </c>
      <c r="J287" s="128" t="s">
        <v>36796</v>
      </c>
      <c r="K287" s="128"/>
      <c r="L287" s="143"/>
      <c r="M287" s="145">
        <v>3</v>
      </c>
      <c r="N287" s="144" t="s">
        <v>36797</v>
      </c>
      <c r="O287" s="128" t="s">
        <v>9160</v>
      </c>
      <c r="P287" s="128"/>
      <c r="Q287" s="128" t="s">
        <v>19737</v>
      </c>
      <c r="R287" s="145" t="s">
        <v>7035</v>
      </c>
      <c r="S287" s="128"/>
      <c r="T287" s="128" t="s">
        <v>7789</v>
      </c>
      <c r="U287" s="128" t="s">
        <v>20617</v>
      </c>
      <c r="V287" s="145">
        <v>8</v>
      </c>
      <c r="W287" s="130"/>
      <c r="X287" s="113"/>
    </row>
    <row r="288" spans="1:24" ht="12.95" customHeight="1" x14ac:dyDescent="0.2">
      <c r="A288" s="140"/>
      <c r="B288" s="102" t="s">
        <v>8472</v>
      </c>
      <c r="C288" s="102" t="s">
        <v>1238</v>
      </c>
      <c r="D288" s="128" t="s">
        <v>36799</v>
      </c>
      <c r="E288" s="128" t="s">
        <v>35378</v>
      </c>
      <c r="F288" s="104" t="s">
        <v>14834</v>
      </c>
      <c r="G288" s="142">
        <v>15188</v>
      </c>
      <c r="H288" s="102" t="s">
        <v>36800</v>
      </c>
      <c r="I288" s="128" t="s">
        <v>4890</v>
      </c>
      <c r="J288" s="128" t="s">
        <v>35379</v>
      </c>
      <c r="K288" s="128"/>
      <c r="L288" s="143"/>
      <c r="M288" s="145">
        <v>3</v>
      </c>
      <c r="N288" s="144" t="s">
        <v>36801</v>
      </c>
      <c r="O288" s="128" t="s">
        <v>9125</v>
      </c>
      <c r="P288" s="128" t="s">
        <v>162</v>
      </c>
      <c r="Q288" s="128" t="s">
        <v>28799</v>
      </c>
      <c r="R288" s="145"/>
      <c r="S288" s="128"/>
      <c r="T288" s="128" t="s">
        <v>20871</v>
      </c>
      <c r="U288" s="128" t="s">
        <v>36802</v>
      </c>
      <c r="V288" s="145">
        <v>8</v>
      </c>
      <c r="W288" s="130"/>
      <c r="X288" s="113"/>
    </row>
    <row r="289" spans="1:24" ht="12.95" customHeight="1" x14ac:dyDescent="0.2">
      <c r="A289" s="140"/>
      <c r="B289" s="102" t="s">
        <v>8472</v>
      </c>
      <c r="C289" s="102" t="s">
        <v>1238</v>
      </c>
      <c r="D289" s="128" t="s">
        <v>35446</v>
      </c>
      <c r="E289" s="128" t="s">
        <v>35445</v>
      </c>
      <c r="F289" s="104" t="s">
        <v>14834</v>
      </c>
      <c r="G289" s="142">
        <v>16275</v>
      </c>
      <c r="H289" s="128" t="s">
        <v>10103</v>
      </c>
      <c r="I289" s="128" t="s">
        <v>11819</v>
      </c>
      <c r="J289" s="128" t="s">
        <v>35447</v>
      </c>
      <c r="K289" s="128"/>
      <c r="L289" s="143"/>
      <c r="M289" s="145">
        <v>3</v>
      </c>
      <c r="N289" s="144" t="s">
        <v>36803</v>
      </c>
      <c r="O289" s="128" t="s">
        <v>20474</v>
      </c>
      <c r="P289" s="128" t="s">
        <v>15928</v>
      </c>
      <c r="Q289" s="128" t="s">
        <v>28300</v>
      </c>
      <c r="R289" s="145"/>
      <c r="S289" s="128" t="s">
        <v>8315</v>
      </c>
      <c r="T289" s="128" t="s">
        <v>7789</v>
      </c>
      <c r="U289" s="128" t="s">
        <v>36804</v>
      </c>
      <c r="V289" s="145">
        <v>6</v>
      </c>
      <c r="W289" s="130"/>
      <c r="X289" s="113"/>
    </row>
    <row r="290" spans="1:24" ht="12.95" customHeight="1" x14ac:dyDescent="0.2">
      <c r="A290" s="140"/>
      <c r="B290" s="102" t="s">
        <v>8472</v>
      </c>
      <c r="C290" s="102" t="s">
        <v>1238</v>
      </c>
      <c r="D290" s="128" t="s">
        <v>35449</v>
      </c>
      <c r="E290" s="128" t="s">
        <v>35448</v>
      </c>
      <c r="F290" s="104" t="s">
        <v>14834</v>
      </c>
      <c r="G290" s="142">
        <v>16276</v>
      </c>
      <c r="H290" s="128" t="s">
        <v>10191</v>
      </c>
      <c r="I290" s="128" t="s">
        <v>11819</v>
      </c>
      <c r="J290" s="128" t="s">
        <v>36805</v>
      </c>
      <c r="K290" s="128"/>
      <c r="L290" s="143"/>
      <c r="M290" s="145">
        <v>2</v>
      </c>
      <c r="N290" s="144" t="s">
        <v>36806</v>
      </c>
      <c r="O290" s="128" t="s">
        <v>16680</v>
      </c>
      <c r="P290" s="128" t="s">
        <v>9160</v>
      </c>
      <c r="Q290" s="128" t="s">
        <v>20190</v>
      </c>
      <c r="R290" s="145"/>
      <c r="S290" s="128" t="s">
        <v>8315</v>
      </c>
      <c r="T290" s="128" t="s">
        <v>20547</v>
      </c>
      <c r="U290" s="128" t="s">
        <v>28339</v>
      </c>
      <c r="V290" s="145">
        <v>6</v>
      </c>
      <c r="W290" s="130"/>
      <c r="X290" s="113"/>
    </row>
    <row r="291" spans="1:24" ht="12.95" customHeight="1" x14ac:dyDescent="0.2">
      <c r="A291" s="140"/>
      <c r="B291" s="102" t="s">
        <v>8472</v>
      </c>
      <c r="C291" s="102" t="s">
        <v>1238</v>
      </c>
      <c r="D291" s="128" t="s">
        <v>35453</v>
      </c>
      <c r="E291" s="128" t="s">
        <v>35452</v>
      </c>
      <c r="F291" s="104" t="s">
        <v>14834</v>
      </c>
      <c r="G291" s="142">
        <v>16279</v>
      </c>
      <c r="H291" s="128" t="s">
        <v>36807</v>
      </c>
      <c r="I291" s="128" t="s">
        <v>2625</v>
      </c>
      <c r="J291" s="128" t="s">
        <v>35454</v>
      </c>
      <c r="K291" s="128"/>
      <c r="L291" s="143"/>
      <c r="M291" s="145">
        <v>2</v>
      </c>
      <c r="N291" s="144" t="s">
        <v>36808</v>
      </c>
      <c r="O291" s="128" t="s">
        <v>162</v>
      </c>
      <c r="P291" s="128" t="s">
        <v>13301</v>
      </c>
      <c r="Q291" s="128" t="s">
        <v>15837</v>
      </c>
      <c r="R291" s="145" t="s">
        <v>7035</v>
      </c>
      <c r="S291" s="128"/>
      <c r="T291" s="128" t="s">
        <v>20545</v>
      </c>
      <c r="U291" s="128" t="s">
        <v>36813</v>
      </c>
      <c r="V291" s="145">
        <v>7</v>
      </c>
      <c r="W291" s="130"/>
      <c r="X291" s="113"/>
    </row>
    <row r="292" spans="1:24" ht="12.95" customHeight="1" x14ac:dyDescent="0.2">
      <c r="A292" s="140"/>
      <c r="B292" s="102" t="s">
        <v>8472</v>
      </c>
      <c r="C292" s="102" t="s">
        <v>1238</v>
      </c>
      <c r="D292" s="128" t="s">
        <v>36809</v>
      </c>
      <c r="E292" s="128" t="s">
        <v>35431</v>
      </c>
      <c r="F292" s="104" t="s">
        <v>14834</v>
      </c>
      <c r="G292" s="142">
        <v>16145</v>
      </c>
      <c r="H292" s="128" t="s">
        <v>2625</v>
      </c>
      <c r="I292" s="102" t="s">
        <v>36811</v>
      </c>
      <c r="J292" s="128" t="s">
        <v>9852</v>
      </c>
      <c r="K292" s="128"/>
      <c r="L292" s="143"/>
      <c r="M292" s="145">
        <v>3</v>
      </c>
      <c r="N292" s="144" t="s">
        <v>36810</v>
      </c>
      <c r="O292" s="128"/>
      <c r="P292" s="128"/>
      <c r="Q292" s="128" t="s">
        <v>15923</v>
      </c>
      <c r="R292" s="145"/>
      <c r="S292" s="128"/>
      <c r="T292" s="128" t="s">
        <v>20543</v>
      </c>
      <c r="U292" s="128" t="s">
        <v>36812</v>
      </c>
      <c r="V292" s="145">
        <v>8.5</v>
      </c>
      <c r="W292" s="130"/>
      <c r="X292" s="113"/>
    </row>
    <row r="293" spans="1:24" ht="12.95" customHeight="1" x14ac:dyDescent="0.2">
      <c r="A293" s="140"/>
      <c r="B293" s="102" t="s">
        <v>8472</v>
      </c>
      <c r="C293" s="102" t="s">
        <v>1238</v>
      </c>
      <c r="D293" s="128" t="s">
        <v>36814</v>
      </c>
      <c r="E293" s="128" t="s">
        <v>35487</v>
      </c>
      <c r="F293" s="104" t="s">
        <v>14834</v>
      </c>
      <c r="G293" s="142">
        <v>15435</v>
      </c>
      <c r="H293" s="102" t="s">
        <v>10103</v>
      </c>
      <c r="I293" s="102" t="s">
        <v>36815</v>
      </c>
      <c r="J293" s="128" t="s">
        <v>36816</v>
      </c>
      <c r="K293" s="128"/>
      <c r="L293" s="143"/>
      <c r="M293" s="145">
        <v>3</v>
      </c>
      <c r="N293" s="144" t="s">
        <v>36817</v>
      </c>
      <c r="O293" s="128" t="s">
        <v>15928</v>
      </c>
      <c r="P293" s="128" t="s">
        <v>20630</v>
      </c>
      <c r="Q293" s="128" t="s">
        <v>16548</v>
      </c>
      <c r="R293" s="145"/>
      <c r="S293" s="128" t="s">
        <v>8315</v>
      </c>
      <c r="T293" s="128" t="s">
        <v>7789</v>
      </c>
      <c r="U293" s="128" t="s">
        <v>36820</v>
      </c>
      <c r="V293" s="145">
        <v>7</v>
      </c>
      <c r="W293" s="130"/>
      <c r="X293" s="113"/>
    </row>
    <row r="294" spans="1:24" ht="12.95" customHeight="1" x14ac:dyDescent="0.2">
      <c r="A294" s="140"/>
      <c r="B294" s="102" t="s">
        <v>8472</v>
      </c>
      <c r="C294" s="102" t="s">
        <v>1238</v>
      </c>
      <c r="D294" s="128" t="s">
        <v>36818</v>
      </c>
      <c r="E294" s="128" t="s">
        <v>35353</v>
      </c>
      <c r="F294" s="104" t="s">
        <v>14834</v>
      </c>
      <c r="G294" s="142">
        <v>14506</v>
      </c>
      <c r="H294" s="128" t="s">
        <v>5011</v>
      </c>
      <c r="I294" s="128" t="s">
        <v>11819</v>
      </c>
      <c r="J294" s="128" t="s">
        <v>35354</v>
      </c>
      <c r="K294" s="128"/>
      <c r="L294" s="143"/>
      <c r="M294" s="145">
        <v>3</v>
      </c>
      <c r="N294" s="144" t="s">
        <v>36819</v>
      </c>
      <c r="O294" s="128" t="s">
        <v>16680</v>
      </c>
      <c r="P294" s="128" t="s">
        <v>17422</v>
      </c>
      <c r="Q294" s="128" t="s">
        <v>16760</v>
      </c>
      <c r="R294" s="145"/>
      <c r="S294" s="128" t="s">
        <v>9435</v>
      </c>
      <c r="T294" s="128" t="s">
        <v>20877</v>
      </c>
      <c r="U294" s="128" t="s">
        <v>36824</v>
      </c>
      <c r="V294" s="145">
        <v>7</v>
      </c>
      <c r="W294" s="130"/>
      <c r="X294" s="113"/>
    </row>
    <row r="295" spans="1:24" ht="12.95" customHeight="1" x14ac:dyDescent="0.2">
      <c r="A295" s="140"/>
      <c r="B295" s="102" t="s">
        <v>8472</v>
      </c>
      <c r="C295" s="102" t="s">
        <v>1238</v>
      </c>
      <c r="D295" s="128" t="s">
        <v>36821</v>
      </c>
      <c r="E295" s="128" t="s">
        <v>35493</v>
      </c>
      <c r="F295" s="104" t="s">
        <v>14834</v>
      </c>
      <c r="G295" s="142">
        <v>16562</v>
      </c>
      <c r="H295" s="102" t="s">
        <v>36822</v>
      </c>
      <c r="I295" s="128" t="s">
        <v>4890</v>
      </c>
      <c r="J295" s="128" t="s">
        <v>5519</v>
      </c>
      <c r="K295" s="128"/>
      <c r="L295" s="143" t="s">
        <v>36826</v>
      </c>
      <c r="M295" s="145">
        <v>4</v>
      </c>
      <c r="N295" s="144" t="s">
        <v>36823</v>
      </c>
      <c r="O295" s="128" t="s">
        <v>12721</v>
      </c>
      <c r="P295" s="128" t="s">
        <v>9160</v>
      </c>
      <c r="Q295" s="128" t="s">
        <v>36825</v>
      </c>
      <c r="R295" s="145"/>
      <c r="S295" s="128"/>
      <c r="T295" s="128" t="s">
        <v>7789</v>
      </c>
      <c r="U295" s="128" t="s">
        <v>36785</v>
      </c>
      <c r="V295" s="145">
        <v>9</v>
      </c>
      <c r="W295" s="130"/>
      <c r="X295" s="113"/>
    </row>
    <row r="296" spans="1:24" ht="12.95" customHeight="1" x14ac:dyDescent="0.2">
      <c r="A296" s="140"/>
      <c r="B296" s="102" t="s">
        <v>8472</v>
      </c>
      <c r="C296" s="102" t="s">
        <v>1238</v>
      </c>
      <c r="D296" s="128" t="s">
        <v>36827</v>
      </c>
      <c r="E296" s="128" t="s">
        <v>35473</v>
      </c>
      <c r="F296" s="104" t="s">
        <v>14834</v>
      </c>
      <c r="G296" s="142">
        <v>16487</v>
      </c>
      <c r="H296" s="102" t="s">
        <v>36828</v>
      </c>
      <c r="I296" s="128" t="s">
        <v>2625</v>
      </c>
      <c r="J296" s="128" t="s">
        <v>35474</v>
      </c>
      <c r="K296" s="128"/>
      <c r="L296" s="143"/>
      <c r="M296" s="145">
        <v>3</v>
      </c>
      <c r="N296" s="144" t="s">
        <v>36829</v>
      </c>
      <c r="O296" s="128"/>
      <c r="P296" s="128"/>
      <c r="Q296" s="128" t="s">
        <v>36830</v>
      </c>
      <c r="R296" s="145" t="s">
        <v>7035</v>
      </c>
      <c r="S296" s="128"/>
      <c r="T296" s="128" t="s">
        <v>20543</v>
      </c>
      <c r="U296" s="128" t="s">
        <v>36831</v>
      </c>
      <c r="V296" s="145">
        <v>8.5</v>
      </c>
      <c r="W296" s="130"/>
      <c r="X296" s="113"/>
    </row>
    <row r="297" spans="1:24" ht="12.95" customHeight="1" x14ac:dyDescent="0.2">
      <c r="A297" s="140"/>
      <c r="B297" s="102" t="s">
        <v>8472</v>
      </c>
      <c r="C297" s="102" t="s">
        <v>1238</v>
      </c>
      <c r="D297" s="128" t="s">
        <v>36832</v>
      </c>
      <c r="E297" s="128" t="s">
        <v>35458</v>
      </c>
      <c r="F297" s="104" t="s">
        <v>14834</v>
      </c>
      <c r="G297" s="142">
        <v>16304</v>
      </c>
      <c r="H297" s="102" t="s">
        <v>11819</v>
      </c>
      <c r="I297" s="102" t="s">
        <v>36833</v>
      </c>
      <c r="J297" s="128" t="s">
        <v>35459</v>
      </c>
      <c r="K297" s="128"/>
      <c r="L297" s="143"/>
      <c r="M297" s="145">
        <v>1</v>
      </c>
      <c r="N297" s="144">
        <v>73</v>
      </c>
      <c r="O297" s="128" t="s">
        <v>16542</v>
      </c>
      <c r="P297" s="128" t="s">
        <v>9125</v>
      </c>
      <c r="Q297" s="128" t="s">
        <v>17191</v>
      </c>
      <c r="R297" s="145"/>
      <c r="S297" s="128" t="s">
        <v>8315</v>
      </c>
      <c r="T297" s="128" t="s">
        <v>20547</v>
      </c>
      <c r="U297" s="128"/>
      <c r="V297" s="145">
        <v>5</v>
      </c>
      <c r="W297" s="130"/>
      <c r="X297" s="113"/>
    </row>
    <row r="298" spans="1:24" ht="12.95" customHeight="1" x14ac:dyDescent="0.2">
      <c r="A298" s="140"/>
      <c r="B298" s="102" t="s">
        <v>8472</v>
      </c>
      <c r="C298" s="102" t="s">
        <v>1238</v>
      </c>
      <c r="D298" s="128" t="s">
        <v>36834</v>
      </c>
      <c r="E298" s="128" t="s">
        <v>35470</v>
      </c>
      <c r="F298" s="104" t="s">
        <v>14834</v>
      </c>
      <c r="G298" s="142">
        <v>16431</v>
      </c>
      <c r="H298" s="128" t="s">
        <v>1520</v>
      </c>
      <c r="I298" s="102" t="s">
        <v>36836</v>
      </c>
      <c r="J298" s="128" t="s">
        <v>36835</v>
      </c>
      <c r="K298" s="128"/>
      <c r="L298" s="143"/>
      <c r="M298" s="145">
        <v>1</v>
      </c>
      <c r="N298" s="144" t="s">
        <v>28279</v>
      </c>
      <c r="O298" s="128" t="s">
        <v>14682</v>
      </c>
      <c r="P298" s="128" t="s">
        <v>9125</v>
      </c>
      <c r="Q298" s="128" t="s">
        <v>15976</v>
      </c>
      <c r="R298" s="145"/>
      <c r="S298" s="128"/>
      <c r="T298" s="128" t="s">
        <v>20547</v>
      </c>
      <c r="U298" s="128" t="s">
        <v>36837</v>
      </c>
      <c r="V298" s="145">
        <v>6</v>
      </c>
      <c r="W298" s="130"/>
      <c r="X298" s="113"/>
    </row>
    <row r="299" spans="1:24" ht="12.95" customHeight="1" x14ac:dyDescent="0.2">
      <c r="A299" s="140"/>
      <c r="B299" s="102" t="s">
        <v>8472</v>
      </c>
      <c r="C299" s="102" t="s">
        <v>1238</v>
      </c>
      <c r="D299" s="128" t="s">
        <v>36838</v>
      </c>
      <c r="E299" s="128" t="s">
        <v>36293</v>
      </c>
      <c r="F299" s="104" t="s">
        <v>14834</v>
      </c>
      <c r="G299" s="142">
        <v>16277</v>
      </c>
      <c r="H299" s="102" t="s">
        <v>32650</v>
      </c>
      <c r="I299" s="128" t="s">
        <v>10103</v>
      </c>
      <c r="J299" s="128" t="s">
        <v>36839</v>
      </c>
      <c r="K299" s="128"/>
      <c r="L299" s="143"/>
      <c r="M299" s="145">
        <v>3</v>
      </c>
      <c r="N299" s="144" t="s">
        <v>36840</v>
      </c>
      <c r="O299" s="128" t="s">
        <v>17381</v>
      </c>
      <c r="P299" s="128"/>
      <c r="Q299" s="128" t="s">
        <v>17671</v>
      </c>
      <c r="R299" s="145"/>
      <c r="S299" s="128"/>
      <c r="T299" s="128" t="s">
        <v>7789</v>
      </c>
      <c r="U299" s="128" t="s">
        <v>27318</v>
      </c>
      <c r="V299" s="145">
        <v>6</v>
      </c>
      <c r="W299" s="130"/>
      <c r="X299" s="113"/>
    </row>
    <row r="300" spans="1:24" ht="12.95" customHeight="1" x14ac:dyDescent="0.2">
      <c r="A300" s="140"/>
      <c r="B300" s="102" t="s">
        <v>8472</v>
      </c>
      <c r="C300" s="102" t="s">
        <v>1238</v>
      </c>
      <c r="D300" s="128" t="s">
        <v>36841</v>
      </c>
      <c r="E300" s="128" t="s">
        <v>36270</v>
      </c>
      <c r="F300" s="104" t="s">
        <v>14834</v>
      </c>
      <c r="G300" s="142">
        <v>15672</v>
      </c>
      <c r="H300" s="128" t="s">
        <v>13336</v>
      </c>
      <c r="I300" s="128" t="s">
        <v>11819</v>
      </c>
      <c r="J300" s="128" t="s">
        <v>36271</v>
      </c>
      <c r="K300" s="128"/>
      <c r="L300" s="143"/>
      <c r="M300" s="145">
        <v>5</v>
      </c>
      <c r="N300" s="144" t="s">
        <v>36842</v>
      </c>
      <c r="O300" s="128" t="s">
        <v>162</v>
      </c>
      <c r="P300" s="128" t="s">
        <v>15959</v>
      </c>
      <c r="Q300" s="128" t="s">
        <v>20100</v>
      </c>
      <c r="R300" s="145"/>
      <c r="S300" s="128" t="s">
        <v>9435</v>
      </c>
      <c r="T300" s="128" t="s">
        <v>14962</v>
      </c>
      <c r="U300" s="128" t="s">
        <v>36843</v>
      </c>
      <c r="V300" s="145">
        <v>10</v>
      </c>
      <c r="W300" s="130"/>
      <c r="X300" s="113"/>
    </row>
    <row r="301" spans="1:24" ht="12.95" customHeight="1" x14ac:dyDescent="0.2">
      <c r="A301" s="140"/>
      <c r="B301" s="102" t="s">
        <v>8472</v>
      </c>
      <c r="C301" s="102" t="s">
        <v>1238</v>
      </c>
      <c r="D301" s="128" t="s">
        <v>36844</v>
      </c>
      <c r="E301" s="128" t="s">
        <v>36302</v>
      </c>
      <c r="F301" s="104" t="s">
        <v>14834</v>
      </c>
      <c r="G301" s="142">
        <v>16542</v>
      </c>
      <c r="H301" s="128" t="s">
        <v>11819</v>
      </c>
      <c r="I301" s="102" t="s">
        <v>36846</v>
      </c>
      <c r="J301" s="128" t="s">
        <v>866</v>
      </c>
      <c r="K301" s="128"/>
      <c r="L301" s="143"/>
      <c r="M301" s="145">
        <v>2</v>
      </c>
      <c r="N301" s="144" t="s">
        <v>36845</v>
      </c>
      <c r="O301" s="128" t="s">
        <v>12721</v>
      </c>
      <c r="P301" s="128" t="s">
        <v>13301</v>
      </c>
      <c r="Q301" s="128" t="s">
        <v>21177</v>
      </c>
      <c r="R301" s="145"/>
      <c r="S301" s="128" t="s">
        <v>9435</v>
      </c>
      <c r="T301" s="128" t="s">
        <v>21275</v>
      </c>
      <c r="U301" s="128"/>
      <c r="V301" s="145">
        <v>8</v>
      </c>
      <c r="W301" s="130"/>
      <c r="X301" s="113"/>
    </row>
    <row r="302" spans="1:24" ht="12.95" customHeight="1" x14ac:dyDescent="0.2">
      <c r="A302" s="140"/>
      <c r="B302" s="102" t="s">
        <v>8472</v>
      </c>
      <c r="C302" s="102" t="s">
        <v>1238</v>
      </c>
      <c r="D302" s="128" t="s">
        <v>36847</v>
      </c>
      <c r="E302" s="128" t="s">
        <v>36291</v>
      </c>
      <c r="F302" s="104" t="s">
        <v>14834</v>
      </c>
      <c r="G302" s="142">
        <v>16272</v>
      </c>
      <c r="H302" s="128" t="s">
        <v>4890</v>
      </c>
      <c r="I302" s="102" t="s">
        <v>36848</v>
      </c>
      <c r="J302" s="128" t="s">
        <v>36292</v>
      </c>
      <c r="K302" s="128"/>
      <c r="L302" s="143"/>
      <c r="M302" s="145">
        <v>1</v>
      </c>
      <c r="N302" s="144" t="s">
        <v>36849</v>
      </c>
      <c r="O302" s="128" t="s">
        <v>13301</v>
      </c>
      <c r="P302" s="128"/>
      <c r="Q302" s="128" t="s">
        <v>17386</v>
      </c>
      <c r="R302" s="145" t="s">
        <v>7035</v>
      </c>
      <c r="S302" s="128"/>
      <c r="T302" s="128" t="s">
        <v>20547</v>
      </c>
      <c r="U302" s="128" t="s">
        <v>36850</v>
      </c>
      <c r="V302" s="145">
        <v>6</v>
      </c>
      <c r="W302" s="130"/>
      <c r="X302" s="113"/>
    </row>
    <row r="303" spans="1:24" ht="12.95" customHeight="1" x14ac:dyDescent="0.2">
      <c r="A303" s="140"/>
      <c r="B303" s="102" t="s">
        <v>8472</v>
      </c>
      <c r="C303" s="102" t="s">
        <v>1238</v>
      </c>
      <c r="D303" s="128" t="s">
        <v>36290</v>
      </c>
      <c r="E303" s="128" t="s">
        <v>36289</v>
      </c>
      <c r="F303" s="104" t="s">
        <v>14834</v>
      </c>
      <c r="G303" s="142">
        <v>16250</v>
      </c>
      <c r="H303" s="128" t="s">
        <v>11819</v>
      </c>
      <c r="I303" s="128" t="s">
        <v>10103</v>
      </c>
      <c r="J303" s="128" t="s">
        <v>36851</v>
      </c>
      <c r="K303" s="128"/>
      <c r="L303" s="143"/>
      <c r="M303" s="145">
        <v>3</v>
      </c>
      <c r="N303" s="144" t="s">
        <v>36852</v>
      </c>
      <c r="O303" s="128" t="s">
        <v>16751</v>
      </c>
      <c r="P303" s="128" t="s">
        <v>15959</v>
      </c>
      <c r="Q303" s="128" t="s">
        <v>19671</v>
      </c>
      <c r="R303" s="145"/>
      <c r="S303" s="128" t="s">
        <v>8315</v>
      </c>
      <c r="T303" s="128" t="s">
        <v>7789</v>
      </c>
      <c r="U303" s="128"/>
      <c r="V303" s="145">
        <v>5.5</v>
      </c>
      <c r="W303" s="130"/>
      <c r="X303" s="113"/>
    </row>
    <row r="304" spans="1:24" ht="12.95" customHeight="1" x14ac:dyDescent="0.2">
      <c r="A304" s="140"/>
      <c r="B304" s="102" t="s">
        <v>8472</v>
      </c>
      <c r="C304" s="102" t="s">
        <v>1238</v>
      </c>
      <c r="D304" s="128" t="s">
        <v>36269</v>
      </c>
      <c r="E304" s="128" t="s">
        <v>36268</v>
      </c>
      <c r="F304" s="104" t="s">
        <v>14834</v>
      </c>
      <c r="G304" s="142">
        <v>15581</v>
      </c>
      <c r="H304" s="128" t="s">
        <v>10103</v>
      </c>
      <c r="I304" s="128" t="s">
        <v>11819</v>
      </c>
      <c r="J304" s="128" t="s">
        <v>36853</v>
      </c>
      <c r="K304" s="128"/>
      <c r="L304" s="143"/>
      <c r="M304" s="145">
        <v>1</v>
      </c>
      <c r="N304" s="200" t="s">
        <v>36854</v>
      </c>
      <c r="O304" s="128" t="s">
        <v>10189</v>
      </c>
      <c r="P304" s="128" t="s">
        <v>3620</v>
      </c>
      <c r="Q304" s="128" t="s">
        <v>21064</v>
      </c>
      <c r="R304" s="145"/>
      <c r="S304" s="128" t="s">
        <v>9435</v>
      </c>
      <c r="T304" s="128" t="s">
        <v>7789</v>
      </c>
      <c r="U304" s="128" t="s">
        <v>20037</v>
      </c>
      <c r="V304" s="145">
        <v>5.5</v>
      </c>
      <c r="W304" s="130"/>
      <c r="X304" s="113"/>
    </row>
    <row r="305" spans="1:24" ht="12.95" customHeight="1" x14ac:dyDescent="0.2">
      <c r="A305" s="140"/>
      <c r="B305" s="102" t="s">
        <v>8472</v>
      </c>
      <c r="C305" s="102" t="s">
        <v>1238</v>
      </c>
      <c r="D305" s="128" t="s">
        <v>36299</v>
      </c>
      <c r="E305" s="128" t="s">
        <v>36298</v>
      </c>
      <c r="F305" s="104" t="s">
        <v>14834</v>
      </c>
      <c r="G305" s="142">
        <v>16494</v>
      </c>
      <c r="H305" s="128" t="s">
        <v>2625</v>
      </c>
      <c r="I305" s="128" t="s">
        <v>15082</v>
      </c>
      <c r="J305" s="128" t="s">
        <v>20426</v>
      </c>
      <c r="K305" s="128"/>
      <c r="L305" s="143"/>
      <c r="M305" s="145">
        <v>2</v>
      </c>
      <c r="N305" s="144" t="s">
        <v>16434</v>
      </c>
      <c r="O305" s="128" t="s">
        <v>10189</v>
      </c>
      <c r="P305" s="128" t="s">
        <v>9125</v>
      </c>
      <c r="Q305" s="128" t="s">
        <v>19439</v>
      </c>
      <c r="R305" s="145"/>
      <c r="S305" s="128"/>
      <c r="T305" s="128" t="s">
        <v>20545</v>
      </c>
      <c r="U305" s="128" t="s">
        <v>3909</v>
      </c>
      <c r="V305" s="145">
        <v>5</v>
      </c>
      <c r="W305" s="130"/>
      <c r="X305" s="113"/>
    </row>
    <row r="306" spans="1:24" ht="12.95" customHeight="1" x14ac:dyDescent="0.2">
      <c r="A306" s="140"/>
      <c r="B306" s="102" t="s">
        <v>8472</v>
      </c>
      <c r="C306" s="102" t="s">
        <v>1238</v>
      </c>
      <c r="D306" s="128" t="s">
        <v>36297</v>
      </c>
      <c r="E306" s="128" t="s">
        <v>36296</v>
      </c>
      <c r="F306" s="104" t="s">
        <v>14834</v>
      </c>
      <c r="G306" s="142">
        <v>16426</v>
      </c>
      <c r="H306" s="128" t="s">
        <v>10191</v>
      </c>
      <c r="I306" s="128" t="s">
        <v>11819</v>
      </c>
      <c r="J306" s="128" t="s">
        <v>2119</v>
      </c>
      <c r="K306" s="128"/>
      <c r="L306" s="143"/>
      <c r="M306" s="145">
        <v>2</v>
      </c>
      <c r="N306" s="144" t="s">
        <v>36855</v>
      </c>
      <c r="O306" s="128" t="s">
        <v>17446</v>
      </c>
      <c r="P306" s="128"/>
      <c r="Q306" s="128" t="s">
        <v>17721</v>
      </c>
      <c r="R306" s="145"/>
      <c r="S306" s="128"/>
      <c r="T306" s="128" t="s">
        <v>20547</v>
      </c>
      <c r="U306" s="128" t="s">
        <v>7960</v>
      </c>
      <c r="V306" s="145">
        <v>7</v>
      </c>
      <c r="W306" s="130"/>
      <c r="X306" s="113"/>
    </row>
    <row r="307" spans="1:24" ht="12.95" customHeight="1" x14ac:dyDescent="0.2">
      <c r="A307" s="140"/>
      <c r="B307" s="102" t="s">
        <v>8472</v>
      </c>
      <c r="C307" s="102" t="s">
        <v>1238</v>
      </c>
      <c r="D307" s="128" t="s">
        <v>36856</v>
      </c>
      <c r="E307" s="128" t="s">
        <v>36288</v>
      </c>
      <c r="F307" s="104" t="s">
        <v>14834</v>
      </c>
      <c r="G307" s="142">
        <v>16243</v>
      </c>
      <c r="H307" s="102" t="s">
        <v>36857</v>
      </c>
      <c r="I307" s="128" t="s">
        <v>4890</v>
      </c>
      <c r="J307" s="128" t="s">
        <v>36858</v>
      </c>
      <c r="K307" s="128"/>
      <c r="L307" s="143"/>
      <c r="M307" s="145">
        <v>2</v>
      </c>
      <c r="N307" s="144" t="s">
        <v>16547</v>
      </c>
      <c r="O307" s="128" t="s">
        <v>10189</v>
      </c>
      <c r="P307" s="128" t="s">
        <v>15889</v>
      </c>
      <c r="Q307" s="128" t="s">
        <v>19671</v>
      </c>
      <c r="R307" s="145"/>
      <c r="S307" s="128"/>
      <c r="T307" s="128" t="s">
        <v>7789</v>
      </c>
      <c r="U307" s="128" t="s">
        <v>29962</v>
      </c>
      <c r="V307" s="145">
        <v>5</v>
      </c>
      <c r="W307" s="130"/>
      <c r="X307" s="113"/>
    </row>
    <row r="308" spans="1:24" ht="12.95" customHeight="1" x14ac:dyDescent="0.2">
      <c r="A308" s="140"/>
      <c r="B308" s="102" t="s">
        <v>8472</v>
      </c>
      <c r="C308" s="102" t="s">
        <v>1238</v>
      </c>
      <c r="D308" s="128" t="s">
        <v>36926</v>
      </c>
      <c r="E308" s="128" t="s">
        <v>36304</v>
      </c>
      <c r="F308" s="104" t="s">
        <v>14834</v>
      </c>
      <c r="G308" s="142">
        <v>16376</v>
      </c>
      <c r="H308" s="128" t="s">
        <v>10191</v>
      </c>
      <c r="I308" s="128" t="s">
        <v>36927</v>
      </c>
      <c r="J308" s="128" t="s">
        <v>36928</v>
      </c>
      <c r="K308" s="128"/>
      <c r="L308" s="143" t="s">
        <v>28688</v>
      </c>
      <c r="M308" s="145">
        <v>1</v>
      </c>
      <c r="N308" s="144" t="s">
        <v>36849</v>
      </c>
      <c r="O308" s="128" t="s">
        <v>9125</v>
      </c>
      <c r="P308" s="128"/>
      <c r="Q308" s="128" t="s">
        <v>36929</v>
      </c>
      <c r="R308" s="145"/>
      <c r="S308" s="128"/>
      <c r="T308" s="128" t="s">
        <v>36930</v>
      </c>
      <c r="U308" s="128" t="s">
        <v>36785</v>
      </c>
      <c r="V308" s="145">
        <v>6</v>
      </c>
      <c r="W308" s="130"/>
      <c r="X308" s="113"/>
    </row>
    <row r="309" spans="1:24" ht="12.95" customHeight="1" x14ac:dyDescent="0.2">
      <c r="A309" s="140"/>
      <c r="B309" s="102" t="s">
        <v>8472</v>
      </c>
      <c r="C309" s="102" t="s">
        <v>1238</v>
      </c>
      <c r="D309" s="128" t="s">
        <v>36872</v>
      </c>
      <c r="E309" s="128" t="s">
        <v>36294</v>
      </c>
      <c r="F309" s="104" t="s">
        <v>14834</v>
      </c>
      <c r="G309" s="142">
        <v>16299</v>
      </c>
      <c r="H309" s="128" t="s">
        <v>11819</v>
      </c>
      <c r="I309" s="102" t="s">
        <v>36874</v>
      </c>
      <c r="J309" s="128" t="s">
        <v>10218</v>
      </c>
      <c r="K309" s="128"/>
      <c r="L309" s="143"/>
      <c r="M309" s="145">
        <v>3</v>
      </c>
      <c r="N309" s="144" t="s">
        <v>36873</v>
      </c>
      <c r="O309" s="128" t="s">
        <v>17734</v>
      </c>
      <c r="P309" s="128" t="s">
        <v>13301</v>
      </c>
      <c r="Q309" s="128" t="s">
        <v>20100</v>
      </c>
      <c r="R309" s="145"/>
      <c r="S309" s="128"/>
      <c r="T309" s="128" t="s">
        <v>7789</v>
      </c>
      <c r="U309" s="128" t="s">
        <v>18592</v>
      </c>
      <c r="V309" s="145">
        <v>6</v>
      </c>
      <c r="W309" s="130"/>
      <c r="X309" s="113"/>
    </row>
    <row r="310" spans="1:24" ht="12.95" customHeight="1" x14ac:dyDescent="0.2">
      <c r="A310" s="140"/>
      <c r="B310" s="102" t="s">
        <v>8472</v>
      </c>
      <c r="C310" s="102" t="s">
        <v>1238</v>
      </c>
      <c r="D310" s="128" t="s">
        <v>36275</v>
      </c>
      <c r="E310" s="128" t="s">
        <v>36274</v>
      </c>
      <c r="F310" s="104" t="s">
        <v>14834</v>
      </c>
      <c r="G310" s="142">
        <v>16065</v>
      </c>
      <c r="H310" s="128" t="s">
        <v>10103</v>
      </c>
      <c r="I310" s="128" t="s">
        <v>11819</v>
      </c>
      <c r="J310" s="128" t="s">
        <v>36875</v>
      </c>
      <c r="K310" s="128"/>
      <c r="L310" s="143"/>
      <c r="M310" s="145">
        <v>1</v>
      </c>
      <c r="N310" s="144">
        <v>37</v>
      </c>
      <c r="O310" s="128" t="s">
        <v>20619</v>
      </c>
      <c r="P310" s="128"/>
      <c r="Q310" s="128" t="s">
        <v>19486</v>
      </c>
      <c r="R310" s="145"/>
      <c r="S310" s="128"/>
      <c r="T310" s="128" t="s">
        <v>7789</v>
      </c>
      <c r="U310" s="128" t="s">
        <v>36876</v>
      </c>
      <c r="V310" s="145">
        <v>6</v>
      </c>
      <c r="W310" s="130"/>
      <c r="X310" s="113"/>
    </row>
    <row r="311" spans="1:24" ht="12.95" customHeight="1" x14ac:dyDescent="0.2">
      <c r="A311" s="140"/>
      <c r="B311" s="102" t="s">
        <v>8472</v>
      </c>
      <c r="C311" s="102" t="s">
        <v>1238</v>
      </c>
      <c r="D311" s="128" t="s">
        <v>36877</v>
      </c>
      <c r="E311" s="128" t="s">
        <v>36859</v>
      </c>
      <c r="F311" s="104" t="s">
        <v>14834</v>
      </c>
      <c r="G311" s="142">
        <v>16423</v>
      </c>
      <c r="H311" s="128" t="s">
        <v>10191</v>
      </c>
      <c r="I311" s="128" t="s">
        <v>11819</v>
      </c>
      <c r="J311" s="128" t="s">
        <v>36878</v>
      </c>
      <c r="K311" s="128"/>
      <c r="L311" s="143"/>
      <c r="M311" s="145">
        <v>3</v>
      </c>
      <c r="N311" s="144" t="s">
        <v>36879</v>
      </c>
      <c r="O311" s="128" t="s">
        <v>17734</v>
      </c>
      <c r="P311" s="128" t="s">
        <v>13301</v>
      </c>
      <c r="Q311" s="128" t="s">
        <v>16122</v>
      </c>
      <c r="R311" s="145"/>
      <c r="S311" s="128"/>
      <c r="T311" s="128" t="s">
        <v>20547</v>
      </c>
      <c r="U311" s="128" t="s">
        <v>36880</v>
      </c>
      <c r="V311" s="145">
        <v>6</v>
      </c>
      <c r="W311" s="130"/>
      <c r="X311" s="113"/>
    </row>
    <row r="312" spans="1:24" ht="12.95" customHeight="1" x14ac:dyDescent="0.2">
      <c r="A312" s="140"/>
      <c r="B312" s="102" t="s">
        <v>8472</v>
      </c>
      <c r="C312" s="102" t="s">
        <v>1238</v>
      </c>
      <c r="D312" s="128" t="s">
        <v>36881</v>
      </c>
      <c r="E312" s="128" t="s">
        <v>36860</v>
      </c>
      <c r="F312" s="104" t="s">
        <v>14834</v>
      </c>
      <c r="G312" s="142">
        <v>16522</v>
      </c>
      <c r="H312" s="128" t="s">
        <v>11819</v>
      </c>
      <c r="I312" s="128" t="s">
        <v>10191</v>
      </c>
      <c r="J312" s="128" t="s">
        <v>36882</v>
      </c>
      <c r="K312" s="128"/>
      <c r="L312" s="143"/>
      <c r="M312" s="145">
        <v>3</v>
      </c>
      <c r="N312" s="200" t="s">
        <v>36883</v>
      </c>
      <c r="O312" s="128" t="s">
        <v>3325</v>
      </c>
      <c r="P312" s="128" t="s">
        <v>13301</v>
      </c>
      <c r="Q312" s="128" t="s">
        <v>16548</v>
      </c>
      <c r="R312" s="145"/>
      <c r="S312" s="128" t="s">
        <v>9435</v>
      </c>
      <c r="T312" s="128" t="s">
        <v>20546</v>
      </c>
      <c r="U312" s="128"/>
      <c r="V312" s="145">
        <v>7.5</v>
      </c>
      <c r="W312" s="130"/>
      <c r="X312" s="113"/>
    </row>
    <row r="313" spans="1:24" ht="12.95" customHeight="1" x14ac:dyDescent="0.2">
      <c r="A313" s="140"/>
      <c r="B313" s="102" t="s">
        <v>8472</v>
      </c>
      <c r="C313" s="102" t="s">
        <v>1238</v>
      </c>
      <c r="D313" s="128" t="s">
        <v>36884</v>
      </c>
      <c r="E313" s="128" t="s">
        <v>36861</v>
      </c>
      <c r="F313" s="104" t="s">
        <v>14834</v>
      </c>
      <c r="G313" s="142">
        <v>15150</v>
      </c>
      <c r="H313" s="128" t="s">
        <v>10103</v>
      </c>
      <c r="I313" s="128" t="s">
        <v>11819</v>
      </c>
      <c r="J313" s="128" t="s">
        <v>36885</v>
      </c>
      <c r="K313" s="128"/>
      <c r="L313" s="143"/>
      <c r="M313" s="145">
        <v>2</v>
      </c>
      <c r="N313" s="144" t="s">
        <v>36886</v>
      </c>
      <c r="O313" s="128" t="s">
        <v>15889</v>
      </c>
      <c r="P313" s="128" t="s">
        <v>12252</v>
      </c>
      <c r="Q313" s="128" t="s">
        <v>16880</v>
      </c>
      <c r="R313" s="145"/>
      <c r="S313" s="128"/>
      <c r="T313" s="128" t="s">
        <v>7789</v>
      </c>
      <c r="U313" s="128" t="s">
        <v>36887</v>
      </c>
      <c r="V313" s="145">
        <v>6.5</v>
      </c>
      <c r="W313" s="130"/>
      <c r="X313" s="113"/>
    </row>
    <row r="314" spans="1:24" ht="12.95" customHeight="1" x14ac:dyDescent="0.2">
      <c r="A314" s="140"/>
      <c r="B314" s="102" t="s">
        <v>8472</v>
      </c>
      <c r="C314" s="102" t="s">
        <v>1238</v>
      </c>
      <c r="D314" s="128" t="s">
        <v>36888</v>
      </c>
      <c r="E314" s="128" t="s">
        <v>36862</v>
      </c>
      <c r="F314" s="104" t="s">
        <v>14834</v>
      </c>
      <c r="G314" s="142">
        <v>15892</v>
      </c>
      <c r="H314" s="128" t="s">
        <v>10103</v>
      </c>
      <c r="I314" s="128" t="s">
        <v>11819</v>
      </c>
      <c r="J314" s="128" t="s">
        <v>36889</v>
      </c>
      <c r="K314" s="128"/>
      <c r="L314" s="143"/>
      <c r="M314" s="145">
        <v>2</v>
      </c>
      <c r="N314" s="144" t="s">
        <v>36890</v>
      </c>
      <c r="O314" s="128" t="s">
        <v>17110</v>
      </c>
      <c r="P314" s="128" t="s">
        <v>9125</v>
      </c>
      <c r="Q314" s="128" t="s">
        <v>16680</v>
      </c>
      <c r="R314" s="145"/>
      <c r="S314" s="128"/>
      <c r="T314" s="128" t="s">
        <v>7789</v>
      </c>
      <c r="U314" s="128"/>
      <c r="V314" s="145">
        <v>5.5</v>
      </c>
      <c r="W314" s="130"/>
      <c r="X314" s="113"/>
    </row>
    <row r="315" spans="1:24" ht="12.95" customHeight="1" x14ac:dyDescent="0.2">
      <c r="A315" s="140"/>
      <c r="B315" s="102" t="s">
        <v>8472</v>
      </c>
      <c r="C315" s="102" t="s">
        <v>1238</v>
      </c>
      <c r="D315" s="128" t="s">
        <v>36891</v>
      </c>
      <c r="E315" s="128" t="s">
        <v>36863</v>
      </c>
      <c r="F315" s="104" t="s">
        <v>14834</v>
      </c>
      <c r="G315" s="142">
        <v>15852</v>
      </c>
      <c r="H315" s="128" t="s">
        <v>11819</v>
      </c>
      <c r="I315" s="128" t="s">
        <v>10103</v>
      </c>
      <c r="J315" s="128" t="s">
        <v>36892</v>
      </c>
      <c r="K315" s="128"/>
      <c r="L315" s="143"/>
      <c r="M315" s="145">
        <v>1.5</v>
      </c>
      <c r="N315" s="200" t="s">
        <v>36893</v>
      </c>
      <c r="O315" s="128" t="s">
        <v>14682</v>
      </c>
      <c r="P315" s="128" t="s">
        <v>13301</v>
      </c>
      <c r="Q315" s="128" t="s">
        <v>20258</v>
      </c>
      <c r="R315" s="145"/>
      <c r="S315" s="128"/>
      <c r="T315" s="128" t="s">
        <v>7789</v>
      </c>
      <c r="U315" s="128" t="s">
        <v>36894</v>
      </c>
      <c r="V315" s="145">
        <v>7</v>
      </c>
      <c r="W315" s="130"/>
      <c r="X315" s="113"/>
    </row>
    <row r="316" spans="1:24" ht="12.95" customHeight="1" x14ac:dyDescent="0.2">
      <c r="A316" s="140"/>
      <c r="B316" s="102" t="s">
        <v>8472</v>
      </c>
      <c r="C316" s="102" t="s">
        <v>1238</v>
      </c>
      <c r="D316" s="128" t="s">
        <v>36895</v>
      </c>
      <c r="E316" s="128" t="s">
        <v>36864</v>
      </c>
      <c r="F316" s="104" t="s">
        <v>14834</v>
      </c>
      <c r="G316" s="142">
        <v>16500</v>
      </c>
      <c r="H316" s="128" t="s">
        <v>11819</v>
      </c>
      <c r="I316" s="128" t="s">
        <v>10191</v>
      </c>
      <c r="J316" s="128" t="s">
        <v>36896</v>
      </c>
      <c r="K316" s="128"/>
      <c r="L316" s="143"/>
      <c r="M316" s="145">
        <v>2</v>
      </c>
      <c r="N316" s="144" t="s">
        <v>36897</v>
      </c>
      <c r="O316" s="128" t="s">
        <v>5985</v>
      </c>
      <c r="P316" s="128" t="s">
        <v>9125</v>
      </c>
      <c r="Q316" s="128" t="s">
        <v>20321</v>
      </c>
      <c r="R316" s="145"/>
      <c r="S316" s="128" t="s">
        <v>9435</v>
      </c>
      <c r="T316" s="102" t="s">
        <v>21275</v>
      </c>
      <c r="U316" s="128" t="s">
        <v>36898</v>
      </c>
      <c r="V316" s="145">
        <v>6</v>
      </c>
      <c r="W316" s="130"/>
      <c r="X316" s="113"/>
    </row>
    <row r="317" spans="1:24" ht="12.95" customHeight="1" x14ac:dyDescent="0.2">
      <c r="A317" s="140"/>
      <c r="B317" s="102" t="s">
        <v>8472</v>
      </c>
      <c r="C317" s="102" t="s">
        <v>1238</v>
      </c>
      <c r="D317" s="128" t="s">
        <v>36899</v>
      </c>
      <c r="E317" s="128" t="s">
        <v>36865</v>
      </c>
      <c r="F317" s="104" t="s">
        <v>14834</v>
      </c>
      <c r="G317" s="142">
        <v>16232</v>
      </c>
      <c r="H317" s="128" t="s">
        <v>11819</v>
      </c>
      <c r="I317" s="128" t="s">
        <v>10191</v>
      </c>
      <c r="J317" s="128" t="s">
        <v>36900</v>
      </c>
      <c r="K317" s="128"/>
      <c r="L317" s="143"/>
      <c r="M317" s="145">
        <v>2</v>
      </c>
      <c r="N317" s="144" t="s">
        <v>36901</v>
      </c>
      <c r="O317" s="128" t="s">
        <v>14682</v>
      </c>
      <c r="P317" s="128" t="s">
        <v>9125</v>
      </c>
      <c r="Q317" s="128" t="s">
        <v>19511</v>
      </c>
      <c r="R317" s="145"/>
      <c r="S317" s="128" t="s">
        <v>9435</v>
      </c>
      <c r="T317" s="128" t="s">
        <v>20547</v>
      </c>
      <c r="U317" s="128"/>
      <c r="V317" s="145">
        <v>6</v>
      </c>
      <c r="W317" s="130"/>
      <c r="X317" s="113"/>
    </row>
    <row r="318" spans="1:24" ht="12.95" customHeight="1" x14ac:dyDescent="0.2">
      <c r="A318" s="140"/>
      <c r="B318" s="102" t="s">
        <v>8472</v>
      </c>
      <c r="C318" s="102" t="s">
        <v>1238</v>
      </c>
      <c r="D318" s="128" t="s">
        <v>36902</v>
      </c>
      <c r="E318" s="128" t="s">
        <v>36866</v>
      </c>
      <c r="F318" s="104" t="s">
        <v>14834</v>
      </c>
      <c r="G318" s="142">
        <v>16063</v>
      </c>
      <c r="H318" s="128" t="s">
        <v>11819</v>
      </c>
      <c r="I318" s="102" t="s">
        <v>30647</v>
      </c>
      <c r="J318" s="128" t="s">
        <v>36903</v>
      </c>
      <c r="K318" s="128"/>
      <c r="L318" s="143"/>
      <c r="M318" s="145">
        <v>1</v>
      </c>
      <c r="N318" s="144" t="s">
        <v>36904</v>
      </c>
      <c r="O318" s="128" t="s">
        <v>3620</v>
      </c>
      <c r="P318" s="128" t="s">
        <v>9125</v>
      </c>
      <c r="Q318" s="128" t="s">
        <v>16520</v>
      </c>
      <c r="R318" s="145"/>
      <c r="S318" s="128"/>
      <c r="T318" s="102" t="s">
        <v>21275</v>
      </c>
      <c r="U318" s="128" t="s">
        <v>27317</v>
      </c>
      <c r="V318" s="145">
        <v>6</v>
      </c>
      <c r="W318" s="130"/>
      <c r="X318" s="113"/>
    </row>
    <row r="319" spans="1:24" ht="12.95" customHeight="1" x14ac:dyDescent="0.2">
      <c r="A319" s="140"/>
      <c r="B319" s="102" t="s">
        <v>8472</v>
      </c>
      <c r="C319" s="102" t="s">
        <v>1238</v>
      </c>
      <c r="D319" s="128" t="s">
        <v>36905</v>
      </c>
      <c r="E319" s="128" t="s">
        <v>36867</v>
      </c>
      <c r="F319" s="104" t="s">
        <v>14834</v>
      </c>
      <c r="G319" s="142">
        <v>15180</v>
      </c>
      <c r="H319" s="128" t="s">
        <v>11819</v>
      </c>
      <c r="I319" s="128" t="s">
        <v>10103</v>
      </c>
      <c r="J319" s="128" t="s">
        <v>36906</v>
      </c>
      <c r="K319" s="128"/>
      <c r="L319" s="143"/>
      <c r="M319" s="145">
        <v>2</v>
      </c>
      <c r="N319" s="200" t="s">
        <v>36907</v>
      </c>
      <c r="O319" s="128"/>
      <c r="P319" s="128" t="s">
        <v>162</v>
      </c>
      <c r="Q319" s="128" t="s">
        <v>36908</v>
      </c>
      <c r="R319" s="145"/>
      <c r="S319" s="128" t="s">
        <v>8315</v>
      </c>
      <c r="T319" s="128" t="s">
        <v>7789</v>
      </c>
      <c r="U319" s="128" t="s">
        <v>16986</v>
      </c>
      <c r="V319" s="145">
        <v>4.5</v>
      </c>
      <c r="W319" s="130"/>
      <c r="X319" s="113"/>
    </row>
    <row r="320" spans="1:24" ht="12.95" customHeight="1" x14ac:dyDescent="0.2">
      <c r="A320" s="140"/>
      <c r="B320" s="102" t="s">
        <v>8472</v>
      </c>
      <c r="C320" s="102" t="s">
        <v>1238</v>
      </c>
      <c r="D320" s="128" t="s">
        <v>36909</v>
      </c>
      <c r="E320" s="128" t="s">
        <v>36868</v>
      </c>
      <c r="F320" s="104" t="s">
        <v>14834</v>
      </c>
      <c r="G320" s="142">
        <v>15950</v>
      </c>
      <c r="H320" s="128" t="s">
        <v>36910</v>
      </c>
      <c r="I320" s="128" t="s">
        <v>11819</v>
      </c>
      <c r="J320" s="128" t="s">
        <v>36911</v>
      </c>
      <c r="K320" s="128"/>
      <c r="L320" s="143" t="s">
        <v>28688</v>
      </c>
      <c r="M320" s="145">
        <v>4</v>
      </c>
      <c r="N320" s="144" t="s">
        <v>36912</v>
      </c>
      <c r="O320" s="128" t="s">
        <v>14682</v>
      </c>
      <c r="P320" s="128"/>
      <c r="Q320" s="128" t="s">
        <v>36913</v>
      </c>
      <c r="R320" s="145"/>
      <c r="S320" s="128"/>
      <c r="T320" s="128" t="s">
        <v>36914</v>
      </c>
      <c r="U320" s="128" t="s">
        <v>36785</v>
      </c>
      <c r="V320" s="145">
        <v>7.5</v>
      </c>
      <c r="W320" s="130"/>
      <c r="X320" s="113"/>
    </row>
    <row r="321" spans="1:24" ht="12.95" customHeight="1" x14ac:dyDescent="0.2">
      <c r="A321" s="140"/>
      <c r="B321" s="102" t="s">
        <v>8472</v>
      </c>
      <c r="C321" s="102" t="s">
        <v>1238</v>
      </c>
      <c r="D321" s="128" t="s">
        <v>36915</v>
      </c>
      <c r="E321" s="128" t="s">
        <v>36869</v>
      </c>
      <c r="F321" s="104" t="s">
        <v>14834</v>
      </c>
      <c r="G321" s="142">
        <v>15163</v>
      </c>
      <c r="H321" s="128" t="s">
        <v>36916</v>
      </c>
      <c r="I321" s="128" t="s">
        <v>11819</v>
      </c>
      <c r="J321" s="128" t="s">
        <v>36917</v>
      </c>
      <c r="K321" s="128"/>
      <c r="L321" s="143"/>
      <c r="M321" s="145">
        <v>1</v>
      </c>
      <c r="N321" s="144">
        <v>16</v>
      </c>
      <c r="O321" s="128" t="s">
        <v>3620</v>
      </c>
      <c r="P321" s="128"/>
      <c r="Q321" s="128" t="s">
        <v>19571</v>
      </c>
      <c r="R321" s="145"/>
      <c r="S321" s="128"/>
      <c r="T321" s="128" t="s">
        <v>7789</v>
      </c>
      <c r="U321" s="128" t="s">
        <v>3326</v>
      </c>
      <c r="V321" s="145">
        <v>7</v>
      </c>
      <c r="W321" s="130"/>
      <c r="X321" s="113"/>
    </row>
    <row r="322" spans="1:24" ht="12.95" customHeight="1" x14ac:dyDescent="0.2">
      <c r="A322" s="140"/>
      <c r="B322" s="102" t="s">
        <v>8472</v>
      </c>
      <c r="C322" s="102" t="s">
        <v>1238</v>
      </c>
      <c r="D322" s="128" t="s">
        <v>36918</v>
      </c>
      <c r="E322" s="128" t="s">
        <v>36870</v>
      </c>
      <c r="F322" s="104" t="s">
        <v>14834</v>
      </c>
      <c r="G322" s="142">
        <v>15347</v>
      </c>
      <c r="H322" s="128" t="s">
        <v>10103</v>
      </c>
      <c r="I322" s="128" t="s">
        <v>3253</v>
      </c>
      <c r="J322" s="128" t="s">
        <v>36919</v>
      </c>
      <c r="K322" s="128"/>
      <c r="L322" s="143"/>
      <c r="M322" s="145">
        <v>1</v>
      </c>
      <c r="N322" s="144" t="s">
        <v>36849</v>
      </c>
      <c r="O322" s="128"/>
      <c r="P322" s="128"/>
      <c r="Q322" s="128" t="s">
        <v>16646</v>
      </c>
      <c r="R322" s="145"/>
      <c r="S322" s="128"/>
      <c r="T322" s="128" t="s">
        <v>7789</v>
      </c>
      <c r="U322" s="128" t="s">
        <v>36920</v>
      </c>
      <c r="V322" s="145">
        <v>6</v>
      </c>
      <c r="W322" s="130"/>
      <c r="X322" s="113"/>
    </row>
    <row r="323" spans="1:24" ht="12.95" customHeight="1" x14ac:dyDescent="0.2">
      <c r="A323" s="140"/>
      <c r="B323" s="102" t="s">
        <v>8472</v>
      </c>
      <c r="C323" s="102" t="s">
        <v>1238</v>
      </c>
      <c r="D323" s="128" t="s">
        <v>36921</v>
      </c>
      <c r="E323" s="128" t="s">
        <v>36871</v>
      </c>
      <c r="F323" s="104" t="s">
        <v>14834</v>
      </c>
      <c r="G323" s="142">
        <v>16195</v>
      </c>
      <c r="H323" s="128" t="s">
        <v>10103</v>
      </c>
      <c r="I323" s="102" t="s">
        <v>36924</v>
      </c>
      <c r="J323" s="128" t="s">
        <v>36922</v>
      </c>
      <c r="K323" s="128"/>
      <c r="L323" s="143"/>
      <c r="M323" s="145">
        <v>2</v>
      </c>
      <c r="N323" s="144" t="s">
        <v>36923</v>
      </c>
      <c r="O323" s="128" t="s">
        <v>16990</v>
      </c>
      <c r="P323" s="128"/>
      <c r="Q323" s="128" t="s">
        <v>36925</v>
      </c>
      <c r="R323" s="145"/>
      <c r="S323" s="128"/>
      <c r="T323" s="128" t="s">
        <v>7789</v>
      </c>
      <c r="U323" s="128" t="s">
        <v>2475</v>
      </c>
      <c r="V323" s="145">
        <v>8</v>
      </c>
      <c r="W323" s="130"/>
      <c r="X323" s="113"/>
    </row>
    <row r="324" spans="1:24" ht="12.95" customHeight="1" x14ac:dyDescent="0.2">
      <c r="A324" s="149">
        <v>40577</v>
      </c>
      <c r="B324" s="102" t="s">
        <v>8472</v>
      </c>
      <c r="C324" s="102" t="s">
        <v>1238</v>
      </c>
      <c r="D324" s="102" t="s">
        <v>20462</v>
      </c>
      <c r="E324" s="102" t="s">
        <v>1249</v>
      </c>
      <c r="F324" s="104" t="s">
        <v>14834</v>
      </c>
      <c r="G324" s="105">
        <v>15980</v>
      </c>
      <c r="H324" s="102" t="s">
        <v>30710</v>
      </c>
      <c r="I324" s="102" t="s">
        <v>4890</v>
      </c>
      <c r="J324" s="102" t="s">
        <v>1250</v>
      </c>
      <c r="K324" s="102"/>
      <c r="L324" s="111"/>
      <c r="M324" s="109">
        <v>1</v>
      </c>
      <c r="N324" s="112"/>
      <c r="O324" s="128" t="s">
        <v>8076</v>
      </c>
      <c r="P324" s="128"/>
      <c r="Q324" s="128" t="s">
        <v>20449</v>
      </c>
      <c r="R324" s="109"/>
      <c r="S324" s="102"/>
      <c r="T324" s="102" t="s">
        <v>7789</v>
      </c>
      <c r="U324" s="102" t="s">
        <v>5845</v>
      </c>
      <c r="V324" s="109">
        <v>9.5</v>
      </c>
      <c r="W324" s="107"/>
      <c r="X324" s="113"/>
    </row>
    <row r="325" spans="1:24" ht="12.95" customHeight="1" x14ac:dyDescent="0.2">
      <c r="A325" s="149">
        <v>40670</v>
      </c>
      <c r="B325" s="102" t="s">
        <v>8472</v>
      </c>
      <c r="C325" s="102" t="s">
        <v>1238</v>
      </c>
      <c r="D325" s="102" t="s">
        <v>1247</v>
      </c>
      <c r="E325" s="102" t="s">
        <v>1246</v>
      </c>
      <c r="F325" s="104" t="s">
        <v>14834</v>
      </c>
      <c r="G325" s="105">
        <v>16112</v>
      </c>
      <c r="H325" s="102" t="s">
        <v>10103</v>
      </c>
      <c r="I325" s="102" t="s">
        <v>11819</v>
      </c>
      <c r="J325" s="102" t="s">
        <v>1248</v>
      </c>
      <c r="K325" s="102"/>
      <c r="L325" s="111"/>
      <c r="M325" s="109">
        <v>3</v>
      </c>
      <c r="N325" s="112" t="s">
        <v>16075</v>
      </c>
      <c r="O325" s="128" t="s">
        <v>16852</v>
      </c>
      <c r="P325" s="128" t="s">
        <v>162</v>
      </c>
      <c r="Q325" s="128" t="s">
        <v>20467</v>
      </c>
      <c r="R325" s="109"/>
      <c r="S325" s="102"/>
      <c r="T325" s="102" t="s">
        <v>7789</v>
      </c>
      <c r="U325" s="102" t="s">
        <v>16076</v>
      </c>
      <c r="V325" s="109">
        <v>6.5</v>
      </c>
      <c r="W325" s="107"/>
      <c r="X325" s="113"/>
    </row>
    <row r="326" spans="1:24" ht="12.95" customHeight="1" x14ac:dyDescent="0.2">
      <c r="A326" s="149">
        <v>40677</v>
      </c>
      <c r="B326" s="102" t="s">
        <v>8472</v>
      </c>
      <c r="C326" s="102" t="s">
        <v>1238</v>
      </c>
      <c r="D326" s="102" t="s">
        <v>1244</v>
      </c>
      <c r="E326" s="102" t="s">
        <v>1243</v>
      </c>
      <c r="F326" s="104" t="s">
        <v>14834</v>
      </c>
      <c r="G326" s="105">
        <v>16488</v>
      </c>
      <c r="H326" s="102" t="s">
        <v>11819</v>
      </c>
      <c r="I326" s="102" t="s">
        <v>10103</v>
      </c>
      <c r="J326" s="102" t="s">
        <v>1245</v>
      </c>
      <c r="K326" s="102"/>
      <c r="L326" s="111"/>
      <c r="M326" s="109">
        <v>1</v>
      </c>
      <c r="N326" s="112">
        <v>43</v>
      </c>
      <c r="O326" s="128" t="s">
        <v>20468</v>
      </c>
      <c r="P326" s="128" t="s">
        <v>9125</v>
      </c>
      <c r="Q326" s="128" t="s">
        <v>16856</v>
      </c>
      <c r="R326" s="109"/>
      <c r="S326" s="102"/>
      <c r="T326" s="102" t="s">
        <v>7789</v>
      </c>
      <c r="U326" s="102"/>
      <c r="V326" s="109">
        <v>5.5</v>
      </c>
      <c r="W326" s="107"/>
      <c r="X326" s="113"/>
    </row>
    <row r="327" spans="1:24" ht="12.95" customHeight="1" x14ac:dyDescent="0.2">
      <c r="A327" s="149">
        <v>40678</v>
      </c>
      <c r="B327" s="102" t="s">
        <v>8472</v>
      </c>
      <c r="C327" s="102" t="s">
        <v>1238</v>
      </c>
      <c r="D327" s="102" t="s">
        <v>1239</v>
      </c>
      <c r="E327" s="102" t="s">
        <v>1242</v>
      </c>
      <c r="F327" s="104" t="s">
        <v>14834</v>
      </c>
      <c r="G327" s="105">
        <v>16103</v>
      </c>
      <c r="H327" s="102" t="s">
        <v>10103</v>
      </c>
      <c r="I327" s="102" t="s">
        <v>11819</v>
      </c>
      <c r="J327" s="102" t="s">
        <v>1240</v>
      </c>
      <c r="K327" s="102"/>
      <c r="L327" s="111"/>
      <c r="M327" s="109">
        <v>2</v>
      </c>
      <c r="N327" s="112" t="s">
        <v>16077</v>
      </c>
      <c r="O327" s="128" t="s">
        <v>20102</v>
      </c>
      <c r="P327" s="128" t="s">
        <v>9125</v>
      </c>
      <c r="Q327" s="128" t="s">
        <v>20469</v>
      </c>
      <c r="R327" s="109"/>
      <c r="S327" s="102"/>
      <c r="T327" s="102" t="s">
        <v>7789</v>
      </c>
      <c r="U327" s="102" t="s">
        <v>16078</v>
      </c>
      <c r="V327" s="109">
        <v>8</v>
      </c>
      <c r="W327" s="107"/>
      <c r="X327" s="113"/>
    </row>
    <row r="328" spans="1:24" ht="12.95" customHeight="1" x14ac:dyDescent="0.2">
      <c r="A328" s="149">
        <v>40865</v>
      </c>
      <c r="B328" s="102" t="s">
        <v>8472</v>
      </c>
      <c r="C328" s="102" t="s">
        <v>1238</v>
      </c>
      <c r="D328" s="102" t="s">
        <v>1237</v>
      </c>
      <c r="E328" s="102" t="s">
        <v>1241</v>
      </c>
      <c r="F328" s="104" t="s">
        <v>14834</v>
      </c>
      <c r="G328" s="105">
        <v>16545</v>
      </c>
      <c r="H328" s="102" t="s">
        <v>11819</v>
      </c>
      <c r="I328" s="102" t="s">
        <v>10103</v>
      </c>
      <c r="J328" s="102" t="s">
        <v>12793</v>
      </c>
      <c r="K328" s="102"/>
      <c r="L328" s="111"/>
      <c r="M328" s="109">
        <v>2</v>
      </c>
      <c r="N328" s="112" t="s">
        <v>16079</v>
      </c>
      <c r="O328" s="128" t="s">
        <v>18159</v>
      </c>
      <c r="P328" s="128" t="s">
        <v>9125</v>
      </c>
      <c r="Q328" s="128" t="s">
        <v>20470</v>
      </c>
      <c r="R328" s="109"/>
      <c r="S328" s="102"/>
      <c r="T328" s="102" t="s">
        <v>7789</v>
      </c>
      <c r="U328" s="102" t="s">
        <v>16080</v>
      </c>
      <c r="V328" s="109">
        <v>5.5</v>
      </c>
      <c r="W328" s="107"/>
      <c r="X328" s="113"/>
    </row>
    <row r="329" spans="1:24" ht="12.95" customHeight="1" x14ac:dyDescent="0.2">
      <c r="A329" s="149">
        <v>40916</v>
      </c>
      <c r="B329" s="102" t="s">
        <v>8472</v>
      </c>
      <c r="C329" s="102" t="s">
        <v>1238</v>
      </c>
      <c r="D329" s="102" t="s">
        <v>1368</v>
      </c>
      <c r="E329" s="102" t="s">
        <v>15541</v>
      </c>
      <c r="F329" s="104" t="s">
        <v>14834</v>
      </c>
      <c r="G329" s="105">
        <v>16559</v>
      </c>
      <c r="H329" s="102" t="s">
        <v>11819</v>
      </c>
      <c r="I329" s="102" t="s">
        <v>10191</v>
      </c>
      <c r="J329" s="102" t="s">
        <v>1369</v>
      </c>
      <c r="K329" s="102"/>
      <c r="L329" s="111"/>
      <c r="M329" s="109">
        <v>2</v>
      </c>
      <c r="N329" s="138" t="s">
        <v>16081</v>
      </c>
      <c r="O329" s="128" t="s">
        <v>20471</v>
      </c>
      <c r="P329" s="128" t="s">
        <v>8076</v>
      </c>
      <c r="Q329" s="128" t="s">
        <v>19625</v>
      </c>
      <c r="R329" s="109"/>
      <c r="S329" s="102"/>
      <c r="T329" s="102" t="s">
        <v>20546</v>
      </c>
      <c r="U329" s="102" t="s">
        <v>5081</v>
      </c>
      <c r="V329" s="109">
        <v>5.5</v>
      </c>
      <c r="W329" s="107"/>
      <c r="X329" s="113"/>
    </row>
    <row r="330" spans="1:24" ht="12.95" customHeight="1" x14ac:dyDescent="0.2">
      <c r="A330" s="149">
        <v>40921</v>
      </c>
      <c r="B330" s="102" t="s">
        <v>8472</v>
      </c>
      <c r="C330" s="102" t="s">
        <v>1238</v>
      </c>
      <c r="D330" s="102" t="s">
        <v>15543</v>
      </c>
      <c r="E330" s="102" t="s">
        <v>15542</v>
      </c>
      <c r="F330" s="104" t="s">
        <v>14834</v>
      </c>
      <c r="G330" s="105">
        <v>16254</v>
      </c>
      <c r="H330" s="102" t="s">
        <v>11819</v>
      </c>
      <c r="I330" s="102" t="s">
        <v>10103</v>
      </c>
      <c r="J330" s="102" t="s">
        <v>1371</v>
      </c>
      <c r="K330" s="102" t="s">
        <v>15544</v>
      </c>
      <c r="L330" s="111"/>
      <c r="M330" s="109">
        <v>4</v>
      </c>
      <c r="N330" s="112" t="s">
        <v>16082</v>
      </c>
      <c r="O330" s="128" t="s">
        <v>1370</v>
      </c>
      <c r="P330" s="128" t="s">
        <v>19099</v>
      </c>
      <c r="Q330" s="128" t="s">
        <v>20472</v>
      </c>
      <c r="R330" s="109"/>
      <c r="S330" s="102"/>
      <c r="T330" s="102" t="s">
        <v>7789</v>
      </c>
      <c r="U330" s="102"/>
      <c r="V330" s="109">
        <v>10</v>
      </c>
      <c r="W330" s="107"/>
      <c r="X330" s="113"/>
    </row>
    <row r="331" spans="1:24" ht="12.95" customHeight="1" x14ac:dyDescent="0.2">
      <c r="A331" s="149">
        <v>40930</v>
      </c>
      <c r="B331" s="102" t="s">
        <v>8472</v>
      </c>
      <c r="C331" s="102" t="s">
        <v>1238</v>
      </c>
      <c r="D331" s="102" t="s">
        <v>11852</v>
      </c>
      <c r="E331" s="102" t="s">
        <v>15545</v>
      </c>
      <c r="F331" s="104" t="s">
        <v>14834</v>
      </c>
      <c r="G331" s="105">
        <v>15950</v>
      </c>
      <c r="H331" s="102" t="s">
        <v>11819</v>
      </c>
      <c r="I331" s="102" t="s">
        <v>1332</v>
      </c>
      <c r="J331" s="102" t="s">
        <v>1366</v>
      </c>
      <c r="K331" s="102"/>
      <c r="L331" s="111"/>
      <c r="M331" s="109">
        <v>3</v>
      </c>
      <c r="N331" s="112" t="s">
        <v>16083</v>
      </c>
      <c r="O331" s="128" t="s">
        <v>16499</v>
      </c>
      <c r="P331" s="128"/>
      <c r="Q331" s="128" t="s">
        <v>20473</v>
      </c>
      <c r="R331" s="109"/>
      <c r="S331" s="102"/>
      <c r="T331" s="102" t="s">
        <v>20576</v>
      </c>
      <c r="U331" s="102" t="s">
        <v>16084</v>
      </c>
      <c r="V331" s="109">
        <v>12</v>
      </c>
      <c r="W331" s="107"/>
      <c r="X331" s="113"/>
    </row>
    <row r="332" spans="1:24" ht="12.95" customHeight="1" x14ac:dyDescent="0.2">
      <c r="A332" s="149">
        <v>41101</v>
      </c>
      <c r="B332" s="102" t="s">
        <v>8472</v>
      </c>
      <c r="C332" s="102" t="s">
        <v>1238</v>
      </c>
      <c r="D332" s="102" t="s">
        <v>15547</v>
      </c>
      <c r="E332" s="102" t="s">
        <v>15546</v>
      </c>
      <c r="F332" s="104" t="s">
        <v>14834</v>
      </c>
      <c r="G332" s="105">
        <v>16558</v>
      </c>
      <c r="H332" s="102" t="s">
        <v>30770</v>
      </c>
      <c r="I332" s="102" t="s">
        <v>11819</v>
      </c>
      <c r="J332" s="102" t="s">
        <v>15548</v>
      </c>
      <c r="K332" s="102"/>
      <c r="L332" s="111"/>
      <c r="M332" s="109">
        <v>2</v>
      </c>
      <c r="N332" s="112" t="s">
        <v>16085</v>
      </c>
      <c r="O332" s="128" t="s">
        <v>3620</v>
      </c>
      <c r="P332" s="128" t="s">
        <v>9125</v>
      </c>
      <c r="Q332" s="128" t="s">
        <v>16520</v>
      </c>
      <c r="R332" s="109"/>
      <c r="S332" s="102"/>
      <c r="T332" s="102" t="s">
        <v>20546</v>
      </c>
      <c r="U332" s="102" t="s">
        <v>6855</v>
      </c>
      <c r="V332" s="109">
        <v>8</v>
      </c>
      <c r="W332" s="107"/>
      <c r="X332" s="113"/>
    </row>
    <row r="333" spans="1:24" ht="12.95" customHeight="1" x14ac:dyDescent="0.2">
      <c r="A333" s="149">
        <v>41105</v>
      </c>
      <c r="B333" s="102" t="s">
        <v>8472</v>
      </c>
      <c r="C333" s="102" t="s">
        <v>1238</v>
      </c>
      <c r="D333" s="102" t="s">
        <v>15549</v>
      </c>
      <c r="E333" s="102" t="s">
        <v>15550</v>
      </c>
      <c r="F333" s="104" t="s">
        <v>14834</v>
      </c>
      <c r="G333" s="105">
        <v>16506</v>
      </c>
      <c r="H333" s="102" t="s">
        <v>10103</v>
      </c>
      <c r="I333" s="102" t="s">
        <v>11819</v>
      </c>
      <c r="J333" s="102" t="s">
        <v>15554</v>
      </c>
      <c r="K333" s="102"/>
      <c r="L333" s="111"/>
      <c r="M333" s="109">
        <v>2</v>
      </c>
      <c r="N333" s="112" t="s">
        <v>16086</v>
      </c>
      <c r="O333" s="128" t="s">
        <v>20474</v>
      </c>
      <c r="P333" s="128" t="s">
        <v>8076</v>
      </c>
      <c r="Q333" s="128" t="s">
        <v>19737</v>
      </c>
      <c r="R333" s="109"/>
      <c r="S333" s="102"/>
      <c r="T333" s="102" t="s">
        <v>7789</v>
      </c>
      <c r="U333" s="102" t="s">
        <v>16087</v>
      </c>
      <c r="V333" s="109">
        <v>8</v>
      </c>
      <c r="W333" s="107"/>
      <c r="X333" s="113"/>
    </row>
    <row r="334" spans="1:24" ht="12.95" customHeight="1" x14ac:dyDescent="0.2">
      <c r="A334" s="149">
        <v>41112</v>
      </c>
      <c r="B334" s="102" t="s">
        <v>8472</v>
      </c>
      <c r="C334" s="102" t="s">
        <v>1238</v>
      </c>
      <c r="D334" s="102" t="s">
        <v>15555</v>
      </c>
      <c r="E334" s="102" t="s">
        <v>15551</v>
      </c>
      <c r="F334" s="104" t="s">
        <v>14834</v>
      </c>
      <c r="G334" s="105">
        <v>16497</v>
      </c>
      <c r="H334" s="102" t="s">
        <v>30755</v>
      </c>
      <c r="I334" s="102" t="s">
        <v>11819</v>
      </c>
      <c r="J334" s="102" t="s">
        <v>15556</v>
      </c>
      <c r="K334" s="102"/>
      <c r="L334" s="111"/>
      <c r="M334" s="109">
        <v>1</v>
      </c>
      <c r="N334" s="112">
        <v>17</v>
      </c>
      <c r="O334" s="128" t="s">
        <v>5985</v>
      </c>
      <c r="P334" s="128" t="s">
        <v>9125</v>
      </c>
      <c r="Q334" s="128" t="s">
        <v>16520</v>
      </c>
      <c r="R334" s="109"/>
      <c r="S334" s="102"/>
      <c r="T334" s="102" t="s">
        <v>7789</v>
      </c>
      <c r="U334" s="102"/>
      <c r="V334" s="109">
        <v>7</v>
      </c>
      <c r="W334" s="107"/>
      <c r="X334" s="113"/>
    </row>
    <row r="335" spans="1:24" ht="12.95" customHeight="1" x14ac:dyDescent="0.2">
      <c r="A335" s="149">
        <v>41146</v>
      </c>
      <c r="B335" s="102" t="s">
        <v>8472</v>
      </c>
      <c r="C335" s="102" t="s">
        <v>1238</v>
      </c>
      <c r="D335" s="102" t="s">
        <v>15557</v>
      </c>
      <c r="E335" s="102" t="s">
        <v>15552</v>
      </c>
      <c r="F335" s="104" t="s">
        <v>14834</v>
      </c>
      <c r="G335" s="105">
        <v>16309</v>
      </c>
      <c r="H335" s="102" t="s">
        <v>10191</v>
      </c>
      <c r="I335" s="102" t="s">
        <v>11819</v>
      </c>
      <c r="J335" s="102" t="s">
        <v>15558</v>
      </c>
      <c r="K335" s="102"/>
      <c r="L335" s="111"/>
      <c r="M335" s="109">
        <v>2</v>
      </c>
      <c r="N335" s="112" t="s">
        <v>16088</v>
      </c>
      <c r="O335" s="128" t="s">
        <v>20475</v>
      </c>
      <c r="P335" s="128" t="s">
        <v>162</v>
      </c>
      <c r="Q335" s="128" t="s">
        <v>16835</v>
      </c>
      <c r="R335" s="109"/>
      <c r="S335" s="102"/>
      <c r="T335" s="102" t="s">
        <v>20547</v>
      </c>
      <c r="U335" s="102"/>
      <c r="V335" s="109">
        <v>7</v>
      </c>
      <c r="W335" s="107"/>
      <c r="X335" s="113"/>
    </row>
    <row r="336" spans="1:24" ht="12.95" customHeight="1" x14ac:dyDescent="0.2">
      <c r="A336" s="149">
        <v>41146</v>
      </c>
      <c r="B336" s="102" t="s">
        <v>8472</v>
      </c>
      <c r="C336" s="102" t="s">
        <v>1238</v>
      </c>
      <c r="D336" s="102" t="s">
        <v>15559</v>
      </c>
      <c r="E336" s="102" t="s">
        <v>15553</v>
      </c>
      <c r="F336" s="104" t="s">
        <v>14834</v>
      </c>
      <c r="G336" s="105">
        <v>16533</v>
      </c>
      <c r="H336" s="102" t="s">
        <v>11819</v>
      </c>
      <c r="I336" s="102" t="s">
        <v>10191</v>
      </c>
      <c r="J336" s="102" t="s">
        <v>15560</v>
      </c>
      <c r="K336" s="102"/>
      <c r="L336" s="111"/>
      <c r="M336" s="109">
        <v>0.5</v>
      </c>
      <c r="N336" s="112" t="s">
        <v>12003</v>
      </c>
      <c r="O336" s="128"/>
      <c r="P336" s="128"/>
      <c r="Q336" s="128" t="s">
        <v>16852</v>
      </c>
      <c r="R336" s="109"/>
      <c r="S336" s="102" t="s">
        <v>8315</v>
      </c>
      <c r="T336" s="102" t="s">
        <v>21275</v>
      </c>
      <c r="U336" s="102"/>
      <c r="V336" s="109">
        <v>7</v>
      </c>
      <c r="W336" s="107"/>
      <c r="X336" s="113"/>
    </row>
    <row r="337" spans="1:24" ht="12.95" customHeight="1" x14ac:dyDescent="0.2">
      <c r="A337" s="149">
        <v>41308</v>
      </c>
      <c r="B337" s="102" t="s">
        <v>8472</v>
      </c>
      <c r="C337" s="102" t="s">
        <v>1238</v>
      </c>
      <c r="D337" s="102" t="s">
        <v>15772</v>
      </c>
      <c r="E337" s="102" t="s">
        <v>15771</v>
      </c>
      <c r="F337" s="104" t="s">
        <v>14834</v>
      </c>
      <c r="G337" s="105">
        <v>16292</v>
      </c>
      <c r="H337" s="102" t="s">
        <v>30771</v>
      </c>
      <c r="I337" s="102" t="s">
        <v>4890</v>
      </c>
      <c r="J337" s="102" t="s">
        <v>15773</v>
      </c>
      <c r="K337" s="102"/>
      <c r="L337" s="133" t="s">
        <v>10018</v>
      </c>
      <c r="M337" s="109">
        <v>5</v>
      </c>
      <c r="N337" s="112" t="s">
        <v>16089</v>
      </c>
      <c r="O337" s="128" t="s">
        <v>20476</v>
      </c>
      <c r="P337" s="128"/>
      <c r="Q337" s="128"/>
      <c r="R337" s="109"/>
      <c r="S337" s="102"/>
      <c r="T337" s="102" t="s">
        <v>20547</v>
      </c>
      <c r="U337" s="102"/>
      <c r="V337" s="109">
        <v>5</v>
      </c>
      <c r="W337" s="107"/>
      <c r="X337" s="113"/>
    </row>
    <row r="338" spans="1:24" ht="12.95" customHeight="1" x14ac:dyDescent="0.2">
      <c r="A338" s="115"/>
      <c r="B338" s="102" t="s">
        <v>8472</v>
      </c>
      <c r="C338" s="102" t="s">
        <v>1776</v>
      </c>
      <c r="D338" s="102" t="s">
        <v>1777</v>
      </c>
      <c r="E338" s="102" t="s">
        <v>6829</v>
      </c>
      <c r="F338" s="104" t="s">
        <v>14834</v>
      </c>
      <c r="G338" s="105">
        <v>15752</v>
      </c>
      <c r="H338" s="115" t="s">
        <v>11819</v>
      </c>
      <c r="I338" s="102" t="s">
        <v>10103</v>
      </c>
      <c r="J338" s="115" t="s">
        <v>11640</v>
      </c>
      <c r="K338" s="102"/>
      <c r="L338" s="111"/>
      <c r="M338" s="115">
        <v>3</v>
      </c>
      <c r="N338" s="138" t="s">
        <v>16090</v>
      </c>
      <c r="O338" s="150" t="s">
        <v>16911</v>
      </c>
      <c r="P338" s="150"/>
      <c r="Q338" s="150" t="s">
        <v>20483</v>
      </c>
      <c r="R338" s="115" t="s">
        <v>7035</v>
      </c>
      <c r="S338" s="115"/>
      <c r="T338" s="115" t="s">
        <v>7789</v>
      </c>
      <c r="U338" s="115" t="s">
        <v>16091</v>
      </c>
      <c r="V338" s="151">
        <v>8</v>
      </c>
      <c r="W338" s="107"/>
      <c r="X338" s="113"/>
    </row>
    <row r="339" spans="1:24" ht="12.95" customHeight="1" x14ac:dyDescent="0.2">
      <c r="A339" s="115"/>
      <c r="B339" s="102" t="s">
        <v>8472</v>
      </c>
      <c r="C339" s="102" t="s">
        <v>1776</v>
      </c>
      <c r="D339" s="102" t="s">
        <v>14821</v>
      </c>
      <c r="E339" s="102" t="s">
        <v>2632</v>
      </c>
      <c r="F339" s="104" t="s">
        <v>14834</v>
      </c>
      <c r="G339" s="105">
        <v>15723</v>
      </c>
      <c r="H339" s="115" t="s">
        <v>11819</v>
      </c>
      <c r="I339" s="102" t="s">
        <v>10103</v>
      </c>
      <c r="J339" s="115" t="s">
        <v>14822</v>
      </c>
      <c r="K339" s="102"/>
      <c r="L339" s="111"/>
      <c r="M339" s="115">
        <v>3</v>
      </c>
      <c r="N339" s="138" t="s">
        <v>16092</v>
      </c>
      <c r="O339" s="150" t="s">
        <v>16686</v>
      </c>
      <c r="P339" s="150"/>
      <c r="Q339" s="150" t="s">
        <v>20484</v>
      </c>
      <c r="R339" s="115" t="s">
        <v>7035</v>
      </c>
      <c r="S339" s="115"/>
      <c r="T339" s="115" t="s">
        <v>7789</v>
      </c>
      <c r="U339" s="115" t="s">
        <v>5972</v>
      </c>
      <c r="V339" s="102" t="s">
        <v>19780</v>
      </c>
      <c r="W339" s="107"/>
      <c r="X339" s="113"/>
    </row>
    <row r="340" spans="1:24" ht="12.95" customHeight="1" x14ac:dyDescent="0.2">
      <c r="A340" s="115"/>
      <c r="B340" s="102" t="s">
        <v>8472</v>
      </c>
      <c r="C340" s="102" t="s">
        <v>1776</v>
      </c>
      <c r="D340" s="102" t="s">
        <v>5183</v>
      </c>
      <c r="E340" s="102" t="s">
        <v>2633</v>
      </c>
      <c r="F340" s="104" t="s">
        <v>14834</v>
      </c>
      <c r="G340" s="105">
        <v>16242</v>
      </c>
      <c r="H340" s="102" t="s">
        <v>30772</v>
      </c>
      <c r="I340" s="115" t="s">
        <v>11819</v>
      </c>
      <c r="J340" s="115" t="s">
        <v>14412</v>
      </c>
      <c r="K340" s="102"/>
      <c r="L340" s="111"/>
      <c r="M340" s="115">
        <v>1</v>
      </c>
      <c r="N340" s="108" t="s">
        <v>30773</v>
      </c>
      <c r="O340" s="150" t="s">
        <v>10189</v>
      </c>
      <c r="P340" s="150"/>
      <c r="Q340" s="150" t="s">
        <v>20485</v>
      </c>
      <c r="R340" s="115" t="s">
        <v>7035</v>
      </c>
      <c r="S340" s="115"/>
      <c r="T340" s="115" t="s">
        <v>7789</v>
      </c>
      <c r="U340" s="115" t="s">
        <v>3012</v>
      </c>
      <c r="V340" s="151">
        <v>8</v>
      </c>
      <c r="W340" s="107"/>
      <c r="X340" s="113"/>
    </row>
    <row r="341" spans="1:24" ht="12.95" customHeight="1" x14ac:dyDescent="0.2">
      <c r="A341" s="115"/>
      <c r="B341" s="102" t="s">
        <v>8472</v>
      </c>
      <c r="C341" s="102" t="s">
        <v>1776</v>
      </c>
      <c r="D341" s="102" t="s">
        <v>3385</v>
      </c>
      <c r="E341" s="102" t="s">
        <v>2634</v>
      </c>
      <c r="F341" s="104" t="s">
        <v>14834</v>
      </c>
      <c r="G341" s="105">
        <v>15523</v>
      </c>
      <c r="H341" s="115" t="s">
        <v>30774</v>
      </c>
      <c r="I341" s="102" t="s">
        <v>7198</v>
      </c>
      <c r="J341" s="115" t="s">
        <v>3386</v>
      </c>
      <c r="K341" s="102"/>
      <c r="L341" s="111"/>
      <c r="M341" s="115">
        <v>3</v>
      </c>
      <c r="N341" s="138" t="s">
        <v>16093</v>
      </c>
      <c r="O341" s="150" t="s">
        <v>3620</v>
      </c>
      <c r="P341" s="150"/>
      <c r="Q341" s="150" t="s">
        <v>20486</v>
      </c>
      <c r="R341" s="115"/>
      <c r="S341" s="115"/>
      <c r="T341" s="102" t="s">
        <v>21275</v>
      </c>
      <c r="U341" s="115" t="s">
        <v>241</v>
      </c>
      <c r="V341" s="151">
        <v>10</v>
      </c>
      <c r="W341" s="107"/>
      <c r="X341" s="113"/>
    </row>
    <row r="342" spans="1:24" ht="12.95" customHeight="1" x14ac:dyDescent="0.2">
      <c r="A342" s="115"/>
      <c r="B342" s="102" t="s">
        <v>8472</v>
      </c>
      <c r="C342" s="102" t="s">
        <v>1776</v>
      </c>
      <c r="D342" s="127" t="s">
        <v>13606</v>
      </c>
      <c r="E342" s="102" t="s">
        <v>2635</v>
      </c>
      <c r="F342" s="104" t="s">
        <v>14834</v>
      </c>
      <c r="G342" s="105">
        <v>15172</v>
      </c>
      <c r="H342" s="102" t="s">
        <v>11819</v>
      </c>
      <c r="I342" s="115" t="s">
        <v>10103</v>
      </c>
      <c r="J342" s="115" t="s">
        <v>242</v>
      </c>
      <c r="K342" s="102"/>
      <c r="L342" s="111"/>
      <c r="M342" s="115">
        <v>3</v>
      </c>
      <c r="N342" s="138" t="s">
        <v>16094</v>
      </c>
      <c r="O342" s="150"/>
      <c r="P342" s="150"/>
      <c r="Q342" s="117" t="s">
        <v>5147</v>
      </c>
      <c r="R342" s="115"/>
      <c r="S342" s="115"/>
      <c r="T342" s="115"/>
      <c r="U342" s="115" t="s">
        <v>7522</v>
      </c>
      <c r="V342" s="151">
        <v>9</v>
      </c>
      <c r="W342" s="107"/>
      <c r="X342" s="113"/>
    </row>
    <row r="343" spans="1:24" ht="12.95" customHeight="1" x14ac:dyDescent="0.2">
      <c r="A343" s="115"/>
      <c r="B343" s="102" t="s">
        <v>8472</v>
      </c>
      <c r="C343" s="102" t="s">
        <v>3852</v>
      </c>
      <c r="D343" s="102" t="s">
        <v>7097</v>
      </c>
      <c r="E343" s="102" t="s">
        <v>8089</v>
      </c>
      <c r="F343" s="104" t="s">
        <v>14834</v>
      </c>
      <c r="G343" s="105">
        <v>15888</v>
      </c>
      <c r="H343" s="102" t="s">
        <v>30775</v>
      </c>
      <c r="I343" s="102" t="s">
        <v>11819</v>
      </c>
      <c r="J343" s="102" t="s">
        <v>7098</v>
      </c>
      <c r="K343" s="102"/>
      <c r="L343" s="111"/>
      <c r="M343" s="107">
        <v>1</v>
      </c>
      <c r="N343" s="112">
        <v>32</v>
      </c>
      <c r="O343" s="128" t="s">
        <v>10189</v>
      </c>
      <c r="P343" s="128" t="s">
        <v>9125</v>
      </c>
      <c r="Q343" s="128" t="s">
        <v>20487</v>
      </c>
      <c r="R343" s="109"/>
      <c r="S343" s="102"/>
      <c r="T343" s="102" t="s">
        <v>7789</v>
      </c>
      <c r="U343" s="102"/>
      <c r="V343" s="109">
        <v>5.5</v>
      </c>
      <c r="W343" s="107"/>
      <c r="X343" s="113"/>
    </row>
    <row r="344" spans="1:24" ht="12.95" customHeight="1" x14ac:dyDescent="0.2">
      <c r="A344" s="115"/>
      <c r="B344" s="102" t="s">
        <v>8472</v>
      </c>
      <c r="C344" s="102" t="s">
        <v>3852</v>
      </c>
      <c r="D344" s="102" t="s">
        <v>8943</v>
      </c>
      <c r="E344" s="102" t="s">
        <v>8090</v>
      </c>
      <c r="F344" s="104" t="s">
        <v>14834</v>
      </c>
      <c r="G344" s="105">
        <v>15072</v>
      </c>
      <c r="H344" s="102" t="s">
        <v>30776</v>
      </c>
      <c r="I344" s="102" t="s">
        <v>30777</v>
      </c>
      <c r="J344" s="102" t="s">
        <v>7145</v>
      </c>
      <c r="K344" s="102"/>
      <c r="L344" s="111"/>
      <c r="M344" s="107">
        <v>1</v>
      </c>
      <c r="N344" s="108" t="s">
        <v>30778</v>
      </c>
      <c r="O344" s="128"/>
      <c r="P344" s="128"/>
      <c r="Q344" s="128" t="s">
        <v>16757</v>
      </c>
      <c r="R344" s="109"/>
      <c r="S344" s="102"/>
      <c r="T344" s="102" t="s">
        <v>20542</v>
      </c>
      <c r="U344" s="102"/>
      <c r="V344" s="109">
        <v>4.5</v>
      </c>
      <c r="W344" s="107"/>
      <c r="X344" s="113"/>
    </row>
    <row r="345" spans="1:24" ht="12.95" customHeight="1" x14ac:dyDescent="0.2">
      <c r="A345" s="140"/>
      <c r="B345" s="128" t="s">
        <v>8472</v>
      </c>
      <c r="C345" s="128" t="s">
        <v>26894</v>
      </c>
      <c r="D345" s="146" t="s">
        <v>26905</v>
      </c>
      <c r="E345" s="128" t="s">
        <v>26897</v>
      </c>
      <c r="F345" s="102" t="s">
        <v>14834</v>
      </c>
      <c r="G345" s="152">
        <v>16148</v>
      </c>
      <c r="H345" s="128" t="s">
        <v>11819</v>
      </c>
      <c r="I345" s="102" t="s">
        <v>30779</v>
      </c>
      <c r="J345" s="128" t="s">
        <v>3883</v>
      </c>
      <c r="K345" s="128"/>
      <c r="L345" s="143"/>
      <c r="M345" s="130"/>
      <c r="N345" s="153"/>
      <c r="O345" s="128"/>
      <c r="P345" s="128"/>
      <c r="Q345" s="128"/>
      <c r="R345" s="145"/>
      <c r="S345" s="128"/>
      <c r="T345" s="128" t="s">
        <v>21293</v>
      </c>
      <c r="U345" s="128"/>
      <c r="V345" s="154" t="s">
        <v>5147</v>
      </c>
      <c r="W345" s="130"/>
      <c r="X345" s="113"/>
    </row>
    <row r="346" spans="1:24" ht="12.95" customHeight="1" x14ac:dyDescent="0.2">
      <c r="A346" s="140"/>
      <c r="B346" s="128" t="s">
        <v>8472</v>
      </c>
      <c r="C346" s="128" t="s">
        <v>26894</v>
      </c>
      <c r="D346" s="146" t="s">
        <v>20435</v>
      </c>
      <c r="E346" s="128" t="s">
        <v>26898</v>
      </c>
      <c r="F346" s="102" t="s">
        <v>14834</v>
      </c>
      <c r="G346" s="152">
        <v>16499</v>
      </c>
      <c r="H346" s="128" t="s">
        <v>2625</v>
      </c>
      <c r="I346" s="128" t="s">
        <v>15082</v>
      </c>
      <c r="J346" s="128" t="s">
        <v>20426</v>
      </c>
      <c r="K346" s="128"/>
      <c r="L346" s="143"/>
      <c r="M346" s="130"/>
      <c r="N346" s="153"/>
      <c r="O346" s="128"/>
      <c r="P346" s="128"/>
      <c r="Q346" s="128"/>
      <c r="R346" s="145"/>
      <c r="S346" s="128"/>
      <c r="T346" s="128" t="s">
        <v>20545</v>
      </c>
      <c r="U346" s="128"/>
      <c r="V346" s="154" t="s">
        <v>5147</v>
      </c>
      <c r="W346" s="130"/>
      <c r="X346" s="113"/>
    </row>
    <row r="347" spans="1:24" ht="12.95" customHeight="1" x14ac:dyDescent="0.2">
      <c r="A347" s="140"/>
      <c r="B347" s="128" t="s">
        <v>8472</v>
      </c>
      <c r="C347" s="128" t="s">
        <v>26894</v>
      </c>
      <c r="D347" s="146" t="s">
        <v>26906</v>
      </c>
      <c r="E347" s="128" t="s">
        <v>26899</v>
      </c>
      <c r="F347" s="102" t="s">
        <v>14834</v>
      </c>
      <c r="G347" s="152">
        <v>16118</v>
      </c>
      <c r="H347" s="128" t="s">
        <v>11819</v>
      </c>
      <c r="I347" s="128" t="s">
        <v>13336</v>
      </c>
      <c r="J347" s="128" t="s">
        <v>1751</v>
      </c>
      <c r="K347" s="128"/>
      <c r="L347" s="143"/>
      <c r="M347" s="130"/>
      <c r="N347" s="153"/>
      <c r="O347" s="128"/>
      <c r="P347" s="128"/>
      <c r="Q347" s="128"/>
      <c r="R347" s="145"/>
      <c r="S347" s="128"/>
      <c r="T347" s="102" t="s">
        <v>21275</v>
      </c>
      <c r="U347" s="128"/>
      <c r="V347" s="154" t="s">
        <v>5147</v>
      </c>
      <c r="W347" s="130"/>
      <c r="X347" s="113"/>
    </row>
    <row r="348" spans="1:24" ht="12.95" customHeight="1" x14ac:dyDescent="0.2">
      <c r="A348" s="140"/>
      <c r="B348" s="128" t="s">
        <v>8472</v>
      </c>
      <c r="C348" s="128" t="s">
        <v>26894</v>
      </c>
      <c r="D348" s="146" t="s">
        <v>20423</v>
      </c>
      <c r="E348" s="128" t="s">
        <v>26900</v>
      </c>
      <c r="F348" s="102" t="s">
        <v>14834</v>
      </c>
      <c r="G348" s="152">
        <v>16455</v>
      </c>
      <c r="H348" s="128" t="s">
        <v>11819</v>
      </c>
      <c r="I348" s="128" t="s">
        <v>13336</v>
      </c>
      <c r="J348" s="128" t="s">
        <v>20424</v>
      </c>
      <c r="K348" s="128"/>
      <c r="L348" s="143"/>
      <c r="M348" s="130"/>
      <c r="N348" s="153"/>
      <c r="O348" s="128"/>
      <c r="P348" s="128"/>
      <c r="Q348" s="128"/>
      <c r="R348" s="145"/>
      <c r="S348" s="128"/>
      <c r="T348" s="128" t="s">
        <v>20546</v>
      </c>
      <c r="U348" s="128"/>
      <c r="V348" s="154" t="s">
        <v>5147</v>
      </c>
      <c r="W348" s="130"/>
      <c r="X348" s="113"/>
    </row>
    <row r="349" spans="1:24" ht="12.95" customHeight="1" x14ac:dyDescent="0.2">
      <c r="A349" s="140"/>
      <c r="B349" s="128" t="s">
        <v>8472</v>
      </c>
      <c r="C349" s="128" t="s">
        <v>26894</v>
      </c>
      <c r="D349" s="146" t="s">
        <v>11629</v>
      </c>
      <c r="E349" s="128" t="s">
        <v>26901</v>
      </c>
      <c r="F349" s="102" t="s">
        <v>14834</v>
      </c>
      <c r="G349" s="152">
        <v>15666</v>
      </c>
      <c r="H349" s="128" t="s">
        <v>2625</v>
      </c>
      <c r="I349" s="102" t="s">
        <v>30655</v>
      </c>
      <c r="J349" s="128" t="s">
        <v>20376</v>
      </c>
      <c r="K349" s="128"/>
      <c r="L349" s="143"/>
      <c r="M349" s="130"/>
      <c r="N349" s="153"/>
      <c r="O349" s="128"/>
      <c r="P349" s="128"/>
      <c r="Q349" s="128"/>
      <c r="R349" s="145"/>
      <c r="S349" s="128"/>
      <c r="T349" s="128" t="s">
        <v>21291</v>
      </c>
      <c r="U349" s="128"/>
      <c r="V349" s="154" t="s">
        <v>5147</v>
      </c>
      <c r="W349" s="130"/>
      <c r="X349" s="113"/>
    </row>
    <row r="350" spans="1:24" ht="12.95" customHeight="1" x14ac:dyDescent="0.2">
      <c r="A350" s="140"/>
      <c r="B350" s="128" t="s">
        <v>8472</v>
      </c>
      <c r="C350" s="128" t="s">
        <v>26894</v>
      </c>
      <c r="D350" s="128" t="s">
        <v>20356</v>
      </c>
      <c r="E350" s="128" t="s">
        <v>26902</v>
      </c>
      <c r="F350" s="102" t="s">
        <v>14834</v>
      </c>
      <c r="G350" s="152">
        <v>15351</v>
      </c>
      <c r="H350" s="128" t="s">
        <v>11819</v>
      </c>
      <c r="I350" s="128" t="s">
        <v>10103</v>
      </c>
      <c r="J350" s="128" t="s">
        <v>20357</v>
      </c>
      <c r="K350" s="128"/>
      <c r="L350" s="143"/>
      <c r="M350" s="130" t="s">
        <v>5401</v>
      </c>
      <c r="N350" s="144" t="s">
        <v>26895</v>
      </c>
      <c r="O350" s="128" t="s">
        <v>15927</v>
      </c>
      <c r="P350" s="128" t="s">
        <v>13301</v>
      </c>
      <c r="Q350" s="128" t="s">
        <v>21547</v>
      </c>
      <c r="R350" s="145"/>
      <c r="S350" s="128"/>
      <c r="T350" s="128" t="s">
        <v>7789</v>
      </c>
      <c r="U350" s="128" t="s">
        <v>26896</v>
      </c>
      <c r="V350" s="145">
        <v>9.5</v>
      </c>
      <c r="W350" s="130"/>
      <c r="X350" s="113"/>
    </row>
    <row r="351" spans="1:24" ht="12.95" customHeight="1" x14ac:dyDescent="0.2">
      <c r="A351" s="140"/>
      <c r="B351" s="128" t="s">
        <v>8472</v>
      </c>
      <c r="C351" s="128" t="s">
        <v>26894</v>
      </c>
      <c r="D351" s="146" t="s">
        <v>1725</v>
      </c>
      <c r="E351" s="128" t="s">
        <v>26903</v>
      </c>
      <c r="F351" s="102" t="s">
        <v>14834</v>
      </c>
      <c r="G351" s="152">
        <v>15306</v>
      </c>
      <c r="H351" s="128" t="s">
        <v>11052</v>
      </c>
      <c r="I351" s="128" t="s">
        <v>11819</v>
      </c>
      <c r="J351" s="128" t="s">
        <v>5688</v>
      </c>
      <c r="K351" s="128"/>
      <c r="L351" s="143"/>
      <c r="M351" s="130"/>
      <c r="N351" s="153"/>
      <c r="O351" s="128"/>
      <c r="P351" s="128"/>
      <c r="Q351" s="128"/>
      <c r="R351" s="145"/>
      <c r="S351" s="128"/>
      <c r="T351" s="128" t="s">
        <v>7789</v>
      </c>
      <c r="U351" s="128"/>
      <c r="V351" s="154" t="s">
        <v>5147</v>
      </c>
      <c r="W351" s="130"/>
      <c r="X351" s="113"/>
    </row>
    <row r="352" spans="1:24" ht="12.95" customHeight="1" x14ac:dyDescent="0.2">
      <c r="A352" s="140"/>
      <c r="B352" s="128" t="s">
        <v>8472</v>
      </c>
      <c r="C352" s="128" t="s">
        <v>26894</v>
      </c>
      <c r="D352" s="146" t="s">
        <v>7946</v>
      </c>
      <c r="E352" s="128" t="s">
        <v>26904</v>
      </c>
      <c r="F352" s="102" t="s">
        <v>14834</v>
      </c>
      <c r="G352" s="152">
        <v>15693</v>
      </c>
      <c r="H352" s="128" t="s">
        <v>2625</v>
      </c>
      <c r="I352" s="102" t="s">
        <v>30655</v>
      </c>
      <c r="J352" s="128" t="s">
        <v>4273</v>
      </c>
      <c r="K352" s="128"/>
      <c r="L352" s="143"/>
      <c r="M352" s="130"/>
      <c r="N352" s="153"/>
      <c r="O352" s="128"/>
      <c r="P352" s="128"/>
      <c r="Q352" s="128"/>
      <c r="R352" s="145"/>
      <c r="S352" s="128"/>
      <c r="T352" s="128" t="s">
        <v>21291</v>
      </c>
      <c r="U352" s="128"/>
      <c r="V352" s="154" t="s">
        <v>5147</v>
      </c>
      <c r="W352" s="130"/>
      <c r="X352" s="113"/>
    </row>
    <row r="353" spans="1:24" ht="12.95" customHeight="1" x14ac:dyDescent="0.2">
      <c r="A353" s="115"/>
      <c r="B353" s="115" t="s">
        <v>8472</v>
      </c>
      <c r="C353" s="102" t="s">
        <v>4432</v>
      </c>
      <c r="D353" s="102" t="s">
        <v>4780</v>
      </c>
      <c r="E353" s="102" t="s">
        <v>10493</v>
      </c>
      <c r="F353" s="102" t="s">
        <v>14834</v>
      </c>
      <c r="G353" s="105">
        <v>16232</v>
      </c>
      <c r="H353" s="102" t="s">
        <v>10191</v>
      </c>
      <c r="I353" s="102" t="s">
        <v>11819</v>
      </c>
      <c r="J353" s="102" t="s">
        <v>16095</v>
      </c>
      <c r="K353" s="102"/>
      <c r="L353" s="111" t="s">
        <v>14948</v>
      </c>
      <c r="M353" s="102">
        <v>1</v>
      </c>
      <c r="N353" s="112">
        <v>23</v>
      </c>
      <c r="O353" s="128" t="s">
        <v>12721</v>
      </c>
      <c r="P353" s="128" t="s">
        <v>9160</v>
      </c>
      <c r="Q353" s="128" t="s">
        <v>16096</v>
      </c>
      <c r="R353" s="102"/>
      <c r="S353" s="102"/>
      <c r="T353" s="102" t="s">
        <v>20547</v>
      </c>
      <c r="U353" s="102"/>
      <c r="V353" s="102">
        <v>5</v>
      </c>
      <c r="W353" s="102"/>
      <c r="X353" s="324"/>
    </row>
    <row r="354" spans="1:24" ht="12.95" customHeight="1" x14ac:dyDescent="0.2">
      <c r="A354" s="115">
        <v>2008</v>
      </c>
      <c r="B354" s="102" t="s">
        <v>8472</v>
      </c>
      <c r="C354" s="102" t="s">
        <v>3014</v>
      </c>
      <c r="D354" s="102" t="s">
        <v>37499</v>
      </c>
      <c r="E354" s="102">
        <v>2</v>
      </c>
      <c r="F354" s="155" t="s">
        <v>5657</v>
      </c>
      <c r="G354" s="105">
        <v>16235</v>
      </c>
      <c r="H354" s="102" t="s">
        <v>11819</v>
      </c>
      <c r="I354" s="102" t="s">
        <v>10191</v>
      </c>
      <c r="J354" s="102" t="s">
        <v>11754</v>
      </c>
      <c r="K354" s="132" t="s">
        <v>8172</v>
      </c>
      <c r="L354" s="111"/>
      <c r="M354" s="109">
        <v>0.5</v>
      </c>
      <c r="N354" s="108" t="s">
        <v>2362</v>
      </c>
      <c r="O354" s="128"/>
      <c r="P354" s="128" t="s">
        <v>9125</v>
      </c>
      <c r="Q354" s="128" t="s">
        <v>19203</v>
      </c>
      <c r="R354" s="109"/>
      <c r="S354" s="102"/>
      <c r="T354" s="102" t="s">
        <v>20547</v>
      </c>
      <c r="U354" s="102"/>
      <c r="V354" s="109">
        <v>5.5</v>
      </c>
      <c r="W354" s="107"/>
      <c r="X354" s="113"/>
    </row>
    <row r="355" spans="1:24" ht="12.95" customHeight="1" x14ac:dyDescent="0.2">
      <c r="A355" s="115">
        <v>2008</v>
      </c>
      <c r="B355" s="102" t="s">
        <v>8472</v>
      </c>
      <c r="C355" s="102" t="s">
        <v>3014</v>
      </c>
      <c r="D355" s="102" t="s">
        <v>37500</v>
      </c>
      <c r="E355" s="102">
        <v>4</v>
      </c>
      <c r="F355" s="155" t="s">
        <v>5657</v>
      </c>
      <c r="G355" s="105">
        <v>16332</v>
      </c>
      <c r="H355" s="102" t="s">
        <v>1332</v>
      </c>
      <c r="I355" s="102" t="s">
        <v>11819</v>
      </c>
      <c r="J355" s="102" t="s">
        <v>11755</v>
      </c>
      <c r="K355" s="132" t="s">
        <v>8173</v>
      </c>
      <c r="L355" s="111"/>
      <c r="M355" s="109">
        <v>1</v>
      </c>
      <c r="N355" s="112" t="s">
        <v>11756</v>
      </c>
      <c r="O355" s="128" t="s">
        <v>15927</v>
      </c>
      <c r="P355" s="128" t="s">
        <v>9125</v>
      </c>
      <c r="Q355" s="128" t="s">
        <v>19238</v>
      </c>
      <c r="R355" s="109"/>
      <c r="S355" s="102"/>
      <c r="T355" s="102" t="s">
        <v>20547</v>
      </c>
      <c r="U355" s="102"/>
      <c r="V355" s="109">
        <v>5.5</v>
      </c>
      <c r="W355" s="107"/>
      <c r="X355" s="113"/>
    </row>
    <row r="356" spans="1:24" ht="12.95" customHeight="1" x14ac:dyDescent="0.2">
      <c r="A356" s="115">
        <v>2008</v>
      </c>
      <c r="B356" s="102" t="s">
        <v>8472</v>
      </c>
      <c r="C356" s="102" t="s">
        <v>3014</v>
      </c>
      <c r="D356" s="102" t="s">
        <v>37501</v>
      </c>
      <c r="E356" s="102">
        <v>5</v>
      </c>
      <c r="F356" s="155" t="s">
        <v>5657</v>
      </c>
      <c r="G356" s="105">
        <v>16450</v>
      </c>
      <c r="H356" s="102" t="s">
        <v>11819</v>
      </c>
      <c r="I356" s="102" t="s">
        <v>10191</v>
      </c>
      <c r="J356" s="102" t="s">
        <v>12080</v>
      </c>
      <c r="K356" s="132" t="s">
        <v>8174</v>
      </c>
      <c r="L356" s="111"/>
      <c r="M356" s="109">
        <v>1</v>
      </c>
      <c r="N356" s="112" t="s">
        <v>4130</v>
      </c>
      <c r="O356" s="128" t="s">
        <v>162</v>
      </c>
      <c r="P356" s="128" t="s">
        <v>9125</v>
      </c>
      <c r="Q356" s="128" t="s">
        <v>18159</v>
      </c>
      <c r="R356" s="109"/>
      <c r="S356" s="102"/>
      <c r="T356" s="102" t="s">
        <v>20546</v>
      </c>
      <c r="U356" s="102" t="s">
        <v>7960</v>
      </c>
      <c r="V356" s="109">
        <v>5.5</v>
      </c>
      <c r="W356" s="107"/>
      <c r="X356" s="113"/>
    </row>
    <row r="357" spans="1:24" ht="12.95" customHeight="1" x14ac:dyDescent="0.2">
      <c r="A357" s="140"/>
      <c r="B357" s="102" t="s">
        <v>8472</v>
      </c>
      <c r="C357" s="102" t="s">
        <v>6870</v>
      </c>
      <c r="D357" s="128" t="s">
        <v>7208</v>
      </c>
      <c r="E357" s="128" t="s">
        <v>8467</v>
      </c>
      <c r="F357" s="141" t="s">
        <v>14834</v>
      </c>
      <c r="G357" s="142">
        <v>14751</v>
      </c>
      <c r="H357" s="128" t="s">
        <v>13336</v>
      </c>
      <c r="I357" s="128" t="s">
        <v>11819</v>
      </c>
      <c r="J357" s="128" t="s">
        <v>3613</v>
      </c>
      <c r="K357" s="128"/>
      <c r="L357" s="143"/>
      <c r="M357" s="130" t="s">
        <v>5401</v>
      </c>
      <c r="N357" s="144" t="s">
        <v>26892</v>
      </c>
      <c r="O357" s="128" t="s">
        <v>12252</v>
      </c>
      <c r="P357" s="128" t="s">
        <v>3620</v>
      </c>
      <c r="Q357" s="128" t="s">
        <v>20730</v>
      </c>
      <c r="R357" s="145"/>
      <c r="S357" s="128" t="s">
        <v>8315</v>
      </c>
      <c r="T357" s="128" t="s">
        <v>28757</v>
      </c>
      <c r="U357" s="128"/>
      <c r="V357" s="145">
        <v>10</v>
      </c>
      <c r="W357" s="130"/>
      <c r="X357" s="113"/>
    </row>
    <row r="358" spans="1:24" ht="12.95" customHeight="1" x14ac:dyDescent="0.2">
      <c r="A358" s="140"/>
      <c r="B358" s="102" t="s">
        <v>8472</v>
      </c>
      <c r="C358" s="102" t="s">
        <v>6870</v>
      </c>
      <c r="D358" s="128" t="s">
        <v>26890</v>
      </c>
      <c r="E358" s="128" t="s">
        <v>26891</v>
      </c>
      <c r="F358" s="141" t="s">
        <v>14834</v>
      </c>
      <c r="G358" s="142">
        <v>14753</v>
      </c>
      <c r="H358" s="128" t="s">
        <v>5011</v>
      </c>
      <c r="I358" s="128" t="s">
        <v>11819</v>
      </c>
      <c r="J358" s="128" t="s">
        <v>4482</v>
      </c>
      <c r="K358" s="128"/>
      <c r="L358" s="143"/>
      <c r="M358" s="130" t="s">
        <v>6453</v>
      </c>
      <c r="N358" s="144" t="s">
        <v>17181</v>
      </c>
      <c r="O358" s="128" t="s">
        <v>20481</v>
      </c>
      <c r="P358" s="128" t="s">
        <v>3620</v>
      </c>
      <c r="Q358" s="128" t="s">
        <v>16712</v>
      </c>
      <c r="R358" s="145"/>
      <c r="S358" s="128"/>
      <c r="T358" s="128" t="s">
        <v>28757</v>
      </c>
      <c r="U358" s="128" t="s">
        <v>2217</v>
      </c>
      <c r="V358" s="145">
        <v>11</v>
      </c>
      <c r="W358" s="130"/>
      <c r="X358" s="113"/>
    </row>
    <row r="359" spans="1:24" ht="12.95" customHeight="1" x14ac:dyDescent="0.2">
      <c r="A359" s="115"/>
      <c r="B359" s="102" t="s">
        <v>8472</v>
      </c>
      <c r="C359" s="102" t="s">
        <v>6870</v>
      </c>
      <c r="D359" s="102" t="s">
        <v>4483</v>
      </c>
      <c r="E359" s="102" t="s">
        <v>6234</v>
      </c>
      <c r="F359" s="104" t="s">
        <v>14834</v>
      </c>
      <c r="G359" s="105">
        <v>14728</v>
      </c>
      <c r="H359" s="102" t="s">
        <v>30780</v>
      </c>
      <c r="I359" s="102" t="s">
        <v>11819</v>
      </c>
      <c r="J359" s="102" t="s">
        <v>1770</v>
      </c>
      <c r="K359" s="102"/>
      <c r="L359" s="111"/>
      <c r="M359" s="107">
        <v>2</v>
      </c>
      <c r="N359" s="112" t="s">
        <v>16097</v>
      </c>
      <c r="O359" s="128" t="s">
        <v>16905</v>
      </c>
      <c r="P359" s="128" t="s">
        <v>15889</v>
      </c>
      <c r="Q359" s="128" t="s">
        <v>16579</v>
      </c>
      <c r="R359" s="109"/>
      <c r="S359" s="102"/>
      <c r="T359" s="102" t="s">
        <v>20548</v>
      </c>
      <c r="U359" s="102"/>
      <c r="V359" s="109">
        <v>8</v>
      </c>
      <c r="W359" s="107"/>
      <c r="X359" s="113"/>
    </row>
    <row r="360" spans="1:24" ht="12.95" customHeight="1" x14ac:dyDescent="0.2">
      <c r="A360" s="115"/>
      <c r="B360" s="102" t="s">
        <v>8472</v>
      </c>
      <c r="C360" s="102" t="s">
        <v>6870</v>
      </c>
      <c r="D360" s="102" t="s">
        <v>9879</v>
      </c>
      <c r="E360" s="102" t="s">
        <v>6235</v>
      </c>
      <c r="F360" s="104" t="s">
        <v>14834</v>
      </c>
      <c r="G360" s="105">
        <v>14783</v>
      </c>
      <c r="H360" s="102" t="s">
        <v>5011</v>
      </c>
      <c r="I360" s="102" t="s">
        <v>7198</v>
      </c>
      <c r="J360" s="102" t="s">
        <v>3065</v>
      </c>
      <c r="K360" s="102"/>
      <c r="L360" s="111"/>
      <c r="M360" s="107">
        <v>1.75</v>
      </c>
      <c r="N360" s="108" t="s">
        <v>30781</v>
      </c>
      <c r="O360" s="128" t="s">
        <v>15927</v>
      </c>
      <c r="P360" s="128" t="s">
        <v>9125</v>
      </c>
      <c r="Q360" s="128" t="s">
        <v>16646</v>
      </c>
      <c r="R360" s="109"/>
      <c r="S360" s="102" t="s">
        <v>8315</v>
      </c>
      <c r="T360" s="102" t="s">
        <v>28757</v>
      </c>
      <c r="U360" s="102" t="s">
        <v>617</v>
      </c>
      <c r="V360" s="109">
        <v>9</v>
      </c>
      <c r="W360" s="107"/>
      <c r="X360" s="113"/>
    </row>
    <row r="361" spans="1:24" ht="12.95" customHeight="1" x14ac:dyDescent="0.2">
      <c r="A361" s="115"/>
      <c r="B361" s="102" t="s">
        <v>8472</v>
      </c>
      <c r="C361" s="102" t="s">
        <v>6870</v>
      </c>
      <c r="D361" s="102" t="s">
        <v>681</v>
      </c>
      <c r="E361" s="102" t="s">
        <v>6236</v>
      </c>
      <c r="F361" s="104" t="s">
        <v>14834</v>
      </c>
      <c r="G361" s="105">
        <v>15235</v>
      </c>
      <c r="H361" s="102" t="s">
        <v>10103</v>
      </c>
      <c r="I361" s="102" t="s">
        <v>11819</v>
      </c>
      <c r="J361" s="102" t="s">
        <v>11069</v>
      </c>
      <c r="K361" s="102"/>
      <c r="L361" s="111"/>
      <c r="M361" s="107">
        <v>1.5</v>
      </c>
      <c r="N361" s="108" t="s">
        <v>30782</v>
      </c>
      <c r="O361" s="128"/>
      <c r="P361" s="128"/>
      <c r="Q361" s="128" t="s">
        <v>20488</v>
      </c>
      <c r="R361" s="109"/>
      <c r="S361" s="102" t="s">
        <v>8315</v>
      </c>
      <c r="T361" s="102" t="s">
        <v>7789</v>
      </c>
      <c r="U361" s="102" t="s">
        <v>3433</v>
      </c>
      <c r="V361" s="109">
        <v>7.5</v>
      </c>
      <c r="W361" s="107"/>
      <c r="X361" s="113"/>
    </row>
    <row r="362" spans="1:24" ht="12.95" customHeight="1" x14ac:dyDescent="0.2">
      <c r="A362" s="115"/>
      <c r="B362" s="102" t="s">
        <v>8472</v>
      </c>
      <c r="C362" s="102" t="s">
        <v>6870</v>
      </c>
      <c r="D362" s="102" t="s">
        <v>3434</v>
      </c>
      <c r="E362" s="102" t="s">
        <v>6237</v>
      </c>
      <c r="F362" s="104" t="s">
        <v>14834</v>
      </c>
      <c r="G362" s="105">
        <v>15268</v>
      </c>
      <c r="H362" s="102" t="s">
        <v>30783</v>
      </c>
      <c r="I362" s="102" t="s">
        <v>10103</v>
      </c>
      <c r="J362" s="102" t="s">
        <v>10795</v>
      </c>
      <c r="K362" s="102"/>
      <c r="L362" s="111"/>
      <c r="M362" s="107">
        <v>1</v>
      </c>
      <c r="N362" s="108" t="s">
        <v>30784</v>
      </c>
      <c r="O362" s="128"/>
      <c r="P362" s="128" t="s">
        <v>9125</v>
      </c>
      <c r="Q362" s="128" t="s">
        <v>20489</v>
      </c>
      <c r="R362" s="109" t="s">
        <v>7035</v>
      </c>
      <c r="S362" s="102" t="s">
        <v>8315</v>
      </c>
      <c r="T362" s="102" t="s">
        <v>7789</v>
      </c>
      <c r="U362" s="102" t="s">
        <v>7960</v>
      </c>
      <c r="V362" s="109">
        <v>4</v>
      </c>
      <c r="W362" s="107"/>
      <c r="X362" s="113"/>
    </row>
    <row r="363" spans="1:24" ht="12.95" customHeight="1" x14ac:dyDescent="0.2">
      <c r="A363" s="115"/>
      <c r="B363" s="102" t="s">
        <v>8472</v>
      </c>
      <c r="C363" s="102" t="s">
        <v>6870</v>
      </c>
      <c r="D363" s="102" t="s">
        <v>10796</v>
      </c>
      <c r="E363" s="102" t="s">
        <v>6238</v>
      </c>
      <c r="F363" s="104" t="s">
        <v>14834</v>
      </c>
      <c r="G363" s="105">
        <v>14727</v>
      </c>
      <c r="H363" s="102" t="s">
        <v>11819</v>
      </c>
      <c r="I363" s="102" t="s">
        <v>30785</v>
      </c>
      <c r="J363" s="102" t="s">
        <v>13707</v>
      </c>
      <c r="K363" s="102"/>
      <c r="L363" s="111"/>
      <c r="M363" s="107">
        <v>2</v>
      </c>
      <c r="N363" s="112" t="s">
        <v>16074</v>
      </c>
      <c r="O363" s="128" t="s">
        <v>13460</v>
      </c>
      <c r="P363" s="128" t="s">
        <v>9125</v>
      </c>
      <c r="Q363" s="128" t="s">
        <v>13301</v>
      </c>
      <c r="R363" s="109"/>
      <c r="S363" s="102" t="s">
        <v>8315</v>
      </c>
      <c r="T363" s="102" t="s">
        <v>20577</v>
      </c>
      <c r="U363" s="102" t="s">
        <v>16098</v>
      </c>
      <c r="V363" s="109">
        <v>7.5</v>
      </c>
      <c r="W363" s="107"/>
      <c r="X363" s="113"/>
    </row>
    <row r="364" spans="1:24" ht="12.95" customHeight="1" x14ac:dyDescent="0.2">
      <c r="A364" s="115"/>
      <c r="B364" s="102" t="s">
        <v>8472</v>
      </c>
      <c r="C364" s="102" t="s">
        <v>6870</v>
      </c>
      <c r="D364" s="102" t="s">
        <v>2095</v>
      </c>
      <c r="E364" s="102" t="s">
        <v>6239</v>
      </c>
      <c r="F364" s="104" t="s">
        <v>14834</v>
      </c>
      <c r="G364" s="105">
        <v>14600</v>
      </c>
      <c r="H364" s="102" t="s">
        <v>3253</v>
      </c>
      <c r="I364" s="102" t="s">
        <v>10103</v>
      </c>
      <c r="J364" s="102" t="s">
        <v>2096</v>
      </c>
      <c r="K364" s="102"/>
      <c r="L364" s="111"/>
      <c r="M364" s="107">
        <v>2</v>
      </c>
      <c r="N364" s="112" t="s">
        <v>16064</v>
      </c>
      <c r="O364" s="128" t="s">
        <v>10189</v>
      </c>
      <c r="P364" s="128"/>
      <c r="Q364" s="128" t="s">
        <v>20258</v>
      </c>
      <c r="R364" s="109"/>
      <c r="S364" s="102"/>
      <c r="T364" s="102" t="s">
        <v>20549</v>
      </c>
      <c r="U364" s="102" t="s">
        <v>16099</v>
      </c>
      <c r="V364" s="109">
        <v>13</v>
      </c>
      <c r="W364" s="107"/>
      <c r="X364" s="113"/>
    </row>
    <row r="365" spans="1:24" ht="12.95" customHeight="1" x14ac:dyDescent="0.2">
      <c r="A365" s="115"/>
      <c r="B365" s="102" t="s">
        <v>8472</v>
      </c>
      <c r="C365" s="102" t="s">
        <v>6870</v>
      </c>
      <c r="D365" s="102" t="s">
        <v>11423</v>
      </c>
      <c r="E365" s="102" t="s">
        <v>26893</v>
      </c>
      <c r="F365" s="104" t="s">
        <v>14834</v>
      </c>
      <c r="G365" s="105">
        <v>15645</v>
      </c>
      <c r="H365" s="102" t="s">
        <v>10103</v>
      </c>
      <c r="I365" s="102" t="s">
        <v>30786</v>
      </c>
      <c r="J365" s="102" t="s">
        <v>11424</v>
      </c>
      <c r="K365" s="102"/>
      <c r="L365" s="111"/>
      <c r="M365" s="107">
        <v>1</v>
      </c>
      <c r="N365" s="108" t="s">
        <v>30787</v>
      </c>
      <c r="O365" s="128"/>
      <c r="P365" s="128" t="s">
        <v>9125</v>
      </c>
      <c r="Q365" s="128" t="s">
        <v>20246</v>
      </c>
      <c r="R365" s="109"/>
      <c r="S365" s="102" t="s">
        <v>8315</v>
      </c>
      <c r="T365" s="102" t="s">
        <v>7789</v>
      </c>
      <c r="U365" s="102" t="s">
        <v>16100</v>
      </c>
      <c r="V365" s="109">
        <v>8</v>
      </c>
      <c r="W365" s="107"/>
      <c r="X365" s="113"/>
    </row>
    <row r="366" spans="1:24" ht="12.95" customHeight="1" x14ac:dyDescent="0.2">
      <c r="A366" s="139">
        <v>2000</v>
      </c>
      <c r="B366" s="102" t="s">
        <v>8472</v>
      </c>
      <c r="C366" s="122" t="s">
        <v>19082</v>
      </c>
      <c r="D366" s="127" t="s">
        <v>2461</v>
      </c>
      <c r="E366" s="116" t="s">
        <v>3007</v>
      </c>
      <c r="F366" s="123" t="s">
        <v>10085</v>
      </c>
      <c r="G366" s="105"/>
      <c r="H366" s="102"/>
      <c r="I366" s="102"/>
      <c r="J366" s="102"/>
      <c r="K366" s="116"/>
      <c r="L366" s="111" t="s">
        <v>4264</v>
      </c>
      <c r="M366" s="102"/>
      <c r="N366" s="112"/>
      <c r="O366" s="102"/>
      <c r="P366" s="102"/>
      <c r="Q366" s="117" t="s">
        <v>5147</v>
      </c>
      <c r="R366" s="102"/>
      <c r="S366" s="102"/>
      <c r="T366" s="102"/>
      <c r="U366" s="102"/>
      <c r="V366" s="127" t="s">
        <v>5147</v>
      </c>
      <c r="W366" s="102"/>
      <c r="X366" s="113"/>
    </row>
    <row r="367" spans="1:24" ht="12.95" customHeight="1" x14ac:dyDescent="0.2">
      <c r="A367" s="139">
        <v>2000</v>
      </c>
      <c r="B367" s="102" t="s">
        <v>8472</v>
      </c>
      <c r="C367" s="122" t="s">
        <v>19083</v>
      </c>
      <c r="D367" s="127" t="s">
        <v>714</v>
      </c>
      <c r="E367" s="116" t="s">
        <v>3008</v>
      </c>
      <c r="F367" s="123" t="s">
        <v>10085</v>
      </c>
      <c r="G367" s="105"/>
      <c r="H367" s="102"/>
      <c r="I367" s="102"/>
      <c r="J367" s="102"/>
      <c r="K367" s="116"/>
      <c r="L367" s="111" t="s">
        <v>4265</v>
      </c>
      <c r="M367" s="102"/>
      <c r="N367" s="112"/>
      <c r="O367" s="102"/>
      <c r="P367" s="102"/>
      <c r="Q367" s="117" t="s">
        <v>5147</v>
      </c>
      <c r="R367" s="102"/>
      <c r="S367" s="102"/>
      <c r="T367" s="102"/>
      <c r="U367" s="102"/>
      <c r="V367" s="127" t="s">
        <v>5147</v>
      </c>
      <c r="W367" s="102"/>
      <c r="X367" s="113"/>
    </row>
    <row r="368" spans="1:24" ht="12.95" customHeight="1" x14ac:dyDescent="0.2">
      <c r="A368" s="139">
        <v>2000</v>
      </c>
      <c r="B368" s="102" t="s">
        <v>8472</v>
      </c>
      <c r="C368" s="122" t="s">
        <v>19083</v>
      </c>
      <c r="D368" s="127" t="s">
        <v>715</v>
      </c>
      <c r="E368" s="116" t="s">
        <v>3009</v>
      </c>
      <c r="F368" s="104" t="s">
        <v>14834</v>
      </c>
      <c r="G368" s="105">
        <v>15901</v>
      </c>
      <c r="H368" s="102" t="s">
        <v>11819</v>
      </c>
      <c r="I368" s="102" t="s">
        <v>13336</v>
      </c>
      <c r="J368" s="102" t="s">
        <v>6477</v>
      </c>
      <c r="K368" s="116"/>
      <c r="L368" s="111"/>
      <c r="M368" s="107"/>
      <c r="N368" s="112"/>
      <c r="O368" s="102"/>
      <c r="P368" s="102"/>
      <c r="Q368" s="117" t="s">
        <v>5147</v>
      </c>
      <c r="R368" s="109"/>
      <c r="S368" s="102"/>
      <c r="T368" s="102"/>
      <c r="U368" s="102"/>
      <c r="V368" s="127" t="s">
        <v>5147</v>
      </c>
      <c r="W368" s="107"/>
      <c r="X368" s="113"/>
    </row>
    <row r="369" spans="1:24" ht="12.95" customHeight="1" x14ac:dyDescent="0.2">
      <c r="A369" s="139">
        <v>2000</v>
      </c>
      <c r="B369" s="102" t="s">
        <v>8472</v>
      </c>
      <c r="C369" s="122" t="s">
        <v>19083</v>
      </c>
      <c r="D369" s="127" t="s">
        <v>14331</v>
      </c>
      <c r="E369" s="116" t="s">
        <v>3010</v>
      </c>
      <c r="F369" s="104" t="s">
        <v>14834</v>
      </c>
      <c r="G369" s="105">
        <v>15903</v>
      </c>
      <c r="H369" s="102" t="s">
        <v>11819</v>
      </c>
      <c r="I369" s="102" t="s">
        <v>13336</v>
      </c>
      <c r="J369" s="102" t="s">
        <v>6477</v>
      </c>
      <c r="K369" s="116"/>
      <c r="L369" s="111"/>
      <c r="M369" s="107"/>
      <c r="N369" s="112"/>
      <c r="O369" s="102"/>
      <c r="P369" s="102"/>
      <c r="Q369" s="117" t="s">
        <v>5147</v>
      </c>
      <c r="R369" s="109"/>
      <c r="S369" s="102"/>
      <c r="T369" s="102"/>
      <c r="U369" s="102"/>
      <c r="V369" s="127" t="s">
        <v>5147</v>
      </c>
      <c r="W369" s="107"/>
      <c r="X369" s="113"/>
    </row>
    <row r="370" spans="1:24" ht="12.95" customHeight="1" x14ac:dyDescent="0.2">
      <c r="A370" s="139">
        <v>2000</v>
      </c>
      <c r="B370" s="102" t="s">
        <v>8472</v>
      </c>
      <c r="C370" s="122" t="s">
        <v>19082</v>
      </c>
      <c r="D370" s="127" t="s">
        <v>5044</v>
      </c>
      <c r="E370" s="116" t="s">
        <v>8453</v>
      </c>
      <c r="F370" s="104" t="s">
        <v>14834</v>
      </c>
      <c r="G370" s="105">
        <v>15904</v>
      </c>
      <c r="H370" s="102" t="s">
        <v>11819</v>
      </c>
      <c r="I370" s="102" t="s">
        <v>13336</v>
      </c>
      <c r="J370" s="102" t="s">
        <v>6477</v>
      </c>
      <c r="K370" s="116"/>
      <c r="L370" s="111"/>
      <c r="M370" s="107"/>
      <c r="N370" s="112"/>
      <c r="O370" s="102"/>
      <c r="P370" s="102"/>
      <c r="Q370" s="117" t="s">
        <v>5147</v>
      </c>
      <c r="R370" s="109"/>
      <c r="S370" s="102"/>
      <c r="T370" s="102"/>
      <c r="U370" s="102"/>
      <c r="V370" s="127" t="s">
        <v>5147</v>
      </c>
      <c r="W370" s="107"/>
      <c r="X370" s="113"/>
    </row>
    <row r="371" spans="1:24" ht="12.95" customHeight="1" x14ac:dyDescent="0.2">
      <c r="A371" s="139">
        <v>2001</v>
      </c>
      <c r="B371" s="102" t="s">
        <v>8472</v>
      </c>
      <c r="C371" s="104" t="s">
        <v>19084</v>
      </c>
      <c r="D371" s="111" t="s">
        <v>11500</v>
      </c>
      <c r="E371" s="104" t="s">
        <v>8454</v>
      </c>
      <c r="F371" s="104" t="s">
        <v>14834</v>
      </c>
      <c r="G371" s="105">
        <v>14741</v>
      </c>
      <c r="H371" s="102" t="s">
        <v>30788</v>
      </c>
      <c r="I371" s="102" t="s">
        <v>11819</v>
      </c>
      <c r="J371" s="102" t="s">
        <v>19078</v>
      </c>
      <c r="K371" s="102" t="s">
        <v>5992</v>
      </c>
      <c r="L371" s="111" t="s">
        <v>8250</v>
      </c>
      <c r="M371" s="102">
        <v>1</v>
      </c>
      <c r="N371" s="125" t="s">
        <v>30789</v>
      </c>
      <c r="O371" s="102" t="s">
        <v>12252</v>
      </c>
      <c r="P371" s="102"/>
      <c r="Q371" s="102" t="s">
        <v>15976</v>
      </c>
      <c r="R371" s="102"/>
      <c r="S371" s="102" t="s">
        <v>8315</v>
      </c>
      <c r="T371" s="102" t="s">
        <v>28757</v>
      </c>
      <c r="U371" s="102"/>
      <c r="V371" s="102">
        <v>9</v>
      </c>
      <c r="W371" s="102"/>
      <c r="X371" s="113"/>
    </row>
    <row r="372" spans="1:24" ht="12.95" customHeight="1" x14ac:dyDescent="0.2">
      <c r="A372" s="139">
        <v>2001</v>
      </c>
      <c r="B372" s="102" t="s">
        <v>8472</v>
      </c>
      <c r="C372" s="122" t="s">
        <v>19084</v>
      </c>
      <c r="D372" s="102" t="s">
        <v>8912</v>
      </c>
      <c r="E372" s="115" t="s">
        <v>8455</v>
      </c>
      <c r="F372" s="104" t="s">
        <v>14834</v>
      </c>
      <c r="G372" s="105">
        <v>16351</v>
      </c>
      <c r="H372" s="102" t="s">
        <v>11819</v>
      </c>
      <c r="I372" s="102" t="s">
        <v>10191</v>
      </c>
      <c r="J372" s="102" t="s">
        <v>11499</v>
      </c>
      <c r="K372" s="116"/>
      <c r="L372" s="111"/>
      <c r="M372" s="109">
        <v>1</v>
      </c>
      <c r="N372" s="112">
        <v>34</v>
      </c>
      <c r="O372" s="102"/>
      <c r="P372" s="102"/>
      <c r="Q372" s="102" t="s">
        <v>19479</v>
      </c>
      <c r="R372" s="109"/>
      <c r="S372" s="102" t="s">
        <v>9435</v>
      </c>
      <c r="T372" s="102" t="s">
        <v>20578</v>
      </c>
      <c r="U372" s="102" t="s">
        <v>3848</v>
      </c>
      <c r="V372" s="109">
        <v>6.5</v>
      </c>
      <c r="W372" s="107"/>
      <c r="X372" s="113"/>
    </row>
    <row r="373" spans="1:24" ht="12.95" customHeight="1" x14ac:dyDescent="0.2">
      <c r="A373" s="139">
        <v>2001</v>
      </c>
      <c r="B373" s="102" t="s">
        <v>8472</v>
      </c>
      <c r="C373" s="122" t="s">
        <v>19084</v>
      </c>
      <c r="D373" s="102" t="s">
        <v>8910</v>
      </c>
      <c r="E373" s="115" t="s">
        <v>8456</v>
      </c>
      <c r="F373" s="104" t="s">
        <v>14834</v>
      </c>
      <c r="G373" s="105">
        <v>16418</v>
      </c>
      <c r="H373" s="102" t="s">
        <v>10191</v>
      </c>
      <c r="I373" s="102" t="s">
        <v>4890</v>
      </c>
      <c r="J373" s="102" t="s">
        <v>12184</v>
      </c>
      <c r="K373" s="116"/>
      <c r="L373" s="111"/>
      <c r="M373" s="109">
        <v>0.5</v>
      </c>
      <c r="N373" s="108">
        <v>41</v>
      </c>
      <c r="O373" s="102" t="s">
        <v>16542</v>
      </c>
      <c r="P373" s="102"/>
      <c r="Q373" s="102" t="s">
        <v>16680</v>
      </c>
      <c r="R373" s="109"/>
      <c r="S373" s="102"/>
      <c r="T373" s="102" t="s">
        <v>20547</v>
      </c>
      <c r="U373" s="102" t="s">
        <v>20571</v>
      </c>
      <c r="V373" s="109">
        <v>4.5</v>
      </c>
      <c r="W373" s="107"/>
      <c r="X373" s="113"/>
    </row>
    <row r="374" spans="1:24" ht="12.95" customHeight="1" x14ac:dyDescent="0.2">
      <c r="A374" s="139">
        <v>2001</v>
      </c>
      <c r="B374" s="102" t="s">
        <v>8472</v>
      </c>
      <c r="C374" s="122" t="s">
        <v>19084</v>
      </c>
      <c r="D374" s="102" t="s">
        <v>8911</v>
      </c>
      <c r="E374" s="115" t="s">
        <v>5280</v>
      </c>
      <c r="F374" s="104" t="s">
        <v>14834</v>
      </c>
      <c r="G374" s="105">
        <v>15892</v>
      </c>
      <c r="H374" s="102" t="s">
        <v>10103</v>
      </c>
      <c r="I374" s="102" t="s">
        <v>4890</v>
      </c>
      <c r="J374" s="102" t="s">
        <v>7594</v>
      </c>
      <c r="K374" s="116"/>
      <c r="L374" s="111"/>
      <c r="M374" s="109">
        <v>2</v>
      </c>
      <c r="N374" s="112" t="s">
        <v>16178</v>
      </c>
      <c r="O374" s="102" t="s">
        <v>248</v>
      </c>
      <c r="P374" s="102" t="s">
        <v>162</v>
      </c>
      <c r="Q374" s="102" t="s">
        <v>20572</v>
      </c>
      <c r="R374" s="109"/>
      <c r="S374" s="102" t="s">
        <v>9435</v>
      </c>
      <c r="T374" s="102" t="s">
        <v>7789</v>
      </c>
      <c r="U374" s="102" t="s">
        <v>20573</v>
      </c>
      <c r="V374" s="109">
        <v>6</v>
      </c>
      <c r="W374" s="107"/>
      <c r="X374" s="113"/>
    </row>
    <row r="375" spans="1:24" ht="12.95" customHeight="1" x14ac:dyDescent="0.2">
      <c r="A375" s="139">
        <v>2001</v>
      </c>
      <c r="B375" s="102" t="s">
        <v>8472</v>
      </c>
      <c r="C375" s="104" t="s">
        <v>19084</v>
      </c>
      <c r="D375" s="102" t="s">
        <v>8907</v>
      </c>
      <c r="E375" s="104" t="s">
        <v>5281</v>
      </c>
      <c r="F375" s="104" t="s">
        <v>14834</v>
      </c>
      <c r="G375" s="105">
        <v>15890</v>
      </c>
      <c r="H375" s="102" t="s">
        <v>11819</v>
      </c>
      <c r="I375" s="102" t="s">
        <v>10103</v>
      </c>
      <c r="J375" s="102" t="s">
        <v>19079</v>
      </c>
      <c r="K375" s="102"/>
      <c r="L375" s="111" t="s">
        <v>8251</v>
      </c>
      <c r="M375" s="102">
        <v>2</v>
      </c>
      <c r="N375" s="112" t="s">
        <v>19080</v>
      </c>
      <c r="O375" s="102" t="s">
        <v>9125</v>
      </c>
      <c r="P375" s="102"/>
      <c r="Q375" s="102" t="s">
        <v>16868</v>
      </c>
      <c r="R375" s="102"/>
      <c r="S375" s="102"/>
      <c r="T375" s="102" t="s">
        <v>7789</v>
      </c>
      <c r="U375" s="102" t="s">
        <v>19081</v>
      </c>
      <c r="V375" s="102">
        <v>6</v>
      </c>
      <c r="W375" s="102"/>
      <c r="X375" s="113"/>
    </row>
    <row r="376" spans="1:24" ht="12.95" customHeight="1" x14ac:dyDescent="0.2">
      <c r="A376" s="139">
        <v>2001</v>
      </c>
      <c r="B376" s="102" t="s">
        <v>8472</v>
      </c>
      <c r="C376" s="122" t="s">
        <v>19084</v>
      </c>
      <c r="D376" s="102" t="s">
        <v>4045</v>
      </c>
      <c r="E376" s="115" t="s">
        <v>5282</v>
      </c>
      <c r="F376" s="104" t="s">
        <v>14834</v>
      </c>
      <c r="G376" s="105">
        <v>18532</v>
      </c>
      <c r="H376" s="102" t="s">
        <v>30634</v>
      </c>
      <c r="I376" s="102" t="s">
        <v>15082</v>
      </c>
      <c r="J376" s="102" t="s">
        <v>11812</v>
      </c>
      <c r="K376" s="116"/>
      <c r="L376" s="111"/>
      <c r="M376" s="109">
        <v>0.5</v>
      </c>
      <c r="N376" s="108">
        <v>45</v>
      </c>
      <c r="O376" s="102" t="s">
        <v>15928</v>
      </c>
      <c r="P376" s="102"/>
      <c r="Q376" s="102" t="s">
        <v>16646</v>
      </c>
      <c r="R376" s="109"/>
      <c r="S376" s="102"/>
      <c r="T376" s="102" t="s">
        <v>20579</v>
      </c>
      <c r="U376" s="102" t="s">
        <v>4410</v>
      </c>
      <c r="V376" s="109">
        <v>5.5</v>
      </c>
      <c r="W376" s="107"/>
      <c r="X376" s="113"/>
    </row>
    <row r="377" spans="1:24" ht="12.95" customHeight="1" x14ac:dyDescent="0.2">
      <c r="A377" s="115"/>
      <c r="B377" s="102" t="s">
        <v>8472</v>
      </c>
      <c r="C377" s="102" t="s">
        <v>1781</v>
      </c>
      <c r="D377" s="127" t="s">
        <v>37502</v>
      </c>
      <c r="E377" s="102" t="s">
        <v>123</v>
      </c>
      <c r="F377" s="104" t="s">
        <v>14834</v>
      </c>
      <c r="G377" s="105">
        <v>16229</v>
      </c>
      <c r="H377" s="102" t="s">
        <v>11819</v>
      </c>
      <c r="I377" s="102" t="s">
        <v>10191</v>
      </c>
      <c r="J377" s="102" t="s">
        <v>14053</v>
      </c>
      <c r="K377" s="102"/>
      <c r="L377" s="111"/>
      <c r="M377" s="109">
        <v>1</v>
      </c>
      <c r="N377" s="112" t="s">
        <v>2482</v>
      </c>
      <c r="O377" s="102"/>
      <c r="P377" s="39"/>
      <c r="Q377" s="117" t="s">
        <v>5147</v>
      </c>
      <c r="R377" s="109"/>
      <c r="S377" s="102"/>
      <c r="T377" s="102"/>
      <c r="U377" s="102"/>
      <c r="V377" s="109">
        <v>6</v>
      </c>
      <c r="W377" s="107"/>
      <c r="X377" s="113"/>
    </row>
    <row r="378" spans="1:24" ht="12.95" customHeight="1" x14ac:dyDescent="0.2">
      <c r="A378" s="157">
        <v>33786</v>
      </c>
      <c r="B378" s="128" t="s">
        <v>8472</v>
      </c>
      <c r="C378" s="128" t="s">
        <v>20565</v>
      </c>
      <c r="D378" s="128" t="s">
        <v>7142</v>
      </c>
      <c r="E378" s="128" t="s">
        <v>20566</v>
      </c>
      <c r="F378" s="141" t="s">
        <v>14834</v>
      </c>
      <c r="G378" s="142">
        <v>16194</v>
      </c>
      <c r="H378" s="128" t="s">
        <v>11819</v>
      </c>
      <c r="I378" s="128" t="s">
        <v>10103</v>
      </c>
      <c r="J378" s="128" t="s">
        <v>10522</v>
      </c>
      <c r="K378" s="128"/>
      <c r="L378" s="143"/>
      <c r="M378" s="145">
        <v>2</v>
      </c>
      <c r="N378" s="144" t="s">
        <v>17394</v>
      </c>
      <c r="O378" s="128" t="s">
        <v>20574</v>
      </c>
      <c r="P378" s="128" t="s">
        <v>13301</v>
      </c>
      <c r="Q378" s="128" t="s">
        <v>20575</v>
      </c>
      <c r="R378" s="145"/>
      <c r="S378" s="128" t="s">
        <v>11080</v>
      </c>
      <c r="T378" s="128" t="s">
        <v>7789</v>
      </c>
      <c r="U378" s="128"/>
      <c r="V378" s="145">
        <v>7.5</v>
      </c>
      <c r="W378" s="130"/>
      <c r="X378" s="113"/>
    </row>
    <row r="379" spans="1:24" ht="12.95" customHeight="1" x14ac:dyDescent="0.2">
      <c r="A379" s="115"/>
      <c r="B379" s="102" t="s">
        <v>8472</v>
      </c>
      <c r="C379" s="102" t="s">
        <v>6244</v>
      </c>
      <c r="D379" s="102" t="s">
        <v>2088</v>
      </c>
      <c r="E379" s="102" t="s">
        <v>10752</v>
      </c>
      <c r="F379" s="104" t="s">
        <v>14834</v>
      </c>
      <c r="G379" s="105"/>
      <c r="H379" s="102" t="s">
        <v>11819</v>
      </c>
      <c r="I379" s="102" t="s">
        <v>10103</v>
      </c>
      <c r="J379" s="102" t="s">
        <v>15143</v>
      </c>
      <c r="K379" s="102"/>
      <c r="L379" s="111"/>
      <c r="M379" s="102">
        <v>2</v>
      </c>
      <c r="N379" s="138" t="s">
        <v>16101</v>
      </c>
      <c r="O379" s="128" t="s">
        <v>5985</v>
      </c>
      <c r="P379" s="128" t="s">
        <v>9125</v>
      </c>
      <c r="Q379" s="128" t="s">
        <v>20490</v>
      </c>
      <c r="R379" s="102"/>
      <c r="S379" s="102"/>
      <c r="T379" s="102" t="s">
        <v>7789</v>
      </c>
      <c r="U379" s="102" t="s">
        <v>5500</v>
      </c>
      <c r="V379" s="109">
        <v>10</v>
      </c>
      <c r="W379" s="107"/>
      <c r="X379" s="113"/>
    </row>
    <row r="380" spans="1:24" ht="12.95" customHeight="1" x14ac:dyDescent="0.2">
      <c r="A380" s="115"/>
      <c r="B380" s="102" t="s">
        <v>8472</v>
      </c>
      <c r="C380" s="102" t="s">
        <v>6244</v>
      </c>
      <c r="D380" s="102" t="s">
        <v>10676</v>
      </c>
      <c r="E380" s="102" t="s">
        <v>10753</v>
      </c>
      <c r="F380" s="104" t="s">
        <v>14834</v>
      </c>
      <c r="G380" s="105">
        <v>15846</v>
      </c>
      <c r="H380" s="102" t="s">
        <v>30710</v>
      </c>
      <c r="I380" s="102" t="s">
        <v>11819</v>
      </c>
      <c r="J380" s="102" t="s">
        <v>10677</v>
      </c>
      <c r="K380" s="102"/>
      <c r="L380" s="111"/>
      <c r="M380" s="102">
        <v>3</v>
      </c>
      <c r="N380" s="112" t="s">
        <v>16102</v>
      </c>
      <c r="O380" s="128" t="s">
        <v>325</v>
      </c>
      <c r="P380" s="128"/>
      <c r="Q380" s="128" t="s">
        <v>19101</v>
      </c>
      <c r="R380" s="102"/>
      <c r="S380" s="102"/>
      <c r="T380" s="102" t="s">
        <v>7789</v>
      </c>
      <c r="U380" s="102"/>
      <c r="V380" s="109">
        <v>10</v>
      </c>
      <c r="W380" s="107"/>
      <c r="X380" s="113"/>
    </row>
    <row r="381" spans="1:24" ht="12.95" customHeight="1" x14ac:dyDescent="0.2">
      <c r="A381" s="115"/>
      <c r="B381" s="102" t="s">
        <v>8472</v>
      </c>
      <c r="C381" s="102" t="s">
        <v>6244</v>
      </c>
      <c r="D381" s="102" t="s">
        <v>14054</v>
      </c>
      <c r="E381" s="102" t="s">
        <v>8202</v>
      </c>
      <c r="F381" s="104" t="s">
        <v>14834</v>
      </c>
      <c r="G381" s="105">
        <v>15002</v>
      </c>
      <c r="H381" s="102" t="s">
        <v>7198</v>
      </c>
      <c r="I381" s="102" t="s">
        <v>30790</v>
      </c>
      <c r="J381" s="102" t="s">
        <v>15196</v>
      </c>
      <c r="K381" s="102"/>
      <c r="L381" s="111"/>
      <c r="M381" s="102">
        <v>5</v>
      </c>
      <c r="N381" s="112" t="s">
        <v>16103</v>
      </c>
      <c r="O381" s="128" t="s">
        <v>3325</v>
      </c>
      <c r="P381" s="128"/>
      <c r="Q381" s="128" t="s">
        <v>16885</v>
      </c>
      <c r="R381" s="102"/>
      <c r="S381" s="102"/>
      <c r="T381" s="102" t="s">
        <v>14962</v>
      </c>
      <c r="U381" s="102" t="s">
        <v>13676</v>
      </c>
      <c r="V381" s="109">
        <v>10</v>
      </c>
      <c r="W381" s="107"/>
      <c r="X381" s="113"/>
    </row>
    <row r="382" spans="1:24" ht="12.95" customHeight="1" x14ac:dyDescent="0.2">
      <c r="A382" s="115"/>
      <c r="B382" s="102" t="s">
        <v>8472</v>
      </c>
      <c r="C382" s="102" t="s">
        <v>6377</v>
      </c>
      <c r="D382" s="102" t="s">
        <v>4820</v>
      </c>
      <c r="E382" s="102" t="s">
        <v>6588</v>
      </c>
      <c r="F382" s="104" t="s">
        <v>14834</v>
      </c>
      <c r="G382" s="105">
        <v>16285</v>
      </c>
      <c r="H382" s="102" t="s">
        <v>10191</v>
      </c>
      <c r="I382" s="102" t="s">
        <v>11819</v>
      </c>
      <c r="J382" s="102" t="s">
        <v>3436</v>
      </c>
      <c r="K382" s="102"/>
      <c r="L382" s="111"/>
      <c r="M382" s="109">
        <v>1</v>
      </c>
      <c r="N382" s="112" t="s">
        <v>8214</v>
      </c>
      <c r="O382" s="128"/>
      <c r="P382" s="128"/>
      <c r="Q382" s="128" t="s">
        <v>18007</v>
      </c>
      <c r="R382" s="109"/>
      <c r="S382" s="102"/>
      <c r="T382" s="102" t="s">
        <v>20547</v>
      </c>
      <c r="U382" s="102" t="s">
        <v>8480</v>
      </c>
      <c r="V382" s="109">
        <v>5</v>
      </c>
      <c r="W382" s="107"/>
      <c r="X382" s="113"/>
    </row>
    <row r="383" spans="1:24" ht="12.95" customHeight="1" x14ac:dyDescent="0.2">
      <c r="A383" s="140">
        <v>2019</v>
      </c>
      <c r="B383" s="128" t="s">
        <v>8472</v>
      </c>
      <c r="C383" s="128" t="s">
        <v>40629</v>
      </c>
      <c r="D383" s="128" t="s">
        <v>40630</v>
      </c>
      <c r="E383" s="128" t="s">
        <v>40631</v>
      </c>
      <c r="F383" s="155" t="s">
        <v>5657</v>
      </c>
      <c r="G383" s="142">
        <v>16349</v>
      </c>
      <c r="H383" s="128" t="s">
        <v>10191</v>
      </c>
      <c r="I383" s="128" t="s">
        <v>11819</v>
      </c>
      <c r="J383" s="128" t="s">
        <v>40632</v>
      </c>
      <c r="K383" s="128"/>
      <c r="L383" s="143"/>
      <c r="M383" s="145">
        <v>0.5</v>
      </c>
      <c r="N383" s="200" t="s">
        <v>2362</v>
      </c>
      <c r="O383" s="128"/>
      <c r="P383" s="128"/>
      <c r="Q383" s="128" t="s">
        <v>19439</v>
      </c>
      <c r="R383" s="145"/>
      <c r="S383" s="128"/>
      <c r="T383" s="128" t="s">
        <v>20547</v>
      </c>
      <c r="U383" s="128"/>
      <c r="V383" s="145">
        <v>5.5</v>
      </c>
      <c r="W383" s="130"/>
      <c r="X383" s="113"/>
    </row>
    <row r="384" spans="1:24" ht="12.95" customHeight="1" x14ac:dyDescent="0.2">
      <c r="A384" s="115"/>
      <c r="B384" s="102" t="s">
        <v>8472</v>
      </c>
      <c r="C384" s="102" t="s">
        <v>3366</v>
      </c>
      <c r="D384" s="102" t="s">
        <v>9960</v>
      </c>
      <c r="E384" s="102" t="s">
        <v>8127</v>
      </c>
      <c r="F384" s="104" t="s">
        <v>14834</v>
      </c>
      <c r="G384" s="105">
        <v>17777</v>
      </c>
      <c r="H384" s="102" t="s">
        <v>10103</v>
      </c>
      <c r="I384" s="102" t="s">
        <v>10191</v>
      </c>
      <c r="J384" s="102" t="s">
        <v>5723</v>
      </c>
      <c r="K384" s="102"/>
      <c r="L384" s="111"/>
      <c r="M384" s="107">
        <v>2</v>
      </c>
      <c r="N384" s="112" t="s">
        <v>16104</v>
      </c>
      <c r="O384" s="128" t="s">
        <v>19090</v>
      </c>
      <c r="P384" s="128" t="s">
        <v>15928</v>
      </c>
      <c r="Q384" s="128" t="s">
        <v>20491</v>
      </c>
      <c r="R384" s="109"/>
      <c r="S384" s="102"/>
      <c r="T384" s="102" t="s">
        <v>20580</v>
      </c>
      <c r="U384" s="102"/>
      <c r="V384" s="109">
        <v>12</v>
      </c>
      <c r="W384" s="107"/>
      <c r="X384" s="113"/>
    </row>
    <row r="385" spans="1:24" ht="12.95" customHeight="1" x14ac:dyDescent="0.2">
      <c r="A385" s="115">
        <v>2008</v>
      </c>
      <c r="B385" s="102" t="s">
        <v>8472</v>
      </c>
      <c r="C385" s="103" t="s">
        <v>9111</v>
      </c>
      <c r="D385" s="102" t="s">
        <v>8646</v>
      </c>
      <c r="E385" s="102">
        <v>1</v>
      </c>
      <c r="F385" s="155" t="s">
        <v>5657</v>
      </c>
      <c r="G385" s="105">
        <v>16240</v>
      </c>
      <c r="H385" s="102" t="s">
        <v>11819</v>
      </c>
      <c r="I385" s="102" t="s">
        <v>30791</v>
      </c>
      <c r="J385" s="102" t="s">
        <v>1702</v>
      </c>
      <c r="K385" s="132" t="s">
        <v>10311</v>
      </c>
      <c r="L385" s="111"/>
      <c r="M385" s="109">
        <v>1.5</v>
      </c>
      <c r="N385" s="112" t="s">
        <v>30792</v>
      </c>
      <c r="O385" s="128"/>
      <c r="P385" s="128"/>
      <c r="Q385" s="128" t="s">
        <v>17297</v>
      </c>
      <c r="R385" s="109"/>
      <c r="S385" s="102"/>
      <c r="T385" s="102" t="s">
        <v>21275</v>
      </c>
      <c r="U385" s="102"/>
      <c r="V385" s="109">
        <v>5.5</v>
      </c>
      <c r="W385" s="107"/>
      <c r="X385" s="113"/>
    </row>
    <row r="386" spans="1:24" ht="12.95" customHeight="1" x14ac:dyDescent="0.2">
      <c r="A386" s="115">
        <v>2008</v>
      </c>
      <c r="B386" s="102" t="s">
        <v>8472</v>
      </c>
      <c r="C386" s="102" t="s">
        <v>9111</v>
      </c>
      <c r="D386" s="102" t="s">
        <v>37503</v>
      </c>
      <c r="E386" s="102">
        <v>2</v>
      </c>
      <c r="F386" s="155" t="s">
        <v>5657</v>
      </c>
      <c r="G386" s="105">
        <v>16240</v>
      </c>
      <c r="H386" s="102" t="s">
        <v>11819</v>
      </c>
      <c r="I386" s="102" t="s">
        <v>30791</v>
      </c>
      <c r="J386" s="102" t="s">
        <v>1702</v>
      </c>
      <c r="K386" s="132" t="s">
        <v>7274</v>
      </c>
      <c r="L386" s="111"/>
      <c r="M386" s="109">
        <v>1</v>
      </c>
      <c r="N386" s="108" t="s">
        <v>30793</v>
      </c>
      <c r="O386" s="128"/>
      <c r="P386" s="128"/>
      <c r="Q386" s="128" t="s">
        <v>15945</v>
      </c>
      <c r="R386" s="109"/>
      <c r="S386" s="102"/>
      <c r="T386" s="102" t="s">
        <v>21275</v>
      </c>
      <c r="U386" s="102"/>
      <c r="V386" s="109">
        <v>6.5</v>
      </c>
      <c r="W386" s="107"/>
      <c r="X386" s="113"/>
    </row>
    <row r="387" spans="1:24" ht="12.95" customHeight="1" x14ac:dyDescent="0.2">
      <c r="A387" s="115">
        <v>2009</v>
      </c>
      <c r="B387" s="102" t="s">
        <v>8472</v>
      </c>
      <c r="C387" s="102" t="s">
        <v>9111</v>
      </c>
      <c r="D387" s="102" t="s">
        <v>37504</v>
      </c>
      <c r="E387" s="102">
        <v>3</v>
      </c>
      <c r="F387" s="155" t="s">
        <v>5657</v>
      </c>
      <c r="G387" s="105">
        <v>16241</v>
      </c>
      <c r="H387" s="102" t="s">
        <v>3805</v>
      </c>
      <c r="I387" s="102" t="s">
        <v>30791</v>
      </c>
      <c r="J387" s="102" t="s">
        <v>1702</v>
      </c>
      <c r="K387" s="132" t="s">
        <v>9110</v>
      </c>
      <c r="L387" s="111"/>
      <c r="M387" s="109">
        <v>2</v>
      </c>
      <c r="N387" s="112" t="s">
        <v>16105</v>
      </c>
      <c r="O387" s="128" t="s">
        <v>9160</v>
      </c>
      <c r="P387" s="128"/>
      <c r="Q387" s="128" t="s">
        <v>16516</v>
      </c>
      <c r="R387" s="109"/>
      <c r="S387" s="102"/>
      <c r="T387" s="102" t="s">
        <v>21275</v>
      </c>
      <c r="U387" s="102"/>
      <c r="V387" s="109">
        <v>7.5</v>
      </c>
      <c r="W387" s="107"/>
      <c r="X387" s="113"/>
    </row>
    <row r="388" spans="1:24" ht="12.95" customHeight="1" x14ac:dyDescent="0.2">
      <c r="A388" s="115"/>
      <c r="B388" s="102" t="s">
        <v>8472</v>
      </c>
      <c r="C388" s="103" t="s">
        <v>8643</v>
      </c>
      <c r="D388" s="102" t="s">
        <v>8644</v>
      </c>
      <c r="E388" s="102"/>
      <c r="F388" s="104" t="s">
        <v>14834</v>
      </c>
      <c r="G388" s="105">
        <v>15523</v>
      </c>
      <c r="H388" s="102" t="s">
        <v>11819</v>
      </c>
      <c r="I388" s="102" t="s">
        <v>10103</v>
      </c>
      <c r="J388" s="102" t="s">
        <v>8645</v>
      </c>
      <c r="K388" s="102"/>
      <c r="L388" s="111"/>
      <c r="M388" s="109">
        <v>6</v>
      </c>
      <c r="N388" s="112" t="s">
        <v>16106</v>
      </c>
      <c r="O388" s="128"/>
      <c r="P388" s="128"/>
      <c r="Q388" s="128"/>
      <c r="R388" s="109"/>
      <c r="S388" s="102"/>
      <c r="T388" s="102"/>
      <c r="U388" s="102"/>
      <c r="V388" s="109">
        <v>32</v>
      </c>
      <c r="W388" s="107"/>
      <c r="X388" s="113"/>
    </row>
    <row r="389" spans="1:24" ht="12.95" customHeight="1" x14ac:dyDescent="0.2">
      <c r="A389" s="115">
        <v>2008</v>
      </c>
      <c r="B389" s="102" t="s">
        <v>8472</v>
      </c>
      <c r="C389" s="103" t="s">
        <v>8308</v>
      </c>
      <c r="D389" s="127" t="s">
        <v>1593</v>
      </c>
      <c r="E389" s="102"/>
      <c r="F389" s="114" t="s">
        <v>6406</v>
      </c>
      <c r="G389" s="105">
        <v>16345</v>
      </c>
      <c r="H389" s="102" t="s">
        <v>4890</v>
      </c>
      <c r="I389" s="102" t="s">
        <v>13336</v>
      </c>
      <c r="J389" s="102" t="s">
        <v>6987</v>
      </c>
      <c r="K389" s="102"/>
      <c r="L389" s="111"/>
      <c r="M389" s="109">
        <v>2</v>
      </c>
      <c r="N389" s="112" t="s">
        <v>15879</v>
      </c>
      <c r="O389" s="102" t="s">
        <v>8076</v>
      </c>
      <c r="P389" s="39"/>
      <c r="Q389" s="117" t="s">
        <v>5147</v>
      </c>
      <c r="R389" s="109"/>
      <c r="S389" s="102"/>
      <c r="T389" s="102"/>
      <c r="U389" s="102" t="s">
        <v>19634</v>
      </c>
      <c r="V389" s="109">
        <v>6</v>
      </c>
      <c r="W389" s="107"/>
      <c r="X389" s="113"/>
    </row>
    <row r="390" spans="1:24" ht="12.95" customHeight="1" x14ac:dyDescent="0.2">
      <c r="A390" s="115"/>
      <c r="B390" s="102" t="s">
        <v>8472</v>
      </c>
      <c r="C390" s="102" t="s">
        <v>1774</v>
      </c>
      <c r="D390" s="102" t="s">
        <v>5456</v>
      </c>
      <c r="E390" s="102" t="s">
        <v>6233</v>
      </c>
      <c r="F390" s="104" t="s">
        <v>14834</v>
      </c>
      <c r="G390" s="105">
        <v>15098</v>
      </c>
      <c r="H390" s="102" t="s">
        <v>13336</v>
      </c>
      <c r="I390" s="102" t="s">
        <v>30794</v>
      </c>
      <c r="J390" s="102" t="s">
        <v>7930</v>
      </c>
      <c r="K390" s="102"/>
      <c r="L390" s="111"/>
      <c r="M390" s="107">
        <v>3</v>
      </c>
      <c r="N390" s="112" t="s">
        <v>16107</v>
      </c>
      <c r="O390" s="128" t="s">
        <v>16764</v>
      </c>
      <c r="P390" s="128" t="s">
        <v>3620</v>
      </c>
      <c r="Q390" s="128" t="s">
        <v>20492</v>
      </c>
      <c r="R390" s="109"/>
      <c r="S390" s="102" t="s">
        <v>8315</v>
      </c>
      <c r="T390" s="102" t="s">
        <v>14962</v>
      </c>
      <c r="U390" s="102" t="s">
        <v>315</v>
      </c>
      <c r="V390" s="109">
        <v>6</v>
      </c>
      <c r="W390" s="107"/>
      <c r="X390" s="113"/>
    </row>
    <row r="391" spans="1:24" ht="12.95" customHeight="1" x14ac:dyDescent="0.2">
      <c r="A391" s="115">
        <v>2000</v>
      </c>
      <c r="B391" s="102" t="s">
        <v>8472</v>
      </c>
      <c r="C391" s="103" t="s">
        <v>30795</v>
      </c>
      <c r="D391" s="102" t="s">
        <v>8105</v>
      </c>
      <c r="E391" s="102" t="s">
        <v>16108</v>
      </c>
      <c r="F391" s="104" t="s">
        <v>14834</v>
      </c>
      <c r="G391" s="105">
        <v>14489</v>
      </c>
      <c r="H391" s="102" t="s">
        <v>30796</v>
      </c>
      <c r="I391" s="102" t="s">
        <v>11819</v>
      </c>
      <c r="J391" s="102" t="s">
        <v>275</v>
      </c>
      <c r="K391" s="102"/>
      <c r="L391" s="111"/>
      <c r="M391" s="109">
        <v>8</v>
      </c>
      <c r="N391" s="112" t="s">
        <v>16109</v>
      </c>
      <c r="O391" s="128" t="s">
        <v>15934</v>
      </c>
      <c r="P391" s="128" t="s">
        <v>15934</v>
      </c>
      <c r="Q391" s="128" t="s">
        <v>15934</v>
      </c>
      <c r="R391" s="109" t="s">
        <v>7035</v>
      </c>
      <c r="S391" s="102"/>
      <c r="T391" s="102" t="s">
        <v>20541</v>
      </c>
      <c r="U391" s="102" t="s">
        <v>9506</v>
      </c>
      <c r="V391" s="109" t="s">
        <v>2535</v>
      </c>
      <c r="W391" s="107" t="s">
        <v>1688</v>
      </c>
      <c r="X391" s="113"/>
    </row>
    <row r="392" spans="1:24" ht="12.95" customHeight="1" x14ac:dyDescent="0.2">
      <c r="A392" s="115">
        <v>2000</v>
      </c>
      <c r="B392" s="102" t="s">
        <v>8472</v>
      </c>
      <c r="C392" s="102" t="s">
        <v>30797</v>
      </c>
      <c r="D392" s="102" t="s">
        <v>8106</v>
      </c>
      <c r="E392" s="102" t="s">
        <v>16110</v>
      </c>
      <c r="F392" s="104" t="s">
        <v>14834</v>
      </c>
      <c r="G392" s="105">
        <v>14489</v>
      </c>
      <c r="H392" s="102" t="s">
        <v>30796</v>
      </c>
      <c r="I392" s="102" t="s">
        <v>11819</v>
      </c>
      <c r="J392" s="102" t="s">
        <v>9508</v>
      </c>
      <c r="K392" s="102"/>
      <c r="L392" s="111"/>
      <c r="M392" s="109">
        <v>8</v>
      </c>
      <c r="N392" s="112" t="s">
        <v>16111</v>
      </c>
      <c r="O392" s="128" t="s">
        <v>15934</v>
      </c>
      <c r="P392" s="128" t="s">
        <v>15934</v>
      </c>
      <c r="Q392" s="128" t="s">
        <v>15934</v>
      </c>
      <c r="R392" s="109" t="s">
        <v>7035</v>
      </c>
      <c r="S392" s="102"/>
      <c r="T392" s="102" t="s">
        <v>20541</v>
      </c>
      <c r="U392" s="102" t="s">
        <v>9507</v>
      </c>
      <c r="V392" s="109" t="s">
        <v>5471</v>
      </c>
      <c r="W392" s="107" t="s">
        <v>1688</v>
      </c>
      <c r="X392" s="113"/>
    </row>
    <row r="393" spans="1:24" ht="12.95" customHeight="1" x14ac:dyDescent="0.2">
      <c r="A393" s="115">
        <v>2000</v>
      </c>
      <c r="B393" s="102" t="s">
        <v>8472</v>
      </c>
      <c r="C393" s="102" t="s">
        <v>30797</v>
      </c>
      <c r="D393" s="102" t="s">
        <v>11858</v>
      </c>
      <c r="E393" s="102" t="s">
        <v>16112</v>
      </c>
      <c r="F393" s="104" t="s">
        <v>14834</v>
      </c>
      <c r="G393" s="105">
        <v>14501</v>
      </c>
      <c r="H393" s="102" t="s">
        <v>30796</v>
      </c>
      <c r="I393" s="102" t="s">
        <v>30798</v>
      </c>
      <c r="J393" s="102" t="s">
        <v>12574</v>
      </c>
      <c r="K393" s="102"/>
      <c r="L393" s="111"/>
      <c r="M393" s="109">
        <v>8</v>
      </c>
      <c r="N393" s="112" t="s">
        <v>16113</v>
      </c>
      <c r="O393" s="128" t="s">
        <v>15934</v>
      </c>
      <c r="P393" s="128" t="s">
        <v>15934</v>
      </c>
      <c r="Q393" s="128" t="s">
        <v>15934</v>
      </c>
      <c r="R393" s="109" t="s">
        <v>7035</v>
      </c>
      <c r="S393" s="102"/>
      <c r="T393" s="102" t="s">
        <v>20541</v>
      </c>
      <c r="U393" s="102" t="s">
        <v>16114</v>
      </c>
      <c r="V393" s="109">
        <v>72</v>
      </c>
      <c r="W393" s="107" t="s">
        <v>1688</v>
      </c>
      <c r="X393" s="113"/>
    </row>
    <row r="394" spans="1:24" ht="12.95" customHeight="1" x14ac:dyDescent="0.2">
      <c r="A394" s="115"/>
      <c r="B394" s="102" t="s">
        <v>8472</v>
      </c>
      <c r="C394" s="102" t="s">
        <v>6245</v>
      </c>
      <c r="D394" s="102" t="s">
        <v>11695</v>
      </c>
      <c r="E394" s="102" t="s">
        <v>8203</v>
      </c>
      <c r="F394" s="104" t="s">
        <v>14834</v>
      </c>
      <c r="G394" s="105">
        <v>16103</v>
      </c>
      <c r="H394" s="102" t="s">
        <v>11819</v>
      </c>
      <c r="I394" s="102" t="s">
        <v>30647</v>
      </c>
      <c r="J394" s="102" t="s">
        <v>11532</v>
      </c>
      <c r="K394" s="102"/>
      <c r="L394" s="111"/>
      <c r="M394" s="107">
        <v>0.75</v>
      </c>
      <c r="N394" s="108">
        <v>13</v>
      </c>
      <c r="O394" s="128"/>
      <c r="P394" s="128"/>
      <c r="Q394" s="128" t="s">
        <v>16764</v>
      </c>
      <c r="R394" s="109" t="s">
        <v>7035</v>
      </c>
      <c r="S394" s="102"/>
      <c r="T394" s="102" t="s">
        <v>21275</v>
      </c>
      <c r="U394" s="102" t="s">
        <v>11533</v>
      </c>
      <c r="V394" s="109">
        <v>10</v>
      </c>
      <c r="W394" s="107"/>
      <c r="X394" s="113"/>
    </row>
    <row r="395" spans="1:24" ht="12.95" customHeight="1" x14ac:dyDescent="0.2">
      <c r="A395" s="115">
        <v>1998</v>
      </c>
      <c r="B395" s="102" t="s">
        <v>8472</v>
      </c>
      <c r="C395" s="102" t="s">
        <v>6245</v>
      </c>
      <c r="D395" s="102" t="s">
        <v>11534</v>
      </c>
      <c r="E395" s="102" t="s">
        <v>760</v>
      </c>
      <c r="F395" s="104" t="s">
        <v>14834</v>
      </c>
      <c r="G395" s="105">
        <v>16216</v>
      </c>
      <c r="H395" s="102" t="s">
        <v>30647</v>
      </c>
      <c r="I395" s="102" t="s">
        <v>11819</v>
      </c>
      <c r="J395" s="102" t="s">
        <v>11535</v>
      </c>
      <c r="K395" s="102"/>
      <c r="L395" s="111"/>
      <c r="M395" s="107">
        <v>0.75</v>
      </c>
      <c r="N395" s="108" t="s">
        <v>30799</v>
      </c>
      <c r="O395" s="128" t="s">
        <v>16022</v>
      </c>
      <c r="P395" s="128"/>
      <c r="Q395" s="128" t="s">
        <v>19798</v>
      </c>
      <c r="R395" s="109"/>
      <c r="S395" s="102"/>
      <c r="T395" s="102" t="s">
        <v>21275</v>
      </c>
      <c r="U395" s="102"/>
      <c r="V395" s="109">
        <v>8</v>
      </c>
      <c r="W395" s="107"/>
      <c r="X395" s="113"/>
    </row>
    <row r="396" spans="1:24" ht="12.95" customHeight="1" x14ac:dyDescent="0.2">
      <c r="A396" s="115"/>
      <c r="B396" s="102" t="s">
        <v>8472</v>
      </c>
      <c r="C396" s="102" t="s">
        <v>6245</v>
      </c>
      <c r="D396" s="102" t="s">
        <v>3037</v>
      </c>
      <c r="E396" s="102" t="s">
        <v>761</v>
      </c>
      <c r="F396" s="104" t="s">
        <v>14834</v>
      </c>
      <c r="G396" s="105">
        <v>16229</v>
      </c>
      <c r="H396" s="102" t="s">
        <v>11819</v>
      </c>
      <c r="I396" s="102" t="s">
        <v>30647</v>
      </c>
      <c r="J396" s="102" t="s">
        <v>3038</v>
      </c>
      <c r="K396" s="102"/>
      <c r="L396" s="111"/>
      <c r="M396" s="107">
        <v>1</v>
      </c>
      <c r="N396" s="112">
        <v>33</v>
      </c>
      <c r="O396" s="128" t="s">
        <v>5985</v>
      </c>
      <c r="P396" s="128" t="s">
        <v>9125</v>
      </c>
      <c r="Q396" s="128" t="s">
        <v>17449</v>
      </c>
      <c r="R396" s="109"/>
      <c r="S396" s="102"/>
      <c r="T396" s="102" t="s">
        <v>20547</v>
      </c>
      <c r="U396" s="102" t="s">
        <v>16115</v>
      </c>
      <c r="V396" s="109">
        <v>10</v>
      </c>
      <c r="W396" s="107"/>
      <c r="X396" s="113"/>
    </row>
    <row r="397" spans="1:24" ht="12.95" customHeight="1" x14ac:dyDescent="0.2">
      <c r="A397" s="115"/>
      <c r="B397" s="102" t="s">
        <v>8472</v>
      </c>
      <c r="C397" s="102" t="s">
        <v>6245</v>
      </c>
      <c r="D397" s="102" t="s">
        <v>13627</v>
      </c>
      <c r="E397" s="102" t="s">
        <v>762</v>
      </c>
      <c r="F397" s="104" t="s">
        <v>14834</v>
      </c>
      <c r="G397" s="105">
        <v>16368</v>
      </c>
      <c r="H397" s="102" t="s">
        <v>30647</v>
      </c>
      <c r="I397" s="102" t="s">
        <v>11819</v>
      </c>
      <c r="J397" s="102" t="s">
        <v>12673</v>
      </c>
      <c r="K397" s="102"/>
      <c r="L397" s="111"/>
      <c r="M397" s="107">
        <v>4.5</v>
      </c>
      <c r="N397" s="112" t="s">
        <v>30800</v>
      </c>
      <c r="O397" s="128" t="s">
        <v>20493</v>
      </c>
      <c r="P397" s="128"/>
      <c r="Q397" s="128" t="s">
        <v>16680</v>
      </c>
      <c r="R397" s="109"/>
      <c r="S397" s="102"/>
      <c r="T397" s="102" t="s">
        <v>20547</v>
      </c>
      <c r="U397" s="102" t="s">
        <v>12451</v>
      </c>
      <c r="V397" s="109">
        <v>11</v>
      </c>
      <c r="W397" s="107"/>
      <c r="X397" s="113"/>
    </row>
    <row r="398" spans="1:24" ht="12.95" customHeight="1" x14ac:dyDescent="0.2">
      <c r="A398" s="115"/>
      <c r="B398" s="102" t="s">
        <v>8472</v>
      </c>
      <c r="C398" s="102" t="s">
        <v>6245</v>
      </c>
      <c r="D398" s="102" t="s">
        <v>12452</v>
      </c>
      <c r="E398" s="102" t="s">
        <v>763</v>
      </c>
      <c r="F398" s="104" t="s">
        <v>14834</v>
      </c>
      <c r="G398" s="105">
        <v>16261</v>
      </c>
      <c r="H398" s="102" t="s">
        <v>30647</v>
      </c>
      <c r="I398" s="102" t="s">
        <v>11819</v>
      </c>
      <c r="J398" s="102" t="s">
        <v>12453</v>
      </c>
      <c r="K398" s="102"/>
      <c r="L398" s="111"/>
      <c r="M398" s="107">
        <v>0.5</v>
      </c>
      <c r="N398" s="108">
        <v>33</v>
      </c>
      <c r="O398" s="128" t="s">
        <v>17527</v>
      </c>
      <c r="P398" s="128"/>
      <c r="Q398" s="128" t="s">
        <v>13301</v>
      </c>
      <c r="R398" s="109"/>
      <c r="S398" s="102"/>
      <c r="T398" s="102" t="s">
        <v>20547</v>
      </c>
      <c r="U398" s="102"/>
      <c r="V398" s="109">
        <v>6</v>
      </c>
      <c r="W398" s="107"/>
      <c r="X398" s="113"/>
    </row>
    <row r="399" spans="1:24" ht="12.95" customHeight="1" x14ac:dyDescent="0.2">
      <c r="A399" s="115"/>
      <c r="B399" s="102" t="s">
        <v>8472</v>
      </c>
      <c r="C399" s="102" t="s">
        <v>6245</v>
      </c>
      <c r="D399" s="102" t="s">
        <v>9737</v>
      </c>
      <c r="E399" s="102" t="s">
        <v>764</v>
      </c>
      <c r="F399" s="104" t="s">
        <v>14834</v>
      </c>
      <c r="G399" s="105">
        <v>16315</v>
      </c>
      <c r="H399" s="102" t="s">
        <v>11819</v>
      </c>
      <c r="I399" s="102" t="s">
        <v>30647</v>
      </c>
      <c r="J399" s="102" t="s">
        <v>7910</v>
      </c>
      <c r="K399" s="102"/>
      <c r="L399" s="111"/>
      <c r="M399" s="107">
        <v>1</v>
      </c>
      <c r="N399" s="112">
        <v>18</v>
      </c>
      <c r="O399" s="128" t="s">
        <v>7911</v>
      </c>
      <c r="P399" s="128" t="s">
        <v>13301</v>
      </c>
      <c r="Q399" s="128" t="s">
        <v>13301</v>
      </c>
      <c r="R399" s="109"/>
      <c r="S399" s="102" t="s">
        <v>9435</v>
      </c>
      <c r="T399" s="102" t="s">
        <v>20547</v>
      </c>
      <c r="U399" s="102" t="s">
        <v>14606</v>
      </c>
      <c r="V399" s="109">
        <v>11.5</v>
      </c>
      <c r="W399" s="107"/>
      <c r="X399" s="113"/>
    </row>
    <row r="400" spans="1:24" ht="12.95" customHeight="1" x14ac:dyDescent="0.2">
      <c r="A400" s="115"/>
      <c r="B400" s="102" t="s">
        <v>8472</v>
      </c>
      <c r="C400" s="103" t="s">
        <v>1775</v>
      </c>
      <c r="D400" s="102" t="s">
        <v>37505</v>
      </c>
      <c r="E400" s="102"/>
      <c r="F400" s="104" t="s">
        <v>14834</v>
      </c>
      <c r="G400" s="105">
        <v>16252</v>
      </c>
      <c r="H400" s="102" t="s">
        <v>11819</v>
      </c>
      <c r="I400" s="102" t="s">
        <v>30801</v>
      </c>
      <c r="J400" s="102" t="s">
        <v>10293</v>
      </c>
      <c r="K400" s="102" t="s">
        <v>10928</v>
      </c>
      <c r="L400" s="111"/>
      <c r="M400" s="109">
        <v>4</v>
      </c>
      <c r="N400" s="112" t="s">
        <v>16116</v>
      </c>
      <c r="O400" s="128" t="s">
        <v>20494</v>
      </c>
      <c r="P400" s="128"/>
      <c r="Q400" s="128" t="s">
        <v>17297</v>
      </c>
      <c r="R400" s="109"/>
      <c r="S400" s="102"/>
      <c r="T400" s="102" t="s">
        <v>7789</v>
      </c>
      <c r="U400" s="102" t="s">
        <v>16117</v>
      </c>
      <c r="V400" s="109">
        <v>10</v>
      </c>
      <c r="W400" s="107"/>
      <c r="X400" s="113"/>
    </row>
    <row r="401" spans="1:24" ht="12.95" customHeight="1" x14ac:dyDescent="0.2">
      <c r="A401" s="140">
        <v>2020</v>
      </c>
      <c r="B401" s="102" t="s">
        <v>8472</v>
      </c>
      <c r="C401" s="210" t="s">
        <v>42992</v>
      </c>
      <c r="D401" s="128" t="s">
        <v>42972</v>
      </c>
      <c r="E401" s="128" t="s">
        <v>42967</v>
      </c>
      <c r="F401" s="104" t="s">
        <v>14834</v>
      </c>
      <c r="G401" s="142">
        <v>16246</v>
      </c>
      <c r="H401" s="128" t="s">
        <v>3253</v>
      </c>
      <c r="I401" s="128" t="s">
        <v>10103</v>
      </c>
      <c r="J401" s="128" t="s">
        <v>42973</v>
      </c>
      <c r="K401" s="128"/>
      <c r="L401" s="143"/>
      <c r="M401" s="145">
        <v>2</v>
      </c>
      <c r="N401" s="108" t="s">
        <v>42974</v>
      </c>
      <c r="O401" s="128"/>
      <c r="P401" s="128"/>
      <c r="Q401" s="128" t="s">
        <v>16757</v>
      </c>
      <c r="R401" s="145"/>
      <c r="S401" s="128" t="s">
        <v>8315</v>
      </c>
      <c r="T401" s="128" t="s">
        <v>20549</v>
      </c>
      <c r="U401" s="128" t="s">
        <v>42975</v>
      </c>
      <c r="V401" s="145">
        <v>7.5</v>
      </c>
      <c r="W401" s="130"/>
      <c r="X401" s="113"/>
    </row>
    <row r="402" spans="1:24" ht="12.95" customHeight="1" x14ac:dyDescent="0.2">
      <c r="A402" s="140">
        <v>2020</v>
      </c>
      <c r="B402" s="102" t="s">
        <v>8472</v>
      </c>
      <c r="C402" s="198" t="s">
        <v>42992</v>
      </c>
      <c r="D402" s="128" t="s">
        <v>42976</v>
      </c>
      <c r="E402" s="128" t="s">
        <v>42968</v>
      </c>
      <c r="F402" s="104" t="s">
        <v>14834</v>
      </c>
      <c r="G402" s="142">
        <v>16552</v>
      </c>
      <c r="H402" s="128" t="s">
        <v>11819</v>
      </c>
      <c r="I402" s="102" t="s">
        <v>30736</v>
      </c>
      <c r="J402" s="128" t="s">
        <v>42977</v>
      </c>
      <c r="K402" s="128"/>
      <c r="L402" s="143"/>
      <c r="M402" s="145">
        <v>3</v>
      </c>
      <c r="N402" s="144" t="s">
        <v>42978</v>
      </c>
      <c r="O402" s="128"/>
      <c r="P402" s="128"/>
      <c r="Q402" s="128" t="s">
        <v>42979</v>
      </c>
      <c r="R402" s="145" t="s">
        <v>7035</v>
      </c>
      <c r="S402" s="128"/>
      <c r="T402" s="128" t="s">
        <v>20546</v>
      </c>
      <c r="U402" s="128" t="s">
        <v>42980</v>
      </c>
      <c r="V402" s="145">
        <v>8.5</v>
      </c>
      <c r="W402" s="130"/>
      <c r="X402" s="113"/>
    </row>
    <row r="403" spans="1:24" ht="12.95" customHeight="1" x14ac:dyDescent="0.2">
      <c r="A403" s="140">
        <v>2020</v>
      </c>
      <c r="B403" s="102" t="s">
        <v>8472</v>
      </c>
      <c r="C403" s="198" t="s">
        <v>42992</v>
      </c>
      <c r="D403" s="128" t="s">
        <v>42981</v>
      </c>
      <c r="E403" s="128" t="s">
        <v>42969</v>
      </c>
      <c r="F403" s="104" t="s">
        <v>14834</v>
      </c>
      <c r="G403" s="142">
        <v>16243</v>
      </c>
      <c r="H403" s="128" t="s">
        <v>3253</v>
      </c>
      <c r="I403" s="128" t="s">
        <v>10103</v>
      </c>
      <c r="J403" s="128" t="s">
        <v>42982</v>
      </c>
      <c r="K403" s="128"/>
      <c r="L403" s="143"/>
      <c r="M403" s="145">
        <v>1</v>
      </c>
      <c r="N403" s="144" t="s">
        <v>42983</v>
      </c>
      <c r="O403" s="128"/>
      <c r="P403" s="128"/>
      <c r="Q403" s="128" t="s">
        <v>20307</v>
      </c>
      <c r="R403" s="145"/>
      <c r="S403" s="128"/>
      <c r="T403" s="128" t="s">
        <v>20549</v>
      </c>
      <c r="U403" s="128"/>
      <c r="V403" s="145">
        <v>6</v>
      </c>
      <c r="W403" s="130"/>
      <c r="X403" s="113"/>
    </row>
    <row r="404" spans="1:24" ht="12.95" customHeight="1" x14ac:dyDescent="0.2">
      <c r="A404" s="140">
        <v>2020</v>
      </c>
      <c r="B404" s="102" t="s">
        <v>8472</v>
      </c>
      <c r="C404" s="198" t="s">
        <v>42992</v>
      </c>
      <c r="D404" s="128" t="s">
        <v>42984</v>
      </c>
      <c r="E404" s="128" t="s">
        <v>42970</v>
      </c>
      <c r="F404" s="104" t="s">
        <v>14834</v>
      </c>
      <c r="G404" s="142">
        <v>14607</v>
      </c>
      <c r="H404" s="128" t="s">
        <v>10103</v>
      </c>
      <c r="I404" s="128" t="s">
        <v>3253</v>
      </c>
      <c r="J404" s="128" t="s">
        <v>42985</v>
      </c>
      <c r="K404" s="128"/>
      <c r="L404" s="143"/>
      <c r="M404" s="145">
        <v>2</v>
      </c>
      <c r="N404" s="144" t="s">
        <v>42986</v>
      </c>
      <c r="O404" s="128" t="s">
        <v>13301</v>
      </c>
      <c r="P404" s="128"/>
      <c r="Q404" s="128" t="s">
        <v>42987</v>
      </c>
      <c r="R404" s="145"/>
      <c r="S404" s="128"/>
      <c r="T404" s="128" t="s">
        <v>20549</v>
      </c>
      <c r="U404" s="128" t="s">
        <v>42988</v>
      </c>
      <c r="V404" s="145">
        <v>7</v>
      </c>
      <c r="W404" s="130"/>
      <c r="X404" s="113"/>
    </row>
    <row r="405" spans="1:24" ht="12.95" customHeight="1" x14ac:dyDescent="0.2">
      <c r="A405" s="140">
        <v>2020</v>
      </c>
      <c r="B405" s="102" t="s">
        <v>8472</v>
      </c>
      <c r="C405" s="198" t="s">
        <v>42992</v>
      </c>
      <c r="D405" s="128" t="s">
        <v>42989</v>
      </c>
      <c r="E405" s="128" t="s">
        <v>42971</v>
      </c>
      <c r="F405" s="104" t="s">
        <v>14834</v>
      </c>
      <c r="G405" s="142">
        <v>14711</v>
      </c>
      <c r="H405" s="128" t="s">
        <v>11819</v>
      </c>
      <c r="I405" s="102" t="s">
        <v>30736</v>
      </c>
      <c r="J405" s="128" t="s">
        <v>42990</v>
      </c>
      <c r="K405" s="128"/>
      <c r="L405" s="143"/>
      <c r="M405" s="145">
        <v>1</v>
      </c>
      <c r="N405" s="144">
        <v>17</v>
      </c>
      <c r="O405" s="128"/>
      <c r="P405" s="128"/>
      <c r="Q405" s="128" t="s">
        <v>19479</v>
      </c>
      <c r="R405" s="145" t="s">
        <v>7035</v>
      </c>
      <c r="S405" s="128"/>
      <c r="T405" s="128" t="s">
        <v>20548</v>
      </c>
      <c r="U405" s="128" t="s">
        <v>42991</v>
      </c>
      <c r="V405" s="145">
        <v>6.5</v>
      </c>
      <c r="W405" s="130"/>
      <c r="X405" s="113"/>
    </row>
    <row r="406" spans="1:24" ht="12.95" customHeight="1" x14ac:dyDescent="0.2">
      <c r="A406" s="115"/>
      <c r="B406" s="102" t="s">
        <v>8472</v>
      </c>
      <c r="C406" s="102" t="s">
        <v>3365</v>
      </c>
      <c r="D406" s="102" t="s">
        <v>13369</v>
      </c>
      <c r="E406" s="102" t="s">
        <v>5840</v>
      </c>
      <c r="F406" s="104" t="s">
        <v>14834</v>
      </c>
      <c r="G406" s="105">
        <v>16424</v>
      </c>
      <c r="H406" s="102" t="s">
        <v>10191</v>
      </c>
      <c r="I406" s="102" t="s">
        <v>4890</v>
      </c>
      <c r="J406" s="102" t="s">
        <v>5969</v>
      </c>
      <c r="K406" s="102"/>
      <c r="L406" s="111"/>
      <c r="M406" s="107">
        <v>4</v>
      </c>
      <c r="N406" s="112" t="s">
        <v>16118</v>
      </c>
      <c r="O406" s="128" t="s">
        <v>20495</v>
      </c>
      <c r="P406" s="128" t="s">
        <v>19520</v>
      </c>
      <c r="Q406" s="128" t="s">
        <v>15945</v>
      </c>
      <c r="R406" s="102"/>
      <c r="S406" s="102"/>
      <c r="T406" s="102" t="s">
        <v>20547</v>
      </c>
      <c r="U406" s="102" t="s">
        <v>5970</v>
      </c>
      <c r="V406" s="109">
        <v>11.5</v>
      </c>
      <c r="W406" s="107"/>
      <c r="X406" s="113"/>
    </row>
    <row r="407" spans="1:24" ht="12.95" customHeight="1" x14ac:dyDescent="0.2">
      <c r="A407" s="115">
        <v>2009</v>
      </c>
      <c r="B407" s="102" t="s">
        <v>8472</v>
      </c>
      <c r="C407" s="103" t="s">
        <v>10310</v>
      </c>
      <c r="D407" s="102" t="s">
        <v>37506</v>
      </c>
      <c r="E407" s="102">
        <v>1</v>
      </c>
      <c r="F407" s="155" t="s">
        <v>5657</v>
      </c>
      <c r="G407" s="105">
        <v>16231</v>
      </c>
      <c r="H407" s="102" t="s">
        <v>30647</v>
      </c>
      <c r="I407" s="102" t="s">
        <v>11819</v>
      </c>
      <c r="J407" s="102" t="s">
        <v>10309</v>
      </c>
      <c r="K407" s="132" t="s">
        <v>14484</v>
      </c>
      <c r="L407" s="111"/>
      <c r="M407" s="109">
        <v>0.75</v>
      </c>
      <c r="N407" s="108" t="s">
        <v>2362</v>
      </c>
      <c r="O407" s="128"/>
      <c r="P407" s="128"/>
      <c r="Q407" s="128" t="s">
        <v>19550</v>
      </c>
      <c r="R407" s="109"/>
      <c r="S407" s="102"/>
      <c r="T407" s="102" t="s">
        <v>20547</v>
      </c>
      <c r="U407" s="102"/>
      <c r="V407" s="109">
        <v>7</v>
      </c>
      <c r="W407" s="107"/>
      <c r="X407" s="113"/>
    </row>
    <row r="408" spans="1:24" ht="12.95" customHeight="1" x14ac:dyDescent="0.2">
      <c r="A408" s="115">
        <v>2009</v>
      </c>
      <c r="B408" s="102" t="s">
        <v>8472</v>
      </c>
      <c r="C408" s="102" t="s">
        <v>10310</v>
      </c>
      <c r="D408" s="102" t="s">
        <v>37507</v>
      </c>
      <c r="E408" s="102">
        <v>2</v>
      </c>
      <c r="F408" s="155" t="s">
        <v>5657</v>
      </c>
      <c r="G408" s="105">
        <v>16231</v>
      </c>
      <c r="H408" s="102" t="s">
        <v>11819</v>
      </c>
      <c r="I408" s="102" t="s">
        <v>30647</v>
      </c>
      <c r="J408" s="102" t="s">
        <v>10309</v>
      </c>
      <c r="K408" s="132" t="s">
        <v>14485</v>
      </c>
      <c r="L408" s="111"/>
      <c r="M408" s="109">
        <v>0.75</v>
      </c>
      <c r="N408" s="108" t="s">
        <v>2362</v>
      </c>
      <c r="O408" s="128" t="s">
        <v>9160</v>
      </c>
      <c r="P408" s="128"/>
      <c r="Q408" s="128" t="s">
        <v>19479</v>
      </c>
      <c r="R408" s="109"/>
      <c r="S408" s="102"/>
      <c r="T408" s="102" t="s">
        <v>20547</v>
      </c>
      <c r="U408" s="102"/>
      <c r="V408" s="109">
        <v>5.5</v>
      </c>
      <c r="W408" s="107"/>
      <c r="X408" s="113"/>
    </row>
    <row r="409" spans="1:24" ht="12.95" customHeight="1" x14ac:dyDescent="0.2">
      <c r="A409" s="115"/>
      <c r="B409" s="115" t="s">
        <v>8472</v>
      </c>
      <c r="C409" s="102" t="s">
        <v>16119</v>
      </c>
      <c r="D409" s="102" t="s">
        <v>12891</v>
      </c>
      <c r="E409" s="102" t="s">
        <v>13701</v>
      </c>
      <c r="F409" s="102" t="s">
        <v>14834</v>
      </c>
      <c r="G409" s="105">
        <v>15919</v>
      </c>
      <c r="H409" s="102" t="s">
        <v>2030</v>
      </c>
      <c r="I409" s="102" t="s">
        <v>10103</v>
      </c>
      <c r="J409" s="102" t="s">
        <v>587</v>
      </c>
      <c r="K409" s="102"/>
      <c r="L409" s="111"/>
      <c r="M409" s="107">
        <v>2</v>
      </c>
      <c r="N409" s="112" t="s">
        <v>16120</v>
      </c>
      <c r="O409" s="128" t="s">
        <v>16121</v>
      </c>
      <c r="P409" s="128" t="s">
        <v>162</v>
      </c>
      <c r="Q409" s="128" t="s">
        <v>16122</v>
      </c>
      <c r="R409" s="102"/>
      <c r="S409" s="102"/>
      <c r="T409" s="102" t="s">
        <v>7789</v>
      </c>
      <c r="U409" s="102" t="s">
        <v>16123</v>
      </c>
      <c r="V409" s="109">
        <v>8</v>
      </c>
      <c r="W409" s="107"/>
      <c r="X409" s="324"/>
    </row>
    <row r="410" spans="1:24" ht="12.95" customHeight="1" x14ac:dyDescent="0.2">
      <c r="A410" s="115"/>
      <c r="B410" s="102" t="s">
        <v>8472</v>
      </c>
      <c r="C410" s="102" t="s">
        <v>7533</v>
      </c>
      <c r="D410" s="102" t="s">
        <v>12558</v>
      </c>
      <c r="E410" s="102" t="s">
        <v>6242</v>
      </c>
      <c r="F410" s="104" t="s">
        <v>14834</v>
      </c>
      <c r="G410" s="105">
        <v>16288</v>
      </c>
      <c r="H410" s="102" t="s">
        <v>4890</v>
      </c>
      <c r="I410" s="102" t="s">
        <v>10191</v>
      </c>
      <c r="J410" s="102" t="s">
        <v>10976</v>
      </c>
      <c r="K410" s="102"/>
      <c r="L410" s="111" t="s">
        <v>2933</v>
      </c>
      <c r="M410" s="109">
        <v>2</v>
      </c>
      <c r="N410" s="112" t="s">
        <v>16124</v>
      </c>
      <c r="O410" s="128" t="s">
        <v>20496</v>
      </c>
      <c r="P410" s="128"/>
      <c r="Q410" s="128" t="s">
        <v>17527</v>
      </c>
      <c r="R410" s="109"/>
      <c r="S410" s="102"/>
      <c r="T410" s="102" t="s">
        <v>20547</v>
      </c>
      <c r="U410" s="102" t="s">
        <v>10977</v>
      </c>
      <c r="V410" s="109">
        <v>6.5</v>
      </c>
      <c r="W410" s="107"/>
      <c r="X410" s="113"/>
    </row>
    <row r="411" spans="1:24" ht="12.95" customHeight="1" x14ac:dyDescent="0.2">
      <c r="A411" s="115">
        <v>1995</v>
      </c>
      <c r="B411" s="102" t="s">
        <v>8472</v>
      </c>
      <c r="C411" s="103" t="s">
        <v>7534</v>
      </c>
      <c r="D411" s="102" t="s">
        <v>7142</v>
      </c>
      <c r="E411" s="102" t="s">
        <v>7096</v>
      </c>
      <c r="F411" s="104" t="s">
        <v>14834</v>
      </c>
      <c r="G411" s="105">
        <v>16118</v>
      </c>
      <c r="H411" s="102" t="s">
        <v>10103</v>
      </c>
      <c r="I411" s="102" t="s">
        <v>11819</v>
      </c>
      <c r="J411" s="102" t="s">
        <v>7143</v>
      </c>
      <c r="K411" s="102" t="s">
        <v>3654</v>
      </c>
      <c r="L411" s="111"/>
      <c r="M411" s="107">
        <v>1</v>
      </c>
      <c r="N411" s="108" t="s">
        <v>30802</v>
      </c>
      <c r="O411" s="128" t="s">
        <v>20497</v>
      </c>
      <c r="P411" s="128" t="s">
        <v>13301</v>
      </c>
      <c r="Q411" s="128"/>
      <c r="R411" s="109"/>
      <c r="S411" s="102"/>
      <c r="T411" s="102" t="s">
        <v>7789</v>
      </c>
      <c r="U411" s="102" t="s">
        <v>12451</v>
      </c>
      <c r="V411" s="109">
        <v>8</v>
      </c>
      <c r="W411" s="107"/>
      <c r="X411" s="113"/>
    </row>
    <row r="412" spans="1:24" ht="12.95" customHeight="1" x14ac:dyDescent="0.2">
      <c r="A412" s="115">
        <v>1995</v>
      </c>
      <c r="B412" s="102" t="s">
        <v>8472</v>
      </c>
      <c r="C412" s="102" t="s">
        <v>7534</v>
      </c>
      <c r="D412" s="102" t="s">
        <v>7172</v>
      </c>
      <c r="E412" s="102" t="s">
        <v>92</v>
      </c>
      <c r="F412" s="104" t="s">
        <v>14834</v>
      </c>
      <c r="G412" s="105">
        <v>16118</v>
      </c>
      <c r="H412" s="102" t="s">
        <v>10103</v>
      </c>
      <c r="I412" s="102" t="s">
        <v>4890</v>
      </c>
      <c r="J412" s="102" t="s">
        <v>7143</v>
      </c>
      <c r="K412" s="102" t="s">
        <v>5442</v>
      </c>
      <c r="L412" s="111"/>
      <c r="M412" s="107">
        <v>1</v>
      </c>
      <c r="N412" s="108" t="s">
        <v>30802</v>
      </c>
      <c r="O412" s="128" t="s">
        <v>18013</v>
      </c>
      <c r="P412" s="128" t="s">
        <v>13301</v>
      </c>
      <c r="Q412" s="128" t="s">
        <v>19550</v>
      </c>
      <c r="R412" s="109"/>
      <c r="S412" s="102"/>
      <c r="T412" s="102" t="s">
        <v>7789</v>
      </c>
      <c r="U412" s="102" t="s">
        <v>16125</v>
      </c>
      <c r="V412" s="109">
        <v>10</v>
      </c>
      <c r="W412" s="107"/>
      <c r="X412" s="113"/>
    </row>
    <row r="413" spans="1:24" ht="12.95" customHeight="1" x14ac:dyDescent="0.2">
      <c r="A413" s="115">
        <v>1996</v>
      </c>
      <c r="B413" s="102" t="s">
        <v>8472</v>
      </c>
      <c r="C413" s="102" t="s">
        <v>7534</v>
      </c>
      <c r="D413" s="102" t="s">
        <v>12617</v>
      </c>
      <c r="E413" s="102" t="s">
        <v>5841</v>
      </c>
      <c r="F413" s="104" t="s">
        <v>14834</v>
      </c>
      <c r="G413" s="105">
        <v>15900</v>
      </c>
      <c r="H413" s="102" t="s">
        <v>3805</v>
      </c>
      <c r="I413" s="102" t="s">
        <v>13336</v>
      </c>
      <c r="J413" s="102" t="s">
        <v>8340</v>
      </c>
      <c r="K413" s="102"/>
      <c r="L413" s="111"/>
      <c r="M413" s="107">
        <v>3</v>
      </c>
      <c r="N413" s="112" t="s">
        <v>16126</v>
      </c>
      <c r="O413" s="128"/>
      <c r="P413" s="128" t="s">
        <v>15959</v>
      </c>
      <c r="Q413" s="128" t="s">
        <v>16894</v>
      </c>
      <c r="R413" s="109" t="s">
        <v>7035</v>
      </c>
      <c r="S413" s="102" t="s">
        <v>9435</v>
      </c>
      <c r="T413" s="102" t="s">
        <v>21275</v>
      </c>
      <c r="U413" s="102" t="s">
        <v>10200</v>
      </c>
      <c r="V413" s="109" t="s">
        <v>4661</v>
      </c>
      <c r="W413" s="107"/>
      <c r="X413" s="113"/>
    </row>
    <row r="414" spans="1:24" ht="12.95" customHeight="1" x14ac:dyDescent="0.2">
      <c r="A414" s="115"/>
      <c r="B414" s="102" t="s">
        <v>8472</v>
      </c>
      <c r="C414" s="102" t="s">
        <v>7534</v>
      </c>
      <c r="D414" s="102" t="s">
        <v>12074</v>
      </c>
      <c r="E414" s="102" t="s">
        <v>5842</v>
      </c>
      <c r="F414" s="104" t="s">
        <v>14834</v>
      </c>
      <c r="G414" s="105">
        <v>15901</v>
      </c>
      <c r="H414" s="102" t="s">
        <v>11819</v>
      </c>
      <c r="I414" s="102" t="s">
        <v>13336</v>
      </c>
      <c r="J414" s="102" t="s">
        <v>8340</v>
      </c>
      <c r="K414" s="102"/>
      <c r="L414" s="111"/>
      <c r="M414" s="107">
        <v>3</v>
      </c>
      <c r="N414" s="112" t="s">
        <v>16126</v>
      </c>
      <c r="O414" s="128" t="s">
        <v>20498</v>
      </c>
      <c r="P414" s="128" t="s">
        <v>15959</v>
      </c>
      <c r="Q414" s="128" t="s">
        <v>16894</v>
      </c>
      <c r="R414" s="109"/>
      <c r="S414" s="102" t="s">
        <v>11080</v>
      </c>
      <c r="T414" s="102" t="s">
        <v>21275</v>
      </c>
      <c r="U414" s="102" t="s">
        <v>6538</v>
      </c>
      <c r="V414" s="109">
        <v>12</v>
      </c>
      <c r="W414" s="107"/>
      <c r="X414" s="113"/>
    </row>
    <row r="415" spans="1:24" ht="12.95" customHeight="1" x14ac:dyDescent="0.2">
      <c r="A415" s="115">
        <v>1996</v>
      </c>
      <c r="B415" s="102" t="s">
        <v>8472</v>
      </c>
      <c r="C415" s="102" t="s">
        <v>7534</v>
      </c>
      <c r="D415" s="102" t="s">
        <v>6656</v>
      </c>
      <c r="E415" s="102" t="s">
        <v>5843</v>
      </c>
      <c r="F415" s="104" t="s">
        <v>14834</v>
      </c>
      <c r="G415" s="105">
        <v>16118</v>
      </c>
      <c r="H415" s="102" t="s">
        <v>10103</v>
      </c>
      <c r="I415" s="102" t="s">
        <v>11819</v>
      </c>
      <c r="J415" s="102" t="s">
        <v>7143</v>
      </c>
      <c r="K415" s="102"/>
      <c r="L415" s="111"/>
      <c r="M415" s="107">
        <v>1.5</v>
      </c>
      <c r="N415" s="108" t="s">
        <v>30803</v>
      </c>
      <c r="O415" s="128" t="s">
        <v>17599</v>
      </c>
      <c r="P415" s="128" t="s">
        <v>162</v>
      </c>
      <c r="Q415" s="128" t="s">
        <v>19571</v>
      </c>
      <c r="R415" s="109" t="s">
        <v>7035</v>
      </c>
      <c r="S415" s="102"/>
      <c r="T415" s="102" t="s">
        <v>7789</v>
      </c>
      <c r="U415" s="102" t="s">
        <v>16127</v>
      </c>
      <c r="V415" s="109">
        <v>10</v>
      </c>
      <c r="W415" s="107"/>
      <c r="X415" s="113"/>
    </row>
    <row r="416" spans="1:24" ht="12.95" customHeight="1" x14ac:dyDescent="0.2">
      <c r="A416" s="115">
        <v>1996</v>
      </c>
      <c r="B416" s="102" t="s">
        <v>8472</v>
      </c>
      <c r="C416" s="102" t="s">
        <v>7534</v>
      </c>
      <c r="D416" s="102" t="s">
        <v>9161</v>
      </c>
      <c r="E416" s="102" t="s">
        <v>7342</v>
      </c>
      <c r="F416" s="104" t="s">
        <v>14834</v>
      </c>
      <c r="G416" s="105">
        <v>16119</v>
      </c>
      <c r="H416" s="102" t="s">
        <v>10103</v>
      </c>
      <c r="I416" s="102" t="s">
        <v>11819</v>
      </c>
      <c r="J416" s="102" t="s">
        <v>7143</v>
      </c>
      <c r="K416" s="102"/>
      <c r="L416" s="111"/>
      <c r="M416" s="107">
        <v>1.5</v>
      </c>
      <c r="N416" s="108" t="s">
        <v>30803</v>
      </c>
      <c r="O416" s="128" t="s">
        <v>8076</v>
      </c>
      <c r="P416" s="128" t="s">
        <v>162</v>
      </c>
      <c r="Q416" s="128" t="s">
        <v>20499</v>
      </c>
      <c r="R416" s="109"/>
      <c r="S416" s="102" t="s">
        <v>9435</v>
      </c>
      <c r="T416" s="102" t="s">
        <v>7789</v>
      </c>
      <c r="U416" s="102" t="s">
        <v>21242</v>
      </c>
      <c r="V416" s="109">
        <v>10</v>
      </c>
      <c r="W416" s="107"/>
      <c r="X416" s="113"/>
    </row>
    <row r="417" spans="1:24" ht="12.95" customHeight="1" x14ac:dyDescent="0.2">
      <c r="A417" s="115">
        <v>1995</v>
      </c>
      <c r="B417" s="102" t="s">
        <v>8472</v>
      </c>
      <c r="C417" s="102" t="s">
        <v>7534</v>
      </c>
      <c r="D417" s="102" t="s">
        <v>3402</v>
      </c>
      <c r="E417" s="102" t="s">
        <v>1691</v>
      </c>
      <c r="F417" s="104" t="s">
        <v>14834</v>
      </c>
      <c r="G417" s="105">
        <v>16118</v>
      </c>
      <c r="H417" s="102" t="s">
        <v>10103</v>
      </c>
      <c r="I417" s="102" t="s">
        <v>11819</v>
      </c>
      <c r="J417" s="102" t="s">
        <v>7143</v>
      </c>
      <c r="K417" s="102"/>
      <c r="L417" s="111"/>
      <c r="M417" s="107">
        <v>1.5</v>
      </c>
      <c r="N417" s="108" t="s">
        <v>30803</v>
      </c>
      <c r="O417" s="128" t="s">
        <v>20500</v>
      </c>
      <c r="P417" s="128" t="s">
        <v>162</v>
      </c>
      <c r="Q417" s="128" t="s">
        <v>20501</v>
      </c>
      <c r="R417" s="109" t="s">
        <v>7035</v>
      </c>
      <c r="S417" s="102"/>
      <c r="T417" s="102" t="s">
        <v>7789</v>
      </c>
      <c r="U417" s="102" t="s">
        <v>16128</v>
      </c>
      <c r="V417" s="109">
        <v>15</v>
      </c>
      <c r="W417" s="107"/>
      <c r="X417" s="113"/>
    </row>
    <row r="418" spans="1:24" ht="12.95" customHeight="1" x14ac:dyDescent="0.2">
      <c r="A418" s="115">
        <v>1995</v>
      </c>
      <c r="B418" s="102" t="s">
        <v>8472</v>
      </c>
      <c r="C418" s="102" t="s">
        <v>7534</v>
      </c>
      <c r="D418" s="102" t="s">
        <v>9162</v>
      </c>
      <c r="E418" s="102" t="s">
        <v>8123</v>
      </c>
      <c r="F418" s="114" t="s">
        <v>6406</v>
      </c>
      <c r="G418" s="105">
        <v>15721</v>
      </c>
      <c r="H418" s="102" t="s">
        <v>11819</v>
      </c>
      <c r="I418" s="102" t="s">
        <v>10103</v>
      </c>
      <c r="J418" s="102" t="s">
        <v>9163</v>
      </c>
      <c r="K418" s="102"/>
      <c r="L418" s="111"/>
      <c r="M418" s="109">
        <v>3</v>
      </c>
      <c r="N418" s="112" t="s">
        <v>15878</v>
      </c>
      <c r="O418" s="128"/>
      <c r="P418" s="128" t="s">
        <v>9125</v>
      </c>
      <c r="Q418" s="128" t="s">
        <v>20502</v>
      </c>
      <c r="R418" s="109"/>
      <c r="S418" s="102"/>
      <c r="T418" s="102" t="s">
        <v>7789</v>
      </c>
      <c r="U418" s="102" t="s">
        <v>14213</v>
      </c>
      <c r="V418" s="109">
        <v>6</v>
      </c>
      <c r="W418" s="107"/>
      <c r="X418" s="113"/>
    </row>
    <row r="419" spans="1:24" ht="12.95" customHeight="1" x14ac:dyDescent="0.2">
      <c r="A419" s="115">
        <v>1996</v>
      </c>
      <c r="B419" s="102" t="s">
        <v>8472</v>
      </c>
      <c r="C419" s="102" t="s">
        <v>7534</v>
      </c>
      <c r="D419" s="102" t="s">
        <v>14214</v>
      </c>
      <c r="E419" s="102" t="s">
        <v>8124</v>
      </c>
      <c r="F419" s="104" t="s">
        <v>14834</v>
      </c>
      <c r="G419" s="105">
        <v>16377</v>
      </c>
      <c r="H419" s="102" t="s">
        <v>11819</v>
      </c>
      <c r="I419" s="102" t="s">
        <v>13336</v>
      </c>
      <c r="J419" s="102" t="s">
        <v>14917</v>
      </c>
      <c r="K419" s="102"/>
      <c r="L419" s="111"/>
      <c r="M419" s="107">
        <v>2</v>
      </c>
      <c r="N419" s="112" t="s">
        <v>16129</v>
      </c>
      <c r="O419" s="128" t="s">
        <v>14960</v>
      </c>
      <c r="P419" s="128"/>
      <c r="Q419" s="128"/>
      <c r="R419" s="109"/>
      <c r="S419" s="102" t="s">
        <v>11080</v>
      </c>
      <c r="T419" s="102" t="s">
        <v>20547</v>
      </c>
      <c r="U419" s="102" t="s">
        <v>16130</v>
      </c>
      <c r="V419" s="109">
        <v>8</v>
      </c>
      <c r="W419" s="107"/>
      <c r="X419" s="113"/>
    </row>
    <row r="420" spans="1:24" ht="12.95" customHeight="1" x14ac:dyDescent="0.2">
      <c r="A420" s="115">
        <v>1996</v>
      </c>
      <c r="B420" s="102" t="s">
        <v>8472</v>
      </c>
      <c r="C420" s="102" t="s">
        <v>7534</v>
      </c>
      <c r="D420" s="102" t="s">
        <v>7448</v>
      </c>
      <c r="E420" s="102" t="s">
        <v>8125</v>
      </c>
      <c r="F420" s="104" t="s">
        <v>14834</v>
      </c>
      <c r="G420" s="105">
        <v>16006</v>
      </c>
      <c r="H420" s="102" t="s">
        <v>2625</v>
      </c>
      <c r="I420" s="102" t="s">
        <v>30655</v>
      </c>
      <c r="J420" s="102" t="s">
        <v>7449</v>
      </c>
      <c r="K420" s="102"/>
      <c r="L420" s="111"/>
      <c r="M420" s="107">
        <v>1</v>
      </c>
      <c r="N420" s="112" t="s">
        <v>16131</v>
      </c>
      <c r="O420" s="128"/>
      <c r="P420" s="128" t="s">
        <v>9125</v>
      </c>
      <c r="Q420" s="128" t="s">
        <v>17596</v>
      </c>
      <c r="R420" s="109"/>
      <c r="S420" s="102" t="s">
        <v>11080</v>
      </c>
      <c r="T420" s="102" t="s">
        <v>20541</v>
      </c>
      <c r="U420" s="102" t="s">
        <v>21309</v>
      </c>
      <c r="V420" s="109">
        <v>10</v>
      </c>
      <c r="W420" s="107"/>
      <c r="X420" s="113"/>
    </row>
    <row r="421" spans="1:24" ht="12.95" customHeight="1" x14ac:dyDescent="0.2">
      <c r="A421" s="115">
        <v>1996</v>
      </c>
      <c r="B421" s="102" t="s">
        <v>8472</v>
      </c>
      <c r="C421" s="102" t="s">
        <v>7534</v>
      </c>
      <c r="D421" s="102" t="s">
        <v>12617</v>
      </c>
      <c r="E421" s="102" t="s">
        <v>6793</v>
      </c>
      <c r="F421" s="158" t="s">
        <v>14961</v>
      </c>
      <c r="G421" s="105">
        <v>15900</v>
      </c>
      <c r="H421" s="102" t="s">
        <v>3805</v>
      </c>
      <c r="I421" s="102" t="s">
        <v>13336</v>
      </c>
      <c r="J421" s="102" t="s">
        <v>8340</v>
      </c>
      <c r="K421" s="102"/>
      <c r="L421" s="111"/>
      <c r="M421" s="109">
        <v>3</v>
      </c>
      <c r="N421" s="112" t="s">
        <v>16126</v>
      </c>
      <c r="O421" s="128" t="s">
        <v>15934</v>
      </c>
      <c r="P421" s="128" t="s">
        <v>15934</v>
      </c>
      <c r="Q421" s="128" t="s">
        <v>15934</v>
      </c>
      <c r="R421" s="109" t="s">
        <v>7035</v>
      </c>
      <c r="S421" s="102"/>
      <c r="T421" s="102" t="s">
        <v>21275</v>
      </c>
      <c r="U421" s="102" t="s">
        <v>14961</v>
      </c>
      <c r="V421" s="109" t="s">
        <v>9279</v>
      </c>
      <c r="W421" s="107"/>
      <c r="X421" s="113"/>
    </row>
    <row r="422" spans="1:24" ht="12.95" customHeight="1" x14ac:dyDescent="0.2">
      <c r="A422" s="115">
        <v>1998</v>
      </c>
      <c r="B422" s="102" t="s">
        <v>8472</v>
      </c>
      <c r="C422" s="102" t="s">
        <v>12033</v>
      </c>
      <c r="D422" s="102" t="s">
        <v>3445</v>
      </c>
      <c r="E422" s="102" t="s">
        <v>12034</v>
      </c>
      <c r="F422" s="104" t="s">
        <v>14834</v>
      </c>
      <c r="G422" s="105">
        <v>15891</v>
      </c>
      <c r="H422" s="102" t="s">
        <v>10103</v>
      </c>
      <c r="I422" s="102" t="s">
        <v>11819</v>
      </c>
      <c r="J422" s="102" t="s">
        <v>4159</v>
      </c>
      <c r="K422" s="102"/>
      <c r="L422" s="111"/>
      <c r="M422" s="109">
        <v>3</v>
      </c>
      <c r="N422" s="112" t="s">
        <v>16132</v>
      </c>
      <c r="O422" s="128" t="s">
        <v>19698</v>
      </c>
      <c r="P422" s="128" t="s">
        <v>162</v>
      </c>
      <c r="Q422" s="128" t="s">
        <v>16823</v>
      </c>
      <c r="R422" s="109"/>
      <c r="S422" s="102" t="s">
        <v>9435</v>
      </c>
      <c r="T422" s="102" t="s">
        <v>7789</v>
      </c>
      <c r="U422" s="102" t="s">
        <v>16133</v>
      </c>
      <c r="V422" s="109">
        <v>8</v>
      </c>
      <c r="W422" s="107"/>
      <c r="X422" s="113"/>
    </row>
    <row r="423" spans="1:24" ht="12.95" customHeight="1" x14ac:dyDescent="0.2">
      <c r="A423" s="115"/>
      <c r="B423" s="102" t="s">
        <v>8472</v>
      </c>
      <c r="C423" s="103" t="s">
        <v>13279</v>
      </c>
      <c r="D423" s="102" t="s">
        <v>7453</v>
      </c>
      <c r="E423" s="102" t="s">
        <v>12086</v>
      </c>
      <c r="F423" s="104" t="s">
        <v>14834</v>
      </c>
      <c r="G423" s="105">
        <v>15683</v>
      </c>
      <c r="H423" s="102" t="s">
        <v>10103</v>
      </c>
      <c r="I423" s="102" t="s">
        <v>11819</v>
      </c>
      <c r="J423" s="102" t="s">
        <v>4667</v>
      </c>
      <c r="K423" s="102" t="s">
        <v>6148</v>
      </c>
      <c r="L423" s="111" t="s">
        <v>5112</v>
      </c>
      <c r="M423" s="107">
        <v>4</v>
      </c>
      <c r="N423" s="112" t="s">
        <v>16134</v>
      </c>
      <c r="O423" s="128" t="s">
        <v>16157</v>
      </c>
      <c r="P423" s="128" t="s">
        <v>15889</v>
      </c>
      <c r="Q423" s="128" t="s">
        <v>20503</v>
      </c>
      <c r="R423" s="109"/>
      <c r="S423" s="102" t="s">
        <v>8315</v>
      </c>
      <c r="T423" s="102" t="s">
        <v>7789</v>
      </c>
      <c r="U423" s="102" t="s">
        <v>16135</v>
      </c>
      <c r="V423" s="109">
        <v>10</v>
      </c>
      <c r="W423" s="107"/>
      <c r="X423" s="113"/>
    </row>
    <row r="424" spans="1:24" ht="12.95" customHeight="1" x14ac:dyDescent="0.2">
      <c r="A424" s="115"/>
      <c r="B424" s="102" t="s">
        <v>8472</v>
      </c>
      <c r="C424" s="102" t="s">
        <v>13279</v>
      </c>
      <c r="D424" s="102" t="s">
        <v>6049</v>
      </c>
      <c r="E424" s="102" t="s">
        <v>12087</v>
      </c>
      <c r="F424" s="104" t="s">
        <v>14834</v>
      </c>
      <c r="G424" s="105">
        <v>15389</v>
      </c>
      <c r="H424" s="102" t="s">
        <v>30804</v>
      </c>
      <c r="I424" s="102" t="s">
        <v>11819</v>
      </c>
      <c r="J424" s="102" t="s">
        <v>3262</v>
      </c>
      <c r="K424" s="102"/>
      <c r="L424" s="111"/>
      <c r="M424" s="109">
        <v>2</v>
      </c>
      <c r="N424" s="112" t="s">
        <v>16136</v>
      </c>
      <c r="O424" s="128" t="s">
        <v>10189</v>
      </c>
      <c r="P424" s="128"/>
      <c r="Q424" s="128" t="s">
        <v>20504</v>
      </c>
      <c r="R424" s="109"/>
      <c r="S424" s="102"/>
      <c r="T424" s="102" t="s">
        <v>7789</v>
      </c>
      <c r="U424" s="102" t="s">
        <v>15181</v>
      </c>
      <c r="V424" s="109">
        <v>10</v>
      </c>
      <c r="W424" s="107"/>
      <c r="X424" s="113"/>
    </row>
    <row r="425" spans="1:24" ht="12.95" customHeight="1" x14ac:dyDescent="0.2">
      <c r="A425" s="115"/>
      <c r="B425" s="102" t="s">
        <v>8472</v>
      </c>
      <c r="C425" s="102" t="s">
        <v>13279</v>
      </c>
      <c r="D425" s="102" t="s">
        <v>13628</v>
      </c>
      <c r="E425" s="102" t="s">
        <v>6136</v>
      </c>
      <c r="F425" s="102" t="s">
        <v>16137</v>
      </c>
      <c r="G425" s="105">
        <v>14494</v>
      </c>
      <c r="H425" s="102" t="s">
        <v>30805</v>
      </c>
      <c r="I425" s="102" t="s">
        <v>4890</v>
      </c>
      <c r="J425" s="102" t="s">
        <v>16138</v>
      </c>
      <c r="K425" s="102"/>
      <c r="L425" s="111" t="s">
        <v>6451</v>
      </c>
      <c r="M425" s="102">
        <v>2</v>
      </c>
      <c r="N425" s="112" t="s">
        <v>16139</v>
      </c>
      <c r="O425" s="128" t="s">
        <v>3620</v>
      </c>
      <c r="P425" s="128" t="s">
        <v>9160</v>
      </c>
      <c r="Q425" s="128" t="s">
        <v>16140</v>
      </c>
      <c r="R425" s="102"/>
      <c r="S425" s="102" t="s">
        <v>11080</v>
      </c>
      <c r="T425" s="102" t="s">
        <v>20541</v>
      </c>
      <c r="U425" s="102"/>
      <c r="V425" s="102">
        <v>8</v>
      </c>
      <c r="W425" s="102"/>
      <c r="X425" s="113">
        <v>8</v>
      </c>
    </row>
    <row r="426" spans="1:24" ht="12.95" customHeight="1" x14ac:dyDescent="0.2">
      <c r="A426" s="115"/>
      <c r="B426" s="102" t="s">
        <v>8472</v>
      </c>
      <c r="C426" s="102" t="s">
        <v>13279</v>
      </c>
      <c r="D426" s="102" t="s">
        <v>4704</v>
      </c>
      <c r="E426" s="102" t="s">
        <v>6232</v>
      </c>
      <c r="F426" s="104" t="s">
        <v>14834</v>
      </c>
      <c r="G426" s="105">
        <v>16351</v>
      </c>
      <c r="H426" s="102" t="s">
        <v>11819</v>
      </c>
      <c r="I426" s="102" t="s">
        <v>30647</v>
      </c>
      <c r="J426" s="102" t="s">
        <v>12674</v>
      </c>
      <c r="K426" s="102"/>
      <c r="L426" s="111" t="s">
        <v>14080</v>
      </c>
      <c r="M426" s="107">
        <v>16</v>
      </c>
      <c r="N426" s="112" t="s">
        <v>16141</v>
      </c>
      <c r="O426" s="128" t="s">
        <v>683</v>
      </c>
      <c r="P426" s="128"/>
      <c r="Q426" s="128" t="s">
        <v>15934</v>
      </c>
      <c r="R426" s="109"/>
      <c r="S426" s="102" t="s">
        <v>11080</v>
      </c>
      <c r="T426" s="102" t="s">
        <v>20547</v>
      </c>
      <c r="U426" s="102" t="s">
        <v>16142</v>
      </c>
      <c r="V426" s="109">
        <v>51</v>
      </c>
      <c r="W426" s="107"/>
      <c r="X426" s="113"/>
    </row>
    <row r="427" spans="1:24" ht="12.95" customHeight="1" x14ac:dyDescent="0.2">
      <c r="A427" s="115"/>
      <c r="B427" s="102" t="s">
        <v>8472</v>
      </c>
      <c r="C427" s="103" t="s">
        <v>6034</v>
      </c>
      <c r="D427" s="102" t="s">
        <v>2944</v>
      </c>
      <c r="E427" s="102" t="s">
        <v>5614</v>
      </c>
      <c r="F427" s="102" t="s">
        <v>16137</v>
      </c>
      <c r="G427" s="105">
        <v>14741</v>
      </c>
      <c r="H427" s="102" t="s">
        <v>30806</v>
      </c>
      <c r="I427" s="102" t="s">
        <v>11819</v>
      </c>
      <c r="J427" s="102" t="s">
        <v>13367</v>
      </c>
      <c r="K427" s="102"/>
      <c r="L427" s="111" t="s">
        <v>3781</v>
      </c>
      <c r="M427" s="102">
        <v>2</v>
      </c>
      <c r="N427" s="112" t="s">
        <v>16143</v>
      </c>
      <c r="O427" s="128"/>
      <c r="P427" s="128"/>
      <c r="Q427" s="128" t="s">
        <v>15976</v>
      </c>
      <c r="R427" s="102"/>
      <c r="S427" s="102"/>
      <c r="T427" s="102" t="s">
        <v>28757</v>
      </c>
      <c r="U427" s="102" t="s">
        <v>13368</v>
      </c>
      <c r="V427" s="102">
        <v>8</v>
      </c>
      <c r="W427" s="102"/>
      <c r="X427" s="113"/>
    </row>
    <row r="428" spans="1:24" ht="12.95" customHeight="1" x14ac:dyDescent="0.2">
      <c r="A428" s="115"/>
      <c r="B428" s="102" t="s">
        <v>8472</v>
      </c>
      <c r="C428" s="102" t="s">
        <v>6034</v>
      </c>
      <c r="D428" s="102" t="s">
        <v>4705</v>
      </c>
      <c r="E428" s="102" t="s">
        <v>6132</v>
      </c>
      <c r="F428" s="104" t="s">
        <v>14834</v>
      </c>
      <c r="G428" s="105">
        <v>15092</v>
      </c>
      <c r="H428" s="102" t="s">
        <v>30807</v>
      </c>
      <c r="I428" s="102" t="s">
        <v>11819</v>
      </c>
      <c r="J428" s="102" t="s">
        <v>2350</v>
      </c>
      <c r="K428" s="102"/>
      <c r="L428" s="111"/>
      <c r="M428" s="109">
        <v>5</v>
      </c>
      <c r="N428" s="112" t="s">
        <v>16144</v>
      </c>
      <c r="O428" s="128" t="s">
        <v>16029</v>
      </c>
      <c r="P428" s="128" t="s">
        <v>2447</v>
      </c>
      <c r="Q428" s="128" t="s">
        <v>20505</v>
      </c>
      <c r="R428" s="109"/>
      <c r="S428" s="102"/>
      <c r="T428" s="102" t="s">
        <v>21275</v>
      </c>
      <c r="U428" s="102" t="s">
        <v>5379</v>
      </c>
      <c r="V428" s="109">
        <v>10</v>
      </c>
      <c r="W428" s="107"/>
      <c r="X428" s="113"/>
    </row>
    <row r="429" spans="1:24" ht="12.95" customHeight="1" x14ac:dyDescent="0.2">
      <c r="A429" s="115"/>
      <c r="B429" s="102" t="s">
        <v>8472</v>
      </c>
      <c r="C429" s="103" t="s">
        <v>13890</v>
      </c>
      <c r="D429" s="102" t="s">
        <v>3042</v>
      </c>
      <c r="E429" s="102" t="s">
        <v>6133</v>
      </c>
      <c r="F429" s="104" t="s">
        <v>14834</v>
      </c>
      <c r="G429" s="105">
        <v>16520</v>
      </c>
      <c r="H429" s="102" t="s">
        <v>11819</v>
      </c>
      <c r="I429" s="102" t="s">
        <v>10191</v>
      </c>
      <c r="J429" s="102" t="s">
        <v>6675</v>
      </c>
      <c r="K429" s="102"/>
      <c r="L429" s="111"/>
      <c r="M429" s="109">
        <v>3</v>
      </c>
      <c r="N429" s="112" t="s">
        <v>16145</v>
      </c>
      <c r="O429" s="128" t="s">
        <v>9160</v>
      </c>
      <c r="P429" s="128" t="s">
        <v>13301</v>
      </c>
      <c r="Q429" s="128" t="s">
        <v>19737</v>
      </c>
      <c r="R429" s="109"/>
      <c r="S429" s="102"/>
      <c r="T429" s="102" t="s">
        <v>20546</v>
      </c>
      <c r="U429" s="102" t="s">
        <v>30808</v>
      </c>
      <c r="V429" s="109">
        <v>10</v>
      </c>
      <c r="W429" s="107"/>
      <c r="X429" s="113"/>
    </row>
    <row r="430" spans="1:24" ht="12.95" customHeight="1" x14ac:dyDescent="0.2">
      <c r="A430" s="115"/>
      <c r="B430" s="102" t="s">
        <v>8472</v>
      </c>
      <c r="C430" s="102" t="s">
        <v>12440</v>
      </c>
      <c r="D430" s="102" t="s">
        <v>12442</v>
      </c>
      <c r="E430" s="102" t="s">
        <v>12441</v>
      </c>
      <c r="F430" s="102" t="s">
        <v>14834</v>
      </c>
      <c r="G430" s="105">
        <v>13703</v>
      </c>
      <c r="H430" s="102" t="s">
        <v>15598</v>
      </c>
      <c r="I430" s="115" t="s">
        <v>30809</v>
      </c>
      <c r="J430" s="115" t="s">
        <v>190</v>
      </c>
      <c r="K430" s="102"/>
      <c r="L430" s="111"/>
      <c r="M430" s="109">
        <v>1</v>
      </c>
      <c r="N430" s="112" t="s">
        <v>12003</v>
      </c>
      <c r="O430" s="128" t="s">
        <v>3620</v>
      </c>
      <c r="P430" s="128"/>
      <c r="Q430" s="128"/>
      <c r="R430" s="109"/>
      <c r="S430" s="102" t="s">
        <v>8315</v>
      </c>
      <c r="T430" s="102" t="s">
        <v>21408</v>
      </c>
      <c r="U430" s="102"/>
      <c r="V430" s="109">
        <v>6</v>
      </c>
      <c r="W430" s="107"/>
      <c r="X430" s="113"/>
    </row>
    <row r="431" spans="1:24" ht="12.95" customHeight="1" x14ac:dyDescent="0.2">
      <c r="A431" s="115"/>
      <c r="B431" s="102" t="s">
        <v>8472</v>
      </c>
      <c r="C431" s="102" t="s">
        <v>1772</v>
      </c>
      <c r="D431" s="102" t="s">
        <v>2827</v>
      </c>
      <c r="E431" s="102" t="s">
        <v>20403</v>
      </c>
      <c r="F431" s="104" t="s">
        <v>14834</v>
      </c>
      <c r="G431" s="105">
        <v>15895</v>
      </c>
      <c r="H431" s="102" t="s">
        <v>11819</v>
      </c>
      <c r="I431" s="102" t="s">
        <v>10103</v>
      </c>
      <c r="J431" s="102" t="s">
        <v>20581</v>
      </c>
      <c r="K431" s="102"/>
      <c r="L431" s="111"/>
      <c r="M431" s="109">
        <v>3</v>
      </c>
      <c r="N431" s="112" t="s">
        <v>16146</v>
      </c>
      <c r="O431" s="128" t="s">
        <v>15927</v>
      </c>
      <c r="P431" s="128" t="s">
        <v>9125</v>
      </c>
      <c r="Q431" s="128" t="s">
        <v>17595</v>
      </c>
      <c r="R431" s="109" t="s">
        <v>7035</v>
      </c>
      <c r="S431" s="102"/>
      <c r="T431" s="102" t="s">
        <v>7789</v>
      </c>
      <c r="U431" s="102" t="s">
        <v>12662</v>
      </c>
      <c r="V431" s="109">
        <v>8</v>
      </c>
      <c r="W431" s="107"/>
      <c r="X431" s="113"/>
    </row>
    <row r="432" spans="1:24" ht="12.95" customHeight="1" x14ac:dyDescent="0.2">
      <c r="A432" s="115"/>
      <c r="B432" s="102" t="s">
        <v>8472</v>
      </c>
      <c r="C432" s="103" t="s">
        <v>888</v>
      </c>
      <c r="D432" s="127" t="s">
        <v>890</v>
      </c>
      <c r="E432" s="102" t="s">
        <v>889</v>
      </c>
      <c r="F432" s="104" t="s">
        <v>14834</v>
      </c>
      <c r="G432" s="105">
        <v>16298</v>
      </c>
      <c r="H432" s="102" t="s">
        <v>11819</v>
      </c>
      <c r="I432" s="102" t="s">
        <v>10191</v>
      </c>
      <c r="J432" s="102" t="s">
        <v>3555</v>
      </c>
      <c r="K432" s="102"/>
      <c r="L432" s="111"/>
      <c r="M432" s="109">
        <v>1</v>
      </c>
      <c r="N432" s="108" t="s">
        <v>30810</v>
      </c>
      <c r="O432" s="102" t="s">
        <v>10189</v>
      </c>
      <c r="P432" s="39"/>
      <c r="Q432" s="117" t="s">
        <v>5147</v>
      </c>
      <c r="R432" s="109"/>
      <c r="S432" s="102" t="s">
        <v>11080</v>
      </c>
      <c r="T432" s="102"/>
      <c r="U432" s="102" t="s">
        <v>1713</v>
      </c>
      <c r="V432" s="109">
        <v>10</v>
      </c>
      <c r="W432" s="107"/>
      <c r="X432" s="113"/>
    </row>
    <row r="433" spans="1:24" ht="12.95" customHeight="1" x14ac:dyDescent="0.2">
      <c r="A433" s="115"/>
      <c r="B433" s="102" t="s">
        <v>8472</v>
      </c>
      <c r="C433" s="102" t="s">
        <v>888</v>
      </c>
      <c r="D433" s="127" t="s">
        <v>13629</v>
      </c>
      <c r="E433" s="102" t="s">
        <v>3556</v>
      </c>
      <c r="F433" s="104" t="s">
        <v>14834</v>
      </c>
      <c r="G433" s="105">
        <v>15908</v>
      </c>
      <c r="H433" s="102" t="s">
        <v>11819</v>
      </c>
      <c r="I433" s="102" t="s">
        <v>30670</v>
      </c>
      <c r="J433" s="102" t="s">
        <v>3557</v>
      </c>
      <c r="K433" s="102"/>
      <c r="L433" s="111"/>
      <c r="M433" s="109">
        <v>3</v>
      </c>
      <c r="N433" s="112" t="s">
        <v>16147</v>
      </c>
      <c r="O433" s="102" t="s">
        <v>13301</v>
      </c>
      <c r="P433" s="39"/>
      <c r="Q433" s="117" t="s">
        <v>5147</v>
      </c>
      <c r="R433" s="109"/>
      <c r="S433" s="102" t="s">
        <v>11080</v>
      </c>
      <c r="T433" s="102" t="s">
        <v>21293</v>
      </c>
      <c r="U433" s="102"/>
      <c r="V433" s="109">
        <v>8</v>
      </c>
      <c r="W433" s="107"/>
      <c r="X433" s="113"/>
    </row>
    <row r="434" spans="1:24" ht="12.95" customHeight="1" x14ac:dyDescent="0.2">
      <c r="A434" s="115"/>
      <c r="B434" s="102" t="s">
        <v>8472</v>
      </c>
      <c r="C434" s="102" t="s">
        <v>888</v>
      </c>
      <c r="D434" s="127" t="s">
        <v>15257</v>
      </c>
      <c r="E434" s="102" t="s">
        <v>14588</v>
      </c>
      <c r="F434" s="104" t="s">
        <v>14834</v>
      </c>
      <c r="G434" s="105">
        <v>15909</v>
      </c>
      <c r="H434" s="102" t="s">
        <v>11819</v>
      </c>
      <c r="I434" s="102" t="s">
        <v>30670</v>
      </c>
      <c r="J434" s="102" t="s">
        <v>3557</v>
      </c>
      <c r="K434" s="102"/>
      <c r="L434" s="111"/>
      <c r="M434" s="109">
        <v>3</v>
      </c>
      <c r="N434" s="112" t="s">
        <v>16147</v>
      </c>
      <c r="O434" s="102" t="s">
        <v>15205</v>
      </c>
      <c r="P434" s="39"/>
      <c r="Q434" s="117" t="s">
        <v>5147</v>
      </c>
      <c r="R434" s="109"/>
      <c r="S434" s="102" t="s">
        <v>9435</v>
      </c>
      <c r="T434" s="102" t="s">
        <v>21293</v>
      </c>
      <c r="U434" s="102" t="s">
        <v>2217</v>
      </c>
      <c r="V434" s="109">
        <v>7</v>
      </c>
      <c r="W434" s="107"/>
      <c r="X434" s="113"/>
    </row>
    <row r="435" spans="1:24" ht="12.95" customHeight="1" x14ac:dyDescent="0.2">
      <c r="A435" s="115"/>
      <c r="B435" s="102" t="s">
        <v>8472</v>
      </c>
      <c r="C435" s="102" t="s">
        <v>888</v>
      </c>
      <c r="D435" s="127" t="s">
        <v>4559</v>
      </c>
      <c r="E435" s="102" t="s">
        <v>4558</v>
      </c>
      <c r="F435" s="104" t="s">
        <v>14834</v>
      </c>
      <c r="G435" s="105">
        <v>13452</v>
      </c>
      <c r="H435" s="102" t="s">
        <v>30811</v>
      </c>
      <c r="I435" s="102" t="s">
        <v>30812</v>
      </c>
      <c r="J435" s="102" t="s">
        <v>4560</v>
      </c>
      <c r="K435" s="102"/>
      <c r="L435" s="111"/>
      <c r="M435" s="109">
        <v>1</v>
      </c>
      <c r="N435" s="112" t="s">
        <v>8247</v>
      </c>
      <c r="O435" s="102"/>
      <c r="P435" s="39"/>
      <c r="Q435" s="117" t="s">
        <v>5147</v>
      </c>
      <c r="R435" s="109"/>
      <c r="S435" s="102" t="s">
        <v>8315</v>
      </c>
      <c r="T435" s="102"/>
      <c r="U435" s="102" t="s">
        <v>2477</v>
      </c>
      <c r="V435" s="109">
        <v>6</v>
      </c>
      <c r="W435" s="107"/>
      <c r="X435" s="113"/>
    </row>
    <row r="436" spans="1:24" ht="12.95" customHeight="1" x14ac:dyDescent="0.2">
      <c r="A436" s="115"/>
      <c r="B436" s="102" t="s">
        <v>8472</v>
      </c>
      <c r="C436" s="102" t="s">
        <v>888</v>
      </c>
      <c r="D436" s="127" t="s">
        <v>8205</v>
      </c>
      <c r="E436" s="102" t="s">
        <v>8206</v>
      </c>
      <c r="F436" s="104" t="s">
        <v>14834</v>
      </c>
      <c r="G436" s="105">
        <v>18479</v>
      </c>
      <c r="H436" s="102" t="s">
        <v>15082</v>
      </c>
      <c r="I436" s="102" t="s">
        <v>30634</v>
      </c>
      <c r="J436" s="102" t="s">
        <v>8583</v>
      </c>
      <c r="K436" s="102"/>
      <c r="L436" s="111"/>
      <c r="M436" s="109">
        <v>2</v>
      </c>
      <c r="N436" s="112" t="s">
        <v>16148</v>
      </c>
      <c r="O436" s="102" t="s">
        <v>229</v>
      </c>
      <c r="P436" s="39"/>
      <c r="Q436" s="117" t="s">
        <v>5147</v>
      </c>
      <c r="R436" s="109"/>
      <c r="S436" s="102" t="s">
        <v>11080</v>
      </c>
      <c r="T436" s="102"/>
      <c r="U436" s="102"/>
      <c r="V436" s="109">
        <v>7</v>
      </c>
      <c r="W436" s="107"/>
      <c r="X436" s="113"/>
    </row>
    <row r="437" spans="1:24" ht="12.95" customHeight="1" x14ac:dyDescent="0.2">
      <c r="A437" s="115"/>
      <c r="B437" s="102" t="s">
        <v>8472</v>
      </c>
      <c r="C437" s="102" t="s">
        <v>888</v>
      </c>
      <c r="D437" s="127" t="s">
        <v>13630</v>
      </c>
      <c r="E437" s="102" t="s">
        <v>8584</v>
      </c>
      <c r="F437" s="104" t="s">
        <v>14834</v>
      </c>
      <c r="G437" s="105">
        <v>18464</v>
      </c>
      <c r="H437" s="102" t="s">
        <v>30634</v>
      </c>
      <c r="I437" s="102" t="s">
        <v>15082</v>
      </c>
      <c r="J437" s="102" t="s">
        <v>9427</v>
      </c>
      <c r="K437" s="102"/>
      <c r="L437" s="111"/>
      <c r="M437" s="109">
        <v>2</v>
      </c>
      <c r="N437" s="112" t="s">
        <v>16149</v>
      </c>
      <c r="O437" s="102" t="s">
        <v>9160</v>
      </c>
      <c r="P437" s="39"/>
      <c r="Q437" s="117" t="s">
        <v>5147</v>
      </c>
      <c r="R437" s="109"/>
      <c r="S437" s="102"/>
      <c r="T437" s="102"/>
      <c r="U437" s="102" t="s">
        <v>5978</v>
      </c>
      <c r="V437" s="109">
        <v>8</v>
      </c>
      <c r="W437" s="107"/>
      <c r="X437" s="113"/>
    </row>
    <row r="438" spans="1:24" ht="12.95" customHeight="1" x14ac:dyDescent="0.2">
      <c r="A438" s="115"/>
      <c r="B438" s="102" t="s">
        <v>8472</v>
      </c>
      <c r="C438" s="102" t="s">
        <v>888</v>
      </c>
      <c r="D438" s="127" t="s">
        <v>11866</v>
      </c>
      <c r="E438" s="102" t="s">
        <v>12441</v>
      </c>
      <c r="F438" s="104" t="s">
        <v>14834</v>
      </c>
      <c r="G438" s="105">
        <v>13532</v>
      </c>
      <c r="H438" s="102" t="s">
        <v>30813</v>
      </c>
      <c r="I438" s="102" t="s">
        <v>30754</v>
      </c>
      <c r="J438" s="102" t="s">
        <v>9428</v>
      </c>
      <c r="K438" s="102"/>
      <c r="L438" s="111"/>
      <c r="M438" s="109">
        <v>2</v>
      </c>
      <c r="N438" s="112" t="s">
        <v>16136</v>
      </c>
      <c r="O438" s="102" t="s">
        <v>12501</v>
      </c>
      <c r="P438" s="39"/>
      <c r="Q438" s="117" t="s">
        <v>5147</v>
      </c>
      <c r="R438" s="109"/>
      <c r="S438" s="102"/>
      <c r="T438" s="102"/>
      <c r="U438" s="102"/>
      <c r="V438" s="109">
        <v>7</v>
      </c>
      <c r="W438" s="107"/>
      <c r="X438" s="113"/>
    </row>
    <row r="439" spans="1:24" ht="12.95" customHeight="1" x14ac:dyDescent="0.2">
      <c r="A439" s="115"/>
      <c r="B439" s="102" t="s">
        <v>8472</v>
      </c>
      <c r="C439" s="102" t="s">
        <v>888</v>
      </c>
      <c r="D439" s="127" t="s">
        <v>8122</v>
      </c>
      <c r="E439" s="102" t="s">
        <v>12622</v>
      </c>
      <c r="F439" s="104" t="s">
        <v>14834</v>
      </c>
      <c r="G439" s="105">
        <v>13452</v>
      </c>
      <c r="H439" s="102" t="s">
        <v>30814</v>
      </c>
      <c r="I439" s="102" t="s">
        <v>30815</v>
      </c>
      <c r="J439" s="102" t="s">
        <v>11592</v>
      </c>
      <c r="K439" s="102"/>
      <c r="L439" s="111"/>
      <c r="M439" s="109">
        <v>2</v>
      </c>
      <c r="N439" s="112" t="s">
        <v>15826</v>
      </c>
      <c r="O439" s="102" t="s">
        <v>13460</v>
      </c>
      <c r="P439" s="39"/>
      <c r="Q439" s="117" t="s">
        <v>5147</v>
      </c>
      <c r="R439" s="109"/>
      <c r="S439" s="102"/>
      <c r="T439" s="102"/>
      <c r="U439" s="102" t="s">
        <v>9744</v>
      </c>
      <c r="V439" s="109">
        <v>10.5</v>
      </c>
      <c r="W439" s="107"/>
      <c r="X439" s="113"/>
    </row>
    <row r="440" spans="1:24" ht="12.95" customHeight="1" x14ac:dyDescent="0.2">
      <c r="A440" s="115"/>
      <c r="B440" s="102" t="s">
        <v>8472</v>
      </c>
      <c r="C440" s="102" t="s">
        <v>888</v>
      </c>
      <c r="D440" s="127" t="s">
        <v>9430</v>
      </c>
      <c r="E440" s="102" t="s">
        <v>9429</v>
      </c>
      <c r="F440" s="104" t="s">
        <v>14834</v>
      </c>
      <c r="G440" s="105">
        <v>16549</v>
      </c>
      <c r="H440" s="102" t="s">
        <v>11819</v>
      </c>
      <c r="I440" s="102" t="s">
        <v>30816</v>
      </c>
      <c r="J440" s="102" t="s">
        <v>9431</v>
      </c>
      <c r="K440" s="102"/>
      <c r="L440" s="111"/>
      <c r="M440" s="109">
        <v>1</v>
      </c>
      <c r="N440" s="108" t="s">
        <v>30817</v>
      </c>
      <c r="O440" s="102" t="s">
        <v>6053</v>
      </c>
      <c r="P440" s="39"/>
      <c r="Q440" s="117" t="s">
        <v>5147</v>
      </c>
      <c r="R440" s="109" t="s">
        <v>7035</v>
      </c>
      <c r="S440" s="102" t="s">
        <v>11080</v>
      </c>
      <c r="T440" s="102"/>
      <c r="U440" s="102" t="s">
        <v>5023</v>
      </c>
      <c r="V440" s="109">
        <v>6</v>
      </c>
      <c r="W440" s="107"/>
      <c r="X440" s="113"/>
    </row>
    <row r="441" spans="1:24" ht="12.95" customHeight="1" x14ac:dyDescent="0.2">
      <c r="A441" s="115"/>
      <c r="B441" s="102" t="s">
        <v>8472</v>
      </c>
      <c r="C441" s="102" t="s">
        <v>888</v>
      </c>
      <c r="D441" s="127" t="s">
        <v>5025</v>
      </c>
      <c r="E441" s="102" t="s">
        <v>5024</v>
      </c>
      <c r="F441" s="104" t="s">
        <v>14834</v>
      </c>
      <c r="G441" s="105">
        <v>16245</v>
      </c>
      <c r="H441" s="102" t="s">
        <v>30816</v>
      </c>
      <c r="I441" s="102" t="s">
        <v>11819</v>
      </c>
      <c r="J441" s="102" t="s">
        <v>5026</v>
      </c>
      <c r="K441" s="102"/>
      <c r="L441" s="111"/>
      <c r="M441" s="109">
        <v>0.5</v>
      </c>
      <c r="N441" s="108" t="s">
        <v>8687</v>
      </c>
      <c r="O441" s="102" t="s">
        <v>9160</v>
      </c>
      <c r="P441" s="39"/>
      <c r="Q441" s="117" t="s">
        <v>5147</v>
      </c>
      <c r="R441" s="109"/>
      <c r="S441" s="102" t="s">
        <v>9435</v>
      </c>
      <c r="T441" s="102"/>
      <c r="U441" s="102"/>
      <c r="V441" s="109">
        <v>6</v>
      </c>
      <c r="W441" s="107"/>
      <c r="X441" s="113"/>
    </row>
    <row r="442" spans="1:24" ht="12.95" customHeight="1" x14ac:dyDescent="0.2">
      <c r="A442" s="115"/>
      <c r="B442" s="102" t="s">
        <v>8472</v>
      </c>
      <c r="C442" s="102" t="s">
        <v>888</v>
      </c>
      <c r="D442" s="127" t="s">
        <v>10619</v>
      </c>
      <c r="E442" s="102" t="s">
        <v>2915</v>
      </c>
      <c r="F442" s="104" t="s">
        <v>14834</v>
      </c>
      <c r="G442" s="105">
        <v>16359</v>
      </c>
      <c r="H442" s="102" t="s">
        <v>11819</v>
      </c>
      <c r="I442" s="102" t="s">
        <v>10191</v>
      </c>
      <c r="J442" s="102" t="s">
        <v>4887</v>
      </c>
      <c r="K442" s="102"/>
      <c r="L442" s="111"/>
      <c r="M442" s="109">
        <v>0.5</v>
      </c>
      <c r="N442" s="108" t="s">
        <v>8687</v>
      </c>
      <c r="O442" s="102"/>
      <c r="P442" s="39"/>
      <c r="Q442" s="117" t="s">
        <v>5147</v>
      </c>
      <c r="R442" s="109"/>
      <c r="S442" s="102"/>
      <c r="T442" s="102"/>
      <c r="U442" s="102" t="s">
        <v>3252</v>
      </c>
      <c r="V442" s="109">
        <v>5</v>
      </c>
      <c r="W442" s="107"/>
      <c r="X442" s="113"/>
    </row>
    <row r="443" spans="1:24" ht="12.95" customHeight="1" x14ac:dyDescent="0.2">
      <c r="A443" s="115"/>
      <c r="B443" s="102" t="s">
        <v>8472</v>
      </c>
      <c r="C443" s="102" t="s">
        <v>888</v>
      </c>
      <c r="D443" s="127" t="s">
        <v>10621</v>
      </c>
      <c r="E443" s="102" t="s">
        <v>10620</v>
      </c>
      <c r="F443" s="104" t="s">
        <v>14834</v>
      </c>
      <c r="G443" s="105">
        <v>15235</v>
      </c>
      <c r="H443" s="102" t="s">
        <v>11819</v>
      </c>
      <c r="I443" s="102" t="s">
        <v>10103</v>
      </c>
      <c r="J443" s="102" t="s">
        <v>10622</v>
      </c>
      <c r="K443" s="102"/>
      <c r="L443" s="111"/>
      <c r="M443" s="109">
        <v>1</v>
      </c>
      <c r="N443" s="112" t="s">
        <v>5235</v>
      </c>
      <c r="O443" s="102"/>
      <c r="P443" s="39"/>
      <c r="Q443" s="117" t="s">
        <v>5147</v>
      </c>
      <c r="R443" s="109"/>
      <c r="S443" s="102"/>
      <c r="T443" s="102"/>
      <c r="U443" s="102"/>
      <c r="V443" s="109">
        <v>10</v>
      </c>
      <c r="W443" s="107"/>
      <c r="X443" s="113"/>
    </row>
    <row r="444" spans="1:24" ht="12.95" customHeight="1" x14ac:dyDescent="0.2">
      <c r="A444" s="115">
        <v>2006</v>
      </c>
      <c r="B444" s="102" t="s">
        <v>8472</v>
      </c>
      <c r="C444" s="102" t="s">
        <v>888</v>
      </c>
      <c r="D444" s="127" t="s">
        <v>3251</v>
      </c>
      <c r="E444" s="102" t="s">
        <v>3250</v>
      </c>
      <c r="F444" s="104" t="s">
        <v>14834</v>
      </c>
      <c r="G444" s="105">
        <v>15156</v>
      </c>
      <c r="H444" s="102" t="s">
        <v>10103</v>
      </c>
      <c r="I444" s="102" t="s">
        <v>11819</v>
      </c>
      <c r="J444" s="102" t="s">
        <v>15157</v>
      </c>
      <c r="K444" s="102"/>
      <c r="L444" s="111"/>
      <c r="M444" s="109">
        <v>1</v>
      </c>
      <c r="N444" s="108" t="s">
        <v>30818</v>
      </c>
      <c r="O444" s="102" t="s">
        <v>6545</v>
      </c>
      <c r="P444" s="39"/>
      <c r="Q444" s="117" t="s">
        <v>5147</v>
      </c>
      <c r="R444" s="109"/>
      <c r="S444" s="102"/>
      <c r="T444" s="102"/>
      <c r="U444" s="102"/>
      <c r="V444" s="109">
        <v>8</v>
      </c>
      <c r="W444" s="107"/>
      <c r="X444" s="113"/>
    </row>
    <row r="445" spans="1:24" ht="12.95" customHeight="1" x14ac:dyDescent="0.2">
      <c r="A445" s="115"/>
      <c r="B445" s="102" t="s">
        <v>8472</v>
      </c>
      <c r="C445" s="102" t="s">
        <v>1773</v>
      </c>
      <c r="D445" s="102" t="s">
        <v>8569</v>
      </c>
      <c r="E445" s="102" t="s">
        <v>13699</v>
      </c>
      <c r="F445" s="104" t="s">
        <v>14834</v>
      </c>
      <c r="G445" s="105">
        <v>16104</v>
      </c>
      <c r="H445" s="102" t="s">
        <v>10103</v>
      </c>
      <c r="I445" s="102" t="s">
        <v>11819</v>
      </c>
      <c r="J445" s="102" t="s">
        <v>10107</v>
      </c>
      <c r="K445" s="102" t="s">
        <v>7171</v>
      </c>
      <c r="L445" s="111"/>
      <c r="M445" s="107">
        <v>0.5</v>
      </c>
      <c r="N445" s="108">
        <v>15</v>
      </c>
      <c r="O445" s="102"/>
      <c r="P445" s="39" t="s">
        <v>15941</v>
      </c>
      <c r="Q445" s="39" t="s">
        <v>15927</v>
      </c>
      <c r="R445" s="109" t="s">
        <v>7035</v>
      </c>
      <c r="S445" s="102"/>
      <c r="T445" s="102" t="s">
        <v>20549</v>
      </c>
      <c r="U445" s="102" t="s">
        <v>7960</v>
      </c>
      <c r="V445" s="109">
        <v>4.5</v>
      </c>
      <c r="W445" s="107"/>
      <c r="X445" s="113"/>
    </row>
    <row r="446" spans="1:24" ht="12.95" customHeight="1" x14ac:dyDescent="0.2">
      <c r="A446" s="140">
        <v>2009</v>
      </c>
      <c r="B446" s="128" t="s">
        <v>8472</v>
      </c>
      <c r="C446" s="128" t="s">
        <v>29666</v>
      </c>
      <c r="D446" s="146" t="s">
        <v>29667</v>
      </c>
      <c r="E446" s="128" t="s">
        <v>29672</v>
      </c>
      <c r="F446" s="141" t="s">
        <v>14834</v>
      </c>
      <c r="G446" s="142">
        <v>15183</v>
      </c>
      <c r="H446" s="128" t="s">
        <v>11819</v>
      </c>
      <c r="I446" s="128" t="s">
        <v>10103</v>
      </c>
      <c r="J446" s="128" t="s">
        <v>29668</v>
      </c>
      <c r="K446" s="128"/>
      <c r="L446" s="143"/>
      <c r="M446" s="130" t="s">
        <v>3669</v>
      </c>
      <c r="N446" s="144">
        <v>33</v>
      </c>
      <c r="O446" s="128"/>
      <c r="P446" s="128"/>
      <c r="Q446" s="128" t="s">
        <v>29669</v>
      </c>
      <c r="R446" s="145"/>
      <c r="S446" s="128"/>
      <c r="T446" s="128" t="s">
        <v>7789</v>
      </c>
      <c r="U446" s="128" t="s">
        <v>2476</v>
      </c>
      <c r="V446" s="145">
        <v>6</v>
      </c>
      <c r="W446" s="130"/>
      <c r="X446" s="113"/>
    </row>
    <row r="447" spans="1:24" ht="12.95" customHeight="1" x14ac:dyDescent="0.2">
      <c r="A447" s="140">
        <v>2009</v>
      </c>
      <c r="B447" s="128" t="s">
        <v>8472</v>
      </c>
      <c r="C447" s="128" t="s">
        <v>29666</v>
      </c>
      <c r="D447" s="146" t="s">
        <v>29670</v>
      </c>
      <c r="E447" s="128" t="s">
        <v>29671</v>
      </c>
      <c r="F447" s="159" t="s">
        <v>5657</v>
      </c>
      <c r="G447" s="142">
        <v>16257</v>
      </c>
      <c r="H447" s="128" t="s">
        <v>4890</v>
      </c>
      <c r="I447" s="128" t="s">
        <v>22163</v>
      </c>
      <c r="J447" s="128" t="s">
        <v>9306</v>
      </c>
      <c r="K447" s="128"/>
      <c r="L447" s="143"/>
      <c r="M447" s="130" t="s">
        <v>5401</v>
      </c>
      <c r="N447" s="144" t="s">
        <v>29673</v>
      </c>
      <c r="O447" s="128" t="s">
        <v>15959</v>
      </c>
      <c r="P447" s="128" t="s">
        <v>17110</v>
      </c>
      <c r="Q447" s="128" t="s">
        <v>16546</v>
      </c>
      <c r="R447" s="145"/>
      <c r="S447" s="128"/>
      <c r="T447" s="128" t="s">
        <v>20547</v>
      </c>
      <c r="U447" s="128"/>
      <c r="V447" s="145">
        <v>7.5</v>
      </c>
      <c r="W447" s="130"/>
      <c r="X447" s="113"/>
    </row>
    <row r="448" spans="1:24" ht="12.95" customHeight="1" x14ac:dyDescent="0.2">
      <c r="A448" s="101">
        <v>38991</v>
      </c>
      <c r="B448" s="102" t="s">
        <v>8472</v>
      </c>
      <c r="C448" s="103" t="s">
        <v>15036</v>
      </c>
      <c r="D448" s="102" t="s">
        <v>9218</v>
      </c>
      <c r="E448" s="102" t="s">
        <v>13891</v>
      </c>
      <c r="F448" s="104" t="s">
        <v>14834</v>
      </c>
      <c r="G448" s="105">
        <v>16300</v>
      </c>
      <c r="H448" s="102" t="s">
        <v>11819</v>
      </c>
      <c r="I448" s="115" t="s">
        <v>13336</v>
      </c>
      <c r="J448" s="102" t="s">
        <v>3196</v>
      </c>
      <c r="K448" s="102"/>
      <c r="L448" s="111"/>
      <c r="M448" s="109">
        <v>1</v>
      </c>
      <c r="N448" s="108" t="s">
        <v>30819</v>
      </c>
      <c r="O448" s="128" t="s">
        <v>16905</v>
      </c>
      <c r="P448" s="128" t="s">
        <v>9125</v>
      </c>
      <c r="Q448" s="128" t="s">
        <v>16868</v>
      </c>
      <c r="R448" s="109"/>
      <c r="S448" s="102"/>
      <c r="T448" s="102" t="s">
        <v>20547</v>
      </c>
      <c r="U448" s="102" t="s">
        <v>2477</v>
      </c>
      <c r="V448" s="109">
        <v>5.5</v>
      </c>
      <c r="W448" s="107"/>
      <c r="X448" s="113"/>
    </row>
    <row r="449" spans="1:24" ht="12.95" customHeight="1" x14ac:dyDescent="0.2">
      <c r="A449" s="101">
        <v>39173</v>
      </c>
      <c r="B449" s="102" t="s">
        <v>8472</v>
      </c>
      <c r="C449" s="102" t="s">
        <v>15036</v>
      </c>
      <c r="D449" s="102" t="s">
        <v>7400</v>
      </c>
      <c r="E449" s="102" t="s">
        <v>13892</v>
      </c>
      <c r="F449" s="123" t="s">
        <v>10085</v>
      </c>
      <c r="G449" s="105">
        <v>16427</v>
      </c>
      <c r="H449" s="102" t="s">
        <v>10191</v>
      </c>
      <c r="I449" s="102" t="s">
        <v>11819</v>
      </c>
      <c r="J449" s="102" t="s">
        <v>226</v>
      </c>
      <c r="K449" s="102"/>
      <c r="L449" s="111"/>
      <c r="M449" s="109">
        <v>1</v>
      </c>
      <c r="N449" s="112" t="s">
        <v>3197</v>
      </c>
      <c r="O449" s="128" t="s">
        <v>17449</v>
      </c>
      <c r="P449" s="128" t="s">
        <v>9125</v>
      </c>
      <c r="Q449" s="128" t="s">
        <v>16805</v>
      </c>
      <c r="R449" s="109"/>
      <c r="S449" s="102"/>
      <c r="T449" s="102" t="s">
        <v>20547</v>
      </c>
      <c r="U449" s="102" t="s">
        <v>17023</v>
      </c>
      <c r="V449" s="109">
        <v>6</v>
      </c>
      <c r="W449" s="107"/>
      <c r="X449" s="113"/>
    </row>
    <row r="450" spans="1:24" ht="12.95" customHeight="1" x14ac:dyDescent="0.2">
      <c r="A450" s="101">
        <v>39417</v>
      </c>
      <c r="B450" s="102" t="s">
        <v>8472</v>
      </c>
      <c r="C450" s="102" t="s">
        <v>15036</v>
      </c>
      <c r="D450" s="102" t="s">
        <v>3198</v>
      </c>
      <c r="E450" s="102" t="s">
        <v>13893</v>
      </c>
      <c r="F450" s="104" t="s">
        <v>14834</v>
      </c>
      <c r="G450" s="105">
        <v>15447</v>
      </c>
      <c r="H450" s="102" t="s">
        <v>3253</v>
      </c>
      <c r="I450" s="102" t="s">
        <v>10103</v>
      </c>
      <c r="J450" s="102" t="s">
        <v>3199</v>
      </c>
      <c r="K450" s="102"/>
      <c r="L450" s="111"/>
      <c r="M450" s="109">
        <v>1</v>
      </c>
      <c r="N450" s="108" t="s">
        <v>30820</v>
      </c>
      <c r="O450" s="128" t="s">
        <v>10189</v>
      </c>
      <c r="P450" s="128"/>
      <c r="Q450" s="128" t="s">
        <v>16873</v>
      </c>
      <c r="R450" s="109"/>
      <c r="S450" s="102" t="s">
        <v>9435</v>
      </c>
      <c r="T450" s="102" t="s">
        <v>20549</v>
      </c>
      <c r="U450" s="102" t="s">
        <v>2477</v>
      </c>
      <c r="V450" s="109">
        <v>7</v>
      </c>
      <c r="W450" s="107"/>
      <c r="X450" s="113"/>
    </row>
    <row r="451" spans="1:24" ht="12.95" customHeight="1" x14ac:dyDescent="0.2">
      <c r="A451" s="101">
        <v>39539</v>
      </c>
      <c r="B451" s="102" t="s">
        <v>8472</v>
      </c>
      <c r="C451" s="102" t="s">
        <v>15036</v>
      </c>
      <c r="D451" s="102" t="s">
        <v>9120</v>
      </c>
      <c r="E451" s="102" t="s">
        <v>13894</v>
      </c>
      <c r="F451" s="104" t="s">
        <v>14834</v>
      </c>
      <c r="G451" s="105">
        <v>16337</v>
      </c>
      <c r="H451" s="102" t="s">
        <v>10191</v>
      </c>
      <c r="I451" s="102" t="s">
        <v>11819</v>
      </c>
      <c r="J451" s="102" t="s">
        <v>8864</v>
      </c>
      <c r="K451" s="102"/>
      <c r="L451" s="111"/>
      <c r="M451" s="109">
        <v>2</v>
      </c>
      <c r="N451" s="112" t="s">
        <v>16150</v>
      </c>
      <c r="O451" s="128" t="s">
        <v>20506</v>
      </c>
      <c r="P451" s="128" t="s">
        <v>8076</v>
      </c>
      <c r="Q451" s="128" t="s">
        <v>20507</v>
      </c>
      <c r="R451" s="109"/>
      <c r="S451" s="102" t="s">
        <v>9435</v>
      </c>
      <c r="T451" s="102" t="s">
        <v>20547</v>
      </c>
      <c r="U451" s="102" t="s">
        <v>5977</v>
      </c>
      <c r="V451" s="109">
        <v>8</v>
      </c>
      <c r="W451" s="107"/>
      <c r="X451" s="113"/>
    </row>
    <row r="452" spans="1:24" ht="12.95" customHeight="1" x14ac:dyDescent="0.2">
      <c r="A452" s="101">
        <v>39539</v>
      </c>
      <c r="B452" s="102" t="s">
        <v>8472</v>
      </c>
      <c r="C452" s="102" t="s">
        <v>15036</v>
      </c>
      <c r="D452" s="102" t="s">
        <v>1521</v>
      </c>
      <c r="E452" s="102" t="s">
        <v>13895</v>
      </c>
      <c r="F452" s="104" t="s">
        <v>14834</v>
      </c>
      <c r="G452" s="105">
        <v>15747</v>
      </c>
      <c r="H452" s="102" t="s">
        <v>4890</v>
      </c>
      <c r="I452" s="102" t="s">
        <v>30804</v>
      </c>
      <c r="J452" s="102" t="s">
        <v>3135</v>
      </c>
      <c r="K452" s="102"/>
      <c r="L452" s="111"/>
      <c r="M452" s="109">
        <v>2</v>
      </c>
      <c r="N452" s="112" t="s">
        <v>16151</v>
      </c>
      <c r="O452" s="128" t="s">
        <v>10189</v>
      </c>
      <c r="P452" s="128"/>
      <c r="Q452" s="128" t="s">
        <v>19489</v>
      </c>
      <c r="R452" s="109"/>
      <c r="S452" s="102"/>
      <c r="T452" s="102" t="s">
        <v>7789</v>
      </c>
      <c r="U452" s="102" t="s">
        <v>16152</v>
      </c>
      <c r="V452" s="109">
        <v>7</v>
      </c>
      <c r="W452" s="107"/>
      <c r="X452" s="113"/>
    </row>
    <row r="453" spans="1:24" ht="12.95" customHeight="1" x14ac:dyDescent="0.2">
      <c r="A453" s="101">
        <v>39539</v>
      </c>
      <c r="B453" s="102" t="s">
        <v>8472</v>
      </c>
      <c r="C453" s="102" t="s">
        <v>15036</v>
      </c>
      <c r="D453" s="102" t="s">
        <v>8598</v>
      </c>
      <c r="E453" s="102" t="s">
        <v>13896</v>
      </c>
      <c r="F453" s="104" t="s">
        <v>14834</v>
      </c>
      <c r="G453" s="105">
        <v>16294</v>
      </c>
      <c r="H453" s="115" t="s">
        <v>30821</v>
      </c>
      <c r="I453" s="102" t="s">
        <v>10103</v>
      </c>
      <c r="J453" s="102" t="s">
        <v>1526</v>
      </c>
      <c r="K453" s="102"/>
      <c r="L453" s="111"/>
      <c r="M453" s="109">
        <v>2</v>
      </c>
      <c r="N453" s="112" t="s">
        <v>16153</v>
      </c>
      <c r="O453" s="128" t="s">
        <v>12252</v>
      </c>
      <c r="P453" s="128" t="s">
        <v>9125</v>
      </c>
      <c r="Q453" s="128" t="s">
        <v>17297</v>
      </c>
      <c r="R453" s="109"/>
      <c r="S453" s="102" t="s">
        <v>8315</v>
      </c>
      <c r="T453" s="102" t="s">
        <v>7789</v>
      </c>
      <c r="U453" s="102"/>
      <c r="V453" s="109">
        <v>6</v>
      </c>
      <c r="W453" s="107"/>
      <c r="X453" s="113"/>
    </row>
    <row r="454" spans="1:24" ht="12.95" customHeight="1" x14ac:dyDescent="0.2">
      <c r="A454" s="101">
        <v>39600</v>
      </c>
      <c r="B454" s="102" t="s">
        <v>8472</v>
      </c>
      <c r="C454" s="102" t="s">
        <v>15036</v>
      </c>
      <c r="D454" s="102" t="s">
        <v>972</v>
      </c>
      <c r="E454" s="102" t="s">
        <v>13897</v>
      </c>
      <c r="F454" s="104" t="s">
        <v>14834</v>
      </c>
      <c r="G454" s="105">
        <v>15539</v>
      </c>
      <c r="H454" s="102" t="s">
        <v>10103</v>
      </c>
      <c r="I454" s="102" t="s">
        <v>11819</v>
      </c>
      <c r="J454" s="102" t="s">
        <v>973</v>
      </c>
      <c r="K454" s="102"/>
      <c r="L454" s="111"/>
      <c r="M454" s="109">
        <v>1</v>
      </c>
      <c r="N454" s="108" t="s">
        <v>30822</v>
      </c>
      <c r="O454" s="128" t="s">
        <v>16982</v>
      </c>
      <c r="P454" s="128"/>
      <c r="Q454" s="128" t="s">
        <v>19627</v>
      </c>
      <c r="R454" s="109"/>
      <c r="S454" s="102"/>
      <c r="T454" s="102" t="s">
        <v>7789</v>
      </c>
      <c r="U454" s="102"/>
      <c r="V454" s="109">
        <v>6</v>
      </c>
      <c r="W454" s="107"/>
      <c r="X454" s="113"/>
    </row>
    <row r="455" spans="1:24" ht="12.95" customHeight="1" x14ac:dyDescent="0.2">
      <c r="A455" s="101">
        <v>39814</v>
      </c>
      <c r="B455" s="102" t="s">
        <v>8472</v>
      </c>
      <c r="C455" s="102" t="s">
        <v>15036</v>
      </c>
      <c r="D455" s="102" t="s">
        <v>14112</v>
      </c>
      <c r="E455" s="102" t="s">
        <v>13898</v>
      </c>
      <c r="F455" s="102" t="s">
        <v>14834</v>
      </c>
      <c r="G455" s="105">
        <v>14714</v>
      </c>
      <c r="H455" s="102" t="s">
        <v>11819</v>
      </c>
      <c r="I455" s="102" t="s">
        <v>16154</v>
      </c>
      <c r="J455" s="102" t="s">
        <v>11570</v>
      </c>
      <c r="K455" s="102"/>
      <c r="L455" s="111" t="s">
        <v>16155</v>
      </c>
      <c r="M455" s="102">
        <v>2</v>
      </c>
      <c r="N455" s="112" t="s">
        <v>16156</v>
      </c>
      <c r="O455" s="128"/>
      <c r="P455" s="128" t="s">
        <v>15889</v>
      </c>
      <c r="Q455" s="128" t="s">
        <v>16157</v>
      </c>
      <c r="R455" s="102"/>
      <c r="S455" s="102"/>
      <c r="T455" s="102" t="s">
        <v>20548</v>
      </c>
      <c r="U455" s="102" t="s">
        <v>16158</v>
      </c>
      <c r="V455" s="102">
        <v>6.5</v>
      </c>
      <c r="W455" s="102"/>
      <c r="X455" s="113"/>
    </row>
    <row r="456" spans="1:24" ht="12.95" customHeight="1" x14ac:dyDescent="0.2">
      <c r="A456" s="101">
        <v>40179</v>
      </c>
      <c r="B456" s="102" t="s">
        <v>8472</v>
      </c>
      <c r="C456" s="102" t="s">
        <v>15036</v>
      </c>
      <c r="D456" s="102" t="s">
        <v>37508</v>
      </c>
      <c r="E456" s="102" t="s">
        <v>13899</v>
      </c>
      <c r="F456" s="104" t="s">
        <v>14834</v>
      </c>
      <c r="G456" s="105">
        <v>14763</v>
      </c>
      <c r="H456" s="102" t="s">
        <v>5011</v>
      </c>
      <c r="I456" s="102" t="s">
        <v>11819</v>
      </c>
      <c r="J456" s="102" t="s">
        <v>11886</v>
      </c>
      <c r="K456" s="102"/>
      <c r="L456" s="129"/>
      <c r="M456" s="109">
        <v>2</v>
      </c>
      <c r="N456" s="112" t="s">
        <v>16159</v>
      </c>
      <c r="O456" s="128" t="s">
        <v>15959</v>
      </c>
      <c r="P456" s="128" t="s">
        <v>9125</v>
      </c>
      <c r="Q456" s="128" t="s">
        <v>20508</v>
      </c>
      <c r="R456" s="109"/>
      <c r="S456" s="102"/>
      <c r="T456" s="102" t="s">
        <v>28757</v>
      </c>
      <c r="U456" s="102" t="s">
        <v>14687</v>
      </c>
      <c r="V456" s="109">
        <v>5.5</v>
      </c>
      <c r="W456" s="107"/>
      <c r="X456" s="113"/>
    </row>
    <row r="457" spans="1:24" ht="12.95" customHeight="1" x14ac:dyDescent="0.2">
      <c r="A457" s="101">
        <v>40299</v>
      </c>
      <c r="B457" s="102" t="s">
        <v>8472</v>
      </c>
      <c r="C457" s="102" t="s">
        <v>15036</v>
      </c>
      <c r="D457" s="102" t="s">
        <v>37509</v>
      </c>
      <c r="E457" s="102" t="s">
        <v>9017</v>
      </c>
      <c r="F457" s="104" t="s">
        <v>14834</v>
      </c>
      <c r="G457" s="105">
        <v>16546</v>
      </c>
      <c r="H457" s="102" t="s">
        <v>11819</v>
      </c>
      <c r="I457" s="102" t="s">
        <v>10103</v>
      </c>
      <c r="J457" s="102" t="s">
        <v>223</v>
      </c>
      <c r="K457" s="102"/>
      <c r="L457" s="129"/>
      <c r="M457" s="109">
        <v>2</v>
      </c>
      <c r="N457" s="112" t="s">
        <v>16160</v>
      </c>
      <c r="O457" s="128" t="s">
        <v>18151</v>
      </c>
      <c r="P457" s="128" t="s">
        <v>9125</v>
      </c>
      <c r="Q457" s="128" t="s">
        <v>19550</v>
      </c>
      <c r="R457" s="109"/>
      <c r="S457" s="102"/>
      <c r="T457" s="102" t="s">
        <v>20546</v>
      </c>
      <c r="U457" s="102" t="s">
        <v>13334</v>
      </c>
      <c r="V457" s="109">
        <v>7.5</v>
      </c>
      <c r="W457" s="107"/>
      <c r="X457" s="113"/>
    </row>
    <row r="458" spans="1:24" ht="12.95" customHeight="1" x14ac:dyDescent="0.2">
      <c r="A458" s="115">
        <v>2008</v>
      </c>
      <c r="B458" s="102" t="s">
        <v>8472</v>
      </c>
      <c r="C458" s="102" t="s">
        <v>14215</v>
      </c>
      <c r="D458" s="102" t="s">
        <v>18966</v>
      </c>
      <c r="E458" s="102" t="s">
        <v>14216</v>
      </c>
      <c r="F458" s="104" t="s">
        <v>14834</v>
      </c>
      <c r="G458" s="105"/>
      <c r="H458" s="102" t="s">
        <v>10387</v>
      </c>
      <c r="I458" s="102" t="s">
        <v>10387</v>
      </c>
      <c r="J458" s="102"/>
      <c r="K458" s="102"/>
      <c r="L458" s="133" t="s">
        <v>273</v>
      </c>
      <c r="M458" s="109">
        <v>1</v>
      </c>
      <c r="N458" s="112" t="s">
        <v>10387</v>
      </c>
      <c r="O458" s="128"/>
      <c r="P458" s="128"/>
      <c r="Q458" s="117" t="s">
        <v>5147</v>
      </c>
      <c r="R458" s="109"/>
      <c r="S458" s="102"/>
      <c r="T458" s="102" t="s">
        <v>10387</v>
      </c>
      <c r="U458" s="102" t="s">
        <v>10387</v>
      </c>
      <c r="V458" s="102"/>
      <c r="W458" s="107"/>
      <c r="X458" s="113"/>
    </row>
    <row r="459" spans="1:24" ht="12.95" customHeight="1" x14ac:dyDescent="0.2">
      <c r="A459" s="115">
        <v>2008</v>
      </c>
      <c r="B459" s="102" t="s">
        <v>8472</v>
      </c>
      <c r="C459" s="102" t="s">
        <v>14215</v>
      </c>
      <c r="D459" s="102" t="s">
        <v>18967</v>
      </c>
      <c r="E459" s="102" t="s">
        <v>14217</v>
      </c>
      <c r="F459" s="104" t="s">
        <v>14834</v>
      </c>
      <c r="G459" s="105"/>
      <c r="H459" s="102" t="s">
        <v>10387</v>
      </c>
      <c r="I459" s="102" t="s">
        <v>10387</v>
      </c>
      <c r="J459" s="102"/>
      <c r="K459" s="102"/>
      <c r="L459" s="133" t="s">
        <v>273</v>
      </c>
      <c r="M459" s="109">
        <v>3</v>
      </c>
      <c r="N459" s="112" t="s">
        <v>10387</v>
      </c>
      <c r="O459" s="128" t="s">
        <v>15941</v>
      </c>
      <c r="P459" s="128"/>
      <c r="Q459" s="128"/>
      <c r="R459" s="109"/>
      <c r="S459" s="102"/>
      <c r="T459" s="102" t="s">
        <v>10387</v>
      </c>
      <c r="U459" s="102" t="s">
        <v>10387</v>
      </c>
      <c r="V459" s="102"/>
      <c r="W459" s="107"/>
      <c r="X459" s="113"/>
    </row>
    <row r="460" spans="1:24" ht="12.95" customHeight="1" x14ac:dyDescent="0.2">
      <c r="A460" s="115">
        <v>2008</v>
      </c>
      <c r="B460" s="102" t="s">
        <v>8472</v>
      </c>
      <c r="C460" s="102" t="s">
        <v>14215</v>
      </c>
      <c r="D460" s="102" t="s">
        <v>18968</v>
      </c>
      <c r="E460" s="102" t="s">
        <v>4100</v>
      </c>
      <c r="F460" s="104" t="s">
        <v>14834</v>
      </c>
      <c r="G460" s="105"/>
      <c r="H460" s="102" t="s">
        <v>10387</v>
      </c>
      <c r="I460" s="102" t="s">
        <v>10387</v>
      </c>
      <c r="J460" s="102"/>
      <c r="K460" s="102"/>
      <c r="L460" s="133" t="s">
        <v>273</v>
      </c>
      <c r="M460" s="109">
        <v>3</v>
      </c>
      <c r="N460" s="112" t="s">
        <v>10387</v>
      </c>
      <c r="O460" s="128" t="s">
        <v>20509</v>
      </c>
      <c r="P460" s="128"/>
      <c r="Q460" s="128"/>
      <c r="R460" s="109"/>
      <c r="S460" s="102"/>
      <c r="T460" s="102" t="s">
        <v>10387</v>
      </c>
      <c r="U460" s="102" t="s">
        <v>10387</v>
      </c>
      <c r="V460" s="102"/>
      <c r="W460" s="107"/>
      <c r="X460" s="113"/>
    </row>
    <row r="461" spans="1:24" ht="12.95" customHeight="1" x14ac:dyDescent="0.2">
      <c r="A461" s="115">
        <v>1996</v>
      </c>
      <c r="B461" s="102" t="s">
        <v>8472</v>
      </c>
      <c r="C461" s="102" t="s">
        <v>5892</v>
      </c>
      <c r="D461" s="102" t="s">
        <v>5059</v>
      </c>
      <c r="E461" s="102" t="s">
        <v>6827</v>
      </c>
      <c r="F461" s="104" t="s">
        <v>14834</v>
      </c>
      <c r="G461" s="105">
        <v>15919</v>
      </c>
      <c r="H461" s="102" t="s">
        <v>11819</v>
      </c>
      <c r="I461" s="102" t="s">
        <v>10103</v>
      </c>
      <c r="J461" s="102" t="s">
        <v>3085</v>
      </c>
      <c r="K461" s="102"/>
      <c r="L461" s="111"/>
      <c r="M461" s="109">
        <v>1</v>
      </c>
      <c r="N461" s="112" t="s">
        <v>5235</v>
      </c>
      <c r="O461" s="128" t="s">
        <v>20510</v>
      </c>
      <c r="P461" s="128" t="s">
        <v>9125</v>
      </c>
      <c r="Q461" s="128" t="s">
        <v>16880</v>
      </c>
      <c r="R461" s="109"/>
      <c r="S461" s="102"/>
      <c r="T461" s="102" t="s">
        <v>7789</v>
      </c>
      <c r="U461" s="102"/>
      <c r="V461" s="109">
        <v>6</v>
      </c>
      <c r="W461" s="107"/>
      <c r="X461" s="113"/>
    </row>
    <row r="462" spans="1:24" ht="12.95" customHeight="1" x14ac:dyDescent="0.2">
      <c r="A462" s="115">
        <v>1996</v>
      </c>
      <c r="B462" s="102" t="s">
        <v>8472</v>
      </c>
      <c r="C462" s="102" t="s">
        <v>5892</v>
      </c>
      <c r="D462" s="102" t="s">
        <v>5054</v>
      </c>
      <c r="E462" s="102" t="s">
        <v>6828</v>
      </c>
      <c r="F462" s="104" t="s">
        <v>14834</v>
      </c>
      <c r="G462" s="105">
        <v>16377</v>
      </c>
      <c r="H462" s="102" t="s">
        <v>11819</v>
      </c>
      <c r="I462" s="102" t="s">
        <v>10191</v>
      </c>
      <c r="J462" s="102" t="s">
        <v>5055</v>
      </c>
      <c r="K462" s="102"/>
      <c r="L462" s="111"/>
      <c r="M462" s="109">
        <v>1.5</v>
      </c>
      <c r="N462" s="108" t="s">
        <v>30823</v>
      </c>
      <c r="O462" s="128" t="s">
        <v>20511</v>
      </c>
      <c r="P462" s="128"/>
      <c r="Q462" s="128" t="s">
        <v>20512</v>
      </c>
      <c r="R462" s="109"/>
      <c r="S462" s="102"/>
      <c r="T462" s="102" t="s">
        <v>20547</v>
      </c>
      <c r="U462" s="102"/>
      <c r="V462" s="109">
        <v>6</v>
      </c>
      <c r="W462" s="107"/>
      <c r="X462" s="113"/>
    </row>
    <row r="463" spans="1:24" ht="12.95" customHeight="1" x14ac:dyDescent="0.2">
      <c r="A463" s="115"/>
      <c r="B463" s="102" t="s">
        <v>8472</v>
      </c>
      <c r="C463" s="102" t="s">
        <v>6243</v>
      </c>
      <c r="D463" s="127" t="s">
        <v>37510</v>
      </c>
      <c r="E463" s="102" t="s">
        <v>11855</v>
      </c>
      <c r="F463" s="102" t="s">
        <v>14834</v>
      </c>
      <c r="G463" s="105">
        <v>15400</v>
      </c>
      <c r="H463" s="102" t="s">
        <v>11819</v>
      </c>
      <c r="I463" s="102" t="s">
        <v>30824</v>
      </c>
      <c r="J463" s="102" t="s">
        <v>14022</v>
      </c>
      <c r="K463" s="102"/>
      <c r="L463" s="111" t="s">
        <v>16161</v>
      </c>
      <c r="M463" s="109">
        <v>3</v>
      </c>
      <c r="N463" s="112" t="s">
        <v>16162</v>
      </c>
      <c r="O463" s="128" t="s">
        <v>9125</v>
      </c>
      <c r="P463" s="128"/>
      <c r="Q463" s="117"/>
      <c r="R463" s="109" t="s">
        <v>7035</v>
      </c>
      <c r="S463" s="102"/>
      <c r="T463" s="102"/>
      <c r="U463" s="102" t="s">
        <v>16163</v>
      </c>
      <c r="V463" s="109">
        <v>8.5</v>
      </c>
      <c r="W463" s="107"/>
      <c r="X463" s="113"/>
    </row>
    <row r="464" spans="1:24" ht="12.95" customHeight="1" x14ac:dyDescent="0.2">
      <c r="A464" s="115"/>
      <c r="B464" s="102" t="s">
        <v>8472</v>
      </c>
      <c r="C464" s="102" t="s">
        <v>6243</v>
      </c>
      <c r="D464" s="127" t="s">
        <v>8595</v>
      </c>
      <c r="E464" s="102" t="s">
        <v>11856</v>
      </c>
      <c r="F464" s="104" t="s">
        <v>14834</v>
      </c>
      <c r="G464" s="105"/>
      <c r="H464" s="102"/>
      <c r="I464" s="102"/>
      <c r="J464" s="102"/>
      <c r="K464" s="124"/>
      <c r="L464" s="111" t="s">
        <v>2180</v>
      </c>
      <c r="M464" s="102"/>
      <c r="N464" s="112"/>
      <c r="O464" s="128"/>
      <c r="P464" s="128"/>
      <c r="Q464" s="117"/>
      <c r="R464" s="102"/>
      <c r="S464" s="102"/>
      <c r="T464" s="102"/>
      <c r="U464" s="102"/>
      <c r="V464" s="127" t="s">
        <v>5147</v>
      </c>
      <c r="W464" s="102"/>
      <c r="X464" s="113"/>
    </row>
    <row r="465" spans="1:24" ht="12.95" customHeight="1" x14ac:dyDescent="0.2">
      <c r="A465" s="115"/>
      <c r="B465" s="102" t="s">
        <v>8472</v>
      </c>
      <c r="C465" s="102" t="s">
        <v>6243</v>
      </c>
      <c r="D465" s="127" t="s">
        <v>3039</v>
      </c>
      <c r="E465" s="102" t="s">
        <v>11857</v>
      </c>
      <c r="F465" s="104" t="s">
        <v>14834</v>
      </c>
      <c r="G465" s="105">
        <v>16522</v>
      </c>
      <c r="H465" s="102" t="s">
        <v>30825</v>
      </c>
      <c r="I465" s="102" t="s">
        <v>10191</v>
      </c>
      <c r="J465" s="102" t="s">
        <v>5005</v>
      </c>
      <c r="K465" s="102"/>
      <c r="L465" s="111" t="s">
        <v>16164</v>
      </c>
      <c r="M465" s="109">
        <v>1</v>
      </c>
      <c r="N465" s="112">
        <v>14</v>
      </c>
      <c r="O465" s="128"/>
      <c r="P465" s="128"/>
      <c r="Q465" s="117"/>
      <c r="R465" s="109"/>
      <c r="S465" s="102"/>
      <c r="T465" s="102"/>
      <c r="U465" s="102"/>
      <c r="V465" s="109">
        <v>8</v>
      </c>
      <c r="W465" s="107"/>
      <c r="X465" s="113"/>
    </row>
    <row r="466" spans="1:24" ht="12.95" customHeight="1" x14ac:dyDescent="0.2">
      <c r="A466" s="115"/>
      <c r="B466" s="102" t="s">
        <v>8472</v>
      </c>
      <c r="C466" s="132" t="s">
        <v>7280</v>
      </c>
      <c r="D466" s="102" t="s">
        <v>14671</v>
      </c>
      <c r="E466" s="102" t="s">
        <v>14672</v>
      </c>
      <c r="F466" s="114" t="s">
        <v>6406</v>
      </c>
      <c r="G466" s="105">
        <v>16328</v>
      </c>
      <c r="H466" s="102" t="s">
        <v>11819</v>
      </c>
      <c r="I466" s="102" t="s">
        <v>10191</v>
      </c>
      <c r="J466" s="102" t="s">
        <v>12332</v>
      </c>
      <c r="K466" s="102"/>
      <c r="L466" s="111"/>
      <c r="M466" s="109">
        <v>6</v>
      </c>
      <c r="N466" s="112" t="s">
        <v>16165</v>
      </c>
      <c r="O466" s="128" t="s">
        <v>20513</v>
      </c>
      <c r="P466" s="128" t="s">
        <v>162</v>
      </c>
      <c r="Q466" s="128" t="s">
        <v>17392</v>
      </c>
      <c r="R466" s="109"/>
      <c r="S466" s="102"/>
      <c r="T466" s="102" t="s">
        <v>20547</v>
      </c>
      <c r="U466" s="102" t="s">
        <v>5329</v>
      </c>
      <c r="V466" s="109">
        <v>7</v>
      </c>
      <c r="W466" s="107"/>
      <c r="X466" s="113"/>
    </row>
    <row r="467" spans="1:24" ht="12.95" customHeight="1" x14ac:dyDescent="0.2">
      <c r="A467" s="140">
        <v>2011</v>
      </c>
      <c r="B467" s="102" t="s">
        <v>8472</v>
      </c>
      <c r="C467" s="132" t="s">
        <v>30376</v>
      </c>
      <c r="D467" s="128" t="s">
        <v>30377</v>
      </c>
      <c r="E467" s="128" t="s">
        <v>30378</v>
      </c>
      <c r="F467" s="141" t="s">
        <v>14834</v>
      </c>
      <c r="G467" s="142">
        <v>20764</v>
      </c>
      <c r="H467" s="115" t="s">
        <v>30826</v>
      </c>
      <c r="I467" s="128" t="s">
        <v>13336</v>
      </c>
      <c r="J467" s="128" t="s">
        <v>30380</v>
      </c>
      <c r="K467" s="128"/>
      <c r="L467" s="143"/>
      <c r="M467" s="145">
        <v>2</v>
      </c>
      <c r="N467" s="144" t="s">
        <v>30381</v>
      </c>
      <c r="O467" s="128"/>
      <c r="P467" s="128"/>
      <c r="Q467" s="128" t="s">
        <v>19145</v>
      </c>
      <c r="R467" s="145"/>
      <c r="S467" s="128"/>
      <c r="T467" s="128" t="s">
        <v>30382</v>
      </c>
      <c r="U467" s="128" t="s">
        <v>27317</v>
      </c>
      <c r="V467" s="145">
        <v>5.5</v>
      </c>
      <c r="W467" s="130"/>
      <c r="X467" s="113"/>
    </row>
    <row r="468" spans="1:24" ht="12.95" customHeight="1" x14ac:dyDescent="0.2">
      <c r="A468" s="140">
        <v>2011</v>
      </c>
      <c r="B468" s="102" t="s">
        <v>8472</v>
      </c>
      <c r="C468" s="132" t="s">
        <v>30376</v>
      </c>
      <c r="D468" s="128" t="s">
        <v>30383</v>
      </c>
      <c r="E468" s="128" t="s">
        <v>30379</v>
      </c>
      <c r="F468" s="141" t="s">
        <v>14834</v>
      </c>
      <c r="G468" s="142">
        <v>14746</v>
      </c>
      <c r="H468" s="128" t="s">
        <v>5011</v>
      </c>
      <c r="I468" s="128" t="s">
        <v>11819</v>
      </c>
      <c r="J468" s="128" t="s">
        <v>30384</v>
      </c>
      <c r="K468" s="128"/>
      <c r="L468" s="143"/>
      <c r="M468" s="145">
        <v>3</v>
      </c>
      <c r="N468" s="144" t="s">
        <v>30385</v>
      </c>
      <c r="O468" s="128" t="s">
        <v>19238</v>
      </c>
      <c r="P468" s="128" t="s">
        <v>15928</v>
      </c>
      <c r="Q468" s="128" t="s">
        <v>15976</v>
      </c>
      <c r="R468" s="145"/>
      <c r="S468" s="128"/>
      <c r="T468" s="128" t="s">
        <v>28757</v>
      </c>
      <c r="U468" s="128"/>
      <c r="V468" s="145">
        <v>7</v>
      </c>
      <c r="W468" s="130"/>
      <c r="X468" s="113"/>
    </row>
    <row r="469" spans="1:24" ht="12.95" customHeight="1" x14ac:dyDescent="0.2">
      <c r="A469" s="140">
        <v>2014</v>
      </c>
      <c r="B469" s="102" t="s">
        <v>8472</v>
      </c>
      <c r="C469" s="103" t="s">
        <v>30341</v>
      </c>
      <c r="D469" s="128" t="s">
        <v>30354</v>
      </c>
      <c r="E469" s="128">
        <v>1</v>
      </c>
      <c r="F469" s="141" t="s">
        <v>14834</v>
      </c>
      <c r="G469" s="142">
        <v>16246</v>
      </c>
      <c r="H469" s="128" t="s">
        <v>11819</v>
      </c>
      <c r="I469" s="128" t="s">
        <v>10103</v>
      </c>
      <c r="J469" s="128" t="s">
        <v>30357</v>
      </c>
      <c r="K469" s="128"/>
      <c r="L469" s="143"/>
      <c r="M469" s="145">
        <v>1</v>
      </c>
      <c r="N469" s="144">
        <v>4</v>
      </c>
      <c r="O469" s="128" t="s">
        <v>3620</v>
      </c>
      <c r="P469" s="128" t="s">
        <v>9125</v>
      </c>
      <c r="Q469" s="128" t="s">
        <v>18182</v>
      </c>
      <c r="R469" s="145"/>
      <c r="S469" s="128"/>
      <c r="T469" s="128" t="s">
        <v>7789</v>
      </c>
      <c r="U469" s="128" t="s">
        <v>16549</v>
      </c>
      <c r="V469" s="145">
        <v>5</v>
      </c>
      <c r="W469" s="130"/>
      <c r="X469" s="113"/>
    </row>
    <row r="470" spans="1:24" ht="12.95" customHeight="1" x14ac:dyDescent="0.2">
      <c r="A470" s="140">
        <v>2014</v>
      </c>
      <c r="B470" s="102" t="s">
        <v>8472</v>
      </c>
      <c r="C470" s="132" t="s">
        <v>30341</v>
      </c>
      <c r="D470" s="128" t="s">
        <v>30356</v>
      </c>
      <c r="E470" s="128">
        <v>2</v>
      </c>
      <c r="F470" s="141" t="s">
        <v>14834</v>
      </c>
      <c r="G470" s="142">
        <v>16250</v>
      </c>
      <c r="H470" s="128" t="s">
        <v>11819</v>
      </c>
      <c r="I470" s="128" t="s">
        <v>10103</v>
      </c>
      <c r="J470" s="128" t="s">
        <v>30357</v>
      </c>
      <c r="K470" s="128"/>
      <c r="L470" s="143"/>
      <c r="M470" s="145">
        <v>1</v>
      </c>
      <c r="N470" s="144">
        <v>5</v>
      </c>
      <c r="O470" s="128" t="s">
        <v>16499</v>
      </c>
      <c r="P470" s="128" t="s">
        <v>9125</v>
      </c>
      <c r="Q470" s="128" t="s">
        <v>18182</v>
      </c>
      <c r="R470" s="145"/>
      <c r="S470" s="128"/>
      <c r="T470" s="128" t="s">
        <v>7789</v>
      </c>
      <c r="U470" s="128" t="s">
        <v>30358</v>
      </c>
      <c r="V470" s="145">
        <v>6</v>
      </c>
      <c r="W470" s="130"/>
      <c r="X470" s="113"/>
    </row>
    <row r="471" spans="1:24" ht="12.95" customHeight="1" x14ac:dyDescent="0.2">
      <c r="A471" s="140">
        <v>2014</v>
      </c>
      <c r="B471" s="102" t="s">
        <v>8472</v>
      </c>
      <c r="C471" s="132" t="s">
        <v>30341</v>
      </c>
      <c r="D471" s="128" t="s">
        <v>30355</v>
      </c>
      <c r="E471" s="128">
        <v>3</v>
      </c>
      <c r="F471" s="141" t="s">
        <v>14834</v>
      </c>
      <c r="G471" s="142">
        <v>16250</v>
      </c>
      <c r="H471" s="128" t="s">
        <v>10103</v>
      </c>
      <c r="I471" s="128" t="s">
        <v>11819</v>
      </c>
      <c r="J471" s="128" t="s">
        <v>30357</v>
      </c>
      <c r="K471" s="128"/>
      <c r="L471" s="143"/>
      <c r="M471" s="145">
        <v>1</v>
      </c>
      <c r="N471" s="144">
        <v>22</v>
      </c>
      <c r="O471" s="128" t="s">
        <v>20676</v>
      </c>
      <c r="P471" s="128" t="s">
        <v>9125</v>
      </c>
      <c r="Q471" s="128" t="s">
        <v>18017</v>
      </c>
      <c r="R471" s="145"/>
      <c r="S471" s="128"/>
      <c r="T471" s="128" t="s">
        <v>7789</v>
      </c>
      <c r="U471" s="128"/>
      <c r="V471" s="145">
        <v>5</v>
      </c>
      <c r="W471" s="130"/>
      <c r="X471" s="113"/>
    </row>
    <row r="472" spans="1:24" ht="12.95" customHeight="1" x14ac:dyDescent="0.2">
      <c r="A472" s="140">
        <v>2014</v>
      </c>
      <c r="B472" s="102" t="s">
        <v>8472</v>
      </c>
      <c r="C472" s="132" t="s">
        <v>30341</v>
      </c>
      <c r="D472" s="128" t="s">
        <v>30353</v>
      </c>
      <c r="E472" s="128">
        <v>4</v>
      </c>
      <c r="F472" s="141" t="s">
        <v>14834</v>
      </c>
      <c r="G472" s="142">
        <v>16252</v>
      </c>
      <c r="H472" s="128" t="s">
        <v>11819</v>
      </c>
      <c r="I472" s="128" t="s">
        <v>10103</v>
      </c>
      <c r="J472" s="128" t="s">
        <v>30359</v>
      </c>
      <c r="K472" s="128"/>
      <c r="L472" s="143"/>
      <c r="M472" s="145">
        <v>1</v>
      </c>
      <c r="N472" s="144">
        <v>21</v>
      </c>
      <c r="O472" s="128" t="s">
        <v>3620</v>
      </c>
      <c r="P472" s="128"/>
      <c r="Q472" s="128" t="s">
        <v>16831</v>
      </c>
      <c r="R472" s="145"/>
      <c r="S472" s="128"/>
      <c r="T472" s="128" t="s">
        <v>7789</v>
      </c>
      <c r="U472" s="128" t="s">
        <v>16549</v>
      </c>
      <c r="V472" s="145">
        <v>6</v>
      </c>
      <c r="W472" s="130"/>
      <c r="X472" s="113"/>
    </row>
    <row r="473" spans="1:24" ht="12.95" customHeight="1" x14ac:dyDescent="0.2">
      <c r="A473" s="115">
        <v>2010</v>
      </c>
      <c r="B473" s="102" t="s">
        <v>8472</v>
      </c>
      <c r="C473" s="103" t="s">
        <v>7279</v>
      </c>
      <c r="D473" s="102" t="s">
        <v>37511</v>
      </c>
      <c r="E473" s="102" t="s">
        <v>9197</v>
      </c>
      <c r="F473" s="104" t="s">
        <v>14834</v>
      </c>
      <c r="G473" s="105">
        <v>16538</v>
      </c>
      <c r="H473" s="102" t="s">
        <v>11819</v>
      </c>
      <c r="I473" s="102" t="s">
        <v>10191</v>
      </c>
      <c r="J473" s="102" t="s">
        <v>11133</v>
      </c>
      <c r="K473" s="102"/>
      <c r="L473" s="111"/>
      <c r="M473" s="109">
        <v>2</v>
      </c>
      <c r="N473" s="112" t="s">
        <v>16166</v>
      </c>
      <c r="O473" s="128" t="s">
        <v>3325</v>
      </c>
      <c r="P473" s="128" t="s">
        <v>162</v>
      </c>
      <c r="Q473" s="128" t="s">
        <v>13555</v>
      </c>
      <c r="R473" s="109" t="s">
        <v>7035</v>
      </c>
      <c r="S473" s="102"/>
      <c r="T473" s="102" t="s">
        <v>20546</v>
      </c>
      <c r="U473" s="102"/>
      <c r="V473" s="109">
        <v>6.5</v>
      </c>
      <c r="W473" s="107"/>
      <c r="X473" s="113"/>
    </row>
    <row r="474" spans="1:24" ht="12.95" customHeight="1" x14ac:dyDescent="0.2">
      <c r="A474" s="115">
        <v>2010</v>
      </c>
      <c r="B474" s="102" t="s">
        <v>8472</v>
      </c>
      <c r="C474" s="132" t="s">
        <v>7279</v>
      </c>
      <c r="D474" s="111" t="s">
        <v>30827</v>
      </c>
      <c r="E474" s="102" t="s">
        <v>9204</v>
      </c>
      <c r="F474" s="104" t="s">
        <v>14834</v>
      </c>
      <c r="G474" s="105">
        <v>16317</v>
      </c>
      <c r="H474" s="102" t="s">
        <v>30828</v>
      </c>
      <c r="I474" s="102" t="s">
        <v>11819</v>
      </c>
      <c r="J474" s="102" t="s">
        <v>7358</v>
      </c>
      <c r="K474" s="102"/>
      <c r="L474" s="111"/>
      <c r="M474" s="109">
        <v>1</v>
      </c>
      <c r="N474" s="112">
        <v>21</v>
      </c>
      <c r="O474" s="128" t="s">
        <v>20514</v>
      </c>
      <c r="P474" s="128"/>
      <c r="Q474" s="128" t="s">
        <v>18174</v>
      </c>
      <c r="R474" s="109"/>
      <c r="S474" s="102"/>
      <c r="T474" s="102" t="s">
        <v>20547</v>
      </c>
      <c r="U474" s="102" t="s">
        <v>7359</v>
      </c>
      <c r="V474" s="109">
        <v>6</v>
      </c>
      <c r="W474" s="107"/>
      <c r="X474" s="113"/>
    </row>
    <row r="475" spans="1:24" ht="12.95" customHeight="1" x14ac:dyDescent="0.2">
      <c r="A475" s="115">
        <v>2010</v>
      </c>
      <c r="B475" s="102" t="s">
        <v>8472</v>
      </c>
      <c r="C475" s="132" t="s">
        <v>7279</v>
      </c>
      <c r="D475" s="102" t="s">
        <v>37512</v>
      </c>
      <c r="E475" s="102" t="s">
        <v>9198</v>
      </c>
      <c r="F475" s="104" t="s">
        <v>14834</v>
      </c>
      <c r="G475" s="105">
        <v>16328</v>
      </c>
      <c r="H475" s="102" t="s">
        <v>30828</v>
      </c>
      <c r="I475" s="102" t="s">
        <v>11819</v>
      </c>
      <c r="J475" s="102" t="s">
        <v>14229</v>
      </c>
      <c r="K475" s="102"/>
      <c r="L475" s="111"/>
      <c r="M475" s="109">
        <v>2</v>
      </c>
      <c r="N475" s="112" t="s">
        <v>16167</v>
      </c>
      <c r="O475" s="128" t="s">
        <v>20515</v>
      </c>
      <c r="P475" s="128"/>
      <c r="Q475" s="128" t="s">
        <v>20516</v>
      </c>
      <c r="R475" s="109"/>
      <c r="S475" s="102"/>
      <c r="T475" s="102" t="s">
        <v>20547</v>
      </c>
      <c r="U475" s="102" t="s">
        <v>16168</v>
      </c>
      <c r="V475" s="109" t="s">
        <v>14230</v>
      </c>
      <c r="W475" s="107"/>
      <c r="X475" s="113"/>
    </row>
    <row r="476" spans="1:24" ht="12.95" customHeight="1" x14ac:dyDescent="0.2">
      <c r="A476" s="115">
        <v>2010</v>
      </c>
      <c r="B476" s="102" t="s">
        <v>8472</v>
      </c>
      <c r="C476" s="132" t="s">
        <v>7279</v>
      </c>
      <c r="D476" s="111" t="s">
        <v>30829</v>
      </c>
      <c r="E476" s="102" t="s">
        <v>9200</v>
      </c>
      <c r="F476" s="104" t="s">
        <v>14834</v>
      </c>
      <c r="G476" s="105">
        <v>15744</v>
      </c>
      <c r="H476" s="102" t="s">
        <v>11819</v>
      </c>
      <c r="I476" s="102" t="s">
        <v>30830</v>
      </c>
      <c r="J476" s="102" t="s">
        <v>9201</v>
      </c>
      <c r="K476" s="102"/>
      <c r="L476" s="160" t="s">
        <v>15277</v>
      </c>
      <c r="M476" s="109">
        <v>1</v>
      </c>
      <c r="N476" s="108" t="s">
        <v>30831</v>
      </c>
      <c r="O476" s="128" t="s">
        <v>9202</v>
      </c>
      <c r="P476" s="128" t="s">
        <v>13301</v>
      </c>
      <c r="Q476" s="128" t="s">
        <v>17581</v>
      </c>
      <c r="R476" s="109"/>
      <c r="S476" s="102"/>
      <c r="T476" s="102" t="s">
        <v>7789</v>
      </c>
      <c r="U476" s="102" t="s">
        <v>9203</v>
      </c>
      <c r="V476" s="109">
        <v>5.5</v>
      </c>
      <c r="W476" s="107"/>
      <c r="X476" s="113"/>
    </row>
    <row r="477" spans="1:24" ht="12.95" customHeight="1" x14ac:dyDescent="0.2">
      <c r="A477" s="115">
        <v>2010</v>
      </c>
      <c r="B477" s="102" t="s">
        <v>8472</v>
      </c>
      <c r="C477" s="132" t="s">
        <v>7279</v>
      </c>
      <c r="D477" s="111" t="s">
        <v>30832</v>
      </c>
      <c r="E477" s="102" t="s">
        <v>11134</v>
      </c>
      <c r="F477" s="104" t="s">
        <v>14834</v>
      </c>
      <c r="G477" s="105">
        <v>15664</v>
      </c>
      <c r="H477" s="102" t="s">
        <v>30707</v>
      </c>
      <c r="I477" s="102" t="s">
        <v>10103</v>
      </c>
      <c r="J477" s="102" t="s">
        <v>9199</v>
      </c>
      <c r="K477" s="102"/>
      <c r="L477" s="160" t="s">
        <v>15277</v>
      </c>
      <c r="M477" s="109">
        <v>1</v>
      </c>
      <c r="N477" s="108" t="s">
        <v>30833</v>
      </c>
      <c r="O477" s="128" t="s">
        <v>325</v>
      </c>
      <c r="P477" s="128" t="s">
        <v>15922</v>
      </c>
      <c r="Q477" s="128" t="s">
        <v>20517</v>
      </c>
      <c r="R477" s="109"/>
      <c r="S477" s="102"/>
      <c r="T477" s="102" t="s">
        <v>7789</v>
      </c>
      <c r="U477" s="102" t="s">
        <v>16169</v>
      </c>
      <c r="V477" s="109">
        <v>5.5</v>
      </c>
      <c r="W477" s="107"/>
      <c r="X477" s="113"/>
    </row>
    <row r="478" spans="1:24" ht="12.95" customHeight="1" x14ac:dyDescent="0.2">
      <c r="A478" s="115">
        <v>2010</v>
      </c>
      <c r="B478" s="102" t="s">
        <v>8472</v>
      </c>
      <c r="C478" s="132" t="s">
        <v>7279</v>
      </c>
      <c r="D478" s="102" t="s">
        <v>37513</v>
      </c>
      <c r="E478" s="102" t="s">
        <v>14705</v>
      </c>
      <c r="F478" s="104" t="s">
        <v>14834</v>
      </c>
      <c r="G478" s="105">
        <v>16423</v>
      </c>
      <c r="H478" s="102" t="s">
        <v>10191</v>
      </c>
      <c r="I478" s="102" t="s">
        <v>4890</v>
      </c>
      <c r="J478" s="102" t="s">
        <v>14708</v>
      </c>
      <c r="K478" s="102"/>
      <c r="L478" s="111"/>
      <c r="M478" s="107" t="s">
        <v>452</v>
      </c>
      <c r="N478" s="112" t="s">
        <v>16170</v>
      </c>
      <c r="O478" s="128" t="s">
        <v>20518</v>
      </c>
      <c r="P478" s="128" t="s">
        <v>4709</v>
      </c>
      <c r="Q478" s="128" t="s">
        <v>20519</v>
      </c>
      <c r="R478" s="109"/>
      <c r="S478" s="102" t="s">
        <v>11080</v>
      </c>
      <c r="T478" s="102" t="s">
        <v>20547</v>
      </c>
      <c r="U478" s="102" t="s">
        <v>16171</v>
      </c>
      <c r="V478" s="109">
        <v>10</v>
      </c>
      <c r="W478" s="107"/>
      <c r="X478" s="113"/>
    </row>
    <row r="479" spans="1:24" ht="12.95" customHeight="1" x14ac:dyDescent="0.2">
      <c r="A479" s="115">
        <v>2010</v>
      </c>
      <c r="B479" s="102" t="s">
        <v>8472</v>
      </c>
      <c r="C479" s="132" t="s">
        <v>7279</v>
      </c>
      <c r="D479" s="111" t="s">
        <v>30834</v>
      </c>
      <c r="E479" s="102" t="s">
        <v>9025</v>
      </c>
      <c r="F479" s="104" t="s">
        <v>14834</v>
      </c>
      <c r="G479" s="105">
        <v>16541</v>
      </c>
      <c r="H479" s="102" t="s">
        <v>10191</v>
      </c>
      <c r="I479" s="102" t="s">
        <v>11819</v>
      </c>
      <c r="J479" s="102" t="s">
        <v>8295</v>
      </c>
      <c r="K479" s="102"/>
      <c r="L479" s="160" t="s">
        <v>15277</v>
      </c>
      <c r="M479" s="109">
        <v>1</v>
      </c>
      <c r="N479" s="108" t="s">
        <v>30835</v>
      </c>
      <c r="O479" s="128" t="s">
        <v>10189</v>
      </c>
      <c r="P479" s="128"/>
      <c r="Q479" s="128" t="s">
        <v>19145</v>
      </c>
      <c r="R479" s="109"/>
      <c r="S479" s="102" t="s">
        <v>9435</v>
      </c>
      <c r="T479" s="102" t="s">
        <v>20546</v>
      </c>
      <c r="U479" s="102" t="s">
        <v>16172</v>
      </c>
      <c r="V479" s="109">
        <v>7</v>
      </c>
      <c r="W479" s="107"/>
      <c r="X479" s="113"/>
    </row>
    <row r="480" spans="1:24" ht="12.95" customHeight="1" x14ac:dyDescent="0.2">
      <c r="A480" s="115">
        <v>2010</v>
      </c>
      <c r="B480" s="102" t="s">
        <v>8472</v>
      </c>
      <c r="C480" s="132" t="s">
        <v>7279</v>
      </c>
      <c r="D480" s="102" t="s">
        <v>37514</v>
      </c>
      <c r="E480" s="102" t="s">
        <v>9021</v>
      </c>
      <c r="F480" s="104" t="s">
        <v>14834</v>
      </c>
      <c r="G480" s="105">
        <v>16532</v>
      </c>
      <c r="H480" s="102" t="s">
        <v>4890</v>
      </c>
      <c r="I480" s="102" t="s">
        <v>10191</v>
      </c>
      <c r="J480" s="102" t="s">
        <v>9022</v>
      </c>
      <c r="K480" s="102"/>
      <c r="L480" s="111"/>
      <c r="M480" s="109">
        <v>1.5</v>
      </c>
      <c r="N480" s="108" t="s">
        <v>30836</v>
      </c>
      <c r="O480" s="128"/>
      <c r="P480" s="128"/>
      <c r="Q480" s="128" t="s">
        <v>19806</v>
      </c>
      <c r="R480" s="109"/>
      <c r="S480" s="102" t="s">
        <v>8315</v>
      </c>
      <c r="T480" s="102" t="s">
        <v>20546</v>
      </c>
      <c r="U480" s="102" t="s">
        <v>16173</v>
      </c>
      <c r="V480" s="109">
        <v>6.5</v>
      </c>
      <c r="W480" s="107"/>
      <c r="X480" s="113"/>
    </row>
    <row r="481" spans="1:24" ht="12.95" customHeight="1" x14ac:dyDescent="0.2">
      <c r="A481" s="115">
        <v>2010</v>
      </c>
      <c r="B481" s="102" t="s">
        <v>8472</v>
      </c>
      <c r="C481" s="132" t="s">
        <v>7279</v>
      </c>
      <c r="D481" s="111" t="s">
        <v>30837</v>
      </c>
      <c r="E481" s="102" t="s">
        <v>9023</v>
      </c>
      <c r="F481" s="104" t="s">
        <v>14834</v>
      </c>
      <c r="G481" s="105">
        <v>15324</v>
      </c>
      <c r="H481" s="102" t="s">
        <v>11819</v>
      </c>
      <c r="I481" s="102" t="s">
        <v>10103</v>
      </c>
      <c r="J481" s="102" t="s">
        <v>9024</v>
      </c>
      <c r="K481" s="102"/>
      <c r="L481" s="160" t="s">
        <v>15277</v>
      </c>
      <c r="M481" s="109">
        <v>2</v>
      </c>
      <c r="N481" s="112" t="s">
        <v>16174</v>
      </c>
      <c r="O481" s="128" t="s">
        <v>17514</v>
      </c>
      <c r="P481" s="128"/>
      <c r="Q481" s="128" t="s">
        <v>20496</v>
      </c>
      <c r="R481" s="109"/>
      <c r="S481" s="102"/>
      <c r="T481" s="102" t="s">
        <v>7789</v>
      </c>
      <c r="U481" s="102" t="s">
        <v>16175</v>
      </c>
      <c r="V481" s="109">
        <v>6.5</v>
      </c>
      <c r="W481" s="107"/>
      <c r="X481" s="113"/>
    </row>
    <row r="482" spans="1:24" ht="12.95" customHeight="1" x14ac:dyDescent="0.2">
      <c r="A482" s="115">
        <v>2010</v>
      </c>
      <c r="B482" s="102" t="s">
        <v>8472</v>
      </c>
      <c r="C482" s="132" t="s">
        <v>7279</v>
      </c>
      <c r="D482" s="102" t="s">
        <v>37515</v>
      </c>
      <c r="E482" s="102" t="s">
        <v>14706</v>
      </c>
      <c r="F482" s="104" t="s">
        <v>14834</v>
      </c>
      <c r="G482" s="105">
        <v>15309</v>
      </c>
      <c r="H482" s="102" t="s">
        <v>30838</v>
      </c>
      <c r="I482" s="102" t="s">
        <v>11819</v>
      </c>
      <c r="J482" s="102" t="s">
        <v>12651</v>
      </c>
      <c r="K482" s="102"/>
      <c r="L482" s="111"/>
      <c r="M482" s="107" t="s">
        <v>6453</v>
      </c>
      <c r="N482" s="112" t="s">
        <v>16176</v>
      </c>
      <c r="O482" s="128"/>
      <c r="P482" s="128" t="s">
        <v>162</v>
      </c>
      <c r="Q482" s="128" t="s">
        <v>16653</v>
      </c>
      <c r="R482" s="109"/>
      <c r="S482" s="102" t="s">
        <v>8315</v>
      </c>
      <c r="T482" s="102" t="s">
        <v>20542</v>
      </c>
      <c r="U482" s="102" t="s">
        <v>16177</v>
      </c>
      <c r="V482" s="109">
        <v>8</v>
      </c>
      <c r="W482" s="107"/>
      <c r="X482" s="113"/>
    </row>
    <row r="483" spans="1:24" ht="12.95" customHeight="1" x14ac:dyDescent="0.2">
      <c r="A483" s="115">
        <v>2010</v>
      </c>
      <c r="B483" s="102" t="s">
        <v>8472</v>
      </c>
      <c r="C483" s="132" t="s">
        <v>7279</v>
      </c>
      <c r="D483" s="111" t="s">
        <v>30839</v>
      </c>
      <c r="E483" s="102" t="s">
        <v>9018</v>
      </c>
      <c r="F483" s="104" t="s">
        <v>14834</v>
      </c>
      <c r="G483" s="105">
        <v>15771</v>
      </c>
      <c r="H483" s="102" t="s">
        <v>10103</v>
      </c>
      <c r="I483" s="102" t="s">
        <v>4890</v>
      </c>
      <c r="J483" s="102" t="s">
        <v>9019</v>
      </c>
      <c r="K483" s="102"/>
      <c r="L483" s="160" t="s">
        <v>15277</v>
      </c>
      <c r="M483" s="109">
        <v>2</v>
      </c>
      <c r="N483" s="112" t="s">
        <v>9020</v>
      </c>
      <c r="O483" s="128" t="s">
        <v>20279</v>
      </c>
      <c r="P483" s="128"/>
      <c r="Q483" s="128" t="s">
        <v>19228</v>
      </c>
      <c r="R483" s="109"/>
      <c r="S483" s="102"/>
      <c r="T483" s="102" t="s">
        <v>7789</v>
      </c>
      <c r="U483" s="102" t="s">
        <v>20582</v>
      </c>
      <c r="V483" s="109">
        <v>4</v>
      </c>
      <c r="W483" s="107"/>
      <c r="X483" s="113"/>
    </row>
    <row r="484" spans="1:24" ht="12.95" customHeight="1" x14ac:dyDescent="0.2">
      <c r="A484" s="115">
        <v>2010</v>
      </c>
      <c r="B484" s="102" t="s">
        <v>8472</v>
      </c>
      <c r="C484" s="132" t="s">
        <v>7279</v>
      </c>
      <c r="D484" s="111" t="s">
        <v>30840</v>
      </c>
      <c r="E484" s="102" t="s">
        <v>8296</v>
      </c>
      <c r="F484" s="104" t="s">
        <v>14834</v>
      </c>
      <c r="G484" s="105">
        <v>16290</v>
      </c>
      <c r="H484" s="102" t="s">
        <v>11819</v>
      </c>
      <c r="I484" s="102" t="s">
        <v>10103</v>
      </c>
      <c r="J484" s="102" t="s">
        <v>8297</v>
      </c>
      <c r="K484" s="102"/>
      <c r="L484" s="160" t="s">
        <v>15277</v>
      </c>
      <c r="M484" s="109">
        <v>2</v>
      </c>
      <c r="N484" s="112" t="s">
        <v>16178</v>
      </c>
      <c r="O484" s="128" t="s">
        <v>15870</v>
      </c>
      <c r="P484" s="128"/>
      <c r="Q484" s="128" t="s">
        <v>19090</v>
      </c>
      <c r="R484" s="109"/>
      <c r="S484" s="102" t="s">
        <v>9435</v>
      </c>
      <c r="T484" s="102" t="s">
        <v>7789</v>
      </c>
      <c r="U484" s="102" t="s">
        <v>3012</v>
      </c>
      <c r="V484" s="109">
        <v>6</v>
      </c>
      <c r="W484" s="107"/>
      <c r="X484" s="113"/>
    </row>
    <row r="485" spans="1:24" ht="12.95" customHeight="1" x14ac:dyDescent="0.2">
      <c r="A485" s="115">
        <v>2010</v>
      </c>
      <c r="B485" s="102" t="s">
        <v>8472</v>
      </c>
      <c r="C485" s="132" t="s">
        <v>7279</v>
      </c>
      <c r="D485" s="111" t="s">
        <v>37475</v>
      </c>
      <c r="E485" s="102" t="s">
        <v>14707</v>
      </c>
      <c r="F485" s="104" t="s">
        <v>14834</v>
      </c>
      <c r="G485" s="105">
        <v>16058</v>
      </c>
      <c r="H485" s="102" t="s">
        <v>30755</v>
      </c>
      <c r="I485" s="102" t="s">
        <v>30841</v>
      </c>
      <c r="J485" s="102" t="s">
        <v>15171</v>
      </c>
      <c r="K485" s="102"/>
      <c r="L485" s="111"/>
      <c r="M485" s="107" t="s">
        <v>6453</v>
      </c>
      <c r="N485" s="112" t="s">
        <v>16179</v>
      </c>
      <c r="O485" s="128"/>
      <c r="P485" s="128"/>
      <c r="Q485" s="117" t="s">
        <v>5147</v>
      </c>
      <c r="R485" s="109"/>
      <c r="S485" s="102" t="s">
        <v>8315</v>
      </c>
      <c r="T485" s="102"/>
      <c r="U485" s="102" t="s">
        <v>16180</v>
      </c>
      <c r="V485" s="109">
        <v>6</v>
      </c>
      <c r="W485" s="107"/>
      <c r="X485" s="113"/>
    </row>
    <row r="486" spans="1:24" ht="12.95" customHeight="1" x14ac:dyDescent="0.2">
      <c r="A486" s="115">
        <v>2010</v>
      </c>
      <c r="B486" s="102" t="s">
        <v>8472</v>
      </c>
      <c r="C486" s="132" t="s">
        <v>7279</v>
      </c>
      <c r="D486" s="111" t="s">
        <v>37476</v>
      </c>
      <c r="E486" s="102" t="s">
        <v>12652</v>
      </c>
      <c r="F486" s="104" t="s">
        <v>14834</v>
      </c>
      <c r="G486" s="105">
        <v>16355</v>
      </c>
      <c r="H486" s="102" t="s">
        <v>11819</v>
      </c>
      <c r="I486" s="102" t="s">
        <v>10191</v>
      </c>
      <c r="J486" s="102" t="s">
        <v>12653</v>
      </c>
      <c r="K486" s="102"/>
      <c r="L486" s="133" t="s">
        <v>15172</v>
      </c>
      <c r="M486" s="107" t="s">
        <v>5509</v>
      </c>
      <c r="N486" s="108" t="s">
        <v>12955</v>
      </c>
      <c r="O486" s="128"/>
      <c r="P486" s="128" t="s">
        <v>9125</v>
      </c>
      <c r="Q486" s="128" t="s">
        <v>16982</v>
      </c>
      <c r="R486" s="109"/>
      <c r="S486" s="102"/>
      <c r="T486" s="102" t="s">
        <v>20547</v>
      </c>
      <c r="U486" s="102"/>
      <c r="V486" s="109">
        <v>6</v>
      </c>
      <c r="W486" s="107"/>
      <c r="X486" s="113"/>
    </row>
    <row r="487" spans="1:24" ht="12.95" customHeight="1" x14ac:dyDescent="0.2">
      <c r="A487" s="115">
        <v>2010</v>
      </c>
      <c r="B487" s="102" t="s">
        <v>8472</v>
      </c>
      <c r="C487" s="132" t="s">
        <v>7279</v>
      </c>
      <c r="D487" s="111" t="s">
        <v>30842</v>
      </c>
      <c r="E487" s="102"/>
      <c r="F487" s="104" t="s">
        <v>14834</v>
      </c>
      <c r="G487" s="105">
        <v>16194</v>
      </c>
      <c r="H487" s="102" t="s">
        <v>11819</v>
      </c>
      <c r="I487" s="102" t="s">
        <v>10103</v>
      </c>
      <c r="J487" s="102" t="s">
        <v>6139</v>
      </c>
      <c r="K487" s="102"/>
      <c r="L487" s="160" t="s">
        <v>15277</v>
      </c>
      <c r="M487" s="109">
        <v>2</v>
      </c>
      <c r="N487" s="112" t="s">
        <v>16181</v>
      </c>
      <c r="O487" s="128" t="s">
        <v>16880</v>
      </c>
      <c r="P487" s="128" t="s">
        <v>9125</v>
      </c>
      <c r="Q487" s="128" t="s">
        <v>19088</v>
      </c>
      <c r="R487" s="109"/>
      <c r="S487" s="102" t="s">
        <v>9435</v>
      </c>
      <c r="T487" s="102" t="s">
        <v>7789</v>
      </c>
      <c r="U487" s="102" t="s">
        <v>2477</v>
      </c>
      <c r="V487" s="109">
        <v>7</v>
      </c>
      <c r="W487" s="107"/>
      <c r="X487" s="113"/>
    </row>
    <row r="488" spans="1:24" ht="12.95" customHeight="1" x14ac:dyDescent="0.2">
      <c r="A488" s="101">
        <v>37222</v>
      </c>
      <c r="B488" s="102" t="s">
        <v>8472</v>
      </c>
      <c r="C488" s="103" t="s">
        <v>30843</v>
      </c>
      <c r="D488" s="102" t="s">
        <v>37516</v>
      </c>
      <c r="E488" s="102" t="s">
        <v>14404</v>
      </c>
      <c r="F488" s="161" t="s">
        <v>235</v>
      </c>
      <c r="G488" s="105">
        <v>24412</v>
      </c>
      <c r="H488" s="102" t="s">
        <v>30844</v>
      </c>
      <c r="I488" s="102" t="s">
        <v>30845</v>
      </c>
      <c r="J488" s="102" t="s">
        <v>7259</v>
      </c>
      <c r="K488" s="102"/>
      <c r="L488" s="111"/>
      <c r="M488" s="109">
        <v>0.75</v>
      </c>
      <c r="N488" s="108">
        <v>37</v>
      </c>
      <c r="O488" s="128"/>
      <c r="P488" s="128"/>
      <c r="Q488" s="128" t="s">
        <v>16157</v>
      </c>
      <c r="R488" s="109"/>
      <c r="S488" s="102"/>
      <c r="T488" s="102" t="s">
        <v>20540</v>
      </c>
      <c r="U488" s="102" t="s">
        <v>21310</v>
      </c>
      <c r="V488" s="109">
        <v>5.5</v>
      </c>
      <c r="W488" s="107"/>
      <c r="X488" s="113"/>
    </row>
    <row r="489" spans="1:24" ht="12.95" customHeight="1" x14ac:dyDescent="0.2">
      <c r="A489" s="101">
        <v>37222</v>
      </c>
      <c r="B489" s="102" t="s">
        <v>8472</v>
      </c>
      <c r="C489" s="132" t="s">
        <v>30843</v>
      </c>
      <c r="D489" s="102" t="s">
        <v>37517</v>
      </c>
      <c r="E489" s="102" t="s">
        <v>7258</v>
      </c>
      <c r="F489" s="161" t="s">
        <v>235</v>
      </c>
      <c r="G489" s="105">
        <v>24032</v>
      </c>
      <c r="H489" s="102" t="s">
        <v>30846</v>
      </c>
      <c r="I489" s="102" t="s">
        <v>30844</v>
      </c>
      <c r="J489" s="102" t="s">
        <v>5310</v>
      </c>
      <c r="K489" s="102"/>
      <c r="L489" s="111"/>
      <c r="M489" s="109">
        <v>1</v>
      </c>
      <c r="N489" s="108" t="s">
        <v>30847</v>
      </c>
      <c r="O489" s="128" t="s">
        <v>65</v>
      </c>
      <c r="P489" s="128"/>
      <c r="Q489" s="128" t="s">
        <v>16524</v>
      </c>
      <c r="R489" s="109"/>
      <c r="S489" s="102"/>
      <c r="T489" s="102" t="s">
        <v>20540</v>
      </c>
      <c r="U489" s="102" t="s">
        <v>21311</v>
      </c>
      <c r="V489" s="109">
        <v>5</v>
      </c>
      <c r="W489" s="107"/>
      <c r="X489" s="113"/>
    </row>
    <row r="490" spans="1:24" ht="12.95" customHeight="1" x14ac:dyDescent="0.2">
      <c r="A490" s="101">
        <v>37222</v>
      </c>
      <c r="B490" s="102" t="s">
        <v>8472</v>
      </c>
      <c r="C490" s="132" t="s">
        <v>30843</v>
      </c>
      <c r="D490" s="111" t="s">
        <v>5309</v>
      </c>
      <c r="E490" s="102"/>
      <c r="F490" s="161" t="s">
        <v>235</v>
      </c>
      <c r="G490" s="105">
        <v>24266</v>
      </c>
      <c r="H490" s="102" t="s">
        <v>30848</v>
      </c>
      <c r="I490" s="102" t="s">
        <v>30844</v>
      </c>
      <c r="J490" s="102" t="s">
        <v>3475</v>
      </c>
      <c r="K490" s="102"/>
      <c r="L490" s="111"/>
      <c r="M490" s="109">
        <v>1.5</v>
      </c>
      <c r="N490" s="108" t="s">
        <v>30849</v>
      </c>
      <c r="O490" s="128"/>
      <c r="P490" s="128"/>
      <c r="Q490" s="128" t="s">
        <v>18206</v>
      </c>
      <c r="R490" s="109"/>
      <c r="S490" s="102"/>
      <c r="T490" s="102" t="s">
        <v>20540</v>
      </c>
      <c r="U490" s="102" t="s">
        <v>21312</v>
      </c>
      <c r="V490" s="109">
        <v>7</v>
      </c>
      <c r="W490" s="107"/>
      <c r="X490" s="113"/>
    </row>
    <row r="491" spans="1:24" ht="12.95" customHeight="1" x14ac:dyDescent="0.2">
      <c r="A491" s="101">
        <v>37222</v>
      </c>
      <c r="B491" s="102" t="s">
        <v>8472</v>
      </c>
      <c r="C491" s="132" t="s">
        <v>30843</v>
      </c>
      <c r="D491" s="102" t="s">
        <v>7123</v>
      </c>
      <c r="E491" s="102"/>
      <c r="F491" s="161" t="s">
        <v>235</v>
      </c>
      <c r="G491" s="105">
        <v>24338</v>
      </c>
      <c r="H491" s="102" t="s">
        <v>30845</v>
      </c>
      <c r="I491" s="102" t="s">
        <v>30844</v>
      </c>
      <c r="J491" s="102" t="s">
        <v>5308</v>
      </c>
      <c r="K491" s="102"/>
      <c r="L491" s="111"/>
      <c r="M491" s="109">
        <v>0.25</v>
      </c>
      <c r="N491" s="108">
        <v>37</v>
      </c>
      <c r="O491" s="128"/>
      <c r="P491" s="128"/>
      <c r="Q491" s="128" t="s">
        <v>19566</v>
      </c>
      <c r="R491" s="109"/>
      <c r="S491" s="102"/>
      <c r="T491" s="102" t="s">
        <v>20540</v>
      </c>
      <c r="U491" s="102" t="s">
        <v>21313</v>
      </c>
      <c r="V491" s="109">
        <v>5</v>
      </c>
      <c r="W491" s="107"/>
      <c r="X491" s="113"/>
    </row>
    <row r="492" spans="1:24" ht="12.95" customHeight="1" x14ac:dyDescent="0.2">
      <c r="A492" s="101">
        <v>37222</v>
      </c>
      <c r="B492" s="102" t="s">
        <v>8472</v>
      </c>
      <c r="C492" s="132" t="s">
        <v>30843</v>
      </c>
      <c r="D492" s="102" t="s">
        <v>3476</v>
      </c>
      <c r="E492" s="102"/>
      <c r="F492" s="161" t="s">
        <v>235</v>
      </c>
      <c r="G492" s="105">
        <v>23888</v>
      </c>
      <c r="H492" s="102" t="s">
        <v>30848</v>
      </c>
      <c r="I492" s="102" t="s">
        <v>30850</v>
      </c>
      <c r="J492" s="102" t="s">
        <v>3477</v>
      </c>
      <c r="K492" s="102"/>
      <c r="L492" s="111"/>
      <c r="M492" s="109">
        <v>1.5</v>
      </c>
      <c r="N492" s="108" t="s">
        <v>30851</v>
      </c>
      <c r="O492" s="128" t="s">
        <v>12721</v>
      </c>
      <c r="P492" s="128" t="s">
        <v>162</v>
      </c>
      <c r="Q492" s="128" t="s">
        <v>19627</v>
      </c>
      <c r="R492" s="109"/>
      <c r="S492" s="102" t="s">
        <v>11080</v>
      </c>
      <c r="T492" s="102" t="s">
        <v>20540</v>
      </c>
      <c r="U492" s="102" t="s">
        <v>21314</v>
      </c>
      <c r="V492" s="109">
        <v>8</v>
      </c>
      <c r="W492" s="107"/>
      <c r="X492" s="113"/>
    </row>
    <row r="493" spans="1:24" ht="12.95" customHeight="1" x14ac:dyDescent="0.2">
      <c r="A493" s="101">
        <v>37222</v>
      </c>
      <c r="B493" s="102" t="s">
        <v>8472</v>
      </c>
      <c r="C493" s="132" t="s">
        <v>30843</v>
      </c>
      <c r="D493" s="102" t="s">
        <v>3478</v>
      </c>
      <c r="E493" s="102"/>
      <c r="F493" s="161" t="s">
        <v>235</v>
      </c>
      <c r="G493" s="105">
        <v>24307</v>
      </c>
      <c r="H493" s="102" t="s">
        <v>30848</v>
      </c>
      <c r="I493" s="102" t="s">
        <v>30852</v>
      </c>
      <c r="J493" s="102" t="s">
        <v>3479</v>
      </c>
      <c r="K493" s="102"/>
      <c r="L493" s="111"/>
      <c r="M493" s="109">
        <v>1.5</v>
      </c>
      <c r="N493" s="108" t="s">
        <v>30853</v>
      </c>
      <c r="O493" s="128" t="s">
        <v>5985</v>
      </c>
      <c r="P493" s="128" t="s">
        <v>13555</v>
      </c>
      <c r="Q493" s="128" t="s">
        <v>20520</v>
      </c>
      <c r="R493" s="109"/>
      <c r="S493" s="102" t="s">
        <v>8315</v>
      </c>
      <c r="T493" s="102" t="s">
        <v>20540</v>
      </c>
      <c r="U493" s="102" t="s">
        <v>21315</v>
      </c>
      <c r="V493" s="109">
        <v>8</v>
      </c>
      <c r="W493" s="107"/>
      <c r="X493" s="113"/>
    </row>
    <row r="494" spans="1:24" ht="12.95" customHeight="1" x14ac:dyDescent="0.2">
      <c r="A494" s="115">
        <v>2009</v>
      </c>
      <c r="B494" s="102" t="s">
        <v>8472</v>
      </c>
      <c r="C494" s="102" t="s">
        <v>135</v>
      </c>
      <c r="D494" s="102" t="s">
        <v>1097</v>
      </c>
      <c r="E494" s="102" t="s">
        <v>1094</v>
      </c>
      <c r="F494" s="123" t="s">
        <v>10085</v>
      </c>
      <c r="G494" s="105">
        <v>16234</v>
      </c>
      <c r="H494" s="102" t="s">
        <v>11819</v>
      </c>
      <c r="I494" s="102" t="s">
        <v>10191</v>
      </c>
      <c r="J494" s="102" t="s">
        <v>802</v>
      </c>
      <c r="K494" s="102"/>
      <c r="L494" s="111"/>
      <c r="M494" s="109">
        <v>1</v>
      </c>
      <c r="N494" s="112" t="s">
        <v>1098</v>
      </c>
      <c r="O494" s="128"/>
      <c r="P494" s="128"/>
      <c r="Q494" s="128" t="s">
        <v>16565</v>
      </c>
      <c r="R494" s="109"/>
      <c r="S494" s="102"/>
      <c r="T494" s="102" t="s">
        <v>20547</v>
      </c>
      <c r="U494" s="102" t="s">
        <v>1098</v>
      </c>
      <c r="V494" s="109">
        <v>4</v>
      </c>
      <c r="W494" s="107"/>
      <c r="X494" s="113"/>
    </row>
    <row r="495" spans="1:24" ht="12.95" customHeight="1" x14ac:dyDescent="0.2">
      <c r="A495" s="115">
        <v>2009</v>
      </c>
      <c r="B495" s="102" t="s">
        <v>8472</v>
      </c>
      <c r="C495" s="102" t="s">
        <v>135</v>
      </c>
      <c r="D495" s="102" t="s">
        <v>13708</v>
      </c>
      <c r="E495" s="102" t="s">
        <v>1095</v>
      </c>
      <c r="F495" s="123" t="s">
        <v>10085</v>
      </c>
      <c r="G495" s="105">
        <v>16234</v>
      </c>
      <c r="H495" s="102" t="s">
        <v>11819</v>
      </c>
      <c r="I495" s="102" t="s">
        <v>10191</v>
      </c>
      <c r="J495" s="102" t="s">
        <v>802</v>
      </c>
      <c r="K495" s="102"/>
      <c r="L495" s="111"/>
      <c r="M495" s="109">
        <v>1</v>
      </c>
      <c r="N495" s="108" t="s">
        <v>1098</v>
      </c>
      <c r="O495" s="128"/>
      <c r="P495" s="128"/>
      <c r="Q495" s="128" t="s">
        <v>15959</v>
      </c>
      <c r="R495" s="109"/>
      <c r="S495" s="102" t="s">
        <v>9435</v>
      </c>
      <c r="T495" s="102" t="s">
        <v>20547</v>
      </c>
      <c r="U495" s="102" t="s">
        <v>1098</v>
      </c>
      <c r="V495" s="109">
        <v>4</v>
      </c>
      <c r="W495" s="107"/>
      <c r="X495" s="113"/>
    </row>
    <row r="496" spans="1:24" ht="12.95" customHeight="1" x14ac:dyDescent="0.2">
      <c r="A496" s="115">
        <v>2009</v>
      </c>
      <c r="B496" s="102" t="s">
        <v>8472</v>
      </c>
      <c r="C496" s="102" t="s">
        <v>135</v>
      </c>
      <c r="D496" s="102" t="s">
        <v>5393</v>
      </c>
      <c r="E496" s="102" t="s">
        <v>1096</v>
      </c>
      <c r="F496" s="123" t="s">
        <v>10085</v>
      </c>
      <c r="G496" s="105">
        <v>16234</v>
      </c>
      <c r="H496" s="102" t="s">
        <v>11819</v>
      </c>
      <c r="I496" s="102" t="s">
        <v>10191</v>
      </c>
      <c r="J496" s="102" t="s">
        <v>802</v>
      </c>
      <c r="K496" s="102"/>
      <c r="L496" s="111"/>
      <c r="M496" s="109">
        <v>1</v>
      </c>
      <c r="N496" s="112" t="s">
        <v>1098</v>
      </c>
      <c r="O496" s="128"/>
      <c r="P496" s="128"/>
      <c r="Q496" s="128" t="s">
        <v>19521</v>
      </c>
      <c r="R496" s="109"/>
      <c r="S496" s="102" t="s">
        <v>11080</v>
      </c>
      <c r="T496" s="102" t="s">
        <v>20547</v>
      </c>
      <c r="U496" s="102" t="s">
        <v>1098</v>
      </c>
      <c r="V496" s="109">
        <v>6</v>
      </c>
      <c r="W496" s="107"/>
      <c r="X496" s="113"/>
    </row>
    <row r="497" spans="1:24" ht="12.95" customHeight="1" x14ac:dyDescent="0.2">
      <c r="A497" s="149">
        <v>40795</v>
      </c>
      <c r="B497" s="102" t="s">
        <v>8472</v>
      </c>
      <c r="C497" s="103" t="s">
        <v>545</v>
      </c>
      <c r="D497" s="102" t="s">
        <v>1230</v>
      </c>
      <c r="E497" s="102" t="s">
        <v>1229</v>
      </c>
      <c r="F497" s="104" t="s">
        <v>14834</v>
      </c>
      <c r="G497" s="105">
        <v>16541</v>
      </c>
      <c r="H497" s="102" t="s">
        <v>7198</v>
      </c>
      <c r="I497" s="102" t="s">
        <v>30854</v>
      </c>
      <c r="J497" s="102" t="s">
        <v>866</v>
      </c>
      <c r="K497" s="102"/>
      <c r="L497" s="111"/>
      <c r="M497" s="109">
        <v>0.5</v>
      </c>
      <c r="N497" s="108" t="s">
        <v>865</v>
      </c>
      <c r="O497" s="128"/>
      <c r="P497" s="128" t="s">
        <v>15941</v>
      </c>
      <c r="Q497" s="128" t="s">
        <v>16762</v>
      </c>
      <c r="R497" s="109"/>
      <c r="S497" s="102"/>
      <c r="T497" s="102" t="s">
        <v>21293</v>
      </c>
      <c r="U497" s="102"/>
      <c r="V497" s="109">
        <v>5.5</v>
      </c>
      <c r="W497" s="107"/>
      <c r="X497" s="113"/>
    </row>
    <row r="498" spans="1:24" ht="12.95" customHeight="1" x14ac:dyDescent="0.2">
      <c r="A498" s="149">
        <v>40801</v>
      </c>
      <c r="B498" s="102" t="s">
        <v>8472</v>
      </c>
      <c r="C498" s="102" t="s">
        <v>545</v>
      </c>
      <c r="D498" s="102" t="s">
        <v>1232</v>
      </c>
      <c r="E498" s="102" t="s">
        <v>1231</v>
      </c>
      <c r="F498" s="104" t="s">
        <v>14834</v>
      </c>
      <c r="G498" s="105">
        <v>15598</v>
      </c>
      <c r="H498" s="102" t="s">
        <v>11819</v>
      </c>
      <c r="I498" s="102" t="s">
        <v>10103</v>
      </c>
      <c r="J498" s="102" t="s">
        <v>9568</v>
      </c>
      <c r="K498" s="102"/>
      <c r="L498" s="133" t="s">
        <v>1605</v>
      </c>
      <c r="M498" s="109">
        <v>1</v>
      </c>
      <c r="N498" s="138" t="s">
        <v>3118</v>
      </c>
      <c r="O498" s="128"/>
      <c r="P498" s="128" t="s">
        <v>15941</v>
      </c>
      <c r="Q498" s="128" t="s">
        <v>15934</v>
      </c>
      <c r="R498" s="109" t="s">
        <v>7035</v>
      </c>
      <c r="S498" s="102"/>
      <c r="T498" s="102" t="s">
        <v>7789</v>
      </c>
      <c r="U498" s="102" t="s">
        <v>16182</v>
      </c>
      <c r="V498" s="109">
        <v>20</v>
      </c>
      <c r="W498" s="107"/>
      <c r="X498" s="113"/>
    </row>
    <row r="499" spans="1:24" ht="12.95" customHeight="1" x14ac:dyDescent="0.2">
      <c r="A499" s="149">
        <v>40870</v>
      </c>
      <c r="B499" s="102" t="s">
        <v>8472</v>
      </c>
      <c r="C499" s="102" t="s">
        <v>545</v>
      </c>
      <c r="D499" s="102" t="s">
        <v>1234</v>
      </c>
      <c r="E499" s="102" t="s">
        <v>1233</v>
      </c>
      <c r="F499" s="104" t="s">
        <v>14834</v>
      </c>
      <c r="G499" s="105">
        <v>15213</v>
      </c>
      <c r="H499" s="102" t="s">
        <v>1235</v>
      </c>
      <c r="I499" s="102" t="s">
        <v>30855</v>
      </c>
      <c r="J499" s="102" t="s">
        <v>3119</v>
      </c>
      <c r="K499" s="102"/>
      <c r="L499" s="111"/>
      <c r="M499" s="109">
        <v>2</v>
      </c>
      <c r="N499" s="138" t="s">
        <v>16183</v>
      </c>
      <c r="O499" s="128" t="s">
        <v>12252</v>
      </c>
      <c r="P499" s="128"/>
      <c r="Q499" s="128" t="s">
        <v>19101</v>
      </c>
      <c r="R499" s="109"/>
      <c r="S499" s="102" t="s">
        <v>8315</v>
      </c>
      <c r="T499" s="102" t="s">
        <v>14962</v>
      </c>
      <c r="U499" s="102" t="s">
        <v>16184</v>
      </c>
      <c r="V499" s="109">
        <v>9</v>
      </c>
      <c r="W499" s="107"/>
      <c r="X499" s="113"/>
    </row>
    <row r="500" spans="1:24" ht="12.95" customHeight="1" x14ac:dyDescent="0.2">
      <c r="A500" s="149">
        <v>40838</v>
      </c>
      <c r="B500" s="102" t="s">
        <v>8472</v>
      </c>
      <c r="C500" s="102" t="s">
        <v>545</v>
      </c>
      <c r="D500" s="102" t="s">
        <v>2921</v>
      </c>
      <c r="E500" s="102" t="s">
        <v>1236</v>
      </c>
      <c r="F500" s="104" t="s">
        <v>14834</v>
      </c>
      <c r="G500" s="105">
        <v>15892</v>
      </c>
      <c r="H500" s="102" t="s">
        <v>10103</v>
      </c>
      <c r="I500" s="102" t="s">
        <v>4890</v>
      </c>
      <c r="J500" s="102" t="s">
        <v>3120</v>
      </c>
      <c r="K500" s="102"/>
      <c r="L500" s="111"/>
      <c r="M500" s="109">
        <v>1</v>
      </c>
      <c r="N500" s="138">
        <v>50</v>
      </c>
      <c r="O500" s="128"/>
      <c r="P500" s="128" t="s">
        <v>9160</v>
      </c>
      <c r="Q500" s="128" t="s">
        <v>19101</v>
      </c>
      <c r="R500" s="109" t="s">
        <v>7035</v>
      </c>
      <c r="S500" s="102" t="s">
        <v>9435</v>
      </c>
      <c r="T500" s="102" t="s">
        <v>7789</v>
      </c>
      <c r="U500" s="102" t="s">
        <v>6426</v>
      </c>
      <c r="V500" s="109">
        <v>7.5</v>
      </c>
      <c r="W500" s="107"/>
      <c r="X500" s="113"/>
    </row>
    <row r="501" spans="1:24" ht="12.95" customHeight="1" x14ac:dyDescent="0.2">
      <c r="A501" s="149">
        <v>40846</v>
      </c>
      <c r="B501" s="102" t="s">
        <v>8472</v>
      </c>
      <c r="C501" s="102" t="s">
        <v>545</v>
      </c>
      <c r="D501" s="102" t="s">
        <v>470</v>
      </c>
      <c r="E501" s="102" t="s">
        <v>1228</v>
      </c>
      <c r="F501" s="104" t="s">
        <v>14834</v>
      </c>
      <c r="G501" s="105">
        <v>15924</v>
      </c>
      <c r="H501" s="102" t="s">
        <v>10103</v>
      </c>
      <c r="I501" s="102" t="s">
        <v>11819</v>
      </c>
      <c r="J501" s="102" t="s">
        <v>7913</v>
      </c>
      <c r="K501" s="102"/>
      <c r="L501" s="111"/>
      <c r="M501" s="109">
        <v>2</v>
      </c>
      <c r="N501" s="138" t="s">
        <v>16186</v>
      </c>
      <c r="O501" s="128" t="s">
        <v>19432</v>
      </c>
      <c r="P501" s="128" t="s">
        <v>19503</v>
      </c>
      <c r="Q501" s="128" t="s">
        <v>19499</v>
      </c>
      <c r="R501" s="109"/>
      <c r="S501" s="102"/>
      <c r="T501" s="102" t="s">
        <v>7789</v>
      </c>
      <c r="U501" s="102" t="s">
        <v>14790</v>
      </c>
      <c r="V501" s="109">
        <v>6.5</v>
      </c>
      <c r="W501" s="107"/>
      <c r="X501" s="113"/>
    </row>
    <row r="502" spans="1:24" ht="12.95" customHeight="1" x14ac:dyDescent="0.2">
      <c r="A502" s="149">
        <v>40933</v>
      </c>
      <c r="B502" s="102" t="s">
        <v>8472</v>
      </c>
      <c r="C502" s="102" t="s">
        <v>545</v>
      </c>
      <c r="D502" s="102" t="s">
        <v>862</v>
      </c>
      <c r="E502" s="102" t="s">
        <v>1367</v>
      </c>
      <c r="F502" s="104" t="s">
        <v>14834</v>
      </c>
      <c r="G502" s="105">
        <v>14587</v>
      </c>
      <c r="H502" s="102" t="s">
        <v>10103</v>
      </c>
      <c r="I502" s="102" t="s">
        <v>30856</v>
      </c>
      <c r="J502" s="102" t="s">
        <v>863</v>
      </c>
      <c r="K502" s="102"/>
      <c r="L502" s="111"/>
      <c r="M502" s="109">
        <v>1</v>
      </c>
      <c r="N502" s="138" t="s">
        <v>864</v>
      </c>
      <c r="O502" s="128"/>
      <c r="P502" s="128"/>
      <c r="Q502" s="128" t="s">
        <v>20190</v>
      </c>
      <c r="R502" s="109"/>
      <c r="S502" s="102"/>
      <c r="T502" s="102" t="s">
        <v>20549</v>
      </c>
      <c r="U502" s="102" t="s">
        <v>16185</v>
      </c>
      <c r="V502" s="109">
        <v>7</v>
      </c>
      <c r="W502" s="107"/>
      <c r="X502" s="113"/>
    </row>
    <row r="503" spans="1:24" ht="12.95" customHeight="1" x14ac:dyDescent="0.2">
      <c r="A503" s="149">
        <v>40945</v>
      </c>
      <c r="B503" s="102" t="s">
        <v>8472</v>
      </c>
      <c r="C503" s="102" t="s">
        <v>545</v>
      </c>
      <c r="D503" s="102" t="s">
        <v>1362</v>
      </c>
      <c r="E503" s="102" t="s">
        <v>1364</v>
      </c>
      <c r="F503" s="104" t="s">
        <v>14834</v>
      </c>
      <c r="G503" s="105">
        <v>15173</v>
      </c>
      <c r="H503" s="102" t="s">
        <v>11819</v>
      </c>
      <c r="I503" s="102" t="s">
        <v>10103</v>
      </c>
      <c r="J503" s="102" t="s">
        <v>1363</v>
      </c>
      <c r="K503" s="102"/>
      <c r="L503" s="111"/>
      <c r="M503" s="109">
        <v>3</v>
      </c>
      <c r="N503" s="112" t="s">
        <v>30857</v>
      </c>
      <c r="O503" s="128" t="s">
        <v>18166</v>
      </c>
      <c r="P503" s="128" t="s">
        <v>13555</v>
      </c>
      <c r="Q503" s="128" t="s">
        <v>19131</v>
      </c>
      <c r="R503" s="109"/>
      <c r="S503" s="102" t="s">
        <v>9435</v>
      </c>
      <c r="T503" s="102" t="s">
        <v>7789</v>
      </c>
      <c r="U503" s="102" t="s">
        <v>9941</v>
      </c>
      <c r="V503" s="109">
        <v>9.5</v>
      </c>
      <c r="W503" s="107"/>
      <c r="X503" s="113"/>
    </row>
    <row r="504" spans="1:24" ht="12.95" customHeight="1" x14ac:dyDescent="0.2">
      <c r="A504" s="149">
        <v>41235</v>
      </c>
      <c r="B504" s="102" t="s">
        <v>8472</v>
      </c>
      <c r="C504" s="102" t="s">
        <v>545</v>
      </c>
      <c r="D504" s="102" t="s">
        <v>15561</v>
      </c>
      <c r="E504" s="102" t="s">
        <v>1365</v>
      </c>
      <c r="F504" s="104" t="s">
        <v>14834</v>
      </c>
      <c r="G504" s="105">
        <v>15206</v>
      </c>
      <c r="H504" s="102" t="s">
        <v>10103</v>
      </c>
      <c r="I504" s="102" t="s">
        <v>11819</v>
      </c>
      <c r="J504" s="102" t="s">
        <v>15562</v>
      </c>
      <c r="K504" s="102"/>
      <c r="L504" s="111"/>
      <c r="M504" s="109">
        <v>2</v>
      </c>
      <c r="N504" s="138" t="s">
        <v>16187</v>
      </c>
      <c r="O504" s="128" t="s">
        <v>20521</v>
      </c>
      <c r="P504" s="128" t="s">
        <v>9125</v>
      </c>
      <c r="Q504" s="128" t="s">
        <v>20522</v>
      </c>
      <c r="R504" s="109"/>
      <c r="S504" s="102" t="s">
        <v>8315</v>
      </c>
      <c r="T504" s="102" t="s">
        <v>7789</v>
      </c>
      <c r="U504" s="102" t="s">
        <v>16188</v>
      </c>
      <c r="V504" s="109">
        <v>7.5</v>
      </c>
      <c r="W504" s="107"/>
      <c r="X504" s="113"/>
    </row>
    <row r="505" spans="1:24" ht="12.95" customHeight="1" x14ac:dyDescent="0.2">
      <c r="A505" s="102">
        <v>2002</v>
      </c>
      <c r="B505" s="102" t="s">
        <v>16189</v>
      </c>
      <c r="C505" s="102" t="s">
        <v>16190</v>
      </c>
      <c r="D505" s="107" t="s">
        <v>16191</v>
      </c>
      <c r="E505" s="107" t="s">
        <v>16192</v>
      </c>
      <c r="F505" s="135" t="s">
        <v>14007</v>
      </c>
      <c r="G505" s="105">
        <v>16315</v>
      </c>
      <c r="H505" s="102"/>
      <c r="I505" s="102"/>
      <c r="J505" s="102"/>
      <c r="K505" s="102"/>
      <c r="L505" s="111"/>
      <c r="M505" s="109"/>
      <c r="N505" s="112"/>
      <c r="O505" s="102"/>
      <c r="P505" s="102"/>
      <c r="Q505" s="102"/>
      <c r="R505" s="109"/>
      <c r="S505" s="102"/>
      <c r="T505" s="102"/>
      <c r="U505" s="102"/>
      <c r="V505" s="136" t="s">
        <v>5147</v>
      </c>
      <c r="W505" s="107"/>
      <c r="X505" s="324"/>
    </row>
    <row r="506" spans="1:24" ht="12.95" customHeight="1" x14ac:dyDescent="0.2">
      <c r="A506" s="102">
        <v>2002</v>
      </c>
      <c r="B506" s="102" t="s">
        <v>16189</v>
      </c>
      <c r="C506" s="102" t="s">
        <v>16190</v>
      </c>
      <c r="D506" s="107" t="s">
        <v>16193</v>
      </c>
      <c r="E506" s="107" t="s">
        <v>16193</v>
      </c>
      <c r="F506" s="135" t="s">
        <v>14007</v>
      </c>
      <c r="G506" s="105" t="s">
        <v>16194</v>
      </c>
      <c r="H506" s="102"/>
      <c r="I506" s="102"/>
      <c r="J506" s="102"/>
      <c r="K506" s="102"/>
      <c r="L506" s="111"/>
      <c r="M506" s="109"/>
      <c r="N506" s="112"/>
      <c r="O506" s="102"/>
      <c r="P506" s="102"/>
      <c r="Q506" s="102"/>
      <c r="R506" s="109"/>
      <c r="S506" s="102"/>
      <c r="T506" s="102"/>
      <c r="U506" s="102"/>
      <c r="V506" s="136" t="s">
        <v>5147</v>
      </c>
      <c r="W506" s="107"/>
      <c r="X506" s="324"/>
    </row>
    <row r="507" spans="1:24" ht="12.95" customHeight="1" x14ac:dyDescent="0.2">
      <c r="A507" s="102">
        <v>2002</v>
      </c>
      <c r="B507" s="102" t="s">
        <v>16189</v>
      </c>
      <c r="C507" s="102" t="s">
        <v>16190</v>
      </c>
      <c r="D507" s="107" t="s">
        <v>16195</v>
      </c>
      <c r="E507" s="107" t="s">
        <v>16195</v>
      </c>
      <c r="F507" s="135" t="s">
        <v>14007</v>
      </c>
      <c r="G507" s="105" t="s">
        <v>16196</v>
      </c>
      <c r="H507" s="102"/>
      <c r="I507" s="102"/>
      <c r="J507" s="102"/>
      <c r="K507" s="102"/>
      <c r="L507" s="111"/>
      <c r="M507" s="109"/>
      <c r="N507" s="112"/>
      <c r="O507" s="102"/>
      <c r="P507" s="102"/>
      <c r="Q507" s="102"/>
      <c r="R507" s="109"/>
      <c r="S507" s="102"/>
      <c r="T507" s="102"/>
      <c r="U507" s="102"/>
      <c r="V507" s="136" t="s">
        <v>5147</v>
      </c>
      <c r="W507" s="107"/>
      <c r="X507" s="324"/>
    </row>
    <row r="508" spans="1:24" ht="12.95" customHeight="1" x14ac:dyDescent="0.2">
      <c r="A508" s="102">
        <v>2002</v>
      </c>
      <c r="B508" s="102" t="s">
        <v>16189</v>
      </c>
      <c r="C508" s="102" t="s">
        <v>16190</v>
      </c>
      <c r="D508" s="107" t="s">
        <v>16197</v>
      </c>
      <c r="E508" s="107" t="s">
        <v>16197</v>
      </c>
      <c r="F508" s="135" t="s">
        <v>14007</v>
      </c>
      <c r="G508" s="105" t="s">
        <v>16198</v>
      </c>
      <c r="H508" s="102"/>
      <c r="I508" s="102"/>
      <c r="J508" s="102"/>
      <c r="K508" s="102"/>
      <c r="L508" s="111"/>
      <c r="M508" s="109"/>
      <c r="N508" s="112"/>
      <c r="O508" s="102"/>
      <c r="P508" s="102"/>
      <c r="Q508" s="102"/>
      <c r="R508" s="109"/>
      <c r="S508" s="102"/>
      <c r="T508" s="102"/>
      <c r="U508" s="102"/>
      <c r="V508" s="136" t="s">
        <v>5147</v>
      </c>
      <c r="W508" s="107"/>
      <c r="X508" s="324"/>
    </row>
    <row r="509" spans="1:24" ht="12.95" customHeight="1" x14ac:dyDescent="0.2">
      <c r="A509" s="102">
        <v>2002</v>
      </c>
      <c r="B509" s="102" t="s">
        <v>16189</v>
      </c>
      <c r="C509" s="102" t="s">
        <v>16190</v>
      </c>
      <c r="D509" s="107" t="s">
        <v>16199</v>
      </c>
      <c r="E509" s="107" t="s">
        <v>16199</v>
      </c>
      <c r="F509" s="135" t="s">
        <v>14007</v>
      </c>
      <c r="G509" s="105" t="s">
        <v>16200</v>
      </c>
      <c r="H509" s="102"/>
      <c r="I509" s="102"/>
      <c r="J509" s="102"/>
      <c r="K509" s="102"/>
      <c r="L509" s="111"/>
      <c r="M509" s="109"/>
      <c r="N509" s="112"/>
      <c r="O509" s="102"/>
      <c r="P509" s="102"/>
      <c r="Q509" s="102"/>
      <c r="R509" s="109"/>
      <c r="S509" s="102"/>
      <c r="T509" s="102"/>
      <c r="U509" s="102"/>
      <c r="V509" s="136" t="s">
        <v>5147</v>
      </c>
      <c r="W509" s="107"/>
      <c r="X509" s="324"/>
    </row>
    <row r="510" spans="1:24" ht="12.95" customHeight="1" x14ac:dyDescent="0.2">
      <c r="A510" s="102">
        <v>2002</v>
      </c>
      <c r="B510" s="102" t="s">
        <v>16189</v>
      </c>
      <c r="C510" s="102" t="s">
        <v>16201</v>
      </c>
      <c r="D510" s="102" t="s">
        <v>137</v>
      </c>
      <c r="E510" s="107" t="s">
        <v>16191</v>
      </c>
      <c r="F510" s="135" t="s">
        <v>14007</v>
      </c>
      <c r="G510" s="105">
        <v>16229</v>
      </c>
      <c r="H510" s="102" t="s">
        <v>11718</v>
      </c>
      <c r="I510" s="102" t="s">
        <v>10504</v>
      </c>
      <c r="J510" s="102" t="s">
        <v>16202</v>
      </c>
      <c r="K510" s="102"/>
      <c r="L510" s="111"/>
      <c r="M510" s="109"/>
      <c r="N510" s="112"/>
      <c r="O510" s="102"/>
      <c r="P510" s="102"/>
      <c r="Q510" s="102"/>
      <c r="R510" s="109"/>
      <c r="S510" s="102"/>
      <c r="T510" s="102" t="s">
        <v>20547</v>
      </c>
      <c r="U510" s="102"/>
      <c r="V510" s="136" t="s">
        <v>5147</v>
      </c>
      <c r="W510" s="107"/>
      <c r="X510" s="324"/>
    </row>
    <row r="511" spans="1:24" ht="12.95" customHeight="1" x14ac:dyDescent="0.2">
      <c r="A511" s="102">
        <v>2002</v>
      </c>
      <c r="B511" s="102" t="s">
        <v>16189</v>
      </c>
      <c r="C511" s="102" t="s">
        <v>16201</v>
      </c>
      <c r="D511" s="102" t="s">
        <v>16203</v>
      </c>
      <c r="E511" s="107" t="s">
        <v>16193</v>
      </c>
      <c r="F511" s="135" t="s">
        <v>14007</v>
      </c>
      <c r="G511" s="105">
        <v>16236</v>
      </c>
      <c r="H511" s="102" t="s">
        <v>11718</v>
      </c>
      <c r="I511" s="102" t="s">
        <v>10504</v>
      </c>
      <c r="J511" s="102" t="s">
        <v>16204</v>
      </c>
      <c r="K511" s="102"/>
      <c r="L511" s="111"/>
      <c r="M511" s="109"/>
      <c r="N511" s="112"/>
      <c r="O511" s="102"/>
      <c r="P511" s="102"/>
      <c r="Q511" s="102"/>
      <c r="R511" s="109"/>
      <c r="S511" s="102"/>
      <c r="T511" s="102" t="s">
        <v>20547</v>
      </c>
      <c r="U511" s="102"/>
      <c r="V511" s="136" t="s">
        <v>5147</v>
      </c>
      <c r="W511" s="107"/>
      <c r="X511" s="324"/>
    </row>
    <row r="512" spans="1:24" ht="12.95" customHeight="1" x14ac:dyDescent="0.2">
      <c r="A512" s="102">
        <v>2002</v>
      </c>
      <c r="B512" s="102" t="s">
        <v>16189</v>
      </c>
      <c r="C512" s="102" t="s">
        <v>16201</v>
      </c>
      <c r="D512" s="102" t="s">
        <v>16205</v>
      </c>
      <c r="E512" s="107" t="s">
        <v>16195</v>
      </c>
      <c r="F512" s="135" t="s">
        <v>14007</v>
      </c>
      <c r="G512" s="105">
        <v>16332</v>
      </c>
      <c r="H512" s="102" t="s">
        <v>11718</v>
      </c>
      <c r="I512" s="102" t="s">
        <v>10504</v>
      </c>
      <c r="J512" s="102" t="s">
        <v>16206</v>
      </c>
      <c r="K512" s="102"/>
      <c r="L512" s="111"/>
      <c r="M512" s="109"/>
      <c r="N512" s="112"/>
      <c r="O512" s="102"/>
      <c r="P512" s="102"/>
      <c r="Q512" s="102"/>
      <c r="R512" s="109"/>
      <c r="S512" s="102"/>
      <c r="T512" s="102" t="s">
        <v>20547</v>
      </c>
      <c r="U512" s="102"/>
      <c r="V512" s="136" t="s">
        <v>5147</v>
      </c>
      <c r="W512" s="107"/>
      <c r="X512" s="324"/>
    </row>
    <row r="513" spans="1:24" ht="12.95" customHeight="1" x14ac:dyDescent="0.2">
      <c r="A513" s="102">
        <v>2002</v>
      </c>
      <c r="B513" s="102" t="s">
        <v>16189</v>
      </c>
      <c r="C513" s="102" t="s">
        <v>16201</v>
      </c>
      <c r="D513" s="102" t="s">
        <v>16207</v>
      </c>
      <c r="E513" s="107" t="s">
        <v>16197</v>
      </c>
      <c r="F513" s="135" t="s">
        <v>14007</v>
      </c>
      <c r="G513" s="105">
        <v>16350</v>
      </c>
      <c r="H513" s="102" t="s">
        <v>11718</v>
      </c>
      <c r="I513" s="102" t="s">
        <v>10504</v>
      </c>
      <c r="J513" s="102" t="s">
        <v>16208</v>
      </c>
      <c r="K513" s="102"/>
      <c r="L513" s="111"/>
      <c r="M513" s="109"/>
      <c r="N513" s="112"/>
      <c r="O513" s="102"/>
      <c r="P513" s="102"/>
      <c r="Q513" s="102"/>
      <c r="R513" s="109"/>
      <c r="S513" s="102"/>
      <c r="T513" s="102" t="s">
        <v>20547</v>
      </c>
      <c r="U513" s="102"/>
      <c r="V513" s="136" t="s">
        <v>5147</v>
      </c>
      <c r="W513" s="107"/>
      <c r="X513" s="324"/>
    </row>
    <row r="514" spans="1:24" ht="12.95" customHeight="1" x14ac:dyDescent="0.2">
      <c r="A514" s="102">
        <v>2002</v>
      </c>
      <c r="B514" s="102" t="s">
        <v>16189</v>
      </c>
      <c r="C514" s="102" t="s">
        <v>16201</v>
      </c>
      <c r="D514" s="102" t="s">
        <v>16209</v>
      </c>
      <c r="E514" s="107" t="s">
        <v>16199</v>
      </c>
      <c r="F514" s="135" t="s">
        <v>14007</v>
      </c>
      <c r="G514" s="105">
        <v>16368</v>
      </c>
      <c r="H514" s="102" t="s">
        <v>11718</v>
      </c>
      <c r="I514" s="102" t="s">
        <v>10504</v>
      </c>
      <c r="J514" s="102" t="s">
        <v>16210</v>
      </c>
      <c r="K514" s="102"/>
      <c r="L514" s="111"/>
      <c r="M514" s="109"/>
      <c r="N514" s="112"/>
      <c r="O514" s="102"/>
      <c r="P514" s="102"/>
      <c r="Q514" s="102"/>
      <c r="R514" s="109"/>
      <c r="S514" s="102"/>
      <c r="T514" s="102" t="s">
        <v>20547</v>
      </c>
      <c r="U514" s="102"/>
      <c r="V514" s="136" t="s">
        <v>5147</v>
      </c>
      <c r="W514" s="107"/>
      <c r="X514" s="324"/>
    </row>
    <row r="515" spans="1:24" ht="12.95" customHeight="1" x14ac:dyDescent="0.2">
      <c r="A515" s="102">
        <v>2002</v>
      </c>
      <c r="B515" s="102" t="s">
        <v>16189</v>
      </c>
      <c r="C515" s="102" t="s">
        <v>16201</v>
      </c>
      <c r="D515" s="102" t="s">
        <v>16211</v>
      </c>
      <c r="E515" s="107" t="s">
        <v>16212</v>
      </c>
      <c r="F515" s="135" t="s">
        <v>14007</v>
      </c>
      <c r="G515" s="105">
        <v>16428</v>
      </c>
      <c r="H515" s="102" t="s">
        <v>10504</v>
      </c>
      <c r="I515" s="102" t="s">
        <v>11718</v>
      </c>
      <c r="J515" s="102" t="s">
        <v>16213</v>
      </c>
      <c r="K515" s="102"/>
      <c r="L515" s="111"/>
      <c r="M515" s="109"/>
      <c r="N515" s="112"/>
      <c r="O515" s="102"/>
      <c r="P515" s="102"/>
      <c r="Q515" s="102"/>
      <c r="R515" s="109"/>
      <c r="S515" s="102"/>
      <c r="T515" s="102" t="s">
        <v>20547</v>
      </c>
      <c r="U515" s="102"/>
      <c r="V515" s="136" t="s">
        <v>5147</v>
      </c>
      <c r="W515" s="107"/>
      <c r="X515" s="324"/>
    </row>
    <row r="516" spans="1:24" ht="12.95" customHeight="1" x14ac:dyDescent="0.2">
      <c r="A516" s="102">
        <v>2002</v>
      </c>
      <c r="B516" s="102" t="s">
        <v>16189</v>
      </c>
      <c r="C516" s="102" t="s">
        <v>16201</v>
      </c>
      <c r="D516" s="102" t="s">
        <v>16214</v>
      </c>
      <c r="E516" s="107" t="s">
        <v>16215</v>
      </c>
      <c r="F516" s="135" t="s">
        <v>14007</v>
      </c>
      <c r="G516" s="105">
        <v>16440</v>
      </c>
      <c r="H516" s="102" t="s">
        <v>11718</v>
      </c>
      <c r="I516" s="102" t="s">
        <v>10504</v>
      </c>
      <c r="J516" s="102" t="s">
        <v>16216</v>
      </c>
      <c r="K516" s="102"/>
      <c r="L516" s="111"/>
      <c r="M516" s="109"/>
      <c r="N516" s="112"/>
      <c r="O516" s="102"/>
      <c r="P516" s="102"/>
      <c r="Q516" s="102"/>
      <c r="R516" s="109"/>
      <c r="S516" s="102"/>
      <c r="T516" s="102" t="s">
        <v>20546</v>
      </c>
      <c r="U516" s="102"/>
      <c r="V516" s="136" t="s">
        <v>5147</v>
      </c>
      <c r="W516" s="107"/>
      <c r="X516" s="324"/>
    </row>
    <row r="517" spans="1:24" ht="12.95" customHeight="1" x14ac:dyDescent="0.2">
      <c r="A517" s="102">
        <v>2002</v>
      </c>
      <c r="B517" s="102" t="s">
        <v>16189</v>
      </c>
      <c r="C517" s="102" t="s">
        <v>16201</v>
      </c>
      <c r="D517" s="102" t="s">
        <v>16217</v>
      </c>
      <c r="E517" s="107" t="s">
        <v>16218</v>
      </c>
      <c r="F517" s="135" t="s">
        <v>14007</v>
      </c>
      <c r="G517" s="105">
        <v>16482</v>
      </c>
      <c r="H517" s="102" t="s">
        <v>11718</v>
      </c>
      <c r="I517" s="102" t="s">
        <v>10504</v>
      </c>
      <c r="J517" s="102" t="s">
        <v>16219</v>
      </c>
      <c r="K517" s="102"/>
      <c r="L517" s="111"/>
      <c r="M517" s="109"/>
      <c r="N517" s="112"/>
      <c r="O517" s="102"/>
      <c r="P517" s="102"/>
      <c r="Q517" s="102"/>
      <c r="R517" s="109"/>
      <c r="S517" s="102"/>
      <c r="T517" s="102" t="s">
        <v>20546</v>
      </c>
      <c r="U517" s="102"/>
      <c r="V517" s="136" t="s">
        <v>5147</v>
      </c>
      <c r="W517" s="107"/>
      <c r="X517" s="324"/>
    </row>
    <row r="518" spans="1:24" ht="12.95" customHeight="1" x14ac:dyDescent="0.2">
      <c r="A518" s="102">
        <v>2002</v>
      </c>
      <c r="B518" s="102" t="s">
        <v>16189</v>
      </c>
      <c r="C518" s="102" t="s">
        <v>16201</v>
      </c>
      <c r="D518" s="102" t="s">
        <v>16220</v>
      </c>
      <c r="E518" s="107" t="s">
        <v>16221</v>
      </c>
      <c r="F518" s="135" t="s">
        <v>14007</v>
      </c>
      <c r="G518" s="105">
        <v>16551</v>
      </c>
      <c r="H518" s="102" t="s">
        <v>11718</v>
      </c>
      <c r="I518" s="102" t="s">
        <v>10504</v>
      </c>
      <c r="J518" s="102" t="s">
        <v>16222</v>
      </c>
      <c r="K518" s="102"/>
      <c r="L518" s="111"/>
      <c r="M518" s="109"/>
      <c r="N518" s="112"/>
      <c r="O518" s="102"/>
      <c r="P518" s="102"/>
      <c r="Q518" s="102"/>
      <c r="R518" s="109"/>
      <c r="S518" s="102"/>
      <c r="T518" s="102" t="s">
        <v>20546</v>
      </c>
      <c r="U518" s="102"/>
      <c r="V518" s="136" t="s">
        <v>5147</v>
      </c>
      <c r="W518" s="107"/>
      <c r="X518" s="324"/>
    </row>
    <row r="519" spans="1:24" ht="12.95" customHeight="1" x14ac:dyDescent="0.2">
      <c r="A519" s="102">
        <v>2002</v>
      </c>
      <c r="B519" s="102" t="s">
        <v>16189</v>
      </c>
      <c r="C519" s="102" t="s">
        <v>16223</v>
      </c>
      <c r="D519" s="102" t="s">
        <v>15325</v>
      </c>
      <c r="E519" s="107" t="s">
        <v>16191</v>
      </c>
      <c r="F519" s="135" t="s">
        <v>14007</v>
      </c>
      <c r="G519" s="105">
        <v>15158</v>
      </c>
      <c r="H519" s="102" t="s">
        <v>11718</v>
      </c>
      <c r="I519" s="102" t="s">
        <v>10504</v>
      </c>
      <c r="J519" s="102" t="s">
        <v>16224</v>
      </c>
      <c r="K519" s="102"/>
      <c r="L519" s="111"/>
      <c r="M519" s="109"/>
      <c r="N519" s="112"/>
      <c r="O519" s="102"/>
      <c r="P519" s="102"/>
      <c r="Q519" s="102"/>
      <c r="R519" s="109"/>
      <c r="S519" s="102"/>
      <c r="T519" s="102" t="s">
        <v>7789</v>
      </c>
      <c r="U519" s="102"/>
      <c r="V519" s="136" t="s">
        <v>5147</v>
      </c>
      <c r="W519" s="107"/>
      <c r="X519" s="324"/>
    </row>
    <row r="520" spans="1:24" ht="12.95" customHeight="1" x14ac:dyDescent="0.2">
      <c r="A520" s="102">
        <v>2002</v>
      </c>
      <c r="B520" s="102" t="s">
        <v>16189</v>
      </c>
      <c r="C520" s="102" t="s">
        <v>16223</v>
      </c>
      <c r="D520" s="102" t="s">
        <v>16225</v>
      </c>
      <c r="E520" s="107" t="s">
        <v>16193</v>
      </c>
      <c r="F520" s="135" t="s">
        <v>14007</v>
      </c>
      <c r="G520" s="105">
        <v>15165</v>
      </c>
      <c r="H520" s="102" t="s">
        <v>11718</v>
      </c>
      <c r="I520" s="102" t="s">
        <v>10504</v>
      </c>
      <c r="J520" s="102" t="s">
        <v>16226</v>
      </c>
      <c r="K520" s="102"/>
      <c r="L520" s="111"/>
      <c r="M520" s="109"/>
      <c r="N520" s="112"/>
      <c r="O520" s="102"/>
      <c r="P520" s="102"/>
      <c r="Q520" s="102"/>
      <c r="R520" s="109"/>
      <c r="S520" s="102"/>
      <c r="T520" s="102" t="s">
        <v>7789</v>
      </c>
      <c r="U520" s="102"/>
      <c r="V520" s="136" t="s">
        <v>5147</v>
      </c>
      <c r="W520" s="107"/>
      <c r="X520" s="324"/>
    </row>
    <row r="521" spans="1:24" ht="12.95" customHeight="1" x14ac:dyDescent="0.2">
      <c r="A521" s="102">
        <v>2002</v>
      </c>
      <c r="B521" s="102" t="s">
        <v>16189</v>
      </c>
      <c r="C521" s="102" t="s">
        <v>16223</v>
      </c>
      <c r="D521" s="102" t="s">
        <v>16227</v>
      </c>
      <c r="E521" s="107" t="s">
        <v>16195</v>
      </c>
      <c r="F521" s="135" t="s">
        <v>14007</v>
      </c>
      <c r="G521" s="105">
        <v>15172</v>
      </c>
      <c r="H521" s="102" t="s">
        <v>10504</v>
      </c>
      <c r="I521" s="102" t="s">
        <v>11718</v>
      </c>
      <c r="J521" s="102" t="s">
        <v>16228</v>
      </c>
      <c r="K521" s="102"/>
      <c r="L521" s="111"/>
      <c r="M521" s="109"/>
      <c r="N521" s="112"/>
      <c r="O521" s="102"/>
      <c r="P521" s="102"/>
      <c r="Q521" s="102"/>
      <c r="R521" s="109"/>
      <c r="S521" s="102"/>
      <c r="T521" s="102" t="s">
        <v>7789</v>
      </c>
      <c r="U521" s="102"/>
      <c r="V521" s="136" t="s">
        <v>5147</v>
      </c>
      <c r="W521" s="107"/>
      <c r="X521" s="324"/>
    </row>
    <row r="522" spans="1:24" ht="12.95" customHeight="1" x14ac:dyDescent="0.2">
      <c r="A522" s="102">
        <v>2002</v>
      </c>
      <c r="B522" s="102" t="s">
        <v>16189</v>
      </c>
      <c r="C522" s="102" t="s">
        <v>16223</v>
      </c>
      <c r="D522" s="102" t="s">
        <v>16229</v>
      </c>
      <c r="E522" s="107" t="s">
        <v>16197</v>
      </c>
      <c r="F522" s="135" t="s">
        <v>14007</v>
      </c>
      <c r="G522" s="105">
        <v>15179</v>
      </c>
      <c r="H522" s="102" t="s">
        <v>11718</v>
      </c>
      <c r="I522" s="102" t="s">
        <v>10504</v>
      </c>
      <c r="J522" s="102" t="s">
        <v>16230</v>
      </c>
      <c r="K522" s="102"/>
      <c r="L522" s="111"/>
      <c r="M522" s="109"/>
      <c r="N522" s="112"/>
      <c r="O522" s="102"/>
      <c r="P522" s="102"/>
      <c r="Q522" s="102"/>
      <c r="R522" s="109"/>
      <c r="S522" s="102"/>
      <c r="T522" s="102" t="s">
        <v>7789</v>
      </c>
      <c r="U522" s="102"/>
      <c r="V522" s="136" t="s">
        <v>5147</v>
      </c>
      <c r="W522" s="107"/>
      <c r="X522" s="324"/>
    </row>
    <row r="523" spans="1:24" ht="12.95" customHeight="1" x14ac:dyDescent="0.2">
      <c r="A523" s="102">
        <v>2002</v>
      </c>
      <c r="B523" s="102" t="s">
        <v>16189</v>
      </c>
      <c r="C523" s="102" t="s">
        <v>16223</v>
      </c>
      <c r="D523" s="102" t="s">
        <v>16231</v>
      </c>
      <c r="E523" s="107" t="s">
        <v>16199</v>
      </c>
      <c r="F523" s="135" t="s">
        <v>14007</v>
      </c>
      <c r="G523" s="105">
        <v>15186</v>
      </c>
      <c r="H523" s="102" t="s">
        <v>10504</v>
      </c>
      <c r="I523" s="102" t="s">
        <v>11718</v>
      </c>
      <c r="J523" s="102" t="s">
        <v>16232</v>
      </c>
      <c r="K523" s="102"/>
      <c r="L523" s="111"/>
      <c r="M523" s="109"/>
      <c r="N523" s="112"/>
      <c r="O523" s="102"/>
      <c r="P523" s="102"/>
      <c r="Q523" s="102"/>
      <c r="R523" s="109"/>
      <c r="S523" s="102"/>
      <c r="T523" s="102" t="s">
        <v>7789</v>
      </c>
      <c r="U523" s="102"/>
      <c r="V523" s="136" t="s">
        <v>5147</v>
      </c>
      <c r="W523" s="107"/>
      <c r="X523" s="324"/>
    </row>
    <row r="524" spans="1:24" ht="12.95" customHeight="1" x14ac:dyDescent="0.2">
      <c r="A524" s="102">
        <v>2002</v>
      </c>
      <c r="B524" s="102" t="s">
        <v>16189</v>
      </c>
      <c r="C524" s="102" t="s">
        <v>16223</v>
      </c>
      <c r="D524" s="102" t="s">
        <v>16233</v>
      </c>
      <c r="E524" s="107" t="s">
        <v>16212</v>
      </c>
      <c r="F524" s="135" t="s">
        <v>14007</v>
      </c>
      <c r="G524" s="105">
        <v>15193</v>
      </c>
      <c r="H524" s="102" t="s">
        <v>11718</v>
      </c>
      <c r="I524" s="102" t="s">
        <v>10504</v>
      </c>
      <c r="J524" s="102" t="s">
        <v>16234</v>
      </c>
      <c r="K524" s="102"/>
      <c r="L524" s="111"/>
      <c r="M524" s="109"/>
      <c r="N524" s="112"/>
      <c r="O524" s="102"/>
      <c r="P524" s="102"/>
      <c r="Q524" s="102"/>
      <c r="R524" s="109"/>
      <c r="S524" s="102"/>
      <c r="T524" s="102" t="s">
        <v>7789</v>
      </c>
      <c r="U524" s="102"/>
      <c r="V524" s="136" t="s">
        <v>5147</v>
      </c>
      <c r="W524" s="107"/>
      <c r="X524" s="324"/>
    </row>
    <row r="525" spans="1:24" ht="12.95" customHeight="1" x14ac:dyDescent="0.2">
      <c r="A525" s="102">
        <v>2002</v>
      </c>
      <c r="B525" s="102" t="s">
        <v>16189</v>
      </c>
      <c r="C525" s="102" t="s">
        <v>16223</v>
      </c>
      <c r="D525" s="102" t="s">
        <v>16235</v>
      </c>
      <c r="E525" s="107" t="s">
        <v>16215</v>
      </c>
      <c r="F525" s="135" t="s">
        <v>14007</v>
      </c>
      <c r="G525" s="105">
        <v>15200</v>
      </c>
      <c r="H525" s="102" t="s">
        <v>11718</v>
      </c>
      <c r="I525" s="102" t="s">
        <v>10504</v>
      </c>
      <c r="J525" s="102" t="s">
        <v>16236</v>
      </c>
      <c r="K525" s="102"/>
      <c r="L525" s="111"/>
      <c r="M525" s="109"/>
      <c r="N525" s="112"/>
      <c r="O525" s="102"/>
      <c r="P525" s="102"/>
      <c r="Q525" s="102"/>
      <c r="R525" s="109"/>
      <c r="S525" s="102"/>
      <c r="T525" s="102" t="s">
        <v>7789</v>
      </c>
      <c r="U525" s="102"/>
      <c r="V525" s="136" t="s">
        <v>5147</v>
      </c>
      <c r="W525" s="107"/>
      <c r="X525" s="324"/>
    </row>
    <row r="526" spans="1:24" ht="12.95" customHeight="1" x14ac:dyDescent="0.2">
      <c r="A526" s="102">
        <v>2002</v>
      </c>
      <c r="B526" s="102" t="s">
        <v>16189</v>
      </c>
      <c r="C526" s="102" t="s">
        <v>16223</v>
      </c>
      <c r="D526" s="102" t="s">
        <v>16237</v>
      </c>
      <c r="E526" s="107" t="s">
        <v>16218</v>
      </c>
      <c r="F526" s="135" t="s">
        <v>14007</v>
      </c>
      <c r="G526" s="105">
        <v>15207</v>
      </c>
      <c r="H526" s="102" t="s">
        <v>11718</v>
      </c>
      <c r="I526" s="102" t="s">
        <v>10504</v>
      </c>
      <c r="J526" s="102" t="s">
        <v>16236</v>
      </c>
      <c r="K526" s="102"/>
      <c r="L526" s="111"/>
      <c r="M526" s="109"/>
      <c r="N526" s="112"/>
      <c r="O526" s="102"/>
      <c r="P526" s="102"/>
      <c r="Q526" s="102"/>
      <c r="R526" s="109"/>
      <c r="S526" s="102"/>
      <c r="T526" s="102" t="s">
        <v>7789</v>
      </c>
      <c r="U526" s="102"/>
      <c r="V526" s="136" t="s">
        <v>5147</v>
      </c>
      <c r="W526" s="107"/>
      <c r="X526" s="324"/>
    </row>
    <row r="527" spans="1:24" ht="12.95" customHeight="1" x14ac:dyDescent="0.2">
      <c r="A527" s="102">
        <v>2002</v>
      </c>
      <c r="B527" s="102" t="s">
        <v>16189</v>
      </c>
      <c r="C527" s="102" t="s">
        <v>16223</v>
      </c>
      <c r="D527" s="102" t="s">
        <v>16238</v>
      </c>
      <c r="E527" s="107" t="s">
        <v>16221</v>
      </c>
      <c r="F527" s="135" t="s">
        <v>14007</v>
      </c>
      <c r="G527" s="105">
        <v>15214</v>
      </c>
      <c r="H527" s="102" t="s">
        <v>11718</v>
      </c>
      <c r="I527" s="102" t="s">
        <v>10504</v>
      </c>
      <c r="J527" s="102" t="s">
        <v>16236</v>
      </c>
      <c r="K527" s="102"/>
      <c r="L527" s="111"/>
      <c r="M527" s="109"/>
      <c r="N527" s="112"/>
      <c r="O527" s="102"/>
      <c r="P527" s="102"/>
      <c r="Q527" s="102"/>
      <c r="R527" s="109"/>
      <c r="S527" s="102"/>
      <c r="T527" s="102" t="s">
        <v>7789</v>
      </c>
      <c r="U527" s="102"/>
      <c r="V527" s="136" t="s">
        <v>5147</v>
      </c>
      <c r="W527" s="107"/>
      <c r="X527" s="324"/>
    </row>
    <row r="528" spans="1:24" ht="12.95" customHeight="1" x14ac:dyDescent="0.2">
      <c r="A528" s="102">
        <v>2002</v>
      </c>
      <c r="B528" s="102" t="s">
        <v>16189</v>
      </c>
      <c r="C528" s="102" t="s">
        <v>16223</v>
      </c>
      <c r="D528" s="102" t="s">
        <v>10340</v>
      </c>
      <c r="E528" s="107" t="s">
        <v>9147</v>
      </c>
      <c r="F528" s="135" t="s">
        <v>14007</v>
      </c>
      <c r="G528" s="105">
        <v>15221</v>
      </c>
      <c r="H528" s="102" t="s">
        <v>10504</v>
      </c>
      <c r="I528" s="102" t="s">
        <v>11718</v>
      </c>
      <c r="J528" s="102" t="s">
        <v>16236</v>
      </c>
      <c r="K528" s="102"/>
      <c r="L528" s="111"/>
      <c r="M528" s="109"/>
      <c r="N528" s="112"/>
      <c r="O528" s="102"/>
      <c r="P528" s="102"/>
      <c r="Q528" s="102"/>
      <c r="R528" s="109"/>
      <c r="S528" s="102"/>
      <c r="T528" s="102" t="s">
        <v>7789</v>
      </c>
      <c r="U528" s="102"/>
      <c r="V528" s="136" t="s">
        <v>5147</v>
      </c>
      <c r="W528" s="107"/>
      <c r="X528" s="324"/>
    </row>
    <row r="529" spans="1:24" ht="12.95" customHeight="1" x14ac:dyDescent="0.2">
      <c r="A529" s="102">
        <v>2002</v>
      </c>
      <c r="B529" s="102" t="s">
        <v>16189</v>
      </c>
      <c r="C529" s="102" t="s">
        <v>16223</v>
      </c>
      <c r="D529" s="102" t="s">
        <v>16239</v>
      </c>
      <c r="E529" s="107" t="s">
        <v>7255</v>
      </c>
      <c r="F529" s="135" t="s">
        <v>14007</v>
      </c>
      <c r="G529" s="105">
        <v>15228</v>
      </c>
      <c r="H529" s="102" t="s">
        <v>11718</v>
      </c>
      <c r="I529" s="102" t="s">
        <v>10504</v>
      </c>
      <c r="J529" s="102" t="s">
        <v>16240</v>
      </c>
      <c r="K529" s="102"/>
      <c r="L529" s="111"/>
      <c r="M529" s="109"/>
      <c r="N529" s="112"/>
      <c r="O529" s="102"/>
      <c r="P529" s="102"/>
      <c r="Q529" s="102"/>
      <c r="R529" s="109"/>
      <c r="S529" s="102"/>
      <c r="T529" s="102" t="s">
        <v>7789</v>
      </c>
      <c r="U529" s="102"/>
      <c r="V529" s="136" t="s">
        <v>5147</v>
      </c>
      <c r="W529" s="107"/>
      <c r="X529" s="324"/>
    </row>
    <row r="530" spans="1:24" ht="12.95" customHeight="1" x14ac:dyDescent="0.2">
      <c r="A530" s="102">
        <v>2002</v>
      </c>
      <c r="B530" s="102" t="s">
        <v>16189</v>
      </c>
      <c r="C530" s="102" t="s">
        <v>16223</v>
      </c>
      <c r="D530" s="102" t="s">
        <v>16241</v>
      </c>
      <c r="E530" s="107" t="s">
        <v>9710</v>
      </c>
      <c r="F530" s="135" t="s">
        <v>14007</v>
      </c>
      <c r="G530" s="105">
        <v>15235</v>
      </c>
      <c r="H530" s="102" t="s">
        <v>11718</v>
      </c>
      <c r="I530" s="102" t="s">
        <v>10504</v>
      </c>
      <c r="J530" s="102" t="s">
        <v>16242</v>
      </c>
      <c r="K530" s="102"/>
      <c r="L530" s="111"/>
      <c r="M530" s="109"/>
      <c r="N530" s="112"/>
      <c r="O530" s="102"/>
      <c r="P530" s="102"/>
      <c r="Q530" s="102"/>
      <c r="R530" s="109"/>
      <c r="S530" s="102"/>
      <c r="T530" s="102" t="s">
        <v>7789</v>
      </c>
      <c r="U530" s="102"/>
      <c r="V530" s="136" t="s">
        <v>5147</v>
      </c>
      <c r="W530" s="107"/>
      <c r="X530" s="324"/>
    </row>
    <row r="531" spans="1:24" ht="12.95" customHeight="1" x14ac:dyDescent="0.2">
      <c r="A531" s="102">
        <v>2002</v>
      </c>
      <c r="B531" s="102" t="s">
        <v>16189</v>
      </c>
      <c r="C531" s="102" t="s">
        <v>16223</v>
      </c>
      <c r="D531" s="102" t="s">
        <v>16243</v>
      </c>
      <c r="E531" s="107" t="s">
        <v>1755</v>
      </c>
      <c r="F531" s="135" t="s">
        <v>14007</v>
      </c>
      <c r="G531" s="105">
        <v>15242</v>
      </c>
      <c r="H531" s="102" t="s">
        <v>11718</v>
      </c>
      <c r="I531" s="102" t="s">
        <v>10504</v>
      </c>
      <c r="J531" s="102" t="s">
        <v>16244</v>
      </c>
      <c r="K531" s="102"/>
      <c r="L531" s="111"/>
      <c r="M531" s="109"/>
      <c r="N531" s="112"/>
      <c r="O531" s="102"/>
      <c r="P531" s="102"/>
      <c r="Q531" s="102"/>
      <c r="R531" s="109"/>
      <c r="S531" s="102"/>
      <c r="T531" s="102" t="s">
        <v>7789</v>
      </c>
      <c r="U531" s="102"/>
      <c r="V531" s="136" t="s">
        <v>5147</v>
      </c>
      <c r="W531" s="107"/>
      <c r="X531" s="324"/>
    </row>
    <row r="532" spans="1:24" ht="12.95" customHeight="1" x14ac:dyDescent="0.2">
      <c r="A532" s="102">
        <v>2002</v>
      </c>
      <c r="B532" s="102" t="s">
        <v>16189</v>
      </c>
      <c r="C532" s="102" t="s">
        <v>16223</v>
      </c>
      <c r="D532" s="102" t="s">
        <v>16245</v>
      </c>
      <c r="E532" s="107" t="s">
        <v>7067</v>
      </c>
      <c r="F532" s="135" t="s">
        <v>14007</v>
      </c>
      <c r="G532" s="105">
        <v>15249</v>
      </c>
      <c r="H532" s="102" t="s">
        <v>11718</v>
      </c>
      <c r="I532" s="102" t="s">
        <v>10504</v>
      </c>
      <c r="J532" s="102" t="s">
        <v>16246</v>
      </c>
      <c r="K532" s="102"/>
      <c r="L532" s="111"/>
      <c r="M532" s="109"/>
      <c r="N532" s="112"/>
      <c r="O532" s="102"/>
      <c r="P532" s="102"/>
      <c r="Q532" s="102"/>
      <c r="R532" s="109"/>
      <c r="S532" s="102"/>
      <c r="T532" s="102" t="s">
        <v>7789</v>
      </c>
      <c r="U532" s="102"/>
      <c r="V532" s="136" t="s">
        <v>5147</v>
      </c>
      <c r="W532" s="107"/>
      <c r="X532" s="324"/>
    </row>
    <row r="533" spans="1:24" ht="12.95" customHeight="1" x14ac:dyDescent="0.2">
      <c r="A533" s="102">
        <v>2002</v>
      </c>
      <c r="B533" s="102" t="s">
        <v>16189</v>
      </c>
      <c r="C533" s="102" t="s">
        <v>16223</v>
      </c>
      <c r="D533" s="102" t="s">
        <v>16247</v>
      </c>
      <c r="E533" s="107" t="s">
        <v>5088</v>
      </c>
      <c r="F533" s="135" t="s">
        <v>14007</v>
      </c>
      <c r="G533" s="105">
        <v>15256</v>
      </c>
      <c r="H533" s="102" t="s">
        <v>11718</v>
      </c>
      <c r="I533" s="102" t="s">
        <v>10504</v>
      </c>
      <c r="J533" s="102" t="s">
        <v>16248</v>
      </c>
      <c r="K533" s="102"/>
      <c r="L533" s="111"/>
      <c r="M533" s="109"/>
      <c r="N533" s="112"/>
      <c r="O533" s="102"/>
      <c r="P533" s="102"/>
      <c r="Q533" s="102"/>
      <c r="R533" s="109"/>
      <c r="S533" s="102"/>
      <c r="T533" s="102" t="s">
        <v>7789</v>
      </c>
      <c r="U533" s="102"/>
      <c r="V533" s="136" t="s">
        <v>5147</v>
      </c>
      <c r="W533" s="107"/>
      <c r="X533" s="324"/>
    </row>
    <row r="534" spans="1:24" ht="12.95" customHeight="1" x14ac:dyDescent="0.2">
      <c r="A534" s="102">
        <v>2002</v>
      </c>
      <c r="B534" s="102" t="s">
        <v>16189</v>
      </c>
      <c r="C534" s="102" t="s">
        <v>16223</v>
      </c>
      <c r="D534" s="102" t="s">
        <v>16249</v>
      </c>
      <c r="E534" s="107" t="s">
        <v>5089</v>
      </c>
      <c r="F534" s="135" t="s">
        <v>14007</v>
      </c>
      <c r="G534" s="105">
        <v>15263</v>
      </c>
      <c r="H534" s="102" t="s">
        <v>11718</v>
      </c>
      <c r="I534" s="102" t="s">
        <v>10504</v>
      </c>
      <c r="J534" s="102" t="s">
        <v>16250</v>
      </c>
      <c r="K534" s="102"/>
      <c r="L534" s="111"/>
      <c r="M534" s="109"/>
      <c r="N534" s="112"/>
      <c r="O534" s="102"/>
      <c r="P534" s="102"/>
      <c r="Q534" s="102"/>
      <c r="R534" s="109"/>
      <c r="S534" s="102"/>
      <c r="T534" s="102" t="s">
        <v>7789</v>
      </c>
      <c r="U534" s="102"/>
      <c r="V534" s="136" t="s">
        <v>5147</v>
      </c>
      <c r="W534" s="107"/>
      <c r="X534" s="324"/>
    </row>
    <row r="535" spans="1:24" ht="12.95" customHeight="1" x14ac:dyDescent="0.2">
      <c r="A535" s="102">
        <v>2002</v>
      </c>
      <c r="B535" s="102" t="s">
        <v>16189</v>
      </c>
      <c r="C535" s="102" t="s">
        <v>16223</v>
      </c>
      <c r="D535" s="102" t="s">
        <v>16251</v>
      </c>
      <c r="E535" s="107" t="s">
        <v>5449</v>
      </c>
      <c r="F535" s="135" t="s">
        <v>14007</v>
      </c>
      <c r="G535" s="105">
        <v>15270</v>
      </c>
      <c r="H535" s="102" t="s">
        <v>11718</v>
      </c>
      <c r="I535" s="102" t="s">
        <v>10504</v>
      </c>
      <c r="J535" s="102" t="s">
        <v>16250</v>
      </c>
      <c r="K535" s="102"/>
      <c r="L535" s="111"/>
      <c r="M535" s="109"/>
      <c r="N535" s="112"/>
      <c r="O535" s="102"/>
      <c r="P535" s="102"/>
      <c r="Q535" s="102"/>
      <c r="R535" s="109"/>
      <c r="S535" s="102"/>
      <c r="T535" s="102" t="s">
        <v>7789</v>
      </c>
      <c r="U535" s="102"/>
      <c r="V535" s="136" t="s">
        <v>5147</v>
      </c>
      <c r="W535" s="107"/>
      <c r="X535" s="324"/>
    </row>
    <row r="536" spans="1:24" ht="12.95" customHeight="1" x14ac:dyDescent="0.2">
      <c r="A536" s="102">
        <v>2002</v>
      </c>
      <c r="B536" s="102" t="s">
        <v>16189</v>
      </c>
      <c r="C536" s="102" t="s">
        <v>16223</v>
      </c>
      <c r="D536" s="102" t="s">
        <v>16252</v>
      </c>
      <c r="E536" s="107" t="s">
        <v>5450</v>
      </c>
      <c r="F536" s="135" t="s">
        <v>14007</v>
      </c>
      <c r="G536" s="105">
        <v>15277</v>
      </c>
      <c r="H536" s="102" t="s">
        <v>11718</v>
      </c>
      <c r="I536" s="102" t="s">
        <v>10504</v>
      </c>
      <c r="J536" s="102" t="s">
        <v>16253</v>
      </c>
      <c r="K536" s="102"/>
      <c r="L536" s="111"/>
      <c r="M536" s="109"/>
      <c r="N536" s="112"/>
      <c r="O536" s="102"/>
      <c r="P536" s="102"/>
      <c r="Q536" s="102"/>
      <c r="R536" s="109"/>
      <c r="S536" s="102"/>
      <c r="T536" s="102" t="s">
        <v>7789</v>
      </c>
      <c r="U536" s="102"/>
      <c r="V536" s="136" t="s">
        <v>5147</v>
      </c>
      <c r="W536" s="107"/>
      <c r="X536" s="324"/>
    </row>
    <row r="537" spans="1:24" ht="12.95" customHeight="1" x14ac:dyDescent="0.2">
      <c r="A537" s="102">
        <v>2002</v>
      </c>
      <c r="B537" s="102" t="s">
        <v>16189</v>
      </c>
      <c r="C537" s="102" t="s">
        <v>16223</v>
      </c>
      <c r="D537" s="102" t="s">
        <v>16254</v>
      </c>
      <c r="E537" s="107" t="s">
        <v>5451</v>
      </c>
      <c r="F537" s="135" t="s">
        <v>14007</v>
      </c>
      <c r="G537" s="105">
        <v>15284</v>
      </c>
      <c r="H537" s="102" t="s">
        <v>11718</v>
      </c>
      <c r="I537" s="102" t="s">
        <v>10504</v>
      </c>
      <c r="J537" s="102" t="s">
        <v>16255</v>
      </c>
      <c r="K537" s="102"/>
      <c r="L537" s="111"/>
      <c r="M537" s="109"/>
      <c r="N537" s="112"/>
      <c r="O537" s="102"/>
      <c r="P537" s="102"/>
      <c r="Q537" s="102"/>
      <c r="R537" s="109"/>
      <c r="S537" s="102"/>
      <c r="T537" s="102" t="s">
        <v>7789</v>
      </c>
      <c r="U537" s="102"/>
      <c r="V537" s="136" t="s">
        <v>5147</v>
      </c>
      <c r="W537" s="107"/>
      <c r="X537" s="324"/>
    </row>
    <row r="538" spans="1:24" ht="12.95" customHeight="1" x14ac:dyDescent="0.2">
      <c r="A538" s="102">
        <v>2002</v>
      </c>
      <c r="B538" s="102" t="s">
        <v>16189</v>
      </c>
      <c r="C538" s="102" t="s">
        <v>16223</v>
      </c>
      <c r="D538" s="102" t="s">
        <v>16256</v>
      </c>
      <c r="E538" s="107" t="s">
        <v>5452</v>
      </c>
      <c r="F538" s="135" t="s">
        <v>14007</v>
      </c>
      <c r="G538" s="105">
        <v>15291</v>
      </c>
      <c r="H538" s="102" t="s">
        <v>10504</v>
      </c>
      <c r="I538" s="102" t="s">
        <v>11718</v>
      </c>
      <c r="J538" s="102" t="s">
        <v>16255</v>
      </c>
      <c r="K538" s="102"/>
      <c r="L538" s="111"/>
      <c r="M538" s="109"/>
      <c r="N538" s="112"/>
      <c r="O538" s="102"/>
      <c r="P538" s="102"/>
      <c r="Q538" s="102"/>
      <c r="R538" s="109"/>
      <c r="S538" s="102"/>
      <c r="T538" s="102" t="s">
        <v>7789</v>
      </c>
      <c r="U538" s="102"/>
      <c r="V538" s="136" t="s">
        <v>5147</v>
      </c>
      <c r="W538" s="107"/>
      <c r="X538" s="324"/>
    </row>
    <row r="539" spans="1:24" ht="12.95" customHeight="1" x14ac:dyDescent="0.2">
      <c r="A539" s="102">
        <v>2002</v>
      </c>
      <c r="B539" s="102" t="s">
        <v>16189</v>
      </c>
      <c r="C539" s="102" t="s">
        <v>16223</v>
      </c>
      <c r="D539" s="102" t="s">
        <v>16257</v>
      </c>
      <c r="E539" s="107" t="s">
        <v>5453</v>
      </c>
      <c r="F539" s="135" t="s">
        <v>14007</v>
      </c>
      <c r="G539" s="105">
        <v>15298</v>
      </c>
      <c r="H539" s="102" t="s">
        <v>11718</v>
      </c>
      <c r="I539" s="102" t="s">
        <v>10504</v>
      </c>
      <c r="J539" s="102" t="s">
        <v>16258</v>
      </c>
      <c r="K539" s="102"/>
      <c r="L539" s="111"/>
      <c r="M539" s="109"/>
      <c r="N539" s="112"/>
      <c r="O539" s="102"/>
      <c r="P539" s="102"/>
      <c r="Q539" s="102"/>
      <c r="R539" s="109"/>
      <c r="S539" s="102"/>
      <c r="T539" s="102" t="s">
        <v>7789</v>
      </c>
      <c r="U539" s="102"/>
      <c r="V539" s="136" t="s">
        <v>5147</v>
      </c>
      <c r="W539" s="107"/>
      <c r="X539" s="324"/>
    </row>
    <row r="540" spans="1:24" ht="12.95" customHeight="1" x14ac:dyDescent="0.2">
      <c r="A540" s="102">
        <v>2002</v>
      </c>
      <c r="B540" s="102" t="s">
        <v>16189</v>
      </c>
      <c r="C540" s="102" t="s">
        <v>16223</v>
      </c>
      <c r="D540" s="102" t="s">
        <v>16259</v>
      </c>
      <c r="E540" s="107" t="s">
        <v>16260</v>
      </c>
      <c r="F540" s="135" t="s">
        <v>14007</v>
      </c>
      <c r="G540" s="105">
        <v>15305</v>
      </c>
      <c r="H540" s="102" t="s">
        <v>11718</v>
      </c>
      <c r="I540" s="102" t="s">
        <v>10504</v>
      </c>
      <c r="J540" s="102" t="s">
        <v>16261</v>
      </c>
      <c r="K540" s="102"/>
      <c r="L540" s="111"/>
      <c r="M540" s="109"/>
      <c r="N540" s="112"/>
      <c r="O540" s="102"/>
      <c r="P540" s="102"/>
      <c r="Q540" s="102"/>
      <c r="R540" s="109"/>
      <c r="S540" s="102"/>
      <c r="T540" s="102" t="s">
        <v>7789</v>
      </c>
      <c r="U540" s="102"/>
      <c r="V540" s="136" t="s">
        <v>5147</v>
      </c>
      <c r="W540" s="107"/>
      <c r="X540" s="324"/>
    </row>
    <row r="541" spans="1:24" ht="12.95" customHeight="1" x14ac:dyDescent="0.2">
      <c r="A541" s="102">
        <v>2002</v>
      </c>
      <c r="B541" s="102" t="s">
        <v>16189</v>
      </c>
      <c r="C541" s="102" t="s">
        <v>16223</v>
      </c>
      <c r="D541" s="102" t="s">
        <v>16262</v>
      </c>
      <c r="E541" s="107" t="s">
        <v>16263</v>
      </c>
      <c r="F541" s="135" t="s">
        <v>14007</v>
      </c>
      <c r="G541" s="105">
        <v>15312</v>
      </c>
      <c r="H541" s="102" t="s">
        <v>11718</v>
      </c>
      <c r="I541" s="102" t="s">
        <v>10504</v>
      </c>
      <c r="J541" s="102" t="s">
        <v>16264</v>
      </c>
      <c r="K541" s="102"/>
      <c r="L541" s="111"/>
      <c r="M541" s="109"/>
      <c r="N541" s="112"/>
      <c r="O541" s="102"/>
      <c r="P541" s="102"/>
      <c r="Q541" s="102"/>
      <c r="R541" s="109"/>
      <c r="S541" s="102"/>
      <c r="T541" s="102" t="s">
        <v>7789</v>
      </c>
      <c r="U541" s="102"/>
      <c r="V541" s="136" t="s">
        <v>5147</v>
      </c>
      <c r="W541" s="107"/>
      <c r="X541" s="324"/>
    </row>
    <row r="542" spans="1:24" ht="12.95" customHeight="1" x14ac:dyDescent="0.2">
      <c r="A542" s="102">
        <v>2002</v>
      </c>
      <c r="B542" s="102" t="s">
        <v>16189</v>
      </c>
      <c r="C542" s="102" t="s">
        <v>16223</v>
      </c>
      <c r="D542" s="102" t="s">
        <v>16265</v>
      </c>
      <c r="E542" s="107" t="s">
        <v>16266</v>
      </c>
      <c r="F542" s="135" t="s">
        <v>14007</v>
      </c>
      <c r="G542" s="105">
        <v>15319</v>
      </c>
      <c r="H542" s="102" t="s">
        <v>11718</v>
      </c>
      <c r="I542" s="102" t="s">
        <v>10504</v>
      </c>
      <c r="J542" s="102" t="s">
        <v>16267</v>
      </c>
      <c r="K542" s="102"/>
      <c r="L542" s="111"/>
      <c r="M542" s="109"/>
      <c r="N542" s="112"/>
      <c r="O542" s="102"/>
      <c r="P542" s="102"/>
      <c r="Q542" s="102"/>
      <c r="R542" s="109"/>
      <c r="S542" s="102"/>
      <c r="T542" s="102" t="s">
        <v>7789</v>
      </c>
      <c r="U542" s="102"/>
      <c r="V542" s="136" t="s">
        <v>5147</v>
      </c>
      <c r="W542" s="107"/>
      <c r="X542" s="324"/>
    </row>
    <row r="543" spans="1:24" ht="12.95" customHeight="1" x14ac:dyDescent="0.2">
      <c r="A543" s="102">
        <v>2002</v>
      </c>
      <c r="B543" s="102" t="s">
        <v>16189</v>
      </c>
      <c r="C543" s="102" t="s">
        <v>16223</v>
      </c>
      <c r="D543" s="102" t="s">
        <v>16268</v>
      </c>
      <c r="E543" s="107" t="s">
        <v>16269</v>
      </c>
      <c r="F543" s="135" t="s">
        <v>14007</v>
      </c>
      <c r="G543" s="105">
        <v>15326</v>
      </c>
      <c r="H543" s="102" t="s">
        <v>11718</v>
      </c>
      <c r="I543" s="102" t="s">
        <v>10504</v>
      </c>
      <c r="J543" s="102" t="s">
        <v>16270</v>
      </c>
      <c r="K543" s="102"/>
      <c r="L543" s="111"/>
      <c r="M543" s="109"/>
      <c r="N543" s="112"/>
      <c r="O543" s="102"/>
      <c r="P543" s="102"/>
      <c r="Q543" s="102"/>
      <c r="R543" s="109"/>
      <c r="S543" s="102"/>
      <c r="T543" s="102" t="s">
        <v>7789</v>
      </c>
      <c r="U543" s="102"/>
      <c r="V543" s="136" t="s">
        <v>5147</v>
      </c>
      <c r="W543" s="107"/>
      <c r="X543" s="324"/>
    </row>
    <row r="544" spans="1:24" ht="12.95" customHeight="1" x14ac:dyDescent="0.2">
      <c r="A544" s="102">
        <v>2002</v>
      </c>
      <c r="B544" s="102" t="s">
        <v>16189</v>
      </c>
      <c r="C544" s="102" t="s">
        <v>16271</v>
      </c>
      <c r="D544" s="107" t="s">
        <v>16272</v>
      </c>
      <c r="E544" s="107" t="s">
        <v>9160</v>
      </c>
      <c r="F544" s="135" t="s">
        <v>14007</v>
      </c>
      <c r="G544" s="105">
        <v>16450</v>
      </c>
      <c r="H544" s="102"/>
      <c r="I544" s="102"/>
      <c r="J544" s="102"/>
      <c r="K544" s="102"/>
      <c r="L544" s="111"/>
      <c r="M544" s="109"/>
      <c r="N544" s="112"/>
      <c r="O544" s="102"/>
      <c r="P544" s="102"/>
      <c r="Q544" s="102"/>
      <c r="R544" s="109"/>
      <c r="S544" s="102"/>
      <c r="T544" s="102"/>
      <c r="U544" s="102"/>
      <c r="V544" s="136" t="s">
        <v>5147</v>
      </c>
      <c r="W544" s="107"/>
      <c r="X544" s="324"/>
    </row>
    <row r="545" spans="1:24" ht="12.95" customHeight="1" x14ac:dyDescent="0.2">
      <c r="A545" s="102">
        <v>2002</v>
      </c>
      <c r="B545" s="102" t="s">
        <v>16189</v>
      </c>
      <c r="C545" s="102" t="s">
        <v>16271</v>
      </c>
      <c r="D545" s="102" t="s">
        <v>16273</v>
      </c>
      <c r="E545" s="107" t="s">
        <v>9160</v>
      </c>
      <c r="F545" s="135" t="s">
        <v>14007</v>
      </c>
      <c r="G545" s="105">
        <v>15897</v>
      </c>
      <c r="H545" s="102"/>
      <c r="I545" s="102"/>
      <c r="J545" s="102"/>
      <c r="K545" s="102"/>
      <c r="L545" s="111"/>
      <c r="M545" s="109"/>
      <c r="N545" s="112"/>
      <c r="O545" s="102"/>
      <c r="P545" s="102"/>
      <c r="Q545" s="102"/>
      <c r="R545" s="109"/>
      <c r="S545" s="102"/>
      <c r="T545" s="102"/>
      <c r="U545" s="102"/>
      <c r="V545" s="136" t="s">
        <v>5147</v>
      </c>
      <c r="W545" s="107"/>
      <c r="X545" s="324"/>
    </row>
    <row r="546" spans="1:24" ht="12.95" customHeight="1" x14ac:dyDescent="0.2">
      <c r="A546" s="102">
        <v>2002</v>
      </c>
      <c r="B546" s="102" t="s">
        <v>16189</v>
      </c>
      <c r="C546" s="102" t="s">
        <v>16271</v>
      </c>
      <c r="D546" s="102" t="s">
        <v>16274</v>
      </c>
      <c r="E546" s="107" t="s">
        <v>3620</v>
      </c>
      <c r="F546" s="135" t="s">
        <v>14007</v>
      </c>
      <c r="G546" s="105">
        <v>16271</v>
      </c>
      <c r="H546" s="102"/>
      <c r="I546" s="102"/>
      <c r="J546" s="102"/>
      <c r="K546" s="102"/>
      <c r="L546" s="111"/>
      <c r="M546" s="109"/>
      <c r="N546" s="112"/>
      <c r="O546" s="102"/>
      <c r="P546" s="102"/>
      <c r="Q546" s="102"/>
      <c r="R546" s="109"/>
      <c r="S546" s="102"/>
      <c r="T546" s="102"/>
      <c r="U546" s="102"/>
      <c r="V546" s="136" t="s">
        <v>5147</v>
      </c>
      <c r="W546" s="107"/>
      <c r="X546" s="324"/>
    </row>
    <row r="547" spans="1:24" ht="12.95" customHeight="1" x14ac:dyDescent="0.2">
      <c r="A547" s="102">
        <v>2002</v>
      </c>
      <c r="B547" s="102" t="s">
        <v>16189</v>
      </c>
      <c r="C547" s="102" t="s">
        <v>16271</v>
      </c>
      <c r="D547" s="102" t="s">
        <v>16275</v>
      </c>
      <c r="E547" s="107" t="s">
        <v>10189</v>
      </c>
      <c r="F547" s="135" t="s">
        <v>14007</v>
      </c>
      <c r="G547" s="105">
        <v>15961</v>
      </c>
      <c r="H547" s="102"/>
      <c r="I547" s="102"/>
      <c r="J547" s="102"/>
      <c r="K547" s="102"/>
      <c r="L547" s="111"/>
      <c r="M547" s="109"/>
      <c r="N547" s="112"/>
      <c r="O547" s="102"/>
      <c r="P547" s="102"/>
      <c r="Q547" s="102"/>
      <c r="R547" s="109"/>
      <c r="S547" s="102"/>
      <c r="T547" s="102"/>
      <c r="U547" s="102"/>
      <c r="V547" s="136" t="s">
        <v>5147</v>
      </c>
      <c r="W547" s="107"/>
      <c r="X547" s="324"/>
    </row>
    <row r="548" spans="1:24" ht="12.95" customHeight="1" x14ac:dyDescent="0.2">
      <c r="A548" s="102">
        <v>2002</v>
      </c>
      <c r="B548" s="102" t="s">
        <v>16189</v>
      </c>
      <c r="C548" s="102" t="s">
        <v>16271</v>
      </c>
      <c r="D548" s="102" t="s">
        <v>16276</v>
      </c>
      <c r="E548" s="107" t="s">
        <v>12252</v>
      </c>
      <c r="F548" s="135" t="s">
        <v>14007</v>
      </c>
      <c r="G548" s="105">
        <v>16046</v>
      </c>
      <c r="H548" s="102"/>
      <c r="I548" s="102"/>
      <c r="J548" s="102"/>
      <c r="K548" s="102"/>
      <c r="L548" s="111"/>
      <c r="M548" s="109"/>
      <c r="N548" s="112"/>
      <c r="O548" s="102"/>
      <c r="P548" s="102"/>
      <c r="Q548" s="102"/>
      <c r="R548" s="109"/>
      <c r="S548" s="102"/>
      <c r="T548" s="102"/>
      <c r="U548" s="102"/>
      <c r="V548" s="136" t="s">
        <v>5147</v>
      </c>
      <c r="W548" s="107"/>
      <c r="X548" s="324"/>
    </row>
    <row r="549" spans="1:24" ht="12.95" customHeight="1" x14ac:dyDescent="0.2">
      <c r="A549" s="102">
        <v>2002</v>
      </c>
      <c r="B549" s="102" t="s">
        <v>16189</v>
      </c>
      <c r="C549" s="102" t="s">
        <v>16271</v>
      </c>
      <c r="D549" s="102" t="s">
        <v>1331</v>
      </c>
      <c r="E549" s="107" t="s">
        <v>12721</v>
      </c>
      <c r="F549" s="135" t="s">
        <v>14007</v>
      </c>
      <c r="G549" s="105">
        <v>16054</v>
      </c>
      <c r="H549" s="102"/>
      <c r="I549" s="102"/>
      <c r="J549" s="102"/>
      <c r="K549" s="102"/>
      <c r="L549" s="111"/>
      <c r="M549" s="109"/>
      <c r="N549" s="112"/>
      <c r="O549" s="102"/>
      <c r="P549" s="102"/>
      <c r="Q549" s="102"/>
      <c r="R549" s="109"/>
      <c r="S549" s="102"/>
      <c r="T549" s="102"/>
      <c r="U549" s="102"/>
      <c r="V549" s="136" t="s">
        <v>5147</v>
      </c>
      <c r="W549" s="107"/>
      <c r="X549" s="324"/>
    </row>
    <row r="550" spans="1:24" ht="12.95" customHeight="1" x14ac:dyDescent="0.2">
      <c r="A550" s="102">
        <v>2002</v>
      </c>
      <c r="B550" s="102" t="s">
        <v>16189</v>
      </c>
      <c r="C550" s="102" t="s">
        <v>16271</v>
      </c>
      <c r="D550" s="102" t="s">
        <v>16277</v>
      </c>
      <c r="E550" s="107" t="s">
        <v>5985</v>
      </c>
      <c r="F550" s="135" t="s">
        <v>14007</v>
      </c>
      <c r="G550" s="105">
        <v>16216</v>
      </c>
      <c r="H550" s="102"/>
      <c r="I550" s="102"/>
      <c r="J550" s="102"/>
      <c r="K550" s="102"/>
      <c r="L550" s="111"/>
      <c r="M550" s="109"/>
      <c r="N550" s="112"/>
      <c r="O550" s="102"/>
      <c r="P550" s="102"/>
      <c r="Q550" s="102"/>
      <c r="R550" s="109"/>
      <c r="S550" s="102"/>
      <c r="T550" s="102"/>
      <c r="U550" s="102"/>
      <c r="V550" s="136" t="s">
        <v>5147</v>
      </c>
      <c r="W550" s="107"/>
      <c r="X550" s="324"/>
    </row>
    <row r="551" spans="1:24" ht="12.95" customHeight="1" x14ac:dyDescent="0.2">
      <c r="A551" s="102">
        <v>2002</v>
      </c>
      <c r="B551" s="102" t="s">
        <v>16189</v>
      </c>
      <c r="C551" s="102" t="s">
        <v>16278</v>
      </c>
      <c r="D551" s="102" t="s">
        <v>16279</v>
      </c>
      <c r="E551" s="107" t="s">
        <v>16191</v>
      </c>
      <c r="F551" s="135" t="s">
        <v>14007</v>
      </c>
      <c r="G551" s="105">
        <v>15319</v>
      </c>
      <c r="H551" s="102" t="s">
        <v>11718</v>
      </c>
      <c r="I551" s="102" t="s">
        <v>10504</v>
      </c>
      <c r="J551" s="102" t="s">
        <v>16280</v>
      </c>
      <c r="K551" s="102"/>
      <c r="L551" s="111"/>
      <c r="M551" s="109"/>
      <c r="N551" s="112"/>
      <c r="O551" s="102"/>
      <c r="P551" s="102"/>
      <c r="Q551" s="102"/>
      <c r="R551" s="109"/>
      <c r="S551" s="102"/>
      <c r="T551" s="102" t="s">
        <v>20543</v>
      </c>
      <c r="U551" s="102" t="s">
        <v>16908</v>
      </c>
      <c r="V551" s="136" t="s">
        <v>5147</v>
      </c>
      <c r="W551" s="107"/>
      <c r="X551" s="324"/>
    </row>
    <row r="552" spans="1:24" ht="12.95" customHeight="1" x14ac:dyDescent="0.2">
      <c r="A552" s="102">
        <v>2002</v>
      </c>
      <c r="B552" s="102" t="s">
        <v>16189</v>
      </c>
      <c r="C552" s="102" t="s">
        <v>16278</v>
      </c>
      <c r="D552" s="102" t="s">
        <v>16281</v>
      </c>
      <c r="E552" s="107" t="s">
        <v>16193</v>
      </c>
      <c r="F552" s="135" t="s">
        <v>14007</v>
      </c>
      <c r="G552" s="105">
        <v>15323</v>
      </c>
      <c r="H552" s="102" t="s">
        <v>11718</v>
      </c>
      <c r="I552" s="102" t="s">
        <v>10504</v>
      </c>
      <c r="J552" s="102" t="s">
        <v>16282</v>
      </c>
      <c r="K552" s="102"/>
      <c r="L552" s="111"/>
      <c r="M552" s="109"/>
      <c r="N552" s="112"/>
      <c r="O552" s="102"/>
      <c r="P552" s="102"/>
      <c r="Q552" s="102"/>
      <c r="R552" s="109"/>
      <c r="S552" s="102"/>
      <c r="T552" s="102" t="s">
        <v>20543</v>
      </c>
      <c r="U552" s="102" t="s">
        <v>16908</v>
      </c>
      <c r="V552" s="136" t="s">
        <v>5147</v>
      </c>
      <c r="W552" s="107"/>
      <c r="X552" s="324"/>
    </row>
    <row r="553" spans="1:24" ht="12.95" customHeight="1" x14ac:dyDescent="0.2">
      <c r="A553" s="102">
        <v>2002</v>
      </c>
      <c r="B553" s="102" t="s">
        <v>16189</v>
      </c>
      <c r="C553" s="102" t="s">
        <v>16278</v>
      </c>
      <c r="D553" s="102" t="s">
        <v>16283</v>
      </c>
      <c r="E553" s="107" t="s">
        <v>16195</v>
      </c>
      <c r="F553" s="135" t="s">
        <v>14007</v>
      </c>
      <c r="G553" s="105">
        <v>15331</v>
      </c>
      <c r="H553" s="102" t="s">
        <v>11718</v>
      </c>
      <c r="I553" s="102" t="s">
        <v>10504</v>
      </c>
      <c r="J553" s="102" t="s">
        <v>16284</v>
      </c>
      <c r="K553" s="102"/>
      <c r="L553" s="111"/>
      <c r="M553" s="109"/>
      <c r="N553" s="112"/>
      <c r="O553" s="102"/>
      <c r="P553" s="102"/>
      <c r="Q553" s="102"/>
      <c r="R553" s="109"/>
      <c r="S553" s="102"/>
      <c r="T553" s="102" t="s">
        <v>20543</v>
      </c>
      <c r="U553" s="102" t="s">
        <v>16908</v>
      </c>
      <c r="V553" s="136" t="s">
        <v>5147</v>
      </c>
      <c r="W553" s="107"/>
      <c r="X553" s="324"/>
    </row>
    <row r="554" spans="1:24" ht="12.95" customHeight="1" x14ac:dyDescent="0.2">
      <c r="A554" s="102">
        <v>2002</v>
      </c>
      <c r="B554" s="102" t="s">
        <v>16189</v>
      </c>
      <c r="C554" s="102" t="s">
        <v>16278</v>
      </c>
      <c r="D554" s="102" t="s">
        <v>16285</v>
      </c>
      <c r="E554" s="107" t="s">
        <v>16197</v>
      </c>
      <c r="F554" s="135" t="s">
        <v>14007</v>
      </c>
      <c r="G554" s="105">
        <v>15342</v>
      </c>
      <c r="H554" s="102" t="s">
        <v>11718</v>
      </c>
      <c r="I554" s="102" t="s">
        <v>10504</v>
      </c>
      <c r="J554" s="102" t="s">
        <v>16286</v>
      </c>
      <c r="K554" s="102"/>
      <c r="L554" s="111"/>
      <c r="M554" s="109"/>
      <c r="N554" s="112"/>
      <c r="O554" s="102"/>
      <c r="P554" s="102"/>
      <c r="Q554" s="102"/>
      <c r="R554" s="109"/>
      <c r="S554" s="102"/>
      <c r="T554" s="102" t="s">
        <v>20543</v>
      </c>
      <c r="U554" s="102" t="s">
        <v>16908</v>
      </c>
      <c r="V554" s="136" t="s">
        <v>5147</v>
      </c>
      <c r="W554" s="107"/>
      <c r="X554" s="324"/>
    </row>
    <row r="555" spans="1:24" ht="12.95" customHeight="1" x14ac:dyDescent="0.2">
      <c r="A555" s="102">
        <v>2002</v>
      </c>
      <c r="B555" s="102" t="s">
        <v>16189</v>
      </c>
      <c r="C555" s="102" t="s">
        <v>16278</v>
      </c>
      <c r="D555" s="102" t="s">
        <v>16287</v>
      </c>
      <c r="E555" s="107" t="s">
        <v>16199</v>
      </c>
      <c r="F555" s="135" t="s">
        <v>14007</v>
      </c>
      <c r="G555" s="105">
        <v>15348</v>
      </c>
      <c r="H555" s="102" t="s">
        <v>11718</v>
      </c>
      <c r="I555" s="102" t="s">
        <v>10504</v>
      </c>
      <c r="J555" s="102" t="s">
        <v>16288</v>
      </c>
      <c r="K555" s="102"/>
      <c r="L555" s="111"/>
      <c r="M555" s="109"/>
      <c r="N555" s="112"/>
      <c r="O555" s="102"/>
      <c r="P555" s="102"/>
      <c r="Q555" s="102"/>
      <c r="R555" s="109"/>
      <c r="S555" s="102"/>
      <c r="T555" s="102" t="s">
        <v>20543</v>
      </c>
      <c r="U555" s="102" t="s">
        <v>16908</v>
      </c>
      <c r="V555" s="136" t="s">
        <v>5147</v>
      </c>
      <c r="W555" s="107"/>
      <c r="X555" s="324"/>
    </row>
    <row r="556" spans="1:24" ht="12.95" customHeight="1" x14ac:dyDescent="0.2">
      <c r="A556" s="102">
        <v>2002</v>
      </c>
      <c r="B556" s="102" t="s">
        <v>16189</v>
      </c>
      <c r="C556" s="102" t="s">
        <v>16278</v>
      </c>
      <c r="D556" s="102" t="s">
        <v>16289</v>
      </c>
      <c r="E556" s="107" t="s">
        <v>16212</v>
      </c>
      <c r="F556" s="135" t="s">
        <v>14007</v>
      </c>
      <c r="G556" s="105">
        <v>15356</v>
      </c>
      <c r="H556" s="102" t="s">
        <v>11718</v>
      </c>
      <c r="I556" s="102" t="s">
        <v>10504</v>
      </c>
      <c r="J556" s="102" t="s">
        <v>16290</v>
      </c>
      <c r="K556" s="102"/>
      <c r="L556" s="111"/>
      <c r="M556" s="109"/>
      <c r="N556" s="112"/>
      <c r="O556" s="102"/>
      <c r="P556" s="102"/>
      <c r="Q556" s="102"/>
      <c r="R556" s="109"/>
      <c r="S556" s="102"/>
      <c r="T556" s="102" t="s">
        <v>20543</v>
      </c>
      <c r="U556" s="102" t="s">
        <v>16908</v>
      </c>
      <c r="V556" s="136" t="s">
        <v>5147</v>
      </c>
      <c r="W556" s="107"/>
      <c r="X556" s="324"/>
    </row>
    <row r="557" spans="1:24" ht="12.95" customHeight="1" x14ac:dyDescent="0.2">
      <c r="A557" s="102">
        <v>2002</v>
      </c>
      <c r="B557" s="102" t="s">
        <v>16189</v>
      </c>
      <c r="C557" s="102" t="s">
        <v>16278</v>
      </c>
      <c r="D557" s="102" t="s">
        <v>16291</v>
      </c>
      <c r="E557" s="107" t="s">
        <v>16215</v>
      </c>
      <c r="F557" s="135" t="s">
        <v>14007</v>
      </c>
      <c r="G557" s="105">
        <v>15363</v>
      </c>
      <c r="H557" s="102" t="s">
        <v>11718</v>
      </c>
      <c r="I557" s="102" t="s">
        <v>10504</v>
      </c>
      <c r="J557" s="102" t="s">
        <v>16292</v>
      </c>
      <c r="K557" s="102"/>
      <c r="L557" s="111"/>
      <c r="M557" s="109"/>
      <c r="N557" s="112"/>
      <c r="O557" s="102"/>
      <c r="P557" s="102"/>
      <c r="Q557" s="102"/>
      <c r="R557" s="109"/>
      <c r="S557" s="102"/>
      <c r="T557" s="102" t="s">
        <v>20543</v>
      </c>
      <c r="U557" s="102" t="s">
        <v>16908</v>
      </c>
      <c r="V557" s="136" t="s">
        <v>5147</v>
      </c>
      <c r="W557" s="107"/>
      <c r="X557" s="324"/>
    </row>
    <row r="558" spans="1:24" ht="12.95" customHeight="1" x14ac:dyDescent="0.2">
      <c r="A558" s="102">
        <v>2002</v>
      </c>
      <c r="B558" s="102" t="s">
        <v>16189</v>
      </c>
      <c r="C558" s="102" t="s">
        <v>16278</v>
      </c>
      <c r="D558" s="102" t="s">
        <v>16293</v>
      </c>
      <c r="E558" s="107" t="s">
        <v>16218</v>
      </c>
      <c r="F558" s="135" t="s">
        <v>14007</v>
      </c>
      <c r="G558" s="105">
        <v>15372</v>
      </c>
      <c r="H558" s="102" t="s">
        <v>11718</v>
      </c>
      <c r="I558" s="102" t="s">
        <v>10504</v>
      </c>
      <c r="J558" s="102" t="s">
        <v>16294</v>
      </c>
      <c r="K558" s="102"/>
      <c r="L558" s="111"/>
      <c r="M558" s="109"/>
      <c r="N558" s="112"/>
      <c r="O558" s="102"/>
      <c r="P558" s="102"/>
      <c r="Q558" s="102"/>
      <c r="R558" s="109"/>
      <c r="S558" s="102"/>
      <c r="T558" s="102" t="s">
        <v>20543</v>
      </c>
      <c r="U558" s="102" t="s">
        <v>16908</v>
      </c>
      <c r="V558" s="136" t="s">
        <v>5147</v>
      </c>
      <c r="W558" s="107"/>
      <c r="X558" s="324"/>
    </row>
    <row r="559" spans="1:24" ht="12.95" customHeight="1" x14ac:dyDescent="0.2">
      <c r="A559" s="102">
        <v>2002</v>
      </c>
      <c r="B559" s="102" t="s">
        <v>16189</v>
      </c>
      <c r="C559" s="102" t="s">
        <v>16278</v>
      </c>
      <c r="D559" s="102" t="s">
        <v>16295</v>
      </c>
      <c r="E559" s="107" t="s">
        <v>16221</v>
      </c>
      <c r="F559" s="135" t="s">
        <v>14007</v>
      </c>
      <c r="G559" s="105">
        <v>15380</v>
      </c>
      <c r="H559" s="102" t="s">
        <v>11718</v>
      </c>
      <c r="I559" s="102" t="s">
        <v>10504</v>
      </c>
      <c r="J559" s="102" t="s">
        <v>16296</v>
      </c>
      <c r="K559" s="102"/>
      <c r="L559" s="111"/>
      <c r="M559" s="109"/>
      <c r="N559" s="112"/>
      <c r="O559" s="102"/>
      <c r="P559" s="102"/>
      <c r="Q559" s="102"/>
      <c r="R559" s="109"/>
      <c r="S559" s="102"/>
      <c r="T559" s="102" t="s">
        <v>20543</v>
      </c>
      <c r="U559" s="102" t="s">
        <v>16908</v>
      </c>
      <c r="V559" s="136" t="s">
        <v>5147</v>
      </c>
      <c r="W559" s="107"/>
      <c r="X559" s="324"/>
    </row>
    <row r="560" spans="1:24" ht="12.95" customHeight="1" x14ac:dyDescent="0.2">
      <c r="A560" s="102">
        <v>2002</v>
      </c>
      <c r="B560" s="102" t="s">
        <v>16189</v>
      </c>
      <c r="C560" s="102" t="s">
        <v>16278</v>
      </c>
      <c r="D560" s="102" t="s">
        <v>7998</v>
      </c>
      <c r="E560" s="107" t="s">
        <v>9147</v>
      </c>
      <c r="F560" s="135" t="s">
        <v>14007</v>
      </c>
      <c r="G560" s="105">
        <v>15385</v>
      </c>
      <c r="H560" s="102" t="s">
        <v>11718</v>
      </c>
      <c r="I560" s="102" t="s">
        <v>10504</v>
      </c>
      <c r="J560" s="102" t="s">
        <v>9546</v>
      </c>
      <c r="K560" s="102"/>
      <c r="L560" s="111"/>
      <c r="M560" s="109"/>
      <c r="N560" s="112"/>
      <c r="O560" s="102"/>
      <c r="P560" s="102"/>
      <c r="Q560" s="102"/>
      <c r="R560" s="109"/>
      <c r="S560" s="102"/>
      <c r="T560" s="102" t="s">
        <v>20543</v>
      </c>
      <c r="U560" s="102" t="s">
        <v>16908</v>
      </c>
      <c r="V560" s="136" t="s">
        <v>5147</v>
      </c>
      <c r="W560" s="107"/>
      <c r="X560" s="324"/>
    </row>
    <row r="561" spans="1:24" ht="12.95" customHeight="1" x14ac:dyDescent="0.2">
      <c r="A561" s="102">
        <v>2002</v>
      </c>
      <c r="B561" s="102" t="s">
        <v>16189</v>
      </c>
      <c r="C561" s="102" t="s">
        <v>16297</v>
      </c>
      <c r="D561" s="102" t="s">
        <v>4369</v>
      </c>
      <c r="E561" s="107" t="s">
        <v>16191</v>
      </c>
      <c r="F561" s="135" t="s">
        <v>14007</v>
      </c>
      <c r="G561" s="105">
        <v>15311</v>
      </c>
      <c r="H561" s="102" t="s">
        <v>10504</v>
      </c>
      <c r="I561" s="102" t="s">
        <v>11718</v>
      </c>
      <c r="J561" s="102" t="s">
        <v>16298</v>
      </c>
      <c r="K561" s="102"/>
      <c r="L561" s="111"/>
      <c r="M561" s="109"/>
      <c r="N561" s="112"/>
      <c r="O561" s="102"/>
      <c r="P561" s="102"/>
      <c r="Q561" s="102"/>
      <c r="R561" s="109"/>
      <c r="S561" s="102"/>
      <c r="T561" s="102" t="s">
        <v>7789</v>
      </c>
      <c r="U561" s="102"/>
      <c r="V561" s="136" t="s">
        <v>5147</v>
      </c>
      <c r="W561" s="107"/>
      <c r="X561" s="324"/>
    </row>
    <row r="562" spans="1:24" ht="12.95" customHeight="1" x14ac:dyDescent="0.2">
      <c r="A562" s="102">
        <v>2002</v>
      </c>
      <c r="B562" s="102" t="s">
        <v>16189</v>
      </c>
      <c r="C562" s="102" t="s">
        <v>16297</v>
      </c>
      <c r="D562" s="102" t="s">
        <v>16299</v>
      </c>
      <c r="E562" s="107" t="s">
        <v>16193</v>
      </c>
      <c r="F562" s="135" t="s">
        <v>14007</v>
      </c>
      <c r="G562" s="105">
        <v>15317</v>
      </c>
      <c r="H562" s="102" t="s">
        <v>11718</v>
      </c>
      <c r="I562" s="102" t="s">
        <v>10504</v>
      </c>
      <c r="J562" s="102" t="s">
        <v>16300</v>
      </c>
      <c r="K562" s="102"/>
      <c r="L562" s="111"/>
      <c r="M562" s="109"/>
      <c r="N562" s="112"/>
      <c r="O562" s="102"/>
      <c r="P562" s="102"/>
      <c r="Q562" s="102"/>
      <c r="R562" s="109"/>
      <c r="S562" s="102"/>
      <c r="T562" s="102" t="s">
        <v>7789</v>
      </c>
      <c r="U562" s="102"/>
      <c r="V562" s="136" t="s">
        <v>5147</v>
      </c>
      <c r="W562" s="107"/>
      <c r="X562" s="324"/>
    </row>
    <row r="563" spans="1:24" ht="12.95" customHeight="1" x14ac:dyDescent="0.2">
      <c r="A563" s="102">
        <v>2002</v>
      </c>
      <c r="B563" s="102" t="s">
        <v>16189</v>
      </c>
      <c r="C563" s="102" t="s">
        <v>16297</v>
      </c>
      <c r="D563" s="102" t="s">
        <v>16301</v>
      </c>
      <c r="E563" s="107" t="s">
        <v>16195</v>
      </c>
      <c r="F563" s="135" t="s">
        <v>14007</v>
      </c>
      <c r="G563" s="105">
        <v>15325</v>
      </c>
      <c r="H563" s="102" t="s">
        <v>11718</v>
      </c>
      <c r="I563" s="102" t="s">
        <v>10504</v>
      </c>
      <c r="J563" s="102" t="s">
        <v>16302</v>
      </c>
      <c r="K563" s="102"/>
      <c r="L563" s="111"/>
      <c r="M563" s="109"/>
      <c r="N563" s="112"/>
      <c r="O563" s="102"/>
      <c r="P563" s="102"/>
      <c r="Q563" s="102"/>
      <c r="R563" s="109"/>
      <c r="S563" s="102"/>
      <c r="T563" s="102" t="s">
        <v>7789</v>
      </c>
      <c r="U563" s="102"/>
      <c r="V563" s="136" t="s">
        <v>5147</v>
      </c>
      <c r="W563" s="107"/>
      <c r="X563" s="324"/>
    </row>
    <row r="564" spans="1:24" ht="12.95" customHeight="1" x14ac:dyDescent="0.2">
      <c r="A564" s="102">
        <v>2002</v>
      </c>
      <c r="B564" s="102" t="s">
        <v>16189</v>
      </c>
      <c r="C564" s="102" t="s">
        <v>16297</v>
      </c>
      <c r="D564" s="102" t="s">
        <v>16303</v>
      </c>
      <c r="E564" s="107" t="s">
        <v>16197</v>
      </c>
      <c r="F564" s="135" t="s">
        <v>14007</v>
      </c>
      <c r="G564" s="105">
        <v>15332</v>
      </c>
      <c r="H564" s="102" t="s">
        <v>11718</v>
      </c>
      <c r="I564" s="102" t="s">
        <v>10504</v>
      </c>
      <c r="J564" s="102" t="s">
        <v>16304</v>
      </c>
      <c r="K564" s="102"/>
      <c r="L564" s="111"/>
      <c r="M564" s="109"/>
      <c r="N564" s="112"/>
      <c r="O564" s="102"/>
      <c r="P564" s="102"/>
      <c r="Q564" s="102"/>
      <c r="R564" s="109"/>
      <c r="S564" s="102"/>
      <c r="T564" s="102" t="s">
        <v>7789</v>
      </c>
      <c r="U564" s="102"/>
      <c r="V564" s="136" t="s">
        <v>5147</v>
      </c>
      <c r="W564" s="107"/>
      <c r="X564" s="324"/>
    </row>
    <row r="565" spans="1:24" ht="12.95" customHeight="1" x14ac:dyDescent="0.2">
      <c r="A565" s="102">
        <v>2002</v>
      </c>
      <c r="B565" s="102" t="s">
        <v>16189</v>
      </c>
      <c r="C565" s="102" t="s">
        <v>16297</v>
      </c>
      <c r="D565" s="102" t="s">
        <v>16305</v>
      </c>
      <c r="E565" s="107" t="s">
        <v>16199</v>
      </c>
      <c r="F565" s="135" t="s">
        <v>14007</v>
      </c>
      <c r="G565" s="105">
        <v>15338</v>
      </c>
      <c r="H565" s="102" t="s">
        <v>11718</v>
      </c>
      <c r="I565" s="102" t="s">
        <v>10504</v>
      </c>
      <c r="J565" s="102" t="s">
        <v>16306</v>
      </c>
      <c r="K565" s="102"/>
      <c r="L565" s="111"/>
      <c r="M565" s="109"/>
      <c r="N565" s="112"/>
      <c r="O565" s="102"/>
      <c r="P565" s="102"/>
      <c r="Q565" s="102"/>
      <c r="R565" s="109"/>
      <c r="S565" s="102"/>
      <c r="T565" s="102" t="s">
        <v>7789</v>
      </c>
      <c r="U565" s="102"/>
      <c r="V565" s="136" t="s">
        <v>5147</v>
      </c>
      <c r="W565" s="107"/>
      <c r="X565" s="324"/>
    </row>
    <row r="566" spans="1:24" ht="12.95" customHeight="1" x14ac:dyDescent="0.2">
      <c r="A566" s="162">
        <v>40634</v>
      </c>
      <c r="B566" s="102" t="s">
        <v>16189</v>
      </c>
      <c r="C566" s="102" t="s">
        <v>16307</v>
      </c>
      <c r="D566" s="107" t="s">
        <v>16308</v>
      </c>
      <c r="E566" s="107" t="s">
        <v>16191</v>
      </c>
      <c r="F566" s="135" t="s">
        <v>14007</v>
      </c>
      <c r="G566" s="105">
        <v>15909</v>
      </c>
      <c r="H566" s="102" t="s">
        <v>11718</v>
      </c>
      <c r="I566" s="102" t="s">
        <v>10504</v>
      </c>
      <c r="J566" s="102" t="s">
        <v>16309</v>
      </c>
      <c r="K566" s="102"/>
      <c r="L566" s="111"/>
      <c r="M566" s="109"/>
      <c r="N566" s="112"/>
      <c r="O566" s="102"/>
      <c r="P566" s="102"/>
      <c r="Q566" s="102"/>
      <c r="R566" s="109"/>
      <c r="S566" s="102"/>
      <c r="T566" s="102" t="s">
        <v>7789</v>
      </c>
      <c r="U566" s="102"/>
      <c r="V566" s="136" t="s">
        <v>5147</v>
      </c>
      <c r="W566" s="107"/>
      <c r="X566" s="324"/>
    </row>
    <row r="567" spans="1:24" ht="12.95" customHeight="1" x14ac:dyDescent="0.2">
      <c r="A567" s="162">
        <v>40634</v>
      </c>
      <c r="B567" s="102" t="s">
        <v>16189</v>
      </c>
      <c r="C567" s="102" t="s">
        <v>16307</v>
      </c>
      <c r="D567" s="107" t="s">
        <v>16310</v>
      </c>
      <c r="E567" s="107" t="s">
        <v>16193</v>
      </c>
      <c r="F567" s="135" t="s">
        <v>14007</v>
      </c>
      <c r="G567" s="105">
        <v>16017</v>
      </c>
      <c r="H567" s="102" t="s">
        <v>10504</v>
      </c>
      <c r="I567" s="102" t="s">
        <v>11718</v>
      </c>
      <c r="J567" s="102" t="s">
        <v>16311</v>
      </c>
      <c r="K567" s="102"/>
      <c r="L567" s="111"/>
      <c r="M567" s="109"/>
      <c r="N567" s="112"/>
      <c r="O567" s="109"/>
      <c r="P567" s="102"/>
      <c r="Q567" s="102"/>
      <c r="R567" s="109"/>
      <c r="S567" s="102"/>
      <c r="T567" s="102" t="s">
        <v>7789</v>
      </c>
      <c r="U567" s="102"/>
      <c r="V567" s="136" t="s">
        <v>5147</v>
      </c>
      <c r="W567" s="107"/>
      <c r="X567" s="324"/>
    </row>
    <row r="568" spans="1:24" ht="12.95" customHeight="1" x14ac:dyDescent="0.2">
      <c r="A568" s="162">
        <v>40634</v>
      </c>
      <c r="B568" s="102" t="s">
        <v>16189</v>
      </c>
      <c r="C568" s="102" t="s">
        <v>16307</v>
      </c>
      <c r="D568" s="107" t="s">
        <v>16312</v>
      </c>
      <c r="E568" s="107" t="s">
        <v>16195</v>
      </c>
      <c r="F568" s="135" t="s">
        <v>14007</v>
      </c>
      <c r="G568" s="105">
        <v>16056</v>
      </c>
      <c r="H568" s="102" t="s">
        <v>11718</v>
      </c>
      <c r="I568" s="102" t="s">
        <v>10504</v>
      </c>
      <c r="J568" s="102" t="s">
        <v>16311</v>
      </c>
      <c r="K568" s="102"/>
      <c r="L568" s="111"/>
      <c r="M568" s="109"/>
      <c r="N568" s="112"/>
      <c r="O568" s="109"/>
      <c r="P568" s="102"/>
      <c r="Q568" s="102"/>
      <c r="R568" s="109"/>
      <c r="S568" s="102"/>
      <c r="T568" s="102" t="s">
        <v>7789</v>
      </c>
      <c r="U568" s="102"/>
      <c r="V568" s="136" t="s">
        <v>5147</v>
      </c>
      <c r="W568" s="107"/>
      <c r="X568" s="324"/>
    </row>
    <row r="569" spans="1:24" ht="12.95" customHeight="1" x14ac:dyDescent="0.2">
      <c r="A569" s="162">
        <v>40634</v>
      </c>
      <c r="B569" s="102" t="s">
        <v>16189</v>
      </c>
      <c r="C569" s="102" t="s">
        <v>16307</v>
      </c>
      <c r="D569" s="107" t="s">
        <v>16313</v>
      </c>
      <c r="E569" s="107" t="s">
        <v>16197</v>
      </c>
      <c r="F569" s="135" t="s">
        <v>14007</v>
      </c>
      <c r="G569" s="105">
        <v>16092</v>
      </c>
      <c r="H569" s="102" t="s">
        <v>10504</v>
      </c>
      <c r="I569" s="102" t="s">
        <v>11718</v>
      </c>
      <c r="J569" s="102" t="s">
        <v>16314</v>
      </c>
      <c r="K569" s="102"/>
      <c r="L569" s="111"/>
      <c r="M569" s="109"/>
      <c r="N569" s="112"/>
      <c r="O569" s="109"/>
      <c r="P569" s="102"/>
      <c r="Q569" s="102"/>
      <c r="R569" s="109"/>
      <c r="S569" s="102"/>
      <c r="T569" s="102" t="s">
        <v>7789</v>
      </c>
      <c r="U569" s="102"/>
      <c r="V569" s="136" t="s">
        <v>5147</v>
      </c>
      <c r="W569" s="107"/>
      <c r="X569" s="324"/>
    </row>
    <row r="570" spans="1:24" ht="12.95" customHeight="1" x14ac:dyDescent="0.2">
      <c r="A570" s="162">
        <v>40634</v>
      </c>
      <c r="B570" s="102" t="s">
        <v>16189</v>
      </c>
      <c r="C570" s="102" t="s">
        <v>16307</v>
      </c>
      <c r="D570" s="107" t="s">
        <v>16315</v>
      </c>
      <c r="E570" s="107" t="s">
        <v>16199</v>
      </c>
      <c r="F570" s="135" t="s">
        <v>14007</v>
      </c>
      <c r="G570" s="105">
        <v>16017</v>
      </c>
      <c r="H570" s="102" t="s">
        <v>11718</v>
      </c>
      <c r="I570" s="102" t="s">
        <v>10504</v>
      </c>
      <c r="J570" s="102" t="s">
        <v>16316</v>
      </c>
      <c r="K570" s="102"/>
      <c r="L570" s="111"/>
      <c r="M570" s="109"/>
      <c r="N570" s="112"/>
      <c r="O570" s="109"/>
      <c r="P570" s="102"/>
      <c r="Q570" s="102"/>
      <c r="R570" s="109"/>
      <c r="S570" s="102"/>
      <c r="T570" s="102" t="s">
        <v>7789</v>
      </c>
      <c r="U570" s="102"/>
      <c r="V570" s="136" t="s">
        <v>5147</v>
      </c>
      <c r="W570" s="107"/>
      <c r="X570" s="324"/>
    </row>
    <row r="571" spans="1:24" ht="12.95" customHeight="1" x14ac:dyDescent="0.2">
      <c r="A571" s="162">
        <v>40634</v>
      </c>
      <c r="B571" s="102" t="s">
        <v>16189</v>
      </c>
      <c r="C571" s="102" t="s">
        <v>16307</v>
      </c>
      <c r="D571" s="107" t="s">
        <v>16317</v>
      </c>
      <c r="E571" s="107" t="s">
        <v>16212</v>
      </c>
      <c r="F571" s="135" t="s">
        <v>14007</v>
      </c>
      <c r="G571" s="105">
        <v>16513</v>
      </c>
      <c r="H571" s="102" t="s">
        <v>11718</v>
      </c>
      <c r="I571" s="102" t="s">
        <v>10504</v>
      </c>
      <c r="J571" s="102" t="s">
        <v>16318</v>
      </c>
      <c r="K571" s="102"/>
      <c r="L571" s="111"/>
      <c r="M571" s="109"/>
      <c r="N571" s="112"/>
      <c r="O571" s="109"/>
      <c r="P571" s="102"/>
      <c r="Q571" s="102"/>
      <c r="R571" s="109"/>
      <c r="S571" s="102"/>
      <c r="T571" s="102" t="s">
        <v>7789</v>
      </c>
      <c r="U571" s="102"/>
      <c r="V571" s="136" t="s">
        <v>5147</v>
      </c>
      <c r="W571" s="107"/>
      <c r="X571" s="324"/>
    </row>
    <row r="572" spans="1:24" ht="12.95" customHeight="1" x14ac:dyDescent="0.2">
      <c r="A572" s="162">
        <v>40634</v>
      </c>
      <c r="B572" s="102" t="s">
        <v>16189</v>
      </c>
      <c r="C572" s="102" t="s">
        <v>16307</v>
      </c>
      <c r="D572" s="107" t="s">
        <v>16319</v>
      </c>
      <c r="E572" s="107" t="s">
        <v>16215</v>
      </c>
      <c r="F572" s="135" t="s">
        <v>14007</v>
      </c>
      <c r="G572" s="105">
        <v>16229</v>
      </c>
      <c r="H572" s="102" t="s">
        <v>11718</v>
      </c>
      <c r="I572" s="102" t="s">
        <v>10504</v>
      </c>
      <c r="J572" s="102" t="s">
        <v>16320</v>
      </c>
      <c r="K572" s="102"/>
      <c r="L572" s="111"/>
      <c r="M572" s="109"/>
      <c r="N572" s="112"/>
      <c r="O572" s="109"/>
      <c r="P572" s="102"/>
      <c r="Q572" s="102"/>
      <c r="R572" s="109"/>
      <c r="S572" s="102"/>
      <c r="T572" s="102" t="s">
        <v>7789</v>
      </c>
      <c r="U572" s="102"/>
      <c r="V572" s="136" t="s">
        <v>5147</v>
      </c>
      <c r="W572" s="107"/>
      <c r="X572" s="324"/>
    </row>
    <row r="573" spans="1:24" ht="12.95" customHeight="1" x14ac:dyDescent="0.2">
      <c r="A573" s="162"/>
      <c r="B573" s="102" t="s">
        <v>16189</v>
      </c>
      <c r="C573" s="102" t="s">
        <v>16307</v>
      </c>
      <c r="D573" s="107" t="s">
        <v>16321</v>
      </c>
      <c r="E573" s="107" t="s">
        <v>16218</v>
      </c>
      <c r="F573" s="135" t="s">
        <v>14007</v>
      </c>
      <c r="G573" s="105">
        <v>16277</v>
      </c>
      <c r="H573" s="102" t="s">
        <v>11718</v>
      </c>
      <c r="I573" s="102" t="s">
        <v>10504</v>
      </c>
      <c r="J573" s="102" t="s">
        <v>16322</v>
      </c>
      <c r="K573" s="102"/>
      <c r="L573" s="111"/>
      <c r="M573" s="109"/>
      <c r="N573" s="112"/>
      <c r="O573" s="109"/>
      <c r="P573" s="102"/>
      <c r="Q573" s="102"/>
      <c r="R573" s="109"/>
      <c r="S573" s="102"/>
      <c r="T573" s="102" t="s">
        <v>7789</v>
      </c>
      <c r="U573" s="102"/>
      <c r="V573" s="136" t="s">
        <v>5147</v>
      </c>
      <c r="W573" s="107"/>
      <c r="X573" s="324"/>
    </row>
    <row r="574" spans="1:24" ht="12.95" customHeight="1" x14ac:dyDescent="0.2">
      <c r="A574" s="162"/>
      <c r="B574" s="102" t="s">
        <v>16189</v>
      </c>
      <c r="C574" s="102" t="s">
        <v>16307</v>
      </c>
      <c r="D574" s="107" t="s">
        <v>16323</v>
      </c>
      <c r="E574" s="107" t="s">
        <v>16221</v>
      </c>
      <c r="F574" s="135" t="s">
        <v>14007</v>
      </c>
      <c r="G574" s="105">
        <v>16454</v>
      </c>
      <c r="H574" s="102" t="s">
        <v>11718</v>
      </c>
      <c r="I574" s="102" t="s">
        <v>10504</v>
      </c>
      <c r="J574" s="102" t="s">
        <v>16324</v>
      </c>
      <c r="K574" s="102"/>
      <c r="L574" s="111"/>
      <c r="M574" s="109"/>
      <c r="N574" s="112"/>
      <c r="O574" s="109"/>
      <c r="P574" s="102"/>
      <c r="Q574" s="102"/>
      <c r="R574" s="109"/>
      <c r="S574" s="102"/>
      <c r="T574" s="102" t="s">
        <v>20546</v>
      </c>
      <c r="U574" s="102"/>
      <c r="V574" s="136" t="s">
        <v>5147</v>
      </c>
      <c r="W574" s="107"/>
      <c r="X574" s="324"/>
    </row>
    <row r="575" spans="1:24" ht="12.95" customHeight="1" x14ac:dyDescent="0.2">
      <c r="A575" s="162"/>
      <c r="B575" s="102" t="s">
        <v>16189</v>
      </c>
      <c r="C575" s="102" t="s">
        <v>16307</v>
      </c>
      <c r="D575" s="107" t="s">
        <v>16325</v>
      </c>
      <c r="E575" s="107" t="s">
        <v>9147</v>
      </c>
      <c r="F575" s="135" t="s">
        <v>14007</v>
      </c>
      <c r="G575" s="105">
        <v>16483</v>
      </c>
      <c r="H575" s="102" t="s">
        <v>11718</v>
      </c>
      <c r="I575" s="102" t="s">
        <v>10504</v>
      </c>
      <c r="J575" s="102" t="s">
        <v>16326</v>
      </c>
      <c r="K575" s="102"/>
      <c r="L575" s="111"/>
      <c r="M575" s="109"/>
      <c r="N575" s="112"/>
      <c r="O575" s="109"/>
      <c r="P575" s="102"/>
      <c r="Q575" s="102"/>
      <c r="R575" s="109"/>
      <c r="S575" s="102"/>
      <c r="T575" s="102" t="s">
        <v>20546</v>
      </c>
      <c r="U575" s="102"/>
      <c r="V575" s="136" t="s">
        <v>5147</v>
      </c>
      <c r="W575" s="107"/>
      <c r="X575" s="324"/>
    </row>
    <row r="576" spans="1:24" ht="12.95" customHeight="1" x14ac:dyDescent="0.2">
      <c r="A576" s="102">
        <v>2006</v>
      </c>
      <c r="B576" s="102" t="s">
        <v>16327</v>
      </c>
      <c r="C576" s="102" t="s">
        <v>16328</v>
      </c>
      <c r="D576" s="107" t="s">
        <v>16329</v>
      </c>
      <c r="E576" s="107" t="s">
        <v>16191</v>
      </c>
      <c r="F576" s="135" t="s">
        <v>14007</v>
      </c>
      <c r="G576" s="105">
        <v>15905</v>
      </c>
      <c r="H576" s="102" t="s">
        <v>10504</v>
      </c>
      <c r="I576" s="102" t="s">
        <v>11718</v>
      </c>
      <c r="J576" s="102" t="s">
        <v>16330</v>
      </c>
      <c r="K576" s="102"/>
      <c r="L576" s="111"/>
      <c r="M576" s="109"/>
      <c r="N576" s="112"/>
      <c r="O576" s="109"/>
      <c r="P576" s="102"/>
      <c r="Q576" s="102"/>
      <c r="R576" s="109"/>
      <c r="S576" s="102"/>
      <c r="T576" s="102" t="s">
        <v>7789</v>
      </c>
      <c r="U576" s="102"/>
      <c r="V576" s="136" t="s">
        <v>5147</v>
      </c>
      <c r="W576" s="107"/>
      <c r="X576" s="324"/>
    </row>
    <row r="577" spans="1:24" ht="12.95" customHeight="1" x14ac:dyDescent="0.2">
      <c r="A577" s="102">
        <v>2006</v>
      </c>
      <c r="B577" s="102" t="s">
        <v>16327</v>
      </c>
      <c r="C577" s="102" t="s">
        <v>16328</v>
      </c>
      <c r="D577" s="107" t="s">
        <v>16331</v>
      </c>
      <c r="E577" s="107" t="s">
        <v>16193</v>
      </c>
      <c r="F577" s="135" t="s">
        <v>14007</v>
      </c>
      <c r="G577" s="105">
        <v>15906</v>
      </c>
      <c r="H577" s="102" t="s">
        <v>11718</v>
      </c>
      <c r="I577" s="102" t="s">
        <v>10504</v>
      </c>
      <c r="J577" s="102" t="s">
        <v>16332</v>
      </c>
      <c r="K577" s="102"/>
      <c r="L577" s="111"/>
      <c r="M577" s="109"/>
      <c r="N577" s="112"/>
      <c r="O577" s="109"/>
      <c r="P577" s="102"/>
      <c r="Q577" s="102"/>
      <c r="R577" s="109"/>
      <c r="S577" s="102"/>
      <c r="T577" s="102" t="s">
        <v>7789</v>
      </c>
      <c r="U577" s="102"/>
      <c r="V577" s="136" t="s">
        <v>5147</v>
      </c>
      <c r="W577" s="107"/>
      <c r="X577" s="324"/>
    </row>
    <row r="578" spans="1:24" ht="12.95" customHeight="1" x14ac:dyDescent="0.2">
      <c r="A578" s="102">
        <v>2006</v>
      </c>
      <c r="B578" s="102" t="s">
        <v>16327</v>
      </c>
      <c r="C578" s="102" t="s">
        <v>16328</v>
      </c>
      <c r="D578" s="107" t="s">
        <v>16333</v>
      </c>
      <c r="E578" s="107" t="s">
        <v>16195</v>
      </c>
      <c r="F578" s="135" t="s">
        <v>14007</v>
      </c>
      <c r="G578" s="105">
        <v>15914</v>
      </c>
      <c r="H578" s="102" t="s">
        <v>11718</v>
      </c>
      <c r="I578" s="102" t="s">
        <v>10504</v>
      </c>
      <c r="J578" s="102" t="s">
        <v>16334</v>
      </c>
      <c r="K578" s="102"/>
      <c r="L578" s="111"/>
      <c r="M578" s="109"/>
      <c r="N578" s="112"/>
      <c r="O578" s="109"/>
      <c r="P578" s="102"/>
      <c r="Q578" s="102"/>
      <c r="R578" s="109"/>
      <c r="S578" s="102"/>
      <c r="T578" s="102" t="s">
        <v>7789</v>
      </c>
      <c r="U578" s="102"/>
      <c r="V578" s="136" t="s">
        <v>5147</v>
      </c>
      <c r="W578" s="107"/>
      <c r="X578" s="324"/>
    </row>
    <row r="579" spans="1:24" ht="12.95" customHeight="1" x14ac:dyDescent="0.2">
      <c r="A579" s="102">
        <v>2006</v>
      </c>
      <c r="B579" s="102" t="s">
        <v>16327</v>
      </c>
      <c r="C579" s="102" t="s">
        <v>16328</v>
      </c>
      <c r="D579" s="107" t="s">
        <v>16335</v>
      </c>
      <c r="E579" s="107" t="s">
        <v>16197</v>
      </c>
      <c r="F579" s="135" t="s">
        <v>14007</v>
      </c>
      <c r="G579" s="105">
        <v>15920</v>
      </c>
      <c r="H579" s="102" t="s">
        <v>11718</v>
      </c>
      <c r="I579" s="102" t="s">
        <v>10504</v>
      </c>
      <c r="J579" s="102" t="s">
        <v>16336</v>
      </c>
      <c r="K579" s="102"/>
      <c r="L579" s="111"/>
      <c r="M579" s="109"/>
      <c r="N579" s="112"/>
      <c r="O579" s="109"/>
      <c r="P579" s="102"/>
      <c r="Q579" s="102"/>
      <c r="R579" s="109"/>
      <c r="S579" s="102"/>
      <c r="T579" s="102" t="s">
        <v>7789</v>
      </c>
      <c r="U579" s="102"/>
      <c r="V579" s="136" t="s">
        <v>5147</v>
      </c>
      <c r="W579" s="107"/>
      <c r="X579" s="324"/>
    </row>
    <row r="580" spans="1:24" ht="12.95" customHeight="1" x14ac:dyDescent="0.2">
      <c r="A580" s="102">
        <v>2006</v>
      </c>
      <c r="B580" s="102" t="s">
        <v>16327</v>
      </c>
      <c r="C580" s="102" t="s">
        <v>16271</v>
      </c>
      <c r="D580" s="107" t="s">
        <v>16337</v>
      </c>
      <c r="E580" s="107" t="s">
        <v>16338</v>
      </c>
      <c r="F580" s="135" t="s">
        <v>14007</v>
      </c>
      <c r="G580" s="105"/>
      <c r="H580" s="102"/>
      <c r="I580" s="102"/>
      <c r="J580" s="102"/>
      <c r="K580" s="102"/>
      <c r="L580" s="111"/>
      <c r="M580" s="109"/>
      <c r="N580" s="112"/>
      <c r="O580" s="109"/>
      <c r="P580" s="102"/>
      <c r="Q580" s="102"/>
      <c r="R580" s="109"/>
      <c r="S580" s="102"/>
      <c r="T580" s="102"/>
      <c r="U580" s="102"/>
      <c r="V580" s="136" t="s">
        <v>5147</v>
      </c>
      <c r="W580" s="107"/>
      <c r="X580" s="324"/>
    </row>
    <row r="581" spans="1:24" ht="12.95" customHeight="1" x14ac:dyDescent="0.2">
      <c r="A581" s="102">
        <v>2006</v>
      </c>
      <c r="B581" s="102" t="s">
        <v>16327</v>
      </c>
      <c r="C581" s="102" t="s">
        <v>16271</v>
      </c>
      <c r="D581" s="107" t="s">
        <v>16339</v>
      </c>
      <c r="E581" s="107" t="s">
        <v>16340</v>
      </c>
      <c r="F581" s="135" t="s">
        <v>14007</v>
      </c>
      <c r="G581" s="105"/>
      <c r="H581" s="102"/>
      <c r="I581" s="102"/>
      <c r="J581" s="102"/>
      <c r="K581" s="102"/>
      <c r="L581" s="111"/>
      <c r="M581" s="109"/>
      <c r="N581" s="112"/>
      <c r="O581" s="109"/>
      <c r="P581" s="102"/>
      <c r="Q581" s="102"/>
      <c r="R581" s="109"/>
      <c r="S581" s="102"/>
      <c r="T581" s="102"/>
      <c r="U581" s="102"/>
      <c r="V581" s="136" t="s">
        <v>5147</v>
      </c>
      <c r="W581" s="107"/>
      <c r="X581" s="324"/>
    </row>
    <row r="582" spans="1:24" ht="12.95" customHeight="1" x14ac:dyDescent="0.2">
      <c r="A582" s="102">
        <v>2006</v>
      </c>
      <c r="B582" s="102" t="s">
        <v>16327</v>
      </c>
      <c r="C582" s="102" t="s">
        <v>16271</v>
      </c>
      <c r="D582" s="107" t="s">
        <v>16341</v>
      </c>
      <c r="E582" s="107" t="s">
        <v>16342</v>
      </c>
      <c r="F582" s="135" t="s">
        <v>14007</v>
      </c>
      <c r="G582" s="105"/>
      <c r="H582" s="102"/>
      <c r="I582" s="102"/>
      <c r="J582" s="102"/>
      <c r="K582" s="102"/>
      <c r="L582" s="111"/>
      <c r="M582" s="109"/>
      <c r="N582" s="112"/>
      <c r="O582" s="109"/>
      <c r="P582" s="102"/>
      <c r="Q582" s="102"/>
      <c r="R582" s="109"/>
      <c r="S582" s="102"/>
      <c r="T582" s="102"/>
      <c r="U582" s="102"/>
      <c r="V582" s="136" t="s">
        <v>5147</v>
      </c>
      <c r="W582" s="107"/>
      <c r="X582" s="324"/>
    </row>
    <row r="583" spans="1:24" ht="12.95" customHeight="1" x14ac:dyDescent="0.2">
      <c r="A583" s="102">
        <v>2006</v>
      </c>
      <c r="B583" s="102" t="s">
        <v>16327</v>
      </c>
      <c r="C583" s="102" t="s">
        <v>16343</v>
      </c>
      <c r="D583" s="107" t="s">
        <v>16344</v>
      </c>
      <c r="E583" s="107" t="s">
        <v>16191</v>
      </c>
      <c r="F583" s="135" t="s">
        <v>14007</v>
      </c>
      <c r="G583" s="105">
        <v>15267</v>
      </c>
      <c r="H583" s="102" t="s">
        <v>11718</v>
      </c>
      <c r="I583" s="102" t="s">
        <v>10504</v>
      </c>
      <c r="J583" s="102" t="s">
        <v>6202</v>
      </c>
      <c r="K583" s="102"/>
      <c r="L583" s="111"/>
      <c r="M583" s="109"/>
      <c r="N583" s="112"/>
      <c r="O583" s="109"/>
      <c r="P583" s="102"/>
      <c r="Q583" s="102"/>
      <c r="R583" s="109"/>
      <c r="S583" s="102"/>
      <c r="T583" s="102" t="s">
        <v>7789</v>
      </c>
      <c r="U583" s="102"/>
      <c r="V583" s="136" t="s">
        <v>5147</v>
      </c>
      <c r="W583" s="107"/>
      <c r="X583" s="324"/>
    </row>
    <row r="584" spans="1:24" ht="12.95" customHeight="1" x14ac:dyDescent="0.2">
      <c r="A584" s="102">
        <v>2006</v>
      </c>
      <c r="B584" s="102" t="s">
        <v>16327</v>
      </c>
      <c r="C584" s="102" t="s">
        <v>16343</v>
      </c>
      <c r="D584" s="107" t="s">
        <v>16345</v>
      </c>
      <c r="E584" s="107" t="s">
        <v>16193</v>
      </c>
      <c r="F584" s="135" t="s">
        <v>14007</v>
      </c>
      <c r="G584" s="105">
        <v>15316</v>
      </c>
      <c r="H584" s="102" t="s">
        <v>11718</v>
      </c>
      <c r="I584" s="102" t="s">
        <v>10504</v>
      </c>
      <c r="J584" s="102" t="s">
        <v>16346</v>
      </c>
      <c r="K584" s="102"/>
      <c r="L584" s="111"/>
      <c r="M584" s="109"/>
      <c r="N584" s="112"/>
      <c r="O584" s="109"/>
      <c r="P584" s="102"/>
      <c r="Q584" s="102"/>
      <c r="R584" s="109"/>
      <c r="S584" s="102"/>
      <c r="T584" s="102" t="s">
        <v>7789</v>
      </c>
      <c r="U584" s="102"/>
      <c r="V584" s="136" t="s">
        <v>5147</v>
      </c>
      <c r="W584" s="107"/>
      <c r="X584" s="324"/>
    </row>
    <row r="585" spans="1:24" ht="12.95" customHeight="1" x14ac:dyDescent="0.2">
      <c r="A585" s="102">
        <v>2006</v>
      </c>
      <c r="B585" s="102" t="s">
        <v>16327</v>
      </c>
      <c r="C585" s="102" t="s">
        <v>16343</v>
      </c>
      <c r="D585" s="107" t="s">
        <v>16347</v>
      </c>
      <c r="E585" s="107" t="s">
        <v>16195</v>
      </c>
      <c r="F585" s="135" t="s">
        <v>14007</v>
      </c>
      <c r="G585" s="105">
        <v>15402</v>
      </c>
      <c r="H585" s="102" t="s">
        <v>11718</v>
      </c>
      <c r="I585" s="102" t="s">
        <v>10504</v>
      </c>
      <c r="J585" s="102" t="s">
        <v>16348</v>
      </c>
      <c r="K585" s="102"/>
      <c r="L585" s="111"/>
      <c r="M585" s="109"/>
      <c r="N585" s="112"/>
      <c r="O585" s="109"/>
      <c r="P585" s="102"/>
      <c r="Q585" s="102"/>
      <c r="R585" s="109"/>
      <c r="S585" s="102"/>
      <c r="T585" s="102" t="s">
        <v>7789</v>
      </c>
      <c r="U585" s="102"/>
      <c r="V585" s="136" t="s">
        <v>5147</v>
      </c>
      <c r="W585" s="107"/>
      <c r="X585" s="324"/>
    </row>
    <row r="586" spans="1:24" ht="12.95" customHeight="1" x14ac:dyDescent="0.2">
      <c r="A586" s="102">
        <v>2006</v>
      </c>
      <c r="B586" s="102" t="s">
        <v>16327</v>
      </c>
      <c r="C586" s="102" t="s">
        <v>16343</v>
      </c>
      <c r="D586" s="107" t="s">
        <v>16349</v>
      </c>
      <c r="E586" s="107" t="s">
        <v>16197</v>
      </c>
      <c r="F586" s="135" t="s">
        <v>14007</v>
      </c>
      <c r="G586" s="105">
        <v>15568</v>
      </c>
      <c r="H586" s="102" t="s">
        <v>10504</v>
      </c>
      <c r="I586" s="102" t="s">
        <v>11718</v>
      </c>
      <c r="J586" s="102" t="s">
        <v>16350</v>
      </c>
      <c r="K586" s="102"/>
      <c r="L586" s="111"/>
      <c r="M586" s="109"/>
      <c r="N586" s="112"/>
      <c r="O586" s="109"/>
      <c r="P586" s="102"/>
      <c r="Q586" s="102"/>
      <c r="R586" s="109"/>
      <c r="S586" s="102"/>
      <c r="T586" s="102" t="s">
        <v>7789</v>
      </c>
      <c r="U586" s="102"/>
      <c r="V586" s="136" t="s">
        <v>5147</v>
      </c>
      <c r="W586" s="107"/>
      <c r="X586" s="324"/>
    </row>
    <row r="587" spans="1:24" ht="12.95" customHeight="1" x14ac:dyDescent="0.2">
      <c r="A587" s="102">
        <v>2006</v>
      </c>
      <c r="B587" s="102" t="s">
        <v>16327</v>
      </c>
      <c r="C587" s="102" t="s">
        <v>16343</v>
      </c>
      <c r="D587" s="107" t="s">
        <v>16351</v>
      </c>
      <c r="E587" s="107" t="s">
        <v>16199</v>
      </c>
      <c r="F587" s="135" t="s">
        <v>14007</v>
      </c>
      <c r="G587" s="105">
        <v>15692</v>
      </c>
      <c r="H587" s="102" t="s">
        <v>11718</v>
      </c>
      <c r="I587" s="102" t="s">
        <v>10504</v>
      </c>
      <c r="J587" s="102" t="s">
        <v>16352</v>
      </c>
      <c r="K587" s="102"/>
      <c r="L587" s="111"/>
      <c r="M587" s="109"/>
      <c r="N587" s="112"/>
      <c r="O587" s="109"/>
      <c r="P587" s="102"/>
      <c r="Q587" s="102"/>
      <c r="R587" s="109"/>
      <c r="S587" s="102"/>
      <c r="T587" s="102" t="s">
        <v>7789</v>
      </c>
      <c r="U587" s="102"/>
      <c r="V587" s="136" t="s">
        <v>5147</v>
      </c>
      <c r="W587" s="107"/>
      <c r="X587" s="324"/>
    </row>
    <row r="588" spans="1:24" ht="12.95" customHeight="1" x14ac:dyDescent="0.2">
      <c r="A588" s="102">
        <v>2006</v>
      </c>
      <c r="B588" s="102" t="s">
        <v>16327</v>
      </c>
      <c r="C588" s="102" t="s">
        <v>16343</v>
      </c>
      <c r="D588" s="107" t="s">
        <v>16353</v>
      </c>
      <c r="E588" s="107" t="s">
        <v>16212</v>
      </c>
      <c r="F588" s="135" t="s">
        <v>14007</v>
      </c>
      <c r="G588" s="105">
        <v>15790</v>
      </c>
      <c r="H588" s="102" t="s">
        <v>11718</v>
      </c>
      <c r="I588" s="102" t="s">
        <v>10504</v>
      </c>
      <c r="J588" s="102" t="s">
        <v>16354</v>
      </c>
      <c r="K588" s="102"/>
      <c r="L588" s="111"/>
      <c r="M588" s="109"/>
      <c r="N588" s="112"/>
      <c r="O588" s="109"/>
      <c r="P588" s="102"/>
      <c r="Q588" s="102"/>
      <c r="R588" s="109"/>
      <c r="S588" s="102"/>
      <c r="T588" s="102" t="s">
        <v>7789</v>
      </c>
      <c r="U588" s="102"/>
      <c r="V588" s="136" t="s">
        <v>5147</v>
      </c>
      <c r="W588" s="107"/>
      <c r="X588" s="324"/>
    </row>
    <row r="589" spans="1:24" ht="12.95" customHeight="1" x14ac:dyDescent="0.2">
      <c r="A589" s="102">
        <v>2006</v>
      </c>
      <c r="B589" s="102" t="s">
        <v>16327</v>
      </c>
      <c r="C589" s="102" t="s">
        <v>16343</v>
      </c>
      <c r="D589" s="107" t="s">
        <v>16355</v>
      </c>
      <c r="E589" s="107" t="s">
        <v>16215</v>
      </c>
      <c r="F589" s="135" t="s">
        <v>14007</v>
      </c>
      <c r="G589" s="105">
        <v>15899</v>
      </c>
      <c r="H589" s="102" t="s">
        <v>11718</v>
      </c>
      <c r="I589" s="102" t="s">
        <v>10504</v>
      </c>
      <c r="J589" s="102" t="s">
        <v>16356</v>
      </c>
      <c r="K589" s="102"/>
      <c r="L589" s="111"/>
      <c r="M589" s="109"/>
      <c r="N589" s="112"/>
      <c r="O589" s="109"/>
      <c r="P589" s="102"/>
      <c r="Q589" s="102"/>
      <c r="R589" s="109"/>
      <c r="S589" s="102"/>
      <c r="T589" s="102" t="s">
        <v>7789</v>
      </c>
      <c r="U589" s="102"/>
      <c r="V589" s="136" t="s">
        <v>5147</v>
      </c>
      <c r="W589" s="107"/>
      <c r="X589" s="324"/>
    </row>
    <row r="590" spans="1:24" ht="12.95" customHeight="1" x14ac:dyDescent="0.2">
      <c r="A590" s="102">
        <v>2006</v>
      </c>
      <c r="B590" s="102" t="s">
        <v>16327</v>
      </c>
      <c r="C590" s="102" t="s">
        <v>16343</v>
      </c>
      <c r="D590" s="107" t="s">
        <v>16357</v>
      </c>
      <c r="E590" s="107" t="s">
        <v>16218</v>
      </c>
      <c r="F590" s="135" t="s">
        <v>14007</v>
      </c>
      <c r="G590" s="105">
        <v>16066</v>
      </c>
      <c r="H590" s="102" t="s">
        <v>11718</v>
      </c>
      <c r="I590" s="102" t="s">
        <v>10504</v>
      </c>
      <c r="J590" s="102" t="s">
        <v>16358</v>
      </c>
      <c r="K590" s="102"/>
      <c r="L590" s="111"/>
      <c r="M590" s="109"/>
      <c r="N590" s="112"/>
      <c r="O590" s="109"/>
      <c r="P590" s="102"/>
      <c r="Q590" s="102"/>
      <c r="R590" s="109"/>
      <c r="S590" s="102"/>
      <c r="T590" s="102" t="s">
        <v>7789</v>
      </c>
      <c r="U590" s="102"/>
      <c r="V590" s="136" t="s">
        <v>5147</v>
      </c>
      <c r="W590" s="107"/>
      <c r="X590" s="324"/>
    </row>
    <row r="591" spans="1:24" ht="12.95" customHeight="1" x14ac:dyDescent="0.2">
      <c r="A591" s="102">
        <v>2006</v>
      </c>
      <c r="B591" s="102" t="s">
        <v>16327</v>
      </c>
      <c r="C591" s="102" t="s">
        <v>16343</v>
      </c>
      <c r="D591" s="107" t="s">
        <v>16359</v>
      </c>
      <c r="E591" s="107" t="s">
        <v>16221</v>
      </c>
      <c r="F591" s="135" t="s">
        <v>14007</v>
      </c>
      <c r="G591" s="105">
        <v>16140</v>
      </c>
      <c r="H591" s="102" t="s">
        <v>11718</v>
      </c>
      <c r="I591" s="102" t="s">
        <v>10504</v>
      </c>
      <c r="J591" s="102" t="s">
        <v>16360</v>
      </c>
      <c r="K591" s="102"/>
      <c r="L591" s="111"/>
      <c r="M591" s="109"/>
      <c r="N591" s="112"/>
      <c r="O591" s="109"/>
      <c r="P591" s="102"/>
      <c r="Q591" s="102"/>
      <c r="R591" s="109"/>
      <c r="S591" s="102"/>
      <c r="T591" s="102" t="s">
        <v>7789</v>
      </c>
      <c r="U591" s="102"/>
      <c r="V591" s="136" t="s">
        <v>5147</v>
      </c>
      <c r="W591" s="107"/>
      <c r="X591" s="324"/>
    </row>
    <row r="592" spans="1:24" ht="12.95" customHeight="1" x14ac:dyDescent="0.2">
      <c r="A592" s="102">
        <v>2006</v>
      </c>
      <c r="B592" s="102" t="s">
        <v>16327</v>
      </c>
      <c r="C592" s="102" t="s">
        <v>16343</v>
      </c>
      <c r="D592" s="107" t="s">
        <v>16361</v>
      </c>
      <c r="E592" s="107" t="s">
        <v>9147</v>
      </c>
      <c r="F592" s="135" t="s">
        <v>14007</v>
      </c>
      <c r="G592" s="105">
        <v>16267</v>
      </c>
      <c r="H592" s="102" t="s">
        <v>11718</v>
      </c>
      <c r="I592" s="102" t="s">
        <v>10504</v>
      </c>
      <c r="J592" s="102" t="s">
        <v>16362</v>
      </c>
      <c r="K592" s="102"/>
      <c r="L592" s="111"/>
      <c r="M592" s="109"/>
      <c r="N592" s="112"/>
      <c r="O592" s="109"/>
      <c r="P592" s="102"/>
      <c r="Q592" s="102"/>
      <c r="R592" s="109"/>
      <c r="S592" s="102"/>
      <c r="T592" s="102" t="s">
        <v>7789</v>
      </c>
      <c r="U592" s="102"/>
      <c r="V592" s="136" t="s">
        <v>5147</v>
      </c>
      <c r="W592" s="107"/>
      <c r="X592" s="324"/>
    </row>
    <row r="593" spans="1:24" ht="12.95" customHeight="1" x14ac:dyDescent="0.2">
      <c r="A593" s="102">
        <v>2006</v>
      </c>
      <c r="B593" s="102" t="s">
        <v>16327</v>
      </c>
      <c r="C593" s="102" t="s">
        <v>16343</v>
      </c>
      <c r="D593" s="107" t="s">
        <v>16363</v>
      </c>
      <c r="E593" s="107" t="s">
        <v>7255</v>
      </c>
      <c r="F593" s="135" t="s">
        <v>14007</v>
      </c>
      <c r="G593" s="105">
        <v>16325</v>
      </c>
      <c r="H593" s="102" t="s">
        <v>10504</v>
      </c>
      <c r="I593" s="102" t="s">
        <v>11718</v>
      </c>
      <c r="J593" s="102" t="s">
        <v>16364</v>
      </c>
      <c r="K593" s="102"/>
      <c r="L593" s="111"/>
      <c r="M593" s="109"/>
      <c r="N593" s="112"/>
      <c r="O593" s="109"/>
      <c r="P593" s="102"/>
      <c r="Q593" s="102"/>
      <c r="R593" s="109"/>
      <c r="S593" s="102"/>
      <c r="T593" s="102" t="s">
        <v>7789</v>
      </c>
      <c r="U593" s="102"/>
      <c r="V593" s="136" t="s">
        <v>5147</v>
      </c>
      <c r="W593" s="107"/>
      <c r="X593" s="324"/>
    </row>
    <row r="594" spans="1:24" ht="12.95" customHeight="1" x14ac:dyDescent="0.2">
      <c r="A594" s="102">
        <v>2006</v>
      </c>
      <c r="B594" s="102" t="s">
        <v>16327</v>
      </c>
      <c r="C594" s="102" t="s">
        <v>16343</v>
      </c>
      <c r="D594" s="107" t="s">
        <v>16365</v>
      </c>
      <c r="E594" s="107" t="s">
        <v>9710</v>
      </c>
      <c r="F594" s="135" t="s">
        <v>14007</v>
      </c>
      <c r="G594" s="105">
        <v>16378</v>
      </c>
      <c r="H594" s="102" t="s">
        <v>11718</v>
      </c>
      <c r="I594" s="102" t="s">
        <v>10504</v>
      </c>
      <c r="J594" s="102" t="s">
        <v>16366</v>
      </c>
      <c r="K594" s="102"/>
      <c r="L594" s="111"/>
      <c r="M594" s="109"/>
      <c r="N594" s="112"/>
      <c r="O594" s="109"/>
      <c r="P594" s="102"/>
      <c r="Q594" s="102"/>
      <c r="R594" s="109"/>
      <c r="S594" s="102"/>
      <c r="T594" s="102" t="s">
        <v>7789</v>
      </c>
      <c r="U594" s="102"/>
      <c r="V594" s="136" t="s">
        <v>5147</v>
      </c>
      <c r="W594" s="107"/>
      <c r="X594" s="324"/>
    </row>
    <row r="595" spans="1:24" ht="12.95" customHeight="1" x14ac:dyDescent="0.2">
      <c r="A595" s="102">
        <v>2006</v>
      </c>
      <c r="B595" s="102" t="s">
        <v>16327</v>
      </c>
      <c r="C595" s="102" t="s">
        <v>16343</v>
      </c>
      <c r="D595" s="107" t="s">
        <v>16367</v>
      </c>
      <c r="E595" s="107" t="s">
        <v>1755</v>
      </c>
      <c r="F595" s="135" t="s">
        <v>14007</v>
      </c>
      <c r="G595" s="105">
        <v>16478</v>
      </c>
      <c r="H595" s="102" t="s">
        <v>11718</v>
      </c>
      <c r="I595" s="102" t="s">
        <v>10504</v>
      </c>
      <c r="J595" s="102" t="s">
        <v>16368</v>
      </c>
      <c r="K595" s="102"/>
      <c r="L595" s="111"/>
      <c r="M595" s="109"/>
      <c r="N595" s="112"/>
      <c r="O595" s="109"/>
      <c r="P595" s="102"/>
      <c r="Q595" s="102"/>
      <c r="R595" s="109"/>
      <c r="S595" s="102"/>
      <c r="T595" s="102" t="s">
        <v>7789</v>
      </c>
      <c r="U595" s="102"/>
      <c r="V595" s="136" t="s">
        <v>5147</v>
      </c>
      <c r="W595" s="107"/>
      <c r="X595" s="324"/>
    </row>
    <row r="596" spans="1:24" ht="12.95" customHeight="1" x14ac:dyDescent="0.2">
      <c r="A596" s="102">
        <v>2006</v>
      </c>
      <c r="B596" s="102" t="s">
        <v>16327</v>
      </c>
      <c r="C596" s="102" t="s">
        <v>16343</v>
      </c>
      <c r="D596" s="107" t="s">
        <v>16369</v>
      </c>
      <c r="E596" s="107" t="s">
        <v>7067</v>
      </c>
      <c r="F596" s="135" t="s">
        <v>14007</v>
      </c>
      <c r="G596" s="105">
        <v>16524</v>
      </c>
      <c r="H596" s="102" t="s">
        <v>11718</v>
      </c>
      <c r="I596" s="102" t="s">
        <v>10504</v>
      </c>
      <c r="J596" s="102" t="s">
        <v>16370</v>
      </c>
      <c r="K596" s="102"/>
      <c r="L596" s="111"/>
      <c r="M596" s="109"/>
      <c r="N596" s="112"/>
      <c r="O596" s="109"/>
      <c r="P596" s="102"/>
      <c r="Q596" s="102"/>
      <c r="R596" s="109"/>
      <c r="S596" s="102"/>
      <c r="T596" s="102" t="s">
        <v>7789</v>
      </c>
      <c r="U596" s="102"/>
      <c r="V596" s="136" t="s">
        <v>5147</v>
      </c>
      <c r="W596" s="107"/>
      <c r="X596" s="324"/>
    </row>
    <row r="597" spans="1:24" ht="12.95" customHeight="1" x14ac:dyDescent="0.2">
      <c r="A597" s="102"/>
      <c r="B597" s="102" t="s">
        <v>8343</v>
      </c>
      <c r="C597" s="102" t="s">
        <v>8343</v>
      </c>
      <c r="D597" s="127" t="s">
        <v>1530</v>
      </c>
      <c r="E597" s="102"/>
      <c r="F597" s="104" t="s">
        <v>14834</v>
      </c>
      <c r="G597" s="105"/>
      <c r="H597" s="102"/>
      <c r="I597" s="102"/>
      <c r="J597" s="102"/>
      <c r="K597" s="124"/>
      <c r="L597" s="111" t="s">
        <v>6277</v>
      </c>
      <c r="M597" s="102"/>
      <c r="N597" s="112"/>
      <c r="O597" s="102"/>
      <c r="P597" s="39"/>
      <c r="Q597" s="117" t="s">
        <v>5147</v>
      </c>
      <c r="R597" s="102"/>
      <c r="S597" s="102"/>
      <c r="T597" s="102"/>
      <c r="U597" s="102"/>
      <c r="V597" s="118" t="s">
        <v>5147</v>
      </c>
      <c r="W597" s="102"/>
      <c r="X597" s="113"/>
    </row>
    <row r="598" spans="1:24" ht="12.95" customHeight="1" x14ac:dyDescent="0.2">
      <c r="A598" s="102"/>
      <c r="B598" s="102" t="s">
        <v>8343</v>
      </c>
      <c r="C598" s="102" t="s">
        <v>8343</v>
      </c>
      <c r="D598" s="127" t="s">
        <v>3040</v>
      </c>
      <c r="E598" s="102"/>
      <c r="F598" s="104" t="s">
        <v>14834</v>
      </c>
      <c r="G598" s="105"/>
      <c r="H598" s="102"/>
      <c r="I598" s="102"/>
      <c r="J598" s="102"/>
      <c r="K598" s="124"/>
      <c r="L598" s="111" t="s">
        <v>6277</v>
      </c>
      <c r="M598" s="102"/>
      <c r="N598" s="112"/>
      <c r="O598" s="102"/>
      <c r="P598" s="39"/>
      <c r="Q598" s="117" t="s">
        <v>5147</v>
      </c>
      <c r="R598" s="102"/>
      <c r="S598" s="102"/>
      <c r="T598" s="102"/>
      <c r="U598" s="102"/>
      <c r="V598" s="118" t="s">
        <v>5147</v>
      </c>
      <c r="W598" s="102"/>
      <c r="X598" s="113"/>
    </row>
    <row r="599" spans="1:24" ht="12.95" customHeight="1" x14ac:dyDescent="0.2">
      <c r="A599" s="115">
        <v>2005</v>
      </c>
      <c r="B599" s="102" t="s">
        <v>10614</v>
      </c>
      <c r="C599" s="103" t="s">
        <v>8445</v>
      </c>
      <c r="D599" s="102" t="s">
        <v>13610</v>
      </c>
      <c r="E599" s="102" t="s">
        <v>14248</v>
      </c>
      <c r="F599" s="155" t="s">
        <v>5657</v>
      </c>
      <c r="G599" s="105">
        <v>15149</v>
      </c>
      <c r="H599" s="102" t="s">
        <v>10103</v>
      </c>
      <c r="I599" s="102" t="s">
        <v>11819</v>
      </c>
      <c r="J599" s="163" t="s">
        <v>10615</v>
      </c>
      <c r="K599" s="115"/>
      <c r="L599" s="111"/>
      <c r="M599" s="109">
        <v>4</v>
      </c>
      <c r="N599" s="112" t="s">
        <v>16371</v>
      </c>
      <c r="O599" s="102"/>
      <c r="P599" s="39"/>
      <c r="Q599" s="39" t="s">
        <v>20583</v>
      </c>
      <c r="R599" s="109"/>
      <c r="S599" s="102"/>
      <c r="T599" s="102" t="s">
        <v>7789</v>
      </c>
      <c r="U599" s="102"/>
      <c r="V599" s="109">
        <v>10</v>
      </c>
      <c r="W599" s="107"/>
      <c r="X599" s="113"/>
    </row>
    <row r="600" spans="1:24" ht="12.95" customHeight="1" x14ac:dyDescent="0.2">
      <c r="A600" s="115">
        <v>2005</v>
      </c>
      <c r="B600" s="102" t="s">
        <v>10614</v>
      </c>
      <c r="C600" s="102" t="s">
        <v>8445</v>
      </c>
      <c r="D600" s="102" t="s">
        <v>14748</v>
      </c>
      <c r="E600" s="102" t="s">
        <v>13609</v>
      </c>
      <c r="F600" s="155" t="s">
        <v>5657</v>
      </c>
      <c r="G600" s="105">
        <v>15160</v>
      </c>
      <c r="H600" s="102" t="s">
        <v>10103</v>
      </c>
      <c r="I600" s="102" t="s">
        <v>11819</v>
      </c>
      <c r="J600" s="163" t="s">
        <v>14749</v>
      </c>
      <c r="K600" s="115"/>
      <c r="L600" s="111"/>
      <c r="M600" s="109">
        <v>4</v>
      </c>
      <c r="N600" s="112" t="s">
        <v>16371</v>
      </c>
      <c r="O600" s="102"/>
      <c r="P600" s="39"/>
      <c r="Q600" s="39" t="s">
        <v>20584</v>
      </c>
      <c r="R600" s="109"/>
      <c r="S600" s="102"/>
      <c r="T600" s="102" t="s">
        <v>7789</v>
      </c>
      <c r="U600" s="102"/>
      <c r="V600" s="109">
        <v>8</v>
      </c>
      <c r="W600" s="107"/>
      <c r="X600" s="113"/>
    </row>
    <row r="601" spans="1:24" ht="12.95" customHeight="1" x14ac:dyDescent="0.2">
      <c r="A601" s="115">
        <v>2005</v>
      </c>
      <c r="B601" s="102" t="s">
        <v>10614</v>
      </c>
      <c r="C601" s="102" t="s">
        <v>8445</v>
      </c>
      <c r="D601" s="102" t="s">
        <v>5499</v>
      </c>
      <c r="E601" s="102" t="s">
        <v>5498</v>
      </c>
      <c r="F601" s="155" t="s">
        <v>5657</v>
      </c>
      <c r="G601" s="105">
        <v>15116</v>
      </c>
      <c r="H601" s="102" t="s">
        <v>30858</v>
      </c>
      <c r="I601" s="102" t="s">
        <v>11819</v>
      </c>
      <c r="J601" s="163" t="s">
        <v>12222</v>
      </c>
      <c r="K601" s="115"/>
      <c r="L601" s="111"/>
      <c r="M601" s="109">
        <v>4</v>
      </c>
      <c r="N601" s="112" t="s">
        <v>16371</v>
      </c>
      <c r="O601" s="102"/>
      <c r="P601" s="39" t="s">
        <v>162</v>
      </c>
      <c r="Q601" s="39" t="s">
        <v>20585</v>
      </c>
      <c r="R601" s="109"/>
      <c r="S601" s="102"/>
      <c r="T601" s="102" t="s">
        <v>21275</v>
      </c>
      <c r="U601" s="102" t="s">
        <v>3433</v>
      </c>
      <c r="V601" s="109">
        <v>10</v>
      </c>
      <c r="W601" s="107"/>
      <c r="X601" s="113"/>
    </row>
    <row r="602" spans="1:24" ht="12.95" customHeight="1" x14ac:dyDescent="0.2">
      <c r="A602" s="115">
        <v>2005</v>
      </c>
      <c r="B602" s="102" t="s">
        <v>10614</v>
      </c>
      <c r="C602" s="102" t="s">
        <v>8445</v>
      </c>
      <c r="D602" s="102" t="s">
        <v>12223</v>
      </c>
      <c r="E602" s="102" t="s">
        <v>12225</v>
      </c>
      <c r="F602" s="155" t="s">
        <v>5657</v>
      </c>
      <c r="G602" s="105">
        <v>15660</v>
      </c>
      <c r="H602" s="102" t="s">
        <v>11819</v>
      </c>
      <c r="I602" s="102" t="s">
        <v>30859</v>
      </c>
      <c r="J602" s="163" t="s">
        <v>12224</v>
      </c>
      <c r="K602" s="115"/>
      <c r="L602" s="111"/>
      <c r="M602" s="109">
        <v>4</v>
      </c>
      <c r="N602" s="112" t="s">
        <v>16371</v>
      </c>
      <c r="O602" s="102"/>
      <c r="P602" s="39" t="s">
        <v>8076</v>
      </c>
      <c r="Q602" s="39" t="s">
        <v>20586</v>
      </c>
      <c r="R602" s="109"/>
      <c r="S602" s="102"/>
      <c r="T602" s="102" t="s">
        <v>7789</v>
      </c>
      <c r="U602" s="102" t="s">
        <v>20587</v>
      </c>
      <c r="V602" s="109">
        <v>9</v>
      </c>
      <c r="W602" s="107"/>
      <c r="X602" s="113"/>
    </row>
    <row r="603" spans="1:24" ht="12.95" customHeight="1" x14ac:dyDescent="0.2">
      <c r="A603" s="115">
        <v>2005</v>
      </c>
      <c r="B603" s="102" t="s">
        <v>10614</v>
      </c>
      <c r="C603" s="102" t="s">
        <v>8445</v>
      </c>
      <c r="D603" s="102" t="s">
        <v>6392</v>
      </c>
      <c r="E603" s="102" t="s">
        <v>8276</v>
      </c>
      <c r="F603" s="155" t="s">
        <v>5657</v>
      </c>
      <c r="G603" s="105">
        <v>15720</v>
      </c>
      <c r="H603" s="102" t="s">
        <v>11819</v>
      </c>
      <c r="I603" s="102" t="s">
        <v>10103</v>
      </c>
      <c r="J603" s="163" t="s">
        <v>12224</v>
      </c>
      <c r="K603" s="115"/>
      <c r="L603" s="111"/>
      <c r="M603" s="109">
        <v>4</v>
      </c>
      <c r="N603" s="112" t="s">
        <v>16371</v>
      </c>
      <c r="O603" s="102"/>
      <c r="P603" s="39" t="s">
        <v>16022</v>
      </c>
      <c r="Q603" s="39" t="s">
        <v>20588</v>
      </c>
      <c r="R603" s="109"/>
      <c r="S603" s="102"/>
      <c r="T603" s="102" t="s">
        <v>7789</v>
      </c>
      <c r="U603" s="102" t="s">
        <v>16372</v>
      </c>
      <c r="V603" s="109">
        <v>9</v>
      </c>
      <c r="W603" s="107"/>
      <c r="X603" s="113"/>
    </row>
    <row r="604" spans="1:24" ht="12.95" customHeight="1" x14ac:dyDescent="0.2">
      <c r="A604" s="115">
        <v>2005</v>
      </c>
      <c r="B604" s="102" t="s">
        <v>10614</v>
      </c>
      <c r="C604" s="102" t="s">
        <v>8445</v>
      </c>
      <c r="D604" s="102" t="s">
        <v>9847</v>
      </c>
      <c r="E604" s="102" t="s">
        <v>6391</v>
      </c>
      <c r="F604" s="155" t="s">
        <v>5657</v>
      </c>
      <c r="G604" s="105">
        <v>16217</v>
      </c>
      <c r="H604" s="102" t="s">
        <v>30860</v>
      </c>
      <c r="I604" s="102" t="s">
        <v>4890</v>
      </c>
      <c r="J604" s="163" t="s">
        <v>10511</v>
      </c>
      <c r="K604" s="115"/>
      <c r="L604" s="111"/>
      <c r="M604" s="109">
        <v>4</v>
      </c>
      <c r="N604" s="112" t="s">
        <v>16371</v>
      </c>
      <c r="O604" s="102"/>
      <c r="P604" s="39" t="s">
        <v>19503</v>
      </c>
      <c r="Q604" s="39" t="s">
        <v>20589</v>
      </c>
      <c r="R604" s="109"/>
      <c r="S604" s="102"/>
      <c r="T604" s="102" t="s">
        <v>20542</v>
      </c>
      <c r="U604" s="102" t="s">
        <v>8281</v>
      </c>
      <c r="V604" s="109">
        <v>7</v>
      </c>
      <c r="W604" s="107"/>
      <c r="X604" s="113"/>
    </row>
    <row r="605" spans="1:24" ht="12.95" customHeight="1" x14ac:dyDescent="0.2">
      <c r="A605" s="115">
        <v>2005</v>
      </c>
      <c r="B605" s="102" t="s">
        <v>10614</v>
      </c>
      <c r="C605" s="102" t="s">
        <v>8445</v>
      </c>
      <c r="D605" s="102" t="s">
        <v>10784</v>
      </c>
      <c r="E605" s="102" t="s">
        <v>8282</v>
      </c>
      <c r="F605" s="155" t="s">
        <v>5657</v>
      </c>
      <c r="G605" s="105">
        <v>16542</v>
      </c>
      <c r="H605" s="102" t="s">
        <v>11819</v>
      </c>
      <c r="I605" s="102" t="s">
        <v>30861</v>
      </c>
      <c r="J605" s="163" t="s">
        <v>14918</v>
      </c>
      <c r="K605" s="115"/>
      <c r="L605" s="111"/>
      <c r="M605" s="109">
        <v>4</v>
      </c>
      <c r="N605" s="112" t="s">
        <v>16371</v>
      </c>
      <c r="O605" s="102"/>
      <c r="P605" s="39" t="s">
        <v>162</v>
      </c>
      <c r="Q605" s="39" t="s">
        <v>20098</v>
      </c>
      <c r="R605" s="109"/>
      <c r="S605" s="102"/>
      <c r="T605" s="102" t="s">
        <v>20546</v>
      </c>
      <c r="U605" s="102"/>
      <c r="V605" s="109">
        <v>12</v>
      </c>
      <c r="W605" s="107"/>
      <c r="X605" s="113"/>
    </row>
    <row r="606" spans="1:24" ht="12.95" customHeight="1" x14ac:dyDescent="0.2">
      <c r="A606" s="115">
        <v>2005</v>
      </c>
      <c r="B606" s="102" t="s">
        <v>10614</v>
      </c>
      <c r="C606" s="102" t="s">
        <v>8445</v>
      </c>
      <c r="D606" s="102" t="s">
        <v>8832</v>
      </c>
      <c r="E606" s="102" t="s">
        <v>3849</v>
      </c>
      <c r="F606" s="155" t="s">
        <v>5657</v>
      </c>
      <c r="G606" s="105">
        <v>13569</v>
      </c>
      <c r="H606" s="102" t="s">
        <v>30862</v>
      </c>
      <c r="I606" s="102" t="s">
        <v>30863</v>
      </c>
      <c r="J606" s="163" t="s">
        <v>8834</v>
      </c>
      <c r="K606" s="115" t="s">
        <v>8833</v>
      </c>
      <c r="L606" s="111"/>
      <c r="M606" s="109">
        <v>4</v>
      </c>
      <c r="N606" s="112" t="s">
        <v>16371</v>
      </c>
      <c r="O606" s="102"/>
      <c r="P606" s="39" t="s">
        <v>16764</v>
      </c>
      <c r="Q606" s="39" t="s">
        <v>20590</v>
      </c>
      <c r="R606" s="109"/>
      <c r="S606" s="102"/>
      <c r="T606" s="102" t="s">
        <v>21408</v>
      </c>
      <c r="U606" s="102" t="s">
        <v>6538</v>
      </c>
      <c r="V606" s="109">
        <v>6</v>
      </c>
      <c r="W606" s="107" t="s">
        <v>8444</v>
      </c>
      <c r="X606" s="113"/>
    </row>
    <row r="607" spans="1:24" ht="12.95" customHeight="1" x14ac:dyDescent="0.2">
      <c r="A607" s="102">
        <v>2007</v>
      </c>
      <c r="B607" s="102" t="s">
        <v>3944</v>
      </c>
      <c r="C607" s="103" t="s">
        <v>11464</v>
      </c>
      <c r="D607" s="102" t="s">
        <v>4434</v>
      </c>
      <c r="E607" s="102" t="s">
        <v>11143</v>
      </c>
      <c r="F607" s="114" t="s">
        <v>6406</v>
      </c>
      <c r="G607" s="105">
        <v>14506</v>
      </c>
      <c r="H607" s="102" t="s">
        <v>2376</v>
      </c>
      <c r="I607" s="102" t="s">
        <v>10103</v>
      </c>
      <c r="J607" s="102" t="s">
        <v>4528</v>
      </c>
      <c r="K607" s="102"/>
      <c r="L607" s="111"/>
      <c r="M607" s="107">
        <v>1</v>
      </c>
      <c r="N607" s="112" t="s">
        <v>4435</v>
      </c>
      <c r="O607" s="102" t="s">
        <v>15889</v>
      </c>
      <c r="P607" s="39" t="s">
        <v>9125</v>
      </c>
      <c r="Q607" s="39" t="s">
        <v>18151</v>
      </c>
      <c r="R607" s="109"/>
      <c r="S607" s="102"/>
      <c r="T607" s="102" t="s">
        <v>20541</v>
      </c>
      <c r="U607" s="102" t="s">
        <v>16373</v>
      </c>
      <c r="V607" s="109">
        <v>5</v>
      </c>
      <c r="W607" s="107"/>
      <c r="X607" s="113"/>
    </row>
    <row r="608" spans="1:24" ht="12.95" customHeight="1" x14ac:dyDescent="0.2">
      <c r="A608" s="102">
        <v>2007</v>
      </c>
      <c r="B608" s="102" t="s">
        <v>3944</v>
      </c>
      <c r="C608" s="102" t="s">
        <v>11464</v>
      </c>
      <c r="D608" s="102" t="s">
        <v>87</v>
      </c>
      <c r="E608" s="102" t="s">
        <v>7723</v>
      </c>
      <c r="F608" s="104" t="s">
        <v>14834</v>
      </c>
      <c r="G608" s="105">
        <v>15116</v>
      </c>
      <c r="H608" s="102" t="s">
        <v>30864</v>
      </c>
      <c r="I608" s="102" t="s">
        <v>11819</v>
      </c>
      <c r="J608" s="102" t="s">
        <v>4527</v>
      </c>
      <c r="K608" s="102"/>
      <c r="L608" s="111"/>
      <c r="M608" s="109">
        <v>0.5</v>
      </c>
      <c r="N608" s="108">
        <v>50</v>
      </c>
      <c r="O608" s="102"/>
      <c r="P608" s="39"/>
      <c r="Q608" s="39" t="s">
        <v>19566</v>
      </c>
      <c r="R608" s="109"/>
      <c r="S608" s="102"/>
      <c r="T608" s="102" t="s">
        <v>21275</v>
      </c>
      <c r="U608" s="102" t="s">
        <v>3433</v>
      </c>
      <c r="V608" s="109">
        <v>3.5</v>
      </c>
      <c r="W608" s="107"/>
      <c r="X608" s="113"/>
    </row>
    <row r="609" spans="1:24" ht="12.95" customHeight="1" x14ac:dyDescent="0.2">
      <c r="A609" s="102">
        <v>2008</v>
      </c>
      <c r="B609" s="102" t="s">
        <v>3944</v>
      </c>
      <c r="C609" s="103" t="s">
        <v>3945</v>
      </c>
      <c r="D609" s="102" t="s">
        <v>14423</v>
      </c>
      <c r="E609" s="102" t="s">
        <v>14422</v>
      </c>
      <c r="F609" s="104" t="s">
        <v>14834</v>
      </c>
      <c r="G609" s="105">
        <v>15218</v>
      </c>
      <c r="H609" s="102" t="s">
        <v>10103</v>
      </c>
      <c r="I609" s="102" t="s">
        <v>11819</v>
      </c>
      <c r="J609" s="102" t="s">
        <v>14424</v>
      </c>
      <c r="K609" s="102"/>
      <c r="L609" s="111"/>
      <c r="M609" s="109">
        <v>1</v>
      </c>
      <c r="N609" s="108" t="s">
        <v>30865</v>
      </c>
      <c r="O609" s="102" t="s">
        <v>16905</v>
      </c>
      <c r="P609" s="39" t="s">
        <v>9125</v>
      </c>
      <c r="Q609" s="39" t="s">
        <v>16852</v>
      </c>
      <c r="R609" s="109"/>
      <c r="S609" s="102"/>
      <c r="T609" s="102" t="s">
        <v>7789</v>
      </c>
      <c r="U609" s="102" t="s">
        <v>30866</v>
      </c>
      <c r="V609" s="109">
        <v>6</v>
      </c>
      <c r="W609" s="107"/>
      <c r="X609" s="113"/>
    </row>
    <row r="610" spans="1:24" ht="12.95" customHeight="1" x14ac:dyDescent="0.2">
      <c r="A610" s="149">
        <v>33573</v>
      </c>
      <c r="B610" s="115" t="s">
        <v>10031</v>
      </c>
      <c r="C610" s="103" t="s">
        <v>11465</v>
      </c>
      <c r="D610" s="102" t="s">
        <v>20591</v>
      </c>
      <c r="E610" s="115" t="s">
        <v>7724</v>
      </c>
      <c r="F610" s="104" t="s">
        <v>14834</v>
      </c>
      <c r="G610" s="105">
        <v>15117</v>
      </c>
      <c r="H610" s="102" t="s">
        <v>30655</v>
      </c>
      <c r="I610" s="102" t="s">
        <v>11819</v>
      </c>
      <c r="J610" s="102" t="s">
        <v>20592</v>
      </c>
      <c r="K610" s="132" t="s">
        <v>15095</v>
      </c>
      <c r="L610" s="111"/>
      <c r="M610" s="107">
        <v>2</v>
      </c>
      <c r="N610" s="112" t="s">
        <v>16374</v>
      </c>
      <c r="O610" s="102" t="s">
        <v>9125</v>
      </c>
      <c r="P610" s="102" t="s">
        <v>162</v>
      </c>
      <c r="Q610" s="102" t="s">
        <v>20593</v>
      </c>
      <c r="R610" s="109"/>
      <c r="S610" s="102"/>
      <c r="T610" s="102" t="s">
        <v>21275</v>
      </c>
      <c r="U610" s="102" t="s">
        <v>8735</v>
      </c>
      <c r="V610" s="109">
        <v>8</v>
      </c>
      <c r="W610" s="107"/>
      <c r="X610" s="324"/>
    </row>
    <row r="611" spans="1:24" ht="12.95" customHeight="1" x14ac:dyDescent="0.2">
      <c r="A611" s="149">
        <v>33573</v>
      </c>
      <c r="B611" s="115" t="s">
        <v>10031</v>
      </c>
      <c r="C611" s="102" t="s">
        <v>11465</v>
      </c>
      <c r="D611" s="102" t="s">
        <v>16375</v>
      </c>
      <c r="E611" s="115" t="s">
        <v>7725</v>
      </c>
      <c r="F611" s="104" t="s">
        <v>14834</v>
      </c>
      <c r="G611" s="105">
        <v>15367</v>
      </c>
      <c r="H611" s="102" t="s">
        <v>11819</v>
      </c>
      <c r="I611" s="102" t="s">
        <v>10103</v>
      </c>
      <c r="J611" s="102" t="s">
        <v>8154</v>
      </c>
      <c r="K611" s="132" t="s">
        <v>5991</v>
      </c>
      <c r="L611" s="111"/>
      <c r="M611" s="107">
        <v>0.75</v>
      </c>
      <c r="N611" s="108" t="s">
        <v>8687</v>
      </c>
      <c r="O611" s="102"/>
      <c r="P611" s="102"/>
      <c r="Q611" s="102" t="s">
        <v>19506</v>
      </c>
      <c r="R611" s="109"/>
      <c r="S611" s="102"/>
      <c r="T611" s="102" t="s">
        <v>7789</v>
      </c>
      <c r="U611" s="102"/>
      <c r="V611" s="109">
        <v>7</v>
      </c>
      <c r="W611" s="107"/>
      <c r="X611" s="324"/>
    </row>
    <row r="612" spans="1:24" ht="12.95" customHeight="1" x14ac:dyDescent="0.2">
      <c r="A612" s="149">
        <v>33573</v>
      </c>
      <c r="B612" s="115" t="s">
        <v>10031</v>
      </c>
      <c r="C612" s="102" t="s">
        <v>11465</v>
      </c>
      <c r="D612" s="102" t="s">
        <v>16376</v>
      </c>
      <c r="E612" s="115" t="s">
        <v>7726</v>
      </c>
      <c r="F612" s="104" t="s">
        <v>14834</v>
      </c>
      <c r="G612" s="105">
        <v>15591</v>
      </c>
      <c r="H612" s="102" t="s">
        <v>30867</v>
      </c>
      <c r="I612" s="102" t="s">
        <v>2625</v>
      </c>
      <c r="J612" s="102" t="s">
        <v>3096</v>
      </c>
      <c r="K612" s="132" t="s">
        <v>15096</v>
      </c>
      <c r="L612" s="111"/>
      <c r="M612" s="107">
        <v>2</v>
      </c>
      <c r="N612" s="112" t="s">
        <v>16377</v>
      </c>
      <c r="O612" s="102"/>
      <c r="P612" s="102"/>
      <c r="Q612" s="102" t="s">
        <v>19811</v>
      </c>
      <c r="R612" s="109"/>
      <c r="S612" s="102"/>
      <c r="T612" s="102" t="s">
        <v>21291</v>
      </c>
      <c r="U612" s="102" t="s">
        <v>21307</v>
      </c>
      <c r="V612" s="109">
        <v>8</v>
      </c>
      <c r="W612" s="107"/>
      <c r="X612" s="324"/>
    </row>
    <row r="613" spans="1:24" ht="12.95" customHeight="1" x14ac:dyDescent="0.2">
      <c r="A613" s="149">
        <v>33573</v>
      </c>
      <c r="B613" s="115" t="s">
        <v>10031</v>
      </c>
      <c r="C613" s="102" t="s">
        <v>11465</v>
      </c>
      <c r="D613" s="102" t="s">
        <v>16378</v>
      </c>
      <c r="E613" s="115" t="s">
        <v>7727</v>
      </c>
      <c r="F613" s="104" t="s">
        <v>14834</v>
      </c>
      <c r="G613" s="105">
        <v>16054</v>
      </c>
      <c r="H613" s="102" t="s">
        <v>11819</v>
      </c>
      <c r="I613" s="102" t="s">
        <v>30670</v>
      </c>
      <c r="J613" s="102" t="s">
        <v>20594</v>
      </c>
      <c r="K613" s="132" t="s">
        <v>12515</v>
      </c>
      <c r="L613" s="111"/>
      <c r="M613" s="107">
        <v>4</v>
      </c>
      <c r="N613" s="112" t="s">
        <v>16379</v>
      </c>
      <c r="O613" s="102" t="s">
        <v>16868</v>
      </c>
      <c r="P613" s="102" t="s">
        <v>9125</v>
      </c>
      <c r="Q613" s="102" t="s">
        <v>20322</v>
      </c>
      <c r="R613" s="109"/>
      <c r="S613" s="102" t="s">
        <v>8315</v>
      </c>
      <c r="T613" s="102" t="s">
        <v>21275</v>
      </c>
      <c r="U613" s="102"/>
      <c r="V613" s="109">
        <v>10</v>
      </c>
      <c r="W613" s="107"/>
      <c r="X613" s="324"/>
    </row>
    <row r="614" spans="1:24" ht="12.95" customHeight="1" x14ac:dyDescent="0.2">
      <c r="A614" s="149">
        <v>33573</v>
      </c>
      <c r="B614" s="115" t="s">
        <v>10031</v>
      </c>
      <c r="C614" s="102" t="s">
        <v>11465</v>
      </c>
      <c r="D614" s="102" t="s">
        <v>16380</v>
      </c>
      <c r="E614" s="115" t="s">
        <v>7728</v>
      </c>
      <c r="F614" s="104" t="s">
        <v>14834</v>
      </c>
      <c r="G614" s="105">
        <v>16228</v>
      </c>
      <c r="H614" s="102" t="s">
        <v>11819</v>
      </c>
      <c r="I614" s="102" t="s">
        <v>13336</v>
      </c>
      <c r="J614" s="102" t="s">
        <v>2414</v>
      </c>
      <c r="K614" s="132" t="s">
        <v>12516</v>
      </c>
      <c r="L614" s="111"/>
      <c r="M614" s="109">
        <v>3</v>
      </c>
      <c r="N614" s="112" t="s">
        <v>16381</v>
      </c>
      <c r="O614" s="102"/>
      <c r="P614" s="102" t="s">
        <v>8076</v>
      </c>
      <c r="Q614" s="102" t="s">
        <v>20595</v>
      </c>
      <c r="R614" s="109" t="s">
        <v>7035</v>
      </c>
      <c r="S614" s="102"/>
      <c r="T614" s="102" t="s">
        <v>20547</v>
      </c>
      <c r="U614" s="102" t="s">
        <v>3433</v>
      </c>
      <c r="V614" s="109">
        <v>9</v>
      </c>
      <c r="W614" s="107"/>
      <c r="X614" s="324"/>
    </row>
    <row r="615" spans="1:24" ht="12.95" customHeight="1" x14ac:dyDescent="0.2">
      <c r="A615" s="149">
        <v>33573</v>
      </c>
      <c r="B615" s="115" t="s">
        <v>10031</v>
      </c>
      <c r="C615" s="102" t="s">
        <v>11465</v>
      </c>
      <c r="D615" s="102" t="s">
        <v>16382</v>
      </c>
      <c r="E615" s="115" t="s">
        <v>7729</v>
      </c>
      <c r="F615" s="104" t="s">
        <v>14834</v>
      </c>
      <c r="G615" s="105">
        <v>16236</v>
      </c>
      <c r="H615" s="102" t="s">
        <v>13336</v>
      </c>
      <c r="I615" s="102" t="s">
        <v>11819</v>
      </c>
      <c r="J615" s="102" t="s">
        <v>10892</v>
      </c>
      <c r="K615" s="132" t="s">
        <v>11741</v>
      </c>
      <c r="L615" s="111"/>
      <c r="M615" s="107">
        <v>3</v>
      </c>
      <c r="N615" s="112" t="s">
        <v>16383</v>
      </c>
      <c r="O615" s="102" t="s">
        <v>17504</v>
      </c>
      <c r="P615" s="102" t="s">
        <v>162</v>
      </c>
      <c r="Q615" s="102" t="s">
        <v>20508</v>
      </c>
      <c r="R615" s="109"/>
      <c r="S615" s="102"/>
      <c r="T615" s="102" t="s">
        <v>20547</v>
      </c>
      <c r="U615" s="102" t="s">
        <v>20596</v>
      </c>
      <c r="V615" s="109">
        <v>8.5</v>
      </c>
      <c r="W615" s="107"/>
      <c r="X615" s="324"/>
    </row>
    <row r="616" spans="1:24" ht="12.95" customHeight="1" x14ac:dyDescent="0.2">
      <c r="A616" s="149">
        <v>33573</v>
      </c>
      <c r="B616" s="115" t="s">
        <v>10031</v>
      </c>
      <c r="C616" s="102" t="s">
        <v>11465</v>
      </c>
      <c r="D616" s="102" t="s">
        <v>16384</v>
      </c>
      <c r="E616" s="115" t="s">
        <v>7730</v>
      </c>
      <c r="F616" s="104" t="s">
        <v>14834</v>
      </c>
      <c r="G616" s="105">
        <v>16257</v>
      </c>
      <c r="H616" s="102" t="s">
        <v>4890</v>
      </c>
      <c r="I616" s="102" t="s">
        <v>30670</v>
      </c>
      <c r="J616" s="102" t="s">
        <v>9306</v>
      </c>
      <c r="K616" s="132" t="s">
        <v>11742</v>
      </c>
      <c r="L616" s="111"/>
      <c r="M616" s="109">
        <v>3</v>
      </c>
      <c r="N616" s="112" t="s">
        <v>16385</v>
      </c>
      <c r="O616" s="102" t="s">
        <v>19698</v>
      </c>
      <c r="P616" s="102" t="s">
        <v>9125</v>
      </c>
      <c r="Q616" s="102" t="s">
        <v>19502</v>
      </c>
      <c r="R616" s="109"/>
      <c r="S616" s="102"/>
      <c r="T616" s="102" t="s">
        <v>20547</v>
      </c>
      <c r="U616" s="102" t="s">
        <v>16386</v>
      </c>
      <c r="V616" s="109">
        <v>11</v>
      </c>
      <c r="W616" s="107"/>
      <c r="X616" s="324"/>
    </row>
    <row r="617" spans="1:24" ht="12.95" customHeight="1" x14ac:dyDescent="0.2">
      <c r="A617" s="149">
        <v>33573</v>
      </c>
      <c r="B617" s="115" t="s">
        <v>10031</v>
      </c>
      <c r="C617" s="102" t="s">
        <v>11465</v>
      </c>
      <c r="D617" s="102" t="s">
        <v>20597</v>
      </c>
      <c r="E617" s="115" t="s">
        <v>7731</v>
      </c>
      <c r="F617" s="104" t="s">
        <v>14834</v>
      </c>
      <c r="G617" s="105">
        <v>16295</v>
      </c>
      <c r="H617" s="102" t="s">
        <v>11819</v>
      </c>
      <c r="I617" s="102" t="s">
        <v>30868</v>
      </c>
      <c r="J617" s="102" t="s">
        <v>13455</v>
      </c>
      <c r="K617" s="132" t="s">
        <v>15182</v>
      </c>
      <c r="L617" s="111"/>
      <c r="M617" s="109">
        <v>3</v>
      </c>
      <c r="N617" s="112" t="s">
        <v>16387</v>
      </c>
      <c r="O617" s="102" t="s">
        <v>19136</v>
      </c>
      <c r="P617" s="102" t="s">
        <v>9125</v>
      </c>
      <c r="Q617" s="102" t="s">
        <v>2447</v>
      </c>
      <c r="R617" s="109"/>
      <c r="S617" s="102"/>
      <c r="T617" s="102" t="s">
        <v>20547</v>
      </c>
      <c r="U617" s="102" t="s">
        <v>16388</v>
      </c>
      <c r="V617" s="109">
        <v>6</v>
      </c>
      <c r="W617" s="107"/>
      <c r="X617" s="324"/>
    </row>
    <row r="618" spans="1:24" ht="12.95" customHeight="1" x14ac:dyDescent="0.2">
      <c r="A618" s="149">
        <v>33573</v>
      </c>
      <c r="B618" s="115" t="s">
        <v>10031</v>
      </c>
      <c r="C618" s="102" t="s">
        <v>11465</v>
      </c>
      <c r="D618" s="102" t="s">
        <v>16389</v>
      </c>
      <c r="E618" s="115" t="s">
        <v>10682</v>
      </c>
      <c r="F618" s="104" t="s">
        <v>14834</v>
      </c>
      <c r="G618" s="105">
        <v>16335</v>
      </c>
      <c r="H618" s="102" t="s">
        <v>11819</v>
      </c>
      <c r="I618" s="102" t="s">
        <v>30869</v>
      </c>
      <c r="J618" s="102" t="s">
        <v>14605</v>
      </c>
      <c r="K618" s="132" t="s">
        <v>13478</v>
      </c>
      <c r="L618" s="111"/>
      <c r="M618" s="107">
        <v>2</v>
      </c>
      <c r="N618" s="112" t="s">
        <v>16390</v>
      </c>
      <c r="O618" s="102" t="s">
        <v>10189</v>
      </c>
      <c r="P618" s="102" t="s">
        <v>9125</v>
      </c>
      <c r="Q618" s="102" t="s">
        <v>20182</v>
      </c>
      <c r="R618" s="109"/>
      <c r="S618" s="102" t="s">
        <v>8315</v>
      </c>
      <c r="T618" s="102" t="s">
        <v>20547</v>
      </c>
      <c r="U618" s="102" t="s">
        <v>14606</v>
      </c>
      <c r="V618" s="109">
        <v>8</v>
      </c>
      <c r="W618" s="107"/>
      <c r="X618" s="324"/>
    </row>
    <row r="619" spans="1:24" ht="12.95" customHeight="1" x14ac:dyDescent="0.2">
      <c r="A619" s="149">
        <v>33573</v>
      </c>
      <c r="B619" s="115" t="s">
        <v>10031</v>
      </c>
      <c r="C619" s="102" t="s">
        <v>11465</v>
      </c>
      <c r="D619" s="102" t="s">
        <v>16391</v>
      </c>
      <c r="E619" s="115" t="s">
        <v>11658</v>
      </c>
      <c r="F619" s="104" t="s">
        <v>14834</v>
      </c>
      <c r="G619" s="105">
        <v>16423</v>
      </c>
      <c r="H619" s="102" t="s">
        <v>10191</v>
      </c>
      <c r="I619" s="102" t="s">
        <v>4890</v>
      </c>
      <c r="J619" s="102" t="s">
        <v>1569</v>
      </c>
      <c r="K619" s="132" t="s">
        <v>7682</v>
      </c>
      <c r="L619" s="111"/>
      <c r="M619" s="107">
        <v>4</v>
      </c>
      <c r="N619" s="112" t="s">
        <v>16392</v>
      </c>
      <c r="O619" s="102" t="s">
        <v>18166</v>
      </c>
      <c r="P619" s="102" t="s">
        <v>9125</v>
      </c>
      <c r="Q619" s="102" t="s">
        <v>19811</v>
      </c>
      <c r="R619" s="109"/>
      <c r="S619" s="102"/>
      <c r="T619" s="102" t="s">
        <v>20547</v>
      </c>
      <c r="U619" s="102" t="s">
        <v>7960</v>
      </c>
      <c r="V619" s="109">
        <v>10.5</v>
      </c>
      <c r="W619" s="107"/>
      <c r="X619" s="324"/>
    </row>
    <row r="620" spans="1:24" ht="12.95" customHeight="1" x14ac:dyDescent="0.2">
      <c r="A620" s="149">
        <v>33756</v>
      </c>
      <c r="B620" s="115" t="s">
        <v>10031</v>
      </c>
      <c r="C620" s="103" t="s">
        <v>11466</v>
      </c>
      <c r="D620" s="102" t="s">
        <v>20598</v>
      </c>
      <c r="E620" s="115" t="s">
        <v>11659</v>
      </c>
      <c r="F620" s="104" t="s">
        <v>14834</v>
      </c>
      <c r="G620" s="105">
        <v>14954</v>
      </c>
      <c r="H620" s="102" t="s">
        <v>7198</v>
      </c>
      <c r="I620" s="102" t="s">
        <v>13336</v>
      </c>
      <c r="J620" s="102" t="s">
        <v>20599</v>
      </c>
      <c r="K620" s="132" t="s">
        <v>7630</v>
      </c>
      <c r="L620" s="111"/>
      <c r="M620" s="107">
        <v>2</v>
      </c>
      <c r="N620" s="112" t="s">
        <v>16393</v>
      </c>
      <c r="O620" s="102" t="s">
        <v>17422</v>
      </c>
      <c r="P620" s="102" t="s">
        <v>8076</v>
      </c>
      <c r="Q620" s="102" t="s">
        <v>19708</v>
      </c>
      <c r="R620" s="109"/>
      <c r="S620" s="102" t="s">
        <v>8315</v>
      </c>
      <c r="T620" s="102" t="s">
        <v>21291</v>
      </c>
      <c r="U620" s="102" t="s">
        <v>2475</v>
      </c>
      <c r="V620" s="109">
        <v>9</v>
      </c>
      <c r="W620" s="107"/>
      <c r="X620" s="324"/>
    </row>
    <row r="621" spans="1:24" ht="12.95" customHeight="1" x14ac:dyDescent="0.2">
      <c r="A621" s="149">
        <v>33756</v>
      </c>
      <c r="B621" s="115" t="s">
        <v>10031</v>
      </c>
      <c r="C621" s="102" t="s">
        <v>11466</v>
      </c>
      <c r="D621" s="348" t="s">
        <v>10297</v>
      </c>
      <c r="E621" s="115" t="s">
        <v>11660</v>
      </c>
      <c r="F621" s="104" t="s">
        <v>14834</v>
      </c>
      <c r="G621" s="105">
        <v>15155</v>
      </c>
      <c r="H621" s="102" t="s">
        <v>10103</v>
      </c>
      <c r="I621" s="102" t="s">
        <v>11819</v>
      </c>
      <c r="J621" s="102" t="s">
        <v>2770</v>
      </c>
      <c r="K621" s="132" t="s">
        <v>10297</v>
      </c>
      <c r="L621" s="111" t="s">
        <v>30870</v>
      </c>
      <c r="M621" s="102">
        <v>1</v>
      </c>
      <c r="N621" s="112">
        <v>1</v>
      </c>
      <c r="O621" s="102"/>
      <c r="P621" s="102"/>
      <c r="Q621" s="102" t="s">
        <v>16140</v>
      </c>
      <c r="R621" s="102"/>
      <c r="S621" s="102"/>
      <c r="T621" s="102" t="s">
        <v>7789</v>
      </c>
      <c r="U621" s="102" t="s">
        <v>10938</v>
      </c>
      <c r="V621" s="102">
        <v>6</v>
      </c>
      <c r="W621" s="102"/>
      <c r="X621" s="324"/>
    </row>
    <row r="622" spans="1:24" ht="12.95" customHeight="1" x14ac:dyDescent="0.2">
      <c r="A622" s="149">
        <v>33756</v>
      </c>
      <c r="B622" s="115" t="s">
        <v>10031</v>
      </c>
      <c r="C622" s="102" t="s">
        <v>11466</v>
      </c>
      <c r="D622" s="102" t="s">
        <v>16394</v>
      </c>
      <c r="E622" s="115" t="s">
        <v>11661</v>
      </c>
      <c r="F622" s="104" t="s">
        <v>14834</v>
      </c>
      <c r="G622" s="105">
        <v>15358</v>
      </c>
      <c r="H622" s="102" t="s">
        <v>30783</v>
      </c>
      <c r="I622" s="102" t="s">
        <v>10103</v>
      </c>
      <c r="J622" s="102" t="s">
        <v>20600</v>
      </c>
      <c r="K622" s="132" t="s">
        <v>12517</v>
      </c>
      <c r="L622" s="111"/>
      <c r="M622" s="107">
        <v>1</v>
      </c>
      <c r="N622" s="112" t="s">
        <v>8247</v>
      </c>
      <c r="O622" s="102" t="s">
        <v>10189</v>
      </c>
      <c r="P622" s="102"/>
      <c r="Q622" s="102" t="s">
        <v>17596</v>
      </c>
      <c r="R622" s="109"/>
      <c r="S622" s="102"/>
      <c r="T622" s="102" t="s">
        <v>7789</v>
      </c>
      <c r="U622" s="102" t="s">
        <v>16395</v>
      </c>
      <c r="V622" s="109">
        <v>8</v>
      </c>
      <c r="W622" s="107"/>
      <c r="X622" s="324"/>
    </row>
    <row r="623" spans="1:24" ht="12.95" customHeight="1" x14ac:dyDescent="0.2">
      <c r="A623" s="149">
        <v>33756</v>
      </c>
      <c r="B623" s="115" t="s">
        <v>10031</v>
      </c>
      <c r="C623" s="102" t="s">
        <v>11466</v>
      </c>
      <c r="D623" s="102" t="s">
        <v>16396</v>
      </c>
      <c r="E623" s="115" t="s">
        <v>11662</v>
      </c>
      <c r="F623" s="104" t="s">
        <v>14834</v>
      </c>
      <c r="G623" s="105">
        <v>15367</v>
      </c>
      <c r="H623" s="102" t="s">
        <v>10103</v>
      </c>
      <c r="I623" s="102" t="s">
        <v>11819</v>
      </c>
      <c r="J623" s="102" t="s">
        <v>8154</v>
      </c>
      <c r="K623" s="132" t="s">
        <v>5197</v>
      </c>
      <c r="L623" s="111"/>
      <c r="M623" s="107">
        <v>0.5</v>
      </c>
      <c r="N623" s="108" t="s">
        <v>8687</v>
      </c>
      <c r="O623" s="102"/>
      <c r="P623" s="102"/>
      <c r="Q623" s="102" t="s">
        <v>20601</v>
      </c>
      <c r="R623" s="109" t="s">
        <v>7035</v>
      </c>
      <c r="S623" s="102"/>
      <c r="T623" s="102" t="s">
        <v>7789</v>
      </c>
      <c r="U623" s="102" t="s">
        <v>16395</v>
      </c>
      <c r="V623" s="109">
        <v>7</v>
      </c>
      <c r="W623" s="107"/>
      <c r="X623" s="324"/>
    </row>
    <row r="624" spans="1:24" ht="12.95" customHeight="1" x14ac:dyDescent="0.2">
      <c r="A624" s="149">
        <v>33756</v>
      </c>
      <c r="B624" s="115" t="s">
        <v>10031</v>
      </c>
      <c r="C624" s="102" t="s">
        <v>11466</v>
      </c>
      <c r="D624" s="102" t="s">
        <v>16397</v>
      </c>
      <c r="E624" s="115" t="s">
        <v>11663</v>
      </c>
      <c r="F624" s="104" t="s">
        <v>14834</v>
      </c>
      <c r="G624" s="105">
        <v>15400</v>
      </c>
      <c r="H624" s="102" t="s">
        <v>11819</v>
      </c>
      <c r="I624" s="102" t="s">
        <v>10103</v>
      </c>
      <c r="J624" s="102" t="s">
        <v>9721</v>
      </c>
      <c r="K624" s="132" t="s">
        <v>15097</v>
      </c>
      <c r="L624" s="111"/>
      <c r="M624" s="107">
        <v>2</v>
      </c>
      <c r="N624" s="112" t="s">
        <v>16398</v>
      </c>
      <c r="O624" s="102" t="s">
        <v>16982</v>
      </c>
      <c r="P624" s="102" t="s">
        <v>13301</v>
      </c>
      <c r="Q624" s="102" t="s">
        <v>20602</v>
      </c>
      <c r="R624" s="109"/>
      <c r="S624" s="102" t="s">
        <v>9435</v>
      </c>
      <c r="T624" s="102" t="s">
        <v>7789</v>
      </c>
      <c r="U624" s="102" t="s">
        <v>21243</v>
      </c>
      <c r="V624" s="109">
        <v>9</v>
      </c>
      <c r="W624" s="107"/>
      <c r="X624" s="324"/>
    </row>
    <row r="625" spans="1:24" ht="12.95" customHeight="1" x14ac:dyDescent="0.2">
      <c r="A625" s="149">
        <v>33756</v>
      </c>
      <c r="B625" s="115" t="s">
        <v>10031</v>
      </c>
      <c r="C625" s="102" t="s">
        <v>11466</v>
      </c>
      <c r="D625" s="102" t="s">
        <v>16399</v>
      </c>
      <c r="E625" s="115" t="s">
        <v>11664</v>
      </c>
      <c r="F625" s="104" t="s">
        <v>14834</v>
      </c>
      <c r="G625" s="105">
        <v>15513</v>
      </c>
      <c r="H625" s="102" t="s">
        <v>10103</v>
      </c>
      <c r="I625" s="102" t="s">
        <v>30783</v>
      </c>
      <c r="J625" s="102" t="s">
        <v>341</v>
      </c>
      <c r="K625" s="132" t="s">
        <v>14266</v>
      </c>
      <c r="L625" s="111"/>
      <c r="M625" s="107">
        <v>2</v>
      </c>
      <c r="N625" s="112" t="s">
        <v>16064</v>
      </c>
      <c r="O625" s="102"/>
      <c r="P625" s="102" t="s">
        <v>3620</v>
      </c>
      <c r="Q625" s="102" t="s">
        <v>16863</v>
      </c>
      <c r="R625" s="109"/>
      <c r="S625" s="102"/>
      <c r="T625" s="102" t="s">
        <v>7789</v>
      </c>
      <c r="U625" s="102" t="s">
        <v>14790</v>
      </c>
      <c r="V625" s="109">
        <v>8</v>
      </c>
      <c r="W625" s="107"/>
      <c r="X625" s="324"/>
    </row>
    <row r="626" spans="1:24" ht="12.95" customHeight="1" x14ac:dyDescent="0.2">
      <c r="A626" s="149">
        <v>33756</v>
      </c>
      <c r="B626" s="115" t="s">
        <v>10031</v>
      </c>
      <c r="C626" s="102" t="s">
        <v>11466</v>
      </c>
      <c r="D626" s="102" t="s">
        <v>16400</v>
      </c>
      <c r="E626" s="115" t="s">
        <v>2309</v>
      </c>
      <c r="F626" s="104" t="s">
        <v>14834</v>
      </c>
      <c r="G626" s="105">
        <v>16241</v>
      </c>
      <c r="H626" s="102" t="s">
        <v>30871</v>
      </c>
      <c r="I626" s="102" t="s">
        <v>11819</v>
      </c>
      <c r="J626" s="102" t="s">
        <v>1416</v>
      </c>
      <c r="K626" s="132" t="s">
        <v>2582</v>
      </c>
      <c r="L626" s="111"/>
      <c r="M626" s="107">
        <v>2</v>
      </c>
      <c r="N626" s="112" t="s">
        <v>16401</v>
      </c>
      <c r="O626" s="102"/>
      <c r="P626" s="102"/>
      <c r="Q626" s="102" t="s">
        <v>16753</v>
      </c>
      <c r="R626" s="109"/>
      <c r="S626" s="102" t="s">
        <v>8315</v>
      </c>
      <c r="T626" s="102" t="s">
        <v>20547</v>
      </c>
      <c r="U626" s="102" t="s">
        <v>6538</v>
      </c>
      <c r="V626" s="109">
        <v>8</v>
      </c>
      <c r="W626" s="107"/>
      <c r="X626" s="324"/>
    </row>
    <row r="627" spans="1:24" ht="12.95" customHeight="1" x14ac:dyDescent="0.2">
      <c r="A627" s="149">
        <v>33756</v>
      </c>
      <c r="B627" s="115" t="s">
        <v>10031</v>
      </c>
      <c r="C627" s="102" t="s">
        <v>11466</v>
      </c>
      <c r="D627" s="102" t="s">
        <v>1417</v>
      </c>
      <c r="E627" s="115" t="s">
        <v>2310</v>
      </c>
      <c r="F627" s="104" t="s">
        <v>14834</v>
      </c>
      <c r="G627" s="105">
        <v>16278</v>
      </c>
      <c r="H627" s="102" t="s">
        <v>4890</v>
      </c>
      <c r="I627" s="102" t="s">
        <v>30670</v>
      </c>
      <c r="J627" s="102" t="s">
        <v>551</v>
      </c>
      <c r="K627" s="132" t="s">
        <v>1417</v>
      </c>
      <c r="L627" s="111"/>
      <c r="M627" s="107">
        <v>2</v>
      </c>
      <c r="N627" s="112" t="s">
        <v>16402</v>
      </c>
      <c r="O627" s="102" t="s">
        <v>9125</v>
      </c>
      <c r="P627" s="102"/>
      <c r="Q627" s="102" t="s">
        <v>20518</v>
      </c>
      <c r="R627" s="109"/>
      <c r="S627" s="102"/>
      <c r="T627" s="102" t="s">
        <v>20547</v>
      </c>
      <c r="U627" s="102" t="s">
        <v>14606</v>
      </c>
      <c r="V627" s="109">
        <v>10.5</v>
      </c>
      <c r="W627" s="107"/>
      <c r="X627" s="324"/>
    </row>
    <row r="628" spans="1:24" ht="12.95" customHeight="1" x14ac:dyDescent="0.2">
      <c r="A628" s="149">
        <v>33756</v>
      </c>
      <c r="B628" s="115" t="s">
        <v>10031</v>
      </c>
      <c r="C628" s="102" t="s">
        <v>11466</v>
      </c>
      <c r="D628" s="102" t="s">
        <v>16403</v>
      </c>
      <c r="E628" s="115" t="s">
        <v>7497</v>
      </c>
      <c r="F628" s="104" t="s">
        <v>14834</v>
      </c>
      <c r="G628" s="105">
        <v>16431</v>
      </c>
      <c r="H628" s="115" t="s">
        <v>10191</v>
      </c>
      <c r="I628" s="102" t="s">
        <v>11819</v>
      </c>
      <c r="J628" s="102" t="s">
        <v>5766</v>
      </c>
      <c r="K628" s="132" t="s">
        <v>7827</v>
      </c>
      <c r="L628" s="111"/>
      <c r="M628" s="109">
        <v>3</v>
      </c>
      <c r="N628" s="112" t="s">
        <v>16404</v>
      </c>
      <c r="O628" s="102" t="s">
        <v>17734</v>
      </c>
      <c r="P628" s="102"/>
      <c r="Q628" s="102" t="s">
        <v>20318</v>
      </c>
      <c r="R628" s="109"/>
      <c r="S628" s="102" t="s">
        <v>9435</v>
      </c>
      <c r="T628" s="102" t="s">
        <v>20547</v>
      </c>
      <c r="U628" s="102" t="s">
        <v>16048</v>
      </c>
      <c r="V628" s="109">
        <v>9</v>
      </c>
      <c r="W628" s="107"/>
      <c r="X628" s="324"/>
    </row>
    <row r="629" spans="1:24" ht="12.95" customHeight="1" x14ac:dyDescent="0.2">
      <c r="A629" s="149">
        <v>33756</v>
      </c>
      <c r="B629" s="115" t="s">
        <v>10031</v>
      </c>
      <c r="C629" s="102" t="s">
        <v>11466</v>
      </c>
      <c r="D629" s="102" t="s">
        <v>16405</v>
      </c>
      <c r="E629" s="115" t="s">
        <v>7498</v>
      </c>
      <c r="F629" s="104" t="s">
        <v>14834</v>
      </c>
      <c r="G629" s="105">
        <v>16443</v>
      </c>
      <c r="H629" s="102" t="s">
        <v>10191</v>
      </c>
      <c r="I629" s="102" t="s">
        <v>11819</v>
      </c>
      <c r="J629" s="102" t="s">
        <v>20603</v>
      </c>
      <c r="K629" s="132" t="s">
        <v>8761</v>
      </c>
      <c r="L629" s="111"/>
      <c r="M629" s="107">
        <v>2</v>
      </c>
      <c r="N629" s="112" t="s">
        <v>16406</v>
      </c>
      <c r="O629" s="102" t="s">
        <v>15928</v>
      </c>
      <c r="P629" s="102"/>
      <c r="Q629" s="102" t="s">
        <v>20604</v>
      </c>
      <c r="R629" s="109"/>
      <c r="S629" s="102" t="s">
        <v>8315</v>
      </c>
      <c r="T629" s="102" t="s">
        <v>20546</v>
      </c>
      <c r="U629" s="102" t="s">
        <v>16407</v>
      </c>
      <c r="V629" s="109">
        <v>8</v>
      </c>
      <c r="W629" s="107"/>
      <c r="X629" s="324"/>
    </row>
    <row r="630" spans="1:24" ht="12.95" customHeight="1" x14ac:dyDescent="0.2">
      <c r="A630" s="149">
        <v>33939</v>
      </c>
      <c r="B630" s="115" t="s">
        <v>10031</v>
      </c>
      <c r="C630" s="103" t="s">
        <v>11467</v>
      </c>
      <c r="D630" s="102" t="s">
        <v>20605</v>
      </c>
      <c r="E630" s="115" t="s">
        <v>7499</v>
      </c>
      <c r="F630" s="104" t="s">
        <v>14834</v>
      </c>
      <c r="G630" s="105">
        <v>14741</v>
      </c>
      <c r="H630" s="102" t="s">
        <v>30872</v>
      </c>
      <c r="I630" s="102" t="s">
        <v>11819</v>
      </c>
      <c r="J630" s="102" t="s">
        <v>7609</v>
      </c>
      <c r="K630" s="132" t="s">
        <v>14402</v>
      </c>
      <c r="L630" s="111"/>
      <c r="M630" s="109">
        <v>3</v>
      </c>
      <c r="N630" s="112" t="s">
        <v>16408</v>
      </c>
      <c r="O630" s="102" t="s">
        <v>12252</v>
      </c>
      <c r="P630" s="102" t="s">
        <v>162</v>
      </c>
      <c r="Q630" s="102" t="s">
        <v>20246</v>
      </c>
      <c r="R630" s="109"/>
      <c r="S630" s="102"/>
      <c r="T630" s="102" t="s">
        <v>28757</v>
      </c>
      <c r="U630" s="102" t="s">
        <v>3848</v>
      </c>
      <c r="V630" s="109">
        <v>9</v>
      </c>
      <c r="W630" s="107"/>
      <c r="X630" s="324"/>
    </row>
    <row r="631" spans="1:24" ht="12.95" customHeight="1" x14ac:dyDescent="0.2">
      <c r="A631" s="149">
        <v>33939</v>
      </c>
      <c r="B631" s="115" t="s">
        <v>10031</v>
      </c>
      <c r="C631" s="102" t="s">
        <v>11467</v>
      </c>
      <c r="D631" s="348" t="s">
        <v>20606</v>
      </c>
      <c r="E631" s="115" t="s">
        <v>7500</v>
      </c>
      <c r="F631" s="104" t="s">
        <v>14834</v>
      </c>
      <c r="G631" s="105">
        <v>15241</v>
      </c>
      <c r="H631" s="102" t="s">
        <v>30873</v>
      </c>
      <c r="I631" s="102" t="s">
        <v>10103</v>
      </c>
      <c r="J631" s="102" t="s">
        <v>20607</v>
      </c>
      <c r="K631" s="132" t="s">
        <v>6800</v>
      </c>
      <c r="L631" s="111" t="s">
        <v>12188</v>
      </c>
      <c r="M631" s="102">
        <v>2</v>
      </c>
      <c r="N631" s="112" t="s">
        <v>16535</v>
      </c>
      <c r="O631" s="102"/>
      <c r="P631" s="102" t="s">
        <v>13301</v>
      </c>
      <c r="Q631" s="102" t="s">
        <v>15913</v>
      </c>
      <c r="R631" s="102"/>
      <c r="S631" s="102" t="s">
        <v>8315</v>
      </c>
      <c r="T631" s="102" t="s">
        <v>7789</v>
      </c>
      <c r="U631" s="102"/>
      <c r="V631" s="102">
        <v>7</v>
      </c>
      <c r="W631" s="102"/>
      <c r="X631" s="324"/>
    </row>
    <row r="632" spans="1:24" ht="12.95" customHeight="1" x14ac:dyDescent="0.2">
      <c r="A632" s="149">
        <v>33939</v>
      </c>
      <c r="B632" s="115" t="s">
        <v>10031</v>
      </c>
      <c r="C632" s="102" t="s">
        <v>11467</v>
      </c>
      <c r="D632" s="102" t="s">
        <v>16409</v>
      </c>
      <c r="E632" s="115" t="s">
        <v>7501</v>
      </c>
      <c r="F632" s="134" t="s">
        <v>14834</v>
      </c>
      <c r="G632" s="105">
        <v>15598</v>
      </c>
      <c r="H632" s="102" t="s">
        <v>7198</v>
      </c>
      <c r="I632" s="102" t="s">
        <v>13336</v>
      </c>
      <c r="J632" s="102" t="s">
        <v>20608</v>
      </c>
      <c r="K632" s="132" t="s">
        <v>11738</v>
      </c>
      <c r="L632" s="111"/>
      <c r="M632" s="107">
        <v>2</v>
      </c>
      <c r="N632" s="112" t="s">
        <v>16410</v>
      </c>
      <c r="O632" s="102" t="s">
        <v>683</v>
      </c>
      <c r="P632" s="102" t="s">
        <v>2447</v>
      </c>
      <c r="Q632" s="102" t="s">
        <v>20182</v>
      </c>
      <c r="R632" s="109" t="s">
        <v>7035</v>
      </c>
      <c r="S632" s="102" t="s">
        <v>8315</v>
      </c>
      <c r="T632" s="102" t="s">
        <v>14962</v>
      </c>
      <c r="U632" s="102" t="s">
        <v>16411</v>
      </c>
      <c r="V632" s="109">
        <v>7.5</v>
      </c>
      <c r="W632" s="107"/>
      <c r="X632" s="324"/>
    </row>
    <row r="633" spans="1:24" ht="12.95" customHeight="1" x14ac:dyDescent="0.2">
      <c r="A633" s="149">
        <v>33939</v>
      </c>
      <c r="B633" s="115" t="s">
        <v>10031</v>
      </c>
      <c r="C633" s="102" t="s">
        <v>11467</v>
      </c>
      <c r="D633" s="102" t="s">
        <v>16412</v>
      </c>
      <c r="E633" s="115" t="s">
        <v>5549</v>
      </c>
      <c r="F633" s="134" t="s">
        <v>14834</v>
      </c>
      <c r="G633" s="105">
        <v>15637</v>
      </c>
      <c r="H633" s="102" t="s">
        <v>15082</v>
      </c>
      <c r="I633" s="102" t="s">
        <v>2625</v>
      </c>
      <c r="J633" s="102" t="s">
        <v>11260</v>
      </c>
      <c r="K633" s="132" t="s">
        <v>6532</v>
      </c>
      <c r="L633" s="111"/>
      <c r="M633" s="109">
        <v>3</v>
      </c>
      <c r="N633" s="112" t="s">
        <v>16413</v>
      </c>
      <c r="O633" s="102" t="s">
        <v>20609</v>
      </c>
      <c r="P633" s="102" t="s">
        <v>162</v>
      </c>
      <c r="Q633" s="102" t="s">
        <v>16760</v>
      </c>
      <c r="R633" s="109"/>
      <c r="S633" s="102" t="s">
        <v>9435</v>
      </c>
      <c r="T633" s="102" t="s">
        <v>20545</v>
      </c>
      <c r="U633" s="102" t="s">
        <v>21296</v>
      </c>
      <c r="V633" s="109">
        <v>8</v>
      </c>
      <c r="W633" s="107"/>
      <c r="X633" s="324"/>
    </row>
    <row r="634" spans="1:24" ht="12.95" customHeight="1" x14ac:dyDescent="0.2">
      <c r="A634" s="149">
        <v>33939</v>
      </c>
      <c r="B634" s="115" t="s">
        <v>10031</v>
      </c>
      <c r="C634" s="102" t="s">
        <v>11467</v>
      </c>
      <c r="D634" s="102" t="s">
        <v>16414</v>
      </c>
      <c r="E634" s="115" t="s">
        <v>5550</v>
      </c>
      <c r="F634" s="134" t="s">
        <v>14834</v>
      </c>
      <c r="G634" s="105">
        <v>16048</v>
      </c>
      <c r="H634" s="102" t="s">
        <v>11819</v>
      </c>
      <c r="I634" s="102" t="s">
        <v>7198</v>
      </c>
      <c r="J634" s="102" t="s">
        <v>1606</v>
      </c>
      <c r="K634" s="132" t="s">
        <v>14403</v>
      </c>
      <c r="L634" s="111"/>
      <c r="M634" s="107">
        <v>2</v>
      </c>
      <c r="N634" s="108" t="s">
        <v>30874</v>
      </c>
      <c r="O634" s="102"/>
      <c r="P634" s="102"/>
      <c r="Q634" s="102" t="s">
        <v>16527</v>
      </c>
      <c r="R634" s="109"/>
      <c r="S634" s="102" t="s">
        <v>11080</v>
      </c>
      <c r="T634" s="102" t="s">
        <v>21293</v>
      </c>
      <c r="U634" s="102" t="s">
        <v>12969</v>
      </c>
      <c r="V634" s="109">
        <v>9</v>
      </c>
      <c r="W634" s="107"/>
      <c r="X634" s="324"/>
    </row>
    <row r="635" spans="1:24" ht="12.95" customHeight="1" x14ac:dyDescent="0.2">
      <c r="A635" s="149">
        <v>33939</v>
      </c>
      <c r="B635" s="115" t="s">
        <v>10031</v>
      </c>
      <c r="C635" s="102" t="s">
        <v>11467</v>
      </c>
      <c r="D635" s="102" t="s">
        <v>16415</v>
      </c>
      <c r="E635" s="115" t="s">
        <v>5551</v>
      </c>
      <c r="F635" s="134" t="s">
        <v>14834</v>
      </c>
      <c r="G635" s="105">
        <v>16137</v>
      </c>
      <c r="H635" s="102" t="s">
        <v>10191</v>
      </c>
      <c r="I635" s="102" t="s">
        <v>2625</v>
      </c>
      <c r="J635" s="102" t="s">
        <v>19781</v>
      </c>
      <c r="K635" s="132" t="s">
        <v>10591</v>
      </c>
      <c r="L635" s="111" t="s">
        <v>20304</v>
      </c>
      <c r="M635" s="102">
        <v>2</v>
      </c>
      <c r="N635" s="112" t="s">
        <v>15970</v>
      </c>
      <c r="O635" s="102"/>
      <c r="P635" s="102" t="s">
        <v>15941</v>
      </c>
      <c r="Q635" s="102" t="s">
        <v>16520</v>
      </c>
      <c r="R635" s="102"/>
      <c r="S635" s="102"/>
      <c r="T635" s="102" t="s">
        <v>20543</v>
      </c>
      <c r="U635" s="102" t="s">
        <v>21316</v>
      </c>
      <c r="V635" s="102">
        <v>7</v>
      </c>
      <c r="W635" s="102"/>
      <c r="X635" s="324"/>
    </row>
    <row r="636" spans="1:24" ht="12.95" customHeight="1" x14ac:dyDescent="0.2">
      <c r="A636" s="149">
        <v>33939</v>
      </c>
      <c r="B636" s="115" t="s">
        <v>10031</v>
      </c>
      <c r="C636" s="102" t="s">
        <v>11467</v>
      </c>
      <c r="D636" s="348" t="s">
        <v>16416</v>
      </c>
      <c r="E636" s="115" t="s">
        <v>3920</v>
      </c>
      <c r="F636" s="134" t="s">
        <v>14834</v>
      </c>
      <c r="G636" s="105">
        <v>15117</v>
      </c>
      <c r="H636" s="102" t="s">
        <v>2625</v>
      </c>
      <c r="I636" s="102" t="s">
        <v>10191</v>
      </c>
      <c r="J636" s="102" t="s">
        <v>19782</v>
      </c>
      <c r="K636" s="132" t="s">
        <v>14249</v>
      </c>
      <c r="L636" s="111" t="s">
        <v>1646</v>
      </c>
      <c r="M636" s="102">
        <v>1.5</v>
      </c>
      <c r="N636" s="125" t="s">
        <v>30875</v>
      </c>
      <c r="O636" s="102"/>
      <c r="P636" s="102"/>
      <c r="Q636" s="102" t="s">
        <v>15902</v>
      </c>
      <c r="R636" s="102"/>
      <c r="S636" s="102"/>
      <c r="T636" s="102" t="s">
        <v>20543</v>
      </c>
      <c r="U636" s="102" t="s">
        <v>21317</v>
      </c>
      <c r="V636" s="102">
        <v>7</v>
      </c>
      <c r="W636" s="102"/>
      <c r="X636" s="324"/>
    </row>
    <row r="637" spans="1:24" ht="12.95" customHeight="1" x14ac:dyDescent="0.2">
      <c r="A637" s="149">
        <v>33939</v>
      </c>
      <c r="B637" s="115" t="s">
        <v>10031</v>
      </c>
      <c r="C637" s="102" t="s">
        <v>11467</v>
      </c>
      <c r="D637" s="102" t="s">
        <v>16417</v>
      </c>
      <c r="E637" s="115" t="s">
        <v>5731</v>
      </c>
      <c r="F637" s="104" t="s">
        <v>14834</v>
      </c>
      <c r="G637" s="105">
        <v>16434</v>
      </c>
      <c r="H637" s="102" t="s">
        <v>10191</v>
      </c>
      <c r="I637" s="102" t="s">
        <v>11819</v>
      </c>
      <c r="J637" s="102" t="s">
        <v>2119</v>
      </c>
      <c r="K637" s="132" t="s">
        <v>11739</v>
      </c>
      <c r="L637" s="111"/>
      <c r="M637" s="109">
        <v>3</v>
      </c>
      <c r="N637" s="112" t="s">
        <v>30876</v>
      </c>
      <c r="O637" s="102" t="s">
        <v>19534</v>
      </c>
      <c r="P637" s="102"/>
      <c r="Q637" s="102" t="s">
        <v>19203</v>
      </c>
      <c r="R637" s="109"/>
      <c r="S637" s="102"/>
      <c r="T637" s="102" t="s">
        <v>20548</v>
      </c>
      <c r="U637" s="102" t="s">
        <v>7960</v>
      </c>
      <c r="V637" s="109">
        <v>7</v>
      </c>
      <c r="W637" s="107"/>
      <c r="X637" s="324"/>
    </row>
    <row r="638" spans="1:24" ht="12.95" customHeight="1" x14ac:dyDescent="0.2">
      <c r="A638" s="149">
        <v>33939</v>
      </c>
      <c r="B638" s="115" t="s">
        <v>10031</v>
      </c>
      <c r="C638" s="102" t="s">
        <v>11467</v>
      </c>
      <c r="D638" s="102" t="s">
        <v>16418</v>
      </c>
      <c r="E638" s="115" t="s">
        <v>5747</v>
      </c>
      <c r="F638" s="104" t="s">
        <v>14834</v>
      </c>
      <c r="G638" s="105">
        <v>16536</v>
      </c>
      <c r="H638" s="102" t="s">
        <v>2625</v>
      </c>
      <c r="I638" s="102" t="s">
        <v>10191</v>
      </c>
      <c r="J638" s="102" t="s">
        <v>12485</v>
      </c>
      <c r="K638" s="132" t="s">
        <v>5206</v>
      </c>
      <c r="L638" s="111" t="s">
        <v>14081</v>
      </c>
      <c r="M638" s="107">
        <v>1</v>
      </c>
      <c r="N638" s="112" t="s">
        <v>12955</v>
      </c>
      <c r="O638" s="102"/>
      <c r="P638" s="102"/>
      <c r="Q638" s="102" t="s">
        <v>16560</v>
      </c>
      <c r="R638" s="109"/>
      <c r="S638" s="102" t="s">
        <v>11080</v>
      </c>
      <c r="T638" s="102" t="s">
        <v>20545</v>
      </c>
      <c r="U638" s="102" t="s">
        <v>6868</v>
      </c>
      <c r="V638" s="109">
        <v>6</v>
      </c>
      <c r="W638" s="107"/>
      <c r="X638" s="324"/>
    </row>
    <row r="639" spans="1:24" ht="12.95" customHeight="1" x14ac:dyDescent="0.2">
      <c r="A639" s="149">
        <v>33939</v>
      </c>
      <c r="B639" s="115" t="s">
        <v>10031</v>
      </c>
      <c r="C639" s="102" t="s">
        <v>11467</v>
      </c>
      <c r="D639" s="102" t="s">
        <v>16419</v>
      </c>
      <c r="E639" s="115" t="s">
        <v>7976</v>
      </c>
      <c r="F639" s="104" t="s">
        <v>14834</v>
      </c>
      <c r="G639" s="105">
        <v>16543</v>
      </c>
      <c r="H639" s="102" t="s">
        <v>2625</v>
      </c>
      <c r="I639" s="102" t="s">
        <v>15082</v>
      </c>
      <c r="J639" s="102" t="s">
        <v>20610</v>
      </c>
      <c r="K639" s="132" t="s">
        <v>3334</v>
      </c>
      <c r="L639" s="111"/>
      <c r="M639" s="107">
        <v>2</v>
      </c>
      <c r="N639" s="112" t="s">
        <v>16377</v>
      </c>
      <c r="O639" s="102"/>
      <c r="P639" s="102" t="s">
        <v>13301</v>
      </c>
      <c r="Q639" s="102" t="s">
        <v>16753</v>
      </c>
      <c r="R639" s="109"/>
      <c r="S639" s="102" t="s">
        <v>8315</v>
      </c>
      <c r="T639" s="102" t="s">
        <v>20545</v>
      </c>
      <c r="U639" s="102" t="s">
        <v>2477</v>
      </c>
      <c r="V639" s="109">
        <v>7.5</v>
      </c>
      <c r="W639" s="107"/>
      <c r="X639" s="324"/>
    </row>
    <row r="640" spans="1:24" ht="12.95" customHeight="1" x14ac:dyDescent="0.2">
      <c r="A640" s="149">
        <v>34121</v>
      </c>
      <c r="B640" s="115" t="s">
        <v>10031</v>
      </c>
      <c r="C640" s="103" t="s">
        <v>11468</v>
      </c>
      <c r="D640" s="102" t="s">
        <v>16420</v>
      </c>
      <c r="E640" s="115" t="s">
        <v>7977</v>
      </c>
      <c r="F640" s="104" t="s">
        <v>14834</v>
      </c>
      <c r="G640" s="105">
        <v>14744</v>
      </c>
      <c r="H640" s="102" t="s">
        <v>5011</v>
      </c>
      <c r="I640" s="102" t="s">
        <v>11819</v>
      </c>
      <c r="J640" s="102" t="s">
        <v>8775</v>
      </c>
      <c r="K640" s="132" t="s">
        <v>5207</v>
      </c>
      <c r="L640" s="111"/>
      <c r="M640" s="107">
        <v>2</v>
      </c>
      <c r="N640" s="112" t="s">
        <v>15986</v>
      </c>
      <c r="O640" s="102" t="s">
        <v>15976</v>
      </c>
      <c r="P640" s="102" t="s">
        <v>9125</v>
      </c>
      <c r="Q640" s="102" t="s">
        <v>17392</v>
      </c>
      <c r="R640" s="109"/>
      <c r="S640" s="102"/>
      <c r="T640" s="102" t="s">
        <v>28757</v>
      </c>
      <c r="U640" s="102" t="s">
        <v>20611</v>
      </c>
      <c r="V640" s="109">
        <v>7.5</v>
      </c>
      <c r="W640" s="107"/>
      <c r="X640" s="324"/>
    </row>
    <row r="641" spans="1:24" ht="12.95" customHeight="1" x14ac:dyDescent="0.2">
      <c r="A641" s="149">
        <v>34121</v>
      </c>
      <c r="B641" s="115" t="s">
        <v>10031</v>
      </c>
      <c r="C641" s="102" t="s">
        <v>11468</v>
      </c>
      <c r="D641" s="102" t="s">
        <v>16421</v>
      </c>
      <c r="E641" s="115" t="s">
        <v>7978</v>
      </c>
      <c r="F641" s="104" t="s">
        <v>14834</v>
      </c>
      <c r="G641" s="105">
        <v>14745</v>
      </c>
      <c r="H641" s="102" t="s">
        <v>11819</v>
      </c>
      <c r="I641" s="102" t="s">
        <v>5011</v>
      </c>
      <c r="J641" s="102" t="s">
        <v>1710</v>
      </c>
      <c r="K641" s="132" t="s">
        <v>11740</v>
      </c>
      <c r="L641" s="111"/>
      <c r="M641" s="107">
        <v>2</v>
      </c>
      <c r="N641" s="108" t="s">
        <v>30877</v>
      </c>
      <c r="O641" s="102" t="s">
        <v>17392</v>
      </c>
      <c r="P641" s="102" t="s">
        <v>16764</v>
      </c>
      <c r="Q641" s="102" t="s">
        <v>20477</v>
      </c>
      <c r="R641" s="109"/>
      <c r="S641" s="102"/>
      <c r="T641" s="102" t="s">
        <v>28757</v>
      </c>
      <c r="U641" s="102" t="s">
        <v>16422</v>
      </c>
      <c r="V641" s="109">
        <v>9</v>
      </c>
      <c r="W641" s="107"/>
      <c r="X641" s="324"/>
    </row>
    <row r="642" spans="1:24" ht="12.95" customHeight="1" x14ac:dyDescent="0.2">
      <c r="A642" s="149">
        <v>34121</v>
      </c>
      <c r="B642" s="115" t="s">
        <v>10031</v>
      </c>
      <c r="C642" s="102" t="s">
        <v>11468</v>
      </c>
      <c r="D642" s="102" t="s">
        <v>16423</v>
      </c>
      <c r="E642" s="115" t="s">
        <v>7979</v>
      </c>
      <c r="F642" s="104" t="s">
        <v>14834</v>
      </c>
      <c r="G642" s="105">
        <v>14746</v>
      </c>
      <c r="H642" s="102" t="s">
        <v>5011</v>
      </c>
      <c r="I642" s="102" t="s">
        <v>11819</v>
      </c>
      <c r="J642" s="102" t="s">
        <v>9755</v>
      </c>
      <c r="K642" s="132" t="s">
        <v>9109</v>
      </c>
      <c r="L642" s="133" t="s">
        <v>20612</v>
      </c>
      <c r="M642" s="107">
        <v>2</v>
      </c>
      <c r="N642" s="112" t="s">
        <v>16424</v>
      </c>
      <c r="O642" s="102" t="s">
        <v>15923</v>
      </c>
      <c r="P642" s="102"/>
      <c r="Q642" s="102"/>
      <c r="R642" s="109"/>
      <c r="S642" s="102"/>
      <c r="T642" s="102" t="s">
        <v>28757</v>
      </c>
      <c r="U642" s="102"/>
      <c r="V642" s="109">
        <v>6</v>
      </c>
      <c r="W642" s="107"/>
      <c r="X642" s="324"/>
    </row>
    <row r="643" spans="1:24" ht="12.95" customHeight="1" x14ac:dyDescent="0.2">
      <c r="A643" s="149">
        <v>34121</v>
      </c>
      <c r="B643" s="115" t="s">
        <v>10031</v>
      </c>
      <c r="C643" s="102" t="s">
        <v>11468</v>
      </c>
      <c r="D643" s="102" t="s">
        <v>16425</v>
      </c>
      <c r="E643" s="115" t="s">
        <v>7980</v>
      </c>
      <c r="F643" s="104" t="s">
        <v>14834</v>
      </c>
      <c r="G643" s="105">
        <v>14754</v>
      </c>
      <c r="H643" s="102" t="s">
        <v>5011</v>
      </c>
      <c r="I643" s="102" t="s">
        <v>11819</v>
      </c>
      <c r="J643" s="102" t="s">
        <v>9982</v>
      </c>
      <c r="K643" s="132" t="s">
        <v>5205</v>
      </c>
      <c r="L643" s="111"/>
      <c r="M643" s="107">
        <v>2</v>
      </c>
      <c r="N643" s="112" t="s">
        <v>16426</v>
      </c>
      <c r="O643" s="102"/>
      <c r="P643" s="102"/>
      <c r="Q643" s="102" t="s">
        <v>16753</v>
      </c>
      <c r="R643" s="109"/>
      <c r="S643" s="102" t="s">
        <v>8315</v>
      </c>
      <c r="T643" s="102" t="s">
        <v>28757</v>
      </c>
      <c r="U643" s="102"/>
      <c r="V643" s="109">
        <v>8</v>
      </c>
      <c r="W643" s="107"/>
      <c r="X643" s="324"/>
    </row>
    <row r="644" spans="1:24" ht="12.95" customHeight="1" x14ac:dyDescent="0.2">
      <c r="A644" s="149">
        <v>34121</v>
      </c>
      <c r="B644" s="115" t="s">
        <v>10031</v>
      </c>
      <c r="C644" s="102" t="s">
        <v>11468</v>
      </c>
      <c r="D644" s="102" t="s">
        <v>20614</v>
      </c>
      <c r="E644" s="115" t="s">
        <v>7981</v>
      </c>
      <c r="F644" s="104" t="s">
        <v>14834</v>
      </c>
      <c r="G644" s="105">
        <v>15498</v>
      </c>
      <c r="H644" s="102" t="s">
        <v>30767</v>
      </c>
      <c r="I644" s="102" t="s">
        <v>3805</v>
      </c>
      <c r="J644" s="102" t="s">
        <v>1504</v>
      </c>
      <c r="K644" s="132" t="s">
        <v>20613</v>
      </c>
      <c r="L644" s="111"/>
      <c r="M644" s="107">
        <v>4</v>
      </c>
      <c r="N644" s="112" t="s">
        <v>15838</v>
      </c>
      <c r="O644" s="102" t="s">
        <v>19532</v>
      </c>
      <c r="P644" s="102" t="s">
        <v>17514</v>
      </c>
      <c r="Q644" s="102" t="s">
        <v>20482</v>
      </c>
      <c r="R644" s="109"/>
      <c r="S644" s="102" t="s">
        <v>11080</v>
      </c>
      <c r="T644" s="102" t="s">
        <v>14962</v>
      </c>
      <c r="U644" s="102" t="s">
        <v>27601</v>
      </c>
      <c r="V644" s="109">
        <v>8</v>
      </c>
      <c r="W644" s="107"/>
      <c r="X644" s="324"/>
    </row>
    <row r="645" spans="1:24" ht="12.95" customHeight="1" x14ac:dyDescent="0.2">
      <c r="A645" s="149">
        <v>34121</v>
      </c>
      <c r="B645" s="115" t="s">
        <v>10031</v>
      </c>
      <c r="C645" s="102" t="s">
        <v>11468</v>
      </c>
      <c r="D645" s="102" t="s">
        <v>16427</v>
      </c>
      <c r="E645" s="115" t="s">
        <v>7982</v>
      </c>
      <c r="F645" s="104" t="s">
        <v>14834</v>
      </c>
      <c r="G645" s="105">
        <v>16217</v>
      </c>
      <c r="H645" s="102" t="s">
        <v>30878</v>
      </c>
      <c r="I645" s="102" t="s">
        <v>4890</v>
      </c>
      <c r="J645" s="102" t="s">
        <v>8895</v>
      </c>
      <c r="K645" s="132" t="s">
        <v>10700</v>
      </c>
      <c r="L645" s="111"/>
      <c r="M645" s="109">
        <v>3</v>
      </c>
      <c r="N645" s="112" t="s">
        <v>16428</v>
      </c>
      <c r="O645" s="102"/>
      <c r="P645" s="102" t="s">
        <v>19503</v>
      </c>
      <c r="Q645" s="102" t="s">
        <v>20615</v>
      </c>
      <c r="R645" s="109"/>
      <c r="S645" s="102"/>
      <c r="T645" s="102" t="s">
        <v>7789</v>
      </c>
      <c r="U645" s="102" t="s">
        <v>20616</v>
      </c>
      <c r="V645" s="109">
        <v>9</v>
      </c>
      <c r="W645" s="107"/>
      <c r="X645" s="324"/>
    </row>
    <row r="646" spans="1:24" ht="12.95" customHeight="1" x14ac:dyDescent="0.2">
      <c r="A646" s="149">
        <v>34121</v>
      </c>
      <c r="B646" s="115" t="s">
        <v>10031</v>
      </c>
      <c r="C646" s="102" t="s">
        <v>11468</v>
      </c>
      <c r="D646" s="102" t="s">
        <v>16429</v>
      </c>
      <c r="E646" s="115" t="s">
        <v>7983</v>
      </c>
      <c r="F646" s="104" t="s">
        <v>14834</v>
      </c>
      <c r="G646" s="105">
        <v>16261</v>
      </c>
      <c r="H646" s="102" t="s">
        <v>4890</v>
      </c>
      <c r="I646" s="102" t="s">
        <v>30734</v>
      </c>
      <c r="J646" s="102" t="s">
        <v>12453</v>
      </c>
      <c r="K646" s="132" t="s">
        <v>9166</v>
      </c>
      <c r="L646" s="111"/>
      <c r="M646" s="109">
        <v>3</v>
      </c>
      <c r="N646" s="112" t="s">
        <v>16430</v>
      </c>
      <c r="O646" s="102" t="s">
        <v>19450</v>
      </c>
      <c r="P646" s="102" t="s">
        <v>162</v>
      </c>
      <c r="Q646" s="102" t="s">
        <v>20307</v>
      </c>
      <c r="R646" s="109"/>
      <c r="S646" s="102" t="s">
        <v>8315</v>
      </c>
      <c r="T646" s="102" t="s">
        <v>20547</v>
      </c>
      <c r="U646" s="102" t="s">
        <v>7778</v>
      </c>
      <c r="V646" s="109">
        <v>8.5</v>
      </c>
      <c r="W646" s="107"/>
      <c r="X646" s="324"/>
    </row>
    <row r="647" spans="1:24" ht="12.95" customHeight="1" x14ac:dyDescent="0.2">
      <c r="A647" s="149">
        <v>34121</v>
      </c>
      <c r="B647" s="115" t="s">
        <v>10031</v>
      </c>
      <c r="C647" s="102" t="s">
        <v>11468</v>
      </c>
      <c r="D647" s="102" t="s">
        <v>12108</v>
      </c>
      <c r="E647" s="115" t="s">
        <v>10872</v>
      </c>
      <c r="F647" s="104" t="s">
        <v>14834</v>
      </c>
      <c r="G647" s="105">
        <v>16334</v>
      </c>
      <c r="H647" s="102" t="s">
        <v>13336</v>
      </c>
      <c r="I647" s="102" t="s">
        <v>4890</v>
      </c>
      <c r="J647" s="102" t="s">
        <v>6987</v>
      </c>
      <c r="K647" s="132" t="s">
        <v>12108</v>
      </c>
      <c r="L647" s="111"/>
      <c r="M647" s="107">
        <v>1</v>
      </c>
      <c r="N647" s="112">
        <v>20</v>
      </c>
      <c r="O647" s="102" t="s">
        <v>9160</v>
      </c>
      <c r="P647" s="102"/>
      <c r="Q647" s="102" t="s">
        <v>15832</v>
      </c>
      <c r="R647" s="109"/>
      <c r="S647" s="102" t="s">
        <v>8315</v>
      </c>
      <c r="T647" s="102" t="s">
        <v>20547</v>
      </c>
      <c r="U647" s="102" t="s">
        <v>20617</v>
      </c>
      <c r="V647" s="109">
        <v>7</v>
      </c>
      <c r="W647" s="107"/>
      <c r="X647" s="324"/>
    </row>
    <row r="648" spans="1:24" ht="12.95" customHeight="1" x14ac:dyDescent="0.2">
      <c r="A648" s="149">
        <v>34304</v>
      </c>
      <c r="B648" s="115" t="s">
        <v>10031</v>
      </c>
      <c r="C648" s="164" t="s">
        <v>8915</v>
      </c>
      <c r="D648" s="102" t="s">
        <v>16431</v>
      </c>
      <c r="E648" s="115" t="s">
        <v>10873</v>
      </c>
      <c r="F648" s="104" t="s">
        <v>14834</v>
      </c>
      <c r="G648" s="105">
        <v>14724</v>
      </c>
      <c r="H648" s="102" t="s">
        <v>13336</v>
      </c>
      <c r="I648" s="102" t="s">
        <v>11819</v>
      </c>
      <c r="J648" s="102" t="s">
        <v>8391</v>
      </c>
      <c r="K648" s="102" t="s">
        <v>3110</v>
      </c>
      <c r="L648" s="111"/>
      <c r="M648" s="107">
        <v>2</v>
      </c>
      <c r="N648" s="112" t="s">
        <v>16432</v>
      </c>
      <c r="O648" s="102" t="s">
        <v>10189</v>
      </c>
      <c r="P648" s="102"/>
      <c r="Q648" s="102" t="s">
        <v>20508</v>
      </c>
      <c r="R648" s="109"/>
      <c r="S648" s="102"/>
      <c r="T648" s="102" t="s">
        <v>20548</v>
      </c>
      <c r="U648" s="102" t="s">
        <v>16407</v>
      </c>
      <c r="V648" s="109">
        <v>9</v>
      </c>
      <c r="W648" s="107"/>
      <c r="X648" s="324"/>
    </row>
    <row r="649" spans="1:24" ht="12.95" customHeight="1" x14ac:dyDescent="0.2">
      <c r="A649" s="149">
        <v>34304</v>
      </c>
      <c r="B649" s="115" t="s">
        <v>10031</v>
      </c>
      <c r="C649" s="102" t="s">
        <v>8915</v>
      </c>
      <c r="D649" s="102" t="s">
        <v>16433</v>
      </c>
      <c r="E649" s="115" t="s">
        <v>10874</v>
      </c>
      <c r="F649" s="104" t="s">
        <v>14834</v>
      </c>
      <c r="G649" s="105">
        <v>15143</v>
      </c>
      <c r="H649" s="102" t="s">
        <v>13336</v>
      </c>
      <c r="I649" s="102" t="s">
        <v>11819</v>
      </c>
      <c r="J649" s="102" t="s">
        <v>20618</v>
      </c>
      <c r="K649" s="102" t="s">
        <v>12204</v>
      </c>
      <c r="L649" s="111"/>
      <c r="M649" s="107">
        <v>2</v>
      </c>
      <c r="N649" s="112" t="s">
        <v>16434</v>
      </c>
      <c r="O649" s="102" t="s">
        <v>20619</v>
      </c>
      <c r="P649" s="102" t="s">
        <v>19503</v>
      </c>
      <c r="Q649" s="102" t="s">
        <v>16852</v>
      </c>
      <c r="R649" s="109"/>
      <c r="S649" s="102"/>
      <c r="T649" s="102" t="s">
        <v>14962</v>
      </c>
      <c r="U649" s="102" t="s">
        <v>16435</v>
      </c>
      <c r="V649" s="109">
        <v>7</v>
      </c>
      <c r="W649" s="107"/>
      <c r="X649" s="324"/>
    </row>
    <row r="650" spans="1:24" ht="12.95" customHeight="1" x14ac:dyDescent="0.2">
      <c r="A650" s="149">
        <v>34304</v>
      </c>
      <c r="B650" s="115" t="s">
        <v>10031</v>
      </c>
      <c r="C650" s="102" t="s">
        <v>8915</v>
      </c>
      <c r="D650" s="102" t="s">
        <v>16436</v>
      </c>
      <c r="E650" s="115" t="s">
        <v>10875</v>
      </c>
      <c r="F650" s="104" t="s">
        <v>14834</v>
      </c>
      <c r="G650" s="105">
        <v>16291</v>
      </c>
      <c r="H650" s="102" t="s">
        <v>2625</v>
      </c>
      <c r="I650" s="102" t="s">
        <v>10191</v>
      </c>
      <c r="J650" s="102" t="s">
        <v>8360</v>
      </c>
      <c r="K650" s="102" t="s">
        <v>4118</v>
      </c>
      <c r="L650" s="111"/>
      <c r="M650" s="107">
        <v>2</v>
      </c>
      <c r="N650" s="112" t="s">
        <v>16437</v>
      </c>
      <c r="O650" s="102" t="s">
        <v>17391</v>
      </c>
      <c r="P650" s="102" t="s">
        <v>13301</v>
      </c>
      <c r="Q650" s="102" t="s">
        <v>20321</v>
      </c>
      <c r="R650" s="109"/>
      <c r="S650" s="102" t="s">
        <v>8315</v>
      </c>
      <c r="T650" s="102" t="s">
        <v>20545</v>
      </c>
      <c r="U650" s="102" t="s">
        <v>21307</v>
      </c>
      <c r="V650" s="109">
        <v>8.5</v>
      </c>
      <c r="W650" s="107"/>
      <c r="X650" s="324"/>
    </row>
    <row r="651" spans="1:24" ht="12.95" customHeight="1" x14ac:dyDescent="0.2">
      <c r="A651" s="149">
        <v>34304</v>
      </c>
      <c r="B651" s="115" t="s">
        <v>10031</v>
      </c>
      <c r="C651" s="102" t="s">
        <v>8915</v>
      </c>
      <c r="D651" s="102" t="s">
        <v>16438</v>
      </c>
      <c r="E651" s="115" t="s">
        <v>10876</v>
      </c>
      <c r="F651" s="104" t="s">
        <v>14834</v>
      </c>
      <c r="G651" s="105">
        <v>16331</v>
      </c>
      <c r="H651" s="102" t="s">
        <v>11819</v>
      </c>
      <c r="I651" s="102" t="s">
        <v>10191</v>
      </c>
      <c r="J651" s="102" t="s">
        <v>6593</v>
      </c>
      <c r="K651" s="102" t="s">
        <v>4119</v>
      </c>
      <c r="L651" s="111"/>
      <c r="M651" s="107">
        <v>1</v>
      </c>
      <c r="N651" s="108" t="s">
        <v>30879</v>
      </c>
      <c r="O651" s="102" t="s">
        <v>3620</v>
      </c>
      <c r="P651" s="102" t="s">
        <v>162</v>
      </c>
      <c r="Q651" s="102" t="s">
        <v>16760</v>
      </c>
      <c r="R651" s="109"/>
      <c r="S651" s="102" t="s">
        <v>8315</v>
      </c>
      <c r="T651" s="102" t="s">
        <v>20547</v>
      </c>
      <c r="U651" s="102" t="s">
        <v>6594</v>
      </c>
      <c r="V651" s="109">
        <v>8</v>
      </c>
      <c r="W651" s="107"/>
      <c r="X651" s="324"/>
    </row>
    <row r="652" spans="1:24" ht="12.95" customHeight="1" x14ac:dyDescent="0.2">
      <c r="A652" s="149">
        <v>34486</v>
      </c>
      <c r="B652" s="115" t="s">
        <v>10031</v>
      </c>
      <c r="C652" s="164" t="s">
        <v>8916</v>
      </c>
      <c r="D652" s="102" t="s">
        <v>16439</v>
      </c>
      <c r="E652" s="115" t="s">
        <v>10877</v>
      </c>
      <c r="F652" s="104" t="s">
        <v>14834</v>
      </c>
      <c r="G652" s="105">
        <v>14758</v>
      </c>
      <c r="H652" s="102" t="s">
        <v>13336</v>
      </c>
      <c r="I652" s="102" t="s">
        <v>30880</v>
      </c>
      <c r="J652" s="102" t="s">
        <v>12911</v>
      </c>
      <c r="K652" s="102" t="s">
        <v>9848</v>
      </c>
      <c r="L652" s="111"/>
      <c r="M652" s="107">
        <v>1</v>
      </c>
      <c r="N652" s="112">
        <v>10</v>
      </c>
      <c r="O652" s="102"/>
      <c r="P652" s="102" t="s">
        <v>9160</v>
      </c>
      <c r="Q652" s="102" t="s">
        <v>17446</v>
      </c>
      <c r="R652" s="109"/>
      <c r="S652" s="102"/>
      <c r="T652" s="102" t="s">
        <v>28757</v>
      </c>
      <c r="U652" s="102"/>
      <c r="V652" s="109">
        <v>5.5</v>
      </c>
      <c r="W652" s="107"/>
      <c r="X652" s="324"/>
    </row>
    <row r="653" spans="1:24" ht="12.95" customHeight="1" x14ac:dyDescent="0.2">
      <c r="A653" s="149">
        <v>34486</v>
      </c>
      <c r="B653" s="115" t="s">
        <v>10031</v>
      </c>
      <c r="C653" s="102" t="s">
        <v>8916</v>
      </c>
      <c r="D653" s="102" t="s">
        <v>16440</v>
      </c>
      <c r="E653" s="115" t="s">
        <v>11501</v>
      </c>
      <c r="F653" s="104" t="s">
        <v>14834</v>
      </c>
      <c r="G653" s="105">
        <v>15142</v>
      </c>
      <c r="H653" s="102" t="s">
        <v>30881</v>
      </c>
      <c r="I653" s="102" t="s">
        <v>8934</v>
      </c>
      <c r="J653" s="102" t="s">
        <v>12912</v>
      </c>
      <c r="K653" s="102" t="s">
        <v>13079</v>
      </c>
      <c r="L653" s="111"/>
      <c r="M653" s="107">
        <v>1</v>
      </c>
      <c r="N653" s="108" t="s">
        <v>30882</v>
      </c>
      <c r="O653" s="102" t="s">
        <v>16764</v>
      </c>
      <c r="P653" s="102" t="s">
        <v>9125</v>
      </c>
      <c r="Q653" s="102" t="s">
        <v>16805</v>
      </c>
      <c r="R653" s="109"/>
      <c r="S653" s="102" t="s">
        <v>8315</v>
      </c>
      <c r="T653" s="102" t="s">
        <v>21275</v>
      </c>
      <c r="U653" s="102"/>
      <c r="V653" s="109">
        <v>6.5</v>
      </c>
      <c r="W653" s="107"/>
      <c r="X653" s="324"/>
    </row>
    <row r="654" spans="1:24" ht="12.95" customHeight="1" x14ac:dyDescent="0.2">
      <c r="A654" s="149">
        <v>34486</v>
      </c>
      <c r="B654" s="115" t="s">
        <v>10031</v>
      </c>
      <c r="C654" s="102" t="s">
        <v>8916</v>
      </c>
      <c r="D654" s="102" t="s">
        <v>20620</v>
      </c>
      <c r="E654" s="115" t="s">
        <v>11502</v>
      </c>
      <c r="F654" s="104" t="s">
        <v>14834</v>
      </c>
      <c r="G654" s="105">
        <v>15386</v>
      </c>
      <c r="H654" s="102" t="s">
        <v>30883</v>
      </c>
      <c r="I654" s="102" t="s">
        <v>2625</v>
      </c>
      <c r="J654" s="102" t="s">
        <v>10669</v>
      </c>
      <c r="K654" s="102" t="s">
        <v>13298</v>
      </c>
      <c r="L654" s="111"/>
      <c r="M654" s="107">
        <v>2</v>
      </c>
      <c r="N654" s="112" t="s">
        <v>16065</v>
      </c>
      <c r="O654" s="102"/>
      <c r="P654" s="102" t="s">
        <v>13301</v>
      </c>
      <c r="Q654" s="102" t="s">
        <v>16525</v>
      </c>
      <c r="R654" s="109"/>
      <c r="S654" s="102"/>
      <c r="T654" s="102" t="s">
        <v>21409</v>
      </c>
      <c r="U654" s="102" t="s">
        <v>21318</v>
      </c>
      <c r="V654" s="109">
        <v>7</v>
      </c>
      <c r="W654" s="107"/>
      <c r="X654" s="324"/>
    </row>
    <row r="655" spans="1:24" ht="12.95" customHeight="1" x14ac:dyDescent="0.2">
      <c r="A655" s="149">
        <v>34486</v>
      </c>
      <c r="B655" s="115" t="s">
        <v>10031</v>
      </c>
      <c r="C655" s="102" t="s">
        <v>8916</v>
      </c>
      <c r="D655" s="102" t="s">
        <v>20621</v>
      </c>
      <c r="E655" s="115" t="s">
        <v>11503</v>
      </c>
      <c r="F655" s="104" t="s">
        <v>14834</v>
      </c>
      <c r="G655" s="105">
        <v>15425</v>
      </c>
      <c r="H655" s="102" t="s">
        <v>11819</v>
      </c>
      <c r="I655" s="102" t="s">
        <v>10103</v>
      </c>
      <c r="J655" s="102" t="s">
        <v>7629</v>
      </c>
      <c r="K655" s="102" t="s">
        <v>8488</v>
      </c>
      <c r="L655" s="111"/>
      <c r="M655" s="107">
        <v>2</v>
      </c>
      <c r="N655" s="112" t="s">
        <v>16441</v>
      </c>
      <c r="O655" s="102"/>
      <c r="P655" s="102"/>
      <c r="Q655" s="102" t="s">
        <v>16751</v>
      </c>
      <c r="R655" s="109"/>
      <c r="S655" s="102"/>
      <c r="T655" s="102" t="s">
        <v>7789</v>
      </c>
      <c r="U655" s="102" t="s">
        <v>16395</v>
      </c>
      <c r="V655" s="109">
        <v>6</v>
      </c>
      <c r="W655" s="107"/>
      <c r="X655" s="324"/>
    </row>
    <row r="656" spans="1:24" ht="12.95" customHeight="1" x14ac:dyDescent="0.2">
      <c r="A656" s="149">
        <v>34486</v>
      </c>
      <c r="B656" s="115" t="s">
        <v>10031</v>
      </c>
      <c r="C656" s="102" t="s">
        <v>8916</v>
      </c>
      <c r="D656" s="102" t="s">
        <v>16442</v>
      </c>
      <c r="E656" s="115" t="s">
        <v>11504</v>
      </c>
      <c r="F656" s="104" t="s">
        <v>14834</v>
      </c>
      <c r="G656" s="105">
        <v>16238</v>
      </c>
      <c r="H656" s="102" t="s">
        <v>11819</v>
      </c>
      <c r="I656" s="102" t="s">
        <v>10191</v>
      </c>
      <c r="J656" s="102" t="s">
        <v>2841</v>
      </c>
      <c r="K656" s="102" t="s">
        <v>1911</v>
      </c>
      <c r="L656" s="111"/>
      <c r="M656" s="107">
        <v>1</v>
      </c>
      <c r="N656" s="112">
        <v>17</v>
      </c>
      <c r="O656" s="102" t="s">
        <v>3620</v>
      </c>
      <c r="P656" s="102" t="s">
        <v>15906</v>
      </c>
      <c r="Q656" s="102" t="s">
        <v>16850</v>
      </c>
      <c r="R656" s="109"/>
      <c r="S656" s="102"/>
      <c r="T656" s="102" t="s">
        <v>20547</v>
      </c>
      <c r="U656" s="102" t="s">
        <v>11983</v>
      </c>
      <c r="V656" s="109">
        <v>5.5</v>
      </c>
      <c r="W656" s="107"/>
      <c r="X656" s="324"/>
    </row>
    <row r="657" spans="1:24" ht="12.95" customHeight="1" x14ac:dyDescent="0.2">
      <c r="A657" s="149">
        <v>34486</v>
      </c>
      <c r="B657" s="115" t="s">
        <v>10031</v>
      </c>
      <c r="C657" s="102" t="s">
        <v>8916</v>
      </c>
      <c r="D657" s="102" t="s">
        <v>16443</v>
      </c>
      <c r="E657" s="115" t="s">
        <v>11505</v>
      </c>
      <c r="F657" s="104" t="s">
        <v>14834</v>
      </c>
      <c r="G657" s="105">
        <v>16282</v>
      </c>
      <c r="H657" s="102" t="s">
        <v>10191</v>
      </c>
      <c r="I657" s="102" t="s">
        <v>4890</v>
      </c>
      <c r="J657" s="163" t="s">
        <v>159</v>
      </c>
      <c r="K657" s="102" t="s">
        <v>8489</v>
      </c>
      <c r="L657" s="111"/>
      <c r="M657" s="107">
        <v>2</v>
      </c>
      <c r="N657" s="112" t="s">
        <v>16047</v>
      </c>
      <c r="O657" s="102" t="s">
        <v>20532</v>
      </c>
      <c r="P657" s="102"/>
      <c r="Q657" s="102" t="s">
        <v>19511</v>
      </c>
      <c r="R657" s="109"/>
      <c r="S657" s="102"/>
      <c r="T657" s="102" t="s">
        <v>20547</v>
      </c>
      <c r="U657" s="102" t="s">
        <v>20622</v>
      </c>
      <c r="V657" s="109">
        <v>7.5</v>
      </c>
      <c r="W657" s="107"/>
      <c r="X657" s="324"/>
    </row>
    <row r="658" spans="1:24" ht="12.95" customHeight="1" x14ac:dyDescent="0.2">
      <c r="A658" s="149">
        <v>34486</v>
      </c>
      <c r="B658" s="115" t="s">
        <v>10031</v>
      </c>
      <c r="C658" s="102" t="s">
        <v>8916</v>
      </c>
      <c r="D658" s="102" t="s">
        <v>16444</v>
      </c>
      <c r="E658" s="115" t="s">
        <v>11506</v>
      </c>
      <c r="F658" s="104" t="s">
        <v>14834</v>
      </c>
      <c r="G658" s="105">
        <v>16518</v>
      </c>
      <c r="H658" s="102" t="s">
        <v>11819</v>
      </c>
      <c r="I658" s="102" t="s">
        <v>10103</v>
      </c>
      <c r="J658" s="102" t="s">
        <v>8153</v>
      </c>
      <c r="K658" s="102" t="s">
        <v>1912</v>
      </c>
      <c r="L658" s="111"/>
      <c r="M658" s="107">
        <v>3</v>
      </c>
      <c r="N658" s="112" t="s">
        <v>16445</v>
      </c>
      <c r="O658" s="102" t="s">
        <v>15832</v>
      </c>
      <c r="P658" s="102"/>
      <c r="Q658" s="102" t="s">
        <v>19627</v>
      </c>
      <c r="R658" s="109"/>
      <c r="S658" s="102" t="s">
        <v>8315</v>
      </c>
      <c r="T658" s="102" t="s">
        <v>7789</v>
      </c>
      <c r="U658" s="102"/>
      <c r="V658" s="109">
        <v>8</v>
      </c>
      <c r="W658" s="107"/>
      <c r="X658" s="324"/>
    </row>
    <row r="659" spans="1:24" ht="12.95" customHeight="1" x14ac:dyDescent="0.2">
      <c r="A659" s="149">
        <v>34486</v>
      </c>
      <c r="B659" s="115" t="s">
        <v>10031</v>
      </c>
      <c r="C659" s="102" t="s">
        <v>8916</v>
      </c>
      <c r="D659" s="102" t="s">
        <v>3820</v>
      </c>
      <c r="E659" s="115" t="s">
        <v>4930</v>
      </c>
      <c r="F659" s="104" t="s">
        <v>14834</v>
      </c>
      <c r="G659" s="105">
        <v>18449</v>
      </c>
      <c r="H659" s="102" t="s">
        <v>10191</v>
      </c>
      <c r="I659" s="102" t="s">
        <v>30884</v>
      </c>
      <c r="J659" s="102" t="s">
        <v>9228</v>
      </c>
      <c r="K659" s="102"/>
      <c r="L659" s="111"/>
      <c r="M659" s="107">
        <v>2</v>
      </c>
      <c r="N659" s="112" t="s">
        <v>16446</v>
      </c>
      <c r="O659" s="102" t="s">
        <v>10189</v>
      </c>
      <c r="P659" s="102" t="s">
        <v>162</v>
      </c>
      <c r="Q659" s="102" t="s">
        <v>20623</v>
      </c>
      <c r="R659" s="109"/>
      <c r="S659" s="102" t="s">
        <v>9435</v>
      </c>
      <c r="T659" s="102" t="s">
        <v>20579</v>
      </c>
      <c r="U659" s="102" t="s">
        <v>10223</v>
      </c>
      <c r="V659" s="109">
        <v>8.5</v>
      </c>
      <c r="W659" s="107"/>
      <c r="X659" s="324"/>
    </row>
    <row r="660" spans="1:24" ht="12.95" customHeight="1" x14ac:dyDescent="0.2">
      <c r="A660" s="149">
        <v>34669</v>
      </c>
      <c r="B660" s="115" t="s">
        <v>10031</v>
      </c>
      <c r="C660" s="103" t="s">
        <v>8917</v>
      </c>
      <c r="D660" s="102" t="s">
        <v>16447</v>
      </c>
      <c r="E660" s="115" t="s">
        <v>4931</v>
      </c>
      <c r="F660" s="104" t="s">
        <v>14834</v>
      </c>
      <c r="G660" s="105">
        <v>14757</v>
      </c>
      <c r="H660" s="102" t="s">
        <v>11819</v>
      </c>
      <c r="I660" s="102" t="s">
        <v>30739</v>
      </c>
      <c r="J660" s="102" t="s">
        <v>9229</v>
      </c>
      <c r="K660" s="102" t="s">
        <v>13014</v>
      </c>
      <c r="L660" s="111"/>
      <c r="M660" s="107">
        <v>0.5</v>
      </c>
      <c r="N660" s="108">
        <v>16</v>
      </c>
      <c r="O660" s="102"/>
      <c r="P660" s="102"/>
      <c r="Q660" s="102" t="s">
        <v>19695</v>
      </c>
      <c r="R660" s="109"/>
      <c r="S660" s="102"/>
      <c r="T660" s="102" t="s">
        <v>28757</v>
      </c>
      <c r="U660" s="102"/>
      <c r="V660" s="109">
        <v>4.5</v>
      </c>
      <c r="W660" s="107"/>
      <c r="X660" s="324"/>
    </row>
    <row r="661" spans="1:24" ht="12.95" customHeight="1" x14ac:dyDescent="0.2">
      <c r="A661" s="149">
        <v>34669</v>
      </c>
      <c r="B661" s="115" t="s">
        <v>10031</v>
      </c>
      <c r="C661" s="102" t="s">
        <v>8917</v>
      </c>
      <c r="D661" s="111" t="s">
        <v>16448</v>
      </c>
      <c r="E661" s="115" t="s">
        <v>4932</v>
      </c>
      <c r="F661" s="104" t="s">
        <v>14834</v>
      </c>
      <c r="G661" s="105">
        <v>14879</v>
      </c>
      <c r="H661" s="102" t="s">
        <v>5011</v>
      </c>
      <c r="I661" s="102" t="s">
        <v>2625</v>
      </c>
      <c r="J661" s="102" t="s">
        <v>19783</v>
      </c>
      <c r="K661" s="132" t="s">
        <v>9849</v>
      </c>
      <c r="L661" s="111" t="s">
        <v>41718</v>
      </c>
      <c r="M661" s="102">
        <v>1</v>
      </c>
      <c r="N661" s="125" t="s">
        <v>30885</v>
      </c>
      <c r="O661" s="102"/>
      <c r="P661" s="102" t="s">
        <v>15889</v>
      </c>
      <c r="Q661" s="102" t="s">
        <v>16560</v>
      </c>
      <c r="R661" s="102"/>
      <c r="S661" s="102"/>
      <c r="T661" s="102" t="s">
        <v>20540</v>
      </c>
      <c r="U661" s="102" t="s">
        <v>4888</v>
      </c>
      <c r="V661" s="102">
        <v>6.5</v>
      </c>
      <c r="W661" s="102"/>
      <c r="X661" s="324"/>
    </row>
    <row r="662" spans="1:24" ht="12.95" customHeight="1" x14ac:dyDescent="0.2">
      <c r="A662" s="149">
        <v>34669</v>
      </c>
      <c r="B662" s="115" t="s">
        <v>10031</v>
      </c>
      <c r="C662" s="102" t="s">
        <v>8917</v>
      </c>
      <c r="D662" s="102" t="s">
        <v>16449</v>
      </c>
      <c r="E662" s="115" t="s">
        <v>4933</v>
      </c>
      <c r="F662" s="104" t="s">
        <v>14834</v>
      </c>
      <c r="G662" s="105">
        <v>15079</v>
      </c>
      <c r="H662" s="102" t="s">
        <v>30886</v>
      </c>
      <c r="I662" s="102" t="s">
        <v>11819</v>
      </c>
      <c r="J662" s="102" t="s">
        <v>20624</v>
      </c>
      <c r="K662" s="132" t="s">
        <v>6892</v>
      </c>
      <c r="L662" s="111"/>
      <c r="M662" s="107">
        <v>2</v>
      </c>
      <c r="N662" s="112" t="s">
        <v>16450</v>
      </c>
      <c r="O662" s="102" t="s">
        <v>19571</v>
      </c>
      <c r="P662" s="102" t="s">
        <v>9125</v>
      </c>
      <c r="Q662" s="102" t="s">
        <v>17386</v>
      </c>
      <c r="R662" s="109"/>
      <c r="S662" s="102"/>
      <c r="T662" s="102" t="s">
        <v>21275</v>
      </c>
      <c r="U662" s="102" t="s">
        <v>16451</v>
      </c>
      <c r="V662" s="109">
        <v>8</v>
      </c>
      <c r="W662" s="107"/>
      <c r="X662" s="324"/>
    </row>
    <row r="663" spans="1:24" ht="12.95" customHeight="1" x14ac:dyDescent="0.2">
      <c r="A663" s="149">
        <v>34669</v>
      </c>
      <c r="B663" s="115" t="s">
        <v>10031</v>
      </c>
      <c r="C663" s="102" t="s">
        <v>8917</v>
      </c>
      <c r="D663" s="102" t="s">
        <v>16452</v>
      </c>
      <c r="E663" s="115" t="s">
        <v>14753</v>
      </c>
      <c r="F663" s="104" t="s">
        <v>14834</v>
      </c>
      <c r="G663" s="105">
        <v>15200</v>
      </c>
      <c r="H663" s="102" t="s">
        <v>10103</v>
      </c>
      <c r="I663" s="102" t="s">
        <v>7198</v>
      </c>
      <c r="J663" s="102" t="s">
        <v>7218</v>
      </c>
      <c r="K663" s="132" t="s">
        <v>6893</v>
      </c>
      <c r="L663" s="111"/>
      <c r="M663" s="107">
        <v>2</v>
      </c>
      <c r="N663" s="112" t="s">
        <v>16120</v>
      </c>
      <c r="O663" s="102"/>
      <c r="P663" s="102" t="s">
        <v>15941</v>
      </c>
      <c r="Q663" s="102" t="s">
        <v>20475</v>
      </c>
      <c r="R663" s="109"/>
      <c r="S663" s="102" t="s">
        <v>11080</v>
      </c>
      <c r="T663" s="102" t="s">
        <v>7789</v>
      </c>
      <c r="U663" s="102"/>
      <c r="V663" s="109">
        <v>7.5</v>
      </c>
      <c r="W663" s="107"/>
      <c r="X663" s="324"/>
    </row>
    <row r="664" spans="1:24" ht="12.95" customHeight="1" x14ac:dyDescent="0.2">
      <c r="A664" s="149">
        <v>34669</v>
      </c>
      <c r="B664" s="115" t="s">
        <v>10031</v>
      </c>
      <c r="C664" s="102" t="s">
        <v>8917</v>
      </c>
      <c r="D664" s="102" t="s">
        <v>16453</v>
      </c>
      <c r="E664" s="115" t="s">
        <v>13594</v>
      </c>
      <c r="F664" s="104" t="s">
        <v>14834</v>
      </c>
      <c r="G664" s="105">
        <v>15670</v>
      </c>
      <c r="H664" s="102" t="s">
        <v>6489</v>
      </c>
      <c r="I664" s="102" t="s">
        <v>13336</v>
      </c>
      <c r="J664" s="102" t="s">
        <v>3234</v>
      </c>
      <c r="K664" s="132" t="s">
        <v>6894</v>
      </c>
      <c r="L664" s="111"/>
      <c r="M664" s="107">
        <v>2</v>
      </c>
      <c r="N664" s="112" t="s">
        <v>16454</v>
      </c>
      <c r="O664" s="102" t="s">
        <v>15877</v>
      </c>
      <c r="P664" s="102"/>
      <c r="Q664" s="102" t="s">
        <v>16894</v>
      </c>
      <c r="R664" s="109"/>
      <c r="S664" s="102"/>
      <c r="T664" s="102" t="s">
        <v>14962</v>
      </c>
      <c r="U664" s="102" t="s">
        <v>20625</v>
      </c>
      <c r="V664" s="109">
        <v>6.5</v>
      </c>
      <c r="W664" s="107"/>
      <c r="X664" s="324"/>
    </row>
    <row r="665" spans="1:24" ht="12.95" customHeight="1" x14ac:dyDescent="0.2">
      <c r="A665" s="149">
        <v>34669</v>
      </c>
      <c r="B665" s="115" t="s">
        <v>10031</v>
      </c>
      <c r="C665" s="102" t="s">
        <v>8917</v>
      </c>
      <c r="D665" s="102" t="s">
        <v>16455</v>
      </c>
      <c r="E665" s="115" t="s">
        <v>13595</v>
      </c>
      <c r="F665" s="104" t="s">
        <v>14834</v>
      </c>
      <c r="G665" s="105">
        <v>15681</v>
      </c>
      <c r="H665" s="102" t="s">
        <v>10191</v>
      </c>
      <c r="I665" s="102" t="s">
        <v>11819</v>
      </c>
      <c r="J665" s="102" t="s">
        <v>5622</v>
      </c>
      <c r="K665" s="132" t="s">
        <v>20626</v>
      </c>
      <c r="L665" s="111"/>
      <c r="M665" s="107">
        <v>3</v>
      </c>
      <c r="N665" s="112" t="s">
        <v>16456</v>
      </c>
      <c r="O665" s="102" t="s">
        <v>20627</v>
      </c>
      <c r="P665" s="102" t="s">
        <v>9125</v>
      </c>
      <c r="Q665" s="102" t="s">
        <v>16122</v>
      </c>
      <c r="R665" s="109"/>
      <c r="S665" s="102" t="s">
        <v>8315</v>
      </c>
      <c r="T665" s="102" t="s">
        <v>14962</v>
      </c>
      <c r="U665" s="102" t="s">
        <v>2217</v>
      </c>
      <c r="V665" s="109">
        <v>8</v>
      </c>
      <c r="W665" s="107"/>
      <c r="X665" s="324"/>
    </row>
    <row r="666" spans="1:24" ht="12.95" customHeight="1" x14ac:dyDescent="0.2">
      <c r="A666" s="149">
        <v>34669</v>
      </c>
      <c r="B666" s="115" t="s">
        <v>10031</v>
      </c>
      <c r="C666" s="102" t="s">
        <v>8917</v>
      </c>
      <c r="D666" s="102" t="s">
        <v>16457</v>
      </c>
      <c r="E666" s="115" t="s">
        <v>13596</v>
      </c>
      <c r="F666" s="104" t="s">
        <v>14834</v>
      </c>
      <c r="G666" s="105">
        <v>15737</v>
      </c>
      <c r="H666" s="102" t="s">
        <v>11819</v>
      </c>
      <c r="I666" s="102" t="s">
        <v>30887</v>
      </c>
      <c r="J666" s="102" t="s">
        <v>5623</v>
      </c>
      <c r="K666" s="132" t="s">
        <v>6895</v>
      </c>
      <c r="L666" s="111"/>
      <c r="M666" s="107">
        <v>1</v>
      </c>
      <c r="N666" s="112">
        <v>17</v>
      </c>
      <c r="O666" s="102" t="s">
        <v>10189</v>
      </c>
      <c r="P666" s="102"/>
      <c r="Q666" s="102" t="s">
        <v>16869</v>
      </c>
      <c r="R666" s="109"/>
      <c r="S666" s="102"/>
      <c r="T666" s="102" t="s">
        <v>14962</v>
      </c>
      <c r="U666" s="102" t="s">
        <v>12934</v>
      </c>
      <c r="V666" s="109">
        <v>5.5</v>
      </c>
      <c r="W666" s="107"/>
      <c r="X666" s="324"/>
    </row>
    <row r="667" spans="1:24" ht="12.95" customHeight="1" x14ac:dyDescent="0.2">
      <c r="A667" s="149">
        <v>34669</v>
      </c>
      <c r="B667" s="115" t="s">
        <v>10031</v>
      </c>
      <c r="C667" s="102" t="s">
        <v>8917</v>
      </c>
      <c r="D667" s="102" t="s">
        <v>16458</v>
      </c>
      <c r="E667" s="115" t="s">
        <v>6927</v>
      </c>
      <c r="F667" s="104" t="s">
        <v>14834</v>
      </c>
      <c r="G667" s="105">
        <v>16231</v>
      </c>
      <c r="H667" s="102" t="s">
        <v>11819</v>
      </c>
      <c r="I667" s="102" t="s">
        <v>10191</v>
      </c>
      <c r="J667" s="102" t="s">
        <v>3779</v>
      </c>
      <c r="K667" s="132" t="s">
        <v>3169</v>
      </c>
      <c r="L667" s="111"/>
      <c r="M667" s="107">
        <v>1</v>
      </c>
      <c r="N667" s="108" t="s">
        <v>30888</v>
      </c>
      <c r="O667" s="102" t="s">
        <v>12252</v>
      </c>
      <c r="P667" s="102" t="s">
        <v>9125</v>
      </c>
      <c r="Q667" s="102" t="s">
        <v>17297</v>
      </c>
      <c r="R667" s="109"/>
      <c r="S667" s="102" t="s">
        <v>8315</v>
      </c>
      <c r="T667" s="102" t="s">
        <v>20547</v>
      </c>
      <c r="U667" s="102" t="s">
        <v>12935</v>
      </c>
      <c r="V667" s="109">
        <v>7.5</v>
      </c>
      <c r="W667" s="107"/>
      <c r="X667" s="324"/>
    </row>
    <row r="668" spans="1:24" ht="12.95" customHeight="1" x14ac:dyDescent="0.2">
      <c r="A668" s="149">
        <v>34851</v>
      </c>
      <c r="B668" s="115" t="s">
        <v>10031</v>
      </c>
      <c r="C668" s="164" t="s">
        <v>10852</v>
      </c>
      <c r="D668" s="102" t="s">
        <v>20628</v>
      </c>
      <c r="E668" s="115" t="s">
        <v>15092</v>
      </c>
      <c r="F668" s="104" t="s">
        <v>14834</v>
      </c>
      <c r="G668" s="105">
        <v>14746</v>
      </c>
      <c r="H668" s="102" t="s">
        <v>5011</v>
      </c>
      <c r="I668" s="102" t="s">
        <v>11819</v>
      </c>
      <c r="J668" s="102" t="s">
        <v>14376</v>
      </c>
      <c r="K668" s="132" t="s">
        <v>20629</v>
      </c>
      <c r="L668" s="111"/>
      <c r="M668" s="107">
        <v>2</v>
      </c>
      <c r="N668" s="112" t="s">
        <v>15912</v>
      </c>
      <c r="O668" s="102" t="s">
        <v>683</v>
      </c>
      <c r="P668" s="102" t="s">
        <v>8076</v>
      </c>
      <c r="Q668" s="102" t="s">
        <v>17889</v>
      </c>
      <c r="R668" s="109"/>
      <c r="S668" s="102" t="s">
        <v>9435</v>
      </c>
      <c r="T668" s="102" t="s">
        <v>28757</v>
      </c>
      <c r="U668" s="102" t="s">
        <v>30889</v>
      </c>
      <c r="V668" s="109">
        <v>8.5</v>
      </c>
      <c r="W668" s="107"/>
      <c r="X668" s="324"/>
    </row>
    <row r="669" spans="1:24" ht="12.95" customHeight="1" x14ac:dyDescent="0.2">
      <c r="A669" s="149">
        <v>34851</v>
      </c>
      <c r="B669" s="115" t="s">
        <v>10031</v>
      </c>
      <c r="C669" s="102" t="s">
        <v>10852</v>
      </c>
      <c r="D669" s="102" t="s">
        <v>16459</v>
      </c>
      <c r="E669" s="115" t="s">
        <v>15093</v>
      </c>
      <c r="F669" s="104" t="s">
        <v>14834</v>
      </c>
      <c r="G669" s="105">
        <v>16283</v>
      </c>
      <c r="H669" s="102" t="s">
        <v>11819</v>
      </c>
      <c r="I669" s="102" t="s">
        <v>13336</v>
      </c>
      <c r="J669" s="102" t="s">
        <v>4755</v>
      </c>
      <c r="K669" s="132" t="s">
        <v>3212</v>
      </c>
      <c r="L669" s="111"/>
      <c r="M669" s="107">
        <v>1</v>
      </c>
      <c r="N669" s="112">
        <v>10</v>
      </c>
      <c r="O669" s="102" t="s">
        <v>5985</v>
      </c>
      <c r="P669" s="102" t="s">
        <v>9125</v>
      </c>
      <c r="Q669" s="102" t="s">
        <v>17446</v>
      </c>
      <c r="R669" s="109"/>
      <c r="S669" s="102" t="s">
        <v>8315</v>
      </c>
      <c r="T669" s="102" t="s">
        <v>20547</v>
      </c>
      <c r="U669" s="102" t="s">
        <v>30890</v>
      </c>
      <c r="V669" s="109">
        <v>6.5</v>
      </c>
      <c r="W669" s="107"/>
      <c r="X669" s="324"/>
    </row>
    <row r="670" spans="1:24" ht="12.95" customHeight="1" x14ac:dyDescent="0.2">
      <c r="A670" s="149">
        <v>34851</v>
      </c>
      <c r="B670" s="115" t="s">
        <v>10031</v>
      </c>
      <c r="C670" s="102" t="s">
        <v>10852</v>
      </c>
      <c r="D670" s="102" t="s">
        <v>16460</v>
      </c>
      <c r="E670" s="115" t="s">
        <v>15094</v>
      </c>
      <c r="F670" s="104" t="s">
        <v>14834</v>
      </c>
      <c r="G670" s="105">
        <v>16286</v>
      </c>
      <c r="H670" s="102" t="s">
        <v>2625</v>
      </c>
      <c r="I670" s="102" t="s">
        <v>10191</v>
      </c>
      <c r="J670" s="102" t="s">
        <v>1617</v>
      </c>
      <c r="K670" s="132" t="s">
        <v>9850</v>
      </c>
      <c r="L670" s="111"/>
      <c r="M670" s="107">
        <v>0.5</v>
      </c>
      <c r="N670" s="108">
        <v>38</v>
      </c>
      <c r="O670" s="102" t="s">
        <v>12252</v>
      </c>
      <c r="P670" s="102"/>
      <c r="Q670" s="102" t="s">
        <v>16823</v>
      </c>
      <c r="R670" s="109"/>
      <c r="S670" s="102"/>
      <c r="T670" s="102" t="s">
        <v>20545</v>
      </c>
      <c r="U670" s="102" t="s">
        <v>21292</v>
      </c>
      <c r="V670" s="109">
        <v>6.5</v>
      </c>
      <c r="W670" s="107"/>
      <c r="X670" s="324"/>
    </row>
    <row r="671" spans="1:24" ht="12.95" customHeight="1" x14ac:dyDescent="0.2">
      <c r="A671" s="149">
        <v>34851</v>
      </c>
      <c r="B671" s="115" t="s">
        <v>10031</v>
      </c>
      <c r="C671" s="102" t="s">
        <v>10852</v>
      </c>
      <c r="D671" s="348" t="s">
        <v>16461</v>
      </c>
      <c r="E671" s="115" t="s">
        <v>7932</v>
      </c>
      <c r="F671" s="104" t="s">
        <v>14834</v>
      </c>
      <c r="G671" s="105">
        <v>16300</v>
      </c>
      <c r="H671" s="115" t="s">
        <v>10103</v>
      </c>
      <c r="I671" s="102" t="s">
        <v>11819</v>
      </c>
      <c r="J671" s="102" t="s">
        <v>13634</v>
      </c>
      <c r="K671" s="132" t="s">
        <v>7219</v>
      </c>
      <c r="L671" s="111" t="s">
        <v>16462</v>
      </c>
      <c r="M671" s="107">
        <v>1</v>
      </c>
      <c r="N671" s="108" t="s">
        <v>30891</v>
      </c>
      <c r="O671" s="102" t="s">
        <v>17391</v>
      </c>
      <c r="P671" s="102" t="s">
        <v>9125</v>
      </c>
      <c r="Q671" s="102" t="s">
        <v>16868</v>
      </c>
      <c r="R671" s="109"/>
      <c r="S671" s="102"/>
      <c r="T671" s="102" t="s">
        <v>7789</v>
      </c>
      <c r="U671" s="102"/>
      <c r="V671" s="109">
        <v>6</v>
      </c>
      <c r="W671" s="107"/>
      <c r="X671" s="324"/>
    </row>
    <row r="672" spans="1:24" ht="12.95" customHeight="1" x14ac:dyDescent="0.2">
      <c r="A672" s="149">
        <v>34851</v>
      </c>
      <c r="B672" s="115" t="s">
        <v>10031</v>
      </c>
      <c r="C672" s="102" t="s">
        <v>10852</v>
      </c>
      <c r="D672" s="102" t="s">
        <v>16463</v>
      </c>
      <c r="E672" s="115" t="s">
        <v>13933</v>
      </c>
      <c r="F672" s="104" t="s">
        <v>14834</v>
      </c>
      <c r="G672" s="105">
        <v>16334</v>
      </c>
      <c r="H672" s="102" t="s">
        <v>11819</v>
      </c>
      <c r="I672" s="102" t="s">
        <v>1332</v>
      </c>
      <c r="J672" s="102" t="s">
        <v>7139</v>
      </c>
      <c r="K672" s="132" t="s">
        <v>9851</v>
      </c>
      <c r="L672" s="111"/>
      <c r="M672" s="107">
        <v>1</v>
      </c>
      <c r="N672" s="108" t="s">
        <v>30892</v>
      </c>
      <c r="O672" s="102" t="s">
        <v>12721</v>
      </c>
      <c r="P672" s="102" t="s">
        <v>9125</v>
      </c>
      <c r="Q672" s="102" t="s">
        <v>16835</v>
      </c>
      <c r="R672" s="109"/>
      <c r="S672" s="102"/>
      <c r="T672" s="102" t="s">
        <v>20547</v>
      </c>
      <c r="U672" s="102" t="s">
        <v>30893</v>
      </c>
      <c r="V672" s="109">
        <v>5</v>
      </c>
      <c r="W672" s="107"/>
      <c r="X672" s="324"/>
    </row>
    <row r="673" spans="1:24" ht="12.95" customHeight="1" x14ac:dyDescent="0.2">
      <c r="A673" s="149">
        <v>34851</v>
      </c>
      <c r="B673" s="115" t="s">
        <v>10031</v>
      </c>
      <c r="C673" s="102" t="s">
        <v>10852</v>
      </c>
      <c r="D673" s="102" t="s">
        <v>16464</v>
      </c>
      <c r="E673" s="115" t="s">
        <v>13934</v>
      </c>
      <c r="F673" s="104" t="s">
        <v>14834</v>
      </c>
      <c r="G673" s="105">
        <v>16464</v>
      </c>
      <c r="H673" s="102" t="s">
        <v>30894</v>
      </c>
      <c r="I673" s="102" t="s">
        <v>11819</v>
      </c>
      <c r="J673" s="102" t="s">
        <v>2567</v>
      </c>
      <c r="K673" s="132" t="s">
        <v>6103</v>
      </c>
      <c r="L673" s="111"/>
      <c r="M673" s="109">
        <v>3</v>
      </c>
      <c r="N673" s="112" t="s">
        <v>16465</v>
      </c>
      <c r="O673" s="102" t="s">
        <v>20630</v>
      </c>
      <c r="P673" s="102" t="s">
        <v>3620</v>
      </c>
      <c r="Q673" s="102" t="s">
        <v>16828</v>
      </c>
      <c r="R673" s="109"/>
      <c r="S673" s="102" t="s">
        <v>8315</v>
      </c>
      <c r="T673" s="102" t="s">
        <v>20546</v>
      </c>
      <c r="U673" s="102" t="s">
        <v>16048</v>
      </c>
      <c r="V673" s="109">
        <v>7</v>
      </c>
      <c r="W673" s="107"/>
      <c r="X673" s="324"/>
    </row>
    <row r="674" spans="1:24" ht="12.95" customHeight="1" x14ac:dyDescent="0.2">
      <c r="A674" s="149">
        <v>34851</v>
      </c>
      <c r="B674" s="115" t="s">
        <v>10031</v>
      </c>
      <c r="C674" s="102" t="s">
        <v>10852</v>
      </c>
      <c r="D674" s="102" t="s">
        <v>16466</v>
      </c>
      <c r="E674" s="115" t="s">
        <v>13935</v>
      </c>
      <c r="F674" s="104" t="s">
        <v>14834</v>
      </c>
      <c r="G674" s="105">
        <v>16555</v>
      </c>
      <c r="H674" s="102" t="s">
        <v>11819</v>
      </c>
      <c r="I674" s="102" t="s">
        <v>10103</v>
      </c>
      <c r="J674" s="102" t="s">
        <v>48</v>
      </c>
      <c r="K674" s="132" t="s">
        <v>7328</v>
      </c>
      <c r="L674" s="111"/>
      <c r="M674" s="107">
        <v>1</v>
      </c>
      <c r="N674" s="108" t="s">
        <v>30895</v>
      </c>
      <c r="O674" s="102"/>
      <c r="P674" s="102" t="s">
        <v>19503</v>
      </c>
      <c r="Q674" s="102" t="s">
        <v>16533</v>
      </c>
      <c r="R674" s="109" t="s">
        <v>7035</v>
      </c>
      <c r="S674" s="102"/>
      <c r="T674" s="102" t="s">
        <v>7789</v>
      </c>
      <c r="U674" s="102" t="s">
        <v>20631</v>
      </c>
      <c r="V674" s="109">
        <v>7</v>
      </c>
      <c r="W674" s="107"/>
      <c r="X674" s="324"/>
    </row>
    <row r="675" spans="1:24" ht="12.95" customHeight="1" x14ac:dyDescent="0.2">
      <c r="A675" s="149">
        <v>34851</v>
      </c>
      <c r="B675" s="115" t="s">
        <v>10031</v>
      </c>
      <c r="C675" s="102" t="s">
        <v>10852</v>
      </c>
      <c r="D675" s="102" t="s">
        <v>20632</v>
      </c>
      <c r="E675" s="115" t="s">
        <v>12370</v>
      </c>
      <c r="F675" s="104" t="s">
        <v>14834</v>
      </c>
      <c r="G675" s="105">
        <v>16557</v>
      </c>
      <c r="H675" s="102" t="s">
        <v>10103</v>
      </c>
      <c r="I675" s="102" t="s">
        <v>11819</v>
      </c>
      <c r="J675" s="102" t="s">
        <v>20633</v>
      </c>
      <c r="K675" s="132" t="s">
        <v>2258</v>
      </c>
      <c r="L675" s="111"/>
      <c r="M675" s="107">
        <v>1.5</v>
      </c>
      <c r="N675" s="108" t="s">
        <v>30896</v>
      </c>
      <c r="O675" s="102" t="s">
        <v>162</v>
      </c>
      <c r="P675" s="102" t="s">
        <v>15941</v>
      </c>
      <c r="Q675" s="102" t="s">
        <v>19486</v>
      </c>
      <c r="R675" s="109"/>
      <c r="S675" s="102"/>
      <c r="T675" s="102" t="s">
        <v>7789</v>
      </c>
      <c r="U675" s="102" t="s">
        <v>30897</v>
      </c>
      <c r="V675" s="109">
        <v>6.5</v>
      </c>
      <c r="W675" s="107"/>
      <c r="X675" s="324"/>
    </row>
    <row r="676" spans="1:24" ht="12.95" customHeight="1" x14ac:dyDescent="0.2">
      <c r="A676" s="149">
        <v>35034</v>
      </c>
      <c r="B676" s="115" t="s">
        <v>10031</v>
      </c>
      <c r="C676" s="164" t="s">
        <v>10853</v>
      </c>
      <c r="D676" s="102" t="s">
        <v>16467</v>
      </c>
      <c r="E676" s="115" t="s">
        <v>12371</v>
      </c>
      <c r="F676" s="104" t="s">
        <v>14834</v>
      </c>
      <c r="G676" s="105">
        <v>14464</v>
      </c>
      <c r="H676" s="102" t="s">
        <v>2625</v>
      </c>
      <c r="I676" s="102" t="s">
        <v>10103</v>
      </c>
      <c r="J676" s="102" t="s">
        <v>20644</v>
      </c>
      <c r="K676" s="132" t="s">
        <v>7329</v>
      </c>
      <c r="L676" s="111"/>
      <c r="M676" s="107">
        <v>2</v>
      </c>
      <c r="N676" s="112" t="s">
        <v>16468</v>
      </c>
      <c r="O676" s="102" t="s">
        <v>12252</v>
      </c>
      <c r="P676" s="102" t="s">
        <v>162</v>
      </c>
      <c r="Q676" s="102" t="s">
        <v>20645</v>
      </c>
      <c r="R676" s="109"/>
      <c r="S676" s="102" t="s">
        <v>8315</v>
      </c>
      <c r="T676" s="130" t="s">
        <v>20539</v>
      </c>
      <c r="U676" s="102" t="s">
        <v>20646</v>
      </c>
      <c r="V676" s="109">
        <v>8</v>
      </c>
      <c r="W676" s="107"/>
      <c r="X676" s="324"/>
    </row>
    <row r="677" spans="1:24" ht="12.95" customHeight="1" x14ac:dyDescent="0.2">
      <c r="A677" s="149">
        <v>35034</v>
      </c>
      <c r="B677" s="115" t="s">
        <v>10031</v>
      </c>
      <c r="C677" s="102" t="s">
        <v>10853</v>
      </c>
      <c r="D677" s="102" t="s">
        <v>16469</v>
      </c>
      <c r="E677" s="115" t="s">
        <v>12372</v>
      </c>
      <c r="F677" s="104" t="s">
        <v>14834</v>
      </c>
      <c r="G677" s="105">
        <v>14475</v>
      </c>
      <c r="H677" s="102" t="s">
        <v>10103</v>
      </c>
      <c r="I677" s="102" t="s">
        <v>2625</v>
      </c>
      <c r="J677" s="102" t="s">
        <v>20644</v>
      </c>
      <c r="K677" s="132" t="s">
        <v>5727</v>
      </c>
      <c r="L677" s="111"/>
      <c r="M677" s="107">
        <v>0.5</v>
      </c>
      <c r="N677" s="108">
        <v>25</v>
      </c>
      <c r="O677" s="102"/>
      <c r="P677" s="102" t="s">
        <v>9125</v>
      </c>
      <c r="Q677" s="102" t="s">
        <v>17790</v>
      </c>
      <c r="R677" s="109" t="s">
        <v>7035</v>
      </c>
      <c r="S677" s="102"/>
      <c r="T677" s="130" t="s">
        <v>20539</v>
      </c>
      <c r="U677" s="102" t="s">
        <v>2477</v>
      </c>
      <c r="V677" s="109">
        <v>6.5</v>
      </c>
      <c r="W677" s="107"/>
      <c r="X677" s="324"/>
    </row>
    <row r="678" spans="1:24" ht="12.95" customHeight="1" x14ac:dyDescent="0.2">
      <c r="A678" s="149">
        <v>35034</v>
      </c>
      <c r="B678" s="115" t="s">
        <v>10031</v>
      </c>
      <c r="C678" s="102" t="s">
        <v>10853</v>
      </c>
      <c r="D678" s="102" t="s">
        <v>16470</v>
      </c>
      <c r="E678" s="115" t="s">
        <v>12373</v>
      </c>
      <c r="F678" s="104" t="s">
        <v>14834</v>
      </c>
      <c r="G678" s="105">
        <v>14992</v>
      </c>
      <c r="H678" s="102" t="s">
        <v>30898</v>
      </c>
      <c r="I678" s="102" t="s">
        <v>5011</v>
      </c>
      <c r="J678" s="102" t="s">
        <v>13069</v>
      </c>
      <c r="K678" s="132" t="s">
        <v>2049</v>
      </c>
      <c r="L678" s="111"/>
      <c r="M678" s="107">
        <v>1</v>
      </c>
      <c r="N678" s="112">
        <v>34</v>
      </c>
      <c r="O678" s="102"/>
      <c r="P678" s="102" t="s">
        <v>3620</v>
      </c>
      <c r="Q678" s="102" t="s">
        <v>20602</v>
      </c>
      <c r="R678" s="109"/>
      <c r="S678" s="102"/>
      <c r="T678" s="102" t="s">
        <v>20540</v>
      </c>
      <c r="U678" s="102" t="s">
        <v>21319</v>
      </c>
      <c r="V678" s="109">
        <v>9</v>
      </c>
      <c r="W678" s="107"/>
      <c r="X678" s="324"/>
    </row>
    <row r="679" spans="1:24" ht="12.95" customHeight="1" x14ac:dyDescent="0.2">
      <c r="A679" s="149">
        <v>35034</v>
      </c>
      <c r="B679" s="115" t="s">
        <v>10031</v>
      </c>
      <c r="C679" s="102" t="s">
        <v>10853</v>
      </c>
      <c r="D679" s="102" t="s">
        <v>16471</v>
      </c>
      <c r="E679" s="115" t="s">
        <v>12374</v>
      </c>
      <c r="F679" s="104" t="s">
        <v>14834</v>
      </c>
      <c r="G679" s="105">
        <v>15389</v>
      </c>
      <c r="H679" s="102" t="s">
        <v>11819</v>
      </c>
      <c r="I679" s="102" t="s">
        <v>10103</v>
      </c>
      <c r="J679" s="102" t="s">
        <v>13720</v>
      </c>
      <c r="K679" s="132" t="s">
        <v>2050</v>
      </c>
      <c r="L679" s="111"/>
      <c r="M679" s="107">
        <v>4</v>
      </c>
      <c r="N679" s="112" t="s">
        <v>30899</v>
      </c>
      <c r="O679" s="102" t="s">
        <v>16545</v>
      </c>
      <c r="P679" s="102" t="s">
        <v>16499</v>
      </c>
      <c r="Q679" s="102" t="s">
        <v>20647</v>
      </c>
      <c r="R679" s="109"/>
      <c r="S679" s="102"/>
      <c r="T679" s="102" t="s">
        <v>7789</v>
      </c>
      <c r="U679" s="102" t="s">
        <v>16472</v>
      </c>
      <c r="V679" s="109">
        <v>10</v>
      </c>
      <c r="W679" s="107"/>
      <c r="X679" s="324"/>
    </row>
    <row r="680" spans="1:24" ht="12.95" customHeight="1" x14ac:dyDescent="0.2">
      <c r="A680" s="149">
        <v>35034</v>
      </c>
      <c r="B680" s="115" t="s">
        <v>10031</v>
      </c>
      <c r="C680" s="102" t="s">
        <v>10853</v>
      </c>
      <c r="D680" s="102" t="s">
        <v>16473</v>
      </c>
      <c r="E680" s="115" t="s">
        <v>12375</v>
      </c>
      <c r="F680" s="104" t="s">
        <v>14834</v>
      </c>
      <c r="G680" s="105">
        <v>15730</v>
      </c>
      <c r="H680" s="102" t="s">
        <v>6489</v>
      </c>
      <c r="I680" s="102" t="s">
        <v>10191</v>
      </c>
      <c r="J680" s="102" t="s">
        <v>2051</v>
      </c>
      <c r="K680" s="132" t="s">
        <v>5728</v>
      </c>
      <c r="L680" s="111"/>
      <c r="M680" s="107">
        <v>2</v>
      </c>
      <c r="N680" s="112" t="s">
        <v>16474</v>
      </c>
      <c r="O680" s="102" t="s">
        <v>17391</v>
      </c>
      <c r="P680" s="102" t="s">
        <v>8076</v>
      </c>
      <c r="Q680" s="102" t="s">
        <v>20102</v>
      </c>
      <c r="R680" s="109"/>
      <c r="S680" s="102" t="s">
        <v>8315</v>
      </c>
      <c r="T680" s="102" t="s">
        <v>14962</v>
      </c>
      <c r="U680" s="102" t="s">
        <v>2475</v>
      </c>
      <c r="V680" s="109">
        <v>8</v>
      </c>
      <c r="W680" s="107"/>
      <c r="X680" s="324"/>
    </row>
    <row r="681" spans="1:24" ht="12.95" customHeight="1" x14ac:dyDescent="0.2">
      <c r="A681" s="149">
        <v>35034</v>
      </c>
      <c r="B681" s="115" t="s">
        <v>10031</v>
      </c>
      <c r="C681" s="102" t="s">
        <v>10853</v>
      </c>
      <c r="D681" s="102" t="s">
        <v>16475</v>
      </c>
      <c r="E681" s="115" t="s">
        <v>12376</v>
      </c>
      <c r="F681" s="104" t="s">
        <v>14834</v>
      </c>
      <c r="G681" s="105">
        <v>16273</v>
      </c>
      <c r="H681" s="102" t="s">
        <v>30900</v>
      </c>
      <c r="I681" s="102" t="s">
        <v>11819</v>
      </c>
      <c r="J681" s="102" t="s">
        <v>4905</v>
      </c>
      <c r="K681" s="132" t="s">
        <v>9119</v>
      </c>
      <c r="L681" s="111"/>
      <c r="M681" s="107">
        <v>0.5</v>
      </c>
      <c r="N681" s="108">
        <v>41</v>
      </c>
      <c r="O681" s="102" t="s">
        <v>9160</v>
      </c>
      <c r="P681" s="102"/>
      <c r="Q681" s="102" t="s">
        <v>15945</v>
      </c>
      <c r="R681" s="109"/>
      <c r="S681" s="102"/>
      <c r="T681" s="102" t="s">
        <v>20547</v>
      </c>
      <c r="U681" s="102"/>
      <c r="V681" s="109">
        <v>5.5</v>
      </c>
      <c r="W681" s="107"/>
      <c r="X681" s="324"/>
    </row>
    <row r="682" spans="1:24" ht="12.95" customHeight="1" x14ac:dyDescent="0.2">
      <c r="A682" s="149">
        <v>35034</v>
      </c>
      <c r="B682" s="115" t="s">
        <v>10031</v>
      </c>
      <c r="C682" s="102" t="s">
        <v>10853</v>
      </c>
      <c r="D682" s="102" t="s">
        <v>16476</v>
      </c>
      <c r="E682" s="115" t="s">
        <v>12377</v>
      </c>
      <c r="F682" s="104" t="s">
        <v>14834</v>
      </c>
      <c r="G682" s="105">
        <v>16556</v>
      </c>
      <c r="H682" s="102" t="s">
        <v>4890</v>
      </c>
      <c r="I682" s="102" t="s">
        <v>10103</v>
      </c>
      <c r="J682" s="102" t="s">
        <v>7665</v>
      </c>
      <c r="K682" s="132" t="s">
        <v>2337</v>
      </c>
      <c r="L682" s="111"/>
      <c r="M682" s="107">
        <v>1</v>
      </c>
      <c r="N682" s="108" t="s">
        <v>30901</v>
      </c>
      <c r="O682" s="102" t="s">
        <v>9160</v>
      </c>
      <c r="P682" s="102" t="s">
        <v>9160</v>
      </c>
      <c r="Q682" s="102" t="s">
        <v>16895</v>
      </c>
      <c r="R682" s="109"/>
      <c r="S682" s="102"/>
      <c r="T682" s="102" t="s">
        <v>7789</v>
      </c>
      <c r="U682" s="102" t="s">
        <v>16477</v>
      </c>
      <c r="V682" s="109">
        <v>4</v>
      </c>
      <c r="W682" s="107"/>
      <c r="X682" s="324"/>
    </row>
    <row r="683" spans="1:24" ht="12.95" customHeight="1" x14ac:dyDescent="0.2">
      <c r="A683" s="149">
        <v>35034</v>
      </c>
      <c r="B683" s="115" t="s">
        <v>10031</v>
      </c>
      <c r="C683" s="102" t="s">
        <v>10853</v>
      </c>
      <c r="D683" s="102" t="s">
        <v>16478</v>
      </c>
      <c r="E683" s="115" t="s">
        <v>12378</v>
      </c>
      <c r="F683" s="104" t="s">
        <v>14834</v>
      </c>
      <c r="G683" s="105">
        <v>16557</v>
      </c>
      <c r="H683" s="102" t="s">
        <v>4890</v>
      </c>
      <c r="I683" s="102" t="s">
        <v>10103</v>
      </c>
      <c r="J683" s="102" t="s">
        <v>7665</v>
      </c>
      <c r="K683" s="132" t="s">
        <v>5729</v>
      </c>
      <c r="L683" s="111"/>
      <c r="M683" s="107">
        <v>1.5</v>
      </c>
      <c r="N683" s="108" t="s">
        <v>30896</v>
      </c>
      <c r="O683" s="102" t="s">
        <v>14682</v>
      </c>
      <c r="P683" s="102" t="s">
        <v>16022</v>
      </c>
      <c r="Q683" s="102" t="s">
        <v>20648</v>
      </c>
      <c r="R683" s="109"/>
      <c r="S683" s="102"/>
      <c r="T683" s="102" t="s">
        <v>7789</v>
      </c>
      <c r="U683" s="102" t="s">
        <v>30902</v>
      </c>
      <c r="V683" s="109">
        <v>7.5</v>
      </c>
      <c r="W683" s="107"/>
      <c r="X683" s="324"/>
    </row>
    <row r="684" spans="1:24" ht="12.95" customHeight="1" x14ac:dyDescent="0.2">
      <c r="A684" s="149">
        <v>35034</v>
      </c>
      <c r="B684" s="115" t="s">
        <v>10031</v>
      </c>
      <c r="C684" s="102" t="s">
        <v>10853</v>
      </c>
      <c r="D684" s="102" t="s">
        <v>16479</v>
      </c>
      <c r="E684" s="115" t="s">
        <v>9038</v>
      </c>
      <c r="F684" s="104" t="s">
        <v>14834</v>
      </c>
      <c r="G684" s="105">
        <v>16555</v>
      </c>
      <c r="H684" s="102" t="s">
        <v>4890</v>
      </c>
      <c r="I684" s="102" t="s">
        <v>10103</v>
      </c>
      <c r="J684" s="102" t="s">
        <v>7665</v>
      </c>
      <c r="K684" s="132" t="s">
        <v>905</v>
      </c>
      <c r="L684" s="133" t="s">
        <v>9905</v>
      </c>
      <c r="M684" s="102"/>
      <c r="N684" s="112"/>
      <c r="O684" s="102"/>
      <c r="P684" s="102"/>
      <c r="Q684" s="102"/>
      <c r="R684" s="109" t="s">
        <v>7035</v>
      </c>
      <c r="S684" s="102"/>
      <c r="T684" s="102"/>
      <c r="U684" s="102" t="s">
        <v>20649</v>
      </c>
      <c r="V684" s="109">
        <v>23</v>
      </c>
      <c r="W684" s="107"/>
      <c r="X684" s="324"/>
    </row>
    <row r="685" spans="1:24" ht="12.95" customHeight="1" x14ac:dyDescent="0.2">
      <c r="A685" s="149">
        <v>34851</v>
      </c>
      <c r="B685" s="115" t="s">
        <v>10031</v>
      </c>
      <c r="C685" s="132" t="s">
        <v>10852</v>
      </c>
      <c r="D685" s="102" t="s">
        <v>16480</v>
      </c>
      <c r="E685" s="115" t="s">
        <v>16481</v>
      </c>
      <c r="F685" s="165" t="s">
        <v>3768</v>
      </c>
      <c r="G685" s="105">
        <v>15697</v>
      </c>
      <c r="H685" s="102" t="s">
        <v>7198</v>
      </c>
      <c r="I685" s="102" t="s">
        <v>5011</v>
      </c>
      <c r="J685" s="102" t="s">
        <v>14338</v>
      </c>
      <c r="K685" s="132" t="s">
        <v>3211</v>
      </c>
      <c r="L685" s="111"/>
      <c r="M685" s="107">
        <v>2</v>
      </c>
      <c r="N685" s="112" t="s">
        <v>16482</v>
      </c>
      <c r="O685" s="102" t="s">
        <v>9959</v>
      </c>
      <c r="P685" s="102" t="s">
        <v>9959</v>
      </c>
      <c r="Q685" s="102" t="s">
        <v>9959</v>
      </c>
      <c r="R685" s="109"/>
      <c r="S685" s="102"/>
      <c r="T685" s="102" t="s">
        <v>20547</v>
      </c>
      <c r="U685" s="102" t="s">
        <v>14233</v>
      </c>
      <c r="V685" s="109">
        <v>6.5</v>
      </c>
      <c r="W685" s="107"/>
      <c r="X685" s="324"/>
    </row>
    <row r="686" spans="1:24" ht="12.95" customHeight="1" x14ac:dyDescent="0.2">
      <c r="A686" s="149">
        <v>34851</v>
      </c>
      <c r="B686" s="115" t="s">
        <v>10031</v>
      </c>
      <c r="C686" s="102" t="s">
        <v>10852</v>
      </c>
      <c r="D686" s="102" t="s">
        <v>16483</v>
      </c>
      <c r="E686" s="115" t="s">
        <v>16484</v>
      </c>
      <c r="F686" s="165" t="s">
        <v>3768</v>
      </c>
      <c r="G686" s="105">
        <v>16545</v>
      </c>
      <c r="H686" s="102" t="s">
        <v>11819</v>
      </c>
      <c r="I686" s="102" t="s">
        <v>10103</v>
      </c>
      <c r="J686" s="102" t="s">
        <v>13706</v>
      </c>
      <c r="K686" s="132" t="s">
        <v>3515</v>
      </c>
      <c r="L686" s="111"/>
      <c r="M686" s="107">
        <v>3</v>
      </c>
      <c r="N686" s="112" t="s">
        <v>16485</v>
      </c>
      <c r="O686" s="102" t="s">
        <v>9959</v>
      </c>
      <c r="P686" s="102" t="s">
        <v>9959</v>
      </c>
      <c r="Q686" s="102" t="s">
        <v>9959</v>
      </c>
      <c r="R686" s="109"/>
      <c r="S686" s="102"/>
      <c r="T686" s="102" t="s">
        <v>7789</v>
      </c>
      <c r="U686" s="102" t="s">
        <v>16486</v>
      </c>
      <c r="V686" s="109">
        <v>8.5</v>
      </c>
      <c r="W686" s="107"/>
      <c r="X686" s="324"/>
    </row>
    <row r="687" spans="1:24" ht="12.95" customHeight="1" x14ac:dyDescent="0.2">
      <c r="A687" s="149">
        <v>35034</v>
      </c>
      <c r="B687" s="115" t="s">
        <v>10031</v>
      </c>
      <c r="C687" s="132" t="s">
        <v>10853</v>
      </c>
      <c r="D687" s="102" t="s">
        <v>1749</v>
      </c>
      <c r="E687" s="115" t="s">
        <v>16487</v>
      </c>
      <c r="F687" s="165" t="s">
        <v>3768</v>
      </c>
      <c r="G687" s="105">
        <v>14429</v>
      </c>
      <c r="H687" s="102" t="s">
        <v>2625</v>
      </c>
      <c r="I687" s="102" t="s">
        <v>10103</v>
      </c>
      <c r="J687" s="102" t="s">
        <v>14339</v>
      </c>
      <c r="K687" s="132" t="s">
        <v>1749</v>
      </c>
      <c r="L687" s="111"/>
      <c r="M687" s="109">
        <v>3</v>
      </c>
      <c r="N687" s="108" t="s">
        <v>30903</v>
      </c>
      <c r="O687" s="102" t="s">
        <v>9959</v>
      </c>
      <c r="P687" s="102" t="s">
        <v>9959</v>
      </c>
      <c r="Q687" s="102" t="s">
        <v>9959</v>
      </c>
      <c r="R687" s="109"/>
      <c r="S687" s="102"/>
      <c r="T687" s="102" t="s">
        <v>20539</v>
      </c>
      <c r="U687" s="102" t="s">
        <v>16488</v>
      </c>
      <c r="V687" s="109">
        <v>8</v>
      </c>
      <c r="W687" s="107"/>
      <c r="X687" s="324"/>
    </row>
    <row r="688" spans="1:24" ht="12.95" customHeight="1" x14ac:dyDescent="0.2">
      <c r="A688" s="149">
        <v>35034</v>
      </c>
      <c r="B688" s="115" t="s">
        <v>10031</v>
      </c>
      <c r="C688" s="102" t="s">
        <v>10853</v>
      </c>
      <c r="D688" s="102" t="s">
        <v>16489</v>
      </c>
      <c r="E688" s="115" t="s">
        <v>16490</v>
      </c>
      <c r="F688" s="165" t="s">
        <v>3768</v>
      </c>
      <c r="G688" s="105">
        <v>16558</v>
      </c>
      <c r="H688" s="102" t="s">
        <v>11819</v>
      </c>
      <c r="I688" s="102" t="s">
        <v>30904</v>
      </c>
      <c r="J688" s="102" t="s">
        <v>7665</v>
      </c>
      <c r="K688" s="132" t="s">
        <v>3516</v>
      </c>
      <c r="L688" s="111"/>
      <c r="M688" s="107">
        <v>1</v>
      </c>
      <c r="N688" s="108" t="s">
        <v>30905</v>
      </c>
      <c r="O688" s="102" t="s">
        <v>9959</v>
      </c>
      <c r="P688" s="102" t="s">
        <v>9959</v>
      </c>
      <c r="Q688" s="102" t="s">
        <v>9959</v>
      </c>
      <c r="R688" s="109"/>
      <c r="S688" s="102"/>
      <c r="T688" s="102" t="s">
        <v>7789</v>
      </c>
      <c r="U688" s="102" t="s">
        <v>6594</v>
      </c>
      <c r="V688" s="109">
        <v>6</v>
      </c>
      <c r="W688" s="107"/>
      <c r="X688" s="324"/>
    </row>
    <row r="689" spans="1:24" ht="12.95" customHeight="1" x14ac:dyDescent="0.2">
      <c r="A689" s="115">
        <v>1993</v>
      </c>
      <c r="B689" s="115" t="s">
        <v>11613</v>
      </c>
      <c r="C689" s="102" t="s">
        <v>4785</v>
      </c>
      <c r="D689" s="111" t="s">
        <v>10157</v>
      </c>
      <c r="E689" s="102" t="s">
        <v>6670</v>
      </c>
      <c r="F689" s="102" t="s">
        <v>14834</v>
      </c>
      <c r="G689" s="105">
        <v>16208</v>
      </c>
      <c r="H689" s="102" t="s">
        <v>11819</v>
      </c>
      <c r="I689" s="102" t="s">
        <v>13336</v>
      </c>
      <c r="J689" s="102" t="s">
        <v>9746</v>
      </c>
      <c r="K689" s="102"/>
      <c r="L689" s="111" t="s">
        <v>6230</v>
      </c>
      <c r="M689" s="102">
        <v>1</v>
      </c>
      <c r="N689" s="112">
        <v>10</v>
      </c>
      <c r="O689" s="102" t="s">
        <v>16499</v>
      </c>
      <c r="P689" s="102"/>
      <c r="Q689" s="102" t="s">
        <v>16823</v>
      </c>
      <c r="R689" s="102"/>
      <c r="S689" s="102"/>
      <c r="T689" s="102" t="s">
        <v>21275</v>
      </c>
      <c r="U689" s="102"/>
      <c r="V689" s="109">
        <v>8</v>
      </c>
      <c r="W689" s="109"/>
      <c r="X689" s="324"/>
    </row>
    <row r="690" spans="1:24" ht="12.95" customHeight="1" x14ac:dyDescent="0.2">
      <c r="A690" s="115">
        <v>1993</v>
      </c>
      <c r="B690" s="115" t="s">
        <v>11613</v>
      </c>
      <c r="C690" s="102" t="s">
        <v>4785</v>
      </c>
      <c r="D690" s="111" t="s">
        <v>3711</v>
      </c>
      <c r="E690" s="102" t="s">
        <v>6671</v>
      </c>
      <c r="F690" s="102" t="s">
        <v>14834</v>
      </c>
      <c r="G690" s="105">
        <v>14746</v>
      </c>
      <c r="H690" s="102" t="s">
        <v>5011</v>
      </c>
      <c r="I690" s="102" t="s">
        <v>11819</v>
      </c>
      <c r="J690" s="102" t="s">
        <v>9748</v>
      </c>
      <c r="K690" s="102"/>
      <c r="L690" s="111" t="s">
        <v>6231</v>
      </c>
      <c r="M690" s="102">
        <v>2</v>
      </c>
      <c r="N690" s="112" t="s">
        <v>16498</v>
      </c>
      <c r="O690" s="102"/>
      <c r="P690" s="102" t="s">
        <v>162</v>
      </c>
      <c r="Q690" s="102" t="s">
        <v>15976</v>
      </c>
      <c r="R690" s="102"/>
      <c r="S690" s="102" t="s">
        <v>8315</v>
      </c>
      <c r="T690" s="102" t="s">
        <v>28757</v>
      </c>
      <c r="U690" s="102"/>
      <c r="V690" s="109">
        <v>8</v>
      </c>
      <c r="W690" s="109"/>
      <c r="X690" s="324"/>
    </row>
    <row r="691" spans="1:24" ht="12.95" customHeight="1" x14ac:dyDescent="0.2">
      <c r="A691" s="115">
        <v>1993</v>
      </c>
      <c r="B691" s="115" t="s">
        <v>11613</v>
      </c>
      <c r="C691" s="102" t="s">
        <v>4785</v>
      </c>
      <c r="D691" s="111" t="s">
        <v>3712</v>
      </c>
      <c r="E691" s="102" t="s">
        <v>14083</v>
      </c>
      <c r="F691" s="102" t="s">
        <v>14834</v>
      </c>
      <c r="G691" s="105">
        <v>15600</v>
      </c>
      <c r="H691" s="102" t="s">
        <v>8934</v>
      </c>
      <c r="I691" s="102" t="s">
        <v>13336</v>
      </c>
      <c r="J691" s="102" t="s">
        <v>16500</v>
      </c>
      <c r="K691" s="102"/>
      <c r="L691" s="111" t="s">
        <v>5740</v>
      </c>
      <c r="M691" s="102">
        <v>1</v>
      </c>
      <c r="N691" s="112">
        <v>5</v>
      </c>
      <c r="O691" s="102" t="s">
        <v>3620</v>
      </c>
      <c r="P691" s="102"/>
      <c r="Q691" s="102" t="s">
        <v>19625</v>
      </c>
      <c r="R691" s="102"/>
      <c r="S691" s="102"/>
      <c r="T691" s="102" t="s">
        <v>20538</v>
      </c>
      <c r="U691" s="102" t="s">
        <v>4888</v>
      </c>
      <c r="V691" s="109">
        <v>8</v>
      </c>
      <c r="W691" s="109"/>
      <c r="X691" s="324"/>
    </row>
    <row r="692" spans="1:24" ht="12.95" customHeight="1" x14ac:dyDescent="0.2">
      <c r="A692" s="115">
        <v>1993</v>
      </c>
      <c r="B692" s="115" t="s">
        <v>11613</v>
      </c>
      <c r="C692" s="102" t="s">
        <v>4785</v>
      </c>
      <c r="D692" s="111" t="s">
        <v>5189</v>
      </c>
      <c r="E692" s="102" t="s">
        <v>14966</v>
      </c>
      <c r="F692" s="102" t="s">
        <v>14834</v>
      </c>
      <c r="G692" s="105">
        <v>14748</v>
      </c>
      <c r="H692" s="102" t="s">
        <v>5011</v>
      </c>
      <c r="I692" s="102" t="s">
        <v>11819</v>
      </c>
      <c r="J692" s="102" t="s">
        <v>16501</v>
      </c>
      <c r="K692" s="102"/>
      <c r="L692" s="111" t="s">
        <v>5741</v>
      </c>
      <c r="M692" s="102">
        <v>3</v>
      </c>
      <c r="N692" s="112" t="s">
        <v>16502</v>
      </c>
      <c r="O692" s="102" t="s">
        <v>3620</v>
      </c>
      <c r="P692" s="102"/>
      <c r="Q692" s="102" t="s">
        <v>20650</v>
      </c>
      <c r="R692" s="102"/>
      <c r="S692" s="102"/>
      <c r="T692" s="102" t="s">
        <v>28757</v>
      </c>
      <c r="U692" s="102" t="s">
        <v>1146</v>
      </c>
      <c r="V692" s="109">
        <v>5</v>
      </c>
      <c r="W692" s="109"/>
      <c r="X692" s="324"/>
    </row>
    <row r="693" spans="1:24" ht="12.95" customHeight="1" x14ac:dyDescent="0.2">
      <c r="A693" s="115">
        <v>2007</v>
      </c>
      <c r="B693" s="102" t="s">
        <v>4646</v>
      </c>
      <c r="C693" s="102" t="s">
        <v>8369</v>
      </c>
      <c r="D693" s="127" t="s">
        <v>2375</v>
      </c>
      <c r="E693" s="116" t="s">
        <v>11814</v>
      </c>
      <c r="F693" s="104" t="s">
        <v>14834</v>
      </c>
      <c r="G693" s="105">
        <v>14504</v>
      </c>
      <c r="H693" s="102" t="s">
        <v>2376</v>
      </c>
      <c r="I693" s="102" t="s">
        <v>11819</v>
      </c>
      <c r="J693" s="102" t="s">
        <v>15076</v>
      </c>
      <c r="K693" s="102"/>
      <c r="L693" s="111"/>
      <c r="M693" s="107"/>
      <c r="N693" s="108"/>
      <c r="O693" s="102"/>
      <c r="P693" s="102"/>
      <c r="Q693" s="127" t="s">
        <v>5147</v>
      </c>
      <c r="R693" s="109"/>
      <c r="S693" s="102"/>
      <c r="T693" s="102"/>
      <c r="U693" s="102"/>
      <c r="V693" s="118" t="s">
        <v>5147</v>
      </c>
      <c r="W693" s="107"/>
      <c r="X693" s="324"/>
    </row>
    <row r="694" spans="1:24" ht="12.95" customHeight="1" x14ac:dyDescent="0.2">
      <c r="A694" s="115">
        <v>2007</v>
      </c>
      <c r="B694" s="115" t="s">
        <v>4646</v>
      </c>
      <c r="C694" s="102" t="s">
        <v>8369</v>
      </c>
      <c r="D694" s="127" t="s">
        <v>2377</v>
      </c>
      <c r="E694" s="116" t="s">
        <v>2441</v>
      </c>
      <c r="F694" s="104" t="s">
        <v>14834</v>
      </c>
      <c r="G694" s="105">
        <v>16543</v>
      </c>
      <c r="H694" s="102" t="s">
        <v>10103</v>
      </c>
      <c r="I694" s="102" t="s">
        <v>11819</v>
      </c>
      <c r="J694" s="102" t="s">
        <v>8368</v>
      </c>
      <c r="K694" s="102"/>
      <c r="L694" s="111"/>
      <c r="M694" s="107"/>
      <c r="N694" s="112"/>
      <c r="O694" s="102"/>
      <c r="P694" s="102"/>
      <c r="Q694" s="127" t="s">
        <v>5147</v>
      </c>
      <c r="R694" s="109"/>
      <c r="S694" s="102"/>
      <c r="T694" s="102"/>
      <c r="U694" s="102"/>
      <c r="V694" s="118" t="s">
        <v>5147</v>
      </c>
      <c r="W694" s="107"/>
      <c r="X694" s="324"/>
    </row>
    <row r="695" spans="1:24" ht="12.95" customHeight="1" x14ac:dyDescent="0.2">
      <c r="A695" s="115">
        <v>2008</v>
      </c>
      <c r="B695" s="102" t="s">
        <v>4646</v>
      </c>
      <c r="C695" s="102" t="s">
        <v>8370</v>
      </c>
      <c r="D695" s="127"/>
      <c r="E695" s="116" t="s">
        <v>11814</v>
      </c>
      <c r="F695" s="104" t="s">
        <v>14834</v>
      </c>
      <c r="G695" s="105"/>
      <c r="H695" s="102"/>
      <c r="I695" s="102"/>
      <c r="J695" s="102"/>
      <c r="K695" s="102"/>
      <c r="L695" s="111"/>
      <c r="M695" s="107"/>
      <c r="N695" s="112"/>
      <c r="O695" s="102"/>
      <c r="P695" s="102"/>
      <c r="Q695" s="127" t="s">
        <v>5147</v>
      </c>
      <c r="R695" s="109"/>
      <c r="S695" s="102"/>
      <c r="T695" s="102"/>
      <c r="U695" s="102"/>
      <c r="V695" s="118" t="s">
        <v>5147</v>
      </c>
      <c r="W695" s="107"/>
      <c r="X695" s="324"/>
    </row>
    <row r="696" spans="1:24" ht="12.95" customHeight="1" x14ac:dyDescent="0.2">
      <c r="A696" s="115">
        <v>2008</v>
      </c>
      <c r="B696" s="102" t="s">
        <v>4646</v>
      </c>
      <c r="C696" s="102" t="s">
        <v>8370</v>
      </c>
      <c r="D696" s="127"/>
      <c r="E696" s="116" t="s">
        <v>2441</v>
      </c>
      <c r="F696" s="104" t="s">
        <v>14834</v>
      </c>
      <c r="G696" s="105"/>
      <c r="H696" s="102"/>
      <c r="I696" s="102"/>
      <c r="J696" s="102"/>
      <c r="K696" s="102"/>
      <c r="L696" s="111"/>
      <c r="M696" s="107"/>
      <c r="N696" s="112"/>
      <c r="O696" s="102"/>
      <c r="P696" s="102"/>
      <c r="Q696" s="127" t="s">
        <v>5147</v>
      </c>
      <c r="R696" s="109"/>
      <c r="S696" s="102"/>
      <c r="T696" s="102"/>
      <c r="U696" s="102"/>
      <c r="V696" s="118" t="s">
        <v>5147</v>
      </c>
      <c r="W696" s="107"/>
      <c r="X696" s="324"/>
    </row>
    <row r="697" spans="1:24" ht="12.95" customHeight="1" x14ac:dyDescent="0.2">
      <c r="A697" s="149">
        <v>35521</v>
      </c>
      <c r="B697" s="102" t="s">
        <v>4646</v>
      </c>
      <c r="C697" s="103" t="s">
        <v>10854</v>
      </c>
      <c r="D697" s="127" t="s">
        <v>37518</v>
      </c>
      <c r="E697" s="115"/>
      <c r="F697" s="104" t="s">
        <v>14834</v>
      </c>
      <c r="G697" s="105"/>
      <c r="H697" s="102"/>
      <c r="I697" s="102"/>
      <c r="J697" s="102"/>
      <c r="K697" s="102" t="s">
        <v>3655</v>
      </c>
      <c r="L697" s="111" t="s">
        <v>15123</v>
      </c>
      <c r="M697" s="102"/>
      <c r="N697" s="112"/>
      <c r="O697" s="102"/>
      <c r="P697" s="102"/>
      <c r="Q697" s="127" t="s">
        <v>5147</v>
      </c>
      <c r="R697" s="102"/>
      <c r="S697" s="102"/>
      <c r="T697" s="102"/>
      <c r="U697" s="102"/>
      <c r="V697" s="118" t="s">
        <v>5147</v>
      </c>
      <c r="W697" s="102"/>
      <c r="X697" s="324"/>
    </row>
    <row r="698" spans="1:24" ht="12.95" customHeight="1" x14ac:dyDescent="0.2">
      <c r="A698" s="149">
        <v>35551</v>
      </c>
      <c r="B698" s="102" t="s">
        <v>4646</v>
      </c>
      <c r="C698" s="102" t="s">
        <v>15123</v>
      </c>
      <c r="D698" s="127" t="s">
        <v>37519</v>
      </c>
      <c r="E698" s="102"/>
      <c r="F698" s="102" t="s">
        <v>14834</v>
      </c>
      <c r="G698" s="105"/>
      <c r="H698" s="102"/>
      <c r="I698" s="102"/>
      <c r="J698" s="102"/>
      <c r="K698" s="102" t="s">
        <v>3655</v>
      </c>
      <c r="L698" s="111" t="s">
        <v>16503</v>
      </c>
      <c r="M698" s="102"/>
      <c r="N698" s="112"/>
      <c r="O698" s="102"/>
      <c r="P698" s="102"/>
      <c r="Q698" s="127" t="s">
        <v>5147</v>
      </c>
      <c r="R698" s="102"/>
      <c r="S698" s="102"/>
      <c r="T698" s="102"/>
      <c r="U698" s="102"/>
      <c r="V698" s="118" t="s">
        <v>5147</v>
      </c>
      <c r="W698" s="102"/>
      <c r="X698" s="324"/>
    </row>
    <row r="699" spans="1:24" ht="12.95" customHeight="1" x14ac:dyDescent="0.2">
      <c r="A699" s="149">
        <v>35582</v>
      </c>
      <c r="B699" s="102" t="s">
        <v>4646</v>
      </c>
      <c r="C699" s="103" t="s">
        <v>15124</v>
      </c>
      <c r="D699" s="127" t="s">
        <v>530</v>
      </c>
      <c r="E699" s="115"/>
      <c r="F699" s="104" t="s">
        <v>14834</v>
      </c>
      <c r="G699" s="105"/>
      <c r="H699" s="102"/>
      <c r="I699" s="102"/>
      <c r="J699" s="102"/>
      <c r="K699" s="102"/>
      <c r="L699" s="166" t="s">
        <v>30906</v>
      </c>
      <c r="M699" s="102"/>
      <c r="N699" s="112"/>
      <c r="O699" s="102"/>
      <c r="P699" s="102"/>
      <c r="Q699" s="127" t="s">
        <v>5147</v>
      </c>
      <c r="R699" s="102"/>
      <c r="S699" s="102"/>
      <c r="T699" s="102"/>
      <c r="U699" s="102"/>
      <c r="V699" s="118" t="s">
        <v>5147</v>
      </c>
      <c r="W699" s="102"/>
      <c r="X699" s="324"/>
    </row>
    <row r="700" spans="1:24" ht="12.95" customHeight="1" x14ac:dyDescent="0.2">
      <c r="A700" s="149">
        <v>36617</v>
      </c>
      <c r="B700" s="102" t="s">
        <v>4646</v>
      </c>
      <c r="C700" s="103" t="s">
        <v>7175</v>
      </c>
      <c r="D700" s="127" t="s">
        <v>5058</v>
      </c>
      <c r="E700" s="115" t="s">
        <v>9527</v>
      </c>
      <c r="F700" s="104" t="s">
        <v>14834</v>
      </c>
      <c r="G700" s="105">
        <v>16231</v>
      </c>
      <c r="H700" s="115" t="s">
        <v>11819</v>
      </c>
      <c r="I700" s="115" t="s">
        <v>10191</v>
      </c>
      <c r="J700" s="115" t="s">
        <v>3436</v>
      </c>
      <c r="K700" s="102"/>
      <c r="L700" s="111"/>
      <c r="M700" s="115">
        <v>0.25</v>
      </c>
      <c r="N700" s="108" t="s">
        <v>12955</v>
      </c>
      <c r="O700" s="115"/>
      <c r="P700" s="115"/>
      <c r="Q700" s="127" t="s">
        <v>5147</v>
      </c>
      <c r="R700" s="115"/>
      <c r="S700" s="115"/>
      <c r="T700" s="115"/>
      <c r="U700" s="115"/>
      <c r="V700" s="115">
        <v>0.5</v>
      </c>
      <c r="W700" s="107"/>
      <c r="X700" s="324"/>
    </row>
    <row r="701" spans="1:24" ht="12.95" customHeight="1" x14ac:dyDescent="0.2">
      <c r="A701" s="115">
        <v>1997</v>
      </c>
      <c r="B701" s="102" t="s">
        <v>4224</v>
      </c>
      <c r="C701" s="103" t="s">
        <v>13047</v>
      </c>
      <c r="D701" s="102" t="s">
        <v>12147</v>
      </c>
      <c r="E701" s="102" t="s">
        <v>6411</v>
      </c>
      <c r="F701" s="104" t="s">
        <v>14834</v>
      </c>
      <c r="G701" s="105">
        <v>16547</v>
      </c>
      <c r="H701" s="102" t="s">
        <v>11819</v>
      </c>
      <c r="I701" s="102" t="s">
        <v>10103</v>
      </c>
      <c r="J701" s="102" t="s">
        <v>12148</v>
      </c>
      <c r="K701" s="102"/>
      <c r="L701" s="111"/>
      <c r="M701" s="107">
        <v>4</v>
      </c>
      <c r="N701" s="112" t="s">
        <v>30907</v>
      </c>
      <c r="O701" s="102" t="s">
        <v>19238</v>
      </c>
      <c r="P701" s="39" t="s">
        <v>9125</v>
      </c>
      <c r="Q701" s="39" t="s">
        <v>20674</v>
      </c>
      <c r="R701" s="109"/>
      <c r="S701" s="102" t="s">
        <v>8315</v>
      </c>
      <c r="T701" s="102" t="s">
        <v>7789</v>
      </c>
      <c r="U701" s="102" t="s">
        <v>16504</v>
      </c>
      <c r="V701" s="109">
        <v>12</v>
      </c>
      <c r="W701" s="107"/>
      <c r="X701" s="113"/>
    </row>
    <row r="702" spans="1:24" ht="12.95" customHeight="1" x14ac:dyDescent="0.2">
      <c r="A702" s="115">
        <v>1997</v>
      </c>
      <c r="B702" s="102" t="s">
        <v>4224</v>
      </c>
      <c r="C702" s="102" t="s">
        <v>13047</v>
      </c>
      <c r="D702" s="102" t="s">
        <v>14254</v>
      </c>
      <c r="E702" s="102" t="s">
        <v>4213</v>
      </c>
      <c r="F702" s="104" t="s">
        <v>14834</v>
      </c>
      <c r="G702" s="105">
        <v>15892</v>
      </c>
      <c r="H702" s="102" t="s">
        <v>10103</v>
      </c>
      <c r="I702" s="102" t="s">
        <v>11819</v>
      </c>
      <c r="J702" s="102" t="s">
        <v>13998</v>
      </c>
      <c r="K702" s="102"/>
      <c r="L702" s="111"/>
      <c r="M702" s="109">
        <v>3</v>
      </c>
      <c r="N702" s="112" t="s">
        <v>16505</v>
      </c>
      <c r="O702" s="102" t="s">
        <v>683</v>
      </c>
      <c r="P702" s="39" t="s">
        <v>8076</v>
      </c>
      <c r="Q702" s="39" t="s">
        <v>18149</v>
      </c>
      <c r="R702" s="109"/>
      <c r="S702" s="102"/>
      <c r="T702" s="102" t="s">
        <v>7789</v>
      </c>
      <c r="U702" s="102" t="s">
        <v>16549</v>
      </c>
      <c r="V702" s="109">
        <v>10.5</v>
      </c>
      <c r="W702" s="107"/>
      <c r="X702" s="113"/>
    </row>
    <row r="703" spans="1:24" ht="12.95" customHeight="1" x14ac:dyDescent="0.2">
      <c r="A703" s="115">
        <v>1997</v>
      </c>
      <c r="B703" s="102" t="s">
        <v>4224</v>
      </c>
      <c r="C703" s="102" t="s">
        <v>13047</v>
      </c>
      <c r="D703" s="102" t="s">
        <v>3946</v>
      </c>
      <c r="E703" s="102" t="s">
        <v>4692</v>
      </c>
      <c r="F703" s="104" t="s">
        <v>14834</v>
      </c>
      <c r="G703" s="105">
        <v>16439</v>
      </c>
      <c r="H703" s="102" t="s">
        <v>10191</v>
      </c>
      <c r="I703" s="102" t="s">
        <v>4890</v>
      </c>
      <c r="J703" s="102" t="s">
        <v>6631</v>
      </c>
      <c r="K703" s="102"/>
      <c r="L703" s="111" t="s">
        <v>35051</v>
      </c>
      <c r="M703" s="107">
        <v>2</v>
      </c>
      <c r="N703" s="112" t="s">
        <v>16506</v>
      </c>
      <c r="O703" s="102" t="s">
        <v>20675</v>
      </c>
      <c r="P703" s="39"/>
      <c r="Q703" s="39" t="s">
        <v>19677</v>
      </c>
      <c r="R703" s="109"/>
      <c r="S703" s="102" t="s">
        <v>9435</v>
      </c>
      <c r="T703" s="102" t="s">
        <v>20546</v>
      </c>
      <c r="U703" s="102"/>
      <c r="V703" s="109">
        <v>8.5</v>
      </c>
      <c r="W703" s="107"/>
      <c r="X703" s="113"/>
    </row>
    <row r="704" spans="1:24" ht="12.95" customHeight="1" x14ac:dyDescent="0.2">
      <c r="A704" s="115">
        <v>1997</v>
      </c>
      <c r="B704" s="102" t="s">
        <v>4224</v>
      </c>
      <c r="C704" s="102" t="s">
        <v>13047</v>
      </c>
      <c r="D704" s="102" t="s">
        <v>1344</v>
      </c>
      <c r="E704" s="102" t="s">
        <v>3905</v>
      </c>
      <c r="F704" s="104" t="s">
        <v>14834</v>
      </c>
      <c r="G704" s="105">
        <v>16291</v>
      </c>
      <c r="H704" s="102" t="s">
        <v>10191</v>
      </c>
      <c r="I704" s="102" t="s">
        <v>4890</v>
      </c>
      <c r="J704" s="102" t="s">
        <v>3906</v>
      </c>
      <c r="K704" s="102" t="s">
        <v>4673</v>
      </c>
      <c r="L704" s="111"/>
      <c r="M704" s="107">
        <v>0.5</v>
      </c>
      <c r="N704" s="108">
        <v>42</v>
      </c>
      <c r="O704" s="102" t="s">
        <v>3620</v>
      </c>
      <c r="P704" s="39" t="s">
        <v>162</v>
      </c>
      <c r="Q704" s="39" t="s">
        <v>20676</v>
      </c>
      <c r="R704" s="109"/>
      <c r="S704" s="102"/>
      <c r="T704" s="102" t="s">
        <v>20547</v>
      </c>
      <c r="U704" s="102" t="s">
        <v>1596</v>
      </c>
      <c r="V704" s="109">
        <v>5.5</v>
      </c>
      <c r="W704" s="107"/>
      <c r="X704" s="113"/>
    </row>
    <row r="705" spans="1:24" ht="12.95" customHeight="1" x14ac:dyDescent="0.2">
      <c r="A705" s="115">
        <v>1997</v>
      </c>
      <c r="B705" s="102" t="s">
        <v>4224</v>
      </c>
      <c r="C705" s="102" t="s">
        <v>13047</v>
      </c>
      <c r="D705" s="102" t="s">
        <v>5713</v>
      </c>
      <c r="E705" s="102" t="s">
        <v>5712</v>
      </c>
      <c r="F705" s="104" t="s">
        <v>14834</v>
      </c>
      <c r="G705" s="105">
        <v>16562</v>
      </c>
      <c r="H705" s="102" t="s">
        <v>2625</v>
      </c>
      <c r="I705" s="102" t="s">
        <v>30908</v>
      </c>
      <c r="J705" s="102" t="s">
        <v>9044</v>
      </c>
      <c r="K705" s="102"/>
      <c r="L705" s="111"/>
      <c r="M705" s="107">
        <v>2</v>
      </c>
      <c r="N705" s="112" t="s">
        <v>16507</v>
      </c>
      <c r="O705" s="102" t="s">
        <v>12252</v>
      </c>
      <c r="P705" s="39" t="s">
        <v>13301</v>
      </c>
      <c r="Q705" s="39" t="s">
        <v>20677</v>
      </c>
      <c r="R705" s="109"/>
      <c r="S705" s="102"/>
      <c r="T705" s="102" t="s">
        <v>20545</v>
      </c>
      <c r="U705" s="102" t="s">
        <v>21320</v>
      </c>
      <c r="V705" s="109">
        <v>8.5</v>
      </c>
      <c r="W705" s="107"/>
      <c r="X705" s="113"/>
    </row>
    <row r="706" spans="1:24" ht="12.95" customHeight="1" x14ac:dyDescent="0.2">
      <c r="A706" s="115">
        <v>1997</v>
      </c>
      <c r="B706" s="102" t="s">
        <v>4224</v>
      </c>
      <c r="C706" s="102" t="s">
        <v>13047</v>
      </c>
      <c r="D706" s="102" t="s">
        <v>4516</v>
      </c>
      <c r="E706" s="102" t="s">
        <v>3013</v>
      </c>
      <c r="F706" s="104" t="s">
        <v>14834</v>
      </c>
      <c r="G706" s="105">
        <v>15898</v>
      </c>
      <c r="H706" s="102" t="s">
        <v>30909</v>
      </c>
      <c r="I706" s="102" t="s">
        <v>6489</v>
      </c>
      <c r="J706" s="102" t="s">
        <v>14355</v>
      </c>
      <c r="K706" s="102"/>
      <c r="L706" s="111"/>
      <c r="M706" s="109">
        <v>3</v>
      </c>
      <c r="N706" s="112" t="s">
        <v>16508</v>
      </c>
      <c r="O706" s="102" t="s">
        <v>17391</v>
      </c>
      <c r="P706" s="39" t="s">
        <v>8076</v>
      </c>
      <c r="Q706" s="39" t="s">
        <v>20281</v>
      </c>
      <c r="R706" s="109"/>
      <c r="S706" s="102" t="s">
        <v>9435</v>
      </c>
      <c r="T706" s="102" t="s">
        <v>21275</v>
      </c>
      <c r="U706" s="102" t="s">
        <v>16509</v>
      </c>
      <c r="V706" s="109">
        <v>8</v>
      </c>
      <c r="W706" s="107"/>
      <c r="X706" s="113"/>
    </row>
    <row r="707" spans="1:24" ht="12.95" customHeight="1" x14ac:dyDescent="0.2">
      <c r="A707" s="115">
        <v>1997</v>
      </c>
      <c r="B707" s="102" t="s">
        <v>4224</v>
      </c>
      <c r="C707" s="102" t="s">
        <v>13047</v>
      </c>
      <c r="D707" s="102" t="s">
        <v>980</v>
      </c>
      <c r="E707" s="102" t="s">
        <v>1001</v>
      </c>
      <c r="F707" s="104" t="s">
        <v>14834</v>
      </c>
      <c r="G707" s="105">
        <v>15154</v>
      </c>
      <c r="H707" s="102" t="s">
        <v>11819</v>
      </c>
      <c r="I707" s="102" t="s">
        <v>10103</v>
      </c>
      <c r="J707" s="102" t="s">
        <v>9600</v>
      </c>
      <c r="K707" s="102"/>
      <c r="L707" s="111"/>
      <c r="M707" s="109">
        <v>3</v>
      </c>
      <c r="N707" s="112" t="s">
        <v>16510</v>
      </c>
      <c r="O707" s="102" t="s">
        <v>20678</v>
      </c>
      <c r="P707" s="39"/>
      <c r="Q707" s="39" t="s">
        <v>16545</v>
      </c>
      <c r="R707" s="109"/>
      <c r="S707" s="102"/>
      <c r="T707" s="102" t="s">
        <v>7789</v>
      </c>
      <c r="U707" s="102" t="s">
        <v>14687</v>
      </c>
      <c r="V707" s="109">
        <v>6</v>
      </c>
      <c r="W707" s="107"/>
      <c r="X707" s="113"/>
    </row>
    <row r="708" spans="1:24" ht="12.95" customHeight="1" x14ac:dyDescent="0.2">
      <c r="A708" s="115">
        <v>1997</v>
      </c>
      <c r="B708" s="102" t="s">
        <v>4224</v>
      </c>
      <c r="C708" s="102" t="s">
        <v>13047</v>
      </c>
      <c r="D708" s="102" t="s">
        <v>14689</v>
      </c>
      <c r="E708" s="102" t="s">
        <v>14688</v>
      </c>
      <c r="F708" s="104" t="s">
        <v>14834</v>
      </c>
      <c r="G708" s="105">
        <v>14495</v>
      </c>
      <c r="H708" s="102" t="s">
        <v>30910</v>
      </c>
      <c r="I708" s="102" t="s">
        <v>11819</v>
      </c>
      <c r="J708" s="102" t="s">
        <v>14690</v>
      </c>
      <c r="K708" s="102"/>
      <c r="L708" s="111"/>
      <c r="M708" s="107">
        <v>1</v>
      </c>
      <c r="N708" s="112">
        <v>43</v>
      </c>
      <c r="O708" s="102"/>
      <c r="P708" s="39"/>
      <c r="Q708" s="39" t="s">
        <v>15945</v>
      </c>
      <c r="R708" s="109"/>
      <c r="S708" s="102"/>
      <c r="T708" s="102" t="s">
        <v>20541</v>
      </c>
      <c r="U708" s="102"/>
      <c r="V708" s="109">
        <v>7</v>
      </c>
      <c r="W708" s="107"/>
      <c r="X708" s="113"/>
    </row>
    <row r="709" spans="1:24" ht="12.95" customHeight="1" x14ac:dyDescent="0.2">
      <c r="A709" s="115">
        <v>1989</v>
      </c>
      <c r="B709" s="115" t="s">
        <v>4224</v>
      </c>
      <c r="C709" s="103" t="s">
        <v>7176</v>
      </c>
      <c r="D709" s="102" t="s">
        <v>14568</v>
      </c>
      <c r="E709" s="115" t="s">
        <v>9160</v>
      </c>
      <c r="F709" s="114" t="s">
        <v>6406</v>
      </c>
      <c r="G709" s="105">
        <v>16231</v>
      </c>
      <c r="H709" s="102" t="s">
        <v>30710</v>
      </c>
      <c r="I709" s="102" t="s">
        <v>11819</v>
      </c>
      <c r="J709" s="102" t="s">
        <v>2369</v>
      </c>
      <c r="K709" s="102" t="s">
        <v>6200</v>
      </c>
      <c r="L709" s="111"/>
      <c r="M709" s="109">
        <v>3</v>
      </c>
      <c r="N709" s="112" t="s">
        <v>30911</v>
      </c>
      <c r="O709" s="102"/>
      <c r="P709" s="102"/>
      <c r="Q709" s="102" t="s">
        <v>19464</v>
      </c>
      <c r="R709" s="109"/>
      <c r="S709" s="102"/>
      <c r="T709" s="102" t="s">
        <v>20547</v>
      </c>
      <c r="U709" s="102" t="s">
        <v>4888</v>
      </c>
      <c r="V709" s="109">
        <v>7</v>
      </c>
      <c r="W709" s="107"/>
      <c r="X709" s="113"/>
    </row>
    <row r="710" spans="1:24" ht="12.95" customHeight="1" x14ac:dyDescent="0.2">
      <c r="A710" s="115">
        <v>1989</v>
      </c>
      <c r="B710" s="115" t="s">
        <v>4224</v>
      </c>
      <c r="C710" s="102" t="s">
        <v>7176</v>
      </c>
      <c r="D710" s="111" t="s">
        <v>14691</v>
      </c>
      <c r="E710" s="102" t="s">
        <v>9160</v>
      </c>
      <c r="F710" s="102" t="s">
        <v>14834</v>
      </c>
      <c r="G710" s="105">
        <v>15116</v>
      </c>
      <c r="H710" s="102" t="s">
        <v>13336</v>
      </c>
      <c r="I710" s="102" t="s">
        <v>11819</v>
      </c>
      <c r="J710" s="102" t="s">
        <v>1719</v>
      </c>
      <c r="K710" s="102"/>
      <c r="L710" s="111" t="s">
        <v>8426</v>
      </c>
      <c r="M710" s="102">
        <v>1</v>
      </c>
      <c r="N710" s="112">
        <v>8</v>
      </c>
      <c r="O710" s="102"/>
      <c r="P710" s="102"/>
      <c r="Q710" s="102" t="s">
        <v>16511</v>
      </c>
      <c r="R710" s="102"/>
      <c r="S710" s="102"/>
      <c r="T710" s="102" t="s">
        <v>21275</v>
      </c>
      <c r="U710" s="102" t="s">
        <v>16512</v>
      </c>
      <c r="V710" s="102">
        <v>5.5</v>
      </c>
      <c r="W710" s="102"/>
      <c r="X710" s="113"/>
    </row>
    <row r="711" spans="1:24" ht="12.95" customHeight="1" x14ac:dyDescent="0.2">
      <c r="A711" s="115">
        <v>1989</v>
      </c>
      <c r="B711" s="115" t="s">
        <v>4224</v>
      </c>
      <c r="C711" s="102" t="s">
        <v>7176</v>
      </c>
      <c r="D711" s="111" t="s">
        <v>5936</v>
      </c>
      <c r="E711" s="102" t="s">
        <v>3620</v>
      </c>
      <c r="F711" s="102" t="s">
        <v>14834</v>
      </c>
      <c r="G711" s="105">
        <v>15116</v>
      </c>
      <c r="H711" s="102" t="s">
        <v>13336</v>
      </c>
      <c r="I711" s="102" t="s">
        <v>11819</v>
      </c>
      <c r="J711" s="102" t="s">
        <v>7741</v>
      </c>
      <c r="K711" s="102"/>
      <c r="L711" s="111" t="s">
        <v>14486</v>
      </c>
      <c r="M711" s="102">
        <v>2</v>
      </c>
      <c r="N711" s="112" t="s">
        <v>16374</v>
      </c>
      <c r="O711" s="102"/>
      <c r="P711" s="102" t="s">
        <v>13301</v>
      </c>
      <c r="Q711" s="102" t="s">
        <v>15945</v>
      </c>
      <c r="R711" s="102"/>
      <c r="S711" s="102"/>
      <c r="T711" s="102" t="s">
        <v>21275</v>
      </c>
      <c r="U711" s="102" t="s">
        <v>16512</v>
      </c>
      <c r="V711" s="102">
        <v>7</v>
      </c>
      <c r="W711" s="102"/>
      <c r="X711" s="113"/>
    </row>
    <row r="712" spans="1:24" ht="12.95" customHeight="1" x14ac:dyDescent="0.2">
      <c r="A712" s="115">
        <v>1989</v>
      </c>
      <c r="B712" s="115" t="s">
        <v>4224</v>
      </c>
      <c r="C712" s="102" t="s">
        <v>7176</v>
      </c>
      <c r="D712" s="102" t="s">
        <v>10174</v>
      </c>
      <c r="E712" s="115" t="s">
        <v>3620</v>
      </c>
      <c r="F712" s="114" t="s">
        <v>6406</v>
      </c>
      <c r="G712" s="105">
        <v>16412</v>
      </c>
      <c r="H712" s="102" t="s">
        <v>11819</v>
      </c>
      <c r="I712" s="102" t="s">
        <v>10191</v>
      </c>
      <c r="J712" s="102" t="s">
        <v>7912</v>
      </c>
      <c r="K712" s="102"/>
      <c r="L712" s="111"/>
      <c r="M712" s="107">
        <v>4</v>
      </c>
      <c r="N712" s="112" t="s">
        <v>16513</v>
      </c>
      <c r="O712" s="102" t="s">
        <v>20679</v>
      </c>
      <c r="P712" s="102" t="s">
        <v>8076</v>
      </c>
      <c r="Q712" s="102" t="s">
        <v>16543</v>
      </c>
      <c r="R712" s="109"/>
      <c r="S712" s="102" t="s">
        <v>11080</v>
      </c>
      <c r="T712" s="102" t="s">
        <v>20547</v>
      </c>
      <c r="U712" s="102" t="s">
        <v>3107</v>
      </c>
      <c r="V712" s="109">
        <v>10</v>
      </c>
      <c r="W712" s="107"/>
      <c r="X712" s="113"/>
    </row>
    <row r="713" spans="1:24" ht="12.95" customHeight="1" x14ac:dyDescent="0.2">
      <c r="A713" s="115">
        <v>1989</v>
      </c>
      <c r="B713" s="115" t="s">
        <v>4224</v>
      </c>
      <c r="C713" s="102" t="s">
        <v>7176</v>
      </c>
      <c r="D713" s="102" t="s">
        <v>7742</v>
      </c>
      <c r="E713" s="115" t="s">
        <v>10189</v>
      </c>
      <c r="F713" s="114" t="s">
        <v>6406</v>
      </c>
      <c r="G713" s="105">
        <v>15741</v>
      </c>
      <c r="H713" s="102" t="s">
        <v>10103</v>
      </c>
      <c r="I713" s="102" t="s">
        <v>11819</v>
      </c>
      <c r="J713" s="102" t="s">
        <v>978</v>
      </c>
      <c r="K713" s="102"/>
      <c r="L713" s="111"/>
      <c r="M713" s="107">
        <v>2</v>
      </c>
      <c r="N713" s="112" t="s">
        <v>15879</v>
      </c>
      <c r="O713" s="102"/>
      <c r="P713" s="102"/>
      <c r="Q713" s="102" t="s">
        <v>17386</v>
      </c>
      <c r="R713" s="109"/>
      <c r="S713" s="102"/>
      <c r="T713" s="102" t="s">
        <v>7789</v>
      </c>
      <c r="U713" s="102" t="s">
        <v>27584</v>
      </c>
      <c r="V713" s="109">
        <v>4.5</v>
      </c>
      <c r="W713" s="107"/>
      <c r="X713" s="113"/>
    </row>
    <row r="714" spans="1:24" ht="12.95" customHeight="1" x14ac:dyDescent="0.2">
      <c r="A714" s="115">
        <v>1989</v>
      </c>
      <c r="B714" s="115" t="s">
        <v>4224</v>
      </c>
      <c r="C714" s="102" t="s">
        <v>7176</v>
      </c>
      <c r="D714" s="111" t="s">
        <v>4908</v>
      </c>
      <c r="E714" s="102" t="s">
        <v>10189</v>
      </c>
      <c r="F714" s="102" t="s">
        <v>14834</v>
      </c>
      <c r="G714" s="105">
        <v>15116</v>
      </c>
      <c r="H714" s="102" t="s">
        <v>13336</v>
      </c>
      <c r="I714" s="102" t="s">
        <v>11819</v>
      </c>
      <c r="J714" s="102" t="s">
        <v>16514</v>
      </c>
      <c r="K714" s="102"/>
      <c r="L714" s="111" t="s">
        <v>2389</v>
      </c>
      <c r="M714" s="102">
        <v>3</v>
      </c>
      <c r="N714" s="112" t="s">
        <v>16515</v>
      </c>
      <c r="O714" s="102"/>
      <c r="P714" s="102" t="s">
        <v>13301</v>
      </c>
      <c r="Q714" s="102" t="s">
        <v>16516</v>
      </c>
      <c r="R714" s="102"/>
      <c r="S714" s="102"/>
      <c r="T714" s="102" t="s">
        <v>21275</v>
      </c>
      <c r="U714" s="102" t="s">
        <v>16512</v>
      </c>
      <c r="V714" s="102">
        <v>8.5</v>
      </c>
      <c r="W714" s="102"/>
      <c r="X714" s="113"/>
    </row>
    <row r="715" spans="1:24" ht="12.95" customHeight="1" x14ac:dyDescent="0.2">
      <c r="A715" s="115">
        <v>1989</v>
      </c>
      <c r="B715" s="115" t="s">
        <v>4224</v>
      </c>
      <c r="C715" s="102" t="s">
        <v>7176</v>
      </c>
      <c r="D715" s="102" t="s">
        <v>5079</v>
      </c>
      <c r="E715" s="115" t="s">
        <v>12252</v>
      </c>
      <c r="F715" s="104" t="s">
        <v>14834</v>
      </c>
      <c r="G715" s="105">
        <v>15958</v>
      </c>
      <c r="H715" s="102" t="s">
        <v>10191</v>
      </c>
      <c r="I715" s="102" t="s">
        <v>11819</v>
      </c>
      <c r="J715" s="102" t="s">
        <v>5080</v>
      </c>
      <c r="K715" s="102"/>
      <c r="L715" s="111"/>
      <c r="M715" s="107">
        <v>3</v>
      </c>
      <c r="N715" s="112" t="s">
        <v>16517</v>
      </c>
      <c r="O715" s="102" t="s">
        <v>12252</v>
      </c>
      <c r="P715" s="102" t="s">
        <v>162</v>
      </c>
      <c r="Q715" s="102" t="s">
        <v>20681</v>
      </c>
      <c r="R715" s="109"/>
      <c r="S715" s="102"/>
      <c r="T715" s="102" t="s">
        <v>21275</v>
      </c>
      <c r="U715" s="102" t="s">
        <v>5081</v>
      </c>
      <c r="V715" s="109">
        <v>10</v>
      </c>
      <c r="W715" s="107"/>
      <c r="X715" s="113"/>
    </row>
    <row r="716" spans="1:24" ht="12.95" customHeight="1" x14ac:dyDescent="0.2">
      <c r="A716" s="115">
        <v>1989</v>
      </c>
      <c r="B716" s="115" t="s">
        <v>4224</v>
      </c>
      <c r="C716" s="102" t="s">
        <v>7176</v>
      </c>
      <c r="D716" s="102" t="s">
        <v>13052</v>
      </c>
      <c r="E716" s="115" t="s">
        <v>12721</v>
      </c>
      <c r="F716" s="104" t="s">
        <v>14834</v>
      </c>
      <c r="G716" s="105">
        <v>15960</v>
      </c>
      <c r="H716" s="102" t="s">
        <v>10191</v>
      </c>
      <c r="I716" s="102" t="s">
        <v>11819</v>
      </c>
      <c r="J716" s="102" t="s">
        <v>5003</v>
      </c>
      <c r="K716" s="102"/>
      <c r="L716" s="111"/>
      <c r="M716" s="107">
        <v>3</v>
      </c>
      <c r="N716" s="112" t="s">
        <v>16518</v>
      </c>
      <c r="O716" s="102" t="s">
        <v>12252</v>
      </c>
      <c r="P716" s="102"/>
      <c r="Q716" s="102" t="s">
        <v>20100</v>
      </c>
      <c r="R716" s="109"/>
      <c r="S716" s="102"/>
      <c r="T716" s="102" t="s">
        <v>21275</v>
      </c>
      <c r="U716" s="102"/>
      <c r="V716" s="109">
        <v>9</v>
      </c>
      <c r="W716" s="107"/>
      <c r="X716" s="113"/>
    </row>
    <row r="717" spans="1:24" ht="12.95" customHeight="1" x14ac:dyDescent="0.2">
      <c r="A717" s="115">
        <v>1989</v>
      </c>
      <c r="B717" s="115" t="s">
        <v>4224</v>
      </c>
      <c r="C717" s="102" t="s">
        <v>7176</v>
      </c>
      <c r="D717" s="102" t="s">
        <v>5523</v>
      </c>
      <c r="E717" s="115" t="s">
        <v>5985</v>
      </c>
      <c r="F717" s="104" t="s">
        <v>14834</v>
      </c>
      <c r="G717" s="105">
        <v>16231</v>
      </c>
      <c r="H717" s="102" t="s">
        <v>30710</v>
      </c>
      <c r="I717" s="102" t="s">
        <v>4890</v>
      </c>
      <c r="J717" s="102" t="s">
        <v>5524</v>
      </c>
      <c r="K717" s="102"/>
      <c r="L717" s="111"/>
      <c r="M717" s="107">
        <v>1</v>
      </c>
      <c r="N717" s="112">
        <v>10</v>
      </c>
      <c r="O717" s="102" t="s">
        <v>12252</v>
      </c>
      <c r="P717" s="102" t="s">
        <v>9125</v>
      </c>
      <c r="Q717" s="102" t="s">
        <v>17392</v>
      </c>
      <c r="R717" s="109"/>
      <c r="S717" s="102"/>
      <c r="T717" s="102" t="s">
        <v>20547</v>
      </c>
      <c r="U717" s="102" t="s">
        <v>13515</v>
      </c>
      <c r="V717" s="109">
        <v>7</v>
      </c>
      <c r="W717" s="107"/>
      <c r="X717" s="113"/>
    </row>
    <row r="718" spans="1:24" ht="12.95" customHeight="1" x14ac:dyDescent="0.2">
      <c r="A718" s="115">
        <v>1989</v>
      </c>
      <c r="B718" s="115" t="s">
        <v>4224</v>
      </c>
      <c r="C718" s="102" t="s">
        <v>7176</v>
      </c>
      <c r="D718" s="111" t="s">
        <v>12643</v>
      </c>
      <c r="E718" s="102" t="s">
        <v>14682</v>
      </c>
      <c r="F718" s="102" t="s">
        <v>14834</v>
      </c>
      <c r="G718" s="105">
        <v>15205</v>
      </c>
      <c r="H718" s="102" t="s">
        <v>11819</v>
      </c>
      <c r="I718" s="102" t="s">
        <v>10103</v>
      </c>
      <c r="J718" s="102" t="s">
        <v>8129</v>
      </c>
      <c r="K718" s="102"/>
      <c r="L718" s="111" t="s">
        <v>30912</v>
      </c>
      <c r="M718" s="102">
        <v>2</v>
      </c>
      <c r="N718" s="112" t="s">
        <v>16519</v>
      </c>
      <c r="O718" s="102" t="s">
        <v>15927</v>
      </c>
      <c r="P718" s="102"/>
      <c r="Q718" s="102" t="s">
        <v>16520</v>
      </c>
      <c r="R718" s="102"/>
      <c r="S718" s="102" t="s">
        <v>9435</v>
      </c>
      <c r="T718" s="102" t="s">
        <v>7789</v>
      </c>
      <c r="U718" s="102" t="s">
        <v>21248</v>
      </c>
      <c r="V718" s="102">
        <v>6</v>
      </c>
      <c r="W718" s="102"/>
      <c r="X718" s="113"/>
    </row>
    <row r="719" spans="1:24" ht="12.95" customHeight="1" x14ac:dyDescent="0.2">
      <c r="A719" s="115">
        <v>1989</v>
      </c>
      <c r="B719" s="115" t="s">
        <v>4224</v>
      </c>
      <c r="C719" s="102" t="s">
        <v>7176</v>
      </c>
      <c r="D719" s="111" t="s">
        <v>2243</v>
      </c>
      <c r="E719" s="102" t="s">
        <v>325</v>
      </c>
      <c r="F719" s="102" t="s">
        <v>14834</v>
      </c>
      <c r="G719" s="105">
        <v>16546</v>
      </c>
      <c r="H719" s="102" t="s">
        <v>11819</v>
      </c>
      <c r="I719" s="102" t="s">
        <v>10103</v>
      </c>
      <c r="J719" s="102" t="s">
        <v>16522</v>
      </c>
      <c r="K719" s="102"/>
      <c r="L719" s="111" t="s">
        <v>30913</v>
      </c>
      <c r="M719" s="102">
        <v>2</v>
      </c>
      <c r="N719" s="112" t="s">
        <v>16523</v>
      </c>
      <c r="O719" s="102" t="s">
        <v>16524</v>
      </c>
      <c r="P719" s="102"/>
      <c r="Q719" s="102" t="s">
        <v>16525</v>
      </c>
      <c r="R719" s="102"/>
      <c r="S719" s="102"/>
      <c r="T719" s="102" t="s">
        <v>7789</v>
      </c>
      <c r="U719" s="102"/>
      <c r="V719" s="102">
        <v>9</v>
      </c>
      <c r="W719" s="102"/>
      <c r="X719" s="113"/>
    </row>
    <row r="720" spans="1:24" ht="12.95" customHeight="1" x14ac:dyDescent="0.2">
      <c r="A720" s="115">
        <v>1989</v>
      </c>
      <c r="B720" s="115" t="s">
        <v>4224</v>
      </c>
      <c r="C720" s="102" t="s">
        <v>7176</v>
      </c>
      <c r="D720" s="102" t="s">
        <v>2471</v>
      </c>
      <c r="E720" s="115" t="s">
        <v>13460</v>
      </c>
      <c r="F720" s="104" t="s">
        <v>14834</v>
      </c>
      <c r="G720" s="105">
        <v>16330</v>
      </c>
      <c r="H720" s="102" t="s">
        <v>10191</v>
      </c>
      <c r="I720" s="102" t="s">
        <v>11819</v>
      </c>
      <c r="J720" s="102" t="s">
        <v>2472</v>
      </c>
      <c r="K720" s="102"/>
      <c r="L720" s="111"/>
      <c r="M720" s="107">
        <v>1</v>
      </c>
      <c r="N720" s="108" t="s">
        <v>30914</v>
      </c>
      <c r="O720" s="102" t="s">
        <v>3620</v>
      </c>
      <c r="P720" s="102"/>
      <c r="Q720" s="102" t="s">
        <v>17383</v>
      </c>
      <c r="R720" s="109" t="s">
        <v>7035</v>
      </c>
      <c r="S720" s="102"/>
      <c r="T720" s="102" t="s">
        <v>20547</v>
      </c>
      <c r="U720" s="102" t="s">
        <v>5301</v>
      </c>
      <c r="V720" s="109">
        <v>7</v>
      </c>
      <c r="W720" s="107"/>
      <c r="X720" s="113"/>
    </row>
    <row r="721" spans="1:24" ht="12.95" customHeight="1" x14ac:dyDescent="0.2">
      <c r="A721" s="115">
        <v>1989</v>
      </c>
      <c r="B721" s="115" t="s">
        <v>4224</v>
      </c>
      <c r="C721" s="102" t="s">
        <v>7176</v>
      </c>
      <c r="D721" s="111" t="s">
        <v>11429</v>
      </c>
      <c r="E721" s="102" t="s">
        <v>65</v>
      </c>
      <c r="F721" s="102" t="s">
        <v>14834</v>
      </c>
      <c r="G721" s="105">
        <v>14579</v>
      </c>
      <c r="H721" s="102" t="s">
        <v>3253</v>
      </c>
      <c r="I721" s="102" t="s">
        <v>10103</v>
      </c>
      <c r="J721" s="102" t="s">
        <v>10965</v>
      </c>
      <c r="K721" s="102"/>
      <c r="L721" s="111" t="s">
        <v>30915</v>
      </c>
      <c r="M721" s="102">
        <v>2</v>
      </c>
      <c r="N721" s="112" t="s">
        <v>16526</v>
      </c>
      <c r="O721" s="102" t="s">
        <v>12721</v>
      </c>
      <c r="P721" s="102"/>
      <c r="Q721" s="102" t="s">
        <v>16527</v>
      </c>
      <c r="R721" s="102"/>
      <c r="S721" s="102"/>
      <c r="T721" s="102" t="s">
        <v>20549</v>
      </c>
      <c r="U721" s="102" t="s">
        <v>16528</v>
      </c>
      <c r="V721" s="102">
        <v>14</v>
      </c>
      <c r="W721" s="102"/>
      <c r="X721" s="113"/>
    </row>
    <row r="722" spans="1:24" ht="12.95" customHeight="1" x14ac:dyDescent="0.2">
      <c r="A722" s="115">
        <v>1989</v>
      </c>
      <c r="B722" s="115" t="s">
        <v>4224</v>
      </c>
      <c r="C722" s="102" t="s">
        <v>7176</v>
      </c>
      <c r="D722" s="102" t="s">
        <v>2244</v>
      </c>
      <c r="E722" s="115" t="s">
        <v>248</v>
      </c>
      <c r="F722" s="104" t="s">
        <v>14834</v>
      </c>
      <c r="G722" s="105">
        <v>14588</v>
      </c>
      <c r="H722" s="102" t="s">
        <v>10103</v>
      </c>
      <c r="I722" s="102" t="s">
        <v>3253</v>
      </c>
      <c r="J722" s="102" t="s">
        <v>8246</v>
      </c>
      <c r="K722" s="102"/>
      <c r="L722" s="111"/>
      <c r="M722" s="107">
        <v>1</v>
      </c>
      <c r="N722" s="112" t="s">
        <v>8247</v>
      </c>
      <c r="O722" s="102"/>
      <c r="P722" s="102"/>
      <c r="Q722" s="102" t="s">
        <v>19101</v>
      </c>
      <c r="R722" s="109"/>
      <c r="S722" s="102"/>
      <c r="T722" s="102" t="s">
        <v>20549</v>
      </c>
      <c r="U722" s="102" t="s">
        <v>16529</v>
      </c>
      <c r="V722" s="109">
        <v>6</v>
      </c>
      <c r="W722" s="107"/>
      <c r="X722" s="113"/>
    </row>
    <row r="723" spans="1:24" ht="12.95" customHeight="1" x14ac:dyDescent="0.2">
      <c r="A723" s="115">
        <v>1989</v>
      </c>
      <c r="B723" s="115" t="s">
        <v>4224</v>
      </c>
      <c r="C723" s="102" t="s">
        <v>7176</v>
      </c>
      <c r="D723" s="102" t="s">
        <v>9699</v>
      </c>
      <c r="E723" s="115" t="s">
        <v>683</v>
      </c>
      <c r="F723" s="104" t="s">
        <v>14834</v>
      </c>
      <c r="G723" s="105">
        <v>15576</v>
      </c>
      <c r="H723" s="102" t="s">
        <v>10103</v>
      </c>
      <c r="I723" s="102" t="s">
        <v>7198</v>
      </c>
      <c r="J723" s="102" t="s">
        <v>3895</v>
      </c>
      <c r="K723" s="102" t="s">
        <v>12940</v>
      </c>
      <c r="L723" s="111"/>
      <c r="M723" s="107">
        <v>2</v>
      </c>
      <c r="N723" s="108" t="s">
        <v>30916</v>
      </c>
      <c r="O723" s="102"/>
      <c r="P723" s="102" t="s">
        <v>9125</v>
      </c>
      <c r="Q723" s="102" t="s">
        <v>19819</v>
      </c>
      <c r="R723" s="109"/>
      <c r="S723" s="102" t="s">
        <v>8315</v>
      </c>
      <c r="T723" s="102" t="s">
        <v>7789</v>
      </c>
      <c r="U723" s="102" t="s">
        <v>21245</v>
      </c>
      <c r="V723" s="109">
        <v>7</v>
      </c>
      <c r="W723" s="107"/>
      <c r="X723" s="113"/>
    </row>
    <row r="724" spans="1:24" ht="12.95" customHeight="1" x14ac:dyDescent="0.2">
      <c r="A724" s="115">
        <v>1990</v>
      </c>
      <c r="B724" s="115" t="s">
        <v>4224</v>
      </c>
      <c r="C724" s="103" t="s">
        <v>7177</v>
      </c>
      <c r="D724" s="102" t="s">
        <v>5960</v>
      </c>
      <c r="E724" s="115" t="s">
        <v>12252</v>
      </c>
      <c r="F724" s="114" t="s">
        <v>6406</v>
      </c>
      <c r="G724" s="105">
        <v>16237</v>
      </c>
      <c r="H724" s="102" t="s">
        <v>13336</v>
      </c>
      <c r="I724" s="102" t="s">
        <v>11819</v>
      </c>
      <c r="J724" s="102" t="s">
        <v>1664</v>
      </c>
      <c r="K724" s="102"/>
      <c r="L724" s="111"/>
      <c r="M724" s="107" t="s">
        <v>3913</v>
      </c>
      <c r="N724" s="112" t="s">
        <v>17350</v>
      </c>
      <c r="O724" s="102" t="s">
        <v>17599</v>
      </c>
      <c r="P724" s="102" t="s">
        <v>162</v>
      </c>
      <c r="Q724" s="102" t="s">
        <v>16838</v>
      </c>
      <c r="R724" s="109"/>
      <c r="S724" s="102" t="s">
        <v>8315</v>
      </c>
      <c r="T724" s="102" t="s">
        <v>20547</v>
      </c>
      <c r="U724" s="102" t="s">
        <v>20682</v>
      </c>
      <c r="V724" s="109">
        <v>12</v>
      </c>
      <c r="W724" s="107"/>
      <c r="X724" s="113"/>
    </row>
    <row r="725" spans="1:24" ht="12.95" customHeight="1" x14ac:dyDescent="0.2">
      <c r="A725" s="115">
        <v>1990</v>
      </c>
      <c r="B725" s="115" t="s">
        <v>4224</v>
      </c>
      <c r="C725" s="102" t="s">
        <v>7177</v>
      </c>
      <c r="D725" s="102" t="s">
        <v>5961</v>
      </c>
      <c r="E725" s="115" t="s">
        <v>12721</v>
      </c>
      <c r="F725" s="114" t="s">
        <v>6406</v>
      </c>
      <c r="G725" s="105">
        <v>16480</v>
      </c>
      <c r="H725" s="102" t="s">
        <v>2625</v>
      </c>
      <c r="I725" s="102" t="s">
        <v>10191</v>
      </c>
      <c r="J725" s="102" t="s">
        <v>11007</v>
      </c>
      <c r="K725" s="102"/>
      <c r="L725" s="111"/>
      <c r="M725" s="107">
        <v>3</v>
      </c>
      <c r="N725" s="112" t="s">
        <v>16530</v>
      </c>
      <c r="O725" s="102"/>
      <c r="P725" s="102" t="s">
        <v>10189</v>
      </c>
      <c r="Q725" s="102" t="s">
        <v>18013</v>
      </c>
      <c r="R725" s="109"/>
      <c r="S725" s="102"/>
      <c r="T725" s="102" t="s">
        <v>20545</v>
      </c>
      <c r="U725" s="102" t="s">
        <v>5428</v>
      </c>
      <c r="V725" s="109">
        <v>6.5</v>
      </c>
      <c r="W725" s="107"/>
      <c r="X725" s="113"/>
    </row>
    <row r="726" spans="1:24" ht="12.95" customHeight="1" x14ac:dyDescent="0.2">
      <c r="A726" s="115">
        <v>1990</v>
      </c>
      <c r="B726" s="115" t="s">
        <v>4224</v>
      </c>
      <c r="C726" s="102" t="s">
        <v>7177</v>
      </c>
      <c r="D726" s="102" t="s">
        <v>2959</v>
      </c>
      <c r="E726" s="115" t="s">
        <v>5985</v>
      </c>
      <c r="F726" s="114" t="s">
        <v>6406</v>
      </c>
      <c r="G726" s="105">
        <v>16252</v>
      </c>
      <c r="H726" s="102" t="s">
        <v>11819</v>
      </c>
      <c r="I726" s="102" t="s">
        <v>10103</v>
      </c>
      <c r="J726" s="102" t="s">
        <v>13484</v>
      </c>
      <c r="K726" s="102"/>
      <c r="L726" s="111"/>
      <c r="M726" s="107">
        <v>3</v>
      </c>
      <c r="N726" s="112" t="s">
        <v>16530</v>
      </c>
      <c r="O726" s="102" t="s">
        <v>12252</v>
      </c>
      <c r="P726" s="102" t="s">
        <v>9125</v>
      </c>
      <c r="Q726" s="102" t="s">
        <v>19455</v>
      </c>
      <c r="R726" s="109"/>
      <c r="S726" s="102"/>
      <c r="T726" s="102" t="s">
        <v>7789</v>
      </c>
      <c r="U726" s="102" t="s">
        <v>13485</v>
      </c>
      <c r="V726" s="109">
        <v>4.5</v>
      </c>
      <c r="W726" s="107"/>
      <c r="X726" s="113"/>
    </row>
    <row r="727" spans="1:24" ht="12.95" customHeight="1" x14ac:dyDescent="0.2">
      <c r="A727" s="115">
        <v>1990</v>
      </c>
      <c r="B727" s="115" t="s">
        <v>4224</v>
      </c>
      <c r="C727" s="102" t="s">
        <v>7177</v>
      </c>
      <c r="D727" s="102" t="s">
        <v>1594</v>
      </c>
      <c r="E727" s="115" t="s">
        <v>231</v>
      </c>
      <c r="F727" s="104" t="s">
        <v>14834</v>
      </c>
      <c r="G727" s="105">
        <v>15926</v>
      </c>
      <c r="H727" s="102" t="s">
        <v>7198</v>
      </c>
      <c r="I727" s="102" t="s">
        <v>10191</v>
      </c>
      <c r="J727" s="102" t="s">
        <v>5701</v>
      </c>
      <c r="K727" s="102"/>
      <c r="L727" s="111"/>
      <c r="M727" s="107">
        <v>3</v>
      </c>
      <c r="N727" s="112" t="s">
        <v>16531</v>
      </c>
      <c r="O727" s="102"/>
      <c r="P727" s="102"/>
      <c r="Q727" s="102" t="s">
        <v>19733</v>
      </c>
      <c r="R727" s="109"/>
      <c r="S727" s="102" t="s">
        <v>9435</v>
      </c>
      <c r="T727" s="102" t="s">
        <v>21275</v>
      </c>
      <c r="U727" s="102" t="s">
        <v>14790</v>
      </c>
      <c r="V727" s="109">
        <v>10</v>
      </c>
      <c r="W727" s="107"/>
      <c r="X727" s="113"/>
    </row>
    <row r="728" spans="1:24" ht="12.95" customHeight="1" x14ac:dyDescent="0.2">
      <c r="A728" s="115">
        <v>1990</v>
      </c>
      <c r="B728" s="115" t="s">
        <v>4224</v>
      </c>
      <c r="C728" s="102" t="s">
        <v>7177</v>
      </c>
      <c r="D728" s="102" t="s">
        <v>14023</v>
      </c>
      <c r="E728" s="115" t="s">
        <v>3325</v>
      </c>
      <c r="F728" s="104" t="s">
        <v>14834</v>
      </c>
      <c r="G728" s="105">
        <v>15044</v>
      </c>
      <c r="H728" s="102" t="s">
        <v>30684</v>
      </c>
      <c r="I728" s="102" t="s">
        <v>7198</v>
      </c>
      <c r="J728" s="102" t="s">
        <v>10433</v>
      </c>
      <c r="K728" s="102"/>
      <c r="L728" s="111"/>
      <c r="M728" s="107">
        <v>2</v>
      </c>
      <c r="N728" s="112" t="s">
        <v>16532</v>
      </c>
      <c r="O728" s="102"/>
      <c r="P728" s="102"/>
      <c r="Q728" s="102" t="s">
        <v>20683</v>
      </c>
      <c r="R728" s="109"/>
      <c r="S728" s="102"/>
      <c r="T728" s="102" t="s">
        <v>20542</v>
      </c>
      <c r="U728" s="102" t="s">
        <v>7960</v>
      </c>
      <c r="V728" s="109">
        <v>9.5</v>
      </c>
      <c r="W728" s="107"/>
      <c r="X728" s="113"/>
    </row>
    <row r="729" spans="1:24" ht="12.95" customHeight="1" x14ac:dyDescent="0.2">
      <c r="A729" s="115">
        <v>1990</v>
      </c>
      <c r="B729" s="115" t="s">
        <v>4224</v>
      </c>
      <c r="C729" s="102" t="s">
        <v>7177</v>
      </c>
      <c r="D729" s="111" t="s">
        <v>5034</v>
      </c>
      <c r="E729" s="102" t="s">
        <v>4187</v>
      </c>
      <c r="F729" s="102" t="s">
        <v>14834</v>
      </c>
      <c r="G729" s="105">
        <v>14754</v>
      </c>
      <c r="H729" s="102" t="s">
        <v>13336</v>
      </c>
      <c r="I729" s="102" t="s">
        <v>11819</v>
      </c>
      <c r="J729" s="102" t="s">
        <v>10135</v>
      </c>
      <c r="K729" s="102"/>
      <c r="L729" s="111" t="s">
        <v>380</v>
      </c>
      <c r="M729" s="102">
        <v>1.5</v>
      </c>
      <c r="N729" s="112" t="s">
        <v>30917</v>
      </c>
      <c r="O729" s="102" t="s">
        <v>12252</v>
      </c>
      <c r="P729" s="102" t="s">
        <v>162</v>
      </c>
      <c r="Q729" s="102" t="s">
        <v>16533</v>
      </c>
      <c r="R729" s="102"/>
      <c r="S729" s="102"/>
      <c r="T729" s="102" t="s">
        <v>20548</v>
      </c>
      <c r="U729" s="102"/>
      <c r="V729" s="102">
        <v>7.5</v>
      </c>
      <c r="W729" s="102"/>
      <c r="X729" s="113"/>
    </row>
    <row r="730" spans="1:24" ht="12.95" customHeight="1" x14ac:dyDescent="0.2">
      <c r="A730" s="115">
        <v>1990</v>
      </c>
      <c r="B730" s="115" t="s">
        <v>4224</v>
      </c>
      <c r="C730" s="102" t="s">
        <v>7177</v>
      </c>
      <c r="D730" s="111" t="s">
        <v>13535</v>
      </c>
      <c r="E730" s="102" t="s">
        <v>5771</v>
      </c>
      <c r="F730" s="102" t="s">
        <v>14834</v>
      </c>
      <c r="G730" s="105">
        <v>14579</v>
      </c>
      <c r="H730" s="102" t="s">
        <v>3253</v>
      </c>
      <c r="I730" s="102" t="s">
        <v>10103</v>
      </c>
      <c r="J730" s="102" t="s">
        <v>16534</v>
      </c>
      <c r="K730" s="102"/>
      <c r="L730" s="111" t="s">
        <v>30918</v>
      </c>
      <c r="M730" s="102">
        <v>2</v>
      </c>
      <c r="N730" s="112" t="s">
        <v>16535</v>
      </c>
      <c r="O730" s="102" t="s">
        <v>3620</v>
      </c>
      <c r="P730" s="102"/>
      <c r="Q730" s="102" t="s">
        <v>16527</v>
      </c>
      <c r="R730" s="102"/>
      <c r="S730" s="102" t="s">
        <v>8315</v>
      </c>
      <c r="T730" s="102" t="s">
        <v>20549</v>
      </c>
      <c r="U730" s="102" t="s">
        <v>7960</v>
      </c>
      <c r="V730" s="102">
        <v>12</v>
      </c>
      <c r="W730" s="102"/>
      <c r="X730" s="113"/>
    </row>
    <row r="731" spans="1:24" ht="12.95" customHeight="1" x14ac:dyDescent="0.2">
      <c r="A731" s="115">
        <v>1990</v>
      </c>
      <c r="B731" s="115" t="s">
        <v>4224</v>
      </c>
      <c r="C731" s="102" t="s">
        <v>7177</v>
      </c>
      <c r="D731" s="111" t="s">
        <v>8792</v>
      </c>
      <c r="E731" s="102" t="s">
        <v>14960</v>
      </c>
      <c r="F731" s="102" t="s">
        <v>14834</v>
      </c>
      <c r="G731" s="105">
        <v>15546</v>
      </c>
      <c r="H731" s="102" t="s">
        <v>10103</v>
      </c>
      <c r="I731" s="102" t="s">
        <v>11819</v>
      </c>
      <c r="J731" s="102" t="s">
        <v>8686</v>
      </c>
      <c r="K731" s="102"/>
      <c r="L731" s="111" t="s">
        <v>30919</v>
      </c>
      <c r="M731" s="102">
        <v>1</v>
      </c>
      <c r="N731" s="112">
        <v>1</v>
      </c>
      <c r="O731" s="102" t="s">
        <v>9160</v>
      </c>
      <c r="P731" s="102" t="s">
        <v>3620</v>
      </c>
      <c r="Q731" s="102" t="s">
        <v>16520</v>
      </c>
      <c r="R731" s="102"/>
      <c r="S731" s="102"/>
      <c r="T731" s="102" t="s">
        <v>7789</v>
      </c>
      <c r="U731" s="102" t="s">
        <v>27600</v>
      </c>
      <c r="V731" s="102">
        <v>11</v>
      </c>
      <c r="W731" s="102"/>
      <c r="X731" s="113"/>
    </row>
    <row r="732" spans="1:24" ht="12.95" customHeight="1" x14ac:dyDescent="0.2">
      <c r="A732" s="115">
        <v>1990</v>
      </c>
      <c r="B732" s="115" t="s">
        <v>4224</v>
      </c>
      <c r="C732" s="102" t="s">
        <v>7177</v>
      </c>
      <c r="D732" s="102" t="s">
        <v>2245</v>
      </c>
      <c r="E732" s="115" t="s">
        <v>7911</v>
      </c>
      <c r="F732" s="104" t="s">
        <v>14834</v>
      </c>
      <c r="G732" s="105">
        <v>15754</v>
      </c>
      <c r="H732" s="102" t="s">
        <v>10191</v>
      </c>
      <c r="I732" s="102" t="s">
        <v>11819</v>
      </c>
      <c r="J732" s="102" t="s">
        <v>1882</v>
      </c>
      <c r="K732" s="102"/>
      <c r="L732" s="111"/>
      <c r="M732" s="107">
        <v>2</v>
      </c>
      <c r="N732" s="112" t="s">
        <v>16536</v>
      </c>
      <c r="O732" s="102" t="s">
        <v>17527</v>
      </c>
      <c r="P732" s="102"/>
      <c r="Q732" s="102" t="s">
        <v>16831</v>
      </c>
      <c r="R732" s="109" t="s">
        <v>7035</v>
      </c>
      <c r="S732" s="102"/>
      <c r="T732" s="102" t="s">
        <v>14962</v>
      </c>
      <c r="U732" s="102"/>
      <c r="V732" s="109">
        <v>8</v>
      </c>
      <c r="W732" s="107"/>
      <c r="X732" s="113"/>
    </row>
    <row r="733" spans="1:24" ht="12.95" customHeight="1" x14ac:dyDescent="0.2">
      <c r="A733" s="115">
        <v>1990</v>
      </c>
      <c r="B733" s="115" t="s">
        <v>4224</v>
      </c>
      <c r="C733" s="102" t="s">
        <v>7177</v>
      </c>
      <c r="D733" s="102" t="s">
        <v>5035</v>
      </c>
      <c r="E733" s="115" t="s">
        <v>12644</v>
      </c>
      <c r="F733" s="104" t="s">
        <v>14834</v>
      </c>
      <c r="G733" s="105" t="s">
        <v>1885</v>
      </c>
      <c r="H733" s="102" t="s">
        <v>11819</v>
      </c>
      <c r="I733" s="102" t="s">
        <v>10191</v>
      </c>
      <c r="J733" s="102" t="s">
        <v>1884</v>
      </c>
      <c r="K733" s="102"/>
      <c r="L733" s="111"/>
      <c r="M733" s="107">
        <v>1</v>
      </c>
      <c r="N733" s="112" t="s">
        <v>16537</v>
      </c>
      <c r="O733" s="102" t="s">
        <v>20684</v>
      </c>
      <c r="P733" s="102"/>
      <c r="Q733" s="102" t="s">
        <v>20685</v>
      </c>
      <c r="R733" s="109" t="s">
        <v>7035</v>
      </c>
      <c r="S733" s="102"/>
      <c r="T733" s="102" t="s">
        <v>21275</v>
      </c>
      <c r="U733" s="102" t="s">
        <v>27586</v>
      </c>
      <c r="V733" s="109">
        <v>5</v>
      </c>
      <c r="W733" s="107"/>
      <c r="X733" s="113"/>
    </row>
    <row r="734" spans="1:24" ht="12.95" customHeight="1" x14ac:dyDescent="0.2">
      <c r="A734" s="115">
        <v>1990</v>
      </c>
      <c r="B734" s="115" t="s">
        <v>4224</v>
      </c>
      <c r="C734" s="102" t="s">
        <v>7177</v>
      </c>
      <c r="D734" s="102" t="s">
        <v>13343</v>
      </c>
      <c r="E734" s="115" t="s">
        <v>10122</v>
      </c>
      <c r="F734" s="104" t="s">
        <v>14834</v>
      </c>
      <c r="G734" s="105">
        <v>15752</v>
      </c>
      <c r="H734" s="102" t="s">
        <v>10191</v>
      </c>
      <c r="I734" s="102" t="s">
        <v>11819</v>
      </c>
      <c r="J734" s="102" t="s">
        <v>1337</v>
      </c>
      <c r="K734" s="102"/>
      <c r="L734" s="133" t="s">
        <v>20612</v>
      </c>
      <c r="M734" s="107">
        <v>6</v>
      </c>
      <c r="N734" s="112" t="s">
        <v>16538</v>
      </c>
      <c r="O734" s="102" t="s">
        <v>19101</v>
      </c>
      <c r="P734" s="102"/>
      <c r="Q734" s="102"/>
      <c r="R734" s="109"/>
      <c r="S734" s="102"/>
      <c r="T734" s="102" t="s">
        <v>14962</v>
      </c>
      <c r="U734" s="102" t="s">
        <v>5978</v>
      </c>
      <c r="V734" s="109">
        <v>7</v>
      </c>
      <c r="W734" s="107"/>
      <c r="X734" s="113"/>
    </row>
    <row r="735" spans="1:24" ht="12.95" customHeight="1" x14ac:dyDescent="0.2">
      <c r="A735" s="115">
        <v>1990</v>
      </c>
      <c r="B735" s="115" t="s">
        <v>4224</v>
      </c>
      <c r="C735" s="102" t="s">
        <v>7177</v>
      </c>
      <c r="D735" s="111" t="s">
        <v>290</v>
      </c>
      <c r="E735" s="102" t="s">
        <v>16539</v>
      </c>
      <c r="F735" s="102" t="s">
        <v>14834</v>
      </c>
      <c r="G735" s="105">
        <v>16290</v>
      </c>
      <c r="H735" s="102" t="s">
        <v>10103</v>
      </c>
      <c r="I735" s="102" t="s">
        <v>11819</v>
      </c>
      <c r="J735" s="102" t="s">
        <v>16540</v>
      </c>
      <c r="K735" s="102"/>
      <c r="L735" s="111" t="s">
        <v>30920</v>
      </c>
      <c r="M735" s="102">
        <v>2</v>
      </c>
      <c r="N735" s="112" t="s">
        <v>16541</v>
      </c>
      <c r="O735" s="102" t="s">
        <v>16542</v>
      </c>
      <c r="P735" s="102" t="s">
        <v>9125</v>
      </c>
      <c r="Q735" s="102" t="s">
        <v>16543</v>
      </c>
      <c r="R735" s="102"/>
      <c r="S735" s="102"/>
      <c r="T735" s="102" t="s">
        <v>7789</v>
      </c>
      <c r="U735" s="102"/>
      <c r="V735" s="102">
        <v>9</v>
      </c>
      <c r="W735" s="102"/>
      <c r="X735" s="113"/>
    </row>
    <row r="736" spans="1:24" ht="12.95" customHeight="1" x14ac:dyDescent="0.2">
      <c r="A736" s="115">
        <v>1990</v>
      </c>
      <c r="B736" s="115" t="s">
        <v>4224</v>
      </c>
      <c r="C736" s="102" t="s">
        <v>7177</v>
      </c>
      <c r="D736" s="111" t="s">
        <v>13695</v>
      </c>
      <c r="E736" s="102" t="s">
        <v>2547</v>
      </c>
      <c r="F736" s="102" t="s">
        <v>14834</v>
      </c>
      <c r="G736" s="105">
        <v>14756</v>
      </c>
      <c r="H736" s="102" t="s">
        <v>13336</v>
      </c>
      <c r="I736" s="102" t="s">
        <v>11819</v>
      </c>
      <c r="J736" s="102" t="s">
        <v>50</v>
      </c>
      <c r="K736" s="102"/>
      <c r="L736" s="111" t="s">
        <v>3238</v>
      </c>
      <c r="M736" s="102">
        <v>2</v>
      </c>
      <c r="N736" s="112" t="s">
        <v>16544</v>
      </c>
      <c r="O736" s="102" t="s">
        <v>16545</v>
      </c>
      <c r="P736" s="102" t="s">
        <v>13301</v>
      </c>
      <c r="Q736" s="102" t="s">
        <v>16546</v>
      </c>
      <c r="R736" s="102"/>
      <c r="S736" s="102"/>
      <c r="T736" s="102" t="s">
        <v>28757</v>
      </c>
      <c r="U736" s="102"/>
      <c r="V736" s="102">
        <v>9</v>
      </c>
      <c r="W736" s="102"/>
      <c r="X736" s="113"/>
    </row>
    <row r="737" spans="1:24" ht="12.95" customHeight="1" x14ac:dyDescent="0.2">
      <c r="A737" s="115">
        <v>1990</v>
      </c>
      <c r="B737" s="115" t="s">
        <v>4224</v>
      </c>
      <c r="C737" s="102" t="s">
        <v>7177</v>
      </c>
      <c r="D737" s="102" t="s">
        <v>2214</v>
      </c>
      <c r="E737" s="115" t="s">
        <v>20686</v>
      </c>
      <c r="F737" s="104" t="s">
        <v>14834</v>
      </c>
      <c r="G737" s="105">
        <v>16157</v>
      </c>
      <c r="H737" s="102" t="s">
        <v>30921</v>
      </c>
      <c r="I737" s="102" t="s">
        <v>11819</v>
      </c>
      <c r="J737" s="102" t="s">
        <v>13000</v>
      </c>
      <c r="K737" s="102"/>
      <c r="L737" s="111"/>
      <c r="M737" s="107">
        <v>1.5</v>
      </c>
      <c r="N737" s="108" t="s">
        <v>30922</v>
      </c>
      <c r="O737" s="102"/>
      <c r="P737" s="102"/>
      <c r="Q737" s="102" t="s">
        <v>19569</v>
      </c>
      <c r="R737" s="109"/>
      <c r="S737" s="102" t="s">
        <v>8315</v>
      </c>
      <c r="T737" s="102" t="s">
        <v>20547</v>
      </c>
      <c r="U737" s="102" t="s">
        <v>27599</v>
      </c>
      <c r="V737" s="109">
        <v>7.5</v>
      </c>
      <c r="W737" s="107"/>
      <c r="X737" s="113"/>
    </row>
    <row r="738" spans="1:24" ht="12.95" customHeight="1" x14ac:dyDescent="0.2">
      <c r="A738" s="115">
        <v>1990</v>
      </c>
      <c r="B738" s="115" t="s">
        <v>4224</v>
      </c>
      <c r="C738" s="102" t="s">
        <v>7177</v>
      </c>
      <c r="D738" s="102" t="s">
        <v>8793</v>
      </c>
      <c r="E738" s="102" t="s">
        <v>14806</v>
      </c>
      <c r="F738" s="102" t="s">
        <v>14834</v>
      </c>
      <c r="G738" s="105">
        <v>15918</v>
      </c>
      <c r="H738" s="102" t="s">
        <v>13336</v>
      </c>
      <c r="I738" s="102" t="s">
        <v>11819</v>
      </c>
      <c r="J738" s="102" t="s">
        <v>10084</v>
      </c>
      <c r="K738" s="102"/>
      <c r="L738" s="111" t="s">
        <v>3237</v>
      </c>
      <c r="M738" s="102">
        <v>2</v>
      </c>
      <c r="N738" s="112" t="s">
        <v>16547</v>
      </c>
      <c r="O738" s="102"/>
      <c r="P738" s="102" t="s">
        <v>15941</v>
      </c>
      <c r="Q738" s="102" t="s">
        <v>16548</v>
      </c>
      <c r="R738" s="102"/>
      <c r="S738" s="102" t="s">
        <v>8315</v>
      </c>
      <c r="T738" s="102" t="s">
        <v>21275</v>
      </c>
      <c r="U738" s="102" t="s">
        <v>16549</v>
      </c>
      <c r="V738" s="102">
        <v>8</v>
      </c>
      <c r="W738" s="102"/>
      <c r="X738" s="113"/>
    </row>
    <row r="739" spans="1:24" ht="12.95" customHeight="1" x14ac:dyDescent="0.2">
      <c r="A739" s="115">
        <v>1990</v>
      </c>
      <c r="B739" s="115" t="s">
        <v>4224</v>
      </c>
      <c r="C739" s="102" t="s">
        <v>7177</v>
      </c>
      <c r="D739" s="102" t="s">
        <v>13696</v>
      </c>
      <c r="E739" s="115" t="s">
        <v>20687</v>
      </c>
      <c r="F739" s="104" t="s">
        <v>14834</v>
      </c>
      <c r="G739" s="105">
        <v>16457</v>
      </c>
      <c r="H739" s="102" t="s">
        <v>11819</v>
      </c>
      <c r="I739" s="102" t="s">
        <v>13336</v>
      </c>
      <c r="J739" s="102" t="s">
        <v>12629</v>
      </c>
      <c r="K739" s="102"/>
      <c r="L739" s="111"/>
      <c r="M739" s="107">
        <v>2</v>
      </c>
      <c r="N739" s="112" t="s">
        <v>16550</v>
      </c>
      <c r="O739" s="102" t="s">
        <v>17391</v>
      </c>
      <c r="P739" s="102" t="s">
        <v>162</v>
      </c>
      <c r="Q739" s="102" t="s">
        <v>15945</v>
      </c>
      <c r="R739" s="109"/>
      <c r="S739" s="102" t="s">
        <v>8315</v>
      </c>
      <c r="T739" s="102" t="s">
        <v>20546</v>
      </c>
      <c r="U739" s="102" t="s">
        <v>5301</v>
      </c>
      <c r="V739" s="109">
        <v>8</v>
      </c>
      <c r="W739" s="107"/>
      <c r="X739" s="113"/>
    </row>
    <row r="740" spans="1:24" ht="12.95" customHeight="1" x14ac:dyDescent="0.2">
      <c r="A740" s="115">
        <v>1991</v>
      </c>
      <c r="B740" s="115" t="s">
        <v>4224</v>
      </c>
      <c r="C740" s="103" t="s">
        <v>7178</v>
      </c>
      <c r="D740" s="102" t="s">
        <v>402</v>
      </c>
      <c r="E740" s="115" t="s">
        <v>9160</v>
      </c>
      <c r="F740" s="123" t="s">
        <v>10085</v>
      </c>
      <c r="G740" s="105">
        <v>15641</v>
      </c>
      <c r="H740" s="102" t="s">
        <v>10103</v>
      </c>
      <c r="I740" s="102" t="s">
        <v>11819</v>
      </c>
      <c r="J740" s="102" t="s">
        <v>11564</v>
      </c>
      <c r="K740" s="102"/>
      <c r="L740" s="111"/>
      <c r="M740" s="107">
        <v>1</v>
      </c>
      <c r="N740" s="108" t="s">
        <v>13389</v>
      </c>
      <c r="O740" s="102"/>
      <c r="P740" s="102" t="s">
        <v>162</v>
      </c>
      <c r="Q740" s="102" t="s">
        <v>20688</v>
      </c>
      <c r="R740" s="109"/>
      <c r="S740" s="102" t="s">
        <v>8315</v>
      </c>
      <c r="T740" s="102" t="s">
        <v>7789</v>
      </c>
      <c r="U740" s="102" t="s">
        <v>16551</v>
      </c>
      <c r="V740" s="109">
        <v>9.5</v>
      </c>
      <c r="W740" s="107"/>
      <c r="X740" s="113"/>
    </row>
    <row r="741" spans="1:24" ht="12.95" customHeight="1" x14ac:dyDescent="0.2">
      <c r="A741" s="115">
        <v>1991</v>
      </c>
      <c r="B741" s="115" t="s">
        <v>4224</v>
      </c>
      <c r="C741" s="102" t="s">
        <v>7178</v>
      </c>
      <c r="D741" s="111" t="s">
        <v>7896</v>
      </c>
      <c r="E741" s="115" t="s">
        <v>14682</v>
      </c>
      <c r="F741" s="114" t="s">
        <v>6406</v>
      </c>
      <c r="G741" s="105">
        <v>16237</v>
      </c>
      <c r="H741" s="102" t="s">
        <v>13336</v>
      </c>
      <c r="I741" s="102" t="s">
        <v>11819</v>
      </c>
      <c r="J741" s="102" t="s">
        <v>11566</v>
      </c>
      <c r="K741" s="102"/>
      <c r="L741" s="111" t="s">
        <v>14082</v>
      </c>
      <c r="M741" s="107">
        <v>2</v>
      </c>
      <c r="N741" s="112" t="s">
        <v>16552</v>
      </c>
      <c r="O741" s="102" t="s">
        <v>18206</v>
      </c>
      <c r="P741" s="102"/>
      <c r="Q741" s="102" t="s">
        <v>16157</v>
      </c>
      <c r="R741" s="109"/>
      <c r="S741" s="102" t="s">
        <v>9435</v>
      </c>
      <c r="T741" s="102" t="s">
        <v>20547</v>
      </c>
      <c r="U741" s="102" t="s">
        <v>1713</v>
      </c>
      <c r="V741" s="109">
        <v>8</v>
      </c>
      <c r="W741" s="107"/>
      <c r="X741" s="113"/>
    </row>
    <row r="742" spans="1:24" ht="12.95" customHeight="1" x14ac:dyDescent="0.2">
      <c r="A742" s="115">
        <v>1991</v>
      </c>
      <c r="B742" s="115" t="s">
        <v>4224</v>
      </c>
      <c r="C742" s="102" t="s">
        <v>7178</v>
      </c>
      <c r="D742" s="102" t="s">
        <v>4349</v>
      </c>
      <c r="E742" s="115" t="s">
        <v>325</v>
      </c>
      <c r="F742" s="114" t="s">
        <v>6406</v>
      </c>
      <c r="G742" s="105">
        <v>15897</v>
      </c>
      <c r="H742" s="102" t="s">
        <v>10191</v>
      </c>
      <c r="I742" s="102" t="s">
        <v>7198</v>
      </c>
      <c r="J742" s="102" t="s">
        <v>14355</v>
      </c>
      <c r="K742" s="102" t="s">
        <v>9522</v>
      </c>
      <c r="L742" s="111"/>
      <c r="M742" s="109">
        <v>3</v>
      </c>
      <c r="N742" s="108" t="s">
        <v>30923</v>
      </c>
      <c r="O742" s="102" t="s">
        <v>20609</v>
      </c>
      <c r="P742" s="102" t="s">
        <v>9125</v>
      </c>
      <c r="Q742" s="102" t="s">
        <v>13207</v>
      </c>
      <c r="R742" s="109"/>
      <c r="S742" s="102"/>
      <c r="T742" s="102" t="s">
        <v>21275</v>
      </c>
      <c r="U742" s="102" t="s">
        <v>1042</v>
      </c>
      <c r="V742" s="109">
        <v>5</v>
      </c>
      <c r="W742" s="107"/>
      <c r="X742" s="113"/>
    </row>
    <row r="743" spans="1:24" ht="12.95" customHeight="1" x14ac:dyDescent="0.2">
      <c r="A743" s="115">
        <v>1991</v>
      </c>
      <c r="B743" s="115" t="s">
        <v>4224</v>
      </c>
      <c r="C743" s="102" t="s">
        <v>7178</v>
      </c>
      <c r="D743" s="102" t="s">
        <v>13344</v>
      </c>
      <c r="E743" s="115" t="s">
        <v>20689</v>
      </c>
      <c r="F743" s="104" t="s">
        <v>14834</v>
      </c>
      <c r="G743" s="105">
        <v>15741</v>
      </c>
      <c r="H743" s="102" t="s">
        <v>30924</v>
      </c>
      <c r="I743" s="102" t="s">
        <v>30925</v>
      </c>
      <c r="J743" s="102" t="s">
        <v>1631</v>
      </c>
      <c r="K743" s="102"/>
      <c r="L743" s="111"/>
      <c r="M743" s="107">
        <v>4</v>
      </c>
      <c r="N743" s="112" t="s">
        <v>16134</v>
      </c>
      <c r="O743" s="102" t="s">
        <v>3620</v>
      </c>
      <c r="P743" s="102" t="s">
        <v>19503</v>
      </c>
      <c r="Q743" s="102" t="s">
        <v>16548</v>
      </c>
      <c r="R743" s="109"/>
      <c r="S743" s="102"/>
      <c r="T743" s="102" t="s">
        <v>7789</v>
      </c>
      <c r="U743" s="102" t="s">
        <v>7960</v>
      </c>
      <c r="V743" s="109">
        <v>11</v>
      </c>
      <c r="W743" s="107"/>
      <c r="X743" s="113"/>
    </row>
    <row r="744" spans="1:24" ht="12.95" customHeight="1" x14ac:dyDescent="0.2">
      <c r="A744" s="115">
        <v>1991</v>
      </c>
      <c r="B744" s="115" t="s">
        <v>4224</v>
      </c>
      <c r="C744" s="102" t="s">
        <v>7178</v>
      </c>
      <c r="D744" s="102" t="s">
        <v>2246</v>
      </c>
      <c r="E744" s="115" t="s">
        <v>5010</v>
      </c>
      <c r="F744" s="104" t="s">
        <v>14834</v>
      </c>
      <c r="G744" s="105">
        <v>16402</v>
      </c>
      <c r="H744" s="102" t="s">
        <v>11819</v>
      </c>
      <c r="I744" s="102" t="s">
        <v>10191</v>
      </c>
      <c r="J744" s="102" t="s">
        <v>13718</v>
      </c>
      <c r="K744" s="102"/>
      <c r="L744" s="111"/>
      <c r="M744" s="107">
        <v>2</v>
      </c>
      <c r="N744" s="112" t="s">
        <v>15830</v>
      </c>
      <c r="O744" s="102"/>
      <c r="P744" s="102"/>
      <c r="Q744" s="102" t="s">
        <v>16760</v>
      </c>
      <c r="R744" s="109"/>
      <c r="S744" s="102"/>
      <c r="T744" s="102" t="s">
        <v>20547</v>
      </c>
      <c r="U744" s="102"/>
      <c r="V744" s="109">
        <v>11.5</v>
      </c>
      <c r="W744" s="107"/>
      <c r="X744" s="113"/>
    </row>
    <row r="745" spans="1:24" ht="12.95" customHeight="1" x14ac:dyDescent="0.2">
      <c r="A745" s="115">
        <v>1991</v>
      </c>
      <c r="B745" s="115" t="s">
        <v>4224</v>
      </c>
      <c r="C745" s="102" t="s">
        <v>7178</v>
      </c>
      <c r="D745" s="111" t="s">
        <v>1571</v>
      </c>
      <c r="E745" s="102" t="s">
        <v>16553</v>
      </c>
      <c r="F745" s="102" t="s">
        <v>14834</v>
      </c>
      <c r="G745" s="105">
        <v>15073</v>
      </c>
      <c r="H745" s="102" t="s">
        <v>16554</v>
      </c>
      <c r="I745" s="102" t="s">
        <v>11819</v>
      </c>
      <c r="J745" s="102" t="s">
        <v>582</v>
      </c>
      <c r="K745" s="102"/>
      <c r="L745" s="111" t="s">
        <v>30926</v>
      </c>
      <c r="M745" s="102">
        <v>3</v>
      </c>
      <c r="N745" s="112" t="s">
        <v>16555</v>
      </c>
      <c r="O745" s="102" t="s">
        <v>5985</v>
      </c>
      <c r="P745" s="102" t="s">
        <v>162</v>
      </c>
      <c r="Q745" s="102" t="s">
        <v>16543</v>
      </c>
      <c r="R745" s="102"/>
      <c r="S745" s="102"/>
      <c r="T745" s="102" t="s">
        <v>20542</v>
      </c>
      <c r="U745" s="102" t="s">
        <v>16521</v>
      </c>
      <c r="V745" s="102">
        <v>9</v>
      </c>
      <c r="W745" s="102"/>
      <c r="X745" s="113"/>
    </row>
    <row r="746" spans="1:24" ht="12.95" customHeight="1" x14ac:dyDescent="0.2">
      <c r="A746" s="115">
        <v>1991</v>
      </c>
      <c r="B746" s="115" t="s">
        <v>4224</v>
      </c>
      <c r="C746" s="102" t="s">
        <v>7178</v>
      </c>
      <c r="D746" s="102" t="s">
        <v>1572</v>
      </c>
      <c r="E746" s="115" t="s">
        <v>20690</v>
      </c>
      <c r="F746" s="104" t="s">
        <v>14834</v>
      </c>
      <c r="G746" s="105">
        <v>16432</v>
      </c>
      <c r="H746" s="102" t="s">
        <v>4890</v>
      </c>
      <c r="I746" s="102" t="s">
        <v>10191</v>
      </c>
      <c r="J746" s="102" t="s">
        <v>583</v>
      </c>
      <c r="K746" s="102"/>
      <c r="L746" s="111"/>
      <c r="M746" s="107">
        <v>2</v>
      </c>
      <c r="N746" s="112" t="s">
        <v>16556</v>
      </c>
      <c r="O746" s="102"/>
      <c r="P746" s="102"/>
      <c r="Q746" s="102" t="s">
        <v>16157</v>
      </c>
      <c r="R746" s="109"/>
      <c r="S746" s="102"/>
      <c r="T746" s="102" t="s">
        <v>20547</v>
      </c>
      <c r="U746" s="102" t="s">
        <v>16169</v>
      </c>
      <c r="V746" s="109">
        <v>8</v>
      </c>
      <c r="W746" s="107"/>
      <c r="X746" s="113"/>
    </row>
    <row r="747" spans="1:24" ht="12.95" customHeight="1" x14ac:dyDescent="0.2">
      <c r="A747" s="115">
        <v>1991</v>
      </c>
      <c r="B747" s="115" t="s">
        <v>4224</v>
      </c>
      <c r="C747" s="102" t="s">
        <v>7178</v>
      </c>
      <c r="D747" s="102" t="s">
        <v>13345</v>
      </c>
      <c r="E747" s="115" t="s">
        <v>14728</v>
      </c>
      <c r="F747" s="104" t="s">
        <v>14834</v>
      </c>
      <c r="G747" s="105">
        <v>15402</v>
      </c>
      <c r="H747" s="102" t="s">
        <v>2625</v>
      </c>
      <c r="I747" s="102" t="s">
        <v>5651</v>
      </c>
      <c r="J747" s="102" t="s">
        <v>1968</v>
      </c>
      <c r="K747" s="102"/>
      <c r="L747" s="111"/>
      <c r="M747" s="107">
        <v>2.25</v>
      </c>
      <c r="N747" s="108" t="s">
        <v>30927</v>
      </c>
      <c r="O747" s="102" t="s">
        <v>5985</v>
      </c>
      <c r="P747" s="102" t="s">
        <v>162</v>
      </c>
      <c r="Q747" s="102" t="s">
        <v>20691</v>
      </c>
      <c r="R747" s="109"/>
      <c r="S747" s="102"/>
      <c r="T747" s="102" t="s">
        <v>21409</v>
      </c>
      <c r="U747" s="102" t="s">
        <v>21321</v>
      </c>
      <c r="V747" s="109">
        <v>10</v>
      </c>
      <c r="W747" s="107"/>
      <c r="X747" s="113"/>
    </row>
    <row r="748" spans="1:24" ht="12.95" customHeight="1" x14ac:dyDescent="0.2">
      <c r="A748" s="115">
        <v>1991</v>
      </c>
      <c r="B748" s="115" t="s">
        <v>4224</v>
      </c>
      <c r="C748" s="102" t="s">
        <v>7178</v>
      </c>
      <c r="D748" s="111" t="s">
        <v>2995</v>
      </c>
      <c r="E748" s="102" t="s">
        <v>16557</v>
      </c>
      <c r="F748" s="102" t="s">
        <v>14834</v>
      </c>
      <c r="G748" s="105">
        <v>14725</v>
      </c>
      <c r="H748" s="102" t="s">
        <v>30736</v>
      </c>
      <c r="I748" s="102" t="s">
        <v>11819</v>
      </c>
      <c r="J748" s="102" t="s">
        <v>16558</v>
      </c>
      <c r="K748" s="102"/>
      <c r="L748" s="111" t="s">
        <v>30928</v>
      </c>
      <c r="M748" s="102">
        <v>2</v>
      </c>
      <c r="N748" s="112" t="s">
        <v>16559</v>
      </c>
      <c r="O748" s="102"/>
      <c r="P748" s="102" t="s">
        <v>9160</v>
      </c>
      <c r="Q748" s="102" t="s">
        <v>16560</v>
      </c>
      <c r="R748" s="102"/>
      <c r="S748" s="102"/>
      <c r="T748" s="102" t="s">
        <v>20548</v>
      </c>
      <c r="U748" s="102" t="s">
        <v>5027</v>
      </c>
      <c r="V748" s="102">
        <v>11</v>
      </c>
      <c r="W748" s="102"/>
      <c r="X748" s="113"/>
    </row>
    <row r="749" spans="1:24" ht="12.95" customHeight="1" x14ac:dyDescent="0.2">
      <c r="A749" s="115">
        <v>1991</v>
      </c>
      <c r="B749" s="115" t="s">
        <v>4224</v>
      </c>
      <c r="C749" s="102" t="s">
        <v>7178</v>
      </c>
      <c r="D749" s="102" t="s">
        <v>13346</v>
      </c>
      <c r="E749" s="115" t="s">
        <v>20692</v>
      </c>
      <c r="F749" s="104" t="s">
        <v>14834</v>
      </c>
      <c r="G749" s="105">
        <v>16332</v>
      </c>
      <c r="H749" s="102" t="s">
        <v>11819</v>
      </c>
      <c r="I749" s="102" t="s">
        <v>10191</v>
      </c>
      <c r="J749" s="102" t="s">
        <v>12630</v>
      </c>
      <c r="K749" s="102"/>
      <c r="L749" s="111" t="s">
        <v>35027</v>
      </c>
      <c r="M749" s="107">
        <v>1</v>
      </c>
      <c r="N749" s="112">
        <v>24</v>
      </c>
      <c r="O749" s="102"/>
      <c r="P749" s="102" t="s">
        <v>162</v>
      </c>
      <c r="Q749" s="102" t="s">
        <v>16850</v>
      </c>
      <c r="R749" s="109"/>
      <c r="S749" s="102"/>
      <c r="T749" s="102" t="s">
        <v>20547</v>
      </c>
      <c r="U749" s="102"/>
      <c r="V749" s="109">
        <v>6</v>
      </c>
      <c r="W749" s="107"/>
      <c r="X749" s="113"/>
    </row>
    <row r="750" spans="1:24" ht="12.95" customHeight="1" x14ac:dyDescent="0.2">
      <c r="A750" s="115">
        <v>1991</v>
      </c>
      <c r="B750" s="115" t="s">
        <v>4224</v>
      </c>
      <c r="C750" s="102" t="s">
        <v>7178</v>
      </c>
      <c r="D750" s="111" t="s">
        <v>13421</v>
      </c>
      <c r="E750" s="102" t="s">
        <v>16561</v>
      </c>
      <c r="F750" s="102" t="s">
        <v>14834</v>
      </c>
      <c r="G750" s="105">
        <v>16333</v>
      </c>
      <c r="H750" s="102" t="s">
        <v>11819</v>
      </c>
      <c r="I750" s="102" t="s">
        <v>13336</v>
      </c>
      <c r="J750" s="102" t="s">
        <v>16562</v>
      </c>
      <c r="K750" s="102"/>
      <c r="L750" s="111" t="s">
        <v>4565</v>
      </c>
      <c r="M750" s="102">
        <v>1</v>
      </c>
      <c r="N750" s="112">
        <v>17</v>
      </c>
      <c r="O750" s="102"/>
      <c r="P750" s="102"/>
      <c r="Q750" s="102" t="s">
        <v>16563</v>
      </c>
      <c r="R750" s="102"/>
      <c r="S750" s="102"/>
      <c r="T750" s="102" t="s">
        <v>20547</v>
      </c>
      <c r="U750" s="102"/>
      <c r="V750" s="102">
        <v>11</v>
      </c>
      <c r="W750" s="102"/>
      <c r="X750" s="113"/>
    </row>
    <row r="751" spans="1:24" ht="12.95" customHeight="1" x14ac:dyDescent="0.2">
      <c r="A751" s="115">
        <v>1991</v>
      </c>
      <c r="B751" s="115" t="s">
        <v>4224</v>
      </c>
      <c r="C751" s="102" t="s">
        <v>7178</v>
      </c>
      <c r="D751" s="102" t="s">
        <v>1331</v>
      </c>
      <c r="E751" s="115" t="s">
        <v>20693</v>
      </c>
      <c r="F751" s="104" t="s">
        <v>14834</v>
      </c>
      <c r="G751" s="105">
        <v>16334</v>
      </c>
      <c r="H751" s="102" t="s">
        <v>1332</v>
      </c>
      <c r="I751" s="102" t="s">
        <v>11819</v>
      </c>
      <c r="J751" s="102" t="s">
        <v>12631</v>
      </c>
      <c r="K751" s="102"/>
      <c r="L751" s="111"/>
      <c r="M751" s="107">
        <v>1</v>
      </c>
      <c r="N751" s="112">
        <v>16</v>
      </c>
      <c r="O751" s="102" t="s">
        <v>9125</v>
      </c>
      <c r="P751" s="102"/>
      <c r="Q751" s="102" t="s">
        <v>16568</v>
      </c>
      <c r="R751" s="109"/>
      <c r="S751" s="102"/>
      <c r="T751" s="102" t="s">
        <v>20547</v>
      </c>
      <c r="U751" s="102"/>
      <c r="V751" s="109">
        <v>7</v>
      </c>
      <c r="W751" s="107"/>
      <c r="X751" s="113"/>
    </row>
    <row r="752" spans="1:24" ht="12.95" customHeight="1" x14ac:dyDescent="0.2">
      <c r="A752" s="115">
        <v>1991</v>
      </c>
      <c r="B752" s="115" t="s">
        <v>4224</v>
      </c>
      <c r="C752" s="102" t="s">
        <v>7178</v>
      </c>
      <c r="D752" s="111" t="s">
        <v>8700</v>
      </c>
      <c r="E752" s="102" t="s">
        <v>1370</v>
      </c>
      <c r="F752" s="102" t="s">
        <v>14834</v>
      </c>
      <c r="G752" s="105">
        <v>16333</v>
      </c>
      <c r="H752" s="102" t="s">
        <v>11819</v>
      </c>
      <c r="I752" s="102" t="s">
        <v>13336</v>
      </c>
      <c r="J752" s="102" t="s">
        <v>16564</v>
      </c>
      <c r="K752" s="102"/>
      <c r="L752" s="111" t="s">
        <v>12238</v>
      </c>
      <c r="M752" s="102">
        <v>1</v>
      </c>
      <c r="N752" s="112" t="s">
        <v>30929</v>
      </c>
      <c r="O752" s="102" t="s">
        <v>12252</v>
      </c>
      <c r="P752" s="102" t="s">
        <v>9125</v>
      </c>
      <c r="Q752" s="102" t="s">
        <v>16565</v>
      </c>
      <c r="R752" s="102"/>
      <c r="S752" s="102"/>
      <c r="T752" s="102" t="s">
        <v>20547</v>
      </c>
      <c r="U752" s="102"/>
      <c r="V752" s="102">
        <v>8</v>
      </c>
      <c r="W752" s="102"/>
      <c r="X752" s="113"/>
    </row>
    <row r="753" spans="1:24" ht="12.95" customHeight="1" x14ac:dyDescent="0.2">
      <c r="A753" s="115">
        <v>1991</v>
      </c>
      <c r="B753" s="115" t="s">
        <v>4224</v>
      </c>
      <c r="C753" s="102" t="s">
        <v>7178</v>
      </c>
      <c r="D753" s="102" t="s">
        <v>1971</v>
      </c>
      <c r="E753" s="115" t="s">
        <v>20694</v>
      </c>
      <c r="F753" s="104" t="s">
        <v>14834</v>
      </c>
      <c r="G753" s="105">
        <v>16337</v>
      </c>
      <c r="H753" s="102" t="s">
        <v>10191</v>
      </c>
      <c r="I753" s="102" t="s">
        <v>11819</v>
      </c>
      <c r="J753" s="102" t="s">
        <v>12632</v>
      </c>
      <c r="K753" s="102"/>
      <c r="L753" s="111"/>
      <c r="M753" s="107">
        <v>2</v>
      </c>
      <c r="N753" s="108" t="s">
        <v>30930</v>
      </c>
      <c r="O753" s="102" t="s">
        <v>10189</v>
      </c>
      <c r="P753" s="102" t="s">
        <v>9125</v>
      </c>
      <c r="Q753" s="102" t="s">
        <v>19238</v>
      </c>
      <c r="R753" s="109"/>
      <c r="S753" s="102"/>
      <c r="T753" s="102" t="s">
        <v>20547</v>
      </c>
      <c r="U753" s="102" t="s">
        <v>12662</v>
      </c>
      <c r="V753" s="109">
        <v>8</v>
      </c>
      <c r="W753" s="107"/>
      <c r="X753" s="113"/>
    </row>
    <row r="754" spans="1:24" ht="12.95" customHeight="1" x14ac:dyDescent="0.2">
      <c r="A754" s="115">
        <v>1991</v>
      </c>
      <c r="B754" s="115" t="s">
        <v>4224</v>
      </c>
      <c r="C754" s="102" t="s">
        <v>7178</v>
      </c>
      <c r="D754" s="102" t="s">
        <v>6182</v>
      </c>
      <c r="E754" s="102" t="s">
        <v>16566</v>
      </c>
      <c r="F754" s="102" t="s">
        <v>14834</v>
      </c>
      <c r="G754" s="105">
        <v>16337</v>
      </c>
      <c r="H754" s="102" t="s">
        <v>11819</v>
      </c>
      <c r="I754" s="102" t="s">
        <v>13336</v>
      </c>
      <c r="J754" s="102" t="s">
        <v>16567</v>
      </c>
      <c r="K754" s="102"/>
      <c r="L754" s="111" t="s">
        <v>5572</v>
      </c>
      <c r="M754" s="102">
        <v>1</v>
      </c>
      <c r="N754" s="112">
        <v>22</v>
      </c>
      <c r="O754" s="102" t="s">
        <v>9125</v>
      </c>
      <c r="P754" s="102"/>
      <c r="Q754" s="102" t="s">
        <v>16568</v>
      </c>
      <c r="R754" s="102"/>
      <c r="S754" s="102"/>
      <c r="T754" s="102" t="s">
        <v>20547</v>
      </c>
      <c r="U754" s="102"/>
      <c r="V754" s="102">
        <v>9</v>
      </c>
      <c r="W754" s="102"/>
      <c r="X754" s="113"/>
    </row>
    <row r="755" spans="1:24" ht="12.95" customHeight="1" x14ac:dyDescent="0.2">
      <c r="A755" s="115">
        <v>1991</v>
      </c>
      <c r="B755" s="115" t="s">
        <v>4224</v>
      </c>
      <c r="C755" s="102" t="s">
        <v>7178</v>
      </c>
      <c r="D755" s="102" t="s">
        <v>6183</v>
      </c>
      <c r="E755" s="102" t="s">
        <v>16569</v>
      </c>
      <c r="F755" s="102" t="s">
        <v>14834</v>
      </c>
      <c r="G755" s="105">
        <v>16339</v>
      </c>
      <c r="H755" s="102" t="s">
        <v>13336</v>
      </c>
      <c r="I755" s="102" t="s">
        <v>11819</v>
      </c>
      <c r="J755" s="102" t="s">
        <v>16570</v>
      </c>
      <c r="K755" s="102"/>
      <c r="L755" s="111" t="s">
        <v>11676</v>
      </c>
      <c r="M755" s="102">
        <v>1</v>
      </c>
      <c r="N755" s="112" t="s">
        <v>30931</v>
      </c>
      <c r="O755" s="102" t="s">
        <v>3620</v>
      </c>
      <c r="P755" s="102" t="s">
        <v>9125</v>
      </c>
      <c r="Q755" s="102" t="s">
        <v>16565</v>
      </c>
      <c r="R755" s="102"/>
      <c r="S755" s="102"/>
      <c r="T755" s="102" t="s">
        <v>20547</v>
      </c>
      <c r="U755" s="102" t="s">
        <v>4888</v>
      </c>
      <c r="V755" s="102">
        <v>7</v>
      </c>
      <c r="W755" s="102"/>
      <c r="X755" s="113"/>
    </row>
    <row r="756" spans="1:24" ht="12.95" customHeight="1" x14ac:dyDescent="0.2">
      <c r="A756" s="115">
        <v>1991</v>
      </c>
      <c r="B756" s="115" t="s">
        <v>4224</v>
      </c>
      <c r="C756" s="102" t="s">
        <v>7178</v>
      </c>
      <c r="D756" s="102" t="s">
        <v>5546</v>
      </c>
      <c r="E756" s="115" t="s">
        <v>9038</v>
      </c>
      <c r="F756" s="115" t="s">
        <v>14834</v>
      </c>
      <c r="G756" s="105">
        <v>16332</v>
      </c>
      <c r="H756" s="102" t="s">
        <v>11819</v>
      </c>
      <c r="I756" s="102" t="s">
        <v>10191</v>
      </c>
      <c r="J756" s="102" t="s">
        <v>12633</v>
      </c>
      <c r="K756" s="102"/>
      <c r="L756" s="133" t="s">
        <v>2054</v>
      </c>
      <c r="M756" s="102"/>
      <c r="N756" s="112"/>
      <c r="O756" s="102" t="s">
        <v>13670</v>
      </c>
      <c r="P756" s="102" t="s">
        <v>13670</v>
      </c>
      <c r="Q756" s="102" t="s">
        <v>13670</v>
      </c>
      <c r="R756" s="109"/>
      <c r="S756" s="102"/>
      <c r="T756" s="102" t="s">
        <v>20547</v>
      </c>
      <c r="U756" s="102"/>
      <c r="V756" s="109" t="s">
        <v>4904</v>
      </c>
      <c r="W756" s="107"/>
      <c r="X756" s="113"/>
    </row>
    <row r="757" spans="1:24" ht="12.95" customHeight="1" x14ac:dyDescent="0.2">
      <c r="A757" s="115">
        <v>1992</v>
      </c>
      <c r="B757" s="115" t="s">
        <v>4224</v>
      </c>
      <c r="C757" s="103" t="s">
        <v>7179</v>
      </c>
      <c r="D757" s="102" t="s">
        <v>5501</v>
      </c>
      <c r="E757" s="115" t="s">
        <v>3620</v>
      </c>
      <c r="F757" s="123" t="s">
        <v>10085</v>
      </c>
      <c r="G757" s="105">
        <v>15654</v>
      </c>
      <c r="H757" s="102" t="s">
        <v>10103</v>
      </c>
      <c r="I757" s="102" t="s">
        <v>11819</v>
      </c>
      <c r="J757" s="102" t="s">
        <v>12583</v>
      </c>
      <c r="K757" s="102"/>
      <c r="L757" s="111"/>
      <c r="M757" s="107">
        <v>1</v>
      </c>
      <c r="N757" s="108" t="s">
        <v>13389</v>
      </c>
      <c r="O757" s="102"/>
      <c r="P757" s="102"/>
      <c r="Q757" s="102" t="s">
        <v>16674</v>
      </c>
      <c r="R757" s="109"/>
      <c r="S757" s="102"/>
      <c r="T757" s="102" t="s">
        <v>7789</v>
      </c>
      <c r="U757" s="102" t="s">
        <v>16571</v>
      </c>
      <c r="V757" s="109">
        <v>8.5</v>
      </c>
      <c r="W757" s="107"/>
      <c r="X757" s="113"/>
    </row>
    <row r="758" spans="1:24" ht="12.95" customHeight="1" x14ac:dyDescent="0.2">
      <c r="A758" s="115">
        <v>1992</v>
      </c>
      <c r="B758" s="115" t="s">
        <v>4224</v>
      </c>
      <c r="C758" s="102" t="s">
        <v>7179</v>
      </c>
      <c r="D758" s="102" t="s">
        <v>2996</v>
      </c>
      <c r="E758" s="115" t="s">
        <v>20695</v>
      </c>
      <c r="F758" s="104" t="s">
        <v>14834</v>
      </c>
      <c r="G758" s="105">
        <v>14834</v>
      </c>
      <c r="H758" s="102" t="s">
        <v>13336</v>
      </c>
      <c r="I758" s="102" t="s">
        <v>7198</v>
      </c>
      <c r="J758" s="102" t="s">
        <v>622</v>
      </c>
      <c r="K758" s="102"/>
      <c r="L758" s="111"/>
      <c r="M758" s="107">
        <v>2</v>
      </c>
      <c r="N758" s="112" t="s">
        <v>16572</v>
      </c>
      <c r="O758" s="102" t="s">
        <v>5985</v>
      </c>
      <c r="P758" s="102"/>
      <c r="Q758" s="102" t="s">
        <v>20696</v>
      </c>
      <c r="R758" s="109"/>
      <c r="S758" s="102" t="s">
        <v>11080</v>
      </c>
      <c r="T758" s="102" t="s">
        <v>20538</v>
      </c>
      <c r="U758" s="102" t="s">
        <v>20697</v>
      </c>
      <c r="V758" s="109">
        <v>9.5</v>
      </c>
      <c r="W758" s="107"/>
      <c r="X758" s="113"/>
    </row>
    <row r="759" spans="1:24" ht="12.95" customHeight="1" x14ac:dyDescent="0.2">
      <c r="A759" s="115">
        <v>1992</v>
      </c>
      <c r="B759" s="115" t="s">
        <v>4224</v>
      </c>
      <c r="C759" s="102" t="s">
        <v>7179</v>
      </c>
      <c r="D759" s="111" t="s">
        <v>11431</v>
      </c>
      <c r="E759" s="102" t="s">
        <v>16573</v>
      </c>
      <c r="F759" s="102" t="s">
        <v>14834</v>
      </c>
      <c r="G759" s="105">
        <v>14752</v>
      </c>
      <c r="H759" s="102" t="s">
        <v>11819</v>
      </c>
      <c r="I759" s="102" t="s">
        <v>13336</v>
      </c>
      <c r="J759" s="102" t="s">
        <v>16574</v>
      </c>
      <c r="K759" s="102"/>
      <c r="L759" s="111" t="s">
        <v>12708</v>
      </c>
      <c r="M759" s="102">
        <v>4</v>
      </c>
      <c r="N759" s="112" t="s">
        <v>16575</v>
      </c>
      <c r="O759" s="102" t="s">
        <v>15945</v>
      </c>
      <c r="P759" s="102" t="s">
        <v>2447</v>
      </c>
      <c r="Q759" s="102"/>
      <c r="R759" s="102"/>
      <c r="S759" s="102" t="s">
        <v>8315</v>
      </c>
      <c r="T759" s="102" t="s">
        <v>28757</v>
      </c>
      <c r="U759" s="102"/>
      <c r="V759" s="102">
        <v>16</v>
      </c>
      <c r="W759" s="102"/>
      <c r="X759" s="113"/>
    </row>
    <row r="760" spans="1:24" ht="12.95" customHeight="1" x14ac:dyDescent="0.2">
      <c r="A760" s="115">
        <v>1992</v>
      </c>
      <c r="B760" s="115" t="s">
        <v>4224</v>
      </c>
      <c r="C760" s="102" t="s">
        <v>7179</v>
      </c>
      <c r="D760" s="111" t="s">
        <v>14453</v>
      </c>
      <c r="E760" s="115" t="s">
        <v>20698</v>
      </c>
      <c r="F760" s="104" t="s">
        <v>14834</v>
      </c>
      <c r="G760" s="105">
        <v>16179</v>
      </c>
      <c r="H760" s="102" t="s">
        <v>13336</v>
      </c>
      <c r="I760" s="102" t="s">
        <v>2625</v>
      </c>
      <c r="J760" s="102" t="s">
        <v>20390</v>
      </c>
      <c r="K760" s="102"/>
      <c r="L760" s="111" t="s">
        <v>20313</v>
      </c>
      <c r="M760" s="107">
        <v>1</v>
      </c>
      <c r="N760" s="112">
        <v>35</v>
      </c>
      <c r="O760" s="102"/>
      <c r="P760" s="102"/>
      <c r="Q760" s="102" t="s">
        <v>20648</v>
      </c>
      <c r="R760" s="109"/>
      <c r="S760" s="102"/>
      <c r="T760" s="102" t="s">
        <v>20543</v>
      </c>
      <c r="U760" s="102" t="s">
        <v>21322</v>
      </c>
      <c r="V760" s="109">
        <v>11</v>
      </c>
      <c r="W760" s="107"/>
      <c r="X760" s="113"/>
    </row>
    <row r="761" spans="1:24" ht="12.95" customHeight="1" x14ac:dyDescent="0.2">
      <c r="A761" s="115">
        <v>1992</v>
      </c>
      <c r="B761" s="115" t="s">
        <v>4224</v>
      </c>
      <c r="C761" s="102" t="s">
        <v>7179</v>
      </c>
      <c r="D761" s="102" t="s">
        <v>8812</v>
      </c>
      <c r="E761" s="115" t="s">
        <v>20699</v>
      </c>
      <c r="F761" s="104" t="s">
        <v>14834</v>
      </c>
      <c r="G761" s="105">
        <v>15606</v>
      </c>
      <c r="H761" s="102" t="s">
        <v>13336</v>
      </c>
      <c r="I761" s="102" t="s">
        <v>2625</v>
      </c>
      <c r="J761" s="102" t="s">
        <v>8813</v>
      </c>
      <c r="K761" s="102"/>
      <c r="L761" s="111"/>
      <c r="M761" s="107">
        <v>1</v>
      </c>
      <c r="N761" s="112">
        <v>36</v>
      </c>
      <c r="O761" s="102"/>
      <c r="P761" s="102"/>
      <c r="Q761" s="102" t="s">
        <v>16646</v>
      </c>
      <c r="R761" s="109"/>
      <c r="S761" s="102"/>
      <c r="T761" s="102" t="s">
        <v>21409</v>
      </c>
      <c r="U761" s="102" t="s">
        <v>27598</v>
      </c>
      <c r="V761" s="109">
        <v>10</v>
      </c>
      <c r="W761" s="107"/>
      <c r="X761" s="113"/>
    </row>
    <row r="762" spans="1:24" ht="12.95" customHeight="1" x14ac:dyDescent="0.2">
      <c r="A762" s="115">
        <v>1992</v>
      </c>
      <c r="B762" s="115" t="s">
        <v>4224</v>
      </c>
      <c r="C762" s="102" t="s">
        <v>7179</v>
      </c>
      <c r="D762" s="111" t="s">
        <v>8804</v>
      </c>
      <c r="E762" s="102" t="s">
        <v>16577</v>
      </c>
      <c r="F762" s="102" t="s">
        <v>14834</v>
      </c>
      <c r="G762" s="105">
        <v>15124</v>
      </c>
      <c r="H762" s="102" t="s">
        <v>13336</v>
      </c>
      <c r="I762" s="102" t="s">
        <v>11819</v>
      </c>
      <c r="J762" s="102" t="s">
        <v>8805</v>
      </c>
      <c r="K762" s="102"/>
      <c r="L762" s="111" t="s">
        <v>520</v>
      </c>
      <c r="M762" s="102">
        <v>3</v>
      </c>
      <c r="N762" s="112" t="s">
        <v>16578</v>
      </c>
      <c r="O762" s="102" t="s">
        <v>9125</v>
      </c>
      <c r="P762" s="102"/>
      <c r="Q762" s="102" t="s">
        <v>16579</v>
      </c>
      <c r="R762" s="102"/>
      <c r="S762" s="102" t="s">
        <v>8315</v>
      </c>
      <c r="T762" s="102" t="s">
        <v>21275</v>
      </c>
      <c r="U762" s="102" t="s">
        <v>27595</v>
      </c>
      <c r="V762" s="102">
        <v>10</v>
      </c>
      <c r="W762" s="102"/>
      <c r="X762" s="113"/>
    </row>
    <row r="763" spans="1:24" ht="12.95" customHeight="1" x14ac:dyDescent="0.2">
      <c r="A763" s="115">
        <v>1992</v>
      </c>
      <c r="B763" s="115" t="s">
        <v>4224</v>
      </c>
      <c r="C763" s="102" t="s">
        <v>7179</v>
      </c>
      <c r="D763" s="102" t="s">
        <v>14692</v>
      </c>
      <c r="E763" s="115" t="s">
        <v>20700</v>
      </c>
      <c r="F763" s="104" t="s">
        <v>14834</v>
      </c>
      <c r="G763" s="105">
        <v>15160</v>
      </c>
      <c r="H763" s="102" t="s">
        <v>11819</v>
      </c>
      <c r="I763" s="102" t="s">
        <v>10103</v>
      </c>
      <c r="J763" s="102" t="s">
        <v>3414</v>
      </c>
      <c r="K763" s="102"/>
      <c r="L763" s="111"/>
      <c r="M763" s="120">
        <v>3</v>
      </c>
      <c r="N763" s="112" t="s">
        <v>16580</v>
      </c>
      <c r="O763" s="121" t="s">
        <v>16798</v>
      </c>
      <c r="P763" s="102" t="s">
        <v>9125</v>
      </c>
      <c r="Q763" s="102" t="s">
        <v>16880</v>
      </c>
      <c r="R763" s="109"/>
      <c r="S763" s="102"/>
      <c r="T763" s="102" t="s">
        <v>7789</v>
      </c>
      <c r="U763" s="102" t="s">
        <v>16080</v>
      </c>
      <c r="V763" s="109">
        <v>7.5</v>
      </c>
      <c r="W763" s="107"/>
      <c r="X763" s="113"/>
    </row>
    <row r="764" spans="1:24" ht="12.95" customHeight="1" x14ac:dyDescent="0.2">
      <c r="A764" s="115">
        <v>1992</v>
      </c>
      <c r="B764" s="115" t="s">
        <v>4224</v>
      </c>
      <c r="C764" s="102" t="s">
        <v>7179</v>
      </c>
      <c r="D764" s="102" t="s">
        <v>1021</v>
      </c>
      <c r="E764" s="115" t="s">
        <v>20701</v>
      </c>
      <c r="F764" s="104" t="s">
        <v>14834</v>
      </c>
      <c r="G764" s="105">
        <v>16266</v>
      </c>
      <c r="H764" s="102" t="s">
        <v>10191</v>
      </c>
      <c r="I764" s="102" t="s">
        <v>2625</v>
      </c>
      <c r="J764" s="102" t="s">
        <v>13300</v>
      </c>
      <c r="K764" s="102"/>
      <c r="L764" s="111"/>
      <c r="M764" s="107">
        <v>3</v>
      </c>
      <c r="N764" s="112" t="s">
        <v>16094</v>
      </c>
      <c r="O764" s="102" t="s">
        <v>13301</v>
      </c>
      <c r="P764" s="102" t="s">
        <v>5985</v>
      </c>
      <c r="Q764" s="102" t="s">
        <v>20702</v>
      </c>
      <c r="R764" s="109"/>
      <c r="S764" s="102" t="s">
        <v>9435</v>
      </c>
      <c r="T764" s="102" t="s">
        <v>21291</v>
      </c>
      <c r="U764" s="102" t="s">
        <v>21323</v>
      </c>
      <c r="V764" s="109">
        <v>10</v>
      </c>
      <c r="W764" s="107"/>
      <c r="X764" s="113"/>
    </row>
    <row r="765" spans="1:24" ht="12.95" customHeight="1" x14ac:dyDescent="0.2">
      <c r="A765" s="115">
        <v>1992</v>
      </c>
      <c r="B765" s="115" t="s">
        <v>4224</v>
      </c>
      <c r="C765" s="102" t="s">
        <v>7179</v>
      </c>
      <c r="D765" s="111" t="s">
        <v>12965</v>
      </c>
      <c r="E765" s="102" t="s">
        <v>16581</v>
      </c>
      <c r="F765" s="102" t="s">
        <v>14834</v>
      </c>
      <c r="G765" s="105">
        <v>14490</v>
      </c>
      <c r="H765" s="102" t="s">
        <v>30796</v>
      </c>
      <c r="I765" s="102" t="s">
        <v>11819</v>
      </c>
      <c r="J765" s="102" t="s">
        <v>16582</v>
      </c>
      <c r="K765" s="102"/>
      <c r="L765" s="111" t="s">
        <v>30932</v>
      </c>
      <c r="M765" s="102">
        <v>2</v>
      </c>
      <c r="N765" s="112" t="s">
        <v>16583</v>
      </c>
      <c r="O765" s="102"/>
      <c r="P765" s="102"/>
      <c r="Q765" s="102" t="s">
        <v>16584</v>
      </c>
      <c r="R765" s="102"/>
      <c r="S765" s="102"/>
      <c r="T765" s="102" t="s">
        <v>20541</v>
      </c>
      <c r="U765" s="102" t="s">
        <v>16585</v>
      </c>
      <c r="V765" s="102">
        <v>7</v>
      </c>
      <c r="W765" s="102"/>
      <c r="X765" s="113"/>
    </row>
    <row r="766" spans="1:24" ht="12.95" customHeight="1" x14ac:dyDescent="0.2">
      <c r="A766" s="115">
        <v>1992</v>
      </c>
      <c r="B766" s="115" t="s">
        <v>4224</v>
      </c>
      <c r="C766" s="102" t="s">
        <v>7179</v>
      </c>
      <c r="D766" s="111" t="s">
        <v>1592</v>
      </c>
      <c r="E766" s="115" t="s">
        <v>20703</v>
      </c>
      <c r="F766" s="104" t="s">
        <v>14834</v>
      </c>
      <c r="G766" s="105">
        <v>16230</v>
      </c>
      <c r="H766" s="102" t="s">
        <v>30779</v>
      </c>
      <c r="I766" s="102" t="s">
        <v>2625</v>
      </c>
      <c r="J766" s="102" t="s">
        <v>13554</v>
      </c>
      <c r="K766" s="102"/>
      <c r="L766" s="111" t="s">
        <v>20315</v>
      </c>
      <c r="M766" s="107">
        <v>2</v>
      </c>
      <c r="N766" s="112" t="s">
        <v>16586</v>
      </c>
      <c r="O766" s="102" t="s">
        <v>12721</v>
      </c>
      <c r="P766" s="102" t="s">
        <v>162</v>
      </c>
      <c r="Q766" s="102" t="s">
        <v>20274</v>
      </c>
      <c r="R766" s="109"/>
      <c r="S766" s="102"/>
      <c r="T766" s="102" t="s">
        <v>20544</v>
      </c>
      <c r="U766" s="102" t="s">
        <v>21324</v>
      </c>
      <c r="V766" s="109">
        <v>10</v>
      </c>
      <c r="W766" s="107"/>
      <c r="X766" s="113"/>
    </row>
    <row r="767" spans="1:24" ht="12.95" customHeight="1" x14ac:dyDescent="0.2">
      <c r="A767" s="115">
        <v>1992</v>
      </c>
      <c r="B767" s="115" t="s">
        <v>4224</v>
      </c>
      <c r="C767" s="102" t="s">
        <v>7179</v>
      </c>
      <c r="D767" s="102" t="s">
        <v>13556</v>
      </c>
      <c r="E767" s="115" t="s">
        <v>20704</v>
      </c>
      <c r="F767" s="104" t="s">
        <v>14834</v>
      </c>
      <c r="G767" s="105">
        <v>15884</v>
      </c>
      <c r="H767" s="102" t="s">
        <v>30933</v>
      </c>
      <c r="I767" s="102" t="s">
        <v>11819</v>
      </c>
      <c r="J767" s="102" t="s">
        <v>14077</v>
      </c>
      <c r="K767" s="102"/>
      <c r="L767" s="111"/>
      <c r="M767" s="107">
        <v>3</v>
      </c>
      <c r="N767" s="112" t="s">
        <v>16587</v>
      </c>
      <c r="O767" s="102"/>
      <c r="P767" s="102" t="s">
        <v>10189</v>
      </c>
      <c r="Q767" s="102" t="s">
        <v>20705</v>
      </c>
      <c r="R767" s="109"/>
      <c r="S767" s="102" t="s">
        <v>8315</v>
      </c>
      <c r="T767" s="102" t="s">
        <v>20542</v>
      </c>
      <c r="U767" s="102"/>
      <c r="V767" s="109">
        <v>10.5</v>
      </c>
      <c r="W767" s="107"/>
      <c r="X767" s="113"/>
    </row>
    <row r="768" spans="1:24" ht="12.95" customHeight="1" x14ac:dyDescent="0.2">
      <c r="A768" s="115">
        <v>1992</v>
      </c>
      <c r="B768" s="115" t="s">
        <v>4224</v>
      </c>
      <c r="C768" s="102" t="s">
        <v>7179</v>
      </c>
      <c r="D768" s="102" t="s">
        <v>1573</v>
      </c>
      <c r="E768" s="115" t="s">
        <v>20706</v>
      </c>
      <c r="F768" s="104" t="s">
        <v>14834</v>
      </c>
      <c r="G768" s="105">
        <v>16371</v>
      </c>
      <c r="H768" s="102" t="s">
        <v>11819</v>
      </c>
      <c r="I768" s="102" t="s">
        <v>10103</v>
      </c>
      <c r="J768" s="102" t="s">
        <v>5234</v>
      </c>
      <c r="K768" s="102"/>
      <c r="L768" s="111"/>
      <c r="M768" s="107">
        <v>1</v>
      </c>
      <c r="N768" s="112" t="s">
        <v>5235</v>
      </c>
      <c r="O768" s="102" t="s">
        <v>14682</v>
      </c>
      <c r="P768" s="102"/>
      <c r="Q768" s="102" t="s">
        <v>13301</v>
      </c>
      <c r="R768" s="109"/>
      <c r="S768" s="102"/>
      <c r="T768" s="102" t="s">
        <v>7789</v>
      </c>
      <c r="U768" s="102" t="s">
        <v>2475</v>
      </c>
      <c r="V768" s="109">
        <v>6.5</v>
      </c>
      <c r="W768" s="107"/>
      <c r="X768" s="113"/>
    </row>
    <row r="769" spans="1:24" ht="12.95" customHeight="1" x14ac:dyDescent="0.2">
      <c r="A769" s="115">
        <v>1992</v>
      </c>
      <c r="B769" s="115" t="s">
        <v>4224</v>
      </c>
      <c r="C769" s="102" t="s">
        <v>7179</v>
      </c>
      <c r="D769" s="102" t="s">
        <v>4173</v>
      </c>
      <c r="E769" s="115" t="s">
        <v>20707</v>
      </c>
      <c r="F769" s="104" t="s">
        <v>14834</v>
      </c>
      <c r="G769" s="105">
        <v>15641</v>
      </c>
      <c r="H769" s="102" t="s">
        <v>13336</v>
      </c>
      <c r="I769" s="102" t="s">
        <v>11819</v>
      </c>
      <c r="J769" s="102" t="s">
        <v>4186</v>
      </c>
      <c r="K769" s="102"/>
      <c r="L769" s="111"/>
      <c r="M769" s="120">
        <v>2</v>
      </c>
      <c r="N769" s="112" t="s">
        <v>16434</v>
      </c>
      <c r="O769" s="121" t="s">
        <v>4187</v>
      </c>
      <c r="P769" s="102" t="s">
        <v>13301</v>
      </c>
      <c r="Q769" s="102" t="s">
        <v>2447</v>
      </c>
      <c r="R769" s="109"/>
      <c r="S769" s="102"/>
      <c r="T769" s="102" t="s">
        <v>14962</v>
      </c>
      <c r="U769" s="102" t="s">
        <v>16588</v>
      </c>
      <c r="V769" s="109">
        <v>5</v>
      </c>
      <c r="W769" s="107"/>
      <c r="X769" s="113"/>
    </row>
    <row r="770" spans="1:24" ht="12.95" customHeight="1" x14ac:dyDescent="0.2">
      <c r="A770" s="115">
        <v>1992</v>
      </c>
      <c r="B770" s="115" t="s">
        <v>4224</v>
      </c>
      <c r="C770" s="102" t="s">
        <v>7179</v>
      </c>
      <c r="D770" s="102" t="s">
        <v>5862</v>
      </c>
      <c r="E770" s="115" t="s">
        <v>13460</v>
      </c>
      <c r="F770" s="114" t="s">
        <v>6406</v>
      </c>
      <c r="G770" s="105">
        <v>16229</v>
      </c>
      <c r="H770" s="102" t="s">
        <v>11819</v>
      </c>
      <c r="I770" s="102" t="s">
        <v>13336</v>
      </c>
      <c r="J770" s="102" t="s">
        <v>8838</v>
      </c>
      <c r="K770" s="102"/>
      <c r="L770" s="111"/>
      <c r="M770" s="120">
        <v>2</v>
      </c>
      <c r="N770" s="112" t="s">
        <v>16589</v>
      </c>
      <c r="O770" s="121" t="s">
        <v>3620</v>
      </c>
      <c r="P770" s="102"/>
      <c r="Q770" s="102" t="s">
        <v>19571</v>
      </c>
      <c r="R770" s="109"/>
      <c r="S770" s="102"/>
      <c r="T770" s="102" t="s">
        <v>20547</v>
      </c>
      <c r="U770" s="102" t="s">
        <v>20708</v>
      </c>
      <c r="V770" s="109">
        <v>8</v>
      </c>
      <c r="W770" s="107" t="s">
        <v>7338</v>
      </c>
      <c r="X770" s="113"/>
    </row>
    <row r="771" spans="1:24" ht="12.95" customHeight="1" x14ac:dyDescent="0.2">
      <c r="A771" s="115">
        <v>1992</v>
      </c>
      <c r="B771" s="115" t="s">
        <v>4224</v>
      </c>
      <c r="C771" s="102" t="s">
        <v>7179</v>
      </c>
      <c r="D771" s="102" t="s">
        <v>8839</v>
      </c>
      <c r="E771" s="115" t="s">
        <v>65</v>
      </c>
      <c r="F771" s="114" t="s">
        <v>6406</v>
      </c>
      <c r="G771" s="105">
        <v>15426</v>
      </c>
      <c r="H771" s="102" t="s">
        <v>14944</v>
      </c>
      <c r="I771" s="102" t="s">
        <v>2625</v>
      </c>
      <c r="J771" s="102" t="s">
        <v>5358</v>
      </c>
      <c r="K771" s="102"/>
      <c r="L771" s="111"/>
      <c r="M771" s="120">
        <v>2</v>
      </c>
      <c r="N771" s="112" t="s">
        <v>15879</v>
      </c>
      <c r="O771" s="121"/>
      <c r="P771" s="102"/>
      <c r="Q771" s="102" t="s">
        <v>20709</v>
      </c>
      <c r="R771" s="109"/>
      <c r="S771" s="102"/>
      <c r="T771" s="102" t="s">
        <v>20543</v>
      </c>
      <c r="U771" s="102" t="s">
        <v>16754</v>
      </c>
      <c r="V771" s="109">
        <v>10</v>
      </c>
      <c r="W771" s="107"/>
      <c r="X771" s="113"/>
    </row>
    <row r="772" spans="1:24" ht="12.95" customHeight="1" x14ac:dyDescent="0.2">
      <c r="A772" s="115">
        <v>1993</v>
      </c>
      <c r="B772" s="115" t="s">
        <v>4224</v>
      </c>
      <c r="C772" s="103" t="s">
        <v>5584</v>
      </c>
      <c r="D772" s="111" t="s">
        <v>5359</v>
      </c>
      <c r="E772" s="102" t="s">
        <v>248</v>
      </c>
      <c r="F772" s="167" t="s">
        <v>6406</v>
      </c>
      <c r="G772" s="105">
        <v>15903</v>
      </c>
      <c r="H772" s="102" t="s">
        <v>7198</v>
      </c>
      <c r="I772" s="102" t="s">
        <v>10191</v>
      </c>
      <c r="J772" s="102" t="s">
        <v>16590</v>
      </c>
      <c r="K772" s="102"/>
      <c r="L772" s="111" t="s">
        <v>506</v>
      </c>
      <c r="M772" s="168">
        <v>3</v>
      </c>
      <c r="N772" s="112" t="s">
        <v>16591</v>
      </c>
      <c r="O772" s="121"/>
      <c r="P772" s="102"/>
      <c r="Q772" s="102" t="s">
        <v>16560</v>
      </c>
      <c r="R772" s="102" t="s">
        <v>7035</v>
      </c>
      <c r="S772" s="102"/>
      <c r="T772" s="102" t="s">
        <v>21275</v>
      </c>
      <c r="U772" s="102"/>
      <c r="V772" s="102">
        <v>7</v>
      </c>
      <c r="W772" s="102"/>
      <c r="X772" s="113"/>
    </row>
    <row r="773" spans="1:24" ht="12.95" customHeight="1" x14ac:dyDescent="0.2">
      <c r="A773" s="115">
        <v>1993</v>
      </c>
      <c r="B773" s="115" t="s">
        <v>4224</v>
      </c>
      <c r="C773" s="102" t="s">
        <v>5584</v>
      </c>
      <c r="D773" s="102" t="s">
        <v>14430</v>
      </c>
      <c r="E773" s="115" t="s">
        <v>20711</v>
      </c>
      <c r="F773" s="104" t="s">
        <v>14834</v>
      </c>
      <c r="G773" s="105">
        <v>15899</v>
      </c>
      <c r="H773" s="102" t="s">
        <v>10103</v>
      </c>
      <c r="I773" s="102" t="s">
        <v>11819</v>
      </c>
      <c r="J773" s="102" t="s">
        <v>9551</v>
      </c>
      <c r="K773" s="102"/>
      <c r="L773" s="133" t="s">
        <v>20612</v>
      </c>
      <c r="M773" s="107">
        <v>3</v>
      </c>
      <c r="N773" s="112" t="s">
        <v>16592</v>
      </c>
      <c r="O773" s="102" t="s">
        <v>20710</v>
      </c>
      <c r="P773" s="102"/>
      <c r="Q773" s="102"/>
      <c r="R773" s="109"/>
      <c r="S773" s="102"/>
      <c r="T773" s="102" t="s">
        <v>7789</v>
      </c>
      <c r="U773" s="102" t="s">
        <v>21246</v>
      </c>
      <c r="V773" s="109">
        <v>7</v>
      </c>
      <c r="W773" s="107"/>
      <c r="X773" s="113"/>
    </row>
    <row r="774" spans="1:24" ht="12.95" customHeight="1" x14ac:dyDescent="0.2">
      <c r="A774" s="115">
        <v>1993</v>
      </c>
      <c r="B774" s="115" t="s">
        <v>4224</v>
      </c>
      <c r="C774" s="102" t="s">
        <v>5584</v>
      </c>
      <c r="D774" s="111" t="s">
        <v>10596</v>
      </c>
      <c r="E774" s="115" t="s">
        <v>20712</v>
      </c>
      <c r="F774" s="104" t="s">
        <v>14834</v>
      </c>
      <c r="G774" s="105">
        <v>14760</v>
      </c>
      <c r="H774" s="102" t="s">
        <v>11819</v>
      </c>
      <c r="I774" s="102" t="s">
        <v>5011</v>
      </c>
      <c r="J774" s="102" t="s">
        <v>10597</v>
      </c>
      <c r="K774" s="102"/>
      <c r="L774" s="111" t="s">
        <v>41705</v>
      </c>
      <c r="M774" s="107">
        <v>3</v>
      </c>
      <c r="N774" s="112" t="s">
        <v>16593</v>
      </c>
      <c r="O774" s="102" t="s">
        <v>3325</v>
      </c>
      <c r="P774" s="102" t="s">
        <v>13301</v>
      </c>
      <c r="Q774" s="102" t="s">
        <v>20713</v>
      </c>
      <c r="R774" s="109"/>
      <c r="S774" s="102" t="s">
        <v>9435</v>
      </c>
      <c r="T774" s="102" t="s">
        <v>28757</v>
      </c>
      <c r="U774" s="102"/>
      <c r="V774" s="109">
        <v>12</v>
      </c>
      <c r="W774" s="107"/>
      <c r="X774" s="113"/>
    </row>
    <row r="775" spans="1:24" ht="12.95" customHeight="1" x14ac:dyDescent="0.2">
      <c r="A775" s="115">
        <v>1993</v>
      </c>
      <c r="B775" s="115" t="s">
        <v>4224</v>
      </c>
      <c r="C775" s="102" t="s">
        <v>5584</v>
      </c>
      <c r="D775" s="111" t="s">
        <v>10598</v>
      </c>
      <c r="E775" s="115" t="s">
        <v>20714</v>
      </c>
      <c r="F775" s="104" t="s">
        <v>14834</v>
      </c>
      <c r="G775" s="105">
        <v>16157</v>
      </c>
      <c r="H775" s="102" t="s">
        <v>10191</v>
      </c>
      <c r="I775" s="102" t="s">
        <v>2625</v>
      </c>
      <c r="J775" s="102" t="s">
        <v>10599</v>
      </c>
      <c r="K775" s="102"/>
      <c r="L775" s="111" t="s">
        <v>20308</v>
      </c>
      <c r="M775" s="107">
        <v>2</v>
      </c>
      <c r="N775" s="112" t="s">
        <v>16594</v>
      </c>
      <c r="O775" s="102"/>
      <c r="P775" s="102"/>
      <c r="Q775" s="102" t="s">
        <v>20307</v>
      </c>
      <c r="R775" s="109"/>
      <c r="S775" s="102"/>
      <c r="T775" s="102" t="s">
        <v>20543</v>
      </c>
      <c r="U775" s="102" t="s">
        <v>21307</v>
      </c>
      <c r="V775" s="109">
        <v>8</v>
      </c>
      <c r="W775" s="107"/>
      <c r="X775" s="113"/>
    </row>
    <row r="776" spans="1:24" ht="12.95" customHeight="1" x14ac:dyDescent="0.2">
      <c r="A776" s="115">
        <v>1993</v>
      </c>
      <c r="B776" s="115" t="s">
        <v>4224</v>
      </c>
      <c r="C776" s="102" t="s">
        <v>5584</v>
      </c>
      <c r="D776" s="102" t="s">
        <v>13370</v>
      </c>
      <c r="E776" s="115" t="s">
        <v>20715</v>
      </c>
      <c r="F776" s="104" t="s">
        <v>14834</v>
      </c>
      <c r="G776" s="105">
        <v>14592</v>
      </c>
      <c r="H776" s="102" t="s">
        <v>3253</v>
      </c>
      <c r="I776" s="102" t="s">
        <v>10103</v>
      </c>
      <c r="J776" s="102" t="s">
        <v>5894</v>
      </c>
      <c r="K776" s="102"/>
      <c r="L776" s="111"/>
      <c r="M776" s="107">
        <v>3</v>
      </c>
      <c r="N776" s="112" t="s">
        <v>16595</v>
      </c>
      <c r="O776" s="102" t="s">
        <v>12252</v>
      </c>
      <c r="P776" s="102"/>
      <c r="Q776" s="102" t="s">
        <v>16875</v>
      </c>
      <c r="R776" s="102"/>
      <c r="S776" s="102" t="s">
        <v>8315</v>
      </c>
      <c r="T776" s="102" t="s">
        <v>20549</v>
      </c>
      <c r="U776" s="102" t="s">
        <v>16596</v>
      </c>
      <c r="V776" s="109">
        <v>12.5</v>
      </c>
      <c r="W776" s="107"/>
      <c r="X776" s="113"/>
    </row>
    <row r="777" spans="1:24" ht="12.95" customHeight="1" x14ac:dyDescent="0.2">
      <c r="A777" s="115">
        <v>1993</v>
      </c>
      <c r="B777" s="115" t="s">
        <v>4224</v>
      </c>
      <c r="C777" s="102" t="s">
        <v>5584</v>
      </c>
      <c r="D777" s="102" t="s">
        <v>13459</v>
      </c>
      <c r="E777" s="115" t="s">
        <v>20716</v>
      </c>
      <c r="F777" s="104" t="s">
        <v>14834</v>
      </c>
      <c r="G777" s="105">
        <v>15332</v>
      </c>
      <c r="H777" s="102" t="s">
        <v>10191</v>
      </c>
      <c r="I777" s="102" t="s">
        <v>2625</v>
      </c>
      <c r="J777" s="102" t="s">
        <v>10856</v>
      </c>
      <c r="K777" s="102"/>
      <c r="L777" s="111"/>
      <c r="M777" s="107">
        <v>1</v>
      </c>
      <c r="N777" s="108" t="s">
        <v>30934</v>
      </c>
      <c r="O777" s="102" t="s">
        <v>13460</v>
      </c>
      <c r="P777" s="102"/>
      <c r="Q777" s="102" t="s">
        <v>20593</v>
      </c>
      <c r="R777" s="109"/>
      <c r="S777" s="102"/>
      <c r="T777" s="102" t="s">
        <v>20545</v>
      </c>
      <c r="U777" s="102" t="s">
        <v>21325</v>
      </c>
      <c r="V777" s="109">
        <v>9.5</v>
      </c>
      <c r="W777" s="107"/>
      <c r="X777" s="113"/>
    </row>
    <row r="778" spans="1:24" ht="12.95" customHeight="1" x14ac:dyDescent="0.2">
      <c r="A778" s="115">
        <v>1993</v>
      </c>
      <c r="B778" s="115" t="s">
        <v>4224</v>
      </c>
      <c r="C778" s="102" t="s">
        <v>5584</v>
      </c>
      <c r="D778" s="102" t="s">
        <v>3296</v>
      </c>
      <c r="E778" s="115" t="s">
        <v>20719</v>
      </c>
      <c r="F778" s="104" t="s">
        <v>14834</v>
      </c>
      <c r="G778" s="105">
        <v>15781</v>
      </c>
      <c r="H778" s="102" t="s">
        <v>11819</v>
      </c>
      <c r="I778" s="102" t="s">
        <v>13336</v>
      </c>
      <c r="J778" s="102" t="s">
        <v>4416</v>
      </c>
      <c r="K778" s="102"/>
      <c r="L778" s="111"/>
      <c r="M778" s="107">
        <v>1</v>
      </c>
      <c r="N778" s="112">
        <v>28</v>
      </c>
      <c r="O778" s="102"/>
      <c r="P778" s="102" t="s">
        <v>9125</v>
      </c>
      <c r="Q778" s="102" t="s">
        <v>19511</v>
      </c>
      <c r="R778" s="109" t="s">
        <v>7035</v>
      </c>
      <c r="S778" s="102" t="s">
        <v>9435</v>
      </c>
      <c r="T778" s="102" t="s">
        <v>14962</v>
      </c>
      <c r="U778" s="102"/>
      <c r="V778" s="109">
        <v>9.5</v>
      </c>
      <c r="W778" s="107"/>
      <c r="X778" s="113"/>
    </row>
    <row r="779" spans="1:24" ht="12.95" customHeight="1" x14ac:dyDescent="0.2">
      <c r="A779" s="115">
        <v>1993</v>
      </c>
      <c r="B779" s="115" t="s">
        <v>4224</v>
      </c>
      <c r="C779" s="102" t="s">
        <v>5584</v>
      </c>
      <c r="D779" s="102" t="s">
        <v>4417</v>
      </c>
      <c r="E779" s="115" t="s">
        <v>20720</v>
      </c>
      <c r="F779" s="104" t="s">
        <v>14834</v>
      </c>
      <c r="G779" s="105">
        <v>15855</v>
      </c>
      <c r="H779" s="102" t="s">
        <v>10191</v>
      </c>
      <c r="I779" s="102" t="s">
        <v>2625</v>
      </c>
      <c r="J779" s="102" t="s">
        <v>4378</v>
      </c>
      <c r="K779" s="102"/>
      <c r="L779" s="111"/>
      <c r="M779" s="107">
        <v>3</v>
      </c>
      <c r="N779" s="112" t="s">
        <v>16597</v>
      </c>
      <c r="O779" s="102"/>
      <c r="P779" s="102"/>
      <c r="Q779" s="102" t="s">
        <v>20721</v>
      </c>
      <c r="R779" s="109" t="s">
        <v>7035</v>
      </c>
      <c r="S779" s="102"/>
      <c r="T779" s="102" t="s">
        <v>20545</v>
      </c>
      <c r="U779" s="102" t="s">
        <v>1852</v>
      </c>
      <c r="V779" s="109">
        <v>7.5</v>
      </c>
      <c r="W779" s="107"/>
      <c r="X779" s="113"/>
    </row>
    <row r="780" spans="1:24" ht="12.95" customHeight="1" x14ac:dyDescent="0.2">
      <c r="A780" s="115">
        <v>1993</v>
      </c>
      <c r="B780" s="115" t="s">
        <v>4224</v>
      </c>
      <c r="C780" s="102" t="s">
        <v>5584</v>
      </c>
      <c r="D780" s="111" t="s">
        <v>7676</v>
      </c>
      <c r="E780" s="115" t="s">
        <v>20722</v>
      </c>
      <c r="F780" s="104" t="s">
        <v>14834</v>
      </c>
      <c r="G780" s="105">
        <v>15903</v>
      </c>
      <c r="H780" s="102" t="s">
        <v>2625</v>
      </c>
      <c r="I780" s="102" t="s">
        <v>10191</v>
      </c>
      <c r="J780" s="102" t="s">
        <v>11237</v>
      </c>
      <c r="K780" s="102"/>
      <c r="L780" s="111" t="s">
        <v>9632</v>
      </c>
      <c r="M780" s="107">
        <v>1</v>
      </c>
      <c r="N780" s="108" t="s">
        <v>30935</v>
      </c>
      <c r="O780" s="102" t="s">
        <v>10189</v>
      </c>
      <c r="P780" s="102"/>
      <c r="Q780" s="102" t="s">
        <v>16122</v>
      </c>
      <c r="R780" s="109"/>
      <c r="S780" s="102"/>
      <c r="T780" s="102" t="s">
        <v>20545</v>
      </c>
      <c r="U780" s="102" t="s">
        <v>21296</v>
      </c>
      <c r="V780" s="109">
        <v>7.5</v>
      </c>
      <c r="W780" s="107"/>
      <c r="X780" s="113"/>
    </row>
    <row r="781" spans="1:24" ht="12.95" customHeight="1" x14ac:dyDescent="0.2">
      <c r="A781" s="115">
        <v>1993</v>
      </c>
      <c r="B781" s="115" t="s">
        <v>4224</v>
      </c>
      <c r="C781" s="102" t="s">
        <v>5584</v>
      </c>
      <c r="D781" s="111" t="s">
        <v>14805</v>
      </c>
      <c r="E781" s="115" t="s">
        <v>20723</v>
      </c>
      <c r="F781" s="104" t="s">
        <v>14834</v>
      </c>
      <c r="G781" s="105">
        <v>16234</v>
      </c>
      <c r="H781" s="102" t="s">
        <v>11819</v>
      </c>
      <c r="I781" s="102" t="s">
        <v>10191</v>
      </c>
      <c r="J781" s="102" t="s">
        <v>974</v>
      </c>
      <c r="K781" s="102"/>
      <c r="L781" s="111" t="s">
        <v>35019</v>
      </c>
      <c r="M781" s="107">
        <v>0.75</v>
      </c>
      <c r="N781" s="108">
        <v>17</v>
      </c>
      <c r="O781" s="102"/>
      <c r="P781" s="102"/>
      <c r="Q781" s="102" t="s">
        <v>19846</v>
      </c>
      <c r="R781" s="109"/>
      <c r="S781" s="102" t="s">
        <v>8315</v>
      </c>
      <c r="T781" s="102" t="s">
        <v>20547</v>
      </c>
      <c r="U781" s="102" t="s">
        <v>1853</v>
      </c>
      <c r="V781" s="109">
        <v>8</v>
      </c>
      <c r="W781" s="107"/>
      <c r="X781" s="113"/>
    </row>
    <row r="782" spans="1:24" ht="12.95" customHeight="1" x14ac:dyDescent="0.2">
      <c r="A782" s="115">
        <v>1993</v>
      </c>
      <c r="B782" s="115" t="s">
        <v>4224</v>
      </c>
      <c r="C782" s="102" t="s">
        <v>5584</v>
      </c>
      <c r="D782" s="111" t="s">
        <v>4992</v>
      </c>
      <c r="E782" s="115" t="s">
        <v>20724</v>
      </c>
      <c r="F782" s="104" t="s">
        <v>14834</v>
      </c>
      <c r="G782" s="105">
        <v>16081</v>
      </c>
      <c r="H782" s="102" t="s">
        <v>14944</v>
      </c>
      <c r="I782" s="102" t="s">
        <v>2625</v>
      </c>
      <c r="J782" s="102" t="s">
        <v>10287</v>
      </c>
      <c r="K782" s="102" t="s">
        <v>12938</v>
      </c>
      <c r="L782" s="111" t="s">
        <v>20303</v>
      </c>
      <c r="M782" s="107">
        <v>0.5</v>
      </c>
      <c r="N782" s="108">
        <v>37</v>
      </c>
      <c r="O782" s="102"/>
      <c r="P782" s="102" t="s">
        <v>13301</v>
      </c>
      <c r="Q782" s="102" t="s">
        <v>19737</v>
      </c>
      <c r="R782" s="109"/>
      <c r="S782" s="102"/>
      <c r="T782" s="102" t="s">
        <v>20543</v>
      </c>
      <c r="U782" s="102" t="s">
        <v>6868</v>
      </c>
      <c r="V782" s="109">
        <v>6.5</v>
      </c>
      <c r="W782" s="107"/>
      <c r="X782" s="113"/>
    </row>
    <row r="783" spans="1:24" ht="12.95" customHeight="1" x14ac:dyDescent="0.2">
      <c r="A783" s="115">
        <v>1993</v>
      </c>
      <c r="B783" s="115" t="s">
        <v>4224</v>
      </c>
      <c r="C783" s="103" t="s">
        <v>7526</v>
      </c>
      <c r="D783" s="111" t="s">
        <v>10288</v>
      </c>
      <c r="E783" s="115" t="s">
        <v>10189</v>
      </c>
      <c r="F783" s="123" t="s">
        <v>10085</v>
      </c>
      <c r="G783" s="105">
        <v>15560</v>
      </c>
      <c r="H783" s="102" t="s">
        <v>2625</v>
      </c>
      <c r="I783" s="102" t="s">
        <v>15082</v>
      </c>
      <c r="J783" s="102" t="s">
        <v>11238</v>
      </c>
      <c r="K783" s="102"/>
      <c r="L783" s="111" t="s">
        <v>20300</v>
      </c>
      <c r="M783" s="107">
        <v>1</v>
      </c>
      <c r="N783" s="108" t="s">
        <v>13390</v>
      </c>
      <c r="O783" s="102" t="s">
        <v>683</v>
      </c>
      <c r="P783" s="102"/>
      <c r="Q783" s="102" t="s">
        <v>20296</v>
      </c>
      <c r="R783" s="109"/>
      <c r="S783" s="102"/>
      <c r="T783" s="102" t="s">
        <v>20545</v>
      </c>
      <c r="U783" s="102" t="s">
        <v>21326</v>
      </c>
      <c r="V783" s="109">
        <v>10</v>
      </c>
      <c r="W783" s="107"/>
      <c r="X783" s="113"/>
    </row>
    <row r="784" spans="1:24" ht="12.95" customHeight="1" x14ac:dyDescent="0.2">
      <c r="A784" s="115">
        <v>1993</v>
      </c>
      <c r="B784" s="115" t="s">
        <v>4224</v>
      </c>
      <c r="C784" s="102" t="s">
        <v>7526</v>
      </c>
      <c r="D784" s="111" t="s">
        <v>2903</v>
      </c>
      <c r="E784" s="115" t="s">
        <v>12252</v>
      </c>
      <c r="F784" s="123" t="s">
        <v>10085</v>
      </c>
      <c r="G784" s="105">
        <v>15560</v>
      </c>
      <c r="H784" s="102" t="s">
        <v>2625</v>
      </c>
      <c r="I784" s="102" t="s">
        <v>15082</v>
      </c>
      <c r="J784" s="102" t="s">
        <v>11239</v>
      </c>
      <c r="K784" s="102"/>
      <c r="L784" s="111" t="s">
        <v>20301</v>
      </c>
      <c r="M784" s="107">
        <v>1</v>
      </c>
      <c r="N784" s="108" t="s">
        <v>13390</v>
      </c>
      <c r="O784" s="102" t="s">
        <v>5985</v>
      </c>
      <c r="P784" s="102" t="s">
        <v>162</v>
      </c>
      <c r="Q784" s="102" t="s">
        <v>19846</v>
      </c>
      <c r="R784" s="109" t="s">
        <v>7035</v>
      </c>
      <c r="S784" s="102" t="s">
        <v>8315</v>
      </c>
      <c r="T784" s="102" t="s">
        <v>20545</v>
      </c>
      <c r="U784" s="102" t="s">
        <v>21327</v>
      </c>
      <c r="V784" s="109">
        <v>8</v>
      </c>
      <c r="W784" s="107"/>
      <c r="X784" s="113"/>
    </row>
    <row r="785" spans="1:24" ht="12.95" customHeight="1" x14ac:dyDescent="0.2">
      <c r="A785" s="115">
        <v>1993</v>
      </c>
      <c r="B785" s="115" t="s">
        <v>4224</v>
      </c>
      <c r="C785" s="102" t="s">
        <v>7526</v>
      </c>
      <c r="D785" s="111" t="s">
        <v>2621</v>
      </c>
      <c r="E785" s="115" t="s">
        <v>12721</v>
      </c>
      <c r="F785" s="123" t="s">
        <v>10085</v>
      </c>
      <c r="G785" s="105">
        <v>15561</v>
      </c>
      <c r="H785" s="102" t="s">
        <v>2625</v>
      </c>
      <c r="I785" s="102" t="s">
        <v>15082</v>
      </c>
      <c r="J785" s="102" t="s">
        <v>11239</v>
      </c>
      <c r="K785" s="102"/>
      <c r="L785" s="111" t="s">
        <v>20302</v>
      </c>
      <c r="M785" s="107">
        <v>1</v>
      </c>
      <c r="N785" s="108" t="s">
        <v>13390</v>
      </c>
      <c r="O785" s="102" t="s">
        <v>65</v>
      </c>
      <c r="P785" s="102"/>
      <c r="Q785" s="102" t="s">
        <v>20678</v>
      </c>
      <c r="R785" s="109"/>
      <c r="S785" s="102" t="s">
        <v>8315</v>
      </c>
      <c r="T785" s="102" t="s">
        <v>20545</v>
      </c>
      <c r="U785" s="102" t="s">
        <v>21328</v>
      </c>
      <c r="V785" s="109">
        <v>10</v>
      </c>
      <c r="W785" s="107"/>
      <c r="X785" s="113"/>
    </row>
    <row r="786" spans="1:24" ht="12.95" customHeight="1" x14ac:dyDescent="0.2">
      <c r="A786" s="115">
        <v>1993</v>
      </c>
      <c r="B786" s="115" t="s">
        <v>4224</v>
      </c>
      <c r="C786" s="102" t="s">
        <v>7526</v>
      </c>
      <c r="D786" s="111" t="s">
        <v>14803</v>
      </c>
      <c r="E786" s="102" t="s">
        <v>683</v>
      </c>
      <c r="F786" s="167" t="s">
        <v>6406</v>
      </c>
      <c r="G786" s="105">
        <v>16486</v>
      </c>
      <c r="H786" s="102" t="s">
        <v>11819</v>
      </c>
      <c r="I786" s="102" t="s">
        <v>13336</v>
      </c>
      <c r="J786" s="102" t="s">
        <v>16598</v>
      </c>
      <c r="K786" s="102"/>
      <c r="L786" s="111" t="s">
        <v>7015</v>
      </c>
      <c r="M786" s="102">
        <v>2</v>
      </c>
      <c r="N786" s="112" t="s">
        <v>16599</v>
      </c>
      <c r="O786" s="102" t="s">
        <v>3620</v>
      </c>
      <c r="P786" s="102" t="s">
        <v>162</v>
      </c>
      <c r="Q786" s="102" t="s">
        <v>16157</v>
      </c>
      <c r="R786" s="102"/>
      <c r="S786" s="102"/>
      <c r="T786" s="102" t="s">
        <v>20546</v>
      </c>
      <c r="U786" s="102" t="s">
        <v>16600</v>
      </c>
      <c r="V786" s="102">
        <v>6</v>
      </c>
      <c r="W786" s="102"/>
      <c r="X786" s="113"/>
    </row>
    <row r="787" spans="1:24" ht="12.95" customHeight="1" x14ac:dyDescent="0.2">
      <c r="A787" s="115">
        <v>1993</v>
      </c>
      <c r="B787" s="115" t="s">
        <v>4224</v>
      </c>
      <c r="C787" s="102" t="s">
        <v>7526</v>
      </c>
      <c r="D787" s="111" t="s">
        <v>10125</v>
      </c>
      <c r="E787" s="102" t="s">
        <v>16601</v>
      </c>
      <c r="F787" s="102" t="s">
        <v>14834</v>
      </c>
      <c r="G787" s="105">
        <v>14778</v>
      </c>
      <c r="H787" s="102" t="s">
        <v>7198</v>
      </c>
      <c r="I787" s="102" t="s">
        <v>13336</v>
      </c>
      <c r="J787" s="102" t="s">
        <v>6026</v>
      </c>
      <c r="K787" s="102"/>
      <c r="L787" s="111" t="s">
        <v>16602</v>
      </c>
      <c r="M787" s="107">
        <v>2</v>
      </c>
      <c r="N787" s="112" t="s">
        <v>16603</v>
      </c>
      <c r="O787" s="102" t="s">
        <v>17597</v>
      </c>
      <c r="P787" s="102" t="s">
        <v>9125</v>
      </c>
      <c r="Q787" s="102"/>
      <c r="R787" s="109"/>
      <c r="S787" s="102"/>
      <c r="T787" s="102" t="s">
        <v>14962</v>
      </c>
      <c r="U787" s="102" t="s">
        <v>16604</v>
      </c>
      <c r="V787" s="109">
        <v>6</v>
      </c>
      <c r="W787" s="107"/>
      <c r="X787" s="113"/>
    </row>
    <row r="788" spans="1:24" ht="12.95" customHeight="1" x14ac:dyDescent="0.2">
      <c r="A788" s="115">
        <v>1993</v>
      </c>
      <c r="B788" s="115" t="s">
        <v>4224</v>
      </c>
      <c r="C788" s="102" t="s">
        <v>7526</v>
      </c>
      <c r="D788" s="102" t="s">
        <v>6027</v>
      </c>
      <c r="E788" s="115" t="s">
        <v>20725</v>
      </c>
      <c r="F788" s="104" t="s">
        <v>14834</v>
      </c>
      <c r="G788" s="105">
        <v>15757</v>
      </c>
      <c r="H788" s="102" t="s">
        <v>30936</v>
      </c>
      <c r="I788" s="102" t="s">
        <v>30937</v>
      </c>
      <c r="J788" s="102" t="s">
        <v>7477</v>
      </c>
      <c r="K788" s="102"/>
      <c r="L788" s="111"/>
      <c r="M788" s="107">
        <v>2</v>
      </c>
      <c r="N788" s="112" t="s">
        <v>15915</v>
      </c>
      <c r="O788" s="102" t="s">
        <v>9160</v>
      </c>
      <c r="P788" s="102"/>
      <c r="Q788" s="102" t="s">
        <v>19627</v>
      </c>
      <c r="R788" s="109"/>
      <c r="S788" s="102"/>
      <c r="T788" s="102" t="s">
        <v>7789</v>
      </c>
      <c r="U788" s="102" t="s">
        <v>20726</v>
      </c>
      <c r="V788" s="109">
        <v>6.5</v>
      </c>
      <c r="W788" s="107"/>
      <c r="X788" s="113"/>
    </row>
    <row r="789" spans="1:24" ht="12.95" customHeight="1" x14ac:dyDescent="0.2">
      <c r="A789" s="115">
        <v>1993</v>
      </c>
      <c r="B789" s="115" t="s">
        <v>4224</v>
      </c>
      <c r="C789" s="102" t="s">
        <v>7526</v>
      </c>
      <c r="D789" s="111" t="s">
        <v>14693</v>
      </c>
      <c r="E789" s="102" t="s">
        <v>16605</v>
      </c>
      <c r="F789" s="102" t="s">
        <v>14834</v>
      </c>
      <c r="G789" s="105">
        <v>14723</v>
      </c>
      <c r="H789" s="102" t="s">
        <v>30736</v>
      </c>
      <c r="I789" s="102" t="s">
        <v>11819</v>
      </c>
      <c r="J789" s="102" t="s">
        <v>16606</v>
      </c>
      <c r="K789" s="102"/>
      <c r="L789" s="111" t="s">
        <v>30938</v>
      </c>
      <c r="M789" s="102">
        <v>5</v>
      </c>
      <c r="N789" s="112" t="s">
        <v>16607</v>
      </c>
      <c r="O789" s="102" t="s">
        <v>3620</v>
      </c>
      <c r="P789" s="102" t="s">
        <v>9160</v>
      </c>
      <c r="Q789" s="102" t="s">
        <v>16608</v>
      </c>
      <c r="R789" s="102"/>
      <c r="S789" s="102"/>
      <c r="T789" s="102" t="s">
        <v>20548</v>
      </c>
      <c r="U789" s="102"/>
      <c r="V789" s="102">
        <v>12.5</v>
      </c>
      <c r="W789" s="102"/>
      <c r="X789" s="113"/>
    </row>
    <row r="790" spans="1:24" ht="12.95" customHeight="1" x14ac:dyDescent="0.2">
      <c r="A790" s="115">
        <v>1993</v>
      </c>
      <c r="B790" s="115" t="s">
        <v>4224</v>
      </c>
      <c r="C790" s="102" t="s">
        <v>7526</v>
      </c>
      <c r="D790" s="111" t="s">
        <v>2193</v>
      </c>
      <c r="E790" s="115" t="s">
        <v>20727</v>
      </c>
      <c r="F790" s="104" t="s">
        <v>14834</v>
      </c>
      <c r="G790" s="105">
        <v>14767</v>
      </c>
      <c r="H790" s="102" t="s">
        <v>5011</v>
      </c>
      <c r="I790" s="102" t="s">
        <v>11819</v>
      </c>
      <c r="J790" s="102" t="s">
        <v>8956</v>
      </c>
      <c r="K790" s="102" t="s">
        <v>5330</v>
      </c>
      <c r="L790" s="111" t="s">
        <v>41709</v>
      </c>
      <c r="M790" s="120">
        <v>3</v>
      </c>
      <c r="N790" s="112" t="s">
        <v>16609</v>
      </c>
      <c r="O790" s="121" t="s">
        <v>683</v>
      </c>
      <c r="P790" s="102" t="s">
        <v>13207</v>
      </c>
      <c r="Q790" s="102" t="s">
        <v>20728</v>
      </c>
      <c r="R790" s="109"/>
      <c r="S790" s="102" t="s">
        <v>8315</v>
      </c>
      <c r="T790" s="102" t="s">
        <v>28757</v>
      </c>
      <c r="U790" s="102" t="s">
        <v>14790</v>
      </c>
      <c r="V790" s="109">
        <v>15</v>
      </c>
      <c r="W790" s="107"/>
      <c r="X790" s="113"/>
    </row>
    <row r="791" spans="1:24" ht="12.95" customHeight="1" x14ac:dyDescent="0.2">
      <c r="A791" s="115">
        <v>1993</v>
      </c>
      <c r="B791" s="115" t="s">
        <v>4224</v>
      </c>
      <c r="C791" s="102" t="s">
        <v>7526</v>
      </c>
      <c r="D791" s="102" t="s">
        <v>3999</v>
      </c>
      <c r="E791" s="115" t="s">
        <v>20729</v>
      </c>
      <c r="F791" s="104" t="s">
        <v>14834</v>
      </c>
      <c r="G791" s="105">
        <v>14744</v>
      </c>
      <c r="H791" s="102" t="s">
        <v>11819</v>
      </c>
      <c r="I791" s="102" t="s">
        <v>5011</v>
      </c>
      <c r="J791" s="102" t="s">
        <v>14413</v>
      </c>
      <c r="K791" s="102"/>
      <c r="L791" s="111"/>
      <c r="M791" s="120">
        <v>3</v>
      </c>
      <c r="N791" s="112" t="s">
        <v>16610</v>
      </c>
      <c r="O791" s="121" t="s">
        <v>2447</v>
      </c>
      <c r="P791" s="102" t="s">
        <v>3620</v>
      </c>
      <c r="Q791" s="102" t="s">
        <v>20730</v>
      </c>
      <c r="R791" s="109"/>
      <c r="S791" s="102" t="s">
        <v>11080</v>
      </c>
      <c r="T791" s="102" t="s">
        <v>28757</v>
      </c>
      <c r="U791" s="102" t="s">
        <v>20731</v>
      </c>
      <c r="V791" s="109">
        <v>10</v>
      </c>
      <c r="W791" s="107"/>
      <c r="X791" s="113"/>
    </row>
    <row r="792" spans="1:24" ht="12.95" customHeight="1" x14ac:dyDescent="0.2">
      <c r="A792" s="115">
        <v>1993</v>
      </c>
      <c r="B792" s="115" t="s">
        <v>4224</v>
      </c>
      <c r="C792" s="102" t="s">
        <v>7526</v>
      </c>
      <c r="D792" s="111" t="s">
        <v>2987</v>
      </c>
      <c r="E792" s="115" t="s">
        <v>20732</v>
      </c>
      <c r="F792" s="104" t="s">
        <v>14834</v>
      </c>
      <c r="G792" s="105">
        <v>14746</v>
      </c>
      <c r="H792" s="102" t="s">
        <v>11819</v>
      </c>
      <c r="I792" s="102" t="s">
        <v>5011</v>
      </c>
      <c r="J792" s="102" t="s">
        <v>11144</v>
      </c>
      <c r="K792" s="102"/>
      <c r="L792" s="111" t="s">
        <v>41689</v>
      </c>
      <c r="M792" s="107">
        <v>3</v>
      </c>
      <c r="N792" s="112" t="s">
        <v>16611</v>
      </c>
      <c r="O792" s="102" t="s">
        <v>20733</v>
      </c>
      <c r="P792" s="102" t="s">
        <v>8076</v>
      </c>
      <c r="Q792" s="102" t="s">
        <v>20734</v>
      </c>
      <c r="R792" s="102"/>
      <c r="S792" s="102"/>
      <c r="T792" s="102" t="s">
        <v>28757</v>
      </c>
      <c r="U792" s="102" t="s">
        <v>16612</v>
      </c>
      <c r="V792" s="109">
        <v>10</v>
      </c>
      <c r="W792" s="107"/>
      <c r="X792" s="113"/>
    </row>
    <row r="793" spans="1:24" ht="12.95" customHeight="1" x14ac:dyDescent="0.2">
      <c r="A793" s="115">
        <v>1993</v>
      </c>
      <c r="B793" s="115" t="s">
        <v>4224</v>
      </c>
      <c r="C793" s="102" t="s">
        <v>7526</v>
      </c>
      <c r="D793" s="102" t="s">
        <v>8540</v>
      </c>
      <c r="E793" s="115" t="s">
        <v>20735</v>
      </c>
      <c r="F793" s="104" t="s">
        <v>14834</v>
      </c>
      <c r="G793" s="105">
        <v>16418</v>
      </c>
      <c r="H793" s="102" t="s">
        <v>11819</v>
      </c>
      <c r="I793" s="102" t="s">
        <v>30854</v>
      </c>
      <c r="J793" s="102" t="s">
        <v>8541</v>
      </c>
      <c r="K793" s="102" t="s">
        <v>1676</v>
      </c>
      <c r="L793" s="111"/>
      <c r="M793" s="107">
        <v>1</v>
      </c>
      <c r="N793" s="108" t="s">
        <v>30939</v>
      </c>
      <c r="O793" s="102" t="s">
        <v>3620</v>
      </c>
      <c r="P793" s="102"/>
      <c r="Q793" s="102" t="s">
        <v>20520</v>
      </c>
      <c r="R793" s="102"/>
      <c r="S793" s="102"/>
      <c r="T793" s="102" t="s">
        <v>21275</v>
      </c>
      <c r="U793" s="102" t="s">
        <v>3628</v>
      </c>
      <c r="V793" s="109">
        <v>9.5</v>
      </c>
      <c r="W793" s="107"/>
      <c r="X793" s="113"/>
    </row>
    <row r="794" spans="1:24" ht="12.95" customHeight="1" x14ac:dyDescent="0.2">
      <c r="A794" s="115">
        <v>1993</v>
      </c>
      <c r="B794" s="115" t="s">
        <v>4224</v>
      </c>
      <c r="C794" s="102" t="s">
        <v>7526</v>
      </c>
      <c r="D794" s="102" t="s">
        <v>12229</v>
      </c>
      <c r="E794" s="115" t="s">
        <v>12228</v>
      </c>
      <c r="F794" s="104" t="s">
        <v>10085</v>
      </c>
      <c r="G794" s="105">
        <v>15560</v>
      </c>
      <c r="H794" s="102" t="s">
        <v>2625</v>
      </c>
      <c r="I794" s="102" t="s">
        <v>15082</v>
      </c>
      <c r="J794" s="102" t="s">
        <v>11240</v>
      </c>
      <c r="K794" s="102"/>
      <c r="L794" s="111"/>
      <c r="M794" s="120">
        <v>1</v>
      </c>
      <c r="N794" s="112" t="s">
        <v>13390</v>
      </c>
      <c r="O794" s="121" t="s">
        <v>13670</v>
      </c>
      <c r="P794" s="102" t="s">
        <v>13670</v>
      </c>
      <c r="Q794" s="102" t="s">
        <v>13670</v>
      </c>
      <c r="R794" s="109" t="s">
        <v>7035</v>
      </c>
      <c r="S794" s="102" t="s">
        <v>8315</v>
      </c>
      <c r="T794" s="102" t="s">
        <v>20545</v>
      </c>
      <c r="U794" s="102" t="s">
        <v>21329</v>
      </c>
      <c r="V794" s="109">
        <v>40</v>
      </c>
      <c r="W794" s="107"/>
      <c r="X794" s="113"/>
    </row>
    <row r="795" spans="1:24" ht="12.95" customHeight="1" x14ac:dyDescent="0.2">
      <c r="A795" s="115">
        <v>1995</v>
      </c>
      <c r="B795" s="115" t="s">
        <v>4224</v>
      </c>
      <c r="C795" s="103" t="s">
        <v>7527</v>
      </c>
      <c r="D795" s="111" t="s">
        <v>4000</v>
      </c>
      <c r="E795" s="115" t="s">
        <v>231</v>
      </c>
      <c r="F795" s="114" t="s">
        <v>6406</v>
      </c>
      <c r="G795" s="105">
        <v>14744</v>
      </c>
      <c r="H795" s="102" t="s">
        <v>5011</v>
      </c>
      <c r="I795" s="102" t="s">
        <v>11819</v>
      </c>
      <c r="J795" s="102" t="s">
        <v>8775</v>
      </c>
      <c r="K795" s="102"/>
      <c r="L795" s="111" t="s">
        <v>11209</v>
      </c>
      <c r="M795" s="109">
        <v>3</v>
      </c>
      <c r="N795" s="112" t="s">
        <v>30940</v>
      </c>
      <c r="O795" s="102" t="s">
        <v>16096</v>
      </c>
      <c r="P795" s="102"/>
      <c r="Q795" s="102" t="s">
        <v>16560</v>
      </c>
      <c r="R795" s="109"/>
      <c r="S795" s="102"/>
      <c r="T795" s="102" t="s">
        <v>28757</v>
      </c>
      <c r="U795" s="102" t="s">
        <v>20736</v>
      </c>
      <c r="V795" s="109">
        <v>7</v>
      </c>
      <c r="W795" s="107"/>
      <c r="X795" s="113"/>
    </row>
    <row r="796" spans="1:24" ht="12.95" customHeight="1" x14ac:dyDescent="0.2">
      <c r="A796" s="115">
        <v>1995</v>
      </c>
      <c r="B796" s="115" t="s">
        <v>4224</v>
      </c>
      <c r="C796" s="102" t="s">
        <v>7527</v>
      </c>
      <c r="D796" s="111" t="s">
        <v>4001</v>
      </c>
      <c r="E796" s="102" t="s">
        <v>16613</v>
      </c>
      <c r="F796" s="102" t="s">
        <v>14834</v>
      </c>
      <c r="G796" s="105">
        <v>16554</v>
      </c>
      <c r="H796" s="102" t="s">
        <v>10103</v>
      </c>
      <c r="I796" s="102" t="s">
        <v>11819</v>
      </c>
      <c r="J796" s="102" t="s">
        <v>5512</v>
      </c>
      <c r="K796" s="102"/>
      <c r="L796" s="111" t="s">
        <v>30941</v>
      </c>
      <c r="M796" s="102">
        <v>3</v>
      </c>
      <c r="N796" s="112" t="s">
        <v>30942</v>
      </c>
      <c r="O796" s="102" t="s">
        <v>15831</v>
      </c>
      <c r="P796" s="102"/>
      <c r="Q796" s="102" t="s">
        <v>16614</v>
      </c>
      <c r="R796" s="102"/>
      <c r="S796" s="102" t="s">
        <v>9435</v>
      </c>
      <c r="T796" s="102" t="s">
        <v>7789</v>
      </c>
      <c r="U796" s="102" t="s">
        <v>16615</v>
      </c>
      <c r="V796" s="102">
        <v>6</v>
      </c>
      <c r="W796" s="102"/>
      <c r="X796" s="113"/>
    </row>
    <row r="797" spans="1:24" ht="12.95" customHeight="1" x14ac:dyDescent="0.2">
      <c r="A797" s="115">
        <v>1995</v>
      </c>
      <c r="B797" s="115" t="s">
        <v>4224</v>
      </c>
      <c r="C797" s="102" t="s">
        <v>7527</v>
      </c>
      <c r="D797" s="111" t="s">
        <v>4002</v>
      </c>
      <c r="E797" s="115" t="s">
        <v>20737</v>
      </c>
      <c r="F797" s="104" t="s">
        <v>14834</v>
      </c>
      <c r="G797" s="105">
        <v>16498</v>
      </c>
      <c r="H797" s="102" t="s">
        <v>11819</v>
      </c>
      <c r="I797" s="102" t="s">
        <v>10191</v>
      </c>
      <c r="J797" s="102" t="s">
        <v>2094</v>
      </c>
      <c r="K797" s="102"/>
      <c r="L797" s="111" t="s">
        <v>35055</v>
      </c>
      <c r="M797" s="107">
        <v>2</v>
      </c>
      <c r="N797" s="112" t="s">
        <v>16616</v>
      </c>
      <c r="O797" s="102" t="s">
        <v>16905</v>
      </c>
      <c r="P797" s="102"/>
      <c r="Q797" s="102" t="s">
        <v>17730</v>
      </c>
      <c r="R797" s="109"/>
      <c r="S797" s="102"/>
      <c r="T797" s="102" t="s">
        <v>20546</v>
      </c>
      <c r="U797" s="102" t="s">
        <v>16617</v>
      </c>
      <c r="V797" s="109">
        <v>6</v>
      </c>
      <c r="W797" s="107"/>
      <c r="X797" s="113"/>
    </row>
    <row r="798" spans="1:24" ht="12.95" customHeight="1" x14ac:dyDescent="0.2">
      <c r="A798" s="115">
        <v>1995</v>
      </c>
      <c r="B798" s="115" t="s">
        <v>4224</v>
      </c>
      <c r="C798" s="102" t="s">
        <v>7527</v>
      </c>
      <c r="D798" s="111" t="s">
        <v>10156</v>
      </c>
      <c r="E798" s="115" t="s">
        <v>20738</v>
      </c>
      <c r="F798" s="104" t="s">
        <v>14834</v>
      </c>
      <c r="G798" s="105">
        <v>15688</v>
      </c>
      <c r="H798" s="102" t="s">
        <v>10103</v>
      </c>
      <c r="I798" s="102" t="s">
        <v>11819</v>
      </c>
      <c r="J798" s="102" t="s">
        <v>14340</v>
      </c>
      <c r="K798" s="102" t="s">
        <v>11725</v>
      </c>
      <c r="L798" s="111" t="s">
        <v>16618</v>
      </c>
      <c r="M798" s="120">
        <v>3</v>
      </c>
      <c r="N798" s="112" t="s">
        <v>16619</v>
      </c>
      <c r="O798" s="121" t="s">
        <v>18166</v>
      </c>
      <c r="P798" s="102"/>
      <c r="Q798" s="102" t="s">
        <v>17599</v>
      </c>
      <c r="R798" s="109"/>
      <c r="S798" s="102"/>
      <c r="T798" s="102" t="s">
        <v>7789</v>
      </c>
      <c r="U798" s="102" t="s">
        <v>1854</v>
      </c>
      <c r="V798" s="109">
        <v>5.5</v>
      </c>
      <c r="W798" s="107"/>
      <c r="X798" s="113"/>
    </row>
    <row r="799" spans="1:24" ht="12.95" customHeight="1" x14ac:dyDescent="0.2">
      <c r="A799" s="115">
        <v>1995</v>
      </c>
      <c r="B799" s="115" t="s">
        <v>4224</v>
      </c>
      <c r="C799" s="102" t="s">
        <v>7527</v>
      </c>
      <c r="D799" s="111" t="s">
        <v>236</v>
      </c>
      <c r="E799" s="115" t="s">
        <v>20739</v>
      </c>
      <c r="F799" s="104" t="s">
        <v>14834</v>
      </c>
      <c r="G799" s="105">
        <v>16429</v>
      </c>
      <c r="H799" s="102" t="s">
        <v>11819</v>
      </c>
      <c r="I799" s="102" t="s">
        <v>10191</v>
      </c>
      <c r="J799" s="102" t="s">
        <v>9614</v>
      </c>
      <c r="K799" s="102"/>
      <c r="L799" s="111" t="s">
        <v>35047</v>
      </c>
      <c r="M799" s="120">
        <v>2</v>
      </c>
      <c r="N799" s="112" t="s">
        <v>16620</v>
      </c>
      <c r="O799" s="121" t="s">
        <v>248</v>
      </c>
      <c r="P799" s="102"/>
      <c r="Q799" s="102" t="s">
        <v>20459</v>
      </c>
      <c r="R799" s="109"/>
      <c r="S799" s="102"/>
      <c r="T799" s="102" t="s">
        <v>20547</v>
      </c>
      <c r="U799" s="102" t="s">
        <v>7960</v>
      </c>
      <c r="V799" s="109">
        <v>5</v>
      </c>
      <c r="W799" s="107"/>
      <c r="X799" s="113"/>
    </row>
    <row r="800" spans="1:24" ht="12.95" customHeight="1" x14ac:dyDescent="0.2">
      <c r="A800" s="115">
        <v>1995</v>
      </c>
      <c r="B800" s="115" t="s">
        <v>4224</v>
      </c>
      <c r="C800" s="102" t="s">
        <v>7527</v>
      </c>
      <c r="D800" s="111" t="s">
        <v>9595</v>
      </c>
      <c r="E800" s="102" t="s">
        <v>16621</v>
      </c>
      <c r="F800" s="102" t="s">
        <v>14834</v>
      </c>
      <c r="G800" s="105">
        <v>13584</v>
      </c>
      <c r="H800" s="102" t="s">
        <v>16622</v>
      </c>
      <c r="I800" s="102" t="s">
        <v>30943</v>
      </c>
      <c r="J800" s="102" t="s">
        <v>16623</v>
      </c>
      <c r="K800" s="132"/>
      <c r="L800" s="111" t="s">
        <v>30944</v>
      </c>
      <c r="M800" s="102">
        <v>2</v>
      </c>
      <c r="N800" s="112" t="s">
        <v>30945</v>
      </c>
      <c r="O800" s="102" t="s">
        <v>13301</v>
      </c>
      <c r="P800" s="102"/>
      <c r="Q800" s="102" t="s">
        <v>16624</v>
      </c>
      <c r="R800" s="102"/>
      <c r="S800" s="102"/>
      <c r="T800" s="102" t="s">
        <v>21408</v>
      </c>
      <c r="U800" s="102"/>
      <c r="V800" s="102">
        <v>6</v>
      </c>
      <c r="W800" s="102"/>
      <c r="X800" s="113"/>
    </row>
    <row r="801" spans="1:24" ht="12.95" customHeight="1" x14ac:dyDescent="0.2">
      <c r="A801" s="115">
        <v>1995</v>
      </c>
      <c r="B801" s="115" t="s">
        <v>4224</v>
      </c>
      <c r="C801" s="102" t="s">
        <v>7527</v>
      </c>
      <c r="D801" s="111" t="s">
        <v>1731</v>
      </c>
      <c r="E801" s="115" t="s">
        <v>20740</v>
      </c>
      <c r="F801" s="104" t="s">
        <v>14834</v>
      </c>
      <c r="G801" s="105">
        <v>16263</v>
      </c>
      <c r="H801" s="102" t="s">
        <v>10191</v>
      </c>
      <c r="I801" s="102" t="s">
        <v>11819</v>
      </c>
      <c r="J801" s="102" t="s">
        <v>2698</v>
      </c>
      <c r="K801" s="102"/>
      <c r="L801" s="111" t="s">
        <v>35022</v>
      </c>
      <c r="M801" s="120">
        <v>1</v>
      </c>
      <c r="N801" s="108" t="s">
        <v>30946</v>
      </c>
      <c r="O801" s="121" t="s">
        <v>8076</v>
      </c>
      <c r="P801" s="102" t="s">
        <v>3620</v>
      </c>
      <c r="Q801" s="102" t="s">
        <v>15902</v>
      </c>
      <c r="R801" s="109"/>
      <c r="S801" s="102"/>
      <c r="T801" s="102" t="s">
        <v>20547</v>
      </c>
      <c r="U801" s="102" t="s">
        <v>1855</v>
      </c>
      <c r="V801" s="109">
        <v>8</v>
      </c>
      <c r="W801" s="107"/>
      <c r="X801" s="113"/>
    </row>
    <row r="802" spans="1:24" ht="12.95" customHeight="1" x14ac:dyDescent="0.2">
      <c r="A802" s="115">
        <v>1995</v>
      </c>
      <c r="B802" s="115" t="s">
        <v>4224</v>
      </c>
      <c r="C802" s="102" t="s">
        <v>7527</v>
      </c>
      <c r="D802" s="111" t="s">
        <v>1732</v>
      </c>
      <c r="E802" s="115" t="s">
        <v>20741</v>
      </c>
      <c r="F802" s="104" t="s">
        <v>14834</v>
      </c>
      <c r="G802" s="105">
        <v>16528</v>
      </c>
      <c r="H802" s="102" t="s">
        <v>4890</v>
      </c>
      <c r="I802" s="102" t="s">
        <v>10103</v>
      </c>
      <c r="J802" s="102" t="s">
        <v>5481</v>
      </c>
      <c r="K802" s="102"/>
      <c r="L802" s="111" t="s">
        <v>8596</v>
      </c>
      <c r="M802" s="109">
        <v>3</v>
      </c>
      <c r="N802" s="112" t="s">
        <v>30947</v>
      </c>
      <c r="O802" s="102" t="s">
        <v>17596</v>
      </c>
      <c r="P802" s="102"/>
      <c r="Q802" s="102" t="s">
        <v>17596</v>
      </c>
      <c r="R802" s="109"/>
      <c r="S802" s="102"/>
      <c r="T802" s="102" t="s">
        <v>7789</v>
      </c>
      <c r="U802" s="102" t="s">
        <v>19628</v>
      </c>
      <c r="V802" s="109">
        <v>8</v>
      </c>
      <c r="W802" s="107"/>
      <c r="X802" s="113"/>
    </row>
    <row r="803" spans="1:24" ht="12.95" customHeight="1" x14ac:dyDescent="0.2">
      <c r="A803" s="115">
        <v>1995</v>
      </c>
      <c r="B803" s="115" t="s">
        <v>4224</v>
      </c>
      <c r="C803" s="102" t="s">
        <v>7527</v>
      </c>
      <c r="D803" s="102" t="s">
        <v>1733</v>
      </c>
      <c r="E803" s="115" t="s">
        <v>20742</v>
      </c>
      <c r="F803" s="104" t="s">
        <v>14834</v>
      </c>
      <c r="G803" s="105">
        <v>16336</v>
      </c>
      <c r="H803" s="102" t="s">
        <v>10191</v>
      </c>
      <c r="I803" s="102" t="s">
        <v>4890</v>
      </c>
      <c r="J803" s="102" t="s">
        <v>7139</v>
      </c>
      <c r="K803" s="102"/>
      <c r="L803" s="111"/>
      <c r="M803" s="107">
        <v>4</v>
      </c>
      <c r="N803" s="112" t="s">
        <v>16625</v>
      </c>
      <c r="O803" s="102" t="s">
        <v>10189</v>
      </c>
      <c r="P803" s="102"/>
      <c r="Q803" s="102" t="s">
        <v>19473</v>
      </c>
      <c r="R803" s="109"/>
      <c r="S803" s="102"/>
      <c r="T803" s="102" t="s">
        <v>20547</v>
      </c>
      <c r="U803" s="102" t="s">
        <v>3909</v>
      </c>
      <c r="V803" s="109">
        <v>9</v>
      </c>
      <c r="W803" s="107"/>
      <c r="X803" s="113"/>
    </row>
    <row r="804" spans="1:24" ht="12.95" customHeight="1" x14ac:dyDescent="0.2">
      <c r="A804" s="115">
        <v>1995</v>
      </c>
      <c r="B804" s="115" t="s">
        <v>4224</v>
      </c>
      <c r="C804" s="102" t="s">
        <v>7527</v>
      </c>
      <c r="D804" s="102" t="s">
        <v>10871</v>
      </c>
      <c r="E804" s="115" t="s">
        <v>20743</v>
      </c>
      <c r="F804" s="104" t="s">
        <v>14834</v>
      </c>
      <c r="G804" s="105">
        <v>16229</v>
      </c>
      <c r="H804" s="102" t="s">
        <v>11819</v>
      </c>
      <c r="I804" s="102" t="s">
        <v>10191</v>
      </c>
      <c r="J804" s="102" t="s">
        <v>5382</v>
      </c>
      <c r="K804" s="102"/>
      <c r="L804" s="111"/>
      <c r="M804" s="107">
        <v>3</v>
      </c>
      <c r="N804" s="112" t="s">
        <v>16626</v>
      </c>
      <c r="O804" s="102" t="s">
        <v>8200</v>
      </c>
      <c r="P804" s="102"/>
      <c r="Q804" s="102" t="s">
        <v>20508</v>
      </c>
      <c r="R804" s="109" t="s">
        <v>7035</v>
      </c>
      <c r="S804" s="102"/>
      <c r="T804" s="102" t="s">
        <v>20547</v>
      </c>
      <c r="U804" s="102" t="s">
        <v>16627</v>
      </c>
      <c r="V804" s="109">
        <v>8</v>
      </c>
      <c r="W804" s="107"/>
      <c r="X804" s="113"/>
    </row>
    <row r="805" spans="1:24" ht="12.95" customHeight="1" x14ac:dyDescent="0.2">
      <c r="A805" s="115">
        <v>1995</v>
      </c>
      <c r="B805" s="115" t="s">
        <v>4224</v>
      </c>
      <c r="C805" s="102" t="s">
        <v>7527</v>
      </c>
      <c r="D805" s="102" t="s">
        <v>5492</v>
      </c>
      <c r="E805" s="115" t="s">
        <v>20744</v>
      </c>
      <c r="F805" s="104" t="s">
        <v>14834</v>
      </c>
      <c r="G805" s="105">
        <v>16230</v>
      </c>
      <c r="H805" s="102" t="s">
        <v>11819</v>
      </c>
      <c r="I805" s="102" t="s">
        <v>10191</v>
      </c>
      <c r="J805" s="102" t="s">
        <v>10880</v>
      </c>
      <c r="K805" s="102"/>
      <c r="L805" s="111"/>
      <c r="M805" s="107">
        <v>2</v>
      </c>
      <c r="N805" s="112" t="s">
        <v>16628</v>
      </c>
      <c r="O805" s="102" t="s">
        <v>10189</v>
      </c>
      <c r="P805" s="102"/>
      <c r="Q805" s="102" t="s">
        <v>19101</v>
      </c>
      <c r="R805" s="109"/>
      <c r="S805" s="102"/>
      <c r="T805" s="102" t="s">
        <v>20547</v>
      </c>
      <c r="U805" s="102" t="s">
        <v>20745</v>
      </c>
      <c r="V805" s="109">
        <v>10</v>
      </c>
      <c r="W805" s="107"/>
      <c r="X805" s="113"/>
    </row>
    <row r="806" spans="1:24" ht="12.95" customHeight="1" x14ac:dyDescent="0.2">
      <c r="A806" s="115">
        <v>1995</v>
      </c>
      <c r="B806" s="115" t="s">
        <v>4224</v>
      </c>
      <c r="C806" s="102" t="s">
        <v>7527</v>
      </c>
      <c r="D806" s="102" t="s">
        <v>5659</v>
      </c>
      <c r="E806" s="115" t="s">
        <v>20746</v>
      </c>
      <c r="F806" s="104" t="s">
        <v>14834</v>
      </c>
      <c r="G806" s="105">
        <v>16260</v>
      </c>
      <c r="H806" s="102" t="s">
        <v>11819</v>
      </c>
      <c r="I806" s="102" t="s">
        <v>10191</v>
      </c>
      <c r="J806" s="102" t="s">
        <v>5821</v>
      </c>
      <c r="K806" s="102"/>
      <c r="L806" s="111"/>
      <c r="M806" s="107">
        <v>2</v>
      </c>
      <c r="N806" s="112" t="s">
        <v>16629</v>
      </c>
      <c r="O806" s="102"/>
      <c r="P806" s="102"/>
      <c r="Q806" s="102" t="s">
        <v>17596</v>
      </c>
      <c r="R806" s="109"/>
      <c r="S806" s="102" t="s">
        <v>11080</v>
      </c>
      <c r="T806" s="102" t="s">
        <v>20547</v>
      </c>
      <c r="U806" s="102" t="s">
        <v>16549</v>
      </c>
      <c r="V806" s="109">
        <v>10</v>
      </c>
      <c r="W806" s="107"/>
      <c r="X806" s="113"/>
    </row>
    <row r="807" spans="1:24" ht="12.95" customHeight="1" x14ac:dyDescent="0.2">
      <c r="A807" s="115">
        <v>1995</v>
      </c>
      <c r="B807" s="115" t="s">
        <v>4224</v>
      </c>
      <c r="C807" s="102" t="s">
        <v>7527</v>
      </c>
      <c r="D807" s="102" t="s">
        <v>5822</v>
      </c>
      <c r="E807" s="115" t="s">
        <v>20747</v>
      </c>
      <c r="F807" s="104" t="s">
        <v>14834</v>
      </c>
      <c r="G807" s="105">
        <v>16229</v>
      </c>
      <c r="H807" s="102" t="s">
        <v>11819</v>
      </c>
      <c r="I807" s="102" t="s">
        <v>30647</v>
      </c>
      <c r="J807" s="102" t="s">
        <v>2769</v>
      </c>
      <c r="K807" s="102"/>
      <c r="L807" s="111"/>
      <c r="M807" s="107">
        <v>0.5</v>
      </c>
      <c r="N807" s="108">
        <v>33</v>
      </c>
      <c r="O807" s="102" t="s">
        <v>65</v>
      </c>
      <c r="P807" s="102" t="s">
        <v>9125</v>
      </c>
      <c r="Q807" s="102" t="s">
        <v>20445</v>
      </c>
      <c r="R807" s="109"/>
      <c r="S807" s="102"/>
      <c r="T807" s="102" t="s">
        <v>20547</v>
      </c>
      <c r="U807" s="102" t="s">
        <v>20748</v>
      </c>
      <c r="V807" s="109">
        <v>7</v>
      </c>
      <c r="W807" s="107"/>
      <c r="X807" s="113"/>
    </row>
    <row r="808" spans="1:24" ht="12.95" customHeight="1" x14ac:dyDescent="0.2">
      <c r="A808" s="115">
        <v>1995</v>
      </c>
      <c r="B808" s="115" t="s">
        <v>4224</v>
      </c>
      <c r="C808" s="102" t="s">
        <v>7527</v>
      </c>
      <c r="D808" s="111" t="s">
        <v>10297</v>
      </c>
      <c r="E808" s="102" t="s">
        <v>16630</v>
      </c>
      <c r="F808" s="102" t="s">
        <v>14834</v>
      </c>
      <c r="G808" s="105">
        <v>15155</v>
      </c>
      <c r="H808" s="102" t="s">
        <v>10103</v>
      </c>
      <c r="I808" s="102" t="s">
        <v>11819</v>
      </c>
      <c r="J808" s="102" t="s">
        <v>2770</v>
      </c>
      <c r="K808" s="102"/>
      <c r="L808" s="111" t="s">
        <v>30870</v>
      </c>
      <c r="M808" s="102">
        <v>1</v>
      </c>
      <c r="N808" s="112">
        <v>1</v>
      </c>
      <c r="O808" s="102"/>
      <c r="P808" s="102"/>
      <c r="Q808" s="102" t="s">
        <v>16140</v>
      </c>
      <c r="R808" s="102"/>
      <c r="S808" s="102"/>
      <c r="T808" s="102" t="s">
        <v>7789</v>
      </c>
      <c r="U808" s="102" t="s">
        <v>16631</v>
      </c>
      <c r="V808" s="102">
        <v>6.5</v>
      </c>
      <c r="W808" s="102"/>
      <c r="X808" s="113"/>
    </row>
    <row r="809" spans="1:24" ht="12.95" customHeight="1" x14ac:dyDescent="0.2">
      <c r="A809" s="115">
        <v>1995</v>
      </c>
      <c r="B809" s="115" t="s">
        <v>4224</v>
      </c>
      <c r="C809" s="102" t="s">
        <v>7527</v>
      </c>
      <c r="D809" s="111" t="s">
        <v>13028</v>
      </c>
      <c r="E809" s="115" t="s">
        <v>20749</v>
      </c>
      <c r="F809" s="104" t="s">
        <v>14834</v>
      </c>
      <c r="G809" s="105">
        <v>15241</v>
      </c>
      <c r="H809" s="102" t="s">
        <v>30707</v>
      </c>
      <c r="I809" s="102" t="s">
        <v>10103</v>
      </c>
      <c r="J809" s="102" t="s">
        <v>2771</v>
      </c>
      <c r="K809" s="102"/>
      <c r="L809" s="111" t="s">
        <v>12573</v>
      </c>
      <c r="M809" s="120">
        <v>2</v>
      </c>
      <c r="N809" s="112" t="s">
        <v>15826</v>
      </c>
      <c r="O809" s="121"/>
      <c r="P809" s="102" t="s">
        <v>13301</v>
      </c>
      <c r="Q809" s="102" t="s">
        <v>15832</v>
      </c>
      <c r="R809" s="109"/>
      <c r="S809" s="102" t="s">
        <v>8315</v>
      </c>
      <c r="T809" s="102" t="s">
        <v>7789</v>
      </c>
      <c r="U809" s="102"/>
      <c r="V809" s="109">
        <v>7</v>
      </c>
      <c r="W809" s="107"/>
      <c r="X809" s="113"/>
    </row>
    <row r="810" spans="1:24" ht="12.95" customHeight="1" x14ac:dyDescent="0.2">
      <c r="A810" s="115">
        <v>1995</v>
      </c>
      <c r="B810" s="115" t="s">
        <v>4224</v>
      </c>
      <c r="C810" s="102" t="s">
        <v>7527</v>
      </c>
      <c r="D810" s="111" t="s">
        <v>10591</v>
      </c>
      <c r="E810" s="115" t="s">
        <v>20750</v>
      </c>
      <c r="F810" s="104" t="s">
        <v>14834</v>
      </c>
      <c r="G810" s="105">
        <v>16137</v>
      </c>
      <c r="H810" s="102" t="s">
        <v>10191</v>
      </c>
      <c r="I810" s="102" t="s">
        <v>2625</v>
      </c>
      <c r="J810" s="102" t="s">
        <v>5004</v>
      </c>
      <c r="K810" s="102"/>
      <c r="L810" s="111" t="s">
        <v>20305</v>
      </c>
      <c r="M810" s="120">
        <v>2</v>
      </c>
      <c r="N810" s="112" t="s">
        <v>15970</v>
      </c>
      <c r="O810" s="121"/>
      <c r="P810" s="102" t="s">
        <v>15941</v>
      </c>
      <c r="Q810" s="102" t="s">
        <v>16869</v>
      </c>
      <c r="R810" s="109"/>
      <c r="S810" s="102"/>
      <c r="T810" s="102" t="s">
        <v>20543</v>
      </c>
      <c r="U810" s="102" t="s">
        <v>21300</v>
      </c>
      <c r="V810" s="109">
        <v>7</v>
      </c>
      <c r="W810" s="107"/>
      <c r="X810" s="113"/>
    </row>
    <row r="811" spans="1:24" ht="12.95" customHeight="1" x14ac:dyDescent="0.2">
      <c r="A811" s="115">
        <v>1995</v>
      </c>
      <c r="B811" s="115" t="s">
        <v>4224</v>
      </c>
      <c r="C811" s="102" t="s">
        <v>7527</v>
      </c>
      <c r="D811" s="111" t="s">
        <v>14249</v>
      </c>
      <c r="E811" s="115" t="s">
        <v>20751</v>
      </c>
      <c r="F811" s="104" t="s">
        <v>14834</v>
      </c>
      <c r="G811" s="105">
        <v>16213</v>
      </c>
      <c r="H811" s="102" t="s">
        <v>2625</v>
      </c>
      <c r="I811" s="102" t="s">
        <v>10191</v>
      </c>
      <c r="J811" s="102" t="s">
        <v>10105</v>
      </c>
      <c r="K811" s="102"/>
      <c r="L811" s="111" t="s">
        <v>14969</v>
      </c>
      <c r="M811" s="120">
        <v>1.5</v>
      </c>
      <c r="N811" s="108" t="s">
        <v>30948</v>
      </c>
      <c r="O811" s="121"/>
      <c r="P811" s="102"/>
      <c r="Q811" s="102" t="s">
        <v>15902</v>
      </c>
      <c r="R811" s="109"/>
      <c r="S811" s="102"/>
      <c r="T811" s="102" t="s">
        <v>20543</v>
      </c>
      <c r="U811" s="102" t="s">
        <v>21299</v>
      </c>
      <c r="V811" s="109">
        <v>7</v>
      </c>
      <c r="W811" s="107"/>
      <c r="X811" s="113"/>
    </row>
    <row r="812" spans="1:24" ht="12.95" customHeight="1" x14ac:dyDescent="0.2">
      <c r="A812" s="115">
        <v>1995</v>
      </c>
      <c r="B812" s="115" t="s">
        <v>4224</v>
      </c>
      <c r="C812" s="102" t="s">
        <v>7527</v>
      </c>
      <c r="D812" s="102" t="s">
        <v>160</v>
      </c>
      <c r="E812" s="115" t="s">
        <v>20752</v>
      </c>
      <c r="F812" s="104" t="s">
        <v>14834</v>
      </c>
      <c r="G812" s="105">
        <v>16837</v>
      </c>
      <c r="H812" s="102" t="s">
        <v>30949</v>
      </c>
      <c r="I812" s="102" t="s">
        <v>30950</v>
      </c>
      <c r="J812" s="102" t="s">
        <v>161</v>
      </c>
      <c r="K812" s="102"/>
      <c r="L812" s="111"/>
      <c r="M812" s="107">
        <v>1</v>
      </c>
      <c r="N812" s="112">
        <v>34</v>
      </c>
      <c r="O812" s="102" t="s">
        <v>162</v>
      </c>
      <c r="P812" s="102"/>
      <c r="Q812" s="102" t="s">
        <v>20753</v>
      </c>
      <c r="R812" s="109"/>
      <c r="S812" s="102"/>
      <c r="T812" s="102" t="s">
        <v>20754</v>
      </c>
      <c r="U812" s="102"/>
      <c r="V812" s="109">
        <v>6</v>
      </c>
      <c r="W812" s="107"/>
      <c r="X812" s="113"/>
    </row>
    <row r="813" spans="1:24" ht="12.95" customHeight="1" x14ac:dyDescent="0.2">
      <c r="A813" s="115">
        <v>1995</v>
      </c>
      <c r="B813" s="115" t="s">
        <v>4224</v>
      </c>
      <c r="C813" s="102" t="s">
        <v>7527</v>
      </c>
      <c r="D813" s="102" t="s">
        <v>163</v>
      </c>
      <c r="E813" s="115" t="s">
        <v>20755</v>
      </c>
      <c r="F813" s="104" t="s">
        <v>14834</v>
      </c>
      <c r="G813" s="105">
        <v>15352</v>
      </c>
      <c r="H813" s="102" t="s">
        <v>30788</v>
      </c>
      <c r="I813" s="102" t="s">
        <v>2625</v>
      </c>
      <c r="J813" s="102" t="s">
        <v>164</v>
      </c>
      <c r="K813" s="102"/>
      <c r="L813" s="111"/>
      <c r="M813" s="107">
        <v>2</v>
      </c>
      <c r="N813" s="112" t="s">
        <v>16065</v>
      </c>
      <c r="O813" s="102"/>
      <c r="P813" s="102"/>
      <c r="Q813" s="102" t="s">
        <v>19550</v>
      </c>
      <c r="R813" s="109"/>
      <c r="S813" s="102"/>
      <c r="T813" s="102" t="s">
        <v>21409</v>
      </c>
      <c r="U813" s="102" t="s">
        <v>21330</v>
      </c>
      <c r="V813" s="109">
        <v>7</v>
      </c>
      <c r="W813" s="107" t="s">
        <v>7338</v>
      </c>
      <c r="X813" s="113"/>
    </row>
    <row r="814" spans="1:24" ht="12.95" customHeight="1" x14ac:dyDescent="0.2">
      <c r="A814" s="115">
        <v>1995</v>
      </c>
      <c r="B814" s="115" t="s">
        <v>4224</v>
      </c>
      <c r="C814" s="102" t="s">
        <v>7527</v>
      </c>
      <c r="D814" s="102" t="s">
        <v>6809</v>
      </c>
      <c r="E814" s="115" t="s">
        <v>20756</v>
      </c>
      <c r="F814" s="104" t="s">
        <v>14834</v>
      </c>
      <c r="G814" s="105">
        <v>15393</v>
      </c>
      <c r="H814" s="102" t="s">
        <v>2625</v>
      </c>
      <c r="I814" s="102" t="s">
        <v>30951</v>
      </c>
      <c r="J814" s="102" t="s">
        <v>6810</v>
      </c>
      <c r="K814" s="102"/>
      <c r="L814" s="111"/>
      <c r="M814" s="107">
        <v>2</v>
      </c>
      <c r="N814" s="112" t="s">
        <v>16632</v>
      </c>
      <c r="O814" s="102"/>
      <c r="P814" s="102"/>
      <c r="Q814" s="102" t="s">
        <v>20492</v>
      </c>
      <c r="R814" s="109"/>
      <c r="S814" s="102"/>
      <c r="T814" s="102" t="s">
        <v>21409</v>
      </c>
      <c r="U814" s="102" t="s">
        <v>6868</v>
      </c>
      <c r="V814" s="109">
        <v>9</v>
      </c>
      <c r="W814" s="107"/>
      <c r="X814" s="113"/>
    </row>
    <row r="815" spans="1:24" ht="12.95" customHeight="1" x14ac:dyDescent="0.2">
      <c r="A815" s="115">
        <v>1995</v>
      </c>
      <c r="B815" s="115" t="s">
        <v>4224</v>
      </c>
      <c r="C815" s="102" t="s">
        <v>7527</v>
      </c>
      <c r="D815" s="102" t="s">
        <v>6811</v>
      </c>
      <c r="E815" s="115" t="s">
        <v>20757</v>
      </c>
      <c r="F815" s="104" t="s">
        <v>14834</v>
      </c>
      <c r="G815" s="105">
        <v>13963</v>
      </c>
      <c r="H815" s="102" t="s">
        <v>14944</v>
      </c>
      <c r="I815" s="102" t="s">
        <v>2625</v>
      </c>
      <c r="J815" s="102" t="s">
        <v>6812</v>
      </c>
      <c r="K815" s="102"/>
      <c r="L815" s="111"/>
      <c r="M815" s="120">
        <v>2</v>
      </c>
      <c r="N815" s="112" t="s">
        <v>16633</v>
      </c>
      <c r="O815" s="121" t="s">
        <v>15959</v>
      </c>
      <c r="P815" s="102" t="s">
        <v>9125</v>
      </c>
      <c r="Q815" s="102" t="s">
        <v>20761</v>
      </c>
      <c r="R815" s="109"/>
      <c r="S815" s="102" t="s">
        <v>8315</v>
      </c>
      <c r="T815" s="102" t="s">
        <v>8947</v>
      </c>
      <c r="U815" s="102" t="s">
        <v>2477</v>
      </c>
      <c r="V815" s="109">
        <v>10</v>
      </c>
      <c r="W815" s="107"/>
      <c r="X815" s="113"/>
    </row>
    <row r="816" spans="1:24" ht="12.95" customHeight="1" x14ac:dyDescent="0.2">
      <c r="A816" s="115">
        <v>1995</v>
      </c>
      <c r="B816" s="115" t="s">
        <v>4224</v>
      </c>
      <c r="C816" s="102" t="s">
        <v>7527</v>
      </c>
      <c r="D816" s="102" t="s">
        <v>14250</v>
      </c>
      <c r="E816" s="115" t="s">
        <v>20758</v>
      </c>
      <c r="F816" s="104" t="s">
        <v>14834</v>
      </c>
      <c r="G816" s="105">
        <v>14591</v>
      </c>
      <c r="H816" s="102" t="s">
        <v>10103</v>
      </c>
      <c r="I816" s="102" t="s">
        <v>3253</v>
      </c>
      <c r="J816" s="102" t="s">
        <v>5208</v>
      </c>
      <c r="K816" s="102"/>
      <c r="L816" s="111" t="s">
        <v>12319</v>
      </c>
      <c r="M816" s="120">
        <v>1</v>
      </c>
      <c r="N816" s="108" t="s">
        <v>30952</v>
      </c>
      <c r="O816" s="121"/>
      <c r="P816" s="102"/>
      <c r="Q816" s="102" t="s">
        <v>19089</v>
      </c>
      <c r="R816" s="109"/>
      <c r="S816" s="102"/>
      <c r="T816" s="102" t="s">
        <v>20549</v>
      </c>
      <c r="U816" s="102" t="s">
        <v>16634</v>
      </c>
      <c r="V816" s="109">
        <v>7</v>
      </c>
      <c r="W816" s="107"/>
      <c r="X816" s="113"/>
    </row>
    <row r="817" spans="1:24" ht="12.95" customHeight="1" x14ac:dyDescent="0.2">
      <c r="A817" s="115">
        <v>1995</v>
      </c>
      <c r="B817" s="115" t="s">
        <v>4224</v>
      </c>
      <c r="C817" s="102" t="s">
        <v>7527</v>
      </c>
      <c r="D817" s="111" t="s">
        <v>14274</v>
      </c>
      <c r="E817" s="115" t="s">
        <v>20759</v>
      </c>
      <c r="F817" s="104" t="s">
        <v>14834</v>
      </c>
      <c r="G817" s="105">
        <v>16204</v>
      </c>
      <c r="H817" s="102" t="s">
        <v>30894</v>
      </c>
      <c r="I817" s="102" t="s">
        <v>11819</v>
      </c>
      <c r="J817" s="102" t="s">
        <v>12165</v>
      </c>
      <c r="K817" s="102"/>
      <c r="L817" s="111" t="s">
        <v>41730</v>
      </c>
      <c r="M817" s="107">
        <v>1</v>
      </c>
      <c r="N817" s="108" t="s">
        <v>30953</v>
      </c>
      <c r="O817" s="102"/>
      <c r="P817" s="102" t="s">
        <v>15941</v>
      </c>
      <c r="Q817" s="102" t="s">
        <v>17297</v>
      </c>
      <c r="R817" s="109"/>
      <c r="S817" s="102" t="s">
        <v>9435</v>
      </c>
      <c r="T817" s="102" t="s">
        <v>21293</v>
      </c>
      <c r="U817" s="102"/>
      <c r="V817" s="109">
        <v>7</v>
      </c>
      <c r="W817" s="107"/>
      <c r="X817" s="113"/>
    </row>
    <row r="818" spans="1:24" ht="12.95" customHeight="1" x14ac:dyDescent="0.2">
      <c r="A818" s="115">
        <v>1995</v>
      </c>
      <c r="B818" s="115" t="s">
        <v>4224</v>
      </c>
      <c r="C818" s="102" t="s">
        <v>7527</v>
      </c>
      <c r="D818" s="102" t="s">
        <v>14421</v>
      </c>
      <c r="E818" s="115" t="s">
        <v>20760</v>
      </c>
      <c r="F818" s="104" t="s">
        <v>14834</v>
      </c>
      <c r="G818" s="105">
        <v>15329</v>
      </c>
      <c r="H818" s="102" t="s">
        <v>30954</v>
      </c>
      <c r="I818" s="102" t="s">
        <v>30955</v>
      </c>
      <c r="J818" s="102" t="s">
        <v>13753</v>
      </c>
      <c r="K818" s="102"/>
      <c r="L818" s="111"/>
      <c r="M818" s="120">
        <v>4</v>
      </c>
      <c r="N818" s="112" t="s">
        <v>16635</v>
      </c>
      <c r="O818" s="121" t="s">
        <v>17504</v>
      </c>
      <c r="P818" s="102" t="s">
        <v>162</v>
      </c>
      <c r="Q818" s="102" t="s">
        <v>16856</v>
      </c>
      <c r="R818" s="109"/>
      <c r="S818" s="102" t="s">
        <v>11080</v>
      </c>
      <c r="T818" s="102" t="s">
        <v>14962</v>
      </c>
      <c r="U818" s="102" t="s">
        <v>6565</v>
      </c>
      <c r="V818" s="109">
        <v>10</v>
      </c>
      <c r="W818" s="107"/>
      <c r="X818" s="113"/>
    </row>
    <row r="819" spans="1:24" ht="12.95" customHeight="1" x14ac:dyDescent="0.2">
      <c r="A819" s="115">
        <v>1996</v>
      </c>
      <c r="B819" s="115" t="s">
        <v>4224</v>
      </c>
      <c r="C819" s="103" t="s">
        <v>7528</v>
      </c>
      <c r="D819" s="102" t="s">
        <v>14275</v>
      </c>
      <c r="E819" s="115" t="s">
        <v>20762</v>
      </c>
      <c r="F819" s="104" t="s">
        <v>14834</v>
      </c>
      <c r="G819" s="105">
        <v>15325</v>
      </c>
      <c r="H819" s="102" t="s">
        <v>10103</v>
      </c>
      <c r="I819" s="102" t="s">
        <v>3253</v>
      </c>
      <c r="J819" s="102" t="s">
        <v>7956</v>
      </c>
      <c r="K819" s="102"/>
      <c r="L819" s="111"/>
      <c r="M819" s="107">
        <v>1</v>
      </c>
      <c r="N819" s="108" t="s">
        <v>30956</v>
      </c>
      <c r="O819" s="102"/>
      <c r="P819" s="102"/>
      <c r="Q819" s="102" t="s">
        <v>20182</v>
      </c>
      <c r="R819" s="109"/>
      <c r="S819" s="102"/>
      <c r="T819" s="102" t="s">
        <v>20549</v>
      </c>
      <c r="U819" s="102" t="s">
        <v>21247</v>
      </c>
      <c r="V819" s="109">
        <v>7.5</v>
      </c>
      <c r="W819" s="107"/>
      <c r="X819" s="113"/>
    </row>
    <row r="820" spans="1:24" ht="12.95" customHeight="1" x14ac:dyDescent="0.2">
      <c r="A820" s="115">
        <v>1996</v>
      </c>
      <c r="B820" s="115" t="s">
        <v>4224</v>
      </c>
      <c r="C820" s="102" t="s">
        <v>7528</v>
      </c>
      <c r="D820" s="102" t="s">
        <v>7957</v>
      </c>
      <c r="E820" s="115" t="s">
        <v>20763</v>
      </c>
      <c r="F820" s="104" t="s">
        <v>14834</v>
      </c>
      <c r="G820" s="105">
        <v>15341</v>
      </c>
      <c r="H820" s="102" t="s">
        <v>2625</v>
      </c>
      <c r="I820" s="102" t="s">
        <v>10191</v>
      </c>
      <c r="J820" s="102" t="s">
        <v>15126</v>
      </c>
      <c r="K820" s="102"/>
      <c r="L820" s="111"/>
      <c r="M820" s="107">
        <v>2</v>
      </c>
      <c r="N820" s="112" t="s">
        <v>16636</v>
      </c>
      <c r="O820" s="102" t="s">
        <v>20487</v>
      </c>
      <c r="P820" s="102"/>
      <c r="Q820" s="102" t="s">
        <v>8076</v>
      </c>
      <c r="R820" s="109"/>
      <c r="S820" s="102"/>
      <c r="T820" s="102" t="s">
        <v>20545</v>
      </c>
      <c r="U820" s="102" t="s">
        <v>21296</v>
      </c>
      <c r="V820" s="109">
        <v>5.5</v>
      </c>
      <c r="W820" s="107"/>
      <c r="X820" s="113"/>
    </row>
    <row r="821" spans="1:24" ht="12.95" customHeight="1" x14ac:dyDescent="0.2">
      <c r="A821" s="115">
        <v>1996</v>
      </c>
      <c r="B821" s="115" t="s">
        <v>4224</v>
      </c>
      <c r="C821" s="102" t="s">
        <v>7528</v>
      </c>
      <c r="D821" s="111" t="s">
        <v>3456</v>
      </c>
      <c r="E821" s="115" t="s">
        <v>20764</v>
      </c>
      <c r="F821" s="104" t="s">
        <v>14834</v>
      </c>
      <c r="G821" s="105">
        <v>16208</v>
      </c>
      <c r="H821" s="102" t="s">
        <v>11819</v>
      </c>
      <c r="I821" s="102" t="s">
        <v>13336</v>
      </c>
      <c r="J821" s="102" t="s">
        <v>9746</v>
      </c>
      <c r="K821" s="102"/>
      <c r="L821" s="111" t="s">
        <v>8030</v>
      </c>
      <c r="M821" s="107">
        <v>1</v>
      </c>
      <c r="N821" s="112">
        <v>10</v>
      </c>
      <c r="O821" s="102" t="s">
        <v>16499</v>
      </c>
      <c r="P821" s="102"/>
      <c r="Q821" s="102" t="s">
        <v>16823</v>
      </c>
      <c r="R821" s="102"/>
      <c r="S821" s="102"/>
      <c r="T821" s="102" t="s">
        <v>7789</v>
      </c>
      <c r="U821" s="102"/>
      <c r="V821" s="109">
        <v>8</v>
      </c>
      <c r="W821" s="107"/>
      <c r="X821" s="113"/>
    </row>
    <row r="822" spans="1:24" ht="12.95" customHeight="1" x14ac:dyDescent="0.2">
      <c r="A822" s="115">
        <v>1996</v>
      </c>
      <c r="B822" s="115" t="s">
        <v>4224</v>
      </c>
      <c r="C822" s="102" t="s">
        <v>7528</v>
      </c>
      <c r="D822" s="111" t="s">
        <v>3711</v>
      </c>
      <c r="E822" s="115" t="s">
        <v>20765</v>
      </c>
      <c r="F822" s="104" t="s">
        <v>14834</v>
      </c>
      <c r="G822" s="105">
        <v>14746</v>
      </c>
      <c r="H822" s="102" t="s">
        <v>5011</v>
      </c>
      <c r="I822" s="102" t="s">
        <v>11819</v>
      </c>
      <c r="J822" s="102" t="s">
        <v>9748</v>
      </c>
      <c r="K822" s="102"/>
      <c r="L822" s="111" t="s">
        <v>41690</v>
      </c>
      <c r="M822" s="107">
        <v>1</v>
      </c>
      <c r="N822" s="108" t="s">
        <v>30957</v>
      </c>
      <c r="O822" s="102"/>
      <c r="P822" s="102" t="s">
        <v>162</v>
      </c>
      <c r="Q822" s="102" t="s">
        <v>15976</v>
      </c>
      <c r="R822" s="102"/>
      <c r="S822" s="102" t="s">
        <v>8315</v>
      </c>
      <c r="T822" s="102"/>
      <c r="U822" s="102"/>
      <c r="V822" s="109" t="s">
        <v>3351</v>
      </c>
      <c r="W822" s="107"/>
      <c r="X822" s="113"/>
    </row>
    <row r="823" spans="1:24" ht="12.95" customHeight="1" x14ac:dyDescent="0.2">
      <c r="A823" s="115">
        <v>1996</v>
      </c>
      <c r="B823" s="115" t="s">
        <v>4224</v>
      </c>
      <c r="C823" s="102" t="s">
        <v>7528</v>
      </c>
      <c r="D823" s="111" t="s">
        <v>3712</v>
      </c>
      <c r="E823" s="115" t="s">
        <v>20766</v>
      </c>
      <c r="F823" s="104" t="s">
        <v>14834</v>
      </c>
      <c r="G823" s="105">
        <v>15600</v>
      </c>
      <c r="H823" s="102" t="s">
        <v>8934</v>
      </c>
      <c r="I823" s="102" t="s">
        <v>30958</v>
      </c>
      <c r="J823" s="102" t="s">
        <v>8213</v>
      </c>
      <c r="K823" s="102"/>
      <c r="L823" s="111" t="s">
        <v>6475</v>
      </c>
      <c r="M823" s="107">
        <v>1</v>
      </c>
      <c r="N823" s="112" t="s">
        <v>8214</v>
      </c>
      <c r="O823" s="102" t="s">
        <v>3620</v>
      </c>
      <c r="P823" s="102"/>
      <c r="Q823" s="102" t="s">
        <v>19625</v>
      </c>
      <c r="R823" s="109"/>
      <c r="S823" s="102"/>
      <c r="T823" s="102" t="s">
        <v>20538</v>
      </c>
      <c r="U823" s="102" t="s">
        <v>4888</v>
      </c>
      <c r="V823" s="109">
        <v>7.5</v>
      </c>
      <c r="W823" s="107"/>
      <c r="X823" s="113"/>
    </row>
    <row r="824" spans="1:24" ht="12.95" customHeight="1" x14ac:dyDescent="0.2">
      <c r="A824" s="115">
        <v>1996</v>
      </c>
      <c r="B824" s="115" t="s">
        <v>4224</v>
      </c>
      <c r="C824" s="102" t="s">
        <v>7528</v>
      </c>
      <c r="D824" s="111" t="s">
        <v>5189</v>
      </c>
      <c r="E824" s="115" t="s">
        <v>20767</v>
      </c>
      <c r="F824" s="104" t="s">
        <v>14834</v>
      </c>
      <c r="G824" s="105">
        <v>14748</v>
      </c>
      <c r="H824" s="102" t="s">
        <v>5011</v>
      </c>
      <c r="I824" s="102" t="s">
        <v>11819</v>
      </c>
      <c r="J824" s="102" t="s">
        <v>8215</v>
      </c>
      <c r="K824" s="102"/>
      <c r="L824" s="111" t="s">
        <v>41692</v>
      </c>
      <c r="M824" s="109">
        <v>3</v>
      </c>
      <c r="N824" s="112" t="s">
        <v>16637</v>
      </c>
      <c r="O824" s="102" t="s">
        <v>3620</v>
      </c>
      <c r="P824" s="102"/>
      <c r="Q824" s="102" t="s">
        <v>20768</v>
      </c>
      <c r="R824" s="109"/>
      <c r="S824" s="102"/>
      <c r="T824" s="102" t="s">
        <v>28757</v>
      </c>
      <c r="U824" s="102" t="s">
        <v>1146</v>
      </c>
      <c r="V824" s="109" t="s">
        <v>8678</v>
      </c>
      <c r="W824" s="107"/>
      <c r="X824" s="113"/>
    </row>
    <row r="825" spans="1:24" ht="12.95" customHeight="1" x14ac:dyDescent="0.2">
      <c r="A825" s="115">
        <v>1996</v>
      </c>
      <c r="B825" s="115" t="s">
        <v>4224</v>
      </c>
      <c r="C825" s="102" t="s">
        <v>7528</v>
      </c>
      <c r="D825" s="111" t="s">
        <v>377</v>
      </c>
      <c r="E825" s="102" t="s">
        <v>16638</v>
      </c>
      <c r="F825" s="102" t="s">
        <v>14834</v>
      </c>
      <c r="G825" s="105">
        <v>15592</v>
      </c>
      <c r="H825" s="102" t="s">
        <v>2625</v>
      </c>
      <c r="I825" s="102" t="s">
        <v>10191</v>
      </c>
      <c r="J825" s="102" t="s">
        <v>16639</v>
      </c>
      <c r="K825" s="102"/>
      <c r="L825" s="111" t="s">
        <v>10907</v>
      </c>
      <c r="M825" s="168">
        <v>3</v>
      </c>
      <c r="N825" s="112" t="s">
        <v>16640</v>
      </c>
      <c r="O825" s="121"/>
      <c r="P825" s="102" t="s">
        <v>13301</v>
      </c>
      <c r="Q825" s="102" t="s">
        <v>16641</v>
      </c>
      <c r="R825" s="102"/>
      <c r="S825" s="102"/>
      <c r="T825" s="102" t="s">
        <v>20545</v>
      </c>
      <c r="U825" s="102" t="s">
        <v>21331</v>
      </c>
      <c r="V825" s="102">
        <v>8.5</v>
      </c>
      <c r="W825" s="102"/>
      <c r="X825" s="113"/>
    </row>
    <row r="826" spans="1:24" ht="12.95" customHeight="1" x14ac:dyDescent="0.2">
      <c r="A826" s="115">
        <v>1996</v>
      </c>
      <c r="B826" s="115" t="s">
        <v>4224</v>
      </c>
      <c r="C826" s="102" t="s">
        <v>7528</v>
      </c>
      <c r="D826" s="102" t="s">
        <v>8270</v>
      </c>
      <c r="E826" s="115" t="s">
        <v>20769</v>
      </c>
      <c r="F826" s="104" t="s">
        <v>14834</v>
      </c>
      <c r="G826" s="105">
        <v>16116</v>
      </c>
      <c r="H826" s="102" t="s">
        <v>10103</v>
      </c>
      <c r="I826" s="102" t="s">
        <v>11819</v>
      </c>
      <c r="J826" s="102" t="s">
        <v>3075</v>
      </c>
      <c r="K826" s="102"/>
      <c r="L826" s="111"/>
      <c r="M826" s="107">
        <v>2</v>
      </c>
      <c r="N826" s="112" t="s">
        <v>16642</v>
      </c>
      <c r="O826" s="102" t="s">
        <v>20480</v>
      </c>
      <c r="P826" s="102" t="s">
        <v>162</v>
      </c>
      <c r="Q826" s="102" t="s">
        <v>16533</v>
      </c>
      <c r="R826" s="109"/>
      <c r="S826" s="102" t="s">
        <v>9435</v>
      </c>
      <c r="T826" s="102" t="s">
        <v>7789</v>
      </c>
      <c r="U826" s="102" t="s">
        <v>20770</v>
      </c>
      <c r="V826" s="109">
        <v>8.5</v>
      </c>
      <c r="W826" s="107"/>
      <c r="X826" s="113"/>
    </row>
    <row r="827" spans="1:24" ht="12.95" customHeight="1" x14ac:dyDescent="0.2">
      <c r="A827" s="115">
        <v>1996</v>
      </c>
      <c r="B827" s="115" t="s">
        <v>4224</v>
      </c>
      <c r="C827" s="102" t="s">
        <v>7528</v>
      </c>
      <c r="D827" s="102" t="s">
        <v>3187</v>
      </c>
      <c r="E827" s="115" t="s">
        <v>20771</v>
      </c>
      <c r="F827" s="104" t="s">
        <v>14834</v>
      </c>
      <c r="G827" s="105">
        <v>15984</v>
      </c>
      <c r="H827" s="102" t="s">
        <v>11819</v>
      </c>
      <c r="I827" s="102" t="s">
        <v>30959</v>
      </c>
      <c r="J827" s="102" t="s">
        <v>14074</v>
      </c>
      <c r="K827" s="102"/>
      <c r="L827" s="111"/>
      <c r="M827" s="107">
        <v>0.5</v>
      </c>
      <c r="N827" s="108" t="s">
        <v>12955</v>
      </c>
      <c r="O827" s="102"/>
      <c r="P827" s="102"/>
      <c r="Q827" s="102" t="s">
        <v>16762</v>
      </c>
      <c r="R827" s="109"/>
      <c r="S827" s="102" t="s">
        <v>9435</v>
      </c>
      <c r="T827" s="102" t="s">
        <v>21275</v>
      </c>
      <c r="U827" s="102" t="s">
        <v>16986</v>
      </c>
      <c r="V827" s="109">
        <v>6</v>
      </c>
      <c r="W827" s="107"/>
      <c r="X827" s="113"/>
    </row>
    <row r="828" spans="1:24" ht="12.95" customHeight="1" x14ac:dyDescent="0.2">
      <c r="A828" s="115">
        <v>1996</v>
      </c>
      <c r="B828" s="115" t="s">
        <v>4224</v>
      </c>
      <c r="C828" s="102" t="s">
        <v>7528</v>
      </c>
      <c r="D828" s="102" t="s">
        <v>3457</v>
      </c>
      <c r="E828" s="115" t="s">
        <v>12956</v>
      </c>
      <c r="F828" s="104" t="s">
        <v>14834</v>
      </c>
      <c r="G828" s="105">
        <v>16395</v>
      </c>
      <c r="H828" s="102" t="s">
        <v>13336</v>
      </c>
      <c r="I828" s="102" t="s">
        <v>11819</v>
      </c>
      <c r="J828" s="102" t="s">
        <v>6991</v>
      </c>
      <c r="K828" s="102"/>
      <c r="L828" s="111"/>
      <c r="M828" s="120">
        <v>2</v>
      </c>
      <c r="N828" s="112" t="s">
        <v>16643</v>
      </c>
      <c r="O828" s="121" t="s">
        <v>17422</v>
      </c>
      <c r="P828" s="102" t="s">
        <v>13301</v>
      </c>
      <c r="Q828" s="102" t="s">
        <v>17601</v>
      </c>
      <c r="R828" s="109"/>
      <c r="S828" s="102"/>
      <c r="T828" s="102" t="s">
        <v>20547</v>
      </c>
      <c r="U828" s="102" t="s">
        <v>6992</v>
      </c>
      <c r="V828" s="109">
        <v>8.5</v>
      </c>
      <c r="W828" s="107"/>
      <c r="X828" s="113"/>
    </row>
    <row r="829" spans="1:24" ht="12.95" customHeight="1" x14ac:dyDescent="0.2">
      <c r="A829" s="115">
        <v>1996</v>
      </c>
      <c r="B829" s="115" t="s">
        <v>4224</v>
      </c>
      <c r="C829" s="102" t="s">
        <v>7528</v>
      </c>
      <c r="D829" s="102" t="s">
        <v>4629</v>
      </c>
      <c r="E829" s="115" t="s">
        <v>4634</v>
      </c>
      <c r="F829" s="104" t="s">
        <v>14834</v>
      </c>
      <c r="G829" s="105">
        <v>13962</v>
      </c>
      <c r="H829" s="102" t="s">
        <v>14944</v>
      </c>
      <c r="I829" s="102" t="s">
        <v>2625</v>
      </c>
      <c r="J829" s="102" t="s">
        <v>8207</v>
      </c>
      <c r="K829" s="102"/>
      <c r="L829" s="111"/>
      <c r="M829" s="107">
        <v>1.5</v>
      </c>
      <c r="N829" s="108" t="s">
        <v>30960</v>
      </c>
      <c r="O829" s="102" t="s">
        <v>65</v>
      </c>
      <c r="P829" s="102" t="s">
        <v>8076</v>
      </c>
      <c r="Q829" s="102" t="s">
        <v>19733</v>
      </c>
      <c r="R829" s="109"/>
      <c r="S829" s="102"/>
      <c r="T829" s="102" t="s">
        <v>8947</v>
      </c>
      <c r="U829" s="102" t="s">
        <v>2477</v>
      </c>
      <c r="V829" s="109">
        <v>7.5</v>
      </c>
      <c r="W829" s="107"/>
      <c r="X829" s="113"/>
    </row>
    <row r="830" spans="1:24" ht="12.95" customHeight="1" x14ac:dyDescent="0.2">
      <c r="A830" s="115">
        <v>1996</v>
      </c>
      <c r="B830" s="115" t="s">
        <v>4224</v>
      </c>
      <c r="C830" s="102" t="s">
        <v>7528</v>
      </c>
      <c r="D830" s="111" t="s">
        <v>3825</v>
      </c>
      <c r="E830" s="102" t="s">
        <v>3824</v>
      </c>
      <c r="F830" s="102" t="s">
        <v>14834</v>
      </c>
      <c r="G830" s="105">
        <v>15116</v>
      </c>
      <c r="H830" s="102" t="s">
        <v>13336</v>
      </c>
      <c r="I830" s="102" t="s">
        <v>11819</v>
      </c>
      <c r="J830" s="102" t="s">
        <v>16644</v>
      </c>
      <c r="K830" s="102"/>
      <c r="L830" s="111" t="s">
        <v>15110</v>
      </c>
      <c r="M830" s="168">
        <v>3</v>
      </c>
      <c r="N830" s="112" t="s">
        <v>16645</v>
      </c>
      <c r="O830" s="121" t="s">
        <v>13301</v>
      </c>
      <c r="P830" s="102" t="s">
        <v>8076</v>
      </c>
      <c r="Q830" s="102" t="s">
        <v>16646</v>
      </c>
      <c r="R830" s="102"/>
      <c r="S830" s="102"/>
      <c r="T830" s="102" t="s">
        <v>21275</v>
      </c>
      <c r="U830" s="102" t="s">
        <v>16647</v>
      </c>
      <c r="V830" s="102">
        <v>9</v>
      </c>
      <c r="W830" s="102"/>
      <c r="X830" s="113"/>
    </row>
    <row r="831" spans="1:24" ht="12.95" customHeight="1" x14ac:dyDescent="0.2">
      <c r="A831" s="115">
        <v>1996</v>
      </c>
      <c r="B831" s="115" t="s">
        <v>4224</v>
      </c>
      <c r="C831" s="102" t="s">
        <v>7528</v>
      </c>
      <c r="D831" s="102" t="s">
        <v>6062</v>
      </c>
      <c r="E831" s="115" t="s">
        <v>2818</v>
      </c>
      <c r="F831" s="114" t="s">
        <v>6406</v>
      </c>
      <c r="G831" s="105">
        <v>16484</v>
      </c>
      <c r="H831" s="102" t="s">
        <v>2625</v>
      </c>
      <c r="I831" s="102" t="s">
        <v>10191</v>
      </c>
      <c r="J831" s="102" t="s">
        <v>11283</v>
      </c>
      <c r="K831" s="102"/>
      <c r="L831" s="111"/>
      <c r="M831" s="107">
        <v>2</v>
      </c>
      <c r="N831" s="108" t="s">
        <v>30961</v>
      </c>
      <c r="O831" s="102" t="s">
        <v>3620</v>
      </c>
      <c r="P831" s="102" t="s">
        <v>162</v>
      </c>
      <c r="Q831" s="102" t="s">
        <v>16828</v>
      </c>
      <c r="R831" s="109"/>
      <c r="S831" s="102"/>
      <c r="T831" s="102" t="s">
        <v>20545</v>
      </c>
      <c r="U831" s="102" t="s">
        <v>16648</v>
      </c>
      <c r="V831" s="109">
        <v>4.5</v>
      </c>
      <c r="W831" s="107"/>
      <c r="X831" s="113"/>
    </row>
    <row r="832" spans="1:24" ht="12.95" customHeight="1" x14ac:dyDescent="0.2">
      <c r="A832" s="115">
        <v>1996</v>
      </c>
      <c r="B832" s="115" t="s">
        <v>4224</v>
      </c>
      <c r="C832" s="102" t="s">
        <v>7528</v>
      </c>
      <c r="D832" s="111" t="s">
        <v>10610</v>
      </c>
      <c r="E832" s="115" t="s">
        <v>5007</v>
      </c>
      <c r="F832" s="104" t="s">
        <v>14834</v>
      </c>
      <c r="G832" s="105">
        <v>14741</v>
      </c>
      <c r="H832" s="102" t="s">
        <v>11819</v>
      </c>
      <c r="I832" s="102" t="s">
        <v>5011</v>
      </c>
      <c r="J832" s="102" t="s">
        <v>922</v>
      </c>
      <c r="K832" s="102"/>
      <c r="L832" s="111" t="s">
        <v>41682</v>
      </c>
      <c r="M832" s="120">
        <v>1</v>
      </c>
      <c r="N832" s="108" t="s">
        <v>30962</v>
      </c>
      <c r="O832" s="121" t="s">
        <v>10189</v>
      </c>
      <c r="P832" s="102" t="s">
        <v>9125</v>
      </c>
      <c r="Q832" s="102" t="s">
        <v>15976</v>
      </c>
      <c r="R832" s="109"/>
      <c r="S832" s="102"/>
      <c r="T832" s="102" t="s">
        <v>28757</v>
      </c>
      <c r="U832" s="102" t="s">
        <v>3107</v>
      </c>
      <c r="V832" s="109">
        <v>6.5</v>
      </c>
      <c r="W832" s="107"/>
      <c r="X832" s="113"/>
    </row>
    <row r="833" spans="1:24" ht="12.95" customHeight="1" x14ac:dyDescent="0.2">
      <c r="A833" s="115">
        <v>1997</v>
      </c>
      <c r="B833" s="115" t="s">
        <v>4224</v>
      </c>
      <c r="C833" s="103" t="s">
        <v>7529</v>
      </c>
      <c r="D833" s="102" t="s">
        <v>5974</v>
      </c>
      <c r="E833" s="115" t="s">
        <v>5973</v>
      </c>
      <c r="F833" s="115" t="s">
        <v>14834</v>
      </c>
      <c r="G833" s="105">
        <v>14702</v>
      </c>
      <c r="H833" s="102" t="s">
        <v>11819</v>
      </c>
      <c r="I833" s="102" t="s">
        <v>30904</v>
      </c>
      <c r="J833" s="102" t="s">
        <v>5975</v>
      </c>
      <c r="K833" s="102"/>
      <c r="L833" s="111"/>
      <c r="M833" s="109">
        <v>2</v>
      </c>
      <c r="N833" s="138" t="s">
        <v>16649</v>
      </c>
      <c r="O833" s="102"/>
      <c r="P833" s="102"/>
      <c r="Q833" s="102" t="s">
        <v>19626</v>
      </c>
      <c r="R833" s="109"/>
      <c r="S833" s="102"/>
      <c r="T833" s="102" t="s">
        <v>7789</v>
      </c>
      <c r="U833" s="102" t="s">
        <v>16650</v>
      </c>
      <c r="V833" s="109">
        <v>12</v>
      </c>
      <c r="W833" s="107"/>
      <c r="X833" s="113"/>
    </row>
    <row r="834" spans="1:24" ht="12.95" customHeight="1" x14ac:dyDescent="0.2">
      <c r="A834" s="115">
        <v>1997</v>
      </c>
      <c r="B834" s="115" t="s">
        <v>4224</v>
      </c>
      <c r="C834" s="102" t="s">
        <v>7529</v>
      </c>
      <c r="D834" s="111" t="s">
        <v>15187</v>
      </c>
      <c r="E834" s="102" t="s">
        <v>5976</v>
      </c>
      <c r="F834" s="102" t="s">
        <v>14834</v>
      </c>
      <c r="G834" s="105">
        <v>15218</v>
      </c>
      <c r="H834" s="102" t="s">
        <v>11819</v>
      </c>
      <c r="I834" s="102" t="s">
        <v>10103</v>
      </c>
      <c r="J834" s="102" t="s">
        <v>16651</v>
      </c>
      <c r="K834" s="102"/>
      <c r="L834" s="111" t="s">
        <v>30963</v>
      </c>
      <c r="M834" s="168">
        <v>3</v>
      </c>
      <c r="N834" s="112" t="s">
        <v>16652</v>
      </c>
      <c r="O834" s="121" t="s">
        <v>13207</v>
      </c>
      <c r="P834" s="102"/>
      <c r="Q834" s="102" t="s">
        <v>16653</v>
      </c>
      <c r="R834" s="102"/>
      <c r="S834" s="102"/>
      <c r="T834" s="102" t="s">
        <v>7789</v>
      </c>
      <c r="U834" s="102" t="s">
        <v>20772</v>
      </c>
      <c r="V834" s="102">
        <v>9</v>
      </c>
      <c r="W834" s="102"/>
      <c r="X834" s="113"/>
    </row>
    <row r="835" spans="1:24" ht="12.95" customHeight="1" x14ac:dyDescent="0.2">
      <c r="A835" s="115">
        <v>1997</v>
      </c>
      <c r="B835" s="115" t="s">
        <v>4224</v>
      </c>
      <c r="C835" s="102" t="s">
        <v>7529</v>
      </c>
      <c r="D835" s="111" t="s">
        <v>14645</v>
      </c>
      <c r="E835" s="115" t="s">
        <v>12503</v>
      </c>
      <c r="F835" s="115" t="s">
        <v>14834</v>
      </c>
      <c r="G835" s="105">
        <v>15243</v>
      </c>
      <c r="H835" s="102" t="s">
        <v>11819</v>
      </c>
      <c r="I835" s="102" t="s">
        <v>10103</v>
      </c>
      <c r="J835" s="102" t="s">
        <v>12504</v>
      </c>
      <c r="K835" s="102"/>
      <c r="L835" s="111" t="s">
        <v>9661</v>
      </c>
      <c r="M835" s="169">
        <v>1</v>
      </c>
      <c r="N835" s="108" t="s">
        <v>30964</v>
      </c>
      <c r="O835" s="121" t="s">
        <v>3620</v>
      </c>
      <c r="P835" s="102" t="s">
        <v>9125</v>
      </c>
      <c r="Q835" s="102" t="s">
        <v>17935</v>
      </c>
      <c r="R835" s="109"/>
      <c r="S835" s="102"/>
      <c r="T835" s="102" t="s">
        <v>7789</v>
      </c>
      <c r="U835" s="102"/>
      <c r="V835" s="109">
        <v>5.5</v>
      </c>
      <c r="W835" s="107"/>
      <c r="X835" s="113"/>
    </row>
    <row r="836" spans="1:24" ht="12.95" customHeight="1" x14ac:dyDescent="0.2">
      <c r="A836" s="115">
        <v>1997</v>
      </c>
      <c r="B836" s="115" t="s">
        <v>4224</v>
      </c>
      <c r="C836" s="102" t="s">
        <v>7529</v>
      </c>
      <c r="D836" s="111" t="s">
        <v>14646</v>
      </c>
      <c r="E836" s="115" t="s">
        <v>14591</v>
      </c>
      <c r="F836" s="115" t="s">
        <v>14834</v>
      </c>
      <c r="G836" s="105">
        <v>14758</v>
      </c>
      <c r="H836" s="102" t="s">
        <v>11819</v>
      </c>
      <c r="I836" s="102" t="s">
        <v>5011</v>
      </c>
      <c r="J836" s="102" t="s">
        <v>14592</v>
      </c>
      <c r="K836" s="102"/>
      <c r="L836" s="111" t="s">
        <v>41694</v>
      </c>
      <c r="M836" s="109">
        <v>0.5</v>
      </c>
      <c r="N836" s="108">
        <v>36</v>
      </c>
      <c r="O836" s="102"/>
      <c r="P836" s="102"/>
      <c r="Q836" s="102" t="s">
        <v>19534</v>
      </c>
      <c r="R836" s="109"/>
      <c r="S836" s="102"/>
      <c r="T836" s="102" t="s">
        <v>20548</v>
      </c>
      <c r="U836" s="102" t="s">
        <v>14593</v>
      </c>
      <c r="V836" s="109">
        <v>6.5</v>
      </c>
      <c r="W836" s="107"/>
      <c r="X836" s="113"/>
    </row>
    <row r="837" spans="1:24" ht="12.95" customHeight="1" x14ac:dyDescent="0.2">
      <c r="A837" s="115">
        <v>1997</v>
      </c>
      <c r="B837" s="115" t="s">
        <v>4224</v>
      </c>
      <c r="C837" s="102" t="s">
        <v>7529</v>
      </c>
      <c r="D837" s="111" t="s">
        <v>14647</v>
      </c>
      <c r="E837" s="115" t="s">
        <v>14594</v>
      </c>
      <c r="F837" s="115" t="s">
        <v>14834</v>
      </c>
      <c r="G837" s="105">
        <v>16395</v>
      </c>
      <c r="H837" s="102" t="s">
        <v>11819</v>
      </c>
      <c r="I837" s="102" t="s">
        <v>10191</v>
      </c>
      <c r="J837" s="102" t="s">
        <v>14595</v>
      </c>
      <c r="K837" s="102"/>
      <c r="L837" s="111" t="s">
        <v>35030</v>
      </c>
      <c r="M837" s="109">
        <v>2</v>
      </c>
      <c r="N837" s="138" t="s">
        <v>16053</v>
      </c>
      <c r="O837" s="102" t="s">
        <v>17511</v>
      </c>
      <c r="P837" s="102"/>
      <c r="Q837" s="102" t="s">
        <v>19101</v>
      </c>
      <c r="R837" s="109"/>
      <c r="S837" s="102"/>
      <c r="T837" s="102" t="s">
        <v>20547</v>
      </c>
      <c r="U837" s="102" t="s">
        <v>6566</v>
      </c>
      <c r="V837" s="109">
        <v>6.5</v>
      </c>
      <c r="W837" s="107"/>
      <c r="X837" s="113"/>
    </row>
    <row r="838" spans="1:24" ht="12.95" customHeight="1" x14ac:dyDescent="0.2">
      <c r="A838" s="115">
        <v>1997</v>
      </c>
      <c r="B838" s="115" t="s">
        <v>4224</v>
      </c>
      <c r="C838" s="102" t="s">
        <v>7529</v>
      </c>
      <c r="D838" s="111" t="s">
        <v>3458</v>
      </c>
      <c r="E838" s="115" t="s">
        <v>1983</v>
      </c>
      <c r="F838" s="115" t="s">
        <v>14834</v>
      </c>
      <c r="G838" s="105">
        <v>13815</v>
      </c>
      <c r="H838" s="102" t="s">
        <v>14944</v>
      </c>
      <c r="I838" s="102" t="s">
        <v>2625</v>
      </c>
      <c r="J838" s="102" t="s">
        <v>5427</v>
      </c>
      <c r="K838" s="102"/>
      <c r="L838" s="111" t="s">
        <v>9661</v>
      </c>
      <c r="M838" s="109">
        <v>1</v>
      </c>
      <c r="N838" s="108" t="s">
        <v>30965</v>
      </c>
      <c r="O838" s="102"/>
      <c r="P838" s="102"/>
      <c r="Q838" s="102" t="s">
        <v>16653</v>
      </c>
      <c r="R838" s="109"/>
      <c r="S838" s="102"/>
      <c r="T838" s="102" t="s">
        <v>8947</v>
      </c>
      <c r="U838" s="102" t="s">
        <v>5428</v>
      </c>
      <c r="V838" s="109">
        <v>6.5</v>
      </c>
      <c r="W838" s="107"/>
      <c r="X838" s="113"/>
    </row>
    <row r="839" spans="1:24" ht="12.95" customHeight="1" x14ac:dyDescent="0.2">
      <c r="A839" s="115">
        <v>1997</v>
      </c>
      <c r="B839" s="115" t="s">
        <v>4224</v>
      </c>
      <c r="C839" s="102" t="s">
        <v>7529</v>
      </c>
      <c r="D839" s="102" t="s">
        <v>5430</v>
      </c>
      <c r="E839" s="115" t="s">
        <v>5429</v>
      </c>
      <c r="F839" s="115" t="s">
        <v>14834</v>
      </c>
      <c r="G839" s="105">
        <v>15665</v>
      </c>
      <c r="H839" s="102" t="s">
        <v>2625</v>
      </c>
      <c r="I839" s="102" t="s">
        <v>30643</v>
      </c>
      <c r="J839" s="102" t="s">
        <v>7289</v>
      </c>
      <c r="K839" s="102"/>
      <c r="L839" s="111"/>
      <c r="M839" s="169">
        <v>1</v>
      </c>
      <c r="N839" s="108" t="s">
        <v>30966</v>
      </c>
      <c r="O839" s="121"/>
      <c r="P839" s="102"/>
      <c r="Q839" s="102" t="s">
        <v>17790</v>
      </c>
      <c r="R839" s="109"/>
      <c r="S839" s="102"/>
      <c r="T839" s="102" t="s">
        <v>21291</v>
      </c>
      <c r="U839" s="102" t="s">
        <v>21332</v>
      </c>
      <c r="V839" s="109">
        <v>8</v>
      </c>
      <c r="W839" s="107"/>
      <c r="X839" s="113"/>
    </row>
    <row r="840" spans="1:24" ht="12.95" customHeight="1" x14ac:dyDescent="0.2">
      <c r="A840" s="115">
        <v>1997</v>
      </c>
      <c r="B840" s="115" t="s">
        <v>4224</v>
      </c>
      <c r="C840" s="102" t="s">
        <v>7529</v>
      </c>
      <c r="D840" s="102" t="s">
        <v>3803</v>
      </c>
      <c r="E840" s="115" t="s">
        <v>10231</v>
      </c>
      <c r="F840" s="115" t="s">
        <v>14834</v>
      </c>
      <c r="G840" s="105">
        <v>15757</v>
      </c>
      <c r="H840" s="102" t="s">
        <v>3804</v>
      </c>
      <c r="I840" s="102" t="s">
        <v>3805</v>
      </c>
      <c r="J840" s="102" t="s">
        <v>3806</v>
      </c>
      <c r="K840" s="102"/>
      <c r="L840" s="111"/>
      <c r="M840" s="109">
        <v>4</v>
      </c>
      <c r="N840" s="138" t="s">
        <v>16654</v>
      </c>
      <c r="O840" s="102" t="s">
        <v>20443</v>
      </c>
      <c r="P840" s="102" t="s">
        <v>9125</v>
      </c>
      <c r="Q840" s="102" t="s">
        <v>16831</v>
      </c>
      <c r="R840" s="109"/>
      <c r="S840" s="102" t="s">
        <v>8315</v>
      </c>
      <c r="T840" s="102" t="s">
        <v>14962</v>
      </c>
      <c r="U840" s="102" t="s">
        <v>16655</v>
      </c>
      <c r="V840" s="109">
        <v>7.5</v>
      </c>
      <c r="W840" s="107"/>
      <c r="X840" s="113"/>
    </row>
    <row r="841" spans="1:24" ht="12.95" customHeight="1" x14ac:dyDescent="0.2">
      <c r="A841" s="115">
        <v>1997</v>
      </c>
      <c r="B841" s="115" t="s">
        <v>4224</v>
      </c>
      <c r="C841" s="102" t="s">
        <v>7529</v>
      </c>
      <c r="D841" s="102" t="s">
        <v>3808</v>
      </c>
      <c r="E841" s="115" t="s">
        <v>3807</v>
      </c>
      <c r="F841" s="115" t="s">
        <v>14834</v>
      </c>
      <c r="G841" s="105">
        <v>14746</v>
      </c>
      <c r="H841" s="102" t="s">
        <v>11819</v>
      </c>
      <c r="I841" s="102" t="s">
        <v>5011</v>
      </c>
      <c r="J841" s="102" t="s">
        <v>3809</v>
      </c>
      <c r="K841" s="102"/>
      <c r="L841" s="111"/>
      <c r="M841" s="109">
        <v>1</v>
      </c>
      <c r="N841" s="112">
        <v>10</v>
      </c>
      <c r="O841" s="102" t="s">
        <v>5985</v>
      </c>
      <c r="P841" s="102" t="s">
        <v>8076</v>
      </c>
      <c r="Q841" s="102" t="s">
        <v>18182</v>
      </c>
      <c r="R841" s="109"/>
      <c r="S841" s="102"/>
      <c r="T841" s="102" t="s">
        <v>28757</v>
      </c>
      <c r="U841" s="102"/>
      <c r="V841" s="109">
        <v>8.5</v>
      </c>
      <c r="W841" s="107"/>
      <c r="X841" s="113"/>
    </row>
    <row r="842" spans="1:24" ht="12.95" customHeight="1" x14ac:dyDescent="0.2">
      <c r="A842" s="115">
        <v>1997</v>
      </c>
      <c r="B842" s="115" t="s">
        <v>4224</v>
      </c>
      <c r="C842" s="102" t="s">
        <v>7529</v>
      </c>
      <c r="D842" s="102" t="s">
        <v>3811</v>
      </c>
      <c r="E842" s="115" t="s">
        <v>3810</v>
      </c>
      <c r="F842" s="115" t="s">
        <v>14834</v>
      </c>
      <c r="G842" s="105">
        <v>14744</v>
      </c>
      <c r="H842" s="102" t="s">
        <v>5011</v>
      </c>
      <c r="I842" s="102" t="s">
        <v>11819</v>
      </c>
      <c r="J842" s="102" t="s">
        <v>3812</v>
      </c>
      <c r="K842" s="102"/>
      <c r="L842" s="111"/>
      <c r="M842" s="169">
        <v>0.5</v>
      </c>
      <c r="N842" s="108">
        <v>24</v>
      </c>
      <c r="O842" s="121" t="s">
        <v>16499</v>
      </c>
      <c r="P842" s="102" t="s">
        <v>9125</v>
      </c>
      <c r="Q842" s="102" t="s">
        <v>16868</v>
      </c>
      <c r="R842" s="109"/>
      <c r="S842" s="102"/>
      <c r="T842" s="102" t="s">
        <v>28757</v>
      </c>
      <c r="U842" s="102" t="s">
        <v>20773</v>
      </c>
      <c r="V842" s="109">
        <v>6</v>
      </c>
      <c r="W842" s="107"/>
      <c r="X842" s="113"/>
    </row>
    <row r="843" spans="1:24" ht="12.95" customHeight="1" x14ac:dyDescent="0.2">
      <c r="A843" s="115">
        <v>1997</v>
      </c>
      <c r="B843" s="115" t="s">
        <v>4224</v>
      </c>
      <c r="C843" s="102" t="s">
        <v>7529</v>
      </c>
      <c r="D843" s="102" t="s">
        <v>3814</v>
      </c>
      <c r="E843" s="115" t="s">
        <v>3813</v>
      </c>
      <c r="F843" s="148" t="s">
        <v>10085</v>
      </c>
      <c r="G843" s="105">
        <v>16162</v>
      </c>
      <c r="H843" s="102" t="s">
        <v>2625</v>
      </c>
      <c r="I843" s="102" t="s">
        <v>10191</v>
      </c>
      <c r="J843" s="102" t="s">
        <v>7511</v>
      </c>
      <c r="K843" s="102"/>
      <c r="L843" s="111"/>
      <c r="M843" s="109">
        <v>1</v>
      </c>
      <c r="N843" s="108" t="s">
        <v>5458</v>
      </c>
      <c r="O843" s="102"/>
      <c r="P843" s="102"/>
      <c r="Q843" s="102" t="s">
        <v>19521</v>
      </c>
      <c r="R843" s="109"/>
      <c r="S843" s="102"/>
      <c r="T843" s="102" t="s">
        <v>20543</v>
      </c>
      <c r="U843" s="102" t="s">
        <v>10901</v>
      </c>
      <c r="V843" s="109">
        <v>6.5</v>
      </c>
      <c r="W843" s="107"/>
      <c r="X843" s="113"/>
    </row>
    <row r="844" spans="1:24" ht="12.95" customHeight="1" x14ac:dyDescent="0.2">
      <c r="A844" s="115">
        <v>1997</v>
      </c>
      <c r="B844" s="115" t="s">
        <v>4224</v>
      </c>
      <c r="C844" s="102" t="s">
        <v>7529</v>
      </c>
      <c r="D844" s="102" t="s">
        <v>3459</v>
      </c>
      <c r="E844" s="115" t="s">
        <v>9361</v>
      </c>
      <c r="F844" s="148" t="s">
        <v>10085</v>
      </c>
      <c r="G844" s="105">
        <v>16159</v>
      </c>
      <c r="H844" s="102" t="s">
        <v>10191</v>
      </c>
      <c r="I844" s="102" t="s">
        <v>2625</v>
      </c>
      <c r="J844" s="102" t="s">
        <v>7511</v>
      </c>
      <c r="K844" s="102"/>
      <c r="L844" s="111"/>
      <c r="M844" s="109">
        <v>1</v>
      </c>
      <c r="N844" s="108" t="s">
        <v>5458</v>
      </c>
      <c r="O844" s="102"/>
      <c r="P844" s="102"/>
      <c r="Q844" s="102" t="s">
        <v>15976</v>
      </c>
      <c r="R844" s="109"/>
      <c r="S844" s="102" t="s">
        <v>8315</v>
      </c>
      <c r="T844" s="102" t="s">
        <v>20543</v>
      </c>
      <c r="U844" s="102" t="s">
        <v>10901</v>
      </c>
      <c r="V844" s="109">
        <v>6</v>
      </c>
      <c r="W844" s="107"/>
      <c r="X844" s="113"/>
    </row>
    <row r="845" spans="1:24" ht="12.95" customHeight="1" x14ac:dyDescent="0.2">
      <c r="A845" s="115">
        <v>1997</v>
      </c>
      <c r="B845" s="115" t="s">
        <v>4224</v>
      </c>
      <c r="C845" s="102" t="s">
        <v>7529</v>
      </c>
      <c r="D845" s="102" t="s">
        <v>14284</v>
      </c>
      <c r="E845" s="115" t="s">
        <v>14283</v>
      </c>
      <c r="F845" s="148" t="s">
        <v>10085</v>
      </c>
      <c r="G845" s="105">
        <v>16162</v>
      </c>
      <c r="H845" s="102" t="s">
        <v>10191</v>
      </c>
      <c r="I845" s="102" t="s">
        <v>2625</v>
      </c>
      <c r="J845" s="102" t="s">
        <v>7511</v>
      </c>
      <c r="K845" s="102"/>
      <c r="L845" s="111"/>
      <c r="M845" s="169">
        <v>1</v>
      </c>
      <c r="N845" s="112" t="s">
        <v>5458</v>
      </c>
      <c r="O845" s="121"/>
      <c r="P845" s="102" t="s">
        <v>9125</v>
      </c>
      <c r="Q845" s="102" t="s">
        <v>20774</v>
      </c>
      <c r="R845" s="109"/>
      <c r="S845" s="102" t="s">
        <v>9435</v>
      </c>
      <c r="T845" s="102" t="s">
        <v>20543</v>
      </c>
      <c r="U845" s="102" t="s">
        <v>10901</v>
      </c>
      <c r="V845" s="109">
        <v>8</v>
      </c>
      <c r="W845" s="107"/>
      <c r="X845" s="113"/>
    </row>
    <row r="846" spans="1:24" ht="12.95" customHeight="1" x14ac:dyDescent="0.2">
      <c r="A846" s="115">
        <v>1997</v>
      </c>
      <c r="B846" s="115" t="s">
        <v>4224</v>
      </c>
      <c r="C846" s="102" t="s">
        <v>7529</v>
      </c>
      <c r="D846" s="102" t="s">
        <v>227</v>
      </c>
      <c r="E846" s="115" t="s">
        <v>14285</v>
      </c>
      <c r="F846" s="148" t="s">
        <v>10085</v>
      </c>
      <c r="G846" s="105">
        <v>16162</v>
      </c>
      <c r="H846" s="102" t="s">
        <v>10191</v>
      </c>
      <c r="I846" s="102" t="s">
        <v>2625</v>
      </c>
      <c r="J846" s="102" t="s">
        <v>7511</v>
      </c>
      <c r="K846" s="102"/>
      <c r="L846" s="111"/>
      <c r="M846" s="109">
        <v>1</v>
      </c>
      <c r="N846" s="108" t="s">
        <v>5458</v>
      </c>
      <c r="O846" s="102"/>
      <c r="P846" s="102"/>
      <c r="Q846" s="102" t="s">
        <v>17671</v>
      </c>
      <c r="R846" s="109"/>
      <c r="S846" s="102" t="s">
        <v>9435</v>
      </c>
      <c r="T846" s="102" t="s">
        <v>20543</v>
      </c>
      <c r="U846" s="102" t="s">
        <v>10901</v>
      </c>
      <c r="V846" s="109">
        <v>5</v>
      </c>
      <c r="W846" s="107"/>
      <c r="X846" s="113"/>
    </row>
    <row r="847" spans="1:24" ht="12.95" customHeight="1" x14ac:dyDescent="0.2">
      <c r="A847" s="115">
        <v>1997</v>
      </c>
      <c r="B847" s="115" t="s">
        <v>4224</v>
      </c>
      <c r="C847" s="102" t="s">
        <v>7529</v>
      </c>
      <c r="D847" s="111" t="s">
        <v>5767</v>
      </c>
      <c r="E847" s="115" t="s">
        <v>14757</v>
      </c>
      <c r="F847" s="115" t="s">
        <v>14834</v>
      </c>
      <c r="G847" s="105">
        <v>15147</v>
      </c>
      <c r="H847" s="102" t="s">
        <v>30967</v>
      </c>
      <c r="I847" s="102" t="s">
        <v>5011</v>
      </c>
      <c r="J847" s="102" t="s">
        <v>9265</v>
      </c>
      <c r="K847" s="102"/>
      <c r="L847" s="111" t="s">
        <v>41726</v>
      </c>
      <c r="M847" s="109">
        <v>1</v>
      </c>
      <c r="N847" s="108" t="s">
        <v>30968</v>
      </c>
      <c r="O847" s="102" t="s">
        <v>12252</v>
      </c>
      <c r="P847" s="102" t="s">
        <v>3620</v>
      </c>
      <c r="Q847" s="102" t="s">
        <v>19627</v>
      </c>
      <c r="R847" s="109"/>
      <c r="S847" s="102"/>
      <c r="T847" s="102" t="s">
        <v>21275</v>
      </c>
      <c r="U847" s="102" t="s">
        <v>16656</v>
      </c>
      <c r="V847" s="109">
        <v>7.5</v>
      </c>
      <c r="W847" s="107"/>
      <c r="X847" s="113"/>
    </row>
    <row r="848" spans="1:24" ht="12.95" customHeight="1" x14ac:dyDescent="0.2">
      <c r="A848" s="115">
        <v>1997</v>
      </c>
      <c r="B848" s="115" t="s">
        <v>4224</v>
      </c>
      <c r="C848" s="102" t="s">
        <v>7529</v>
      </c>
      <c r="D848" s="102" t="s">
        <v>11771</v>
      </c>
      <c r="E848" s="115" t="s">
        <v>11770</v>
      </c>
      <c r="F848" s="115" t="s">
        <v>14834</v>
      </c>
      <c r="G848" s="105">
        <v>14600</v>
      </c>
      <c r="H848" s="102" t="s">
        <v>10103</v>
      </c>
      <c r="I848" s="102" t="s">
        <v>3253</v>
      </c>
      <c r="J848" s="102" t="s">
        <v>9825</v>
      </c>
      <c r="K848" s="102"/>
      <c r="L848" s="111"/>
      <c r="M848" s="109">
        <v>2</v>
      </c>
      <c r="N848" s="138" t="s">
        <v>16657</v>
      </c>
      <c r="O848" s="102"/>
      <c r="P848" s="102" t="s">
        <v>9125</v>
      </c>
      <c r="Q848" s="102" t="s">
        <v>16725</v>
      </c>
      <c r="R848" s="109" t="s">
        <v>7035</v>
      </c>
      <c r="S848" s="102"/>
      <c r="T848" s="102" t="s">
        <v>20549</v>
      </c>
      <c r="U848" s="102" t="s">
        <v>20775</v>
      </c>
      <c r="V848" s="109">
        <v>6</v>
      </c>
      <c r="W848" s="107"/>
      <c r="X848" s="113"/>
    </row>
    <row r="849" spans="1:24" ht="12.95" customHeight="1" x14ac:dyDescent="0.2">
      <c r="A849" s="102">
        <v>1998</v>
      </c>
      <c r="B849" s="102" t="s">
        <v>4224</v>
      </c>
      <c r="C849" s="103" t="s">
        <v>2524</v>
      </c>
      <c r="D849" s="111" t="s">
        <v>12429</v>
      </c>
      <c r="E849" s="115" t="s">
        <v>8315</v>
      </c>
      <c r="F849" s="115" t="s">
        <v>14834</v>
      </c>
      <c r="G849" s="105">
        <v>15620</v>
      </c>
      <c r="H849" s="102" t="s">
        <v>11819</v>
      </c>
      <c r="I849" s="102" t="s">
        <v>10103</v>
      </c>
      <c r="J849" s="102" t="s">
        <v>9568</v>
      </c>
      <c r="K849" s="102"/>
      <c r="L849" s="111" t="s">
        <v>2726</v>
      </c>
      <c r="M849" s="107">
        <v>0.5</v>
      </c>
      <c r="N849" s="108" t="s">
        <v>8687</v>
      </c>
      <c r="O849" s="102"/>
      <c r="P849" s="102"/>
      <c r="Q849" s="102" t="s">
        <v>16795</v>
      </c>
      <c r="R849" s="109"/>
      <c r="S849" s="102"/>
      <c r="T849" s="102" t="s">
        <v>7789</v>
      </c>
      <c r="U849" s="102"/>
      <c r="V849" s="109">
        <v>5</v>
      </c>
      <c r="W849" s="107"/>
      <c r="X849" s="113"/>
    </row>
    <row r="850" spans="1:24" ht="12.95" customHeight="1" x14ac:dyDescent="0.2">
      <c r="A850" s="115">
        <v>1998</v>
      </c>
      <c r="B850" s="115" t="s">
        <v>4224</v>
      </c>
      <c r="C850" s="102" t="s">
        <v>2524</v>
      </c>
      <c r="D850" s="111" t="s">
        <v>6914</v>
      </c>
      <c r="E850" s="115" t="s">
        <v>11080</v>
      </c>
      <c r="F850" s="115" t="s">
        <v>14834</v>
      </c>
      <c r="G850" s="105">
        <v>15620</v>
      </c>
      <c r="H850" s="102" t="s">
        <v>10103</v>
      </c>
      <c r="I850" s="102" t="s">
        <v>11819</v>
      </c>
      <c r="J850" s="102" t="s">
        <v>9568</v>
      </c>
      <c r="K850" s="102"/>
      <c r="L850" s="111" t="s">
        <v>14970</v>
      </c>
      <c r="M850" s="107">
        <v>0.5</v>
      </c>
      <c r="N850" s="108" t="s">
        <v>8687</v>
      </c>
      <c r="O850" s="102"/>
      <c r="P850" s="102"/>
      <c r="Q850" s="102" t="s">
        <v>20776</v>
      </c>
      <c r="R850" s="109"/>
      <c r="S850" s="102"/>
      <c r="T850" s="102" t="s">
        <v>7789</v>
      </c>
      <c r="U850" s="102"/>
      <c r="V850" s="109">
        <v>8</v>
      </c>
      <c r="W850" s="107"/>
      <c r="X850" s="113"/>
    </row>
    <row r="851" spans="1:24" ht="12.95" customHeight="1" x14ac:dyDescent="0.2">
      <c r="A851" s="115">
        <v>1998</v>
      </c>
      <c r="B851" s="115" t="s">
        <v>4224</v>
      </c>
      <c r="C851" s="102" t="s">
        <v>2524</v>
      </c>
      <c r="D851" s="111" t="s">
        <v>14512</v>
      </c>
      <c r="E851" s="115" t="s">
        <v>13561</v>
      </c>
      <c r="F851" s="115" t="s">
        <v>14834</v>
      </c>
      <c r="G851" s="105">
        <v>15620</v>
      </c>
      <c r="H851" s="102" t="s">
        <v>10103</v>
      </c>
      <c r="I851" s="102" t="s">
        <v>11819</v>
      </c>
      <c r="J851" s="102" t="s">
        <v>9568</v>
      </c>
      <c r="K851" s="102"/>
      <c r="L851" s="111" t="s">
        <v>886</v>
      </c>
      <c r="M851" s="107">
        <v>1</v>
      </c>
      <c r="N851" s="112" t="s">
        <v>8687</v>
      </c>
      <c r="O851" s="102" t="s">
        <v>18206</v>
      </c>
      <c r="P851" s="102"/>
      <c r="Q851" s="102" t="s">
        <v>20777</v>
      </c>
      <c r="R851" s="109"/>
      <c r="S851" s="102"/>
      <c r="T851" s="102" t="s">
        <v>7789</v>
      </c>
      <c r="U851" s="102"/>
      <c r="V851" s="109">
        <v>7</v>
      </c>
      <c r="W851" s="107"/>
      <c r="X851" s="113"/>
    </row>
    <row r="852" spans="1:24" ht="12.95" customHeight="1" x14ac:dyDescent="0.2">
      <c r="A852" s="115">
        <v>1998</v>
      </c>
      <c r="B852" s="115" t="s">
        <v>4224</v>
      </c>
      <c r="C852" s="102" t="s">
        <v>2524</v>
      </c>
      <c r="D852" s="111" t="s">
        <v>12722</v>
      </c>
      <c r="E852" s="115" t="s">
        <v>9435</v>
      </c>
      <c r="F852" s="115" t="s">
        <v>14834</v>
      </c>
      <c r="G852" s="105">
        <v>15294</v>
      </c>
      <c r="H852" s="102" t="s">
        <v>11819</v>
      </c>
      <c r="I852" s="102" t="s">
        <v>10103</v>
      </c>
      <c r="J852" s="102" t="s">
        <v>13562</v>
      </c>
      <c r="K852" s="102"/>
      <c r="L852" s="111" t="s">
        <v>2568</v>
      </c>
      <c r="M852" s="120">
        <v>3</v>
      </c>
      <c r="N852" s="112" t="s">
        <v>16404</v>
      </c>
      <c r="O852" s="121"/>
      <c r="P852" s="102"/>
      <c r="Q852" s="102" t="s">
        <v>16802</v>
      </c>
      <c r="R852" s="109"/>
      <c r="S852" s="102" t="s">
        <v>9435</v>
      </c>
      <c r="T852" s="102" t="s">
        <v>7789</v>
      </c>
      <c r="U852" s="102"/>
      <c r="V852" s="109">
        <v>10</v>
      </c>
      <c r="W852" s="107"/>
      <c r="X852" s="113"/>
    </row>
    <row r="853" spans="1:24" ht="12.95" customHeight="1" x14ac:dyDescent="0.2">
      <c r="A853" s="115">
        <v>1998</v>
      </c>
      <c r="B853" s="115" t="s">
        <v>4224</v>
      </c>
      <c r="C853" s="102" t="s">
        <v>2524</v>
      </c>
      <c r="D853" s="111" t="s">
        <v>7685</v>
      </c>
      <c r="E853" s="115" t="s">
        <v>13563</v>
      </c>
      <c r="F853" s="115" t="s">
        <v>14834</v>
      </c>
      <c r="G853" s="105">
        <v>16254</v>
      </c>
      <c r="H853" s="102" t="s">
        <v>11819</v>
      </c>
      <c r="I853" s="102" t="s">
        <v>10103</v>
      </c>
      <c r="J853" s="102" t="s">
        <v>8433</v>
      </c>
      <c r="K853" s="102"/>
      <c r="L853" s="111" t="s">
        <v>2569</v>
      </c>
      <c r="M853" s="107">
        <v>3</v>
      </c>
      <c r="N853" s="112" t="s">
        <v>16404</v>
      </c>
      <c r="O853" s="102" t="s">
        <v>19823</v>
      </c>
      <c r="P853" s="102" t="s">
        <v>162</v>
      </c>
      <c r="Q853" s="102" t="s">
        <v>20778</v>
      </c>
      <c r="R853" s="109"/>
      <c r="S853" s="102" t="s">
        <v>9435</v>
      </c>
      <c r="T853" s="102" t="s">
        <v>7789</v>
      </c>
      <c r="U853" s="102" t="s">
        <v>14790</v>
      </c>
      <c r="V853" s="109">
        <v>10</v>
      </c>
      <c r="W853" s="107"/>
      <c r="X853" s="113"/>
    </row>
    <row r="854" spans="1:24" ht="12.95" customHeight="1" x14ac:dyDescent="0.2">
      <c r="A854" s="115">
        <v>1998</v>
      </c>
      <c r="B854" s="115" t="s">
        <v>4224</v>
      </c>
      <c r="C854" s="102" t="s">
        <v>2524</v>
      </c>
      <c r="D854" s="111" t="s">
        <v>7686</v>
      </c>
      <c r="E854" s="115" t="s">
        <v>399</v>
      </c>
      <c r="F854" s="115" t="s">
        <v>14834</v>
      </c>
      <c r="G854" s="105">
        <v>15718</v>
      </c>
      <c r="H854" s="102" t="s">
        <v>11819</v>
      </c>
      <c r="I854" s="102" t="s">
        <v>10103</v>
      </c>
      <c r="J854" s="102" t="s">
        <v>400</v>
      </c>
      <c r="K854" s="102"/>
      <c r="L854" s="111" t="s">
        <v>4071</v>
      </c>
      <c r="M854" s="107">
        <v>3</v>
      </c>
      <c r="N854" s="112" t="s">
        <v>15824</v>
      </c>
      <c r="O854" s="102" t="s">
        <v>16809</v>
      </c>
      <c r="P854" s="102" t="s">
        <v>9125</v>
      </c>
      <c r="Q854" s="102" t="s">
        <v>13301</v>
      </c>
      <c r="R854" s="109"/>
      <c r="S854" s="102" t="s">
        <v>9435</v>
      </c>
      <c r="T854" s="102" t="s">
        <v>7789</v>
      </c>
      <c r="U854" s="102" t="s">
        <v>9548</v>
      </c>
      <c r="V854" s="109">
        <v>10</v>
      </c>
      <c r="W854" s="107"/>
      <c r="X854" s="113"/>
    </row>
    <row r="855" spans="1:24" ht="12.95" customHeight="1" x14ac:dyDescent="0.2">
      <c r="A855" s="115">
        <v>1998</v>
      </c>
      <c r="B855" s="115" t="s">
        <v>4224</v>
      </c>
      <c r="C855" s="102" t="s">
        <v>2524</v>
      </c>
      <c r="D855" s="111" t="s">
        <v>7687</v>
      </c>
      <c r="E855" s="115" t="s">
        <v>9549</v>
      </c>
      <c r="F855" s="115" t="s">
        <v>14834</v>
      </c>
      <c r="G855" s="105">
        <v>16168</v>
      </c>
      <c r="H855" s="102" t="s">
        <v>11819</v>
      </c>
      <c r="I855" s="102" t="s">
        <v>10103</v>
      </c>
      <c r="J855" s="102" t="s">
        <v>3142</v>
      </c>
      <c r="K855" s="102"/>
      <c r="L855" s="111" t="s">
        <v>4072</v>
      </c>
      <c r="M855" s="107">
        <v>3</v>
      </c>
      <c r="N855" s="112" t="s">
        <v>15824</v>
      </c>
      <c r="O855" s="102" t="s">
        <v>16831</v>
      </c>
      <c r="P855" s="102"/>
      <c r="Q855" s="102" t="s">
        <v>16814</v>
      </c>
      <c r="R855" s="102"/>
      <c r="S855" s="102"/>
      <c r="T855" s="102" t="s">
        <v>7789</v>
      </c>
      <c r="U855" s="102" t="s">
        <v>20779</v>
      </c>
      <c r="V855" s="109">
        <v>14</v>
      </c>
      <c r="W855" s="107"/>
      <c r="X855" s="113"/>
    </row>
    <row r="856" spans="1:24" ht="12.95" customHeight="1" x14ac:dyDescent="0.2">
      <c r="A856" s="115">
        <v>1998</v>
      </c>
      <c r="B856" s="115" t="s">
        <v>4224</v>
      </c>
      <c r="C856" s="102" t="s">
        <v>2524</v>
      </c>
      <c r="D856" s="111" t="s">
        <v>11439</v>
      </c>
      <c r="E856" s="115" t="s">
        <v>2412</v>
      </c>
      <c r="F856" s="115" t="s">
        <v>14834</v>
      </c>
      <c r="G856" s="105">
        <v>15718</v>
      </c>
      <c r="H856" s="102" t="s">
        <v>10103</v>
      </c>
      <c r="I856" s="102" t="s">
        <v>11819</v>
      </c>
      <c r="J856" s="102" t="s">
        <v>2413</v>
      </c>
      <c r="K856" s="102"/>
      <c r="L856" s="111" t="s">
        <v>8039</v>
      </c>
      <c r="M856" s="107">
        <v>3</v>
      </c>
      <c r="N856" s="112" t="s">
        <v>16404</v>
      </c>
      <c r="O856" s="102"/>
      <c r="P856" s="102"/>
      <c r="Q856" s="102" t="s">
        <v>16820</v>
      </c>
      <c r="R856" s="109" t="s">
        <v>7035</v>
      </c>
      <c r="S856" s="102"/>
      <c r="T856" s="102" t="s">
        <v>7789</v>
      </c>
      <c r="U856" s="102" t="s">
        <v>9548</v>
      </c>
      <c r="V856" s="109">
        <v>9.5</v>
      </c>
      <c r="W856" s="107"/>
      <c r="X856" s="113"/>
    </row>
    <row r="857" spans="1:24" ht="12.95" customHeight="1" x14ac:dyDescent="0.2">
      <c r="A857" s="115">
        <v>1998</v>
      </c>
      <c r="B857" s="115" t="s">
        <v>4224</v>
      </c>
      <c r="C857" s="102" t="s">
        <v>2524</v>
      </c>
      <c r="D857" s="111" t="s">
        <v>3207</v>
      </c>
      <c r="E857" s="115" t="s">
        <v>4710</v>
      </c>
      <c r="F857" s="115" t="s">
        <v>14834</v>
      </c>
      <c r="G857" s="105">
        <v>16422</v>
      </c>
      <c r="H857" s="102" t="s">
        <v>10191</v>
      </c>
      <c r="I857" s="102" t="s">
        <v>11819</v>
      </c>
      <c r="J857" s="102" t="s">
        <v>9940</v>
      </c>
      <c r="K857" s="102"/>
      <c r="L857" s="111" t="s">
        <v>35032</v>
      </c>
      <c r="M857" s="107">
        <v>2</v>
      </c>
      <c r="N857" s="112" t="s">
        <v>15826</v>
      </c>
      <c r="O857" s="102" t="s">
        <v>9125</v>
      </c>
      <c r="P857" s="102"/>
      <c r="Q857" s="102" t="s">
        <v>16835</v>
      </c>
      <c r="R857" s="109"/>
      <c r="S857" s="102"/>
      <c r="T857" s="102" t="s">
        <v>20547</v>
      </c>
      <c r="U857" s="102" t="s">
        <v>9941</v>
      </c>
      <c r="V857" s="109">
        <v>10</v>
      </c>
      <c r="W857" s="107"/>
      <c r="X857" s="113"/>
    </row>
    <row r="858" spans="1:24" ht="12.95" customHeight="1" x14ac:dyDescent="0.2">
      <c r="A858" s="115">
        <v>1998</v>
      </c>
      <c r="B858" s="115" t="s">
        <v>4224</v>
      </c>
      <c r="C858" s="102" t="s">
        <v>2524</v>
      </c>
      <c r="D858" s="111" t="s">
        <v>3208</v>
      </c>
      <c r="E858" s="115" t="s">
        <v>9942</v>
      </c>
      <c r="F858" s="115" t="s">
        <v>14834</v>
      </c>
      <c r="G858" s="105">
        <v>16451</v>
      </c>
      <c r="H858" s="102" t="s">
        <v>10191</v>
      </c>
      <c r="I858" s="102" t="s">
        <v>11819</v>
      </c>
      <c r="J858" s="102" t="s">
        <v>3384</v>
      </c>
      <c r="K858" s="102"/>
      <c r="L858" s="111" t="s">
        <v>8040</v>
      </c>
      <c r="M858" s="107">
        <v>2</v>
      </c>
      <c r="N858" s="112" t="s">
        <v>15982</v>
      </c>
      <c r="O858" s="102" t="s">
        <v>18174</v>
      </c>
      <c r="P858" s="102"/>
      <c r="Q858" s="102" t="s">
        <v>16838</v>
      </c>
      <c r="R858" s="109"/>
      <c r="S858" s="102" t="s">
        <v>11080</v>
      </c>
      <c r="T858" s="102" t="s">
        <v>20546</v>
      </c>
      <c r="U858" s="102" t="s">
        <v>16658</v>
      </c>
      <c r="V858" s="109">
        <v>10</v>
      </c>
      <c r="W858" s="107"/>
      <c r="X858" s="113"/>
    </row>
    <row r="859" spans="1:24" ht="12.95" customHeight="1" x14ac:dyDescent="0.2">
      <c r="A859" s="115">
        <v>1998</v>
      </c>
      <c r="B859" s="115" t="s">
        <v>4224</v>
      </c>
      <c r="C859" s="102" t="s">
        <v>2524</v>
      </c>
      <c r="D859" s="111" t="s">
        <v>5303</v>
      </c>
      <c r="E859" s="115" t="s">
        <v>16821</v>
      </c>
      <c r="F859" s="115" t="s">
        <v>14834</v>
      </c>
      <c r="G859" s="105">
        <v>16229</v>
      </c>
      <c r="H859" s="102" t="s">
        <v>11819</v>
      </c>
      <c r="I859" s="102" t="s">
        <v>10191</v>
      </c>
      <c r="J859" s="102" t="s">
        <v>4142</v>
      </c>
      <c r="K859" s="102"/>
      <c r="L859" s="111" t="s">
        <v>13129</v>
      </c>
      <c r="M859" s="107">
        <v>1</v>
      </c>
      <c r="N859" s="112" t="s">
        <v>8247</v>
      </c>
      <c r="O859" s="102"/>
      <c r="P859" s="102"/>
      <c r="Q859" s="102" t="s">
        <v>16823</v>
      </c>
      <c r="R859" s="109"/>
      <c r="S859" s="102"/>
      <c r="T859" s="102" t="s">
        <v>20546</v>
      </c>
      <c r="U859" s="102"/>
      <c r="V859" s="109">
        <v>6</v>
      </c>
      <c r="W859" s="107" t="s">
        <v>7338</v>
      </c>
      <c r="X859" s="113"/>
    </row>
    <row r="860" spans="1:24" ht="12.95" customHeight="1" x14ac:dyDescent="0.2">
      <c r="A860" s="115">
        <v>1998</v>
      </c>
      <c r="B860" s="115" t="s">
        <v>4224</v>
      </c>
      <c r="C860" s="102" t="s">
        <v>2524</v>
      </c>
      <c r="D860" s="111" t="s">
        <v>4628</v>
      </c>
      <c r="E860" s="115" t="s">
        <v>16824</v>
      </c>
      <c r="F860" s="115" t="s">
        <v>14834</v>
      </c>
      <c r="G860" s="105">
        <v>16251</v>
      </c>
      <c r="H860" s="102" t="s">
        <v>10103</v>
      </c>
      <c r="I860" s="102" t="s">
        <v>11819</v>
      </c>
      <c r="J860" s="102" t="s">
        <v>13599</v>
      </c>
      <c r="K860" s="102"/>
      <c r="L860" s="111" t="s">
        <v>30969</v>
      </c>
      <c r="M860" s="107">
        <v>2</v>
      </c>
      <c r="N860" s="112" t="s">
        <v>16659</v>
      </c>
      <c r="O860" s="102" t="s">
        <v>16798</v>
      </c>
      <c r="P860" s="102"/>
      <c r="Q860" s="102"/>
      <c r="R860" s="109"/>
      <c r="S860" s="102"/>
      <c r="T860" s="102" t="s">
        <v>7789</v>
      </c>
      <c r="U860" s="102"/>
      <c r="V860" s="109">
        <v>6</v>
      </c>
      <c r="W860" s="107"/>
      <c r="X860" s="113"/>
    </row>
    <row r="861" spans="1:24" ht="12.95" customHeight="1" x14ac:dyDescent="0.2">
      <c r="A861" s="115">
        <v>1998</v>
      </c>
      <c r="B861" s="115" t="s">
        <v>4224</v>
      </c>
      <c r="C861" s="102" t="s">
        <v>2524</v>
      </c>
      <c r="D861" s="111" t="s">
        <v>14492</v>
      </c>
      <c r="E861" s="115" t="s">
        <v>16826</v>
      </c>
      <c r="F861" s="115" t="s">
        <v>14834</v>
      </c>
      <c r="G861" s="105">
        <v>15963</v>
      </c>
      <c r="H861" s="102" t="s">
        <v>10191</v>
      </c>
      <c r="I861" s="102" t="s">
        <v>20780</v>
      </c>
      <c r="J861" s="102" t="s">
        <v>8013</v>
      </c>
      <c r="K861" s="102"/>
      <c r="L861" s="111" t="s">
        <v>13130</v>
      </c>
      <c r="M861" s="107">
        <v>1</v>
      </c>
      <c r="N861" s="112" t="s">
        <v>12955</v>
      </c>
      <c r="O861" s="102" t="s">
        <v>3620</v>
      </c>
      <c r="P861" s="102"/>
      <c r="Q861" s="102" t="s">
        <v>16762</v>
      </c>
      <c r="R861" s="109"/>
      <c r="S861" s="102"/>
      <c r="T861" s="102" t="s">
        <v>21275</v>
      </c>
      <c r="U861" s="102"/>
      <c r="V861" s="109">
        <v>6</v>
      </c>
      <c r="W861" s="107"/>
      <c r="X861" s="113"/>
    </row>
    <row r="862" spans="1:24" ht="12.95" customHeight="1" x14ac:dyDescent="0.2">
      <c r="A862" s="115">
        <v>1998</v>
      </c>
      <c r="B862" s="115" t="s">
        <v>4224</v>
      </c>
      <c r="C862" s="102" t="s">
        <v>2524</v>
      </c>
      <c r="D862" s="111" t="s">
        <v>14493</v>
      </c>
      <c r="E862" s="115" t="s">
        <v>16829</v>
      </c>
      <c r="F862" s="115" t="s">
        <v>14834</v>
      </c>
      <c r="G862" s="105">
        <v>15168</v>
      </c>
      <c r="H862" s="102" t="s">
        <v>10103</v>
      </c>
      <c r="I862" s="102" t="s">
        <v>11819</v>
      </c>
      <c r="J862" s="102" t="s">
        <v>13063</v>
      </c>
      <c r="K862" s="102"/>
      <c r="L862" s="111" t="s">
        <v>8811</v>
      </c>
      <c r="M862" s="107">
        <v>1</v>
      </c>
      <c r="N862" s="112" t="s">
        <v>8687</v>
      </c>
      <c r="O862" s="102" t="s">
        <v>3620</v>
      </c>
      <c r="P862" s="102"/>
      <c r="Q862" s="102" t="s">
        <v>16831</v>
      </c>
      <c r="R862" s="109"/>
      <c r="S862" s="102"/>
      <c r="T862" s="102" t="s">
        <v>7789</v>
      </c>
      <c r="U862" s="102"/>
      <c r="V862" s="109">
        <v>6</v>
      </c>
      <c r="W862" s="107"/>
      <c r="X862" s="113"/>
    </row>
    <row r="863" spans="1:24" ht="12.95" customHeight="1" x14ac:dyDescent="0.2">
      <c r="A863" s="115">
        <v>1998</v>
      </c>
      <c r="B863" s="115" t="s">
        <v>4224</v>
      </c>
      <c r="C863" s="102" t="s">
        <v>2524</v>
      </c>
      <c r="D863" s="111" t="s">
        <v>9054</v>
      </c>
      <c r="E863" s="115" t="s">
        <v>20781</v>
      </c>
      <c r="F863" s="115" t="s">
        <v>14834</v>
      </c>
      <c r="G863" s="105">
        <v>16229</v>
      </c>
      <c r="H863" s="102" t="s">
        <v>11819</v>
      </c>
      <c r="I863" s="102" t="s">
        <v>10191</v>
      </c>
      <c r="J863" s="102" t="s">
        <v>13908</v>
      </c>
      <c r="K863" s="102"/>
      <c r="L863" s="111" t="s">
        <v>35017</v>
      </c>
      <c r="M863" s="107">
        <v>2</v>
      </c>
      <c r="N863" s="112" t="s">
        <v>16136</v>
      </c>
      <c r="O863" s="102" t="s">
        <v>9125</v>
      </c>
      <c r="P863" s="102"/>
      <c r="Q863" s="102" t="s">
        <v>16852</v>
      </c>
      <c r="R863" s="109"/>
      <c r="S863" s="102"/>
      <c r="T863" s="102" t="s">
        <v>20782</v>
      </c>
      <c r="U863" s="102"/>
      <c r="V863" s="109">
        <v>8</v>
      </c>
      <c r="W863" s="107"/>
      <c r="X863" s="113"/>
    </row>
    <row r="864" spans="1:24" ht="12.95" customHeight="1" x14ac:dyDescent="0.2">
      <c r="A864" s="115">
        <v>1998</v>
      </c>
      <c r="B864" s="115" t="s">
        <v>4224</v>
      </c>
      <c r="C864" s="102" t="s">
        <v>2524</v>
      </c>
      <c r="D864" s="111" t="s">
        <v>9055</v>
      </c>
      <c r="E864" s="115" t="s">
        <v>20783</v>
      </c>
      <c r="F864" s="115" t="s">
        <v>14834</v>
      </c>
      <c r="G864" s="105">
        <v>15339</v>
      </c>
      <c r="H864" s="102" t="s">
        <v>11819</v>
      </c>
      <c r="I864" s="102" t="s">
        <v>10103</v>
      </c>
      <c r="J864" s="102" t="s">
        <v>4156</v>
      </c>
      <c r="K864" s="102"/>
      <c r="L864" s="111" t="s">
        <v>10765</v>
      </c>
      <c r="M864" s="107">
        <v>0.5</v>
      </c>
      <c r="N864" s="108" t="s">
        <v>5235</v>
      </c>
      <c r="O864" s="102" t="s">
        <v>16499</v>
      </c>
      <c r="P864" s="102"/>
      <c r="Q864" s="102" t="s">
        <v>15927</v>
      </c>
      <c r="R864" s="109"/>
      <c r="S864" s="102"/>
      <c r="T864" s="102" t="s">
        <v>7789</v>
      </c>
      <c r="U864" s="102" t="s">
        <v>16660</v>
      </c>
      <c r="V864" s="109">
        <v>4.5</v>
      </c>
      <c r="W864" s="107"/>
      <c r="X864" s="324"/>
    </row>
    <row r="865" spans="1:24" ht="12.95" customHeight="1" x14ac:dyDescent="0.2">
      <c r="A865" s="115">
        <v>1985</v>
      </c>
      <c r="B865" s="115" t="s">
        <v>4224</v>
      </c>
      <c r="C865" s="164" t="s">
        <v>10584</v>
      </c>
      <c r="D865" s="111" t="s">
        <v>4617</v>
      </c>
      <c r="E865" s="102">
        <v>1</v>
      </c>
      <c r="F865" s="102" t="s">
        <v>14834</v>
      </c>
      <c r="G865" s="105">
        <v>15221</v>
      </c>
      <c r="H865" s="102" t="s">
        <v>10103</v>
      </c>
      <c r="I865" s="102" t="s">
        <v>3253</v>
      </c>
      <c r="J865" s="102" t="s">
        <v>16661</v>
      </c>
      <c r="K865" s="132"/>
      <c r="L865" s="129" t="s">
        <v>16662</v>
      </c>
      <c r="M865" s="170">
        <v>1</v>
      </c>
      <c r="N865" s="112">
        <v>21</v>
      </c>
      <c r="O865" s="102"/>
      <c r="P865" s="102"/>
      <c r="Q865" s="102" t="s">
        <v>16560</v>
      </c>
      <c r="R865" s="102"/>
      <c r="S865" s="102"/>
      <c r="T865" s="102" t="s">
        <v>7789</v>
      </c>
      <c r="U865" s="102" t="s">
        <v>4888</v>
      </c>
      <c r="V865" s="102">
        <v>7</v>
      </c>
      <c r="W865" s="102"/>
      <c r="X865" s="324"/>
    </row>
    <row r="866" spans="1:24" ht="12.95" customHeight="1" x14ac:dyDescent="0.2">
      <c r="A866" s="115">
        <v>1985</v>
      </c>
      <c r="B866" s="115" t="s">
        <v>4224</v>
      </c>
      <c r="C866" s="102" t="s">
        <v>10584</v>
      </c>
      <c r="D866" s="111" t="s">
        <v>4889</v>
      </c>
      <c r="E866" s="102">
        <v>2</v>
      </c>
      <c r="F866" s="102" t="s">
        <v>14834</v>
      </c>
      <c r="G866" s="105">
        <v>15724</v>
      </c>
      <c r="H866" s="102" t="s">
        <v>16663</v>
      </c>
      <c r="I866" s="102" t="s">
        <v>11819</v>
      </c>
      <c r="J866" s="102" t="s">
        <v>16664</v>
      </c>
      <c r="K866" s="132" t="s">
        <v>5690</v>
      </c>
      <c r="L866" s="129" t="s">
        <v>16665</v>
      </c>
      <c r="M866" s="171">
        <v>1</v>
      </c>
      <c r="N866" s="112">
        <v>20</v>
      </c>
      <c r="O866" s="121"/>
      <c r="P866" s="102"/>
      <c r="Q866" s="102" t="s">
        <v>16666</v>
      </c>
      <c r="R866" s="102"/>
      <c r="S866" s="102"/>
      <c r="T866" s="102" t="s">
        <v>7789</v>
      </c>
      <c r="U866" s="102" t="s">
        <v>16667</v>
      </c>
      <c r="V866" s="102">
        <v>8.5</v>
      </c>
      <c r="W866" s="102"/>
      <c r="X866" s="324"/>
    </row>
    <row r="867" spans="1:24" ht="12.95" customHeight="1" x14ac:dyDescent="0.2">
      <c r="A867" s="115">
        <v>1985</v>
      </c>
      <c r="B867" s="115" t="s">
        <v>4224</v>
      </c>
      <c r="C867" s="102" t="s">
        <v>10584</v>
      </c>
      <c r="D867" s="111" t="s">
        <v>9291</v>
      </c>
      <c r="E867" s="102">
        <v>3</v>
      </c>
      <c r="F867" s="102" t="s">
        <v>14834</v>
      </c>
      <c r="G867" s="105">
        <v>16337</v>
      </c>
      <c r="H867" s="102" t="s">
        <v>11819</v>
      </c>
      <c r="I867" s="102" t="s">
        <v>10103</v>
      </c>
      <c r="J867" s="102" t="s">
        <v>16668</v>
      </c>
      <c r="K867" s="132"/>
      <c r="L867" s="129" t="s">
        <v>16669</v>
      </c>
      <c r="M867" s="171">
        <v>3</v>
      </c>
      <c r="N867" s="112" t="s">
        <v>16670</v>
      </c>
      <c r="O867" s="121"/>
      <c r="P867" s="102"/>
      <c r="Q867" s="102" t="s">
        <v>16671</v>
      </c>
      <c r="R867" s="102"/>
      <c r="S867" s="102"/>
      <c r="T867" s="102" t="s">
        <v>7789</v>
      </c>
      <c r="U867" s="102" t="s">
        <v>16672</v>
      </c>
      <c r="V867" s="102">
        <v>10</v>
      </c>
      <c r="W867" s="102"/>
      <c r="X867" s="324"/>
    </row>
    <row r="868" spans="1:24" ht="12.95" customHeight="1" x14ac:dyDescent="0.2">
      <c r="A868" s="115">
        <v>1985</v>
      </c>
      <c r="B868" s="115" t="s">
        <v>4224</v>
      </c>
      <c r="C868" s="102" t="s">
        <v>10584</v>
      </c>
      <c r="D868" s="111" t="s">
        <v>5501</v>
      </c>
      <c r="E868" s="102">
        <v>4</v>
      </c>
      <c r="F868" s="102" t="s">
        <v>14834</v>
      </c>
      <c r="G868" s="105">
        <v>15654</v>
      </c>
      <c r="H868" s="102" t="s">
        <v>10103</v>
      </c>
      <c r="I868" s="102" t="s">
        <v>11819</v>
      </c>
      <c r="J868" s="102" t="s">
        <v>3710</v>
      </c>
      <c r="K868" s="132"/>
      <c r="L868" s="129" t="s">
        <v>16673</v>
      </c>
      <c r="M868" s="170">
        <v>2</v>
      </c>
      <c r="N868" s="112" t="s">
        <v>30970</v>
      </c>
      <c r="O868" s="102"/>
      <c r="P868" s="102"/>
      <c r="Q868" s="102" t="s">
        <v>16674</v>
      </c>
      <c r="R868" s="102"/>
      <c r="S868" s="102"/>
      <c r="T868" s="102" t="s">
        <v>7789</v>
      </c>
      <c r="U868" s="102" t="s">
        <v>16675</v>
      </c>
      <c r="V868" s="102">
        <v>8.5</v>
      </c>
      <c r="W868" s="102"/>
      <c r="X868" s="324"/>
    </row>
    <row r="869" spans="1:24" ht="12.95" customHeight="1" x14ac:dyDescent="0.2">
      <c r="A869" s="115">
        <v>1985</v>
      </c>
      <c r="B869" s="115" t="s">
        <v>4224</v>
      </c>
      <c r="C869" s="102" t="s">
        <v>10584</v>
      </c>
      <c r="D869" s="111" t="s">
        <v>3194</v>
      </c>
      <c r="E869" s="102">
        <v>5</v>
      </c>
      <c r="F869" s="102" t="s">
        <v>14834</v>
      </c>
      <c r="G869" s="105">
        <v>15598</v>
      </c>
      <c r="H869" s="102" t="s">
        <v>10103</v>
      </c>
      <c r="I869" s="102" t="s">
        <v>11819</v>
      </c>
      <c r="J869" s="102" t="s">
        <v>9568</v>
      </c>
      <c r="K869" s="132"/>
      <c r="L869" s="129" t="s">
        <v>16676</v>
      </c>
      <c r="M869" s="171">
        <v>2</v>
      </c>
      <c r="N869" s="112" t="s">
        <v>16677</v>
      </c>
      <c r="O869" s="121"/>
      <c r="P869" s="102" t="s">
        <v>9125</v>
      </c>
      <c r="Q869" s="102" t="s">
        <v>16678</v>
      </c>
      <c r="R869" s="102"/>
      <c r="S869" s="102"/>
      <c r="T869" s="102" t="s">
        <v>7789</v>
      </c>
      <c r="U869" s="102" t="s">
        <v>8238</v>
      </c>
      <c r="V869" s="102">
        <v>10</v>
      </c>
      <c r="W869" s="102"/>
      <c r="X869" s="324"/>
    </row>
    <row r="870" spans="1:24" ht="12.95" customHeight="1" x14ac:dyDescent="0.2">
      <c r="A870" s="115">
        <v>1985</v>
      </c>
      <c r="B870" s="115" t="s">
        <v>4224</v>
      </c>
      <c r="C870" s="102" t="s">
        <v>10584</v>
      </c>
      <c r="D870" s="111" t="s">
        <v>6539</v>
      </c>
      <c r="E870" s="102">
        <v>6</v>
      </c>
      <c r="F870" s="102" t="s">
        <v>14834</v>
      </c>
      <c r="G870" s="105">
        <v>15149</v>
      </c>
      <c r="H870" s="102" t="s">
        <v>10103</v>
      </c>
      <c r="I870" s="102" t="s">
        <v>11819</v>
      </c>
      <c r="J870" s="102" t="s">
        <v>14243</v>
      </c>
      <c r="K870" s="132"/>
      <c r="L870" s="129" t="s">
        <v>16679</v>
      </c>
      <c r="M870" s="170">
        <v>1</v>
      </c>
      <c r="N870" s="112">
        <v>22</v>
      </c>
      <c r="O870" s="102" t="s">
        <v>16680</v>
      </c>
      <c r="P870" s="102"/>
      <c r="Q870" s="102" t="s">
        <v>15922</v>
      </c>
      <c r="R870" s="102"/>
      <c r="S870" s="102"/>
      <c r="T870" s="102" t="s">
        <v>7789</v>
      </c>
      <c r="U870" s="102"/>
      <c r="V870" s="102">
        <v>8</v>
      </c>
      <c r="W870" s="102"/>
      <c r="X870" s="324"/>
    </row>
    <row r="871" spans="1:24" ht="12.95" customHeight="1" x14ac:dyDescent="0.2">
      <c r="A871" s="115">
        <v>1985</v>
      </c>
      <c r="B871" s="115" t="s">
        <v>4224</v>
      </c>
      <c r="C871" s="102" t="s">
        <v>10584</v>
      </c>
      <c r="D871" s="111" t="s">
        <v>13542</v>
      </c>
      <c r="E871" s="102">
        <v>7</v>
      </c>
      <c r="F871" s="102" t="s">
        <v>14834</v>
      </c>
      <c r="G871" s="105">
        <v>15231</v>
      </c>
      <c r="H871" s="102" t="s">
        <v>11819</v>
      </c>
      <c r="I871" s="102" t="s">
        <v>10103</v>
      </c>
      <c r="J871" s="102" t="s">
        <v>16681</v>
      </c>
      <c r="K871" s="132"/>
      <c r="L871" s="129" t="s">
        <v>16682</v>
      </c>
      <c r="M871" s="170">
        <v>2</v>
      </c>
      <c r="N871" s="112" t="s">
        <v>16683</v>
      </c>
      <c r="O871" s="102" t="s">
        <v>5985</v>
      </c>
      <c r="P871" s="102" t="s">
        <v>162</v>
      </c>
      <c r="Q871" s="102" t="s">
        <v>16684</v>
      </c>
      <c r="R871" s="102"/>
      <c r="S871" s="102"/>
      <c r="T871" s="102" t="s">
        <v>7789</v>
      </c>
      <c r="U871" s="102"/>
      <c r="V871" s="102">
        <v>11</v>
      </c>
      <c r="W871" s="102"/>
      <c r="X871" s="324"/>
    </row>
    <row r="872" spans="1:24" ht="12.95" customHeight="1" x14ac:dyDescent="0.2">
      <c r="A872" s="115">
        <v>1985</v>
      </c>
      <c r="B872" s="115" t="s">
        <v>4224</v>
      </c>
      <c r="C872" s="102" t="s">
        <v>10584</v>
      </c>
      <c r="D872" s="111" t="s">
        <v>5986</v>
      </c>
      <c r="E872" s="102">
        <v>8</v>
      </c>
      <c r="F872" s="102" t="s">
        <v>14834</v>
      </c>
      <c r="G872" s="105">
        <v>16560</v>
      </c>
      <c r="H872" s="102" t="s">
        <v>10103</v>
      </c>
      <c r="I872" s="102" t="s">
        <v>11819</v>
      </c>
      <c r="J872" s="102" t="s">
        <v>7665</v>
      </c>
      <c r="K872" s="132"/>
      <c r="L872" s="129" t="s">
        <v>16685</v>
      </c>
      <c r="M872" s="170">
        <v>2</v>
      </c>
      <c r="N872" s="112" t="s">
        <v>16544</v>
      </c>
      <c r="O872" s="102" t="s">
        <v>16686</v>
      </c>
      <c r="P872" s="102" t="s">
        <v>9125</v>
      </c>
      <c r="Q872" s="102" t="s">
        <v>16687</v>
      </c>
      <c r="R872" s="102" t="s">
        <v>7035</v>
      </c>
      <c r="S872" s="102"/>
      <c r="T872" s="102" t="s">
        <v>7789</v>
      </c>
      <c r="U872" s="102" t="s">
        <v>16688</v>
      </c>
      <c r="V872" s="102">
        <v>9</v>
      </c>
      <c r="W872" s="102"/>
      <c r="X872" s="324"/>
    </row>
    <row r="873" spans="1:24" ht="12.95" customHeight="1" x14ac:dyDescent="0.2">
      <c r="A873" s="115">
        <v>1985</v>
      </c>
      <c r="B873" s="115" t="s">
        <v>4224</v>
      </c>
      <c r="C873" s="102" t="s">
        <v>10584</v>
      </c>
      <c r="D873" s="111" t="s">
        <v>13412</v>
      </c>
      <c r="E873" s="102">
        <v>9</v>
      </c>
      <c r="F873" s="102" t="s">
        <v>14834</v>
      </c>
      <c r="G873" s="105">
        <v>16454</v>
      </c>
      <c r="H873" s="102" t="s">
        <v>11819</v>
      </c>
      <c r="I873" s="102" t="s">
        <v>10103</v>
      </c>
      <c r="J873" s="102" t="s">
        <v>16689</v>
      </c>
      <c r="K873" s="132"/>
      <c r="L873" s="129" t="s">
        <v>16690</v>
      </c>
      <c r="M873" s="170">
        <v>4</v>
      </c>
      <c r="N873" s="112" t="s">
        <v>16691</v>
      </c>
      <c r="O873" s="102" t="s">
        <v>12252</v>
      </c>
      <c r="P873" s="102" t="s">
        <v>162</v>
      </c>
      <c r="Q873" s="102" t="s">
        <v>16548</v>
      </c>
      <c r="R873" s="102"/>
      <c r="S873" s="102" t="s">
        <v>8315</v>
      </c>
      <c r="T873" s="102" t="s">
        <v>7789</v>
      </c>
      <c r="U873" s="102"/>
      <c r="V873" s="102">
        <v>10</v>
      </c>
      <c r="W873" s="102"/>
      <c r="X873" s="324"/>
    </row>
    <row r="874" spans="1:24" ht="12.95" customHeight="1" x14ac:dyDescent="0.2">
      <c r="A874" s="115">
        <v>1985</v>
      </c>
      <c r="B874" s="115" t="s">
        <v>4224</v>
      </c>
      <c r="C874" s="102" t="s">
        <v>10584</v>
      </c>
      <c r="D874" s="111" t="s">
        <v>10187</v>
      </c>
      <c r="E874" s="102">
        <v>10</v>
      </c>
      <c r="F874" s="102" t="s">
        <v>14834</v>
      </c>
      <c r="G874" s="105">
        <v>15152</v>
      </c>
      <c r="H874" s="102" t="s">
        <v>10103</v>
      </c>
      <c r="I874" s="102" t="s">
        <v>11819</v>
      </c>
      <c r="J874" s="102" t="s">
        <v>16692</v>
      </c>
      <c r="K874" s="132"/>
      <c r="L874" s="129" t="s">
        <v>16693</v>
      </c>
      <c r="M874" s="170">
        <v>2</v>
      </c>
      <c r="N874" s="112" t="s">
        <v>16694</v>
      </c>
      <c r="O874" s="102" t="s">
        <v>10189</v>
      </c>
      <c r="P874" s="102" t="s">
        <v>13301</v>
      </c>
      <c r="Q874" s="102" t="s">
        <v>16695</v>
      </c>
      <c r="R874" s="102"/>
      <c r="S874" s="102" t="s">
        <v>8315</v>
      </c>
      <c r="T874" s="102" t="s">
        <v>7789</v>
      </c>
      <c r="U874" s="102" t="s">
        <v>21250</v>
      </c>
      <c r="V874" s="102">
        <v>10</v>
      </c>
      <c r="W874" s="102"/>
      <c r="X874" s="324"/>
    </row>
    <row r="875" spans="1:24" ht="12.95" customHeight="1" x14ac:dyDescent="0.2">
      <c r="A875" s="115">
        <v>1986</v>
      </c>
      <c r="B875" s="102" t="s">
        <v>4224</v>
      </c>
      <c r="C875" s="103" t="s">
        <v>10585</v>
      </c>
      <c r="D875" s="111" t="s">
        <v>14276</v>
      </c>
      <c r="E875" s="102">
        <v>11</v>
      </c>
      <c r="F875" s="104" t="s">
        <v>14834</v>
      </c>
      <c r="G875" s="105">
        <v>16231</v>
      </c>
      <c r="H875" s="102" t="s">
        <v>10191</v>
      </c>
      <c r="I875" s="102" t="s">
        <v>11819</v>
      </c>
      <c r="J875" s="102" t="s">
        <v>10192</v>
      </c>
      <c r="K875" s="102"/>
      <c r="L875" s="129" t="s">
        <v>34976</v>
      </c>
      <c r="M875" s="107">
        <v>2</v>
      </c>
      <c r="N875" s="112" t="s">
        <v>15982</v>
      </c>
      <c r="O875" s="102"/>
      <c r="P875" s="39"/>
      <c r="Q875" s="39" t="s">
        <v>15945</v>
      </c>
      <c r="R875" s="109"/>
      <c r="S875" s="102"/>
      <c r="T875" s="102" t="s">
        <v>20547</v>
      </c>
      <c r="U875" s="102"/>
      <c r="V875" s="109">
        <v>9</v>
      </c>
      <c r="W875" s="107"/>
      <c r="X875" s="113"/>
    </row>
    <row r="876" spans="1:24" ht="12.95" customHeight="1" x14ac:dyDescent="0.2">
      <c r="A876" s="115">
        <v>1986</v>
      </c>
      <c r="B876" s="102" t="s">
        <v>4224</v>
      </c>
      <c r="C876" s="102" t="s">
        <v>10585</v>
      </c>
      <c r="D876" s="111" t="s">
        <v>7567</v>
      </c>
      <c r="E876" s="102">
        <v>12</v>
      </c>
      <c r="F876" s="104" t="s">
        <v>14834</v>
      </c>
      <c r="G876" s="105">
        <v>16230</v>
      </c>
      <c r="H876" s="102" t="s">
        <v>11819</v>
      </c>
      <c r="I876" s="102" t="s">
        <v>10191</v>
      </c>
      <c r="J876" s="102" t="s">
        <v>7568</v>
      </c>
      <c r="K876" s="102"/>
      <c r="L876" s="129" t="s">
        <v>34978</v>
      </c>
      <c r="M876" s="107">
        <v>1.5</v>
      </c>
      <c r="N876" s="108" t="s">
        <v>30971</v>
      </c>
      <c r="O876" s="102"/>
      <c r="P876" s="39"/>
      <c r="Q876" s="39" t="s">
        <v>19101</v>
      </c>
      <c r="R876" s="109"/>
      <c r="S876" s="102"/>
      <c r="T876" s="102" t="s">
        <v>20547</v>
      </c>
      <c r="U876" s="102" t="s">
        <v>1713</v>
      </c>
      <c r="V876" s="109">
        <v>9</v>
      </c>
      <c r="W876" s="107"/>
      <c r="X876" s="113"/>
    </row>
    <row r="877" spans="1:24" ht="12.95" customHeight="1" x14ac:dyDescent="0.2">
      <c r="A877" s="115">
        <v>1986</v>
      </c>
      <c r="B877" s="102" t="s">
        <v>4224</v>
      </c>
      <c r="C877" s="102" t="s">
        <v>10585</v>
      </c>
      <c r="D877" s="111" t="s">
        <v>11726</v>
      </c>
      <c r="E877" s="102">
        <v>13</v>
      </c>
      <c r="F877" s="104" t="s">
        <v>14834</v>
      </c>
      <c r="G877" s="105">
        <v>16229</v>
      </c>
      <c r="H877" s="102" t="s">
        <v>11819</v>
      </c>
      <c r="I877" s="102" t="s">
        <v>10191</v>
      </c>
      <c r="J877" s="163" t="s">
        <v>1714</v>
      </c>
      <c r="K877" s="102" t="s">
        <v>4670</v>
      </c>
      <c r="L877" s="129" t="s">
        <v>34981</v>
      </c>
      <c r="M877" s="107">
        <v>2</v>
      </c>
      <c r="N877" s="112" t="s">
        <v>15982</v>
      </c>
      <c r="O877" s="102"/>
      <c r="P877" s="39"/>
      <c r="Q877" s="39" t="s">
        <v>19450</v>
      </c>
      <c r="R877" s="109"/>
      <c r="S877" s="102"/>
      <c r="T877" s="102" t="s">
        <v>20547</v>
      </c>
      <c r="U877" s="102" t="s">
        <v>1713</v>
      </c>
      <c r="V877" s="109">
        <v>8</v>
      </c>
      <c r="W877" s="107"/>
      <c r="X877" s="113"/>
    </row>
    <row r="878" spans="1:24" ht="12.95" customHeight="1" x14ac:dyDescent="0.2">
      <c r="A878" s="115">
        <v>1986</v>
      </c>
      <c r="B878" s="102" t="s">
        <v>4224</v>
      </c>
      <c r="C878" s="102" t="s">
        <v>10585</v>
      </c>
      <c r="D878" s="111" t="s">
        <v>13480</v>
      </c>
      <c r="E878" s="102">
        <v>14</v>
      </c>
      <c r="F878" s="104" t="s">
        <v>14834</v>
      </c>
      <c r="G878" s="105">
        <v>16229</v>
      </c>
      <c r="H878" s="102" t="s">
        <v>11819</v>
      </c>
      <c r="I878" s="102" t="s">
        <v>10191</v>
      </c>
      <c r="J878" s="102" t="s">
        <v>11817</v>
      </c>
      <c r="K878" s="102"/>
      <c r="L878" s="129" t="s">
        <v>34982</v>
      </c>
      <c r="M878" s="107">
        <v>3</v>
      </c>
      <c r="N878" s="112" t="s">
        <v>16404</v>
      </c>
      <c r="O878" s="102"/>
      <c r="P878" s="39" t="s">
        <v>9125</v>
      </c>
      <c r="Q878" s="39" t="s">
        <v>15948</v>
      </c>
      <c r="R878" s="109"/>
      <c r="S878" s="102"/>
      <c r="T878" s="102" t="s">
        <v>20547</v>
      </c>
      <c r="U878" s="102" t="s">
        <v>10938</v>
      </c>
      <c r="V878" s="109">
        <v>6</v>
      </c>
      <c r="W878" s="107"/>
      <c r="X878" s="113"/>
    </row>
    <row r="879" spans="1:24" ht="12.95" customHeight="1" x14ac:dyDescent="0.2">
      <c r="A879" s="115">
        <v>1986</v>
      </c>
      <c r="B879" s="102" t="s">
        <v>4224</v>
      </c>
      <c r="C879" s="102" t="s">
        <v>10585</v>
      </c>
      <c r="D879" s="111" t="s">
        <v>10939</v>
      </c>
      <c r="E879" s="102">
        <v>15</v>
      </c>
      <c r="F879" s="104" t="s">
        <v>14834</v>
      </c>
      <c r="G879" s="105">
        <v>16231</v>
      </c>
      <c r="H879" s="102" t="s">
        <v>10191</v>
      </c>
      <c r="I879" s="102" t="s">
        <v>11819</v>
      </c>
      <c r="J879" s="102" t="s">
        <v>10940</v>
      </c>
      <c r="K879" s="102"/>
      <c r="L879" s="129" t="s">
        <v>34984</v>
      </c>
      <c r="M879" s="107">
        <v>1</v>
      </c>
      <c r="N879" s="108" t="s">
        <v>30972</v>
      </c>
      <c r="O879" s="102"/>
      <c r="P879" s="39"/>
      <c r="Q879" s="39" t="s">
        <v>20784</v>
      </c>
      <c r="R879" s="109"/>
      <c r="S879" s="102"/>
      <c r="T879" s="102" t="s">
        <v>20547</v>
      </c>
      <c r="U879" s="102"/>
      <c r="V879" s="109">
        <v>14</v>
      </c>
      <c r="W879" s="107"/>
      <c r="X879" s="113"/>
    </row>
    <row r="880" spans="1:24" ht="12.95" customHeight="1" x14ac:dyDescent="0.2">
      <c r="A880" s="115">
        <v>1986</v>
      </c>
      <c r="B880" s="102" t="s">
        <v>4224</v>
      </c>
      <c r="C880" s="102" t="s">
        <v>10585</v>
      </c>
      <c r="D880" s="111" t="s">
        <v>5631</v>
      </c>
      <c r="E880" s="102">
        <v>16</v>
      </c>
      <c r="F880" s="104" t="s">
        <v>14834</v>
      </c>
      <c r="G880" s="105">
        <v>16230</v>
      </c>
      <c r="H880" s="102" t="s">
        <v>10191</v>
      </c>
      <c r="I880" s="102" t="s">
        <v>11819</v>
      </c>
      <c r="J880" s="102" t="s">
        <v>14776</v>
      </c>
      <c r="K880" s="102"/>
      <c r="L880" s="129" t="s">
        <v>34986</v>
      </c>
      <c r="M880" s="107">
        <v>2</v>
      </c>
      <c r="N880" s="112" t="s">
        <v>15842</v>
      </c>
      <c r="O880" s="102" t="s">
        <v>12252</v>
      </c>
      <c r="P880" s="39" t="s">
        <v>9125</v>
      </c>
      <c r="Q880" s="39" t="s">
        <v>17030</v>
      </c>
      <c r="R880" s="109"/>
      <c r="S880" s="102"/>
      <c r="T880" s="102" t="s">
        <v>20547</v>
      </c>
      <c r="U880" s="102"/>
      <c r="V880" s="109">
        <v>9</v>
      </c>
      <c r="W880" s="107"/>
      <c r="X880" s="113"/>
    </row>
    <row r="881" spans="1:24" ht="12.95" customHeight="1" x14ac:dyDescent="0.2">
      <c r="A881" s="115">
        <v>1986</v>
      </c>
      <c r="B881" s="102" t="s">
        <v>4224</v>
      </c>
      <c r="C881" s="102" t="s">
        <v>10585</v>
      </c>
      <c r="D881" s="111" t="s">
        <v>11601</v>
      </c>
      <c r="E881" s="102">
        <v>17</v>
      </c>
      <c r="F881" s="104" t="s">
        <v>14834</v>
      </c>
      <c r="G881" s="105">
        <v>16229</v>
      </c>
      <c r="H881" s="102" t="s">
        <v>10191</v>
      </c>
      <c r="I881" s="102" t="s">
        <v>11819</v>
      </c>
      <c r="J881" s="102" t="s">
        <v>11602</v>
      </c>
      <c r="K881" s="102"/>
      <c r="L881" s="129" t="s">
        <v>34987</v>
      </c>
      <c r="M881" s="107">
        <v>1</v>
      </c>
      <c r="N881" s="108" t="s">
        <v>30973</v>
      </c>
      <c r="O881" s="102" t="s">
        <v>10189</v>
      </c>
      <c r="P881" s="39" t="s">
        <v>9125</v>
      </c>
      <c r="Q881" s="39" t="s">
        <v>20785</v>
      </c>
      <c r="R881" s="109"/>
      <c r="S881" s="102"/>
      <c r="T881" s="102" t="s">
        <v>20547</v>
      </c>
      <c r="U881" s="102"/>
      <c r="V881" s="109">
        <v>8</v>
      </c>
      <c r="W881" s="107"/>
      <c r="X881" s="113"/>
    </row>
    <row r="882" spans="1:24" ht="12.95" customHeight="1" x14ac:dyDescent="0.2">
      <c r="A882" s="115">
        <v>1986</v>
      </c>
      <c r="B882" s="102" t="s">
        <v>4224</v>
      </c>
      <c r="C882" s="102" t="s">
        <v>10585</v>
      </c>
      <c r="D882" s="111" t="s">
        <v>11603</v>
      </c>
      <c r="E882" s="102">
        <v>18</v>
      </c>
      <c r="F882" s="104" t="s">
        <v>14834</v>
      </c>
      <c r="G882" s="105">
        <v>16229</v>
      </c>
      <c r="H882" s="102" t="s">
        <v>10191</v>
      </c>
      <c r="I882" s="102" t="s">
        <v>11819</v>
      </c>
      <c r="J882" s="102" t="s">
        <v>12692</v>
      </c>
      <c r="K882" s="102"/>
      <c r="L882" s="129" t="s">
        <v>34988</v>
      </c>
      <c r="M882" s="107">
        <v>4</v>
      </c>
      <c r="N882" s="112" t="s">
        <v>16696</v>
      </c>
      <c r="O882" s="102" t="s">
        <v>3620</v>
      </c>
      <c r="P882" s="39" t="s">
        <v>9125</v>
      </c>
      <c r="Q882" s="39" t="s">
        <v>19434</v>
      </c>
      <c r="R882" s="109"/>
      <c r="S882" s="102"/>
      <c r="T882" s="102" t="s">
        <v>20547</v>
      </c>
      <c r="U882" s="102" t="s">
        <v>1713</v>
      </c>
      <c r="V882" s="109">
        <v>11.5</v>
      </c>
      <c r="W882" s="107"/>
      <c r="X882" s="113"/>
    </row>
    <row r="883" spans="1:24" ht="12.95" customHeight="1" x14ac:dyDescent="0.2">
      <c r="A883" s="115">
        <v>1987</v>
      </c>
      <c r="B883" s="102" t="s">
        <v>4224</v>
      </c>
      <c r="C883" s="103" t="s">
        <v>4276</v>
      </c>
      <c r="D883" s="111" t="s">
        <v>5632</v>
      </c>
      <c r="E883" s="102">
        <v>19</v>
      </c>
      <c r="F883" s="104" t="s">
        <v>14834</v>
      </c>
      <c r="G883" s="105">
        <v>16229</v>
      </c>
      <c r="H883" s="102" t="s">
        <v>10191</v>
      </c>
      <c r="I883" s="102" t="s">
        <v>11819</v>
      </c>
      <c r="J883" s="102" t="s">
        <v>52</v>
      </c>
      <c r="K883" s="102"/>
      <c r="L883" s="129" t="s">
        <v>34989</v>
      </c>
      <c r="M883" s="107">
        <v>3</v>
      </c>
      <c r="N883" s="112" t="s">
        <v>16697</v>
      </c>
      <c r="O883" s="102"/>
      <c r="P883" s="39"/>
      <c r="Q883" s="39" t="s">
        <v>20307</v>
      </c>
      <c r="R883" s="109"/>
      <c r="S883" s="102"/>
      <c r="T883" s="102" t="s">
        <v>20547</v>
      </c>
      <c r="U883" s="102" t="s">
        <v>1713</v>
      </c>
      <c r="V883" s="109">
        <v>7</v>
      </c>
      <c r="W883" s="107"/>
      <c r="X883" s="113"/>
    </row>
    <row r="884" spans="1:24" ht="12.95" customHeight="1" x14ac:dyDescent="0.2">
      <c r="A884" s="115">
        <v>1987</v>
      </c>
      <c r="B884" s="102" t="s">
        <v>4224</v>
      </c>
      <c r="C884" s="102" t="s">
        <v>4276</v>
      </c>
      <c r="D884" s="111" t="s">
        <v>12389</v>
      </c>
      <c r="E884" s="102">
        <v>20</v>
      </c>
      <c r="F884" s="104" t="s">
        <v>14834</v>
      </c>
      <c r="G884" s="105">
        <v>16203</v>
      </c>
      <c r="H884" s="102" t="s">
        <v>11819</v>
      </c>
      <c r="I884" s="102" t="s">
        <v>10191</v>
      </c>
      <c r="J884" s="102" t="s">
        <v>7034</v>
      </c>
      <c r="K884" s="102"/>
      <c r="L884" s="129" t="s">
        <v>34990</v>
      </c>
      <c r="M884" s="107">
        <v>1</v>
      </c>
      <c r="N884" s="108" t="s">
        <v>30974</v>
      </c>
      <c r="O884" s="102"/>
      <c r="P884" s="39"/>
      <c r="Q884" s="39" t="s">
        <v>20786</v>
      </c>
      <c r="R884" s="109" t="s">
        <v>7035</v>
      </c>
      <c r="S884" s="102"/>
      <c r="T884" s="102" t="s">
        <v>21275</v>
      </c>
      <c r="U884" s="102"/>
      <c r="V884" s="109">
        <v>7.5</v>
      </c>
      <c r="W884" s="107"/>
      <c r="X884" s="113"/>
    </row>
    <row r="885" spans="1:24" ht="12.95" customHeight="1" x14ac:dyDescent="0.2">
      <c r="A885" s="115">
        <v>1987</v>
      </c>
      <c r="B885" s="102" t="s">
        <v>4224</v>
      </c>
      <c r="C885" s="102" t="s">
        <v>4276</v>
      </c>
      <c r="D885" s="111" t="s">
        <v>4886</v>
      </c>
      <c r="E885" s="102">
        <v>21</v>
      </c>
      <c r="F885" s="104" t="s">
        <v>14834</v>
      </c>
      <c r="G885" s="105">
        <v>16362</v>
      </c>
      <c r="H885" s="102" t="s">
        <v>11819</v>
      </c>
      <c r="I885" s="102" t="s">
        <v>10191</v>
      </c>
      <c r="J885" s="102" t="s">
        <v>4887</v>
      </c>
      <c r="K885" s="102"/>
      <c r="L885" s="129" t="s">
        <v>34991</v>
      </c>
      <c r="M885" s="107">
        <v>2</v>
      </c>
      <c r="N885" s="112" t="s">
        <v>15848</v>
      </c>
      <c r="O885" s="102" t="s">
        <v>10189</v>
      </c>
      <c r="P885" s="39" t="s">
        <v>9125</v>
      </c>
      <c r="Q885" s="39" t="s">
        <v>20475</v>
      </c>
      <c r="R885" s="109"/>
      <c r="S885" s="102"/>
      <c r="T885" s="102" t="s">
        <v>20547</v>
      </c>
      <c r="U885" s="102" t="s">
        <v>3252</v>
      </c>
      <c r="V885" s="109">
        <v>9.5</v>
      </c>
      <c r="W885" s="107"/>
      <c r="X885" s="113"/>
    </row>
    <row r="886" spans="1:24" ht="12.95" customHeight="1" x14ac:dyDescent="0.2">
      <c r="A886" s="115">
        <v>1987</v>
      </c>
      <c r="B886" s="102" t="s">
        <v>4224</v>
      </c>
      <c r="C886" s="102" t="s">
        <v>4276</v>
      </c>
      <c r="D886" s="111" t="s">
        <v>9434</v>
      </c>
      <c r="E886" s="102">
        <v>22</v>
      </c>
      <c r="F886" s="104" t="s">
        <v>14834</v>
      </c>
      <c r="G886" s="105">
        <v>16363</v>
      </c>
      <c r="H886" s="102" t="s">
        <v>10191</v>
      </c>
      <c r="I886" s="102" t="s">
        <v>11819</v>
      </c>
      <c r="J886" s="102" t="s">
        <v>4887</v>
      </c>
      <c r="K886" s="102"/>
      <c r="L886" s="129" t="s">
        <v>34992</v>
      </c>
      <c r="M886" s="107">
        <v>2</v>
      </c>
      <c r="N886" s="112" t="s">
        <v>16698</v>
      </c>
      <c r="O886" s="102" t="s">
        <v>3620</v>
      </c>
      <c r="P886" s="39"/>
      <c r="Q886" s="39" t="s">
        <v>20787</v>
      </c>
      <c r="R886" s="109"/>
      <c r="S886" s="102" t="s">
        <v>9435</v>
      </c>
      <c r="T886" s="102" t="s">
        <v>20547</v>
      </c>
      <c r="U886" s="102"/>
      <c r="V886" s="109">
        <v>7</v>
      </c>
      <c r="W886" s="107"/>
      <c r="X886" s="113"/>
    </row>
    <row r="887" spans="1:24" ht="12.95" customHeight="1" x14ac:dyDescent="0.2">
      <c r="A887" s="115">
        <v>1987</v>
      </c>
      <c r="B887" s="102" t="s">
        <v>4224</v>
      </c>
      <c r="C887" s="102" t="s">
        <v>4276</v>
      </c>
      <c r="D887" s="111" t="s">
        <v>5765</v>
      </c>
      <c r="E887" s="102">
        <v>23</v>
      </c>
      <c r="F887" s="104" t="s">
        <v>14834</v>
      </c>
      <c r="G887" s="105">
        <v>16431</v>
      </c>
      <c r="H887" s="102" t="s">
        <v>10191</v>
      </c>
      <c r="I887" s="102" t="s">
        <v>4890</v>
      </c>
      <c r="J887" s="102" t="s">
        <v>5766</v>
      </c>
      <c r="K887" s="102"/>
      <c r="L887" s="129" t="s">
        <v>34993</v>
      </c>
      <c r="M887" s="107">
        <v>2</v>
      </c>
      <c r="N887" s="112" t="s">
        <v>16178</v>
      </c>
      <c r="O887" s="102" t="s">
        <v>18017</v>
      </c>
      <c r="P887" s="39"/>
      <c r="Q887" s="39" t="s">
        <v>19745</v>
      </c>
      <c r="R887" s="109"/>
      <c r="S887" s="102"/>
      <c r="T887" s="102" t="s">
        <v>20547</v>
      </c>
      <c r="U887" s="102" t="s">
        <v>16699</v>
      </c>
      <c r="V887" s="109">
        <v>6.5</v>
      </c>
      <c r="W887" s="107"/>
      <c r="X887" s="113"/>
    </row>
    <row r="888" spans="1:24" ht="12.95" customHeight="1" x14ac:dyDescent="0.2">
      <c r="A888" s="115">
        <v>1987</v>
      </c>
      <c r="B888" s="102" t="s">
        <v>4224</v>
      </c>
      <c r="C888" s="102" t="s">
        <v>4276</v>
      </c>
      <c r="D888" s="111" t="s">
        <v>13350</v>
      </c>
      <c r="E888" s="102">
        <v>24</v>
      </c>
      <c r="F888" s="104" t="s">
        <v>14834</v>
      </c>
      <c r="G888" s="105">
        <v>16440</v>
      </c>
      <c r="H888" s="102" t="s">
        <v>10191</v>
      </c>
      <c r="I888" s="102" t="s">
        <v>4890</v>
      </c>
      <c r="J888" s="102" t="s">
        <v>13351</v>
      </c>
      <c r="K888" s="102"/>
      <c r="L888" s="129" t="s">
        <v>35002</v>
      </c>
      <c r="M888" s="107">
        <v>3</v>
      </c>
      <c r="N888" s="112" t="s">
        <v>16700</v>
      </c>
      <c r="O888" s="102" t="s">
        <v>20788</v>
      </c>
      <c r="P888" s="39" t="s">
        <v>13301</v>
      </c>
      <c r="Q888" s="39" t="s">
        <v>17601</v>
      </c>
      <c r="R888" s="109"/>
      <c r="S888" s="102"/>
      <c r="T888" s="102" t="s">
        <v>20547</v>
      </c>
      <c r="U888" s="102" t="s">
        <v>7960</v>
      </c>
      <c r="V888" s="109">
        <v>8</v>
      </c>
      <c r="W888" s="107"/>
      <c r="X888" s="113"/>
    </row>
    <row r="889" spans="1:24" ht="12.95" customHeight="1" x14ac:dyDescent="0.2">
      <c r="A889" s="115">
        <v>1987</v>
      </c>
      <c r="B889" s="102" t="s">
        <v>4224</v>
      </c>
      <c r="C889" s="102" t="s">
        <v>4276</v>
      </c>
      <c r="D889" s="111" t="s">
        <v>7557</v>
      </c>
      <c r="E889" s="102">
        <v>25</v>
      </c>
      <c r="F889" s="104" t="s">
        <v>14834</v>
      </c>
      <c r="G889" s="105">
        <v>16700</v>
      </c>
      <c r="H889" s="102" t="s">
        <v>11819</v>
      </c>
      <c r="I889" s="102" t="s">
        <v>10191</v>
      </c>
      <c r="J889" s="102" t="s">
        <v>7139</v>
      </c>
      <c r="K889" s="102"/>
      <c r="L889" s="129" t="s">
        <v>35003</v>
      </c>
      <c r="M889" s="107">
        <v>3</v>
      </c>
      <c r="N889" s="112" t="s">
        <v>16701</v>
      </c>
      <c r="O889" s="102" t="s">
        <v>12252</v>
      </c>
      <c r="P889" s="39" t="s">
        <v>8076</v>
      </c>
      <c r="Q889" s="39" t="s">
        <v>20789</v>
      </c>
      <c r="R889" s="109"/>
      <c r="S889" s="102" t="s">
        <v>9435</v>
      </c>
      <c r="T889" s="102" t="s">
        <v>20546</v>
      </c>
      <c r="U889" s="102" t="s">
        <v>20790</v>
      </c>
      <c r="V889" s="109">
        <v>10.5</v>
      </c>
      <c r="W889" s="107"/>
      <c r="X889" s="113"/>
    </row>
    <row r="890" spans="1:24" ht="12.95" customHeight="1" x14ac:dyDescent="0.2">
      <c r="A890" s="115">
        <v>1987</v>
      </c>
      <c r="B890" s="102" t="s">
        <v>4224</v>
      </c>
      <c r="C890" s="102" t="s">
        <v>4276</v>
      </c>
      <c r="D890" s="111" t="s">
        <v>12701</v>
      </c>
      <c r="E890" s="102">
        <v>26</v>
      </c>
      <c r="F890" s="104" t="s">
        <v>14834</v>
      </c>
      <c r="G890" s="105">
        <v>16356</v>
      </c>
      <c r="H890" s="102" t="s">
        <v>10191</v>
      </c>
      <c r="I890" s="102" t="s">
        <v>11819</v>
      </c>
      <c r="J890" s="163" t="s">
        <v>2215</v>
      </c>
      <c r="K890" s="102"/>
      <c r="L890" s="129" t="s">
        <v>35004</v>
      </c>
      <c r="M890" s="107">
        <v>2</v>
      </c>
      <c r="N890" s="112" t="s">
        <v>16702</v>
      </c>
      <c r="O890" s="102" t="s">
        <v>4187</v>
      </c>
      <c r="P890" s="39"/>
      <c r="Q890" s="39" t="s">
        <v>20487</v>
      </c>
      <c r="R890" s="109"/>
      <c r="S890" s="102"/>
      <c r="T890" s="102" t="s">
        <v>20547</v>
      </c>
      <c r="U890" s="102" t="s">
        <v>2217</v>
      </c>
      <c r="V890" s="109">
        <v>8.5</v>
      </c>
      <c r="W890" s="107"/>
      <c r="X890" s="113"/>
    </row>
    <row r="891" spans="1:24" ht="12.95" customHeight="1" x14ac:dyDescent="0.2">
      <c r="A891" s="115">
        <v>1987</v>
      </c>
      <c r="B891" s="102" t="s">
        <v>4224</v>
      </c>
      <c r="C891" s="103" t="s">
        <v>10497</v>
      </c>
      <c r="D891" s="111" t="s">
        <v>2218</v>
      </c>
      <c r="E891" s="102">
        <v>27</v>
      </c>
      <c r="F891" s="104" t="s">
        <v>14834</v>
      </c>
      <c r="G891" s="105">
        <v>16230</v>
      </c>
      <c r="H891" s="102" t="s">
        <v>11819</v>
      </c>
      <c r="I891" s="102" t="s">
        <v>30975</v>
      </c>
      <c r="J891" s="102" t="s">
        <v>2369</v>
      </c>
      <c r="K891" s="102"/>
      <c r="L891" s="111" t="s">
        <v>41584</v>
      </c>
      <c r="M891" s="107">
        <v>1</v>
      </c>
      <c r="N891" s="108" t="s">
        <v>30976</v>
      </c>
      <c r="O891" s="102"/>
      <c r="P891" s="39"/>
      <c r="Q891" s="39" t="s">
        <v>20258</v>
      </c>
      <c r="R891" s="109"/>
      <c r="S891" s="102"/>
      <c r="T891" s="102" t="s">
        <v>20547</v>
      </c>
      <c r="U891" s="102"/>
      <c r="V891" s="109">
        <v>8</v>
      </c>
      <c r="W891" s="107"/>
      <c r="X891" s="113"/>
    </row>
    <row r="892" spans="1:24" ht="12.95" customHeight="1" x14ac:dyDescent="0.2">
      <c r="A892" s="115">
        <v>1987</v>
      </c>
      <c r="B892" s="102" t="s">
        <v>4224</v>
      </c>
      <c r="C892" s="102" t="s">
        <v>10497</v>
      </c>
      <c r="D892" s="111" t="s">
        <v>6542</v>
      </c>
      <c r="E892" s="102">
        <v>28</v>
      </c>
      <c r="F892" s="104" t="s">
        <v>14834</v>
      </c>
      <c r="G892" s="105">
        <v>15429</v>
      </c>
      <c r="H892" s="102" t="s">
        <v>30977</v>
      </c>
      <c r="I892" s="102" t="s">
        <v>30978</v>
      </c>
      <c r="J892" s="102" t="s">
        <v>5420</v>
      </c>
      <c r="K892" s="102"/>
      <c r="L892" s="111" t="s">
        <v>41584</v>
      </c>
      <c r="M892" s="107">
        <v>1</v>
      </c>
      <c r="N892" s="108" t="s">
        <v>30979</v>
      </c>
      <c r="O892" s="102"/>
      <c r="P892" s="39"/>
      <c r="Q892" s="39" t="s">
        <v>16579</v>
      </c>
      <c r="R892" s="109"/>
      <c r="S892" s="102"/>
      <c r="T892" s="102" t="s">
        <v>21275</v>
      </c>
      <c r="U892" s="102" t="s">
        <v>16986</v>
      </c>
      <c r="V892" s="109">
        <v>8</v>
      </c>
      <c r="W892" s="107"/>
      <c r="X892" s="113"/>
    </row>
    <row r="893" spans="1:24" ht="12.95" customHeight="1" x14ac:dyDescent="0.2">
      <c r="A893" s="115">
        <v>1987</v>
      </c>
      <c r="B893" s="102" t="s">
        <v>4224</v>
      </c>
      <c r="C893" s="102" t="s">
        <v>10497</v>
      </c>
      <c r="D893" s="111" t="s">
        <v>8534</v>
      </c>
      <c r="E893" s="102">
        <v>29</v>
      </c>
      <c r="F893" s="104" t="s">
        <v>14834</v>
      </c>
      <c r="G893" s="105">
        <v>16229</v>
      </c>
      <c r="H893" s="102" t="s">
        <v>11819</v>
      </c>
      <c r="I893" s="102" t="s">
        <v>30980</v>
      </c>
      <c r="J893" s="102" t="s">
        <v>8535</v>
      </c>
      <c r="K893" s="102"/>
      <c r="L893" s="111" t="s">
        <v>41584</v>
      </c>
      <c r="M893" s="107">
        <v>1</v>
      </c>
      <c r="N893" s="112">
        <v>22</v>
      </c>
      <c r="O893" s="102"/>
      <c r="P893" s="39"/>
      <c r="Q893" s="39" t="s">
        <v>19131</v>
      </c>
      <c r="R893" s="109"/>
      <c r="S893" s="102"/>
      <c r="T893" s="102" t="s">
        <v>20547</v>
      </c>
      <c r="U893" s="102"/>
      <c r="V893" s="109">
        <v>8</v>
      </c>
      <c r="W893" s="107"/>
      <c r="X893" s="113"/>
    </row>
    <row r="894" spans="1:24" ht="12.95" customHeight="1" x14ac:dyDescent="0.2">
      <c r="A894" s="115">
        <v>1987</v>
      </c>
      <c r="B894" s="102" t="s">
        <v>4224</v>
      </c>
      <c r="C894" s="102" t="s">
        <v>10497</v>
      </c>
      <c r="D894" s="111" t="s">
        <v>8536</v>
      </c>
      <c r="E894" s="102">
        <v>30</v>
      </c>
      <c r="F894" s="104" t="s">
        <v>14834</v>
      </c>
      <c r="G894" s="105">
        <v>16193</v>
      </c>
      <c r="H894" s="102" t="s">
        <v>30710</v>
      </c>
      <c r="I894" s="102" t="s">
        <v>11819</v>
      </c>
      <c r="J894" s="102" t="s">
        <v>4081</v>
      </c>
      <c r="K894" s="102"/>
      <c r="L894" s="111" t="s">
        <v>41584</v>
      </c>
      <c r="M894" s="107">
        <v>0.5</v>
      </c>
      <c r="N894" s="108">
        <v>32</v>
      </c>
      <c r="O894" s="102"/>
      <c r="P894" s="39" t="s">
        <v>9125</v>
      </c>
      <c r="Q894" s="39" t="s">
        <v>16873</v>
      </c>
      <c r="R894" s="109"/>
      <c r="S894" s="102"/>
      <c r="T894" s="102" t="s">
        <v>7789</v>
      </c>
      <c r="U894" s="102" t="s">
        <v>16986</v>
      </c>
      <c r="V894" s="109">
        <v>7</v>
      </c>
      <c r="W894" s="107"/>
      <c r="X894" s="113"/>
    </row>
    <row r="895" spans="1:24" ht="12.95" customHeight="1" x14ac:dyDescent="0.2">
      <c r="A895" s="115">
        <v>1987</v>
      </c>
      <c r="B895" s="102" t="s">
        <v>4224</v>
      </c>
      <c r="C895" s="102" t="s">
        <v>10497</v>
      </c>
      <c r="D895" s="111" t="s">
        <v>14835</v>
      </c>
      <c r="E895" s="102">
        <v>31</v>
      </c>
      <c r="F895" s="104" t="s">
        <v>14834</v>
      </c>
      <c r="G895" s="105">
        <v>16296</v>
      </c>
      <c r="H895" s="102" t="s">
        <v>30981</v>
      </c>
      <c r="I895" s="102" t="s">
        <v>11819</v>
      </c>
      <c r="J895" s="102" t="s">
        <v>10218</v>
      </c>
      <c r="K895" s="102"/>
      <c r="L895" s="111" t="s">
        <v>41584</v>
      </c>
      <c r="M895" s="107">
        <v>0.5</v>
      </c>
      <c r="N895" s="108">
        <v>20</v>
      </c>
      <c r="O895" s="102"/>
      <c r="P895" s="39"/>
      <c r="Q895" s="39" t="s">
        <v>20102</v>
      </c>
      <c r="R895" s="109"/>
      <c r="S895" s="102" t="s">
        <v>8315</v>
      </c>
      <c r="T895" s="102" t="s">
        <v>7789</v>
      </c>
      <c r="U895" s="102" t="s">
        <v>20791</v>
      </c>
      <c r="V895" s="109">
        <v>7.5</v>
      </c>
      <c r="W895" s="107"/>
      <c r="X895" s="113"/>
    </row>
    <row r="896" spans="1:24" ht="12.95" customHeight="1" x14ac:dyDescent="0.2">
      <c r="A896" s="115">
        <v>1987</v>
      </c>
      <c r="B896" s="102" t="s">
        <v>4224</v>
      </c>
      <c r="C896" s="102" t="s">
        <v>10497</v>
      </c>
      <c r="D896" s="111" t="s">
        <v>9622</v>
      </c>
      <c r="E896" s="102">
        <v>32</v>
      </c>
      <c r="F896" s="104" t="s">
        <v>14834</v>
      </c>
      <c r="G896" s="105">
        <v>16072</v>
      </c>
      <c r="H896" s="102" t="s">
        <v>30710</v>
      </c>
      <c r="I896" s="102" t="s">
        <v>30982</v>
      </c>
      <c r="J896" s="102" t="s">
        <v>20792</v>
      </c>
      <c r="K896" s="102"/>
      <c r="L896" s="111" t="s">
        <v>41584</v>
      </c>
      <c r="M896" s="107">
        <v>1</v>
      </c>
      <c r="N896" s="108" t="s">
        <v>30983</v>
      </c>
      <c r="O896" s="102"/>
      <c r="P896" s="39"/>
      <c r="Q896" s="39" t="s">
        <v>20793</v>
      </c>
      <c r="R896" s="109"/>
      <c r="S896" s="102"/>
      <c r="T896" s="102" t="s">
        <v>7789</v>
      </c>
      <c r="U896" s="102"/>
      <c r="V896" s="109">
        <v>8.5</v>
      </c>
      <c r="W896" s="107"/>
      <c r="X896" s="113"/>
    </row>
    <row r="897" spans="1:24" ht="12.95" customHeight="1" x14ac:dyDescent="0.2">
      <c r="A897" s="115">
        <v>1987</v>
      </c>
      <c r="B897" s="102" t="s">
        <v>4224</v>
      </c>
      <c r="C897" s="102" t="s">
        <v>10497</v>
      </c>
      <c r="D897" s="111" t="s">
        <v>7784</v>
      </c>
      <c r="E897" s="102">
        <v>33</v>
      </c>
      <c r="F897" s="104" t="s">
        <v>14834</v>
      </c>
      <c r="G897" s="105">
        <v>16301</v>
      </c>
      <c r="H897" s="102" t="s">
        <v>30710</v>
      </c>
      <c r="I897" s="102" t="s">
        <v>30984</v>
      </c>
      <c r="J897" s="102" t="s">
        <v>7785</v>
      </c>
      <c r="K897" s="102"/>
      <c r="L897" s="111" t="s">
        <v>41584</v>
      </c>
      <c r="M897" s="107">
        <v>3</v>
      </c>
      <c r="N897" s="112" t="s">
        <v>30985</v>
      </c>
      <c r="O897" s="102"/>
      <c r="P897" s="39" t="s">
        <v>9125</v>
      </c>
      <c r="Q897" s="39" t="s">
        <v>20794</v>
      </c>
      <c r="R897" s="109"/>
      <c r="S897" s="102"/>
      <c r="T897" s="102" t="s">
        <v>20542</v>
      </c>
      <c r="U897" s="102" t="s">
        <v>20795</v>
      </c>
      <c r="V897" s="109">
        <v>9.5</v>
      </c>
      <c r="W897" s="107" t="s">
        <v>7338</v>
      </c>
      <c r="X897" s="113"/>
    </row>
    <row r="898" spans="1:24" ht="12.95" customHeight="1" x14ac:dyDescent="0.2">
      <c r="A898" s="115">
        <v>1987</v>
      </c>
      <c r="B898" s="102" t="s">
        <v>4224</v>
      </c>
      <c r="C898" s="102" t="s">
        <v>10497</v>
      </c>
      <c r="D898" s="111" t="s">
        <v>7928</v>
      </c>
      <c r="E898" s="102">
        <v>34</v>
      </c>
      <c r="F898" s="104" t="s">
        <v>14834</v>
      </c>
      <c r="G898" s="105">
        <v>16247</v>
      </c>
      <c r="H898" s="102" t="s">
        <v>30804</v>
      </c>
      <c r="I898" s="102" t="s">
        <v>11819</v>
      </c>
      <c r="J898" s="102" t="s">
        <v>7929</v>
      </c>
      <c r="K898" s="102"/>
      <c r="L898" s="111" t="s">
        <v>41584</v>
      </c>
      <c r="M898" s="107">
        <v>2</v>
      </c>
      <c r="N898" s="112" t="s">
        <v>16703</v>
      </c>
      <c r="O898" s="102" t="s">
        <v>9160</v>
      </c>
      <c r="P898" s="39" t="s">
        <v>16905</v>
      </c>
      <c r="Q898" s="39" t="s">
        <v>17750</v>
      </c>
      <c r="R898" s="109"/>
      <c r="S898" s="102" t="s">
        <v>8315</v>
      </c>
      <c r="T898" s="102" t="s">
        <v>7789</v>
      </c>
      <c r="U898" s="102" t="s">
        <v>13334</v>
      </c>
      <c r="V898" s="109">
        <v>11</v>
      </c>
      <c r="W898" s="107"/>
      <c r="X898" s="113"/>
    </row>
    <row r="899" spans="1:24" ht="12.95" customHeight="1" x14ac:dyDescent="0.2">
      <c r="A899" s="115">
        <v>1988</v>
      </c>
      <c r="B899" s="102" t="s">
        <v>4224</v>
      </c>
      <c r="C899" s="103" t="s">
        <v>10498</v>
      </c>
      <c r="D899" s="102" t="s">
        <v>13335</v>
      </c>
      <c r="E899" s="102">
        <v>35</v>
      </c>
      <c r="F899" s="104" t="s">
        <v>14834</v>
      </c>
      <c r="G899" s="105">
        <v>15299</v>
      </c>
      <c r="H899" s="102" t="s">
        <v>13336</v>
      </c>
      <c r="I899" s="102" t="s">
        <v>11819</v>
      </c>
      <c r="J899" s="102" t="s">
        <v>13322</v>
      </c>
      <c r="K899" s="102"/>
      <c r="L899" s="133" t="s">
        <v>20612</v>
      </c>
      <c r="M899" s="107">
        <v>3</v>
      </c>
      <c r="N899" s="112" t="s">
        <v>15876</v>
      </c>
      <c r="O899" s="102" t="s">
        <v>16576</v>
      </c>
      <c r="P899" s="39"/>
      <c r="Q899" s="39"/>
      <c r="R899" s="109"/>
      <c r="S899" s="102"/>
      <c r="T899" s="102" t="s">
        <v>14962</v>
      </c>
      <c r="U899" s="102" t="s">
        <v>8900</v>
      </c>
      <c r="V899" s="109">
        <v>6</v>
      </c>
      <c r="W899" s="107"/>
      <c r="X899" s="113"/>
    </row>
    <row r="900" spans="1:24" ht="12.95" customHeight="1" x14ac:dyDescent="0.2">
      <c r="A900" s="115">
        <v>1988</v>
      </c>
      <c r="B900" s="102" t="s">
        <v>4224</v>
      </c>
      <c r="C900" s="102" t="s">
        <v>10498</v>
      </c>
      <c r="D900" s="102" t="s">
        <v>5203</v>
      </c>
      <c r="E900" s="102">
        <v>36</v>
      </c>
      <c r="F900" s="104" t="s">
        <v>14834</v>
      </c>
      <c r="G900" s="105">
        <v>16022</v>
      </c>
      <c r="H900" s="102" t="s">
        <v>11819</v>
      </c>
      <c r="I900" s="102" t="s">
        <v>13336</v>
      </c>
      <c r="J900" s="102" t="s">
        <v>5204</v>
      </c>
      <c r="K900" s="102"/>
      <c r="L900" s="111"/>
      <c r="M900" s="107">
        <v>2</v>
      </c>
      <c r="N900" s="112" t="s">
        <v>16704</v>
      </c>
      <c r="O900" s="102"/>
      <c r="P900" s="39"/>
      <c r="Q900" s="39" t="s">
        <v>19692</v>
      </c>
      <c r="R900" s="109"/>
      <c r="S900" s="102"/>
      <c r="T900" s="102" t="s">
        <v>21293</v>
      </c>
      <c r="U900" s="102" t="s">
        <v>5201</v>
      </c>
      <c r="V900" s="109">
        <v>10</v>
      </c>
      <c r="W900" s="107"/>
      <c r="X900" s="113"/>
    </row>
    <row r="901" spans="1:24" ht="12.95" customHeight="1" x14ac:dyDescent="0.2">
      <c r="A901" s="115">
        <v>1988</v>
      </c>
      <c r="B901" s="102" t="s">
        <v>4224</v>
      </c>
      <c r="C901" s="102" t="s">
        <v>10498</v>
      </c>
      <c r="D901" s="102" t="s">
        <v>5202</v>
      </c>
      <c r="E901" s="102">
        <v>37</v>
      </c>
      <c r="F901" s="104" t="s">
        <v>14834</v>
      </c>
      <c r="G901" s="105">
        <v>15505</v>
      </c>
      <c r="H901" s="102" t="s">
        <v>11819</v>
      </c>
      <c r="I901" s="102" t="s">
        <v>13336</v>
      </c>
      <c r="J901" s="102" t="s">
        <v>7228</v>
      </c>
      <c r="K901" s="102"/>
      <c r="L901" s="111"/>
      <c r="M901" s="107">
        <v>2</v>
      </c>
      <c r="N901" s="112" t="s">
        <v>16434</v>
      </c>
      <c r="O901" s="102" t="s">
        <v>20796</v>
      </c>
      <c r="P901" s="39" t="s">
        <v>10189</v>
      </c>
      <c r="Q901" s="39" t="s">
        <v>19625</v>
      </c>
      <c r="R901" s="109"/>
      <c r="S901" s="102"/>
      <c r="T901" s="102" t="s">
        <v>14962</v>
      </c>
      <c r="U901" s="102" t="s">
        <v>8594</v>
      </c>
      <c r="V901" s="109">
        <v>8.5</v>
      </c>
      <c r="W901" s="107"/>
      <c r="X901" s="113"/>
    </row>
    <row r="902" spans="1:24" ht="12.95" customHeight="1" x14ac:dyDescent="0.2">
      <c r="A902" s="115">
        <v>1988</v>
      </c>
      <c r="B902" s="102" t="s">
        <v>4224</v>
      </c>
      <c r="C902" s="102" t="s">
        <v>10498</v>
      </c>
      <c r="D902" s="102" t="s">
        <v>12700</v>
      </c>
      <c r="E902" s="102">
        <v>38</v>
      </c>
      <c r="F902" s="104" t="s">
        <v>14834</v>
      </c>
      <c r="G902" s="105">
        <v>15073</v>
      </c>
      <c r="H902" s="102" t="s">
        <v>11819</v>
      </c>
      <c r="I902" s="102" t="s">
        <v>13336</v>
      </c>
      <c r="J902" s="102" t="s">
        <v>9418</v>
      </c>
      <c r="K902" s="102"/>
      <c r="L902" s="111"/>
      <c r="M902" s="107">
        <v>4</v>
      </c>
      <c r="N902" s="112" t="s">
        <v>30986</v>
      </c>
      <c r="O902" s="102" t="s">
        <v>19478</v>
      </c>
      <c r="P902" s="39" t="s">
        <v>17110</v>
      </c>
      <c r="Q902" s="39" t="s">
        <v>19101</v>
      </c>
      <c r="R902" s="109"/>
      <c r="S902" s="102"/>
      <c r="T902" s="102" t="s">
        <v>14962</v>
      </c>
      <c r="U902" s="102" t="s">
        <v>16705</v>
      </c>
      <c r="V902" s="109">
        <v>8.5</v>
      </c>
      <c r="W902" s="107"/>
      <c r="X902" s="113"/>
    </row>
    <row r="903" spans="1:24" ht="12.95" customHeight="1" x14ac:dyDescent="0.2">
      <c r="A903" s="115">
        <v>1988</v>
      </c>
      <c r="B903" s="102" t="s">
        <v>4224</v>
      </c>
      <c r="C903" s="102" t="s">
        <v>10498</v>
      </c>
      <c r="D903" s="102" t="s">
        <v>13568</v>
      </c>
      <c r="E903" s="102">
        <v>39</v>
      </c>
      <c r="F903" s="104" t="s">
        <v>14834</v>
      </c>
      <c r="G903" s="105">
        <v>15066</v>
      </c>
      <c r="H903" s="102" t="s">
        <v>13336</v>
      </c>
      <c r="I903" s="102" t="s">
        <v>11819</v>
      </c>
      <c r="J903" s="102" t="s">
        <v>12018</v>
      </c>
      <c r="K903" s="102"/>
      <c r="L903" s="111"/>
      <c r="M903" s="107">
        <v>1.75</v>
      </c>
      <c r="N903" s="108" t="s">
        <v>30987</v>
      </c>
      <c r="O903" s="102" t="s">
        <v>12252</v>
      </c>
      <c r="P903" s="39" t="s">
        <v>162</v>
      </c>
      <c r="Q903" s="39" t="s">
        <v>20508</v>
      </c>
      <c r="R903" s="109"/>
      <c r="S903" s="102"/>
      <c r="T903" s="102" t="s">
        <v>14962</v>
      </c>
      <c r="U903" s="102" t="s">
        <v>16706</v>
      </c>
      <c r="V903" s="109">
        <v>10</v>
      </c>
      <c r="W903" s="107"/>
      <c r="X903" s="113"/>
    </row>
    <row r="904" spans="1:24" ht="12.95" customHeight="1" x14ac:dyDescent="0.2">
      <c r="A904" s="115">
        <v>1988</v>
      </c>
      <c r="B904" s="102" t="s">
        <v>4224</v>
      </c>
      <c r="C904" s="102" t="s">
        <v>10498</v>
      </c>
      <c r="D904" s="102" t="s">
        <v>5230</v>
      </c>
      <c r="E904" s="102">
        <v>40</v>
      </c>
      <c r="F904" s="104" t="s">
        <v>14834</v>
      </c>
      <c r="G904" s="105">
        <v>15763</v>
      </c>
      <c r="H904" s="102" t="s">
        <v>13336</v>
      </c>
      <c r="I904" s="102" t="s">
        <v>11819</v>
      </c>
      <c r="J904" s="102" t="s">
        <v>5231</v>
      </c>
      <c r="K904" s="102"/>
      <c r="L904" s="111"/>
      <c r="M904" s="107">
        <v>1</v>
      </c>
      <c r="N904" s="108" t="s">
        <v>30988</v>
      </c>
      <c r="O904" s="102"/>
      <c r="P904" s="39"/>
      <c r="Q904" s="39" t="s">
        <v>19677</v>
      </c>
      <c r="R904" s="109" t="s">
        <v>7035</v>
      </c>
      <c r="S904" s="102" t="s">
        <v>8315</v>
      </c>
      <c r="T904" s="102" t="s">
        <v>14962</v>
      </c>
      <c r="U904" s="102" t="s">
        <v>2477</v>
      </c>
      <c r="V904" s="109">
        <v>7</v>
      </c>
      <c r="W904" s="107"/>
      <c r="X904" s="113"/>
    </row>
    <row r="905" spans="1:24" ht="12.95" customHeight="1" x14ac:dyDescent="0.2">
      <c r="A905" s="115">
        <v>1988</v>
      </c>
      <c r="B905" s="102" t="s">
        <v>4224</v>
      </c>
      <c r="C905" s="102" t="s">
        <v>10498</v>
      </c>
      <c r="D905" s="102" t="s">
        <v>11078</v>
      </c>
      <c r="E905" s="102">
        <v>41</v>
      </c>
      <c r="F905" s="104" t="s">
        <v>14834</v>
      </c>
      <c r="G905" s="105">
        <v>15787</v>
      </c>
      <c r="H905" s="102" t="s">
        <v>13336</v>
      </c>
      <c r="I905" s="102" t="s">
        <v>11819</v>
      </c>
      <c r="J905" s="102" t="s">
        <v>11079</v>
      </c>
      <c r="K905" s="102"/>
      <c r="L905" s="111"/>
      <c r="M905" s="107">
        <v>3</v>
      </c>
      <c r="N905" s="112" t="s">
        <v>15876</v>
      </c>
      <c r="O905" s="102" t="s">
        <v>19695</v>
      </c>
      <c r="P905" s="39"/>
      <c r="Q905" s="39" t="s">
        <v>18154</v>
      </c>
      <c r="R905" s="109"/>
      <c r="S905" s="102" t="s">
        <v>11080</v>
      </c>
      <c r="T905" s="102" t="s">
        <v>14962</v>
      </c>
      <c r="U905" s="102" t="s">
        <v>20797</v>
      </c>
      <c r="V905" s="109">
        <v>10</v>
      </c>
      <c r="W905" s="107"/>
      <c r="X905" s="113"/>
    </row>
    <row r="906" spans="1:24" ht="12.95" customHeight="1" x14ac:dyDescent="0.2">
      <c r="A906" s="115">
        <v>1988</v>
      </c>
      <c r="B906" s="102" t="s">
        <v>4224</v>
      </c>
      <c r="C906" s="102" t="s">
        <v>10498</v>
      </c>
      <c r="D906" s="102" t="s">
        <v>9983</v>
      </c>
      <c r="E906" s="102">
        <v>42</v>
      </c>
      <c r="F906" s="104" t="s">
        <v>14834</v>
      </c>
      <c r="G906" s="105">
        <v>15303</v>
      </c>
      <c r="H906" s="102" t="s">
        <v>30655</v>
      </c>
      <c r="I906" s="102" t="s">
        <v>11819</v>
      </c>
      <c r="J906" s="102" t="s">
        <v>9984</v>
      </c>
      <c r="K906" s="102"/>
      <c r="L906" s="111"/>
      <c r="M906" s="107">
        <v>3</v>
      </c>
      <c r="N906" s="112" t="s">
        <v>18719</v>
      </c>
      <c r="O906" s="102" t="s">
        <v>20798</v>
      </c>
      <c r="P906" s="39" t="s">
        <v>15889</v>
      </c>
      <c r="Q906" s="39" t="s">
        <v>20800</v>
      </c>
      <c r="R906" s="109"/>
      <c r="S906" s="102" t="s">
        <v>11080</v>
      </c>
      <c r="T906" s="102" t="s">
        <v>14962</v>
      </c>
      <c r="U906" s="102" t="s">
        <v>20799</v>
      </c>
      <c r="V906" s="109">
        <v>10</v>
      </c>
      <c r="W906" s="107"/>
      <c r="X906" s="113"/>
    </row>
    <row r="907" spans="1:24" ht="12.95" customHeight="1" x14ac:dyDescent="0.2">
      <c r="A907" s="115">
        <v>1988</v>
      </c>
      <c r="B907" s="115" t="s">
        <v>4224</v>
      </c>
      <c r="C907" s="164" t="s">
        <v>10499</v>
      </c>
      <c r="D907" s="111" t="s">
        <v>2277</v>
      </c>
      <c r="E907" s="102">
        <v>43</v>
      </c>
      <c r="F907" s="102" t="s">
        <v>14834</v>
      </c>
      <c r="G907" s="105">
        <v>14489</v>
      </c>
      <c r="H907" s="102" t="s">
        <v>2376</v>
      </c>
      <c r="I907" s="102" t="s">
        <v>11819</v>
      </c>
      <c r="J907" s="102" t="s">
        <v>12720</v>
      </c>
      <c r="K907" s="102"/>
      <c r="L907" s="129" t="s">
        <v>16707</v>
      </c>
      <c r="M907" s="170">
        <v>2</v>
      </c>
      <c r="N907" s="112" t="s">
        <v>16708</v>
      </c>
      <c r="O907" s="102" t="s">
        <v>12721</v>
      </c>
      <c r="P907" s="102"/>
      <c r="Q907" s="102" t="s">
        <v>16709</v>
      </c>
      <c r="R907" s="102"/>
      <c r="S907" s="102"/>
      <c r="T907" s="102" t="s">
        <v>20541</v>
      </c>
      <c r="U907" s="102" t="s">
        <v>6570</v>
      </c>
      <c r="V907" s="102">
        <v>7</v>
      </c>
      <c r="W907" s="102"/>
      <c r="X907" s="324"/>
    </row>
    <row r="908" spans="1:24" ht="12.95" customHeight="1" x14ac:dyDescent="0.2">
      <c r="A908" s="115">
        <v>1988</v>
      </c>
      <c r="B908" s="115" t="s">
        <v>4224</v>
      </c>
      <c r="C908" s="102" t="s">
        <v>10499</v>
      </c>
      <c r="D908" s="111" t="s">
        <v>7197</v>
      </c>
      <c r="E908" s="102">
        <v>44</v>
      </c>
      <c r="F908" s="102" t="s">
        <v>14834</v>
      </c>
      <c r="G908" s="105">
        <v>14710</v>
      </c>
      <c r="H908" s="102" t="s">
        <v>30736</v>
      </c>
      <c r="I908" s="102" t="s">
        <v>11819</v>
      </c>
      <c r="J908" s="102" t="s">
        <v>5844</v>
      </c>
      <c r="K908" s="102"/>
      <c r="L908" s="129" t="s">
        <v>16710</v>
      </c>
      <c r="M908" s="170">
        <v>2</v>
      </c>
      <c r="N908" s="112" t="s">
        <v>16711</v>
      </c>
      <c r="O908" s="102"/>
      <c r="P908" s="102"/>
      <c r="Q908" s="102" t="s">
        <v>16712</v>
      </c>
      <c r="R908" s="102"/>
      <c r="S908" s="102"/>
      <c r="T908" s="102" t="s">
        <v>20548</v>
      </c>
      <c r="U908" s="102"/>
      <c r="V908" s="102">
        <v>9</v>
      </c>
      <c r="W908" s="102"/>
      <c r="X908" s="324"/>
    </row>
    <row r="909" spans="1:24" ht="12.95" customHeight="1" x14ac:dyDescent="0.2">
      <c r="A909" s="115">
        <v>1988</v>
      </c>
      <c r="B909" s="115" t="s">
        <v>4224</v>
      </c>
      <c r="C909" s="102" t="s">
        <v>10499</v>
      </c>
      <c r="D909" s="111" t="s">
        <v>5633</v>
      </c>
      <c r="E909" s="102">
        <v>45</v>
      </c>
      <c r="F909" s="102" t="s">
        <v>14834</v>
      </c>
      <c r="G909" s="105">
        <v>15116</v>
      </c>
      <c r="H909" s="102" t="s">
        <v>10448</v>
      </c>
      <c r="I909" s="102" t="s">
        <v>11819</v>
      </c>
      <c r="J909" s="102" t="s">
        <v>12145</v>
      </c>
      <c r="K909" s="102"/>
      <c r="L909" s="129" t="s">
        <v>16713</v>
      </c>
      <c r="M909" s="170">
        <v>3</v>
      </c>
      <c r="N909" s="112" t="s">
        <v>16714</v>
      </c>
      <c r="O909" s="102"/>
      <c r="P909" s="102"/>
      <c r="Q909" s="102" t="s">
        <v>16715</v>
      </c>
      <c r="R909" s="102"/>
      <c r="S909" s="102"/>
      <c r="T909" s="102" t="s">
        <v>21275</v>
      </c>
      <c r="U909" s="102"/>
      <c r="V909" s="102">
        <v>10</v>
      </c>
      <c r="W909" s="102"/>
      <c r="X909" s="324"/>
    </row>
    <row r="910" spans="1:24" ht="12.95" customHeight="1" x14ac:dyDescent="0.2">
      <c r="A910" s="115">
        <v>1988</v>
      </c>
      <c r="B910" s="115" t="s">
        <v>4224</v>
      </c>
      <c r="C910" s="102" t="s">
        <v>10499</v>
      </c>
      <c r="D910" s="111" t="s">
        <v>3558</v>
      </c>
      <c r="E910" s="102">
        <v>46</v>
      </c>
      <c r="F910" s="102" t="s">
        <v>14834</v>
      </c>
      <c r="G910" s="105">
        <v>14742</v>
      </c>
      <c r="H910" s="102" t="s">
        <v>11819</v>
      </c>
      <c r="I910" s="102" t="s">
        <v>16716</v>
      </c>
      <c r="J910" s="102" t="s">
        <v>15075</v>
      </c>
      <c r="K910" s="102"/>
      <c r="L910" s="129" t="s">
        <v>16717</v>
      </c>
      <c r="M910" s="171">
        <v>3</v>
      </c>
      <c r="N910" s="112" t="s">
        <v>16718</v>
      </c>
      <c r="O910" s="121"/>
      <c r="P910" s="102"/>
      <c r="Q910" s="102" t="s">
        <v>16122</v>
      </c>
      <c r="R910" s="102"/>
      <c r="S910" s="102"/>
      <c r="T910" s="102" t="s">
        <v>28757</v>
      </c>
      <c r="U910" s="102" t="s">
        <v>14500</v>
      </c>
      <c r="V910" s="102">
        <v>9.5</v>
      </c>
      <c r="W910" s="102"/>
      <c r="X910" s="324"/>
    </row>
    <row r="911" spans="1:24" ht="12.95" customHeight="1" x14ac:dyDescent="0.2">
      <c r="A911" s="115">
        <v>1988</v>
      </c>
      <c r="B911" s="115" t="s">
        <v>4224</v>
      </c>
      <c r="C911" s="102" t="s">
        <v>10499</v>
      </c>
      <c r="D911" s="111" t="s">
        <v>323</v>
      </c>
      <c r="E911" s="102">
        <v>47</v>
      </c>
      <c r="F911" s="102" t="s">
        <v>14834</v>
      </c>
      <c r="G911" s="105">
        <v>15075</v>
      </c>
      <c r="H911" s="102" t="s">
        <v>5891</v>
      </c>
      <c r="I911" s="102" t="s">
        <v>11819</v>
      </c>
      <c r="J911" s="102" t="s">
        <v>324</v>
      </c>
      <c r="K911" s="102"/>
      <c r="L911" s="129" t="s">
        <v>16719</v>
      </c>
      <c r="M911" s="170">
        <v>3</v>
      </c>
      <c r="N911" s="112" t="s">
        <v>16720</v>
      </c>
      <c r="O911" s="102" t="s">
        <v>325</v>
      </c>
      <c r="P911" s="102"/>
      <c r="Q911" s="102" t="s">
        <v>16721</v>
      </c>
      <c r="R911" s="102"/>
      <c r="S911" s="102"/>
      <c r="T911" s="102" t="s">
        <v>20542</v>
      </c>
      <c r="U911" s="102" t="s">
        <v>16722</v>
      </c>
      <c r="V911" s="102">
        <v>7</v>
      </c>
      <c r="W911" s="102"/>
      <c r="X911" s="324"/>
    </row>
    <row r="912" spans="1:24" ht="12.95" customHeight="1" x14ac:dyDescent="0.2">
      <c r="A912" s="115">
        <v>1988</v>
      </c>
      <c r="B912" s="115" t="s">
        <v>4224</v>
      </c>
      <c r="C912" s="102" t="s">
        <v>10499</v>
      </c>
      <c r="D912" s="111" t="s">
        <v>1099</v>
      </c>
      <c r="E912" s="102">
        <v>48</v>
      </c>
      <c r="F912" s="102" t="s">
        <v>14834</v>
      </c>
      <c r="G912" s="105">
        <v>14741</v>
      </c>
      <c r="H912" s="102" t="s">
        <v>16716</v>
      </c>
      <c r="I912" s="102" t="s">
        <v>11819</v>
      </c>
      <c r="J912" s="102" t="s">
        <v>4843</v>
      </c>
      <c r="K912" s="102" t="s">
        <v>4671</v>
      </c>
      <c r="L912" s="129" t="s">
        <v>16723</v>
      </c>
      <c r="M912" s="170">
        <v>2</v>
      </c>
      <c r="N912" s="112" t="s">
        <v>16724</v>
      </c>
      <c r="O912" s="102"/>
      <c r="P912" s="102"/>
      <c r="Q912" s="102" t="s">
        <v>16725</v>
      </c>
      <c r="R912" s="102"/>
      <c r="S912" s="102"/>
      <c r="T912" s="102" t="s">
        <v>28757</v>
      </c>
      <c r="U912" s="102" t="s">
        <v>3107</v>
      </c>
      <c r="V912" s="102" t="s">
        <v>16726</v>
      </c>
      <c r="W912" s="102"/>
      <c r="X912" s="324"/>
    </row>
    <row r="913" spans="1:24" ht="12.95" customHeight="1" x14ac:dyDescent="0.2">
      <c r="A913" s="115">
        <v>1988</v>
      </c>
      <c r="B913" s="115" t="s">
        <v>4224</v>
      </c>
      <c r="C913" s="102" t="s">
        <v>10499</v>
      </c>
      <c r="D913" s="111" t="s">
        <v>3417</v>
      </c>
      <c r="E913" s="102">
        <v>49</v>
      </c>
      <c r="F913" s="102" t="s">
        <v>14834</v>
      </c>
      <c r="G913" s="105">
        <v>14741</v>
      </c>
      <c r="H913" s="102" t="s">
        <v>16727</v>
      </c>
      <c r="I913" s="102" t="s">
        <v>11819</v>
      </c>
      <c r="J913" s="102" t="s">
        <v>16728</v>
      </c>
      <c r="K913" s="102"/>
      <c r="L913" s="129" t="s">
        <v>16729</v>
      </c>
      <c r="M913" s="170">
        <v>2</v>
      </c>
      <c r="N913" s="112" t="s">
        <v>16730</v>
      </c>
      <c r="O913" s="102"/>
      <c r="P913" s="102"/>
      <c r="Q913" s="102" t="s">
        <v>16520</v>
      </c>
      <c r="R913" s="102"/>
      <c r="S913" s="102"/>
      <c r="T913" s="102" t="s">
        <v>28757</v>
      </c>
      <c r="U913" s="102"/>
      <c r="V913" s="102">
        <v>7</v>
      </c>
      <c r="W913" s="102"/>
      <c r="X913" s="324"/>
    </row>
    <row r="914" spans="1:24" ht="12.95" customHeight="1" x14ac:dyDescent="0.2">
      <c r="A914" s="115">
        <v>1988</v>
      </c>
      <c r="B914" s="115" t="s">
        <v>4224</v>
      </c>
      <c r="C914" s="102" t="s">
        <v>10499</v>
      </c>
      <c r="D914" s="111" t="s">
        <v>8074</v>
      </c>
      <c r="E914" s="102">
        <v>50</v>
      </c>
      <c r="F914" s="102" t="s">
        <v>14834</v>
      </c>
      <c r="G914" s="105">
        <v>14515</v>
      </c>
      <c r="H914" s="102" t="s">
        <v>10103</v>
      </c>
      <c r="I914" s="102" t="s">
        <v>2376</v>
      </c>
      <c r="J914" s="102" t="s">
        <v>16731</v>
      </c>
      <c r="K914" s="102"/>
      <c r="L914" s="129" t="s">
        <v>16732</v>
      </c>
      <c r="M914" s="171">
        <v>2</v>
      </c>
      <c r="N914" s="112" t="s">
        <v>16708</v>
      </c>
      <c r="O914" s="121" t="s">
        <v>8076</v>
      </c>
      <c r="P914" s="102"/>
      <c r="Q914" s="102" t="s">
        <v>16733</v>
      </c>
      <c r="R914" s="102"/>
      <c r="S914" s="102" t="s">
        <v>9435</v>
      </c>
      <c r="T914" s="102" t="s">
        <v>20541</v>
      </c>
      <c r="U914" s="102"/>
      <c r="V914" s="102">
        <v>8</v>
      </c>
      <c r="W914" s="102"/>
      <c r="X914" s="324"/>
    </row>
    <row r="915" spans="1:24" ht="12.95" customHeight="1" x14ac:dyDescent="0.2">
      <c r="A915" s="115">
        <v>1989</v>
      </c>
      <c r="B915" s="102" t="s">
        <v>4224</v>
      </c>
      <c r="C915" s="103" t="s">
        <v>114</v>
      </c>
      <c r="D915" s="102" t="s">
        <v>7737</v>
      </c>
      <c r="E915" s="102">
        <v>51</v>
      </c>
      <c r="F915" s="104" t="s">
        <v>14834</v>
      </c>
      <c r="G915" s="105">
        <v>15816</v>
      </c>
      <c r="H915" s="102" t="s">
        <v>7198</v>
      </c>
      <c r="I915" s="102" t="s">
        <v>30989</v>
      </c>
      <c r="J915" s="102" t="s">
        <v>8337</v>
      </c>
      <c r="K915" s="102"/>
      <c r="L915" s="111"/>
      <c r="M915" s="107">
        <v>0.5</v>
      </c>
      <c r="N915" s="108">
        <v>25</v>
      </c>
      <c r="O915" s="102"/>
      <c r="P915" s="39"/>
      <c r="Q915" s="39" t="s">
        <v>20459</v>
      </c>
      <c r="R915" s="109"/>
      <c r="S915" s="102"/>
      <c r="T915" s="102" t="s">
        <v>14962</v>
      </c>
      <c r="U915" s="102" t="s">
        <v>13675</v>
      </c>
      <c r="V915" s="109">
        <v>8</v>
      </c>
      <c r="W915" s="107"/>
      <c r="X915" s="113"/>
    </row>
    <row r="916" spans="1:24" ht="12.95" customHeight="1" x14ac:dyDescent="0.2">
      <c r="A916" s="115">
        <v>1989</v>
      </c>
      <c r="B916" s="102" t="s">
        <v>4224</v>
      </c>
      <c r="C916" s="102" t="s">
        <v>114</v>
      </c>
      <c r="D916" s="102" t="s">
        <v>3323</v>
      </c>
      <c r="E916" s="102">
        <v>52</v>
      </c>
      <c r="F916" s="104" t="s">
        <v>14834</v>
      </c>
      <c r="G916" s="105">
        <v>15958</v>
      </c>
      <c r="H916" s="102" t="s">
        <v>4890</v>
      </c>
      <c r="I916" s="102" t="s">
        <v>7198</v>
      </c>
      <c r="J916" s="102" t="s">
        <v>3324</v>
      </c>
      <c r="K916" s="102"/>
      <c r="L916" s="111"/>
      <c r="M916" s="109">
        <v>3</v>
      </c>
      <c r="N916" s="112" t="s">
        <v>16734</v>
      </c>
      <c r="O916" s="102" t="s">
        <v>3325</v>
      </c>
      <c r="P916" s="39" t="s">
        <v>13301</v>
      </c>
      <c r="Q916" s="39" t="s">
        <v>8200</v>
      </c>
      <c r="R916" s="109"/>
      <c r="S916" s="102"/>
      <c r="T916" s="102" t="s">
        <v>21293</v>
      </c>
      <c r="U916" s="102" t="s">
        <v>3326</v>
      </c>
      <c r="V916" s="109">
        <v>7</v>
      </c>
      <c r="W916" s="107"/>
      <c r="X916" s="113"/>
    </row>
    <row r="917" spans="1:24" ht="12.95" customHeight="1" x14ac:dyDescent="0.2">
      <c r="A917" s="115">
        <v>1989</v>
      </c>
      <c r="B917" s="102" t="s">
        <v>4224</v>
      </c>
      <c r="C917" s="102" t="s">
        <v>114</v>
      </c>
      <c r="D917" s="102" t="s">
        <v>5634</v>
      </c>
      <c r="E917" s="102">
        <v>53</v>
      </c>
      <c r="F917" s="104" t="s">
        <v>14834</v>
      </c>
      <c r="G917" s="105">
        <v>15897</v>
      </c>
      <c r="H917" s="102" t="s">
        <v>13336</v>
      </c>
      <c r="I917" s="102" t="s">
        <v>7198</v>
      </c>
      <c r="J917" s="102" t="s">
        <v>2458</v>
      </c>
      <c r="K917" s="102"/>
      <c r="L917" s="111"/>
      <c r="M917" s="107">
        <v>1</v>
      </c>
      <c r="N917" s="108" t="s">
        <v>30990</v>
      </c>
      <c r="O917" s="102" t="s">
        <v>3620</v>
      </c>
      <c r="P917" s="39" t="s">
        <v>15941</v>
      </c>
      <c r="Q917" s="39" t="s">
        <v>20307</v>
      </c>
      <c r="R917" s="109"/>
      <c r="S917" s="102"/>
      <c r="T917" s="102" t="s">
        <v>21293</v>
      </c>
      <c r="U917" s="102" t="s">
        <v>16735</v>
      </c>
      <c r="V917" s="109">
        <v>8.5</v>
      </c>
      <c r="W917" s="107"/>
      <c r="X917" s="113"/>
    </row>
    <row r="918" spans="1:24" ht="12.95" customHeight="1" x14ac:dyDescent="0.2">
      <c r="A918" s="115">
        <v>1989</v>
      </c>
      <c r="B918" s="102" t="s">
        <v>4224</v>
      </c>
      <c r="C918" s="102" t="s">
        <v>114</v>
      </c>
      <c r="D918" s="102" t="s">
        <v>13543</v>
      </c>
      <c r="E918" s="102">
        <v>54</v>
      </c>
      <c r="F918" s="104" t="s">
        <v>14834</v>
      </c>
      <c r="G918" s="105">
        <v>15200</v>
      </c>
      <c r="H918" s="102" t="s">
        <v>10103</v>
      </c>
      <c r="I918" s="102" t="s">
        <v>7198</v>
      </c>
      <c r="J918" s="102" t="s">
        <v>12167</v>
      </c>
      <c r="K918" s="102"/>
      <c r="L918" s="111"/>
      <c r="M918" s="107">
        <v>3</v>
      </c>
      <c r="N918" s="112" t="s">
        <v>16736</v>
      </c>
      <c r="O918" s="102" t="s">
        <v>9125</v>
      </c>
      <c r="P918" s="39"/>
      <c r="Q918" s="39" t="s">
        <v>20784</v>
      </c>
      <c r="R918" s="109"/>
      <c r="S918" s="102"/>
      <c r="T918" s="102" t="s">
        <v>7789</v>
      </c>
      <c r="U918" s="102"/>
      <c r="V918" s="109">
        <v>8.5</v>
      </c>
      <c r="W918" s="107"/>
      <c r="X918" s="113"/>
    </row>
    <row r="919" spans="1:24" ht="12.95" customHeight="1" x14ac:dyDescent="0.2">
      <c r="A919" s="115">
        <v>1989</v>
      </c>
      <c r="B919" s="102" t="s">
        <v>4224</v>
      </c>
      <c r="C919" s="102" t="s">
        <v>114</v>
      </c>
      <c r="D919" s="102" t="s">
        <v>8334</v>
      </c>
      <c r="E919" s="102">
        <v>55</v>
      </c>
      <c r="F919" s="104" t="s">
        <v>14834</v>
      </c>
      <c r="G919" s="105">
        <v>15898</v>
      </c>
      <c r="H919" s="102" t="s">
        <v>7198</v>
      </c>
      <c r="I919" s="102" t="s">
        <v>10191</v>
      </c>
      <c r="J919" s="102" t="s">
        <v>12166</v>
      </c>
      <c r="K919" s="102"/>
      <c r="L919" s="111"/>
      <c r="M919" s="107">
        <v>2</v>
      </c>
      <c r="N919" s="112" t="s">
        <v>16737</v>
      </c>
      <c r="O919" s="102"/>
      <c r="P919" s="39" t="s">
        <v>9125</v>
      </c>
      <c r="Q919" s="39" t="s">
        <v>17889</v>
      </c>
      <c r="R919" s="109"/>
      <c r="S919" s="102"/>
      <c r="T919" s="102" t="s">
        <v>21293</v>
      </c>
      <c r="U919" s="102"/>
      <c r="V919" s="109">
        <v>8.5</v>
      </c>
      <c r="W919" s="107"/>
      <c r="X919" s="113"/>
    </row>
    <row r="920" spans="1:24" ht="12.95" customHeight="1" x14ac:dyDescent="0.2">
      <c r="A920" s="115">
        <v>1989</v>
      </c>
      <c r="B920" s="102" t="s">
        <v>4224</v>
      </c>
      <c r="C920" s="102" t="s">
        <v>114</v>
      </c>
      <c r="D920" s="102" t="s">
        <v>1966</v>
      </c>
      <c r="E920" s="102">
        <v>56</v>
      </c>
      <c r="F920" s="104" t="s">
        <v>14834</v>
      </c>
      <c r="G920" s="105">
        <v>15299</v>
      </c>
      <c r="H920" s="102" t="s">
        <v>7198</v>
      </c>
      <c r="I920" s="102" t="s">
        <v>13336</v>
      </c>
      <c r="J920" s="102" t="s">
        <v>1967</v>
      </c>
      <c r="K920" s="102"/>
      <c r="L920" s="111"/>
      <c r="M920" s="107">
        <v>6</v>
      </c>
      <c r="N920" s="112" t="s">
        <v>16538</v>
      </c>
      <c r="O920" s="102" t="s">
        <v>20101</v>
      </c>
      <c r="P920" s="39" t="s">
        <v>13555</v>
      </c>
      <c r="Q920" s="39" t="s">
        <v>4709</v>
      </c>
      <c r="R920" s="109"/>
      <c r="S920" s="102" t="s">
        <v>9435</v>
      </c>
      <c r="T920" s="102" t="s">
        <v>14962</v>
      </c>
      <c r="U920" s="102" t="s">
        <v>3909</v>
      </c>
      <c r="V920" s="109">
        <v>10</v>
      </c>
      <c r="W920" s="107" t="s">
        <v>7338</v>
      </c>
      <c r="X920" s="113"/>
    </row>
    <row r="921" spans="1:24" ht="12.95" customHeight="1" x14ac:dyDescent="0.2">
      <c r="A921" s="115">
        <v>1989</v>
      </c>
      <c r="B921" s="102" t="s">
        <v>4224</v>
      </c>
      <c r="C921" s="102" t="s">
        <v>114</v>
      </c>
      <c r="D921" s="102" t="s">
        <v>4706</v>
      </c>
      <c r="E921" s="102">
        <v>57</v>
      </c>
      <c r="F921" s="104" t="s">
        <v>14834</v>
      </c>
      <c r="G921" s="105">
        <v>15959</v>
      </c>
      <c r="H921" s="102" t="s">
        <v>7198</v>
      </c>
      <c r="I921" s="102" t="s">
        <v>11819</v>
      </c>
      <c r="J921" s="102" t="s">
        <v>4149</v>
      </c>
      <c r="K921" s="102"/>
      <c r="L921" s="111"/>
      <c r="M921" s="107">
        <v>3</v>
      </c>
      <c r="N921" s="112" t="s">
        <v>16738</v>
      </c>
      <c r="O921" s="102" t="s">
        <v>16798</v>
      </c>
      <c r="P921" s="39" t="s">
        <v>15906</v>
      </c>
      <c r="Q921" s="39" t="s">
        <v>17889</v>
      </c>
      <c r="R921" s="109"/>
      <c r="S921" s="102"/>
      <c r="T921" s="102" t="s">
        <v>21293</v>
      </c>
      <c r="U921" s="102" t="s">
        <v>20801</v>
      </c>
      <c r="V921" s="109">
        <v>10.5</v>
      </c>
      <c r="W921" s="107"/>
      <c r="X921" s="113"/>
    </row>
    <row r="922" spans="1:24" ht="12.95" customHeight="1" x14ac:dyDescent="0.2">
      <c r="A922" s="115">
        <v>1989</v>
      </c>
      <c r="B922" s="102" t="s">
        <v>4224</v>
      </c>
      <c r="C922" s="102" t="s">
        <v>114</v>
      </c>
      <c r="D922" s="102" t="s">
        <v>10961</v>
      </c>
      <c r="E922" s="102">
        <v>58</v>
      </c>
      <c r="F922" s="104" t="s">
        <v>14834</v>
      </c>
      <c r="G922" s="105">
        <v>15014</v>
      </c>
      <c r="H922" s="102" t="s">
        <v>13336</v>
      </c>
      <c r="I922" s="102" t="s">
        <v>7198</v>
      </c>
      <c r="J922" s="102" t="s">
        <v>10962</v>
      </c>
      <c r="K922" s="102" t="s">
        <v>3853</v>
      </c>
      <c r="L922" s="111"/>
      <c r="M922" s="107">
        <v>4</v>
      </c>
      <c r="N922" s="112" t="s">
        <v>15838</v>
      </c>
      <c r="O922" s="102" t="s">
        <v>20802</v>
      </c>
      <c r="P922" s="39" t="s">
        <v>162</v>
      </c>
      <c r="Q922" s="39" t="s">
        <v>20517</v>
      </c>
      <c r="R922" s="109"/>
      <c r="S922" s="102" t="s">
        <v>8315</v>
      </c>
      <c r="T922" s="102" t="s">
        <v>14962</v>
      </c>
      <c r="U922" s="102" t="s">
        <v>16739</v>
      </c>
      <c r="V922" s="109">
        <v>8.5</v>
      </c>
      <c r="W922" s="107"/>
      <c r="X922" s="113"/>
    </row>
    <row r="923" spans="1:24" ht="12.95" customHeight="1" x14ac:dyDescent="0.2">
      <c r="A923" s="115">
        <v>1991</v>
      </c>
      <c r="B923" s="102" t="s">
        <v>4224</v>
      </c>
      <c r="C923" s="103" t="s">
        <v>115</v>
      </c>
      <c r="D923" s="111" t="s">
        <v>2624</v>
      </c>
      <c r="E923" s="102">
        <v>59</v>
      </c>
      <c r="F923" s="104" t="s">
        <v>14834</v>
      </c>
      <c r="G923" s="105">
        <v>16662</v>
      </c>
      <c r="H923" s="102" t="s">
        <v>2625</v>
      </c>
      <c r="I923" s="102" t="s">
        <v>10103</v>
      </c>
      <c r="J923" s="102" t="s">
        <v>3928</v>
      </c>
      <c r="K923" s="102" t="s">
        <v>12939</v>
      </c>
      <c r="L923" s="111" t="s">
        <v>41659</v>
      </c>
      <c r="M923" s="109">
        <v>3</v>
      </c>
      <c r="N923" s="108" t="s">
        <v>30991</v>
      </c>
      <c r="O923" s="102" t="s">
        <v>683</v>
      </c>
      <c r="P923" s="39" t="s">
        <v>162</v>
      </c>
      <c r="Q923" s="39" t="s">
        <v>15902</v>
      </c>
      <c r="R923" s="109"/>
      <c r="S923" s="102"/>
      <c r="T923" s="102" t="s">
        <v>20539</v>
      </c>
      <c r="U923" s="102"/>
      <c r="V923" s="109">
        <v>10</v>
      </c>
      <c r="W923" s="107"/>
      <c r="X923" s="113"/>
    </row>
    <row r="924" spans="1:24" ht="12.95" customHeight="1" x14ac:dyDescent="0.2">
      <c r="A924" s="115">
        <v>1991</v>
      </c>
      <c r="B924" s="102" t="s">
        <v>4224</v>
      </c>
      <c r="C924" s="102" t="s">
        <v>115</v>
      </c>
      <c r="D924" s="111" t="s">
        <v>4150</v>
      </c>
      <c r="E924" s="102">
        <v>60</v>
      </c>
      <c r="F924" s="104" t="s">
        <v>14834</v>
      </c>
      <c r="G924" s="105">
        <v>15562</v>
      </c>
      <c r="H924" s="102" t="s">
        <v>13336</v>
      </c>
      <c r="I924" s="102" t="s">
        <v>2625</v>
      </c>
      <c r="J924" s="102" t="s">
        <v>14973</v>
      </c>
      <c r="K924" s="102"/>
      <c r="L924" s="111" t="s">
        <v>41660</v>
      </c>
      <c r="M924" s="107">
        <v>2</v>
      </c>
      <c r="N924" s="112" t="s">
        <v>16740</v>
      </c>
      <c r="O924" s="102"/>
      <c r="P924" s="39"/>
      <c r="Q924" s="39" t="s">
        <v>20274</v>
      </c>
      <c r="R924" s="109"/>
      <c r="S924" s="102"/>
      <c r="T924" s="102" t="s">
        <v>21291</v>
      </c>
      <c r="U924" s="102" t="s">
        <v>10901</v>
      </c>
      <c r="V924" s="109">
        <v>8</v>
      </c>
      <c r="W924" s="107"/>
      <c r="X924" s="113"/>
    </row>
    <row r="925" spans="1:24" ht="12.95" customHeight="1" x14ac:dyDescent="0.2">
      <c r="A925" s="115">
        <v>1991</v>
      </c>
      <c r="B925" s="102" t="s">
        <v>4224</v>
      </c>
      <c r="C925" s="102" t="s">
        <v>115</v>
      </c>
      <c r="D925" s="111" t="s">
        <v>14974</v>
      </c>
      <c r="E925" s="102">
        <v>61</v>
      </c>
      <c r="F925" s="104" t="s">
        <v>14834</v>
      </c>
      <c r="G925" s="105">
        <v>16400</v>
      </c>
      <c r="H925" s="102" t="s">
        <v>10191</v>
      </c>
      <c r="I925" s="102" t="s">
        <v>2625</v>
      </c>
      <c r="J925" s="102" t="s">
        <v>7546</v>
      </c>
      <c r="K925" s="102"/>
      <c r="L925" s="111" t="s">
        <v>41661</v>
      </c>
      <c r="M925" s="107">
        <v>1</v>
      </c>
      <c r="N925" s="108" t="s">
        <v>30992</v>
      </c>
      <c r="O925" s="102"/>
      <c r="P925" s="39"/>
      <c r="Q925" s="39" t="s">
        <v>16990</v>
      </c>
      <c r="R925" s="109" t="s">
        <v>7035</v>
      </c>
      <c r="S925" s="102" t="s">
        <v>9435</v>
      </c>
      <c r="T925" s="102" t="s">
        <v>20545</v>
      </c>
      <c r="U925" s="102" t="s">
        <v>10901</v>
      </c>
      <c r="V925" s="109">
        <v>7.5</v>
      </c>
      <c r="W925" s="107"/>
      <c r="X925" s="113"/>
    </row>
    <row r="926" spans="1:24" ht="12.95" customHeight="1" x14ac:dyDescent="0.2">
      <c r="A926" s="115">
        <v>1991</v>
      </c>
      <c r="B926" s="102" t="s">
        <v>4224</v>
      </c>
      <c r="C926" s="102" t="s">
        <v>115</v>
      </c>
      <c r="D926" s="111" t="s">
        <v>12702</v>
      </c>
      <c r="E926" s="102">
        <v>62</v>
      </c>
      <c r="F926" s="104" t="s">
        <v>14834</v>
      </c>
      <c r="G926" s="105">
        <v>15406</v>
      </c>
      <c r="H926" s="102" t="s">
        <v>2625</v>
      </c>
      <c r="I926" s="102" t="s">
        <v>13336</v>
      </c>
      <c r="J926" s="102" t="s">
        <v>842</v>
      </c>
      <c r="K926" s="102"/>
      <c r="L926" s="111" t="s">
        <v>41662</v>
      </c>
      <c r="M926" s="107">
        <v>3</v>
      </c>
      <c r="N926" s="112" t="s">
        <v>16094</v>
      </c>
      <c r="O926" s="102" t="s">
        <v>18151</v>
      </c>
      <c r="P926" s="39" t="s">
        <v>8076</v>
      </c>
      <c r="Q926" s="39" t="s">
        <v>20279</v>
      </c>
      <c r="R926" s="109"/>
      <c r="S926" s="102" t="s">
        <v>8315</v>
      </c>
      <c r="T926" s="102" t="s">
        <v>20543</v>
      </c>
      <c r="U926" s="102" t="s">
        <v>21333</v>
      </c>
      <c r="V926" s="109">
        <v>10</v>
      </c>
      <c r="W926" s="107"/>
      <c r="X926" s="113"/>
    </row>
    <row r="927" spans="1:24" ht="12.95" customHeight="1" x14ac:dyDescent="0.2">
      <c r="A927" s="115">
        <v>1991</v>
      </c>
      <c r="B927" s="102" t="s">
        <v>4224</v>
      </c>
      <c r="C927" s="102" t="s">
        <v>115</v>
      </c>
      <c r="D927" s="111" t="s">
        <v>845</v>
      </c>
      <c r="E927" s="102">
        <v>63</v>
      </c>
      <c r="F927" s="104" t="s">
        <v>14834</v>
      </c>
      <c r="G927" s="105">
        <v>16109</v>
      </c>
      <c r="H927" s="102" t="s">
        <v>2625</v>
      </c>
      <c r="I927" s="102" t="s">
        <v>30993</v>
      </c>
      <c r="J927" s="102" t="s">
        <v>846</v>
      </c>
      <c r="K927" s="102"/>
      <c r="L927" s="111" t="s">
        <v>41663</v>
      </c>
      <c r="M927" s="107">
        <v>2</v>
      </c>
      <c r="N927" s="108" t="s">
        <v>30994</v>
      </c>
      <c r="O927" s="102"/>
      <c r="P927" s="39"/>
      <c r="Q927" s="39" t="s">
        <v>20280</v>
      </c>
      <c r="R927" s="109"/>
      <c r="S927" s="102"/>
      <c r="T927" s="102" t="s">
        <v>20543</v>
      </c>
      <c r="U927" s="102" t="s">
        <v>21334</v>
      </c>
      <c r="V927" s="109">
        <v>10</v>
      </c>
      <c r="W927" s="107"/>
      <c r="X927" s="113"/>
    </row>
    <row r="928" spans="1:24" ht="12.95" customHeight="1" x14ac:dyDescent="0.2">
      <c r="A928" s="115">
        <v>1991</v>
      </c>
      <c r="B928" s="102" t="s">
        <v>4224</v>
      </c>
      <c r="C928" s="102" t="s">
        <v>115</v>
      </c>
      <c r="D928" s="111" t="s">
        <v>12128</v>
      </c>
      <c r="E928" s="102">
        <v>64</v>
      </c>
      <c r="F928" s="104" t="s">
        <v>14834</v>
      </c>
      <c r="G928" s="105">
        <v>15596</v>
      </c>
      <c r="H928" s="102" t="s">
        <v>30995</v>
      </c>
      <c r="I928" s="102" t="s">
        <v>2625</v>
      </c>
      <c r="J928" s="102" t="s">
        <v>5919</v>
      </c>
      <c r="K928" s="102"/>
      <c r="L928" s="111" t="s">
        <v>41664</v>
      </c>
      <c r="M928" s="107">
        <v>2</v>
      </c>
      <c r="N928" s="112" t="s">
        <v>16740</v>
      </c>
      <c r="O928" s="102"/>
      <c r="P928" s="39"/>
      <c r="Q928" s="39" t="s">
        <v>17446</v>
      </c>
      <c r="R928" s="109"/>
      <c r="S928" s="102"/>
      <c r="T928" s="102" t="s">
        <v>20545</v>
      </c>
      <c r="U928" s="102" t="s">
        <v>21335</v>
      </c>
      <c r="V928" s="109">
        <v>10</v>
      </c>
      <c r="W928" s="107"/>
      <c r="X928" s="113"/>
    </row>
    <row r="929" spans="1:24" ht="12.95" customHeight="1" x14ac:dyDescent="0.2">
      <c r="A929" s="115">
        <v>1991</v>
      </c>
      <c r="B929" s="102" t="s">
        <v>4224</v>
      </c>
      <c r="C929" s="102" t="s">
        <v>115</v>
      </c>
      <c r="D929" s="111" t="s">
        <v>14028</v>
      </c>
      <c r="E929" s="102">
        <v>65</v>
      </c>
      <c r="F929" s="104" t="s">
        <v>14834</v>
      </c>
      <c r="G929" s="105">
        <v>14431</v>
      </c>
      <c r="H929" s="102" t="s">
        <v>2625</v>
      </c>
      <c r="I929" s="102" t="s">
        <v>10103</v>
      </c>
      <c r="J929" s="102" t="s">
        <v>14681</v>
      </c>
      <c r="K929" s="102"/>
      <c r="L929" s="111" t="s">
        <v>41665</v>
      </c>
      <c r="M929" s="107">
        <v>3</v>
      </c>
      <c r="N929" s="112" t="s">
        <v>15876</v>
      </c>
      <c r="O929" s="102" t="s">
        <v>14682</v>
      </c>
      <c r="P929" s="39" t="s">
        <v>162</v>
      </c>
      <c r="Q929" s="39" t="s">
        <v>20281</v>
      </c>
      <c r="R929" s="109"/>
      <c r="S929" s="102" t="s">
        <v>8315</v>
      </c>
      <c r="T929" s="102" t="s">
        <v>20539</v>
      </c>
      <c r="U929" s="102" t="s">
        <v>20282</v>
      </c>
      <c r="V929" s="109">
        <v>9</v>
      </c>
      <c r="W929" s="107"/>
      <c r="X929" s="113"/>
    </row>
    <row r="930" spans="1:24" ht="12.95" customHeight="1" x14ac:dyDescent="0.2">
      <c r="A930" s="115">
        <v>1991</v>
      </c>
      <c r="B930" s="102" t="s">
        <v>4224</v>
      </c>
      <c r="C930" s="102" t="s">
        <v>115</v>
      </c>
      <c r="D930" s="111" t="s">
        <v>14683</v>
      </c>
      <c r="E930" s="102">
        <v>66</v>
      </c>
      <c r="F930" s="104" t="s">
        <v>14834</v>
      </c>
      <c r="G930" s="105">
        <v>16216</v>
      </c>
      <c r="H930" s="102" t="s">
        <v>2625</v>
      </c>
      <c r="I930" s="102" t="s">
        <v>10191</v>
      </c>
      <c r="J930" s="102" t="s">
        <v>15080</v>
      </c>
      <c r="K930" s="102"/>
      <c r="L930" s="111" t="s">
        <v>41666</v>
      </c>
      <c r="M930" s="107">
        <v>3</v>
      </c>
      <c r="N930" s="112" t="s">
        <v>16094</v>
      </c>
      <c r="O930" s="102" t="s">
        <v>5985</v>
      </c>
      <c r="P930" s="39" t="s">
        <v>9125</v>
      </c>
      <c r="Q930" s="39" t="s">
        <v>20285</v>
      </c>
      <c r="R930" s="109"/>
      <c r="S930" s="102" t="s">
        <v>8315</v>
      </c>
      <c r="T930" s="102" t="s">
        <v>21291</v>
      </c>
      <c r="U930" s="102" t="s">
        <v>21336</v>
      </c>
      <c r="V930" s="109">
        <v>10.5</v>
      </c>
      <c r="W930" s="107"/>
      <c r="X930" s="113"/>
    </row>
    <row r="931" spans="1:24" ht="12.95" customHeight="1" x14ac:dyDescent="0.2">
      <c r="A931" s="115">
        <v>1992</v>
      </c>
      <c r="B931" s="102" t="s">
        <v>4224</v>
      </c>
      <c r="C931" s="103" t="s">
        <v>11612</v>
      </c>
      <c r="D931" s="111" t="s">
        <v>15081</v>
      </c>
      <c r="E931" s="102">
        <v>67</v>
      </c>
      <c r="F931" s="104" t="s">
        <v>14834</v>
      </c>
      <c r="G931" s="105">
        <v>16032</v>
      </c>
      <c r="H931" s="102" t="s">
        <v>15082</v>
      </c>
      <c r="I931" s="102" t="s">
        <v>2625</v>
      </c>
      <c r="J931" s="102" t="s">
        <v>11241</v>
      </c>
      <c r="K931" s="102"/>
      <c r="L931" s="111" t="s">
        <v>41667</v>
      </c>
      <c r="M931" s="107">
        <v>1</v>
      </c>
      <c r="N931" s="112">
        <v>34</v>
      </c>
      <c r="O931" s="102"/>
      <c r="P931" s="39"/>
      <c r="Q931" s="39" t="s">
        <v>19531</v>
      </c>
      <c r="R931" s="109"/>
      <c r="S931" s="102"/>
      <c r="T931" s="102" t="s">
        <v>20545</v>
      </c>
      <c r="U931" s="102" t="s">
        <v>21307</v>
      </c>
      <c r="V931" s="109">
        <v>8</v>
      </c>
      <c r="W931" s="107"/>
      <c r="X931" s="113"/>
    </row>
    <row r="932" spans="1:24" ht="12.95" customHeight="1" x14ac:dyDescent="0.2">
      <c r="A932" s="115">
        <v>1992</v>
      </c>
      <c r="B932" s="102" t="s">
        <v>4224</v>
      </c>
      <c r="C932" s="102" t="s">
        <v>11612</v>
      </c>
      <c r="D932" s="111" t="s">
        <v>5866</v>
      </c>
      <c r="E932" s="102">
        <v>68</v>
      </c>
      <c r="F932" s="104" t="s">
        <v>14834</v>
      </c>
      <c r="G932" s="105">
        <v>15467</v>
      </c>
      <c r="H932" s="102" t="s">
        <v>15082</v>
      </c>
      <c r="I932" s="102" t="s">
        <v>2625</v>
      </c>
      <c r="J932" s="102" t="s">
        <v>6249</v>
      </c>
      <c r="K932" s="102"/>
      <c r="L932" s="111" t="s">
        <v>41668</v>
      </c>
      <c r="M932" s="107">
        <v>2</v>
      </c>
      <c r="N932" s="112" t="s">
        <v>15961</v>
      </c>
      <c r="O932" s="102" t="s">
        <v>3620</v>
      </c>
      <c r="P932" s="39"/>
      <c r="Q932" s="39" t="s">
        <v>20286</v>
      </c>
      <c r="R932" s="109"/>
      <c r="S932" s="102" t="s">
        <v>8315</v>
      </c>
      <c r="T932" s="102" t="s">
        <v>20545</v>
      </c>
      <c r="U932" s="102" t="s">
        <v>21337</v>
      </c>
      <c r="V932" s="109">
        <v>9.5</v>
      </c>
      <c r="W932" s="107"/>
      <c r="X932" s="113"/>
    </row>
    <row r="933" spans="1:24" ht="12.95" customHeight="1" x14ac:dyDescent="0.2">
      <c r="A933" s="115">
        <v>1992</v>
      </c>
      <c r="B933" s="102" t="s">
        <v>4224</v>
      </c>
      <c r="C933" s="102" t="s">
        <v>11612</v>
      </c>
      <c r="D933" s="111" t="s">
        <v>14943</v>
      </c>
      <c r="E933" s="102">
        <v>69</v>
      </c>
      <c r="F933" s="104" t="s">
        <v>14834</v>
      </c>
      <c r="G933" s="105">
        <v>15429</v>
      </c>
      <c r="H933" s="102" t="s">
        <v>2625</v>
      </c>
      <c r="I933" s="102" t="s">
        <v>14944</v>
      </c>
      <c r="J933" s="102" t="s">
        <v>64</v>
      </c>
      <c r="K933" s="102"/>
      <c r="L933" s="111" t="s">
        <v>41669</v>
      </c>
      <c r="M933" s="107">
        <v>2</v>
      </c>
      <c r="N933" s="112" t="s">
        <v>16741</v>
      </c>
      <c r="O933" s="102" t="s">
        <v>65</v>
      </c>
      <c r="P933" s="39" t="s">
        <v>13555</v>
      </c>
      <c r="Q933" s="39" t="s">
        <v>20287</v>
      </c>
      <c r="R933" s="109"/>
      <c r="S933" s="102" t="s">
        <v>8315</v>
      </c>
      <c r="T933" s="102" t="s">
        <v>20543</v>
      </c>
      <c r="U933" s="102" t="s">
        <v>21296</v>
      </c>
      <c r="V933" s="109">
        <v>9.5</v>
      </c>
      <c r="W933" s="107"/>
      <c r="X933" s="113"/>
    </row>
    <row r="934" spans="1:24" ht="12.95" customHeight="1" x14ac:dyDescent="0.2">
      <c r="A934" s="115">
        <v>1992</v>
      </c>
      <c r="B934" s="102" t="s">
        <v>4224</v>
      </c>
      <c r="C934" s="102" t="s">
        <v>11612</v>
      </c>
      <c r="D934" s="111" t="s">
        <v>232</v>
      </c>
      <c r="E934" s="102">
        <v>70</v>
      </c>
      <c r="F934" s="104" t="s">
        <v>14834</v>
      </c>
      <c r="G934" s="105">
        <v>15363</v>
      </c>
      <c r="H934" s="102" t="s">
        <v>2625</v>
      </c>
      <c r="I934" s="102" t="s">
        <v>30996</v>
      </c>
      <c r="J934" s="102" t="s">
        <v>233</v>
      </c>
      <c r="K934" s="102"/>
      <c r="L934" s="111" t="s">
        <v>41670</v>
      </c>
      <c r="M934" s="107">
        <v>1.75</v>
      </c>
      <c r="N934" s="112" t="s">
        <v>30997</v>
      </c>
      <c r="O934" s="102" t="s">
        <v>325</v>
      </c>
      <c r="P934" s="39" t="s">
        <v>15928</v>
      </c>
      <c r="Q934" s="39" t="s">
        <v>20875</v>
      </c>
      <c r="R934" s="109"/>
      <c r="S934" s="102"/>
      <c r="T934" s="102" t="s">
        <v>20545</v>
      </c>
      <c r="U934" s="102" t="s">
        <v>21338</v>
      </c>
      <c r="V934" s="109">
        <v>11</v>
      </c>
      <c r="W934" s="107" t="s">
        <v>7338</v>
      </c>
      <c r="X934" s="113"/>
    </row>
    <row r="935" spans="1:24" ht="12.95" customHeight="1" x14ac:dyDescent="0.2">
      <c r="A935" s="115">
        <v>1992</v>
      </c>
      <c r="B935" s="102" t="s">
        <v>4224</v>
      </c>
      <c r="C935" s="102" t="s">
        <v>11612</v>
      </c>
      <c r="D935" s="111" t="s">
        <v>11816</v>
      </c>
      <c r="E935" s="102">
        <v>71</v>
      </c>
      <c r="F935" s="104" t="s">
        <v>14834</v>
      </c>
      <c r="G935" s="105">
        <v>16415</v>
      </c>
      <c r="H935" s="102" t="s">
        <v>2625</v>
      </c>
      <c r="I935" s="102" t="s">
        <v>14944</v>
      </c>
      <c r="J935" s="102" t="s">
        <v>12705</v>
      </c>
      <c r="K935" s="102"/>
      <c r="L935" s="111" t="s">
        <v>41671</v>
      </c>
      <c r="M935" s="107">
        <v>1.5</v>
      </c>
      <c r="N935" s="108" t="s">
        <v>30998</v>
      </c>
      <c r="O935" s="102"/>
      <c r="P935" s="39" t="s">
        <v>162</v>
      </c>
      <c r="Q935" s="39" t="s">
        <v>16579</v>
      </c>
      <c r="R935" s="109"/>
      <c r="S935" s="102" t="s">
        <v>11080</v>
      </c>
      <c r="T935" s="102" t="s">
        <v>20543</v>
      </c>
      <c r="U935" s="102" t="s">
        <v>21339</v>
      </c>
      <c r="V935" s="109">
        <v>12</v>
      </c>
      <c r="W935" s="107"/>
      <c r="X935" s="113"/>
    </row>
    <row r="936" spans="1:24" ht="12.95" customHeight="1" x14ac:dyDescent="0.2">
      <c r="A936" s="115">
        <v>1992</v>
      </c>
      <c r="B936" s="102" t="s">
        <v>4224</v>
      </c>
      <c r="C936" s="102" t="s">
        <v>11612</v>
      </c>
      <c r="D936" s="111" t="s">
        <v>12698</v>
      </c>
      <c r="E936" s="102">
        <v>72</v>
      </c>
      <c r="F936" s="104" t="s">
        <v>14834</v>
      </c>
      <c r="G936" s="105">
        <v>16352</v>
      </c>
      <c r="H936" s="102" t="s">
        <v>2625</v>
      </c>
      <c r="I936" s="102" t="s">
        <v>15082</v>
      </c>
      <c r="J936" s="102" t="s">
        <v>10121</v>
      </c>
      <c r="K936" s="102"/>
      <c r="L936" s="111" t="s">
        <v>41672</v>
      </c>
      <c r="M936" s="107">
        <v>1</v>
      </c>
      <c r="N936" s="108" t="s">
        <v>30999</v>
      </c>
      <c r="O936" s="102" t="s">
        <v>12252</v>
      </c>
      <c r="P936" s="39" t="s">
        <v>8076</v>
      </c>
      <c r="Q936" s="39" t="s">
        <v>19478</v>
      </c>
      <c r="R936" s="109"/>
      <c r="S936" s="102" t="s">
        <v>8315</v>
      </c>
      <c r="T936" s="102" t="s">
        <v>20545</v>
      </c>
      <c r="U936" s="102" t="s">
        <v>21340</v>
      </c>
      <c r="V936" s="109">
        <v>10.5</v>
      </c>
      <c r="W936" s="107"/>
      <c r="X936" s="113"/>
    </row>
    <row r="937" spans="1:24" ht="12.95" customHeight="1" x14ac:dyDescent="0.2">
      <c r="A937" s="115">
        <v>1992</v>
      </c>
      <c r="B937" s="102" t="s">
        <v>4224</v>
      </c>
      <c r="C937" s="102" t="s">
        <v>11612</v>
      </c>
      <c r="D937" s="111" t="s">
        <v>4707</v>
      </c>
      <c r="E937" s="102">
        <v>73</v>
      </c>
      <c r="F937" s="104" t="s">
        <v>14834</v>
      </c>
      <c r="G937" s="105">
        <v>16011</v>
      </c>
      <c r="H937" s="102" t="s">
        <v>2625</v>
      </c>
      <c r="I937" s="102" t="s">
        <v>15082</v>
      </c>
      <c r="J937" s="102" t="s">
        <v>11242</v>
      </c>
      <c r="K937" s="102"/>
      <c r="L937" s="111" t="s">
        <v>41673</v>
      </c>
      <c r="M937" s="107">
        <v>2</v>
      </c>
      <c r="N937" s="112" t="s">
        <v>16131</v>
      </c>
      <c r="O937" s="102" t="s">
        <v>248</v>
      </c>
      <c r="P937" s="39" t="s">
        <v>9125</v>
      </c>
      <c r="Q937" s="39" t="s">
        <v>20803</v>
      </c>
      <c r="R937" s="109"/>
      <c r="S937" s="102"/>
      <c r="T937" s="102" t="s">
        <v>20545</v>
      </c>
      <c r="U937" s="102" t="s">
        <v>21341</v>
      </c>
      <c r="V937" s="109">
        <v>10</v>
      </c>
      <c r="W937" s="107"/>
      <c r="X937" s="113"/>
    </row>
    <row r="938" spans="1:24" ht="12.95" customHeight="1" x14ac:dyDescent="0.2">
      <c r="A938" s="115">
        <v>1992</v>
      </c>
      <c r="B938" s="102" t="s">
        <v>4224</v>
      </c>
      <c r="C938" s="102" t="s">
        <v>11612</v>
      </c>
      <c r="D938" s="111" t="s">
        <v>800</v>
      </c>
      <c r="E938" s="102">
        <v>74</v>
      </c>
      <c r="F938" s="104" t="s">
        <v>14834</v>
      </c>
      <c r="G938" s="105">
        <v>16274</v>
      </c>
      <c r="H938" s="102" t="s">
        <v>2625</v>
      </c>
      <c r="I938" s="102" t="s">
        <v>15082</v>
      </c>
      <c r="J938" s="102" t="s">
        <v>4038</v>
      </c>
      <c r="K938" s="102"/>
      <c r="L938" s="111" t="s">
        <v>41674</v>
      </c>
      <c r="M938" s="107">
        <v>3</v>
      </c>
      <c r="N938" s="112" t="s">
        <v>16742</v>
      </c>
      <c r="O938" s="102" t="s">
        <v>5010</v>
      </c>
      <c r="P938" s="39" t="s">
        <v>13555</v>
      </c>
      <c r="Q938" s="39" t="s">
        <v>20876</v>
      </c>
      <c r="R938" s="109"/>
      <c r="S938" s="102" t="s">
        <v>8315</v>
      </c>
      <c r="T938" s="102" t="s">
        <v>20545</v>
      </c>
      <c r="U938" s="102" t="s">
        <v>21342</v>
      </c>
      <c r="V938" s="109">
        <v>10</v>
      </c>
      <c r="W938" s="107"/>
      <c r="X938" s="113"/>
    </row>
    <row r="939" spans="1:24" ht="12.95" customHeight="1" x14ac:dyDescent="0.2">
      <c r="A939" s="115">
        <v>1992</v>
      </c>
      <c r="B939" s="102" t="s">
        <v>4224</v>
      </c>
      <c r="C939" s="103" t="s">
        <v>7530</v>
      </c>
      <c r="D939" s="111" t="s">
        <v>12703</v>
      </c>
      <c r="E939" s="102">
        <v>75</v>
      </c>
      <c r="F939" s="104" t="s">
        <v>14834</v>
      </c>
      <c r="G939" s="105">
        <v>14744</v>
      </c>
      <c r="H939" s="102" t="s">
        <v>11819</v>
      </c>
      <c r="I939" s="102" t="s">
        <v>5011</v>
      </c>
      <c r="J939" s="102" t="s">
        <v>3949</v>
      </c>
      <c r="K939" s="102"/>
      <c r="L939" s="111" t="s">
        <v>41658</v>
      </c>
      <c r="M939" s="107">
        <v>1</v>
      </c>
      <c r="N939" s="108" t="s">
        <v>31000</v>
      </c>
      <c r="O939" s="102" t="s">
        <v>3620</v>
      </c>
      <c r="P939" s="39"/>
      <c r="Q939" s="39" t="s">
        <v>16873</v>
      </c>
      <c r="R939" s="109"/>
      <c r="S939" s="102"/>
      <c r="T939" s="102" t="s">
        <v>28757</v>
      </c>
      <c r="U939" s="102" t="s">
        <v>27597</v>
      </c>
      <c r="V939" s="109">
        <v>8</v>
      </c>
      <c r="W939" s="107"/>
      <c r="X939" s="113"/>
    </row>
    <row r="940" spans="1:24" ht="12.95" customHeight="1" x14ac:dyDescent="0.2">
      <c r="A940" s="115">
        <v>1992</v>
      </c>
      <c r="B940" s="102" t="s">
        <v>4224</v>
      </c>
      <c r="C940" s="102" t="s">
        <v>7530</v>
      </c>
      <c r="D940" s="111" t="s">
        <v>11053</v>
      </c>
      <c r="E940" s="102">
        <v>76</v>
      </c>
      <c r="F940" s="104" t="s">
        <v>14834</v>
      </c>
      <c r="G940" s="105">
        <v>14749</v>
      </c>
      <c r="H940" s="102" t="s">
        <v>5011</v>
      </c>
      <c r="I940" s="102" t="s">
        <v>11819</v>
      </c>
      <c r="J940" s="102" t="s">
        <v>20804</v>
      </c>
      <c r="K940" s="102"/>
      <c r="L940" s="111" t="s">
        <v>41675</v>
      </c>
      <c r="M940" s="107">
        <v>2</v>
      </c>
      <c r="N940" s="112" t="s">
        <v>16743</v>
      </c>
      <c r="O940" s="102" t="s">
        <v>16880</v>
      </c>
      <c r="P940" s="39"/>
      <c r="Q940" s="39" t="s">
        <v>16850</v>
      </c>
      <c r="R940" s="109"/>
      <c r="S940" s="102" t="s">
        <v>8315</v>
      </c>
      <c r="T940" s="102" t="s">
        <v>28757</v>
      </c>
      <c r="U940" s="102" t="s">
        <v>2477</v>
      </c>
      <c r="V940" s="109">
        <v>9</v>
      </c>
      <c r="W940" s="107"/>
      <c r="X940" s="113"/>
    </row>
    <row r="941" spans="1:24" ht="12.95" customHeight="1" x14ac:dyDescent="0.2">
      <c r="A941" s="115">
        <v>1992</v>
      </c>
      <c r="B941" s="102" t="s">
        <v>4224</v>
      </c>
      <c r="C941" s="102" t="s">
        <v>7530</v>
      </c>
      <c r="D941" s="111" t="s">
        <v>11727</v>
      </c>
      <c r="E941" s="102">
        <v>77</v>
      </c>
      <c r="F941" s="104" t="s">
        <v>14834</v>
      </c>
      <c r="G941" s="105">
        <v>14767</v>
      </c>
      <c r="H941" s="102" t="s">
        <v>5011</v>
      </c>
      <c r="I941" s="102" t="s">
        <v>11819</v>
      </c>
      <c r="J941" s="102" t="s">
        <v>9739</v>
      </c>
      <c r="K941" s="102" t="s">
        <v>4672</v>
      </c>
      <c r="L941" s="111" t="s">
        <v>41676</v>
      </c>
      <c r="M941" s="107">
        <v>1</v>
      </c>
      <c r="N941" s="108" t="s">
        <v>31001</v>
      </c>
      <c r="O941" s="102" t="s">
        <v>10189</v>
      </c>
      <c r="P941" s="39"/>
      <c r="Q941" s="39" t="s">
        <v>16525</v>
      </c>
      <c r="R941" s="109"/>
      <c r="S941" s="102"/>
      <c r="T941" s="102" t="s">
        <v>28757</v>
      </c>
      <c r="U941" s="102" t="s">
        <v>9290</v>
      </c>
      <c r="V941" s="109">
        <v>7.5</v>
      </c>
      <c r="W941" s="107"/>
      <c r="X941" s="113"/>
    </row>
    <row r="942" spans="1:24" ht="12.95" customHeight="1" x14ac:dyDescent="0.2">
      <c r="A942" s="115">
        <v>1992</v>
      </c>
      <c r="B942" s="102" t="s">
        <v>4224</v>
      </c>
      <c r="C942" s="102" t="s">
        <v>7530</v>
      </c>
      <c r="D942" s="111" t="s">
        <v>9005</v>
      </c>
      <c r="E942" s="102">
        <v>78</v>
      </c>
      <c r="F942" s="104" t="s">
        <v>14834</v>
      </c>
      <c r="G942" s="105">
        <v>14782</v>
      </c>
      <c r="H942" s="102" t="s">
        <v>5011</v>
      </c>
      <c r="I942" s="102" t="s">
        <v>11819</v>
      </c>
      <c r="J942" s="102" t="s">
        <v>7851</v>
      </c>
      <c r="K942" s="102"/>
      <c r="L942" s="111" t="s">
        <v>41677</v>
      </c>
      <c r="M942" s="107">
        <v>2</v>
      </c>
      <c r="N942" s="112" t="s">
        <v>16744</v>
      </c>
      <c r="O942" s="102" t="s">
        <v>16982</v>
      </c>
      <c r="P942" s="39"/>
      <c r="Q942" s="39" t="s">
        <v>15847</v>
      </c>
      <c r="R942" s="109"/>
      <c r="S942" s="102"/>
      <c r="T942" s="102" t="s">
        <v>28757</v>
      </c>
      <c r="U942" s="102" t="s">
        <v>20805</v>
      </c>
      <c r="V942" s="109">
        <v>9.5</v>
      </c>
      <c r="W942" s="107"/>
      <c r="X942" s="113"/>
    </row>
    <row r="943" spans="1:24" ht="12.95" customHeight="1" x14ac:dyDescent="0.2">
      <c r="A943" s="115">
        <v>1992</v>
      </c>
      <c r="B943" s="102" t="s">
        <v>4224</v>
      </c>
      <c r="C943" s="102" t="s">
        <v>7530</v>
      </c>
      <c r="D943" s="111" t="s">
        <v>14087</v>
      </c>
      <c r="E943" s="102">
        <v>79</v>
      </c>
      <c r="F943" s="104" t="s">
        <v>14834</v>
      </c>
      <c r="G943" s="105">
        <v>14765</v>
      </c>
      <c r="H943" s="102" t="s">
        <v>5011</v>
      </c>
      <c r="I943" s="102" t="s">
        <v>11819</v>
      </c>
      <c r="J943" s="102" t="s">
        <v>700</v>
      </c>
      <c r="K943" s="102"/>
      <c r="L943" s="111" t="s">
        <v>41678</v>
      </c>
      <c r="M943" s="107">
        <v>2</v>
      </c>
      <c r="N943" s="112" t="s">
        <v>16745</v>
      </c>
      <c r="O943" s="102" t="s">
        <v>9160</v>
      </c>
      <c r="P943" s="39" t="s">
        <v>15922</v>
      </c>
      <c r="Q943" s="39" t="s">
        <v>20806</v>
      </c>
      <c r="R943" s="109"/>
      <c r="S943" s="102" t="s">
        <v>8315</v>
      </c>
      <c r="T943" s="102" t="s">
        <v>28757</v>
      </c>
      <c r="U943" s="102" t="s">
        <v>16746</v>
      </c>
      <c r="V943" s="109">
        <v>8.5</v>
      </c>
      <c r="W943" s="107"/>
      <c r="X943" s="113"/>
    </row>
    <row r="944" spans="1:24" ht="12.95" customHeight="1" x14ac:dyDescent="0.2">
      <c r="A944" s="115">
        <v>1992</v>
      </c>
      <c r="B944" s="102" t="s">
        <v>4224</v>
      </c>
      <c r="C944" s="102" t="s">
        <v>7530</v>
      </c>
      <c r="D944" s="111" t="s">
        <v>13409</v>
      </c>
      <c r="E944" s="102">
        <v>80</v>
      </c>
      <c r="F944" s="104" t="s">
        <v>14834</v>
      </c>
      <c r="G944" s="105">
        <v>15653</v>
      </c>
      <c r="H944" s="102" t="s">
        <v>10191</v>
      </c>
      <c r="I944" s="102" t="s">
        <v>8934</v>
      </c>
      <c r="J944" s="102" t="s">
        <v>8770</v>
      </c>
      <c r="K944" s="102"/>
      <c r="L944" s="111" t="s">
        <v>41679</v>
      </c>
      <c r="M944" s="107">
        <v>2</v>
      </c>
      <c r="N944" s="112" t="s">
        <v>16747</v>
      </c>
      <c r="O944" s="102" t="s">
        <v>10189</v>
      </c>
      <c r="P944" s="39" t="s">
        <v>3620</v>
      </c>
      <c r="Q944" s="39" t="s">
        <v>19626</v>
      </c>
      <c r="R944" s="109"/>
      <c r="S944" s="102" t="s">
        <v>8315</v>
      </c>
      <c r="T944" s="102" t="s">
        <v>14962</v>
      </c>
      <c r="U944" s="102" t="s">
        <v>6426</v>
      </c>
      <c r="V944" s="109">
        <v>10</v>
      </c>
      <c r="W944" s="107"/>
      <c r="X944" s="113"/>
    </row>
    <row r="945" spans="1:24" ht="12.95" customHeight="1" x14ac:dyDescent="0.2">
      <c r="A945" s="115">
        <v>1992</v>
      </c>
      <c r="B945" s="102" t="s">
        <v>4224</v>
      </c>
      <c r="C945" s="102" t="s">
        <v>7530</v>
      </c>
      <c r="D945" s="111" t="s">
        <v>6427</v>
      </c>
      <c r="E945" s="102">
        <v>81</v>
      </c>
      <c r="F945" s="104" t="s">
        <v>14834</v>
      </c>
      <c r="G945" s="105">
        <v>15147</v>
      </c>
      <c r="H945" s="102" t="s">
        <v>8934</v>
      </c>
      <c r="I945" s="102" t="s">
        <v>31002</v>
      </c>
      <c r="J945" s="102" t="s">
        <v>12967</v>
      </c>
      <c r="K945" s="102"/>
      <c r="L945" s="111" t="s">
        <v>41680</v>
      </c>
      <c r="M945" s="107">
        <v>3</v>
      </c>
      <c r="N945" s="112" t="s">
        <v>16748</v>
      </c>
      <c r="O945" s="102" t="s">
        <v>12252</v>
      </c>
      <c r="P945" s="39" t="s">
        <v>162</v>
      </c>
      <c r="Q945" s="39" t="s">
        <v>18163</v>
      </c>
      <c r="R945" s="109"/>
      <c r="S945" s="102"/>
      <c r="T945" s="102" t="s">
        <v>21293</v>
      </c>
      <c r="U945" s="102" t="s">
        <v>14001</v>
      </c>
      <c r="V945" s="109">
        <v>8.5</v>
      </c>
      <c r="W945" s="107"/>
      <c r="X945" s="113"/>
    </row>
    <row r="946" spans="1:24" ht="12.95" customHeight="1" x14ac:dyDescent="0.2">
      <c r="A946" s="115">
        <v>1992</v>
      </c>
      <c r="B946" s="102" t="s">
        <v>4224</v>
      </c>
      <c r="C946" s="102" t="s">
        <v>7530</v>
      </c>
      <c r="D946" s="111" t="s">
        <v>12968</v>
      </c>
      <c r="E946" s="102">
        <v>82</v>
      </c>
      <c r="F946" s="104" t="s">
        <v>14834</v>
      </c>
      <c r="G946" s="105">
        <v>14782</v>
      </c>
      <c r="H946" s="102" t="s">
        <v>5011</v>
      </c>
      <c r="I946" s="102" t="s">
        <v>11819</v>
      </c>
      <c r="J946" s="102" t="s">
        <v>5668</v>
      </c>
      <c r="K946" s="102"/>
      <c r="L946" s="111" t="s">
        <v>41681</v>
      </c>
      <c r="M946" s="107">
        <v>2</v>
      </c>
      <c r="N946" s="112" t="s">
        <v>16178</v>
      </c>
      <c r="O946" s="102" t="s">
        <v>8076</v>
      </c>
      <c r="P946" s="39" t="s">
        <v>12721</v>
      </c>
      <c r="Q946" s="39" t="s">
        <v>20807</v>
      </c>
      <c r="R946" s="109"/>
      <c r="S946" s="102"/>
      <c r="T946" s="102" t="s">
        <v>20548</v>
      </c>
      <c r="U946" s="102" t="s">
        <v>5669</v>
      </c>
      <c r="V946" s="109">
        <v>8.5</v>
      </c>
      <c r="W946" s="107"/>
      <c r="X946" s="113"/>
    </row>
    <row r="947" spans="1:24" ht="12.95" customHeight="1" x14ac:dyDescent="0.2">
      <c r="A947" s="115">
        <v>1998</v>
      </c>
      <c r="B947" s="115" t="s">
        <v>4224</v>
      </c>
      <c r="C947" s="164" t="s">
        <v>7531</v>
      </c>
      <c r="D947" s="111" t="s">
        <v>2466</v>
      </c>
      <c r="E947" s="102">
        <v>83</v>
      </c>
      <c r="F947" s="102" t="s">
        <v>14834</v>
      </c>
      <c r="G947" s="105">
        <v>14493</v>
      </c>
      <c r="H947" s="102" t="s">
        <v>11819</v>
      </c>
      <c r="I947" s="102" t="s">
        <v>2376</v>
      </c>
      <c r="J947" s="102" t="s">
        <v>16749</v>
      </c>
      <c r="K947" s="102"/>
      <c r="L947" s="129" t="s">
        <v>31003</v>
      </c>
      <c r="M947" s="171">
        <v>3</v>
      </c>
      <c r="N947" s="112" t="s">
        <v>16750</v>
      </c>
      <c r="O947" s="121" t="s">
        <v>16751</v>
      </c>
      <c r="P947" s="102"/>
      <c r="Q947" s="102"/>
      <c r="R947" s="102"/>
      <c r="S947" s="102"/>
      <c r="T947" s="102" t="s">
        <v>20541</v>
      </c>
      <c r="U947" s="102"/>
      <c r="V947" s="102">
        <v>6</v>
      </c>
      <c r="W947" s="102"/>
      <c r="X947" s="324"/>
    </row>
    <row r="948" spans="1:24" ht="12.95" customHeight="1" x14ac:dyDescent="0.2">
      <c r="A948" s="115">
        <v>1998</v>
      </c>
      <c r="B948" s="115" t="s">
        <v>4224</v>
      </c>
      <c r="C948" s="102" t="s">
        <v>7531</v>
      </c>
      <c r="D948" s="111" t="s">
        <v>2979</v>
      </c>
      <c r="E948" s="102">
        <v>84</v>
      </c>
      <c r="F948" s="102" t="s">
        <v>14834</v>
      </c>
      <c r="G948" s="105">
        <v>14496</v>
      </c>
      <c r="H948" s="102" t="s">
        <v>2376</v>
      </c>
      <c r="I948" s="102" t="s">
        <v>11819</v>
      </c>
      <c r="J948" s="102" t="s">
        <v>2725</v>
      </c>
      <c r="K948" s="102"/>
      <c r="L948" s="129" t="s">
        <v>16752</v>
      </c>
      <c r="M948" s="171">
        <v>1</v>
      </c>
      <c r="N948" s="112" t="s">
        <v>31004</v>
      </c>
      <c r="O948" s="121" t="s">
        <v>248</v>
      </c>
      <c r="P948" s="102" t="s">
        <v>13555</v>
      </c>
      <c r="Q948" s="102" t="s">
        <v>16753</v>
      </c>
      <c r="R948" s="102"/>
      <c r="S948" s="102"/>
      <c r="T948" s="102" t="s">
        <v>20541</v>
      </c>
      <c r="U948" s="102" t="s">
        <v>16754</v>
      </c>
      <c r="V948" s="102">
        <v>7</v>
      </c>
      <c r="W948" s="102"/>
      <c r="X948" s="324"/>
    </row>
    <row r="949" spans="1:24" ht="12.95" customHeight="1" x14ac:dyDescent="0.2">
      <c r="A949" s="115">
        <v>1998</v>
      </c>
      <c r="B949" s="115" t="s">
        <v>4224</v>
      </c>
      <c r="C949" s="102" t="s">
        <v>7531</v>
      </c>
      <c r="D949" s="111" t="s">
        <v>12201</v>
      </c>
      <c r="E949" s="102">
        <v>85</v>
      </c>
      <c r="F949" s="102" t="s">
        <v>14834</v>
      </c>
      <c r="G949" s="105">
        <v>14497</v>
      </c>
      <c r="H949" s="102" t="s">
        <v>11819</v>
      </c>
      <c r="I949" s="102" t="s">
        <v>2376</v>
      </c>
      <c r="J949" s="102" t="s">
        <v>16755</v>
      </c>
      <c r="K949" s="102"/>
      <c r="L949" s="129" t="s">
        <v>16756</v>
      </c>
      <c r="M949" s="171">
        <v>0.5</v>
      </c>
      <c r="N949" s="125">
        <v>42</v>
      </c>
      <c r="O949" s="121" t="s">
        <v>16022</v>
      </c>
      <c r="P949" s="102" t="s">
        <v>9125</v>
      </c>
      <c r="Q949" s="102" t="s">
        <v>16757</v>
      </c>
      <c r="R949" s="102" t="s">
        <v>7035</v>
      </c>
      <c r="S949" s="102"/>
      <c r="T949" s="102" t="s">
        <v>20541</v>
      </c>
      <c r="U949" s="102"/>
      <c r="V949" s="102">
        <v>7</v>
      </c>
      <c r="W949" s="102"/>
      <c r="X949" s="324"/>
    </row>
    <row r="950" spans="1:24" ht="12.95" customHeight="1" x14ac:dyDescent="0.2">
      <c r="A950" s="115">
        <v>1998</v>
      </c>
      <c r="B950" s="115" t="s">
        <v>4224</v>
      </c>
      <c r="C950" s="102" t="s">
        <v>7531</v>
      </c>
      <c r="D950" s="111" t="s">
        <v>12203</v>
      </c>
      <c r="E950" s="102">
        <v>86</v>
      </c>
      <c r="F950" s="102" t="s">
        <v>14834</v>
      </c>
      <c r="G950" s="105">
        <v>14497</v>
      </c>
      <c r="H950" s="102" t="s">
        <v>11819</v>
      </c>
      <c r="I950" s="102" t="s">
        <v>2376</v>
      </c>
      <c r="J950" s="102" t="s">
        <v>11482</v>
      </c>
      <c r="K950" s="102"/>
      <c r="L950" s="129" t="s">
        <v>16758</v>
      </c>
      <c r="M950" s="171">
        <v>3</v>
      </c>
      <c r="N950" s="112" t="s">
        <v>16759</v>
      </c>
      <c r="O950" s="121" t="s">
        <v>65</v>
      </c>
      <c r="P950" s="102" t="s">
        <v>162</v>
      </c>
      <c r="Q950" s="102" t="s">
        <v>16760</v>
      </c>
      <c r="R950" s="102"/>
      <c r="S950" s="102" t="s">
        <v>8315</v>
      </c>
      <c r="T950" s="102" t="s">
        <v>20541</v>
      </c>
      <c r="U950" s="102" t="s">
        <v>3107</v>
      </c>
      <c r="V950" s="102">
        <v>10</v>
      </c>
      <c r="W950" s="102"/>
      <c r="X950" s="324"/>
    </row>
    <row r="951" spans="1:24" ht="12.95" customHeight="1" x14ac:dyDescent="0.2">
      <c r="A951" s="115">
        <v>1998</v>
      </c>
      <c r="B951" s="115" t="s">
        <v>4224</v>
      </c>
      <c r="C951" s="102" t="s">
        <v>7531</v>
      </c>
      <c r="D951" s="111" t="s">
        <v>7120</v>
      </c>
      <c r="E951" s="102">
        <v>87</v>
      </c>
      <c r="F951" s="102" t="s">
        <v>14834</v>
      </c>
      <c r="G951" s="105">
        <v>14710</v>
      </c>
      <c r="H951" s="102" t="s">
        <v>10466</v>
      </c>
      <c r="I951" s="102" t="s">
        <v>11819</v>
      </c>
      <c r="J951" s="102" t="s">
        <v>11832</v>
      </c>
      <c r="K951" s="102"/>
      <c r="L951" s="129" t="s">
        <v>16761</v>
      </c>
      <c r="M951" s="171">
        <v>2</v>
      </c>
      <c r="N951" s="112" t="s">
        <v>31005</v>
      </c>
      <c r="O951" s="121" t="s">
        <v>16499</v>
      </c>
      <c r="P951" s="102" t="s">
        <v>162</v>
      </c>
      <c r="Q951" s="102" t="s">
        <v>16762</v>
      </c>
      <c r="R951" s="102"/>
      <c r="S951" s="102"/>
      <c r="T951" s="102" t="s">
        <v>28757</v>
      </c>
      <c r="U951" s="102"/>
      <c r="V951" s="102">
        <v>7.5</v>
      </c>
      <c r="W951" s="102"/>
      <c r="X951" s="324"/>
    </row>
    <row r="952" spans="1:24" ht="12.95" customHeight="1" x14ac:dyDescent="0.2">
      <c r="A952" s="115">
        <v>1998</v>
      </c>
      <c r="B952" s="115" t="s">
        <v>4224</v>
      </c>
      <c r="C952" s="102" t="s">
        <v>7531</v>
      </c>
      <c r="D952" s="111" t="s">
        <v>9050</v>
      </c>
      <c r="E952" s="102">
        <v>88</v>
      </c>
      <c r="F952" s="102" t="s">
        <v>14834</v>
      </c>
      <c r="G952" s="105">
        <v>14741</v>
      </c>
      <c r="H952" s="102" t="s">
        <v>16716</v>
      </c>
      <c r="I952" s="102" t="s">
        <v>11819</v>
      </c>
      <c r="J952" s="102" t="s">
        <v>11125</v>
      </c>
      <c r="K952" s="102"/>
      <c r="L952" s="129" t="s">
        <v>16763</v>
      </c>
      <c r="M952" s="171">
        <v>2</v>
      </c>
      <c r="N952" s="112" t="s">
        <v>31006</v>
      </c>
      <c r="O952" s="121" t="s">
        <v>16764</v>
      </c>
      <c r="P952" s="102"/>
      <c r="Q952" s="102" t="s">
        <v>16762</v>
      </c>
      <c r="R952" s="102"/>
      <c r="S952" s="102"/>
      <c r="T952" s="102" t="s">
        <v>28757</v>
      </c>
      <c r="U952" s="102" t="s">
        <v>5944</v>
      </c>
      <c r="V952" s="102" t="s">
        <v>16765</v>
      </c>
      <c r="W952" s="102"/>
      <c r="X952" s="324"/>
    </row>
    <row r="953" spans="1:24" ht="12.95" customHeight="1" x14ac:dyDescent="0.2">
      <c r="A953" s="115">
        <v>1998</v>
      </c>
      <c r="B953" s="115" t="s">
        <v>4224</v>
      </c>
      <c r="C953" s="102" t="s">
        <v>7531</v>
      </c>
      <c r="D953" s="111" t="s">
        <v>7948</v>
      </c>
      <c r="E953" s="102">
        <v>89</v>
      </c>
      <c r="F953" s="102" t="s">
        <v>14834</v>
      </c>
      <c r="G953" s="105">
        <v>14744</v>
      </c>
      <c r="H953" s="102" t="s">
        <v>16716</v>
      </c>
      <c r="I953" s="102" t="s">
        <v>11819</v>
      </c>
      <c r="J953" s="102" t="s">
        <v>5756</v>
      </c>
      <c r="K953" s="102"/>
      <c r="L953" s="129" t="s">
        <v>16766</v>
      </c>
      <c r="M953" s="171">
        <v>2</v>
      </c>
      <c r="N953" s="112" t="s">
        <v>16767</v>
      </c>
      <c r="O953" s="121" t="s">
        <v>2447</v>
      </c>
      <c r="P953" s="102"/>
      <c r="Q953" s="102" t="s">
        <v>15837</v>
      </c>
      <c r="R953" s="102"/>
      <c r="S953" s="102"/>
      <c r="T953" s="102" t="s">
        <v>28757</v>
      </c>
      <c r="U953" s="102" t="s">
        <v>14002</v>
      </c>
      <c r="V953" s="102">
        <v>8</v>
      </c>
      <c r="W953" s="102"/>
      <c r="X953" s="324"/>
    </row>
    <row r="954" spans="1:24" ht="12.95" customHeight="1" x14ac:dyDescent="0.2">
      <c r="A954" s="115">
        <v>1998</v>
      </c>
      <c r="B954" s="115" t="s">
        <v>4224</v>
      </c>
      <c r="C954" s="102" t="s">
        <v>7531</v>
      </c>
      <c r="D954" s="111" t="s">
        <v>5757</v>
      </c>
      <c r="E954" s="102">
        <v>90</v>
      </c>
      <c r="F954" s="102" t="s">
        <v>14834</v>
      </c>
      <c r="G954" s="105">
        <v>14932</v>
      </c>
      <c r="H954" s="102" t="s">
        <v>7198</v>
      </c>
      <c r="I954" s="102" t="s">
        <v>10448</v>
      </c>
      <c r="J954" s="102" t="s">
        <v>5758</v>
      </c>
      <c r="K954" s="102"/>
      <c r="L954" s="129" t="s">
        <v>16768</v>
      </c>
      <c r="M954" s="171">
        <v>3</v>
      </c>
      <c r="N954" s="112" t="s">
        <v>16769</v>
      </c>
      <c r="O954" s="121" t="s">
        <v>10189</v>
      </c>
      <c r="P954" s="102" t="s">
        <v>16499</v>
      </c>
      <c r="Q954" s="102" t="s">
        <v>16770</v>
      </c>
      <c r="R954" s="102"/>
      <c r="S954" s="102"/>
      <c r="T954" s="102" t="s">
        <v>20542</v>
      </c>
      <c r="U954" s="102" t="s">
        <v>7960</v>
      </c>
      <c r="V954" s="102">
        <v>10</v>
      </c>
      <c r="W954" s="102"/>
      <c r="X954" s="324"/>
    </row>
    <row r="955" spans="1:24" ht="12.95" customHeight="1" x14ac:dyDescent="0.2">
      <c r="A955" s="115"/>
      <c r="B955" s="102" t="s">
        <v>4224</v>
      </c>
      <c r="C955" s="103" t="s">
        <v>11220</v>
      </c>
      <c r="D955" s="127" t="s">
        <v>9049</v>
      </c>
      <c r="E955" s="102" t="s">
        <v>4748</v>
      </c>
      <c r="F955" s="104" t="s">
        <v>14834</v>
      </c>
      <c r="G955" s="105"/>
      <c r="H955" s="102"/>
      <c r="I955" s="102"/>
      <c r="J955" s="102"/>
      <c r="K955" s="124"/>
      <c r="L955" s="111" t="s">
        <v>13219</v>
      </c>
      <c r="M955" s="102"/>
      <c r="N955" s="112"/>
      <c r="O955" s="102"/>
      <c r="P955" s="39"/>
      <c r="Q955" s="117" t="s">
        <v>5147</v>
      </c>
      <c r="R955" s="102"/>
      <c r="S955" s="102"/>
      <c r="T955" s="102"/>
      <c r="U955" s="102"/>
      <c r="V955" s="118" t="s">
        <v>5147</v>
      </c>
      <c r="W955" s="102"/>
      <c r="X955" s="113"/>
    </row>
    <row r="956" spans="1:24" ht="12.95" customHeight="1" x14ac:dyDescent="0.2">
      <c r="A956" s="115">
        <v>1985</v>
      </c>
      <c r="B956" s="102" t="s">
        <v>4224</v>
      </c>
      <c r="C956" s="103" t="s">
        <v>7532</v>
      </c>
      <c r="D956" s="102" t="s">
        <v>4079</v>
      </c>
      <c r="E956" s="102">
        <v>1</v>
      </c>
      <c r="F956" s="114" t="s">
        <v>6406</v>
      </c>
      <c r="G956" s="105">
        <v>15641</v>
      </c>
      <c r="H956" s="102" t="s">
        <v>10103</v>
      </c>
      <c r="I956" s="102" t="s">
        <v>11819</v>
      </c>
      <c r="J956" s="102" t="s">
        <v>9568</v>
      </c>
      <c r="K956" s="102"/>
      <c r="L956" s="111"/>
      <c r="M956" s="107">
        <v>2</v>
      </c>
      <c r="N956" s="112" t="s">
        <v>15879</v>
      </c>
      <c r="O956" s="102"/>
      <c r="P956" s="39"/>
      <c r="Q956" s="39" t="s">
        <v>15847</v>
      </c>
      <c r="R956" s="109"/>
      <c r="S956" s="102"/>
      <c r="T956" s="102" t="s">
        <v>7789</v>
      </c>
      <c r="U956" s="102"/>
      <c r="V956" s="109">
        <v>7</v>
      </c>
      <c r="W956" s="107"/>
      <c r="X956" s="113"/>
    </row>
    <row r="957" spans="1:24" ht="12.95" customHeight="1" x14ac:dyDescent="0.2">
      <c r="A957" s="115">
        <v>1985</v>
      </c>
      <c r="B957" s="102" t="s">
        <v>4224</v>
      </c>
      <c r="C957" s="102" t="s">
        <v>7532</v>
      </c>
      <c r="D957" s="102" t="s">
        <v>4080</v>
      </c>
      <c r="E957" s="102">
        <v>2</v>
      </c>
      <c r="F957" s="114" t="s">
        <v>6406</v>
      </c>
      <c r="G957" s="105">
        <v>15639</v>
      </c>
      <c r="H957" s="102" t="s">
        <v>10103</v>
      </c>
      <c r="I957" s="102" t="s">
        <v>11819</v>
      </c>
      <c r="J957" s="102" t="s">
        <v>9504</v>
      </c>
      <c r="K957" s="102"/>
      <c r="L957" s="111"/>
      <c r="M957" s="107">
        <v>1.75</v>
      </c>
      <c r="N957" s="108" t="s">
        <v>31007</v>
      </c>
      <c r="O957" s="102"/>
      <c r="P957" s="39"/>
      <c r="Q957" s="39" t="s">
        <v>20808</v>
      </c>
      <c r="R957" s="109"/>
      <c r="S957" s="102"/>
      <c r="T957" s="102" t="s">
        <v>7789</v>
      </c>
      <c r="U957" s="102"/>
      <c r="V957" s="109">
        <v>7</v>
      </c>
      <c r="W957" s="107"/>
      <c r="X957" s="113"/>
    </row>
    <row r="958" spans="1:24" ht="12.95" customHeight="1" x14ac:dyDescent="0.2">
      <c r="A958" s="115">
        <v>1985</v>
      </c>
      <c r="B958" s="102" t="s">
        <v>4224</v>
      </c>
      <c r="C958" s="102" t="s">
        <v>7532</v>
      </c>
      <c r="D958" s="102" t="s">
        <v>6923</v>
      </c>
      <c r="E958" s="102">
        <v>3</v>
      </c>
      <c r="F958" s="114" t="s">
        <v>6406</v>
      </c>
      <c r="G958" s="105">
        <v>15550</v>
      </c>
      <c r="H958" s="102" t="s">
        <v>10103</v>
      </c>
      <c r="I958" s="102" t="s">
        <v>4890</v>
      </c>
      <c r="J958" s="102" t="s">
        <v>6924</v>
      </c>
      <c r="K958" s="102"/>
      <c r="L958" s="111"/>
      <c r="M958" s="107">
        <v>3</v>
      </c>
      <c r="N958" s="112" t="s">
        <v>16530</v>
      </c>
      <c r="O958" s="102" t="s">
        <v>12252</v>
      </c>
      <c r="P958" s="39" t="s">
        <v>9125</v>
      </c>
      <c r="Q958" s="39" t="s">
        <v>20809</v>
      </c>
      <c r="R958" s="109"/>
      <c r="S958" s="102"/>
      <c r="T958" s="102" t="s">
        <v>7789</v>
      </c>
      <c r="U958" s="102" t="s">
        <v>21268</v>
      </c>
      <c r="V958" s="109">
        <v>9.5</v>
      </c>
      <c r="W958" s="107"/>
      <c r="X958" s="113"/>
    </row>
    <row r="959" spans="1:24" ht="12.95" customHeight="1" x14ac:dyDescent="0.2">
      <c r="A959" s="115">
        <v>1985</v>
      </c>
      <c r="B959" s="102" t="s">
        <v>4224</v>
      </c>
      <c r="C959" s="102" t="s">
        <v>7532</v>
      </c>
      <c r="D959" s="102" t="s">
        <v>9006</v>
      </c>
      <c r="E959" s="102">
        <v>4</v>
      </c>
      <c r="F959" s="114" t="s">
        <v>6406</v>
      </c>
      <c r="G959" s="105">
        <v>15621</v>
      </c>
      <c r="H959" s="102" t="s">
        <v>10103</v>
      </c>
      <c r="I959" s="102" t="s">
        <v>11819</v>
      </c>
      <c r="J959" s="102" t="s">
        <v>9568</v>
      </c>
      <c r="K959" s="102"/>
      <c r="L959" s="111"/>
      <c r="M959" s="107">
        <v>3</v>
      </c>
      <c r="N959" s="112" t="s">
        <v>16771</v>
      </c>
      <c r="O959" s="102" t="s">
        <v>10189</v>
      </c>
      <c r="P959" s="39" t="s">
        <v>13301</v>
      </c>
      <c r="Q959" s="39" t="s">
        <v>20810</v>
      </c>
      <c r="R959" s="109"/>
      <c r="S959" s="102" t="s">
        <v>8315</v>
      </c>
      <c r="T959" s="102" t="s">
        <v>7789</v>
      </c>
      <c r="U959" s="102" t="s">
        <v>20625</v>
      </c>
      <c r="V959" s="109">
        <v>7.5</v>
      </c>
      <c r="W959" s="107"/>
      <c r="X959" s="113"/>
    </row>
    <row r="960" spans="1:24" ht="12.95" customHeight="1" x14ac:dyDescent="0.2">
      <c r="A960" s="115">
        <v>1985</v>
      </c>
      <c r="B960" s="102" t="s">
        <v>4224</v>
      </c>
      <c r="C960" s="102" t="s">
        <v>7532</v>
      </c>
      <c r="D960" s="102" t="s">
        <v>10925</v>
      </c>
      <c r="E960" s="102">
        <v>5</v>
      </c>
      <c r="F960" s="114" t="s">
        <v>6406</v>
      </c>
      <c r="G960" s="105">
        <v>16116</v>
      </c>
      <c r="H960" s="102" t="s">
        <v>4890</v>
      </c>
      <c r="I960" s="102" t="s">
        <v>10103</v>
      </c>
      <c r="J960" s="102" t="s">
        <v>5431</v>
      </c>
      <c r="K960" s="102"/>
      <c r="L960" s="111"/>
      <c r="M960" s="107">
        <v>3</v>
      </c>
      <c r="N960" s="112" t="s">
        <v>16530</v>
      </c>
      <c r="O960" s="102" t="s">
        <v>5985</v>
      </c>
      <c r="P960" s="39" t="s">
        <v>162</v>
      </c>
      <c r="Q960" s="39" t="s">
        <v>20811</v>
      </c>
      <c r="R960" s="109"/>
      <c r="S960" s="102" t="s">
        <v>8315</v>
      </c>
      <c r="T960" s="102" t="s">
        <v>7789</v>
      </c>
      <c r="U960" s="102"/>
      <c r="V960" s="109">
        <v>9.5</v>
      </c>
      <c r="W960" s="107"/>
      <c r="X960" s="113"/>
    </row>
    <row r="961" spans="1:24" ht="12.95" customHeight="1" x14ac:dyDescent="0.2">
      <c r="A961" s="115">
        <v>1985</v>
      </c>
      <c r="B961" s="102" t="s">
        <v>4224</v>
      </c>
      <c r="C961" s="102" t="s">
        <v>7532</v>
      </c>
      <c r="D961" s="102" t="s">
        <v>5432</v>
      </c>
      <c r="E961" s="102">
        <v>6</v>
      </c>
      <c r="F961" s="114" t="s">
        <v>6406</v>
      </c>
      <c r="G961" s="105">
        <v>15932</v>
      </c>
      <c r="H961" s="102" t="s">
        <v>10103</v>
      </c>
      <c r="I961" s="102" t="s">
        <v>11819</v>
      </c>
      <c r="J961" s="102" t="s">
        <v>5433</v>
      </c>
      <c r="K961" s="102"/>
      <c r="L961" s="111"/>
      <c r="M961" s="107">
        <v>4</v>
      </c>
      <c r="N961" s="112" t="s">
        <v>16772</v>
      </c>
      <c r="O961" s="102" t="s">
        <v>18166</v>
      </c>
      <c r="P961" s="39" t="s">
        <v>162</v>
      </c>
      <c r="Q961" s="39" t="s">
        <v>20812</v>
      </c>
      <c r="R961" s="109"/>
      <c r="S961" s="102"/>
      <c r="T961" s="102" t="s">
        <v>7789</v>
      </c>
      <c r="U961" s="102"/>
      <c r="V961" s="109">
        <v>8.5</v>
      </c>
      <c r="W961" s="107"/>
      <c r="X961" s="113"/>
    </row>
    <row r="962" spans="1:24" ht="12.95" customHeight="1" x14ac:dyDescent="0.2">
      <c r="A962" s="115">
        <v>1985</v>
      </c>
      <c r="B962" s="102" t="s">
        <v>4224</v>
      </c>
      <c r="C962" s="102" t="s">
        <v>7532</v>
      </c>
      <c r="D962" s="102" t="s">
        <v>631</v>
      </c>
      <c r="E962" s="102">
        <v>7</v>
      </c>
      <c r="F962" s="114" t="s">
        <v>6406</v>
      </c>
      <c r="G962" s="105">
        <v>15892</v>
      </c>
      <c r="H962" s="102" t="s">
        <v>10103</v>
      </c>
      <c r="I962" s="102" t="s">
        <v>11819</v>
      </c>
      <c r="J962" s="102" t="s">
        <v>14644</v>
      </c>
      <c r="K962" s="102"/>
      <c r="L962" s="111"/>
      <c r="M962" s="109">
        <v>3</v>
      </c>
      <c r="N962" s="108" t="s">
        <v>30923</v>
      </c>
      <c r="O962" s="102" t="s">
        <v>5985</v>
      </c>
      <c r="P962" s="39" t="s">
        <v>2447</v>
      </c>
      <c r="Q962" s="39" t="s">
        <v>20813</v>
      </c>
      <c r="R962" s="109"/>
      <c r="S962" s="102"/>
      <c r="T962" s="102" t="s">
        <v>7789</v>
      </c>
      <c r="U962" s="102" t="s">
        <v>20814</v>
      </c>
      <c r="V962" s="109">
        <v>10</v>
      </c>
      <c r="W962" s="107"/>
      <c r="X962" s="113"/>
    </row>
    <row r="963" spans="1:24" ht="12.95" customHeight="1" x14ac:dyDescent="0.2">
      <c r="A963" s="115">
        <v>1985</v>
      </c>
      <c r="B963" s="102" t="s">
        <v>4224</v>
      </c>
      <c r="C963" s="102" t="s">
        <v>7532</v>
      </c>
      <c r="D963" s="102" t="s">
        <v>11305</v>
      </c>
      <c r="E963" s="102">
        <v>8</v>
      </c>
      <c r="F963" s="114" t="s">
        <v>6406</v>
      </c>
      <c r="G963" s="105">
        <v>15896</v>
      </c>
      <c r="H963" s="102" t="s">
        <v>10103</v>
      </c>
      <c r="I963" s="102" t="s">
        <v>11819</v>
      </c>
      <c r="J963" s="102" t="s">
        <v>11306</v>
      </c>
      <c r="K963" s="102"/>
      <c r="L963" s="111"/>
      <c r="M963" s="109">
        <v>3</v>
      </c>
      <c r="N963" s="108" t="s">
        <v>30923</v>
      </c>
      <c r="O963" s="102" t="s">
        <v>18174</v>
      </c>
      <c r="P963" s="39" t="s">
        <v>8076</v>
      </c>
      <c r="Q963" s="39" t="s">
        <v>20815</v>
      </c>
      <c r="R963" s="109"/>
      <c r="S963" s="102"/>
      <c r="T963" s="102" t="s">
        <v>7789</v>
      </c>
      <c r="U963" s="102" t="s">
        <v>20816</v>
      </c>
      <c r="V963" s="109">
        <v>10</v>
      </c>
      <c r="W963" s="107"/>
      <c r="X963" s="113"/>
    </row>
    <row r="964" spans="1:24" ht="12.95" customHeight="1" x14ac:dyDescent="0.2">
      <c r="A964" s="115">
        <v>1985</v>
      </c>
      <c r="B964" s="102" t="s">
        <v>4224</v>
      </c>
      <c r="C964" s="102" t="s">
        <v>7532</v>
      </c>
      <c r="D964" s="102" t="s">
        <v>3971</v>
      </c>
      <c r="E964" s="102">
        <v>9</v>
      </c>
      <c r="F964" s="114" t="s">
        <v>6406</v>
      </c>
      <c r="G964" s="105">
        <v>16300</v>
      </c>
      <c r="H964" s="102" t="s">
        <v>10103</v>
      </c>
      <c r="I964" s="102" t="s">
        <v>11819</v>
      </c>
      <c r="J964" s="102" t="s">
        <v>5133</v>
      </c>
      <c r="K964" s="102"/>
      <c r="L964" s="111"/>
      <c r="M964" s="107">
        <v>4</v>
      </c>
      <c r="N964" s="112" t="s">
        <v>16772</v>
      </c>
      <c r="O964" s="102" t="s">
        <v>15927</v>
      </c>
      <c r="P964" s="39" t="s">
        <v>8076</v>
      </c>
      <c r="Q964" s="39" t="s">
        <v>20817</v>
      </c>
      <c r="R964" s="109"/>
      <c r="S964" s="102" t="s">
        <v>8315</v>
      </c>
      <c r="T964" s="102" t="s">
        <v>7789</v>
      </c>
      <c r="U964" s="102" t="s">
        <v>20625</v>
      </c>
      <c r="V964" s="109">
        <v>10.5</v>
      </c>
      <c r="W964" s="107"/>
      <c r="X964" s="113"/>
    </row>
    <row r="965" spans="1:24" ht="12.95" customHeight="1" x14ac:dyDescent="0.2">
      <c r="A965" s="115">
        <v>1985</v>
      </c>
      <c r="B965" s="102" t="s">
        <v>4224</v>
      </c>
      <c r="C965" s="102" t="s">
        <v>7532</v>
      </c>
      <c r="D965" s="102" t="s">
        <v>5260</v>
      </c>
      <c r="E965" s="102">
        <v>10</v>
      </c>
      <c r="F965" s="114" t="s">
        <v>6406</v>
      </c>
      <c r="G965" s="105">
        <v>16555</v>
      </c>
      <c r="H965" s="102" t="s">
        <v>4890</v>
      </c>
      <c r="I965" s="102" t="s">
        <v>10103</v>
      </c>
      <c r="J965" s="102" t="s">
        <v>20818</v>
      </c>
      <c r="K965" s="102"/>
      <c r="L965" s="111"/>
      <c r="M965" s="107">
        <v>4</v>
      </c>
      <c r="N965" s="112" t="s">
        <v>16772</v>
      </c>
      <c r="O965" s="102" t="s">
        <v>15927</v>
      </c>
      <c r="P965" s="39" t="s">
        <v>162</v>
      </c>
      <c r="Q965" s="39" t="s">
        <v>20819</v>
      </c>
      <c r="R965" s="109"/>
      <c r="S965" s="102" t="s">
        <v>11080</v>
      </c>
      <c r="T965" s="102" t="s">
        <v>7789</v>
      </c>
      <c r="U965" s="102"/>
      <c r="V965" s="109">
        <v>9.5</v>
      </c>
      <c r="W965" s="107"/>
      <c r="X965" s="113"/>
    </row>
    <row r="966" spans="1:24" ht="12.95" customHeight="1" x14ac:dyDescent="0.2">
      <c r="A966" s="115">
        <v>1987</v>
      </c>
      <c r="B966" s="102" t="s">
        <v>4224</v>
      </c>
      <c r="C966" s="103" t="s">
        <v>9673</v>
      </c>
      <c r="D966" s="102" t="s">
        <v>7998</v>
      </c>
      <c r="E966" s="102">
        <v>11</v>
      </c>
      <c r="F966" s="114" t="s">
        <v>6406</v>
      </c>
      <c r="G966" s="105">
        <v>16261</v>
      </c>
      <c r="H966" s="102" t="s">
        <v>11819</v>
      </c>
      <c r="I966" s="102" t="s">
        <v>10191</v>
      </c>
      <c r="J966" s="102" t="s">
        <v>7663</v>
      </c>
      <c r="K966" s="102"/>
      <c r="L966" s="111"/>
      <c r="M966" s="109">
        <v>3</v>
      </c>
      <c r="N966" s="112" t="s">
        <v>16773</v>
      </c>
      <c r="O966" s="102" t="s">
        <v>19520</v>
      </c>
      <c r="P966" s="39"/>
      <c r="Q966" s="39" t="s">
        <v>18174</v>
      </c>
      <c r="R966" s="109"/>
      <c r="S966" s="102"/>
      <c r="T966" s="102" t="s">
        <v>20547</v>
      </c>
      <c r="U966" s="102" t="s">
        <v>1713</v>
      </c>
      <c r="V966" s="109">
        <v>5</v>
      </c>
      <c r="W966" s="107"/>
      <c r="X966" s="113"/>
    </row>
    <row r="967" spans="1:24" ht="12.95" customHeight="1" x14ac:dyDescent="0.2">
      <c r="A967" s="115">
        <v>1987</v>
      </c>
      <c r="B967" s="102" t="s">
        <v>4224</v>
      </c>
      <c r="C967" s="102" t="s">
        <v>9673</v>
      </c>
      <c r="D967" s="102" t="s">
        <v>4369</v>
      </c>
      <c r="E967" s="102">
        <v>12</v>
      </c>
      <c r="F967" s="114" t="s">
        <v>6406</v>
      </c>
      <c r="G967" s="105">
        <v>16239</v>
      </c>
      <c r="H967" s="102" t="s">
        <v>11819</v>
      </c>
      <c r="I967" s="102" t="s">
        <v>10191</v>
      </c>
      <c r="J967" s="102" t="s">
        <v>9882</v>
      </c>
      <c r="K967" s="102"/>
      <c r="L967" s="111"/>
      <c r="M967" s="107">
        <v>3</v>
      </c>
      <c r="N967" s="112" t="s">
        <v>16774</v>
      </c>
      <c r="O967" s="102" t="s">
        <v>17734</v>
      </c>
      <c r="P967" s="39" t="s">
        <v>9125</v>
      </c>
      <c r="Q967" s="39" t="s">
        <v>20820</v>
      </c>
      <c r="R967" s="109"/>
      <c r="S967" s="102"/>
      <c r="T967" s="102" t="s">
        <v>20547</v>
      </c>
      <c r="U967" s="102" t="s">
        <v>1713</v>
      </c>
      <c r="V967" s="109">
        <v>10</v>
      </c>
      <c r="W967" s="107"/>
      <c r="X967" s="113"/>
    </row>
    <row r="968" spans="1:24" ht="12.95" customHeight="1" x14ac:dyDescent="0.2">
      <c r="A968" s="115">
        <v>1987</v>
      </c>
      <c r="B968" s="102" t="s">
        <v>4224</v>
      </c>
      <c r="C968" s="102" t="s">
        <v>9673</v>
      </c>
      <c r="D968" s="102" t="s">
        <v>4964</v>
      </c>
      <c r="E968" s="102">
        <v>13</v>
      </c>
      <c r="F968" s="114" t="s">
        <v>6406</v>
      </c>
      <c r="G968" s="105">
        <v>16268</v>
      </c>
      <c r="H968" s="102" t="s">
        <v>11819</v>
      </c>
      <c r="I968" s="102" t="s">
        <v>10191</v>
      </c>
      <c r="J968" s="102" t="s">
        <v>4965</v>
      </c>
      <c r="K968" s="102"/>
      <c r="L968" s="111"/>
      <c r="M968" s="107">
        <v>2</v>
      </c>
      <c r="N968" s="112" t="s">
        <v>16599</v>
      </c>
      <c r="O968" s="102" t="s">
        <v>12252</v>
      </c>
      <c r="P968" s="39" t="s">
        <v>162</v>
      </c>
      <c r="Q968" s="39" t="s">
        <v>20696</v>
      </c>
      <c r="R968" s="109"/>
      <c r="S968" s="102"/>
      <c r="T968" s="102" t="s">
        <v>20547</v>
      </c>
      <c r="U968" s="102" t="s">
        <v>1713</v>
      </c>
      <c r="V968" s="109">
        <v>7.5</v>
      </c>
      <c r="W968" s="107"/>
      <c r="X968" s="113"/>
    </row>
    <row r="969" spans="1:24" ht="12.95" customHeight="1" x14ac:dyDescent="0.2">
      <c r="A969" s="115">
        <v>1987</v>
      </c>
      <c r="B969" s="102" t="s">
        <v>4224</v>
      </c>
      <c r="C969" s="102" t="s">
        <v>9673</v>
      </c>
      <c r="D969" s="102" t="s">
        <v>4966</v>
      </c>
      <c r="E969" s="102">
        <v>14</v>
      </c>
      <c r="F969" s="114" t="s">
        <v>6406</v>
      </c>
      <c r="G969" s="105">
        <v>16231</v>
      </c>
      <c r="H969" s="102" t="s">
        <v>11819</v>
      </c>
      <c r="I969" s="102" t="s">
        <v>10191</v>
      </c>
      <c r="J969" s="102" t="s">
        <v>4967</v>
      </c>
      <c r="K969" s="102"/>
      <c r="L969" s="111"/>
      <c r="M969" s="109">
        <v>3</v>
      </c>
      <c r="N969" s="108" t="s">
        <v>30637</v>
      </c>
      <c r="O969" s="102" t="s">
        <v>10189</v>
      </c>
      <c r="P969" s="39" t="s">
        <v>13301</v>
      </c>
      <c r="Q969" s="39" t="s">
        <v>17425</v>
      </c>
      <c r="R969" s="109"/>
      <c r="S969" s="102"/>
      <c r="T969" s="102" t="s">
        <v>20547</v>
      </c>
      <c r="U969" s="102" t="s">
        <v>16775</v>
      </c>
      <c r="V969" s="109">
        <v>11</v>
      </c>
      <c r="W969" s="107"/>
      <c r="X969" s="113"/>
    </row>
    <row r="970" spans="1:24" ht="12.95" customHeight="1" x14ac:dyDescent="0.2">
      <c r="A970" s="115">
        <v>1987</v>
      </c>
      <c r="B970" s="102" t="s">
        <v>4224</v>
      </c>
      <c r="C970" s="102" t="s">
        <v>9673</v>
      </c>
      <c r="D970" s="102" t="s">
        <v>5699</v>
      </c>
      <c r="E970" s="102">
        <v>15</v>
      </c>
      <c r="F970" s="114" t="s">
        <v>6406</v>
      </c>
      <c r="G970" s="105">
        <v>16280</v>
      </c>
      <c r="H970" s="102" t="s">
        <v>4890</v>
      </c>
      <c r="I970" s="102" t="s">
        <v>10191</v>
      </c>
      <c r="J970" s="102" t="s">
        <v>14335</v>
      </c>
      <c r="K970" s="102"/>
      <c r="L970" s="111"/>
      <c r="M970" s="107">
        <v>3</v>
      </c>
      <c r="N970" s="112" t="s">
        <v>16773</v>
      </c>
      <c r="O970" s="102" t="s">
        <v>20556</v>
      </c>
      <c r="P970" s="39" t="s">
        <v>9160</v>
      </c>
      <c r="Q970" s="39" t="s">
        <v>15846</v>
      </c>
      <c r="R970" s="109"/>
      <c r="S970" s="102"/>
      <c r="T970" s="102" t="s">
        <v>20547</v>
      </c>
      <c r="U970" s="102" t="s">
        <v>16776</v>
      </c>
      <c r="V970" s="109">
        <v>6.5</v>
      </c>
      <c r="W970" s="107"/>
      <c r="X970" s="113"/>
    </row>
    <row r="971" spans="1:24" ht="12.95" customHeight="1" x14ac:dyDescent="0.2">
      <c r="A971" s="115">
        <v>1987</v>
      </c>
      <c r="B971" s="102" t="s">
        <v>4224</v>
      </c>
      <c r="C971" s="102" t="s">
        <v>9673</v>
      </c>
      <c r="D971" s="102" t="s">
        <v>9927</v>
      </c>
      <c r="E971" s="102">
        <v>16</v>
      </c>
      <c r="F971" s="114" t="s">
        <v>6406</v>
      </c>
      <c r="G971" s="105">
        <v>16264</v>
      </c>
      <c r="H971" s="102" t="s">
        <v>10191</v>
      </c>
      <c r="I971" s="102" t="s">
        <v>11819</v>
      </c>
      <c r="J971" s="102" t="s">
        <v>9928</v>
      </c>
      <c r="K971" s="102"/>
      <c r="L971" s="111"/>
      <c r="M971" s="107">
        <v>3</v>
      </c>
      <c r="N971" s="112" t="s">
        <v>15878</v>
      </c>
      <c r="O971" s="102"/>
      <c r="P971" s="39"/>
      <c r="Q971" s="39" t="s">
        <v>16533</v>
      </c>
      <c r="R971" s="109" t="s">
        <v>7035</v>
      </c>
      <c r="S971" s="102"/>
      <c r="T971" s="102" t="s">
        <v>20547</v>
      </c>
      <c r="U971" s="102" t="s">
        <v>1713</v>
      </c>
      <c r="V971" s="109">
        <v>7.5</v>
      </c>
      <c r="W971" s="107"/>
      <c r="X971" s="113"/>
    </row>
    <row r="972" spans="1:24" ht="12.95" customHeight="1" x14ac:dyDescent="0.2">
      <c r="A972" s="115">
        <v>1987</v>
      </c>
      <c r="B972" s="102" t="s">
        <v>4224</v>
      </c>
      <c r="C972" s="102" t="s">
        <v>9673</v>
      </c>
      <c r="D972" s="102" t="s">
        <v>9929</v>
      </c>
      <c r="E972" s="102">
        <v>17</v>
      </c>
      <c r="F972" s="114" t="s">
        <v>6406</v>
      </c>
      <c r="G972" s="105">
        <v>16264</v>
      </c>
      <c r="H972" s="102" t="s">
        <v>10191</v>
      </c>
      <c r="I972" s="102" t="s">
        <v>11819</v>
      </c>
      <c r="J972" s="102" t="s">
        <v>4148</v>
      </c>
      <c r="K972" s="102"/>
      <c r="L972" s="111"/>
      <c r="M972" s="107">
        <v>3</v>
      </c>
      <c r="N972" s="112" t="s">
        <v>16773</v>
      </c>
      <c r="O972" s="102" t="s">
        <v>20486</v>
      </c>
      <c r="P972" s="39" t="s">
        <v>19503</v>
      </c>
      <c r="Q972" s="39" t="s">
        <v>20274</v>
      </c>
      <c r="R972" s="109"/>
      <c r="S972" s="102"/>
      <c r="T972" s="102" t="s">
        <v>20547</v>
      </c>
      <c r="U972" s="102" t="s">
        <v>16777</v>
      </c>
      <c r="V972" s="109">
        <v>9.5</v>
      </c>
      <c r="W972" s="107"/>
      <c r="X972" s="113"/>
    </row>
    <row r="973" spans="1:24" ht="12.95" customHeight="1" x14ac:dyDescent="0.2">
      <c r="A973" s="115">
        <v>1987</v>
      </c>
      <c r="B973" s="102" t="s">
        <v>4224</v>
      </c>
      <c r="C973" s="102" t="s">
        <v>9673</v>
      </c>
      <c r="D973" s="102" t="s">
        <v>7713</v>
      </c>
      <c r="E973" s="102">
        <v>18</v>
      </c>
      <c r="F973" s="114" t="s">
        <v>6406</v>
      </c>
      <c r="G973" s="105">
        <v>16263</v>
      </c>
      <c r="H973" s="102" t="s">
        <v>11819</v>
      </c>
      <c r="I973" s="102" t="s">
        <v>10191</v>
      </c>
      <c r="J973" s="102" t="s">
        <v>10295</v>
      </c>
      <c r="K973" s="102"/>
      <c r="L973" s="111"/>
      <c r="M973" s="107">
        <v>3</v>
      </c>
      <c r="N973" s="112" t="s">
        <v>16778</v>
      </c>
      <c r="O973" s="102" t="s">
        <v>325</v>
      </c>
      <c r="P973" s="39" t="s">
        <v>9125</v>
      </c>
      <c r="Q973" s="39" t="s">
        <v>16894</v>
      </c>
      <c r="R973" s="109"/>
      <c r="S973" s="102"/>
      <c r="T973" s="102" t="s">
        <v>20547</v>
      </c>
      <c r="U973" s="102" t="s">
        <v>1713</v>
      </c>
      <c r="V973" s="109">
        <v>8.5</v>
      </c>
      <c r="W973" s="107"/>
      <c r="X973" s="113"/>
    </row>
    <row r="974" spans="1:24" ht="12.95" customHeight="1" x14ac:dyDescent="0.2">
      <c r="A974" s="115">
        <v>1990</v>
      </c>
      <c r="B974" s="102" t="s">
        <v>4224</v>
      </c>
      <c r="C974" s="103" t="s">
        <v>9674</v>
      </c>
      <c r="D974" s="111" t="s">
        <v>9007</v>
      </c>
      <c r="E974" s="102" t="s">
        <v>10296</v>
      </c>
      <c r="F974" s="123" t="s">
        <v>10085</v>
      </c>
      <c r="G974" s="105">
        <v>15631</v>
      </c>
      <c r="H974" s="102" t="s">
        <v>10103</v>
      </c>
      <c r="I974" s="102" t="s">
        <v>11819</v>
      </c>
      <c r="J974" s="102" t="s">
        <v>3710</v>
      </c>
      <c r="K974" s="102"/>
      <c r="L974" s="111" t="s">
        <v>38166</v>
      </c>
      <c r="M974" s="107">
        <v>1</v>
      </c>
      <c r="N974" s="108" t="s">
        <v>13389</v>
      </c>
      <c r="O974" s="102" t="s">
        <v>10189</v>
      </c>
      <c r="P974" s="39" t="s">
        <v>162</v>
      </c>
      <c r="Q974" s="39" t="s">
        <v>20821</v>
      </c>
      <c r="R974" s="109"/>
      <c r="S974" s="102" t="s">
        <v>11080</v>
      </c>
      <c r="T974" s="102" t="s">
        <v>7789</v>
      </c>
      <c r="U974" s="102" t="s">
        <v>20822</v>
      </c>
      <c r="V974" s="109">
        <v>8</v>
      </c>
      <c r="W974" s="107"/>
      <c r="X974" s="113"/>
    </row>
    <row r="975" spans="1:24" ht="12.95" customHeight="1" x14ac:dyDescent="0.2">
      <c r="A975" s="115">
        <v>1990</v>
      </c>
      <c r="B975" s="102" t="s">
        <v>4224</v>
      </c>
      <c r="C975" s="102" t="s">
        <v>9674</v>
      </c>
      <c r="D975" s="111" t="s">
        <v>11118</v>
      </c>
      <c r="E975" s="102" t="s">
        <v>5418</v>
      </c>
      <c r="F975" s="123" t="s">
        <v>10085</v>
      </c>
      <c r="G975" s="105">
        <v>15636</v>
      </c>
      <c r="H975" s="102" t="s">
        <v>10103</v>
      </c>
      <c r="I975" s="102" t="s">
        <v>11819</v>
      </c>
      <c r="J975" s="102" t="s">
        <v>3710</v>
      </c>
      <c r="K975" s="102"/>
      <c r="L975" s="111" t="s">
        <v>38167</v>
      </c>
      <c r="M975" s="107">
        <v>1</v>
      </c>
      <c r="N975" s="108" t="s">
        <v>13389</v>
      </c>
      <c r="O975" s="102" t="s">
        <v>10189</v>
      </c>
      <c r="P975" s="39" t="s">
        <v>9125</v>
      </c>
      <c r="Q975" s="39" t="s">
        <v>20823</v>
      </c>
      <c r="R975" s="109"/>
      <c r="S975" s="102"/>
      <c r="T975" s="102" t="s">
        <v>7789</v>
      </c>
      <c r="U975" s="102" t="s">
        <v>20824</v>
      </c>
      <c r="V975" s="109">
        <v>6.5</v>
      </c>
      <c r="W975" s="107"/>
      <c r="X975" s="113"/>
    </row>
    <row r="976" spans="1:24" ht="12.95" customHeight="1" x14ac:dyDescent="0.2">
      <c r="A976" s="115">
        <v>1990</v>
      </c>
      <c r="B976" s="102" t="s">
        <v>4224</v>
      </c>
      <c r="C976" s="102" t="s">
        <v>9674</v>
      </c>
      <c r="D976" s="111" t="s">
        <v>9621</v>
      </c>
      <c r="E976" s="102" t="s">
        <v>6650</v>
      </c>
      <c r="F976" s="123" t="s">
        <v>10085</v>
      </c>
      <c r="G976" s="105">
        <v>15639</v>
      </c>
      <c r="H976" s="102" t="s">
        <v>10103</v>
      </c>
      <c r="I976" s="102" t="s">
        <v>11819</v>
      </c>
      <c r="J976" s="102" t="s">
        <v>14572</v>
      </c>
      <c r="K976" s="102"/>
      <c r="L976" s="111" t="s">
        <v>38168</v>
      </c>
      <c r="M976" s="107">
        <v>1</v>
      </c>
      <c r="N976" s="108" t="s">
        <v>13389</v>
      </c>
      <c r="O976" s="102"/>
      <c r="P976" s="39" t="s">
        <v>9125</v>
      </c>
      <c r="Q976" s="39" t="s">
        <v>19486</v>
      </c>
      <c r="R976" s="109"/>
      <c r="S976" s="102"/>
      <c r="T976" s="102" t="s">
        <v>7789</v>
      </c>
      <c r="U976" s="102" t="s">
        <v>6929</v>
      </c>
      <c r="V976" s="109">
        <v>6</v>
      </c>
      <c r="W976" s="107"/>
      <c r="X976" s="113"/>
    </row>
    <row r="977" spans="1:24" ht="12.95" customHeight="1" x14ac:dyDescent="0.2">
      <c r="A977" s="115">
        <v>1990</v>
      </c>
      <c r="B977" s="102" t="s">
        <v>4224</v>
      </c>
      <c r="C977" s="102" t="s">
        <v>9674</v>
      </c>
      <c r="D977" s="111" t="s">
        <v>4367</v>
      </c>
      <c r="E977" s="102" t="s">
        <v>14573</v>
      </c>
      <c r="F977" s="123" t="s">
        <v>10085</v>
      </c>
      <c r="G977" s="105">
        <v>15640</v>
      </c>
      <c r="H977" s="102" t="s">
        <v>11819</v>
      </c>
      <c r="I977" s="102" t="s">
        <v>10103</v>
      </c>
      <c r="J977" s="102" t="s">
        <v>12583</v>
      </c>
      <c r="K977" s="102"/>
      <c r="L977" s="111" t="s">
        <v>38169</v>
      </c>
      <c r="M977" s="107">
        <v>1</v>
      </c>
      <c r="N977" s="108" t="s">
        <v>13389</v>
      </c>
      <c r="O977" s="102"/>
      <c r="P977" s="39"/>
      <c r="Q977" s="39" t="s">
        <v>16687</v>
      </c>
      <c r="R977" s="109"/>
      <c r="S977" s="102"/>
      <c r="T977" s="102" t="s">
        <v>7789</v>
      </c>
      <c r="U977" s="102" t="s">
        <v>5743</v>
      </c>
      <c r="V977" s="109">
        <v>6.5</v>
      </c>
      <c r="W977" s="107"/>
      <c r="X977" s="113"/>
    </row>
    <row r="978" spans="1:24" ht="12.95" customHeight="1" x14ac:dyDescent="0.2">
      <c r="A978" s="115">
        <v>1990</v>
      </c>
      <c r="B978" s="102" t="s">
        <v>4224</v>
      </c>
      <c r="C978" s="102" t="s">
        <v>9674</v>
      </c>
      <c r="D978" s="111" t="s">
        <v>1034</v>
      </c>
      <c r="E978" s="102" t="s">
        <v>1033</v>
      </c>
      <c r="F978" s="123" t="s">
        <v>10085</v>
      </c>
      <c r="G978" s="105">
        <v>15656</v>
      </c>
      <c r="H978" s="102" t="s">
        <v>10103</v>
      </c>
      <c r="I978" s="102" t="s">
        <v>11819</v>
      </c>
      <c r="J978" s="102" t="s">
        <v>3710</v>
      </c>
      <c r="K978" s="102"/>
      <c r="L978" s="111" t="s">
        <v>38170</v>
      </c>
      <c r="M978" s="107">
        <v>1</v>
      </c>
      <c r="N978" s="112" t="s">
        <v>13389</v>
      </c>
      <c r="O978" s="102" t="s">
        <v>20825</v>
      </c>
      <c r="P978" s="39" t="s">
        <v>20826</v>
      </c>
      <c r="Q978" s="39" t="s">
        <v>20827</v>
      </c>
      <c r="R978" s="109"/>
      <c r="S978" s="102" t="s">
        <v>11080</v>
      </c>
      <c r="T978" s="102" t="s">
        <v>7789</v>
      </c>
      <c r="U978" s="102" t="s">
        <v>20828</v>
      </c>
      <c r="V978" s="109">
        <v>21</v>
      </c>
      <c r="W978" s="107"/>
      <c r="X978" s="113"/>
    </row>
    <row r="979" spans="1:24" ht="12.95" customHeight="1" x14ac:dyDescent="0.2">
      <c r="A979" s="115">
        <v>1990</v>
      </c>
      <c r="B979" s="102" t="s">
        <v>4224</v>
      </c>
      <c r="C979" s="102" t="s">
        <v>9674</v>
      </c>
      <c r="D979" s="111" t="s">
        <v>2540</v>
      </c>
      <c r="E979" s="102" t="s">
        <v>12427</v>
      </c>
      <c r="F979" s="123" t="s">
        <v>10085</v>
      </c>
      <c r="G979" s="105">
        <v>15660</v>
      </c>
      <c r="H979" s="102" t="s">
        <v>10103</v>
      </c>
      <c r="I979" s="102" t="s">
        <v>11819</v>
      </c>
      <c r="J979" s="102" t="s">
        <v>5980</v>
      </c>
      <c r="K979" s="102"/>
      <c r="L979" s="111" t="s">
        <v>38171</v>
      </c>
      <c r="M979" s="107">
        <v>1</v>
      </c>
      <c r="N979" s="108" t="s">
        <v>13389</v>
      </c>
      <c r="O979" s="102"/>
      <c r="P979" s="39"/>
      <c r="Q979" s="39" t="s">
        <v>19527</v>
      </c>
      <c r="R979" s="109"/>
      <c r="S979" s="102"/>
      <c r="T979" s="102" t="s">
        <v>7789</v>
      </c>
      <c r="U979" s="102" t="s">
        <v>20829</v>
      </c>
      <c r="V979" s="109">
        <v>6.5</v>
      </c>
      <c r="W979" s="107"/>
      <c r="X979" s="113"/>
    </row>
    <row r="980" spans="1:24" ht="12.95" customHeight="1" x14ac:dyDescent="0.2">
      <c r="A980" s="115">
        <v>1990</v>
      </c>
      <c r="B980" s="102" t="s">
        <v>4224</v>
      </c>
      <c r="C980" s="102" t="s">
        <v>9674</v>
      </c>
      <c r="D980" s="111" t="s">
        <v>382</v>
      </c>
      <c r="E980" s="102" t="s">
        <v>381</v>
      </c>
      <c r="F980" s="123" t="s">
        <v>10085</v>
      </c>
      <c r="G980" s="105">
        <v>15680</v>
      </c>
      <c r="H980" s="102" t="s">
        <v>11819</v>
      </c>
      <c r="I980" s="102" t="s">
        <v>10103</v>
      </c>
      <c r="J980" s="102" t="s">
        <v>12583</v>
      </c>
      <c r="K980" s="102"/>
      <c r="L980" s="111" t="s">
        <v>38172</v>
      </c>
      <c r="M980" s="107">
        <v>1</v>
      </c>
      <c r="N980" s="108" t="s">
        <v>13389</v>
      </c>
      <c r="O980" s="102"/>
      <c r="P980" s="39"/>
      <c r="Q980" s="39" t="s">
        <v>20830</v>
      </c>
      <c r="R980" s="109" t="s">
        <v>7035</v>
      </c>
      <c r="S980" s="102"/>
      <c r="T980" s="102" t="s">
        <v>7789</v>
      </c>
      <c r="U980" s="102" t="s">
        <v>20831</v>
      </c>
      <c r="V980" s="109">
        <v>6</v>
      </c>
      <c r="W980" s="107"/>
      <c r="X980" s="113"/>
    </row>
    <row r="981" spans="1:24" ht="12.95" customHeight="1" x14ac:dyDescent="0.2">
      <c r="A981" s="115">
        <v>1990</v>
      </c>
      <c r="B981" s="102" t="s">
        <v>4224</v>
      </c>
      <c r="C981" s="102" t="s">
        <v>9674</v>
      </c>
      <c r="D981" s="111" t="s">
        <v>383</v>
      </c>
      <c r="E981" s="102" t="s">
        <v>16779</v>
      </c>
      <c r="F981" s="123" t="s">
        <v>10085</v>
      </c>
      <c r="G981" s="105">
        <v>15631</v>
      </c>
      <c r="H981" s="102" t="s">
        <v>10103</v>
      </c>
      <c r="I981" s="102" t="s">
        <v>11819</v>
      </c>
      <c r="J981" s="102" t="s">
        <v>9568</v>
      </c>
      <c r="K981" s="102"/>
      <c r="L981" s="111" t="s">
        <v>38173</v>
      </c>
      <c r="M981" s="107">
        <v>1</v>
      </c>
      <c r="N981" s="112" t="s">
        <v>13389</v>
      </c>
      <c r="O981" s="102" t="s">
        <v>13670</v>
      </c>
      <c r="P981" s="102" t="s">
        <v>13670</v>
      </c>
      <c r="Q981" s="102" t="s">
        <v>13670</v>
      </c>
      <c r="R981" s="109"/>
      <c r="S981" s="102" t="s">
        <v>11080</v>
      </c>
      <c r="T981" s="102" t="s">
        <v>7789</v>
      </c>
      <c r="U981" s="102" t="s">
        <v>6929</v>
      </c>
      <c r="V981" s="109" t="s">
        <v>384</v>
      </c>
      <c r="W981" s="107"/>
      <c r="X981" s="113"/>
    </row>
    <row r="982" spans="1:24" ht="12.95" customHeight="1" x14ac:dyDescent="0.2">
      <c r="A982" s="115">
        <v>1990</v>
      </c>
      <c r="B982" s="102" t="s">
        <v>4224</v>
      </c>
      <c r="C982" s="102" t="s">
        <v>9674</v>
      </c>
      <c r="D982" s="111" t="s">
        <v>12262</v>
      </c>
      <c r="E982" s="102" t="s">
        <v>16780</v>
      </c>
      <c r="F982" s="123" t="s">
        <v>10085</v>
      </c>
      <c r="G982" s="105">
        <v>15656</v>
      </c>
      <c r="H982" s="102" t="s">
        <v>10103</v>
      </c>
      <c r="I982" s="102" t="s">
        <v>11819</v>
      </c>
      <c r="J982" s="102" t="s">
        <v>9568</v>
      </c>
      <c r="K982" s="102"/>
      <c r="L982" s="111" t="s">
        <v>38174</v>
      </c>
      <c r="M982" s="107">
        <v>1</v>
      </c>
      <c r="N982" s="112" t="s">
        <v>13389</v>
      </c>
      <c r="O982" s="102" t="s">
        <v>13670</v>
      </c>
      <c r="P982" s="102" t="s">
        <v>13670</v>
      </c>
      <c r="Q982" s="102" t="s">
        <v>13670</v>
      </c>
      <c r="R982" s="109"/>
      <c r="S982" s="102"/>
      <c r="T982" s="102" t="s">
        <v>7789</v>
      </c>
      <c r="U982" s="102" t="s">
        <v>6929</v>
      </c>
      <c r="V982" s="109" t="s">
        <v>6598</v>
      </c>
      <c r="W982" s="107"/>
      <c r="X982" s="113"/>
    </row>
    <row r="983" spans="1:24" ht="12.95" customHeight="1" x14ac:dyDescent="0.2">
      <c r="A983" s="115">
        <v>1990</v>
      </c>
      <c r="B983" s="102" t="s">
        <v>4224</v>
      </c>
      <c r="C983" s="102" t="s">
        <v>9674</v>
      </c>
      <c r="D983" s="111" t="s">
        <v>806</v>
      </c>
      <c r="E983" s="102" t="s">
        <v>16781</v>
      </c>
      <c r="F983" s="123" t="s">
        <v>10085</v>
      </c>
      <c r="G983" s="105">
        <v>15631</v>
      </c>
      <c r="H983" s="102" t="s">
        <v>10103</v>
      </c>
      <c r="I983" s="102" t="s">
        <v>11819</v>
      </c>
      <c r="J983" s="102" t="s">
        <v>9568</v>
      </c>
      <c r="K983" s="102" t="s">
        <v>1075</v>
      </c>
      <c r="L983" s="111" t="s">
        <v>38175</v>
      </c>
      <c r="M983" s="107">
        <v>1</v>
      </c>
      <c r="N983" s="112" t="s">
        <v>13389</v>
      </c>
      <c r="O983" s="102" t="s">
        <v>13670</v>
      </c>
      <c r="P983" s="102" t="s">
        <v>13670</v>
      </c>
      <c r="Q983" s="102" t="s">
        <v>13670</v>
      </c>
      <c r="R983" s="109"/>
      <c r="S983" s="102" t="s">
        <v>11080</v>
      </c>
      <c r="T983" s="102" t="s">
        <v>7789</v>
      </c>
      <c r="U983" s="102" t="s">
        <v>6929</v>
      </c>
      <c r="V983" s="109" t="s">
        <v>807</v>
      </c>
      <c r="W983" s="107"/>
      <c r="X983" s="113"/>
    </row>
    <row r="984" spans="1:24" ht="12.95" customHeight="1" x14ac:dyDescent="0.2">
      <c r="A984" s="115">
        <v>1993</v>
      </c>
      <c r="B984" s="102" t="s">
        <v>4224</v>
      </c>
      <c r="C984" s="103" t="s">
        <v>16782</v>
      </c>
      <c r="D984" s="102" t="s">
        <v>809</v>
      </c>
      <c r="E984" s="102" t="s">
        <v>808</v>
      </c>
      <c r="F984" s="123" t="s">
        <v>10085</v>
      </c>
      <c r="G984" s="105">
        <v>16426</v>
      </c>
      <c r="H984" s="102" t="s">
        <v>10191</v>
      </c>
      <c r="I984" s="102" t="s">
        <v>4890</v>
      </c>
      <c r="J984" s="102" t="s">
        <v>810</v>
      </c>
      <c r="K984" s="102"/>
      <c r="L984" s="111" t="s">
        <v>38176</v>
      </c>
      <c r="M984" s="107">
        <v>1</v>
      </c>
      <c r="N984" s="108" t="s">
        <v>16783</v>
      </c>
      <c r="O984" s="102" t="s">
        <v>17422</v>
      </c>
      <c r="P984" s="39"/>
      <c r="Q984" s="39" t="s">
        <v>20487</v>
      </c>
      <c r="R984" s="109" t="s">
        <v>7035</v>
      </c>
      <c r="S984" s="102" t="s">
        <v>9435</v>
      </c>
      <c r="T984" s="102" t="s">
        <v>20547</v>
      </c>
      <c r="U984" s="102" t="s">
        <v>20832</v>
      </c>
      <c r="V984" s="109">
        <v>8</v>
      </c>
      <c r="W984" s="107"/>
      <c r="X984" s="113"/>
    </row>
    <row r="985" spans="1:24" ht="12.95" customHeight="1" x14ac:dyDescent="0.2">
      <c r="A985" s="115">
        <v>1993</v>
      </c>
      <c r="B985" s="102" t="s">
        <v>4224</v>
      </c>
      <c r="C985" s="102" t="s">
        <v>16782</v>
      </c>
      <c r="D985" s="102" t="s">
        <v>7782</v>
      </c>
      <c r="E985" s="102" t="s">
        <v>811</v>
      </c>
      <c r="F985" s="123" t="s">
        <v>10085</v>
      </c>
      <c r="G985" s="105">
        <v>16427</v>
      </c>
      <c r="H985" s="102" t="s">
        <v>4890</v>
      </c>
      <c r="I985" s="102" t="s">
        <v>10191</v>
      </c>
      <c r="J985" s="102" t="s">
        <v>810</v>
      </c>
      <c r="K985" s="102" t="s">
        <v>14365</v>
      </c>
      <c r="L985" s="111"/>
      <c r="M985" s="107">
        <v>1</v>
      </c>
      <c r="N985" s="108" t="s">
        <v>16783</v>
      </c>
      <c r="O985" s="102" t="s">
        <v>162</v>
      </c>
      <c r="P985" s="39"/>
      <c r="Q985" s="39" t="s">
        <v>16873</v>
      </c>
      <c r="R985" s="109"/>
      <c r="S985" s="102" t="s">
        <v>8315</v>
      </c>
      <c r="T985" s="102" t="s">
        <v>20547</v>
      </c>
      <c r="U985" s="102" t="s">
        <v>27596</v>
      </c>
      <c r="V985" s="109">
        <v>7.5</v>
      </c>
      <c r="W985" s="107"/>
      <c r="X985" s="113"/>
    </row>
    <row r="986" spans="1:24" ht="12.95" customHeight="1" x14ac:dyDescent="0.2">
      <c r="A986" s="115">
        <v>1993</v>
      </c>
      <c r="B986" s="102" t="s">
        <v>4224</v>
      </c>
      <c r="C986" s="102" t="s">
        <v>16782</v>
      </c>
      <c r="D986" s="102" t="s">
        <v>81</v>
      </c>
      <c r="E986" s="102" t="s">
        <v>7783</v>
      </c>
      <c r="F986" s="123" t="s">
        <v>10085</v>
      </c>
      <c r="G986" s="105">
        <v>16427</v>
      </c>
      <c r="H986" s="102" t="s">
        <v>4890</v>
      </c>
      <c r="I986" s="102" t="s">
        <v>10191</v>
      </c>
      <c r="J986" s="102" t="s">
        <v>810</v>
      </c>
      <c r="K986" s="102"/>
      <c r="L986" s="111"/>
      <c r="M986" s="107">
        <v>1</v>
      </c>
      <c r="N986" s="108" t="s">
        <v>16783</v>
      </c>
      <c r="O986" s="102" t="s">
        <v>18007</v>
      </c>
      <c r="P986" s="39" t="s">
        <v>9125</v>
      </c>
      <c r="Q986" s="39" t="s">
        <v>19531</v>
      </c>
      <c r="R986" s="109"/>
      <c r="S986" s="102"/>
      <c r="T986" s="102" t="s">
        <v>20547</v>
      </c>
      <c r="U986" s="102" t="s">
        <v>6624</v>
      </c>
      <c r="V986" s="109">
        <v>8</v>
      </c>
      <c r="W986" s="107"/>
      <c r="X986" s="113"/>
    </row>
    <row r="987" spans="1:24" ht="12.95" customHeight="1" x14ac:dyDescent="0.2">
      <c r="A987" s="115">
        <v>1993</v>
      </c>
      <c r="B987" s="102" t="s">
        <v>4224</v>
      </c>
      <c r="C987" s="102" t="s">
        <v>16782</v>
      </c>
      <c r="D987" s="102" t="s">
        <v>9266</v>
      </c>
      <c r="E987" s="102" t="s">
        <v>13613</v>
      </c>
      <c r="F987" s="123" t="s">
        <v>10085</v>
      </c>
      <c r="G987" s="105">
        <v>16427</v>
      </c>
      <c r="H987" s="102" t="s">
        <v>10191</v>
      </c>
      <c r="I987" s="102" t="s">
        <v>4890</v>
      </c>
      <c r="J987" s="102" t="s">
        <v>810</v>
      </c>
      <c r="K987" s="102" t="s">
        <v>14860</v>
      </c>
      <c r="L987" s="111"/>
      <c r="M987" s="107">
        <v>1</v>
      </c>
      <c r="N987" s="108" t="s">
        <v>16783</v>
      </c>
      <c r="O987" s="102" t="s">
        <v>12252</v>
      </c>
      <c r="P987" s="39"/>
      <c r="Q987" s="39" t="s">
        <v>17514</v>
      </c>
      <c r="R987" s="109"/>
      <c r="S987" s="102"/>
      <c r="T987" s="102" t="s">
        <v>20547</v>
      </c>
      <c r="U987" s="102" t="s">
        <v>6624</v>
      </c>
      <c r="V987" s="109">
        <v>5.5</v>
      </c>
      <c r="W987" s="107"/>
      <c r="X987" s="113"/>
    </row>
    <row r="988" spans="1:24" ht="12.95" customHeight="1" x14ac:dyDescent="0.2">
      <c r="A988" s="115">
        <v>1993</v>
      </c>
      <c r="B988" s="102" t="s">
        <v>4224</v>
      </c>
      <c r="C988" s="102" t="s">
        <v>16782</v>
      </c>
      <c r="D988" s="102" t="s">
        <v>9008</v>
      </c>
      <c r="E988" s="102" t="s">
        <v>16784</v>
      </c>
      <c r="F988" s="123" t="s">
        <v>10085</v>
      </c>
      <c r="G988" s="105">
        <v>16407</v>
      </c>
      <c r="H988" s="102" t="s">
        <v>4890</v>
      </c>
      <c r="I988" s="102" t="s">
        <v>10191</v>
      </c>
      <c r="J988" s="102" t="s">
        <v>810</v>
      </c>
      <c r="K988" s="102"/>
      <c r="L988" s="111"/>
      <c r="M988" s="107">
        <v>1</v>
      </c>
      <c r="N988" s="112" t="s">
        <v>16783</v>
      </c>
      <c r="O988" s="102" t="s">
        <v>13670</v>
      </c>
      <c r="P988" s="102" t="s">
        <v>13670</v>
      </c>
      <c r="Q988" s="102" t="s">
        <v>13670</v>
      </c>
      <c r="R988" s="109"/>
      <c r="S988" s="102"/>
      <c r="T988" s="102" t="s">
        <v>20547</v>
      </c>
      <c r="U988" s="102" t="s">
        <v>9293</v>
      </c>
      <c r="V988" s="109" t="s">
        <v>9267</v>
      </c>
      <c r="W988" s="107"/>
      <c r="X988" s="113"/>
    </row>
    <row r="989" spans="1:24" ht="12.95" customHeight="1" x14ac:dyDescent="0.2">
      <c r="A989" s="115">
        <v>1993</v>
      </c>
      <c r="B989" s="102" t="s">
        <v>4224</v>
      </c>
      <c r="C989" s="102" t="s">
        <v>16782</v>
      </c>
      <c r="D989" s="102" t="s">
        <v>9009</v>
      </c>
      <c r="E989" s="102" t="s">
        <v>16785</v>
      </c>
      <c r="F989" s="123" t="s">
        <v>10085</v>
      </c>
      <c r="G989" s="105">
        <v>16407</v>
      </c>
      <c r="H989" s="102" t="s">
        <v>4890</v>
      </c>
      <c r="I989" s="102" t="s">
        <v>10191</v>
      </c>
      <c r="J989" s="102" t="s">
        <v>1999</v>
      </c>
      <c r="K989" s="102"/>
      <c r="L989" s="111"/>
      <c r="M989" s="107">
        <v>1</v>
      </c>
      <c r="N989" s="112" t="s">
        <v>16783</v>
      </c>
      <c r="O989" s="102" t="s">
        <v>13670</v>
      </c>
      <c r="P989" s="102" t="s">
        <v>13670</v>
      </c>
      <c r="Q989" s="102" t="s">
        <v>13670</v>
      </c>
      <c r="R989" s="102"/>
      <c r="S989" s="102"/>
      <c r="T989" s="102" t="s">
        <v>20547</v>
      </c>
      <c r="U989" s="102" t="s">
        <v>9293</v>
      </c>
      <c r="V989" s="109" t="s">
        <v>2000</v>
      </c>
      <c r="W989" s="107"/>
      <c r="X989" s="113"/>
    </row>
    <row r="990" spans="1:24" ht="12.95" customHeight="1" x14ac:dyDescent="0.2">
      <c r="A990" s="115">
        <v>1996</v>
      </c>
      <c r="B990" s="102" t="s">
        <v>4224</v>
      </c>
      <c r="C990" s="103" t="s">
        <v>16786</v>
      </c>
      <c r="D990" s="102" t="s">
        <v>15039</v>
      </c>
      <c r="E990" s="102" t="s">
        <v>2003</v>
      </c>
      <c r="F990" s="123" t="s">
        <v>10085</v>
      </c>
      <c r="G990" s="105">
        <v>16426</v>
      </c>
      <c r="H990" s="102" t="s">
        <v>4890</v>
      </c>
      <c r="I990" s="102" t="s">
        <v>10191</v>
      </c>
      <c r="J990" s="102" t="s">
        <v>244</v>
      </c>
      <c r="K990" s="102"/>
      <c r="L990" s="111"/>
      <c r="M990" s="107">
        <v>1</v>
      </c>
      <c r="N990" s="108" t="s">
        <v>16073</v>
      </c>
      <c r="O990" s="102" t="s">
        <v>15906</v>
      </c>
      <c r="P990" s="39"/>
      <c r="Q990" s="39" t="s">
        <v>18151</v>
      </c>
      <c r="R990" s="109"/>
      <c r="S990" s="102"/>
      <c r="T990" s="102" t="s">
        <v>20547</v>
      </c>
      <c r="U990" s="102" t="s">
        <v>6624</v>
      </c>
      <c r="V990" s="109">
        <v>6</v>
      </c>
      <c r="W990" s="107"/>
      <c r="X990" s="113"/>
    </row>
    <row r="991" spans="1:24" ht="12.95" customHeight="1" x14ac:dyDescent="0.2">
      <c r="A991" s="115">
        <v>1996</v>
      </c>
      <c r="B991" s="102" t="s">
        <v>4224</v>
      </c>
      <c r="C991" s="102" t="s">
        <v>16786</v>
      </c>
      <c r="D991" s="102" t="s">
        <v>10186</v>
      </c>
      <c r="E991" s="102" t="s">
        <v>246</v>
      </c>
      <c r="F991" s="123" t="s">
        <v>10085</v>
      </c>
      <c r="G991" s="105">
        <v>16426</v>
      </c>
      <c r="H991" s="102" t="s">
        <v>4890</v>
      </c>
      <c r="I991" s="102" t="s">
        <v>30685</v>
      </c>
      <c r="J991" s="102" t="s">
        <v>1999</v>
      </c>
      <c r="K991" s="102"/>
      <c r="L991" s="111"/>
      <c r="M991" s="107">
        <v>1</v>
      </c>
      <c r="N991" s="108" t="s">
        <v>16073</v>
      </c>
      <c r="O991" s="102" t="s">
        <v>20478</v>
      </c>
      <c r="P991" s="39" t="s">
        <v>9125</v>
      </c>
      <c r="Q991" s="39" t="s">
        <v>17596</v>
      </c>
      <c r="R991" s="109"/>
      <c r="S991" s="102"/>
      <c r="T991" s="102" t="s">
        <v>20547</v>
      </c>
      <c r="U991" s="102" t="s">
        <v>6624</v>
      </c>
      <c r="V991" s="109">
        <v>7</v>
      </c>
      <c r="W991" s="107"/>
      <c r="X991" s="113"/>
    </row>
    <row r="992" spans="1:24" ht="12.95" customHeight="1" x14ac:dyDescent="0.2">
      <c r="A992" s="115">
        <v>1996</v>
      </c>
      <c r="B992" s="102" t="s">
        <v>4224</v>
      </c>
      <c r="C992" s="102" t="s">
        <v>16786</v>
      </c>
      <c r="D992" s="102" t="s">
        <v>9010</v>
      </c>
      <c r="E992" s="102" t="s">
        <v>13204</v>
      </c>
      <c r="F992" s="123" t="s">
        <v>10085</v>
      </c>
      <c r="G992" s="105">
        <v>16427</v>
      </c>
      <c r="H992" s="102" t="s">
        <v>4890</v>
      </c>
      <c r="I992" s="102" t="s">
        <v>10191</v>
      </c>
      <c r="J992" s="102" t="s">
        <v>1999</v>
      </c>
      <c r="K992" s="102"/>
      <c r="L992" s="111"/>
      <c r="M992" s="107">
        <v>1</v>
      </c>
      <c r="N992" s="108" t="s">
        <v>16073</v>
      </c>
      <c r="O992" s="102" t="s">
        <v>8076</v>
      </c>
      <c r="P992" s="39" t="s">
        <v>162</v>
      </c>
      <c r="Q992" s="39" t="s">
        <v>19499</v>
      </c>
      <c r="R992" s="109"/>
      <c r="S992" s="102"/>
      <c r="T992" s="102" t="s">
        <v>20547</v>
      </c>
      <c r="U992" s="102" t="s">
        <v>16787</v>
      </c>
      <c r="V992" s="109">
        <v>7.5</v>
      </c>
      <c r="W992" s="107"/>
      <c r="X992" s="113"/>
    </row>
    <row r="993" spans="1:24" ht="12.95" customHeight="1" x14ac:dyDescent="0.2">
      <c r="A993" s="115">
        <v>1996</v>
      </c>
      <c r="B993" s="102" t="s">
        <v>4224</v>
      </c>
      <c r="C993" s="102" t="s">
        <v>16786</v>
      </c>
      <c r="D993" s="102" t="s">
        <v>13206</v>
      </c>
      <c r="E993" s="102" t="s">
        <v>13205</v>
      </c>
      <c r="F993" s="123" t="s">
        <v>10085</v>
      </c>
      <c r="G993" s="105">
        <v>16430</v>
      </c>
      <c r="H993" s="102" t="s">
        <v>4890</v>
      </c>
      <c r="I993" s="102" t="s">
        <v>10191</v>
      </c>
      <c r="J993" s="102" t="s">
        <v>1999</v>
      </c>
      <c r="K993" s="102"/>
      <c r="L993" s="111"/>
      <c r="M993" s="107">
        <v>1</v>
      </c>
      <c r="N993" s="108" t="s">
        <v>16073</v>
      </c>
      <c r="O993" s="102" t="s">
        <v>13207</v>
      </c>
      <c r="P993" s="39"/>
      <c r="Q993" s="39" t="s">
        <v>15846</v>
      </c>
      <c r="R993" s="109"/>
      <c r="S993" s="102"/>
      <c r="T993" s="102" t="s">
        <v>20547</v>
      </c>
      <c r="U993" s="102" t="s">
        <v>16788</v>
      </c>
      <c r="V993" s="109">
        <v>6.5</v>
      </c>
      <c r="W993" s="107"/>
      <c r="X993" s="113"/>
    </row>
    <row r="994" spans="1:24" ht="12.95" customHeight="1" x14ac:dyDescent="0.2">
      <c r="A994" s="115">
        <v>1996</v>
      </c>
      <c r="B994" s="102" t="s">
        <v>4224</v>
      </c>
      <c r="C994" s="102" t="s">
        <v>16786</v>
      </c>
      <c r="D994" s="102" t="s">
        <v>10172</v>
      </c>
      <c r="E994" s="102" t="s">
        <v>13208</v>
      </c>
      <c r="F994" s="123" t="s">
        <v>10085</v>
      </c>
      <c r="G994" s="105">
        <v>16426</v>
      </c>
      <c r="H994" s="102" t="s">
        <v>4890</v>
      </c>
      <c r="I994" s="102" t="s">
        <v>10191</v>
      </c>
      <c r="J994" s="102" t="s">
        <v>1999</v>
      </c>
      <c r="K994" s="102"/>
      <c r="L994" s="111"/>
      <c r="M994" s="107">
        <v>1</v>
      </c>
      <c r="N994" s="108" t="s">
        <v>16073</v>
      </c>
      <c r="O994" s="102" t="s">
        <v>20485</v>
      </c>
      <c r="P994" s="39" t="s">
        <v>13301</v>
      </c>
      <c r="Q994" s="39" t="s">
        <v>17297</v>
      </c>
      <c r="R994" s="109" t="s">
        <v>7035</v>
      </c>
      <c r="S994" s="102"/>
      <c r="T994" s="102" t="s">
        <v>20547</v>
      </c>
      <c r="U994" s="102" t="s">
        <v>20834</v>
      </c>
      <c r="V994" s="109">
        <v>7</v>
      </c>
      <c r="W994" s="107"/>
      <c r="X994" s="113"/>
    </row>
    <row r="995" spans="1:24" ht="12.95" customHeight="1" x14ac:dyDescent="0.2">
      <c r="A995" s="115">
        <v>1996</v>
      </c>
      <c r="B995" s="102" t="s">
        <v>4224</v>
      </c>
      <c r="C995" s="102" t="s">
        <v>16786</v>
      </c>
      <c r="D995" s="102" t="s">
        <v>1678</v>
      </c>
      <c r="E995" s="102" t="s">
        <v>1677</v>
      </c>
      <c r="F995" s="123" t="s">
        <v>10085</v>
      </c>
      <c r="G995" s="105">
        <v>16428</v>
      </c>
      <c r="H995" s="102" t="s">
        <v>10191</v>
      </c>
      <c r="I995" s="102" t="s">
        <v>4890</v>
      </c>
      <c r="J995" s="102" t="s">
        <v>1999</v>
      </c>
      <c r="K995" s="102"/>
      <c r="L995" s="111"/>
      <c r="M995" s="107">
        <v>1</v>
      </c>
      <c r="N995" s="108" t="s">
        <v>16073</v>
      </c>
      <c r="O995" s="102" t="s">
        <v>17473</v>
      </c>
      <c r="P995" s="39" t="s">
        <v>162</v>
      </c>
      <c r="Q995" s="39" t="s">
        <v>20572</v>
      </c>
      <c r="R995" s="109"/>
      <c r="S995" s="102" t="s">
        <v>9435</v>
      </c>
      <c r="T995" s="102" t="s">
        <v>20547</v>
      </c>
      <c r="U995" s="102" t="s">
        <v>6624</v>
      </c>
      <c r="V995" s="109">
        <v>7</v>
      </c>
      <c r="W995" s="107"/>
      <c r="X995" s="113"/>
    </row>
    <row r="996" spans="1:24" ht="12.95" customHeight="1" x14ac:dyDescent="0.2">
      <c r="A996" s="115">
        <v>1996</v>
      </c>
      <c r="B996" s="102" t="s">
        <v>4224</v>
      </c>
      <c r="C996" s="102" t="s">
        <v>16786</v>
      </c>
      <c r="D996" s="102" t="s">
        <v>10173</v>
      </c>
      <c r="E996" s="102" t="s">
        <v>1679</v>
      </c>
      <c r="F996" s="123" t="s">
        <v>10085</v>
      </c>
      <c r="G996" s="105">
        <v>16429</v>
      </c>
      <c r="H996" s="102" t="s">
        <v>4890</v>
      </c>
      <c r="I996" s="102" t="s">
        <v>10191</v>
      </c>
      <c r="J996" s="102" t="s">
        <v>1999</v>
      </c>
      <c r="K996" s="102"/>
      <c r="L996" s="111"/>
      <c r="M996" s="107">
        <v>1</v>
      </c>
      <c r="N996" s="112" t="s">
        <v>16073</v>
      </c>
      <c r="O996" s="102" t="s">
        <v>20833</v>
      </c>
      <c r="P996" s="39" t="s">
        <v>20835</v>
      </c>
      <c r="Q996" s="39" t="s">
        <v>20836</v>
      </c>
      <c r="R996" s="109"/>
      <c r="S996" s="102" t="s">
        <v>8315</v>
      </c>
      <c r="T996" s="102" t="s">
        <v>20547</v>
      </c>
      <c r="U996" s="102" t="s">
        <v>16788</v>
      </c>
      <c r="V996" s="109">
        <v>14.5</v>
      </c>
      <c r="W996" s="107"/>
      <c r="X996" s="113"/>
    </row>
    <row r="997" spans="1:24" ht="12.95" customHeight="1" x14ac:dyDescent="0.2">
      <c r="A997" s="115">
        <v>1996</v>
      </c>
      <c r="B997" s="102" t="s">
        <v>4224</v>
      </c>
      <c r="C997" s="102" t="s">
        <v>16786</v>
      </c>
      <c r="D997" s="102" t="s">
        <v>9010</v>
      </c>
      <c r="E997" s="102" t="s">
        <v>16789</v>
      </c>
      <c r="F997" s="123" t="s">
        <v>10085</v>
      </c>
      <c r="G997" s="105">
        <v>16407</v>
      </c>
      <c r="H997" s="102" t="s">
        <v>4890</v>
      </c>
      <c r="I997" s="102" t="s">
        <v>10191</v>
      </c>
      <c r="J997" s="102" t="s">
        <v>2001</v>
      </c>
      <c r="K997" s="102"/>
      <c r="L997" s="111"/>
      <c r="M997" s="107">
        <v>1</v>
      </c>
      <c r="N997" s="112" t="s">
        <v>16019</v>
      </c>
      <c r="O997" s="102" t="s">
        <v>13670</v>
      </c>
      <c r="P997" s="39" t="s">
        <v>13670</v>
      </c>
      <c r="Q997" s="39" t="s">
        <v>13670</v>
      </c>
      <c r="R997" s="109"/>
      <c r="S997" s="102" t="s">
        <v>11080</v>
      </c>
      <c r="T997" s="102" t="s">
        <v>20547</v>
      </c>
      <c r="U997" s="102" t="s">
        <v>9293</v>
      </c>
      <c r="V997" s="109" t="s">
        <v>2002</v>
      </c>
      <c r="W997" s="107"/>
      <c r="X997" s="113"/>
    </row>
    <row r="998" spans="1:24" ht="12.95" customHeight="1" x14ac:dyDescent="0.2">
      <c r="A998" s="115">
        <v>1997</v>
      </c>
      <c r="B998" s="102" t="s">
        <v>4224</v>
      </c>
      <c r="C998" s="103" t="s">
        <v>4199</v>
      </c>
      <c r="D998" s="102" t="s">
        <v>1681</v>
      </c>
      <c r="E998" s="102" t="s">
        <v>1680</v>
      </c>
      <c r="F998" s="148" t="s">
        <v>10085</v>
      </c>
      <c r="G998" s="105">
        <v>16229</v>
      </c>
      <c r="H998" s="102" t="s">
        <v>11819</v>
      </c>
      <c r="I998" s="102" t="s">
        <v>13336</v>
      </c>
      <c r="J998" s="102" t="s">
        <v>1682</v>
      </c>
      <c r="K998" s="102"/>
      <c r="L998" s="111"/>
      <c r="M998" s="107">
        <v>1</v>
      </c>
      <c r="N998" s="108" t="s">
        <v>13388</v>
      </c>
      <c r="O998" s="102"/>
      <c r="P998" s="39" t="s">
        <v>9125</v>
      </c>
      <c r="Q998" s="39" t="s">
        <v>17383</v>
      </c>
      <c r="R998" s="109" t="s">
        <v>7035</v>
      </c>
      <c r="S998" s="102"/>
      <c r="T998" s="102" t="s">
        <v>20547</v>
      </c>
      <c r="U998" s="102" t="s">
        <v>16790</v>
      </c>
      <c r="V998" s="109">
        <v>5.5</v>
      </c>
      <c r="W998" s="107"/>
      <c r="X998" s="113"/>
    </row>
    <row r="999" spans="1:24" ht="12.95" customHeight="1" x14ac:dyDescent="0.2">
      <c r="A999" s="115">
        <v>1997</v>
      </c>
      <c r="B999" s="102" t="s">
        <v>4224</v>
      </c>
      <c r="C999" s="102" t="s">
        <v>4199</v>
      </c>
      <c r="D999" s="102" t="s">
        <v>12101</v>
      </c>
      <c r="E999" s="102" t="s">
        <v>1683</v>
      </c>
      <c r="F999" s="148" t="s">
        <v>10085</v>
      </c>
      <c r="G999" s="105">
        <v>16229</v>
      </c>
      <c r="H999" s="102" t="s">
        <v>13336</v>
      </c>
      <c r="I999" s="102" t="s">
        <v>11819</v>
      </c>
      <c r="J999" s="102" t="s">
        <v>1682</v>
      </c>
      <c r="K999" s="102"/>
      <c r="L999" s="111"/>
      <c r="M999" s="107">
        <v>1</v>
      </c>
      <c r="N999" s="108" t="s">
        <v>13388</v>
      </c>
      <c r="O999" s="102" t="s">
        <v>3620</v>
      </c>
      <c r="P999" s="39" t="s">
        <v>9125</v>
      </c>
      <c r="Q999" s="39" t="s">
        <v>15976</v>
      </c>
      <c r="R999" s="109" t="s">
        <v>7035</v>
      </c>
      <c r="S999" s="102"/>
      <c r="T999" s="102" t="s">
        <v>20547</v>
      </c>
      <c r="U999" s="102" t="s">
        <v>9938</v>
      </c>
      <c r="V999" s="109">
        <v>7</v>
      </c>
      <c r="W999" s="107"/>
      <c r="X999" s="113"/>
    </row>
    <row r="1000" spans="1:24" ht="12.95" customHeight="1" x14ac:dyDescent="0.2">
      <c r="A1000" s="115">
        <v>1997</v>
      </c>
      <c r="B1000" s="102" t="s">
        <v>4224</v>
      </c>
      <c r="C1000" s="102" t="s">
        <v>4199</v>
      </c>
      <c r="D1000" s="102" t="s">
        <v>12103</v>
      </c>
      <c r="E1000" s="102" t="s">
        <v>12102</v>
      </c>
      <c r="F1000" s="148" t="s">
        <v>10085</v>
      </c>
      <c r="G1000" s="105">
        <v>16229</v>
      </c>
      <c r="H1000" s="102" t="s">
        <v>13336</v>
      </c>
      <c r="I1000" s="102" t="s">
        <v>11819</v>
      </c>
      <c r="J1000" s="102" t="s">
        <v>1682</v>
      </c>
      <c r="K1000" s="102"/>
      <c r="L1000" s="111"/>
      <c r="M1000" s="107">
        <v>1</v>
      </c>
      <c r="N1000" s="108" t="s">
        <v>13388</v>
      </c>
      <c r="O1000" s="102" t="s">
        <v>3620</v>
      </c>
      <c r="P1000" s="39"/>
      <c r="Q1000" s="39" t="s">
        <v>16823</v>
      </c>
      <c r="R1000" s="109"/>
      <c r="S1000" s="102"/>
      <c r="T1000" s="102" t="s">
        <v>20547</v>
      </c>
      <c r="U1000" s="102" t="s">
        <v>9939</v>
      </c>
      <c r="V1000" s="109">
        <v>7.5</v>
      </c>
      <c r="W1000" s="107"/>
      <c r="X1000" s="113"/>
    </row>
    <row r="1001" spans="1:24" ht="12.95" customHeight="1" x14ac:dyDescent="0.2">
      <c r="A1001" s="115">
        <v>1997</v>
      </c>
      <c r="B1001" s="102" t="s">
        <v>4224</v>
      </c>
      <c r="C1001" s="102" t="s">
        <v>4199</v>
      </c>
      <c r="D1001" s="102" t="s">
        <v>12105</v>
      </c>
      <c r="E1001" s="102" t="s">
        <v>12104</v>
      </c>
      <c r="F1001" s="148" t="s">
        <v>10085</v>
      </c>
      <c r="G1001" s="105">
        <v>16229</v>
      </c>
      <c r="H1001" s="102" t="s">
        <v>11819</v>
      </c>
      <c r="I1001" s="102" t="s">
        <v>13336</v>
      </c>
      <c r="J1001" s="102" t="s">
        <v>12168</v>
      </c>
      <c r="K1001" s="102"/>
      <c r="L1001" s="111"/>
      <c r="M1001" s="107">
        <v>1</v>
      </c>
      <c r="N1001" s="108" t="s">
        <v>13388</v>
      </c>
      <c r="O1001" s="102"/>
      <c r="P1001" s="39"/>
      <c r="Q1001" s="39" t="s">
        <v>18206</v>
      </c>
      <c r="R1001" s="109"/>
      <c r="S1001" s="102"/>
      <c r="T1001" s="102" t="s">
        <v>20547</v>
      </c>
      <c r="U1001" s="102" t="s">
        <v>9938</v>
      </c>
      <c r="V1001" s="109">
        <v>4.5</v>
      </c>
      <c r="W1001" s="107"/>
      <c r="X1001" s="113"/>
    </row>
    <row r="1002" spans="1:24" ht="12.95" customHeight="1" x14ac:dyDescent="0.2">
      <c r="A1002" s="115">
        <v>1997</v>
      </c>
      <c r="B1002" s="102" t="s">
        <v>4224</v>
      </c>
      <c r="C1002" s="102" t="s">
        <v>4199</v>
      </c>
      <c r="D1002" s="102" t="s">
        <v>10229</v>
      </c>
      <c r="E1002" s="102" t="s">
        <v>12169</v>
      </c>
      <c r="F1002" s="148" t="s">
        <v>10085</v>
      </c>
      <c r="G1002" s="105">
        <v>16229</v>
      </c>
      <c r="H1002" s="102" t="s">
        <v>13336</v>
      </c>
      <c r="I1002" s="102" t="s">
        <v>11819</v>
      </c>
      <c r="J1002" s="102" t="s">
        <v>1682</v>
      </c>
      <c r="K1002" s="102"/>
      <c r="L1002" s="111"/>
      <c r="M1002" s="107">
        <v>1</v>
      </c>
      <c r="N1002" s="108" t="s">
        <v>13388</v>
      </c>
      <c r="O1002" s="102" t="s">
        <v>12252</v>
      </c>
      <c r="P1002" s="39"/>
      <c r="Q1002" s="39" t="s">
        <v>17392</v>
      </c>
      <c r="R1002" s="109"/>
      <c r="S1002" s="102"/>
      <c r="T1002" s="102" t="s">
        <v>20547</v>
      </c>
      <c r="U1002" s="102" t="s">
        <v>9938</v>
      </c>
      <c r="V1002" s="109">
        <v>7</v>
      </c>
      <c r="W1002" s="107"/>
      <c r="X1002" s="113"/>
    </row>
    <row r="1003" spans="1:24" ht="12.95" customHeight="1" x14ac:dyDescent="0.2">
      <c r="A1003" s="115">
        <v>1997</v>
      </c>
      <c r="B1003" s="102" t="s">
        <v>4224</v>
      </c>
      <c r="C1003" s="102" t="s">
        <v>4199</v>
      </c>
      <c r="D1003" s="102" t="s">
        <v>3748</v>
      </c>
      <c r="E1003" s="102" t="s">
        <v>10230</v>
      </c>
      <c r="F1003" s="123" t="s">
        <v>10085</v>
      </c>
      <c r="G1003" s="105">
        <v>16229</v>
      </c>
      <c r="H1003" s="102" t="s">
        <v>11819</v>
      </c>
      <c r="I1003" s="102" t="s">
        <v>13336</v>
      </c>
      <c r="J1003" s="102" t="s">
        <v>2084</v>
      </c>
      <c r="K1003" s="102"/>
      <c r="L1003" s="111" t="s">
        <v>31008</v>
      </c>
      <c r="M1003" s="107">
        <v>1</v>
      </c>
      <c r="N1003" s="112" t="s">
        <v>13388</v>
      </c>
      <c r="O1003" s="102" t="s">
        <v>20837</v>
      </c>
      <c r="P1003" s="39" t="s">
        <v>9125</v>
      </c>
      <c r="Q1003" s="39" t="s">
        <v>20838</v>
      </c>
      <c r="R1003" s="109"/>
      <c r="S1003" s="102"/>
      <c r="T1003" s="102" t="s">
        <v>20547</v>
      </c>
      <c r="U1003" s="102" t="s">
        <v>16791</v>
      </c>
      <c r="V1003" s="109">
        <v>11.5</v>
      </c>
      <c r="W1003" s="107"/>
      <c r="X1003" s="113"/>
    </row>
    <row r="1004" spans="1:24" ht="12.95" customHeight="1" x14ac:dyDescent="0.2">
      <c r="A1004" s="115">
        <v>1997</v>
      </c>
      <c r="B1004" s="102" t="s">
        <v>4224</v>
      </c>
      <c r="C1004" s="102" t="s">
        <v>4199</v>
      </c>
      <c r="D1004" s="102" t="s">
        <v>2085</v>
      </c>
      <c r="E1004" s="102" t="s">
        <v>16792</v>
      </c>
      <c r="F1004" s="148" t="s">
        <v>10085</v>
      </c>
      <c r="G1004" s="105">
        <v>16229</v>
      </c>
      <c r="H1004" s="102" t="s">
        <v>11819</v>
      </c>
      <c r="I1004" s="102" t="s">
        <v>13336</v>
      </c>
      <c r="J1004" s="102" t="s">
        <v>1682</v>
      </c>
      <c r="K1004" s="102" t="s">
        <v>1690</v>
      </c>
      <c r="L1004" s="111"/>
      <c r="M1004" s="107">
        <v>1</v>
      </c>
      <c r="N1004" s="112" t="s">
        <v>13388</v>
      </c>
      <c r="O1004" s="102" t="s">
        <v>13670</v>
      </c>
      <c r="P1004" s="102" t="s">
        <v>13670</v>
      </c>
      <c r="Q1004" s="102" t="s">
        <v>13670</v>
      </c>
      <c r="R1004" s="109" t="s">
        <v>7035</v>
      </c>
      <c r="S1004" s="102"/>
      <c r="T1004" s="102" t="s">
        <v>20547</v>
      </c>
      <c r="U1004" s="102" t="s">
        <v>16790</v>
      </c>
      <c r="V1004" s="109" t="s">
        <v>2087</v>
      </c>
      <c r="W1004" s="107"/>
      <c r="X1004" s="113"/>
    </row>
    <row r="1005" spans="1:24" ht="12.95" customHeight="1" x14ac:dyDescent="0.2">
      <c r="A1005" s="115">
        <v>1997</v>
      </c>
      <c r="B1005" s="102" t="s">
        <v>4224</v>
      </c>
      <c r="C1005" s="102" t="s">
        <v>4199</v>
      </c>
      <c r="D1005" s="102" t="s">
        <v>14005</v>
      </c>
      <c r="E1005" s="102" t="s">
        <v>16793</v>
      </c>
      <c r="F1005" s="148" t="s">
        <v>10085</v>
      </c>
      <c r="G1005" s="105">
        <v>16229</v>
      </c>
      <c r="H1005" s="102" t="s">
        <v>13336</v>
      </c>
      <c r="I1005" s="102" t="s">
        <v>11819</v>
      </c>
      <c r="J1005" s="102" t="s">
        <v>1682</v>
      </c>
      <c r="K1005" s="102"/>
      <c r="L1005" s="111"/>
      <c r="M1005" s="109">
        <v>1</v>
      </c>
      <c r="N1005" s="112" t="s">
        <v>13388</v>
      </c>
      <c r="O1005" s="102" t="s">
        <v>13670</v>
      </c>
      <c r="P1005" s="102" t="s">
        <v>13670</v>
      </c>
      <c r="Q1005" s="102" t="s">
        <v>13670</v>
      </c>
      <c r="R1005" s="109"/>
      <c r="S1005" s="102"/>
      <c r="T1005" s="102" t="s">
        <v>20547</v>
      </c>
      <c r="U1005" s="102" t="s">
        <v>9938</v>
      </c>
      <c r="V1005" s="109" t="s">
        <v>14006</v>
      </c>
      <c r="W1005" s="107"/>
      <c r="X1005" s="113"/>
    </row>
    <row r="1006" spans="1:24" ht="12.95" customHeight="1" x14ac:dyDescent="0.2">
      <c r="A1006" s="115">
        <v>1995</v>
      </c>
      <c r="B1006" s="115" t="s">
        <v>4224</v>
      </c>
      <c r="C1006" s="103" t="s">
        <v>4200</v>
      </c>
      <c r="D1006" s="102" t="s">
        <v>12767</v>
      </c>
      <c r="E1006" s="103" t="s">
        <v>12137</v>
      </c>
      <c r="F1006" s="135" t="s">
        <v>14007</v>
      </c>
      <c r="G1006" s="105"/>
      <c r="H1006" s="102" t="s">
        <v>11718</v>
      </c>
      <c r="I1006" s="102" t="s">
        <v>10504</v>
      </c>
      <c r="J1006" s="102"/>
      <c r="K1006" s="102"/>
      <c r="L1006" s="111" t="s">
        <v>20039</v>
      </c>
      <c r="M1006" s="107" t="s">
        <v>10505</v>
      </c>
      <c r="N1006" s="112" t="s">
        <v>5147</v>
      </c>
      <c r="O1006" s="102"/>
      <c r="P1006" s="39"/>
      <c r="Q1006" s="39"/>
      <c r="R1006" s="109"/>
      <c r="S1006" s="102"/>
      <c r="T1006" s="102"/>
      <c r="U1006" s="102"/>
      <c r="V1006" s="136" t="s">
        <v>5148</v>
      </c>
      <c r="W1006" s="107"/>
      <c r="X1006" s="324"/>
    </row>
    <row r="1007" spans="1:24" ht="12.95" customHeight="1" x14ac:dyDescent="0.2">
      <c r="A1007" s="115">
        <v>1995</v>
      </c>
      <c r="B1007" s="115" t="s">
        <v>4224</v>
      </c>
      <c r="C1007" s="102" t="s">
        <v>4200</v>
      </c>
      <c r="D1007" s="102" t="s">
        <v>14513</v>
      </c>
      <c r="E1007" s="103" t="s">
        <v>10821</v>
      </c>
      <c r="F1007" s="135" t="s">
        <v>14007</v>
      </c>
      <c r="G1007" s="105"/>
      <c r="H1007" s="102" t="s">
        <v>11718</v>
      </c>
      <c r="I1007" s="102" t="s">
        <v>10504</v>
      </c>
      <c r="J1007" s="102"/>
      <c r="K1007" s="102"/>
      <c r="L1007" s="111" t="s">
        <v>20040</v>
      </c>
      <c r="M1007" s="107">
        <v>2</v>
      </c>
      <c r="N1007" s="112" t="s">
        <v>5147</v>
      </c>
      <c r="O1007" s="102"/>
      <c r="P1007" s="39"/>
      <c r="Q1007" s="39"/>
      <c r="R1007" s="109"/>
      <c r="S1007" s="102"/>
      <c r="T1007" s="102"/>
      <c r="U1007" s="102"/>
      <c r="V1007" s="136" t="s">
        <v>5147</v>
      </c>
      <c r="W1007" s="107"/>
      <c r="X1007" s="324"/>
    </row>
    <row r="1008" spans="1:24" ht="12.95" customHeight="1" x14ac:dyDescent="0.2">
      <c r="A1008" s="115">
        <v>1995</v>
      </c>
      <c r="B1008" s="115" t="s">
        <v>4224</v>
      </c>
      <c r="C1008" s="102" t="s">
        <v>4200</v>
      </c>
      <c r="D1008" s="102" t="s">
        <v>14515</v>
      </c>
      <c r="E1008" s="103" t="s">
        <v>14514</v>
      </c>
      <c r="F1008" s="135" t="s">
        <v>14007</v>
      </c>
      <c r="G1008" s="105"/>
      <c r="H1008" s="102" t="s">
        <v>11718</v>
      </c>
      <c r="I1008" s="102" t="s">
        <v>10504</v>
      </c>
      <c r="J1008" s="102"/>
      <c r="K1008" s="102"/>
      <c r="L1008" s="111" t="s">
        <v>20041</v>
      </c>
      <c r="M1008" s="107" t="s">
        <v>14516</v>
      </c>
      <c r="N1008" s="112" t="s">
        <v>5147</v>
      </c>
      <c r="O1008" s="102"/>
      <c r="P1008" s="39"/>
      <c r="Q1008" s="39"/>
      <c r="R1008" s="109"/>
      <c r="S1008" s="102"/>
      <c r="T1008" s="102"/>
      <c r="U1008" s="102" t="s">
        <v>7163</v>
      </c>
      <c r="V1008" s="136" t="s">
        <v>5148</v>
      </c>
      <c r="W1008" s="107"/>
      <c r="X1008" s="324"/>
    </row>
    <row r="1009" spans="1:24" ht="12.95" customHeight="1" x14ac:dyDescent="0.2">
      <c r="A1009" s="115">
        <v>1995</v>
      </c>
      <c r="B1009" s="115" t="s">
        <v>4224</v>
      </c>
      <c r="C1009" s="102" t="s">
        <v>4200</v>
      </c>
      <c r="D1009" s="102" t="s">
        <v>12422</v>
      </c>
      <c r="E1009" s="103" t="s">
        <v>12421</v>
      </c>
      <c r="F1009" s="135" t="s">
        <v>14007</v>
      </c>
      <c r="G1009" s="105"/>
      <c r="H1009" s="102" t="s">
        <v>11718</v>
      </c>
      <c r="I1009" s="102" t="s">
        <v>10504</v>
      </c>
      <c r="J1009" s="102"/>
      <c r="K1009" s="102"/>
      <c r="L1009" s="111" t="s">
        <v>20042</v>
      </c>
      <c r="M1009" s="107">
        <v>2</v>
      </c>
      <c r="N1009" s="112" t="s">
        <v>5147</v>
      </c>
      <c r="O1009" s="102"/>
      <c r="P1009" s="39"/>
      <c r="Q1009" s="39"/>
      <c r="R1009" s="109"/>
      <c r="S1009" s="102"/>
      <c r="T1009" s="102"/>
      <c r="U1009" s="102"/>
      <c r="V1009" s="136" t="s">
        <v>5148</v>
      </c>
      <c r="W1009" s="107"/>
      <c r="X1009" s="324"/>
    </row>
    <row r="1010" spans="1:24" ht="12.95" customHeight="1" x14ac:dyDescent="0.2">
      <c r="A1010" s="115">
        <v>1995</v>
      </c>
      <c r="B1010" s="115" t="s">
        <v>4224</v>
      </c>
      <c r="C1010" s="102" t="s">
        <v>4200</v>
      </c>
      <c r="D1010" s="102" t="s">
        <v>2520</v>
      </c>
      <c r="E1010" s="103" t="s">
        <v>11203</v>
      </c>
      <c r="F1010" s="135" t="s">
        <v>14007</v>
      </c>
      <c r="G1010" s="105"/>
      <c r="H1010" s="102" t="s">
        <v>11718</v>
      </c>
      <c r="I1010" s="102" t="s">
        <v>10504</v>
      </c>
      <c r="J1010" s="102"/>
      <c r="K1010" s="102"/>
      <c r="L1010" s="111" t="s">
        <v>20043</v>
      </c>
      <c r="M1010" s="107">
        <v>3</v>
      </c>
      <c r="N1010" s="112" t="s">
        <v>5147</v>
      </c>
      <c r="O1010" s="102"/>
      <c r="P1010" s="39"/>
      <c r="Q1010" s="39"/>
      <c r="R1010" s="109"/>
      <c r="S1010" s="102"/>
      <c r="T1010" s="102"/>
      <c r="U1010" s="102"/>
      <c r="V1010" s="136" t="s">
        <v>5147</v>
      </c>
      <c r="W1010" s="107"/>
      <c r="X1010" s="324"/>
    </row>
    <row r="1011" spans="1:24" ht="12.95" customHeight="1" x14ac:dyDescent="0.2">
      <c r="A1011" s="115">
        <v>1995</v>
      </c>
      <c r="B1011" s="115" t="s">
        <v>4224</v>
      </c>
      <c r="C1011" s="102" t="s">
        <v>4200</v>
      </c>
      <c r="D1011" s="102" t="s">
        <v>8823</v>
      </c>
      <c r="E1011" s="103" t="s">
        <v>8822</v>
      </c>
      <c r="F1011" s="135" t="s">
        <v>14007</v>
      </c>
      <c r="G1011" s="105"/>
      <c r="H1011" s="102" t="s">
        <v>11718</v>
      </c>
      <c r="I1011" s="102" t="s">
        <v>10504</v>
      </c>
      <c r="J1011" s="102"/>
      <c r="K1011" s="102"/>
      <c r="L1011" s="111" t="s">
        <v>20044</v>
      </c>
      <c r="M1011" s="107">
        <v>2</v>
      </c>
      <c r="N1011" s="112" t="s">
        <v>5147</v>
      </c>
      <c r="O1011" s="102"/>
      <c r="P1011" s="39"/>
      <c r="Q1011" s="39"/>
      <c r="R1011" s="109"/>
      <c r="S1011" s="102"/>
      <c r="T1011" s="102"/>
      <c r="U1011" s="102" t="s">
        <v>10938</v>
      </c>
      <c r="V1011" s="136" t="s">
        <v>5147</v>
      </c>
      <c r="W1011" s="107"/>
      <c r="X1011" s="324"/>
    </row>
    <row r="1012" spans="1:24" ht="12.95" customHeight="1" x14ac:dyDescent="0.2">
      <c r="A1012" s="115">
        <v>1995</v>
      </c>
      <c r="B1012" s="115" t="s">
        <v>4224</v>
      </c>
      <c r="C1012" s="102" t="s">
        <v>4200</v>
      </c>
      <c r="D1012" s="102" t="s">
        <v>8825</v>
      </c>
      <c r="E1012" s="103" t="s">
        <v>8824</v>
      </c>
      <c r="F1012" s="135" t="s">
        <v>14007</v>
      </c>
      <c r="G1012" s="105"/>
      <c r="H1012" s="102" t="s">
        <v>11718</v>
      </c>
      <c r="I1012" s="102" t="s">
        <v>10504</v>
      </c>
      <c r="J1012" s="102"/>
      <c r="K1012" s="102"/>
      <c r="L1012" s="111" t="s">
        <v>20045</v>
      </c>
      <c r="M1012" s="107">
        <v>1</v>
      </c>
      <c r="N1012" s="112" t="s">
        <v>5147</v>
      </c>
      <c r="O1012" s="102"/>
      <c r="P1012" s="39"/>
      <c r="Q1012" s="39"/>
      <c r="R1012" s="109"/>
      <c r="S1012" s="102" t="s">
        <v>8315</v>
      </c>
      <c r="T1012" s="102"/>
      <c r="U1012" s="102"/>
      <c r="V1012" s="136" t="s">
        <v>3473</v>
      </c>
      <c r="W1012" s="107"/>
      <c r="X1012" s="324"/>
    </row>
    <row r="1013" spans="1:24" ht="12.95" customHeight="1" x14ac:dyDescent="0.2">
      <c r="A1013" s="115">
        <v>1995</v>
      </c>
      <c r="B1013" s="115" t="s">
        <v>4224</v>
      </c>
      <c r="C1013" s="102" t="s">
        <v>4200</v>
      </c>
      <c r="D1013" s="102" t="s">
        <v>10410</v>
      </c>
      <c r="E1013" s="103" t="s">
        <v>10409</v>
      </c>
      <c r="F1013" s="135" t="s">
        <v>14007</v>
      </c>
      <c r="G1013" s="105"/>
      <c r="H1013" s="102" t="s">
        <v>10504</v>
      </c>
      <c r="I1013" s="102" t="s">
        <v>11718</v>
      </c>
      <c r="J1013" s="102"/>
      <c r="K1013" s="102"/>
      <c r="L1013" s="111" t="s">
        <v>20046</v>
      </c>
      <c r="M1013" s="107">
        <v>2</v>
      </c>
      <c r="N1013" s="112" t="s">
        <v>5147</v>
      </c>
      <c r="O1013" s="102"/>
      <c r="P1013" s="39"/>
      <c r="Q1013" s="39"/>
      <c r="R1013" s="109"/>
      <c r="S1013" s="102"/>
      <c r="T1013" s="102"/>
      <c r="U1013" s="102"/>
      <c r="V1013" s="136" t="s">
        <v>3473</v>
      </c>
      <c r="W1013" s="107"/>
      <c r="X1013" s="324"/>
    </row>
    <row r="1014" spans="1:24" ht="12.95" customHeight="1" x14ac:dyDescent="0.2">
      <c r="A1014" s="115">
        <v>1995</v>
      </c>
      <c r="B1014" s="115" t="s">
        <v>4224</v>
      </c>
      <c r="C1014" s="102" t="s">
        <v>4200</v>
      </c>
      <c r="D1014" s="102" t="s">
        <v>10412</v>
      </c>
      <c r="E1014" s="103" t="s">
        <v>10411</v>
      </c>
      <c r="F1014" s="135" t="s">
        <v>14007</v>
      </c>
      <c r="G1014" s="105"/>
      <c r="H1014" s="102" t="s">
        <v>10504</v>
      </c>
      <c r="I1014" s="102" t="s">
        <v>11718</v>
      </c>
      <c r="J1014" s="102"/>
      <c r="K1014" s="102"/>
      <c r="L1014" s="111" t="s">
        <v>20047</v>
      </c>
      <c r="M1014" s="107">
        <v>3</v>
      </c>
      <c r="N1014" s="112" t="s">
        <v>5147</v>
      </c>
      <c r="O1014" s="102"/>
      <c r="P1014" s="39"/>
      <c r="Q1014" s="39"/>
      <c r="R1014" s="109"/>
      <c r="S1014" s="102" t="s">
        <v>8315</v>
      </c>
      <c r="T1014" s="102"/>
      <c r="U1014" s="102"/>
      <c r="V1014" s="136" t="s">
        <v>10413</v>
      </c>
      <c r="W1014" s="107"/>
      <c r="X1014" s="324"/>
    </row>
    <row r="1015" spans="1:24" ht="12.95" customHeight="1" x14ac:dyDescent="0.2">
      <c r="A1015" s="115">
        <v>1995</v>
      </c>
      <c r="B1015" s="115" t="s">
        <v>4224</v>
      </c>
      <c r="C1015" s="102" t="s">
        <v>4200</v>
      </c>
      <c r="D1015" s="102" t="s">
        <v>9148</v>
      </c>
      <c r="E1015" s="103" t="s">
        <v>9147</v>
      </c>
      <c r="F1015" s="135" t="s">
        <v>14007</v>
      </c>
      <c r="G1015" s="105"/>
      <c r="H1015" s="102" t="s">
        <v>10504</v>
      </c>
      <c r="I1015" s="102" t="s">
        <v>11718</v>
      </c>
      <c r="J1015" s="102"/>
      <c r="K1015" s="102"/>
      <c r="L1015" s="111" t="s">
        <v>20048</v>
      </c>
      <c r="M1015" s="107">
        <v>2</v>
      </c>
      <c r="N1015" s="112" t="s">
        <v>5147</v>
      </c>
      <c r="O1015" s="102"/>
      <c r="P1015" s="39"/>
      <c r="Q1015" s="39"/>
      <c r="R1015" s="109"/>
      <c r="S1015" s="102" t="s">
        <v>11080</v>
      </c>
      <c r="T1015" s="102"/>
      <c r="U1015" s="102"/>
      <c r="V1015" s="136" t="s">
        <v>7254</v>
      </c>
      <c r="W1015" s="107"/>
      <c r="X1015" s="324"/>
    </row>
    <row r="1016" spans="1:24" ht="12.95" customHeight="1" x14ac:dyDescent="0.2">
      <c r="A1016" s="115">
        <v>1995</v>
      </c>
      <c r="B1016" s="115" t="s">
        <v>4224</v>
      </c>
      <c r="C1016" s="102" t="s">
        <v>4200</v>
      </c>
      <c r="D1016" s="102" t="s">
        <v>7256</v>
      </c>
      <c r="E1016" s="103" t="s">
        <v>7255</v>
      </c>
      <c r="F1016" s="135" t="s">
        <v>14007</v>
      </c>
      <c r="G1016" s="105"/>
      <c r="H1016" s="102" t="s">
        <v>10504</v>
      </c>
      <c r="I1016" s="102" t="s">
        <v>11718</v>
      </c>
      <c r="J1016" s="102"/>
      <c r="K1016" s="102"/>
      <c r="L1016" s="111" t="s">
        <v>20049</v>
      </c>
      <c r="M1016" s="107">
        <v>3</v>
      </c>
      <c r="N1016" s="112" t="s">
        <v>5147</v>
      </c>
      <c r="O1016" s="102"/>
      <c r="P1016" s="39"/>
      <c r="Q1016" s="39"/>
      <c r="R1016" s="109"/>
      <c r="S1016" s="102"/>
      <c r="T1016" s="102"/>
      <c r="U1016" s="102"/>
      <c r="V1016" s="136" t="s">
        <v>5148</v>
      </c>
      <c r="W1016" s="107"/>
      <c r="X1016" s="324"/>
    </row>
    <row r="1017" spans="1:24" ht="12.95" customHeight="1" x14ac:dyDescent="0.2">
      <c r="A1017" s="115">
        <v>1995</v>
      </c>
      <c r="B1017" s="115" t="s">
        <v>4224</v>
      </c>
      <c r="C1017" s="102" t="s">
        <v>4200</v>
      </c>
      <c r="D1017" s="102" t="s">
        <v>7870</v>
      </c>
      <c r="E1017" s="103" t="s">
        <v>9710</v>
      </c>
      <c r="F1017" s="135" t="s">
        <v>14007</v>
      </c>
      <c r="G1017" s="105"/>
      <c r="H1017" s="102" t="s">
        <v>10504</v>
      </c>
      <c r="I1017" s="102" t="s">
        <v>11718</v>
      </c>
      <c r="J1017" s="102"/>
      <c r="K1017" s="102"/>
      <c r="L1017" s="111" t="s">
        <v>20050</v>
      </c>
      <c r="M1017" s="107">
        <v>3</v>
      </c>
      <c r="N1017" s="112" t="s">
        <v>5147</v>
      </c>
      <c r="O1017" s="102"/>
      <c r="P1017" s="39"/>
      <c r="Q1017" s="39"/>
      <c r="R1017" s="109"/>
      <c r="S1017" s="102" t="s">
        <v>9435</v>
      </c>
      <c r="T1017" s="102"/>
      <c r="U1017" s="102"/>
      <c r="V1017" s="136" t="s">
        <v>3473</v>
      </c>
      <c r="W1017" s="107"/>
      <c r="X1017" s="324"/>
    </row>
    <row r="1018" spans="1:24" ht="12.95" customHeight="1" x14ac:dyDescent="0.2">
      <c r="A1018" s="115">
        <v>1995</v>
      </c>
      <c r="B1018" s="115" t="s">
        <v>4224</v>
      </c>
      <c r="C1018" s="102" t="s">
        <v>4200</v>
      </c>
      <c r="D1018" s="102" t="s">
        <v>8966</v>
      </c>
      <c r="E1018" s="103" t="s">
        <v>1755</v>
      </c>
      <c r="F1018" s="135" t="s">
        <v>14007</v>
      </c>
      <c r="G1018" s="105"/>
      <c r="H1018" s="102" t="s">
        <v>10504</v>
      </c>
      <c r="I1018" s="102" t="s">
        <v>11718</v>
      </c>
      <c r="J1018" s="102"/>
      <c r="K1018" s="102"/>
      <c r="L1018" s="111" t="s">
        <v>20051</v>
      </c>
      <c r="M1018" s="107">
        <v>2</v>
      </c>
      <c r="N1018" s="112" t="s">
        <v>5147</v>
      </c>
      <c r="O1018" s="102"/>
      <c r="P1018" s="39"/>
      <c r="Q1018" s="39"/>
      <c r="R1018" s="109"/>
      <c r="S1018" s="102"/>
      <c r="T1018" s="102"/>
      <c r="U1018" s="102"/>
      <c r="V1018" s="136" t="s">
        <v>7066</v>
      </c>
      <c r="W1018" s="107"/>
      <c r="X1018" s="324"/>
    </row>
    <row r="1019" spans="1:24" ht="12.95" customHeight="1" x14ac:dyDescent="0.2">
      <c r="A1019" s="115">
        <v>1995</v>
      </c>
      <c r="B1019" s="115" t="s">
        <v>4224</v>
      </c>
      <c r="C1019" s="102" t="s">
        <v>4200</v>
      </c>
      <c r="D1019" s="102" t="s">
        <v>13606</v>
      </c>
      <c r="E1019" s="103" t="s">
        <v>7067</v>
      </c>
      <c r="F1019" s="135" t="s">
        <v>14007</v>
      </c>
      <c r="G1019" s="105"/>
      <c r="H1019" s="102" t="s">
        <v>10504</v>
      </c>
      <c r="I1019" s="102" t="s">
        <v>11718</v>
      </c>
      <c r="J1019" s="102"/>
      <c r="K1019" s="102"/>
      <c r="L1019" s="111" t="s">
        <v>20052</v>
      </c>
      <c r="M1019" s="107">
        <v>3</v>
      </c>
      <c r="N1019" s="112" t="s">
        <v>5147</v>
      </c>
      <c r="O1019" s="102"/>
      <c r="P1019" s="39"/>
      <c r="Q1019" s="39"/>
      <c r="R1019" s="109"/>
      <c r="S1019" s="102" t="s">
        <v>11080</v>
      </c>
      <c r="T1019" s="102"/>
      <c r="U1019" s="102" t="s">
        <v>13559</v>
      </c>
      <c r="V1019" s="136" t="s">
        <v>5148</v>
      </c>
      <c r="W1019" s="107"/>
      <c r="X1019" s="324"/>
    </row>
    <row r="1020" spans="1:24" ht="12.95" customHeight="1" x14ac:dyDescent="0.2">
      <c r="A1020" s="172">
        <v>31413</v>
      </c>
      <c r="B1020" s="115" t="s">
        <v>4224</v>
      </c>
      <c r="C1020" s="103" t="s">
        <v>15125</v>
      </c>
      <c r="D1020" s="102" t="s">
        <v>13544</v>
      </c>
      <c r="E1020" s="115">
        <v>3000</v>
      </c>
      <c r="F1020" s="123" t="s">
        <v>10085</v>
      </c>
      <c r="G1020" s="105">
        <v>16376</v>
      </c>
      <c r="H1020" s="102" t="s">
        <v>11819</v>
      </c>
      <c r="I1020" s="102" t="s">
        <v>10103</v>
      </c>
      <c r="J1020" s="102" t="s">
        <v>13560</v>
      </c>
      <c r="K1020" s="102"/>
      <c r="L1020" s="111"/>
      <c r="M1020" s="107">
        <v>1</v>
      </c>
      <c r="N1020" s="112" t="s">
        <v>20839</v>
      </c>
      <c r="O1020" s="102" t="s">
        <v>20860</v>
      </c>
      <c r="P1020" s="102" t="s">
        <v>5147</v>
      </c>
      <c r="Q1020" s="102" t="s">
        <v>20840</v>
      </c>
      <c r="R1020" s="109"/>
      <c r="S1020" s="102"/>
      <c r="T1020" s="102"/>
      <c r="U1020" s="102"/>
      <c r="V1020" s="109">
        <v>20</v>
      </c>
      <c r="W1020" s="107"/>
      <c r="X1020" s="324"/>
    </row>
    <row r="1021" spans="1:24" ht="12.95" customHeight="1" x14ac:dyDescent="0.2">
      <c r="A1021" s="172">
        <v>31472</v>
      </c>
      <c r="B1021" s="115" t="s">
        <v>4224</v>
      </c>
      <c r="C1021" s="103" t="s">
        <v>8473</v>
      </c>
      <c r="D1021" s="111" t="s">
        <v>12429</v>
      </c>
      <c r="E1021" s="102" t="s">
        <v>8315</v>
      </c>
      <c r="F1021" s="102" t="s">
        <v>14834</v>
      </c>
      <c r="G1021" s="105">
        <v>15620</v>
      </c>
      <c r="H1021" s="102" t="s">
        <v>11819</v>
      </c>
      <c r="I1021" s="102" t="s">
        <v>10103</v>
      </c>
      <c r="J1021" s="102" t="s">
        <v>9568</v>
      </c>
      <c r="K1021" s="102"/>
      <c r="L1021" s="129" t="s">
        <v>592</v>
      </c>
      <c r="M1021" s="170">
        <v>1</v>
      </c>
      <c r="N1021" s="125">
        <v>1</v>
      </c>
      <c r="O1021" s="102"/>
      <c r="P1021" s="102"/>
      <c r="Q1021" s="102" t="s">
        <v>16795</v>
      </c>
      <c r="R1021" s="102"/>
      <c r="S1021" s="102"/>
      <c r="T1021" s="102" t="s">
        <v>7789</v>
      </c>
      <c r="U1021" s="102"/>
      <c r="V1021" s="109">
        <v>5</v>
      </c>
      <c r="W1021" s="109"/>
      <c r="X1021" s="324"/>
    </row>
    <row r="1022" spans="1:24" ht="12.95" customHeight="1" x14ac:dyDescent="0.2">
      <c r="A1022" s="172">
        <v>31472</v>
      </c>
      <c r="B1022" s="115" t="s">
        <v>4224</v>
      </c>
      <c r="C1022" s="102" t="s">
        <v>8473</v>
      </c>
      <c r="D1022" s="111" t="s">
        <v>6914</v>
      </c>
      <c r="E1022" s="102" t="s">
        <v>11080</v>
      </c>
      <c r="F1022" s="102" t="s">
        <v>14834</v>
      </c>
      <c r="G1022" s="105">
        <v>15620</v>
      </c>
      <c r="H1022" s="102" t="s">
        <v>11819</v>
      </c>
      <c r="I1022" s="102" t="s">
        <v>10103</v>
      </c>
      <c r="J1022" s="102" t="s">
        <v>9568</v>
      </c>
      <c r="K1022" s="102"/>
      <c r="L1022" s="129" t="s">
        <v>593</v>
      </c>
      <c r="M1022" s="170">
        <v>1</v>
      </c>
      <c r="N1022" s="125">
        <v>1</v>
      </c>
      <c r="O1022" s="102"/>
      <c r="P1022" s="102"/>
      <c r="Q1022" s="102" t="s">
        <v>16796</v>
      </c>
      <c r="R1022" s="102"/>
      <c r="S1022" s="102"/>
      <c r="T1022" s="102" t="s">
        <v>7789</v>
      </c>
      <c r="U1022" s="102" t="s">
        <v>27317</v>
      </c>
      <c r="V1022" s="109">
        <v>8</v>
      </c>
      <c r="W1022" s="109"/>
      <c r="X1022" s="324"/>
    </row>
    <row r="1023" spans="1:24" ht="12.95" customHeight="1" x14ac:dyDescent="0.2">
      <c r="A1023" s="172">
        <v>31472</v>
      </c>
      <c r="B1023" s="115" t="s">
        <v>4224</v>
      </c>
      <c r="C1023" s="102" t="s">
        <v>8473</v>
      </c>
      <c r="D1023" s="111" t="s">
        <v>14512</v>
      </c>
      <c r="E1023" s="102" t="s">
        <v>13561</v>
      </c>
      <c r="F1023" s="102" t="s">
        <v>14834</v>
      </c>
      <c r="G1023" s="105">
        <v>15620</v>
      </c>
      <c r="H1023" s="102" t="s">
        <v>11819</v>
      </c>
      <c r="I1023" s="102" t="s">
        <v>10103</v>
      </c>
      <c r="J1023" s="102" t="s">
        <v>9568</v>
      </c>
      <c r="K1023" s="102"/>
      <c r="L1023" s="129" t="s">
        <v>594</v>
      </c>
      <c r="M1023" s="170">
        <v>1</v>
      </c>
      <c r="N1023" s="112">
        <v>1</v>
      </c>
      <c r="O1023" s="102" t="s">
        <v>16798</v>
      </c>
      <c r="P1023" s="102"/>
      <c r="Q1023" s="102" t="s">
        <v>16799</v>
      </c>
      <c r="R1023" s="102"/>
      <c r="S1023" s="102"/>
      <c r="T1023" s="102" t="s">
        <v>7789</v>
      </c>
      <c r="U1023" s="102" t="s">
        <v>27317</v>
      </c>
      <c r="V1023" s="109">
        <v>7</v>
      </c>
      <c r="W1023" s="109"/>
      <c r="X1023" s="324"/>
    </row>
    <row r="1024" spans="1:24" ht="12.95" customHeight="1" x14ac:dyDescent="0.2">
      <c r="A1024" s="172">
        <v>31594</v>
      </c>
      <c r="B1024" s="115" t="s">
        <v>4224</v>
      </c>
      <c r="C1024" s="103" t="s">
        <v>8474</v>
      </c>
      <c r="D1024" s="111" t="s">
        <v>12722</v>
      </c>
      <c r="E1024" s="102" t="s">
        <v>9435</v>
      </c>
      <c r="F1024" s="102" t="s">
        <v>14834</v>
      </c>
      <c r="G1024" s="105">
        <v>15294</v>
      </c>
      <c r="H1024" s="102" t="s">
        <v>11819</v>
      </c>
      <c r="I1024" s="102" t="s">
        <v>10103</v>
      </c>
      <c r="J1024" s="102" t="s">
        <v>16800</v>
      </c>
      <c r="K1024" s="102"/>
      <c r="L1024" s="129" t="s">
        <v>595</v>
      </c>
      <c r="M1024" s="170">
        <v>3</v>
      </c>
      <c r="N1024" s="112" t="s">
        <v>16801</v>
      </c>
      <c r="O1024" s="102"/>
      <c r="P1024" s="102"/>
      <c r="Q1024" s="102" t="s">
        <v>16802</v>
      </c>
      <c r="R1024" s="102"/>
      <c r="S1024" s="102" t="s">
        <v>9435</v>
      </c>
      <c r="T1024" s="102" t="s">
        <v>7789</v>
      </c>
      <c r="U1024" s="102"/>
      <c r="V1024" s="109">
        <v>10</v>
      </c>
      <c r="W1024" s="109"/>
      <c r="X1024" s="324"/>
    </row>
    <row r="1025" spans="1:24" ht="12.95" customHeight="1" x14ac:dyDescent="0.2">
      <c r="A1025" s="172">
        <v>31594</v>
      </c>
      <c r="B1025" s="115" t="s">
        <v>4224</v>
      </c>
      <c r="C1025" s="102" t="s">
        <v>8474</v>
      </c>
      <c r="D1025" s="111" t="s">
        <v>7685</v>
      </c>
      <c r="E1025" s="102" t="s">
        <v>13563</v>
      </c>
      <c r="F1025" s="102" t="s">
        <v>14834</v>
      </c>
      <c r="G1025" s="105">
        <v>16254</v>
      </c>
      <c r="H1025" s="102" t="s">
        <v>10103</v>
      </c>
      <c r="I1025" s="102" t="s">
        <v>11819</v>
      </c>
      <c r="J1025" s="102" t="s">
        <v>16803</v>
      </c>
      <c r="K1025" s="102"/>
      <c r="L1025" s="129" t="s">
        <v>833</v>
      </c>
      <c r="M1025" s="170">
        <v>3</v>
      </c>
      <c r="N1025" s="112" t="s">
        <v>16804</v>
      </c>
      <c r="O1025" s="102" t="s">
        <v>16805</v>
      </c>
      <c r="P1025" s="102" t="s">
        <v>9160</v>
      </c>
      <c r="Q1025" s="102" t="s">
        <v>16806</v>
      </c>
      <c r="R1025" s="102"/>
      <c r="S1025" s="102" t="s">
        <v>8315</v>
      </c>
      <c r="T1025" s="102" t="s">
        <v>7789</v>
      </c>
      <c r="U1025" s="102"/>
      <c r="V1025" s="109">
        <v>10</v>
      </c>
      <c r="W1025" s="109"/>
      <c r="X1025" s="324"/>
    </row>
    <row r="1026" spans="1:24" ht="12.95" customHeight="1" x14ac:dyDescent="0.2">
      <c r="A1026" s="172">
        <v>31656</v>
      </c>
      <c r="B1026" s="115" t="s">
        <v>4224</v>
      </c>
      <c r="C1026" s="103" t="s">
        <v>9964</v>
      </c>
      <c r="D1026" s="102" t="s">
        <v>2622</v>
      </c>
      <c r="E1026" s="115" t="s">
        <v>20841</v>
      </c>
      <c r="F1026" s="104" t="s">
        <v>14834</v>
      </c>
      <c r="G1026" s="105">
        <v>15169</v>
      </c>
      <c r="H1026" s="102" t="s">
        <v>11819</v>
      </c>
      <c r="I1026" s="102" t="s">
        <v>10103</v>
      </c>
      <c r="J1026" s="102" t="s">
        <v>2623</v>
      </c>
      <c r="K1026" s="102"/>
      <c r="L1026" s="111"/>
      <c r="M1026" s="107">
        <v>3</v>
      </c>
      <c r="N1026" s="112" t="s">
        <v>16807</v>
      </c>
      <c r="O1026" s="102" t="s">
        <v>10189</v>
      </c>
      <c r="P1026" s="102"/>
      <c r="Q1026" s="102" t="s">
        <v>20859</v>
      </c>
      <c r="R1026" s="109"/>
      <c r="S1026" s="102" t="s">
        <v>11080</v>
      </c>
      <c r="T1026" s="102" t="s">
        <v>7789</v>
      </c>
      <c r="U1026" s="102" t="s">
        <v>12662</v>
      </c>
      <c r="V1026" s="109">
        <v>9</v>
      </c>
      <c r="W1026" s="107"/>
      <c r="X1026" s="324"/>
    </row>
    <row r="1027" spans="1:24" ht="12.95" customHeight="1" x14ac:dyDescent="0.2">
      <c r="A1027" s="172">
        <v>31778</v>
      </c>
      <c r="B1027" s="115" t="s">
        <v>4224</v>
      </c>
      <c r="C1027" s="103" t="s">
        <v>4990</v>
      </c>
      <c r="D1027" s="111" t="s">
        <v>7686</v>
      </c>
      <c r="E1027" s="102" t="s">
        <v>399</v>
      </c>
      <c r="F1027" s="102" t="s">
        <v>14834</v>
      </c>
      <c r="G1027" s="105">
        <v>15718</v>
      </c>
      <c r="H1027" s="102" t="s">
        <v>11819</v>
      </c>
      <c r="I1027" s="102" t="s">
        <v>10103</v>
      </c>
      <c r="J1027" s="102" t="s">
        <v>400</v>
      </c>
      <c r="K1027" s="102"/>
      <c r="L1027" s="129" t="s">
        <v>834</v>
      </c>
      <c r="M1027" s="171">
        <v>3</v>
      </c>
      <c r="N1027" s="112" t="s">
        <v>16808</v>
      </c>
      <c r="O1027" s="121" t="s">
        <v>16809</v>
      </c>
      <c r="P1027" s="102" t="s">
        <v>9125</v>
      </c>
      <c r="Q1027" s="102" t="s">
        <v>13301</v>
      </c>
      <c r="R1027" s="102"/>
      <c r="S1027" s="102" t="s">
        <v>9435</v>
      </c>
      <c r="T1027" s="102" t="s">
        <v>7789</v>
      </c>
      <c r="U1027" s="102" t="s">
        <v>16810</v>
      </c>
      <c r="V1027" s="109">
        <v>10</v>
      </c>
      <c r="W1027" s="109"/>
      <c r="X1027" s="324"/>
    </row>
    <row r="1028" spans="1:24" ht="12.95" customHeight="1" x14ac:dyDescent="0.2">
      <c r="A1028" s="172">
        <v>31778</v>
      </c>
      <c r="B1028" s="115" t="s">
        <v>4224</v>
      </c>
      <c r="C1028" s="102" t="s">
        <v>4990</v>
      </c>
      <c r="D1028" s="111" t="s">
        <v>7687</v>
      </c>
      <c r="E1028" s="102" t="s">
        <v>9549</v>
      </c>
      <c r="F1028" s="102" t="s">
        <v>14834</v>
      </c>
      <c r="G1028" s="105">
        <v>16168</v>
      </c>
      <c r="H1028" s="102" t="s">
        <v>10103</v>
      </c>
      <c r="I1028" s="102" t="s">
        <v>11819</v>
      </c>
      <c r="J1028" s="102" t="s">
        <v>16811</v>
      </c>
      <c r="K1028" s="102"/>
      <c r="L1028" s="129" t="s">
        <v>835</v>
      </c>
      <c r="M1028" s="171">
        <v>3</v>
      </c>
      <c r="N1028" s="112" t="s">
        <v>16812</v>
      </c>
      <c r="O1028" s="121" t="s">
        <v>16813</v>
      </c>
      <c r="P1028" s="102"/>
      <c r="Q1028" s="102" t="s">
        <v>16814</v>
      </c>
      <c r="R1028" s="102"/>
      <c r="S1028" s="102"/>
      <c r="T1028" s="102" t="s">
        <v>7789</v>
      </c>
      <c r="U1028" s="102" t="s">
        <v>16815</v>
      </c>
      <c r="V1028" s="109">
        <v>14</v>
      </c>
      <c r="W1028" s="109"/>
      <c r="X1028" s="324"/>
    </row>
    <row r="1029" spans="1:24" ht="12.95" customHeight="1" x14ac:dyDescent="0.2">
      <c r="A1029" s="172">
        <v>31837</v>
      </c>
      <c r="B1029" s="115" t="s">
        <v>4224</v>
      </c>
      <c r="C1029" s="103" t="s">
        <v>4991</v>
      </c>
      <c r="D1029" s="102" t="s">
        <v>10174</v>
      </c>
      <c r="E1029" s="115" t="s">
        <v>20842</v>
      </c>
      <c r="F1029" s="104" t="s">
        <v>14834</v>
      </c>
      <c r="G1029" s="105">
        <v>16412</v>
      </c>
      <c r="H1029" s="102" t="s">
        <v>11819</v>
      </c>
      <c r="I1029" s="102" t="s">
        <v>10191</v>
      </c>
      <c r="J1029" s="102" t="s">
        <v>7912</v>
      </c>
      <c r="K1029" s="102"/>
      <c r="L1029" s="111"/>
      <c r="M1029" s="120">
        <v>2</v>
      </c>
      <c r="N1029" s="112" t="s">
        <v>16816</v>
      </c>
      <c r="O1029" s="121" t="s">
        <v>19532</v>
      </c>
      <c r="P1029" s="102" t="s">
        <v>8076</v>
      </c>
      <c r="Q1029" s="102" t="s">
        <v>16835</v>
      </c>
      <c r="R1029" s="109"/>
      <c r="S1029" s="102" t="s">
        <v>11080</v>
      </c>
      <c r="T1029" s="102" t="s">
        <v>20547</v>
      </c>
      <c r="U1029" s="102" t="s">
        <v>3107</v>
      </c>
      <c r="V1029" s="109">
        <v>10</v>
      </c>
      <c r="W1029" s="107"/>
      <c r="X1029" s="324"/>
    </row>
    <row r="1030" spans="1:24" ht="12.95" customHeight="1" x14ac:dyDescent="0.2">
      <c r="A1030" s="172">
        <v>31837</v>
      </c>
      <c r="B1030" s="115" t="s">
        <v>4224</v>
      </c>
      <c r="C1030" s="102" t="s">
        <v>4991</v>
      </c>
      <c r="D1030" s="102" t="s">
        <v>10136</v>
      </c>
      <c r="E1030" s="115" t="s">
        <v>20843</v>
      </c>
      <c r="F1030" s="104" t="s">
        <v>14834</v>
      </c>
      <c r="G1030" s="105">
        <v>16477</v>
      </c>
      <c r="H1030" s="102" t="s">
        <v>11819</v>
      </c>
      <c r="I1030" s="102" t="s">
        <v>10191</v>
      </c>
      <c r="J1030" s="102" t="s">
        <v>10137</v>
      </c>
      <c r="K1030" s="102"/>
      <c r="L1030" s="111"/>
      <c r="M1030" s="120">
        <v>2</v>
      </c>
      <c r="N1030" s="112" t="s">
        <v>16817</v>
      </c>
      <c r="O1030" s="121" t="s">
        <v>10189</v>
      </c>
      <c r="P1030" s="102" t="s">
        <v>9125</v>
      </c>
      <c r="Q1030" s="102" t="s">
        <v>16548</v>
      </c>
      <c r="R1030" s="109"/>
      <c r="S1030" s="102"/>
      <c r="T1030" s="102" t="s">
        <v>20546</v>
      </c>
      <c r="U1030" s="102"/>
      <c r="V1030" s="109">
        <v>8</v>
      </c>
      <c r="W1030" s="107"/>
      <c r="X1030" s="324"/>
    </row>
    <row r="1031" spans="1:24" ht="12.95" customHeight="1" x14ac:dyDescent="0.2">
      <c r="A1031" s="172">
        <v>31898</v>
      </c>
      <c r="B1031" s="115" t="s">
        <v>4224</v>
      </c>
      <c r="C1031" s="102" t="s">
        <v>3121</v>
      </c>
      <c r="D1031" s="111" t="s">
        <v>11439</v>
      </c>
      <c r="E1031" s="102" t="s">
        <v>2412</v>
      </c>
      <c r="F1031" s="102" t="s">
        <v>14834</v>
      </c>
      <c r="G1031" s="105">
        <v>15718</v>
      </c>
      <c r="H1031" s="102" t="s">
        <v>10103</v>
      </c>
      <c r="I1031" s="102" t="s">
        <v>11819</v>
      </c>
      <c r="J1031" s="102" t="s">
        <v>16818</v>
      </c>
      <c r="K1031" s="102"/>
      <c r="L1031" s="129" t="s">
        <v>836</v>
      </c>
      <c r="M1031" s="171">
        <v>3</v>
      </c>
      <c r="N1031" s="112" t="s">
        <v>16819</v>
      </c>
      <c r="O1031" s="121"/>
      <c r="P1031" s="102"/>
      <c r="Q1031" s="102" t="s">
        <v>16820</v>
      </c>
      <c r="R1031" s="102" t="s">
        <v>7035</v>
      </c>
      <c r="S1031" s="102"/>
      <c r="T1031" s="102" t="s">
        <v>7789</v>
      </c>
      <c r="U1031" s="102" t="s">
        <v>16810</v>
      </c>
      <c r="V1031" s="109">
        <v>10</v>
      </c>
      <c r="W1031" s="109"/>
      <c r="X1031" s="324"/>
    </row>
    <row r="1032" spans="1:24" ht="12.95" customHeight="1" x14ac:dyDescent="0.2">
      <c r="A1032" s="172">
        <v>31898</v>
      </c>
      <c r="B1032" s="115" t="s">
        <v>4224</v>
      </c>
      <c r="C1032" s="103" t="s">
        <v>3121</v>
      </c>
      <c r="D1032" s="102" t="s">
        <v>10138</v>
      </c>
      <c r="E1032" s="115" t="s">
        <v>8315</v>
      </c>
      <c r="F1032" s="114" t="s">
        <v>6406</v>
      </c>
      <c r="G1032" s="105">
        <v>16450</v>
      </c>
      <c r="H1032" s="102" t="s">
        <v>4890</v>
      </c>
      <c r="I1032" s="102" t="s">
        <v>10103</v>
      </c>
      <c r="J1032" s="102" t="s">
        <v>10139</v>
      </c>
      <c r="K1032" s="102"/>
      <c r="L1032" s="111"/>
      <c r="M1032" s="120">
        <v>4</v>
      </c>
      <c r="N1032" s="112" t="s">
        <v>16772</v>
      </c>
      <c r="O1032" s="121" t="s">
        <v>2411</v>
      </c>
      <c r="P1032" s="102"/>
      <c r="Q1032" s="102"/>
      <c r="R1032" s="109"/>
      <c r="S1032" s="102" t="s">
        <v>8315</v>
      </c>
      <c r="T1032" s="102"/>
      <c r="U1032" s="102" t="s">
        <v>4888</v>
      </c>
      <c r="V1032" s="109">
        <v>8</v>
      </c>
      <c r="W1032" s="107" t="s">
        <v>7338</v>
      </c>
      <c r="X1032" s="324"/>
    </row>
    <row r="1033" spans="1:24" ht="12.95" customHeight="1" x14ac:dyDescent="0.2">
      <c r="A1033" s="173">
        <v>40732</v>
      </c>
      <c r="B1033" s="115" t="s">
        <v>4224</v>
      </c>
      <c r="C1033" s="103" t="s">
        <v>3122</v>
      </c>
      <c r="D1033" s="111" t="s">
        <v>5303</v>
      </c>
      <c r="E1033" s="102" t="s">
        <v>20855</v>
      </c>
      <c r="F1033" s="102" t="s">
        <v>14834</v>
      </c>
      <c r="G1033" s="105">
        <v>16229</v>
      </c>
      <c r="H1033" s="102" t="s">
        <v>11819</v>
      </c>
      <c r="I1033" s="102" t="s">
        <v>10191</v>
      </c>
      <c r="J1033" s="102" t="s">
        <v>16822</v>
      </c>
      <c r="K1033" s="102"/>
      <c r="L1033" s="129" t="s">
        <v>35013</v>
      </c>
      <c r="M1033" s="171">
        <v>1</v>
      </c>
      <c r="N1033" s="112">
        <v>3</v>
      </c>
      <c r="O1033" s="121"/>
      <c r="P1033" s="102"/>
      <c r="Q1033" s="102" t="s">
        <v>16823</v>
      </c>
      <c r="R1033" s="102"/>
      <c r="S1033" s="102"/>
      <c r="T1033" s="102" t="s">
        <v>20547</v>
      </c>
      <c r="U1033" s="102"/>
      <c r="V1033" s="109">
        <v>6</v>
      </c>
      <c r="W1033" s="109"/>
      <c r="X1033" s="324"/>
    </row>
    <row r="1034" spans="1:24" ht="12.95" customHeight="1" x14ac:dyDescent="0.2">
      <c r="A1034" s="173">
        <v>40732</v>
      </c>
      <c r="B1034" s="115" t="s">
        <v>4224</v>
      </c>
      <c r="C1034" s="102" t="s">
        <v>3122</v>
      </c>
      <c r="D1034" s="111" t="s">
        <v>4628</v>
      </c>
      <c r="E1034" s="102" t="s">
        <v>20856</v>
      </c>
      <c r="F1034" s="102" t="s">
        <v>14834</v>
      </c>
      <c r="G1034" s="105">
        <v>16251</v>
      </c>
      <c r="H1034" s="102" t="s">
        <v>11819</v>
      </c>
      <c r="I1034" s="102" t="s">
        <v>10103</v>
      </c>
      <c r="J1034" s="102" t="s">
        <v>13599</v>
      </c>
      <c r="K1034" s="102"/>
      <c r="L1034" s="129" t="s">
        <v>31009</v>
      </c>
      <c r="M1034" s="171">
        <v>2</v>
      </c>
      <c r="N1034" s="112" t="s">
        <v>16825</v>
      </c>
      <c r="O1034" s="121" t="s">
        <v>1177</v>
      </c>
      <c r="P1034" s="102"/>
      <c r="Q1034" s="102"/>
      <c r="R1034" s="102"/>
      <c r="S1034" s="102"/>
      <c r="T1034" s="102" t="s">
        <v>7789</v>
      </c>
      <c r="U1034" s="102"/>
      <c r="V1034" s="109">
        <v>6</v>
      </c>
      <c r="W1034" s="109"/>
      <c r="X1034" s="324"/>
    </row>
    <row r="1035" spans="1:24" ht="12.95" customHeight="1" x14ac:dyDescent="0.2">
      <c r="A1035" s="173">
        <v>40732</v>
      </c>
      <c r="B1035" s="115" t="s">
        <v>4224</v>
      </c>
      <c r="C1035" s="102" t="s">
        <v>3122</v>
      </c>
      <c r="D1035" s="111" t="s">
        <v>14492</v>
      </c>
      <c r="E1035" s="102" t="s">
        <v>20857</v>
      </c>
      <c r="F1035" s="102" t="s">
        <v>14834</v>
      </c>
      <c r="G1035" s="105">
        <v>15963</v>
      </c>
      <c r="H1035" s="102" t="s">
        <v>11176</v>
      </c>
      <c r="I1035" s="102" t="s">
        <v>11819</v>
      </c>
      <c r="J1035" s="102" t="s">
        <v>16827</v>
      </c>
      <c r="K1035" s="102"/>
      <c r="L1035" s="129" t="s">
        <v>35009</v>
      </c>
      <c r="M1035" s="170" t="s">
        <v>3620</v>
      </c>
      <c r="N1035" s="112"/>
      <c r="O1035" s="102" t="s">
        <v>3620</v>
      </c>
      <c r="P1035" s="102"/>
      <c r="Q1035" s="102" t="s">
        <v>16828</v>
      </c>
      <c r="R1035" s="102"/>
      <c r="S1035" s="102"/>
      <c r="T1035" s="102" t="s">
        <v>21275</v>
      </c>
      <c r="U1035" s="102"/>
      <c r="V1035" s="109">
        <v>6</v>
      </c>
      <c r="W1035" s="109"/>
      <c r="X1035" s="324"/>
    </row>
    <row r="1036" spans="1:24" ht="12.95" customHeight="1" x14ac:dyDescent="0.2">
      <c r="A1036" s="173">
        <v>40732</v>
      </c>
      <c r="B1036" s="115" t="s">
        <v>4224</v>
      </c>
      <c r="C1036" s="102" t="s">
        <v>3122</v>
      </c>
      <c r="D1036" s="111" t="s">
        <v>14493</v>
      </c>
      <c r="E1036" s="102" t="s">
        <v>20858</v>
      </c>
      <c r="F1036" s="102" t="s">
        <v>14834</v>
      </c>
      <c r="G1036" s="105">
        <v>15168</v>
      </c>
      <c r="H1036" s="102" t="s">
        <v>10103</v>
      </c>
      <c r="I1036" s="102" t="s">
        <v>11819</v>
      </c>
      <c r="J1036" s="102" t="s">
        <v>16830</v>
      </c>
      <c r="K1036" s="102"/>
      <c r="L1036" s="129" t="s">
        <v>4268</v>
      </c>
      <c r="M1036" s="170">
        <v>1</v>
      </c>
      <c r="N1036" s="112">
        <v>1</v>
      </c>
      <c r="O1036" s="102" t="s">
        <v>3620</v>
      </c>
      <c r="P1036" s="102"/>
      <c r="Q1036" s="102" t="s">
        <v>16831</v>
      </c>
      <c r="R1036" s="102"/>
      <c r="S1036" s="102"/>
      <c r="T1036" s="102" t="s">
        <v>7789</v>
      </c>
      <c r="U1036" s="102"/>
      <c r="V1036" s="109">
        <v>6</v>
      </c>
      <c r="W1036" s="109"/>
      <c r="X1036" s="324"/>
    </row>
    <row r="1037" spans="1:24" ht="12.95" customHeight="1" x14ac:dyDescent="0.2">
      <c r="A1037" s="172">
        <v>32021</v>
      </c>
      <c r="B1037" s="115" t="s">
        <v>4224</v>
      </c>
      <c r="C1037" s="103" t="s">
        <v>3123</v>
      </c>
      <c r="D1037" s="111" t="s">
        <v>3596</v>
      </c>
      <c r="E1037" s="115" t="s">
        <v>20844</v>
      </c>
      <c r="F1037" s="104" t="s">
        <v>14834</v>
      </c>
      <c r="G1037" s="105">
        <v>16384</v>
      </c>
      <c r="H1037" s="102" t="s">
        <v>11819</v>
      </c>
      <c r="I1037" s="102" t="s">
        <v>10191</v>
      </c>
      <c r="J1037" s="102" t="s">
        <v>3597</v>
      </c>
      <c r="K1037" s="102"/>
      <c r="L1037" s="111"/>
      <c r="M1037" s="107">
        <v>3</v>
      </c>
      <c r="N1037" s="112" t="s">
        <v>16832</v>
      </c>
      <c r="O1037" s="102" t="s">
        <v>12252</v>
      </c>
      <c r="P1037" s="102"/>
      <c r="Q1037" s="102"/>
      <c r="R1037" s="109"/>
      <c r="S1037" s="102" t="s">
        <v>8315</v>
      </c>
      <c r="T1037" s="102" t="s">
        <v>20547</v>
      </c>
      <c r="U1037" s="102" t="s">
        <v>6992</v>
      </c>
      <c r="V1037" s="109">
        <v>10.5</v>
      </c>
      <c r="W1037" s="107"/>
      <c r="X1037" s="324"/>
    </row>
    <row r="1038" spans="1:24" ht="12.95" customHeight="1" x14ac:dyDescent="0.2">
      <c r="A1038" s="172">
        <v>32021</v>
      </c>
      <c r="B1038" s="115" t="s">
        <v>4224</v>
      </c>
      <c r="C1038" s="102" t="s">
        <v>3123</v>
      </c>
      <c r="D1038" s="102" t="s">
        <v>5192</v>
      </c>
      <c r="E1038" s="115" t="s">
        <v>20845</v>
      </c>
      <c r="F1038" s="104" t="s">
        <v>14834</v>
      </c>
      <c r="G1038" s="105">
        <v>16101</v>
      </c>
      <c r="H1038" s="102" t="s">
        <v>11819</v>
      </c>
      <c r="I1038" s="102" t="s">
        <v>10191</v>
      </c>
      <c r="J1038" s="102" t="s">
        <v>8847</v>
      </c>
      <c r="K1038" s="102"/>
      <c r="L1038" s="111"/>
      <c r="M1038" s="107">
        <v>3</v>
      </c>
      <c r="N1038" s="112" t="s">
        <v>16700</v>
      </c>
      <c r="O1038" s="102" t="s">
        <v>4709</v>
      </c>
      <c r="P1038" s="102" t="s">
        <v>162</v>
      </c>
      <c r="Q1038" s="102" t="s">
        <v>19569</v>
      </c>
      <c r="R1038" s="109"/>
      <c r="S1038" s="102"/>
      <c r="T1038" s="102" t="s">
        <v>21293</v>
      </c>
      <c r="U1038" s="102" t="s">
        <v>16833</v>
      </c>
      <c r="V1038" s="109">
        <v>9</v>
      </c>
      <c r="W1038" s="107"/>
      <c r="X1038" s="324"/>
    </row>
    <row r="1039" spans="1:24" ht="12.95" customHeight="1" x14ac:dyDescent="0.2">
      <c r="A1039" s="172">
        <v>32082</v>
      </c>
      <c r="B1039" s="115" t="s">
        <v>4224</v>
      </c>
      <c r="C1039" s="103" t="s">
        <v>3124</v>
      </c>
      <c r="D1039" s="111" t="s">
        <v>3207</v>
      </c>
      <c r="E1039" s="102" t="s">
        <v>4710</v>
      </c>
      <c r="F1039" s="102" t="s">
        <v>14834</v>
      </c>
      <c r="G1039" s="105">
        <v>16422</v>
      </c>
      <c r="H1039" s="102" t="s">
        <v>10191</v>
      </c>
      <c r="I1039" s="102" t="s">
        <v>11819</v>
      </c>
      <c r="J1039" s="102" t="s">
        <v>16834</v>
      </c>
      <c r="K1039" s="102"/>
      <c r="L1039" s="129" t="s">
        <v>35033</v>
      </c>
      <c r="M1039" s="170">
        <v>2</v>
      </c>
      <c r="N1039" s="112" t="s">
        <v>16535</v>
      </c>
      <c r="O1039" s="102" t="s">
        <v>9125</v>
      </c>
      <c r="P1039" s="102"/>
      <c r="Q1039" s="102" t="s">
        <v>16835</v>
      </c>
      <c r="R1039" s="109"/>
      <c r="S1039" s="102"/>
      <c r="T1039" s="102" t="s">
        <v>20547</v>
      </c>
      <c r="U1039" s="102" t="s">
        <v>9941</v>
      </c>
      <c r="V1039" s="109">
        <v>10</v>
      </c>
      <c r="W1039" s="109"/>
      <c r="X1039" s="324"/>
    </row>
    <row r="1040" spans="1:24" ht="12.95" customHeight="1" x14ac:dyDescent="0.2">
      <c r="A1040" s="172">
        <v>32082</v>
      </c>
      <c r="B1040" s="115" t="s">
        <v>4224</v>
      </c>
      <c r="C1040" s="102" t="s">
        <v>3124</v>
      </c>
      <c r="D1040" s="111" t="s">
        <v>3208</v>
      </c>
      <c r="E1040" s="102" t="s">
        <v>9942</v>
      </c>
      <c r="F1040" s="102" t="s">
        <v>14834</v>
      </c>
      <c r="G1040" s="105">
        <v>16451</v>
      </c>
      <c r="H1040" s="102" t="s">
        <v>10191</v>
      </c>
      <c r="I1040" s="102" t="s">
        <v>11819</v>
      </c>
      <c r="J1040" s="102" t="s">
        <v>16836</v>
      </c>
      <c r="K1040" s="102"/>
      <c r="L1040" s="129" t="s">
        <v>10182</v>
      </c>
      <c r="M1040" s="170">
        <v>2</v>
      </c>
      <c r="N1040" s="112" t="s">
        <v>16837</v>
      </c>
      <c r="O1040" s="102" t="s">
        <v>18174</v>
      </c>
      <c r="P1040" s="102"/>
      <c r="Q1040" s="102" t="s">
        <v>16838</v>
      </c>
      <c r="R1040" s="109"/>
      <c r="S1040" s="102" t="s">
        <v>11080</v>
      </c>
      <c r="T1040" s="102" t="s">
        <v>20546</v>
      </c>
      <c r="U1040" s="102" t="s">
        <v>16658</v>
      </c>
      <c r="V1040" s="109">
        <v>10</v>
      </c>
      <c r="W1040" s="109"/>
      <c r="X1040" s="324"/>
    </row>
    <row r="1041" spans="1:24" ht="12.95" customHeight="1" x14ac:dyDescent="0.2">
      <c r="A1041" s="172">
        <v>32203</v>
      </c>
      <c r="B1041" s="115" t="s">
        <v>4224</v>
      </c>
      <c r="C1041" s="103" t="s">
        <v>4468</v>
      </c>
      <c r="D1041" s="102" t="s">
        <v>4453</v>
      </c>
      <c r="E1041" s="115" t="s">
        <v>20846</v>
      </c>
      <c r="F1041" s="104" t="s">
        <v>14834</v>
      </c>
      <c r="G1041" s="105">
        <v>16428</v>
      </c>
      <c r="H1041" s="102" t="s">
        <v>4890</v>
      </c>
      <c r="I1041" s="102" t="s">
        <v>10191</v>
      </c>
      <c r="J1041" s="102" t="s">
        <v>2001</v>
      </c>
      <c r="K1041" s="102"/>
      <c r="L1041" s="111" t="s">
        <v>35046</v>
      </c>
      <c r="M1041" s="107">
        <v>1</v>
      </c>
      <c r="N1041" s="112" t="s">
        <v>8247</v>
      </c>
      <c r="O1041" s="102" t="s">
        <v>19503</v>
      </c>
      <c r="P1041" s="102" t="s">
        <v>9125</v>
      </c>
      <c r="Q1041" s="102" t="s">
        <v>19695</v>
      </c>
      <c r="R1041" s="109"/>
      <c r="S1041" s="102"/>
      <c r="T1041" s="102" t="s">
        <v>20547</v>
      </c>
      <c r="U1041" s="102"/>
      <c r="V1041" s="109">
        <v>6</v>
      </c>
      <c r="W1041" s="107"/>
      <c r="X1041" s="324"/>
    </row>
    <row r="1042" spans="1:24" ht="12.95" customHeight="1" x14ac:dyDescent="0.2">
      <c r="A1042" s="172">
        <v>32325</v>
      </c>
      <c r="B1042" s="115" t="s">
        <v>4224</v>
      </c>
      <c r="C1042" s="103" t="s">
        <v>4469</v>
      </c>
      <c r="D1042" s="102" t="s">
        <v>3337</v>
      </c>
      <c r="E1042" s="115" t="s">
        <v>639</v>
      </c>
      <c r="F1042" s="104" t="s">
        <v>14834</v>
      </c>
      <c r="G1042" s="105">
        <v>16307</v>
      </c>
      <c r="H1042" s="102" t="s">
        <v>11819</v>
      </c>
      <c r="I1042" s="102" t="s">
        <v>10191</v>
      </c>
      <c r="J1042" s="102" t="s">
        <v>14437</v>
      </c>
      <c r="K1042" s="102"/>
      <c r="L1042" s="111"/>
      <c r="M1042" s="107">
        <v>3</v>
      </c>
      <c r="N1042" s="112" t="s">
        <v>16404</v>
      </c>
      <c r="O1042" s="102" t="s">
        <v>325</v>
      </c>
      <c r="P1042" s="102" t="s">
        <v>9125</v>
      </c>
      <c r="Q1042" s="102" t="s">
        <v>15877</v>
      </c>
      <c r="R1042" s="109"/>
      <c r="S1042" s="102" t="s">
        <v>8315</v>
      </c>
      <c r="T1042" s="102" t="s">
        <v>20547</v>
      </c>
      <c r="U1042" s="102"/>
      <c r="V1042" s="109">
        <v>5</v>
      </c>
      <c r="W1042" s="107"/>
      <c r="X1042" s="324"/>
    </row>
    <row r="1043" spans="1:24" ht="12.95" customHeight="1" x14ac:dyDescent="0.2">
      <c r="A1043" s="172">
        <v>32325</v>
      </c>
      <c r="B1043" s="115" t="s">
        <v>4224</v>
      </c>
      <c r="C1043" s="102" t="s">
        <v>4469</v>
      </c>
      <c r="D1043" s="102" t="s">
        <v>5635</v>
      </c>
      <c r="E1043" s="115" t="s">
        <v>14438</v>
      </c>
      <c r="F1043" s="104" t="s">
        <v>14834</v>
      </c>
      <c r="G1043" s="105">
        <v>16533</v>
      </c>
      <c r="H1043" s="102" t="s">
        <v>11819</v>
      </c>
      <c r="I1043" s="102" t="s">
        <v>10191</v>
      </c>
      <c r="J1043" s="102" t="s">
        <v>9432</v>
      </c>
      <c r="K1043" s="102"/>
      <c r="L1043" s="111" t="s">
        <v>35060</v>
      </c>
      <c r="M1043" s="107">
        <v>2</v>
      </c>
      <c r="N1043" s="112" t="s">
        <v>15826</v>
      </c>
      <c r="O1043" s="102" t="s">
        <v>13555</v>
      </c>
      <c r="P1043" s="102"/>
      <c r="Q1043" s="102" t="s">
        <v>18159</v>
      </c>
      <c r="R1043" s="109"/>
      <c r="S1043" s="102" t="s">
        <v>11080</v>
      </c>
      <c r="T1043" s="102" t="s">
        <v>20546</v>
      </c>
      <c r="U1043" s="102" t="s">
        <v>12662</v>
      </c>
      <c r="V1043" s="109">
        <v>9</v>
      </c>
      <c r="W1043" s="107"/>
      <c r="X1043" s="324"/>
    </row>
    <row r="1044" spans="1:24" ht="12.95" customHeight="1" x14ac:dyDescent="0.2">
      <c r="A1044" s="172">
        <v>32387</v>
      </c>
      <c r="B1044" s="115" t="s">
        <v>4224</v>
      </c>
      <c r="C1044" s="103" t="s">
        <v>4470</v>
      </c>
      <c r="D1044" s="102" t="s">
        <v>5636</v>
      </c>
      <c r="E1044" s="115" t="s">
        <v>20847</v>
      </c>
      <c r="F1044" s="104" t="s">
        <v>14834</v>
      </c>
      <c r="G1044" s="105">
        <v>14741</v>
      </c>
      <c r="H1044" s="102" t="s">
        <v>30788</v>
      </c>
      <c r="I1044" s="102" t="s">
        <v>11819</v>
      </c>
      <c r="J1044" s="102" t="s">
        <v>12635</v>
      </c>
      <c r="K1044" s="102"/>
      <c r="L1044" s="111"/>
      <c r="M1044" s="107">
        <v>2</v>
      </c>
      <c r="N1044" s="112" t="s">
        <v>16474</v>
      </c>
      <c r="O1044" s="102"/>
      <c r="P1044" s="102" t="s">
        <v>12721</v>
      </c>
      <c r="Q1044" s="102" t="s">
        <v>15976</v>
      </c>
      <c r="R1044" s="109"/>
      <c r="S1044" s="102"/>
      <c r="T1044" s="102" t="s">
        <v>28757</v>
      </c>
      <c r="U1044" s="102" t="s">
        <v>4496</v>
      </c>
      <c r="V1044" s="109">
        <v>7</v>
      </c>
      <c r="W1044" s="107"/>
      <c r="X1044" s="324"/>
    </row>
    <row r="1045" spans="1:24" ht="12.95" customHeight="1" x14ac:dyDescent="0.2">
      <c r="A1045" s="172">
        <v>32387</v>
      </c>
      <c r="B1045" s="115" t="s">
        <v>4224</v>
      </c>
      <c r="C1045" s="102" t="s">
        <v>4470</v>
      </c>
      <c r="D1045" s="111" t="s">
        <v>11430</v>
      </c>
      <c r="E1045" s="102" t="s">
        <v>4497</v>
      </c>
      <c r="F1045" s="102" t="s">
        <v>14834</v>
      </c>
      <c r="G1045" s="105">
        <v>15152</v>
      </c>
      <c r="H1045" s="102" t="s">
        <v>11819</v>
      </c>
      <c r="I1045" s="102" t="s">
        <v>10103</v>
      </c>
      <c r="J1045" s="102" t="s">
        <v>16839</v>
      </c>
      <c r="K1045" s="102"/>
      <c r="L1045" s="129" t="s">
        <v>16840</v>
      </c>
      <c r="M1045" s="170">
        <v>2</v>
      </c>
      <c r="N1045" s="112" t="s">
        <v>16519</v>
      </c>
      <c r="O1045" s="102" t="s">
        <v>16524</v>
      </c>
      <c r="P1045" s="102" t="s">
        <v>9125</v>
      </c>
      <c r="Q1045" s="102" t="s">
        <v>16565</v>
      </c>
      <c r="R1045" s="102"/>
      <c r="S1045" s="102"/>
      <c r="T1045" s="102" t="s">
        <v>7789</v>
      </c>
      <c r="U1045" s="102"/>
      <c r="V1045" s="102">
        <v>7</v>
      </c>
      <c r="W1045" s="102"/>
      <c r="X1045" s="324"/>
    </row>
    <row r="1046" spans="1:24" ht="12.95" customHeight="1" x14ac:dyDescent="0.2">
      <c r="A1046" s="172">
        <v>32509</v>
      </c>
      <c r="B1046" s="115" t="s">
        <v>4224</v>
      </c>
      <c r="C1046" s="103" t="s">
        <v>4471</v>
      </c>
      <c r="D1046" s="102" t="s">
        <v>2627</v>
      </c>
      <c r="E1046" s="115" t="s">
        <v>20848</v>
      </c>
      <c r="F1046" s="104" t="s">
        <v>14834</v>
      </c>
      <c r="G1046" s="105">
        <v>15903</v>
      </c>
      <c r="H1046" s="102" t="s">
        <v>6489</v>
      </c>
      <c r="I1046" s="102" t="s">
        <v>10191</v>
      </c>
      <c r="J1046" s="102" t="s">
        <v>12575</v>
      </c>
      <c r="K1046" s="102"/>
      <c r="L1046" s="111"/>
      <c r="M1046" s="107">
        <v>2</v>
      </c>
      <c r="N1046" s="112" t="s">
        <v>16841</v>
      </c>
      <c r="O1046" s="102"/>
      <c r="P1046" s="102" t="s">
        <v>9125</v>
      </c>
      <c r="Q1046" s="102" t="s">
        <v>20287</v>
      </c>
      <c r="R1046" s="109"/>
      <c r="S1046" s="102"/>
      <c r="T1046" s="102" t="s">
        <v>21275</v>
      </c>
      <c r="U1046" s="102"/>
      <c r="V1046" s="109">
        <v>7</v>
      </c>
      <c r="W1046" s="107" t="s">
        <v>7338</v>
      </c>
      <c r="X1046" s="324"/>
    </row>
    <row r="1047" spans="1:24" ht="12.95" customHeight="1" x14ac:dyDescent="0.2">
      <c r="A1047" s="172">
        <v>32568</v>
      </c>
      <c r="B1047" s="115" t="s">
        <v>4224</v>
      </c>
      <c r="C1047" s="103" t="s">
        <v>4472</v>
      </c>
      <c r="D1047" s="102" t="s">
        <v>1026</v>
      </c>
      <c r="E1047" s="115" t="s">
        <v>20849</v>
      </c>
      <c r="F1047" s="174" t="s">
        <v>14834</v>
      </c>
      <c r="G1047" s="105">
        <v>15303</v>
      </c>
      <c r="H1047" s="102" t="s">
        <v>30955</v>
      </c>
      <c r="I1047" s="102" t="s">
        <v>11819</v>
      </c>
      <c r="J1047" s="102" t="s">
        <v>8606</v>
      </c>
      <c r="K1047" s="102"/>
      <c r="L1047" s="111"/>
      <c r="M1047" s="107">
        <v>4</v>
      </c>
      <c r="N1047" s="112" t="s">
        <v>15838</v>
      </c>
      <c r="O1047" s="102" t="s">
        <v>20492</v>
      </c>
      <c r="P1047" s="102" t="s">
        <v>16764</v>
      </c>
      <c r="Q1047" s="102" t="s">
        <v>15837</v>
      </c>
      <c r="R1047" s="109"/>
      <c r="S1047" s="102" t="s">
        <v>11080</v>
      </c>
      <c r="T1047" s="102" t="s">
        <v>14962</v>
      </c>
      <c r="U1047" s="102" t="s">
        <v>8607</v>
      </c>
      <c r="V1047" s="109">
        <v>9</v>
      </c>
      <c r="W1047" s="107"/>
      <c r="X1047" s="324"/>
    </row>
    <row r="1048" spans="1:24" ht="12.95" customHeight="1" x14ac:dyDescent="0.2">
      <c r="A1048" s="172">
        <v>32568</v>
      </c>
      <c r="B1048" s="115" t="s">
        <v>4224</v>
      </c>
      <c r="C1048" s="102" t="s">
        <v>4472</v>
      </c>
      <c r="D1048" s="102" t="s">
        <v>2407</v>
      </c>
      <c r="E1048" s="115" t="s">
        <v>3735</v>
      </c>
      <c r="F1048" s="104" t="s">
        <v>14834</v>
      </c>
      <c r="G1048" s="105">
        <v>16355</v>
      </c>
      <c r="H1048" s="102" t="s">
        <v>4890</v>
      </c>
      <c r="I1048" s="102" t="s">
        <v>10103</v>
      </c>
      <c r="J1048" s="102" t="s">
        <v>15194</v>
      </c>
      <c r="K1048" s="102"/>
      <c r="L1048" s="111"/>
      <c r="M1048" s="107">
        <v>2</v>
      </c>
      <c r="N1048" s="112" t="s">
        <v>16401</v>
      </c>
      <c r="O1048" s="102" t="s">
        <v>15959</v>
      </c>
      <c r="P1048" s="102"/>
      <c r="Q1048" s="102" t="s">
        <v>17473</v>
      </c>
      <c r="R1048" s="109"/>
      <c r="S1048" s="102"/>
      <c r="T1048" s="102" t="s">
        <v>7789</v>
      </c>
      <c r="U1048" s="102"/>
      <c r="V1048" s="109">
        <v>7</v>
      </c>
      <c r="W1048" s="107"/>
      <c r="X1048" s="324"/>
    </row>
    <row r="1049" spans="1:24" ht="12.95" customHeight="1" x14ac:dyDescent="0.2">
      <c r="A1049" s="172">
        <v>32629</v>
      </c>
      <c r="B1049" s="115" t="s">
        <v>4224</v>
      </c>
      <c r="C1049" s="103" t="s">
        <v>6802</v>
      </c>
      <c r="D1049" s="102" t="s">
        <v>10054</v>
      </c>
      <c r="E1049" s="115" t="s">
        <v>10535</v>
      </c>
      <c r="F1049" s="104" t="s">
        <v>14834</v>
      </c>
      <c r="G1049" s="105">
        <v>16520</v>
      </c>
      <c r="H1049" s="102" t="s">
        <v>11819</v>
      </c>
      <c r="I1049" s="102" t="s">
        <v>10191</v>
      </c>
      <c r="J1049" s="102" t="s">
        <v>12858</v>
      </c>
      <c r="K1049" s="102"/>
      <c r="L1049" s="111"/>
      <c r="M1049" s="107">
        <v>4</v>
      </c>
      <c r="N1049" s="112" t="s">
        <v>16842</v>
      </c>
      <c r="O1049" s="102" t="s">
        <v>9125</v>
      </c>
      <c r="P1049" s="102" t="s">
        <v>9125</v>
      </c>
      <c r="Q1049" s="102" t="s">
        <v>16770</v>
      </c>
      <c r="R1049" s="109"/>
      <c r="S1049" s="102"/>
      <c r="T1049" s="102" t="s">
        <v>20546</v>
      </c>
      <c r="U1049" s="102" t="s">
        <v>16843</v>
      </c>
      <c r="V1049" s="109">
        <v>7.5</v>
      </c>
      <c r="W1049" s="107"/>
      <c r="X1049" s="324"/>
    </row>
    <row r="1050" spans="1:24" ht="12.95" customHeight="1" x14ac:dyDescent="0.2">
      <c r="A1050" s="172">
        <v>32629</v>
      </c>
      <c r="B1050" s="115" t="s">
        <v>4224</v>
      </c>
      <c r="C1050" s="102" t="s">
        <v>6802</v>
      </c>
      <c r="D1050" s="102" t="s">
        <v>4711</v>
      </c>
      <c r="E1050" s="115" t="s">
        <v>4287</v>
      </c>
      <c r="F1050" s="104" t="s">
        <v>14834</v>
      </c>
      <c r="G1050" s="105">
        <v>16424</v>
      </c>
      <c r="H1050" s="102" t="s">
        <v>10191</v>
      </c>
      <c r="I1050" s="102" t="s">
        <v>11819</v>
      </c>
      <c r="J1050" s="102" t="s">
        <v>5468</v>
      </c>
      <c r="K1050" s="102"/>
      <c r="L1050" s="111"/>
      <c r="M1050" s="107">
        <v>2</v>
      </c>
      <c r="N1050" s="112" t="s">
        <v>16844</v>
      </c>
      <c r="O1050" s="102" t="s">
        <v>16814</v>
      </c>
      <c r="P1050" s="102" t="s">
        <v>13207</v>
      </c>
      <c r="Q1050" s="102" t="s">
        <v>20861</v>
      </c>
      <c r="R1050" s="109"/>
      <c r="S1050" s="102" t="s">
        <v>8315</v>
      </c>
      <c r="T1050" s="102" t="s">
        <v>20547</v>
      </c>
      <c r="U1050" s="102" t="s">
        <v>16845</v>
      </c>
      <c r="V1050" s="109">
        <v>15</v>
      </c>
      <c r="W1050" s="107"/>
      <c r="X1050" s="324"/>
    </row>
    <row r="1051" spans="1:24" ht="12.95" customHeight="1" x14ac:dyDescent="0.2">
      <c r="A1051" s="172">
        <v>32690</v>
      </c>
      <c r="B1051" s="115" t="s">
        <v>4224</v>
      </c>
      <c r="C1051" s="103" t="s">
        <v>6803</v>
      </c>
      <c r="D1051" s="102" t="s">
        <v>4712</v>
      </c>
      <c r="E1051" s="115" t="s">
        <v>5469</v>
      </c>
      <c r="F1051" s="104" t="s">
        <v>14834</v>
      </c>
      <c r="G1051" s="105">
        <v>15344</v>
      </c>
      <c r="H1051" s="102" t="s">
        <v>11819</v>
      </c>
      <c r="I1051" s="102" t="s">
        <v>10103</v>
      </c>
      <c r="J1051" s="102" t="s">
        <v>7032</v>
      </c>
      <c r="K1051" s="102"/>
      <c r="L1051" s="111"/>
      <c r="M1051" s="107">
        <v>3</v>
      </c>
      <c r="N1051" s="112" t="s">
        <v>16846</v>
      </c>
      <c r="O1051" s="102"/>
      <c r="P1051" s="102"/>
      <c r="Q1051" s="102" t="s">
        <v>20102</v>
      </c>
      <c r="R1051" s="109" t="s">
        <v>7035</v>
      </c>
      <c r="S1051" s="102"/>
      <c r="T1051" s="102" t="s">
        <v>7789</v>
      </c>
      <c r="U1051" s="102" t="s">
        <v>16847</v>
      </c>
      <c r="V1051" s="109">
        <v>8</v>
      </c>
      <c r="W1051" s="107"/>
      <c r="X1051" s="324"/>
    </row>
    <row r="1052" spans="1:24" ht="12.95" customHeight="1" x14ac:dyDescent="0.2">
      <c r="A1052" s="172">
        <v>32690</v>
      </c>
      <c r="B1052" s="115" t="s">
        <v>4224</v>
      </c>
      <c r="C1052" s="102" t="s">
        <v>6803</v>
      </c>
      <c r="D1052" s="111" t="s">
        <v>11537</v>
      </c>
      <c r="E1052" s="102" t="s">
        <v>14144</v>
      </c>
      <c r="F1052" s="102" t="s">
        <v>14834</v>
      </c>
      <c r="G1052" s="105">
        <v>15160</v>
      </c>
      <c r="H1052" s="102" t="s">
        <v>11819</v>
      </c>
      <c r="I1052" s="102" t="s">
        <v>10103</v>
      </c>
      <c r="J1052" s="102" t="s">
        <v>14145</v>
      </c>
      <c r="K1052" s="102"/>
      <c r="L1052" s="129" t="s">
        <v>16848</v>
      </c>
      <c r="M1052" s="170">
        <v>3</v>
      </c>
      <c r="N1052" s="112" t="s">
        <v>16849</v>
      </c>
      <c r="O1052" s="102" t="s">
        <v>16850</v>
      </c>
      <c r="P1052" s="102"/>
      <c r="Q1052" s="102" t="s">
        <v>2447</v>
      </c>
      <c r="R1052" s="102"/>
      <c r="S1052" s="102"/>
      <c r="T1052" s="102" t="s">
        <v>7789</v>
      </c>
      <c r="U1052" s="102"/>
      <c r="V1052" s="102">
        <v>7</v>
      </c>
      <c r="W1052" s="102"/>
      <c r="X1052" s="324"/>
    </row>
    <row r="1053" spans="1:24" ht="12.95" customHeight="1" x14ac:dyDescent="0.2">
      <c r="A1053" s="172">
        <v>32874</v>
      </c>
      <c r="B1053" s="115" t="s">
        <v>4224</v>
      </c>
      <c r="C1053" s="103" t="s">
        <v>6804</v>
      </c>
      <c r="D1053" s="102" t="s">
        <v>6592</v>
      </c>
      <c r="E1053" s="115" t="s">
        <v>14146</v>
      </c>
      <c r="F1053" s="104" t="s">
        <v>14834</v>
      </c>
      <c r="G1053" s="105">
        <v>16229</v>
      </c>
      <c r="H1053" s="102" t="s">
        <v>11819</v>
      </c>
      <c r="I1053" s="102" t="s">
        <v>13336</v>
      </c>
      <c r="J1053" s="102" t="s">
        <v>1682</v>
      </c>
      <c r="K1053" s="102"/>
      <c r="L1053" s="111"/>
      <c r="M1053" s="107">
        <v>1</v>
      </c>
      <c r="N1053" s="112">
        <v>23</v>
      </c>
      <c r="O1053" s="102"/>
      <c r="P1053" s="102"/>
      <c r="Q1053" s="102" t="s">
        <v>16511</v>
      </c>
      <c r="R1053" s="109" t="s">
        <v>7035</v>
      </c>
      <c r="S1053" s="102"/>
      <c r="T1053" s="102" t="s">
        <v>20547</v>
      </c>
      <c r="U1053" s="102" t="s">
        <v>13904</v>
      </c>
      <c r="V1053" s="109">
        <v>5</v>
      </c>
      <c r="W1053" s="107"/>
      <c r="X1053" s="324"/>
    </row>
    <row r="1054" spans="1:24" ht="12.95" customHeight="1" x14ac:dyDescent="0.2">
      <c r="A1054" s="172">
        <v>32994</v>
      </c>
      <c r="B1054" s="115" t="s">
        <v>4224</v>
      </c>
      <c r="C1054" s="102" t="s">
        <v>6805</v>
      </c>
      <c r="D1054" s="102" t="s">
        <v>13906</v>
      </c>
      <c r="E1054" s="115" t="s">
        <v>13905</v>
      </c>
      <c r="F1054" s="104" t="s">
        <v>14834</v>
      </c>
      <c r="G1054" s="105">
        <v>15743</v>
      </c>
      <c r="H1054" s="102" t="s">
        <v>11819</v>
      </c>
      <c r="I1054" s="102" t="s">
        <v>10103</v>
      </c>
      <c r="J1054" s="102" t="s">
        <v>13907</v>
      </c>
      <c r="K1054" s="102"/>
      <c r="L1054" s="111"/>
      <c r="M1054" s="107">
        <v>2</v>
      </c>
      <c r="N1054" s="112" t="s">
        <v>16851</v>
      </c>
      <c r="O1054" s="102"/>
      <c r="P1054" s="102" t="s">
        <v>15928</v>
      </c>
      <c r="Q1054" s="102" t="s">
        <v>20097</v>
      </c>
      <c r="R1054" s="109"/>
      <c r="S1054" s="102"/>
      <c r="T1054" s="102" t="s">
        <v>7789</v>
      </c>
      <c r="U1054" s="102" t="s">
        <v>618</v>
      </c>
      <c r="V1054" s="109">
        <v>10</v>
      </c>
      <c r="W1054" s="107"/>
      <c r="X1054" s="324"/>
    </row>
    <row r="1055" spans="1:24" ht="12.95" customHeight="1" x14ac:dyDescent="0.2">
      <c r="A1055" s="172">
        <v>32994</v>
      </c>
      <c r="B1055" s="115" t="s">
        <v>4224</v>
      </c>
      <c r="C1055" s="103" t="s">
        <v>6805</v>
      </c>
      <c r="D1055" s="102" t="s">
        <v>79</v>
      </c>
      <c r="E1055" s="115" t="s">
        <v>8315</v>
      </c>
      <c r="F1055" s="123" t="s">
        <v>10085</v>
      </c>
      <c r="G1055" s="105">
        <v>15645</v>
      </c>
      <c r="H1055" s="102" t="s">
        <v>11819</v>
      </c>
      <c r="I1055" s="102" t="s">
        <v>10103</v>
      </c>
      <c r="J1055" s="102" t="s">
        <v>5980</v>
      </c>
      <c r="K1055" s="102"/>
      <c r="L1055" s="111"/>
      <c r="M1055" s="107">
        <v>1</v>
      </c>
      <c r="N1055" s="108" t="s">
        <v>13389</v>
      </c>
      <c r="O1055" s="102"/>
      <c r="P1055" s="102"/>
      <c r="Q1055" s="102"/>
      <c r="R1055" s="109"/>
      <c r="S1055" s="102" t="s">
        <v>8315</v>
      </c>
      <c r="T1055" s="102"/>
      <c r="U1055" s="102" t="s">
        <v>5733</v>
      </c>
      <c r="V1055" s="109">
        <v>6.5</v>
      </c>
      <c r="W1055" s="107"/>
      <c r="X1055" s="324"/>
    </row>
    <row r="1056" spans="1:24" ht="12.95" customHeight="1" x14ac:dyDescent="0.2">
      <c r="A1056" s="172">
        <v>33055</v>
      </c>
      <c r="B1056" s="115" t="s">
        <v>4224</v>
      </c>
      <c r="C1056" s="103" t="s">
        <v>6806</v>
      </c>
      <c r="D1056" s="111" t="s">
        <v>9054</v>
      </c>
      <c r="E1056" s="102" t="s">
        <v>20850</v>
      </c>
      <c r="F1056" s="102" t="s">
        <v>14834</v>
      </c>
      <c r="G1056" s="105">
        <v>16229</v>
      </c>
      <c r="H1056" s="102" t="s">
        <v>11819</v>
      </c>
      <c r="I1056" s="102" t="s">
        <v>10191</v>
      </c>
      <c r="J1056" s="102" t="s">
        <v>13908</v>
      </c>
      <c r="K1056" s="102"/>
      <c r="L1056" s="111" t="s">
        <v>35016</v>
      </c>
      <c r="M1056" s="170">
        <v>2</v>
      </c>
      <c r="N1056" s="112" t="s">
        <v>16136</v>
      </c>
      <c r="O1056" s="102" t="s">
        <v>9125</v>
      </c>
      <c r="P1056" s="102" t="s">
        <v>162</v>
      </c>
      <c r="Q1056" s="102" t="s">
        <v>16852</v>
      </c>
      <c r="R1056" s="109"/>
      <c r="S1056" s="102"/>
      <c r="T1056" s="102" t="s">
        <v>20547</v>
      </c>
      <c r="U1056" s="102"/>
      <c r="V1056" s="109">
        <v>8</v>
      </c>
      <c r="W1056" s="107"/>
      <c r="X1056" s="324"/>
    </row>
    <row r="1057" spans="1:24" ht="12.95" customHeight="1" x14ac:dyDescent="0.2">
      <c r="A1057" s="172">
        <v>33055</v>
      </c>
      <c r="B1057" s="115" t="s">
        <v>4224</v>
      </c>
      <c r="C1057" s="102" t="s">
        <v>6806</v>
      </c>
      <c r="D1057" s="111" t="s">
        <v>9055</v>
      </c>
      <c r="E1057" s="102" t="s">
        <v>20851</v>
      </c>
      <c r="F1057" s="102" t="s">
        <v>14834</v>
      </c>
      <c r="G1057" s="105">
        <v>15339</v>
      </c>
      <c r="H1057" s="102" t="s">
        <v>11819</v>
      </c>
      <c r="I1057" s="102" t="s">
        <v>10103</v>
      </c>
      <c r="J1057" s="102" t="s">
        <v>4156</v>
      </c>
      <c r="K1057" s="102"/>
      <c r="L1057" s="111" t="s">
        <v>10765</v>
      </c>
      <c r="M1057" s="170">
        <v>0.5</v>
      </c>
      <c r="N1057" s="125" t="s">
        <v>5235</v>
      </c>
      <c r="O1057" s="102" t="s">
        <v>9747</v>
      </c>
      <c r="P1057" s="102" t="s">
        <v>9125</v>
      </c>
      <c r="Q1057" s="102" t="s">
        <v>15927</v>
      </c>
      <c r="R1057" s="109"/>
      <c r="S1057" s="102"/>
      <c r="T1057" s="102" t="s">
        <v>7789</v>
      </c>
      <c r="U1057" s="102" t="s">
        <v>16853</v>
      </c>
      <c r="V1057" s="109">
        <v>4.5</v>
      </c>
      <c r="W1057" s="107"/>
      <c r="X1057" s="324"/>
    </row>
    <row r="1058" spans="1:24" ht="12.95" customHeight="1" x14ac:dyDescent="0.2">
      <c r="A1058" s="172">
        <v>33117</v>
      </c>
      <c r="B1058" s="115" t="s">
        <v>4224</v>
      </c>
      <c r="C1058" s="103" t="s">
        <v>7994</v>
      </c>
      <c r="D1058" s="111" t="s">
        <v>11538</v>
      </c>
      <c r="E1058" s="102" t="s">
        <v>20852</v>
      </c>
      <c r="F1058" s="102" t="s">
        <v>14834</v>
      </c>
      <c r="G1058" s="105">
        <v>15896</v>
      </c>
      <c r="H1058" s="102" t="s">
        <v>10103</v>
      </c>
      <c r="I1058" s="102" t="s">
        <v>11819</v>
      </c>
      <c r="J1058" s="102" t="s">
        <v>16854</v>
      </c>
      <c r="K1058" s="102"/>
      <c r="L1058" s="129" t="s">
        <v>16855</v>
      </c>
      <c r="M1058" s="170">
        <v>1</v>
      </c>
      <c r="N1058" s="112">
        <v>2</v>
      </c>
      <c r="O1058" s="102" t="s">
        <v>16856</v>
      </c>
      <c r="P1058" s="102" t="s">
        <v>13301</v>
      </c>
      <c r="Q1058" s="102" t="s">
        <v>15832</v>
      </c>
      <c r="R1058" s="102"/>
      <c r="S1058" s="102" t="s">
        <v>11080</v>
      </c>
      <c r="T1058" s="102" t="s">
        <v>7789</v>
      </c>
      <c r="U1058" s="102" t="s">
        <v>21251</v>
      </c>
      <c r="V1058" s="102">
        <v>8</v>
      </c>
      <c r="W1058" s="102"/>
      <c r="X1058" s="324"/>
    </row>
    <row r="1059" spans="1:24" ht="12.95" customHeight="1" x14ac:dyDescent="0.2">
      <c r="A1059" s="172">
        <v>33117</v>
      </c>
      <c r="B1059" s="115" t="s">
        <v>4224</v>
      </c>
      <c r="C1059" s="102" t="s">
        <v>7994</v>
      </c>
      <c r="D1059" s="102" t="s">
        <v>11539</v>
      </c>
      <c r="E1059" s="115" t="s">
        <v>20853</v>
      </c>
      <c r="F1059" s="104" t="s">
        <v>14834</v>
      </c>
      <c r="G1059" s="105">
        <v>16360</v>
      </c>
      <c r="H1059" s="102" t="s">
        <v>11819</v>
      </c>
      <c r="I1059" s="102" t="s">
        <v>10191</v>
      </c>
      <c r="J1059" s="102" t="s">
        <v>4887</v>
      </c>
      <c r="K1059" s="102"/>
      <c r="L1059" s="111"/>
      <c r="M1059" s="107">
        <v>0.5</v>
      </c>
      <c r="N1059" s="108" t="s">
        <v>8687</v>
      </c>
      <c r="O1059" s="102" t="s">
        <v>9160</v>
      </c>
      <c r="P1059" s="102"/>
      <c r="Q1059" s="102" t="s">
        <v>16511</v>
      </c>
      <c r="R1059" s="109"/>
      <c r="S1059" s="102"/>
      <c r="T1059" s="102" t="s">
        <v>20547</v>
      </c>
      <c r="U1059" s="102" t="s">
        <v>20862</v>
      </c>
      <c r="V1059" s="109">
        <v>4</v>
      </c>
      <c r="W1059" s="107"/>
      <c r="X1059" s="324"/>
    </row>
    <row r="1060" spans="1:24" ht="12.95" customHeight="1" x14ac:dyDescent="0.2">
      <c r="A1060" s="172">
        <v>32874</v>
      </c>
      <c r="B1060" s="115" t="s">
        <v>4224</v>
      </c>
      <c r="C1060" s="103" t="s">
        <v>7995</v>
      </c>
      <c r="D1060" s="102" t="s">
        <v>4713</v>
      </c>
      <c r="E1060" s="115" t="s">
        <v>9174</v>
      </c>
      <c r="F1060" s="104" t="s">
        <v>14834</v>
      </c>
      <c r="G1060" s="105">
        <v>16491</v>
      </c>
      <c r="H1060" s="102" t="s">
        <v>11819</v>
      </c>
      <c r="I1060" s="102" t="s">
        <v>10191</v>
      </c>
      <c r="J1060" s="102" t="s">
        <v>57</v>
      </c>
      <c r="K1060" s="102"/>
      <c r="L1060" s="111"/>
      <c r="M1060" s="107">
        <v>1.5</v>
      </c>
      <c r="N1060" s="108" t="s">
        <v>31010</v>
      </c>
      <c r="O1060" s="102"/>
      <c r="P1060" s="102"/>
      <c r="Q1060" s="102" t="s">
        <v>19101</v>
      </c>
      <c r="R1060" s="109"/>
      <c r="S1060" s="102"/>
      <c r="T1060" s="102" t="s">
        <v>21275</v>
      </c>
      <c r="U1060" s="102" t="s">
        <v>16857</v>
      </c>
      <c r="V1060" s="109">
        <v>7.5</v>
      </c>
      <c r="W1060" s="107"/>
      <c r="X1060" s="324"/>
    </row>
    <row r="1061" spans="1:24" ht="12.95" customHeight="1" x14ac:dyDescent="0.2">
      <c r="A1061" s="172">
        <v>33359</v>
      </c>
      <c r="B1061" s="115" t="s">
        <v>4224</v>
      </c>
      <c r="C1061" s="103" t="s">
        <v>11743</v>
      </c>
      <c r="D1061" s="102" t="s">
        <v>6796</v>
      </c>
      <c r="E1061" s="115" t="s">
        <v>20854</v>
      </c>
      <c r="F1061" s="104" t="s">
        <v>14834</v>
      </c>
      <c r="G1061" s="105">
        <v>15897</v>
      </c>
      <c r="H1061" s="102" t="s">
        <v>11819</v>
      </c>
      <c r="I1061" s="102" t="s">
        <v>30764</v>
      </c>
      <c r="J1061" s="102" t="s">
        <v>10471</v>
      </c>
      <c r="K1061" s="102"/>
      <c r="L1061" s="129" t="s">
        <v>35008</v>
      </c>
      <c r="M1061" s="107">
        <v>1</v>
      </c>
      <c r="N1061" s="108" t="s">
        <v>31011</v>
      </c>
      <c r="O1061" s="102" t="s">
        <v>9160</v>
      </c>
      <c r="P1061" s="102" t="s">
        <v>162</v>
      </c>
      <c r="Q1061" s="102" t="s">
        <v>17671</v>
      </c>
      <c r="R1061" s="109"/>
      <c r="S1061" s="102"/>
      <c r="T1061" s="102" t="s">
        <v>21275</v>
      </c>
      <c r="U1061" s="102"/>
      <c r="V1061" s="109">
        <v>8</v>
      </c>
      <c r="W1061" s="107"/>
      <c r="X1061" s="324"/>
    </row>
    <row r="1062" spans="1:24" ht="12.95" customHeight="1" x14ac:dyDescent="0.2">
      <c r="A1062" s="172">
        <v>33359</v>
      </c>
      <c r="B1062" s="115" t="s">
        <v>4224</v>
      </c>
      <c r="C1062" s="102" t="s">
        <v>11743</v>
      </c>
      <c r="D1062" s="102" t="s">
        <v>12942</v>
      </c>
      <c r="E1062" s="115" t="s">
        <v>10472</v>
      </c>
      <c r="F1062" s="104" t="s">
        <v>14834</v>
      </c>
      <c r="G1062" s="105">
        <v>16334</v>
      </c>
      <c r="H1062" s="102" t="s">
        <v>11819</v>
      </c>
      <c r="I1062" s="102" t="s">
        <v>10191</v>
      </c>
      <c r="J1062" s="102" t="s">
        <v>12636</v>
      </c>
      <c r="K1062" s="102"/>
      <c r="L1062" s="111" t="s">
        <v>35029</v>
      </c>
      <c r="M1062" s="107">
        <v>2</v>
      </c>
      <c r="N1062" s="112" t="s">
        <v>16858</v>
      </c>
      <c r="O1062" s="102" t="s">
        <v>9125</v>
      </c>
      <c r="P1062" s="102" t="s">
        <v>9125</v>
      </c>
      <c r="Q1062" s="102" t="s">
        <v>16751</v>
      </c>
      <c r="R1062" s="109"/>
      <c r="S1062" s="102"/>
      <c r="T1062" s="102" t="s">
        <v>20547</v>
      </c>
      <c r="U1062" s="102"/>
      <c r="V1062" s="109">
        <v>7</v>
      </c>
      <c r="W1062" s="107"/>
      <c r="X1062" s="324"/>
    </row>
    <row r="1063" spans="1:24" ht="12.95" customHeight="1" x14ac:dyDescent="0.2">
      <c r="A1063" s="172">
        <v>33420</v>
      </c>
      <c r="B1063" s="115" t="s">
        <v>4224</v>
      </c>
      <c r="C1063" s="103" t="s">
        <v>11744</v>
      </c>
      <c r="D1063" s="102" t="s">
        <v>4714</v>
      </c>
      <c r="E1063" s="115" t="s">
        <v>10473</v>
      </c>
      <c r="F1063" s="104" t="s">
        <v>14834</v>
      </c>
      <c r="G1063" s="105">
        <v>16427</v>
      </c>
      <c r="H1063" s="102" t="s">
        <v>10191</v>
      </c>
      <c r="I1063" s="102" t="s">
        <v>4890</v>
      </c>
      <c r="J1063" s="102" t="s">
        <v>10474</v>
      </c>
      <c r="K1063" s="102"/>
      <c r="L1063" s="111" t="s">
        <v>35039</v>
      </c>
      <c r="M1063" s="107">
        <v>2</v>
      </c>
      <c r="N1063" s="112" t="s">
        <v>16858</v>
      </c>
      <c r="O1063" s="102" t="s">
        <v>3620</v>
      </c>
      <c r="P1063" s="102"/>
      <c r="Q1063" s="102" t="s">
        <v>19203</v>
      </c>
      <c r="R1063" s="109"/>
      <c r="S1063" s="102" t="s">
        <v>9435</v>
      </c>
      <c r="T1063" s="102" t="s">
        <v>20547</v>
      </c>
      <c r="U1063" s="102" t="s">
        <v>7960</v>
      </c>
      <c r="V1063" s="109">
        <v>9.5</v>
      </c>
      <c r="W1063" s="107"/>
      <c r="X1063" s="324"/>
    </row>
    <row r="1064" spans="1:24" ht="12.95" customHeight="1" x14ac:dyDescent="0.2">
      <c r="A1064" s="172">
        <v>33420</v>
      </c>
      <c r="B1064" s="115" t="s">
        <v>4224</v>
      </c>
      <c r="C1064" s="102" t="s">
        <v>11744</v>
      </c>
      <c r="D1064" s="102" t="s">
        <v>35059</v>
      </c>
      <c r="E1064" s="115" t="s">
        <v>10475</v>
      </c>
      <c r="F1064" s="104" t="s">
        <v>14834</v>
      </c>
      <c r="G1064" s="105">
        <v>16520</v>
      </c>
      <c r="H1064" s="102" t="s">
        <v>11819</v>
      </c>
      <c r="I1064" s="102" t="s">
        <v>10191</v>
      </c>
      <c r="J1064" s="102" t="s">
        <v>6675</v>
      </c>
      <c r="K1064" s="102"/>
      <c r="L1064" s="111" t="s">
        <v>35058</v>
      </c>
      <c r="M1064" s="107">
        <v>3</v>
      </c>
      <c r="N1064" s="112" t="s">
        <v>15824</v>
      </c>
      <c r="O1064" s="102" t="s">
        <v>9125</v>
      </c>
      <c r="P1064" s="102" t="s">
        <v>162</v>
      </c>
      <c r="Q1064" s="102" t="s">
        <v>16751</v>
      </c>
      <c r="R1064" s="109"/>
      <c r="S1064" s="102"/>
      <c r="T1064" s="102" t="s">
        <v>20546</v>
      </c>
      <c r="U1064" s="102" t="s">
        <v>16859</v>
      </c>
      <c r="V1064" s="109">
        <v>10</v>
      </c>
      <c r="W1064" s="107"/>
      <c r="X1064" s="324"/>
    </row>
    <row r="1065" spans="1:24" ht="12.95" customHeight="1" x14ac:dyDescent="0.2">
      <c r="A1065" s="172">
        <v>33420</v>
      </c>
      <c r="B1065" s="115" t="s">
        <v>4224</v>
      </c>
      <c r="C1065" s="102" t="s">
        <v>11744</v>
      </c>
      <c r="D1065" s="127" t="s">
        <v>4802</v>
      </c>
      <c r="E1065" s="115"/>
      <c r="F1065" s="104" t="s">
        <v>14834</v>
      </c>
      <c r="G1065" s="105">
        <v>16119</v>
      </c>
      <c r="H1065" s="102" t="s">
        <v>2625</v>
      </c>
      <c r="I1065" s="102" t="s">
        <v>30989</v>
      </c>
      <c r="J1065" s="102" t="s">
        <v>4803</v>
      </c>
      <c r="K1065" s="102"/>
      <c r="L1065" s="111"/>
      <c r="M1065" s="109">
        <v>1</v>
      </c>
      <c r="N1065" s="112" t="s">
        <v>2816</v>
      </c>
      <c r="O1065" s="102"/>
      <c r="P1065" s="102"/>
      <c r="Q1065" s="127" t="s">
        <v>5147</v>
      </c>
      <c r="R1065" s="109"/>
      <c r="S1065" s="102"/>
      <c r="T1065" s="102"/>
      <c r="U1065" s="102" t="s">
        <v>31012</v>
      </c>
      <c r="V1065" s="109">
        <v>5</v>
      </c>
      <c r="W1065" s="107"/>
      <c r="X1065" s="324"/>
    </row>
    <row r="1066" spans="1:24" ht="12.95" customHeight="1" x14ac:dyDescent="0.2">
      <c r="A1066" s="172">
        <v>33482</v>
      </c>
      <c r="B1066" s="115" t="s">
        <v>4224</v>
      </c>
      <c r="C1066" s="103" t="s">
        <v>4474</v>
      </c>
      <c r="D1066" s="102" t="s">
        <v>4788</v>
      </c>
      <c r="E1066" s="115" t="s">
        <v>4787</v>
      </c>
      <c r="F1066" s="104" t="s">
        <v>14834</v>
      </c>
      <c r="G1066" s="105">
        <v>15748</v>
      </c>
      <c r="H1066" s="102" t="s">
        <v>11819</v>
      </c>
      <c r="I1066" s="102" t="s">
        <v>10103</v>
      </c>
      <c r="J1066" s="102" t="s">
        <v>4789</v>
      </c>
      <c r="K1066" s="102"/>
      <c r="L1066" s="133" t="s">
        <v>20612</v>
      </c>
      <c r="M1066" s="107">
        <v>4</v>
      </c>
      <c r="N1066" s="112" t="s">
        <v>16860</v>
      </c>
      <c r="O1066" s="102" t="s">
        <v>20863</v>
      </c>
      <c r="P1066" s="102" t="s">
        <v>9125</v>
      </c>
      <c r="Q1066" s="102"/>
      <c r="R1066" s="109"/>
      <c r="S1066" s="102"/>
      <c r="T1066" s="102" t="s">
        <v>7789</v>
      </c>
      <c r="U1066" s="102" t="s">
        <v>16048</v>
      </c>
      <c r="V1066" s="109">
        <v>7</v>
      </c>
      <c r="W1066" s="107"/>
      <c r="X1066" s="324"/>
    </row>
    <row r="1067" spans="1:24" ht="12.95" customHeight="1" x14ac:dyDescent="0.2">
      <c r="A1067" s="172">
        <v>33482</v>
      </c>
      <c r="B1067" s="115" t="s">
        <v>4224</v>
      </c>
      <c r="C1067" s="102" t="s">
        <v>4474</v>
      </c>
      <c r="D1067" s="102" t="s">
        <v>12943</v>
      </c>
      <c r="E1067" s="115" t="s">
        <v>13612</v>
      </c>
      <c r="F1067" s="104" t="s">
        <v>14834</v>
      </c>
      <c r="G1067" s="105">
        <v>15312</v>
      </c>
      <c r="H1067" s="102" t="s">
        <v>11819</v>
      </c>
      <c r="I1067" s="102" t="s">
        <v>10103</v>
      </c>
      <c r="J1067" s="102" t="s">
        <v>5586</v>
      </c>
      <c r="K1067" s="102"/>
      <c r="L1067" s="111"/>
      <c r="M1067" s="107">
        <v>1</v>
      </c>
      <c r="N1067" s="112" t="s">
        <v>8247</v>
      </c>
      <c r="O1067" s="102" t="s">
        <v>16880</v>
      </c>
      <c r="P1067" s="102" t="s">
        <v>9125</v>
      </c>
      <c r="Q1067" s="102" t="s">
        <v>4709</v>
      </c>
      <c r="R1067" s="109" t="s">
        <v>7035</v>
      </c>
      <c r="S1067" s="102"/>
      <c r="T1067" s="102" t="s">
        <v>7789</v>
      </c>
      <c r="U1067" s="102" t="s">
        <v>16861</v>
      </c>
      <c r="V1067" s="109">
        <v>5</v>
      </c>
      <c r="W1067" s="107"/>
      <c r="X1067" s="324"/>
    </row>
    <row r="1068" spans="1:24" ht="12.95" customHeight="1" x14ac:dyDescent="0.2">
      <c r="A1068" s="172">
        <v>33543</v>
      </c>
      <c r="B1068" s="115" t="s">
        <v>4224</v>
      </c>
      <c r="C1068" s="103" t="s">
        <v>4475</v>
      </c>
      <c r="D1068" s="102" t="s">
        <v>11847</v>
      </c>
      <c r="E1068" s="115" t="s">
        <v>11846</v>
      </c>
      <c r="F1068" s="104" t="s">
        <v>14834</v>
      </c>
      <c r="G1068" s="105">
        <v>16315</v>
      </c>
      <c r="H1068" s="102" t="s">
        <v>31013</v>
      </c>
      <c r="I1068" s="102" t="s">
        <v>11819</v>
      </c>
      <c r="J1068" s="102" t="s">
        <v>11848</v>
      </c>
      <c r="K1068" s="102"/>
      <c r="L1068" s="111"/>
      <c r="M1068" s="107">
        <v>2</v>
      </c>
      <c r="N1068" s="112" t="s">
        <v>15848</v>
      </c>
      <c r="O1068" s="102"/>
      <c r="P1068" s="102"/>
      <c r="Q1068" s="102" t="s">
        <v>19798</v>
      </c>
      <c r="R1068" s="109"/>
      <c r="S1068" s="102"/>
      <c r="T1068" s="102" t="s">
        <v>20547</v>
      </c>
      <c r="U1068" s="102" t="s">
        <v>4888</v>
      </c>
      <c r="V1068" s="109">
        <v>7</v>
      </c>
      <c r="W1068" s="107"/>
      <c r="X1068" s="324"/>
    </row>
    <row r="1069" spans="1:24" ht="12.95" customHeight="1" x14ac:dyDescent="0.2">
      <c r="A1069" s="172">
        <v>33543</v>
      </c>
      <c r="B1069" s="115" t="s">
        <v>4224</v>
      </c>
      <c r="C1069" s="102" t="s">
        <v>4475</v>
      </c>
      <c r="D1069" s="102" t="s">
        <v>256</v>
      </c>
      <c r="E1069" s="115" t="s">
        <v>4576</v>
      </c>
      <c r="F1069" s="104" t="s">
        <v>14834</v>
      </c>
      <c r="G1069" s="105">
        <v>16545</v>
      </c>
      <c r="H1069" s="102" t="s">
        <v>10191</v>
      </c>
      <c r="I1069" s="102" t="s">
        <v>11819</v>
      </c>
      <c r="J1069" s="102" t="s">
        <v>4577</v>
      </c>
      <c r="K1069" s="102"/>
      <c r="L1069" s="111"/>
      <c r="M1069" s="107">
        <v>2</v>
      </c>
      <c r="N1069" s="112" t="s">
        <v>16406</v>
      </c>
      <c r="O1069" s="102" t="s">
        <v>9160</v>
      </c>
      <c r="P1069" s="102"/>
      <c r="Q1069" s="102" t="s">
        <v>15976</v>
      </c>
      <c r="R1069" s="109"/>
      <c r="S1069" s="102"/>
      <c r="T1069" s="102" t="s">
        <v>20546</v>
      </c>
      <c r="U1069" s="102" t="s">
        <v>3107</v>
      </c>
      <c r="V1069" s="109">
        <v>7</v>
      </c>
      <c r="W1069" s="107"/>
      <c r="X1069" s="324"/>
    </row>
    <row r="1070" spans="1:24" ht="12.95" customHeight="1" x14ac:dyDescent="0.2">
      <c r="A1070" s="172">
        <v>33604</v>
      </c>
      <c r="B1070" s="115" t="s">
        <v>4224</v>
      </c>
      <c r="C1070" s="103" t="s">
        <v>2616</v>
      </c>
      <c r="D1070" s="102" t="s">
        <v>8952</v>
      </c>
      <c r="E1070" s="115" t="s">
        <v>8951</v>
      </c>
      <c r="F1070" s="104" t="s">
        <v>14834</v>
      </c>
      <c r="G1070" s="105">
        <v>15574</v>
      </c>
      <c r="H1070" s="102" t="s">
        <v>15082</v>
      </c>
      <c r="I1070" s="102" t="s">
        <v>2625</v>
      </c>
      <c r="J1070" s="102" t="s">
        <v>11243</v>
      </c>
      <c r="K1070" s="102"/>
      <c r="L1070" s="111"/>
      <c r="M1070" s="107">
        <v>1</v>
      </c>
      <c r="N1070" s="108" t="s">
        <v>30952</v>
      </c>
      <c r="O1070" s="102"/>
      <c r="P1070" s="102" t="s">
        <v>9125</v>
      </c>
      <c r="Q1070" s="102" t="s">
        <v>20864</v>
      </c>
      <c r="R1070" s="109" t="s">
        <v>7035</v>
      </c>
      <c r="S1070" s="102" t="s">
        <v>9435</v>
      </c>
      <c r="T1070" s="102" t="s">
        <v>20545</v>
      </c>
      <c r="U1070" s="102" t="s">
        <v>21343</v>
      </c>
      <c r="V1070" s="109">
        <v>6.5</v>
      </c>
      <c r="W1070" s="107"/>
      <c r="X1070" s="324"/>
    </row>
    <row r="1071" spans="1:24" ht="12.95" customHeight="1" x14ac:dyDescent="0.2">
      <c r="A1071" s="172">
        <v>33664</v>
      </c>
      <c r="B1071" s="115" t="s">
        <v>4224</v>
      </c>
      <c r="C1071" s="103" t="s">
        <v>15122</v>
      </c>
      <c r="D1071" s="102" t="s">
        <v>4715</v>
      </c>
      <c r="E1071" s="115" t="s">
        <v>8953</v>
      </c>
      <c r="F1071" s="104" t="s">
        <v>14834</v>
      </c>
      <c r="G1071" s="105">
        <v>16302</v>
      </c>
      <c r="H1071" s="102" t="s">
        <v>11819</v>
      </c>
      <c r="I1071" s="102" t="s">
        <v>3804</v>
      </c>
      <c r="J1071" s="102" t="s">
        <v>9126</v>
      </c>
      <c r="K1071" s="102"/>
      <c r="L1071" s="111"/>
      <c r="M1071" s="107">
        <v>2</v>
      </c>
      <c r="N1071" s="112" t="s">
        <v>16536</v>
      </c>
      <c r="O1071" s="102"/>
      <c r="P1071" s="102" t="s">
        <v>2447</v>
      </c>
      <c r="Q1071" s="102" t="s">
        <v>19131</v>
      </c>
      <c r="R1071" s="109"/>
      <c r="S1071" s="102"/>
      <c r="T1071" s="102" t="s">
        <v>20865</v>
      </c>
      <c r="U1071" s="102" t="s">
        <v>27595</v>
      </c>
      <c r="V1071" s="109">
        <v>10</v>
      </c>
      <c r="W1071" s="107"/>
      <c r="X1071" s="324"/>
    </row>
    <row r="1072" spans="1:24" ht="12.95" customHeight="1" x14ac:dyDescent="0.2">
      <c r="A1072" s="172">
        <v>33664</v>
      </c>
      <c r="B1072" s="115" t="s">
        <v>4224</v>
      </c>
      <c r="C1072" s="102" t="s">
        <v>15122</v>
      </c>
      <c r="D1072" s="102" t="s">
        <v>8688</v>
      </c>
      <c r="E1072" s="115" t="s">
        <v>8935</v>
      </c>
      <c r="F1072" s="104" t="s">
        <v>14834</v>
      </c>
      <c r="G1072" s="105">
        <v>15117</v>
      </c>
      <c r="H1072" s="102" t="s">
        <v>30989</v>
      </c>
      <c r="I1072" s="102" t="s">
        <v>11819</v>
      </c>
      <c r="J1072" s="102" t="s">
        <v>12256</v>
      </c>
      <c r="K1072" s="102"/>
      <c r="L1072" s="111"/>
      <c r="M1072" s="107">
        <v>2</v>
      </c>
      <c r="N1072" s="112" t="s">
        <v>15982</v>
      </c>
      <c r="O1072" s="102"/>
      <c r="P1072" s="102"/>
      <c r="Q1072" s="102" t="s">
        <v>20459</v>
      </c>
      <c r="R1072" s="109"/>
      <c r="S1072" s="102"/>
      <c r="T1072" s="102" t="s">
        <v>21275</v>
      </c>
      <c r="U1072" s="102"/>
      <c r="V1072" s="109">
        <v>8</v>
      </c>
      <c r="W1072" s="107"/>
      <c r="X1072" s="324"/>
    </row>
    <row r="1073" spans="1:24" ht="12.95" customHeight="1" x14ac:dyDescent="0.2">
      <c r="A1073" s="172">
        <v>33725</v>
      </c>
      <c r="B1073" s="115" t="s">
        <v>4224</v>
      </c>
      <c r="C1073" s="103" t="s">
        <v>4595</v>
      </c>
      <c r="D1073" s="102" t="s">
        <v>2536</v>
      </c>
      <c r="E1073" s="115" t="s">
        <v>12257</v>
      </c>
      <c r="F1073" s="104" t="s">
        <v>14834</v>
      </c>
      <c r="G1073" s="105">
        <v>15116</v>
      </c>
      <c r="H1073" s="102" t="s">
        <v>13336</v>
      </c>
      <c r="I1073" s="102" t="s">
        <v>11819</v>
      </c>
      <c r="J1073" s="102" t="s">
        <v>2537</v>
      </c>
      <c r="K1073" s="102"/>
      <c r="L1073" s="111"/>
      <c r="M1073" s="107">
        <v>3</v>
      </c>
      <c r="N1073" s="112" t="s">
        <v>16611</v>
      </c>
      <c r="O1073" s="102"/>
      <c r="P1073" s="102" t="s">
        <v>13555</v>
      </c>
      <c r="Q1073" s="102" t="s">
        <v>16157</v>
      </c>
      <c r="R1073" s="109"/>
      <c r="S1073" s="102"/>
      <c r="T1073" s="102" t="s">
        <v>21275</v>
      </c>
      <c r="U1073" s="102" t="s">
        <v>2538</v>
      </c>
      <c r="V1073" s="109">
        <v>9</v>
      </c>
      <c r="W1073" s="107"/>
      <c r="X1073" s="324"/>
    </row>
    <row r="1074" spans="1:24" ht="12.95" customHeight="1" x14ac:dyDescent="0.2">
      <c r="A1074" s="172">
        <v>33725</v>
      </c>
      <c r="B1074" s="115" t="s">
        <v>4224</v>
      </c>
      <c r="C1074" s="102" t="s">
        <v>4595</v>
      </c>
      <c r="D1074" s="102" t="s">
        <v>8689</v>
      </c>
      <c r="E1074" s="115" t="s">
        <v>2539</v>
      </c>
      <c r="F1074" s="104" t="s">
        <v>14834</v>
      </c>
      <c r="G1074" s="105">
        <v>16229</v>
      </c>
      <c r="H1074" s="102" t="s">
        <v>11819</v>
      </c>
      <c r="I1074" s="102" t="s">
        <v>10191</v>
      </c>
      <c r="J1074" s="102" t="s">
        <v>20866</v>
      </c>
      <c r="K1074" s="102"/>
      <c r="L1074" s="129" t="s">
        <v>35015</v>
      </c>
      <c r="M1074" s="107">
        <v>1</v>
      </c>
      <c r="N1074" s="112" t="s">
        <v>2482</v>
      </c>
      <c r="O1074" s="102"/>
      <c r="P1074" s="102"/>
      <c r="Q1074" s="102" t="s">
        <v>20459</v>
      </c>
      <c r="R1074" s="109"/>
      <c r="S1074" s="102"/>
      <c r="T1074" s="102" t="s">
        <v>20547</v>
      </c>
      <c r="U1074" s="102"/>
      <c r="V1074" s="109">
        <v>3.5</v>
      </c>
      <c r="W1074" s="107"/>
      <c r="X1074" s="324"/>
    </row>
    <row r="1075" spans="1:24" ht="12.95" customHeight="1" x14ac:dyDescent="0.2">
      <c r="A1075" s="172">
        <v>33786</v>
      </c>
      <c r="B1075" s="115" t="s">
        <v>4224</v>
      </c>
      <c r="C1075" s="103" t="s">
        <v>2408</v>
      </c>
      <c r="D1075" s="102" t="s">
        <v>9612</v>
      </c>
      <c r="E1075" s="115" t="s">
        <v>9611</v>
      </c>
      <c r="F1075" s="104" t="s">
        <v>14834</v>
      </c>
      <c r="G1075" s="105">
        <v>14622</v>
      </c>
      <c r="H1075" s="102" t="s">
        <v>10103</v>
      </c>
      <c r="I1075" s="102" t="s">
        <v>3253</v>
      </c>
      <c r="J1075" s="102" t="s">
        <v>9613</v>
      </c>
      <c r="K1075" s="102" t="s">
        <v>13665</v>
      </c>
      <c r="L1075" s="111"/>
      <c r="M1075" s="109">
        <v>3</v>
      </c>
      <c r="N1075" s="112" t="s">
        <v>31014</v>
      </c>
      <c r="O1075" s="102"/>
      <c r="P1075" s="102"/>
      <c r="Q1075" s="102" t="s">
        <v>19790</v>
      </c>
      <c r="R1075" s="109"/>
      <c r="S1075" s="102"/>
      <c r="T1075" s="102" t="s">
        <v>20549</v>
      </c>
      <c r="U1075" s="102" t="s">
        <v>21252</v>
      </c>
      <c r="V1075" s="109">
        <v>10</v>
      </c>
      <c r="W1075" s="107"/>
      <c r="X1075" s="324"/>
    </row>
    <row r="1076" spans="1:24" ht="12.95" customHeight="1" x14ac:dyDescent="0.2">
      <c r="A1076" s="172">
        <v>33786</v>
      </c>
      <c r="B1076" s="115" t="s">
        <v>4224</v>
      </c>
      <c r="C1076" s="102" t="s">
        <v>2408</v>
      </c>
      <c r="D1076" s="102" t="s">
        <v>15027</v>
      </c>
      <c r="E1076" s="115" t="s">
        <v>15026</v>
      </c>
      <c r="F1076" s="104" t="s">
        <v>14834</v>
      </c>
      <c r="G1076" s="105">
        <v>16444</v>
      </c>
      <c r="H1076" s="102" t="s">
        <v>11819</v>
      </c>
      <c r="I1076" s="102" t="s">
        <v>10191</v>
      </c>
      <c r="J1076" s="102" t="s">
        <v>15028</v>
      </c>
      <c r="K1076" s="102"/>
      <c r="L1076" s="111"/>
      <c r="M1076" s="107">
        <v>3</v>
      </c>
      <c r="N1076" s="112" t="s">
        <v>16862</v>
      </c>
      <c r="O1076" s="102"/>
      <c r="P1076" s="102" t="s">
        <v>10189</v>
      </c>
      <c r="Q1076" s="102" t="s">
        <v>20709</v>
      </c>
      <c r="R1076" s="109"/>
      <c r="S1076" s="102"/>
      <c r="T1076" s="102" t="s">
        <v>20546</v>
      </c>
      <c r="U1076" s="102" t="s">
        <v>16169</v>
      </c>
      <c r="V1076" s="109">
        <v>10.5</v>
      </c>
      <c r="W1076" s="107"/>
      <c r="X1076" s="324"/>
    </row>
    <row r="1077" spans="1:24" ht="12.95" customHeight="1" x14ac:dyDescent="0.2">
      <c r="A1077" s="172">
        <v>33848</v>
      </c>
      <c r="B1077" s="115" t="s">
        <v>4224</v>
      </c>
      <c r="C1077" s="103" t="s">
        <v>2780</v>
      </c>
      <c r="D1077" s="111" t="s">
        <v>4716</v>
      </c>
      <c r="E1077" s="102" t="s">
        <v>15029</v>
      </c>
      <c r="F1077" s="163" t="s">
        <v>14834</v>
      </c>
      <c r="G1077" s="105">
        <v>15707</v>
      </c>
      <c r="H1077" s="102" t="s">
        <v>30643</v>
      </c>
      <c r="I1077" s="102" t="s">
        <v>2625</v>
      </c>
      <c r="J1077" s="102" t="s">
        <v>15030</v>
      </c>
      <c r="K1077" s="102"/>
      <c r="L1077" s="129" t="s">
        <v>13037</v>
      </c>
      <c r="M1077" s="137" t="s">
        <v>6453</v>
      </c>
      <c r="N1077" s="112" t="s">
        <v>16131</v>
      </c>
      <c r="O1077" s="102" t="s">
        <v>5985</v>
      </c>
      <c r="P1077" s="102"/>
      <c r="Q1077" s="102" t="s">
        <v>16863</v>
      </c>
      <c r="R1077" s="109"/>
      <c r="S1077" s="102" t="s">
        <v>8315</v>
      </c>
      <c r="T1077" s="102" t="s">
        <v>21291</v>
      </c>
      <c r="U1077" s="102" t="s">
        <v>21337</v>
      </c>
      <c r="V1077" s="109">
        <v>9</v>
      </c>
      <c r="W1077" s="107"/>
      <c r="X1077" s="324"/>
    </row>
    <row r="1078" spans="1:24" ht="12.95" customHeight="1" x14ac:dyDescent="0.2">
      <c r="A1078" s="172">
        <v>33848</v>
      </c>
      <c r="B1078" s="115" t="s">
        <v>4224</v>
      </c>
      <c r="C1078" s="102" t="s">
        <v>2780</v>
      </c>
      <c r="D1078" s="111" t="s">
        <v>3730</v>
      </c>
      <c r="E1078" s="102" t="s">
        <v>15031</v>
      </c>
      <c r="F1078" s="163" t="s">
        <v>14834</v>
      </c>
      <c r="G1078" s="105">
        <v>14954</v>
      </c>
      <c r="H1078" s="102" t="s">
        <v>7198</v>
      </c>
      <c r="I1078" s="102" t="s">
        <v>13336</v>
      </c>
      <c r="J1078" s="102" t="s">
        <v>8890</v>
      </c>
      <c r="K1078" s="102"/>
      <c r="L1078" s="129" t="s">
        <v>13038</v>
      </c>
      <c r="M1078" s="175">
        <v>3</v>
      </c>
      <c r="N1078" s="112" t="s">
        <v>31015</v>
      </c>
      <c r="O1078" s="102" t="s">
        <v>20572</v>
      </c>
      <c r="P1078" s="102" t="s">
        <v>8076</v>
      </c>
      <c r="Q1078" s="102" t="s">
        <v>16863</v>
      </c>
      <c r="R1078" s="109"/>
      <c r="S1078" s="102" t="s">
        <v>8315</v>
      </c>
      <c r="T1078" s="102" t="s">
        <v>14962</v>
      </c>
      <c r="U1078" s="102" t="s">
        <v>6565</v>
      </c>
      <c r="V1078" s="109">
        <v>10</v>
      </c>
      <c r="W1078" s="107"/>
      <c r="X1078" s="324"/>
    </row>
    <row r="1079" spans="1:24" ht="12.95" customHeight="1" x14ac:dyDescent="0.2">
      <c r="A1079" s="172">
        <v>33909</v>
      </c>
      <c r="B1079" s="115" t="s">
        <v>4224</v>
      </c>
      <c r="C1079" s="103" t="s">
        <v>4539</v>
      </c>
      <c r="D1079" s="111" t="s">
        <v>7049</v>
      </c>
      <c r="E1079" s="115" t="s">
        <v>7048</v>
      </c>
      <c r="F1079" s="104" t="s">
        <v>14834</v>
      </c>
      <c r="G1079" s="105">
        <v>16231</v>
      </c>
      <c r="H1079" s="102" t="s">
        <v>30647</v>
      </c>
      <c r="I1079" s="102" t="s">
        <v>4890</v>
      </c>
      <c r="J1079" s="102" t="s">
        <v>7050</v>
      </c>
      <c r="K1079" s="102"/>
      <c r="L1079" s="111"/>
      <c r="M1079" s="107">
        <v>2</v>
      </c>
      <c r="N1079" s="112" t="s">
        <v>16864</v>
      </c>
      <c r="O1079" s="102" t="s">
        <v>20480</v>
      </c>
      <c r="P1079" s="102" t="s">
        <v>8076</v>
      </c>
      <c r="Q1079" s="102" t="s">
        <v>17434</v>
      </c>
      <c r="R1079" s="109" t="s">
        <v>7035</v>
      </c>
      <c r="S1079" s="102"/>
      <c r="T1079" s="102" t="s">
        <v>20547</v>
      </c>
      <c r="U1079" s="102" t="s">
        <v>20867</v>
      </c>
      <c r="V1079" s="109">
        <v>10</v>
      </c>
      <c r="W1079" s="107"/>
      <c r="X1079" s="324"/>
    </row>
    <row r="1080" spans="1:24" ht="12.95" customHeight="1" x14ac:dyDescent="0.2">
      <c r="A1080" s="172">
        <v>33909</v>
      </c>
      <c r="B1080" s="115" t="s">
        <v>4224</v>
      </c>
      <c r="C1080" s="102" t="s">
        <v>4539</v>
      </c>
      <c r="D1080" s="111" t="s">
        <v>12124</v>
      </c>
      <c r="E1080" s="102" t="s">
        <v>10091</v>
      </c>
      <c r="F1080" s="102" t="s">
        <v>14834</v>
      </c>
      <c r="G1080" s="105">
        <v>16230</v>
      </c>
      <c r="H1080" s="102" t="s">
        <v>11819</v>
      </c>
      <c r="I1080" s="102" t="s">
        <v>13336</v>
      </c>
      <c r="J1080" s="102" t="s">
        <v>12125</v>
      </c>
      <c r="K1080" s="102"/>
      <c r="L1080" s="111" t="s">
        <v>5996</v>
      </c>
      <c r="M1080" s="170">
        <v>3</v>
      </c>
      <c r="N1080" s="112" t="s">
        <v>16865</v>
      </c>
      <c r="O1080" s="102"/>
      <c r="P1080" s="102"/>
      <c r="Q1080" s="102" t="s">
        <v>16866</v>
      </c>
      <c r="R1080" s="102"/>
      <c r="S1080" s="102" t="s">
        <v>8315</v>
      </c>
      <c r="T1080" s="102" t="s">
        <v>20547</v>
      </c>
      <c r="U1080" s="102"/>
      <c r="V1080" s="102">
        <v>9.5</v>
      </c>
      <c r="W1080" s="102"/>
      <c r="X1080" s="324"/>
    </row>
    <row r="1081" spans="1:24" ht="12.95" customHeight="1" x14ac:dyDescent="0.2">
      <c r="A1081" s="172">
        <v>33970</v>
      </c>
      <c r="B1081" s="115" t="s">
        <v>4224</v>
      </c>
      <c r="C1081" s="103" t="s">
        <v>4540</v>
      </c>
      <c r="D1081" s="111" t="s">
        <v>187</v>
      </c>
      <c r="E1081" s="115" t="s">
        <v>186</v>
      </c>
      <c r="F1081" s="104" t="s">
        <v>14834</v>
      </c>
      <c r="G1081" s="105">
        <v>15101</v>
      </c>
      <c r="H1081" s="102" t="s">
        <v>31016</v>
      </c>
      <c r="I1081" s="102" t="s">
        <v>13336</v>
      </c>
      <c r="J1081" s="102" t="s">
        <v>188</v>
      </c>
      <c r="K1081" s="102"/>
      <c r="L1081" s="111"/>
      <c r="M1081" s="107">
        <v>2</v>
      </c>
      <c r="N1081" s="112" t="s">
        <v>16867</v>
      </c>
      <c r="O1081" s="102" t="s">
        <v>8076</v>
      </c>
      <c r="P1081" s="102" t="s">
        <v>13301</v>
      </c>
      <c r="Q1081" s="102" t="s">
        <v>20868</v>
      </c>
      <c r="R1081" s="109" t="s">
        <v>7035</v>
      </c>
      <c r="S1081" s="102"/>
      <c r="T1081" s="102" t="s">
        <v>21275</v>
      </c>
      <c r="U1081" s="102" t="s">
        <v>2477</v>
      </c>
      <c r="V1081" s="109">
        <v>7</v>
      </c>
      <c r="W1081" s="107"/>
      <c r="X1081" s="324"/>
    </row>
    <row r="1082" spans="1:24" ht="12.95" customHeight="1" x14ac:dyDescent="0.2">
      <c r="A1082" s="172">
        <v>33970</v>
      </c>
      <c r="B1082" s="115" t="s">
        <v>4224</v>
      </c>
      <c r="C1082" s="102" t="s">
        <v>4540</v>
      </c>
      <c r="D1082" s="102" t="s">
        <v>4717</v>
      </c>
      <c r="E1082" s="115" t="s">
        <v>189</v>
      </c>
      <c r="F1082" s="104" t="s">
        <v>14834</v>
      </c>
      <c r="G1082" s="105">
        <v>15213</v>
      </c>
      <c r="H1082" s="102" t="s">
        <v>31017</v>
      </c>
      <c r="I1082" s="102" t="s">
        <v>13336</v>
      </c>
      <c r="J1082" s="102" t="s">
        <v>10032</v>
      </c>
      <c r="K1082" s="102"/>
      <c r="L1082" s="111"/>
      <c r="M1082" s="107">
        <v>2</v>
      </c>
      <c r="N1082" s="112" t="s">
        <v>15978</v>
      </c>
      <c r="O1082" s="102" t="s">
        <v>12252</v>
      </c>
      <c r="P1082" s="102"/>
      <c r="Q1082" s="102" t="s">
        <v>20869</v>
      </c>
      <c r="R1082" s="109"/>
      <c r="S1082" s="102"/>
      <c r="T1082" s="102" t="s">
        <v>21275</v>
      </c>
      <c r="U1082" s="102" t="s">
        <v>13676</v>
      </c>
      <c r="V1082" s="109">
        <v>8</v>
      </c>
      <c r="W1082" s="107"/>
      <c r="X1082" s="324"/>
    </row>
    <row r="1083" spans="1:24" ht="12.95" customHeight="1" x14ac:dyDescent="0.2">
      <c r="A1083" s="172">
        <v>34029</v>
      </c>
      <c r="B1083" s="115" t="s">
        <v>4224</v>
      </c>
      <c r="C1083" s="102" t="s">
        <v>13721</v>
      </c>
      <c r="D1083" s="111" t="s">
        <v>7442</v>
      </c>
      <c r="E1083" s="102" t="s">
        <v>12960</v>
      </c>
      <c r="F1083" s="102" t="s">
        <v>14834</v>
      </c>
      <c r="G1083" s="105">
        <v>15634</v>
      </c>
      <c r="H1083" s="102" t="s">
        <v>10103</v>
      </c>
      <c r="I1083" s="102" t="s">
        <v>11819</v>
      </c>
      <c r="J1083" s="102" t="s">
        <v>9568</v>
      </c>
      <c r="K1083" s="102"/>
      <c r="L1083" s="129" t="s">
        <v>13039</v>
      </c>
      <c r="M1083" s="170">
        <v>1</v>
      </c>
      <c r="N1083" s="112">
        <v>1</v>
      </c>
      <c r="O1083" s="102" t="s">
        <v>3620</v>
      </c>
      <c r="P1083" s="102" t="s">
        <v>9125</v>
      </c>
      <c r="Q1083" s="102" t="s">
        <v>16868</v>
      </c>
      <c r="R1083" s="102"/>
      <c r="S1083" s="102"/>
      <c r="T1083" s="102" t="s">
        <v>7789</v>
      </c>
      <c r="U1083" s="102" t="s">
        <v>27594</v>
      </c>
      <c r="V1083" s="102">
        <v>6.5</v>
      </c>
      <c r="W1083" s="102"/>
      <c r="X1083" s="324"/>
    </row>
    <row r="1084" spans="1:24" ht="12.95" customHeight="1" x14ac:dyDescent="0.2">
      <c r="A1084" s="172">
        <v>34029</v>
      </c>
      <c r="B1084" s="115" t="s">
        <v>4224</v>
      </c>
      <c r="C1084" s="103" t="s">
        <v>13721</v>
      </c>
      <c r="D1084" s="111" t="s">
        <v>9193</v>
      </c>
      <c r="E1084" s="115" t="s">
        <v>11080</v>
      </c>
      <c r="F1084" s="114" t="s">
        <v>6406</v>
      </c>
      <c r="G1084" s="105">
        <v>16146</v>
      </c>
      <c r="H1084" s="102" t="s">
        <v>11819</v>
      </c>
      <c r="I1084" s="102" t="s">
        <v>30655</v>
      </c>
      <c r="J1084" s="102" t="s">
        <v>12959</v>
      </c>
      <c r="K1084" s="102"/>
      <c r="L1084" s="111"/>
      <c r="M1084" s="107">
        <v>2</v>
      </c>
      <c r="N1084" s="112" t="s">
        <v>15879</v>
      </c>
      <c r="O1084" s="102" t="s">
        <v>16905</v>
      </c>
      <c r="P1084" s="102"/>
      <c r="Q1084" s="102"/>
      <c r="R1084" s="109"/>
      <c r="S1084" s="102"/>
      <c r="T1084" s="102"/>
      <c r="U1084" s="102" t="s">
        <v>10938</v>
      </c>
      <c r="V1084" s="109">
        <v>6.5</v>
      </c>
      <c r="W1084" s="107"/>
      <c r="X1084" s="324"/>
    </row>
    <row r="1085" spans="1:24" ht="12.95" customHeight="1" x14ac:dyDescent="0.2">
      <c r="A1085" s="172">
        <v>34090</v>
      </c>
      <c r="B1085" s="115" t="s">
        <v>4224</v>
      </c>
      <c r="C1085" s="103" t="s">
        <v>13722</v>
      </c>
      <c r="D1085" s="111" t="s">
        <v>168</v>
      </c>
      <c r="E1085" s="102" t="s">
        <v>12961</v>
      </c>
      <c r="F1085" s="163" t="s">
        <v>14834</v>
      </c>
      <c r="G1085" s="105">
        <v>16055</v>
      </c>
      <c r="H1085" s="102" t="s">
        <v>11819</v>
      </c>
      <c r="I1085" s="102" t="s">
        <v>10191</v>
      </c>
      <c r="J1085" s="102" t="s">
        <v>8240</v>
      </c>
      <c r="K1085" s="102"/>
      <c r="L1085" s="129" t="s">
        <v>35011</v>
      </c>
      <c r="M1085" s="137" t="s">
        <v>3669</v>
      </c>
      <c r="N1085" s="108" t="s">
        <v>31018</v>
      </c>
      <c r="O1085" s="102" t="s">
        <v>15959</v>
      </c>
      <c r="P1085" s="102" t="s">
        <v>9125</v>
      </c>
      <c r="Q1085" s="102" t="s">
        <v>16869</v>
      </c>
      <c r="R1085" s="109"/>
      <c r="S1085" s="102"/>
      <c r="T1085" s="102" t="s">
        <v>21275</v>
      </c>
      <c r="U1085" s="102" t="s">
        <v>16870</v>
      </c>
      <c r="V1085" s="109">
        <v>7</v>
      </c>
      <c r="W1085" s="107"/>
      <c r="X1085" s="324"/>
    </row>
    <row r="1086" spans="1:24" ht="12.95" customHeight="1" x14ac:dyDescent="0.2">
      <c r="A1086" s="172">
        <v>34090</v>
      </c>
      <c r="B1086" s="115" t="s">
        <v>4224</v>
      </c>
      <c r="C1086" s="102" t="s">
        <v>13722</v>
      </c>
      <c r="D1086" s="102" t="s">
        <v>8242</v>
      </c>
      <c r="E1086" s="115" t="s">
        <v>8241</v>
      </c>
      <c r="F1086" s="104" t="s">
        <v>14834</v>
      </c>
      <c r="G1086" s="105">
        <v>16429</v>
      </c>
      <c r="H1086" s="102" t="s">
        <v>10191</v>
      </c>
      <c r="I1086" s="102" t="s">
        <v>4890</v>
      </c>
      <c r="J1086" s="102" t="s">
        <v>8027</v>
      </c>
      <c r="K1086" s="102"/>
      <c r="L1086" s="111" t="s">
        <v>35050</v>
      </c>
      <c r="M1086" s="120">
        <v>4.5</v>
      </c>
      <c r="N1086" s="112" t="s">
        <v>31019</v>
      </c>
      <c r="O1086" s="121" t="s">
        <v>16895</v>
      </c>
      <c r="P1086" s="102" t="s">
        <v>13301</v>
      </c>
      <c r="Q1086" s="102" t="s">
        <v>20809</v>
      </c>
      <c r="R1086" s="109"/>
      <c r="S1086" s="102" t="s">
        <v>11080</v>
      </c>
      <c r="T1086" s="102" t="s">
        <v>20547</v>
      </c>
      <c r="U1086" s="102" t="s">
        <v>1928</v>
      </c>
      <c r="V1086" s="109">
        <v>9.5</v>
      </c>
      <c r="W1086" s="107"/>
      <c r="X1086" s="324"/>
    </row>
    <row r="1087" spans="1:24" ht="12.95" customHeight="1" x14ac:dyDescent="0.2">
      <c r="A1087" s="172">
        <v>34151</v>
      </c>
      <c r="B1087" s="115" t="s">
        <v>4224</v>
      </c>
      <c r="C1087" s="103" t="s">
        <v>13723</v>
      </c>
      <c r="D1087" s="102" t="s">
        <v>13614</v>
      </c>
      <c r="E1087" s="115" t="s">
        <v>1929</v>
      </c>
      <c r="F1087" s="104" t="s">
        <v>14834</v>
      </c>
      <c r="G1087" s="105">
        <v>15337</v>
      </c>
      <c r="H1087" s="102" t="s">
        <v>11819</v>
      </c>
      <c r="I1087" s="102" t="s">
        <v>13336</v>
      </c>
      <c r="J1087" s="102" t="s">
        <v>9757</v>
      </c>
      <c r="K1087" s="102"/>
      <c r="L1087" s="111"/>
      <c r="M1087" s="120">
        <v>1</v>
      </c>
      <c r="N1087" s="108" t="s">
        <v>31020</v>
      </c>
      <c r="O1087" s="121" t="s">
        <v>20556</v>
      </c>
      <c r="P1087" s="102" t="s">
        <v>9125</v>
      </c>
      <c r="Q1087" s="102" t="s">
        <v>20870</v>
      </c>
      <c r="R1087" s="109"/>
      <c r="S1087" s="102" t="s">
        <v>8315</v>
      </c>
      <c r="T1087" s="102" t="s">
        <v>20871</v>
      </c>
      <c r="U1087" s="102" t="s">
        <v>27593</v>
      </c>
      <c r="V1087" s="109">
        <v>9</v>
      </c>
      <c r="W1087" s="107"/>
      <c r="X1087" s="324"/>
    </row>
    <row r="1088" spans="1:24" ht="12.95" customHeight="1" x14ac:dyDescent="0.2">
      <c r="A1088" s="172">
        <v>34213</v>
      </c>
      <c r="B1088" s="115" t="s">
        <v>4224</v>
      </c>
      <c r="C1088" s="103" t="s">
        <v>13724</v>
      </c>
      <c r="D1088" s="111" t="s">
        <v>13364</v>
      </c>
      <c r="E1088" s="102" t="s">
        <v>8477</v>
      </c>
      <c r="F1088" s="163" t="s">
        <v>14834</v>
      </c>
      <c r="G1088" s="105">
        <v>15357</v>
      </c>
      <c r="H1088" s="102" t="s">
        <v>2625</v>
      </c>
      <c r="I1088" s="102" t="s">
        <v>10191</v>
      </c>
      <c r="J1088" s="102" t="s">
        <v>6250</v>
      </c>
      <c r="K1088" s="102"/>
      <c r="L1088" s="129" t="s">
        <v>20294</v>
      </c>
      <c r="M1088" s="176" t="s">
        <v>6453</v>
      </c>
      <c r="N1088" s="112" t="s">
        <v>16871</v>
      </c>
      <c r="O1088" s="121"/>
      <c r="P1088" s="102"/>
      <c r="Q1088" s="102" t="s">
        <v>15939</v>
      </c>
      <c r="R1088" s="109"/>
      <c r="S1088" s="102"/>
      <c r="T1088" s="102" t="s">
        <v>20545</v>
      </c>
      <c r="U1088" s="102" t="s">
        <v>21344</v>
      </c>
      <c r="V1088" s="109">
        <v>7</v>
      </c>
      <c r="W1088" s="107"/>
      <c r="X1088" s="324"/>
    </row>
    <row r="1089" spans="1:24" ht="12.95" customHeight="1" x14ac:dyDescent="0.2">
      <c r="A1089" s="172">
        <v>34274</v>
      </c>
      <c r="B1089" s="115" t="s">
        <v>4224</v>
      </c>
      <c r="C1089" s="103" t="s">
        <v>6088</v>
      </c>
      <c r="D1089" s="102" t="s">
        <v>5660</v>
      </c>
      <c r="E1089" s="115" t="s">
        <v>8478</v>
      </c>
      <c r="F1089" s="104" t="s">
        <v>14834</v>
      </c>
      <c r="G1089" s="105">
        <v>16424</v>
      </c>
      <c r="H1089" s="102" t="s">
        <v>10191</v>
      </c>
      <c r="I1089" s="102" t="s">
        <v>11819</v>
      </c>
      <c r="J1089" s="102" t="s">
        <v>8479</v>
      </c>
      <c r="K1089" s="102"/>
      <c r="L1089" s="111" t="s">
        <v>35035</v>
      </c>
      <c r="M1089" s="120">
        <v>2</v>
      </c>
      <c r="N1089" s="112" t="s">
        <v>16872</v>
      </c>
      <c r="O1089" s="121" t="s">
        <v>19531</v>
      </c>
      <c r="P1089" s="102" t="s">
        <v>9125</v>
      </c>
      <c r="Q1089" s="102" t="s">
        <v>16624</v>
      </c>
      <c r="R1089" s="109"/>
      <c r="S1089" s="102" t="s">
        <v>9435</v>
      </c>
      <c r="T1089" s="102" t="s">
        <v>20547</v>
      </c>
      <c r="U1089" s="102" t="s">
        <v>8480</v>
      </c>
      <c r="V1089" s="109">
        <v>8.5</v>
      </c>
      <c r="W1089" s="107"/>
      <c r="X1089" s="324"/>
    </row>
    <row r="1090" spans="1:24" ht="12.95" customHeight="1" x14ac:dyDescent="0.2">
      <c r="A1090" s="172">
        <v>34274</v>
      </c>
      <c r="B1090" s="115" t="s">
        <v>4224</v>
      </c>
      <c r="C1090" s="102" t="s">
        <v>6088</v>
      </c>
      <c r="D1090" s="111" t="s">
        <v>13365</v>
      </c>
      <c r="E1090" s="102" t="s">
        <v>1947</v>
      </c>
      <c r="F1090" s="163" t="s">
        <v>14834</v>
      </c>
      <c r="G1090" s="105">
        <v>16326</v>
      </c>
      <c r="H1090" s="102" t="s">
        <v>10191</v>
      </c>
      <c r="I1090" s="102" t="s">
        <v>11819</v>
      </c>
      <c r="J1090" s="102" t="s">
        <v>1948</v>
      </c>
      <c r="K1090" s="102"/>
      <c r="L1090" s="129" t="s">
        <v>35025</v>
      </c>
      <c r="M1090" s="176" t="s">
        <v>3669</v>
      </c>
      <c r="N1090" s="108" t="s">
        <v>31021</v>
      </c>
      <c r="O1090" s="121" t="s">
        <v>16022</v>
      </c>
      <c r="P1090" s="102"/>
      <c r="Q1090" s="102" t="s">
        <v>16873</v>
      </c>
      <c r="R1090" s="109"/>
      <c r="S1090" s="102"/>
      <c r="T1090" s="102" t="s">
        <v>20547</v>
      </c>
      <c r="U1090" s="102" t="s">
        <v>4888</v>
      </c>
      <c r="V1090" s="109">
        <v>7</v>
      </c>
      <c r="W1090" s="107"/>
      <c r="X1090" s="324"/>
    </row>
    <row r="1091" spans="1:24" ht="12.95" customHeight="1" x14ac:dyDescent="0.2">
      <c r="A1091" s="172">
        <v>34335</v>
      </c>
      <c r="B1091" s="115" t="s">
        <v>4224</v>
      </c>
      <c r="C1091" s="102" t="s">
        <v>6089</v>
      </c>
      <c r="D1091" s="111" t="s">
        <v>80</v>
      </c>
      <c r="E1091" s="102" t="s">
        <v>12523</v>
      </c>
      <c r="F1091" s="163" t="s">
        <v>14834</v>
      </c>
      <c r="G1091" s="105">
        <v>14745</v>
      </c>
      <c r="H1091" s="102" t="s">
        <v>11819</v>
      </c>
      <c r="I1091" s="102" t="s">
        <v>5011</v>
      </c>
      <c r="J1091" s="102" t="s">
        <v>12524</v>
      </c>
      <c r="K1091" s="102" t="s">
        <v>1910</v>
      </c>
      <c r="L1091" s="129" t="s">
        <v>41684</v>
      </c>
      <c r="M1091" s="176" t="s">
        <v>3669</v>
      </c>
      <c r="N1091" s="112" t="s">
        <v>2482</v>
      </c>
      <c r="O1091" s="121" t="s">
        <v>16764</v>
      </c>
      <c r="P1091" s="102"/>
      <c r="Q1091" s="102" t="s">
        <v>16157</v>
      </c>
      <c r="R1091" s="109"/>
      <c r="S1091" s="102"/>
      <c r="T1091" s="102" t="s">
        <v>28757</v>
      </c>
      <c r="U1091" s="102"/>
      <c r="V1091" s="109">
        <v>9</v>
      </c>
      <c r="W1091" s="107"/>
      <c r="X1091" s="324"/>
    </row>
    <row r="1092" spans="1:24" ht="12.95" customHeight="1" x14ac:dyDescent="0.2">
      <c r="A1092" s="172">
        <v>34335</v>
      </c>
      <c r="B1092" s="115" t="s">
        <v>4224</v>
      </c>
      <c r="C1092" s="103" t="s">
        <v>6089</v>
      </c>
      <c r="D1092" s="111" t="s">
        <v>1859</v>
      </c>
      <c r="E1092" s="102" t="s">
        <v>13561</v>
      </c>
      <c r="F1092" s="177" t="s">
        <v>6406</v>
      </c>
      <c r="G1092" s="105">
        <v>14751</v>
      </c>
      <c r="H1092" s="102" t="s">
        <v>11819</v>
      </c>
      <c r="I1092" s="102" t="s">
        <v>13336</v>
      </c>
      <c r="J1092" s="102" t="s">
        <v>12521</v>
      </c>
      <c r="K1092" s="102"/>
      <c r="L1092" s="129" t="s">
        <v>986</v>
      </c>
      <c r="M1092" s="178">
        <v>3</v>
      </c>
      <c r="N1092" s="108" t="s">
        <v>31022</v>
      </c>
      <c r="O1092" s="121" t="s">
        <v>5985</v>
      </c>
      <c r="P1092" s="102"/>
      <c r="Q1092" s="102"/>
      <c r="R1092" s="109"/>
      <c r="S1092" s="102"/>
      <c r="T1092" s="102" t="s">
        <v>28757</v>
      </c>
      <c r="U1092" s="102" t="s">
        <v>2476</v>
      </c>
      <c r="V1092" s="109">
        <v>8</v>
      </c>
      <c r="W1092" s="107"/>
      <c r="X1092" s="324"/>
    </row>
    <row r="1093" spans="1:24" ht="12.95" customHeight="1" x14ac:dyDescent="0.2">
      <c r="A1093" s="172">
        <v>34394</v>
      </c>
      <c r="B1093" s="115" t="s">
        <v>4224</v>
      </c>
      <c r="C1093" s="103" t="s">
        <v>6090</v>
      </c>
      <c r="D1093" s="111" t="s">
        <v>10550</v>
      </c>
      <c r="E1093" s="102" t="s">
        <v>12502</v>
      </c>
      <c r="F1093" s="102" t="s">
        <v>14834</v>
      </c>
      <c r="G1093" s="105">
        <v>16229</v>
      </c>
      <c r="H1093" s="102" t="s">
        <v>11819</v>
      </c>
      <c r="I1093" s="102" t="s">
        <v>13336</v>
      </c>
      <c r="J1093" s="102" t="s">
        <v>16874</v>
      </c>
      <c r="K1093" s="102"/>
      <c r="L1093" s="111" t="s">
        <v>3673</v>
      </c>
      <c r="M1093" s="171">
        <v>1</v>
      </c>
      <c r="N1093" s="112">
        <v>10</v>
      </c>
      <c r="O1093" s="121"/>
      <c r="P1093" s="102"/>
      <c r="Q1093" s="102" t="s">
        <v>16875</v>
      </c>
      <c r="R1093" s="102"/>
      <c r="S1093" s="102"/>
      <c r="T1093" s="102" t="s">
        <v>28757</v>
      </c>
      <c r="U1093" s="102" t="s">
        <v>27592</v>
      </c>
      <c r="V1093" s="102">
        <v>8</v>
      </c>
      <c r="W1093" s="102"/>
      <c r="X1093" s="324"/>
    </row>
    <row r="1094" spans="1:24" ht="12.95" customHeight="1" x14ac:dyDescent="0.2">
      <c r="A1094" s="172">
        <v>34394</v>
      </c>
      <c r="B1094" s="115" t="s">
        <v>4224</v>
      </c>
      <c r="C1094" s="102" t="s">
        <v>6090</v>
      </c>
      <c r="D1094" s="102" t="s">
        <v>13671</v>
      </c>
      <c r="E1094" s="115" t="s">
        <v>5558</v>
      </c>
      <c r="F1094" s="104" t="s">
        <v>14834</v>
      </c>
      <c r="G1094" s="105">
        <v>16236</v>
      </c>
      <c r="H1094" s="102" t="s">
        <v>11819</v>
      </c>
      <c r="I1094" s="102" t="s">
        <v>10191</v>
      </c>
      <c r="J1094" s="102" t="s">
        <v>5559</v>
      </c>
      <c r="K1094" s="102"/>
      <c r="L1094" s="111"/>
      <c r="M1094" s="120">
        <v>1</v>
      </c>
      <c r="N1094" s="108" t="s">
        <v>31023</v>
      </c>
      <c r="O1094" s="121"/>
      <c r="P1094" s="102"/>
      <c r="Q1094" s="102" t="s">
        <v>20246</v>
      </c>
      <c r="R1094" s="109"/>
      <c r="S1094" s="102" t="s">
        <v>8315</v>
      </c>
      <c r="T1094" s="102" t="s">
        <v>20547</v>
      </c>
      <c r="U1094" s="102" t="s">
        <v>1713</v>
      </c>
      <c r="V1094" s="109">
        <v>9.5</v>
      </c>
      <c r="W1094" s="107"/>
      <c r="X1094" s="324"/>
    </row>
    <row r="1095" spans="1:24" ht="12.95" customHeight="1" x14ac:dyDescent="0.2">
      <c r="A1095" s="172">
        <v>34455</v>
      </c>
      <c r="B1095" s="115" t="s">
        <v>4224</v>
      </c>
      <c r="C1095" s="103" t="s">
        <v>6091</v>
      </c>
      <c r="D1095" s="111" t="s">
        <v>6490</v>
      </c>
      <c r="E1095" s="102" t="s">
        <v>5560</v>
      </c>
      <c r="F1095" s="163" t="s">
        <v>14834</v>
      </c>
      <c r="G1095" s="105">
        <v>16510</v>
      </c>
      <c r="H1095" s="102" t="s">
        <v>10103</v>
      </c>
      <c r="I1095" s="102" t="s">
        <v>4890</v>
      </c>
      <c r="J1095" s="102" t="s">
        <v>14890</v>
      </c>
      <c r="K1095" s="102"/>
      <c r="L1095" s="129" t="s">
        <v>988</v>
      </c>
      <c r="M1095" s="176" t="s">
        <v>3913</v>
      </c>
      <c r="N1095" s="112" t="s">
        <v>16876</v>
      </c>
      <c r="O1095" s="121" t="s">
        <v>19625</v>
      </c>
      <c r="P1095" s="102" t="s">
        <v>162</v>
      </c>
      <c r="Q1095" s="102" t="s">
        <v>16877</v>
      </c>
      <c r="R1095" s="109"/>
      <c r="S1095" s="102"/>
      <c r="T1095" s="102" t="s">
        <v>7789</v>
      </c>
      <c r="U1095" s="102" t="s">
        <v>3241</v>
      </c>
      <c r="V1095" s="109">
        <v>10</v>
      </c>
      <c r="W1095" s="107"/>
      <c r="X1095" s="324"/>
    </row>
    <row r="1096" spans="1:24" ht="12.95" customHeight="1" x14ac:dyDescent="0.2">
      <c r="A1096" s="172">
        <v>34455</v>
      </c>
      <c r="B1096" s="115" t="s">
        <v>4224</v>
      </c>
      <c r="C1096" s="102" t="s">
        <v>6091</v>
      </c>
      <c r="D1096" s="102" t="s">
        <v>3243</v>
      </c>
      <c r="E1096" s="115" t="s">
        <v>3242</v>
      </c>
      <c r="F1096" s="104" t="s">
        <v>14834</v>
      </c>
      <c r="G1096" s="105">
        <v>16529</v>
      </c>
      <c r="H1096" s="102" t="s">
        <v>4890</v>
      </c>
      <c r="I1096" s="102" t="s">
        <v>30801</v>
      </c>
      <c r="J1096" s="102" t="s">
        <v>642</v>
      </c>
      <c r="K1096" s="102"/>
      <c r="L1096" s="111"/>
      <c r="M1096" s="120">
        <v>2</v>
      </c>
      <c r="N1096" s="112" t="s">
        <v>16878</v>
      </c>
      <c r="O1096" s="121" t="s">
        <v>20182</v>
      </c>
      <c r="P1096" s="102"/>
      <c r="Q1096" s="102" t="s">
        <v>20872</v>
      </c>
      <c r="R1096" s="109"/>
      <c r="S1096" s="102" t="s">
        <v>8315</v>
      </c>
      <c r="T1096" s="102" t="s">
        <v>7789</v>
      </c>
      <c r="U1096" s="102" t="s">
        <v>20873</v>
      </c>
      <c r="V1096" s="109">
        <v>8.5</v>
      </c>
      <c r="W1096" s="107"/>
      <c r="X1096" s="324"/>
    </row>
    <row r="1097" spans="1:24" ht="12.95" customHeight="1" x14ac:dyDescent="0.2">
      <c r="A1097" s="172">
        <v>34516</v>
      </c>
      <c r="B1097" s="115" t="s">
        <v>4224</v>
      </c>
      <c r="C1097" s="103" t="s">
        <v>10436</v>
      </c>
      <c r="D1097" s="111" t="s">
        <v>14140</v>
      </c>
      <c r="E1097" s="102" t="s">
        <v>3998</v>
      </c>
      <c r="F1097" s="102" t="s">
        <v>14834</v>
      </c>
      <c r="G1097" s="105">
        <v>16285</v>
      </c>
      <c r="H1097" s="102" t="s">
        <v>11819</v>
      </c>
      <c r="I1097" s="102" t="s">
        <v>31024</v>
      </c>
      <c r="J1097" s="102" t="s">
        <v>16879</v>
      </c>
      <c r="K1097" s="102"/>
      <c r="L1097" s="111" t="s">
        <v>5022</v>
      </c>
      <c r="M1097" s="171">
        <v>0.5</v>
      </c>
      <c r="N1097" s="125">
        <v>23</v>
      </c>
      <c r="O1097" s="121"/>
      <c r="P1097" s="102"/>
      <c r="Q1097" s="102" t="s">
        <v>16880</v>
      </c>
      <c r="R1097" s="102"/>
      <c r="S1097" s="102"/>
      <c r="T1097" s="102" t="s">
        <v>20547</v>
      </c>
      <c r="U1097" s="102"/>
      <c r="V1097" s="102">
        <v>6</v>
      </c>
      <c r="W1097" s="102"/>
      <c r="X1097" s="324"/>
    </row>
    <row r="1098" spans="1:24" ht="12.95" customHeight="1" x14ac:dyDescent="0.2">
      <c r="A1098" s="172">
        <v>34516</v>
      </c>
      <c r="B1098" s="115" t="s">
        <v>4224</v>
      </c>
      <c r="C1098" s="102" t="s">
        <v>10436</v>
      </c>
      <c r="D1098" s="111" t="s">
        <v>7021</v>
      </c>
      <c r="E1098" s="102" t="s">
        <v>7020</v>
      </c>
      <c r="F1098" s="102" t="s">
        <v>14834</v>
      </c>
      <c r="G1098" s="105">
        <v>16264</v>
      </c>
      <c r="H1098" s="102" t="s">
        <v>16881</v>
      </c>
      <c r="I1098" s="102" t="s">
        <v>13336</v>
      </c>
      <c r="J1098" s="102" t="s">
        <v>16882</v>
      </c>
      <c r="K1098" s="102"/>
      <c r="L1098" s="111" t="s">
        <v>8918</v>
      </c>
      <c r="M1098" s="171">
        <v>3</v>
      </c>
      <c r="N1098" s="112" t="s">
        <v>16883</v>
      </c>
      <c r="O1098" s="121" t="s">
        <v>16121</v>
      </c>
      <c r="P1098" s="102" t="s">
        <v>12252</v>
      </c>
      <c r="Q1098" s="102" t="s">
        <v>16884</v>
      </c>
      <c r="R1098" s="102"/>
      <c r="S1098" s="102" t="s">
        <v>8315</v>
      </c>
      <c r="T1098" s="102" t="s">
        <v>20547</v>
      </c>
      <c r="U1098" s="102"/>
      <c r="V1098" s="102">
        <v>8</v>
      </c>
      <c r="W1098" s="102"/>
      <c r="X1098" s="324"/>
    </row>
    <row r="1099" spans="1:24" ht="12.95" customHeight="1" x14ac:dyDescent="0.2">
      <c r="A1099" s="172">
        <v>34578</v>
      </c>
      <c r="B1099" s="115" t="s">
        <v>4224</v>
      </c>
      <c r="C1099" s="103" t="s">
        <v>12079</v>
      </c>
      <c r="D1099" s="111" t="s">
        <v>14279</v>
      </c>
      <c r="E1099" s="102" t="s">
        <v>294</v>
      </c>
      <c r="F1099" s="163" t="s">
        <v>14834</v>
      </c>
      <c r="G1099" s="105">
        <v>16538</v>
      </c>
      <c r="H1099" s="102" t="s">
        <v>11819</v>
      </c>
      <c r="I1099" s="102" t="s">
        <v>13336</v>
      </c>
      <c r="J1099" s="102" t="s">
        <v>12122</v>
      </c>
      <c r="K1099" s="102"/>
      <c r="L1099" s="129" t="s">
        <v>6304</v>
      </c>
      <c r="M1099" s="176" t="s">
        <v>6453</v>
      </c>
      <c r="N1099" s="112" t="s">
        <v>15973</v>
      </c>
      <c r="O1099" s="121" t="s">
        <v>5985</v>
      </c>
      <c r="P1099" s="102" t="s">
        <v>162</v>
      </c>
      <c r="Q1099" s="102" t="s">
        <v>16885</v>
      </c>
      <c r="R1099" s="109"/>
      <c r="S1099" s="102"/>
      <c r="T1099" s="102" t="s">
        <v>20546</v>
      </c>
      <c r="U1099" s="102" t="s">
        <v>16886</v>
      </c>
      <c r="V1099" s="109">
        <v>9</v>
      </c>
      <c r="W1099" s="107"/>
      <c r="X1099" s="324"/>
    </row>
    <row r="1100" spans="1:24" ht="12.95" customHeight="1" x14ac:dyDescent="0.2">
      <c r="A1100" s="172">
        <v>34578</v>
      </c>
      <c r="B1100" s="115" t="s">
        <v>4224</v>
      </c>
      <c r="C1100" s="102" t="s">
        <v>12079</v>
      </c>
      <c r="D1100" s="102" t="s">
        <v>1849</v>
      </c>
      <c r="E1100" s="115" t="s">
        <v>1848</v>
      </c>
      <c r="F1100" s="104" t="s">
        <v>14834</v>
      </c>
      <c r="G1100" s="105">
        <v>16438</v>
      </c>
      <c r="H1100" s="102" t="s">
        <v>10191</v>
      </c>
      <c r="I1100" s="102" t="s">
        <v>11819</v>
      </c>
      <c r="J1100" s="102" t="s">
        <v>1850</v>
      </c>
      <c r="K1100" s="102"/>
      <c r="L1100" s="111"/>
      <c r="M1100" s="109">
        <v>1</v>
      </c>
      <c r="N1100" s="108" t="s">
        <v>31025</v>
      </c>
      <c r="O1100" s="102"/>
      <c r="P1100" s="102"/>
      <c r="Q1100" s="102" t="s">
        <v>19113</v>
      </c>
      <c r="R1100" s="109"/>
      <c r="S1100" s="102" t="s">
        <v>8315</v>
      </c>
      <c r="T1100" s="102" t="s">
        <v>20546</v>
      </c>
      <c r="U1100" s="102"/>
      <c r="V1100" s="109">
        <v>5.5</v>
      </c>
      <c r="W1100" s="107"/>
      <c r="X1100" s="324"/>
    </row>
    <row r="1101" spans="1:24" ht="12.95" customHeight="1" x14ac:dyDescent="0.2">
      <c r="A1101" s="172">
        <v>34639</v>
      </c>
      <c r="B1101" s="115" t="s">
        <v>4224</v>
      </c>
      <c r="C1101" s="103" t="s">
        <v>5304</v>
      </c>
      <c r="D1101" s="111" t="s">
        <v>6013</v>
      </c>
      <c r="E1101" s="102" t="s">
        <v>295</v>
      </c>
      <c r="F1101" s="163" t="s">
        <v>14834</v>
      </c>
      <c r="G1101" s="105">
        <v>15695</v>
      </c>
      <c r="H1101" s="102" t="s">
        <v>10103</v>
      </c>
      <c r="I1101" s="102" t="s">
        <v>7198</v>
      </c>
      <c r="J1101" s="102" t="s">
        <v>13697</v>
      </c>
      <c r="K1101" s="102" t="s">
        <v>14861</v>
      </c>
      <c r="L1101" s="129" t="s">
        <v>12886</v>
      </c>
      <c r="M1101" s="176" t="s">
        <v>3669</v>
      </c>
      <c r="N1101" s="112" t="s">
        <v>31026</v>
      </c>
      <c r="O1101" s="121"/>
      <c r="P1101" s="102" t="s">
        <v>3620</v>
      </c>
      <c r="Q1101" s="102" t="s">
        <v>16887</v>
      </c>
      <c r="R1101" s="109" t="s">
        <v>7035</v>
      </c>
      <c r="S1101" s="102"/>
      <c r="T1101" s="102" t="s">
        <v>7789</v>
      </c>
      <c r="U1101" s="102" t="s">
        <v>21253</v>
      </c>
      <c r="V1101" s="109">
        <v>6.5</v>
      </c>
      <c r="W1101" s="107"/>
      <c r="X1101" s="324"/>
    </row>
    <row r="1102" spans="1:24" ht="12.95" customHeight="1" x14ac:dyDescent="0.2">
      <c r="A1102" s="172">
        <v>34639</v>
      </c>
      <c r="B1102" s="115" t="s">
        <v>4224</v>
      </c>
      <c r="C1102" s="102" t="s">
        <v>5304</v>
      </c>
      <c r="D1102" s="111" t="s">
        <v>9112</v>
      </c>
      <c r="E1102" s="102" t="s">
        <v>296</v>
      </c>
      <c r="F1102" s="102" t="s">
        <v>14834</v>
      </c>
      <c r="G1102" s="105">
        <v>15116</v>
      </c>
      <c r="H1102" s="102" t="s">
        <v>13336</v>
      </c>
      <c r="I1102" s="102" t="s">
        <v>11819</v>
      </c>
      <c r="J1102" s="102" t="s">
        <v>10807</v>
      </c>
      <c r="K1102" s="102"/>
      <c r="L1102" s="111" t="s">
        <v>12443</v>
      </c>
      <c r="M1102" s="171">
        <v>4</v>
      </c>
      <c r="N1102" s="112" t="s">
        <v>16888</v>
      </c>
      <c r="O1102" s="121"/>
      <c r="P1102" s="102"/>
      <c r="Q1102" s="102" t="s">
        <v>16884</v>
      </c>
      <c r="R1102" s="102"/>
      <c r="S1102" s="102"/>
      <c r="T1102" s="102" t="s">
        <v>21293</v>
      </c>
      <c r="U1102" s="102" t="s">
        <v>16889</v>
      </c>
      <c r="V1102" s="102">
        <v>7.5</v>
      </c>
      <c r="W1102" s="102"/>
      <c r="X1102" s="324"/>
    </row>
    <row r="1103" spans="1:24" ht="12.95" customHeight="1" x14ac:dyDescent="0.2">
      <c r="A1103" s="172">
        <v>34700</v>
      </c>
      <c r="B1103" s="115" t="s">
        <v>4224</v>
      </c>
      <c r="C1103" s="103" t="s">
        <v>8120</v>
      </c>
      <c r="D1103" s="111" t="s">
        <v>4718</v>
      </c>
      <c r="E1103" s="102" t="s">
        <v>297</v>
      </c>
      <c r="F1103" s="163" t="s">
        <v>14834</v>
      </c>
      <c r="G1103" s="105">
        <v>14495</v>
      </c>
      <c r="H1103" s="102" t="s">
        <v>11819</v>
      </c>
      <c r="I1103" s="102" t="s">
        <v>30796</v>
      </c>
      <c r="J1103" s="102" t="s">
        <v>13741</v>
      </c>
      <c r="K1103" s="102"/>
      <c r="L1103" s="129" t="s">
        <v>12019</v>
      </c>
      <c r="M1103" s="176" t="s">
        <v>5509</v>
      </c>
      <c r="N1103" s="108">
        <v>12</v>
      </c>
      <c r="O1103" s="121"/>
      <c r="P1103" s="102"/>
      <c r="Q1103" s="102" t="s">
        <v>15847</v>
      </c>
      <c r="R1103" s="109"/>
      <c r="S1103" s="102"/>
      <c r="T1103" s="102" t="s">
        <v>20541</v>
      </c>
      <c r="U1103" s="102" t="s">
        <v>16890</v>
      </c>
      <c r="V1103" s="109">
        <v>7</v>
      </c>
      <c r="W1103" s="107"/>
      <c r="X1103" s="324"/>
    </row>
    <row r="1104" spans="1:24" ht="12.95" customHeight="1" x14ac:dyDescent="0.2">
      <c r="A1104" s="172">
        <v>34700</v>
      </c>
      <c r="B1104" s="115" t="s">
        <v>4224</v>
      </c>
      <c r="C1104" s="102" t="s">
        <v>8120</v>
      </c>
      <c r="D1104" s="102" t="s">
        <v>299</v>
      </c>
      <c r="E1104" s="115" t="s">
        <v>298</v>
      </c>
      <c r="F1104" s="123" t="s">
        <v>10085</v>
      </c>
      <c r="G1104" s="105">
        <v>16424</v>
      </c>
      <c r="H1104" s="102" t="s">
        <v>11819</v>
      </c>
      <c r="I1104" s="102" t="s">
        <v>10191</v>
      </c>
      <c r="J1104" s="102" t="s">
        <v>2001</v>
      </c>
      <c r="K1104" s="102"/>
      <c r="L1104" s="111"/>
      <c r="M1104" s="169">
        <v>1</v>
      </c>
      <c r="N1104" s="108" t="s">
        <v>16019</v>
      </c>
      <c r="O1104" s="121" t="s">
        <v>13207</v>
      </c>
      <c r="P1104" s="102"/>
      <c r="Q1104" s="102"/>
      <c r="R1104" s="109"/>
      <c r="S1104" s="102"/>
      <c r="T1104" s="102" t="s">
        <v>20547</v>
      </c>
      <c r="U1104" s="102" t="s">
        <v>16891</v>
      </c>
      <c r="V1104" s="109">
        <v>3</v>
      </c>
      <c r="W1104" s="107"/>
      <c r="X1104" s="324"/>
    </row>
    <row r="1105" spans="1:24" ht="12.95" customHeight="1" x14ac:dyDescent="0.2">
      <c r="A1105" s="172">
        <v>34759</v>
      </c>
      <c r="B1105" s="115" t="s">
        <v>4224</v>
      </c>
      <c r="C1105" s="103" t="s">
        <v>8121</v>
      </c>
      <c r="D1105" s="102" t="s">
        <v>2584</v>
      </c>
      <c r="E1105" s="115" t="s">
        <v>300</v>
      </c>
      <c r="F1105" s="115" t="s">
        <v>14834</v>
      </c>
      <c r="G1105" s="105">
        <v>16230</v>
      </c>
      <c r="H1105" s="102" t="s">
        <v>4890</v>
      </c>
      <c r="I1105" s="102" t="s">
        <v>30647</v>
      </c>
      <c r="J1105" s="102" t="s">
        <v>14153</v>
      </c>
      <c r="K1105" s="102"/>
      <c r="L1105" s="111"/>
      <c r="M1105" s="169">
        <v>3</v>
      </c>
      <c r="N1105" s="138" t="s">
        <v>31027</v>
      </c>
      <c r="O1105" s="121" t="s">
        <v>16543</v>
      </c>
      <c r="P1105" s="102"/>
      <c r="Q1105" s="102" t="s">
        <v>20874</v>
      </c>
      <c r="R1105" s="109"/>
      <c r="S1105" s="102" t="s">
        <v>11080</v>
      </c>
      <c r="T1105" s="102" t="s">
        <v>20547</v>
      </c>
      <c r="U1105" s="102"/>
      <c r="V1105" s="109">
        <v>9</v>
      </c>
      <c r="W1105" s="107"/>
      <c r="X1105" s="324"/>
    </row>
    <row r="1106" spans="1:24" ht="12.95" customHeight="1" x14ac:dyDescent="0.2">
      <c r="A1106" s="172">
        <v>34759</v>
      </c>
      <c r="B1106" s="115" t="s">
        <v>4224</v>
      </c>
      <c r="C1106" s="102" t="s">
        <v>8121</v>
      </c>
      <c r="D1106" s="111" t="s">
        <v>3923</v>
      </c>
      <c r="E1106" s="102" t="s">
        <v>14154</v>
      </c>
      <c r="F1106" s="102" t="s">
        <v>14834</v>
      </c>
      <c r="G1106" s="105">
        <v>16332</v>
      </c>
      <c r="H1106" s="102" t="s">
        <v>11819</v>
      </c>
      <c r="I1106" s="102" t="s">
        <v>16892</v>
      </c>
      <c r="J1106" s="102" t="s">
        <v>230</v>
      </c>
      <c r="K1106" s="102"/>
      <c r="L1106" s="111" t="s">
        <v>119</v>
      </c>
      <c r="M1106" s="170">
        <v>1</v>
      </c>
      <c r="N1106" s="112">
        <v>2</v>
      </c>
      <c r="O1106" s="102" t="s">
        <v>231</v>
      </c>
      <c r="P1106" s="102" t="s">
        <v>162</v>
      </c>
      <c r="Q1106" s="102" t="s">
        <v>16893</v>
      </c>
      <c r="R1106" s="102"/>
      <c r="S1106" s="102" t="s">
        <v>9435</v>
      </c>
      <c r="T1106" s="102" t="s">
        <v>20547</v>
      </c>
      <c r="U1106" s="102"/>
      <c r="V1106" s="102">
        <v>5.5</v>
      </c>
      <c r="W1106" s="102"/>
      <c r="X1106" s="324"/>
    </row>
    <row r="1107" spans="1:24" ht="12.95" customHeight="1" x14ac:dyDescent="0.2">
      <c r="A1107" s="172">
        <v>34881</v>
      </c>
      <c r="B1107" s="115" t="s">
        <v>4224</v>
      </c>
      <c r="C1107" s="103" t="s">
        <v>8116</v>
      </c>
      <c r="D1107" s="111" t="s">
        <v>35036</v>
      </c>
      <c r="E1107" s="102" t="s">
        <v>5863</v>
      </c>
      <c r="F1107" s="163" t="s">
        <v>14834</v>
      </c>
      <c r="G1107" s="105">
        <v>16425</v>
      </c>
      <c r="H1107" s="102" t="s">
        <v>10191</v>
      </c>
      <c r="I1107" s="102" t="s">
        <v>11819</v>
      </c>
      <c r="J1107" s="102" t="s">
        <v>2918</v>
      </c>
      <c r="K1107" s="102"/>
      <c r="L1107" s="129" t="s">
        <v>35037</v>
      </c>
      <c r="M1107" s="176" t="s">
        <v>3669</v>
      </c>
      <c r="N1107" s="112">
        <v>24</v>
      </c>
      <c r="O1107" s="121" t="s">
        <v>12252</v>
      </c>
      <c r="P1107" s="102"/>
      <c r="Q1107" s="102" t="s">
        <v>16894</v>
      </c>
      <c r="R1107" s="109"/>
      <c r="S1107" s="102"/>
      <c r="T1107" s="102" t="s">
        <v>20547</v>
      </c>
      <c r="U1107" s="102"/>
      <c r="V1107" s="109">
        <v>7</v>
      </c>
      <c r="W1107" s="107"/>
      <c r="X1107" s="324"/>
    </row>
    <row r="1108" spans="1:24" ht="12.95" customHeight="1" x14ac:dyDescent="0.2">
      <c r="A1108" s="172">
        <v>34881</v>
      </c>
      <c r="B1108" s="115" t="s">
        <v>4224</v>
      </c>
      <c r="C1108" s="102" t="s">
        <v>8116</v>
      </c>
      <c r="D1108" s="102" t="s">
        <v>12132</v>
      </c>
      <c r="E1108" s="115" t="s">
        <v>12130</v>
      </c>
      <c r="F1108" s="115" t="s">
        <v>14834</v>
      </c>
      <c r="G1108" s="105">
        <v>14434</v>
      </c>
      <c r="H1108" s="102" t="s">
        <v>10103</v>
      </c>
      <c r="I1108" s="102" t="s">
        <v>2625</v>
      </c>
      <c r="J1108" s="102" t="s">
        <v>4728</v>
      </c>
      <c r="K1108" s="102"/>
      <c r="L1108" s="111"/>
      <c r="M1108" s="169">
        <v>1</v>
      </c>
      <c r="N1108" s="108" t="s">
        <v>31028</v>
      </c>
      <c r="O1108" s="121" t="s">
        <v>3620</v>
      </c>
      <c r="P1108" s="102" t="s">
        <v>9125</v>
      </c>
      <c r="Q1108" s="102" t="s">
        <v>17392</v>
      </c>
      <c r="R1108" s="109"/>
      <c r="S1108" s="102"/>
      <c r="T1108" s="102" t="s">
        <v>20539</v>
      </c>
      <c r="U1108" s="102" t="s">
        <v>2476</v>
      </c>
      <c r="V1108" s="109">
        <v>6</v>
      </c>
      <c r="W1108" s="107"/>
      <c r="X1108" s="324"/>
    </row>
    <row r="1109" spans="1:24" ht="12.95" customHeight="1" x14ac:dyDescent="0.2">
      <c r="A1109" s="172">
        <v>34943</v>
      </c>
      <c r="B1109" s="115" t="s">
        <v>4224</v>
      </c>
      <c r="C1109" s="103" t="s">
        <v>9898</v>
      </c>
      <c r="D1109" s="111" t="s">
        <v>3523</v>
      </c>
      <c r="E1109" s="102" t="s">
        <v>12131</v>
      </c>
      <c r="F1109" s="163" t="s">
        <v>14834</v>
      </c>
      <c r="G1109" s="105">
        <v>14759</v>
      </c>
      <c r="H1109" s="102" t="s">
        <v>11819</v>
      </c>
      <c r="I1109" s="102" t="s">
        <v>31029</v>
      </c>
      <c r="J1109" s="102" t="s">
        <v>5488</v>
      </c>
      <c r="K1109" s="102"/>
      <c r="L1109" s="129" t="s">
        <v>41703</v>
      </c>
      <c r="M1109" s="137" t="s">
        <v>3669</v>
      </c>
      <c r="N1109" s="112" t="s">
        <v>12955</v>
      </c>
      <c r="O1109" s="102"/>
      <c r="P1109" s="102"/>
      <c r="Q1109" s="102" t="s">
        <v>16895</v>
      </c>
      <c r="R1109" s="109"/>
      <c r="S1109" s="102"/>
      <c r="T1109" s="102" t="s">
        <v>20548</v>
      </c>
      <c r="U1109" s="102" t="s">
        <v>7960</v>
      </c>
      <c r="V1109" s="109">
        <v>7</v>
      </c>
      <c r="W1109" s="107" t="s">
        <v>7338</v>
      </c>
      <c r="X1109" s="324"/>
    </row>
    <row r="1110" spans="1:24" ht="12.95" customHeight="1" x14ac:dyDescent="0.2">
      <c r="A1110" s="172">
        <v>34943</v>
      </c>
      <c r="B1110" s="115" t="s">
        <v>4224</v>
      </c>
      <c r="C1110" s="102" t="s">
        <v>9898</v>
      </c>
      <c r="D1110" s="111" t="s">
        <v>3524</v>
      </c>
      <c r="E1110" s="102" t="s">
        <v>2346</v>
      </c>
      <c r="F1110" s="102" t="s">
        <v>14834</v>
      </c>
      <c r="G1110" s="105">
        <v>15176</v>
      </c>
      <c r="H1110" s="102" t="s">
        <v>11819</v>
      </c>
      <c r="I1110" s="102" t="s">
        <v>10103</v>
      </c>
      <c r="J1110" s="102" t="s">
        <v>16896</v>
      </c>
      <c r="K1110" s="102"/>
      <c r="L1110" s="129" t="s">
        <v>16897</v>
      </c>
      <c r="M1110" s="170">
        <v>4</v>
      </c>
      <c r="N1110" s="112" t="s">
        <v>16898</v>
      </c>
      <c r="O1110" s="102" t="s">
        <v>683</v>
      </c>
      <c r="P1110" s="102" t="s">
        <v>2447</v>
      </c>
      <c r="Q1110" s="102" t="s">
        <v>16899</v>
      </c>
      <c r="R1110" s="102"/>
      <c r="S1110" s="102"/>
      <c r="T1110" s="102" t="s">
        <v>7789</v>
      </c>
      <c r="U1110" s="102"/>
      <c r="V1110" s="102">
        <v>14</v>
      </c>
      <c r="W1110" s="102"/>
      <c r="X1110" s="324"/>
    </row>
    <row r="1111" spans="1:24" ht="12.95" customHeight="1" x14ac:dyDescent="0.2">
      <c r="A1111" s="149">
        <v>39904</v>
      </c>
      <c r="B1111" s="102" t="s">
        <v>552</v>
      </c>
      <c r="C1111" s="103" t="s">
        <v>553</v>
      </c>
      <c r="D1111" s="127" t="s">
        <v>6441</v>
      </c>
      <c r="E1111" s="102" t="s">
        <v>12115</v>
      </c>
      <c r="F1111" s="102" t="s">
        <v>14834</v>
      </c>
      <c r="G1111" s="105">
        <v>15413</v>
      </c>
      <c r="H1111" s="102" t="s">
        <v>11819</v>
      </c>
      <c r="I1111" s="102" t="s">
        <v>10103</v>
      </c>
      <c r="J1111" s="102" t="s">
        <v>6442</v>
      </c>
      <c r="K1111" s="102"/>
      <c r="L1111" s="111"/>
      <c r="M1111" s="109">
        <v>0.5</v>
      </c>
      <c r="N1111" s="112" t="s">
        <v>6443</v>
      </c>
      <c r="O1111" s="102" t="s">
        <v>9125</v>
      </c>
      <c r="P1111" s="39"/>
      <c r="Q1111" s="117" t="s">
        <v>5147</v>
      </c>
      <c r="R1111" s="109"/>
      <c r="S1111" s="102"/>
      <c r="T1111" s="102"/>
      <c r="U1111" s="102" t="s">
        <v>16048</v>
      </c>
      <c r="V1111" s="109">
        <v>5.5</v>
      </c>
      <c r="W1111" s="107"/>
      <c r="X1111" s="113"/>
    </row>
    <row r="1112" spans="1:24" ht="12.95" customHeight="1" x14ac:dyDescent="0.2">
      <c r="A1112" s="149">
        <v>39904</v>
      </c>
      <c r="B1112" s="102" t="s">
        <v>552</v>
      </c>
      <c r="C1112" s="102" t="s">
        <v>553</v>
      </c>
      <c r="D1112" s="127" t="s">
        <v>6439</v>
      </c>
      <c r="E1112" s="179" t="s">
        <v>12116</v>
      </c>
      <c r="F1112" s="155" t="s">
        <v>5657</v>
      </c>
      <c r="G1112" s="105">
        <v>16305</v>
      </c>
      <c r="H1112" s="102" t="s">
        <v>11819</v>
      </c>
      <c r="I1112" s="102" t="s">
        <v>30791</v>
      </c>
      <c r="J1112" s="102" t="s">
        <v>6440</v>
      </c>
      <c r="K1112" s="102"/>
      <c r="L1112" s="111"/>
      <c r="M1112" s="109">
        <v>2</v>
      </c>
      <c r="N1112" s="112" t="s">
        <v>16900</v>
      </c>
      <c r="O1112" s="102" t="s">
        <v>7521</v>
      </c>
      <c r="P1112" s="39"/>
      <c r="Q1112" s="117" t="s">
        <v>5147</v>
      </c>
      <c r="R1112" s="109"/>
      <c r="S1112" s="102"/>
      <c r="T1112" s="102"/>
      <c r="U1112" s="102"/>
      <c r="V1112" s="109">
        <v>6.5</v>
      </c>
      <c r="W1112" s="107"/>
      <c r="X1112" s="113"/>
    </row>
    <row r="1113" spans="1:24" ht="12.95" customHeight="1" x14ac:dyDescent="0.2">
      <c r="A1113" s="149">
        <v>40087</v>
      </c>
      <c r="B1113" s="102" t="s">
        <v>552</v>
      </c>
      <c r="C1113" s="103" t="s">
        <v>10459</v>
      </c>
      <c r="D1113" s="127" t="s">
        <v>10401</v>
      </c>
      <c r="E1113" s="179" t="s">
        <v>12117</v>
      </c>
      <c r="F1113" s="155" t="s">
        <v>5657</v>
      </c>
      <c r="G1113" s="105">
        <v>15897</v>
      </c>
      <c r="H1113" s="102" t="s">
        <v>7198</v>
      </c>
      <c r="I1113" s="102" t="s">
        <v>10191</v>
      </c>
      <c r="J1113" s="102" t="s">
        <v>1027</v>
      </c>
      <c r="K1113" s="102"/>
      <c r="L1113" s="111"/>
      <c r="M1113" s="109">
        <v>1</v>
      </c>
      <c r="N1113" s="112" t="s">
        <v>411</v>
      </c>
      <c r="O1113" s="102" t="s">
        <v>9125</v>
      </c>
      <c r="P1113" s="39"/>
      <c r="Q1113" s="117" t="s">
        <v>5147</v>
      </c>
      <c r="R1113" s="109"/>
      <c r="S1113" s="102"/>
      <c r="T1113" s="102"/>
      <c r="U1113" s="102" t="s">
        <v>3848</v>
      </c>
      <c r="V1113" s="109">
        <v>5</v>
      </c>
      <c r="W1113" s="107"/>
      <c r="X1113" s="113"/>
    </row>
    <row r="1114" spans="1:24" ht="12.95" customHeight="1" x14ac:dyDescent="0.2">
      <c r="A1114" s="149">
        <v>40179</v>
      </c>
      <c r="B1114" s="102" t="s">
        <v>552</v>
      </c>
      <c r="C1114" s="103" t="s">
        <v>10023</v>
      </c>
      <c r="D1114" s="127" t="s">
        <v>1515</v>
      </c>
      <c r="E1114" s="102" t="s">
        <v>12118</v>
      </c>
      <c r="F1114" s="104" t="s">
        <v>14834</v>
      </c>
      <c r="G1114" s="105">
        <v>16297</v>
      </c>
      <c r="H1114" s="179" t="s">
        <v>31030</v>
      </c>
      <c r="I1114" s="102" t="s">
        <v>11819</v>
      </c>
      <c r="J1114" s="102" t="s">
        <v>1518</v>
      </c>
      <c r="K1114" s="102"/>
      <c r="L1114" s="111"/>
      <c r="M1114" s="109">
        <v>3</v>
      </c>
      <c r="N1114" s="180" t="s">
        <v>31031</v>
      </c>
      <c r="O1114" s="102" t="s">
        <v>16499</v>
      </c>
      <c r="P1114" s="39"/>
      <c r="Q1114" s="117" t="s">
        <v>5147</v>
      </c>
      <c r="R1114" s="109"/>
      <c r="S1114" s="102" t="s">
        <v>11080</v>
      </c>
      <c r="T1114" s="102"/>
      <c r="U1114" s="102"/>
      <c r="V1114" s="109">
        <v>8.5</v>
      </c>
      <c r="W1114" s="107"/>
      <c r="X1114" s="113"/>
    </row>
    <row r="1115" spans="1:24" ht="12.95" customHeight="1" x14ac:dyDescent="0.2">
      <c r="A1115" s="149">
        <v>40179</v>
      </c>
      <c r="B1115" s="102" t="s">
        <v>552</v>
      </c>
      <c r="C1115" s="132" t="s">
        <v>10023</v>
      </c>
      <c r="D1115" s="127" t="s">
        <v>1516</v>
      </c>
      <c r="E1115" s="179" t="s">
        <v>6460</v>
      </c>
      <c r="F1115" s="155" t="s">
        <v>5657</v>
      </c>
      <c r="G1115" s="105">
        <v>16337</v>
      </c>
      <c r="H1115" s="102" t="s">
        <v>11819</v>
      </c>
      <c r="I1115" s="179" t="s">
        <v>30993</v>
      </c>
      <c r="J1115" s="102" t="s">
        <v>1519</v>
      </c>
      <c r="K1115" s="102" t="s">
        <v>1517</v>
      </c>
      <c r="L1115" s="111"/>
      <c r="M1115" s="109">
        <v>3</v>
      </c>
      <c r="N1115" s="181" t="s">
        <v>16901</v>
      </c>
      <c r="O1115" s="102"/>
      <c r="P1115" s="39"/>
      <c r="Q1115" s="117" t="s">
        <v>5147</v>
      </c>
      <c r="R1115" s="109"/>
      <c r="S1115" s="102"/>
      <c r="T1115" s="102"/>
      <c r="U1115" s="102"/>
      <c r="V1115" s="109">
        <v>5.5</v>
      </c>
      <c r="W1115" s="107"/>
      <c r="X1115" s="113"/>
    </row>
    <row r="1116" spans="1:24" ht="12.95" customHeight="1" x14ac:dyDescent="0.2">
      <c r="A1116" s="149">
        <v>40339</v>
      </c>
      <c r="B1116" s="102" t="s">
        <v>552</v>
      </c>
      <c r="C1116" s="103" t="s">
        <v>14846</v>
      </c>
      <c r="D1116" s="127" t="s">
        <v>6465</v>
      </c>
      <c r="E1116" s="102" t="s">
        <v>6461</v>
      </c>
      <c r="F1116" s="104" t="s">
        <v>14834</v>
      </c>
      <c r="G1116" s="105">
        <v>15697</v>
      </c>
      <c r="H1116" s="102" t="s">
        <v>7198</v>
      </c>
      <c r="I1116" s="102" t="s">
        <v>5011</v>
      </c>
      <c r="J1116" s="102" t="s">
        <v>6466</v>
      </c>
      <c r="K1116" s="102"/>
      <c r="L1116" s="111"/>
      <c r="M1116" s="109">
        <v>1</v>
      </c>
      <c r="N1116" s="108" t="s">
        <v>31032</v>
      </c>
      <c r="O1116" s="102" t="s">
        <v>16686</v>
      </c>
      <c r="P1116" s="39"/>
      <c r="Q1116" s="117" t="s">
        <v>5147</v>
      </c>
      <c r="R1116" s="109"/>
      <c r="S1116" s="102" t="s">
        <v>9435</v>
      </c>
      <c r="T1116" s="102"/>
      <c r="U1116" s="102" t="s">
        <v>16902</v>
      </c>
      <c r="V1116" s="109">
        <v>7</v>
      </c>
      <c r="W1116" s="107"/>
      <c r="X1116" s="113"/>
    </row>
    <row r="1117" spans="1:24" ht="12.95" customHeight="1" x14ac:dyDescent="0.2">
      <c r="A1117" s="149">
        <v>40339</v>
      </c>
      <c r="B1117" s="102" t="s">
        <v>552</v>
      </c>
      <c r="C1117" s="132" t="s">
        <v>14846</v>
      </c>
      <c r="D1117" s="127" t="s">
        <v>14847</v>
      </c>
      <c r="E1117" s="179" t="s">
        <v>6462</v>
      </c>
      <c r="F1117" s="155" t="s">
        <v>5657</v>
      </c>
      <c r="G1117" s="105">
        <v>16261</v>
      </c>
      <c r="H1117" s="102" t="s">
        <v>4890</v>
      </c>
      <c r="I1117" s="102" t="s">
        <v>30647</v>
      </c>
      <c r="J1117" s="102" t="s">
        <v>6467</v>
      </c>
      <c r="K1117" s="102"/>
      <c r="L1117" s="111"/>
      <c r="M1117" s="109">
        <v>2</v>
      </c>
      <c r="N1117" s="112" t="s">
        <v>16903</v>
      </c>
      <c r="O1117" s="102" t="s">
        <v>17734</v>
      </c>
      <c r="P1117" s="39"/>
      <c r="Q1117" s="117" t="s">
        <v>5147</v>
      </c>
      <c r="R1117" s="109"/>
      <c r="S1117" s="102"/>
      <c r="T1117" s="102"/>
      <c r="U1117" s="102" t="s">
        <v>5428</v>
      </c>
      <c r="V1117" s="109">
        <v>5.5</v>
      </c>
      <c r="W1117" s="107"/>
      <c r="X1117" s="113"/>
    </row>
    <row r="1118" spans="1:24" ht="12.95" customHeight="1" x14ac:dyDescent="0.2">
      <c r="A1118" s="149">
        <v>40483</v>
      </c>
      <c r="B1118" s="101" t="s">
        <v>552</v>
      </c>
      <c r="C1118" s="103" t="s">
        <v>15070</v>
      </c>
      <c r="D1118" s="127" t="s">
        <v>152</v>
      </c>
      <c r="E1118" s="102" t="s">
        <v>6463</v>
      </c>
      <c r="F1118" s="155" t="s">
        <v>5657</v>
      </c>
      <c r="G1118" s="105">
        <v>16232</v>
      </c>
      <c r="H1118" s="102" t="s">
        <v>11819</v>
      </c>
      <c r="I1118" s="102" t="s">
        <v>10191</v>
      </c>
      <c r="J1118" s="102" t="s">
        <v>153</v>
      </c>
      <c r="K1118" s="102"/>
      <c r="L1118" s="111"/>
      <c r="M1118" s="109">
        <v>0.75</v>
      </c>
      <c r="N1118" s="108" t="s">
        <v>4130</v>
      </c>
      <c r="O1118" s="102" t="s">
        <v>10189</v>
      </c>
      <c r="P1118" s="39"/>
      <c r="Q1118" s="117" t="s">
        <v>5147</v>
      </c>
      <c r="R1118" s="109"/>
      <c r="S1118" s="102"/>
      <c r="T1118" s="102"/>
      <c r="U1118" s="102"/>
      <c r="V1118" s="109">
        <v>6.5</v>
      </c>
      <c r="W1118" s="107"/>
      <c r="X1118" s="113"/>
    </row>
    <row r="1119" spans="1:24" ht="12.95" customHeight="1" x14ac:dyDescent="0.2">
      <c r="A1119" s="149">
        <v>40483</v>
      </c>
      <c r="B1119" s="102" t="s">
        <v>552</v>
      </c>
      <c r="C1119" s="132" t="s">
        <v>15070</v>
      </c>
      <c r="D1119" s="127" t="s">
        <v>154</v>
      </c>
      <c r="E1119" s="102" t="s">
        <v>6464</v>
      </c>
      <c r="F1119" s="155" t="s">
        <v>5657</v>
      </c>
      <c r="G1119" s="105">
        <v>16234</v>
      </c>
      <c r="H1119" s="102" t="s">
        <v>11819</v>
      </c>
      <c r="I1119" s="102" t="s">
        <v>10191</v>
      </c>
      <c r="J1119" s="102" t="s">
        <v>727</v>
      </c>
      <c r="K1119" s="102"/>
      <c r="L1119" s="111"/>
      <c r="M1119" s="109">
        <v>1</v>
      </c>
      <c r="N1119" s="108" t="s">
        <v>31033</v>
      </c>
      <c r="O1119" s="102"/>
      <c r="P1119" s="39"/>
      <c r="Q1119" s="117" t="s">
        <v>5147</v>
      </c>
      <c r="R1119" s="109"/>
      <c r="S1119" s="102"/>
      <c r="T1119" s="102"/>
      <c r="U1119" s="102" t="s">
        <v>10938</v>
      </c>
      <c r="V1119" s="109">
        <v>7</v>
      </c>
      <c r="W1119" s="107"/>
      <c r="X1119" s="113"/>
    </row>
    <row r="1120" spans="1:24" ht="12.95" customHeight="1" x14ac:dyDescent="0.2">
      <c r="A1120" s="115">
        <v>1997</v>
      </c>
      <c r="B1120" s="115" t="s">
        <v>15392</v>
      </c>
      <c r="C1120" s="164" t="s">
        <v>15378</v>
      </c>
      <c r="D1120" s="102" t="s">
        <v>7121</v>
      </c>
      <c r="E1120" s="115" t="s">
        <v>15388</v>
      </c>
      <c r="F1120" s="115" t="s">
        <v>14834</v>
      </c>
      <c r="G1120" s="105">
        <v>14534</v>
      </c>
      <c r="H1120" s="102" t="s">
        <v>5011</v>
      </c>
      <c r="I1120" s="102" t="s">
        <v>11819</v>
      </c>
      <c r="J1120" s="102" t="s">
        <v>508</v>
      </c>
      <c r="K1120" s="102" t="s">
        <v>5990</v>
      </c>
      <c r="L1120" s="111"/>
      <c r="M1120" s="169">
        <v>1</v>
      </c>
      <c r="N1120" s="138">
        <v>12</v>
      </c>
      <c r="O1120" s="121" t="s">
        <v>16982</v>
      </c>
      <c r="P1120" s="102"/>
      <c r="Q1120" s="102" t="s">
        <v>15976</v>
      </c>
      <c r="R1120" s="109"/>
      <c r="S1120" s="102"/>
      <c r="T1120" s="102" t="s">
        <v>20877</v>
      </c>
      <c r="U1120" s="102"/>
      <c r="V1120" s="109" t="s">
        <v>12893</v>
      </c>
      <c r="W1120" s="107"/>
      <c r="X1120" s="324"/>
    </row>
    <row r="1121" spans="1:24" ht="12.95" customHeight="1" x14ac:dyDescent="0.2">
      <c r="A1121" s="115">
        <v>1997</v>
      </c>
      <c r="B1121" s="115" t="s">
        <v>15392</v>
      </c>
      <c r="C1121" s="102" t="s">
        <v>15378</v>
      </c>
      <c r="D1121" s="111" t="s">
        <v>19062</v>
      </c>
      <c r="E1121" s="102" t="s">
        <v>15387</v>
      </c>
      <c r="F1121" s="102" t="s">
        <v>14834</v>
      </c>
      <c r="G1121" s="105">
        <v>14753</v>
      </c>
      <c r="H1121" s="102" t="s">
        <v>13336</v>
      </c>
      <c r="I1121" s="102" t="s">
        <v>11819</v>
      </c>
      <c r="J1121" s="102" t="s">
        <v>16904</v>
      </c>
      <c r="K1121" s="102"/>
      <c r="L1121" s="111" t="s">
        <v>8256</v>
      </c>
      <c r="M1121" s="102">
        <v>1</v>
      </c>
      <c r="N1121" s="125">
        <v>10</v>
      </c>
      <c r="O1121" s="102" t="s">
        <v>16905</v>
      </c>
      <c r="P1121" s="102" t="s">
        <v>13555</v>
      </c>
      <c r="Q1121" s="102" t="s">
        <v>17671</v>
      </c>
      <c r="R1121" s="102"/>
      <c r="S1121" s="102"/>
      <c r="T1121" s="102" t="s">
        <v>28757</v>
      </c>
      <c r="U1121" s="102" t="s">
        <v>20878</v>
      </c>
      <c r="V1121" s="102">
        <v>5.5</v>
      </c>
      <c r="W1121" s="102"/>
      <c r="X1121" s="324"/>
    </row>
    <row r="1122" spans="1:24" ht="12.95" customHeight="1" x14ac:dyDescent="0.2">
      <c r="A1122" s="115">
        <v>1997</v>
      </c>
      <c r="B1122" s="115" t="s">
        <v>15392</v>
      </c>
      <c r="C1122" s="102" t="s">
        <v>15378</v>
      </c>
      <c r="D1122" s="111" t="s">
        <v>3619</v>
      </c>
      <c r="E1122" s="102" t="s">
        <v>15386</v>
      </c>
      <c r="F1122" s="102" t="s">
        <v>14834</v>
      </c>
      <c r="G1122" s="105">
        <v>15886</v>
      </c>
      <c r="H1122" s="102" t="s">
        <v>2625</v>
      </c>
      <c r="I1122" s="102" t="s">
        <v>16906</v>
      </c>
      <c r="J1122" s="102" t="s">
        <v>5526</v>
      </c>
      <c r="K1122" s="102"/>
      <c r="L1122" s="111" t="s">
        <v>8265</v>
      </c>
      <c r="M1122" s="102">
        <v>2</v>
      </c>
      <c r="N1122" s="112" t="s">
        <v>16907</v>
      </c>
      <c r="O1122" s="102"/>
      <c r="P1122" s="102"/>
      <c r="Q1122" s="102" t="s">
        <v>19238</v>
      </c>
      <c r="R1122" s="102"/>
      <c r="S1122" s="102"/>
      <c r="T1122" s="102" t="s">
        <v>20545</v>
      </c>
      <c r="U1122" s="102" t="s">
        <v>21345</v>
      </c>
      <c r="V1122" s="102">
        <v>7.5</v>
      </c>
      <c r="W1122" s="102"/>
      <c r="X1122" s="324"/>
    </row>
    <row r="1123" spans="1:24" ht="12.95" customHeight="1" x14ac:dyDescent="0.2">
      <c r="A1123" s="115">
        <v>1997</v>
      </c>
      <c r="B1123" s="115" t="s">
        <v>15392</v>
      </c>
      <c r="C1123" s="102" t="s">
        <v>15378</v>
      </c>
      <c r="D1123" s="111" t="s">
        <v>8731</v>
      </c>
      <c r="E1123" s="102" t="s">
        <v>15385</v>
      </c>
      <c r="F1123" s="102" t="s">
        <v>14834</v>
      </c>
      <c r="G1123" s="105">
        <v>15653</v>
      </c>
      <c r="H1123" s="102" t="s">
        <v>5011</v>
      </c>
      <c r="I1123" s="102" t="s">
        <v>10191</v>
      </c>
      <c r="J1123" s="102" t="s">
        <v>16909</v>
      </c>
      <c r="K1123" s="102"/>
      <c r="L1123" s="111" t="s">
        <v>8266</v>
      </c>
      <c r="M1123" s="102">
        <v>2</v>
      </c>
      <c r="N1123" s="112" t="s">
        <v>16910</v>
      </c>
      <c r="O1123" s="102" t="s">
        <v>12252</v>
      </c>
      <c r="P1123" s="102" t="s">
        <v>8076</v>
      </c>
      <c r="Q1123" s="102" t="s">
        <v>16096</v>
      </c>
      <c r="R1123" s="102"/>
      <c r="S1123" s="102"/>
      <c r="T1123" s="102" t="s">
        <v>21293</v>
      </c>
      <c r="U1123" s="102"/>
      <c r="V1123" s="102">
        <v>5.5</v>
      </c>
      <c r="W1123" s="102"/>
      <c r="X1123" s="324"/>
    </row>
    <row r="1124" spans="1:24" ht="12.95" customHeight="1" x14ac:dyDescent="0.2">
      <c r="A1124" s="115">
        <v>1997</v>
      </c>
      <c r="B1124" s="115" t="s">
        <v>15392</v>
      </c>
      <c r="C1124" s="102" t="s">
        <v>15378</v>
      </c>
      <c r="D1124" s="111" t="s">
        <v>8733</v>
      </c>
      <c r="E1124" s="102" t="s">
        <v>15384</v>
      </c>
      <c r="F1124" s="102" t="s">
        <v>14834</v>
      </c>
      <c r="G1124" s="105">
        <v>16548</v>
      </c>
      <c r="H1124" s="102" t="s">
        <v>11819</v>
      </c>
      <c r="I1124" s="102" t="s">
        <v>10103</v>
      </c>
      <c r="J1124" s="102" t="s">
        <v>8734</v>
      </c>
      <c r="K1124" s="102"/>
      <c r="L1124" s="111" t="s">
        <v>8257</v>
      </c>
      <c r="M1124" s="102">
        <v>1</v>
      </c>
      <c r="N1124" s="112">
        <v>4</v>
      </c>
      <c r="O1124" s="102" t="s">
        <v>16911</v>
      </c>
      <c r="P1124" s="102" t="s">
        <v>9125</v>
      </c>
      <c r="Q1124" s="102" t="s">
        <v>19692</v>
      </c>
      <c r="R1124" s="102"/>
      <c r="S1124" s="102"/>
      <c r="T1124" s="102" t="s">
        <v>7789</v>
      </c>
      <c r="U1124" s="102" t="s">
        <v>16912</v>
      </c>
      <c r="V1124" s="102">
        <v>5.5</v>
      </c>
      <c r="W1124" s="102"/>
      <c r="X1124" s="324"/>
    </row>
    <row r="1125" spans="1:24" ht="12.95" customHeight="1" x14ac:dyDescent="0.2">
      <c r="A1125" s="115">
        <v>1997</v>
      </c>
      <c r="B1125" s="115" t="s">
        <v>15392</v>
      </c>
      <c r="C1125" s="102" t="s">
        <v>31034</v>
      </c>
      <c r="D1125" s="347" t="s">
        <v>15389</v>
      </c>
      <c r="E1125" s="102" t="s">
        <v>15382</v>
      </c>
      <c r="F1125" s="104" t="s">
        <v>14834</v>
      </c>
      <c r="G1125" s="105"/>
      <c r="H1125" s="102"/>
      <c r="I1125" s="102"/>
      <c r="J1125" s="102"/>
      <c r="K1125" s="182"/>
      <c r="L1125" s="111"/>
      <c r="M1125" s="169"/>
      <c r="N1125" s="112"/>
      <c r="O1125" s="121"/>
      <c r="P1125" s="102"/>
      <c r="Q1125" s="117" t="s">
        <v>5147</v>
      </c>
      <c r="R1125" s="109"/>
      <c r="S1125" s="102"/>
      <c r="T1125" s="102"/>
      <c r="U1125" s="102"/>
      <c r="V1125" s="118" t="s">
        <v>5147</v>
      </c>
      <c r="W1125" s="107"/>
      <c r="X1125" s="324"/>
    </row>
    <row r="1126" spans="1:24" ht="12.95" customHeight="1" x14ac:dyDescent="0.2">
      <c r="A1126" s="115">
        <v>1997</v>
      </c>
      <c r="B1126" s="115" t="s">
        <v>15392</v>
      </c>
      <c r="C1126" s="102" t="s">
        <v>31034</v>
      </c>
      <c r="D1126" s="347" t="s">
        <v>8796</v>
      </c>
      <c r="E1126" s="102" t="s">
        <v>15381</v>
      </c>
      <c r="F1126" s="104" t="s">
        <v>14834</v>
      </c>
      <c r="G1126" s="105"/>
      <c r="H1126" s="102"/>
      <c r="I1126" s="102"/>
      <c r="J1126" s="102"/>
      <c r="K1126" s="182"/>
      <c r="L1126" s="111"/>
      <c r="M1126" s="109"/>
      <c r="N1126" s="112"/>
      <c r="O1126" s="102"/>
      <c r="P1126" s="102"/>
      <c r="Q1126" s="117" t="s">
        <v>5147</v>
      </c>
      <c r="R1126" s="109"/>
      <c r="S1126" s="102"/>
      <c r="T1126" s="102"/>
      <c r="U1126" s="102"/>
      <c r="V1126" s="118" t="s">
        <v>5147</v>
      </c>
      <c r="W1126" s="107"/>
      <c r="X1126" s="324"/>
    </row>
    <row r="1127" spans="1:24" ht="12.95" customHeight="1" x14ac:dyDescent="0.2">
      <c r="A1127" s="115">
        <v>1997</v>
      </c>
      <c r="B1127" s="115" t="s">
        <v>15392</v>
      </c>
      <c r="C1127" s="102" t="s">
        <v>31035</v>
      </c>
      <c r="D1127" s="111" t="s">
        <v>11593</v>
      </c>
      <c r="E1127" s="102" t="s">
        <v>15383</v>
      </c>
      <c r="F1127" s="102" t="s">
        <v>14834</v>
      </c>
      <c r="G1127" s="105">
        <v>16492</v>
      </c>
      <c r="H1127" s="102" t="s">
        <v>11819</v>
      </c>
      <c r="I1127" s="102" t="s">
        <v>10191</v>
      </c>
      <c r="J1127" s="102" t="s">
        <v>11594</v>
      </c>
      <c r="K1127" s="102"/>
      <c r="L1127" s="111" t="s">
        <v>12120</v>
      </c>
      <c r="M1127" s="102">
        <v>2</v>
      </c>
      <c r="N1127" s="112" t="s">
        <v>15917</v>
      </c>
      <c r="O1127" s="102" t="s">
        <v>20676</v>
      </c>
      <c r="P1127" s="102"/>
      <c r="Q1127" s="39" t="s">
        <v>16680</v>
      </c>
      <c r="R1127" s="102"/>
      <c r="S1127" s="102"/>
      <c r="T1127" s="102" t="s">
        <v>20546</v>
      </c>
      <c r="U1127" s="102"/>
      <c r="V1127" s="102">
        <v>7</v>
      </c>
      <c r="W1127" s="102"/>
      <c r="X1127" s="324"/>
    </row>
    <row r="1128" spans="1:24" ht="12.95" customHeight="1" x14ac:dyDescent="0.2">
      <c r="A1128" s="115">
        <v>1997</v>
      </c>
      <c r="B1128" s="115" t="s">
        <v>15392</v>
      </c>
      <c r="C1128" s="102" t="s">
        <v>31034</v>
      </c>
      <c r="D1128" s="347" t="s">
        <v>15390</v>
      </c>
      <c r="E1128" s="102" t="s">
        <v>15380</v>
      </c>
      <c r="F1128" s="104" t="s">
        <v>14834</v>
      </c>
      <c r="G1128" s="105"/>
      <c r="H1128" s="102"/>
      <c r="I1128" s="102"/>
      <c r="J1128" s="102"/>
      <c r="K1128" s="182"/>
      <c r="L1128" s="111"/>
      <c r="M1128" s="109"/>
      <c r="N1128" s="112"/>
      <c r="O1128" s="102"/>
      <c r="P1128" s="102"/>
      <c r="Q1128" s="117" t="s">
        <v>5147</v>
      </c>
      <c r="R1128" s="109"/>
      <c r="S1128" s="102"/>
      <c r="T1128" s="102"/>
      <c r="U1128" s="102"/>
      <c r="V1128" s="118" t="s">
        <v>5147</v>
      </c>
      <c r="W1128" s="107"/>
      <c r="X1128" s="324"/>
    </row>
    <row r="1129" spans="1:24" ht="12.95" customHeight="1" x14ac:dyDescent="0.2">
      <c r="A1129" s="115">
        <v>1997</v>
      </c>
      <c r="B1129" s="115" t="s">
        <v>15392</v>
      </c>
      <c r="C1129" s="102" t="s">
        <v>31034</v>
      </c>
      <c r="D1129" s="347" t="s">
        <v>15391</v>
      </c>
      <c r="E1129" s="102" t="s">
        <v>15379</v>
      </c>
      <c r="F1129" s="104" t="s">
        <v>14834</v>
      </c>
      <c r="G1129" s="105"/>
      <c r="H1129" s="102"/>
      <c r="I1129" s="102"/>
      <c r="J1129" s="102"/>
      <c r="K1129" s="182"/>
      <c r="L1129" s="111"/>
      <c r="M1129" s="109"/>
      <c r="N1129" s="112"/>
      <c r="O1129" s="102"/>
      <c r="P1129" s="102"/>
      <c r="Q1129" s="117" t="s">
        <v>5147</v>
      </c>
      <c r="R1129" s="109"/>
      <c r="S1129" s="102"/>
      <c r="T1129" s="102"/>
      <c r="U1129" s="102"/>
      <c r="V1129" s="118" t="s">
        <v>5147</v>
      </c>
      <c r="W1129" s="107"/>
      <c r="X1129" s="324"/>
    </row>
    <row r="1130" spans="1:24" ht="12.95" customHeight="1" x14ac:dyDescent="0.2">
      <c r="A1130" s="149" t="s">
        <v>1028</v>
      </c>
      <c r="B1130" s="115" t="s">
        <v>4455</v>
      </c>
      <c r="C1130" s="102" t="s">
        <v>4456</v>
      </c>
      <c r="D1130" s="347" t="s">
        <v>37520</v>
      </c>
      <c r="E1130" s="102"/>
      <c r="F1130" s="104" t="s">
        <v>14834</v>
      </c>
      <c r="G1130" s="105">
        <v>15305</v>
      </c>
      <c r="H1130" s="102"/>
      <c r="I1130" s="102"/>
      <c r="J1130" s="102" t="s">
        <v>11609</v>
      </c>
      <c r="K1130" s="102" t="s">
        <v>4457</v>
      </c>
      <c r="L1130" s="111"/>
      <c r="M1130" s="109"/>
      <c r="N1130" s="112"/>
      <c r="O1130" s="102"/>
      <c r="P1130" s="102"/>
      <c r="Q1130" s="117" t="s">
        <v>5147</v>
      </c>
      <c r="R1130" s="109"/>
      <c r="S1130" s="102"/>
      <c r="T1130" s="102"/>
      <c r="U1130" s="102"/>
      <c r="V1130" s="118" t="s">
        <v>5147</v>
      </c>
      <c r="W1130" s="107"/>
      <c r="X1130" s="324"/>
    </row>
    <row r="1131" spans="1:24" ht="12.95" customHeight="1" x14ac:dyDescent="0.2">
      <c r="A1131" s="149" t="s">
        <v>1028</v>
      </c>
      <c r="B1131" s="115" t="s">
        <v>4455</v>
      </c>
      <c r="C1131" s="102" t="s">
        <v>4456</v>
      </c>
      <c r="D1131" s="347" t="s">
        <v>37521</v>
      </c>
      <c r="E1131" s="102"/>
      <c r="F1131" s="104" t="s">
        <v>14834</v>
      </c>
      <c r="G1131" s="105">
        <v>15689</v>
      </c>
      <c r="H1131" s="102"/>
      <c r="I1131" s="102"/>
      <c r="J1131" s="102" t="s">
        <v>7884</v>
      </c>
      <c r="K1131" s="102"/>
      <c r="L1131" s="111"/>
      <c r="M1131" s="109"/>
      <c r="N1131" s="112"/>
      <c r="O1131" s="102"/>
      <c r="P1131" s="102"/>
      <c r="Q1131" s="117" t="s">
        <v>5147</v>
      </c>
      <c r="R1131" s="109"/>
      <c r="S1131" s="102"/>
      <c r="T1131" s="102"/>
      <c r="U1131" s="102"/>
      <c r="V1131" s="118" t="s">
        <v>5147</v>
      </c>
      <c r="W1131" s="107"/>
      <c r="X1131" s="324"/>
    </row>
    <row r="1132" spans="1:24" ht="12.95" customHeight="1" x14ac:dyDescent="0.2">
      <c r="A1132" s="149">
        <v>33543</v>
      </c>
      <c r="B1132" s="115" t="s">
        <v>2750</v>
      </c>
      <c r="C1132" s="103" t="s">
        <v>9899</v>
      </c>
      <c r="D1132" s="127" t="s">
        <v>4726</v>
      </c>
      <c r="E1132" s="102"/>
      <c r="F1132" s="104" t="s">
        <v>14834</v>
      </c>
      <c r="G1132" s="105"/>
      <c r="H1132" s="102" t="s">
        <v>30788</v>
      </c>
      <c r="I1132" s="102" t="s">
        <v>11819</v>
      </c>
      <c r="J1132" s="102" t="s">
        <v>12637</v>
      </c>
      <c r="K1132" s="102"/>
      <c r="L1132" s="111"/>
      <c r="M1132" s="169">
        <v>3</v>
      </c>
      <c r="N1132" s="112" t="s">
        <v>16913</v>
      </c>
      <c r="O1132" s="121"/>
      <c r="P1132" s="102"/>
      <c r="Q1132" s="117" t="s">
        <v>5147</v>
      </c>
      <c r="R1132" s="109"/>
      <c r="S1132" s="102"/>
      <c r="T1132" s="102"/>
      <c r="U1132" s="102" t="s">
        <v>4727</v>
      </c>
      <c r="V1132" s="118" t="s">
        <v>5147</v>
      </c>
      <c r="W1132" s="107"/>
      <c r="X1132" s="324"/>
    </row>
    <row r="1133" spans="1:24" ht="12.95" customHeight="1" x14ac:dyDescent="0.2">
      <c r="A1133" s="149">
        <v>33604</v>
      </c>
      <c r="B1133" s="115" t="s">
        <v>2750</v>
      </c>
      <c r="C1133" s="103" t="s">
        <v>9900</v>
      </c>
      <c r="D1133" s="127" t="s">
        <v>11443</v>
      </c>
      <c r="E1133" s="102"/>
      <c r="F1133" s="104" t="s">
        <v>14834</v>
      </c>
      <c r="G1133" s="105"/>
      <c r="H1133" s="102"/>
      <c r="I1133" s="102"/>
      <c r="J1133" s="102"/>
      <c r="K1133" s="124"/>
      <c r="L1133" s="111"/>
      <c r="M1133" s="109">
        <v>3</v>
      </c>
      <c r="N1133" s="112" t="s">
        <v>10386</v>
      </c>
      <c r="O1133" s="102"/>
      <c r="P1133" s="102"/>
      <c r="Q1133" s="117" t="s">
        <v>5147</v>
      </c>
      <c r="R1133" s="102"/>
      <c r="S1133" s="102"/>
      <c r="T1133" s="102"/>
      <c r="U1133" s="102"/>
      <c r="V1133" s="118" t="s">
        <v>5147</v>
      </c>
      <c r="W1133" s="102"/>
      <c r="X1133" s="324"/>
    </row>
    <row r="1134" spans="1:24" ht="12.95" customHeight="1" x14ac:dyDescent="0.2">
      <c r="A1134" s="115">
        <v>2007</v>
      </c>
      <c r="B1134" s="115" t="s">
        <v>10024</v>
      </c>
      <c r="C1134" s="103" t="s">
        <v>9334</v>
      </c>
      <c r="D1134" s="347" t="s">
        <v>10025</v>
      </c>
      <c r="E1134" s="102" t="s">
        <v>12509</v>
      </c>
      <c r="F1134" s="104" t="s">
        <v>14834</v>
      </c>
      <c r="G1134" s="105">
        <v>16556</v>
      </c>
      <c r="H1134" s="102" t="s">
        <v>11819</v>
      </c>
      <c r="I1134" s="102" t="s">
        <v>10103</v>
      </c>
      <c r="J1134" s="102" t="s">
        <v>4498</v>
      </c>
      <c r="K1134" s="102"/>
      <c r="L1134" s="133" t="s">
        <v>10028</v>
      </c>
      <c r="M1134" s="109">
        <v>1</v>
      </c>
      <c r="N1134" s="108" t="s">
        <v>31036</v>
      </c>
      <c r="O1134" s="102"/>
      <c r="P1134" s="102"/>
      <c r="Q1134" s="117" t="s">
        <v>5147</v>
      </c>
      <c r="R1134" s="109"/>
      <c r="S1134" s="102"/>
      <c r="T1134" s="102"/>
      <c r="U1134" s="102"/>
      <c r="V1134" s="118" t="s">
        <v>5147</v>
      </c>
      <c r="W1134" s="107"/>
      <c r="X1134" s="324"/>
    </row>
    <row r="1135" spans="1:24" ht="12.95" customHeight="1" x14ac:dyDescent="0.2">
      <c r="A1135" s="115">
        <v>2007</v>
      </c>
      <c r="B1135" s="115" t="s">
        <v>10024</v>
      </c>
      <c r="C1135" s="102" t="s">
        <v>9334</v>
      </c>
      <c r="D1135" s="347" t="s">
        <v>4215</v>
      </c>
      <c r="E1135" s="102" t="s">
        <v>14312</v>
      </c>
      <c r="F1135" s="104" t="s">
        <v>14834</v>
      </c>
      <c r="G1135" s="105">
        <v>15646</v>
      </c>
      <c r="H1135" s="102" t="s">
        <v>11819</v>
      </c>
      <c r="I1135" s="102" t="s">
        <v>10103</v>
      </c>
      <c r="J1135" s="102" t="s">
        <v>797</v>
      </c>
      <c r="K1135" s="102"/>
      <c r="L1135" s="133" t="s">
        <v>10028</v>
      </c>
      <c r="M1135" s="109">
        <v>1</v>
      </c>
      <c r="N1135" s="112">
        <v>48</v>
      </c>
      <c r="O1135" s="102" t="s">
        <v>15928</v>
      </c>
      <c r="P1135" s="102"/>
      <c r="Q1135" s="117" t="s">
        <v>5147</v>
      </c>
      <c r="R1135" s="109"/>
      <c r="S1135" s="102"/>
      <c r="T1135" s="102"/>
      <c r="U1135" s="102" t="s">
        <v>9579</v>
      </c>
      <c r="V1135" s="118" t="s">
        <v>5147</v>
      </c>
      <c r="W1135" s="107"/>
      <c r="X1135" s="324"/>
    </row>
    <row r="1136" spans="1:24" ht="12.95" customHeight="1" x14ac:dyDescent="0.2">
      <c r="A1136" s="115">
        <v>2007</v>
      </c>
      <c r="B1136" s="115" t="s">
        <v>10024</v>
      </c>
      <c r="C1136" s="102" t="s">
        <v>9334</v>
      </c>
      <c r="D1136" s="347" t="s">
        <v>10029</v>
      </c>
      <c r="E1136" s="102" t="s">
        <v>837</v>
      </c>
      <c r="F1136" s="104" t="s">
        <v>14834</v>
      </c>
      <c r="G1136" s="105">
        <v>15888</v>
      </c>
      <c r="H1136" s="102" t="s">
        <v>10103</v>
      </c>
      <c r="I1136" s="102" t="s">
        <v>11819</v>
      </c>
      <c r="J1136" s="102" t="s">
        <v>7913</v>
      </c>
      <c r="K1136" s="102"/>
      <c r="L1136" s="133" t="s">
        <v>10028</v>
      </c>
      <c r="M1136" s="169">
        <v>1</v>
      </c>
      <c r="N1136" s="108" t="s">
        <v>31037</v>
      </c>
      <c r="O1136" s="121" t="s">
        <v>16565</v>
      </c>
      <c r="P1136" s="102"/>
      <c r="Q1136" s="117" t="s">
        <v>5147</v>
      </c>
      <c r="R1136" s="109"/>
      <c r="S1136" s="102"/>
      <c r="T1136" s="102"/>
      <c r="U1136" s="102" t="s">
        <v>10052</v>
      </c>
      <c r="V1136" s="118" t="s">
        <v>5147</v>
      </c>
      <c r="W1136" s="107"/>
      <c r="X1136" s="324"/>
    </row>
    <row r="1137" spans="1:24" ht="12.95" customHeight="1" x14ac:dyDescent="0.2">
      <c r="A1137" s="115">
        <v>2007</v>
      </c>
      <c r="B1137" s="115" t="s">
        <v>10024</v>
      </c>
      <c r="C1137" s="102" t="s">
        <v>9334</v>
      </c>
      <c r="D1137" s="347" t="s">
        <v>10026</v>
      </c>
      <c r="E1137" s="102" t="s">
        <v>600</v>
      </c>
      <c r="F1137" s="104" t="s">
        <v>14834</v>
      </c>
      <c r="G1137" s="105">
        <v>15164</v>
      </c>
      <c r="H1137" s="102" t="s">
        <v>31038</v>
      </c>
      <c r="I1137" s="102" t="s">
        <v>10103</v>
      </c>
      <c r="J1137" s="102" t="s">
        <v>10027</v>
      </c>
      <c r="K1137" s="102"/>
      <c r="L1137" s="133" t="s">
        <v>10028</v>
      </c>
      <c r="M1137" s="169">
        <v>2</v>
      </c>
      <c r="N1137" s="112" t="s">
        <v>16914</v>
      </c>
      <c r="O1137" s="121"/>
      <c r="P1137" s="102"/>
      <c r="Q1137" s="117" t="s">
        <v>5147</v>
      </c>
      <c r="R1137" s="109"/>
      <c r="S1137" s="102"/>
      <c r="T1137" s="102"/>
      <c r="U1137" s="102" t="s">
        <v>10463</v>
      </c>
      <c r="V1137" s="118" t="s">
        <v>5147</v>
      </c>
      <c r="W1137" s="107"/>
      <c r="X1137" s="324"/>
    </row>
    <row r="1138" spans="1:24" ht="12.95" customHeight="1" x14ac:dyDescent="0.2">
      <c r="A1138" s="115">
        <v>2008</v>
      </c>
      <c r="B1138" s="115" t="s">
        <v>10024</v>
      </c>
      <c r="C1138" s="103" t="s">
        <v>9333</v>
      </c>
      <c r="D1138" s="347" t="s">
        <v>12470</v>
      </c>
      <c r="E1138" s="102" t="s">
        <v>12473</v>
      </c>
      <c r="F1138" s="104" t="s">
        <v>14834</v>
      </c>
      <c r="G1138" s="105">
        <v>15074</v>
      </c>
      <c r="H1138" s="102" t="s">
        <v>10448</v>
      </c>
      <c r="I1138" s="102" t="s">
        <v>11819</v>
      </c>
      <c r="J1138" s="102" t="s">
        <v>10465</v>
      </c>
      <c r="K1138" s="102"/>
      <c r="L1138" s="133" t="s">
        <v>10028</v>
      </c>
      <c r="M1138" s="169"/>
      <c r="N1138" s="112"/>
      <c r="O1138" s="121"/>
      <c r="P1138" s="102"/>
      <c r="Q1138" s="117" t="s">
        <v>5147</v>
      </c>
      <c r="R1138" s="109"/>
      <c r="S1138" s="102"/>
      <c r="T1138" s="102"/>
      <c r="U1138" s="102"/>
      <c r="V1138" s="118" t="s">
        <v>5147</v>
      </c>
      <c r="W1138" s="107"/>
      <c r="X1138" s="324"/>
    </row>
    <row r="1139" spans="1:24" ht="12.95" customHeight="1" x14ac:dyDescent="0.2">
      <c r="A1139" s="115">
        <v>2008</v>
      </c>
      <c r="B1139" s="115" t="s">
        <v>10024</v>
      </c>
      <c r="C1139" s="102" t="s">
        <v>9333</v>
      </c>
      <c r="D1139" s="347" t="s">
        <v>12471</v>
      </c>
      <c r="E1139" s="102" t="s">
        <v>12472</v>
      </c>
      <c r="F1139" s="104" t="s">
        <v>14834</v>
      </c>
      <c r="G1139" s="105">
        <v>14742</v>
      </c>
      <c r="H1139" s="102" t="s">
        <v>10466</v>
      </c>
      <c r="I1139" s="102" t="s">
        <v>11819</v>
      </c>
      <c r="J1139" s="102" t="s">
        <v>10464</v>
      </c>
      <c r="K1139" s="102"/>
      <c r="L1139" s="133" t="s">
        <v>10028</v>
      </c>
      <c r="M1139" s="109"/>
      <c r="N1139" s="112"/>
      <c r="O1139" s="102"/>
      <c r="P1139" s="102"/>
      <c r="Q1139" s="117" t="s">
        <v>5147</v>
      </c>
      <c r="R1139" s="109"/>
      <c r="S1139" s="102"/>
      <c r="T1139" s="102"/>
      <c r="U1139" s="102"/>
      <c r="V1139" s="118" t="s">
        <v>5147</v>
      </c>
      <c r="W1139" s="107"/>
      <c r="X1139" s="324"/>
    </row>
    <row r="1140" spans="1:24" ht="12.95" customHeight="1" x14ac:dyDescent="0.2">
      <c r="A1140" s="115">
        <v>2008</v>
      </c>
      <c r="B1140" s="115" t="s">
        <v>10024</v>
      </c>
      <c r="C1140" s="102" t="s">
        <v>9333</v>
      </c>
      <c r="D1140" s="347" t="s">
        <v>9332</v>
      </c>
      <c r="E1140" s="102" t="s">
        <v>12475</v>
      </c>
      <c r="F1140" s="104" t="s">
        <v>14834</v>
      </c>
      <c r="G1140" s="105">
        <v>1940</v>
      </c>
      <c r="H1140" s="102" t="s">
        <v>5011</v>
      </c>
      <c r="I1140" s="102" t="s">
        <v>11819</v>
      </c>
      <c r="J1140" s="102" t="s">
        <v>8342</v>
      </c>
      <c r="K1140" s="102"/>
      <c r="L1140" s="133" t="s">
        <v>10028</v>
      </c>
      <c r="M1140" s="109"/>
      <c r="N1140" s="112"/>
      <c r="O1140" s="102"/>
      <c r="P1140" s="102"/>
      <c r="Q1140" s="117" t="s">
        <v>5147</v>
      </c>
      <c r="R1140" s="109"/>
      <c r="S1140" s="102"/>
      <c r="T1140" s="102"/>
      <c r="U1140" s="102"/>
      <c r="V1140" s="118" t="s">
        <v>5147</v>
      </c>
      <c r="W1140" s="107"/>
      <c r="X1140" s="324"/>
    </row>
    <row r="1141" spans="1:24" ht="12.95" customHeight="1" x14ac:dyDescent="0.2">
      <c r="A1141" s="115">
        <v>2008</v>
      </c>
      <c r="B1141" s="115" t="s">
        <v>10024</v>
      </c>
      <c r="C1141" s="102" t="s">
        <v>9333</v>
      </c>
      <c r="D1141" s="347" t="s">
        <v>37522</v>
      </c>
      <c r="E1141" s="102" t="s">
        <v>12474</v>
      </c>
      <c r="F1141" s="104" t="s">
        <v>14834</v>
      </c>
      <c r="G1141" s="105">
        <v>16392</v>
      </c>
      <c r="H1141" s="102" t="s">
        <v>11819</v>
      </c>
      <c r="I1141" s="102" t="s">
        <v>10191</v>
      </c>
      <c r="J1141" s="102" t="s">
        <v>3193</v>
      </c>
      <c r="K1141" s="102"/>
      <c r="L1141" s="111" t="s">
        <v>19574</v>
      </c>
      <c r="M1141" s="109">
        <v>0.5</v>
      </c>
      <c r="N1141" s="108" t="s">
        <v>12476</v>
      </c>
      <c r="O1141" s="102"/>
      <c r="P1141" s="102"/>
      <c r="Q1141" s="117" t="s">
        <v>5147</v>
      </c>
      <c r="R1141" s="109"/>
      <c r="S1141" s="102"/>
      <c r="T1141" s="102"/>
      <c r="U1141" s="102"/>
      <c r="V1141" s="118" t="s">
        <v>5147</v>
      </c>
      <c r="W1141" s="107"/>
      <c r="X1141" s="324"/>
    </row>
    <row r="1142" spans="1:24" ht="12.95" customHeight="1" x14ac:dyDescent="0.2">
      <c r="A1142" s="102"/>
      <c r="B1142" s="102" t="s">
        <v>4613</v>
      </c>
      <c r="C1142" s="102" t="s">
        <v>7860</v>
      </c>
      <c r="D1142" s="102" t="s">
        <v>213</v>
      </c>
      <c r="E1142" s="102" t="s">
        <v>14336</v>
      </c>
      <c r="F1142" s="148" t="s">
        <v>10085</v>
      </c>
      <c r="G1142" s="105">
        <v>16428</v>
      </c>
      <c r="H1142" s="102" t="s">
        <v>4890</v>
      </c>
      <c r="I1142" s="102" t="s">
        <v>10191</v>
      </c>
      <c r="J1142" s="102" t="s">
        <v>14337</v>
      </c>
      <c r="K1142" s="102"/>
      <c r="L1142" s="111"/>
      <c r="M1142" s="109">
        <v>1</v>
      </c>
      <c r="N1142" s="108" t="s">
        <v>16019</v>
      </c>
      <c r="O1142" s="102" t="s">
        <v>17504</v>
      </c>
      <c r="P1142" s="39"/>
      <c r="Q1142" s="39" t="s">
        <v>18156</v>
      </c>
      <c r="R1142" s="109"/>
      <c r="S1142" s="102"/>
      <c r="T1142" s="102" t="s">
        <v>20547</v>
      </c>
      <c r="U1142" s="102" t="s">
        <v>16915</v>
      </c>
      <c r="V1142" s="109">
        <v>5</v>
      </c>
      <c r="W1142" s="107"/>
      <c r="X1142" s="113"/>
    </row>
    <row r="1143" spans="1:24" ht="12.95" customHeight="1" x14ac:dyDescent="0.2">
      <c r="A1143" s="115">
        <v>2009</v>
      </c>
      <c r="B1143" s="102" t="s">
        <v>4613</v>
      </c>
      <c r="C1143" s="103" t="s">
        <v>992</v>
      </c>
      <c r="D1143" s="111" t="s">
        <v>6616</v>
      </c>
      <c r="E1143" s="102" t="s">
        <v>9457</v>
      </c>
      <c r="F1143" s="104" t="s">
        <v>14834</v>
      </c>
      <c r="G1143" s="105">
        <v>16229</v>
      </c>
      <c r="H1143" s="102" t="s">
        <v>11819</v>
      </c>
      <c r="I1143" s="115" t="s">
        <v>31039</v>
      </c>
      <c r="J1143" s="115" t="s">
        <v>6617</v>
      </c>
      <c r="K1143" s="115"/>
      <c r="L1143" s="111" t="s">
        <v>11129</v>
      </c>
      <c r="M1143" s="109">
        <v>1</v>
      </c>
      <c r="N1143" s="112" t="s">
        <v>10171</v>
      </c>
      <c r="O1143" s="102" t="s">
        <v>12252</v>
      </c>
      <c r="P1143" s="39"/>
      <c r="Q1143" s="39" t="s">
        <v>19113</v>
      </c>
      <c r="R1143" s="109"/>
      <c r="S1143" s="102"/>
      <c r="T1143" s="102" t="s">
        <v>20547</v>
      </c>
      <c r="U1143" s="102" t="s">
        <v>16916</v>
      </c>
      <c r="V1143" s="109">
        <v>6.5</v>
      </c>
      <c r="W1143" s="107"/>
      <c r="X1143" s="113"/>
    </row>
    <row r="1144" spans="1:24" ht="12.95" customHeight="1" x14ac:dyDescent="0.2">
      <c r="A1144" s="115">
        <v>2009</v>
      </c>
      <c r="B1144" s="102" t="s">
        <v>4613</v>
      </c>
      <c r="C1144" s="102" t="s">
        <v>992</v>
      </c>
      <c r="D1144" s="111" t="s">
        <v>11626</v>
      </c>
      <c r="E1144" s="102" t="s">
        <v>9450</v>
      </c>
      <c r="F1144" s="104" t="s">
        <v>14834</v>
      </c>
      <c r="G1144" s="105">
        <v>16230</v>
      </c>
      <c r="H1144" s="115" t="s">
        <v>10191</v>
      </c>
      <c r="I1144" s="102" t="s">
        <v>11819</v>
      </c>
      <c r="J1144" s="115" t="s">
        <v>11627</v>
      </c>
      <c r="K1144" s="115"/>
      <c r="L1144" s="111" t="s">
        <v>1343</v>
      </c>
      <c r="M1144" s="109">
        <v>1</v>
      </c>
      <c r="N1144" s="112" t="s">
        <v>10171</v>
      </c>
      <c r="O1144" s="102" t="s">
        <v>16022</v>
      </c>
      <c r="P1144" s="39" t="s">
        <v>9125</v>
      </c>
      <c r="Q1144" s="39" t="s">
        <v>16520</v>
      </c>
      <c r="R1144" s="109"/>
      <c r="S1144" s="102" t="s">
        <v>8315</v>
      </c>
      <c r="T1144" s="102" t="s">
        <v>20547</v>
      </c>
      <c r="U1144" s="102" t="s">
        <v>3725</v>
      </c>
      <c r="V1144" s="109">
        <v>8</v>
      </c>
      <c r="W1144" s="107"/>
      <c r="X1144" s="113"/>
    </row>
    <row r="1145" spans="1:24" ht="12.95" customHeight="1" x14ac:dyDescent="0.2">
      <c r="A1145" s="115">
        <v>2009</v>
      </c>
      <c r="B1145" s="102" t="s">
        <v>4613</v>
      </c>
      <c r="C1145" s="102" t="s">
        <v>992</v>
      </c>
      <c r="D1145" s="111" t="s">
        <v>7705</v>
      </c>
      <c r="E1145" s="102" t="s">
        <v>9451</v>
      </c>
      <c r="F1145" s="104" t="s">
        <v>14834</v>
      </c>
      <c r="G1145" s="105">
        <v>16264</v>
      </c>
      <c r="H1145" s="102" t="s">
        <v>11819</v>
      </c>
      <c r="I1145" s="115" t="s">
        <v>10191</v>
      </c>
      <c r="J1145" s="115" t="s">
        <v>7599</v>
      </c>
      <c r="K1145" s="115"/>
      <c r="L1145" s="111" t="s">
        <v>13083</v>
      </c>
      <c r="M1145" s="109">
        <v>0.5</v>
      </c>
      <c r="N1145" s="108" t="s">
        <v>13532</v>
      </c>
      <c r="O1145" s="102" t="s">
        <v>3620</v>
      </c>
      <c r="P1145" s="39"/>
      <c r="Q1145" s="39" t="s">
        <v>15945</v>
      </c>
      <c r="R1145" s="109"/>
      <c r="S1145" s="102" t="s">
        <v>11080</v>
      </c>
      <c r="T1145" s="102" t="s">
        <v>20547</v>
      </c>
      <c r="U1145" s="102" t="s">
        <v>3725</v>
      </c>
      <c r="V1145" s="109">
        <v>6</v>
      </c>
      <c r="W1145" s="107"/>
      <c r="X1145" s="113"/>
    </row>
    <row r="1146" spans="1:24" ht="12.95" customHeight="1" x14ac:dyDescent="0.2">
      <c r="A1146" s="115">
        <v>2009</v>
      </c>
      <c r="B1146" s="102" t="s">
        <v>4613</v>
      </c>
      <c r="C1146" s="102" t="s">
        <v>992</v>
      </c>
      <c r="D1146" s="111" t="s">
        <v>10540</v>
      </c>
      <c r="E1146" s="102" t="s">
        <v>9452</v>
      </c>
      <c r="F1146" s="104" t="s">
        <v>14834</v>
      </c>
      <c r="G1146" s="105">
        <v>16249</v>
      </c>
      <c r="H1146" s="102" t="s">
        <v>4890</v>
      </c>
      <c r="I1146" s="115" t="s">
        <v>13336</v>
      </c>
      <c r="J1146" s="115" t="s">
        <v>7600</v>
      </c>
      <c r="K1146" s="115"/>
      <c r="L1146" s="111" t="s">
        <v>13084</v>
      </c>
      <c r="M1146" s="109">
        <v>0.75</v>
      </c>
      <c r="N1146" s="108" t="s">
        <v>13532</v>
      </c>
      <c r="O1146" s="102" t="s">
        <v>16542</v>
      </c>
      <c r="P1146" s="39" t="s">
        <v>9125</v>
      </c>
      <c r="Q1146" s="39" t="s">
        <v>16579</v>
      </c>
      <c r="R1146" s="109"/>
      <c r="S1146" s="102" t="s">
        <v>11080</v>
      </c>
      <c r="T1146" s="102" t="s">
        <v>20547</v>
      </c>
      <c r="U1146" s="102" t="s">
        <v>16917</v>
      </c>
      <c r="V1146" s="109">
        <v>7.5</v>
      </c>
      <c r="W1146" s="107"/>
      <c r="X1146" s="113"/>
    </row>
    <row r="1147" spans="1:24" ht="12.95" customHeight="1" x14ac:dyDescent="0.2">
      <c r="A1147" s="115">
        <v>2009</v>
      </c>
      <c r="B1147" s="102" t="s">
        <v>4613</v>
      </c>
      <c r="C1147" s="102" t="s">
        <v>992</v>
      </c>
      <c r="D1147" s="111" t="s">
        <v>7601</v>
      </c>
      <c r="E1147" s="102" t="s">
        <v>9453</v>
      </c>
      <c r="F1147" s="104" t="s">
        <v>14834</v>
      </c>
      <c r="G1147" s="105">
        <v>16269</v>
      </c>
      <c r="H1147" s="115" t="s">
        <v>10191</v>
      </c>
      <c r="I1147" s="102" t="s">
        <v>11819</v>
      </c>
      <c r="J1147" s="115" t="s">
        <v>7602</v>
      </c>
      <c r="K1147" s="115"/>
      <c r="L1147" s="111" t="s">
        <v>13085</v>
      </c>
      <c r="M1147" s="109">
        <v>1</v>
      </c>
      <c r="N1147" s="112" t="s">
        <v>13532</v>
      </c>
      <c r="O1147" s="102" t="s">
        <v>10189</v>
      </c>
      <c r="P1147" s="39"/>
      <c r="Q1147" s="39" t="s">
        <v>16751</v>
      </c>
      <c r="R1147" s="109"/>
      <c r="S1147" s="102"/>
      <c r="T1147" s="102" t="s">
        <v>20547</v>
      </c>
      <c r="U1147" s="102" t="s">
        <v>7761</v>
      </c>
      <c r="V1147" s="109">
        <v>6</v>
      </c>
      <c r="W1147" s="107"/>
      <c r="X1147" s="113"/>
    </row>
    <row r="1148" spans="1:24" ht="12.95" customHeight="1" x14ac:dyDescent="0.2">
      <c r="A1148" s="115">
        <v>2009</v>
      </c>
      <c r="B1148" s="102" t="s">
        <v>4613</v>
      </c>
      <c r="C1148" s="102" t="s">
        <v>992</v>
      </c>
      <c r="D1148" s="111" t="s">
        <v>13374</v>
      </c>
      <c r="E1148" s="102" t="s">
        <v>9454</v>
      </c>
      <c r="F1148" s="104" t="s">
        <v>14834</v>
      </c>
      <c r="G1148" s="105">
        <v>16278</v>
      </c>
      <c r="H1148" s="102" t="s">
        <v>11819</v>
      </c>
      <c r="I1148" s="115" t="s">
        <v>10191</v>
      </c>
      <c r="J1148" s="115" t="s">
        <v>13375</v>
      </c>
      <c r="K1148" s="115"/>
      <c r="L1148" s="111" t="s">
        <v>13086</v>
      </c>
      <c r="M1148" s="109">
        <v>0.5</v>
      </c>
      <c r="N1148" s="108" t="s">
        <v>13532</v>
      </c>
      <c r="O1148" s="102" t="s">
        <v>162</v>
      </c>
      <c r="P1148" s="39"/>
      <c r="Q1148" s="39" t="s">
        <v>16823</v>
      </c>
      <c r="R1148" s="109"/>
      <c r="S1148" s="102"/>
      <c r="T1148" s="102" t="s">
        <v>20547</v>
      </c>
      <c r="U1148" s="102" t="s">
        <v>3725</v>
      </c>
      <c r="V1148" s="109">
        <v>5</v>
      </c>
      <c r="W1148" s="107"/>
      <c r="X1148" s="113"/>
    </row>
    <row r="1149" spans="1:24" ht="12.95" customHeight="1" x14ac:dyDescent="0.2">
      <c r="A1149" s="115">
        <v>2009</v>
      </c>
      <c r="B1149" s="102" t="s">
        <v>4613</v>
      </c>
      <c r="C1149" s="102" t="s">
        <v>992</v>
      </c>
      <c r="D1149" s="111" t="s">
        <v>6193</v>
      </c>
      <c r="E1149" s="102" t="s">
        <v>9455</v>
      </c>
      <c r="F1149" s="104" t="s">
        <v>14834</v>
      </c>
      <c r="G1149" s="105">
        <v>16264</v>
      </c>
      <c r="H1149" s="102" t="s">
        <v>11819</v>
      </c>
      <c r="I1149" s="115" t="s">
        <v>10191</v>
      </c>
      <c r="J1149" s="115" t="s">
        <v>14895</v>
      </c>
      <c r="K1149" s="115"/>
      <c r="L1149" s="111" t="s">
        <v>10159</v>
      </c>
      <c r="M1149" s="109">
        <v>1.5</v>
      </c>
      <c r="N1149" s="108" t="s">
        <v>31040</v>
      </c>
      <c r="O1149" s="102" t="s">
        <v>17449</v>
      </c>
      <c r="P1149" s="39" t="s">
        <v>8076</v>
      </c>
      <c r="Q1149" s="39" t="s">
        <v>20879</v>
      </c>
      <c r="R1149" s="109"/>
      <c r="S1149" s="102" t="s">
        <v>8315</v>
      </c>
      <c r="T1149" s="102" t="s">
        <v>20547</v>
      </c>
      <c r="U1149" s="102" t="s">
        <v>16918</v>
      </c>
      <c r="V1149" s="109">
        <v>8</v>
      </c>
      <c r="W1149" s="107"/>
      <c r="X1149" s="113"/>
    </row>
    <row r="1150" spans="1:24" ht="12.95" customHeight="1" x14ac:dyDescent="0.2">
      <c r="A1150" s="115">
        <v>2009</v>
      </c>
      <c r="B1150" s="102" t="s">
        <v>4613</v>
      </c>
      <c r="C1150" s="102" t="s">
        <v>992</v>
      </c>
      <c r="D1150" s="102" t="s">
        <v>14896</v>
      </c>
      <c r="E1150" s="102" t="s">
        <v>9456</v>
      </c>
      <c r="F1150" s="104" t="s">
        <v>14834</v>
      </c>
      <c r="G1150" s="105">
        <v>16248</v>
      </c>
      <c r="H1150" s="102" t="s">
        <v>4890</v>
      </c>
      <c r="I1150" s="115" t="s">
        <v>13336</v>
      </c>
      <c r="J1150" s="115" t="s">
        <v>14897</v>
      </c>
      <c r="K1150" s="115"/>
      <c r="L1150" s="111" t="s">
        <v>11119</v>
      </c>
      <c r="M1150" s="109">
        <v>2</v>
      </c>
      <c r="N1150" s="112" t="s">
        <v>16919</v>
      </c>
      <c r="O1150" s="102" t="s">
        <v>16511</v>
      </c>
      <c r="P1150" s="39" t="s">
        <v>9125</v>
      </c>
      <c r="Q1150" s="39" t="s">
        <v>19692</v>
      </c>
      <c r="R1150" s="109"/>
      <c r="S1150" s="102" t="s">
        <v>11080</v>
      </c>
      <c r="T1150" s="102" t="s">
        <v>20547</v>
      </c>
      <c r="U1150" s="102" t="s">
        <v>16920</v>
      </c>
      <c r="V1150" s="109">
        <v>8</v>
      </c>
      <c r="W1150" s="107"/>
      <c r="X1150" s="113"/>
    </row>
    <row r="1151" spans="1:24" ht="12.95" customHeight="1" x14ac:dyDescent="0.2">
      <c r="A1151" s="115">
        <v>2009</v>
      </c>
      <c r="B1151" s="102" t="s">
        <v>4613</v>
      </c>
      <c r="C1151" s="102" t="s">
        <v>992</v>
      </c>
      <c r="D1151" s="102" t="s">
        <v>3994</v>
      </c>
      <c r="E1151" s="102" t="s">
        <v>3988</v>
      </c>
      <c r="F1151" s="104" t="s">
        <v>14834</v>
      </c>
      <c r="G1151" s="105">
        <v>16235</v>
      </c>
      <c r="H1151" s="102" t="s">
        <v>4890</v>
      </c>
      <c r="I1151" s="102" t="s">
        <v>10191</v>
      </c>
      <c r="J1151" s="102" t="s">
        <v>3995</v>
      </c>
      <c r="K1151" s="102"/>
      <c r="L1151" s="111"/>
      <c r="M1151" s="151">
        <v>0.75</v>
      </c>
      <c r="N1151" s="108" t="s">
        <v>3996</v>
      </c>
      <c r="O1151" s="102"/>
      <c r="P1151" s="39"/>
      <c r="Q1151" s="39" t="s">
        <v>16762</v>
      </c>
      <c r="R1151" s="109"/>
      <c r="S1151" s="102"/>
      <c r="T1151" s="102" t="s">
        <v>20547</v>
      </c>
      <c r="U1151" s="102" t="s">
        <v>3997</v>
      </c>
      <c r="V1151" s="107">
        <v>6.5</v>
      </c>
      <c r="W1151" s="107"/>
      <c r="X1151" s="113"/>
    </row>
    <row r="1152" spans="1:24" ht="12.95" customHeight="1" x14ac:dyDescent="0.2">
      <c r="A1152" s="115">
        <v>2009</v>
      </c>
      <c r="B1152" s="102" t="s">
        <v>4613</v>
      </c>
      <c r="C1152" s="102" t="s">
        <v>992</v>
      </c>
      <c r="D1152" s="102" t="s">
        <v>7758</v>
      </c>
      <c r="E1152" s="102" t="s">
        <v>3989</v>
      </c>
      <c r="F1152" s="104" t="s">
        <v>14834</v>
      </c>
      <c r="G1152" s="105">
        <v>16239</v>
      </c>
      <c r="H1152" s="102" t="s">
        <v>11819</v>
      </c>
      <c r="I1152" s="102" t="s">
        <v>10191</v>
      </c>
      <c r="J1152" s="102" t="s">
        <v>7759</v>
      </c>
      <c r="K1152" s="102"/>
      <c r="L1152" s="111"/>
      <c r="M1152" s="151">
        <v>0.5</v>
      </c>
      <c r="N1152" s="112" t="s">
        <v>7760</v>
      </c>
      <c r="O1152" s="102"/>
      <c r="P1152" s="39"/>
      <c r="Q1152" s="39" t="s">
        <v>17386</v>
      </c>
      <c r="R1152" s="109"/>
      <c r="S1152" s="102"/>
      <c r="T1152" s="102" t="s">
        <v>20547</v>
      </c>
      <c r="U1152" s="102" t="s">
        <v>7761</v>
      </c>
      <c r="V1152" s="109">
        <v>5.5</v>
      </c>
      <c r="W1152" s="107"/>
      <c r="X1152" s="113"/>
    </row>
    <row r="1153" spans="1:24" ht="12.95" customHeight="1" x14ac:dyDescent="0.2">
      <c r="A1153" s="115">
        <v>2009</v>
      </c>
      <c r="B1153" s="102" t="s">
        <v>4613</v>
      </c>
      <c r="C1153" s="102" t="s">
        <v>992</v>
      </c>
      <c r="D1153" s="102" t="s">
        <v>14378</v>
      </c>
      <c r="E1153" s="102" t="s">
        <v>3990</v>
      </c>
      <c r="F1153" s="104" t="s">
        <v>14834</v>
      </c>
      <c r="G1153" s="105">
        <v>16249</v>
      </c>
      <c r="H1153" s="102" t="s">
        <v>4890</v>
      </c>
      <c r="I1153" s="102" t="s">
        <v>13336</v>
      </c>
      <c r="J1153" s="102" t="s">
        <v>6425</v>
      </c>
      <c r="K1153" s="102"/>
      <c r="L1153" s="111"/>
      <c r="M1153" s="151">
        <v>1</v>
      </c>
      <c r="N1153" s="112" t="s">
        <v>20880</v>
      </c>
      <c r="O1153" s="102" t="s">
        <v>16565</v>
      </c>
      <c r="P1153" s="39" t="s">
        <v>13301</v>
      </c>
      <c r="Q1153" s="39" t="s">
        <v>15870</v>
      </c>
      <c r="R1153" s="109"/>
      <c r="S1153" s="102"/>
      <c r="T1153" s="102" t="s">
        <v>20547</v>
      </c>
      <c r="U1153" s="102" t="s">
        <v>16921</v>
      </c>
      <c r="V1153" s="109">
        <v>6.5</v>
      </c>
      <c r="W1153" s="107"/>
      <c r="X1153" s="113"/>
    </row>
    <row r="1154" spans="1:24" ht="12.95" customHeight="1" x14ac:dyDescent="0.2">
      <c r="A1154" s="115">
        <v>2009</v>
      </c>
      <c r="B1154" s="102" t="s">
        <v>4613</v>
      </c>
      <c r="C1154" s="102" t="s">
        <v>992</v>
      </c>
      <c r="D1154" s="102" t="s">
        <v>14808</v>
      </c>
      <c r="E1154" s="102" t="s">
        <v>3991</v>
      </c>
      <c r="F1154" s="104" t="s">
        <v>14834</v>
      </c>
      <c r="G1154" s="105">
        <v>16251</v>
      </c>
      <c r="H1154" s="102" t="s">
        <v>13336</v>
      </c>
      <c r="I1154" s="102" t="s">
        <v>4890</v>
      </c>
      <c r="J1154" s="102" t="s">
        <v>9502</v>
      </c>
      <c r="K1154" s="102"/>
      <c r="L1154" s="111"/>
      <c r="M1154" s="151">
        <v>2</v>
      </c>
      <c r="N1154" s="112" t="s">
        <v>20880</v>
      </c>
      <c r="O1154" s="102" t="s">
        <v>18166</v>
      </c>
      <c r="P1154" s="39" t="s">
        <v>13555</v>
      </c>
      <c r="Q1154" s="39" t="s">
        <v>15847</v>
      </c>
      <c r="R1154" s="109"/>
      <c r="S1154" s="102" t="s">
        <v>9435</v>
      </c>
      <c r="T1154" s="102" t="s">
        <v>20547</v>
      </c>
      <c r="U1154" s="102" t="s">
        <v>20881</v>
      </c>
      <c r="V1154" s="109">
        <v>6.5</v>
      </c>
      <c r="W1154" s="107"/>
      <c r="X1154" s="113"/>
    </row>
    <row r="1155" spans="1:24" ht="12.95" customHeight="1" x14ac:dyDescent="0.2">
      <c r="A1155" s="115">
        <v>2009</v>
      </c>
      <c r="B1155" s="102" t="s">
        <v>4613</v>
      </c>
      <c r="C1155" s="102" t="s">
        <v>992</v>
      </c>
      <c r="D1155" s="102" t="s">
        <v>5825</v>
      </c>
      <c r="E1155" s="102" t="s">
        <v>3992</v>
      </c>
      <c r="F1155" s="104" t="s">
        <v>14834</v>
      </c>
      <c r="G1155" s="105">
        <v>16261</v>
      </c>
      <c r="H1155" s="102" t="s">
        <v>11819</v>
      </c>
      <c r="I1155" s="102" t="s">
        <v>10191</v>
      </c>
      <c r="J1155" s="102" t="s">
        <v>5372</v>
      </c>
      <c r="K1155" s="102"/>
      <c r="L1155" s="111"/>
      <c r="M1155" s="151">
        <v>1.5</v>
      </c>
      <c r="N1155" s="108" t="s">
        <v>31041</v>
      </c>
      <c r="O1155" s="102" t="s">
        <v>14682</v>
      </c>
      <c r="P1155" s="39" t="s">
        <v>9125</v>
      </c>
      <c r="Q1155" s="39" t="s">
        <v>17392</v>
      </c>
      <c r="R1155" s="109"/>
      <c r="S1155" s="102" t="s">
        <v>8315</v>
      </c>
      <c r="T1155" s="102" t="s">
        <v>20547</v>
      </c>
      <c r="U1155" s="102" t="s">
        <v>16922</v>
      </c>
      <c r="V1155" s="109">
        <v>6.5</v>
      </c>
      <c r="W1155" s="107"/>
      <c r="X1155" s="113"/>
    </row>
    <row r="1156" spans="1:24" ht="12.95" customHeight="1" x14ac:dyDescent="0.2">
      <c r="A1156" s="115">
        <v>2009</v>
      </c>
      <c r="B1156" s="102" t="s">
        <v>4613</v>
      </c>
      <c r="C1156" s="102" t="s">
        <v>992</v>
      </c>
      <c r="D1156" s="102" t="s">
        <v>14809</v>
      </c>
      <c r="E1156" s="102" t="s">
        <v>3993</v>
      </c>
      <c r="F1156" s="104" t="s">
        <v>14834</v>
      </c>
      <c r="G1156" s="105">
        <v>16264</v>
      </c>
      <c r="H1156" s="102" t="s">
        <v>11819</v>
      </c>
      <c r="I1156" s="102" t="s">
        <v>10191</v>
      </c>
      <c r="J1156" s="102" t="s">
        <v>7384</v>
      </c>
      <c r="K1156" s="102"/>
      <c r="L1156" s="111"/>
      <c r="M1156" s="151">
        <v>0.5</v>
      </c>
      <c r="N1156" s="108" t="s">
        <v>3996</v>
      </c>
      <c r="O1156" s="102" t="s">
        <v>17734</v>
      </c>
      <c r="P1156" s="39"/>
      <c r="Q1156" s="39" t="s">
        <v>17383</v>
      </c>
      <c r="R1156" s="109"/>
      <c r="S1156" s="102"/>
      <c r="T1156" s="102" t="s">
        <v>20547</v>
      </c>
      <c r="U1156" s="102" t="s">
        <v>3725</v>
      </c>
      <c r="V1156" s="109">
        <v>6</v>
      </c>
      <c r="W1156" s="107"/>
      <c r="X1156" s="113"/>
    </row>
    <row r="1157" spans="1:24" ht="12.95" customHeight="1" x14ac:dyDescent="0.2">
      <c r="A1157" s="115">
        <v>2009</v>
      </c>
      <c r="B1157" s="102" t="s">
        <v>4613</v>
      </c>
      <c r="C1157" s="102" t="s">
        <v>992</v>
      </c>
      <c r="D1157" s="102" t="s">
        <v>12976</v>
      </c>
      <c r="E1157" s="102" t="s">
        <v>14326</v>
      </c>
      <c r="F1157" s="104" t="s">
        <v>14834</v>
      </c>
      <c r="G1157" s="105">
        <v>16271</v>
      </c>
      <c r="H1157" s="102" t="s">
        <v>11819</v>
      </c>
      <c r="I1157" s="102" t="s">
        <v>13336</v>
      </c>
      <c r="J1157" s="102" t="s">
        <v>14327</v>
      </c>
      <c r="K1157" s="102"/>
      <c r="L1157" s="111"/>
      <c r="M1157" s="151">
        <v>3</v>
      </c>
      <c r="N1157" s="112" t="s">
        <v>31042</v>
      </c>
      <c r="O1157" s="102" t="s">
        <v>20882</v>
      </c>
      <c r="P1157" s="39" t="s">
        <v>9125</v>
      </c>
      <c r="Q1157" s="39" t="s">
        <v>13301</v>
      </c>
      <c r="R1157" s="109"/>
      <c r="S1157" s="102"/>
      <c r="T1157" s="102" t="s">
        <v>20547</v>
      </c>
      <c r="U1157" s="102" t="s">
        <v>3721</v>
      </c>
      <c r="V1157" s="109">
        <v>6</v>
      </c>
      <c r="W1157" s="107"/>
      <c r="X1157" s="113"/>
    </row>
    <row r="1158" spans="1:24" ht="12.95" customHeight="1" x14ac:dyDescent="0.2">
      <c r="A1158" s="115">
        <v>2009</v>
      </c>
      <c r="B1158" s="102" t="s">
        <v>4613</v>
      </c>
      <c r="C1158" s="102" t="s">
        <v>992</v>
      </c>
      <c r="D1158" s="102" t="s">
        <v>3723</v>
      </c>
      <c r="E1158" s="102" t="s">
        <v>3722</v>
      </c>
      <c r="F1158" s="104" t="s">
        <v>14834</v>
      </c>
      <c r="G1158" s="105">
        <v>16290</v>
      </c>
      <c r="H1158" s="102" t="s">
        <v>13336</v>
      </c>
      <c r="I1158" s="102" t="s">
        <v>4890</v>
      </c>
      <c r="J1158" s="102" t="s">
        <v>3724</v>
      </c>
      <c r="K1158" s="102"/>
      <c r="L1158" s="111"/>
      <c r="M1158" s="151">
        <v>3</v>
      </c>
      <c r="N1158" s="112" t="s">
        <v>20883</v>
      </c>
      <c r="O1158" s="102" t="s">
        <v>16868</v>
      </c>
      <c r="P1158" s="39"/>
      <c r="Q1158" s="39" t="s">
        <v>20884</v>
      </c>
      <c r="R1158" s="109"/>
      <c r="S1158" s="102" t="s">
        <v>11080</v>
      </c>
      <c r="T1158" s="102" t="s">
        <v>20547</v>
      </c>
      <c r="U1158" s="102" t="s">
        <v>7761</v>
      </c>
      <c r="V1158" s="109">
        <v>6.5</v>
      </c>
      <c r="W1158" s="107"/>
      <c r="X1158" s="113"/>
    </row>
    <row r="1159" spans="1:24" ht="12.95" customHeight="1" x14ac:dyDescent="0.2">
      <c r="A1159" s="115">
        <v>2009</v>
      </c>
      <c r="B1159" s="102" t="s">
        <v>4613</v>
      </c>
      <c r="C1159" s="103" t="s">
        <v>9479</v>
      </c>
      <c r="D1159" s="102" t="s">
        <v>3726</v>
      </c>
      <c r="E1159" s="102" t="s">
        <v>13250</v>
      </c>
      <c r="F1159" s="104" t="s">
        <v>14834</v>
      </c>
      <c r="G1159" s="105">
        <v>16278</v>
      </c>
      <c r="H1159" s="102" t="s">
        <v>11819</v>
      </c>
      <c r="I1159" s="102" t="s">
        <v>10191</v>
      </c>
      <c r="J1159" s="102" t="s">
        <v>3727</v>
      </c>
      <c r="K1159" s="102"/>
      <c r="L1159" s="111"/>
      <c r="M1159" s="151">
        <v>1.5</v>
      </c>
      <c r="N1159" s="108" t="s">
        <v>31043</v>
      </c>
      <c r="O1159" s="102"/>
      <c r="P1159" s="39"/>
      <c r="Q1159" s="39" t="s">
        <v>19479</v>
      </c>
      <c r="R1159" s="109"/>
      <c r="S1159" s="102" t="s">
        <v>11080</v>
      </c>
      <c r="T1159" s="102" t="s">
        <v>20547</v>
      </c>
      <c r="U1159" s="102" t="s">
        <v>7761</v>
      </c>
      <c r="V1159" s="109">
        <v>6.5</v>
      </c>
      <c r="W1159" s="107"/>
      <c r="X1159" s="113"/>
    </row>
    <row r="1160" spans="1:24" ht="12.95" customHeight="1" x14ac:dyDescent="0.2">
      <c r="A1160" s="115">
        <v>2009</v>
      </c>
      <c r="B1160" s="102" t="s">
        <v>4613</v>
      </c>
      <c r="C1160" s="102" t="s">
        <v>9479</v>
      </c>
      <c r="D1160" s="102" t="s">
        <v>1990</v>
      </c>
      <c r="E1160" s="102" t="s">
        <v>13251</v>
      </c>
      <c r="F1160" s="104" t="s">
        <v>14834</v>
      </c>
      <c r="G1160" s="105">
        <v>16278</v>
      </c>
      <c r="H1160" s="102" t="s">
        <v>31044</v>
      </c>
      <c r="I1160" s="102" t="s">
        <v>31045</v>
      </c>
      <c r="J1160" s="102" t="s">
        <v>1991</v>
      </c>
      <c r="K1160" s="102"/>
      <c r="L1160" s="111"/>
      <c r="M1160" s="151">
        <v>3</v>
      </c>
      <c r="N1160" s="112" t="s">
        <v>16923</v>
      </c>
      <c r="O1160" s="102" t="s">
        <v>19136</v>
      </c>
      <c r="P1160" s="39" t="s">
        <v>13555</v>
      </c>
      <c r="Q1160" s="39" t="s">
        <v>16516</v>
      </c>
      <c r="R1160" s="109"/>
      <c r="S1160" s="102" t="s">
        <v>8315</v>
      </c>
      <c r="T1160" s="102" t="s">
        <v>20547</v>
      </c>
      <c r="U1160" s="102" t="s">
        <v>20885</v>
      </c>
      <c r="V1160" s="109">
        <v>7.5</v>
      </c>
      <c r="W1160" s="107"/>
      <c r="X1160" s="113"/>
    </row>
    <row r="1161" spans="1:24" ht="12.95" customHeight="1" x14ac:dyDescent="0.2">
      <c r="A1161" s="115">
        <v>2009</v>
      </c>
      <c r="B1161" s="102" t="s">
        <v>4613</v>
      </c>
      <c r="C1161" s="102" t="s">
        <v>9479</v>
      </c>
      <c r="D1161" s="102" t="s">
        <v>13530</v>
      </c>
      <c r="E1161" s="102" t="s">
        <v>11312</v>
      </c>
      <c r="F1161" s="104" t="s">
        <v>14834</v>
      </c>
      <c r="G1161" s="105">
        <v>16278</v>
      </c>
      <c r="H1161" s="102" t="s">
        <v>31046</v>
      </c>
      <c r="I1161" s="102" t="s">
        <v>31045</v>
      </c>
      <c r="J1161" s="102" t="s">
        <v>13531</v>
      </c>
      <c r="K1161" s="102"/>
      <c r="L1161" s="111"/>
      <c r="M1161" s="151">
        <v>1</v>
      </c>
      <c r="N1161" s="112" t="s">
        <v>13532</v>
      </c>
      <c r="O1161" s="102" t="s">
        <v>19698</v>
      </c>
      <c r="P1161" s="39" t="s">
        <v>13301</v>
      </c>
      <c r="Q1161" s="39" t="s">
        <v>20258</v>
      </c>
      <c r="R1161" s="109"/>
      <c r="S1161" s="102"/>
      <c r="T1161" s="102" t="s">
        <v>20547</v>
      </c>
      <c r="U1161" s="102" t="s">
        <v>20886</v>
      </c>
      <c r="V1161" s="109">
        <v>7.5</v>
      </c>
      <c r="W1161" s="107"/>
      <c r="X1161" s="113"/>
    </row>
    <row r="1162" spans="1:24" ht="12.95" customHeight="1" x14ac:dyDescent="0.2">
      <c r="A1162" s="115">
        <v>2009</v>
      </c>
      <c r="B1162" s="102" t="s">
        <v>4613</v>
      </c>
      <c r="C1162" s="102" t="s">
        <v>9479</v>
      </c>
      <c r="D1162" s="102" t="s">
        <v>7874</v>
      </c>
      <c r="E1162" s="102" t="s">
        <v>11313</v>
      </c>
      <c r="F1162" s="104" t="s">
        <v>14834</v>
      </c>
      <c r="G1162" s="105">
        <v>16278</v>
      </c>
      <c r="H1162" s="102" t="s">
        <v>11819</v>
      </c>
      <c r="I1162" s="102" t="s">
        <v>31045</v>
      </c>
      <c r="J1162" s="102" t="s">
        <v>7875</v>
      </c>
      <c r="K1162" s="102"/>
      <c r="L1162" s="111"/>
      <c r="M1162" s="151">
        <v>2</v>
      </c>
      <c r="N1162" s="112" t="s">
        <v>16924</v>
      </c>
      <c r="O1162" s="102" t="s">
        <v>18017</v>
      </c>
      <c r="P1162" s="39"/>
      <c r="Q1162" s="39" t="s">
        <v>16140</v>
      </c>
      <c r="R1162" s="109"/>
      <c r="S1162" s="102"/>
      <c r="T1162" s="102" t="s">
        <v>20547</v>
      </c>
      <c r="U1162" s="102" t="s">
        <v>16925</v>
      </c>
      <c r="V1162" s="109">
        <v>7.5</v>
      </c>
      <c r="W1162" s="107"/>
      <c r="X1162" s="113"/>
    </row>
    <row r="1163" spans="1:24" ht="12.95" customHeight="1" x14ac:dyDescent="0.2">
      <c r="A1163" s="115">
        <v>2009</v>
      </c>
      <c r="B1163" s="102" t="s">
        <v>4613</v>
      </c>
      <c r="C1163" s="102" t="s">
        <v>9479</v>
      </c>
      <c r="D1163" s="102" t="s">
        <v>7877</v>
      </c>
      <c r="E1163" s="102" t="s">
        <v>11314</v>
      </c>
      <c r="F1163" s="104" t="s">
        <v>14834</v>
      </c>
      <c r="G1163" s="105">
        <v>16278</v>
      </c>
      <c r="H1163" s="102" t="s">
        <v>11819</v>
      </c>
      <c r="I1163" s="102" t="s">
        <v>31045</v>
      </c>
      <c r="J1163" s="102" t="s">
        <v>10769</v>
      </c>
      <c r="K1163" s="102"/>
      <c r="L1163" s="111"/>
      <c r="M1163" s="151">
        <v>2</v>
      </c>
      <c r="N1163" s="112" t="s">
        <v>16926</v>
      </c>
      <c r="O1163" s="102" t="s">
        <v>15877</v>
      </c>
      <c r="P1163" s="39" t="s">
        <v>9125</v>
      </c>
      <c r="Q1163" s="39" t="s">
        <v>16516</v>
      </c>
      <c r="R1163" s="109"/>
      <c r="S1163" s="102"/>
      <c r="T1163" s="102" t="s">
        <v>20547</v>
      </c>
      <c r="U1163" s="102" t="s">
        <v>16925</v>
      </c>
      <c r="V1163" s="109">
        <v>7.5</v>
      </c>
      <c r="W1163" s="107"/>
      <c r="X1163" s="113"/>
    </row>
    <row r="1164" spans="1:24" ht="12.95" customHeight="1" x14ac:dyDescent="0.2">
      <c r="A1164" s="115">
        <v>2009</v>
      </c>
      <c r="B1164" s="102" t="s">
        <v>4613</v>
      </c>
      <c r="C1164" s="102" t="s">
        <v>9479</v>
      </c>
      <c r="D1164" s="102" t="s">
        <v>10768</v>
      </c>
      <c r="E1164" s="102" t="s">
        <v>11315</v>
      </c>
      <c r="F1164" s="104" t="s">
        <v>14834</v>
      </c>
      <c r="G1164" s="105">
        <v>16279</v>
      </c>
      <c r="H1164" s="102" t="s">
        <v>11819</v>
      </c>
      <c r="I1164" s="102" t="s">
        <v>31045</v>
      </c>
      <c r="J1164" s="102" t="s">
        <v>674</v>
      </c>
      <c r="K1164" s="102"/>
      <c r="L1164" s="111"/>
      <c r="M1164" s="151">
        <v>2</v>
      </c>
      <c r="N1164" s="112" t="s">
        <v>16927</v>
      </c>
      <c r="O1164" s="102" t="s">
        <v>16828</v>
      </c>
      <c r="P1164" s="39"/>
      <c r="Q1164" s="39" t="s">
        <v>19695</v>
      </c>
      <c r="R1164" s="109"/>
      <c r="S1164" s="102"/>
      <c r="T1164" s="102" t="s">
        <v>20547</v>
      </c>
      <c r="U1164" s="102" t="s">
        <v>16928</v>
      </c>
      <c r="V1164" s="109">
        <v>7</v>
      </c>
      <c r="W1164" s="107"/>
      <c r="X1164" s="113"/>
    </row>
    <row r="1165" spans="1:24" ht="12.95" customHeight="1" x14ac:dyDescent="0.2">
      <c r="A1165" s="115">
        <v>2009</v>
      </c>
      <c r="B1165" s="102" t="s">
        <v>4613</v>
      </c>
      <c r="C1165" s="102" t="s">
        <v>9479</v>
      </c>
      <c r="D1165" s="102" t="s">
        <v>4609</v>
      </c>
      <c r="E1165" s="102" t="s">
        <v>11316</v>
      </c>
      <c r="F1165" s="104" t="s">
        <v>14834</v>
      </c>
      <c r="G1165" s="105">
        <v>16279</v>
      </c>
      <c r="H1165" s="102" t="s">
        <v>11819</v>
      </c>
      <c r="I1165" s="102" t="s">
        <v>31045</v>
      </c>
      <c r="J1165" s="102" t="s">
        <v>4610</v>
      </c>
      <c r="K1165" s="102"/>
      <c r="L1165" s="111"/>
      <c r="M1165" s="151">
        <v>1.75</v>
      </c>
      <c r="N1165" s="108" t="s">
        <v>31047</v>
      </c>
      <c r="O1165" s="102"/>
      <c r="P1165" s="39"/>
      <c r="Q1165" s="39" t="s">
        <v>20100</v>
      </c>
      <c r="R1165" s="109"/>
      <c r="S1165" s="102"/>
      <c r="T1165" s="102" t="s">
        <v>20547</v>
      </c>
      <c r="U1165" s="102" t="s">
        <v>7761</v>
      </c>
      <c r="V1165" s="109">
        <v>6</v>
      </c>
      <c r="W1165" s="107"/>
      <c r="X1165" s="113"/>
    </row>
    <row r="1166" spans="1:24" ht="12.95" customHeight="1" x14ac:dyDescent="0.2">
      <c r="A1166" s="115">
        <v>2009</v>
      </c>
      <c r="B1166" s="102" t="s">
        <v>4613</v>
      </c>
      <c r="C1166" s="102" t="s">
        <v>9479</v>
      </c>
      <c r="D1166" s="102" t="s">
        <v>15087</v>
      </c>
      <c r="E1166" s="102" t="s">
        <v>11317</v>
      </c>
      <c r="F1166" s="104" t="s">
        <v>14834</v>
      </c>
      <c r="G1166" s="105">
        <v>16279</v>
      </c>
      <c r="H1166" s="102" t="s">
        <v>4890</v>
      </c>
      <c r="I1166" s="102" t="s">
        <v>31045</v>
      </c>
      <c r="J1166" s="102" t="s">
        <v>15088</v>
      </c>
      <c r="K1166" s="102"/>
      <c r="L1166" s="111"/>
      <c r="M1166" s="151">
        <v>3</v>
      </c>
      <c r="N1166" s="112" t="s">
        <v>16929</v>
      </c>
      <c r="O1166" s="102" t="s">
        <v>20489</v>
      </c>
      <c r="P1166" s="39" t="s">
        <v>162</v>
      </c>
      <c r="Q1166" s="39" t="s">
        <v>16525</v>
      </c>
      <c r="R1166" s="109"/>
      <c r="S1166" s="102"/>
      <c r="T1166" s="102" t="s">
        <v>20547</v>
      </c>
      <c r="U1166" s="102" t="s">
        <v>20887</v>
      </c>
      <c r="V1166" s="109">
        <v>9</v>
      </c>
      <c r="W1166" s="107"/>
      <c r="X1166" s="113"/>
    </row>
    <row r="1167" spans="1:24" ht="12.95" customHeight="1" x14ac:dyDescent="0.2">
      <c r="A1167" s="115">
        <v>2009</v>
      </c>
      <c r="B1167" s="102" t="s">
        <v>4613</v>
      </c>
      <c r="C1167" s="102" t="s">
        <v>9479</v>
      </c>
      <c r="D1167" s="102" t="s">
        <v>15089</v>
      </c>
      <c r="E1167" s="102" t="s">
        <v>11318</v>
      </c>
      <c r="F1167" s="104" t="s">
        <v>14834</v>
      </c>
      <c r="G1167" s="105">
        <v>16280</v>
      </c>
      <c r="H1167" s="102" t="s">
        <v>11819</v>
      </c>
      <c r="I1167" s="102" t="s">
        <v>31045</v>
      </c>
      <c r="J1167" s="102" t="s">
        <v>4610</v>
      </c>
      <c r="K1167" s="102"/>
      <c r="L1167" s="111"/>
      <c r="M1167" s="151">
        <v>1</v>
      </c>
      <c r="N1167" s="112">
        <v>6</v>
      </c>
      <c r="O1167" s="102" t="s">
        <v>17391</v>
      </c>
      <c r="P1167" s="39"/>
      <c r="Q1167" s="39" t="s">
        <v>15945</v>
      </c>
      <c r="R1167" s="109"/>
      <c r="S1167" s="102"/>
      <c r="T1167" s="102" t="s">
        <v>20547</v>
      </c>
      <c r="U1167" s="102" t="s">
        <v>16930</v>
      </c>
      <c r="V1167" s="109">
        <v>5.5</v>
      </c>
      <c r="W1167" s="107"/>
      <c r="X1167" s="113"/>
    </row>
    <row r="1168" spans="1:24" ht="12.95" customHeight="1" x14ac:dyDescent="0.2">
      <c r="A1168" s="115">
        <v>2009</v>
      </c>
      <c r="B1168" s="102" t="s">
        <v>4613</v>
      </c>
      <c r="C1168" s="102" t="s">
        <v>9479</v>
      </c>
      <c r="D1168" s="102" t="s">
        <v>9195</v>
      </c>
      <c r="E1168" s="102" t="s">
        <v>11319</v>
      </c>
      <c r="F1168" s="104" t="s">
        <v>14834</v>
      </c>
      <c r="G1168" s="105">
        <v>16282</v>
      </c>
      <c r="H1168" s="102" t="s">
        <v>10191</v>
      </c>
      <c r="I1168" s="102" t="s">
        <v>4890</v>
      </c>
      <c r="J1168" s="102" t="s">
        <v>9196</v>
      </c>
      <c r="K1168" s="102"/>
      <c r="L1168" s="111"/>
      <c r="M1168" s="151">
        <v>1</v>
      </c>
      <c r="N1168" s="108" t="s">
        <v>31048</v>
      </c>
      <c r="O1168" s="102" t="s">
        <v>9160</v>
      </c>
      <c r="P1168" s="39"/>
      <c r="Q1168" s="39" t="s">
        <v>16885</v>
      </c>
      <c r="R1168" s="109"/>
      <c r="S1168" s="102"/>
      <c r="T1168" s="102" t="s">
        <v>20547</v>
      </c>
      <c r="U1168" s="102" t="s">
        <v>7340</v>
      </c>
      <c r="V1168" s="109">
        <v>5.5</v>
      </c>
      <c r="W1168" s="107"/>
      <c r="X1168" s="113"/>
    </row>
    <row r="1169" spans="1:24" ht="12.95" customHeight="1" x14ac:dyDescent="0.2">
      <c r="A1169" s="115">
        <v>2009</v>
      </c>
      <c r="B1169" s="102" t="s">
        <v>4613</v>
      </c>
      <c r="C1169" s="102" t="s">
        <v>9479</v>
      </c>
      <c r="D1169" s="102" t="s">
        <v>10167</v>
      </c>
      <c r="E1169" s="102" t="s">
        <v>11320</v>
      </c>
      <c r="F1169" s="104" t="s">
        <v>14834</v>
      </c>
      <c r="G1169" s="105">
        <v>16283</v>
      </c>
      <c r="H1169" s="102" t="s">
        <v>31045</v>
      </c>
      <c r="I1169" s="102" t="s">
        <v>4890</v>
      </c>
      <c r="J1169" s="102" t="s">
        <v>10168</v>
      </c>
      <c r="K1169" s="102"/>
      <c r="L1169" s="111"/>
      <c r="M1169" s="151">
        <v>3</v>
      </c>
      <c r="N1169" s="112" t="s">
        <v>16931</v>
      </c>
      <c r="O1169" s="102" t="s">
        <v>20888</v>
      </c>
      <c r="P1169" s="39" t="s">
        <v>9125</v>
      </c>
      <c r="Q1169" s="39" t="s">
        <v>16157</v>
      </c>
      <c r="R1169" s="109"/>
      <c r="S1169" s="102"/>
      <c r="T1169" s="102" t="s">
        <v>20547</v>
      </c>
      <c r="U1169" s="102" t="s">
        <v>16932</v>
      </c>
      <c r="V1169" s="109">
        <v>7.5</v>
      </c>
      <c r="W1169" s="107"/>
      <c r="X1169" s="113"/>
    </row>
    <row r="1170" spans="1:24" ht="12.95" customHeight="1" x14ac:dyDescent="0.2">
      <c r="A1170" s="115">
        <v>2009</v>
      </c>
      <c r="B1170" s="102" t="s">
        <v>4613</v>
      </c>
      <c r="C1170" s="102" t="s">
        <v>9479</v>
      </c>
      <c r="D1170" s="102" t="s">
        <v>10169</v>
      </c>
      <c r="E1170" s="102" t="s">
        <v>11321</v>
      </c>
      <c r="F1170" s="104" t="s">
        <v>14834</v>
      </c>
      <c r="G1170" s="105">
        <v>16283</v>
      </c>
      <c r="H1170" s="102" t="s">
        <v>31045</v>
      </c>
      <c r="I1170" s="102" t="s">
        <v>11819</v>
      </c>
      <c r="J1170" s="102" t="s">
        <v>10170</v>
      </c>
      <c r="K1170" s="102"/>
      <c r="L1170" s="111"/>
      <c r="M1170" s="151">
        <v>2</v>
      </c>
      <c r="N1170" s="112" t="s">
        <v>16933</v>
      </c>
      <c r="O1170" s="102" t="s">
        <v>17601</v>
      </c>
      <c r="P1170" s="39" t="s">
        <v>9125</v>
      </c>
      <c r="Q1170" s="39" t="s">
        <v>20889</v>
      </c>
      <c r="R1170" s="109"/>
      <c r="S1170" s="102" t="s">
        <v>11080</v>
      </c>
      <c r="T1170" s="102" t="s">
        <v>20547</v>
      </c>
      <c r="U1170" s="102" t="s">
        <v>16934</v>
      </c>
      <c r="V1170" s="109">
        <v>9</v>
      </c>
      <c r="W1170" s="107"/>
      <c r="X1170" s="113"/>
    </row>
    <row r="1171" spans="1:24" ht="12.95" customHeight="1" x14ac:dyDescent="0.2">
      <c r="A1171" s="115">
        <v>2009</v>
      </c>
      <c r="B1171" s="102" t="s">
        <v>4613</v>
      </c>
      <c r="C1171" s="103" t="s">
        <v>7876</v>
      </c>
      <c r="D1171" s="102" t="s">
        <v>6933</v>
      </c>
      <c r="E1171" s="102" t="s">
        <v>11322</v>
      </c>
      <c r="F1171" s="104" t="s">
        <v>14834</v>
      </c>
      <c r="G1171" s="105">
        <v>11723</v>
      </c>
      <c r="H1171" s="102" t="s">
        <v>14944</v>
      </c>
      <c r="I1171" s="102" t="s">
        <v>31049</v>
      </c>
      <c r="J1171" s="102" t="s">
        <v>9509</v>
      </c>
      <c r="K1171" s="102"/>
      <c r="L1171" s="111"/>
      <c r="M1171" s="151">
        <v>1</v>
      </c>
      <c r="N1171" s="112" t="s">
        <v>9510</v>
      </c>
      <c r="O1171" s="102" t="s">
        <v>65</v>
      </c>
      <c r="P1171" s="39" t="s">
        <v>162</v>
      </c>
      <c r="Q1171" s="39" t="s">
        <v>20182</v>
      </c>
      <c r="R1171" s="109"/>
      <c r="S1171" s="102" t="s">
        <v>8315</v>
      </c>
      <c r="T1171" s="102" t="s">
        <v>20539</v>
      </c>
      <c r="U1171" s="102" t="s">
        <v>16935</v>
      </c>
      <c r="V1171" s="109">
        <v>8</v>
      </c>
      <c r="W1171" s="107"/>
      <c r="X1171" s="113"/>
    </row>
    <row r="1172" spans="1:24" ht="12.95" customHeight="1" x14ac:dyDescent="0.2">
      <c r="A1172" s="115">
        <v>2009</v>
      </c>
      <c r="B1172" s="102" t="s">
        <v>4613</v>
      </c>
      <c r="C1172" s="102" t="s">
        <v>7876</v>
      </c>
      <c r="D1172" s="102" t="s">
        <v>9511</v>
      </c>
      <c r="E1172" s="102" t="s">
        <v>11323</v>
      </c>
      <c r="F1172" s="104" t="s">
        <v>14834</v>
      </c>
      <c r="G1172" s="105">
        <v>11724</v>
      </c>
      <c r="H1172" s="102" t="s">
        <v>31050</v>
      </c>
      <c r="I1172" s="102" t="s">
        <v>31049</v>
      </c>
      <c r="J1172" s="102" t="s">
        <v>5427</v>
      </c>
      <c r="K1172" s="102"/>
      <c r="L1172" s="111"/>
      <c r="M1172" s="151">
        <v>1</v>
      </c>
      <c r="N1172" s="125" t="s">
        <v>16936</v>
      </c>
      <c r="O1172" s="102" t="s">
        <v>17391</v>
      </c>
      <c r="P1172" s="39" t="s">
        <v>162</v>
      </c>
      <c r="Q1172" s="39" t="s">
        <v>16866</v>
      </c>
      <c r="R1172" s="109"/>
      <c r="S1172" s="102"/>
      <c r="T1172" s="102" t="s">
        <v>8947</v>
      </c>
      <c r="U1172" s="102"/>
      <c r="V1172" s="109">
        <v>8</v>
      </c>
      <c r="W1172" s="107"/>
      <c r="X1172" s="113"/>
    </row>
    <row r="1173" spans="1:24" ht="12.95" customHeight="1" x14ac:dyDescent="0.2">
      <c r="A1173" s="115">
        <v>2009</v>
      </c>
      <c r="B1173" s="102" t="s">
        <v>4613</v>
      </c>
      <c r="C1173" s="102" t="s">
        <v>7876</v>
      </c>
      <c r="D1173" s="102" t="s">
        <v>9512</v>
      </c>
      <c r="E1173" s="102" t="s">
        <v>11324</v>
      </c>
      <c r="F1173" s="104" t="s">
        <v>14834</v>
      </c>
      <c r="G1173" s="105">
        <v>13705</v>
      </c>
      <c r="H1173" s="102" t="s">
        <v>2625</v>
      </c>
      <c r="I1173" s="102" t="s">
        <v>14944</v>
      </c>
      <c r="J1173" s="102" t="s">
        <v>9513</v>
      </c>
      <c r="K1173" s="102"/>
      <c r="L1173" s="111"/>
      <c r="M1173" s="151">
        <v>2</v>
      </c>
      <c r="N1173" s="112" t="s">
        <v>16642</v>
      </c>
      <c r="O1173" s="102" t="s">
        <v>162</v>
      </c>
      <c r="P1173" s="39" t="s">
        <v>15928</v>
      </c>
      <c r="Q1173" s="39" t="s">
        <v>20890</v>
      </c>
      <c r="R1173" s="109"/>
      <c r="S1173" s="102"/>
      <c r="T1173" s="102" t="s">
        <v>8947</v>
      </c>
      <c r="U1173" s="102" t="s">
        <v>2477</v>
      </c>
      <c r="V1173" s="109">
        <v>7.5</v>
      </c>
      <c r="W1173" s="107"/>
      <c r="X1173" s="113"/>
    </row>
    <row r="1174" spans="1:24" ht="12.95" customHeight="1" x14ac:dyDescent="0.2">
      <c r="A1174" s="115">
        <v>2009</v>
      </c>
      <c r="B1174" s="102" t="s">
        <v>4613</v>
      </c>
      <c r="C1174" s="102" t="s">
        <v>7876</v>
      </c>
      <c r="D1174" s="102" t="s">
        <v>6872</v>
      </c>
      <c r="E1174" s="102" t="s">
        <v>11325</v>
      </c>
      <c r="F1174" s="104" t="s">
        <v>14834</v>
      </c>
      <c r="G1174" s="105">
        <v>13749</v>
      </c>
      <c r="H1174" s="102" t="s">
        <v>2625</v>
      </c>
      <c r="I1174" s="102" t="s">
        <v>31050</v>
      </c>
      <c r="J1174" s="102" t="s">
        <v>5427</v>
      </c>
      <c r="K1174" s="102"/>
      <c r="L1174" s="111"/>
      <c r="M1174" s="151">
        <v>3</v>
      </c>
      <c r="N1174" s="112" t="s">
        <v>16937</v>
      </c>
      <c r="O1174" s="102" t="s">
        <v>17030</v>
      </c>
      <c r="P1174" s="39" t="s">
        <v>19503</v>
      </c>
      <c r="Q1174" s="39" t="s">
        <v>20891</v>
      </c>
      <c r="R1174" s="109"/>
      <c r="S1174" s="102" t="s">
        <v>8315</v>
      </c>
      <c r="T1174" s="102" t="s">
        <v>8947</v>
      </c>
      <c r="U1174" s="102" t="s">
        <v>16938</v>
      </c>
      <c r="V1174" s="109">
        <v>8</v>
      </c>
      <c r="W1174" s="107"/>
      <c r="X1174" s="113"/>
    </row>
    <row r="1175" spans="1:24" ht="12.95" customHeight="1" x14ac:dyDescent="0.2">
      <c r="A1175" s="115">
        <v>2009</v>
      </c>
      <c r="B1175" s="102" t="s">
        <v>4613</v>
      </c>
      <c r="C1175" s="102" t="s">
        <v>7876</v>
      </c>
      <c r="D1175" s="102" t="s">
        <v>6873</v>
      </c>
      <c r="E1175" s="102" t="s">
        <v>11326</v>
      </c>
      <c r="F1175" s="104" t="s">
        <v>14834</v>
      </c>
      <c r="G1175" s="105">
        <v>13752</v>
      </c>
      <c r="H1175" s="102" t="s">
        <v>14944</v>
      </c>
      <c r="I1175" s="102" t="s">
        <v>2625</v>
      </c>
      <c r="J1175" s="102" t="s">
        <v>6874</v>
      </c>
      <c r="K1175" s="102"/>
      <c r="L1175" s="111"/>
      <c r="M1175" s="151">
        <v>1</v>
      </c>
      <c r="N1175" s="108" t="s">
        <v>31051</v>
      </c>
      <c r="O1175" s="102"/>
      <c r="P1175" s="39"/>
      <c r="Q1175" s="39" t="s">
        <v>16877</v>
      </c>
      <c r="R1175" s="109"/>
      <c r="S1175" s="102"/>
      <c r="T1175" s="102" t="s">
        <v>8947</v>
      </c>
      <c r="U1175" s="102" t="s">
        <v>21346</v>
      </c>
      <c r="V1175" s="109">
        <v>7</v>
      </c>
      <c r="W1175" s="107"/>
      <c r="X1175" s="113"/>
    </row>
    <row r="1176" spans="1:24" ht="12.95" customHeight="1" x14ac:dyDescent="0.2">
      <c r="A1176" s="115">
        <v>2009</v>
      </c>
      <c r="B1176" s="102" t="s">
        <v>4613</v>
      </c>
      <c r="C1176" s="102" t="s">
        <v>7876</v>
      </c>
      <c r="D1176" s="102" t="s">
        <v>6875</v>
      </c>
      <c r="E1176" s="102" t="s">
        <v>11327</v>
      </c>
      <c r="F1176" s="104" t="s">
        <v>14834</v>
      </c>
      <c r="G1176" s="105">
        <v>13817</v>
      </c>
      <c r="H1176" s="102" t="s">
        <v>14944</v>
      </c>
      <c r="I1176" s="102" t="s">
        <v>2625</v>
      </c>
      <c r="J1176" s="102" t="s">
        <v>5427</v>
      </c>
      <c r="K1176" s="102"/>
      <c r="L1176" s="111"/>
      <c r="M1176" s="151">
        <v>1</v>
      </c>
      <c r="N1176" s="108" t="s">
        <v>31052</v>
      </c>
      <c r="O1176" s="102" t="s">
        <v>3620</v>
      </c>
      <c r="P1176" s="39"/>
      <c r="Q1176" s="39" t="s">
        <v>16520</v>
      </c>
      <c r="R1176" s="109"/>
      <c r="S1176" s="102" t="s">
        <v>8315</v>
      </c>
      <c r="T1176" s="102" t="s">
        <v>8947</v>
      </c>
      <c r="U1176" s="102" t="s">
        <v>16939</v>
      </c>
      <c r="V1176" s="109">
        <v>6.5</v>
      </c>
      <c r="W1176" s="107"/>
      <c r="X1176" s="113"/>
    </row>
    <row r="1177" spans="1:24" ht="12.95" customHeight="1" x14ac:dyDescent="0.2">
      <c r="A1177" s="115">
        <v>2009</v>
      </c>
      <c r="B1177" s="102" t="s">
        <v>4613</v>
      </c>
      <c r="C1177" s="102" t="s">
        <v>7876</v>
      </c>
      <c r="D1177" s="102" t="s">
        <v>6876</v>
      </c>
      <c r="E1177" s="102" t="s">
        <v>11328</v>
      </c>
      <c r="F1177" s="104" t="s">
        <v>14834</v>
      </c>
      <c r="G1177" s="105">
        <v>14089</v>
      </c>
      <c r="H1177" s="102" t="s">
        <v>31050</v>
      </c>
      <c r="I1177" s="102" t="s">
        <v>31049</v>
      </c>
      <c r="J1177" s="102" t="s">
        <v>5097</v>
      </c>
      <c r="K1177" s="102"/>
      <c r="L1177" s="111"/>
      <c r="M1177" s="151">
        <v>2</v>
      </c>
      <c r="N1177" s="112" t="s">
        <v>16940</v>
      </c>
      <c r="O1177" s="102" t="s">
        <v>19625</v>
      </c>
      <c r="P1177" s="39" t="s">
        <v>13555</v>
      </c>
      <c r="Q1177" s="39" t="s">
        <v>20892</v>
      </c>
      <c r="R1177" s="109"/>
      <c r="S1177" s="102" t="s">
        <v>8315</v>
      </c>
      <c r="T1177" s="102" t="s">
        <v>8947</v>
      </c>
      <c r="U1177" s="102" t="s">
        <v>16941</v>
      </c>
      <c r="V1177" s="109">
        <v>7.5</v>
      </c>
      <c r="W1177" s="107"/>
      <c r="X1177" s="113"/>
    </row>
    <row r="1178" spans="1:24" ht="12.95" customHeight="1" x14ac:dyDescent="0.2">
      <c r="A1178" s="115">
        <v>2009</v>
      </c>
      <c r="B1178" s="102" t="s">
        <v>4613</v>
      </c>
      <c r="C1178" s="102" t="s">
        <v>7876</v>
      </c>
      <c r="D1178" s="102" t="s">
        <v>5098</v>
      </c>
      <c r="E1178" s="102" t="s">
        <v>11329</v>
      </c>
      <c r="F1178" s="104" t="s">
        <v>14834</v>
      </c>
      <c r="G1178" s="105">
        <v>14597</v>
      </c>
      <c r="H1178" s="102" t="s">
        <v>2625</v>
      </c>
      <c r="I1178" s="102" t="s">
        <v>31050</v>
      </c>
      <c r="J1178" s="102" t="s">
        <v>5099</v>
      </c>
      <c r="K1178" s="102"/>
      <c r="L1178" s="111"/>
      <c r="M1178" s="151">
        <v>2</v>
      </c>
      <c r="N1178" s="108" t="s">
        <v>31053</v>
      </c>
      <c r="O1178" s="102" t="s">
        <v>325</v>
      </c>
      <c r="P1178" s="39" t="s">
        <v>13301</v>
      </c>
      <c r="Q1178" s="39" t="s">
        <v>20518</v>
      </c>
      <c r="R1178" s="109"/>
      <c r="S1178" s="102" t="s">
        <v>8315</v>
      </c>
      <c r="T1178" s="102" t="s">
        <v>8947</v>
      </c>
      <c r="U1178" s="102" t="s">
        <v>2477</v>
      </c>
      <c r="V1178" s="109">
        <v>7.5</v>
      </c>
      <c r="W1178" s="107"/>
      <c r="X1178" s="113"/>
    </row>
    <row r="1179" spans="1:24" ht="12.95" customHeight="1" x14ac:dyDescent="0.2">
      <c r="A1179" s="115">
        <v>2009</v>
      </c>
      <c r="B1179" s="102" t="s">
        <v>4613</v>
      </c>
      <c r="C1179" s="102" t="s">
        <v>7876</v>
      </c>
      <c r="D1179" s="102" t="s">
        <v>6883</v>
      </c>
      <c r="E1179" s="102" t="s">
        <v>11330</v>
      </c>
      <c r="F1179" s="104" t="s">
        <v>14834</v>
      </c>
      <c r="G1179" s="105">
        <v>14857</v>
      </c>
      <c r="H1179" s="102" t="s">
        <v>2625</v>
      </c>
      <c r="I1179" s="102" t="s">
        <v>31054</v>
      </c>
      <c r="J1179" s="102" t="s">
        <v>6884</v>
      </c>
      <c r="K1179" s="102"/>
      <c r="L1179" s="111"/>
      <c r="M1179" s="151">
        <v>1</v>
      </c>
      <c r="N1179" s="108" t="s">
        <v>31055</v>
      </c>
      <c r="O1179" s="102"/>
      <c r="P1179" s="39"/>
      <c r="Q1179" s="39" t="s">
        <v>16838</v>
      </c>
      <c r="R1179" s="109"/>
      <c r="S1179" s="102"/>
      <c r="T1179" s="102" t="s">
        <v>8947</v>
      </c>
      <c r="U1179" s="102" t="s">
        <v>21332</v>
      </c>
      <c r="V1179" s="109">
        <v>7</v>
      </c>
      <c r="W1179" s="107"/>
      <c r="X1179" s="113"/>
    </row>
    <row r="1180" spans="1:24" ht="12.95" customHeight="1" x14ac:dyDescent="0.2">
      <c r="A1180" s="115">
        <v>2009</v>
      </c>
      <c r="B1180" s="102" t="s">
        <v>4613</v>
      </c>
      <c r="C1180" s="102" t="s">
        <v>7876</v>
      </c>
      <c r="D1180" s="102" t="s">
        <v>6885</v>
      </c>
      <c r="E1180" s="102" t="s">
        <v>11331</v>
      </c>
      <c r="F1180" s="104" t="s">
        <v>14834</v>
      </c>
      <c r="G1180" s="105">
        <v>14878</v>
      </c>
      <c r="H1180" s="102" t="s">
        <v>5011</v>
      </c>
      <c r="I1180" s="102" t="s">
        <v>31049</v>
      </c>
      <c r="J1180" s="102" t="s">
        <v>6886</v>
      </c>
      <c r="K1180" s="102"/>
      <c r="L1180" s="111"/>
      <c r="M1180" s="151">
        <v>1</v>
      </c>
      <c r="N1180" s="108" t="s">
        <v>31056</v>
      </c>
      <c r="O1180" s="102" t="s">
        <v>17191</v>
      </c>
      <c r="P1180" s="39" t="s">
        <v>162</v>
      </c>
      <c r="Q1180" s="39" t="s">
        <v>20508</v>
      </c>
      <c r="R1180" s="109"/>
      <c r="S1180" s="102" t="s">
        <v>8315</v>
      </c>
      <c r="T1180" s="102" t="s">
        <v>20540</v>
      </c>
      <c r="U1180" s="102" t="s">
        <v>21347</v>
      </c>
      <c r="V1180" s="109">
        <v>6.5</v>
      </c>
      <c r="W1180" s="107"/>
      <c r="X1180" s="113"/>
    </row>
    <row r="1181" spans="1:24" ht="12.95" customHeight="1" x14ac:dyDescent="0.2">
      <c r="A1181" s="115">
        <v>2009</v>
      </c>
      <c r="B1181" s="102" t="s">
        <v>4613</v>
      </c>
      <c r="C1181" s="102" t="s">
        <v>7876</v>
      </c>
      <c r="D1181" s="102" t="s">
        <v>6887</v>
      </c>
      <c r="E1181" s="102" t="s">
        <v>11332</v>
      </c>
      <c r="F1181" s="104" t="s">
        <v>14834</v>
      </c>
      <c r="G1181" s="105">
        <v>14983</v>
      </c>
      <c r="H1181" s="102" t="s">
        <v>31054</v>
      </c>
      <c r="I1181" s="102" t="s">
        <v>14944</v>
      </c>
      <c r="J1181" s="102" t="s">
        <v>6888</v>
      </c>
      <c r="K1181" s="102"/>
      <c r="L1181" s="111"/>
      <c r="M1181" s="151">
        <v>1</v>
      </c>
      <c r="N1181" s="108" t="s">
        <v>31057</v>
      </c>
      <c r="O1181" s="102"/>
      <c r="P1181" s="39"/>
      <c r="Q1181" s="39" t="s">
        <v>16614</v>
      </c>
      <c r="R1181" s="109"/>
      <c r="S1181" s="102"/>
      <c r="T1181" s="102" t="s">
        <v>8947</v>
      </c>
      <c r="U1181" s="102" t="s">
        <v>21348</v>
      </c>
      <c r="V1181" s="109">
        <v>6.5</v>
      </c>
      <c r="W1181" s="107"/>
      <c r="X1181" s="113"/>
    </row>
    <row r="1182" spans="1:24" ht="12.95" customHeight="1" x14ac:dyDescent="0.2">
      <c r="A1182" s="115">
        <v>2009</v>
      </c>
      <c r="B1182" s="102" t="s">
        <v>4613</v>
      </c>
      <c r="C1182" s="102" t="s">
        <v>7876</v>
      </c>
      <c r="D1182" s="102" t="s">
        <v>6889</v>
      </c>
      <c r="E1182" s="102" t="s">
        <v>11333</v>
      </c>
      <c r="F1182" s="104" t="s">
        <v>14834</v>
      </c>
      <c r="G1182" s="105">
        <v>14992</v>
      </c>
      <c r="H1182" s="102" t="s">
        <v>31058</v>
      </c>
      <c r="I1182" s="102" t="s">
        <v>5011</v>
      </c>
      <c r="J1182" s="102" t="s">
        <v>9536</v>
      </c>
      <c r="K1182" s="102"/>
      <c r="L1182" s="111"/>
      <c r="M1182" s="151">
        <v>3</v>
      </c>
      <c r="N1182" s="112" t="s">
        <v>31059</v>
      </c>
      <c r="O1182" s="102" t="s">
        <v>16868</v>
      </c>
      <c r="P1182" s="39" t="s">
        <v>8076</v>
      </c>
      <c r="Q1182" s="39" t="s">
        <v>17727</v>
      </c>
      <c r="R1182" s="109"/>
      <c r="S1182" s="102"/>
      <c r="T1182" s="102" t="s">
        <v>20540</v>
      </c>
      <c r="U1182" s="102" t="s">
        <v>6868</v>
      </c>
      <c r="V1182" s="109">
        <v>8</v>
      </c>
      <c r="W1182" s="107"/>
      <c r="X1182" s="113"/>
    </row>
    <row r="1183" spans="1:24" ht="12.95" customHeight="1" x14ac:dyDescent="0.2">
      <c r="A1183" s="115">
        <v>2009</v>
      </c>
      <c r="B1183" s="102" t="s">
        <v>4613</v>
      </c>
      <c r="C1183" s="102" t="s">
        <v>7876</v>
      </c>
      <c r="D1183" s="102" t="s">
        <v>9834</v>
      </c>
      <c r="E1183" s="102" t="s">
        <v>11334</v>
      </c>
      <c r="F1183" s="104" t="s">
        <v>14834</v>
      </c>
      <c r="G1183" s="105">
        <v>15342</v>
      </c>
      <c r="H1183" s="102" t="s">
        <v>30996</v>
      </c>
      <c r="I1183" s="102" t="s">
        <v>2625</v>
      </c>
      <c r="J1183" s="102" t="s">
        <v>9540</v>
      </c>
      <c r="K1183" s="102"/>
      <c r="L1183" s="111"/>
      <c r="M1183" s="151">
        <v>1</v>
      </c>
      <c r="N1183" s="108" t="s">
        <v>31060</v>
      </c>
      <c r="O1183" s="102" t="s">
        <v>162</v>
      </c>
      <c r="P1183" s="39"/>
      <c r="Q1183" s="39" t="s">
        <v>16533</v>
      </c>
      <c r="R1183" s="109"/>
      <c r="S1183" s="102"/>
      <c r="T1183" s="102" t="s">
        <v>20545</v>
      </c>
      <c r="U1183" s="102" t="s">
        <v>6868</v>
      </c>
      <c r="V1183" s="109">
        <v>5.5</v>
      </c>
      <c r="W1183" s="107"/>
      <c r="X1183" s="113"/>
    </row>
    <row r="1184" spans="1:24" ht="12.95" customHeight="1" x14ac:dyDescent="0.2">
      <c r="A1184" s="115">
        <v>2009</v>
      </c>
      <c r="B1184" s="102" t="s">
        <v>4613</v>
      </c>
      <c r="C1184" s="102" t="s">
        <v>7876</v>
      </c>
      <c r="D1184" s="102" t="s">
        <v>9541</v>
      </c>
      <c r="E1184" s="102" t="s">
        <v>11335</v>
      </c>
      <c r="F1184" s="104" t="s">
        <v>14834</v>
      </c>
      <c r="G1184" s="105">
        <v>15352</v>
      </c>
      <c r="H1184" s="102" t="s">
        <v>31061</v>
      </c>
      <c r="I1184" s="102" t="s">
        <v>31049</v>
      </c>
      <c r="J1184" s="102" t="s">
        <v>14933</v>
      </c>
      <c r="K1184" s="102"/>
      <c r="L1184" s="111"/>
      <c r="M1184" s="151">
        <v>3</v>
      </c>
      <c r="N1184" s="112" t="s">
        <v>16942</v>
      </c>
      <c r="O1184" s="102" t="s">
        <v>9125</v>
      </c>
      <c r="P1184" s="39"/>
      <c r="Q1184" s="39" t="s">
        <v>16873</v>
      </c>
      <c r="R1184" s="109"/>
      <c r="S1184" s="102"/>
      <c r="T1184" s="102" t="s">
        <v>21409</v>
      </c>
      <c r="U1184" s="102" t="s">
        <v>21349</v>
      </c>
      <c r="V1184" s="109">
        <v>6.5</v>
      </c>
      <c r="W1184" s="107"/>
      <c r="X1184" s="113"/>
    </row>
    <row r="1185" spans="1:24" ht="12.95" customHeight="1" x14ac:dyDescent="0.2">
      <c r="A1185" s="115">
        <v>2009</v>
      </c>
      <c r="B1185" s="102" t="s">
        <v>4613</v>
      </c>
      <c r="C1185" s="102" t="s">
        <v>7876</v>
      </c>
      <c r="D1185" s="102" t="s">
        <v>9542</v>
      </c>
      <c r="E1185" s="102" t="s">
        <v>11336</v>
      </c>
      <c r="F1185" s="104" t="s">
        <v>14834</v>
      </c>
      <c r="G1185" s="105">
        <v>15352</v>
      </c>
      <c r="H1185" s="102" t="s">
        <v>31061</v>
      </c>
      <c r="I1185" s="102" t="s">
        <v>2625</v>
      </c>
      <c r="J1185" s="102" t="s">
        <v>4571</v>
      </c>
      <c r="K1185" s="102"/>
      <c r="L1185" s="111"/>
      <c r="M1185" s="151">
        <v>2</v>
      </c>
      <c r="N1185" s="112" t="s">
        <v>16943</v>
      </c>
      <c r="O1185" s="102" t="s">
        <v>16856</v>
      </c>
      <c r="P1185" s="39" t="s">
        <v>9125</v>
      </c>
      <c r="Q1185" s="39" t="s">
        <v>16614</v>
      </c>
      <c r="R1185" s="109"/>
      <c r="S1185" s="102"/>
      <c r="T1185" s="102" t="s">
        <v>21409</v>
      </c>
      <c r="U1185" s="102" t="s">
        <v>6868</v>
      </c>
      <c r="V1185" s="109">
        <v>8</v>
      </c>
      <c r="W1185" s="107"/>
      <c r="X1185" s="113"/>
    </row>
    <row r="1186" spans="1:24" ht="12.95" customHeight="1" x14ac:dyDescent="0.2">
      <c r="A1186" s="115">
        <v>2009</v>
      </c>
      <c r="B1186" s="102" t="s">
        <v>4613</v>
      </c>
      <c r="C1186" s="102" t="s">
        <v>7876</v>
      </c>
      <c r="D1186" s="102" t="s">
        <v>9543</v>
      </c>
      <c r="E1186" s="102" t="s">
        <v>11337</v>
      </c>
      <c r="F1186" s="104" t="s">
        <v>14834</v>
      </c>
      <c r="G1186" s="105">
        <v>15357</v>
      </c>
      <c r="H1186" s="102" t="s">
        <v>30996</v>
      </c>
      <c r="I1186" s="102" t="s">
        <v>31049</v>
      </c>
      <c r="J1186" s="102" t="s">
        <v>9544</v>
      </c>
      <c r="K1186" s="102"/>
      <c r="L1186" s="111"/>
      <c r="M1186" s="151">
        <v>1</v>
      </c>
      <c r="N1186" s="108" t="s">
        <v>31062</v>
      </c>
      <c r="O1186" s="102" t="s">
        <v>10189</v>
      </c>
      <c r="P1186" s="39"/>
      <c r="Q1186" s="39" t="s">
        <v>16560</v>
      </c>
      <c r="R1186" s="109"/>
      <c r="S1186" s="102"/>
      <c r="T1186" s="102" t="s">
        <v>20545</v>
      </c>
      <c r="U1186" s="102" t="s">
        <v>21350</v>
      </c>
      <c r="V1186" s="109">
        <v>6.5</v>
      </c>
      <c r="W1186" s="107"/>
      <c r="X1186" s="113"/>
    </row>
    <row r="1187" spans="1:24" ht="12.95" customHeight="1" x14ac:dyDescent="0.2">
      <c r="A1187" s="115">
        <v>2009</v>
      </c>
      <c r="B1187" s="102" t="s">
        <v>4613</v>
      </c>
      <c r="C1187" s="102" t="s">
        <v>7876</v>
      </c>
      <c r="D1187" s="102" t="s">
        <v>9545</v>
      </c>
      <c r="E1187" s="102" t="s">
        <v>11338</v>
      </c>
      <c r="F1187" s="104" t="s">
        <v>14834</v>
      </c>
      <c r="G1187" s="105">
        <v>15382</v>
      </c>
      <c r="H1187" s="102" t="s">
        <v>30643</v>
      </c>
      <c r="I1187" s="102" t="s">
        <v>31049</v>
      </c>
      <c r="J1187" s="102" t="s">
        <v>9546</v>
      </c>
      <c r="K1187" s="102"/>
      <c r="L1187" s="111"/>
      <c r="M1187" s="151">
        <v>1</v>
      </c>
      <c r="N1187" s="108" t="s">
        <v>31063</v>
      </c>
      <c r="O1187" s="102" t="s">
        <v>12252</v>
      </c>
      <c r="P1187" s="39" t="s">
        <v>9125</v>
      </c>
      <c r="Q1187" s="39" t="s">
        <v>16990</v>
      </c>
      <c r="R1187" s="109"/>
      <c r="S1187" s="102" t="s">
        <v>8315</v>
      </c>
      <c r="T1187" s="102" t="s">
        <v>21383</v>
      </c>
      <c r="U1187" s="102" t="s">
        <v>21351</v>
      </c>
      <c r="V1187" s="109">
        <v>7.5</v>
      </c>
      <c r="W1187" s="107"/>
      <c r="X1187" s="113"/>
    </row>
    <row r="1188" spans="1:24" ht="12.95" customHeight="1" x14ac:dyDescent="0.2">
      <c r="A1188" s="115">
        <v>2009</v>
      </c>
      <c r="B1188" s="102" t="s">
        <v>4613</v>
      </c>
      <c r="C1188" s="102" t="s">
        <v>7876</v>
      </c>
      <c r="D1188" s="102" t="s">
        <v>9547</v>
      </c>
      <c r="E1188" s="102" t="s">
        <v>11339</v>
      </c>
      <c r="F1188" s="104" t="s">
        <v>14834</v>
      </c>
      <c r="G1188" s="105">
        <v>15386</v>
      </c>
      <c r="H1188" s="102" t="s">
        <v>31064</v>
      </c>
      <c r="I1188" s="102" t="s">
        <v>31049</v>
      </c>
      <c r="J1188" s="102" t="s">
        <v>4572</v>
      </c>
      <c r="K1188" s="102"/>
      <c r="L1188" s="111"/>
      <c r="M1188" s="151">
        <v>2</v>
      </c>
      <c r="N1188" s="112" t="s">
        <v>16065</v>
      </c>
      <c r="O1188" s="102" t="s">
        <v>15941</v>
      </c>
      <c r="P1188" s="39" t="s">
        <v>13301</v>
      </c>
      <c r="Q1188" s="39" t="s">
        <v>19511</v>
      </c>
      <c r="R1188" s="109"/>
      <c r="S1188" s="102"/>
      <c r="T1188" s="102" t="s">
        <v>21409</v>
      </c>
      <c r="U1188" s="102" t="s">
        <v>21352</v>
      </c>
      <c r="V1188" s="109">
        <v>6</v>
      </c>
      <c r="W1188" s="107"/>
      <c r="X1188" s="113"/>
    </row>
    <row r="1189" spans="1:24" ht="12.95" customHeight="1" x14ac:dyDescent="0.2">
      <c r="A1189" s="115">
        <v>2009</v>
      </c>
      <c r="B1189" s="102" t="s">
        <v>4613</v>
      </c>
      <c r="C1189" s="102" t="s">
        <v>7876</v>
      </c>
      <c r="D1189" s="102" t="s">
        <v>1418</v>
      </c>
      <c r="E1189" s="102" t="s">
        <v>11340</v>
      </c>
      <c r="F1189" s="104" t="s">
        <v>14834</v>
      </c>
      <c r="G1189" s="105">
        <v>15392</v>
      </c>
      <c r="H1189" s="102" t="s">
        <v>31065</v>
      </c>
      <c r="I1189" s="102" t="s">
        <v>2625</v>
      </c>
      <c r="J1189" s="102" t="s">
        <v>4573</v>
      </c>
      <c r="K1189" s="102"/>
      <c r="L1189" s="111"/>
      <c r="M1189" s="151">
        <v>1</v>
      </c>
      <c r="N1189" s="112">
        <v>37</v>
      </c>
      <c r="O1189" s="102" t="s">
        <v>8076</v>
      </c>
      <c r="P1189" s="39"/>
      <c r="Q1189" s="39" t="s">
        <v>18013</v>
      </c>
      <c r="R1189" s="109"/>
      <c r="S1189" s="102"/>
      <c r="T1189" s="102" t="s">
        <v>21409</v>
      </c>
      <c r="U1189" s="102" t="s">
        <v>6868</v>
      </c>
      <c r="V1189" s="109">
        <v>7</v>
      </c>
      <c r="W1189" s="107"/>
      <c r="X1189" s="113"/>
    </row>
    <row r="1190" spans="1:24" ht="12.95" customHeight="1" x14ac:dyDescent="0.2">
      <c r="A1190" s="115">
        <v>2009</v>
      </c>
      <c r="B1190" s="102" t="s">
        <v>4613</v>
      </c>
      <c r="C1190" s="102" t="s">
        <v>7876</v>
      </c>
      <c r="D1190" s="102" t="s">
        <v>1419</v>
      </c>
      <c r="E1190" s="102" t="s">
        <v>11341</v>
      </c>
      <c r="F1190" s="104" t="s">
        <v>14834</v>
      </c>
      <c r="G1190" s="105">
        <v>15429</v>
      </c>
      <c r="H1190" s="102" t="s">
        <v>31066</v>
      </c>
      <c r="I1190" s="102" t="s">
        <v>30643</v>
      </c>
      <c r="J1190" s="102" t="s">
        <v>1420</v>
      </c>
      <c r="K1190" s="102"/>
      <c r="L1190" s="111"/>
      <c r="M1190" s="151">
        <v>1.5</v>
      </c>
      <c r="N1190" s="108" t="s">
        <v>31067</v>
      </c>
      <c r="O1190" s="102"/>
      <c r="P1190" s="39"/>
      <c r="Q1190" s="39" t="s">
        <v>20809</v>
      </c>
      <c r="R1190" s="109"/>
      <c r="S1190" s="102"/>
      <c r="T1190" s="102" t="s">
        <v>21383</v>
      </c>
      <c r="U1190" s="102" t="s">
        <v>21337</v>
      </c>
      <c r="V1190" s="109">
        <v>6</v>
      </c>
      <c r="W1190" s="107"/>
      <c r="X1190" s="113"/>
    </row>
    <row r="1191" spans="1:24" ht="12.95" customHeight="1" x14ac:dyDescent="0.2">
      <c r="A1191" s="115">
        <v>2009</v>
      </c>
      <c r="B1191" s="102" t="s">
        <v>4613</v>
      </c>
      <c r="C1191" s="102" t="s">
        <v>7876</v>
      </c>
      <c r="D1191" s="102" t="s">
        <v>1421</v>
      </c>
      <c r="E1191" s="102" t="s">
        <v>11342</v>
      </c>
      <c r="F1191" s="104" t="s">
        <v>14834</v>
      </c>
      <c r="G1191" s="105">
        <v>15487</v>
      </c>
      <c r="H1191" s="102" t="s">
        <v>14944</v>
      </c>
      <c r="I1191" s="102" t="s">
        <v>31058</v>
      </c>
      <c r="J1191" s="102" t="s">
        <v>1422</v>
      </c>
      <c r="K1191" s="102"/>
      <c r="L1191" s="111"/>
      <c r="M1191" s="151">
        <v>1.5</v>
      </c>
      <c r="N1191" s="108" t="s">
        <v>31068</v>
      </c>
      <c r="O1191" s="102" t="s">
        <v>10189</v>
      </c>
      <c r="P1191" s="39"/>
      <c r="Q1191" s="39" t="s">
        <v>16753</v>
      </c>
      <c r="R1191" s="109"/>
      <c r="S1191" s="102"/>
      <c r="T1191" s="102" t="s">
        <v>21383</v>
      </c>
      <c r="U1191" s="102"/>
      <c r="V1191" s="109">
        <v>8</v>
      </c>
      <c r="W1191" s="107"/>
      <c r="X1191" s="113"/>
    </row>
    <row r="1192" spans="1:24" ht="12.95" customHeight="1" x14ac:dyDescent="0.2">
      <c r="A1192" s="115">
        <v>2009</v>
      </c>
      <c r="B1192" s="102" t="s">
        <v>4613</v>
      </c>
      <c r="C1192" s="102" t="s">
        <v>7876</v>
      </c>
      <c r="D1192" s="111" t="s">
        <v>20895</v>
      </c>
      <c r="E1192" s="102" t="s">
        <v>11343</v>
      </c>
      <c r="F1192" s="104" t="s">
        <v>14834</v>
      </c>
      <c r="G1192" s="105">
        <v>15888</v>
      </c>
      <c r="H1192" s="102" t="s">
        <v>2625</v>
      </c>
      <c r="I1192" s="102" t="s">
        <v>15082</v>
      </c>
      <c r="J1192" s="102" t="s">
        <v>3138</v>
      </c>
      <c r="K1192" s="102"/>
      <c r="L1192" s="111" t="s">
        <v>3925</v>
      </c>
      <c r="M1192" s="151">
        <v>2</v>
      </c>
      <c r="N1192" s="112" t="s">
        <v>16944</v>
      </c>
      <c r="O1192" s="102"/>
      <c r="P1192" s="39" t="s">
        <v>162</v>
      </c>
      <c r="Q1192" s="39" t="s">
        <v>20893</v>
      </c>
      <c r="R1192" s="109"/>
      <c r="S1192" s="102"/>
      <c r="T1192" s="102" t="s">
        <v>20545</v>
      </c>
      <c r="U1192" s="102" t="s">
        <v>27591</v>
      </c>
      <c r="V1192" s="109">
        <v>7</v>
      </c>
      <c r="W1192" s="107"/>
      <c r="X1192" s="113"/>
    </row>
    <row r="1193" spans="1:24" ht="12.95" customHeight="1" x14ac:dyDescent="0.2">
      <c r="A1193" s="115">
        <v>2009</v>
      </c>
      <c r="B1193" s="102" t="s">
        <v>4613</v>
      </c>
      <c r="C1193" s="102" t="s">
        <v>7876</v>
      </c>
      <c r="D1193" s="102" t="s">
        <v>3139</v>
      </c>
      <c r="E1193" s="102" t="s">
        <v>11344</v>
      </c>
      <c r="F1193" s="104" t="s">
        <v>14834</v>
      </c>
      <c r="G1193" s="105">
        <v>15913</v>
      </c>
      <c r="H1193" s="102" t="s">
        <v>2625</v>
      </c>
      <c r="I1193" s="102" t="s">
        <v>10191</v>
      </c>
      <c r="J1193" s="102" t="s">
        <v>3140</v>
      </c>
      <c r="K1193" s="102"/>
      <c r="L1193" s="111"/>
      <c r="M1193" s="151">
        <v>1</v>
      </c>
      <c r="N1193" s="108" t="s">
        <v>31069</v>
      </c>
      <c r="O1193" s="102" t="s">
        <v>12721</v>
      </c>
      <c r="P1193" s="39" t="s">
        <v>162</v>
      </c>
      <c r="Q1193" s="39" t="s">
        <v>16546</v>
      </c>
      <c r="R1193" s="109"/>
      <c r="S1193" s="102"/>
      <c r="T1193" s="102" t="s">
        <v>20545</v>
      </c>
      <c r="U1193" s="102" t="s">
        <v>21353</v>
      </c>
      <c r="V1193" s="109">
        <v>7.5</v>
      </c>
      <c r="W1193" s="107"/>
      <c r="X1193" s="113"/>
    </row>
    <row r="1194" spans="1:24" ht="12.95" customHeight="1" x14ac:dyDescent="0.2">
      <c r="A1194" s="115">
        <v>2009</v>
      </c>
      <c r="B1194" s="102" t="s">
        <v>4613</v>
      </c>
      <c r="C1194" s="102" t="s">
        <v>7876</v>
      </c>
      <c r="D1194" s="102" t="s">
        <v>3141</v>
      </c>
      <c r="E1194" s="102" t="s">
        <v>11345</v>
      </c>
      <c r="F1194" s="104" t="s">
        <v>14834</v>
      </c>
      <c r="G1194" s="105">
        <v>16032</v>
      </c>
      <c r="H1194" s="102" t="s">
        <v>15082</v>
      </c>
      <c r="I1194" s="102" t="s">
        <v>2625</v>
      </c>
      <c r="J1194" s="102" t="s">
        <v>11959</v>
      </c>
      <c r="K1194" s="102"/>
      <c r="L1194" s="111"/>
      <c r="M1194" s="151">
        <v>1</v>
      </c>
      <c r="N1194" s="108" t="s">
        <v>12973</v>
      </c>
      <c r="O1194" s="102" t="s">
        <v>12252</v>
      </c>
      <c r="P1194" s="39" t="s">
        <v>15928</v>
      </c>
      <c r="Q1194" s="39" t="s">
        <v>19569</v>
      </c>
      <c r="R1194" s="109"/>
      <c r="S1194" s="102"/>
      <c r="T1194" s="102" t="s">
        <v>20545</v>
      </c>
      <c r="U1194" s="102" t="s">
        <v>8610</v>
      </c>
      <c r="V1194" s="109">
        <v>7.5</v>
      </c>
      <c r="W1194" s="107"/>
      <c r="X1194" s="113"/>
    </row>
    <row r="1195" spans="1:24" ht="12.95" customHeight="1" x14ac:dyDescent="0.2">
      <c r="A1195" s="115">
        <v>2009</v>
      </c>
      <c r="B1195" s="102" t="s">
        <v>4613</v>
      </c>
      <c r="C1195" s="102" t="s">
        <v>7876</v>
      </c>
      <c r="D1195" s="102" t="s">
        <v>11960</v>
      </c>
      <c r="E1195" s="102" t="s">
        <v>11346</v>
      </c>
      <c r="F1195" s="104" t="s">
        <v>14834</v>
      </c>
      <c r="G1195" s="105">
        <v>16103</v>
      </c>
      <c r="H1195" s="102" t="s">
        <v>2625</v>
      </c>
      <c r="I1195" s="102" t="s">
        <v>31070</v>
      </c>
      <c r="J1195" s="102" t="s">
        <v>11961</v>
      </c>
      <c r="K1195" s="102"/>
      <c r="L1195" s="111"/>
      <c r="M1195" s="151">
        <v>0.5</v>
      </c>
      <c r="N1195" s="108">
        <v>38</v>
      </c>
      <c r="O1195" s="102" t="s">
        <v>12721</v>
      </c>
      <c r="P1195" s="39" t="s">
        <v>9125</v>
      </c>
      <c r="Q1195" s="39" t="s">
        <v>16122</v>
      </c>
      <c r="R1195" s="109"/>
      <c r="S1195" s="102"/>
      <c r="T1195" s="102" t="s">
        <v>20545</v>
      </c>
      <c r="U1195" s="102" t="s">
        <v>21354</v>
      </c>
      <c r="V1195" s="109">
        <v>7.5</v>
      </c>
      <c r="W1195" s="107"/>
      <c r="X1195" s="113"/>
    </row>
    <row r="1196" spans="1:24" ht="12.95" customHeight="1" x14ac:dyDescent="0.2">
      <c r="A1196" s="115">
        <v>2009</v>
      </c>
      <c r="B1196" s="102" t="s">
        <v>4613</v>
      </c>
      <c r="C1196" s="102" t="s">
        <v>7876</v>
      </c>
      <c r="D1196" s="102" t="s">
        <v>577</v>
      </c>
      <c r="E1196" s="102" t="s">
        <v>11347</v>
      </c>
      <c r="F1196" s="104" t="s">
        <v>14834</v>
      </c>
      <c r="G1196" s="105">
        <v>16104</v>
      </c>
      <c r="H1196" s="102" t="s">
        <v>31049</v>
      </c>
      <c r="I1196" s="102" t="s">
        <v>31070</v>
      </c>
      <c r="J1196" s="102" t="s">
        <v>11961</v>
      </c>
      <c r="K1196" s="102"/>
      <c r="L1196" s="111"/>
      <c r="M1196" s="151">
        <v>1</v>
      </c>
      <c r="N1196" s="108" t="s">
        <v>31071</v>
      </c>
      <c r="O1196" s="102" t="s">
        <v>15959</v>
      </c>
      <c r="P1196" s="39" t="s">
        <v>162</v>
      </c>
      <c r="Q1196" s="39" t="s">
        <v>16814</v>
      </c>
      <c r="R1196" s="109"/>
      <c r="S1196" s="102"/>
      <c r="T1196" s="102" t="s">
        <v>20545</v>
      </c>
      <c r="U1196" s="102" t="s">
        <v>21355</v>
      </c>
      <c r="V1196" s="109">
        <v>7</v>
      </c>
      <c r="W1196" s="107"/>
      <c r="X1196" s="113"/>
    </row>
    <row r="1197" spans="1:24" ht="12.95" customHeight="1" x14ac:dyDescent="0.2">
      <c r="A1197" s="115">
        <v>2009</v>
      </c>
      <c r="B1197" s="102" t="s">
        <v>4613</v>
      </c>
      <c r="C1197" s="102" t="s">
        <v>7876</v>
      </c>
      <c r="D1197" s="102" t="s">
        <v>11962</v>
      </c>
      <c r="E1197" s="102" t="s">
        <v>11348</v>
      </c>
      <c r="F1197" s="104" t="s">
        <v>14834</v>
      </c>
      <c r="G1197" s="105">
        <v>16146</v>
      </c>
      <c r="H1197" s="102" t="s">
        <v>2625</v>
      </c>
      <c r="I1197" s="102" t="s">
        <v>31072</v>
      </c>
      <c r="J1197" s="102" t="s">
        <v>11963</v>
      </c>
      <c r="K1197" s="102"/>
      <c r="L1197" s="111"/>
      <c r="M1197" s="151">
        <v>0.5</v>
      </c>
      <c r="N1197" s="125">
        <v>36</v>
      </c>
      <c r="O1197" s="102"/>
      <c r="P1197" s="39"/>
      <c r="Q1197" s="39" t="s">
        <v>16814</v>
      </c>
      <c r="R1197" s="109"/>
      <c r="S1197" s="102"/>
      <c r="T1197" s="102" t="s">
        <v>21383</v>
      </c>
      <c r="U1197" s="102" t="s">
        <v>10901</v>
      </c>
      <c r="V1197" s="109">
        <v>7</v>
      </c>
      <c r="W1197" s="107"/>
      <c r="X1197" s="113"/>
    </row>
    <row r="1198" spans="1:24" ht="12.95" customHeight="1" x14ac:dyDescent="0.2">
      <c r="A1198" s="115">
        <v>2009</v>
      </c>
      <c r="B1198" s="102" t="s">
        <v>4613</v>
      </c>
      <c r="C1198" s="102" t="s">
        <v>7876</v>
      </c>
      <c r="D1198" s="102" t="s">
        <v>11964</v>
      </c>
      <c r="E1198" s="102" t="s">
        <v>11349</v>
      </c>
      <c r="F1198" s="104" t="s">
        <v>14834</v>
      </c>
      <c r="G1198" s="105">
        <v>16153</v>
      </c>
      <c r="H1198" s="102" t="s">
        <v>31049</v>
      </c>
      <c r="I1198" s="102" t="s">
        <v>31073</v>
      </c>
      <c r="J1198" s="102" t="s">
        <v>11965</v>
      </c>
      <c r="K1198" s="102"/>
      <c r="L1198" s="111"/>
      <c r="M1198" s="151">
        <v>1.5</v>
      </c>
      <c r="N1198" s="108" t="s">
        <v>31074</v>
      </c>
      <c r="O1198" s="102" t="s">
        <v>16680</v>
      </c>
      <c r="P1198" s="39"/>
      <c r="Q1198" s="39" t="s">
        <v>19486</v>
      </c>
      <c r="R1198" s="109"/>
      <c r="S1198" s="102"/>
      <c r="T1198" s="102" t="s">
        <v>20544</v>
      </c>
      <c r="U1198" s="102" t="s">
        <v>6868</v>
      </c>
      <c r="V1198" s="109">
        <v>7</v>
      </c>
      <c r="W1198" s="107"/>
      <c r="X1198" s="113"/>
    </row>
    <row r="1199" spans="1:24" ht="12.95" customHeight="1" x14ac:dyDescent="0.2">
      <c r="A1199" s="115">
        <v>2009</v>
      </c>
      <c r="B1199" s="102" t="s">
        <v>4613</v>
      </c>
      <c r="C1199" s="102" t="s">
        <v>7876</v>
      </c>
      <c r="D1199" s="102" t="s">
        <v>1373</v>
      </c>
      <c r="E1199" s="102" t="s">
        <v>11350</v>
      </c>
      <c r="F1199" s="104" t="s">
        <v>14834</v>
      </c>
      <c r="G1199" s="105">
        <v>16170</v>
      </c>
      <c r="H1199" s="102" t="s">
        <v>30855</v>
      </c>
      <c r="I1199" s="102" t="s">
        <v>31075</v>
      </c>
      <c r="J1199" s="102" t="s">
        <v>1374</v>
      </c>
      <c r="K1199" s="102"/>
      <c r="L1199" s="111"/>
      <c r="M1199" s="151">
        <v>2</v>
      </c>
      <c r="N1199" s="112" t="s">
        <v>16945</v>
      </c>
      <c r="O1199" s="102" t="s">
        <v>325</v>
      </c>
      <c r="P1199" s="39" t="s">
        <v>13555</v>
      </c>
      <c r="Q1199" s="39" t="s">
        <v>20894</v>
      </c>
      <c r="R1199" s="109"/>
      <c r="S1199" s="102" t="s">
        <v>11080</v>
      </c>
      <c r="T1199" s="102" t="s">
        <v>11985</v>
      </c>
      <c r="U1199" s="102" t="s">
        <v>6868</v>
      </c>
      <c r="V1199" s="109">
        <v>7.5</v>
      </c>
      <c r="W1199" s="107"/>
      <c r="X1199" s="113"/>
    </row>
    <row r="1200" spans="1:24" ht="12.95" customHeight="1" x14ac:dyDescent="0.2">
      <c r="A1200" s="115">
        <v>2009</v>
      </c>
      <c r="B1200" s="102" t="s">
        <v>4613</v>
      </c>
      <c r="C1200" s="102" t="s">
        <v>7876</v>
      </c>
      <c r="D1200" s="111" t="s">
        <v>8930</v>
      </c>
      <c r="E1200" s="102" t="s">
        <v>11351</v>
      </c>
      <c r="F1200" s="104" t="s">
        <v>14834</v>
      </c>
      <c r="G1200" s="105">
        <v>16238</v>
      </c>
      <c r="H1200" s="102" t="s">
        <v>10191</v>
      </c>
      <c r="I1200" s="102" t="s">
        <v>2625</v>
      </c>
      <c r="J1200" s="115" t="s">
        <v>6685</v>
      </c>
      <c r="K1200" s="102"/>
      <c r="L1200" s="111" t="s">
        <v>464</v>
      </c>
      <c r="M1200" s="151">
        <v>2</v>
      </c>
      <c r="N1200" s="112" t="s">
        <v>16946</v>
      </c>
      <c r="O1200" s="102" t="s">
        <v>12252</v>
      </c>
      <c r="P1200" s="39"/>
      <c r="Q1200" s="39" t="s">
        <v>19113</v>
      </c>
      <c r="R1200" s="109"/>
      <c r="S1200" s="102"/>
      <c r="T1200" s="102" t="s">
        <v>20545</v>
      </c>
      <c r="U1200" s="102" t="s">
        <v>21292</v>
      </c>
      <c r="V1200" s="109">
        <v>7.5</v>
      </c>
      <c r="W1200" s="107"/>
      <c r="X1200" s="113"/>
    </row>
    <row r="1201" spans="1:24" ht="12.95" customHeight="1" x14ac:dyDescent="0.2">
      <c r="A1201" s="115">
        <v>2009</v>
      </c>
      <c r="B1201" s="102" t="s">
        <v>4613</v>
      </c>
      <c r="C1201" s="102" t="s">
        <v>7876</v>
      </c>
      <c r="D1201" s="111" t="s">
        <v>4824</v>
      </c>
      <c r="E1201" s="102" t="s">
        <v>11352</v>
      </c>
      <c r="F1201" s="104" t="s">
        <v>14834</v>
      </c>
      <c r="G1201" s="105">
        <v>16277</v>
      </c>
      <c r="H1201" s="102" t="s">
        <v>2625</v>
      </c>
      <c r="I1201" s="102" t="s">
        <v>31076</v>
      </c>
      <c r="J1201" s="102" t="s">
        <v>5655</v>
      </c>
      <c r="K1201" s="102"/>
      <c r="L1201" s="111" t="s">
        <v>5949</v>
      </c>
      <c r="M1201" s="151">
        <v>0.75</v>
      </c>
      <c r="N1201" s="108">
        <v>40</v>
      </c>
      <c r="O1201" s="102" t="s">
        <v>325</v>
      </c>
      <c r="P1201" s="39"/>
      <c r="Q1201" s="39" t="s">
        <v>20307</v>
      </c>
      <c r="R1201" s="109"/>
      <c r="S1201" s="102" t="s">
        <v>8315</v>
      </c>
      <c r="T1201" s="102" t="s">
        <v>20545</v>
      </c>
      <c r="U1201" s="102" t="s">
        <v>21356</v>
      </c>
      <c r="V1201" s="109">
        <v>9</v>
      </c>
      <c r="W1201" s="107"/>
      <c r="X1201" s="113"/>
    </row>
    <row r="1202" spans="1:24" ht="12.95" customHeight="1" x14ac:dyDescent="0.2">
      <c r="A1202" s="115">
        <v>2009</v>
      </c>
      <c r="B1202" s="102" t="s">
        <v>4613</v>
      </c>
      <c r="C1202" s="102" t="s">
        <v>7876</v>
      </c>
      <c r="D1202" s="102" t="s">
        <v>1375</v>
      </c>
      <c r="E1202" s="102" t="s">
        <v>11353</v>
      </c>
      <c r="F1202" s="104" t="s">
        <v>14834</v>
      </c>
      <c r="G1202" s="105">
        <v>16412</v>
      </c>
      <c r="H1202" s="102" t="s">
        <v>10191</v>
      </c>
      <c r="I1202" s="102" t="s">
        <v>2625</v>
      </c>
      <c r="J1202" s="102" t="s">
        <v>1381</v>
      </c>
      <c r="K1202" s="102"/>
      <c r="L1202" s="111"/>
      <c r="M1202" s="151">
        <v>3</v>
      </c>
      <c r="N1202" s="112" t="s">
        <v>16947</v>
      </c>
      <c r="O1202" s="102"/>
      <c r="P1202" s="39" t="s">
        <v>9125</v>
      </c>
      <c r="Q1202" s="39" t="s">
        <v>19857</v>
      </c>
      <c r="R1202" s="109"/>
      <c r="S1202" s="102"/>
      <c r="T1202" s="102" t="s">
        <v>20545</v>
      </c>
      <c r="U1202" s="102" t="s">
        <v>21349</v>
      </c>
      <c r="V1202" s="109">
        <v>6.5</v>
      </c>
      <c r="W1202" s="107"/>
      <c r="X1202" s="113"/>
    </row>
    <row r="1203" spans="1:24" ht="12.95" customHeight="1" x14ac:dyDescent="0.2">
      <c r="A1203" s="115">
        <v>2009</v>
      </c>
      <c r="B1203" s="102" t="s">
        <v>4613</v>
      </c>
      <c r="C1203" s="102" t="s">
        <v>7876</v>
      </c>
      <c r="D1203" s="102" t="s">
        <v>1382</v>
      </c>
      <c r="E1203" s="102" t="s">
        <v>11354</v>
      </c>
      <c r="F1203" s="104" t="s">
        <v>14834</v>
      </c>
      <c r="G1203" s="105">
        <v>16461</v>
      </c>
      <c r="H1203" s="102" t="s">
        <v>31049</v>
      </c>
      <c r="I1203" s="102" t="s">
        <v>10191</v>
      </c>
      <c r="J1203" s="102" t="s">
        <v>1383</v>
      </c>
      <c r="K1203" s="102"/>
      <c r="L1203" s="111"/>
      <c r="M1203" s="151">
        <v>2</v>
      </c>
      <c r="N1203" s="112" t="s">
        <v>16816</v>
      </c>
      <c r="O1203" s="102" t="s">
        <v>17191</v>
      </c>
      <c r="P1203" s="39" t="s">
        <v>19503</v>
      </c>
      <c r="Q1203" s="39" t="s">
        <v>20896</v>
      </c>
      <c r="R1203" s="109"/>
      <c r="S1203" s="102"/>
      <c r="T1203" s="102" t="s">
        <v>20545</v>
      </c>
      <c r="U1203" s="102" t="s">
        <v>21357</v>
      </c>
      <c r="V1203" s="109">
        <v>9.5</v>
      </c>
      <c r="W1203" s="107"/>
      <c r="X1203" s="113"/>
    </row>
    <row r="1204" spans="1:24" ht="12.95" customHeight="1" x14ac:dyDescent="0.2">
      <c r="A1204" s="115">
        <v>2009</v>
      </c>
      <c r="B1204" s="102" t="s">
        <v>4613</v>
      </c>
      <c r="C1204" s="102" t="s">
        <v>7876</v>
      </c>
      <c r="D1204" s="102" t="s">
        <v>1384</v>
      </c>
      <c r="E1204" s="102" t="s">
        <v>11355</v>
      </c>
      <c r="F1204" s="104" t="s">
        <v>14834</v>
      </c>
      <c r="G1204" s="105">
        <v>16471</v>
      </c>
      <c r="H1204" s="102" t="s">
        <v>31049</v>
      </c>
      <c r="I1204" s="102" t="s">
        <v>10191</v>
      </c>
      <c r="J1204" s="102" t="s">
        <v>1385</v>
      </c>
      <c r="K1204" s="102"/>
      <c r="L1204" s="111"/>
      <c r="M1204" s="151">
        <v>0.5</v>
      </c>
      <c r="N1204" s="108">
        <v>37</v>
      </c>
      <c r="O1204" s="102" t="s">
        <v>13555</v>
      </c>
      <c r="P1204" s="39"/>
      <c r="Q1204" s="39" t="s">
        <v>20786</v>
      </c>
      <c r="R1204" s="109"/>
      <c r="S1204" s="102"/>
      <c r="T1204" s="102" t="s">
        <v>20545</v>
      </c>
      <c r="U1204" s="102" t="s">
        <v>21307</v>
      </c>
      <c r="V1204" s="109">
        <v>6.5</v>
      </c>
      <c r="W1204" s="107"/>
      <c r="X1204" s="113"/>
    </row>
    <row r="1205" spans="1:24" ht="12.95" customHeight="1" x14ac:dyDescent="0.2">
      <c r="A1205" s="115">
        <v>2009</v>
      </c>
      <c r="B1205" s="102" t="s">
        <v>4613</v>
      </c>
      <c r="C1205" s="102" t="s">
        <v>7876</v>
      </c>
      <c r="D1205" s="102" t="s">
        <v>1386</v>
      </c>
      <c r="E1205" s="102" t="s">
        <v>11356</v>
      </c>
      <c r="F1205" s="104" t="s">
        <v>14834</v>
      </c>
      <c r="G1205" s="105">
        <v>16496</v>
      </c>
      <c r="H1205" s="102" t="s">
        <v>2625</v>
      </c>
      <c r="I1205" s="102" t="s">
        <v>31070</v>
      </c>
      <c r="J1205" s="102" t="s">
        <v>1387</v>
      </c>
      <c r="K1205" s="102"/>
      <c r="L1205" s="111"/>
      <c r="M1205" s="151">
        <v>1</v>
      </c>
      <c r="N1205" s="108" t="s">
        <v>31077</v>
      </c>
      <c r="O1205" s="102" t="s">
        <v>12721</v>
      </c>
      <c r="P1205" s="39" t="s">
        <v>17110</v>
      </c>
      <c r="Q1205" s="39" t="s">
        <v>16884</v>
      </c>
      <c r="R1205" s="109"/>
      <c r="S1205" s="102"/>
      <c r="T1205" s="102" t="s">
        <v>20545</v>
      </c>
      <c r="U1205" s="102" t="s">
        <v>16948</v>
      </c>
      <c r="V1205" s="109">
        <v>8</v>
      </c>
      <c r="W1205" s="107"/>
      <c r="X1205" s="113"/>
    </row>
    <row r="1206" spans="1:24" ht="12.95" customHeight="1" x14ac:dyDescent="0.2">
      <c r="A1206" s="115">
        <v>2009</v>
      </c>
      <c r="B1206" s="102" t="s">
        <v>4613</v>
      </c>
      <c r="C1206" s="102" t="s">
        <v>7876</v>
      </c>
      <c r="D1206" s="102" t="s">
        <v>1388</v>
      </c>
      <c r="E1206" s="102" t="s">
        <v>11357</v>
      </c>
      <c r="F1206" s="104" t="s">
        <v>14834</v>
      </c>
      <c r="G1206" s="105">
        <v>16530</v>
      </c>
      <c r="H1206" s="102" t="s">
        <v>31078</v>
      </c>
      <c r="I1206" s="102" t="s">
        <v>30855</v>
      </c>
      <c r="J1206" s="102" t="s">
        <v>12263</v>
      </c>
      <c r="K1206" s="102"/>
      <c r="L1206" s="111"/>
      <c r="M1206" s="151">
        <v>1</v>
      </c>
      <c r="N1206" s="112">
        <v>36</v>
      </c>
      <c r="O1206" s="102" t="s">
        <v>3620</v>
      </c>
      <c r="P1206" s="39"/>
      <c r="Q1206" s="39" t="s">
        <v>20897</v>
      </c>
      <c r="R1206" s="109"/>
      <c r="S1206" s="102"/>
      <c r="T1206" s="102" t="s">
        <v>21383</v>
      </c>
      <c r="U1206" s="102" t="s">
        <v>21337</v>
      </c>
      <c r="V1206" s="109">
        <v>6.5</v>
      </c>
      <c r="W1206" s="107"/>
      <c r="X1206" s="113"/>
    </row>
    <row r="1207" spans="1:24" ht="12.95" customHeight="1" x14ac:dyDescent="0.2">
      <c r="A1207" s="115">
        <v>2009</v>
      </c>
      <c r="B1207" s="102" t="s">
        <v>4613</v>
      </c>
      <c r="C1207" s="102" t="s">
        <v>7876</v>
      </c>
      <c r="D1207" s="102" t="s">
        <v>12264</v>
      </c>
      <c r="E1207" s="102" t="s">
        <v>11358</v>
      </c>
      <c r="F1207" s="104" t="s">
        <v>14834</v>
      </c>
      <c r="G1207" s="105">
        <v>16561</v>
      </c>
      <c r="H1207" s="102" t="s">
        <v>2625</v>
      </c>
      <c r="I1207" s="102" t="s">
        <v>31079</v>
      </c>
      <c r="J1207" s="102" t="s">
        <v>12265</v>
      </c>
      <c r="K1207" s="102"/>
      <c r="L1207" s="111"/>
      <c r="M1207" s="151">
        <v>2</v>
      </c>
      <c r="N1207" s="108" t="s">
        <v>31080</v>
      </c>
      <c r="O1207" s="102" t="s">
        <v>10189</v>
      </c>
      <c r="P1207" s="39"/>
      <c r="Q1207" s="39" t="s">
        <v>19677</v>
      </c>
      <c r="R1207" s="109"/>
      <c r="S1207" s="102"/>
      <c r="T1207" s="102" t="s">
        <v>21409</v>
      </c>
      <c r="U1207" s="102" t="s">
        <v>21358</v>
      </c>
      <c r="V1207" s="109">
        <v>8</v>
      </c>
      <c r="W1207" s="107"/>
      <c r="X1207" s="113"/>
    </row>
    <row r="1208" spans="1:24" ht="12.95" customHeight="1" x14ac:dyDescent="0.2">
      <c r="A1208" s="115">
        <v>2009</v>
      </c>
      <c r="B1208" s="102" t="s">
        <v>4613</v>
      </c>
      <c r="C1208" s="102" t="s">
        <v>7876</v>
      </c>
      <c r="D1208" s="102" t="s">
        <v>12266</v>
      </c>
      <c r="E1208" s="102" t="s">
        <v>11359</v>
      </c>
      <c r="F1208" s="104" t="s">
        <v>14834</v>
      </c>
      <c r="G1208" s="105">
        <v>16568</v>
      </c>
      <c r="H1208" s="102" t="s">
        <v>31049</v>
      </c>
      <c r="I1208" s="102" t="s">
        <v>31076</v>
      </c>
      <c r="J1208" s="102" t="s">
        <v>12267</v>
      </c>
      <c r="K1208" s="102"/>
      <c r="L1208" s="111"/>
      <c r="M1208" s="151">
        <v>2</v>
      </c>
      <c r="N1208" s="112" t="s">
        <v>16704</v>
      </c>
      <c r="O1208" s="102" t="s">
        <v>325</v>
      </c>
      <c r="P1208" s="39" t="s">
        <v>20898</v>
      </c>
      <c r="Q1208" s="39" t="s">
        <v>20482</v>
      </c>
      <c r="R1208" s="109"/>
      <c r="S1208" s="102" t="s">
        <v>8315</v>
      </c>
      <c r="T1208" s="102" t="s">
        <v>20545</v>
      </c>
      <c r="U1208" s="102" t="s">
        <v>544</v>
      </c>
      <c r="V1208" s="109">
        <v>8.5</v>
      </c>
      <c r="W1208" s="107"/>
      <c r="X1208" s="113"/>
    </row>
    <row r="1209" spans="1:24" ht="12.95" customHeight="1" x14ac:dyDescent="0.2">
      <c r="A1209" s="115">
        <v>2009</v>
      </c>
      <c r="B1209" s="102" t="s">
        <v>4613</v>
      </c>
      <c r="C1209" s="102" t="s">
        <v>7876</v>
      </c>
      <c r="D1209" s="102" t="s">
        <v>12049</v>
      </c>
      <c r="E1209" s="102" t="s">
        <v>11360</v>
      </c>
      <c r="F1209" s="104" t="s">
        <v>14834</v>
      </c>
      <c r="G1209" s="105">
        <v>16578</v>
      </c>
      <c r="H1209" s="102" t="s">
        <v>2625</v>
      </c>
      <c r="I1209" s="102" t="s">
        <v>31070</v>
      </c>
      <c r="J1209" s="102" t="s">
        <v>12050</v>
      </c>
      <c r="K1209" s="102"/>
      <c r="L1209" s="111"/>
      <c r="M1209" s="151">
        <v>1.75</v>
      </c>
      <c r="N1209" s="108" t="s">
        <v>31081</v>
      </c>
      <c r="O1209" s="102" t="s">
        <v>12721</v>
      </c>
      <c r="P1209" s="39" t="s">
        <v>162</v>
      </c>
      <c r="Q1209" s="39" t="s">
        <v>19708</v>
      </c>
      <c r="R1209" s="109"/>
      <c r="S1209" s="102" t="s">
        <v>8315</v>
      </c>
      <c r="T1209" s="102" t="s">
        <v>20545</v>
      </c>
      <c r="U1209" s="102" t="s">
        <v>21359</v>
      </c>
      <c r="V1209" s="109">
        <v>6</v>
      </c>
      <c r="W1209" s="107"/>
      <c r="X1209" s="113"/>
    </row>
    <row r="1210" spans="1:24" ht="12.95" customHeight="1" x14ac:dyDescent="0.2">
      <c r="A1210" s="115">
        <v>2009</v>
      </c>
      <c r="B1210" s="102" t="s">
        <v>4613</v>
      </c>
      <c r="C1210" s="102" t="s">
        <v>7876</v>
      </c>
      <c r="D1210" s="111" t="s">
        <v>8483</v>
      </c>
      <c r="E1210" s="102" t="s">
        <v>11361</v>
      </c>
      <c r="F1210" s="104" t="s">
        <v>14834</v>
      </c>
      <c r="G1210" s="105">
        <v>16609</v>
      </c>
      <c r="H1210" s="102" t="s">
        <v>2625</v>
      </c>
      <c r="I1210" s="102" t="s">
        <v>31079</v>
      </c>
      <c r="J1210" s="115" t="s">
        <v>5101</v>
      </c>
      <c r="K1210" s="102"/>
      <c r="L1210" s="111" t="s">
        <v>5950</v>
      </c>
      <c r="M1210" s="151">
        <v>1</v>
      </c>
      <c r="N1210" s="108" t="s">
        <v>31082</v>
      </c>
      <c r="O1210" s="102" t="s">
        <v>12721</v>
      </c>
      <c r="P1210" s="39" t="s">
        <v>9125</v>
      </c>
      <c r="Q1210" s="39" t="s">
        <v>17297</v>
      </c>
      <c r="R1210" s="109"/>
      <c r="S1210" s="102"/>
      <c r="T1210" s="102" t="s">
        <v>21409</v>
      </c>
      <c r="U1210" s="102" t="s">
        <v>21360</v>
      </c>
      <c r="V1210" s="109">
        <v>7</v>
      </c>
      <c r="W1210" s="107"/>
      <c r="X1210" s="113"/>
    </row>
    <row r="1211" spans="1:24" ht="12.95" customHeight="1" x14ac:dyDescent="0.2">
      <c r="A1211" s="115">
        <v>2009</v>
      </c>
      <c r="B1211" s="102" t="s">
        <v>4613</v>
      </c>
      <c r="C1211" s="102" t="s">
        <v>7876</v>
      </c>
      <c r="D1211" s="111" t="s">
        <v>9770</v>
      </c>
      <c r="E1211" s="102" t="s">
        <v>11362</v>
      </c>
      <c r="F1211" s="104" t="s">
        <v>14834</v>
      </c>
      <c r="G1211" s="105">
        <v>16619</v>
      </c>
      <c r="H1211" s="102" t="s">
        <v>2625</v>
      </c>
      <c r="I1211" s="102" t="s">
        <v>31079</v>
      </c>
      <c r="J1211" s="102" t="s">
        <v>12051</v>
      </c>
      <c r="K1211" s="102"/>
      <c r="L1211" s="111" t="s">
        <v>5951</v>
      </c>
      <c r="M1211" s="151">
        <v>2</v>
      </c>
      <c r="N1211" s="112" t="s">
        <v>15879</v>
      </c>
      <c r="O1211" s="102" t="s">
        <v>3620</v>
      </c>
      <c r="P1211" s="39" t="s">
        <v>9125</v>
      </c>
      <c r="Q1211" s="39" t="s">
        <v>16869</v>
      </c>
      <c r="R1211" s="109"/>
      <c r="S1211" s="102"/>
      <c r="T1211" s="102" t="s">
        <v>21409</v>
      </c>
      <c r="U1211" s="102" t="s">
        <v>5329</v>
      </c>
      <c r="V1211" s="109">
        <v>7</v>
      </c>
      <c r="W1211" s="107"/>
      <c r="X1211" s="113"/>
    </row>
    <row r="1212" spans="1:24" ht="12.95" customHeight="1" x14ac:dyDescent="0.2">
      <c r="A1212" s="115">
        <v>2009</v>
      </c>
      <c r="B1212" s="102" t="s">
        <v>4613</v>
      </c>
      <c r="C1212" s="102" t="s">
        <v>7876</v>
      </c>
      <c r="D1212" s="102" t="s">
        <v>8802</v>
      </c>
      <c r="E1212" s="102" t="s">
        <v>11363</v>
      </c>
      <c r="F1212" s="104" t="s">
        <v>14834</v>
      </c>
      <c r="G1212" s="105">
        <v>16627</v>
      </c>
      <c r="H1212" s="102" t="s">
        <v>2625</v>
      </c>
      <c r="I1212" s="102" t="s">
        <v>31079</v>
      </c>
      <c r="J1212" s="102" t="s">
        <v>11929</v>
      </c>
      <c r="K1212" s="102"/>
      <c r="L1212" s="111"/>
      <c r="M1212" s="151">
        <v>0.5</v>
      </c>
      <c r="N1212" s="108">
        <v>50</v>
      </c>
      <c r="O1212" s="102" t="s">
        <v>10189</v>
      </c>
      <c r="P1212" s="39" t="s">
        <v>9125</v>
      </c>
      <c r="Q1212" s="39" t="s">
        <v>17585</v>
      </c>
      <c r="R1212" s="109"/>
      <c r="S1212" s="102" t="s">
        <v>8315</v>
      </c>
      <c r="T1212" s="102" t="s">
        <v>21409</v>
      </c>
      <c r="U1212" s="102" t="s">
        <v>21361</v>
      </c>
      <c r="V1212" s="109">
        <v>7</v>
      </c>
      <c r="W1212" s="107"/>
      <c r="X1212" s="113"/>
    </row>
    <row r="1213" spans="1:24" ht="12.95" customHeight="1" x14ac:dyDescent="0.2">
      <c r="A1213" s="115">
        <v>2009</v>
      </c>
      <c r="B1213" s="102" t="s">
        <v>4613</v>
      </c>
      <c r="C1213" s="102" t="s">
        <v>7876</v>
      </c>
      <c r="D1213" s="102" t="s">
        <v>11930</v>
      </c>
      <c r="E1213" s="102" t="s">
        <v>11364</v>
      </c>
      <c r="F1213" s="104" t="s">
        <v>14834</v>
      </c>
      <c r="G1213" s="105">
        <v>16660</v>
      </c>
      <c r="H1213" s="102" t="s">
        <v>31049</v>
      </c>
      <c r="I1213" s="102" t="s">
        <v>10103</v>
      </c>
      <c r="J1213" s="102" t="s">
        <v>10432</v>
      </c>
      <c r="K1213" s="102"/>
      <c r="L1213" s="111"/>
      <c r="M1213" s="151">
        <v>3</v>
      </c>
      <c r="N1213" s="112" t="s">
        <v>16949</v>
      </c>
      <c r="O1213" s="102" t="s">
        <v>12721</v>
      </c>
      <c r="P1213" s="39" t="s">
        <v>8076</v>
      </c>
      <c r="Q1213" s="39" t="s">
        <v>20899</v>
      </c>
      <c r="R1213" s="109"/>
      <c r="S1213" s="102" t="s">
        <v>11080</v>
      </c>
      <c r="T1213" s="102" t="s">
        <v>20539</v>
      </c>
      <c r="U1213" s="102" t="s">
        <v>20900</v>
      </c>
      <c r="V1213" s="109">
        <v>8.5</v>
      </c>
      <c r="W1213" s="107"/>
      <c r="X1213" s="113"/>
    </row>
    <row r="1214" spans="1:24" ht="12.95" customHeight="1" x14ac:dyDescent="0.2">
      <c r="A1214" s="115">
        <v>2009</v>
      </c>
      <c r="B1214" s="102" t="s">
        <v>4613</v>
      </c>
      <c r="C1214" s="102" t="s">
        <v>7876</v>
      </c>
      <c r="D1214" s="102" t="s">
        <v>11931</v>
      </c>
      <c r="E1214" s="102" t="s">
        <v>11365</v>
      </c>
      <c r="F1214" s="104" t="s">
        <v>14834</v>
      </c>
      <c r="G1214" s="105">
        <v>16662</v>
      </c>
      <c r="H1214" s="102" t="s">
        <v>31049</v>
      </c>
      <c r="I1214" s="102" t="s">
        <v>10103</v>
      </c>
      <c r="J1214" s="102" t="s">
        <v>10432</v>
      </c>
      <c r="K1214" s="102"/>
      <c r="L1214" s="111"/>
      <c r="M1214" s="151">
        <v>2</v>
      </c>
      <c r="N1214" s="112" t="s">
        <v>16936</v>
      </c>
      <c r="O1214" s="102" t="s">
        <v>13460</v>
      </c>
      <c r="P1214" s="39" t="s">
        <v>13555</v>
      </c>
      <c r="Q1214" s="39" t="s">
        <v>20901</v>
      </c>
      <c r="R1214" s="109"/>
      <c r="S1214" s="102" t="s">
        <v>8315</v>
      </c>
      <c r="T1214" s="102" t="s">
        <v>20539</v>
      </c>
      <c r="U1214" s="102" t="s">
        <v>20902</v>
      </c>
      <c r="V1214" s="109">
        <v>8</v>
      </c>
      <c r="W1214" s="107"/>
      <c r="X1214" s="113"/>
    </row>
    <row r="1215" spans="1:24" ht="12.95" customHeight="1" x14ac:dyDescent="0.2">
      <c r="A1215" s="115">
        <v>2009</v>
      </c>
      <c r="B1215" s="102" t="s">
        <v>4613</v>
      </c>
      <c r="C1215" s="102" t="s">
        <v>7876</v>
      </c>
      <c r="D1215" s="102" t="s">
        <v>11932</v>
      </c>
      <c r="E1215" s="102" t="s">
        <v>11366</v>
      </c>
      <c r="F1215" s="104" t="s">
        <v>14834</v>
      </c>
      <c r="G1215" s="105">
        <v>16663</v>
      </c>
      <c r="H1215" s="102" t="s">
        <v>31049</v>
      </c>
      <c r="I1215" s="102" t="s">
        <v>10103</v>
      </c>
      <c r="J1215" s="102" t="s">
        <v>10055</v>
      </c>
      <c r="K1215" s="102"/>
      <c r="L1215" s="111"/>
      <c r="M1215" s="151">
        <v>2</v>
      </c>
      <c r="N1215" s="112" t="s">
        <v>20903</v>
      </c>
      <c r="O1215" s="102" t="s">
        <v>14682</v>
      </c>
      <c r="P1215" s="39" t="s">
        <v>2447</v>
      </c>
      <c r="Q1215" s="39" t="s">
        <v>20904</v>
      </c>
      <c r="R1215" s="109"/>
      <c r="S1215" s="102" t="s">
        <v>8315</v>
      </c>
      <c r="T1215" s="102" t="s">
        <v>20539</v>
      </c>
      <c r="U1215" s="102" t="s">
        <v>20905</v>
      </c>
      <c r="V1215" s="109">
        <v>7.5</v>
      </c>
      <c r="W1215" s="107"/>
      <c r="X1215" s="113"/>
    </row>
    <row r="1216" spans="1:24" ht="12.95" customHeight="1" x14ac:dyDescent="0.2">
      <c r="A1216" s="115">
        <v>2009</v>
      </c>
      <c r="B1216" s="102" t="s">
        <v>4613</v>
      </c>
      <c r="C1216" s="102" t="s">
        <v>7876</v>
      </c>
      <c r="D1216" s="102" t="s">
        <v>10450</v>
      </c>
      <c r="E1216" s="102" t="s">
        <v>11367</v>
      </c>
      <c r="F1216" s="104" t="s">
        <v>14834</v>
      </c>
      <c r="G1216" s="105">
        <v>16751</v>
      </c>
      <c r="H1216" s="102" t="s">
        <v>31083</v>
      </c>
      <c r="I1216" s="102" t="s">
        <v>31084</v>
      </c>
      <c r="J1216" s="102" t="s">
        <v>10451</v>
      </c>
      <c r="K1216" s="102"/>
      <c r="L1216" s="111"/>
      <c r="M1216" s="151">
        <v>2</v>
      </c>
      <c r="N1216" s="112" t="s">
        <v>16936</v>
      </c>
      <c r="O1216" s="102" t="s">
        <v>19798</v>
      </c>
      <c r="P1216" s="39" t="s">
        <v>13555</v>
      </c>
      <c r="Q1216" s="39" t="s">
        <v>20906</v>
      </c>
      <c r="R1216" s="109"/>
      <c r="S1216" s="102" t="s">
        <v>8315</v>
      </c>
      <c r="T1216" s="102" t="s">
        <v>21409</v>
      </c>
      <c r="U1216" s="102" t="s">
        <v>20907</v>
      </c>
      <c r="V1216" s="109">
        <v>8</v>
      </c>
      <c r="W1216" s="107"/>
      <c r="X1216" s="113"/>
    </row>
    <row r="1217" spans="1:24" ht="12.95" customHeight="1" x14ac:dyDescent="0.2">
      <c r="A1217" s="115">
        <v>2009</v>
      </c>
      <c r="B1217" s="102" t="s">
        <v>4613</v>
      </c>
      <c r="C1217" s="102" t="s">
        <v>7876</v>
      </c>
      <c r="D1217" s="102" t="s">
        <v>5974</v>
      </c>
      <c r="E1217" s="102" t="s">
        <v>11368</v>
      </c>
      <c r="F1217" s="104" t="s">
        <v>14834</v>
      </c>
      <c r="G1217" s="105">
        <v>17369</v>
      </c>
      <c r="H1217" s="102" t="s">
        <v>31083</v>
      </c>
      <c r="I1217" s="102" t="s">
        <v>30788</v>
      </c>
      <c r="J1217" s="102" t="s">
        <v>4574</v>
      </c>
      <c r="K1217" s="102"/>
      <c r="L1217" s="111"/>
      <c r="M1217" s="151">
        <v>1</v>
      </c>
      <c r="N1217" s="108" t="s">
        <v>31085</v>
      </c>
      <c r="O1217" s="102"/>
      <c r="P1217" s="39"/>
      <c r="Q1217" s="39" t="s">
        <v>16885</v>
      </c>
      <c r="R1217" s="109"/>
      <c r="S1217" s="102"/>
      <c r="T1217" s="102" t="s">
        <v>21409</v>
      </c>
      <c r="U1217" s="102" t="s">
        <v>21254</v>
      </c>
      <c r="V1217" s="109">
        <v>7</v>
      </c>
      <c r="W1217" s="107"/>
      <c r="X1217" s="113"/>
    </row>
    <row r="1218" spans="1:24" ht="12.95" customHeight="1" x14ac:dyDescent="0.2">
      <c r="A1218" s="115">
        <v>2011</v>
      </c>
      <c r="B1218" s="102" t="s">
        <v>4613</v>
      </c>
      <c r="C1218" s="103" t="s">
        <v>13249</v>
      </c>
      <c r="D1218" s="102" t="s">
        <v>11401</v>
      </c>
      <c r="E1218" s="102" t="s">
        <v>11369</v>
      </c>
      <c r="F1218" s="104" t="s">
        <v>14834</v>
      </c>
      <c r="G1218" s="105">
        <v>15891</v>
      </c>
      <c r="H1218" s="102" t="s">
        <v>10103</v>
      </c>
      <c r="I1218" s="102" t="s">
        <v>34942</v>
      </c>
      <c r="J1218" s="102" t="s">
        <v>14709</v>
      </c>
      <c r="K1218" s="102"/>
      <c r="L1218" s="111"/>
      <c r="M1218" s="151">
        <v>0.75</v>
      </c>
      <c r="N1218" s="108" t="s">
        <v>31086</v>
      </c>
      <c r="O1218" s="102"/>
      <c r="P1218" s="39" t="s">
        <v>13301</v>
      </c>
      <c r="Q1218" s="39" t="s">
        <v>16873</v>
      </c>
      <c r="R1218" s="109"/>
      <c r="S1218" s="102"/>
      <c r="T1218" s="102" t="s">
        <v>7789</v>
      </c>
      <c r="U1218" s="102" t="s">
        <v>21255</v>
      </c>
      <c r="V1218" s="109">
        <v>7.5</v>
      </c>
      <c r="W1218" s="107"/>
      <c r="X1218" s="113"/>
    </row>
    <row r="1219" spans="1:24" ht="12.95" customHeight="1" x14ac:dyDescent="0.2">
      <c r="A1219" s="115">
        <v>2011</v>
      </c>
      <c r="B1219" s="102" t="s">
        <v>4613</v>
      </c>
      <c r="C1219" s="102" t="s">
        <v>13249</v>
      </c>
      <c r="D1219" s="102" t="s">
        <v>11402</v>
      </c>
      <c r="E1219" s="102" t="s">
        <v>11370</v>
      </c>
      <c r="F1219" s="104" t="s">
        <v>14834</v>
      </c>
      <c r="G1219" s="105">
        <v>15891</v>
      </c>
      <c r="H1219" s="102" t="s">
        <v>10103</v>
      </c>
      <c r="I1219" s="102" t="s">
        <v>34942</v>
      </c>
      <c r="J1219" s="102" t="s">
        <v>14710</v>
      </c>
      <c r="K1219" s="102"/>
      <c r="L1219" s="111"/>
      <c r="M1219" s="151">
        <v>3</v>
      </c>
      <c r="N1219" s="112" t="s">
        <v>31087</v>
      </c>
      <c r="O1219" s="102" t="s">
        <v>20468</v>
      </c>
      <c r="P1219" s="39" t="s">
        <v>17478</v>
      </c>
      <c r="Q1219" s="39" t="s">
        <v>20908</v>
      </c>
      <c r="R1219" s="109"/>
      <c r="S1219" s="102"/>
      <c r="T1219" s="102" t="s">
        <v>7789</v>
      </c>
      <c r="U1219" s="102" t="s">
        <v>28218</v>
      </c>
      <c r="V1219" s="109">
        <v>8.5</v>
      </c>
      <c r="W1219" s="107"/>
      <c r="X1219" s="113"/>
    </row>
    <row r="1220" spans="1:24" ht="12.95" customHeight="1" x14ac:dyDescent="0.2">
      <c r="A1220" s="115">
        <v>2011</v>
      </c>
      <c r="B1220" s="102" t="s">
        <v>4613</v>
      </c>
      <c r="C1220" s="102" t="s">
        <v>13249</v>
      </c>
      <c r="D1220" s="102" t="s">
        <v>11403</v>
      </c>
      <c r="E1220" s="102" t="s">
        <v>11371</v>
      </c>
      <c r="F1220" s="104" t="s">
        <v>14834</v>
      </c>
      <c r="G1220" s="105">
        <v>15892</v>
      </c>
      <c r="H1220" s="102" t="s">
        <v>34944</v>
      </c>
      <c r="I1220" s="102" t="s">
        <v>34943</v>
      </c>
      <c r="J1220" s="102" t="s">
        <v>14711</v>
      </c>
      <c r="K1220" s="102"/>
      <c r="L1220" s="111"/>
      <c r="M1220" s="151">
        <v>1</v>
      </c>
      <c r="N1220" s="108" t="s">
        <v>31088</v>
      </c>
      <c r="O1220" s="102" t="s">
        <v>17670</v>
      </c>
      <c r="P1220" s="39" t="s">
        <v>13301</v>
      </c>
      <c r="Q1220" s="39" t="s">
        <v>16795</v>
      </c>
      <c r="R1220" s="109"/>
      <c r="S1220" s="102"/>
      <c r="T1220" s="102" t="s">
        <v>7789</v>
      </c>
      <c r="U1220" s="102" t="s">
        <v>14712</v>
      </c>
      <c r="V1220" s="109">
        <v>7.5</v>
      </c>
      <c r="W1220" s="107"/>
      <c r="X1220" s="113"/>
    </row>
    <row r="1221" spans="1:24" ht="12.95" customHeight="1" x14ac:dyDescent="0.2">
      <c r="A1221" s="115">
        <v>2011</v>
      </c>
      <c r="B1221" s="102" t="s">
        <v>4613</v>
      </c>
      <c r="C1221" s="102" t="s">
        <v>13249</v>
      </c>
      <c r="D1221" s="102" t="s">
        <v>11404</v>
      </c>
      <c r="E1221" s="102" t="s">
        <v>11372</v>
      </c>
      <c r="F1221" s="104" t="s">
        <v>14834</v>
      </c>
      <c r="G1221" s="105">
        <v>15892</v>
      </c>
      <c r="H1221" s="102" t="s">
        <v>34944</v>
      </c>
      <c r="I1221" s="102" t="s">
        <v>34942</v>
      </c>
      <c r="J1221" s="102" t="s">
        <v>14190</v>
      </c>
      <c r="K1221" s="102"/>
      <c r="L1221" s="111"/>
      <c r="M1221" s="151">
        <v>1</v>
      </c>
      <c r="N1221" s="108" t="s">
        <v>31086</v>
      </c>
      <c r="O1221" s="102" t="s">
        <v>9125</v>
      </c>
      <c r="P1221" s="39" t="s">
        <v>15928</v>
      </c>
      <c r="Q1221" s="39" t="s">
        <v>16122</v>
      </c>
      <c r="R1221" s="109"/>
      <c r="S1221" s="102"/>
      <c r="T1221" s="102" t="s">
        <v>7789</v>
      </c>
      <c r="U1221" s="102" t="s">
        <v>14191</v>
      </c>
      <c r="V1221" s="109">
        <v>7</v>
      </c>
      <c r="W1221" s="107"/>
      <c r="X1221" s="113"/>
    </row>
    <row r="1222" spans="1:24" ht="12.95" customHeight="1" x14ac:dyDescent="0.2">
      <c r="A1222" s="115">
        <v>2011</v>
      </c>
      <c r="B1222" s="102" t="s">
        <v>4613</v>
      </c>
      <c r="C1222" s="102" t="s">
        <v>13249</v>
      </c>
      <c r="D1222" s="102" t="s">
        <v>11405</v>
      </c>
      <c r="E1222" s="102" t="s">
        <v>11373</v>
      </c>
      <c r="F1222" s="104" t="s">
        <v>14834</v>
      </c>
      <c r="G1222" s="105">
        <v>15892</v>
      </c>
      <c r="H1222" s="102" t="s">
        <v>34944</v>
      </c>
      <c r="I1222" s="102" t="s">
        <v>34942</v>
      </c>
      <c r="J1222" s="102" t="s">
        <v>14644</v>
      </c>
      <c r="K1222" s="102"/>
      <c r="L1222" s="111"/>
      <c r="M1222" s="151">
        <v>2</v>
      </c>
      <c r="N1222" s="112" t="s">
        <v>16950</v>
      </c>
      <c r="O1222" s="102" t="s">
        <v>20909</v>
      </c>
      <c r="P1222" s="39" t="s">
        <v>4709</v>
      </c>
      <c r="Q1222" s="39" t="s">
        <v>20910</v>
      </c>
      <c r="R1222" s="109"/>
      <c r="S1222" s="102" t="s">
        <v>8315</v>
      </c>
      <c r="T1222" s="102" t="s">
        <v>7789</v>
      </c>
      <c r="U1222" s="102" t="s">
        <v>16951</v>
      </c>
      <c r="V1222" s="109">
        <v>6.5</v>
      </c>
      <c r="W1222" s="107"/>
      <c r="X1222" s="113"/>
    </row>
    <row r="1223" spans="1:24" ht="12.95" customHeight="1" x14ac:dyDescent="0.2">
      <c r="A1223" s="115">
        <v>2011</v>
      </c>
      <c r="B1223" s="102" t="s">
        <v>4613</v>
      </c>
      <c r="C1223" s="102" t="s">
        <v>13249</v>
      </c>
      <c r="D1223" s="102" t="s">
        <v>11406</v>
      </c>
      <c r="E1223" s="102" t="s">
        <v>11374</v>
      </c>
      <c r="F1223" s="104" t="s">
        <v>14834</v>
      </c>
      <c r="G1223" s="105">
        <v>15892</v>
      </c>
      <c r="H1223" s="102" t="s">
        <v>34944</v>
      </c>
      <c r="I1223" s="102" t="s">
        <v>34942</v>
      </c>
      <c r="J1223" s="102" t="s">
        <v>14192</v>
      </c>
      <c r="K1223" s="102"/>
      <c r="L1223" s="111"/>
      <c r="M1223" s="151">
        <v>1.5</v>
      </c>
      <c r="N1223" s="108" t="s">
        <v>31089</v>
      </c>
      <c r="O1223" s="102" t="s">
        <v>19450</v>
      </c>
      <c r="P1223" s="39" t="s">
        <v>15831</v>
      </c>
      <c r="Q1223" s="39" t="s">
        <v>16795</v>
      </c>
      <c r="R1223" s="109"/>
      <c r="S1223" s="102"/>
      <c r="T1223" s="102" t="s">
        <v>7789</v>
      </c>
      <c r="U1223" s="102" t="s">
        <v>14712</v>
      </c>
      <c r="V1223" s="109">
        <v>7</v>
      </c>
      <c r="W1223" s="107"/>
      <c r="X1223" s="113"/>
    </row>
    <row r="1224" spans="1:24" ht="12.95" customHeight="1" x14ac:dyDescent="0.2">
      <c r="A1224" s="115">
        <v>2011</v>
      </c>
      <c r="B1224" s="102" t="s">
        <v>4613</v>
      </c>
      <c r="C1224" s="102" t="s">
        <v>13249</v>
      </c>
      <c r="D1224" s="102" t="s">
        <v>11407</v>
      </c>
      <c r="E1224" s="102" t="s">
        <v>11375</v>
      </c>
      <c r="F1224" s="104" t="s">
        <v>14834</v>
      </c>
      <c r="G1224" s="105">
        <v>15892</v>
      </c>
      <c r="H1224" s="102" t="s">
        <v>34944</v>
      </c>
      <c r="I1224" s="102" t="s">
        <v>34943</v>
      </c>
      <c r="J1224" s="102" t="s">
        <v>14194</v>
      </c>
      <c r="K1224" s="102"/>
      <c r="L1224" s="111"/>
      <c r="M1224" s="151">
        <v>1</v>
      </c>
      <c r="N1224" s="112" t="s">
        <v>14193</v>
      </c>
      <c r="O1224" s="102" t="s">
        <v>10189</v>
      </c>
      <c r="P1224" s="39" t="s">
        <v>19503</v>
      </c>
      <c r="Q1224" s="39" t="s">
        <v>16873</v>
      </c>
      <c r="R1224" s="109"/>
      <c r="S1224" s="102"/>
      <c r="T1224" s="102" t="s">
        <v>7789</v>
      </c>
      <c r="U1224" s="102" t="s">
        <v>14712</v>
      </c>
      <c r="V1224" s="109">
        <v>6.5</v>
      </c>
      <c r="W1224" s="107"/>
      <c r="X1224" s="113"/>
    </row>
    <row r="1225" spans="1:24" ht="12.95" customHeight="1" x14ac:dyDescent="0.2">
      <c r="A1225" s="115">
        <v>2011</v>
      </c>
      <c r="B1225" s="102" t="s">
        <v>4613</v>
      </c>
      <c r="C1225" s="102" t="s">
        <v>13249</v>
      </c>
      <c r="D1225" s="102" t="s">
        <v>11408</v>
      </c>
      <c r="E1225" s="102" t="s">
        <v>11376</v>
      </c>
      <c r="F1225" s="104" t="s">
        <v>14834</v>
      </c>
      <c r="G1225" s="105">
        <v>15892</v>
      </c>
      <c r="H1225" s="102" t="s">
        <v>34944</v>
      </c>
      <c r="I1225" s="102" t="s">
        <v>4890</v>
      </c>
      <c r="J1225" s="102" t="s">
        <v>14195</v>
      </c>
      <c r="K1225" s="102"/>
      <c r="L1225" s="111"/>
      <c r="M1225" s="151">
        <v>1</v>
      </c>
      <c r="N1225" s="108" t="s">
        <v>31090</v>
      </c>
      <c r="O1225" s="102" t="s">
        <v>14682</v>
      </c>
      <c r="P1225" s="39" t="s">
        <v>8076</v>
      </c>
      <c r="Q1225" s="39" t="s">
        <v>19534</v>
      </c>
      <c r="R1225" s="109"/>
      <c r="S1225" s="102"/>
      <c r="T1225" s="102" t="s">
        <v>7789</v>
      </c>
      <c r="U1225" s="102" t="s">
        <v>14712</v>
      </c>
      <c r="V1225" s="109">
        <v>5.5</v>
      </c>
      <c r="W1225" s="107"/>
      <c r="X1225" s="113"/>
    </row>
    <row r="1226" spans="1:24" ht="12.95" customHeight="1" x14ac:dyDescent="0.2">
      <c r="A1226" s="115">
        <v>2011</v>
      </c>
      <c r="B1226" s="102" t="s">
        <v>4613</v>
      </c>
      <c r="C1226" s="102" t="s">
        <v>13249</v>
      </c>
      <c r="D1226" s="102" t="s">
        <v>11409</v>
      </c>
      <c r="E1226" s="102" t="s">
        <v>11377</v>
      </c>
      <c r="F1226" s="104" t="s">
        <v>14834</v>
      </c>
      <c r="G1226" s="105">
        <v>15892</v>
      </c>
      <c r="H1226" s="102" t="s">
        <v>34944</v>
      </c>
      <c r="I1226" s="102" t="s">
        <v>34943</v>
      </c>
      <c r="J1226" s="102" t="s">
        <v>12794</v>
      </c>
      <c r="K1226" s="102"/>
      <c r="L1226" s="133" t="s">
        <v>10018</v>
      </c>
      <c r="M1226" s="151">
        <v>3</v>
      </c>
      <c r="N1226" s="112" t="s">
        <v>16952</v>
      </c>
      <c r="O1226" s="102" t="s">
        <v>20662</v>
      </c>
      <c r="P1226" s="39"/>
      <c r="Q1226" s="39"/>
      <c r="R1226" s="109"/>
      <c r="S1226" s="102"/>
      <c r="T1226" s="102" t="s">
        <v>7789</v>
      </c>
      <c r="U1226" s="102" t="s">
        <v>14712</v>
      </c>
      <c r="V1226" s="109">
        <v>6</v>
      </c>
      <c r="W1226" s="107"/>
      <c r="X1226" s="113"/>
    </row>
    <row r="1227" spans="1:24" ht="12.95" customHeight="1" x14ac:dyDescent="0.2">
      <c r="A1227" s="115">
        <v>2011</v>
      </c>
      <c r="B1227" s="102" t="s">
        <v>4613</v>
      </c>
      <c r="C1227" s="102" t="s">
        <v>13249</v>
      </c>
      <c r="D1227" s="102" t="s">
        <v>11410</v>
      </c>
      <c r="E1227" s="102" t="s">
        <v>11378</v>
      </c>
      <c r="F1227" s="104" t="s">
        <v>14834</v>
      </c>
      <c r="G1227" s="105">
        <v>15893</v>
      </c>
      <c r="H1227" s="102" t="s">
        <v>34944</v>
      </c>
      <c r="I1227" s="102" t="s">
        <v>34942</v>
      </c>
      <c r="J1227" s="102" t="s">
        <v>12795</v>
      </c>
      <c r="K1227" s="102"/>
      <c r="L1227" s="111"/>
      <c r="M1227" s="151">
        <v>2</v>
      </c>
      <c r="N1227" s="112" t="s">
        <v>16953</v>
      </c>
      <c r="O1227" s="102" t="s">
        <v>20911</v>
      </c>
      <c r="P1227" s="39" t="s">
        <v>20912</v>
      </c>
      <c r="Q1227" s="39" t="s">
        <v>17601</v>
      </c>
      <c r="R1227" s="109"/>
      <c r="S1227" s="102"/>
      <c r="T1227" s="102" t="s">
        <v>7789</v>
      </c>
      <c r="U1227" s="102" t="s">
        <v>12796</v>
      </c>
      <c r="V1227" s="109">
        <v>6.5</v>
      </c>
      <c r="W1227" s="107"/>
      <c r="X1227" s="113"/>
    </row>
    <row r="1228" spans="1:24" ht="12.95" customHeight="1" x14ac:dyDescent="0.2">
      <c r="A1228" s="115">
        <v>2011</v>
      </c>
      <c r="B1228" s="102" t="s">
        <v>4613</v>
      </c>
      <c r="C1228" s="102" t="s">
        <v>13249</v>
      </c>
      <c r="D1228" s="102" t="s">
        <v>11411</v>
      </c>
      <c r="E1228" s="102" t="s">
        <v>11379</v>
      </c>
      <c r="F1228" s="104" t="s">
        <v>14834</v>
      </c>
      <c r="G1228" s="105">
        <v>15893</v>
      </c>
      <c r="H1228" s="102" t="s">
        <v>34944</v>
      </c>
      <c r="I1228" s="102" t="s">
        <v>34943</v>
      </c>
      <c r="J1228" s="102" t="s">
        <v>12797</v>
      </c>
      <c r="K1228" s="102"/>
      <c r="L1228" s="111"/>
      <c r="M1228" s="151">
        <v>3</v>
      </c>
      <c r="N1228" s="112" t="s">
        <v>16954</v>
      </c>
      <c r="O1228" s="102" t="s">
        <v>16527</v>
      </c>
      <c r="P1228" s="39" t="s">
        <v>8076</v>
      </c>
      <c r="Q1228" s="39" t="s">
        <v>20913</v>
      </c>
      <c r="R1228" s="109"/>
      <c r="S1228" s="102" t="s">
        <v>8315</v>
      </c>
      <c r="T1228" s="102" t="s">
        <v>7789</v>
      </c>
      <c r="U1228" s="102" t="s">
        <v>16955</v>
      </c>
      <c r="V1228" s="109">
        <v>9</v>
      </c>
      <c r="W1228" s="107"/>
      <c r="X1228" s="113"/>
    </row>
    <row r="1229" spans="1:24" ht="12.95" customHeight="1" x14ac:dyDescent="0.2">
      <c r="A1229" s="115">
        <v>2011</v>
      </c>
      <c r="B1229" s="102" t="s">
        <v>4613</v>
      </c>
      <c r="C1229" s="102" t="s">
        <v>13249</v>
      </c>
      <c r="D1229" s="102" t="s">
        <v>11412</v>
      </c>
      <c r="E1229" s="102" t="s">
        <v>11380</v>
      </c>
      <c r="F1229" s="104" t="s">
        <v>14834</v>
      </c>
      <c r="G1229" s="105">
        <v>15893</v>
      </c>
      <c r="H1229" s="102" t="s">
        <v>10103</v>
      </c>
      <c r="I1229" s="102" t="s">
        <v>11819</v>
      </c>
      <c r="J1229" s="102" t="s">
        <v>12799</v>
      </c>
      <c r="K1229" s="102"/>
      <c r="L1229" s="111"/>
      <c r="M1229" s="151">
        <v>2</v>
      </c>
      <c r="N1229" s="112" t="s">
        <v>16956</v>
      </c>
      <c r="O1229" s="102" t="s">
        <v>3620</v>
      </c>
      <c r="P1229" s="39" t="s">
        <v>15889</v>
      </c>
      <c r="Q1229" s="39" t="s">
        <v>16725</v>
      </c>
      <c r="R1229" s="109"/>
      <c r="S1229" s="102"/>
      <c r="T1229" s="102" t="s">
        <v>7789</v>
      </c>
      <c r="U1229" s="102" t="s">
        <v>12798</v>
      </c>
      <c r="V1229" s="109">
        <v>7.5</v>
      </c>
      <c r="W1229" s="107"/>
      <c r="X1229" s="113"/>
    </row>
    <row r="1230" spans="1:24" ht="12.95" customHeight="1" x14ac:dyDescent="0.2">
      <c r="A1230" s="115">
        <v>2011</v>
      </c>
      <c r="B1230" s="102" t="s">
        <v>4613</v>
      </c>
      <c r="C1230" s="102" t="s">
        <v>13249</v>
      </c>
      <c r="D1230" s="102" t="s">
        <v>11413</v>
      </c>
      <c r="E1230" s="102" t="s">
        <v>11381</v>
      </c>
      <c r="F1230" s="104" t="s">
        <v>14834</v>
      </c>
      <c r="G1230" s="105">
        <v>15893</v>
      </c>
      <c r="H1230" s="102" t="s">
        <v>4890</v>
      </c>
      <c r="I1230" s="102" t="s">
        <v>34944</v>
      </c>
      <c r="J1230" s="102" t="s">
        <v>12800</v>
      </c>
      <c r="K1230" s="102"/>
      <c r="L1230" s="133" t="s">
        <v>10018</v>
      </c>
      <c r="M1230" s="151">
        <v>3</v>
      </c>
      <c r="N1230" s="112" t="s">
        <v>16957</v>
      </c>
      <c r="O1230" s="102" t="s">
        <v>17297</v>
      </c>
      <c r="P1230" s="39"/>
      <c r="Q1230" s="39"/>
      <c r="R1230" s="109"/>
      <c r="S1230" s="102"/>
      <c r="T1230" s="102" t="s">
        <v>7789</v>
      </c>
      <c r="U1230" s="102" t="s">
        <v>14712</v>
      </c>
      <c r="V1230" s="109">
        <v>7.5</v>
      </c>
      <c r="W1230" s="107"/>
      <c r="X1230" s="113"/>
    </row>
    <row r="1231" spans="1:24" ht="12.95" customHeight="1" x14ac:dyDescent="0.2">
      <c r="A1231" s="115">
        <v>2011</v>
      </c>
      <c r="B1231" s="102" t="s">
        <v>4613</v>
      </c>
      <c r="C1231" s="102" t="s">
        <v>13249</v>
      </c>
      <c r="D1231" s="102" t="s">
        <v>11414</v>
      </c>
      <c r="E1231" s="102" t="s">
        <v>11382</v>
      </c>
      <c r="F1231" s="104" t="s">
        <v>14834</v>
      </c>
      <c r="G1231" s="105">
        <v>15894</v>
      </c>
      <c r="H1231" s="102" t="s">
        <v>34944</v>
      </c>
      <c r="I1231" s="102" t="s">
        <v>34942</v>
      </c>
      <c r="J1231" s="102" t="s">
        <v>12801</v>
      </c>
      <c r="K1231" s="102"/>
      <c r="L1231" s="111"/>
      <c r="M1231" s="151">
        <v>3</v>
      </c>
      <c r="N1231" s="112" t="s">
        <v>16958</v>
      </c>
      <c r="O1231" s="102" t="s">
        <v>20914</v>
      </c>
      <c r="P1231" s="39" t="s">
        <v>13555</v>
      </c>
      <c r="Q1231" s="39" t="s">
        <v>19105</v>
      </c>
      <c r="R1231" s="109"/>
      <c r="S1231" s="102" t="s">
        <v>8315</v>
      </c>
      <c r="T1231" s="102" t="s">
        <v>7789</v>
      </c>
      <c r="U1231" s="102" t="s">
        <v>16959</v>
      </c>
      <c r="V1231" s="109">
        <v>7.5</v>
      </c>
      <c r="W1231" s="107"/>
      <c r="X1231" s="113"/>
    </row>
    <row r="1232" spans="1:24" ht="12.95" customHeight="1" x14ac:dyDescent="0.2">
      <c r="A1232" s="115">
        <v>2011</v>
      </c>
      <c r="B1232" s="102" t="s">
        <v>4613</v>
      </c>
      <c r="C1232" s="102" t="s">
        <v>13249</v>
      </c>
      <c r="D1232" s="102" t="s">
        <v>11415</v>
      </c>
      <c r="E1232" s="102" t="s">
        <v>11383</v>
      </c>
      <c r="F1232" s="104" t="s">
        <v>14834</v>
      </c>
      <c r="G1232" s="105">
        <v>15894</v>
      </c>
      <c r="H1232" s="102" t="s">
        <v>34944</v>
      </c>
      <c r="I1232" s="102" t="s">
        <v>11819</v>
      </c>
      <c r="J1232" s="102" t="s">
        <v>12802</v>
      </c>
      <c r="K1232" s="102"/>
      <c r="L1232" s="111"/>
      <c r="M1232" s="151">
        <v>2</v>
      </c>
      <c r="N1232" s="112" t="s">
        <v>16960</v>
      </c>
      <c r="O1232" s="102" t="s">
        <v>12721</v>
      </c>
      <c r="P1232" s="39" t="s">
        <v>13301</v>
      </c>
      <c r="Q1232" s="39" t="s">
        <v>17446</v>
      </c>
      <c r="R1232" s="109"/>
      <c r="S1232" s="102"/>
      <c r="T1232" s="102" t="s">
        <v>7789</v>
      </c>
      <c r="U1232" s="102" t="s">
        <v>14712</v>
      </c>
      <c r="V1232" s="109">
        <v>6.5</v>
      </c>
      <c r="W1232" s="107"/>
      <c r="X1232" s="113"/>
    </row>
    <row r="1233" spans="1:24" ht="12.95" customHeight="1" x14ac:dyDescent="0.2">
      <c r="A1233" s="115">
        <v>2011</v>
      </c>
      <c r="B1233" s="102" t="s">
        <v>4613</v>
      </c>
      <c r="C1233" s="102" t="s">
        <v>13249</v>
      </c>
      <c r="D1233" s="102" t="s">
        <v>11416</v>
      </c>
      <c r="E1233" s="102" t="s">
        <v>11384</v>
      </c>
      <c r="F1233" s="104" t="s">
        <v>14834</v>
      </c>
      <c r="G1233" s="105">
        <v>15894</v>
      </c>
      <c r="H1233" s="102" t="s">
        <v>34944</v>
      </c>
      <c r="I1233" s="102" t="s">
        <v>34942</v>
      </c>
      <c r="J1233" s="102" t="s">
        <v>12803</v>
      </c>
      <c r="K1233" s="102"/>
      <c r="L1233" s="111"/>
      <c r="M1233" s="151">
        <v>1.75</v>
      </c>
      <c r="N1233" s="108" t="s">
        <v>31091</v>
      </c>
      <c r="O1233" s="102" t="s">
        <v>12252</v>
      </c>
      <c r="P1233" s="39" t="s">
        <v>162</v>
      </c>
      <c r="Q1233" s="39" t="s">
        <v>16560</v>
      </c>
      <c r="R1233" s="109"/>
      <c r="S1233" s="102"/>
      <c r="T1233" s="102" t="s">
        <v>7789</v>
      </c>
      <c r="U1233" s="102" t="s">
        <v>16961</v>
      </c>
      <c r="V1233" s="109">
        <v>6.5</v>
      </c>
      <c r="W1233" s="107"/>
      <c r="X1233" s="113"/>
    </row>
    <row r="1234" spans="1:24" ht="12.95" customHeight="1" x14ac:dyDescent="0.2">
      <c r="A1234" s="115">
        <v>2011</v>
      </c>
      <c r="B1234" s="102" t="s">
        <v>4613</v>
      </c>
      <c r="C1234" s="102" t="s">
        <v>13249</v>
      </c>
      <c r="D1234" s="102" t="s">
        <v>11417</v>
      </c>
      <c r="E1234" s="102" t="s">
        <v>11385</v>
      </c>
      <c r="F1234" s="104" t="s">
        <v>14834</v>
      </c>
      <c r="G1234" s="105">
        <v>15894</v>
      </c>
      <c r="H1234" s="102" t="s">
        <v>11819</v>
      </c>
      <c r="I1234" s="102" t="s">
        <v>10103</v>
      </c>
      <c r="J1234" s="102" t="s">
        <v>12805</v>
      </c>
      <c r="K1234" s="102"/>
      <c r="L1234" s="111"/>
      <c r="M1234" s="151">
        <v>0.75</v>
      </c>
      <c r="N1234" s="108">
        <v>43</v>
      </c>
      <c r="O1234" s="102" t="s">
        <v>15959</v>
      </c>
      <c r="P1234" s="39" t="s">
        <v>9125</v>
      </c>
      <c r="Q1234" s="39" t="s">
        <v>19517</v>
      </c>
      <c r="R1234" s="109"/>
      <c r="S1234" s="102"/>
      <c r="T1234" s="102" t="s">
        <v>7789</v>
      </c>
      <c r="U1234" s="102" t="s">
        <v>12804</v>
      </c>
      <c r="V1234" s="109">
        <v>6.5</v>
      </c>
      <c r="W1234" s="107"/>
      <c r="X1234" s="113"/>
    </row>
    <row r="1235" spans="1:24" ht="12.95" customHeight="1" x14ac:dyDescent="0.2">
      <c r="A1235" s="115">
        <v>2011</v>
      </c>
      <c r="B1235" s="102" t="s">
        <v>4613</v>
      </c>
      <c r="C1235" s="102" t="s">
        <v>13249</v>
      </c>
      <c r="D1235" s="102" t="s">
        <v>11418</v>
      </c>
      <c r="E1235" s="102" t="s">
        <v>11386</v>
      </c>
      <c r="F1235" s="104" t="s">
        <v>14834</v>
      </c>
      <c r="G1235" s="105">
        <v>15895</v>
      </c>
      <c r="H1235" s="102" t="s">
        <v>10103</v>
      </c>
      <c r="I1235" s="102" t="s">
        <v>4890</v>
      </c>
      <c r="J1235" s="102" t="s">
        <v>12806</v>
      </c>
      <c r="K1235" s="102"/>
      <c r="L1235" s="111"/>
      <c r="M1235" s="151">
        <v>2</v>
      </c>
      <c r="N1235" s="112" t="s">
        <v>20915</v>
      </c>
      <c r="O1235" s="102" t="s">
        <v>3620</v>
      </c>
      <c r="P1235" s="39" t="s">
        <v>9125</v>
      </c>
      <c r="Q1235" s="39" t="s">
        <v>19101</v>
      </c>
      <c r="R1235" s="109"/>
      <c r="S1235" s="102"/>
      <c r="T1235" s="102" t="s">
        <v>7789</v>
      </c>
      <c r="U1235" s="102" t="s">
        <v>14712</v>
      </c>
      <c r="V1235" s="109">
        <v>5.5</v>
      </c>
      <c r="W1235" s="107"/>
      <c r="X1235" s="113"/>
    </row>
    <row r="1236" spans="1:24" ht="12.95" customHeight="1" x14ac:dyDescent="0.2">
      <c r="A1236" s="115">
        <v>2011</v>
      </c>
      <c r="B1236" s="102" t="s">
        <v>4613</v>
      </c>
      <c r="C1236" s="102" t="s">
        <v>13249</v>
      </c>
      <c r="D1236" s="102" t="s">
        <v>11728</v>
      </c>
      <c r="E1236" s="102" t="s">
        <v>11387</v>
      </c>
      <c r="F1236" s="104" t="s">
        <v>14834</v>
      </c>
      <c r="G1236" s="105">
        <v>15895</v>
      </c>
      <c r="H1236" s="102" t="s">
        <v>34944</v>
      </c>
      <c r="I1236" s="102" t="s">
        <v>34942</v>
      </c>
      <c r="J1236" s="102" t="s">
        <v>20916</v>
      </c>
      <c r="K1236" s="102"/>
      <c r="L1236" s="111"/>
      <c r="M1236" s="151">
        <v>3</v>
      </c>
      <c r="N1236" s="112" t="s">
        <v>16962</v>
      </c>
      <c r="O1236" s="102"/>
      <c r="P1236" s="39" t="s">
        <v>162</v>
      </c>
      <c r="Q1236" s="39" t="s">
        <v>20869</v>
      </c>
      <c r="R1236" s="109"/>
      <c r="S1236" s="102" t="s">
        <v>8315</v>
      </c>
      <c r="T1236" s="102" t="s">
        <v>7789</v>
      </c>
      <c r="U1236" s="102" t="s">
        <v>16963</v>
      </c>
      <c r="V1236" s="109">
        <v>8</v>
      </c>
      <c r="W1236" s="107"/>
      <c r="X1236" s="113"/>
    </row>
    <row r="1237" spans="1:24" ht="12.95" customHeight="1" x14ac:dyDescent="0.2">
      <c r="A1237" s="115">
        <v>2011</v>
      </c>
      <c r="B1237" s="102" t="s">
        <v>4613</v>
      </c>
      <c r="C1237" s="102" t="s">
        <v>13249</v>
      </c>
      <c r="D1237" s="102" t="s">
        <v>11729</v>
      </c>
      <c r="E1237" s="102" t="s">
        <v>11388</v>
      </c>
      <c r="F1237" s="104" t="s">
        <v>14834</v>
      </c>
      <c r="G1237" s="105">
        <v>15895</v>
      </c>
      <c r="H1237" s="102" t="s">
        <v>34944</v>
      </c>
      <c r="I1237" s="102" t="s">
        <v>34942</v>
      </c>
      <c r="J1237" s="102" t="s">
        <v>12807</v>
      </c>
      <c r="K1237" s="102"/>
      <c r="L1237" s="111"/>
      <c r="M1237" s="151">
        <v>2</v>
      </c>
      <c r="N1237" s="112" t="s">
        <v>16964</v>
      </c>
      <c r="O1237" s="102" t="s">
        <v>16542</v>
      </c>
      <c r="P1237" s="39" t="s">
        <v>13301</v>
      </c>
      <c r="Q1237" s="39" t="s">
        <v>16520</v>
      </c>
      <c r="R1237" s="109"/>
      <c r="S1237" s="102"/>
      <c r="T1237" s="102" t="s">
        <v>7789</v>
      </c>
      <c r="U1237" s="102" t="s">
        <v>16965</v>
      </c>
      <c r="V1237" s="109">
        <v>5.5</v>
      </c>
      <c r="W1237" s="107"/>
      <c r="X1237" s="113"/>
    </row>
    <row r="1238" spans="1:24" ht="12.95" customHeight="1" x14ac:dyDescent="0.2">
      <c r="A1238" s="115">
        <v>2011</v>
      </c>
      <c r="B1238" s="102" t="s">
        <v>4613</v>
      </c>
      <c r="C1238" s="102" t="s">
        <v>13249</v>
      </c>
      <c r="D1238" s="102" t="s">
        <v>11730</v>
      </c>
      <c r="E1238" s="102" t="s">
        <v>11389</v>
      </c>
      <c r="F1238" s="104" t="s">
        <v>14834</v>
      </c>
      <c r="G1238" s="105">
        <v>15895</v>
      </c>
      <c r="H1238" s="102" t="s">
        <v>34944</v>
      </c>
      <c r="I1238" s="102" t="s">
        <v>34942</v>
      </c>
      <c r="J1238" s="102" t="s">
        <v>9278</v>
      </c>
      <c r="K1238" s="102"/>
      <c r="L1238" s="111"/>
      <c r="M1238" s="151">
        <v>3</v>
      </c>
      <c r="N1238" s="112" t="s">
        <v>31092</v>
      </c>
      <c r="O1238" s="102" t="s">
        <v>16809</v>
      </c>
      <c r="P1238" s="39" t="s">
        <v>13207</v>
      </c>
      <c r="Q1238" s="39" t="s">
        <v>20917</v>
      </c>
      <c r="R1238" s="109"/>
      <c r="S1238" s="102" t="s">
        <v>8315</v>
      </c>
      <c r="T1238" s="102" t="s">
        <v>7789</v>
      </c>
      <c r="U1238" s="102" t="s">
        <v>16966</v>
      </c>
      <c r="V1238" s="109">
        <v>7.5</v>
      </c>
      <c r="W1238" s="107"/>
      <c r="X1238" s="113"/>
    </row>
    <row r="1239" spans="1:24" ht="12.95" customHeight="1" x14ac:dyDescent="0.2">
      <c r="A1239" s="115">
        <v>2011</v>
      </c>
      <c r="B1239" s="102" t="s">
        <v>4613</v>
      </c>
      <c r="C1239" s="102" t="s">
        <v>13249</v>
      </c>
      <c r="D1239" s="102" t="s">
        <v>11731</v>
      </c>
      <c r="E1239" s="102" t="s">
        <v>11390</v>
      </c>
      <c r="F1239" s="104" t="s">
        <v>14834</v>
      </c>
      <c r="G1239" s="105">
        <v>15895</v>
      </c>
      <c r="H1239" s="102" t="s">
        <v>34944</v>
      </c>
      <c r="I1239" s="102" t="s">
        <v>4890</v>
      </c>
      <c r="J1239" s="102" t="s">
        <v>12808</v>
      </c>
      <c r="K1239" s="102"/>
      <c r="L1239" s="111"/>
      <c r="M1239" s="151">
        <v>3</v>
      </c>
      <c r="N1239" s="112" t="s">
        <v>16967</v>
      </c>
      <c r="O1239" s="102" t="s">
        <v>19532</v>
      </c>
      <c r="P1239" s="39" t="s">
        <v>13555</v>
      </c>
      <c r="Q1239" s="39" t="s">
        <v>16653</v>
      </c>
      <c r="R1239" s="109"/>
      <c r="S1239" s="102"/>
      <c r="T1239" s="102" t="s">
        <v>7789</v>
      </c>
      <c r="U1239" s="102" t="s">
        <v>14712</v>
      </c>
      <c r="V1239" s="109">
        <v>7</v>
      </c>
      <c r="W1239" s="107"/>
      <c r="X1239" s="113"/>
    </row>
    <row r="1240" spans="1:24" ht="12.95" customHeight="1" x14ac:dyDescent="0.2">
      <c r="A1240" s="115">
        <v>2011</v>
      </c>
      <c r="B1240" s="102" t="s">
        <v>4613</v>
      </c>
      <c r="C1240" s="102" t="s">
        <v>13249</v>
      </c>
      <c r="D1240" s="102" t="s">
        <v>11732</v>
      </c>
      <c r="E1240" s="102" t="s">
        <v>11391</v>
      </c>
      <c r="F1240" s="104" t="s">
        <v>14834</v>
      </c>
      <c r="G1240" s="105">
        <v>15896</v>
      </c>
      <c r="H1240" s="102" t="s">
        <v>34944</v>
      </c>
      <c r="I1240" s="102" t="s">
        <v>11819</v>
      </c>
      <c r="J1240" s="102" t="s">
        <v>12809</v>
      </c>
      <c r="K1240" s="102"/>
      <c r="L1240" s="111"/>
      <c r="M1240" s="151">
        <v>1</v>
      </c>
      <c r="N1240" s="112">
        <v>56</v>
      </c>
      <c r="O1240" s="102" t="s">
        <v>17504</v>
      </c>
      <c r="P1240" s="39" t="s">
        <v>9125</v>
      </c>
      <c r="Q1240" s="39" t="s">
        <v>19571</v>
      </c>
      <c r="R1240" s="109"/>
      <c r="S1240" s="102"/>
      <c r="T1240" s="102" t="s">
        <v>7789</v>
      </c>
      <c r="U1240" s="102" t="s">
        <v>14712</v>
      </c>
      <c r="V1240" s="109">
        <v>6</v>
      </c>
      <c r="W1240" s="107"/>
      <c r="X1240" s="113"/>
    </row>
    <row r="1241" spans="1:24" ht="12.95" customHeight="1" x14ac:dyDescent="0.2">
      <c r="A1241" s="115">
        <v>2011</v>
      </c>
      <c r="B1241" s="102" t="s">
        <v>4613</v>
      </c>
      <c r="C1241" s="102" t="s">
        <v>13249</v>
      </c>
      <c r="D1241" s="102" t="s">
        <v>13571</v>
      </c>
      <c r="E1241" s="102" t="s">
        <v>11392</v>
      </c>
      <c r="F1241" s="104" t="s">
        <v>14834</v>
      </c>
      <c r="G1241" s="105">
        <v>15896</v>
      </c>
      <c r="H1241" s="102" t="s">
        <v>34944</v>
      </c>
      <c r="I1241" s="102" t="s">
        <v>34942</v>
      </c>
      <c r="J1241" s="102" t="s">
        <v>12810</v>
      </c>
      <c r="K1241" s="102"/>
      <c r="L1241" s="111"/>
      <c r="M1241" s="151">
        <v>2</v>
      </c>
      <c r="N1241" s="112" t="s">
        <v>16968</v>
      </c>
      <c r="O1241" s="102" t="s">
        <v>16831</v>
      </c>
      <c r="P1241" s="39" t="s">
        <v>13555</v>
      </c>
      <c r="Q1241" s="39" t="s">
        <v>17721</v>
      </c>
      <c r="R1241" s="109"/>
      <c r="S1241" s="102" t="s">
        <v>8315</v>
      </c>
      <c r="T1241" s="102" t="s">
        <v>7789</v>
      </c>
      <c r="U1241" s="102" t="s">
        <v>16969</v>
      </c>
      <c r="V1241" s="109">
        <v>7.5</v>
      </c>
      <c r="W1241" s="107"/>
      <c r="X1241" s="113"/>
    </row>
    <row r="1242" spans="1:24" ht="12.95" customHeight="1" x14ac:dyDescent="0.2">
      <c r="A1242" s="115">
        <v>2011</v>
      </c>
      <c r="B1242" s="102" t="s">
        <v>4613</v>
      </c>
      <c r="C1242" s="102" t="s">
        <v>13249</v>
      </c>
      <c r="D1242" s="102" t="s">
        <v>13572</v>
      </c>
      <c r="E1242" s="102" t="s">
        <v>11393</v>
      </c>
      <c r="F1242" s="104" t="s">
        <v>14834</v>
      </c>
      <c r="G1242" s="105">
        <v>15897</v>
      </c>
      <c r="H1242" s="102" t="s">
        <v>34942</v>
      </c>
      <c r="I1242" s="102" t="s">
        <v>34944</v>
      </c>
      <c r="J1242" s="102" t="s">
        <v>12811</v>
      </c>
      <c r="K1242" s="102"/>
      <c r="L1242" s="111"/>
      <c r="M1242" s="151">
        <v>2</v>
      </c>
      <c r="N1242" s="112" t="s">
        <v>16970</v>
      </c>
      <c r="O1242" s="102"/>
      <c r="P1242" s="39"/>
      <c r="Q1242" s="39" t="s">
        <v>16533</v>
      </c>
      <c r="R1242" s="109"/>
      <c r="S1242" s="102"/>
      <c r="T1242" s="102" t="s">
        <v>7789</v>
      </c>
      <c r="U1242" s="102" t="s">
        <v>14191</v>
      </c>
      <c r="V1242" s="109">
        <v>6</v>
      </c>
      <c r="W1242" s="107"/>
      <c r="X1242" s="113"/>
    </row>
    <row r="1243" spans="1:24" ht="12.95" customHeight="1" x14ac:dyDescent="0.2">
      <c r="A1243" s="115">
        <v>2011</v>
      </c>
      <c r="B1243" s="102" t="s">
        <v>4613</v>
      </c>
      <c r="C1243" s="102" t="s">
        <v>13249</v>
      </c>
      <c r="D1243" s="102" t="s">
        <v>13573</v>
      </c>
      <c r="E1243" s="102" t="s">
        <v>11394</v>
      </c>
      <c r="F1243" s="104" t="s">
        <v>14834</v>
      </c>
      <c r="G1243" s="105">
        <v>15898</v>
      </c>
      <c r="H1243" s="102" t="s">
        <v>10103</v>
      </c>
      <c r="I1243" s="102" t="s">
        <v>34943</v>
      </c>
      <c r="J1243" s="102" t="s">
        <v>12812</v>
      </c>
      <c r="K1243" s="102"/>
      <c r="L1243" s="111"/>
      <c r="M1243" s="151">
        <v>3</v>
      </c>
      <c r="N1243" s="112" t="s">
        <v>16971</v>
      </c>
      <c r="O1243" s="102" t="s">
        <v>20489</v>
      </c>
      <c r="P1243" s="39" t="s">
        <v>2447</v>
      </c>
      <c r="Q1243" s="39" t="s">
        <v>20322</v>
      </c>
      <c r="R1243" s="109"/>
      <c r="S1243" s="102" t="s">
        <v>11080</v>
      </c>
      <c r="T1243" s="102" t="s">
        <v>7789</v>
      </c>
      <c r="U1243" s="102" t="s">
        <v>16972</v>
      </c>
      <c r="V1243" s="109">
        <v>8</v>
      </c>
      <c r="W1243" s="107"/>
      <c r="X1243" s="113"/>
    </row>
    <row r="1244" spans="1:24" ht="12.95" customHeight="1" x14ac:dyDescent="0.2">
      <c r="A1244" s="115">
        <v>2011</v>
      </c>
      <c r="B1244" s="102" t="s">
        <v>4613</v>
      </c>
      <c r="C1244" s="102" t="s">
        <v>13249</v>
      </c>
      <c r="D1244" s="102" t="s">
        <v>13574</v>
      </c>
      <c r="E1244" s="102" t="s">
        <v>11395</v>
      </c>
      <c r="F1244" s="104" t="s">
        <v>14834</v>
      </c>
      <c r="G1244" s="105">
        <v>15898</v>
      </c>
      <c r="H1244" s="102" t="s">
        <v>10103</v>
      </c>
      <c r="I1244" s="102" t="s">
        <v>34943</v>
      </c>
      <c r="J1244" s="102" t="s">
        <v>12814</v>
      </c>
      <c r="K1244" s="102"/>
      <c r="L1244" s="111"/>
      <c r="M1244" s="151">
        <v>1</v>
      </c>
      <c r="N1244" s="112" t="s">
        <v>12813</v>
      </c>
      <c r="O1244" s="102" t="s">
        <v>9125</v>
      </c>
      <c r="P1244" s="39"/>
      <c r="Q1244" s="39" t="s">
        <v>19489</v>
      </c>
      <c r="R1244" s="109"/>
      <c r="S1244" s="102"/>
      <c r="T1244" s="102" t="s">
        <v>7789</v>
      </c>
      <c r="U1244" s="102" t="s">
        <v>14712</v>
      </c>
      <c r="V1244" s="109">
        <v>5.5</v>
      </c>
      <c r="W1244" s="107"/>
      <c r="X1244" s="113"/>
    </row>
    <row r="1245" spans="1:24" ht="12.95" customHeight="1" x14ac:dyDescent="0.2">
      <c r="A1245" s="115">
        <v>2011</v>
      </c>
      <c r="B1245" s="102" t="s">
        <v>4613</v>
      </c>
      <c r="C1245" s="102" t="s">
        <v>13249</v>
      </c>
      <c r="D1245" s="102" t="s">
        <v>13575</v>
      </c>
      <c r="E1245" s="102" t="s">
        <v>11396</v>
      </c>
      <c r="F1245" s="104" t="s">
        <v>14834</v>
      </c>
      <c r="G1245" s="105">
        <v>15898</v>
      </c>
      <c r="H1245" s="102" t="s">
        <v>34944</v>
      </c>
      <c r="I1245" s="102" t="s">
        <v>11819</v>
      </c>
      <c r="J1245" s="102" t="s">
        <v>12815</v>
      </c>
      <c r="K1245" s="102"/>
      <c r="L1245" s="111"/>
      <c r="M1245" s="151">
        <v>1</v>
      </c>
      <c r="N1245" s="108" t="s">
        <v>31093</v>
      </c>
      <c r="O1245" s="102" t="s">
        <v>12721</v>
      </c>
      <c r="P1245" s="39" t="s">
        <v>13301</v>
      </c>
      <c r="Q1245" s="39" t="s">
        <v>16885</v>
      </c>
      <c r="R1245" s="109"/>
      <c r="S1245" s="102"/>
      <c r="T1245" s="102" t="s">
        <v>7789</v>
      </c>
      <c r="U1245" s="102" t="s">
        <v>14712</v>
      </c>
      <c r="V1245" s="109">
        <v>7</v>
      </c>
      <c r="W1245" s="107"/>
      <c r="X1245" s="113"/>
    </row>
    <row r="1246" spans="1:24" ht="12.95" customHeight="1" x14ac:dyDescent="0.2">
      <c r="A1246" s="115">
        <v>2011</v>
      </c>
      <c r="B1246" s="102" t="s">
        <v>4613</v>
      </c>
      <c r="C1246" s="102" t="s">
        <v>13249</v>
      </c>
      <c r="D1246" s="102" t="s">
        <v>13576</v>
      </c>
      <c r="E1246" s="102" t="s">
        <v>11397</v>
      </c>
      <c r="F1246" s="104" t="s">
        <v>14834</v>
      </c>
      <c r="G1246" s="105">
        <v>15899</v>
      </c>
      <c r="H1246" s="102" t="s">
        <v>34943</v>
      </c>
      <c r="I1246" s="102" t="s">
        <v>10103</v>
      </c>
      <c r="J1246" s="102" t="s">
        <v>12816</v>
      </c>
      <c r="K1246" s="102"/>
      <c r="L1246" s="111"/>
      <c r="M1246" s="151">
        <v>1</v>
      </c>
      <c r="N1246" s="108" t="s">
        <v>31094</v>
      </c>
      <c r="O1246" s="102" t="s">
        <v>16880</v>
      </c>
      <c r="P1246" s="39" t="s">
        <v>9125</v>
      </c>
      <c r="Q1246" s="39" t="s">
        <v>16873</v>
      </c>
      <c r="R1246" s="109"/>
      <c r="S1246" s="102"/>
      <c r="T1246" s="102" t="s">
        <v>7789</v>
      </c>
      <c r="U1246" s="102" t="s">
        <v>12804</v>
      </c>
      <c r="V1246" s="109">
        <v>6</v>
      </c>
      <c r="W1246" s="107"/>
      <c r="X1246" s="113"/>
    </row>
    <row r="1247" spans="1:24" ht="12.95" customHeight="1" x14ac:dyDescent="0.2">
      <c r="A1247" s="115">
        <v>2011</v>
      </c>
      <c r="B1247" s="102" t="s">
        <v>4613</v>
      </c>
      <c r="C1247" s="102" t="s">
        <v>13249</v>
      </c>
      <c r="D1247" s="102" t="s">
        <v>13577</v>
      </c>
      <c r="E1247" s="102" t="s">
        <v>11398</v>
      </c>
      <c r="F1247" s="104" t="s">
        <v>14834</v>
      </c>
      <c r="G1247" s="105">
        <v>15899</v>
      </c>
      <c r="H1247" s="102" t="s">
        <v>11819</v>
      </c>
      <c r="I1247" s="102" t="s">
        <v>10103</v>
      </c>
      <c r="J1247" s="102" t="s">
        <v>12817</v>
      </c>
      <c r="K1247" s="102"/>
      <c r="L1247" s="111"/>
      <c r="M1247" s="151">
        <v>1</v>
      </c>
      <c r="N1247" s="112">
        <v>62</v>
      </c>
      <c r="O1247" s="102" t="s">
        <v>16764</v>
      </c>
      <c r="P1247" s="39"/>
      <c r="Q1247" s="39" t="s">
        <v>16140</v>
      </c>
      <c r="R1247" s="109"/>
      <c r="S1247" s="102"/>
      <c r="T1247" s="102" t="s">
        <v>7789</v>
      </c>
      <c r="U1247" s="102" t="s">
        <v>14712</v>
      </c>
      <c r="V1247" s="109">
        <v>6</v>
      </c>
      <c r="W1247" s="107"/>
      <c r="X1247" s="113"/>
    </row>
    <row r="1248" spans="1:24" ht="12.95" customHeight="1" x14ac:dyDescent="0.2">
      <c r="A1248" s="115">
        <v>2011</v>
      </c>
      <c r="B1248" s="102" t="s">
        <v>4613</v>
      </c>
      <c r="C1248" s="102" t="s">
        <v>13249</v>
      </c>
      <c r="D1248" s="102" t="s">
        <v>13578</v>
      </c>
      <c r="E1248" s="102" t="s">
        <v>11399</v>
      </c>
      <c r="F1248" s="104" t="s">
        <v>14834</v>
      </c>
      <c r="G1248" s="105">
        <v>15899</v>
      </c>
      <c r="H1248" s="102" t="s">
        <v>11819</v>
      </c>
      <c r="I1248" s="102" t="s">
        <v>34944</v>
      </c>
      <c r="J1248" s="102" t="s">
        <v>12818</v>
      </c>
      <c r="K1248" s="102"/>
      <c r="L1248" s="111"/>
      <c r="M1248" s="151">
        <v>1</v>
      </c>
      <c r="N1248" s="112">
        <v>56</v>
      </c>
      <c r="O1248" s="102" t="s">
        <v>16880</v>
      </c>
      <c r="P1248" s="39" t="s">
        <v>162</v>
      </c>
      <c r="Q1248" s="39" t="s">
        <v>16805</v>
      </c>
      <c r="R1248" s="109"/>
      <c r="S1248" s="102"/>
      <c r="T1248" s="102" t="s">
        <v>7789</v>
      </c>
      <c r="U1248" s="102" t="s">
        <v>14712</v>
      </c>
      <c r="V1248" s="109">
        <v>7</v>
      </c>
      <c r="W1248" s="107"/>
      <c r="X1248" s="113"/>
    </row>
    <row r="1249" spans="1:24" ht="12.95" customHeight="1" x14ac:dyDescent="0.2">
      <c r="A1249" s="115">
        <v>2011</v>
      </c>
      <c r="B1249" s="102" t="s">
        <v>4613</v>
      </c>
      <c r="C1249" s="102" t="s">
        <v>13249</v>
      </c>
      <c r="D1249" s="102" t="s">
        <v>13579</v>
      </c>
      <c r="E1249" s="102" t="s">
        <v>11400</v>
      </c>
      <c r="F1249" s="104" t="s">
        <v>14834</v>
      </c>
      <c r="G1249" s="105">
        <v>15899</v>
      </c>
      <c r="H1249" s="102" t="s">
        <v>34943</v>
      </c>
      <c r="I1249" s="102" t="s">
        <v>34944</v>
      </c>
      <c r="J1249" s="102" t="s">
        <v>1328</v>
      </c>
      <c r="K1249" s="102"/>
      <c r="L1249" s="111"/>
      <c r="M1249" s="151">
        <v>4</v>
      </c>
      <c r="N1249" s="112" t="s">
        <v>31095</v>
      </c>
      <c r="O1249" s="102" t="s">
        <v>20918</v>
      </c>
      <c r="P1249" s="39" t="s">
        <v>13555</v>
      </c>
      <c r="Q1249" s="39" t="s">
        <v>20919</v>
      </c>
      <c r="R1249" s="109"/>
      <c r="S1249" s="102"/>
      <c r="T1249" s="102" t="s">
        <v>7789</v>
      </c>
      <c r="U1249" s="102" t="s">
        <v>16973</v>
      </c>
      <c r="V1249" s="109">
        <v>8</v>
      </c>
      <c r="W1249" s="107"/>
      <c r="X1249" s="113"/>
    </row>
    <row r="1250" spans="1:24" ht="12.95" customHeight="1" x14ac:dyDescent="0.2">
      <c r="A1250" s="140">
        <v>2016</v>
      </c>
      <c r="B1250" s="128" t="s">
        <v>4613</v>
      </c>
      <c r="C1250" s="197" t="s">
        <v>34554</v>
      </c>
      <c r="D1250" s="128" t="s">
        <v>34785</v>
      </c>
      <c r="E1250" s="128" t="s">
        <v>34555</v>
      </c>
      <c r="F1250" s="104" t="s">
        <v>14834</v>
      </c>
      <c r="G1250" s="142">
        <v>14489</v>
      </c>
      <c r="H1250" s="102" t="s">
        <v>34945</v>
      </c>
      <c r="I1250" s="102" t="s">
        <v>34787</v>
      </c>
      <c r="J1250" s="128" t="s">
        <v>34788</v>
      </c>
      <c r="K1250" s="128"/>
      <c r="L1250" s="143"/>
      <c r="M1250" s="332">
        <v>1</v>
      </c>
      <c r="N1250" s="144" t="s">
        <v>34789</v>
      </c>
      <c r="O1250" s="128"/>
      <c r="P1250" s="128" t="s">
        <v>9160</v>
      </c>
      <c r="Q1250" s="128" t="s">
        <v>20321</v>
      </c>
      <c r="R1250" s="145"/>
      <c r="S1250" s="128"/>
      <c r="T1250" s="128" t="s">
        <v>20541</v>
      </c>
      <c r="U1250" s="128" t="s">
        <v>34790</v>
      </c>
      <c r="V1250" s="145">
        <v>7</v>
      </c>
      <c r="W1250" s="130"/>
      <c r="X1250" s="113"/>
    </row>
    <row r="1251" spans="1:24" ht="12.95" customHeight="1" x14ac:dyDescent="0.2">
      <c r="A1251" s="140">
        <v>2016</v>
      </c>
      <c r="B1251" s="128" t="s">
        <v>4613</v>
      </c>
      <c r="C1251" s="128" t="s">
        <v>34554</v>
      </c>
      <c r="D1251" s="128" t="s">
        <v>34791</v>
      </c>
      <c r="E1251" s="128" t="s">
        <v>34556</v>
      </c>
      <c r="F1251" s="104" t="s">
        <v>14834</v>
      </c>
      <c r="G1251" s="142">
        <v>14489</v>
      </c>
      <c r="H1251" s="102" t="s">
        <v>34945</v>
      </c>
      <c r="I1251" s="102" t="s">
        <v>34792</v>
      </c>
      <c r="J1251" s="128" t="s">
        <v>14098</v>
      </c>
      <c r="K1251" s="128"/>
      <c r="L1251" s="143"/>
      <c r="M1251" s="332">
        <v>1</v>
      </c>
      <c r="N1251" s="144" t="s">
        <v>34793</v>
      </c>
      <c r="O1251" s="128" t="s">
        <v>10189</v>
      </c>
      <c r="P1251" s="128" t="s">
        <v>10189</v>
      </c>
      <c r="Q1251" s="128" t="s">
        <v>15923</v>
      </c>
      <c r="R1251" s="145"/>
      <c r="S1251" s="128"/>
      <c r="T1251" s="128" t="s">
        <v>20541</v>
      </c>
      <c r="U1251" s="128" t="s">
        <v>34794</v>
      </c>
      <c r="V1251" s="145">
        <v>7</v>
      </c>
      <c r="W1251" s="130"/>
      <c r="X1251" s="113"/>
    </row>
    <row r="1252" spans="1:24" ht="12.95" customHeight="1" x14ac:dyDescent="0.2">
      <c r="A1252" s="140">
        <v>2016</v>
      </c>
      <c r="B1252" s="128" t="s">
        <v>4613</v>
      </c>
      <c r="C1252" s="128" t="s">
        <v>34554</v>
      </c>
      <c r="D1252" s="128" t="s">
        <v>34795</v>
      </c>
      <c r="E1252" s="128" t="s">
        <v>34557</v>
      </c>
      <c r="F1252" s="104" t="s">
        <v>14834</v>
      </c>
      <c r="G1252" s="142">
        <v>14489</v>
      </c>
      <c r="H1252" s="102" t="s">
        <v>34786</v>
      </c>
      <c r="I1252" s="102" t="s">
        <v>34796</v>
      </c>
      <c r="J1252" s="128" t="s">
        <v>34797</v>
      </c>
      <c r="K1252" s="128"/>
      <c r="L1252" s="143"/>
      <c r="M1252" s="332">
        <v>0.5</v>
      </c>
      <c r="N1252" s="200" t="s">
        <v>34798</v>
      </c>
      <c r="O1252" s="128" t="s">
        <v>16764</v>
      </c>
      <c r="P1252" s="128"/>
      <c r="Q1252" s="128" t="s">
        <v>16868</v>
      </c>
      <c r="R1252" s="145"/>
      <c r="S1252" s="128"/>
      <c r="T1252" s="128" t="s">
        <v>20541</v>
      </c>
      <c r="U1252" s="128" t="s">
        <v>34790</v>
      </c>
      <c r="V1252" s="145">
        <v>5</v>
      </c>
      <c r="W1252" s="130"/>
      <c r="X1252" s="113"/>
    </row>
    <row r="1253" spans="1:24" ht="12.95" customHeight="1" x14ac:dyDescent="0.2">
      <c r="A1253" s="140">
        <v>2016</v>
      </c>
      <c r="B1253" s="128" t="s">
        <v>4613</v>
      </c>
      <c r="C1253" s="128" t="s">
        <v>34554</v>
      </c>
      <c r="D1253" s="128" t="s">
        <v>34799</v>
      </c>
      <c r="E1253" s="128" t="s">
        <v>34558</v>
      </c>
      <c r="F1253" s="104" t="s">
        <v>14834</v>
      </c>
      <c r="G1253" s="142">
        <v>14489</v>
      </c>
      <c r="H1253" s="102" t="s">
        <v>34786</v>
      </c>
      <c r="I1253" s="102" t="s">
        <v>34792</v>
      </c>
      <c r="J1253" s="128" t="s">
        <v>34800</v>
      </c>
      <c r="K1253" s="128"/>
      <c r="L1253" s="143"/>
      <c r="M1253" s="332">
        <v>2</v>
      </c>
      <c r="N1253" s="144" t="s">
        <v>34801</v>
      </c>
      <c r="O1253" s="128"/>
      <c r="P1253" s="128"/>
      <c r="Q1253" s="128" t="s">
        <v>29301</v>
      </c>
      <c r="R1253" s="145"/>
      <c r="S1253" s="128" t="s">
        <v>11080</v>
      </c>
      <c r="T1253" s="128" t="s">
        <v>20541</v>
      </c>
      <c r="U1253" s="128" t="s">
        <v>34790</v>
      </c>
      <c r="V1253" s="145">
        <v>7</v>
      </c>
      <c r="W1253" s="130"/>
      <c r="X1253" s="113"/>
    </row>
    <row r="1254" spans="1:24" ht="12.95" customHeight="1" x14ac:dyDescent="0.2">
      <c r="A1254" s="140">
        <v>2016</v>
      </c>
      <c r="B1254" s="128" t="s">
        <v>4613</v>
      </c>
      <c r="C1254" s="128" t="s">
        <v>34554</v>
      </c>
      <c r="D1254" s="128" t="s">
        <v>34802</v>
      </c>
      <c r="E1254" s="128" t="s">
        <v>34559</v>
      </c>
      <c r="F1254" s="104" t="s">
        <v>14834</v>
      </c>
      <c r="G1254" s="142">
        <v>14489</v>
      </c>
      <c r="H1254" s="102" t="s">
        <v>34786</v>
      </c>
      <c r="I1254" s="102" t="s">
        <v>34796</v>
      </c>
      <c r="J1254" s="128" t="s">
        <v>16582</v>
      </c>
      <c r="K1254" s="128"/>
      <c r="L1254" s="143"/>
      <c r="M1254" s="332">
        <v>2</v>
      </c>
      <c r="N1254" s="144" t="s">
        <v>34803</v>
      </c>
      <c r="O1254" s="128" t="s">
        <v>4187</v>
      </c>
      <c r="P1254" s="128" t="s">
        <v>15831</v>
      </c>
      <c r="Q1254" s="128" t="s">
        <v>20288</v>
      </c>
      <c r="R1254" s="145"/>
      <c r="S1254" s="128" t="s">
        <v>8315</v>
      </c>
      <c r="T1254" s="128" t="s">
        <v>20541</v>
      </c>
      <c r="U1254" s="128" t="s">
        <v>34804</v>
      </c>
      <c r="V1254" s="145">
        <v>9</v>
      </c>
      <c r="W1254" s="130"/>
      <c r="X1254" s="113"/>
    </row>
    <row r="1255" spans="1:24" ht="12.95" customHeight="1" x14ac:dyDescent="0.2">
      <c r="A1255" s="140">
        <v>2016</v>
      </c>
      <c r="B1255" s="128" t="s">
        <v>4613</v>
      </c>
      <c r="C1255" s="128" t="s">
        <v>34554</v>
      </c>
      <c r="D1255" s="128" t="s">
        <v>34805</v>
      </c>
      <c r="E1255" s="128" t="s">
        <v>34560</v>
      </c>
      <c r="F1255" s="104" t="s">
        <v>14834</v>
      </c>
      <c r="G1255" s="142">
        <v>14490</v>
      </c>
      <c r="H1255" s="102" t="s">
        <v>34786</v>
      </c>
      <c r="I1255" s="102" t="s">
        <v>34796</v>
      </c>
      <c r="J1255" s="128" t="s">
        <v>34806</v>
      </c>
      <c r="K1255" s="128"/>
      <c r="L1255" s="143"/>
      <c r="M1255" s="332">
        <v>3</v>
      </c>
      <c r="N1255" s="144" t="s">
        <v>34807</v>
      </c>
      <c r="O1255" s="128" t="s">
        <v>17757</v>
      </c>
      <c r="P1255" s="128" t="s">
        <v>30583</v>
      </c>
      <c r="Q1255" s="128" t="s">
        <v>20099</v>
      </c>
      <c r="R1255" s="145"/>
      <c r="S1255" s="128" t="s">
        <v>8315</v>
      </c>
      <c r="T1255" s="128" t="s">
        <v>20541</v>
      </c>
      <c r="U1255" s="128" t="s">
        <v>34808</v>
      </c>
      <c r="V1255" s="145">
        <v>7.5</v>
      </c>
      <c r="W1255" s="130"/>
      <c r="X1255" s="113"/>
    </row>
    <row r="1256" spans="1:24" ht="12.95" customHeight="1" x14ac:dyDescent="0.2">
      <c r="A1256" s="140">
        <v>2016</v>
      </c>
      <c r="B1256" s="128" t="s">
        <v>4613</v>
      </c>
      <c r="C1256" s="128" t="s">
        <v>34554</v>
      </c>
      <c r="D1256" s="128" t="s">
        <v>34809</v>
      </c>
      <c r="E1256" s="128" t="s">
        <v>34561</v>
      </c>
      <c r="F1256" s="104" t="s">
        <v>14834</v>
      </c>
      <c r="G1256" s="142">
        <v>14490</v>
      </c>
      <c r="H1256" s="102" t="s">
        <v>34786</v>
      </c>
      <c r="I1256" s="102" t="s">
        <v>34796</v>
      </c>
      <c r="J1256" s="128" t="s">
        <v>34810</v>
      </c>
      <c r="K1256" s="128"/>
      <c r="L1256" s="143"/>
      <c r="M1256" s="332">
        <v>0.5</v>
      </c>
      <c r="N1256" s="200" t="s">
        <v>28279</v>
      </c>
      <c r="O1256" s="128"/>
      <c r="P1256" s="128"/>
      <c r="Q1256" s="128" t="s">
        <v>18159</v>
      </c>
      <c r="R1256" s="145"/>
      <c r="S1256" s="128"/>
      <c r="T1256" s="128" t="s">
        <v>20541</v>
      </c>
      <c r="U1256" s="128" t="s">
        <v>34790</v>
      </c>
      <c r="V1256" s="145">
        <v>6</v>
      </c>
      <c r="W1256" s="130"/>
      <c r="X1256" s="113"/>
    </row>
    <row r="1257" spans="1:24" ht="12.95" customHeight="1" x14ac:dyDescent="0.2">
      <c r="A1257" s="140">
        <v>2016</v>
      </c>
      <c r="B1257" s="128" t="s">
        <v>4613</v>
      </c>
      <c r="C1257" s="128" t="s">
        <v>34554</v>
      </c>
      <c r="D1257" s="128" t="s">
        <v>34811</v>
      </c>
      <c r="E1257" s="128" t="s">
        <v>34562</v>
      </c>
      <c r="F1257" s="104" t="s">
        <v>14834</v>
      </c>
      <c r="G1257" s="142">
        <v>14490</v>
      </c>
      <c r="H1257" s="102" t="s">
        <v>34786</v>
      </c>
      <c r="I1257" s="102" t="s">
        <v>34796</v>
      </c>
      <c r="J1257" s="128" t="s">
        <v>34812</v>
      </c>
      <c r="K1257" s="128"/>
      <c r="L1257" s="143"/>
      <c r="M1257" s="332">
        <v>1.5</v>
      </c>
      <c r="N1257" s="200" t="s">
        <v>34813</v>
      </c>
      <c r="O1257" s="128"/>
      <c r="P1257" s="128"/>
      <c r="Q1257" s="128" t="s">
        <v>18013</v>
      </c>
      <c r="R1257" s="145"/>
      <c r="S1257" s="128"/>
      <c r="T1257" s="128" t="s">
        <v>20541</v>
      </c>
      <c r="U1257" s="128" t="s">
        <v>34814</v>
      </c>
      <c r="V1257" s="145">
        <v>8</v>
      </c>
      <c r="W1257" s="130"/>
      <c r="X1257" s="113"/>
    </row>
    <row r="1258" spans="1:24" ht="12.95" customHeight="1" x14ac:dyDescent="0.2">
      <c r="A1258" s="140">
        <v>2016</v>
      </c>
      <c r="B1258" s="128" t="s">
        <v>4613</v>
      </c>
      <c r="C1258" s="128" t="s">
        <v>34554</v>
      </c>
      <c r="D1258" s="128" t="s">
        <v>34815</v>
      </c>
      <c r="E1258" s="128" t="s">
        <v>34563</v>
      </c>
      <c r="F1258" s="104" t="s">
        <v>14834</v>
      </c>
      <c r="G1258" s="142">
        <v>14490</v>
      </c>
      <c r="H1258" s="102" t="s">
        <v>34786</v>
      </c>
      <c r="I1258" s="102" t="s">
        <v>34796</v>
      </c>
      <c r="J1258" s="128" t="s">
        <v>34816</v>
      </c>
      <c r="K1258" s="128"/>
      <c r="L1258" s="143"/>
      <c r="M1258" s="332">
        <v>1</v>
      </c>
      <c r="N1258" s="144" t="s">
        <v>34817</v>
      </c>
      <c r="O1258" s="128" t="s">
        <v>12252</v>
      </c>
      <c r="P1258" s="128" t="s">
        <v>162</v>
      </c>
      <c r="Q1258" s="128" t="s">
        <v>19671</v>
      </c>
      <c r="R1258" s="145"/>
      <c r="S1258" s="128" t="s">
        <v>8315</v>
      </c>
      <c r="T1258" s="128" t="s">
        <v>20541</v>
      </c>
      <c r="U1258" s="128" t="s">
        <v>34790</v>
      </c>
      <c r="V1258" s="145">
        <v>6.5</v>
      </c>
      <c r="W1258" s="130"/>
      <c r="X1258" s="113"/>
    </row>
    <row r="1259" spans="1:24" ht="12.95" customHeight="1" x14ac:dyDescent="0.2">
      <c r="A1259" s="140">
        <v>2016</v>
      </c>
      <c r="B1259" s="128" t="s">
        <v>4613</v>
      </c>
      <c r="C1259" s="128" t="s">
        <v>34554</v>
      </c>
      <c r="D1259" s="128" t="s">
        <v>34818</v>
      </c>
      <c r="E1259" s="128" t="s">
        <v>34564</v>
      </c>
      <c r="F1259" s="104" t="s">
        <v>14834</v>
      </c>
      <c r="G1259" s="142">
        <v>14491</v>
      </c>
      <c r="H1259" s="102" t="s">
        <v>34786</v>
      </c>
      <c r="I1259" s="102" t="s">
        <v>34796</v>
      </c>
      <c r="J1259" s="128" t="s">
        <v>34819</v>
      </c>
      <c r="K1259" s="128"/>
      <c r="L1259" s="143"/>
      <c r="M1259" s="332">
        <v>1</v>
      </c>
      <c r="N1259" s="144" t="s">
        <v>34820</v>
      </c>
      <c r="O1259" s="128"/>
      <c r="P1259" s="128"/>
      <c r="Q1259" s="128" t="s">
        <v>18163</v>
      </c>
      <c r="R1259" s="145"/>
      <c r="S1259" s="128"/>
      <c r="T1259" s="128" t="s">
        <v>20541</v>
      </c>
      <c r="U1259" s="128" t="s">
        <v>34790</v>
      </c>
      <c r="V1259" s="145">
        <v>7</v>
      </c>
      <c r="W1259" s="130"/>
      <c r="X1259" s="113"/>
    </row>
    <row r="1260" spans="1:24" ht="12.95" customHeight="1" x14ac:dyDescent="0.2">
      <c r="A1260" s="140">
        <v>2016</v>
      </c>
      <c r="B1260" s="128" t="s">
        <v>4613</v>
      </c>
      <c r="C1260" s="128" t="s">
        <v>34554</v>
      </c>
      <c r="D1260" s="128" t="s">
        <v>34821</v>
      </c>
      <c r="E1260" s="128" t="s">
        <v>34565</v>
      </c>
      <c r="F1260" s="104" t="s">
        <v>14834</v>
      </c>
      <c r="G1260" s="142">
        <v>14491</v>
      </c>
      <c r="H1260" s="102" t="s">
        <v>34786</v>
      </c>
      <c r="I1260" s="102" t="s">
        <v>34787</v>
      </c>
      <c r="J1260" s="128" t="s">
        <v>19788</v>
      </c>
      <c r="K1260" s="128"/>
      <c r="L1260" s="143"/>
      <c r="M1260" s="332">
        <v>2</v>
      </c>
      <c r="N1260" s="144" t="s">
        <v>34822</v>
      </c>
      <c r="O1260" s="128" t="s">
        <v>12252</v>
      </c>
      <c r="P1260" s="128" t="s">
        <v>15928</v>
      </c>
      <c r="Q1260" s="128" t="s">
        <v>20593</v>
      </c>
      <c r="R1260" s="145"/>
      <c r="S1260" s="128"/>
      <c r="T1260" s="128" t="s">
        <v>20541</v>
      </c>
      <c r="U1260" s="128" t="s">
        <v>34823</v>
      </c>
      <c r="V1260" s="145">
        <v>7</v>
      </c>
      <c r="W1260" s="130"/>
      <c r="X1260" s="113"/>
    </row>
    <row r="1261" spans="1:24" ht="12.95" customHeight="1" x14ac:dyDescent="0.2">
      <c r="A1261" s="140">
        <v>2016</v>
      </c>
      <c r="B1261" s="128" t="s">
        <v>4613</v>
      </c>
      <c r="C1261" s="128" t="s">
        <v>34554</v>
      </c>
      <c r="D1261" s="128" t="s">
        <v>34824</v>
      </c>
      <c r="E1261" s="128" t="s">
        <v>34566</v>
      </c>
      <c r="F1261" s="104" t="s">
        <v>14834</v>
      </c>
      <c r="G1261" s="142">
        <v>14492</v>
      </c>
      <c r="H1261" s="102" t="s">
        <v>34796</v>
      </c>
      <c r="I1261" s="102" t="s">
        <v>34786</v>
      </c>
      <c r="J1261" s="128" t="s">
        <v>34825</v>
      </c>
      <c r="K1261" s="128"/>
      <c r="L1261" s="143"/>
      <c r="M1261" s="332">
        <v>0.5</v>
      </c>
      <c r="N1261" s="200">
        <v>18</v>
      </c>
      <c r="O1261" s="128" t="s">
        <v>16121</v>
      </c>
      <c r="P1261" s="128" t="s">
        <v>9125</v>
      </c>
      <c r="Q1261" s="128" t="s">
        <v>16096</v>
      </c>
      <c r="R1261" s="145"/>
      <c r="S1261" s="128"/>
      <c r="T1261" s="128" t="s">
        <v>20541</v>
      </c>
      <c r="U1261" s="128" t="s">
        <v>34826</v>
      </c>
      <c r="V1261" s="145">
        <v>5</v>
      </c>
      <c r="W1261" s="130"/>
      <c r="X1261" s="113"/>
    </row>
    <row r="1262" spans="1:24" ht="12.95" customHeight="1" x14ac:dyDescent="0.2">
      <c r="A1262" s="140">
        <v>2016</v>
      </c>
      <c r="B1262" s="128" t="s">
        <v>4613</v>
      </c>
      <c r="C1262" s="128" t="s">
        <v>34554</v>
      </c>
      <c r="D1262" s="128" t="s">
        <v>34827</v>
      </c>
      <c r="E1262" s="128" t="s">
        <v>34567</v>
      </c>
      <c r="F1262" s="104" t="s">
        <v>14834</v>
      </c>
      <c r="G1262" s="142">
        <v>14493</v>
      </c>
      <c r="H1262" s="102" t="s">
        <v>34787</v>
      </c>
      <c r="I1262" s="102" t="s">
        <v>34786</v>
      </c>
      <c r="J1262" s="128" t="s">
        <v>30099</v>
      </c>
      <c r="K1262" s="128"/>
      <c r="L1262" s="143"/>
      <c r="M1262" s="332">
        <v>0.5</v>
      </c>
      <c r="N1262" s="200" t="s">
        <v>34828</v>
      </c>
      <c r="O1262" s="128"/>
      <c r="P1262" s="128"/>
      <c r="Q1262" s="128" t="s">
        <v>19550</v>
      </c>
      <c r="R1262" s="145"/>
      <c r="S1262" s="128"/>
      <c r="T1262" s="128" t="s">
        <v>20541</v>
      </c>
      <c r="U1262" s="128" t="s">
        <v>34829</v>
      </c>
      <c r="V1262" s="145">
        <v>5</v>
      </c>
      <c r="W1262" s="130"/>
      <c r="X1262" s="113"/>
    </row>
    <row r="1263" spans="1:24" ht="12.95" customHeight="1" x14ac:dyDescent="0.2">
      <c r="A1263" s="140">
        <v>2016</v>
      </c>
      <c r="B1263" s="128" t="s">
        <v>4613</v>
      </c>
      <c r="C1263" s="128" t="s">
        <v>34554</v>
      </c>
      <c r="D1263" s="128" t="s">
        <v>34830</v>
      </c>
      <c r="E1263" s="128" t="s">
        <v>34568</v>
      </c>
      <c r="F1263" s="104" t="s">
        <v>14834</v>
      </c>
      <c r="G1263" s="142">
        <v>14493</v>
      </c>
      <c r="H1263" s="102" t="s">
        <v>34786</v>
      </c>
      <c r="I1263" s="102" t="s">
        <v>34796</v>
      </c>
      <c r="J1263" s="128" t="s">
        <v>34831</v>
      </c>
      <c r="K1263" s="128"/>
      <c r="L1263" s="143"/>
      <c r="M1263" s="332">
        <v>0.5</v>
      </c>
      <c r="N1263" s="200" t="s">
        <v>34832</v>
      </c>
      <c r="O1263" s="128" t="s">
        <v>17671</v>
      </c>
      <c r="P1263" s="128" t="s">
        <v>15941</v>
      </c>
      <c r="Q1263" s="128" t="s">
        <v>16823</v>
      </c>
      <c r="R1263" s="145"/>
      <c r="S1263" s="128"/>
      <c r="T1263" s="128" t="s">
        <v>20541</v>
      </c>
      <c r="U1263" s="128" t="s">
        <v>34835</v>
      </c>
      <c r="V1263" s="145">
        <v>5</v>
      </c>
      <c r="W1263" s="130"/>
      <c r="X1263" s="113"/>
    </row>
    <row r="1264" spans="1:24" ht="12.95" customHeight="1" x14ac:dyDescent="0.2">
      <c r="A1264" s="140">
        <v>2016</v>
      </c>
      <c r="B1264" s="128" t="s">
        <v>4613</v>
      </c>
      <c r="C1264" s="128" t="s">
        <v>34554</v>
      </c>
      <c r="D1264" s="128" t="s">
        <v>34833</v>
      </c>
      <c r="E1264" s="128" t="s">
        <v>34569</v>
      </c>
      <c r="F1264" s="104" t="s">
        <v>14834</v>
      </c>
      <c r="G1264" s="142">
        <v>14493</v>
      </c>
      <c r="H1264" s="102" t="s">
        <v>34786</v>
      </c>
      <c r="I1264" s="102" t="s">
        <v>34796</v>
      </c>
      <c r="J1264" s="128" t="s">
        <v>7080</v>
      </c>
      <c r="K1264" s="128"/>
      <c r="L1264" s="143"/>
      <c r="M1264" s="332">
        <v>3</v>
      </c>
      <c r="N1264" s="144" t="s">
        <v>34834</v>
      </c>
      <c r="O1264" s="128" t="s">
        <v>19677</v>
      </c>
      <c r="P1264" s="128" t="s">
        <v>13301</v>
      </c>
      <c r="Q1264" s="128" t="s">
        <v>16805</v>
      </c>
      <c r="R1264" s="145"/>
      <c r="S1264" s="128"/>
      <c r="T1264" s="128" t="s">
        <v>20541</v>
      </c>
      <c r="U1264" s="128" t="s">
        <v>34836</v>
      </c>
      <c r="V1264" s="145">
        <v>6.5</v>
      </c>
      <c r="W1264" s="130"/>
      <c r="X1264" s="113"/>
    </row>
    <row r="1265" spans="1:24" ht="12.95" customHeight="1" x14ac:dyDescent="0.2">
      <c r="A1265" s="140">
        <v>2016</v>
      </c>
      <c r="B1265" s="128" t="s">
        <v>4613</v>
      </c>
      <c r="C1265" s="128" t="s">
        <v>34554</v>
      </c>
      <c r="D1265" s="128" t="s">
        <v>34837</v>
      </c>
      <c r="E1265" s="128" t="s">
        <v>34570</v>
      </c>
      <c r="F1265" s="104" t="s">
        <v>14834</v>
      </c>
      <c r="G1265" s="142">
        <v>14493</v>
      </c>
      <c r="H1265" s="102" t="s">
        <v>34786</v>
      </c>
      <c r="I1265" s="102" t="s">
        <v>34796</v>
      </c>
      <c r="J1265" s="128" t="s">
        <v>34838</v>
      </c>
      <c r="K1265" s="128"/>
      <c r="L1265" s="143"/>
      <c r="M1265" s="332">
        <v>2</v>
      </c>
      <c r="N1265" s="144" t="s">
        <v>34801</v>
      </c>
      <c r="O1265" s="128"/>
      <c r="P1265" s="128"/>
      <c r="Q1265" s="128" t="s">
        <v>34839</v>
      </c>
      <c r="R1265" s="145"/>
      <c r="S1265" s="128"/>
      <c r="T1265" s="128" t="s">
        <v>20541</v>
      </c>
      <c r="U1265" s="128" t="s">
        <v>34840</v>
      </c>
      <c r="V1265" s="145">
        <v>8</v>
      </c>
      <c r="W1265" s="130"/>
      <c r="X1265" s="113"/>
    </row>
    <row r="1266" spans="1:24" ht="12.95" customHeight="1" x14ac:dyDescent="0.2">
      <c r="A1266" s="140">
        <v>2016</v>
      </c>
      <c r="B1266" s="128" t="s">
        <v>4613</v>
      </c>
      <c r="C1266" s="128" t="s">
        <v>34554</v>
      </c>
      <c r="D1266" s="128" t="s">
        <v>34197</v>
      </c>
      <c r="E1266" s="128" t="s">
        <v>34571</v>
      </c>
      <c r="F1266" s="104" t="s">
        <v>14834</v>
      </c>
      <c r="G1266" s="142">
        <v>14494</v>
      </c>
      <c r="H1266" s="102" t="s">
        <v>34786</v>
      </c>
      <c r="I1266" s="102" t="s">
        <v>34796</v>
      </c>
      <c r="J1266" s="128" t="s">
        <v>34841</v>
      </c>
      <c r="K1266" s="128"/>
      <c r="L1266" s="143"/>
      <c r="M1266" s="332">
        <v>3</v>
      </c>
      <c r="N1266" s="144" t="s">
        <v>34842</v>
      </c>
      <c r="O1266" s="128" t="s">
        <v>17297</v>
      </c>
      <c r="P1266" s="128" t="s">
        <v>15922</v>
      </c>
      <c r="Q1266" s="128" t="s">
        <v>17727</v>
      </c>
      <c r="R1266" s="145"/>
      <c r="S1266" s="128"/>
      <c r="T1266" s="128" t="s">
        <v>20541</v>
      </c>
      <c r="U1266" s="128" t="s">
        <v>34843</v>
      </c>
      <c r="V1266" s="145">
        <v>8</v>
      </c>
      <c r="W1266" s="130"/>
      <c r="X1266" s="113"/>
    </row>
    <row r="1267" spans="1:24" ht="12.95" customHeight="1" x14ac:dyDescent="0.2">
      <c r="A1267" s="140">
        <v>2016</v>
      </c>
      <c r="B1267" s="128" t="s">
        <v>4613</v>
      </c>
      <c r="C1267" s="128" t="s">
        <v>34554</v>
      </c>
      <c r="D1267" s="128" t="s">
        <v>34844</v>
      </c>
      <c r="E1267" s="128" t="s">
        <v>34572</v>
      </c>
      <c r="F1267" s="104" t="s">
        <v>14834</v>
      </c>
      <c r="G1267" s="142">
        <v>14494</v>
      </c>
      <c r="H1267" s="102" t="s">
        <v>34796</v>
      </c>
      <c r="I1267" s="102" t="s">
        <v>34786</v>
      </c>
      <c r="J1267" s="128" t="s">
        <v>34845</v>
      </c>
      <c r="K1267" s="128"/>
      <c r="L1267" s="143"/>
      <c r="M1267" s="332">
        <v>3</v>
      </c>
      <c r="N1267" s="144" t="s">
        <v>34846</v>
      </c>
      <c r="O1267" s="128" t="s">
        <v>17599</v>
      </c>
      <c r="P1267" s="128" t="s">
        <v>17514</v>
      </c>
      <c r="Q1267" s="128" t="s">
        <v>19626</v>
      </c>
      <c r="R1267" s="145"/>
      <c r="S1267" s="128" t="s">
        <v>11080</v>
      </c>
      <c r="T1267" s="128" t="s">
        <v>20541</v>
      </c>
      <c r="U1267" s="128" t="s">
        <v>34849</v>
      </c>
      <c r="V1267" s="145">
        <v>8</v>
      </c>
      <c r="W1267" s="130"/>
      <c r="X1267" s="113"/>
    </row>
    <row r="1268" spans="1:24" ht="12.95" customHeight="1" x14ac:dyDescent="0.2">
      <c r="A1268" s="140">
        <v>2016</v>
      </c>
      <c r="B1268" s="128" t="s">
        <v>4613</v>
      </c>
      <c r="C1268" s="128" t="s">
        <v>34554</v>
      </c>
      <c r="D1268" s="128" t="s">
        <v>34847</v>
      </c>
      <c r="E1268" s="128" t="s">
        <v>34573</v>
      </c>
      <c r="F1268" s="104" t="s">
        <v>14834</v>
      </c>
      <c r="G1268" s="142">
        <v>14495</v>
      </c>
      <c r="H1268" s="102" t="s">
        <v>34792</v>
      </c>
      <c r="I1268" s="102" t="s">
        <v>34786</v>
      </c>
      <c r="J1268" s="128" t="s">
        <v>5476</v>
      </c>
      <c r="K1268" s="128"/>
      <c r="L1268" s="143"/>
      <c r="M1268" s="332">
        <v>2.5</v>
      </c>
      <c r="N1268" s="144" t="s">
        <v>34848</v>
      </c>
      <c r="O1268" s="128" t="s">
        <v>34850</v>
      </c>
      <c r="P1268" s="128" t="s">
        <v>34850</v>
      </c>
      <c r="Q1268" s="128" t="s">
        <v>34851</v>
      </c>
      <c r="R1268" s="145"/>
      <c r="S1268" s="128"/>
      <c r="T1268" s="128" t="s">
        <v>20541</v>
      </c>
      <c r="U1268" s="128" t="s">
        <v>34852</v>
      </c>
      <c r="V1268" s="145">
        <v>8</v>
      </c>
      <c r="W1268" s="130"/>
      <c r="X1268" s="113"/>
    </row>
    <row r="1269" spans="1:24" ht="12.95" customHeight="1" x14ac:dyDescent="0.2">
      <c r="A1269" s="140">
        <v>2016</v>
      </c>
      <c r="B1269" s="128" t="s">
        <v>4613</v>
      </c>
      <c r="C1269" s="128" t="s">
        <v>34554</v>
      </c>
      <c r="D1269" s="128" t="s">
        <v>34853</v>
      </c>
      <c r="E1269" s="128" t="s">
        <v>34574</v>
      </c>
      <c r="F1269" s="104" t="s">
        <v>14834</v>
      </c>
      <c r="G1269" s="142">
        <v>14497</v>
      </c>
      <c r="H1269" s="102" t="s">
        <v>34786</v>
      </c>
      <c r="I1269" s="102" t="s">
        <v>34796</v>
      </c>
      <c r="J1269" s="128" t="s">
        <v>10218</v>
      </c>
      <c r="K1269" s="128"/>
      <c r="L1269" s="143"/>
      <c r="M1269" s="332">
        <v>1</v>
      </c>
      <c r="N1269" s="144" t="s">
        <v>34854</v>
      </c>
      <c r="O1269" s="128" t="s">
        <v>20443</v>
      </c>
      <c r="P1269" s="128" t="s">
        <v>17110</v>
      </c>
      <c r="Q1269" s="128" t="s">
        <v>20917</v>
      </c>
      <c r="R1269" s="145"/>
      <c r="S1269" s="128" t="s">
        <v>8315</v>
      </c>
      <c r="T1269" s="128" t="s">
        <v>20541</v>
      </c>
      <c r="U1269" s="128" t="s">
        <v>34855</v>
      </c>
      <c r="V1269" s="145">
        <v>8</v>
      </c>
      <c r="W1269" s="130"/>
      <c r="X1269" s="113"/>
    </row>
    <row r="1270" spans="1:24" ht="12.95" customHeight="1" x14ac:dyDescent="0.2">
      <c r="A1270" s="140">
        <v>2016</v>
      </c>
      <c r="B1270" s="128" t="s">
        <v>4613</v>
      </c>
      <c r="C1270" s="128" t="s">
        <v>34554</v>
      </c>
      <c r="D1270" s="128" t="s">
        <v>34856</v>
      </c>
      <c r="E1270" s="128" t="s">
        <v>34575</v>
      </c>
      <c r="F1270" s="104" t="s">
        <v>14834</v>
      </c>
      <c r="G1270" s="142">
        <v>14497</v>
      </c>
      <c r="H1270" s="102" t="s">
        <v>34786</v>
      </c>
      <c r="I1270" s="102" t="s">
        <v>34796</v>
      </c>
      <c r="J1270" s="128" t="s">
        <v>1784</v>
      </c>
      <c r="K1270" s="128"/>
      <c r="L1270" s="143"/>
      <c r="M1270" s="332">
        <v>3</v>
      </c>
      <c r="N1270" s="144" t="s">
        <v>34857</v>
      </c>
      <c r="O1270" s="128"/>
      <c r="P1270" s="128"/>
      <c r="Q1270" s="128" t="s">
        <v>34858</v>
      </c>
      <c r="R1270" s="145"/>
      <c r="S1270" s="128" t="s">
        <v>8315</v>
      </c>
      <c r="T1270" s="128" t="s">
        <v>20541</v>
      </c>
      <c r="U1270" s="128" t="s">
        <v>34790</v>
      </c>
      <c r="V1270" s="145">
        <v>7</v>
      </c>
      <c r="W1270" s="130"/>
      <c r="X1270" s="113"/>
    </row>
    <row r="1271" spans="1:24" ht="12.95" customHeight="1" x14ac:dyDescent="0.2">
      <c r="A1271" s="140">
        <v>2016</v>
      </c>
      <c r="B1271" s="128" t="s">
        <v>4613</v>
      </c>
      <c r="C1271" s="128" t="s">
        <v>34554</v>
      </c>
      <c r="D1271" s="128" t="s">
        <v>34859</v>
      </c>
      <c r="E1271" s="128" t="s">
        <v>34576</v>
      </c>
      <c r="F1271" s="104" t="s">
        <v>14834</v>
      </c>
      <c r="G1271" s="142">
        <v>14497</v>
      </c>
      <c r="H1271" s="102" t="s">
        <v>34786</v>
      </c>
      <c r="I1271" s="102" t="s">
        <v>34796</v>
      </c>
      <c r="J1271" s="128" t="s">
        <v>34860</v>
      </c>
      <c r="K1271" s="128"/>
      <c r="L1271" s="143"/>
      <c r="M1271" s="332">
        <v>1</v>
      </c>
      <c r="N1271" s="144" t="s">
        <v>34861</v>
      </c>
      <c r="O1271" s="128" t="s">
        <v>65</v>
      </c>
      <c r="P1271" s="128" t="s">
        <v>15941</v>
      </c>
      <c r="Q1271" s="128" t="s">
        <v>16546</v>
      </c>
      <c r="R1271" s="145"/>
      <c r="S1271" s="128"/>
      <c r="T1271" s="128" t="s">
        <v>20541</v>
      </c>
      <c r="U1271" s="128" t="s">
        <v>34790</v>
      </c>
      <c r="V1271" s="145">
        <v>6</v>
      </c>
      <c r="W1271" s="130"/>
      <c r="X1271" s="113"/>
    </row>
    <row r="1272" spans="1:24" ht="12.95" customHeight="1" x14ac:dyDescent="0.2">
      <c r="A1272" s="140">
        <v>2016</v>
      </c>
      <c r="B1272" s="128" t="s">
        <v>4613</v>
      </c>
      <c r="C1272" s="128" t="s">
        <v>34554</v>
      </c>
      <c r="D1272" s="128" t="s">
        <v>34862</v>
      </c>
      <c r="E1272" s="128" t="s">
        <v>34577</v>
      </c>
      <c r="F1272" s="104" t="s">
        <v>14834</v>
      </c>
      <c r="G1272" s="142">
        <v>14499</v>
      </c>
      <c r="H1272" s="102" t="s">
        <v>34786</v>
      </c>
      <c r="I1272" s="102" t="s">
        <v>34792</v>
      </c>
      <c r="J1272" s="128" t="s">
        <v>34863</v>
      </c>
      <c r="K1272" s="128"/>
      <c r="L1272" s="143"/>
      <c r="M1272" s="332">
        <v>1</v>
      </c>
      <c r="N1272" s="144" t="s">
        <v>34864</v>
      </c>
      <c r="O1272" s="128" t="s">
        <v>10189</v>
      </c>
      <c r="P1272" s="128"/>
      <c r="Q1272" s="128" t="s">
        <v>19131</v>
      </c>
      <c r="R1272" s="145"/>
      <c r="S1272" s="128"/>
      <c r="T1272" s="128" t="s">
        <v>20541</v>
      </c>
      <c r="U1272" s="128" t="s">
        <v>34790</v>
      </c>
      <c r="V1272" s="145">
        <v>6</v>
      </c>
      <c r="W1272" s="130"/>
      <c r="X1272" s="113"/>
    </row>
    <row r="1273" spans="1:24" ht="12.95" customHeight="1" x14ac:dyDescent="0.2">
      <c r="A1273" s="140">
        <v>2016</v>
      </c>
      <c r="B1273" s="128" t="s">
        <v>4613</v>
      </c>
      <c r="C1273" s="128" t="s">
        <v>34554</v>
      </c>
      <c r="D1273" s="128" t="s">
        <v>34865</v>
      </c>
      <c r="E1273" s="128" t="s">
        <v>34578</v>
      </c>
      <c r="F1273" s="104" t="s">
        <v>14834</v>
      </c>
      <c r="G1273" s="142">
        <v>14500</v>
      </c>
      <c r="H1273" s="102" t="s">
        <v>34796</v>
      </c>
      <c r="I1273" s="102" t="s">
        <v>34786</v>
      </c>
      <c r="J1273" s="128" t="s">
        <v>34866</v>
      </c>
      <c r="K1273" s="128"/>
      <c r="L1273" s="143"/>
      <c r="M1273" s="332">
        <v>3</v>
      </c>
      <c r="N1273" s="144" t="s">
        <v>34867</v>
      </c>
      <c r="O1273" s="128" t="s">
        <v>8076</v>
      </c>
      <c r="P1273" s="128" t="s">
        <v>3620</v>
      </c>
      <c r="Q1273" s="128" t="s">
        <v>27043</v>
      </c>
      <c r="R1273" s="145"/>
      <c r="S1273" s="128"/>
      <c r="T1273" s="128" t="s">
        <v>20541</v>
      </c>
      <c r="U1273" s="128" t="s">
        <v>34790</v>
      </c>
      <c r="V1273" s="145">
        <v>7</v>
      </c>
      <c r="W1273" s="130"/>
      <c r="X1273" s="113"/>
    </row>
    <row r="1274" spans="1:24" ht="12.95" customHeight="1" x14ac:dyDescent="0.2">
      <c r="A1274" s="140">
        <v>2016</v>
      </c>
      <c r="B1274" s="128" t="s">
        <v>4613</v>
      </c>
      <c r="C1274" s="128" t="s">
        <v>34554</v>
      </c>
      <c r="D1274" s="128" t="s">
        <v>34868</v>
      </c>
      <c r="E1274" s="128" t="s">
        <v>34579</v>
      </c>
      <c r="F1274" s="104" t="s">
        <v>14834</v>
      </c>
      <c r="G1274" s="142">
        <v>14500</v>
      </c>
      <c r="H1274" s="102" t="s">
        <v>34796</v>
      </c>
      <c r="I1274" s="102" t="s">
        <v>34786</v>
      </c>
      <c r="J1274" s="128" t="s">
        <v>34869</v>
      </c>
      <c r="K1274" s="128"/>
      <c r="L1274" s="143"/>
      <c r="M1274" s="332">
        <v>1.5</v>
      </c>
      <c r="N1274" s="144" t="s">
        <v>34870</v>
      </c>
      <c r="O1274" s="128"/>
      <c r="P1274" s="128"/>
      <c r="Q1274" s="128" t="s">
        <v>21131</v>
      </c>
      <c r="R1274" s="145"/>
      <c r="S1274" s="128"/>
      <c r="T1274" s="128" t="s">
        <v>20541</v>
      </c>
      <c r="U1274" s="128" t="s">
        <v>34790</v>
      </c>
      <c r="V1274" s="145">
        <v>7</v>
      </c>
      <c r="W1274" s="130"/>
      <c r="X1274" s="113"/>
    </row>
    <row r="1275" spans="1:24" ht="12.95" customHeight="1" x14ac:dyDescent="0.2">
      <c r="A1275" s="140">
        <v>2016</v>
      </c>
      <c r="B1275" s="128" t="s">
        <v>4613</v>
      </c>
      <c r="C1275" s="128" t="s">
        <v>34554</v>
      </c>
      <c r="D1275" s="128" t="s">
        <v>34871</v>
      </c>
      <c r="E1275" s="128" t="s">
        <v>34580</v>
      </c>
      <c r="F1275" s="104" t="s">
        <v>14834</v>
      </c>
      <c r="G1275" s="142">
        <v>14501</v>
      </c>
      <c r="H1275" s="102" t="s">
        <v>34796</v>
      </c>
      <c r="I1275" s="102" t="s">
        <v>34786</v>
      </c>
      <c r="J1275" s="128" t="s">
        <v>34872</v>
      </c>
      <c r="K1275" s="128"/>
      <c r="L1275" s="143"/>
      <c r="M1275" s="332">
        <v>1</v>
      </c>
      <c r="N1275" s="144">
        <v>59</v>
      </c>
      <c r="O1275" s="128" t="s">
        <v>8200</v>
      </c>
      <c r="P1275" s="128" t="s">
        <v>12252</v>
      </c>
      <c r="Q1275" s="128" t="s">
        <v>17596</v>
      </c>
      <c r="R1275" s="145"/>
      <c r="S1275" s="128"/>
      <c r="T1275" s="128" t="s">
        <v>20541</v>
      </c>
      <c r="U1275" s="128" t="s">
        <v>34876</v>
      </c>
      <c r="V1275" s="145">
        <v>6.5</v>
      </c>
      <c r="W1275" s="130"/>
      <c r="X1275" s="113"/>
    </row>
    <row r="1276" spans="1:24" ht="12.95" customHeight="1" x14ac:dyDescent="0.2">
      <c r="A1276" s="140">
        <v>2016</v>
      </c>
      <c r="B1276" s="128" t="s">
        <v>4613</v>
      </c>
      <c r="C1276" s="128" t="s">
        <v>34554</v>
      </c>
      <c r="D1276" s="128" t="s">
        <v>34873</v>
      </c>
      <c r="E1276" s="128" t="s">
        <v>34581</v>
      </c>
      <c r="F1276" s="104" t="s">
        <v>14834</v>
      </c>
      <c r="G1276" s="142">
        <v>14502</v>
      </c>
      <c r="H1276" s="102" t="s">
        <v>34796</v>
      </c>
      <c r="I1276" s="102" t="s">
        <v>34786</v>
      </c>
      <c r="J1276" s="128" t="s">
        <v>34874</v>
      </c>
      <c r="K1276" s="128"/>
      <c r="L1276" s="143"/>
      <c r="M1276" s="332">
        <v>2.25</v>
      </c>
      <c r="N1276" s="144" t="s">
        <v>34875</v>
      </c>
      <c r="O1276" s="128" t="s">
        <v>12252</v>
      </c>
      <c r="P1276" s="128" t="s">
        <v>15922</v>
      </c>
      <c r="Q1276" s="128" t="s">
        <v>21179</v>
      </c>
      <c r="R1276" s="145"/>
      <c r="S1276" s="128" t="s">
        <v>8315</v>
      </c>
      <c r="T1276" s="128" t="s">
        <v>20541</v>
      </c>
      <c r="U1276" s="128" t="s">
        <v>34877</v>
      </c>
      <c r="V1276" s="145">
        <v>8</v>
      </c>
      <c r="W1276" s="130"/>
      <c r="X1276" s="113"/>
    </row>
    <row r="1277" spans="1:24" ht="12.95" customHeight="1" x14ac:dyDescent="0.2">
      <c r="A1277" s="140">
        <v>2016</v>
      </c>
      <c r="B1277" s="128" t="s">
        <v>4613</v>
      </c>
      <c r="C1277" s="128" t="s">
        <v>34554</v>
      </c>
      <c r="D1277" s="128" t="s">
        <v>34878</v>
      </c>
      <c r="E1277" s="128" t="s">
        <v>34582</v>
      </c>
      <c r="F1277" s="104" t="s">
        <v>14834</v>
      </c>
      <c r="G1277" s="142">
        <v>14503</v>
      </c>
      <c r="H1277" s="102" t="s">
        <v>34786</v>
      </c>
      <c r="I1277" s="102" t="s">
        <v>34796</v>
      </c>
      <c r="J1277" s="128" t="s">
        <v>34879</v>
      </c>
      <c r="K1277" s="128"/>
      <c r="L1277" s="143"/>
      <c r="M1277" s="332">
        <v>3</v>
      </c>
      <c r="N1277" s="144" t="s">
        <v>34880</v>
      </c>
      <c r="O1277" s="128" t="s">
        <v>19521</v>
      </c>
      <c r="P1277" s="128" t="s">
        <v>9125</v>
      </c>
      <c r="Q1277" s="128" t="s">
        <v>16863</v>
      </c>
      <c r="R1277" s="145"/>
      <c r="S1277" s="128"/>
      <c r="T1277" s="128" t="s">
        <v>20541</v>
      </c>
      <c r="U1277" s="128" t="s">
        <v>34790</v>
      </c>
      <c r="V1277" s="145">
        <v>7</v>
      </c>
      <c r="W1277" s="130"/>
      <c r="X1277" s="113"/>
    </row>
    <row r="1278" spans="1:24" ht="12.95" customHeight="1" x14ac:dyDescent="0.2">
      <c r="A1278" s="140">
        <v>2016</v>
      </c>
      <c r="B1278" s="128" t="s">
        <v>4613</v>
      </c>
      <c r="C1278" s="128" t="s">
        <v>34554</v>
      </c>
      <c r="D1278" s="128" t="s">
        <v>34881</v>
      </c>
      <c r="E1278" s="128" t="s">
        <v>34583</v>
      </c>
      <c r="F1278" s="104" t="s">
        <v>14834</v>
      </c>
      <c r="G1278" s="142">
        <v>14503</v>
      </c>
      <c r="H1278" s="102" t="s">
        <v>34786</v>
      </c>
      <c r="I1278" s="102" t="s">
        <v>34796</v>
      </c>
      <c r="J1278" s="128" t="s">
        <v>34882</v>
      </c>
      <c r="K1278" s="128"/>
      <c r="L1278" s="143"/>
      <c r="M1278" s="332">
        <v>1</v>
      </c>
      <c r="N1278" s="144" t="s">
        <v>34883</v>
      </c>
      <c r="O1278" s="128" t="s">
        <v>10189</v>
      </c>
      <c r="P1278" s="128"/>
      <c r="Q1278" s="128" t="s">
        <v>20321</v>
      </c>
      <c r="R1278" s="145"/>
      <c r="S1278" s="128"/>
      <c r="T1278" s="128" t="s">
        <v>20541</v>
      </c>
      <c r="U1278" s="128" t="s">
        <v>34790</v>
      </c>
      <c r="V1278" s="145">
        <v>7.5</v>
      </c>
      <c r="W1278" s="130"/>
      <c r="X1278" s="113"/>
    </row>
    <row r="1279" spans="1:24" ht="12.95" customHeight="1" x14ac:dyDescent="0.2">
      <c r="A1279" s="140">
        <v>2016</v>
      </c>
      <c r="B1279" s="128" t="s">
        <v>4613</v>
      </c>
      <c r="C1279" s="128" t="s">
        <v>34554</v>
      </c>
      <c r="D1279" s="128" t="s">
        <v>34884</v>
      </c>
      <c r="E1279" s="128" t="s">
        <v>34584</v>
      </c>
      <c r="F1279" s="104" t="s">
        <v>14834</v>
      </c>
      <c r="G1279" s="142">
        <v>14504</v>
      </c>
      <c r="H1279" s="102" t="s">
        <v>34786</v>
      </c>
      <c r="I1279" s="102" t="s">
        <v>34796</v>
      </c>
      <c r="J1279" s="128" t="s">
        <v>34885</v>
      </c>
      <c r="K1279" s="128"/>
      <c r="L1279" s="143"/>
      <c r="M1279" s="332">
        <v>2</v>
      </c>
      <c r="N1279" s="144" t="s">
        <v>34886</v>
      </c>
      <c r="O1279" s="128" t="s">
        <v>231</v>
      </c>
      <c r="P1279" s="128" t="s">
        <v>8076</v>
      </c>
      <c r="Q1279" s="128" t="s">
        <v>19511</v>
      </c>
      <c r="R1279" s="145"/>
      <c r="S1279" s="128"/>
      <c r="T1279" s="128" t="s">
        <v>20541</v>
      </c>
      <c r="U1279" s="128" t="s">
        <v>34887</v>
      </c>
      <c r="V1279" s="145">
        <v>7</v>
      </c>
      <c r="W1279" s="130"/>
      <c r="X1279" s="113"/>
    </row>
    <row r="1280" spans="1:24" ht="12.95" customHeight="1" x14ac:dyDescent="0.2">
      <c r="A1280" s="140">
        <v>2016</v>
      </c>
      <c r="B1280" s="128" t="s">
        <v>4613</v>
      </c>
      <c r="C1280" s="128" t="s">
        <v>34554</v>
      </c>
      <c r="D1280" s="128" t="s">
        <v>34888</v>
      </c>
      <c r="E1280" s="128" t="s">
        <v>34585</v>
      </c>
      <c r="F1280" s="104" t="s">
        <v>14834</v>
      </c>
      <c r="G1280" s="142">
        <v>14505</v>
      </c>
      <c r="H1280" s="102" t="s">
        <v>34796</v>
      </c>
      <c r="I1280" s="102" t="s">
        <v>34786</v>
      </c>
      <c r="J1280" s="128" t="s">
        <v>34889</v>
      </c>
      <c r="K1280" s="128"/>
      <c r="L1280" s="143"/>
      <c r="M1280" s="332">
        <v>1</v>
      </c>
      <c r="N1280" s="144" t="s">
        <v>34890</v>
      </c>
      <c r="O1280" s="128" t="s">
        <v>12252</v>
      </c>
      <c r="P1280" s="128" t="s">
        <v>9125</v>
      </c>
      <c r="Q1280" s="128" t="s">
        <v>34891</v>
      </c>
      <c r="R1280" s="145"/>
      <c r="S1280" s="128"/>
      <c r="T1280" s="128" t="s">
        <v>20541</v>
      </c>
      <c r="U1280" s="128" t="s">
        <v>34892</v>
      </c>
      <c r="V1280" s="145">
        <v>5.5</v>
      </c>
      <c r="W1280" s="130"/>
      <c r="X1280" s="113"/>
    </row>
    <row r="1281" spans="1:24" ht="12.95" customHeight="1" x14ac:dyDescent="0.2">
      <c r="A1281" s="140">
        <v>2016</v>
      </c>
      <c r="B1281" s="128" t="s">
        <v>4613</v>
      </c>
      <c r="C1281" s="128" t="s">
        <v>34554</v>
      </c>
      <c r="D1281" s="128" t="s">
        <v>34893</v>
      </c>
      <c r="E1281" s="128" t="s">
        <v>34586</v>
      </c>
      <c r="F1281" s="104" t="s">
        <v>14834</v>
      </c>
      <c r="G1281" s="142">
        <v>14506</v>
      </c>
      <c r="H1281" s="102" t="s">
        <v>34796</v>
      </c>
      <c r="I1281" s="102" t="s">
        <v>34786</v>
      </c>
      <c r="J1281" s="128" t="s">
        <v>34894</v>
      </c>
      <c r="K1281" s="128"/>
      <c r="L1281" s="143"/>
      <c r="M1281" s="332">
        <v>2</v>
      </c>
      <c r="N1281" s="144" t="s">
        <v>34895</v>
      </c>
      <c r="O1281" s="128" t="s">
        <v>19101</v>
      </c>
      <c r="P1281" s="128" t="s">
        <v>162</v>
      </c>
      <c r="Q1281" s="128" t="s">
        <v>19496</v>
      </c>
      <c r="R1281" s="145"/>
      <c r="S1281" s="128"/>
      <c r="T1281" s="128" t="s">
        <v>20541</v>
      </c>
      <c r="U1281" s="128" t="s">
        <v>34790</v>
      </c>
      <c r="V1281" s="145">
        <v>7</v>
      </c>
      <c r="W1281" s="130"/>
      <c r="X1281" s="113"/>
    </row>
    <row r="1282" spans="1:24" ht="12.95" customHeight="1" x14ac:dyDescent="0.2">
      <c r="A1282" s="140">
        <v>2016</v>
      </c>
      <c r="B1282" s="128" t="s">
        <v>4613</v>
      </c>
      <c r="C1282" s="128" t="s">
        <v>34554</v>
      </c>
      <c r="D1282" s="128" t="s">
        <v>34896</v>
      </c>
      <c r="E1282" s="128" t="s">
        <v>34587</v>
      </c>
      <c r="F1282" s="104" t="s">
        <v>14834</v>
      </c>
      <c r="G1282" s="142">
        <v>14506</v>
      </c>
      <c r="H1282" s="102" t="s">
        <v>34786</v>
      </c>
      <c r="I1282" s="102" t="s">
        <v>34796</v>
      </c>
      <c r="J1282" s="128" t="s">
        <v>34897</v>
      </c>
      <c r="K1282" s="128"/>
      <c r="L1282" s="143"/>
      <c r="M1282" s="332">
        <v>1</v>
      </c>
      <c r="N1282" s="144" t="s">
        <v>34898</v>
      </c>
      <c r="O1282" s="128"/>
      <c r="P1282" s="128"/>
      <c r="Q1282" s="128" t="s">
        <v>34899</v>
      </c>
      <c r="R1282" s="145"/>
      <c r="S1282" s="128"/>
      <c r="T1282" s="128" t="s">
        <v>20541</v>
      </c>
      <c r="U1282" s="128" t="s">
        <v>34900</v>
      </c>
      <c r="V1282" s="145">
        <v>6</v>
      </c>
      <c r="W1282" s="130"/>
      <c r="X1282" s="113"/>
    </row>
    <row r="1283" spans="1:24" ht="12.95" customHeight="1" x14ac:dyDescent="0.2">
      <c r="A1283" s="140">
        <v>2016</v>
      </c>
      <c r="B1283" s="128" t="s">
        <v>4613</v>
      </c>
      <c r="C1283" s="128" t="s">
        <v>34554</v>
      </c>
      <c r="D1283" s="128" t="s">
        <v>34901</v>
      </c>
      <c r="E1283" s="128" t="s">
        <v>34588</v>
      </c>
      <c r="F1283" s="104" t="s">
        <v>14834</v>
      </c>
      <c r="G1283" s="142">
        <v>14506</v>
      </c>
      <c r="H1283" s="102" t="s">
        <v>34902</v>
      </c>
      <c r="I1283" s="102" t="s">
        <v>34786</v>
      </c>
      <c r="J1283" s="128" t="s">
        <v>34903</v>
      </c>
      <c r="K1283" s="128"/>
      <c r="L1283" s="143"/>
      <c r="M1283" s="332">
        <v>2</v>
      </c>
      <c r="N1283" s="144" t="s">
        <v>34904</v>
      </c>
      <c r="O1283" s="128" t="s">
        <v>17671</v>
      </c>
      <c r="P1283" s="128"/>
      <c r="Q1283" s="128" t="s">
        <v>20246</v>
      </c>
      <c r="R1283" s="145"/>
      <c r="S1283" s="128"/>
      <c r="T1283" s="128" t="s">
        <v>20541</v>
      </c>
      <c r="U1283" s="128" t="s">
        <v>34905</v>
      </c>
      <c r="V1283" s="145">
        <v>6.5</v>
      </c>
      <c r="W1283" s="130"/>
      <c r="X1283" s="113"/>
    </row>
    <row r="1284" spans="1:24" ht="12.95" customHeight="1" x14ac:dyDescent="0.2">
      <c r="A1284" s="140">
        <v>2016</v>
      </c>
      <c r="B1284" s="128" t="s">
        <v>4613</v>
      </c>
      <c r="C1284" s="128" t="s">
        <v>34554</v>
      </c>
      <c r="D1284" s="128" t="s">
        <v>34906</v>
      </c>
      <c r="E1284" s="128" t="s">
        <v>34589</v>
      </c>
      <c r="F1284" s="104" t="s">
        <v>14834</v>
      </c>
      <c r="G1284" s="142">
        <v>14507</v>
      </c>
      <c r="H1284" s="102" t="s">
        <v>34786</v>
      </c>
      <c r="I1284" s="102" t="s">
        <v>34796</v>
      </c>
      <c r="J1284" s="128" t="s">
        <v>13366</v>
      </c>
      <c r="K1284" s="128"/>
      <c r="L1284" s="143"/>
      <c r="M1284" s="332">
        <v>2</v>
      </c>
      <c r="N1284" s="144" t="s">
        <v>34907</v>
      </c>
      <c r="O1284" s="128" t="s">
        <v>20443</v>
      </c>
      <c r="P1284" s="128" t="s">
        <v>8076</v>
      </c>
      <c r="Q1284" s="128" t="s">
        <v>20648</v>
      </c>
      <c r="R1284" s="145"/>
      <c r="S1284" s="128"/>
      <c r="T1284" s="128" t="s">
        <v>20541</v>
      </c>
      <c r="U1284" s="128" t="s">
        <v>34790</v>
      </c>
      <c r="V1284" s="145">
        <v>7</v>
      </c>
      <c r="W1284" s="130"/>
      <c r="X1284" s="113"/>
    </row>
    <row r="1285" spans="1:24" ht="12.95" customHeight="1" x14ac:dyDescent="0.2">
      <c r="A1285" s="140">
        <v>2016</v>
      </c>
      <c r="B1285" s="128" t="s">
        <v>4613</v>
      </c>
      <c r="C1285" s="128" t="s">
        <v>34554</v>
      </c>
      <c r="D1285" s="128" t="s">
        <v>34908</v>
      </c>
      <c r="E1285" s="128" t="s">
        <v>34590</v>
      </c>
      <c r="F1285" s="104" t="s">
        <v>14834</v>
      </c>
      <c r="G1285" s="142">
        <v>14507</v>
      </c>
      <c r="H1285" s="102" t="s">
        <v>34902</v>
      </c>
      <c r="I1285" s="102" t="s">
        <v>34786</v>
      </c>
      <c r="J1285" s="128" t="s">
        <v>34909</v>
      </c>
      <c r="K1285" s="128"/>
      <c r="L1285" s="143"/>
      <c r="M1285" s="332">
        <v>1</v>
      </c>
      <c r="N1285" s="144" t="s">
        <v>34910</v>
      </c>
      <c r="O1285" s="128" t="s">
        <v>17392</v>
      </c>
      <c r="P1285" s="128" t="s">
        <v>9125</v>
      </c>
      <c r="Q1285" s="128" t="s">
        <v>19113</v>
      </c>
      <c r="R1285" s="145"/>
      <c r="S1285" s="128"/>
      <c r="T1285" s="128" t="s">
        <v>20541</v>
      </c>
      <c r="U1285" s="128" t="s">
        <v>34790</v>
      </c>
      <c r="V1285" s="145">
        <v>6</v>
      </c>
      <c r="W1285" s="130"/>
      <c r="X1285" s="113"/>
    </row>
    <row r="1286" spans="1:24" ht="12.95" customHeight="1" x14ac:dyDescent="0.2">
      <c r="A1286" s="140">
        <v>2016</v>
      </c>
      <c r="B1286" s="128" t="s">
        <v>4613</v>
      </c>
      <c r="C1286" s="128" t="s">
        <v>34554</v>
      </c>
      <c r="D1286" s="128" t="s">
        <v>34911</v>
      </c>
      <c r="E1286" s="128" t="s">
        <v>34591</v>
      </c>
      <c r="F1286" s="104" t="s">
        <v>14834</v>
      </c>
      <c r="G1286" s="142">
        <v>14508</v>
      </c>
      <c r="H1286" s="102" t="s">
        <v>34786</v>
      </c>
      <c r="I1286" s="102" t="s">
        <v>34902</v>
      </c>
      <c r="J1286" s="128" t="s">
        <v>34912</v>
      </c>
      <c r="K1286" s="128"/>
      <c r="L1286" s="143"/>
      <c r="M1286" s="332">
        <v>3</v>
      </c>
      <c r="N1286" s="144" t="s">
        <v>34913</v>
      </c>
      <c r="O1286" s="128" t="s">
        <v>5985</v>
      </c>
      <c r="P1286" s="128" t="s">
        <v>9125</v>
      </c>
      <c r="Q1286" s="128" t="s">
        <v>21015</v>
      </c>
      <c r="R1286" s="145"/>
      <c r="S1286" s="128"/>
      <c r="T1286" s="128" t="s">
        <v>20541</v>
      </c>
      <c r="U1286" s="128" t="s">
        <v>34914</v>
      </c>
      <c r="V1286" s="145">
        <v>7</v>
      </c>
      <c r="W1286" s="130"/>
      <c r="X1286" s="113"/>
    </row>
    <row r="1287" spans="1:24" ht="12.95" customHeight="1" x14ac:dyDescent="0.2">
      <c r="A1287" s="140">
        <v>2016</v>
      </c>
      <c r="B1287" s="128" t="s">
        <v>4613</v>
      </c>
      <c r="C1287" s="128" t="s">
        <v>34554</v>
      </c>
      <c r="D1287" s="128" t="s">
        <v>34915</v>
      </c>
      <c r="E1287" s="128" t="s">
        <v>34592</v>
      </c>
      <c r="F1287" s="104" t="s">
        <v>14834</v>
      </c>
      <c r="G1287" s="142">
        <v>14509</v>
      </c>
      <c r="H1287" s="102" t="s">
        <v>34786</v>
      </c>
      <c r="I1287" s="102" t="s">
        <v>34902</v>
      </c>
      <c r="J1287" s="128" t="s">
        <v>11687</v>
      </c>
      <c r="K1287" s="128"/>
      <c r="L1287" s="143"/>
      <c r="M1287" s="332">
        <v>2</v>
      </c>
      <c r="N1287" s="144" t="s">
        <v>19559</v>
      </c>
      <c r="O1287" s="128" t="s">
        <v>248</v>
      </c>
      <c r="P1287" s="128" t="s">
        <v>162</v>
      </c>
      <c r="Q1287" s="128" t="s">
        <v>17721</v>
      </c>
      <c r="R1287" s="145"/>
      <c r="S1287" s="128"/>
      <c r="T1287" s="128" t="s">
        <v>20541</v>
      </c>
      <c r="U1287" s="128" t="s">
        <v>34916</v>
      </c>
      <c r="V1287" s="145">
        <v>8</v>
      </c>
      <c r="W1287" s="130"/>
      <c r="X1287" s="113"/>
    </row>
    <row r="1288" spans="1:24" ht="12.95" customHeight="1" x14ac:dyDescent="0.2">
      <c r="A1288" s="140">
        <v>2016</v>
      </c>
      <c r="B1288" s="128" t="s">
        <v>4613</v>
      </c>
      <c r="C1288" s="128" t="s">
        <v>34554</v>
      </c>
      <c r="D1288" s="128" t="s">
        <v>34917</v>
      </c>
      <c r="E1288" s="128" t="s">
        <v>34593</v>
      </c>
      <c r="F1288" s="104" t="s">
        <v>14834</v>
      </c>
      <c r="G1288" s="142">
        <v>14510</v>
      </c>
      <c r="H1288" s="102" t="s">
        <v>34786</v>
      </c>
      <c r="I1288" s="102" t="s">
        <v>34902</v>
      </c>
      <c r="J1288" s="128" t="s">
        <v>34918</v>
      </c>
      <c r="K1288" s="128"/>
      <c r="L1288" s="143"/>
      <c r="M1288" s="332">
        <v>3</v>
      </c>
      <c r="N1288" s="144" t="s">
        <v>34919</v>
      </c>
      <c r="O1288" s="128" t="s">
        <v>65</v>
      </c>
      <c r="P1288" s="128" t="s">
        <v>17478</v>
      </c>
      <c r="Q1288" s="128" t="s">
        <v>16884</v>
      </c>
      <c r="R1288" s="145"/>
      <c r="S1288" s="128" t="s">
        <v>8315</v>
      </c>
      <c r="T1288" s="128" t="s">
        <v>20541</v>
      </c>
      <c r="U1288" s="128" t="s">
        <v>34920</v>
      </c>
      <c r="V1288" s="145">
        <v>7</v>
      </c>
      <c r="W1288" s="130"/>
      <c r="X1288" s="113"/>
    </row>
    <row r="1289" spans="1:24" ht="12.95" customHeight="1" x14ac:dyDescent="0.2">
      <c r="A1289" s="140">
        <v>2016</v>
      </c>
      <c r="B1289" s="128" t="s">
        <v>4613</v>
      </c>
      <c r="C1289" s="128" t="s">
        <v>34554</v>
      </c>
      <c r="D1289" s="128" t="s">
        <v>34921</v>
      </c>
      <c r="E1289" s="128" t="s">
        <v>34594</v>
      </c>
      <c r="F1289" s="104" t="s">
        <v>14834</v>
      </c>
      <c r="G1289" s="142">
        <v>14510</v>
      </c>
      <c r="H1289" s="102" t="s">
        <v>34786</v>
      </c>
      <c r="I1289" s="102" t="s">
        <v>34796</v>
      </c>
      <c r="J1289" s="128" t="s">
        <v>34922</v>
      </c>
      <c r="K1289" s="128"/>
      <c r="L1289" s="143"/>
      <c r="M1289" s="332">
        <v>1</v>
      </c>
      <c r="N1289" s="144" t="s">
        <v>34923</v>
      </c>
      <c r="O1289" s="128"/>
      <c r="P1289" s="128"/>
      <c r="Q1289" s="128" t="s">
        <v>20296</v>
      </c>
      <c r="R1289" s="145"/>
      <c r="S1289" s="128"/>
      <c r="T1289" s="128" t="s">
        <v>20541</v>
      </c>
      <c r="U1289" s="128" t="s">
        <v>34924</v>
      </c>
      <c r="V1289" s="145">
        <v>7</v>
      </c>
      <c r="W1289" s="130"/>
      <c r="X1289" s="113"/>
    </row>
    <row r="1290" spans="1:24" ht="12.95" customHeight="1" x14ac:dyDescent="0.2">
      <c r="A1290" s="140">
        <v>2016</v>
      </c>
      <c r="B1290" s="128" t="s">
        <v>4613</v>
      </c>
      <c r="C1290" s="128" t="s">
        <v>34554</v>
      </c>
      <c r="D1290" s="128" t="s">
        <v>34925</v>
      </c>
      <c r="E1290" s="128" t="s">
        <v>34595</v>
      </c>
      <c r="F1290" s="104" t="s">
        <v>14834</v>
      </c>
      <c r="G1290" s="142">
        <v>14511</v>
      </c>
      <c r="H1290" s="102" t="s">
        <v>34786</v>
      </c>
      <c r="I1290" s="102" t="s">
        <v>34796</v>
      </c>
      <c r="J1290" s="128" t="s">
        <v>34926</v>
      </c>
      <c r="K1290" s="128"/>
      <c r="L1290" s="143"/>
      <c r="M1290" s="332">
        <v>2</v>
      </c>
      <c r="N1290" s="144" t="s">
        <v>34927</v>
      </c>
      <c r="O1290" s="128" t="s">
        <v>248</v>
      </c>
      <c r="P1290" s="128" t="s">
        <v>13301</v>
      </c>
      <c r="Q1290" s="128" t="s">
        <v>16687</v>
      </c>
      <c r="R1290" s="145"/>
      <c r="S1290" s="128"/>
      <c r="T1290" s="128" t="s">
        <v>20541</v>
      </c>
      <c r="U1290" s="128" t="s">
        <v>34790</v>
      </c>
      <c r="V1290" s="145">
        <v>8</v>
      </c>
      <c r="W1290" s="130"/>
      <c r="X1290" s="113"/>
    </row>
    <row r="1291" spans="1:24" ht="12.95" customHeight="1" x14ac:dyDescent="0.2">
      <c r="A1291" s="140">
        <v>2016</v>
      </c>
      <c r="B1291" s="128" t="s">
        <v>4613</v>
      </c>
      <c r="C1291" s="128" t="s">
        <v>34554</v>
      </c>
      <c r="D1291" s="128" t="s">
        <v>34928</v>
      </c>
      <c r="E1291" s="128" t="s">
        <v>34596</v>
      </c>
      <c r="F1291" s="104" t="s">
        <v>14834</v>
      </c>
      <c r="G1291" s="142">
        <v>14516</v>
      </c>
      <c r="H1291" s="102" t="s">
        <v>34902</v>
      </c>
      <c r="I1291" s="102" t="s">
        <v>34786</v>
      </c>
      <c r="J1291" s="128" t="s">
        <v>4699</v>
      </c>
      <c r="K1291" s="128"/>
      <c r="L1291" s="143"/>
      <c r="M1291" s="332">
        <v>1</v>
      </c>
      <c r="N1291" s="144" t="s">
        <v>34929</v>
      </c>
      <c r="O1291" s="128"/>
      <c r="P1291" s="128" t="s">
        <v>9125</v>
      </c>
      <c r="Q1291" s="128" t="s">
        <v>17446</v>
      </c>
      <c r="R1291" s="145"/>
      <c r="S1291" s="128"/>
      <c r="T1291" s="128" t="s">
        <v>20541</v>
      </c>
      <c r="U1291" s="128" t="s">
        <v>34790</v>
      </c>
      <c r="V1291" s="145">
        <v>6</v>
      </c>
      <c r="W1291" s="130"/>
      <c r="X1291" s="113"/>
    </row>
    <row r="1292" spans="1:24" ht="12.95" customHeight="1" x14ac:dyDescent="0.2">
      <c r="A1292" s="140">
        <v>2016</v>
      </c>
      <c r="B1292" s="128" t="s">
        <v>4613</v>
      </c>
      <c r="C1292" s="128" t="s">
        <v>34554</v>
      </c>
      <c r="D1292" s="128" t="s">
        <v>34930</v>
      </c>
      <c r="E1292" s="128" t="s">
        <v>34597</v>
      </c>
      <c r="F1292" s="104" t="s">
        <v>14834</v>
      </c>
      <c r="G1292" s="142">
        <v>14518</v>
      </c>
      <c r="H1292" s="102" t="s">
        <v>34786</v>
      </c>
      <c r="I1292" s="102" t="s">
        <v>34902</v>
      </c>
      <c r="J1292" s="128" t="s">
        <v>34931</v>
      </c>
      <c r="K1292" s="128"/>
      <c r="L1292" s="143"/>
      <c r="M1292" s="332">
        <v>1</v>
      </c>
      <c r="N1292" s="144" t="s">
        <v>34932</v>
      </c>
      <c r="O1292" s="128"/>
      <c r="P1292" s="128" t="s">
        <v>9160</v>
      </c>
      <c r="Q1292" s="128" t="s">
        <v>16814</v>
      </c>
      <c r="R1292" s="145"/>
      <c r="S1292" s="128"/>
      <c r="T1292" s="128" t="s">
        <v>20541</v>
      </c>
      <c r="U1292" s="128" t="s">
        <v>34933</v>
      </c>
      <c r="V1292" s="145">
        <v>5</v>
      </c>
      <c r="W1292" s="130"/>
      <c r="X1292" s="113"/>
    </row>
    <row r="1293" spans="1:24" ht="12.95" customHeight="1" x14ac:dyDescent="0.2">
      <c r="A1293" s="140">
        <v>2016</v>
      </c>
      <c r="B1293" s="128" t="s">
        <v>4613</v>
      </c>
      <c r="C1293" s="128" t="s">
        <v>34554</v>
      </c>
      <c r="D1293" s="128" t="s">
        <v>34934</v>
      </c>
      <c r="E1293" s="128" t="s">
        <v>34598</v>
      </c>
      <c r="F1293" s="104" t="s">
        <v>14834</v>
      </c>
      <c r="G1293" s="142">
        <v>14519</v>
      </c>
      <c r="H1293" s="102" t="s">
        <v>34786</v>
      </c>
      <c r="I1293" s="102" t="s">
        <v>34902</v>
      </c>
      <c r="J1293" s="128" t="s">
        <v>34935</v>
      </c>
      <c r="K1293" s="128"/>
      <c r="L1293" s="143"/>
      <c r="M1293" s="332">
        <v>3</v>
      </c>
      <c r="N1293" s="144" t="s">
        <v>34936</v>
      </c>
      <c r="O1293" s="128" t="s">
        <v>12252</v>
      </c>
      <c r="P1293" s="128" t="s">
        <v>162</v>
      </c>
      <c r="Q1293" s="128" t="s">
        <v>20864</v>
      </c>
      <c r="R1293" s="145"/>
      <c r="S1293" s="128" t="s">
        <v>11080</v>
      </c>
      <c r="T1293" s="128" t="s">
        <v>20541</v>
      </c>
      <c r="U1293" s="128" t="s">
        <v>34790</v>
      </c>
      <c r="V1293" s="145">
        <v>7</v>
      </c>
      <c r="W1293" s="130"/>
      <c r="X1293" s="113"/>
    </row>
    <row r="1294" spans="1:24" ht="12.95" customHeight="1" x14ac:dyDescent="0.2">
      <c r="A1294" s="140">
        <v>2016</v>
      </c>
      <c r="B1294" s="128" t="s">
        <v>4613</v>
      </c>
      <c r="C1294" s="128" t="s">
        <v>34554</v>
      </c>
      <c r="D1294" s="128" t="s">
        <v>34937</v>
      </c>
      <c r="E1294" s="128" t="s">
        <v>34599</v>
      </c>
      <c r="F1294" s="104" t="s">
        <v>14834</v>
      </c>
      <c r="G1294" s="142">
        <v>14520</v>
      </c>
      <c r="H1294" s="102" t="s">
        <v>34786</v>
      </c>
      <c r="I1294" s="102" t="s">
        <v>34796</v>
      </c>
      <c r="J1294" s="128" t="s">
        <v>13180</v>
      </c>
      <c r="K1294" s="128"/>
      <c r="L1294" s="143"/>
      <c r="M1294" s="332">
        <v>1.5</v>
      </c>
      <c r="N1294" s="144" t="s">
        <v>34938</v>
      </c>
      <c r="O1294" s="128" t="s">
        <v>5985</v>
      </c>
      <c r="P1294" s="128" t="s">
        <v>162</v>
      </c>
      <c r="Q1294" s="128" t="s">
        <v>27043</v>
      </c>
      <c r="R1294" s="145"/>
      <c r="S1294" s="128" t="s">
        <v>8315</v>
      </c>
      <c r="T1294" s="128" t="s">
        <v>20541</v>
      </c>
      <c r="U1294" s="128" t="s">
        <v>34790</v>
      </c>
      <c r="V1294" s="145">
        <v>8</v>
      </c>
      <c r="W1294" s="130"/>
      <c r="X1294" s="113"/>
    </row>
    <row r="1295" spans="1:24" ht="12.95" customHeight="1" x14ac:dyDescent="0.2">
      <c r="A1295" s="115"/>
      <c r="B1295" s="115" t="s">
        <v>4613</v>
      </c>
      <c r="C1295" s="102" t="s">
        <v>8579</v>
      </c>
      <c r="D1295" s="127" t="s">
        <v>601</v>
      </c>
      <c r="E1295" s="102" t="s">
        <v>9627</v>
      </c>
      <c r="F1295" s="102" t="s">
        <v>14834</v>
      </c>
      <c r="G1295" s="105"/>
      <c r="H1295" s="102" t="s">
        <v>11819</v>
      </c>
      <c r="I1295" s="102" t="s">
        <v>10191</v>
      </c>
      <c r="J1295" s="102"/>
      <c r="K1295" s="102"/>
      <c r="L1295" s="111" t="s">
        <v>8580</v>
      </c>
      <c r="M1295" s="109">
        <v>1</v>
      </c>
      <c r="N1295" s="112">
        <v>45</v>
      </c>
      <c r="O1295" s="102" t="s">
        <v>3375</v>
      </c>
      <c r="P1295" s="102"/>
      <c r="Q1295" s="102"/>
      <c r="R1295" s="109"/>
      <c r="S1295" s="102"/>
      <c r="T1295" s="128" t="s">
        <v>20541</v>
      </c>
      <c r="U1295" s="128" t="s">
        <v>34790</v>
      </c>
      <c r="V1295" s="109" t="s">
        <v>5147</v>
      </c>
      <c r="W1295" s="107"/>
      <c r="X1295" s="324"/>
    </row>
    <row r="1296" spans="1:24" ht="12.95" customHeight="1" x14ac:dyDescent="0.2">
      <c r="A1296" s="140">
        <v>2018</v>
      </c>
      <c r="B1296" s="140" t="s">
        <v>4613</v>
      </c>
      <c r="C1296" s="197" t="s">
        <v>36936</v>
      </c>
      <c r="D1296" s="128" t="s">
        <v>38105</v>
      </c>
      <c r="E1296" s="128" t="s">
        <v>36937</v>
      </c>
      <c r="F1296" s="123" t="s">
        <v>10085</v>
      </c>
      <c r="G1296" s="142">
        <v>15466</v>
      </c>
      <c r="H1296" s="128" t="s">
        <v>11176</v>
      </c>
      <c r="I1296" s="128" t="s">
        <v>2625</v>
      </c>
      <c r="J1296" s="128" t="s">
        <v>38491</v>
      </c>
      <c r="K1296" s="128"/>
      <c r="L1296" s="143"/>
      <c r="M1296" s="145">
        <v>0.75</v>
      </c>
      <c r="N1296" s="200">
        <v>37</v>
      </c>
      <c r="O1296" s="128"/>
      <c r="P1296" s="128" t="s">
        <v>162</v>
      </c>
      <c r="Q1296" s="128" t="s">
        <v>16757</v>
      </c>
      <c r="R1296" s="145" t="s">
        <v>7035</v>
      </c>
      <c r="S1296" s="128"/>
      <c r="T1296" s="128" t="s">
        <v>20545</v>
      </c>
      <c r="U1296" s="128" t="s">
        <v>38487</v>
      </c>
      <c r="V1296" s="145">
        <v>6.5</v>
      </c>
      <c r="W1296" s="130"/>
      <c r="X1296" s="324"/>
    </row>
    <row r="1297" spans="1:24" ht="12.95" customHeight="1" x14ac:dyDescent="0.2">
      <c r="A1297" s="140">
        <v>2018</v>
      </c>
      <c r="B1297" s="140" t="s">
        <v>4613</v>
      </c>
      <c r="C1297" s="128" t="s">
        <v>36936</v>
      </c>
      <c r="D1297" s="128" t="s">
        <v>38106</v>
      </c>
      <c r="E1297" s="128" t="s">
        <v>36938</v>
      </c>
      <c r="F1297" s="123" t="s">
        <v>10085</v>
      </c>
      <c r="G1297" s="142">
        <v>15467</v>
      </c>
      <c r="H1297" s="128" t="s">
        <v>2625</v>
      </c>
      <c r="I1297" s="128" t="s">
        <v>11176</v>
      </c>
      <c r="J1297" s="128" t="s">
        <v>38491</v>
      </c>
      <c r="K1297" s="128"/>
      <c r="L1297" s="143"/>
      <c r="M1297" s="145">
        <v>0.5</v>
      </c>
      <c r="N1297" s="200">
        <v>39</v>
      </c>
      <c r="O1297" s="128"/>
      <c r="P1297" s="128"/>
      <c r="Q1297" s="128" t="s">
        <v>16511</v>
      </c>
      <c r="R1297" s="145"/>
      <c r="S1297" s="128"/>
      <c r="T1297" s="128" t="s">
        <v>20545</v>
      </c>
      <c r="U1297" s="128" t="s">
        <v>38488</v>
      </c>
      <c r="V1297" s="145">
        <v>5.5</v>
      </c>
      <c r="W1297" s="130"/>
      <c r="X1297" s="324"/>
    </row>
    <row r="1298" spans="1:24" ht="12.95" customHeight="1" x14ac:dyDescent="0.2">
      <c r="A1298" s="140">
        <v>2018</v>
      </c>
      <c r="B1298" s="140" t="s">
        <v>4613</v>
      </c>
      <c r="C1298" s="128" t="s">
        <v>36936</v>
      </c>
      <c r="D1298" s="128" t="s">
        <v>38107</v>
      </c>
      <c r="E1298" s="128" t="s">
        <v>36939</v>
      </c>
      <c r="F1298" s="123" t="s">
        <v>10085</v>
      </c>
      <c r="G1298" s="142">
        <v>15467</v>
      </c>
      <c r="H1298" s="128" t="s">
        <v>38489</v>
      </c>
      <c r="I1298" s="128" t="s">
        <v>2625</v>
      </c>
      <c r="J1298" s="128" t="s">
        <v>38491</v>
      </c>
      <c r="K1298" s="128"/>
      <c r="L1298" s="143"/>
      <c r="M1298" s="145">
        <v>1</v>
      </c>
      <c r="N1298" s="144">
        <v>40</v>
      </c>
      <c r="O1298" s="128"/>
      <c r="P1298" s="128"/>
      <c r="Q1298" s="128" t="s">
        <v>19101</v>
      </c>
      <c r="R1298" s="145"/>
      <c r="S1298" s="128"/>
      <c r="T1298" s="128" t="s">
        <v>20545</v>
      </c>
      <c r="U1298" s="128" t="s">
        <v>38490</v>
      </c>
      <c r="V1298" s="145">
        <v>5.5</v>
      </c>
      <c r="W1298" s="130"/>
      <c r="X1298" s="324"/>
    </row>
    <row r="1299" spans="1:24" ht="12.95" customHeight="1" x14ac:dyDescent="0.2">
      <c r="A1299" s="140">
        <v>2018</v>
      </c>
      <c r="B1299" s="140" t="s">
        <v>4613</v>
      </c>
      <c r="C1299" s="128" t="s">
        <v>36936</v>
      </c>
      <c r="D1299" s="128" t="s">
        <v>38108</v>
      </c>
      <c r="E1299" s="128" t="s">
        <v>36940</v>
      </c>
      <c r="F1299" s="123" t="s">
        <v>10085</v>
      </c>
      <c r="G1299" s="142">
        <v>16484</v>
      </c>
      <c r="H1299" s="128" t="s">
        <v>2625</v>
      </c>
      <c r="I1299" s="128" t="s">
        <v>10191</v>
      </c>
      <c r="J1299" s="128" t="s">
        <v>38492</v>
      </c>
      <c r="K1299" s="128"/>
      <c r="L1299" s="143"/>
      <c r="M1299" s="145">
        <v>1</v>
      </c>
      <c r="N1299" s="200" t="s">
        <v>38493</v>
      </c>
      <c r="O1299" s="128"/>
      <c r="P1299" s="128"/>
      <c r="Q1299" s="128" t="s">
        <v>19228</v>
      </c>
      <c r="R1299" s="145"/>
      <c r="S1299" s="128"/>
      <c r="T1299" s="128" t="s">
        <v>20545</v>
      </c>
      <c r="U1299" s="128" t="s">
        <v>38494</v>
      </c>
      <c r="V1299" s="145">
        <v>7.5</v>
      </c>
      <c r="W1299" s="130"/>
      <c r="X1299" s="324"/>
    </row>
    <row r="1300" spans="1:24" ht="12.95" customHeight="1" x14ac:dyDescent="0.2">
      <c r="A1300" s="140">
        <v>2018</v>
      </c>
      <c r="B1300" s="140" t="s">
        <v>4613</v>
      </c>
      <c r="C1300" s="128" t="s">
        <v>36936</v>
      </c>
      <c r="D1300" s="128" t="s">
        <v>38109</v>
      </c>
      <c r="E1300" s="128" t="s">
        <v>36941</v>
      </c>
      <c r="F1300" s="123" t="s">
        <v>10085</v>
      </c>
      <c r="G1300" s="142">
        <v>16484</v>
      </c>
      <c r="H1300" s="128" t="s">
        <v>2625</v>
      </c>
      <c r="I1300" s="128" t="s">
        <v>10191</v>
      </c>
      <c r="J1300" s="128" t="s">
        <v>38495</v>
      </c>
      <c r="K1300" s="128"/>
      <c r="L1300" s="143"/>
      <c r="M1300" s="145">
        <v>0.5</v>
      </c>
      <c r="N1300" s="200">
        <v>39</v>
      </c>
      <c r="O1300" s="128"/>
      <c r="P1300" s="128"/>
      <c r="Q1300" s="128" t="s">
        <v>17473</v>
      </c>
      <c r="R1300" s="145"/>
      <c r="S1300" s="128"/>
      <c r="T1300" s="128" t="s">
        <v>20545</v>
      </c>
      <c r="U1300" s="128" t="s">
        <v>38488</v>
      </c>
      <c r="V1300" s="145">
        <v>7</v>
      </c>
      <c r="W1300" s="130"/>
      <c r="X1300" s="324"/>
    </row>
    <row r="1301" spans="1:24" ht="12.95" customHeight="1" x14ac:dyDescent="0.2">
      <c r="A1301" s="140">
        <v>2018</v>
      </c>
      <c r="B1301" s="140" t="s">
        <v>4613</v>
      </c>
      <c r="C1301" s="128" t="s">
        <v>36936</v>
      </c>
      <c r="D1301" s="128" t="s">
        <v>38110</v>
      </c>
      <c r="E1301" s="128" t="s">
        <v>36942</v>
      </c>
      <c r="F1301" s="123" t="s">
        <v>10085</v>
      </c>
      <c r="G1301" s="142">
        <v>16484</v>
      </c>
      <c r="H1301" s="128" t="s">
        <v>2625</v>
      </c>
      <c r="I1301" s="128" t="s">
        <v>10191</v>
      </c>
      <c r="J1301" s="128" t="s">
        <v>38496</v>
      </c>
      <c r="K1301" s="128"/>
      <c r="L1301" s="143"/>
      <c r="M1301" s="145">
        <v>1.5</v>
      </c>
      <c r="N1301" s="200" t="s">
        <v>38497</v>
      </c>
      <c r="O1301" s="128" t="s">
        <v>5985</v>
      </c>
      <c r="P1301" s="128" t="s">
        <v>9125</v>
      </c>
      <c r="Q1301" s="128" t="s">
        <v>16568</v>
      </c>
      <c r="R1301" s="145"/>
      <c r="S1301" s="128" t="s">
        <v>8315</v>
      </c>
      <c r="T1301" s="128" t="s">
        <v>20545</v>
      </c>
      <c r="U1301" s="128" t="s">
        <v>38499</v>
      </c>
      <c r="V1301" s="145">
        <v>6.5</v>
      </c>
      <c r="W1301" s="130"/>
      <c r="X1301" s="324"/>
    </row>
    <row r="1302" spans="1:24" ht="12.95" customHeight="1" x14ac:dyDescent="0.2">
      <c r="A1302" s="140">
        <v>2018</v>
      </c>
      <c r="B1302" s="140" t="s">
        <v>4613</v>
      </c>
      <c r="C1302" s="128" t="s">
        <v>36936</v>
      </c>
      <c r="D1302" s="128" t="s">
        <v>38111</v>
      </c>
      <c r="E1302" s="128" t="s">
        <v>36943</v>
      </c>
      <c r="F1302" s="123" t="s">
        <v>10085</v>
      </c>
      <c r="G1302" s="142">
        <v>16485</v>
      </c>
      <c r="H1302" s="128" t="s">
        <v>10191</v>
      </c>
      <c r="I1302" s="128" t="s">
        <v>2625</v>
      </c>
      <c r="J1302" s="128" t="s">
        <v>38498</v>
      </c>
      <c r="K1302" s="128"/>
      <c r="L1302" s="143"/>
      <c r="M1302" s="145">
        <v>0.75</v>
      </c>
      <c r="N1302" s="200">
        <v>2</v>
      </c>
      <c r="O1302" s="128" t="s">
        <v>9160</v>
      </c>
      <c r="P1302" s="128"/>
      <c r="Q1302" s="128" t="s">
        <v>20466</v>
      </c>
      <c r="R1302" s="145"/>
      <c r="S1302" s="128"/>
      <c r="T1302" s="128" t="s">
        <v>20545</v>
      </c>
      <c r="U1302" s="128" t="s">
        <v>38500</v>
      </c>
      <c r="V1302" s="145">
        <v>7</v>
      </c>
      <c r="W1302" s="130"/>
      <c r="X1302" s="324"/>
    </row>
    <row r="1303" spans="1:24" ht="12.95" customHeight="1" x14ac:dyDescent="0.2">
      <c r="A1303" s="140">
        <v>2018</v>
      </c>
      <c r="B1303" s="140" t="s">
        <v>4613</v>
      </c>
      <c r="C1303" s="128" t="s">
        <v>36936</v>
      </c>
      <c r="D1303" s="128" t="s">
        <v>38112</v>
      </c>
      <c r="E1303" s="128" t="s">
        <v>36944</v>
      </c>
      <c r="F1303" s="123" t="s">
        <v>10085</v>
      </c>
      <c r="G1303" s="142">
        <v>16485</v>
      </c>
      <c r="H1303" s="128" t="s">
        <v>10191</v>
      </c>
      <c r="I1303" s="128" t="s">
        <v>2625</v>
      </c>
      <c r="J1303" s="128" t="s">
        <v>38501</v>
      </c>
      <c r="K1303" s="128"/>
      <c r="L1303" s="143"/>
      <c r="M1303" s="145">
        <v>0.5</v>
      </c>
      <c r="N1303" s="200">
        <v>40</v>
      </c>
      <c r="O1303" s="128"/>
      <c r="P1303" s="128"/>
      <c r="Q1303" s="128" t="s">
        <v>17671</v>
      </c>
      <c r="R1303" s="145"/>
      <c r="S1303" s="128"/>
      <c r="T1303" s="128" t="s">
        <v>20545</v>
      </c>
      <c r="U1303" s="128" t="s">
        <v>38502</v>
      </c>
      <c r="V1303" s="145">
        <v>5</v>
      </c>
      <c r="W1303" s="130"/>
      <c r="X1303" s="324"/>
    </row>
    <row r="1304" spans="1:24" ht="12.95" customHeight="1" x14ac:dyDescent="0.2">
      <c r="A1304" s="140">
        <v>2018</v>
      </c>
      <c r="B1304" s="140" t="s">
        <v>4613</v>
      </c>
      <c r="C1304" s="128" t="s">
        <v>36936</v>
      </c>
      <c r="D1304" s="128" t="s">
        <v>38113</v>
      </c>
      <c r="E1304" s="128" t="s">
        <v>36945</v>
      </c>
      <c r="F1304" s="123" t="s">
        <v>10085</v>
      </c>
      <c r="G1304" s="142">
        <v>16485</v>
      </c>
      <c r="H1304" s="128" t="s">
        <v>2625</v>
      </c>
      <c r="I1304" s="128" t="s">
        <v>11176</v>
      </c>
      <c r="J1304" s="128" t="s">
        <v>38503</v>
      </c>
      <c r="K1304" s="128"/>
      <c r="L1304" s="143"/>
      <c r="M1304" s="145">
        <v>1.5</v>
      </c>
      <c r="N1304" s="200" t="s">
        <v>38497</v>
      </c>
      <c r="O1304" s="128" t="s">
        <v>5985</v>
      </c>
      <c r="P1304" s="128" t="s">
        <v>162</v>
      </c>
      <c r="Q1304" s="128" t="s">
        <v>16560</v>
      </c>
      <c r="R1304" s="145"/>
      <c r="S1304" s="128" t="s">
        <v>8315</v>
      </c>
      <c r="T1304" s="128" t="s">
        <v>20545</v>
      </c>
      <c r="U1304" s="128" t="s">
        <v>38504</v>
      </c>
      <c r="V1304" s="145">
        <v>9.5</v>
      </c>
      <c r="W1304" s="130"/>
      <c r="X1304" s="324"/>
    </row>
    <row r="1305" spans="1:24" ht="12.95" customHeight="1" x14ac:dyDescent="0.2">
      <c r="A1305" s="140">
        <v>2018</v>
      </c>
      <c r="B1305" s="140" t="s">
        <v>4613</v>
      </c>
      <c r="C1305" s="128" t="s">
        <v>36936</v>
      </c>
      <c r="D1305" s="128" t="s">
        <v>38114</v>
      </c>
      <c r="E1305" s="128" t="s">
        <v>36946</v>
      </c>
      <c r="F1305" s="123" t="s">
        <v>10085</v>
      </c>
      <c r="G1305" s="142">
        <v>16485</v>
      </c>
      <c r="H1305" s="128" t="s">
        <v>10191</v>
      </c>
      <c r="I1305" s="128" t="s">
        <v>2625</v>
      </c>
      <c r="J1305" s="128" t="s">
        <v>38505</v>
      </c>
      <c r="K1305" s="128"/>
      <c r="L1305" s="143"/>
      <c r="M1305" s="145">
        <v>1</v>
      </c>
      <c r="N1305" s="200" t="s">
        <v>38493</v>
      </c>
      <c r="O1305" s="128"/>
      <c r="P1305" s="128" t="s">
        <v>162</v>
      </c>
      <c r="Q1305" s="128" t="s">
        <v>19819</v>
      </c>
      <c r="R1305" s="145"/>
      <c r="S1305" s="128"/>
      <c r="T1305" s="128" t="s">
        <v>20545</v>
      </c>
      <c r="U1305" s="128" t="s">
        <v>38487</v>
      </c>
      <c r="V1305" s="145">
        <v>7.5</v>
      </c>
      <c r="W1305" s="130"/>
      <c r="X1305" s="324"/>
    </row>
    <row r="1306" spans="1:24" ht="12.95" customHeight="1" x14ac:dyDescent="0.2">
      <c r="A1306" s="140">
        <v>2018</v>
      </c>
      <c r="B1306" s="140" t="s">
        <v>4613</v>
      </c>
      <c r="C1306" s="128" t="s">
        <v>36936</v>
      </c>
      <c r="D1306" s="128" t="s">
        <v>38115</v>
      </c>
      <c r="E1306" s="128" t="s">
        <v>36947</v>
      </c>
      <c r="F1306" s="123" t="s">
        <v>10085</v>
      </c>
      <c r="G1306" s="142">
        <v>16485</v>
      </c>
      <c r="H1306" s="128" t="s">
        <v>2625</v>
      </c>
      <c r="I1306" s="128" t="s">
        <v>10191</v>
      </c>
      <c r="J1306" s="128" t="s">
        <v>38506</v>
      </c>
      <c r="K1306" s="128"/>
      <c r="L1306" s="143"/>
      <c r="M1306" s="145">
        <v>1</v>
      </c>
      <c r="N1306" s="200" t="s">
        <v>38507</v>
      </c>
      <c r="O1306" s="128"/>
      <c r="P1306" s="128"/>
      <c r="Q1306" s="128" t="s">
        <v>16823</v>
      </c>
      <c r="R1306" s="145"/>
      <c r="S1306" s="128" t="s">
        <v>8315</v>
      </c>
      <c r="T1306" s="128" t="s">
        <v>20545</v>
      </c>
      <c r="U1306" s="128" t="s">
        <v>38509</v>
      </c>
      <c r="V1306" s="145">
        <v>6.5</v>
      </c>
      <c r="W1306" s="130"/>
      <c r="X1306" s="324"/>
    </row>
    <row r="1307" spans="1:24" ht="12.95" customHeight="1" x14ac:dyDescent="0.2">
      <c r="A1307" s="140">
        <v>2018</v>
      </c>
      <c r="B1307" s="140" t="s">
        <v>4613</v>
      </c>
      <c r="C1307" s="128" t="s">
        <v>36936</v>
      </c>
      <c r="D1307" s="128" t="s">
        <v>38116</v>
      </c>
      <c r="E1307" s="128" t="s">
        <v>36948</v>
      </c>
      <c r="F1307" s="123" t="s">
        <v>10085</v>
      </c>
      <c r="G1307" s="142">
        <v>16485</v>
      </c>
      <c r="H1307" s="128" t="s">
        <v>2625</v>
      </c>
      <c r="I1307" s="128" t="s">
        <v>10191</v>
      </c>
      <c r="J1307" s="128" t="s">
        <v>38508</v>
      </c>
      <c r="K1307" s="128"/>
      <c r="L1307" s="143"/>
      <c r="M1307" s="145">
        <v>1</v>
      </c>
      <c r="N1307" s="200" t="s">
        <v>38493</v>
      </c>
      <c r="O1307" s="128"/>
      <c r="P1307" s="128"/>
      <c r="Q1307" s="128" t="s">
        <v>15945</v>
      </c>
      <c r="R1307" s="145"/>
      <c r="S1307" s="128"/>
      <c r="T1307" s="128" t="s">
        <v>20545</v>
      </c>
      <c r="U1307" s="128" t="s">
        <v>38510</v>
      </c>
      <c r="V1307" s="145">
        <v>6.5</v>
      </c>
      <c r="W1307" s="130"/>
      <c r="X1307" s="324"/>
    </row>
    <row r="1308" spans="1:24" ht="12.95" customHeight="1" x14ac:dyDescent="0.2">
      <c r="A1308" s="140">
        <v>2018</v>
      </c>
      <c r="B1308" s="140" t="s">
        <v>4613</v>
      </c>
      <c r="C1308" s="128" t="s">
        <v>36936</v>
      </c>
      <c r="D1308" s="128" t="s">
        <v>38117</v>
      </c>
      <c r="E1308" s="128" t="s">
        <v>36949</v>
      </c>
      <c r="F1308" s="123" t="s">
        <v>10085</v>
      </c>
      <c r="G1308" s="142">
        <v>16486</v>
      </c>
      <c r="H1308" s="128" t="s">
        <v>2625</v>
      </c>
      <c r="I1308" s="128" t="s">
        <v>10191</v>
      </c>
      <c r="J1308" s="128" t="s">
        <v>38511</v>
      </c>
      <c r="K1308" s="128"/>
      <c r="L1308" s="143"/>
      <c r="M1308" s="145">
        <v>0.5</v>
      </c>
      <c r="N1308" s="200">
        <v>46</v>
      </c>
      <c r="O1308" s="128"/>
      <c r="P1308" s="128"/>
      <c r="Q1308" s="128" t="s">
        <v>19534</v>
      </c>
      <c r="R1308" s="145"/>
      <c r="S1308" s="128"/>
      <c r="T1308" s="128" t="s">
        <v>20545</v>
      </c>
      <c r="U1308" s="128" t="s">
        <v>38512</v>
      </c>
      <c r="V1308" s="145">
        <v>7.5</v>
      </c>
      <c r="W1308" s="130"/>
      <c r="X1308" s="324"/>
    </row>
    <row r="1309" spans="1:24" ht="12.95" customHeight="1" x14ac:dyDescent="0.2">
      <c r="A1309" s="140">
        <v>2018</v>
      </c>
      <c r="B1309" s="140" t="s">
        <v>4613</v>
      </c>
      <c r="C1309" s="128" t="s">
        <v>36936</v>
      </c>
      <c r="D1309" s="128" t="s">
        <v>38118</v>
      </c>
      <c r="E1309" s="128" t="s">
        <v>36950</v>
      </c>
      <c r="F1309" s="123" t="s">
        <v>10085</v>
      </c>
      <c r="G1309" s="142">
        <v>16487</v>
      </c>
      <c r="H1309" s="128" t="s">
        <v>2625</v>
      </c>
      <c r="I1309" s="128" t="s">
        <v>10191</v>
      </c>
      <c r="J1309" s="128" t="s">
        <v>38513</v>
      </c>
      <c r="K1309" s="128"/>
      <c r="L1309" s="143"/>
      <c r="M1309" s="145">
        <v>1</v>
      </c>
      <c r="N1309" s="200" t="s">
        <v>38493</v>
      </c>
      <c r="O1309" s="128"/>
      <c r="P1309" s="128"/>
      <c r="Q1309" s="128" t="s">
        <v>18159</v>
      </c>
      <c r="R1309" s="145"/>
      <c r="S1309" s="128" t="s">
        <v>8315</v>
      </c>
      <c r="T1309" s="128" t="s">
        <v>20545</v>
      </c>
      <c r="U1309" s="128" t="s">
        <v>38514</v>
      </c>
      <c r="V1309" s="145">
        <v>6.5</v>
      </c>
      <c r="W1309" s="130"/>
      <c r="X1309" s="324"/>
    </row>
    <row r="1310" spans="1:24" ht="12.95" customHeight="1" x14ac:dyDescent="0.2">
      <c r="A1310" s="140">
        <v>2018</v>
      </c>
      <c r="B1310" s="140" t="s">
        <v>4613</v>
      </c>
      <c r="C1310" s="128" t="s">
        <v>36936</v>
      </c>
      <c r="D1310" s="128" t="s">
        <v>38119</v>
      </c>
      <c r="E1310" s="128" t="s">
        <v>36951</v>
      </c>
      <c r="F1310" s="123" t="s">
        <v>10085</v>
      </c>
      <c r="G1310" s="142">
        <v>16487</v>
      </c>
      <c r="H1310" s="128" t="s">
        <v>10191</v>
      </c>
      <c r="I1310" s="128" t="s">
        <v>2625</v>
      </c>
      <c r="J1310" s="128" t="s">
        <v>38513</v>
      </c>
      <c r="K1310" s="128"/>
      <c r="L1310" s="143"/>
      <c r="M1310" s="145">
        <v>1</v>
      </c>
      <c r="N1310" s="200" t="s">
        <v>38493</v>
      </c>
      <c r="O1310" s="128"/>
      <c r="P1310" s="128" t="s">
        <v>9125</v>
      </c>
      <c r="Q1310" s="128" t="s">
        <v>20593</v>
      </c>
      <c r="R1310" s="145" t="s">
        <v>7035</v>
      </c>
      <c r="S1310" s="128" t="s">
        <v>9435</v>
      </c>
      <c r="T1310" s="128" t="s">
        <v>20545</v>
      </c>
      <c r="U1310" s="128" t="s">
        <v>38487</v>
      </c>
      <c r="V1310" s="145">
        <v>5.5</v>
      </c>
      <c r="W1310" s="130"/>
      <c r="X1310" s="324"/>
    </row>
    <row r="1311" spans="1:24" ht="12.95" customHeight="1" x14ac:dyDescent="0.2">
      <c r="A1311" s="140">
        <v>2018</v>
      </c>
      <c r="B1311" s="140" t="s">
        <v>4613</v>
      </c>
      <c r="C1311" s="128" t="s">
        <v>36936</v>
      </c>
      <c r="D1311" s="128" t="s">
        <v>38120</v>
      </c>
      <c r="E1311" s="128" t="s">
        <v>36952</v>
      </c>
      <c r="F1311" s="123" t="s">
        <v>10085</v>
      </c>
      <c r="G1311" s="142">
        <v>16488</v>
      </c>
      <c r="H1311" s="128" t="s">
        <v>10191</v>
      </c>
      <c r="I1311" s="128" t="s">
        <v>2625</v>
      </c>
      <c r="J1311" s="128" t="s">
        <v>38513</v>
      </c>
      <c r="K1311" s="128"/>
      <c r="L1311" s="143"/>
      <c r="M1311" s="145">
        <v>1</v>
      </c>
      <c r="N1311" s="200" t="s">
        <v>38493</v>
      </c>
      <c r="O1311" s="128"/>
      <c r="P1311" s="128" t="s">
        <v>9125</v>
      </c>
      <c r="Q1311" s="128" t="s">
        <v>18149</v>
      </c>
      <c r="R1311" s="145"/>
      <c r="S1311" s="128"/>
      <c r="T1311" s="128" t="s">
        <v>20545</v>
      </c>
      <c r="U1311" s="128" t="s">
        <v>38515</v>
      </c>
      <c r="V1311" s="145">
        <v>6.5</v>
      </c>
      <c r="W1311" s="130"/>
      <c r="X1311" s="324"/>
    </row>
    <row r="1312" spans="1:24" ht="12.95" customHeight="1" x14ac:dyDescent="0.2">
      <c r="A1312" s="140">
        <v>2018</v>
      </c>
      <c r="B1312" s="140" t="s">
        <v>4613</v>
      </c>
      <c r="C1312" s="128" t="s">
        <v>36936</v>
      </c>
      <c r="D1312" s="128" t="s">
        <v>38121</v>
      </c>
      <c r="E1312" s="128" t="s">
        <v>36953</v>
      </c>
      <c r="F1312" s="123" t="s">
        <v>10085</v>
      </c>
      <c r="G1312" s="142">
        <v>16488</v>
      </c>
      <c r="H1312" s="128" t="s">
        <v>2625</v>
      </c>
      <c r="I1312" s="128" t="s">
        <v>10191</v>
      </c>
      <c r="J1312" s="128" t="s">
        <v>38513</v>
      </c>
      <c r="K1312" s="128"/>
      <c r="L1312" s="143"/>
      <c r="M1312" s="145">
        <v>1</v>
      </c>
      <c r="N1312" s="144" t="s">
        <v>38493</v>
      </c>
      <c r="O1312" s="128" t="s">
        <v>65</v>
      </c>
      <c r="P1312" s="128" t="s">
        <v>17514</v>
      </c>
      <c r="Q1312" s="128" t="s">
        <v>38516</v>
      </c>
      <c r="R1312" s="145"/>
      <c r="S1312" s="128" t="s">
        <v>11080</v>
      </c>
      <c r="T1312" s="128" t="s">
        <v>20545</v>
      </c>
      <c r="U1312" s="128" t="s">
        <v>38517</v>
      </c>
      <c r="V1312" s="145">
        <v>15</v>
      </c>
      <c r="W1312" s="130"/>
      <c r="X1312" s="324"/>
    </row>
    <row r="1313" spans="1:24" ht="12.95" customHeight="1" x14ac:dyDescent="0.2">
      <c r="A1313" s="140">
        <v>2018</v>
      </c>
      <c r="B1313" s="140" t="s">
        <v>4613</v>
      </c>
      <c r="C1313" s="128" t="s">
        <v>36936</v>
      </c>
      <c r="D1313" s="128" t="s">
        <v>38122</v>
      </c>
      <c r="E1313" s="128" t="s">
        <v>36954</v>
      </c>
      <c r="F1313" s="123" t="s">
        <v>10085</v>
      </c>
      <c r="G1313" s="142">
        <v>16492</v>
      </c>
      <c r="H1313" s="128" t="s">
        <v>10191</v>
      </c>
      <c r="I1313" s="128" t="s">
        <v>2625</v>
      </c>
      <c r="J1313" s="128" t="s">
        <v>38518</v>
      </c>
      <c r="K1313" s="128"/>
      <c r="L1313" s="143"/>
      <c r="M1313" s="145">
        <v>2.5</v>
      </c>
      <c r="N1313" s="108" t="s">
        <v>38519</v>
      </c>
      <c r="O1313" s="128"/>
      <c r="P1313" s="128" t="s">
        <v>9125</v>
      </c>
      <c r="Q1313" s="128" t="s">
        <v>17282</v>
      </c>
      <c r="R1313" s="145" t="s">
        <v>7035</v>
      </c>
      <c r="S1313" s="128" t="s">
        <v>9435</v>
      </c>
      <c r="T1313" s="128" t="s">
        <v>20545</v>
      </c>
      <c r="U1313" s="128" t="s">
        <v>38487</v>
      </c>
      <c r="V1313" s="145">
        <v>8.5</v>
      </c>
      <c r="W1313" s="130"/>
      <c r="X1313" s="324"/>
    </row>
    <row r="1314" spans="1:24" ht="12.95" customHeight="1" x14ac:dyDescent="0.2">
      <c r="A1314" s="140">
        <v>2018</v>
      </c>
      <c r="B1314" s="140" t="s">
        <v>4613</v>
      </c>
      <c r="C1314" s="128" t="s">
        <v>36936</v>
      </c>
      <c r="D1314" s="128" t="s">
        <v>38123</v>
      </c>
      <c r="E1314" s="128" t="s">
        <v>36955</v>
      </c>
      <c r="F1314" s="123" t="s">
        <v>10085</v>
      </c>
      <c r="G1314" s="142">
        <v>16492</v>
      </c>
      <c r="H1314" s="128" t="s">
        <v>2625</v>
      </c>
      <c r="I1314" s="128" t="s">
        <v>10191</v>
      </c>
      <c r="J1314" s="128" t="s">
        <v>38520</v>
      </c>
      <c r="K1314" s="128"/>
      <c r="L1314" s="143"/>
      <c r="M1314" s="145">
        <v>0.75</v>
      </c>
      <c r="N1314" s="200">
        <v>58</v>
      </c>
      <c r="O1314" s="128" t="s">
        <v>3620</v>
      </c>
      <c r="P1314" s="128" t="s">
        <v>9125</v>
      </c>
      <c r="Q1314" s="128" t="s">
        <v>16868</v>
      </c>
      <c r="R1314" s="145"/>
      <c r="S1314" s="128" t="s">
        <v>8315</v>
      </c>
      <c r="T1314" s="128" t="s">
        <v>20545</v>
      </c>
      <c r="U1314" s="128" t="s">
        <v>38523</v>
      </c>
      <c r="V1314" s="145">
        <v>5.5</v>
      </c>
      <c r="W1314" s="130"/>
      <c r="X1314" s="324"/>
    </row>
    <row r="1315" spans="1:24" ht="12.95" customHeight="1" x14ac:dyDescent="0.2">
      <c r="A1315" s="140">
        <v>2018</v>
      </c>
      <c r="B1315" s="140" t="s">
        <v>4613</v>
      </c>
      <c r="C1315" s="128" t="s">
        <v>36936</v>
      </c>
      <c r="D1315" s="128" t="s">
        <v>38124</v>
      </c>
      <c r="E1315" s="128" t="s">
        <v>36956</v>
      </c>
      <c r="F1315" s="123" t="s">
        <v>10085</v>
      </c>
      <c r="G1315" s="142">
        <v>16493</v>
      </c>
      <c r="H1315" s="128" t="s">
        <v>2625</v>
      </c>
      <c r="I1315" s="128" t="s">
        <v>10191</v>
      </c>
      <c r="J1315" s="128" t="s">
        <v>38521</v>
      </c>
      <c r="K1315" s="128"/>
      <c r="L1315" s="143"/>
      <c r="M1315" s="145">
        <v>1</v>
      </c>
      <c r="N1315" s="200" t="s">
        <v>38522</v>
      </c>
      <c r="O1315" s="128"/>
      <c r="P1315" s="128" t="s">
        <v>9125</v>
      </c>
      <c r="Q1315" s="128" t="s">
        <v>16805</v>
      </c>
      <c r="R1315" s="145"/>
      <c r="S1315" s="128"/>
      <c r="T1315" s="128" t="s">
        <v>20545</v>
      </c>
      <c r="U1315" s="128" t="s">
        <v>38509</v>
      </c>
      <c r="V1315" s="145">
        <v>6.5</v>
      </c>
      <c r="W1315" s="130"/>
      <c r="X1315" s="324"/>
    </row>
    <row r="1316" spans="1:24" ht="12.95" customHeight="1" x14ac:dyDescent="0.2">
      <c r="A1316" s="140">
        <v>2018</v>
      </c>
      <c r="B1316" s="140" t="s">
        <v>4613</v>
      </c>
      <c r="C1316" s="128" t="s">
        <v>36936</v>
      </c>
      <c r="D1316" s="128" t="s">
        <v>38321</v>
      </c>
      <c r="E1316" s="128" t="s">
        <v>36957</v>
      </c>
      <c r="F1316" s="123" t="s">
        <v>10085</v>
      </c>
      <c r="G1316" s="142">
        <v>16494</v>
      </c>
      <c r="H1316" s="128" t="s">
        <v>2625</v>
      </c>
      <c r="I1316" s="128" t="s">
        <v>10191</v>
      </c>
      <c r="J1316" s="128" t="s">
        <v>38524</v>
      </c>
      <c r="K1316" s="128"/>
      <c r="L1316" s="143"/>
      <c r="M1316" s="145">
        <v>0.5</v>
      </c>
      <c r="N1316" s="200" t="s">
        <v>38525</v>
      </c>
      <c r="O1316" s="128" t="s">
        <v>9160</v>
      </c>
      <c r="P1316" s="128" t="s">
        <v>9125</v>
      </c>
      <c r="Q1316" s="128" t="s">
        <v>19695</v>
      </c>
      <c r="R1316" s="145"/>
      <c r="S1316" s="128" t="s">
        <v>8315</v>
      </c>
      <c r="T1316" s="128" t="s">
        <v>20545</v>
      </c>
      <c r="U1316" s="128" t="s">
        <v>38526</v>
      </c>
      <c r="V1316" s="145">
        <v>6.5</v>
      </c>
      <c r="W1316" s="130"/>
      <c r="X1316" s="324"/>
    </row>
    <row r="1317" spans="1:24" ht="12.95" customHeight="1" x14ac:dyDescent="0.2">
      <c r="A1317" s="140">
        <v>2018</v>
      </c>
      <c r="B1317" s="140" t="s">
        <v>4613</v>
      </c>
      <c r="C1317" s="128" t="s">
        <v>36936</v>
      </c>
      <c r="D1317" s="128" t="s">
        <v>38527</v>
      </c>
      <c r="E1317" s="128" t="s">
        <v>36958</v>
      </c>
      <c r="F1317" s="123" t="s">
        <v>10085</v>
      </c>
      <c r="G1317" s="142">
        <v>16484</v>
      </c>
      <c r="H1317" s="128" t="s">
        <v>2625</v>
      </c>
      <c r="I1317" s="128" t="s">
        <v>10191</v>
      </c>
      <c r="J1317" s="128" t="s">
        <v>38528</v>
      </c>
      <c r="K1317" s="128"/>
      <c r="L1317" s="143"/>
      <c r="M1317" s="145" t="s">
        <v>5147</v>
      </c>
      <c r="N1317" s="200" t="s">
        <v>38529</v>
      </c>
      <c r="O1317" s="128" t="s">
        <v>20529</v>
      </c>
      <c r="P1317" s="128" t="s">
        <v>20529</v>
      </c>
      <c r="Q1317" s="128" t="s">
        <v>20529</v>
      </c>
      <c r="R1317" s="145" t="s">
        <v>7035</v>
      </c>
      <c r="S1317" s="128" t="s">
        <v>11080</v>
      </c>
      <c r="T1317" s="128" t="s">
        <v>20545</v>
      </c>
      <c r="U1317" s="128" t="s">
        <v>38487</v>
      </c>
      <c r="V1317" s="145" t="s">
        <v>13550</v>
      </c>
      <c r="W1317" s="130"/>
      <c r="X1317" s="324"/>
    </row>
    <row r="1318" spans="1:24" ht="12.95" customHeight="1" x14ac:dyDescent="0.2">
      <c r="A1318" s="140">
        <v>2018</v>
      </c>
      <c r="B1318" s="140" t="s">
        <v>4613</v>
      </c>
      <c r="C1318" s="128" t="s">
        <v>36936</v>
      </c>
      <c r="D1318" s="128" t="s">
        <v>38530</v>
      </c>
      <c r="E1318" s="128" t="s">
        <v>36959</v>
      </c>
      <c r="F1318" s="123" t="s">
        <v>10085</v>
      </c>
      <c r="G1318" s="142">
        <v>16484</v>
      </c>
      <c r="H1318" s="128" t="s">
        <v>2625</v>
      </c>
      <c r="I1318" s="128" t="s">
        <v>10191</v>
      </c>
      <c r="J1318" s="128" t="s">
        <v>38528</v>
      </c>
      <c r="K1318" s="128"/>
      <c r="L1318" s="143"/>
      <c r="M1318" s="145">
        <v>1</v>
      </c>
      <c r="N1318" s="144" t="s">
        <v>38493</v>
      </c>
      <c r="O1318" s="128" t="s">
        <v>20529</v>
      </c>
      <c r="P1318" s="128" t="s">
        <v>20529</v>
      </c>
      <c r="Q1318" s="128" t="s">
        <v>20529</v>
      </c>
      <c r="R1318" s="145" t="s">
        <v>7035</v>
      </c>
      <c r="S1318" s="128" t="s">
        <v>11080</v>
      </c>
      <c r="T1318" s="128" t="s">
        <v>20545</v>
      </c>
      <c r="U1318" s="128" t="s">
        <v>38487</v>
      </c>
      <c r="V1318" s="145" t="s">
        <v>38531</v>
      </c>
      <c r="W1318" s="130"/>
      <c r="X1318" s="324"/>
    </row>
    <row r="1319" spans="1:24" ht="12.95" customHeight="1" x14ac:dyDescent="0.2">
      <c r="A1319" s="102">
        <v>1999</v>
      </c>
      <c r="B1319" s="115" t="s">
        <v>4613</v>
      </c>
      <c r="C1319" s="103" t="s">
        <v>12196</v>
      </c>
      <c r="D1319" s="102" t="s">
        <v>13064</v>
      </c>
      <c r="E1319" s="115" t="s">
        <v>9460</v>
      </c>
      <c r="F1319" s="123" t="s">
        <v>10085</v>
      </c>
      <c r="G1319" s="105">
        <v>16333</v>
      </c>
      <c r="H1319" s="115" t="s">
        <v>13336</v>
      </c>
      <c r="I1319" s="115" t="s">
        <v>4890</v>
      </c>
      <c r="J1319" s="102" t="s">
        <v>6987</v>
      </c>
      <c r="K1319" s="102"/>
      <c r="L1319" s="111"/>
      <c r="M1319" s="151">
        <v>1</v>
      </c>
      <c r="N1319" s="108" t="s">
        <v>3114</v>
      </c>
      <c r="O1319" s="115" t="s">
        <v>17508</v>
      </c>
      <c r="P1319" s="115" t="s">
        <v>162</v>
      </c>
      <c r="Q1319" s="115" t="s">
        <v>19131</v>
      </c>
      <c r="R1319" s="115"/>
      <c r="S1319" s="115" t="s">
        <v>9435</v>
      </c>
      <c r="T1319" s="115" t="s">
        <v>20547</v>
      </c>
      <c r="U1319" s="115" t="s">
        <v>16974</v>
      </c>
      <c r="V1319" s="151">
        <v>8.5</v>
      </c>
      <c r="W1319" s="107"/>
      <c r="X1319" s="324"/>
    </row>
    <row r="1320" spans="1:24" ht="12.95" customHeight="1" x14ac:dyDescent="0.2">
      <c r="A1320" s="102">
        <v>1999</v>
      </c>
      <c r="B1320" s="115" t="s">
        <v>4613</v>
      </c>
      <c r="C1320" s="102" t="s">
        <v>12196</v>
      </c>
      <c r="D1320" s="111" t="s">
        <v>5297</v>
      </c>
      <c r="E1320" s="102" t="s">
        <v>12384</v>
      </c>
      <c r="F1320" s="163" t="s">
        <v>14834</v>
      </c>
      <c r="G1320" s="105">
        <v>15898</v>
      </c>
      <c r="H1320" s="102" t="s">
        <v>7198</v>
      </c>
      <c r="I1320" s="102" t="s">
        <v>10191</v>
      </c>
      <c r="J1320" s="102" t="s">
        <v>16975</v>
      </c>
      <c r="K1320" s="102"/>
      <c r="L1320" s="111" t="s">
        <v>10696</v>
      </c>
      <c r="M1320" s="175">
        <v>0.5</v>
      </c>
      <c r="N1320" s="125" t="s">
        <v>16976</v>
      </c>
      <c r="O1320" s="102" t="s">
        <v>65</v>
      </c>
      <c r="P1320" s="102" t="s">
        <v>8076</v>
      </c>
      <c r="Q1320" s="102" t="s">
        <v>16831</v>
      </c>
      <c r="R1320" s="109"/>
      <c r="S1320" s="102"/>
      <c r="T1320" s="102" t="s">
        <v>21275</v>
      </c>
      <c r="U1320" s="102" t="s">
        <v>20920</v>
      </c>
      <c r="V1320" s="109">
        <v>6</v>
      </c>
      <c r="W1320" s="107"/>
      <c r="X1320" s="324"/>
    </row>
    <row r="1321" spans="1:24" ht="12.95" customHeight="1" x14ac:dyDescent="0.2">
      <c r="A1321" s="102">
        <v>1999</v>
      </c>
      <c r="B1321" s="115" t="s">
        <v>4613</v>
      </c>
      <c r="C1321" s="102" t="s">
        <v>12196</v>
      </c>
      <c r="D1321" s="111" t="s">
        <v>5298</v>
      </c>
      <c r="E1321" s="102" t="s">
        <v>12385</v>
      </c>
      <c r="F1321" s="163" t="s">
        <v>14834</v>
      </c>
      <c r="G1321" s="105">
        <v>15899</v>
      </c>
      <c r="H1321" s="102" t="s">
        <v>11819</v>
      </c>
      <c r="I1321" s="102" t="s">
        <v>10191</v>
      </c>
      <c r="J1321" s="102" t="s">
        <v>16977</v>
      </c>
      <c r="K1321" s="102"/>
      <c r="L1321" s="111" t="s">
        <v>13120</v>
      </c>
      <c r="M1321" s="175">
        <v>1</v>
      </c>
      <c r="N1321" s="125" t="s">
        <v>16978</v>
      </c>
      <c r="O1321" s="102" t="s">
        <v>14682</v>
      </c>
      <c r="P1321" s="102" t="s">
        <v>162</v>
      </c>
      <c r="Q1321" s="102" t="s">
        <v>19103</v>
      </c>
      <c r="R1321" s="109"/>
      <c r="S1321" s="102"/>
      <c r="T1321" s="102" t="s">
        <v>21275</v>
      </c>
      <c r="U1321" s="102"/>
      <c r="V1321" s="109">
        <v>6.5</v>
      </c>
      <c r="W1321" s="107"/>
      <c r="X1321" s="324"/>
    </row>
    <row r="1322" spans="1:24" ht="12.95" customHeight="1" x14ac:dyDescent="0.2">
      <c r="A1322" s="102">
        <v>1999</v>
      </c>
      <c r="B1322" s="115" t="s">
        <v>4613</v>
      </c>
      <c r="C1322" s="102" t="s">
        <v>12196</v>
      </c>
      <c r="D1322" s="102" t="s">
        <v>4731</v>
      </c>
      <c r="E1322" s="115" t="s">
        <v>12386</v>
      </c>
      <c r="F1322" s="104" t="s">
        <v>14834</v>
      </c>
      <c r="G1322" s="105">
        <v>271949</v>
      </c>
      <c r="H1322" s="115" t="s">
        <v>11819</v>
      </c>
      <c r="I1322" s="115" t="s">
        <v>10191</v>
      </c>
      <c r="J1322" s="115" t="s">
        <v>15224</v>
      </c>
      <c r="K1322" s="102"/>
      <c r="L1322" s="111"/>
      <c r="M1322" s="115">
        <v>1</v>
      </c>
      <c r="N1322" s="108" t="s">
        <v>31096</v>
      </c>
      <c r="O1322" s="115" t="s">
        <v>3620</v>
      </c>
      <c r="P1322" s="115" t="s">
        <v>17110</v>
      </c>
      <c r="Q1322" s="115" t="s">
        <v>19113</v>
      </c>
      <c r="R1322" s="115"/>
      <c r="S1322" s="115"/>
      <c r="T1322" s="115" t="s">
        <v>20547</v>
      </c>
      <c r="U1322" s="115" t="s">
        <v>14790</v>
      </c>
      <c r="V1322" s="151">
        <v>8</v>
      </c>
      <c r="W1322" s="183"/>
      <c r="X1322" s="324"/>
    </row>
    <row r="1323" spans="1:24" ht="12.95" customHeight="1" x14ac:dyDescent="0.2">
      <c r="A1323" s="102">
        <v>1999</v>
      </c>
      <c r="B1323" s="115" t="s">
        <v>4613</v>
      </c>
      <c r="C1323" s="102" t="s">
        <v>12196</v>
      </c>
      <c r="D1323" s="102" t="s">
        <v>4732</v>
      </c>
      <c r="E1323" s="115" t="s">
        <v>12387</v>
      </c>
      <c r="F1323" s="104" t="s">
        <v>14834</v>
      </c>
      <c r="G1323" s="105">
        <v>16349</v>
      </c>
      <c r="H1323" s="115" t="s">
        <v>11819</v>
      </c>
      <c r="I1323" s="115" t="s">
        <v>10191</v>
      </c>
      <c r="J1323" s="115" t="s">
        <v>15225</v>
      </c>
      <c r="K1323" s="102"/>
      <c r="L1323" s="111"/>
      <c r="M1323" s="115">
        <v>2</v>
      </c>
      <c r="N1323" s="112" t="s">
        <v>16979</v>
      </c>
      <c r="O1323" s="115" t="s">
        <v>19534</v>
      </c>
      <c r="P1323" s="115" t="s">
        <v>8076</v>
      </c>
      <c r="Q1323" s="115" t="s">
        <v>15945</v>
      </c>
      <c r="R1323" s="115"/>
      <c r="S1323" s="115" t="s">
        <v>9435</v>
      </c>
      <c r="T1323" s="115" t="s">
        <v>20547</v>
      </c>
      <c r="U1323" s="115" t="s">
        <v>2476</v>
      </c>
      <c r="V1323" s="151">
        <v>6</v>
      </c>
      <c r="W1323" s="183"/>
      <c r="X1323" s="324"/>
    </row>
    <row r="1324" spans="1:24" ht="12.95" customHeight="1" x14ac:dyDescent="0.2">
      <c r="A1324" s="102">
        <v>1999</v>
      </c>
      <c r="B1324" s="115" t="s">
        <v>4613</v>
      </c>
      <c r="C1324" s="102" t="s">
        <v>12196</v>
      </c>
      <c r="D1324" s="111" t="s">
        <v>8992</v>
      </c>
      <c r="E1324" s="102" t="s">
        <v>8223</v>
      </c>
      <c r="F1324" s="177" t="s">
        <v>6406</v>
      </c>
      <c r="G1324" s="105">
        <v>16358</v>
      </c>
      <c r="H1324" s="102" t="s">
        <v>11819</v>
      </c>
      <c r="I1324" s="102" t="s">
        <v>10191</v>
      </c>
      <c r="J1324" s="102" t="s">
        <v>16980</v>
      </c>
      <c r="K1324" s="102"/>
      <c r="L1324" s="111" t="s">
        <v>758</v>
      </c>
      <c r="M1324" s="175">
        <v>3</v>
      </c>
      <c r="N1324" s="112" t="s">
        <v>16981</v>
      </c>
      <c r="O1324" s="102" t="s">
        <v>16982</v>
      </c>
      <c r="P1324" s="102" t="s">
        <v>9125</v>
      </c>
      <c r="Q1324" s="102" t="s">
        <v>20099</v>
      </c>
      <c r="R1324" s="109"/>
      <c r="S1324" s="102" t="s">
        <v>11080</v>
      </c>
      <c r="T1324" s="115" t="s">
        <v>20547</v>
      </c>
      <c r="U1324" s="102" t="s">
        <v>16983</v>
      </c>
      <c r="V1324" s="109">
        <v>7</v>
      </c>
      <c r="W1324" s="107"/>
      <c r="X1324" s="324"/>
    </row>
    <row r="1325" spans="1:24" ht="12.95" customHeight="1" x14ac:dyDescent="0.2">
      <c r="A1325" s="102">
        <v>1999</v>
      </c>
      <c r="B1325" s="115" t="s">
        <v>4613</v>
      </c>
      <c r="C1325" s="102" t="s">
        <v>12196</v>
      </c>
      <c r="D1325" s="111" t="s">
        <v>15086</v>
      </c>
      <c r="E1325" s="102" t="s">
        <v>931</v>
      </c>
      <c r="F1325" s="177" t="s">
        <v>6406</v>
      </c>
      <c r="G1325" s="105">
        <v>16360</v>
      </c>
      <c r="H1325" s="102" t="s">
        <v>10191</v>
      </c>
      <c r="I1325" s="102" t="s">
        <v>11819</v>
      </c>
      <c r="J1325" s="102" t="s">
        <v>16984</v>
      </c>
      <c r="K1325" s="102"/>
      <c r="L1325" s="111" t="s">
        <v>6020</v>
      </c>
      <c r="M1325" s="175">
        <v>3</v>
      </c>
      <c r="N1325" s="112" t="s">
        <v>16985</v>
      </c>
      <c r="O1325" s="102" t="s">
        <v>16798</v>
      </c>
      <c r="P1325" s="102" t="s">
        <v>9125</v>
      </c>
      <c r="Q1325" s="102" t="s">
        <v>15847</v>
      </c>
      <c r="R1325" s="109"/>
      <c r="S1325" s="102"/>
      <c r="T1325" s="115" t="s">
        <v>20547</v>
      </c>
      <c r="U1325" s="102" t="s">
        <v>16986</v>
      </c>
      <c r="V1325" s="109">
        <v>7.5</v>
      </c>
      <c r="W1325" s="107"/>
      <c r="X1325" s="324"/>
    </row>
    <row r="1326" spans="1:24" ht="12.95" customHeight="1" x14ac:dyDescent="0.2">
      <c r="A1326" s="102">
        <v>1999</v>
      </c>
      <c r="B1326" s="115" t="s">
        <v>4613</v>
      </c>
      <c r="C1326" s="102" t="s">
        <v>12196</v>
      </c>
      <c r="D1326" s="102" t="s">
        <v>8990</v>
      </c>
      <c r="E1326" s="115" t="s">
        <v>932</v>
      </c>
      <c r="F1326" s="104" t="s">
        <v>14834</v>
      </c>
      <c r="G1326" s="105">
        <v>16395</v>
      </c>
      <c r="H1326" s="115" t="s">
        <v>11819</v>
      </c>
      <c r="I1326" s="115" t="s">
        <v>10191</v>
      </c>
      <c r="J1326" s="115" t="s">
        <v>7343</v>
      </c>
      <c r="K1326" s="102"/>
      <c r="L1326" s="111"/>
      <c r="M1326" s="115">
        <v>2</v>
      </c>
      <c r="N1326" s="108" t="s">
        <v>31097</v>
      </c>
      <c r="O1326" s="115" t="s">
        <v>20921</v>
      </c>
      <c r="P1326" s="115" t="s">
        <v>13301</v>
      </c>
      <c r="Q1326" s="115" t="s">
        <v>19737</v>
      </c>
      <c r="R1326" s="115"/>
      <c r="S1326" s="115" t="s">
        <v>8315</v>
      </c>
      <c r="T1326" s="115" t="s">
        <v>20547</v>
      </c>
      <c r="U1326" s="115" t="s">
        <v>20922</v>
      </c>
      <c r="V1326" s="151">
        <v>6</v>
      </c>
      <c r="W1326" s="183"/>
      <c r="X1326" s="324"/>
    </row>
    <row r="1327" spans="1:24" ht="12.95" customHeight="1" x14ac:dyDescent="0.2">
      <c r="A1327" s="102">
        <v>1999</v>
      </c>
      <c r="B1327" s="115" t="s">
        <v>4613</v>
      </c>
      <c r="C1327" s="102" t="s">
        <v>12196</v>
      </c>
      <c r="D1327" s="111" t="s">
        <v>13631</v>
      </c>
      <c r="E1327" s="102" t="s">
        <v>933</v>
      </c>
      <c r="F1327" s="163" t="s">
        <v>14834</v>
      </c>
      <c r="G1327" s="105">
        <v>16398</v>
      </c>
      <c r="H1327" s="102" t="s">
        <v>11819</v>
      </c>
      <c r="I1327" s="102" t="s">
        <v>10191</v>
      </c>
      <c r="J1327" s="102" t="s">
        <v>13632</v>
      </c>
      <c r="K1327" s="102"/>
      <c r="L1327" s="111" t="s">
        <v>10697</v>
      </c>
      <c r="M1327" s="175">
        <v>2</v>
      </c>
      <c r="N1327" s="112" t="s">
        <v>16987</v>
      </c>
      <c r="O1327" s="102" t="s">
        <v>16762</v>
      </c>
      <c r="P1327" s="102" t="s">
        <v>9125</v>
      </c>
      <c r="Q1327" s="102" t="s">
        <v>20884</v>
      </c>
      <c r="R1327" s="109"/>
      <c r="S1327" s="102"/>
      <c r="T1327" s="115" t="s">
        <v>20547</v>
      </c>
      <c r="U1327" s="102" t="s">
        <v>20923</v>
      </c>
      <c r="V1327" s="109">
        <v>8</v>
      </c>
      <c r="W1327" s="107"/>
      <c r="X1327" s="324"/>
    </row>
    <row r="1328" spans="1:24" ht="12.95" customHeight="1" x14ac:dyDescent="0.2">
      <c r="A1328" s="102">
        <v>1999</v>
      </c>
      <c r="B1328" s="115" t="s">
        <v>4613</v>
      </c>
      <c r="C1328" s="102" t="s">
        <v>12196</v>
      </c>
      <c r="D1328" s="111" t="s">
        <v>8991</v>
      </c>
      <c r="E1328" s="102" t="s">
        <v>934</v>
      </c>
      <c r="F1328" s="177" t="s">
        <v>6406</v>
      </c>
      <c r="G1328" s="105">
        <v>16431</v>
      </c>
      <c r="H1328" s="102" t="s">
        <v>11819</v>
      </c>
      <c r="I1328" s="102" t="s">
        <v>10191</v>
      </c>
      <c r="J1328" s="102" t="s">
        <v>16988</v>
      </c>
      <c r="K1328" s="102"/>
      <c r="L1328" s="111" t="s">
        <v>757</v>
      </c>
      <c r="M1328" s="175">
        <v>4</v>
      </c>
      <c r="N1328" s="112" t="s">
        <v>16989</v>
      </c>
      <c r="O1328" s="102" t="s">
        <v>16990</v>
      </c>
      <c r="P1328" s="102" t="s">
        <v>9125</v>
      </c>
      <c r="Q1328" s="102" t="s">
        <v>15923</v>
      </c>
      <c r="R1328" s="109"/>
      <c r="S1328" s="102"/>
      <c r="T1328" s="115" t="s">
        <v>20547</v>
      </c>
      <c r="U1328" s="102" t="s">
        <v>20924</v>
      </c>
      <c r="V1328" s="109">
        <v>5</v>
      </c>
      <c r="W1328" s="107"/>
      <c r="X1328" s="324"/>
    </row>
    <row r="1329" spans="1:24" ht="12.95" customHeight="1" x14ac:dyDescent="0.2">
      <c r="A1329" s="102">
        <v>1999</v>
      </c>
      <c r="B1329" s="115" t="s">
        <v>4613</v>
      </c>
      <c r="C1329" s="102" t="s">
        <v>12196</v>
      </c>
      <c r="D1329" s="111" t="s">
        <v>11828</v>
      </c>
      <c r="E1329" s="102" t="s">
        <v>935</v>
      </c>
      <c r="F1329" s="163" t="s">
        <v>14834</v>
      </c>
      <c r="G1329" s="105">
        <v>16431</v>
      </c>
      <c r="H1329" s="102" t="s">
        <v>11819</v>
      </c>
      <c r="I1329" s="102" t="s">
        <v>10191</v>
      </c>
      <c r="J1329" s="102" t="s">
        <v>13633</v>
      </c>
      <c r="K1329" s="102"/>
      <c r="L1329" s="111" t="s">
        <v>12486</v>
      </c>
      <c r="M1329" s="175">
        <v>3</v>
      </c>
      <c r="N1329" s="112" t="s">
        <v>16991</v>
      </c>
      <c r="O1329" s="102" t="s">
        <v>16992</v>
      </c>
      <c r="P1329" s="102" t="s">
        <v>9125</v>
      </c>
      <c r="Q1329" s="102" t="s">
        <v>20808</v>
      </c>
      <c r="R1329" s="109"/>
      <c r="S1329" s="102" t="s">
        <v>11080</v>
      </c>
      <c r="T1329" s="115" t="s">
        <v>20547</v>
      </c>
      <c r="U1329" s="102" t="s">
        <v>20925</v>
      </c>
      <c r="V1329" s="109">
        <v>8</v>
      </c>
      <c r="W1329" s="107"/>
      <c r="X1329" s="324"/>
    </row>
    <row r="1330" spans="1:24" ht="12.95" customHeight="1" x14ac:dyDescent="0.2">
      <c r="A1330" s="102">
        <v>1999</v>
      </c>
      <c r="B1330" s="115" t="s">
        <v>4613</v>
      </c>
      <c r="C1330" s="102" t="s">
        <v>12196</v>
      </c>
      <c r="D1330" s="111" t="s">
        <v>1752</v>
      </c>
      <c r="E1330" s="102" t="s">
        <v>936</v>
      </c>
      <c r="F1330" s="163" t="s">
        <v>14834</v>
      </c>
      <c r="G1330" s="105">
        <v>16433</v>
      </c>
      <c r="H1330" s="102" t="s">
        <v>11819</v>
      </c>
      <c r="I1330" s="102" t="s">
        <v>10191</v>
      </c>
      <c r="J1330" s="102" t="s">
        <v>16993</v>
      </c>
      <c r="K1330" s="102"/>
      <c r="L1330" s="111" t="s">
        <v>7492</v>
      </c>
      <c r="M1330" s="175">
        <v>1</v>
      </c>
      <c r="N1330" s="112" t="s">
        <v>452</v>
      </c>
      <c r="O1330" s="102" t="s">
        <v>12721</v>
      </c>
      <c r="P1330" s="102" t="s">
        <v>9125</v>
      </c>
      <c r="Q1330" s="102" t="s">
        <v>16751</v>
      </c>
      <c r="R1330" s="109"/>
      <c r="S1330" s="102"/>
      <c r="T1330" s="115" t="s">
        <v>20547</v>
      </c>
      <c r="U1330" s="102" t="s">
        <v>20926</v>
      </c>
      <c r="V1330" s="109">
        <v>5</v>
      </c>
      <c r="W1330" s="107"/>
      <c r="X1330" s="324"/>
    </row>
    <row r="1331" spans="1:24" ht="12.95" customHeight="1" x14ac:dyDescent="0.2">
      <c r="A1331" s="102">
        <v>1999</v>
      </c>
      <c r="B1331" s="115" t="s">
        <v>4613</v>
      </c>
      <c r="C1331" s="102" t="s">
        <v>12196</v>
      </c>
      <c r="D1331" s="111" t="s">
        <v>4627</v>
      </c>
      <c r="E1331" s="102" t="s">
        <v>937</v>
      </c>
      <c r="F1331" s="163" t="s">
        <v>14834</v>
      </c>
      <c r="G1331" s="105">
        <v>16440</v>
      </c>
      <c r="H1331" s="102" t="s">
        <v>11819</v>
      </c>
      <c r="I1331" s="102" t="s">
        <v>10191</v>
      </c>
      <c r="J1331" s="102" t="s">
        <v>16994</v>
      </c>
      <c r="K1331" s="102"/>
      <c r="L1331" s="111" t="s">
        <v>8492</v>
      </c>
      <c r="M1331" s="175">
        <v>0.5</v>
      </c>
      <c r="N1331" s="125" t="s">
        <v>2179</v>
      </c>
      <c r="O1331" s="102" t="s">
        <v>5985</v>
      </c>
      <c r="P1331" s="102"/>
      <c r="Q1331" s="102" t="s">
        <v>20826</v>
      </c>
      <c r="R1331" s="109"/>
      <c r="S1331" s="102" t="s">
        <v>11080</v>
      </c>
      <c r="T1331" s="115" t="s">
        <v>20546</v>
      </c>
      <c r="U1331" s="102" t="s">
        <v>16995</v>
      </c>
      <c r="V1331" s="109">
        <v>5.5</v>
      </c>
      <c r="W1331" s="107"/>
      <c r="X1331" s="324"/>
    </row>
    <row r="1332" spans="1:24" ht="12.95" customHeight="1" x14ac:dyDescent="0.2">
      <c r="A1332" s="102">
        <v>1999</v>
      </c>
      <c r="B1332" s="115" t="s">
        <v>4613</v>
      </c>
      <c r="C1332" s="102" t="s">
        <v>12196</v>
      </c>
      <c r="D1332" s="102" t="s">
        <v>4554</v>
      </c>
      <c r="E1332" s="115" t="s">
        <v>938</v>
      </c>
      <c r="F1332" s="104" t="s">
        <v>14834</v>
      </c>
      <c r="G1332" s="105">
        <v>16499</v>
      </c>
      <c r="H1332" s="115" t="s">
        <v>11819</v>
      </c>
      <c r="I1332" s="115" t="s">
        <v>10191</v>
      </c>
      <c r="J1332" s="115" t="s">
        <v>4555</v>
      </c>
      <c r="K1332" s="102"/>
      <c r="L1332" s="111"/>
      <c r="M1332" s="115">
        <v>3</v>
      </c>
      <c r="N1332" s="112" t="s">
        <v>16996</v>
      </c>
      <c r="O1332" s="115" t="s">
        <v>3325</v>
      </c>
      <c r="P1332" s="115" t="s">
        <v>13301</v>
      </c>
      <c r="Q1332" s="115" t="s">
        <v>16838</v>
      </c>
      <c r="R1332" s="115"/>
      <c r="S1332" s="115" t="s">
        <v>9435</v>
      </c>
      <c r="T1332" s="115" t="s">
        <v>20546</v>
      </c>
      <c r="U1332" s="115" t="s">
        <v>20927</v>
      </c>
      <c r="V1332" s="151">
        <v>9</v>
      </c>
      <c r="W1332" s="107"/>
      <c r="X1332" s="324"/>
    </row>
    <row r="1333" spans="1:24" ht="12.95" customHeight="1" x14ac:dyDescent="0.2">
      <c r="A1333" s="102">
        <v>1999</v>
      </c>
      <c r="B1333" s="115" t="s">
        <v>4613</v>
      </c>
      <c r="C1333" s="102" t="s">
        <v>12196</v>
      </c>
      <c r="D1333" s="102" t="s">
        <v>4556</v>
      </c>
      <c r="E1333" s="102" t="s">
        <v>16794</v>
      </c>
      <c r="F1333" s="184" t="s">
        <v>14007</v>
      </c>
      <c r="G1333" s="105"/>
      <c r="H1333" s="102" t="s">
        <v>11819</v>
      </c>
      <c r="I1333" s="102" t="s">
        <v>10191</v>
      </c>
      <c r="J1333" s="102"/>
      <c r="K1333" s="102"/>
      <c r="L1333" s="111"/>
      <c r="M1333" s="175">
        <v>3</v>
      </c>
      <c r="N1333" s="112"/>
      <c r="O1333" s="102"/>
      <c r="P1333" s="102"/>
      <c r="Q1333" s="102"/>
      <c r="R1333" s="109"/>
      <c r="S1333" s="102"/>
      <c r="T1333" s="102"/>
      <c r="U1333" s="102"/>
      <c r="V1333" s="136" t="s">
        <v>5147</v>
      </c>
      <c r="W1333" s="107"/>
      <c r="X1333" s="324"/>
    </row>
    <row r="1334" spans="1:24" ht="12.95" customHeight="1" x14ac:dyDescent="0.2">
      <c r="A1334" s="115">
        <v>2010</v>
      </c>
      <c r="B1334" s="102" t="s">
        <v>4613</v>
      </c>
      <c r="C1334" s="103" t="s">
        <v>3933</v>
      </c>
      <c r="D1334" s="111" t="s">
        <v>997</v>
      </c>
      <c r="E1334" s="102" t="s">
        <v>3934</v>
      </c>
      <c r="F1334" s="104" t="s">
        <v>14834</v>
      </c>
      <c r="G1334" s="105">
        <v>14784</v>
      </c>
      <c r="H1334" s="102" t="s">
        <v>5011</v>
      </c>
      <c r="I1334" s="102" t="s">
        <v>7198</v>
      </c>
      <c r="J1334" s="102" t="s">
        <v>462</v>
      </c>
      <c r="K1334" s="115"/>
      <c r="L1334" s="111" t="s">
        <v>3935</v>
      </c>
      <c r="M1334" s="109">
        <v>2</v>
      </c>
      <c r="N1334" s="112" t="s">
        <v>16997</v>
      </c>
      <c r="O1334" s="102"/>
      <c r="P1334" s="39" t="s">
        <v>15928</v>
      </c>
      <c r="Q1334" s="39" t="s">
        <v>20928</v>
      </c>
      <c r="R1334" s="109"/>
      <c r="S1334" s="102" t="s">
        <v>11080</v>
      </c>
      <c r="T1334" s="102" t="s">
        <v>28757</v>
      </c>
      <c r="U1334" s="102" t="s">
        <v>17023</v>
      </c>
      <c r="V1334" s="109">
        <v>7</v>
      </c>
      <c r="W1334" s="107"/>
      <c r="X1334" s="113"/>
    </row>
    <row r="1335" spans="1:24" ht="12.95" customHeight="1" x14ac:dyDescent="0.2">
      <c r="A1335" s="115">
        <v>2010</v>
      </c>
      <c r="B1335" s="102" t="s">
        <v>4613</v>
      </c>
      <c r="C1335" s="102" t="s">
        <v>3933</v>
      </c>
      <c r="D1335" s="102" t="s">
        <v>1894</v>
      </c>
      <c r="E1335" s="102" t="s">
        <v>3936</v>
      </c>
      <c r="F1335" s="104" t="s">
        <v>14834</v>
      </c>
      <c r="G1335" s="105">
        <v>14927</v>
      </c>
      <c r="H1335" s="102" t="s">
        <v>7198</v>
      </c>
      <c r="I1335" s="102" t="s">
        <v>10448</v>
      </c>
      <c r="J1335" s="102" t="s">
        <v>1895</v>
      </c>
      <c r="K1335" s="115"/>
      <c r="L1335" s="129"/>
      <c r="M1335" s="109">
        <v>2</v>
      </c>
      <c r="N1335" s="112" t="s">
        <v>16998</v>
      </c>
      <c r="O1335" s="102"/>
      <c r="P1335" s="39" t="s">
        <v>16798</v>
      </c>
      <c r="Q1335" s="39" t="s">
        <v>20929</v>
      </c>
      <c r="R1335" s="109"/>
      <c r="S1335" s="102"/>
      <c r="T1335" s="102" t="s">
        <v>21275</v>
      </c>
      <c r="U1335" s="102" t="s">
        <v>20930</v>
      </c>
      <c r="V1335" s="109">
        <v>7.5</v>
      </c>
      <c r="W1335" s="107"/>
      <c r="X1335" s="113"/>
    </row>
    <row r="1336" spans="1:24" ht="12.95" customHeight="1" x14ac:dyDescent="0.2">
      <c r="A1336" s="115">
        <v>2010</v>
      </c>
      <c r="B1336" s="102" t="s">
        <v>4613</v>
      </c>
      <c r="C1336" s="102" t="s">
        <v>3933</v>
      </c>
      <c r="D1336" s="111" t="s">
        <v>993</v>
      </c>
      <c r="E1336" s="102" t="s">
        <v>1896</v>
      </c>
      <c r="F1336" s="104" t="s">
        <v>14834</v>
      </c>
      <c r="G1336" s="105">
        <v>14935</v>
      </c>
      <c r="H1336" s="102" t="s">
        <v>7198</v>
      </c>
      <c r="I1336" s="115" t="s">
        <v>31098</v>
      </c>
      <c r="J1336" s="102" t="s">
        <v>994</v>
      </c>
      <c r="K1336" s="115"/>
      <c r="L1336" s="111" t="s">
        <v>1897</v>
      </c>
      <c r="M1336" s="109">
        <v>3</v>
      </c>
      <c r="N1336" s="112" t="s">
        <v>16999</v>
      </c>
      <c r="O1336" s="102"/>
      <c r="P1336" s="39" t="s">
        <v>15928</v>
      </c>
      <c r="Q1336" s="39" t="s">
        <v>17601</v>
      </c>
      <c r="R1336" s="109"/>
      <c r="S1336" s="102"/>
      <c r="T1336" s="102" t="s">
        <v>20542</v>
      </c>
      <c r="U1336" s="102" t="s">
        <v>7960</v>
      </c>
      <c r="V1336" s="109">
        <v>8</v>
      </c>
      <c r="W1336" s="107"/>
      <c r="X1336" s="113"/>
    </row>
    <row r="1337" spans="1:24" ht="12.95" customHeight="1" x14ac:dyDescent="0.2">
      <c r="A1337" s="115">
        <v>2010</v>
      </c>
      <c r="B1337" s="102" t="s">
        <v>4613</v>
      </c>
      <c r="C1337" s="102" t="s">
        <v>3933</v>
      </c>
      <c r="D1337" s="111" t="s">
        <v>995</v>
      </c>
      <c r="E1337" s="102" t="s">
        <v>487</v>
      </c>
      <c r="F1337" s="104" t="s">
        <v>14834</v>
      </c>
      <c r="G1337" s="105">
        <v>15072</v>
      </c>
      <c r="H1337" s="115" t="s">
        <v>31098</v>
      </c>
      <c r="I1337" s="102" t="s">
        <v>11819</v>
      </c>
      <c r="J1337" s="102" t="s">
        <v>996</v>
      </c>
      <c r="K1337" s="102"/>
      <c r="L1337" s="111" t="s">
        <v>1898</v>
      </c>
      <c r="M1337" s="109">
        <v>1.5</v>
      </c>
      <c r="N1337" s="108" t="s">
        <v>31099</v>
      </c>
      <c r="O1337" s="102"/>
      <c r="P1337" s="39" t="s">
        <v>15928</v>
      </c>
      <c r="Q1337" s="39" t="s">
        <v>20508</v>
      </c>
      <c r="R1337" s="109"/>
      <c r="S1337" s="102" t="s">
        <v>9435</v>
      </c>
      <c r="T1337" s="102" t="s">
        <v>21275</v>
      </c>
      <c r="U1337" s="102" t="s">
        <v>20931</v>
      </c>
      <c r="V1337" s="109">
        <v>8</v>
      </c>
      <c r="W1337" s="107"/>
      <c r="X1337" s="113"/>
    </row>
    <row r="1338" spans="1:24" ht="12.95" customHeight="1" x14ac:dyDescent="0.2">
      <c r="A1338" s="115">
        <v>2010</v>
      </c>
      <c r="B1338" s="102" t="s">
        <v>4613</v>
      </c>
      <c r="C1338" s="102" t="s">
        <v>3933</v>
      </c>
      <c r="D1338" s="102" t="s">
        <v>489</v>
      </c>
      <c r="E1338" s="102" t="s">
        <v>488</v>
      </c>
      <c r="F1338" s="104" t="s">
        <v>14834</v>
      </c>
      <c r="G1338" s="105">
        <v>15082</v>
      </c>
      <c r="H1338" s="102" t="s">
        <v>30989</v>
      </c>
      <c r="I1338" s="115" t="s">
        <v>11819</v>
      </c>
      <c r="J1338" s="102" t="s">
        <v>490</v>
      </c>
      <c r="K1338" s="115"/>
      <c r="L1338" s="129"/>
      <c r="M1338" s="109">
        <v>2</v>
      </c>
      <c r="N1338" s="112" t="s">
        <v>17000</v>
      </c>
      <c r="O1338" s="102" t="s">
        <v>325</v>
      </c>
      <c r="P1338" s="39" t="s">
        <v>17734</v>
      </c>
      <c r="Q1338" s="39" t="s">
        <v>20870</v>
      </c>
      <c r="R1338" s="109"/>
      <c r="S1338" s="102" t="s">
        <v>8315</v>
      </c>
      <c r="T1338" s="102" t="s">
        <v>21275</v>
      </c>
      <c r="U1338" s="102" t="s">
        <v>20932</v>
      </c>
      <c r="V1338" s="109">
        <v>6.5</v>
      </c>
      <c r="W1338" s="107"/>
      <c r="X1338" s="113"/>
    </row>
    <row r="1339" spans="1:24" ht="12.95" customHeight="1" x14ac:dyDescent="0.2">
      <c r="A1339" s="115">
        <v>2010</v>
      </c>
      <c r="B1339" s="102" t="s">
        <v>4613</v>
      </c>
      <c r="C1339" s="102" t="s">
        <v>3933</v>
      </c>
      <c r="D1339" s="102" t="s">
        <v>1900</v>
      </c>
      <c r="E1339" s="102" t="s">
        <v>1899</v>
      </c>
      <c r="F1339" s="104" t="s">
        <v>14834</v>
      </c>
      <c r="G1339" s="105">
        <v>15418</v>
      </c>
      <c r="H1339" s="102" t="s">
        <v>4890</v>
      </c>
      <c r="I1339" s="102" t="s">
        <v>10103</v>
      </c>
      <c r="J1339" s="102" t="s">
        <v>1901</v>
      </c>
      <c r="K1339" s="115"/>
      <c r="L1339" s="129"/>
      <c r="M1339" s="109">
        <v>2</v>
      </c>
      <c r="N1339" s="112" t="s">
        <v>17001</v>
      </c>
      <c r="O1339" s="102" t="s">
        <v>16542</v>
      </c>
      <c r="P1339" s="39" t="s">
        <v>162</v>
      </c>
      <c r="Q1339" s="39" t="s">
        <v>19692</v>
      </c>
      <c r="R1339" s="109"/>
      <c r="S1339" s="102"/>
      <c r="T1339" s="102" t="s">
        <v>7789</v>
      </c>
      <c r="U1339" s="115" t="s">
        <v>27590</v>
      </c>
      <c r="V1339" s="109">
        <v>8.5</v>
      </c>
      <c r="W1339" s="107"/>
      <c r="X1339" s="113"/>
    </row>
    <row r="1340" spans="1:24" ht="12.95" customHeight="1" x14ac:dyDescent="0.2">
      <c r="A1340" s="115">
        <v>2010</v>
      </c>
      <c r="B1340" s="102" t="s">
        <v>4613</v>
      </c>
      <c r="C1340" s="102" t="s">
        <v>3933</v>
      </c>
      <c r="D1340" s="102" t="s">
        <v>170</v>
      </c>
      <c r="E1340" s="102" t="s">
        <v>169</v>
      </c>
      <c r="F1340" s="104" t="s">
        <v>14834</v>
      </c>
      <c r="G1340" s="105">
        <v>15466</v>
      </c>
      <c r="H1340" s="102" t="s">
        <v>8934</v>
      </c>
      <c r="I1340" s="102" t="s">
        <v>13336</v>
      </c>
      <c r="J1340" s="102" t="s">
        <v>171</v>
      </c>
      <c r="K1340" s="115"/>
      <c r="L1340" s="129"/>
      <c r="M1340" s="109">
        <v>1</v>
      </c>
      <c r="N1340" s="108" t="s">
        <v>31100</v>
      </c>
      <c r="O1340" s="102" t="s">
        <v>16982</v>
      </c>
      <c r="P1340" s="39" t="s">
        <v>9125</v>
      </c>
      <c r="Q1340" s="39" t="s">
        <v>16560</v>
      </c>
      <c r="R1340" s="109"/>
      <c r="S1340" s="102"/>
      <c r="T1340" s="102" t="s">
        <v>20538</v>
      </c>
      <c r="U1340" s="115" t="s">
        <v>21362</v>
      </c>
      <c r="V1340" s="109">
        <v>6.5</v>
      </c>
      <c r="W1340" s="107"/>
      <c r="X1340" s="113"/>
    </row>
    <row r="1341" spans="1:24" ht="12.95" customHeight="1" x14ac:dyDescent="0.2">
      <c r="A1341" s="115">
        <v>2010</v>
      </c>
      <c r="B1341" s="102" t="s">
        <v>4613</v>
      </c>
      <c r="C1341" s="102" t="s">
        <v>3933</v>
      </c>
      <c r="D1341" s="102" t="s">
        <v>173</v>
      </c>
      <c r="E1341" s="102" t="s">
        <v>172</v>
      </c>
      <c r="F1341" s="104" t="s">
        <v>14834</v>
      </c>
      <c r="G1341" s="105">
        <v>15554</v>
      </c>
      <c r="H1341" s="115" t="s">
        <v>31101</v>
      </c>
      <c r="I1341" s="102" t="s">
        <v>31102</v>
      </c>
      <c r="J1341" s="102" t="s">
        <v>174</v>
      </c>
      <c r="K1341" s="115"/>
      <c r="L1341" s="129"/>
      <c r="M1341" s="109">
        <v>1</v>
      </c>
      <c r="N1341" s="108" t="s">
        <v>31103</v>
      </c>
      <c r="O1341" s="102" t="s">
        <v>12252</v>
      </c>
      <c r="P1341" s="39"/>
      <c r="Q1341" s="39" t="s">
        <v>17297</v>
      </c>
      <c r="R1341" s="109"/>
      <c r="S1341" s="102"/>
      <c r="T1341" s="102" t="s">
        <v>7789</v>
      </c>
      <c r="U1341" s="115" t="s">
        <v>21256</v>
      </c>
      <c r="V1341" s="109">
        <v>7</v>
      </c>
      <c r="W1341" s="107"/>
      <c r="X1341" s="113"/>
    </row>
    <row r="1342" spans="1:24" ht="12.95" customHeight="1" x14ac:dyDescent="0.2">
      <c r="A1342" s="115">
        <v>2010</v>
      </c>
      <c r="B1342" s="102" t="s">
        <v>4613</v>
      </c>
      <c r="C1342" s="102" t="s">
        <v>3933</v>
      </c>
      <c r="D1342" s="111" t="s">
        <v>8267</v>
      </c>
      <c r="E1342" s="102" t="s">
        <v>491</v>
      </c>
      <c r="F1342" s="104" t="s">
        <v>14834</v>
      </c>
      <c r="G1342" s="105">
        <v>15728</v>
      </c>
      <c r="H1342" s="102" t="s">
        <v>2625</v>
      </c>
      <c r="I1342" s="102" t="s">
        <v>10191</v>
      </c>
      <c r="J1342" s="102" t="s">
        <v>11244</v>
      </c>
      <c r="K1342" s="115"/>
      <c r="L1342" s="111" t="s">
        <v>175</v>
      </c>
      <c r="M1342" s="109">
        <v>1.5</v>
      </c>
      <c r="N1342" s="108" t="s">
        <v>31104</v>
      </c>
      <c r="O1342" s="102" t="s">
        <v>9160</v>
      </c>
      <c r="P1342" s="39" t="s">
        <v>3620</v>
      </c>
      <c r="Q1342" s="39" t="s">
        <v>17446</v>
      </c>
      <c r="R1342" s="109"/>
      <c r="S1342" s="102"/>
      <c r="T1342" s="102" t="s">
        <v>20545</v>
      </c>
      <c r="U1342" s="102" t="s">
        <v>21363</v>
      </c>
      <c r="V1342" s="109">
        <v>7</v>
      </c>
      <c r="W1342" s="107"/>
      <c r="X1342" s="113"/>
    </row>
    <row r="1343" spans="1:24" ht="12.95" customHeight="1" x14ac:dyDescent="0.2">
      <c r="A1343" s="115">
        <v>2010</v>
      </c>
      <c r="B1343" s="102" t="s">
        <v>4613</v>
      </c>
      <c r="C1343" s="102" t="s">
        <v>3933</v>
      </c>
      <c r="D1343" s="111" t="s">
        <v>2742</v>
      </c>
      <c r="E1343" s="102" t="s">
        <v>176</v>
      </c>
      <c r="F1343" s="104" t="s">
        <v>14834</v>
      </c>
      <c r="G1343" s="105">
        <v>15896</v>
      </c>
      <c r="H1343" s="102" t="s">
        <v>10103</v>
      </c>
      <c r="I1343" s="102" t="s">
        <v>11819</v>
      </c>
      <c r="J1343" s="102" t="s">
        <v>20933</v>
      </c>
      <c r="K1343" s="115"/>
      <c r="L1343" s="129" t="s">
        <v>177</v>
      </c>
      <c r="M1343" s="109">
        <v>2</v>
      </c>
      <c r="N1343" s="108" t="s">
        <v>31105</v>
      </c>
      <c r="O1343" s="102" t="s">
        <v>16545</v>
      </c>
      <c r="P1343" s="39" t="s">
        <v>17514</v>
      </c>
      <c r="Q1343" s="39" t="s">
        <v>19671</v>
      </c>
      <c r="R1343" s="109"/>
      <c r="S1343" s="102" t="s">
        <v>9435</v>
      </c>
      <c r="T1343" s="102" t="s">
        <v>7789</v>
      </c>
      <c r="U1343" s="102" t="s">
        <v>27589</v>
      </c>
      <c r="V1343" s="109">
        <v>7.5</v>
      </c>
      <c r="W1343" s="107"/>
      <c r="X1343" s="113"/>
    </row>
    <row r="1344" spans="1:24" ht="12.95" customHeight="1" x14ac:dyDescent="0.2">
      <c r="A1344" s="115">
        <v>2010</v>
      </c>
      <c r="B1344" s="102" t="s">
        <v>4613</v>
      </c>
      <c r="C1344" s="102" t="s">
        <v>3933</v>
      </c>
      <c r="D1344" s="111" t="s">
        <v>2181</v>
      </c>
      <c r="E1344" s="102" t="s">
        <v>476</v>
      </c>
      <c r="F1344" s="104" t="s">
        <v>14834</v>
      </c>
      <c r="G1344" s="105">
        <v>16119</v>
      </c>
      <c r="H1344" s="102" t="s">
        <v>4890</v>
      </c>
      <c r="I1344" s="102" t="s">
        <v>10103</v>
      </c>
      <c r="J1344" s="102" t="s">
        <v>14884</v>
      </c>
      <c r="K1344" s="115"/>
      <c r="L1344" s="111" t="s">
        <v>475</v>
      </c>
      <c r="M1344" s="109">
        <v>2</v>
      </c>
      <c r="N1344" s="112" t="s">
        <v>17004</v>
      </c>
      <c r="O1344" s="102" t="s">
        <v>12721</v>
      </c>
      <c r="P1344" s="39" t="s">
        <v>9125</v>
      </c>
      <c r="Q1344" s="39" t="s">
        <v>16712</v>
      </c>
      <c r="R1344" s="109"/>
      <c r="S1344" s="102"/>
      <c r="T1344" s="102" t="s">
        <v>7789</v>
      </c>
      <c r="U1344" s="102" t="s">
        <v>17003</v>
      </c>
      <c r="V1344" s="109">
        <v>6</v>
      </c>
      <c r="W1344" s="107"/>
      <c r="X1344" s="113"/>
    </row>
    <row r="1345" spans="1:24" ht="12.95" customHeight="1" x14ac:dyDescent="0.2">
      <c r="A1345" s="115">
        <v>2010</v>
      </c>
      <c r="B1345" s="102" t="s">
        <v>4613</v>
      </c>
      <c r="C1345" s="102" t="s">
        <v>3933</v>
      </c>
      <c r="D1345" s="111" t="s">
        <v>8268</v>
      </c>
      <c r="E1345" s="102" t="s">
        <v>492</v>
      </c>
      <c r="F1345" s="104" t="s">
        <v>14834</v>
      </c>
      <c r="G1345" s="105">
        <v>16153</v>
      </c>
      <c r="H1345" s="102" t="s">
        <v>2625</v>
      </c>
      <c r="I1345" s="115" t="s">
        <v>31106</v>
      </c>
      <c r="J1345" s="102" t="s">
        <v>528</v>
      </c>
      <c r="K1345" s="115"/>
      <c r="L1345" s="111" t="s">
        <v>477</v>
      </c>
      <c r="M1345" s="109">
        <v>2</v>
      </c>
      <c r="N1345" s="112" t="s">
        <v>17004</v>
      </c>
      <c r="O1345" s="102" t="s">
        <v>13460</v>
      </c>
      <c r="P1345" s="39"/>
      <c r="Q1345" s="39" t="s">
        <v>19531</v>
      </c>
      <c r="R1345" s="109"/>
      <c r="S1345" s="102"/>
      <c r="T1345" s="102" t="s">
        <v>21383</v>
      </c>
      <c r="U1345" s="102" t="s">
        <v>10901</v>
      </c>
      <c r="V1345" s="109">
        <v>6.5</v>
      </c>
      <c r="W1345" s="107"/>
      <c r="X1345" s="113"/>
    </row>
    <row r="1346" spans="1:24" ht="12.95" customHeight="1" x14ac:dyDescent="0.2">
      <c r="A1346" s="115">
        <v>2010</v>
      </c>
      <c r="B1346" s="102" t="s">
        <v>4613</v>
      </c>
      <c r="C1346" s="102" t="s">
        <v>3933</v>
      </c>
      <c r="D1346" s="102" t="s">
        <v>479</v>
      </c>
      <c r="E1346" s="102" t="s">
        <v>478</v>
      </c>
      <c r="F1346" s="104" t="s">
        <v>14834</v>
      </c>
      <c r="G1346" s="105">
        <v>16422</v>
      </c>
      <c r="H1346" s="102" t="s">
        <v>10191</v>
      </c>
      <c r="I1346" s="102" t="s">
        <v>11819</v>
      </c>
      <c r="J1346" s="102" t="s">
        <v>13793</v>
      </c>
      <c r="K1346" s="115"/>
      <c r="L1346" s="129"/>
      <c r="M1346" s="109">
        <v>1.5</v>
      </c>
      <c r="N1346" s="108" t="s">
        <v>31107</v>
      </c>
      <c r="O1346" s="102" t="s">
        <v>20934</v>
      </c>
      <c r="P1346" s="39" t="s">
        <v>9160</v>
      </c>
      <c r="Q1346" s="39" t="s">
        <v>15847</v>
      </c>
      <c r="R1346" s="109"/>
      <c r="S1346" s="102"/>
      <c r="T1346" s="102" t="s">
        <v>20547</v>
      </c>
      <c r="U1346" s="102"/>
      <c r="V1346" s="109">
        <v>7.5</v>
      </c>
      <c r="W1346" s="107"/>
      <c r="X1346" s="113"/>
    </row>
    <row r="1347" spans="1:24" ht="12.95" customHeight="1" x14ac:dyDescent="0.2">
      <c r="A1347" s="115">
        <v>2010</v>
      </c>
      <c r="B1347" s="102" t="s">
        <v>4613</v>
      </c>
      <c r="C1347" s="102" t="s">
        <v>3933</v>
      </c>
      <c r="D1347" s="102" t="s">
        <v>4655</v>
      </c>
      <c r="E1347" s="102" t="s">
        <v>480</v>
      </c>
      <c r="F1347" s="104" t="s">
        <v>14834</v>
      </c>
      <c r="G1347" s="105">
        <v>16325</v>
      </c>
      <c r="H1347" s="102" t="s">
        <v>10191</v>
      </c>
      <c r="I1347" s="102" t="s">
        <v>11819</v>
      </c>
      <c r="J1347" s="102" t="s">
        <v>10470</v>
      </c>
      <c r="K1347" s="115"/>
      <c r="L1347" s="129"/>
      <c r="M1347" s="109">
        <v>2</v>
      </c>
      <c r="N1347" s="112" t="s">
        <v>17005</v>
      </c>
      <c r="O1347" s="102" t="s">
        <v>13460</v>
      </c>
      <c r="P1347" s="39"/>
      <c r="Q1347" s="39" t="s">
        <v>20917</v>
      </c>
      <c r="R1347" s="109"/>
      <c r="S1347" s="102" t="s">
        <v>11080</v>
      </c>
      <c r="T1347" s="102" t="s">
        <v>20547</v>
      </c>
      <c r="U1347" s="102" t="s">
        <v>20935</v>
      </c>
      <c r="V1347" s="109">
        <v>8</v>
      </c>
      <c r="W1347" s="107"/>
      <c r="X1347" s="113"/>
    </row>
    <row r="1348" spans="1:24" ht="12.95" customHeight="1" x14ac:dyDescent="0.2">
      <c r="A1348" s="115">
        <v>2010</v>
      </c>
      <c r="B1348" s="102" t="s">
        <v>4613</v>
      </c>
      <c r="C1348" s="102" t="s">
        <v>3933</v>
      </c>
      <c r="D1348" s="102" t="s">
        <v>482</v>
      </c>
      <c r="E1348" s="102" t="s">
        <v>481</v>
      </c>
      <c r="F1348" s="104" t="s">
        <v>14834</v>
      </c>
      <c r="G1348" s="105">
        <v>16441</v>
      </c>
      <c r="H1348" s="102" t="s">
        <v>4890</v>
      </c>
      <c r="I1348" s="102" t="s">
        <v>10103</v>
      </c>
      <c r="J1348" s="102" t="s">
        <v>483</v>
      </c>
      <c r="K1348" s="115"/>
      <c r="L1348" s="129"/>
      <c r="M1348" s="109">
        <v>3</v>
      </c>
      <c r="N1348" s="112" t="s">
        <v>17006</v>
      </c>
      <c r="O1348" s="102" t="s">
        <v>19228</v>
      </c>
      <c r="P1348" s="39" t="s">
        <v>17110</v>
      </c>
      <c r="Q1348" s="39" t="s">
        <v>20936</v>
      </c>
      <c r="R1348" s="109"/>
      <c r="S1348" s="102" t="s">
        <v>8315</v>
      </c>
      <c r="T1348" s="102" t="s">
        <v>7789</v>
      </c>
      <c r="U1348" s="102" t="s">
        <v>20937</v>
      </c>
      <c r="V1348" s="109">
        <v>8</v>
      </c>
      <c r="W1348" s="107"/>
      <c r="X1348" s="113"/>
    </row>
    <row r="1349" spans="1:24" ht="12.95" customHeight="1" x14ac:dyDescent="0.2">
      <c r="A1349" s="115">
        <v>2010</v>
      </c>
      <c r="B1349" s="102" t="s">
        <v>4613</v>
      </c>
      <c r="C1349" s="102" t="s">
        <v>3933</v>
      </c>
      <c r="D1349" s="102" t="s">
        <v>3855</v>
      </c>
      <c r="E1349" s="102" t="s">
        <v>484</v>
      </c>
      <c r="F1349" s="104" t="s">
        <v>14834</v>
      </c>
      <c r="G1349" s="105">
        <v>16483</v>
      </c>
      <c r="H1349" s="102" t="s">
        <v>31078</v>
      </c>
      <c r="I1349" s="115" t="s">
        <v>31108</v>
      </c>
      <c r="J1349" s="102" t="s">
        <v>485</v>
      </c>
      <c r="K1349" s="115"/>
      <c r="L1349" s="129"/>
      <c r="M1349" s="109">
        <v>1</v>
      </c>
      <c r="N1349" s="112" t="s">
        <v>486</v>
      </c>
      <c r="O1349" s="102"/>
      <c r="P1349" s="39"/>
      <c r="Q1349" s="39" t="s">
        <v>20691</v>
      </c>
      <c r="R1349" s="109"/>
      <c r="S1349" s="102"/>
      <c r="T1349" s="102" t="s">
        <v>21383</v>
      </c>
      <c r="U1349" s="102"/>
      <c r="V1349" s="109">
        <v>7</v>
      </c>
      <c r="W1349" s="107"/>
      <c r="X1349" s="113"/>
    </row>
    <row r="1350" spans="1:24" ht="12.95" customHeight="1" x14ac:dyDescent="0.2">
      <c r="A1350" s="102">
        <v>2008</v>
      </c>
      <c r="B1350" s="102" t="s">
        <v>4613</v>
      </c>
      <c r="C1350" s="164" t="s">
        <v>13540</v>
      </c>
      <c r="D1350" s="102" t="s">
        <v>9985</v>
      </c>
      <c r="E1350" s="102" t="s">
        <v>3896</v>
      </c>
      <c r="F1350" s="102" t="s">
        <v>14834</v>
      </c>
      <c r="G1350" s="105">
        <v>13827</v>
      </c>
      <c r="H1350" s="102" t="s">
        <v>14944</v>
      </c>
      <c r="I1350" s="102" t="s">
        <v>2625</v>
      </c>
      <c r="J1350" s="102" t="s">
        <v>5753</v>
      </c>
      <c r="K1350" s="102"/>
      <c r="L1350" s="111"/>
      <c r="M1350" s="109">
        <v>1</v>
      </c>
      <c r="N1350" s="108" t="s">
        <v>31109</v>
      </c>
      <c r="O1350" s="102" t="s">
        <v>17734</v>
      </c>
      <c r="P1350" s="39" t="s">
        <v>162</v>
      </c>
      <c r="Q1350" s="39" t="s">
        <v>19811</v>
      </c>
      <c r="R1350" s="109"/>
      <c r="S1350" s="102"/>
      <c r="T1350" s="102" t="s">
        <v>8947</v>
      </c>
      <c r="U1350" s="102" t="s">
        <v>21257</v>
      </c>
      <c r="V1350" s="109">
        <v>6.5</v>
      </c>
      <c r="W1350" s="107"/>
      <c r="X1350" s="113"/>
    </row>
    <row r="1351" spans="1:24" ht="12.95" customHeight="1" x14ac:dyDescent="0.2">
      <c r="A1351" s="102">
        <v>2008</v>
      </c>
      <c r="B1351" s="102" t="s">
        <v>4613</v>
      </c>
      <c r="C1351" s="102" t="s">
        <v>13540</v>
      </c>
      <c r="D1351" s="102" t="s">
        <v>9986</v>
      </c>
      <c r="E1351" s="102" t="s">
        <v>3897</v>
      </c>
      <c r="F1351" s="102" t="s">
        <v>14834</v>
      </c>
      <c r="G1351" s="105">
        <v>14086</v>
      </c>
      <c r="H1351" s="102" t="s">
        <v>31110</v>
      </c>
      <c r="I1351" s="102" t="s">
        <v>31111</v>
      </c>
      <c r="J1351" s="102" t="s">
        <v>11745</v>
      </c>
      <c r="K1351" s="102"/>
      <c r="L1351" s="111"/>
      <c r="M1351" s="109">
        <v>1</v>
      </c>
      <c r="N1351" s="112" t="s">
        <v>11746</v>
      </c>
      <c r="O1351" s="102"/>
      <c r="P1351" s="39"/>
      <c r="Q1351" s="39" t="s">
        <v>17727</v>
      </c>
      <c r="R1351" s="109"/>
      <c r="S1351" s="102"/>
      <c r="T1351" s="102" t="s">
        <v>21408</v>
      </c>
      <c r="U1351" s="102" t="s">
        <v>20938</v>
      </c>
      <c r="V1351" s="109">
        <v>6.5</v>
      </c>
      <c r="W1351" s="107"/>
      <c r="X1351" s="113"/>
    </row>
    <row r="1352" spans="1:24" ht="12.95" customHeight="1" x14ac:dyDescent="0.2">
      <c r="A1352" s="102">
        <v>2008</v>
      </c>
      <c r="B1352" s="102" t="s">
        <v>4613</v>
      </c>
      <c r="C1352" s="102" t="s">
        <v>13540</v>
      </c>
      <c r="D1352" s="102" t="s">
        <v>8336</v>
      </c>
      <c r="E1352" s="102" t="s">
        <v>6974</v>
      </c>
      <c r="F1352" s="102" t="s">
        <v>14834</v>
      </c>
      <c r="G1352" s="105">
        <v>15601</v>
      </c>
      <c r="H1352" s="102" t="s">
        <v>10103</v>
      </c>
      <c r="I1352" s="115" t="s">
        <v>31112</v>
      </c>
      <c r="J1352" s="102" t="s">
        <v>9568</v>
      </c>
      <c r="K1352" s="102"/>
      <c r="L1352" s="111"/>
      <c r="M1352" s="109">
        <v>1.75</v>
      </c>
      <c r="N1352" s="108" t="s">
        <v>31113</v>
      </c>
      <c r="O1352" s="102" t="s">
        <v>325</v>
      </c>
      <c r="P1352" s="39" t="s">
        <v>8076</v>
      </c>
      <c r="Q1352" s="39" t="s">
        <v>20939</v>
      </c>
      <c r="R1352" s="109"/>
      <c r="S1352" s="102" t="s">
        <v>8315</v>
      </c>
      <c r="T1352" s="102" t="s">
        <v>7789</v>
      </c>
      <c r="U1352" s="102" t="s">
        <v>20940</v>
      </c>
      <c r="V1352" s="109">
        <v>7</v>
      </c>
      <c r="W1352" s="107"/>
      <c r="X1352" s="113"/>
    </row>
    <row r="1353" spans="1:24" ht="12.95" customHeight="1" x14ac:dyDescent="0.2">
      <c r="A1353" s="102">
        <v>2008</v>
      </c>
      <c r="B1353" s="102" t="s">
        <v>4613</v>
      </c>
      <c r="C1353" s="102" t="s">
        <v>13540</v>
      </c>
      <c r="D1353" s="102" t="s">
        <v>4730</v>
      </c>
      <c r="E1353" s="102" t="s">
        <v>5748</v>
      </c>
      <c r="F1353" s="102" t="s">
        <v>14834</v>
      </c>
      <c r="G1353" s="105">
        <v>15894</v>
      </c>
      <c r="H1353" s="102" t="s">
        <v>10103</v>
      </c>
      <c r="I1353" s="115" t="s">
        <v>11819</v>
      </c>
      <c r="J1353" s="102" t="s">
        <v>11306</v>
      </c>
      <c r="K1353" s="102"/>
      <c r="L1353" s="111"/>
      <c r="M1353" s="109">
        <v>2</v>
      </c>
      <c r="N1353" s="112" t="s">
        <v>17007</v>
      </c>
      <c r="O1353" s="102" t="s">
        <v>19534</v>
      </c>
      <c r="P1353" s="39" t="s">
        <v>8076</v>
      </c>
      <c r="Q1353" s="39" t="s">
        <v>20941</v>
      </c>
      <c r="R1353" s="109"/>
      <c r="S1353" s="102" t="s">
        <v>11080</v>
      </c>
      <c r="T1353" s="102" t="s">
        <v>7789</v>
      </c>
      <c r="U1353" s="102" t="s">
        <v>27588</v>
      </c>
      <c r="V1353" s="109">
        <v>7</v>
      </c>
      <c r="W1353" s="107"/>
      <c r="X1353" s="113"/>
    </row>
    <row r="1354" spans="1:24" ht="12.95" customHeight="1" x14ac:dyDescent="0.2">
      <c r="A1354" s="102">
        <v>2008</v>
      </c>
      <c r="B1354" s="102" t="s">
        <v>4613</v>
      </c>
      <c r="C1354" s="102" t="s">
        <v>13540</v>
      </c>
      <c r="D1354" s="102" t="s">
        <v>9895</v>
      </c>
      <c r="E1354" s="102" t="s">
        <v>5749</v>
      </c>
      <c r="F1354" s="102" t="s">
        <v>14834</v>
      </c>
      <c r="G1354" s="105">
        <v>16358</v>
      </c>
      <c r="H1354" s="115" t="s">
        <v>11819</v>
      </c>
      <c r="I1354" s="102" t="s">
        <v>10191</v>
      </c>
      <c r="J1354" s="102" t="s">
        <v>4887</v>
      </c>
      <c r="K1354" s="102"/>
      <c r="L1354" s="111"/>
      <c r="M1354" s="109">
        <v>1</v>
      </c>
      <c r="N1354" s="112">
        <v>51</v>
      </c>
      <c r="O1354" s="102" t="s">
        <v>16856</v>
      </c>
      <c r="P1354" s="39" t="s">
        <v>162</v>
      </c>
      <c r="Q1354" s="39" t="s">
        <v>19105</v>
      </c>
      <c r="R1354" s="109"/>
      <c r="S1354" s="102" t="s">
        <v>8315</v>
      </c>
      <c r="T1354" s="102" t="s">
        <v>20547</v>
      </c>
      <c r="U1354" s="102" t="s">
        <v>20942</v>
      </c>
      <c r="V1354" s="109">
        <v>8</v>
      </c>
      <c r="W1354" s="107"/>
      <c r="X1354" s="113"/>
    </row>
    <row r="1355" spans="1:24" ht="12.95" customHeight="1" x14ac:dyDescent="0.2">
      <c r="A1355" s="102">
        <v>2008</v>
      </c>
      <c r="B1355" s="102" t="s">
        <v>4613</v>
      </c>
      <c r="C1355" s="102" t="s">
        <v>13540</v>
      </c>
      <c r="D1355" s="102" t="s">
        <v>8170</v>
      </c>
      <c r="E1355" s="102" t="s">
        <v>5750</v>
      </c>
      <c r="F1355" s="102" t="s">
        <v>14834</v>
      </c>
      <c r="G1355" s="105">
        <v>16450</v>
      </c>
      <c r="H1355" s="102" t="s">
        <v>4890</v>
      </c>
      <c r="I1355" s="102" t="s">
        <v>10103</v>
      </c>
      <c r="J1355" s="102" t="s">
        <v>10139</v>
      </c>
      <c r="K1355" s="102"/>
      <c r="L1355" s="111"/>
      <c r="M1355" s="109">
        <v>2</v>
      </c>
      <c r="N1355" s="112" t="s">
        <v>16841</v>
      </c>
      <c r="O1355" s="102" t="s">
        <v>17449</v>
      </c>
      <c r="P1355" s="39" t="s">
        <v>19503</v>
      </c>
      <c r="Q1355" s="39" t="s">
        <v>20919</v>
      </c>
      <c r="R1355" s="109"/>
      <c r="S1355" s="102"/>
      <c r="T1355" s="102" t="s">
        <v>7789</v>
      </c>
      <c r="U1355" s="102" t="s">
        <v>27587</v>
      </c>
      <c r="V1355" s="109">
        <v>6.5</v>
      </c>
      <c r="W1355" s="107"/>
      <c r="X1355" s="113"/>
    </row>
    <row r="1356" spans="1:24" ht="12.95" customHeight="1" x14ac:dyDescent="0.2">
      <c r="A1356" s="102">
        <v>2008</v>
      </c>
      <c r="B1356" s="102" t="s">
        <v>4613</v>
      </c>
      <c r="C1356" s="102" t="s">
        <v>13540</v>
      </c>
      <c r="D1356" s="102" t="s">
        <v>6138</v>
      </c>
      <c r="E1356" s="102" t="s">
        <v>5751</v>
      </c>
      <c r="F1356" s="102" t="s">
        <v>14834</v>
      </c>
      <c r="G1356" s="105">
        <v>16451</v>
      </c>
      <c r="H1356" s="102" t="s">
        <v>31114</v>
      </c>
      <c r="I1356" s="102" t="s">
        <v>30841</v>
      </c>
      <c r="J1356" s="102" t="s">
        <v>10139</v>
      </c>
      <c r="K1356" s="102"/>
      <c r="L1356" s="111"/>
      <c r="M1356" s="109">
        <v>2</v>
      </c>
      <c r="N1356" s="112" t="s">
        <v>20943</v>
      </c>
      <c r="O1356" s="102" t="s">
        <v>162</v>
      </c>
      <c r="P1356" s="39" t="s">
        <v>15941</v>
      </c>
      <c r="Q1356" s="39" t="s">
        <v>20944</v>
      </c>
      <c r="R1356" s="109"/>
      <c r="S1356" s="102"/>
      <c r="T1356" s="102" t="s">
        <v>7789</v>
      </c>
      <c r="U1356" s="102" t="s">
        <v>20945</v>
      </c>
      <c r="V1356" s="109">
        <v>7</v>
      </c>
      <c r="W1356" s="107"/>
      <c r="X1356" s="113"/>
    </row>
    <row r="1357" spans="1:24" ht="12.95" customHeight="1" x14ac:dyDescent="0.2">
      <c r="A1357" s="102">
        <v>2008</v>
      </c>
      <c r="B1357" s="102" t="s">
        <v>4613</v>
      </c>
      <c r="C1357" s="102" t="s">
        <v>13540</v>
      </c>
      <c r="D1357" s="102" t="s">
        <v>565</v>
      </c>
      <c r="E1357" s="102" t="s">
        <v>5752</v>
      </c>
      <c r="F1357" s="102" t="s">
        <v>14834</v>
      </c>
      <c r="G1357" s="105">
        <v>16490</v>
      </c>
      <c r="H1357" s="102" t="s">
        <v>11819</v>
      </c>
      <c r="I1357" s="102" t="s">
        <v>10103</v>
      </c>
      <c r="J1357" s="102" t="s">
        <v>4737</v>
      </c>
      <c r="K1357" s="102"/>
      <c r="L1357" s="111"/>
      <c r="M1357" s="109">
        <v>2</v>
      </c>
      <c r="N1357" s="112" t="s">
        <v>20946</v>
      </c>
      <c r="O1357" s="102" t="s">
        <v>12721</v>
      </c>
      <c r="P1357" s="39" t="s">
        <v>20947</v>
      </c>
      <c r="Q1357" s="39" t="s">
        <v>16725</v>
      </c>
      <c r="R1357" s="109"/>
      <c r="S1357" s="102"/>
      <c r="T1357" s="102" t="s">
        <v>7789</v>
      </c>
      <c r="U1357" s="102" t="s">
        <v>20948</v>
      </c>
      <c r="V1357" s="109">
        <v>8</v>
      </c>
      <c r="W1357" s="107"/>
      <c r="X1357" s="113"/>
    </row>
    <row r="1358" spans="1:24" ht="12.95" customHeight="1" x14ac:dyDescent="0.2">
      <c r="A1358" s="128">
        <v>2017</v>
      </c>
      <c r="B1358" s="128" t="s">
        <v>4613</v>
      </c>
      <c r="C1358" s="197" t="s">
        <v>36666</v>
      </c>
      <c r="D1358" s="128" t="s">
        <v>36686</v>
      </c>
      <c r="E1358" s="128" t="s">
        <v>36667</v>
      </c>
      <c r="F1358" s="123" t="s">
        <v>10085</v>
      </c>
      <c r="G1358" s="142">
        <v>16379</v>
      </c>
      <c r="H1358" s="102" t="s">
        <v>37264</v>
      </c>
      <c r="I1358" s="128" t="s">
        <v>10191</v>
      </c>
      <c r="J1358" s="128" t="s">
        <v>35197</v>
      </c>
      <c r="K1358" s="128"/>
      <c r="L1358" s="143"/>
      <c r="M1358" s="145">
        <v>1</v>
      </c>
      <c r="N1358" s="200" t="s">
        <v>36687</v>
      </c>
      <c r="O1358" s="128" t="s">
        <v>11565</v>
      </c>
      <c r="P1358" s="128" t="s">
        <v>11565</v>
      </c>
      <c r="Q1358" s="128" t="s">
        <v>15832</v>
      </c>
      <c r="R1358" s="145"/>
      <c r="S1358" s="128"/>
      <c r="T1358" s="128" t="s">
        <v>20547</v>
      </c>
      <c r="U1358" s="128" t="s">
        <v>36689</v>
      </c>
      <c r="V1358" s="145">
        <v>7</v>
      </c>
      <c r="W1358" s="130"/>
      <c r="X1358" s="113"/>
    </row>
    <row r="1359" spans="1:24" ht="12.95" customHeight="1" x14ac:dyDescent="0.2">
      <c r="A1359" s="128">
        <v>2017</v>
      </c>
      <c r="B1359" s="128" t="s">
        <v>4613</v>
      </c>
      <c r="C1359" s="128" t="s">
        <v>36666</v>
      </c>
      <c r="D1359" s="128" t="s">
        <v>36690</v>
      </c>
      <c r="E1359" s="128" t="s">
        <v>36668</v>
      </c>
      <c r="F1359" s="123" t="s">
        <v>10085</v>
      </c>
      <c r="G1359" s="142">
        <v>16380</v>
      </c>
      <c r="H1359" s="140" t="s">
        <v>10191</v>
      </c>
      <c r="I1359" s="102" t="s">
        <v>37264</v>
      </c>
      <c r="J1359" s="128" t="s">
        <v>35197</v>
      </c>
      <c r="K1359" s="128"/>
      <c r="L1359" s="143"/>
      <c r="M1359" s="145">
        <v>1</v>
      </c>
      <c r="N1359" s="200" t="s">
        <v>36687</v>
      </c>
      <c r="O1359" s="128" t="s">
        <v>65</v>
      </c>
      <c r="P1359" s="128" t="s">
        <v>13555</v>
      </c>
      <c r="Q1359" s="128" t="s">
        <v>21057</v>
      </c>
      <c r="R1359" s="145"/>
      <c r="S1359" s="128" t="s">
        <v>11080</v>
      </c>
      <c r="T1359" s="128" t="s">
        <v>20547</v>
      </c>
      <c r="U1359" s="128" t="s">
        <v>36688</v>
      </c>
      <c r="V1359" s="145">
        <v>8</v>
      </c>
      <c r="W1359" s="130"/>
      <c r="X1359" s="113"/>
    </row>
    <row r="1360" spans="1:24" ht="12.95" customHeight="1" x14ac:dyDescent="0.2">
      <c r="A1360" s="128">
        <v>2017</v>
      </c>
      <c r="B1360" s="128" t="s">
        <v>4613</v>
      </c>
      <c r="C1360" s="128" t="s">
        <v>36666</v>
      </c>
      <c r="D1360" s="128" t="s">
        <v>36691</v>
      </c>
      <c r="E1360" s="128" t="s">
        <v>36669</v>
      </c>
      <c r="F1360" s="123" t="s">
        <v>10085</v>
      </c>
      <c r="G1360" s="142">
        <v>16380</v>
      </c>
      <c r="H1360" s="140" t="s">
        <v>10191</v>
      </c>
      <c r="I1360" s="102" t="s">
        <v>37264</v>
      </c>
      <c r="J1360" s="128" t="s">
        <v>35197</v>
      </c>
      <c r="K1360" s="128"/>
      <c r="L1360" s="143"/>
      <c r="M1360" s="145">
        <v>1</v>
      </c>
      <c r="N1360" s="200" t="s">
        <v>36687</v>
      </c>
      <c r="O1360" s="128" t="s">
        <v>14682</v>
      </c>
      <c r="P1360" s="128"/>
      <c r="Q1360" s="128" t="s">
        <v>20691</v>
      </c>
      <c r="R1360" s="145"/>
      <c r="S1360" s="128" t="s">
        <v>11080</v>
      </c>
      <c r="T1360" s="128" t="s">
        <v>20547</v>
      </c>
      <c r="U1360" s="128" t="s">
        <v>36688</v>
      </c>
      <c r="V1360" s="145">
        <v>7.5</v>
      </c>
      <c r="W1360" s="130"/>
      <c r="X1360" s="113"/>
    </row>
    <row r="1361" spans="1:24" ht="12.95" customHeight="1" x14ac:dyDescent="0.2">
      <c r="A1361" s="128">
        <v>2017</v>
      </c>
      <c r="B1361" s="128" t="s">
        <v>4613</v>
      </c>
      <c r="C1361" s="128" t="s">
        <v>36666</v>
      </c>
      <c r="D1361" s="128" t="s">
        <v>36692</v>
      </c>
      <c r="E1361" s="128" t="s">
        <v>36670</v>
      </c>
      <c r="F1361" s="123" t="s">
        <v>10085</v>
      </c>
      <c r="G1361" s="142">
        <v>16380</v>
      </c>
      <c r="H1361" s="140" t="s">
        <v>10191</v>
      </c>
      <c r="I1361" s="102" t="s">
        <v>37264</v>
      </c>
      <c r="J1361" s="128" t="s">
        <v>35197</v>
      </c>
      <c r="K1361" s="128"/>
      <c r="L1361" s="143"/>
      <c r="M1361" s="145">
        <v>1</v>
      </c>
      <c r="N1361" s="200" t="s">
        <v>36687</v>
      </c>
      <c r="O1361" s="128"/>
      <c r="P1361" s="128"/>
      <c r="Q1361" s="128" t="s">
        <v>16579</v>
      </c>
      <c r="R1361" s="145"/>
      <c r="S1361" s="128" t="s">
        <v>8315</v>
      </c>
      <c r="T1361" s="128" t="s">
        <v>20547</v>
      </c>
      <c r="U1361" s="128" t="s">
        <v>36688</v>
      </c>
      <c r="V1361" s="145">
        <v>6</v>
      </c>
      <c r="W1361" s="130"/>
      <c r="X1361" s="113"/>
    </row>
    <row r="1362" spans="1:24" ht="12.95" customHeight="1" x14ac:dyDescent="0.2">
      <c r="A1362" s="128">
        <v>2017</v>
      </c>
      <c r="B1362" s="128" t="s">
        <v>4613</v>
      </c>
      <c r="C1362" s="128" t="s">
        <v>36666</v>
      </c>
      <c r="D1362" s="128" t="s">
        <v>36693</v>
      </c>
      <c r="E1362" s="128" t="s">
        <v>36671</v>
      </c>
      <c r="F1362" s="123" t="s">
        <v>10085</v>
      </c>
      <c r="G1362" s="142">
        <v>16380</v>
      </c>
      <c r="H1362" s="140" t="s">
        <v>10191</v>
      </c>
      <c r="I1362" s="102" t="s">
        <v>37264</v>
      </c>
      <c r="J1362" s="128" t="s">
        <v>35197</v>
      </c>
      <c r="K1362" s="128"/>
      <c r="L1362" s="143"/>
      <c r="M1362" s="145">
        <v>1</v>
      </c>
      <c r="N1362" s="200" t="s">
        <v>36687</v>
      </c>
      <c r="O1362" s="128" t="s">
        <v>16539</v>
      </c>
      <c r="P1362" s="128" t="s">
        <v>13301</v>
      </c>
      <c r="Q1362" s="128" t="s">
        <v>36694</v>
      </c>
      <c r="R1362" s="145"/>
      <c r="S1362" s="128" t="s">
        <v>11080</v>
      </c>
      <c r="T1362" s="128" t="s">
        <v>20547</v>
      </c>
      <c r="U1362" s="128" t="s">
        <v>37265</v>
      </c>
      <c r="V1362" s="145">
        <v>11</v>
      </c>
      <c r="W1362" s="130"/>
      <c r="X1362" s="113"/>
    </row>
    <row r="1363" spans="1:24" ht="12.95" customHeight="1" x14ac:dyDescent="0.2">
      <c r="A1363" s="128">
        <v>2017</v>
      </c>
      <c r="B1363" s="128" t="s">
        <v>4613</v>
      </c>
      <c r="C1363" s="128" t="s">
        <v>36666</v>
      </c>
      <c r="D1363" s="128" t="s">
        <v>36695</v>
      </c>
      <c r="E1363" s="128" t="s">
        <v>36672</v>
      </c>
      <c r="F1363" s="123" t="s">
        <v>10085</v>
      </c>
      <c r="G1363" s="142">
        <v>16380</v>
      </c>
      <c r="H1363" s="140" t="s">
        <v>10191</v>
      </c>
      <c r="I1363" s="102" t="s">
        <v>37264</v>
      </c>
      <c r="J1363" s="128" t="s">
        <v>7643</v>
      </c>
      <c r="K1363" s="128"/>
      <c r="L1363" s="143"/>
      <c r="M1363" s="145">
        <v>1</v>
      </c>
      <c r="N1363" s="200" t="s">
        <v>36687</v>
      </c>
      <c r="O1363" s="128" t="s">
        <v>17449</v>
      </c>
      <c r="P1363" s="128" t="s">
        <v>162</v>
      </c>
      <c r="Q1363" s="128" t="s">
        <v>21193</v>
      </c>
      <c r="R1363" s="145"/>
      <c r="S1363" s="128" t="s">
        <v>11080</v>
      </c>
      <c r="T1363" s="128" t="s">
        <v>20547</v>
      </c>
      <c r="U1363" s="128" t="s">
        <v>37266</v>
      </c>
      <c r="V1363" s="145">
        <v>7</v>
      </c>
      <c r="W1363" s="130"/>
      <c r="X1363" s="113"/>
    </row>
    <row r="1364" spans="1:24" ht="12.95" customHeight="1" x14ac:dyDescent="0.2">
      <c r="A1364" s="128">
        <v>2017</v>
      </c>
      <c r="B1364" s="128" t="s">
        <v>4613</v>
      </c>
      <c r="C1364" s="128" t="s">
        <v>36666</v>
      </c>
      <c r="D1364" s="128" t="s">
        <v>36696</v>
      </c>
      <c r="E1364" s="128" t="s">
        <v>36673</v>
      </c>
      <c r="F1364" s="123" t="s">
        <v>10085</v>
      </c>
      <c r="G1364" s="142">
        <v>16381</v>
      </c>
      <c r="H1364" s="140" t="s">
        <v>10191</v>
      </c>
      <c r="I1364" s="102" t="s">
        <v>37264</v>
      </c>
      <c r="J1364" s="128" t="s">
        <v>7643</v>
      </c>
      <c r="K1364" s="128"/>
      <c r="L1364" s="143"/>
      <c r="M1364" s="145">
        <v>1</v>
      </c>
      <c r="N1364" s="200" t="s">
        <v>36687</v>
      </c>
      <c r="O1364" s="128" t="s">
        <v>17196</v>
      </c>
      <c r="P1364" s="128" t="s">
        <v>3620</v>
      </c>
      <c r="Q1364" s="128" t="s">
        <v>27645</v>
      </c>
      <c r="R1364" s="145"/>
      <c r="S1364" s="128" t="s">
        <v>11080</v>
      </c>
      <c r="T1364" s="128" t="s">
        <v>20547</v>
      </c>
      <c r="U1364" s="128" t="s">
        <v>37267</v>
      </c>
      <c r="V1364" s="145">
        <v>6</v>
      </c>
      <c r="W1364" s="130"/>
      <c r="X1364" s="113"/>
    </row>
    <row r="1365" spans="1:24" ht="12.95" customHeight="1" x14ac:dyDescent="0.2">
      <c r="A1365" s="128">
        <v>2017</v>
      </c>
      <c r="B1365" s="128" t="s">
        <v>4613</v>
      </c>
      <c r="C1365" s="128" t="s">
        <v>36666</v>
      </c>
      <c r="D1365" s="128" t="s">
        <v>34778</v>
      </c>
      <c r="E1365" s="128" t="s">
        <v>36674</v>
      </c>
      <c r="F1365" s="123" t="s">
        <v>10085</v>
      </c>
      <c r="G1365" s="142">
        <v>16381</v>
      </c>
      <c r="H1365" s="140" t="s">
        <v>10191</v>
      </c>
      <c r="I1365" s="102" t="s">
        <v>37264</v>
      </c>
      <c r="J1365" s="128" t="s">
        <v>7643</v>
      </c>
      <c r="K1365" s="128"/>
      <c r="L1365" s="143"/>
      <c r="M1365" s="145">
        <v>1</v>
      </c>
      <c r="N1365" s="200" t="s">
        <v>36687</v>
      </c>
      <c r="O1365" s="128"/>
      <c r="P1365" s="128"/>
      <c r="Q1365" s="128" t="s">
        <v>15870</v>
      </c>
      <c r="R1365" s="145"/>
      <c r="S1365" s="128" t="s">
        <v>11080</v>
      </c>
      <c r="T1365" s="128" t="s">
        <v>20547</v>
      </c>
      <c r="U1365" s="128" t="s">
        <v>37268</v>
      </c>
      <c r="V1365" s="145">
        <v>6</v>
      </c>
      <c r="W1365" s="130"/>
      <c r="X1365" s="113"/>
    </row>
    <row r="1366" spans="1:24" ht="12.95" customHeight="1" x14ac:dyDescent="0.2">
      <c r="A1366" s="128">
        <v>2017</v>
      </c>
      <c r="B1366" s="128" t="s">
        <v>4613</v>
      </c>
      <c r="C1366" s="128" t="s">
        <v>36666</v>
      </c>
      <c r="D1366" s="128" t="s">
        <v>36697</v>
      </c>
      <c r="E1366" s="128" t="s">
        <v>36675</v>
      </c>
      <c r="F1366" s="123" t="s">
        <v>10085</v>
      </c>
      <c r="G1366" s="142">
        <v>16382</v>
      </c>
      <c r="H1366" s="140" t="s">
        <v>10191</v>
      </c>
      <c r="I1366" s="102" t="s">
        <v>37264</v>
      </c>
      <c r="J1366" s="128" t="s">
        <v>7643</v>
      </c>
      <c r="K1366" s="128"/>
      <c r="L1366" s="143"/>
      <c r="M1366" s="145">
        <v>1</v>
      </c>
      <c r="N1366" s="200" t="s">
        <v>36687</v>
      </c>
      <c r="O1366" s="128" t="s">
        <v>17196</v>
      </c>
      <c r="P1366" s="128" t="s">
        <v>9160</v>
      </c>
      <c r="Q1366" s="128" t="s">
        <v>19531</v>
      </c>
      <c r="R1366" s="145"/>
      <c r="S1366" s="128" t="s">
        <v>11080</v>
      </c>
      <c r="T1366" s="128" t="s">
        <v>20547</v>
      </c>
      <c r="U1366" s="128" t="s">
        <v>37268</v>
      </c>
      <c r="V1366" s="145">
        <v>6</v>
      </c>
      <c r="W1366" s="130"/>
      <c r="X1366" s="113"/>
    </row>
    <row r="1367" spans="1:24" ht="12.95" customHeight="1" x14ac:dyDescent="0.2">
      <c r="A1367" s="128">
        <v>2017</v>
      </c>
      <c r="B1367" s="128" t="s">
        <v>4613</v>
      </c>
      <c r="C1367" s="128" t="s">
        <v>36666</v>
      </c>
      <c r="D1367" s="128" t="s">
        <v>36698</v>
      </c>
      <c r="E1367" s="128" t="s">
        <v>36676</v>
      </c>
      <c r="F1367" s="123" t="s">
        <v>10085</v>
      </c>
      <c r="G1367" s="142">
        <v>16383</v>
      </c>
      <c r="H1367" s="140" t="s">
        <v>10191</v>
      </c>
      <c r="I1367" s="102" t="s">
        <v>37264</v>
      </c>
      <c r="J1367" s="128" t="s">
        <v>7643</v>
      </c>
      <c r="K1367" s="128"/>
      <c r="L1367" s="143"/>
      <c r="M1367" s="145">
        <v>1</v>
      </c>
      <c r="N1367" s="200" t="s">
        <v>36687</v>
      </c>
      <c r="O1367" s="128" t="s">
        <v>19692</v>
      </c>
      <c r="P1367" s="128" t="s">
        <v>10189</v>
      </c>
      <c r="Q1367" s="128" t="s">
        <v>36699</v>
      </c>
      <c r="R1367" s="145"/>
      <c r="S1367" s="128" t="s">
        <v>11080</v>
      </c>
      <c r="T1367" s="128" t="s">
        <v>20547</v>
      </c>
      <c r="U1367" s="128" t="s">
        <v>37268</v>
      </c>
      <c r="V1367" s="145">
        <v>9.5</v>
      </c>
      <c r="W1367" s="130"/>
      <c r="X1367" s="113"/>
    </row>
    <row r="1368" spans="1:24" ht="12.95" customHeight="1" x14ac:dyDescent="0.2">
      <c r="A1368" s="128">
        <v>2017</v>
      </c>
      <c r="B1368" s="128" t="s">
        <v>4613</v>
      </c>
      <c r="C1368" s="128" t="s">
        <v>36666</v>
      </c>
      <c r="D1368" s="128" t="s">
        <v>36700</v>
      </c>
      <c r="E1368" s="128" t="s">
        <v>36677</v>
      </c>
      <c r="F1368" s="123" t="s">
        <v>10085</v>
      </c>
      <c r="G1368" s="142">
        <v>16378</v>
      </c>
      <c r="H1368" s="140" t="s">
        <v>11819</v>
      </c>
      <c r="I1368" s="128" t="s">
        <v>10191</v>
      </c>
      <c r="J1368" s="128" t="s">
        <v>4891</v>
      </c>
      <c r="K1368" s="128"/>
      <c r="L1368" s="143"/>
      <c r="M1368" s="145">
        <v>1</v>
      </c>
      <c r="N1368" s="200" t="s">
        <v>36687</v>
      </c>
      <c r="O1368" s="128" t="s">
        <v>12721</v>
      </c>
      <c r="P1368" s="128"/>
      <c r="Q1368" s="128" t="s">
        <v>19479</v>
      </c>
      <c r="R1368" s="145"/>
      <c r="S1368" s="128" t="s">
        <v>9435</v>
      </c>
      <c r="T1368" s="128" t="s">
        <v>20547</v>
      </c>
      <c r="U1368" s="128" t="s">
        <v>36701</v>
      </c>
      <c r="V1368" s="145">
        <v>7</v>
      </c>
      <c r="W1368" s="130"/>
      <c r="X1368" s="113"/>
    </row>
    <row r="1369" spans="1:24" ht="12.95" customHeight="1" x14ac:dyDescent="0.2">
      <c r="A1369" s="128">
        <v>2017</v>
      </c>
      <c r="B1369" s="128" t="s">
        <v>4613</v>
      </c>
      <c r="C1369" s="128" t="s">
        <v>36666</v>
      </c>
      <c r="D1369" s="128" t="s">
        <v>36702</v>
      </c>
      <c r="E1369" s="128" t="s">
        <v>36678</v>
      </c>
      <c r="F1369" s="123" t="s">
        <v>10085</v>
      </c>
      <c r="G1369" s="142">
        <v>16378</v>
      </c>
      <c r="H1369" s="102" t="s">
        <v>37264</v>
      </c>
      <c r="I1369" s="128" t="s">
        <v>10191</v>
      </c>
      <c r="J1369" s="128" t="s">
        <v>4891</v>
      </c>
      <c r="K1369" s="128"/>
      <c r="L1369" s="143"/>
      <c r="M1369" s="145">
        <v>1</v>
      </c>
      <c r="N1369" s="200" t="s">
        <v>36687</v>
      </c>
      <c r="O1369" s="128" t="s">
        <v>5985</v>
      </c>
      <c r="P1369" s="128"/>
      <c r="Q1369" s="128" t="s">
        <v>20099</v>
      </c>
      <c r="R1369" s="145"/>
      <c r="S1369" s="128" t="s">
        <v>11080</v>
      </c>
      <c r="T1369" s="128" t="s">
        <v>20547</v>
      </c>
      <c r="U1369" s="128" t="s">
        <v>37269</v>
      </c>
      <c r="V1369" s="145">
        <v>9</v>
      </c>
      <c r="W1369" s="130"/>
      <c r="X1369" s="113"/>
    </row>
    <row r="1370" spans="1:24" ht="12.95" customHeight="1" x14ac:dyDescent="0.2">
      <c r="A1370" s="128">
        <v>2017</v>
      </c>
      <c r="B1370" s="128" t="s">
        <v>4613</v>
      </c>
      <c r="C1370" s="128" t="s">
        <v>36666</v>
      </c>
      <c r="D1370" s="128" t="s">
        <v>36704</v>
      </c>
      <c r="E1370" s="128" t="s">
        <v>36679</v>
      </c>
      <c r="F1370" s="123" t="s">
        <v>10085</v>
      </c>
      <c r="G1370" s="142">
        <v>16382</v>
      </c>
      <c r="H1370" s="140" t="s">
        <v>10191</v>
      </c>
      <c r="I1370" s="102" t="s">
        <v>37264</v>
      </c>
      <c r="J1370" s="128" t="s">
        <v>7643</v>
      </c>
      <c r="K1370" s="128"/>
      <c r="L1370" s="143"/>
      <c r="M1370" s="145">
        <v>1</v>
      </c>
      <c r="N1370" s="200" t="s">
        <v>36687</v>
      </c>
      <c r="O1370" s="128" t="s">
        <v>4709</v>
      </c>
      <c r="P1370" s="128"/>
      <c r="Q1370" s="128" t="s">
        <v>36705</v>
      </c>
      <c r="R1370" s="145"/>
      <c r="S1370" s="128" t="s">
        <v>11080</v>
      </c>
      <c r="T1370" s="128" t="s">
        <v>20547</v>
      </c>
      <c r="U1370" s="128" t="s">
        <v>36703</v>
      </c>
      <c r="V1370" s="145">
        <v>8</v>
      </c>
      <c r="W1370" s="130"/>
      <c r="X1370" s="113"/>
    </row>
    <row r="1371" spans="1:24" ht="12.95" customHeight="1" x14ac:dyDescent="0.2">
      <c r="A1371" s="128">
        <v>2017</v>
      </c>
      <c r="B1371" s="128" t="s">
        <v>4613</v>
      </c>
      <c r="C1371" s="128" t="s">
        <v>36666</v>
      </c>
      <c r="D1371" s="128" t="s">
        <v>36706</v>
      </c>
      <c r="E1371" s="128" t="s">
        <v>36680</v>
      </c>
      <c r="F1371" s="123" t="s">
        <v>10085</v>
      </c>
      <c r="G1371" s="142">
        <v>16382</v>
      </c>
      <c r="H1371" s="140" t="s">
        <v>11819</v>
      </c>
      <c r="I1371" s="102" t="s">
        <v>37270</v>
      </c>
      <c r="J1371" s="128" t="s">
        <v>7643</v>
      </c>
      <c r="K1371" s="128"/>
      <c r="L1371" s="143"/>
      <c r="M1371" s="145">
        <v>1</v>
      </c>
      <c r="N1371" s="200" t="s">
        <v>36687</v>
      </c>
      <c r="O1371" s="128"/>
      <c r="P1371" s="128"/>
      <c r="Q1371" s="128" t="s">
        <v>18182</v>
      </c>
      <c r="R1371" s="145"/>
      <c r="S1371" s="128"/>
      <c r="T1371" s="128" t="s">
        <v>20547</v>
      </c>
      <c r="U1371" s="128" t="s">
        <v>37268</v>
      </c>
      <c r="V1371" s="145">
        <v>5</v>
      </c>
      <c r="W1371" s="130"/>
      <c r="X1371" s="113"/>
    </row>
    <row r="1372" spans="1:24" ht="12.95" customHeight="1" x14ac:dyDescent="0.2">
      <c r="A1372" s="128">
        <v>2017</v>
      </c>
      <c r="B1372" s="128" t="s">
        <v>4613</v>
      </c>
      <c r="C1372" s="128" t="s">
        <v>36666</v>
      </c>
      <c r="D1372" s="128" t="s">
        <v>36707</v>
      </c>
      <c r="E1372" s="128" t="s">
        <v>36681</v>
      </c>
      <c r="F1372" s="123" t="s">
        <v>10085</v>
      </c>
      <c r="G1372" s="142">
        <v>16383</v>
      </c>
      <c r="H1372" s="140" t="s">
        <v>10191</v>
      </c>
      <c r="I1372" s="102" t="s">
        <v>37264</v>
      </c>
      <c r="J1372" s="128" t="s">
        <v>4891</v>
      </c>
      <c r="K1372" s="128"/>
      <c r="L1372" s="143"/>
      <c r="M1372" s="145">
        <v>1</v>
      </c>
      <c r="N1372" s="200" t="s">
        <v>36687</v>
      </c>
      <c r="O1372" s="128"/>
      <c r="P1372" s="128"/>
      <c r="Q1372" s="128" t="s">
        <v>19521</v>
      </c>
      <c r="R1372" s="145" t="s">
        <v>7035</v>
      </c>
      <c r="S1372" s="128"/>
      <c r="T1372" s="128" t="s">
        <v>20547</v>
      </c>
      <c r="U1372" s="128" t="s">
        <v>37268</v>
      </c>
      <c r="V1372" s="145">
        <v>5</v>
      </c>
      <c r="W1372" s="130"/>
      <c r="X1372" s="113"/>
    </row>
    <row r="1373" spans="1:24" ht="12.95" customHeight="1" x14ac:dyDescent="0.2">
      <c r="A1373" s="128">
        <v>2017</v>
      </c>
      <c r="B1373" s="128" t="s">
        <v>4613</v>
      </c>
      <c r="C1373" s="128" t="s">
        <v>36666</v>
      </c>
      <c r="D1373" s="128" t="s">
        <v>36708</v>
      </c>
      <c r="E1373" s="128" t="s">
        <v>36682</v>
      </c>
      <c r="F1373" s="123" t="s">
        <v>10085</v>
      </c>
      <c r="G1373" s="142">
        <v>16383</v>
      </c>
      <c r="H1373" s="140" t="s">
        <v>11819</v>
      </c>
      <c r="I1373" s="102" t="s">
        <v>37270</v>
      </c>
      <c r="J1373" s="128" t="s">
        <v>4891</v>
      </c>
      <c r="K1373" s="128"/>
      <c r="L1373" s="143"/>
      <c r="M1373" s="145">
        <v>1</v>
      </c>
      <c r="N1373" s="200" t="s">
        <v>36687</v>
      </c>
      <c r="O1373" s="128" t="s">
        <v>12721</v>
      </c>
      <c r="P1373" s="128"/>
      <c r="Q1373" s="128" t="s">
        <v>20677</v>
      </c>
      <c r="R1373" s="145"/>
      <c r="S1373" s="128" t="s">
        <v>9435</v>
      </c>
      <c r="T1373" s="128" t="s">
        <v>20547</v>
      </c>
      <c r="U1373" s="128" t="s">
        <v>37268</v>
      </c>
      <c r="V1373" s="145">
        <v>8.5</v>
      </c>
      <c r="W1373" s="130"/>
      <c r="X1373" s="113"/>
    </row>
    <row r="1374" spans="1:24" ht="12.95" customHeight="1" x14ac:dyDescent="0.2">
      <c r="A1374" s="128">
        <v>2017</v>
      </c>
      <c r="B1374" s="128" t="s">
        <v>4613</v>
      </c>
      <c r="C1374" s="128" t="s">
        <v>36666</v>
      </c>
      <c r="D1374" s="128" t="s">
        <v>36709</v>
      </c>
      <c r="E1374" s="128" t="s">
        <v>36683</v>
      </c>
      <c r="F1374" s="123" t="s">
        <v>10085</v>
      </c>
      <c r="G1374" s="142">
        <v>16378</v>
      </c>
      <c r="H1374" s="140" t="s">
        <v>11819</v>
      </c>
      <c r="I1374" s="128" t="s">
        <v>10191</v>
      </c>
      <c r="J1374" s="128" t="s">
        <v>4891</v>
      </c>
      <c r="K1374" s="128"/>
      <c r="L1374" s="143"/>
      <c r="M1374" s="145">
        <v>1</v>
      </c>
      <c r="N1374" s="144" t="s">
        <v>36687</v>
      </c>
      <c r="O1374" s="128" t="s">
        <v>20529</v>
      </c>
      <c r="P1374" s="128" t="s">
        <v>20529</v>
      </c>
      <c r="Q1374" s="128" t="s">
        <v>20529</v>
      </c>
      <c r="R1374" s="145"/>
      <c r="S1374" s="128" t="s">
        <v>11080</v>
      </c>
      <c r="T1374" s="128" t="s">
        <v>20547</v>
      </c>
      <c r="U1374" s="128" t="s">
        <v>36703</v>
      </c>
      <c r="V1374" s="145">
        <v>25</v>
      </c>
      <c r="W1374" s="130"/>
      <c r="X1374" s="113"/>
    </row>
    <row r="1375" spans="1:24" ht="12.75" customHeight="1" x14ac:dyDescent="0.2">
      <c r="A1375" s="128">
        <v>2017</v>
      </c>
      <c r="B1375" s="128" t="s">
        <v>4613</v>
      </c>
      <c r="C1375" s="128" t="s">
        <v>36666</v>
      </c>
      <c r="D1375" s="128" t="s">
        <v>36685</v>
      </c>
      <c r="E1375" s="128" t="s">
        <v>36684</v>
      </c>
      <c r="F1375" s="123" t="s">
        <v>10085</v>
      </c>
      <c r="G1375" s="142">
        <v>16380</v>
      </c>
      <c r="H1375" s="140" t="s">
        <v>10191</v>
      </c>
      <c r="I1375" s="128" t="s">
        <v>11819</v>
      </c>
      <c r="J1375" s="128" t="s">
        <v>7643</v>
      </c>
      <c r="K1375" s="128"/>
      <c r="L1375" s="143"/>
      <c r="M1375" s="145">
        <v>1</v>
      </c>
      <c r="N1375" s="144" t="s">
        <v>36687</v>
      </c>
      <c r="O1375" s="128" t="s">
        <v>20529</v>
      </c>
      <c r="P1375" s="128" t="s">
        <v>20529</v>
      </c>
      <c r="Q1375" s="128" t="s">
        <v>20529</v>
      </c>
      <c r="R1375" s="145"/>
      <c r="S1375" s="128" t="s">
        <v>11080</v>
      </c>
      <c r="T1375" s="128" t="s">
        <v>20547</v>
      </c>
      <c r="U1375" s="128" t="s">
        <v>36703</v>
      </c>
      <c r="V1375" s="145" t="s">
        <v>13550</v>
      </c>
      <c r="W1375" s="130"/>
      <c r="X1375" s="113"/>
    </row>
    <row r="1376" spans="1:24" ht="12.75" customHeight="1" x14ac:dyDescent="0.2">
      <c r="A1376" s="128">
        <v>2020</v>
      </c>
      <c r="B1376" s="128" t="s">
        <v>4613</v>
      </c>
      <c r="C1376" s="197" t="s">
        <v>41336</v>
      </c>
      <c r="D1376" s="143" t="s">
        <v>41337</v>
      </c>
      <c r="E1376" s="128" t="s">
        <v>41185</v>
      </c>
      <c r="F1376" s="141" t="s">
        <v>14834</v>
      </c>
      <c r="G1376" s="142">
        <v>16245</v>
      </c>
      <c r="H1376" s="140" t="s">
        <v>11819</v>
      </c>
      <c r="I1376" s="128" t="s">
        <v>10103</v>
      </c>
      <c r="J1376" s="128" t="s">
        <v>8277</v>
      </c>
      <c r="K1376" s="128"/>
      <c r="L1376" s="143" t="s">
        <v>41425</v>
      </c>
      <c r="M1376" s="145">
        <v>1</v>
      </c>
      <c r="N1376" s="108" t="s">
        <v>41362</v>
      </c>
      <c r="O1376" s="128"/>
      <c r="P1376" s="128" t="s">
        <v>9125</v>
      </c>
      <c r="Q1376" s="128" t="s">
        <v>15923</v>
      </c>
      <c r="R1376" s="145"/>
      <c r="S1376" s="128" t="s">
        <v>8315</v>
      </c>
      <c r="T1376" s="128" t="s">
        <v>7789</v>
      </c>
      <c r="U1376" s="128" t="s">
        <v>21743</v>
      </c>
      <c r="V1376" s="145">
        <v>8</v>
      </c>
      <c r="W1376" s="130"/>
      <c r="X1376" s="113"/>
    </row>
    <row r="1377" spans="1:24" ht="12.75" customHeight="1" x14ac:dyDescent="0.2">
      <c r="A1377" s="128">
        <v>2020</v>
      </c>
      <c r="B1377" s="128" t="s">
        <v>4613</v>
      </c>
      <c r="C1377" s="128" t="s">
        <v>41336</v>
      </c>
      <c r="D1377" s="143" t="s">
        <v>2266</v>
      </c>
      <c r="E1377" s="128" t="s">
        <v>41186</v>
      </c>
      <c r="F1377" s="141" t="s">
        <v>14834</v>
      </c>
      <c r="G1377" s="142">
        <v>16246</v>
      </c>
      <c r="H1377" s="140" t="s">
        <v>11819</v>
      </c>
      <c r="I1377" s="128" t="s">
        <v>10103</v>
      </c>
      <c r="J1377" s="128" t="s">
        <v>8277</v>
      </c>
      <c r="K1377" s="128"/>
      <c r="L1377" s="143" t="s">
        <v>41428</v>
      </c>
      <c r="M1377" s="145">
        <v>2</v>
      </c>
      <c r="N1377" s="144" t="s">
        <v>16953</v>
      </c>
      <c r="O1377" s="128" t="s">
        <v>18182</v>
      </c>
      <c r="P1377" s="128" t="s">
        <v>13301</v>
      </c>
      <c r="Q1377" s="128" t="s">
        <v>19806</v>
      </c>
      <c r="R1377" s="145"/>
      <c r="S1377" s="128" t="s">
        <v>8315</v>
      </c>
      <c r="T1377" s="128" t="s">
        <v>7789</v>
      </c>
      <c r="U1377" s="128" t="s">
        <v>18078</v>
      </c>
      <c r="V1377" s="145">
        <v>8</v>
      </c>
      <c r="W1377" s="130"/>
      <c r="X1377" s="113"/>
    </row>
    <row r="1378" spans="1:24" ht="12.75" customHeight="1" x14ac:dyDescent="0.2">
      <c r="A1378" s="128">
        <v>2020</v>
      </c>
      <c r="B1378" s="128" t="s">
        <v>4613</v>
      </c>
      <c r="C1378" s="128" t="s">
        <v>41336</v>
      </c>
      <c r="D1378" s="128" t="s">
        <v>14056</v>
      </c>
      <c r="E1378" s="128" t="s">
        <v>41187</v>
      </c>
      <c r="F1378" s="141" t="s">
        <v>14834</v>
      </c>
      <c r="G1378" s="142">
        <v>16246</v>
      </c>
      <c r="H1378" s="140" t="s">
        <v>11819</v>
      </c>
      <c r="I1378" s="128" t="s">
        <v>10103</v>
      </c>
      <c r="J1378" s="128" t="s">
        <v>41363</v>
      </c>
      <c r="K1378" s="128"/>
      <c r="L1378" s="143"/>
      <c r="M1378" s="145">
        <v>3</v>
      </c>
      <c r="N1378" s="144" t="s">
        <v>41365</v>
      </c>
      <c r="O1378" s="128" t="s">
        <v>18017</v>
      </c>
      <c r="P1378" s="128" t="s">
        <v>13301</v>
      </c>
      <c r="Q1378" s="128" t="s">
        <v>16560</v>
      </c>
      <c r="R1378" s="145"/>
      <c r="S1378" s="128"/>
      <c r="T1378" s="128" t="s">
        <v>7789</v>
      </c>
      <c r="U1378" s="128" t="s">
        <v>2475</v>
      </c>
      <c r="V1378" s="145">
        <v>7</v>
      </c>
      <c r="W1378" s="130"/>
      <c r="X1378" s="113"/>
    </row>
    <row r="1379" spans="1:24" ht="12.75" customHeight="1" x14ac:dyDescent="0.2">
      <c r="A1379" s="128">
        <v>2020</v>
      </c>
      <c r="B1379" s="128" t="s">
        <v>4613</v>
      </c>
      <c r="C1379" s="128" t="s">
        <v>41336</v>
      </c>
      <c r="D1379" s="143" t="s">
        <v>9419</v>
      </c>
      <c r="E1379" s="128" t="s">
        <v>41188</v>
      </c>
      <c r="F1379" s="123" t="s">
        <v>10085</v>
      </c>
      <c r="G1379" s="142">
        <v>16246</v>
      </c>
      <c r="H1379" s="140" t="s">
        <v>11819</v>
      </c>
      <c r="I1379" s="128" t="s">
        <v>10103</v>
      </c>
      <c r="J1379" s="128" t="s">
        <v>6596</v>
      </c>
      <c r="K1379" s="128"/>
      <c r="L1379" s="143" t="s">
        <v>41433</v>
      </c>
      <c r="M1379" s="145">
        <v>1</v>
      </c>
      <c r="N1379" s="200" t="s">
        <v>41364</v>
      </c>
      <c r="O1379" s="128" t="s">
        <v>29977</v>
      </c>
      <c r="P1379" s="128" t="s">
        <v>4709</v>
      </c>
      <c r="Q1379" s="128" t="s">
        <v>41366</v>
      </c>
      <c r="R1379" s="145"/>
      <c r="S1379" s="128" t="s">
        <v>11080</v>
      </c>
      <c r="T1379" s="128" t="s">
        <v>7789</v>
      </c>
      <c r="U1379" s="128" t="s">
        <v>41367</v>
      </c>
      <c r="V1379" s="145">
        <v>8.5</v>
      </c>
      <c r="W1379" s="130"/>
      <c r="X1379" s="113"/>
    </row>
    <row r="1380" spans="1:24" ht="12.75" customHeight="1" x14ac:dyDescent="0.2">
      <c r="A1380" s="128">
        <v>2020</v>
      </c>
      <c r="B1380" s="128" t="s">
        <v>4613</v>
      </c>
      <c r="C1380" s="128" t="s">
        <v>41336</v>
      </c>
      <c r="D1380" s="143" t="s">
        <v>7604</v>
      </c>
      <c r="E1380" s="128" t="s">
        <v>41189</v>
      </c>
      <c r="F1380" s="123" t="s">
        <v>10085</v>
      </c>
      <c r="G1380" s="142">
        <v>16246</v>
      </c>
      <c r="H1380" s="140" t="s">
        <v>11819</v>
      </c>
      <c r="I1380" s="128" t="s">
        <v>10103</v>
      </c>
      <c r="J1380" s="128" t="s">
        <v>6596</v>
      </c>
      <c r="K1380" s="128"/>
      <c r="L1380" s="143" t="s">
        <v>41434</v>
      </c>
      <c r="M1380" s="145">
        <v>1</v>
      </c>
      <c r="N1380" s="200" t="s">
        <v>41364</v>
      </c>
      <c r="O1380" s="128" t="s">
        <v>16686</v>
      </c>
      <c r="P1380" s="128" t="s">
        <v>9125</v>
      </c>
      <c r="Q1380" s="128" t="s">
        <v>15976</v>
      </c>
      <c r="R1380" s="145"/>
      <c r="S1380" s="128" t="s">
        <v>11080</v>
      </c>
      <c r="T1380" s="128" t="s">
        <v>7789</v>
      </c>
      <c r="U1380" s="128" t="s">
        <v>41367</v>
      </c>
      <c r="V1380" s="145">
        <v>5.5</v>
      </c>
      <c r="W1380" s="130"/>
      <c r="X1380" s="113"/>
    </row>
    <row r="1381" spans="1:24" ht="12.75" customHeight="1" x14ac:dyDescent="0.2">
      <c r="A1381" s="128">
        <v>2020</v>
      </c>
      <c r="B1381" s="128" t="s">
        <v>4613</v>
      </c>
      <c r="C1381" s="128" t="s">
        <v>41336</v>
      </c>
      <c r="D1381" s="143" t="s">
        <v>12174</v>
      </c>
      <c r="E1381" s="128" t="s">
        <v>41190</v>
      </c>
      <c r="F1381" s="123" t="s">
        <v>10085</v>
      </c>
      <c r="G1381" s="142">
        <v>16246</v>
      </c>
      <c r="H1381" s="140" t="s">
        <v>11819</v>
      </c>
      <c r="I1381" s="128" t="s">
        <v>10103</v>
      </c>
      <c r="J1381" s="128" t="s">
        <v>6596</v>
      </c>
      <c r="K1381" s="128"/>
      <c r="L1381" s="143" t="s">
        <v>41435</v>
      </c>
      <c r="M1381" s="145">
        <v>1</v>
      </c>
      <c r="N1381" s="200" t="s">
        <v>41364</v>
      </c>
      <c r="O1381" s="128" t="s">
        <v>5985</v>
      </c>
      <c r="P1381" s="128" t="s">
        <v>9125</v>
      </c>
      <c r="Q1381" s="128" t="s">
        <v>16525</v>
      </c>
      <c r="R1381" s="145"/>
      <c r="S1381" s="128"/>
      <c r="T1381" s="128" t="s">
        <v>7789</v>
      </c>
      <c r="U1381" s="128" t="s">
        <v>41368</v>
      </c>
      <c r="V1381" s="145">
        <v>6</v>
      </c>
      <c r="W1381" s="130"/>
      <c r="X1381" s="113"/>
    </row>
    <row r="1382" spans="1:24" ht="12.75" customHeight="1" x14ac:dyDescent="0.2">
      <c r="A1382" s="128">
        <v>2020</v>
      </c>
      <c r="B1382" s="128" t="s">
        <v>4613</v>
      </c>
      <c r="C1382" s="128" t="s">
        <v>41336</v>
      </c>
      <c r="D1382" s="143" t="s">
        <v>14676</v>
      </c>
      <c r="E1382" s="128" t="s">
        <v>41191</v>
      </c>
      <c r="F1382" s="123" t="s">
        <v>10085</v>
      </c>
      <c r="G1382" s="142">
        <v>16246</v>
      </c>
      <c r="H1382" s="140" t="s">
        <v>11819</v>
      </c>
      <c r="I1382" s="128" t="s">
        <v>10103</v>
      </c>
      <c r="J1382" s="128" t="s">
        <v>6596</v>
      </c>
      <c r="K1382" s="128"/>
      <c r="L1382" s="143" t="s">
        <v>41436</v>
      </c>
      <c r="M1382" s="145">
        <v>1</v>
      </c>
      <c r="N1382" s="200" t="s">
        <v>41364</v>
      </c>
      <c r="O1382" s="128" t="s">
        <v>17508</v>
      </c>
      <c r="P1382" s="128" t="s">
        <v>162</v>
      </c>
      <c r="Q1382" s="128" t="s">
        <v>20917</v>
      </c>
      <c r="R1382" s="145"/>
      <c r="S1382" s="128" t="s">
        <v>11080</v>
      </c>
      <c r="T1382" s="128" t="s">
        <v>7789</v>
      </c>
      <c r="U1382" s="128" t="s">
        <v>41368</v>
      </c>
      <c r="V1382" s="145">
        <v>6</v>
      </c>
      <c r="W1382" s="130"/>
      <c r="X1382" s="113"/>
    </row>
    <row r="1383" spans="1:24" ht="12.75" customHeight="1" x14ac:dyDescent="0.2">
      <c r="A1383" s="128">
        <v>2020</v>
      </c>
      <c r="B1383" s="128" t="s">
        <v>4613</v>
      </c>
      <c r="C1383" s="128" t="s">
        <v>41336</v>
      </c>
      <c r="D1383" s="143" t="s">
        <v>2658</v>
      </c>
      <c r="E1383" s="128" t="s">
        <v>41192</v>
      </c>
      <c r="F1383" s="123" t="s">
        <v>10085</v>
      </c>
      <c r="G1383" s="142">
        <v>16246</v>
      </c>
      <c r="H1383" s="140" t="s">
        <v>11819</v>
      </c>
      <c r="I1383" s="128" t="s">
        <v>10103</v>
      </c>
      <c r="J1383" s="128" t="s">
        <v>6596</v>
      </c>
      <c r="K1383" s="128"/>
      <c r="L1383" s="143" t="s">
        <v>41437</v>
      </c>
      <c r="M1383" s="145">
        <v>1</v>
      </c>
      <c r="N1383" s="200" t="s">
        <v>41364</v>
      </c>
      <c r="O1383" s="128" t="s">
        <v>19131</v>
      </c>
      <c r="P1383" s="128" t="s">
        <v>13207</v>
      </c>
      <c r="Q1383" s="128" t="s">
        <v>41369</v>
      </c>
      <c r="R1383" s="145"/>
      <c r="S1383" s="128" t="s">
        <v>11080</v>
      </c>
      <c r="T1383" s="128" t="s">
        <v>7789</v>
      </c>
      <c r="U1383" s="128" t="s">
        <v>41370</v>
      </c>
      <c r="V1383" s="145">
        <v>8</v>
      </c>
      <c r="W1383" s="130"/>
      <c r="X1383" s="113"/>
    </row>
    <row r="1384" spans="1:24" ht="12.75" customHeight="1" x14ac:dyDescent="0.2">
      <c r="A1384" s="128">
        <v>2020</v>
      </c>
      <c r="B1384" s="128" t="s">
        <v>4613</v>
      </c>
      <c r="C1384" s="128" t="s">
        <v>41336</v>
      </c>
      <c r="D1384" s="143" t="s">
        <v>5021</v>
      </c>
      <c r="E1384" s="128" t="s">
        <v>41338</v>
      </c>
      <c r="F1384" s="123" t="s">
        <v>10085</v>
      </c>
      <c r="G1384" s="142">
        <v>16247</v>
      </c>
      <c r="H1384" s="140" t="s">
        <v>11819</v>
      </c>
      <c r="I1384" s="128" t="s">
        <v>10103</v>
      </c>
      <c r="J1384" s="128" t="s">
        <v>6596</v>
      </c>
      <c r="K1384" s="128"/>
      <c r="L1384" s="143" t="s">
        <v>41438</v>
      </c>
      <c r="M1384" s="145">
        <v>1</v>
      </c>
      <c r="N1384" s="200" t="s">
        <v>41364</v>
      </c>
      <c r="O1384" s="128"/>
      <c r="P1384" s="128" t="s">
        <v>9125</v>
      </c>
      <c r="Q1384" s="128" t="s">
        <v>21422</v>
      </c>
      <c r="R1384" s="145"/>
      <c r="S1384" s="128"/>
      <c r="T1384" s="128" t="s">
        <v>7789</v>
      </c>
      <c r="U1384" s="128" t="s">
        <v>41371</v>
      </c>
      <c r="V1384" s="145">
        <v>6</v>
      </c>
      <c r="W1384" s="130"/>
      <c r="X1384" s="113"/>
    </row>
    <row r="1385" spans="1:24" ht="12.75" customHeight="1" x14ac:dyDescent="0.2">
      <c r="A1385" s="128">
        <v>2020</v>
      </c>
      <c r="B1385" s="128" t="s">
        <v>4613</v>
      </c>
      <c r="C1385" s="128" t="s">
        <v>41336</v>
      </c>
      <c r="D1385" s="143" t="s">
        <v>2281</v>
      </c>
      <c r="E1385" s="128" t="s">
        <v>41339</v>
      </c>
      <c r="F1385" s="123" t="s">
        <v>10085</v>
      </c>
      <c r="G1385" s="142">
        <v>16247</v>
      </c>
      <c r="H1385" s="140" t="s">
        <v>11819</v>
      </c>
      <c r="I1385" s="128" t="s">
        <v>10103</v>
      </c>
      <c r="J1385" s="128" t="s">
        <v>6596</v>
      </c>
      <c r="K1385" s="128"/>
      <c r="L1385" s="143" t="s">
        <v>41439</v>
      </c>
      <c r="M1385" s="145">
        <v>1</v>
      </c>
      <c r="N1385" s="200" t="s">
        <v>41364</v>
      </c>
      <c r="O1385" s="128" t="s">
        <v>3620</v>
      </c>
      <c r="P1385" s="128" t="s">
        <v>9125</v>
      </c>
      <c r="Q1385" s="128" t="s">
        <v>19534</v>
      </c>
      <c r="R1385" s="145"/>
      <c r="S1385" s="128"/>
      <c r="T1385" s="128" t="s">
        <v>7789</v>
      </c>
      <c r="U1385" s="128" t="s">
        <v>41368</v>
      </c>
      <c r="V1385" s="145">
        <v>6</v>
      </c>
      <c r="W1385" s="130"/>
      <c r="X1385" s="113"/>
    </row>
    <row r="1386" spans="1:24" ht="12.75" customHeight="1" x14ac:dyDescent="0.2">
      <c r="A1386" s="128">
        <v>2020</v>
      </c>
      <c r="B1386" s="128" t="s">
        <v>4613</v>
      </c>
      <c r="C1386" s="128" t="s">
        <v>41336</v>
      </c>
      <c r="D1386" s="143" t="s">
        <v>4167</v>
      </c>
      <c r="E1386" s="128" t="s">
        <v>41340</v>
      </c>
      <c r="F1386" s="123" t="s">
        <v>10085</v>
      </c>
      <c r="G1386" s="142">
        <v>16247</v>
      </c>
      <c r="H1386" s="140" t="s">
        <v>11819</v>
      </c>
      <c r="I1386" s="128" t="s">
        <v>10103</v>
      </c>
      <c r="J1386" s="128" t="s">
        <v>6596</v>
      </c>
      <c r="K1386" s="128"/>
      <c r="L1386" s="143" t="s">
        <v>41440</v>
      </c>
      <c r="M1386" s="145">
        <v>1</v>
      </c>
      <c r="N1386" s="200" t="s">
        <v>41364</v>
      </c>
      <c r="O1386" s="128" t="s">
        <v>325</v>
      </c>
      <c r="P1386" s="128" t="s">
        <v>15831</v>
      </c>
      <c r="Q1386" s="128" t="s">
        <v>16614</v>
      </c>
      <c r="R1386" s="145"/>
      <c r="S1386" s="128" t="s">
        <v>8315</v>
      </c>
      <c r="T1386" s="128" t="s">
        <v>7789</v>
      </c>
      <c r="U1386" s="128" t="s">
        <v>41372</v>
      </c>
      <c r="V1386" s="145">
        <v>7</v>
      </c>
      <c r="W1386" s="130"/>
      <c r="X1386" s="113"/>
    </row>
    <row r="1387" spans="1:24" ht="12.75" customHeight="1" x14ac:dyDescent="0.2">
      <c r="A1387" s="128">
        <v>2020</v>
      </c>
      <c r="B1387" s="128" t="s">
        <v>4613</v>
      </c>
      <c r="C1387" s="128" t="s">
        <v>41336</v>
      </c>
      <c r="D1387" s="143" t="s">
        <v>6385</v>
      </c>
      <c r="E1387" s="128" t="s">
        <v>41341</v>
      </c>
      <c r="F1387" s="141" t="s">
        <v>14834</v>
      </c>
      <c r="G1387" s="142">
        <v>16247</v>
      </c>
      <c r="H1387" s="140" t="s">
        <v>11819</v>
      </c>
      <c r="I1387" s="128" t="s">
        <v>10103</v>
      </c>
      <c r="J1387" s="128" t="s">
        <v>7223</v>
      </c>
      <c r="K1387" s="128"/>
      <c r="L1387" s="143" t="s">
        <v>41426</v>
      </c>
      <c r="M1387" s="145">
        <v>1</v>
      </c>
      <c r="N1387" s="200" t="s">
        <v>41373</v>
      </c>
      <c r="O1387" s="128" t="s">
        <v>14682</v>
      </c>
      <c r="P1387" s="128" t="s">
        <v>9125</v>
      </c>
      <c r="Q1387" s="128" t="s">
        <v>15913</v>
      </c>
      <c r="R1387" s="145"/>
      <c r="S1387" s="128"/>
      <c r="T1387" s="128" t="s">
        <v>7789</v>
      </c>
      <c r="U1387" s="128" t="s">
        <v>2475</v>
      </c>
      <c r="V1387" s="145">
        <v>6.5</v>
      </c>
      <c r="W1387" s="130"/>
      <c r="X1387" s="113"/>
    </row>
    <row r="1388" spans="1:24" ht="12.75" customHeight="1" x14ac:dyDescent="0.2">
      <c r="A1388" s="128">
        <v>2020</v>
      </c>
      <c r="B1388" s="128" t="s">
        <v>4613</v>
      </c>
      <c r="C1388" s="128" t="s">
        <v>41336</v>
      </c>
      <c r="D1388" s="143" t="s">
        <v>41374</v>
      </c>
      <c r="E1388" s="128" t="s">
        <v>41342</v>
      </c>
      <c r="F1388" s="141" t="s">
        <v>14834</v>
      </c>
      <c r="G1388" s="142">
        <v>16247</v>
      </c>
      <c r="H1388" s="140" t="s">
        <v>11819</v>
      </c>
      <c r="I1388" s="128" t="s">
        <v>10103</v>
      </c>
      <c r="J1388" s="128" t="s">
        <v>5156</v>
      </c>
      <c r="K1388" s="128"/>
      <c r="L1388" s="143" t="s">
        <v>41431</v>
      </c>
      <c r="M1388" s="145">
        <v>1</v>
      </c>
      <c r="N1388" s="200" t="s">
        <v>41375</v>
      </c>
      <c r="O1388" s="128" t="s">
        <v>325</v>
      </c>
      <c r="P1388" s="128" t="s">
        <v>9125</v>
      </c>
      <c r="Q1388" s="128" t="s">
        <v>19131</v>
      </c>
      <c r="R1388" s="145"/>
      <c r="S1388" s="128"/>
      <c r="T1388" s="128" t="s">
        <v>7789</v>
      </c>
      <c r="U1388" s="128" t="s">
        <v>11565</v>
      </c>
      <c r="V1388" s="145">
        <v>5.5</v>
      </c>
      <c r="W1388" s="130"/>
      <c r="X1388" s="113"/>
    </row>
    <row r="1389" spans="1:24" ht="12.75" customHeight="1" x14ac:dyDescent="0.2">
      <c r="A1389" s="128">
        <v>2020</v>
      </c>
      <c r="B1389" s="128" t="s">
        <v>4613</v>
      </c>
      <c r="C1389" s="128" t="s">
        <v>41336</v>
      </c>
      <c r="D1389" s="128" t="s">
        <v>41376</v>
      </c>
      <c r="E1389" s="128" t="s">
        <v>41343</v>
      </c>
      <c r="F1389" s="141" t="s">
        <v>14834</v>
      </c>
      <c r="G1389" s="142">
        <v>16248</v>
      </c>
      <c r="H1389" s="140" t="s">
        <v>11819</v>
      </c>
      <c r="I1389" s="128" t="s">
        <v>10103</v>
      </c>
      <c r="J1389" s="128" t="s">
        <v>41377</v>
      </c>
      <c r="K1389" s="128"/>
      <c r="L1389" s="143"/>
      <c r="M1389" s="145">
        <v>2.5</v>
      </c>
      <c r="N1389" s="144" t="s">
        <v>41380</v>
      </c>
      <c r="O1389" s="128" t="s">
        <v>26988</v>
      </c>
      <c r="P1389" s="128" t="s">
        <v>13301</v>
      </c>
      <c r="Q1389" s="128" t="s">
        <v>19677</v>
      </c>
      <c r="R1389" s="145"/>
      <c r="S1389" s="128"/>
      <c r="T1389" s="128" t="s">
        <v>7789</v>
      </c>
      <c r="U1389" s="128"/>
      <c r="V1389" s="145">
        <v>7</v>
      </c>
      <c r="W1389" s="130"/>
      <c r="X1389" s="113"/>
    </row>
    <row r="1390" spans="1:24" ht="12.75" customHeight="1" x14ac:dyDescent="0.2">
      <c r="A1390" s="128">
        <v>2020</v>
      </c>
      <c r="B1390" s="128" t="s">
        <v>4613</v>
      </c>
      <c r="C1390" s="128" t="s">
        <v>41336</v>
      </c>
      <c r="D1390" s="128" t="s">
        <v>41378</v>
      </c>
      <c r="E1390" s="128" t="s">
        <v>41344</v>
      </c>
      <c r="F1390" s="141" t="s">
        <v>14834</v>
      </c>
      <c r="G1390" s="142">
        <v>16248</v>
      </c>
      <c r="H1390" s="140" t="s">
        <v>10103</v>
      </c>
      <c r="I1390" s="140" t="s">
        <v>11819</v>
      </c>
      <c r="J1390" s="128" t="s">
        <v>41379</v>
      </c>
      <c r="K1390" s="128"/>
      <c r="L1390" s="143"/>
      <c r="M1390" s="145">
        <v>4.5</v>
      </c>
      <c r="N1390" s="144" t="s">
        <v>41381</v>
      </c>
      <c r="O1390" s="128" t="s">
        <v>20911</v>
      </c>
      <c r="P1390" s="128" t="s">
        <v>8200</v>
      </c>
      <c r="Q1390" s="128" t="s">
        <v>17601</v>
      </c>
      <c r="R1390" s="145"/>
      <c r="S1390" s="128"/>
      <c r="T1390" s="128" t="s">
        <v>7789</v>
      </c>
      <c r="U1390" s="128" t="s">
        <v>6426</v>
      </c>
      <c r="V1390" s="145">
        <v>7.5</v>
      </c>
      <c r="W1390" s="130"/>
      <c r="X1390" s="113"/>
    </row>
    <row r="1391" spans="1:24" ht="12.75" customHeight="1" x14ac:dyDescent="0.2">
      <c r="A1391" s="128">
        <v>2020</v>
      </c>
      <c r="B1391" s="128" t="s">
        <v>4613</v>
      </c>
      <c r="C1391" s="128" t="s">
        <v>41336</v>
      </c>
      <c r="D1391" s="143" t="s">
        <v>41382</v>
      </c>
      <c r="E1391" s="128" t="s">
        <v>41345</v>
      </c>
      <c r="F1391" s="141" t="s">
        <v>14834</v>
      </c>
      <c r="G1391" s="142">
        <v>16249</v>
      </c>
      <c r="H1391" s="140" t="s">
        <v>11819</v>
      </c>
      <c r="I1391" s="128" t="s">
        <v>10103</v>
      </c>
      <c r="J1391" s="128" t="s">
        <v>7882</v>
      </c>
      <c r="K1391" s="128"/>
      <c r="L1391" s="143" t="s">
        <v>41441</v>
      </c>
      <c r="M1391" s="145">
        <v>1</v>
      </c>
      <c r="N1391" s="200" t="s">
        <v>41383</v>
      </c>
      <c r="O1391" s="128" t="s">
        <v>16511</v>
      </c>
      <c r="P1391" s="128" t="s">
        <v>8076</v>
      </c>
      <c r="Q1391" s="128" t="s">
        <v>17596</v>
      </c>
      <c r="R1391" s="145"/>
      <c r="S1391" s="128" t="s">
        <v>8315</v>
      </c>
      <c r="T1391" s="128" t="s">
        <v>7789</v>
      </c>
      <c r="U1391" s="128" t="s">
        <v>41384</v>
      </c>
      <c r="V1391" s="145">
        <v>8</v>
      </c>
      <c r="W1391" s="130"/>
      <c r="X1391" s="113"/>
    </row>
    <row r="1392" spans="1:24" ht="12.75" customHeight="1" x14ac:dyDescent="0.2">
      <c r="A1392" s="128">
        <v>2020</v>
      </c>
      <c r="B1392" s="128" t="s">
        <v>4613</v>
      </c>
      <c r="C1392" s="128" t="s">
        <v>41336</v>
      </c>
      <c r="D1392" s="128" t="s">
        <v>41385</v>
      </c>
      <c r="E1392" s="128" t="s">
        <v>41346</v>
      </c>
      <c r="F1392" s="141" t="s">
        <v>14834</v>
      </c>
      <c r="G1392" s="142">
        <v>16249</v>
      </c>
      <c r="H1392" s="140" t="s">
        <v>11819</v>
      </c>
      <c r="I1392" s="128" t="s">
        <v>10103</v>
      </c>
      <c r="J1392" s="128" t="s">
        <v>41386</v>
      </c>
      <c r="K1392" s="128"/>
      <c r="L1392" s="143"/>
      <c r="M1392" s="145">
        <v>1.75</v>
      </c>
      <c r="N1392" s="200" t="s">
        <v>41387</v>
      </c>
      <c r="O1392" s="128" t="s">
        <v>12252</v>
      </c>
      <c r="P1392" s="128" t="s">
        <v>162</v>
      </c>
      <c r="Q1392" s="128" t="s">
        <v>27612</v>
      </c>
      <c r="R1392" s="145"/>
      <c r="S1392" s="128" t="s">
        <v>8315</v>
      </c>
      <c r="T1392" s="128" t="s">
        <v>7789</v>
      </c>
      <c r="U1392" s="128" t="s">
        <v>41388</v>
      </c>
      <c r="V1392" s="145">
        <v>8</v>
      </c>
      <c r="W1392" s="130"/>
      <c r="X1392" s="113"/>
    </row>
    <row r="1393" spans="1:24" ht="12.75" customHeight="1" x14ac:dyDescent="0.2">
      <c r="A1393" s="128">
        <v>2020</v>
      </c>
      <c r="B1393" s="128" t="s">
        <v>4613</v>
      </c>
      <c r="C1393" s="128" t="s">
        <v>41336</v>
      </c>
      <c r="D1393" s="143" t="s">
        <v>10445</v>
      </c>
      <c r="E1393" s="128" t="s">
        <v>41347</v>
      </c>
      <c r="F1393" s="141" t="s">
        <v>14834</v>
      </c>
      <c r="G1393" s="142">
        <v>16250</v>
      </c>
      <c r="H1393" s="140" t="s">
        <v>10103</v>
      </c>
      <c r="I1393" s="140" t="s">
        <v>11819</v>
      </c>
      <c r="J1393" s="128" t="s">
        <v>15170</v>
      </c>
      <c r="K1393" s="128"/>
      <c r="L1393" s="143" t="s">
        <v>41432</v>
      </c>
      <c r="M1393" s="145">
        <v>2</v>
      </c>
      <c r="N1393" s="144" t="s">
        <v>41389</v>
      </c>
      <c r="O1393" s="128" t="s">
        <v>15945</v>
      </c>
      <c r="P1393" s="128"/>
      <c r="Q1393" s="128" t="s">
        <v>20246</v>
      </c>
      <c r="R1393" s="145"/>
      <c r="S1393" s="128" t="s">
        <v>9435</v>
      </c>
      <c r="T1393" s="128" t="s">
        <v>7789</v>
      </c>
      <c r="U1393" s="128" t="s">
        <v>28320</v>
      </c>
      <c r="V1393" s="145">
        <v>7.5</v>
      </c>
      <c r="W1393" s="130"/>
      <c r="X1393" s="113"/>
    </row>
    <row r="1394" spans="1:24" ht="12.75" customHeight="1" x14ac:dyDescent="0.2">
      <c r="A1394" s="128">
        <v>2020</v>
      </c>
      <c r="B1394" s="128" t="s">
        <v>4613</v>
      </c>
      <c r="C1394" s="128" t="s">
        <v>41336</v>
      </c>
      <c r="D1394" s="143" t="s">
        <v>13210</v>
      </c>
      <c r="E1394" s="128" t="s">
        <v>41348</v>
      </c>
      <c r="F1394" s="141" t="s">
        <v>14834</v>
      </c>
      <c r="G1394" s="142">
        <v>16251</v>
      </c>
      <c r="H1394" s="140" t="s">
        <v>11819</v>
      </c>
      <c r="I1394" s="128" t="s">
        <v>10103</v>
      </c>
      <c r="J1394" s="128" t="s">
        <v>41390</v>
      </c>
      <c r="K1394" s="128"/>
      <c r="L1394" s="143" t="s">
        <v>41429</v>
      </c>
      <c r="M1394" s="145">
        <v>1.5</v>
      </c>
      <c r="N1394" s="108" t="s">
        <v>41391</v>
      </c>
      <c r="O1394" s="128" t="s">
        <v>18017</v>
      </c>
      <c r="P1394" s="128" t="s">
        <v>9125</v>
      </c>
      <c r="Q1394" s="128" t="s">
        <v>19531</v>
      </c>
      <c r="R1394" s="145"/>
      <c r="S1394" s="128"/>
      <c r="T1394" s="128" t="s">
        <v>7789</v>
      </c>
      <c r="U1394" s="128"/>
      <c r="V1394" s="145">
        <v>7.5</v>
      </c>
      <c r="W1394" s="130"/>
      <c r="X1394" s="113"/>
    </row>
    <row r="1395" spans="1:24" ht="12.75" customHeight="1" x14ac:dyDescent="0.2">
      <c r="A1395" s="128">
        <v>2020</v>
      </c>
      <c r="B1395" s="128" t="s">
        <v>4613</v>
      </c>
      <c r="C1395" s="128" t="s">
        <v>41336</v>
      </c>
      <c r="D1395" s="143" t="s">
        <v>11277</v>
      </c>
      <c r="E1395" s="128" t="s">
        <v>41349</v>
      </c>
      <c r="F1395" s="141" t="s">
        <v>14834</v>
      </c>
      <c r="G1395" s="142">
        <v>16251</v>
      </c>
      <c r="H1395" s="140" t="s">
        <v>11819</v>
      </c>
      <c r="I1395" s="128" t="s">
        <v>10103</v>
      </c>
      <c r="J1395" s="128" t="s">
        <v>1978</v>
      </c>
      <c r="K1395" s="128"/>
      <c r="L1395" s="143" t="s">
        <v>41427</v>
      </c>
      <c r="M1395" s="145">
        <v>1.75</v>
      </c>
      <c r="N1395" s="200" t="s">
        <v>41392</v>
      </c>
      <c r="O1395" s="128" t="s">
        <v>19625</v>
      </c>
      <c r="P1395" s="128" t="s">
        <v>8076</v>
      </c>
      <c r="Q1395" s="128" t="s">
        <v>20097</v>
      </c>
      <c r="R1395" s="145"/>
      <c r="S1395" s="128" t="s">
        <v>8315</v>
      </c>
      <c r="T1395" s="128" t="s">
        <v>7789</v>
      </c>
      <c r="U1395" s="128" t="s">
        <v>41393</v>
      </c>
      <c r="V1395" s="145">
        <v>8.5</v>
      </c>
      <c r="W1395" s="130"/>
      <c r="X1395" s="113"/>
    </row>
    <row r="1396" spans="1:24" ht="12.75" customHeight="1" x14ac:dyDescent="0.2">
      <c r="A1396" s="128">
        <v>2020</v>
      </c>
      <c r="B1396" s="128" t="s">
        <v>4613</v>
      </c>
      <c r="C1396" s="128" t="s">
        <v>41336</v>
      </c>
      <c r="D1396" s="143" t="s">
        <v>12164</v>
      </c>
      <c r="E1396" s="128" t="s">
        <v>41350</v>
      </c>
      <c r="F1396" s="141" t="s">
        <v>14834</v>
      </c>
      <c r="G1396" s="142">
        <v>16251</v>
      </c>
      <c r="H1396" s="140" t="s">
        <v>10103</v>
      </c>
      <c r="I1396" s="140" t="s">
        <v>11819</v>
      </c>
      <c r="J1396" s="128" t="s">
        <v>6769</v>
      </c>
      <c r="K1396" s="128"/>
      <c r="L1396" s="143" t="s">
        <v>41430</v>
      </c>
      <c r="M1396" s="145">
        <v>1.5</v>
      </c>
      <c r="N1396" s="108" t="s">
        <v>41394</v>
      </c>
      <c r="O1396" s="128" t="s">
        <v>13555</v>
      </c>
      <c r="P1396" s="128" t="s">
        <v>9125</v>
      </c>
      <c r="Q1396" s="128" t="s">
        <v>17596</v>
      </c>
      <c r="R1396" s="145"/>
      <c r="S1396" s="128"/>
      <c r="T1396" s="128" t="s">
        <v>7789</v>
      </c>
      <c r="U1396" s="128" t="s">
        <v>4579</v>
      </c>
      <c r="V1396" s="145">
        <v>6</v>
      </c>
      <c r="W1396" s="130"/>
      <c r="X1396" s="113"/>
    </row>
    <row r="1397" spans="1:24" ht="12.75" customHeight="1" x14ac:dyDescent="0.2">
      <c r="A1397" s="128">
        <v>2020</v>
      </c>
      <c r="B1397" s="128" t="s">
        <v>4613</v>
      </c>
      <c r="C1397" s="128" t="s">
        <v>41336</v>
      </c>
      <c r="D1397" s="128" t="s">
        <v>41395</v>
      </c>
      <c r="E1397" s="128" t="s">
        <v>41351</v>
      </c>
      <c r="F1397" s="141" t="s">
        <v>14834</v>
      </c>
      <c r="G1397" s="142">
        <v>16251</v>
      </c>
      <c r="H1397" s="140" t="s">
        <v>11819</v>
      </c>
      <c r="I1397" s="128" t="s">
        <v>10103</v>
      </c>
      <c r="J1397" s="128" t="s">
        <v>41396</v>
      </c>
      <c r="K1397" s="128"/>
      <c r="L1397" s="143"/>
      <c r="M1397" s="145">
        <v>3</v>
      </c>
      <c r="N1397" s="144" t="s">
        <v>41397</v>
      </c>
      <c r="O1397" s="128" t="s">
        <v>41398</v>
      </c>
      <c r="P1397" s="128"/>
      <c r="Q1397" s="128" t="s">
        <v>16880</v>
      </c>
      <c r="R1397" s="145"/>
      <c r="S1397" s="128"/>
      <c r="T1397" s="128" t="s">
        <v>7789</v>
      </c>
      <c r="U1397" s="128" t="s">
        <v>6426</v>
      </c>
      <c r="V1397" s="145">
        <v>7</v>
      </c>
      <c r="W1397" s="130"/>
      <c r="X1397" s="113"/>
    </row>
    <row r="1398" spans="1:24" ht="12.75" customHeight="1" x14ac:dyDescent="0.2">
      <c r="A1398" s="128">
        <v>2020</v>
      </c>
      <c r="B1398" s="128" t="s">
        <v>4613</v>
      </c>
      <c r="C1398" s="128" t="s">
        <v>41336</v>
      </c>
      <c r="D1398" s="128" t="s">
        <v>41399</v>
      </c>
      <c r="E1398" s="128" t="s">
        <v>41352</v>
      </c>
      <c r="F1398" s="141" t="s">
        <v>14834</v>
      </c>
      <c r="G1398" s="142">
        <v>16252</v>
      </c>
      <c r="H1398" s="140" t="s">
        <v>11819</v>
      </c>
      <c r="I1398" s="128" t="s">
        <v>10103</v>
      </c>
      <c r="J1398" s="128" t="s">
        <v>1978</v>
      </c>
      <c r="K1398" s="128"/>
      <c r="L1398" s="143"/>
      <c r="M1398" s="145">
        <v>2</v>
      </c>
      <c r="N1398" s="144" t="s">
        <v>41400</v>
      </c>
      <c r="O1398" s="128" t="s">
        <v>20676</v>
      </c>
      <c r="P1398" s="128" t="s">
        <v>8076</v>
      </c>
      <c r="Q1398" s="128" t="s">
        <v>17727</v>
      </c>
      <c r="R1398" s="145"/>
      <c r="S1398" s="128"/>
      <c r="T1398" s="128" t="s">
        <v>7789</v>
      </c>
      <c r="U1398" s="128" t="s">
        <v>41401</v>
      </c>
      <c r="V1398" s="145">
        <v>7</v>
      </c>
      <c r="W1398" s="130"/>
      <c r="X1398" s="113"/>
    </row>
    <row r="1399" spans="1:24" ht="12.75" customHeight="1" x14ac:dyDescent="0.2">
      <c r="A1399" s="128">
        <v>2020</v>
      </c>
      <c r="B1399" s="128" t="s">
        <v>4613</v>
      </c>
      <c r="C1399" s="128" t="s">
        <v>41336</v>
      </c>
      <c r="D1399" s="143" t="s">
        <v>41402</v>
      </c>
      <c r="E1399" s="128" t="s">
        <v>41353</v>
      </c>
      <c r="F1399" s="141" t="s">
        <v>14834</v>
      </c>
      <c r="G1399" s="142">
        <v>16253</v>
      </c>
      <c r="H1399" s="140" t="s">
        <v>11819</v>
      </c>
      <c r="I1399" s="128" t="s">
        <v>10103</v>
      </c>
      <c r="J1399" s="128" t="s">
        <v>41403</v>
      </c>
      <c r="K1399" s="128"/>
      <c r="L1399" s="143" t="s">
        <v>41443</v>
      </c>
      <c r="M1399" s="145">
        <v>3</v>
      </c>
      <c r="N1399" s="144" t="s">
        <v>41404</v>
      </c>
      <c r="O1399" s="128" t="s">
        <v>41405</v>
      </c>
      <c r="P1399" s="128" t="s">
        <v>16499</v>
      </c>
      <c r="Q1399" s="128" t="s">
        <v>41406</v>
      </c>
      <c r="R1399" s="145"/>
      <c r="S1399" s="128" t="s">
        <v>9435</v>
      </c>
      <c r="T1399" s="128" t="s">
        <v>7789</v>
      </c>
      <c r="U1399" s="128" t="s">
        <v>41407</v>
      </c>
      <c r="V1399" s="145">
        <v>8</v>
      </c>
      <c r="W1399" s="130"/>
      <c r="X1399" s="113"/>
    </row>
    <row r="1400" spans="1:24" ht="12.75" customHeight="1" x14ac:dyDescent="0.2">
      <c r="A1400" s="128">
        <v>2020</v>
      </c>
      <c r="B1400" s="128" t="s">
        <v>4613</v>
      </c>
      <c r="C1400" s="128" t="s">
        <v>41336</v>
      </c>
      <c r="D1400" s="143" t="s">
        <v>670</v>
      </c>
      <c r="E1400" s="128" t="s">
        <v>41354</v>
      </c>
      <c r="F1400" s="141" t="s">
        <v>14834</v>
      </c>
      <c r="G1400" s="142">
        <v>16253</v>
      </c>
      <c r="H1400" s="140" t="s">
        <v>10103</v>
      </c>
      <c r="I1400" s="128" t="s">
        <v>11819</v>
      </c>
      <c r="J1400" s="128" t="s">
        <v>15102</v>
      </c>
      <c r="K1400" s="128"/>
      <c r="L1400" s="143" t="s">
        <v>41444</v>
      </c>
      <c r="M1400" s="145">
        <v>3</v>
      </c>
      <c r="N1400" s="144" t="s">
        <v>41408</v>
      </c>
      <c r="O1400" s="128" t="s">
        <v>16096</v>
      </c>
      <c r="P1400" s="128" t="s">
        <v>9125</v>
      </c>
      <c r="Q1400" s="128" t="s">
        <v>19531</v>
      </c>
      <c r="R1400" s="145"/>
      <c r="S1400" s="128" t="s">
        <v>8315</v>
      </c>
      <c r="T1400" s="128" t="s">
        <v>7789</v>
      </c>
      <c r="U1400" s="128" t="s">
        <v>2477</v>
      </c>
      <c r="V1400" s="145">
        <v>7</v>
      </c>
      <c r="W1400" s="130"/>
      <c r="X1400" s="113"/>
    </row>
    <row r="1401" spans="1:24" ht="12.75" customHeight="1" x14ac:dyDescent="0.2">
      <c r="A1401" s="128">
        <v>2020</v>
      </c>
      <c r="B1401" s="128" t="s">
        <v>4613</v>
      </c>
      <c r="C1401" s="128" t="s">
        <v>41336</v>
      </c>
      <c r="D1401" s="143" t="s">
        <v>41409</v>
      </c>
      <c r="E1401" s="128" t="s">
        <v>41355</v>
      </c>
      <c r="F1401" s="141" t="s">
        <v>14834</v>
      </c>
      <c r="G1401" s="142">
        <v>16253</v>
      </c>
      <c r="H1401" s="140" t="s">
        <v>4890</v>
      </c>
      <c r="I1401" s="128" t="s">
        <v>10103</v>
      </c>
      <c r="J1401" s="128" t="s">
        <v>10971</v>
      </c>
      <c r="K1401" s="128"/>
      <c r="L1401" s="143" t="s">
        <v>41445</v>
      </c>
      <c r="M1401" s="145">
        <v>2</v>
      </c>
      <c r="N1401" s="144" t="s">
        <v>16053</v>
      </c>
      <c r="O1401" s="128" t="s">
        <v>12252</v>
      </c>
      <c r="P1401" s="128"/>
      <c r="Q1401" s="128" t="s">
        <v>16548</v>
      </c>
      <c r="R1401" s="145"/>
      <c r="S1401" s="128"/>
      <c r="T1401" s="128" t="s">
        <v>7789</v>
      </c>
      <c r="U1401" s="128" t="s">
        <v>41410</v>
      </c>
      <c r="V1401" s="145">
        <v>8.5</v>
      </c>
      <c r="W1401" s="130"/>
      <c r="X1401" s="113"/>
    </row>
    <row r="1402" spans="1:24" ht="12.75" customHeight="1" x14ac:dyDescent="0.2">
      <c r="A1402" s="128">
        <v>2020</v>
      </c>
      <c r="B1402" s="128" t="s">
        <v>4613</v>
      </c>
      <c r="C1402" s="128" t="s">
        <v>41336</v>
      </c>
      <c r="D1402" s="128" t="s">
        <v>41411</v>
      </c>
      <c r="E1402" s="128" t="s">
        <v>41356</v>
      </c>
      <c r="F1402" s="141" t="s">
        <v>14834</v>
      </c>
      <c r="G1402" s="142">
        <v>16253</v>
      </c>
      <c r="H1402" s="140" t="s">
        <v>10103</v>
      </c>
      <c r="I1402" s="128" t="s">
        <v>11819</v>
      </c>
      <c r="J1402" s="128" t="s">
        <v>41412</v>
      </c>
      <c r="K1402" s="128"/>
      <c r="L1402" s="143"/>
      <c r="M1402" s="145">
        <v>3</v>
      </c>
      <c r="N1402" s="144" t="s">
        <v>41413</v>
      </c>
      <c r="O1402" s="128" t="s">
        <v>35790</v>
      </c>
      <c r="P1402" s="128"/>
      <c r="Q1402" s="128" t="s">
        <v>19846</v>
      </c>
      <c r="R1402" s="145"/>
      <c r="S1402" s="128"/>
      <c r="T1402" s="128" t="s">
        <v>7789</v>
      </c>
      <c r="U1402" s="128"/>
      <c r="V1402" s="145">
        <v>7</v>
      </c>
      <c r="W1402" s="130"/>
      <c r="X1402" s="113"/>
    </row>
    <row r="1403" spans="1:24" ht="12.75" customHeight="1" x14ac:dyDescent="0.2">
      <c r="A1403" s="128">
        <v>2020</v>
      </c>
      <c r="B1403" s="128" t="s">
        <v>4613</v>
      </c>
      <c r="C1403" s="128" t="s">
        <v>41336</v>
      </c>
      <c r="D1403" s="128" t="s">
        <v>41414</v>
      </c>
      <c r="E1403" s="128" t="s">
        <v>41357</v>
      </c>
      <c r="F1403" s="141" t="s">
        <v>14834</v>
      </c>
      <c r="G1403" s="142">
        <v>16255</v>
      </c>
      <c r="H1403" s="140" t="s">
        <v>11819</v>
      </c>
      <c r="I1403" s="128" t="s">
        <v>10103</v>
      </c>
      <c r="J1403" s="128" t="s">
        <v>41415</v>
      </c>
      <c r="K1403" s="128"/>
      <c r="L1403" s="143"/>
      <c r="M1403" s="145">
        <v>3</v>
      </c>
      <c r="N1403" s="144" t="s">
        <v>41416</v>
      </c>
      <c r="O1403" s="128" t="s">
        <v>16990</v>
      </c>
      <c r="P1403" s="128" t="s">
        <v>2447</v>
      </c>
      <c r="Q1403" s="128" t="s">
        <v>20593</v>
      </c>
      <c r="R1403" s="145"/>
      <c r="S1403" s="128"/>
      <c r="T1403" s="128" t="s">
        <v>7789</v>
      </c>
      <c r="U1403" s="128" t="s">
        <v>9941</v>
      </c>
      <c r="V1403" s="145">
        <v>7</v>
      </c>
      <c r="W1403" s="130"/>
      <c r="X1403" s="113"/>
    </row>
    <row r="1404" spans="1:24" ht="12.75" customHeight="1" x14ac:dyDescent="0.2">
      <c r="A1404" s="128">
        <v>2020</v>
      </c>
      <c r="B1404" s="128" t="s">
        <v>4613</v>
      </c>
      <c r="C1404" s="128" t="s">
        <v>41336</v>
      </c>
      <c r="D1404" s="143" t="s">
        <v>41417</v>
      </c>
      <c r="E1404" s="128" t="s">
        <v>41358</v>
      </c>
      <c r="F1404" s="141" t="s">
        <v>14834</v>
      </c>
      <c r="G1404" s="142">
        <v>16255</v>
      </c>
      <c r="H1404" s="140" t="s">
        <v>11819</v>
      </c>
      <c r="I1404" s="128" t="s">
        <v>10103</v>
      </c>
      <c r="J1404" s="128" t="s">
        <v>1044</v>
      </c>
      <c r="K1404" s="128"/>
      <c r="L1404" s="143" t="s">
        <v>41446</v>
      </c>
      <c r="M1404" s="145">
        <v>2</v>
      </c>
      <c r="N1404" s="144" t="s">
        <v>41418</v>
      </c>
      <c r="O1404" s="128" t="s">
        <v>19532</v>
      </c>
      <c r="P1404" s="128" t="s">
        <v>9125</v>
      </c>
      <c r="Q1404" s="128" t="s">
        <v>19434</v>
      </c>
      <c r="R1404" s="145"/>
      <c r="S1404" s="128" t="s">
        <v>8315</v>
      </c>
      <c r="T1404" s="128" t="s">
        <v>7789</v>
      </c>
      <c r="U1404" s="128" t="s">
        <v>41420</v>
      </c>
      <c r="V1404" s="145">
        <v>7.5</v>
      </c>
      <c r="W1404" s="130"/>
      <c r="X1404" s="113"/>
    </row>
    <row r="1405" spans="1:24" ht="12.75" customHeight="1" x14ac:dyDescent="0.2">
      <c r="A1405" s="128">
        <v>2020</v>
      </c>
      <c r="B1405" s="128" t="s">
        <v>4613</v>
      </c>
      <c r="C1405" s="128" t="s">
        <v>41336</v>
      </c>
      <c r="D1405" s="128" t="s">
        <v>41419</v>
      </c>
      <c r="E1405" s="128" t="s">
        <v>41359</v>
      </c>
      <c r="F1405" s="141" t="s">
        <v>14834</v>
      </c>
      <c r="G1405" s="142">
        <v>16255</v>
      </c>
      <c r="H1405" s="140" t="s">
        <v>11819</v>
      </c>
      <c r="I1405" s="128" t="s">
        <v>10103</v>
      </c>
      <c r="J1405" s="128" t="s">
        <v>1044</v>
      </c>
      <c r="K1405" s="128"/>
      <c r="L1405" s="143"/>
      <c r="M1405" s="145">
        <v>2</v>
      </c>
      <c r="N1405" s="144" t="s">
        <v>33873</v>
      </c>
      <c r="O1405" s="128" t="s">
        <v>20675</v>
      </c>
      <c r="P1405" s="128" t="s">
        <v>9125</v>
      </c>
      <c r="Q1405" s="128" t="s">
        <v>27159</v>
      </c>
      <c r="R1405" s="145"/>
      <c r="S1405" s="128"/>
      <c r="T1405" s="128" t="s">
        <v>7789</v>
      </c>
      <c r="U1405" s="128" t="s">
        <v>41420</v>
      </c>
      <c r="V1405" s="145">
        <v>6.5</v>
      </c>
      <c r="W1405" s="130"/>
      <c r="X1405" s="113"/>
    </row>
    <row r="1406" spans="1:24" ht="12.75" customHeight="1" x14ac:dyDescent="0.2">
      <c r="A1406" s="128">
        <v>2020</v>
      </c>
      <c r="B1406" s="128" t="s">
        <v>4613</v>
      </c>
      <c r="C1406" s="128" t="s">
        <v>41336</v>
      </c>
      <c r="D1406" s="128" t="s">
        <v>41421</v>
      </c>
      <c r="E1406" s="128" t="s">
        <v>41360</v>
      </c>
      <c r="F1406" s="141" t="s">
        <v>14834</v>
      </c>
      <c r="G1406" s="142">
        <v>16256</v>
      </c>
      <c r="H1406" s="140" t="s">
        <v>11819</v>
      </c>
      <c r="I1406" s="128" t="s">
        <v>10103</v>
      </c>
      <c r="J1406" s="128" t="s">
        <v>41422</v>
      </c>
      <c r="K1406" s="128"/>
      <c r="L1406" s="143"/>
      <c r="M1406" s="145">
        <v>1</v>
      </c>
      <c r="N1406" s="144" t="s">
        <v>34798</v>
      </c>
      <c r="O1406" s="128" t="s">
        <v>15927</v>
      </c>
      <c r="P1406" s="128"/>
      <c r="Q1406" s="128" t="s">
        <v>17386</v>
      </c>
      <c r="R1406" s="145"/>
      <c r="S1406" s="128"/>
      <c r="T1406" s="128" t="s">
        <v>7789</v>
      </c>
      <c r="U1406" s="128" t="s">
        <v>41423</v>
      </c>
      <c r="V1406" s="145">
        <v>6.5</v>
      </c>
      <c r="W1406" s="130"/>
      <c r="X1406" s="113"/>
    </row>
    <row r="1407" spans="1:24" ht="12.75" customHeight="1" x14ac:dyDescent="0.2">
      <c r="A1407" s="128">
        <v>2020</v>
      </c>
      <c r="B1407" s="128" t="s">
        <v>4613</v>
      </c>
      <c r="C1407" s="128" t="s">
        <v>41336</v>
      </c>
      <c r="D1407" s="143" t="s">
        <v>41447</v>
      </c>
      <c r="E1407" s="128" t="s">
        <v>41361</v>
      </c>
      <c r="F1407" s="141" t="s">
        <v>14834</v>
      </c>
      <c r="G1407" s="142">
        <v>16261</v>
      </c>
      <c r="H1407" s="140" t="s">
        <v>11819</v>
      </c>
      <c r="I1407" s="128" t="s">
        <v>10103</v>
      </c>
      <c r="J1407" s="128" t="s">
        <v>6383</v>
      </c>
      <c r="K1407" s="128"/>
      <c r="L1407" s="143" t="s">
        <v>41442</v>
      </c>
      <c r="M1407" s="145">
        <v>1</v>
      </c>
      <c r="N1407" s="144">
        <v>21</v>
      </c>
      <c r="O1407" s="128" t="s">
        <v>5985</v>
      </c>
      <c r="P1407" s="128" t="s">
        <v>162</v>
      </c>
      <c r="Q1407" s="128" t="s">
        <v>20246</v>
      </c>
      <c r="R1407" s="145"/>
      <c r="S1407" s="128" t="s">
        <v>8315</v>
      </c>
      <c r="T1407" s="128" t="s">
        <v>7789</v>
      </c>
      <c r="U1407" s="128" t="s">
        <v>27317</v>
      </c>
      <c r="V1407" s="145">
        <v>7.5</v>
      </c>
      <c r="W1407" s="130"/>
      <c r="X1407" s="113"/>
    </row>
    <row r="1408" spans="1:24" ht="12.75" customHeight="1" x14ac:dyDescent="0.2">
      <c r="A1408" s="128">
        <v>2020</v>
      </c>
      <c r="B1408" s="128" t="s">
        <v>4613</v>
      </c>
      <c r="C1408" s="128" t="s">
        <v>41336</v>
      </c>
      <c r="D1408" s="111" t="s">
        <v>8415</v>
      </c>
      <c r="E1408" s="102" t="s">
        <v>2267</v>
      </c>
      <c r="F1408" s="123" t="s">
        <v>10085</v>
      </c>
      <c r="G1408" s="105">
        <v>16246</v>
      </c>
      <c r="H1408" s="115" t="s">
        <v>11819</v>
      </c>
      <c r="I1408" s="115" t="s">
        <v>10103</v>
      </c>
      <c r="J1408" s="115" t="s">
        <v>6596</v>
      </c>
      <c r="K1408" s="102"/>
      <c r="L1408" s="143" t="s">
        <v>41448</v>
      </c>
      <c r="M1408" s="109">
        <v>1</v>
      </c>
      <c r="N1408" s="144" t="s">
        <v>41364</v>
      </c>
      <c r="O1408" s="109" t="s">
        <v>20529</v>
      </c>
      <c r="P1408" s="109" t="s">
        <v>20529</v>
      </c>
      <c r="Q1408" s="109" t="s">
        <v>20529</v>
      </c>
      <c r="R1408" s="109"/>
      <c r="S1408" s="102" t="s">
        <v>8315</v>
      </c>
      <c r="T1408" s="102" t="s">
        <v>7789</v>
      </c>
      <c r="U1408" s="102" t="s">
        <v>18351</v>
      </c>
      <c r="V1408" s="109" t="s">
        <v>20529</v>
      </c>
      <c r="W1408" s="130"/>
      <c r="X1408" s="113"/>
    </row>
    <row r="1409" spans="1:24" ht="12.75" customHeight="1" x14ac:dyDescent="0.2">
      <c r="A1409" s="128">
        <v>2020</v>
      </c>
      <c r="B1409" s="128" t="s">
        <v>4613</v>
      </c>
      <c r="C1409" s="128" t="s">
        <v>41336</v>
      </c>
      <c r="D1409" s="111" t="s">
        <v>8416</v>
      </c>
      <c r="E1409" s="102" t="s">
        <v>7922</v>
      </c>
      <c r="F1409" s="260" t="s">
        <v>14007</v>
      </c>
      <c r="G1409" s="105">
        <v>16247</v>
      </c>
      <c r="H1409" s="115" t="s">
        <v>11819</v>
      </c>
      <c r="I1409" s="115" t="s">
        <v>10103</v>
      </c>
      <c r="J1409" s="115" t="s">
        <v>6596</v>
      </c>
      <c r="K1409" s="115"/>
      <c r="L1409" s="143" t="s">
        <v>41448</v>
      </c>
      <c r="M1409" s="109">
        <v>1</v>
      </c>
      <c r="N1409" s="200" t="s">
        <v>41364</v>
      </c>
      <c r="O1409" s="109" t="s">
        <v>20529</v>
      </c>
      <c r="P1409" s="109" t="s">
        <v>20529</v>
      </c>
      <c r="Q1409" s="109" t="s">
        <v>20529</v>
      </c>
      <c r="R1409" s="109"/>
      <c r="S1409" s="102"/>
      <c r="T1409" s="102" t="s">
        <v>7789</v>
      </c>
      <c r="U1409" s="128" t="s">
        <v>41367</v>
      </c>
      <c r="V1409" s="109" t="s">
        <v>20529</v>
      </c>
      <c r="W1409" s="130"/>
      <c r="X1409" s="113"/>
    </row>
    <row r="1410" spans="1:24" ht="12.75" customHeight="1" x14ac:dyDescent="0.2">
      <c r="A1410" s="128">
        <v>2020</v>
      </c>
      <c r="B1410" s="128" t="s">
        <v>4613</v>
      </c>
      <c r="C1410" s="128" t="s">
        <v>41336</v>
      </c>
      <c r="D1410" s="111" t="s">
        <v>7090</v>
      </c>
      <c r="E1410" s="102" t="s">
        <v>7089</v>
      </c>
      <c r="F1410" s="260" t="s">
        <v>14007</v>
      </c>
      <c r="G1410" s="105">
        <v>16247</v>
      </c>
      <c r="H1410" s="115" t="s">
        <v>11819</v>
      </c>
      <c r="I1410" s="115" t="s">
        <v>10103</v>
      </c>
      <c r="J1410" s="115" t="s">
        <v>6596</v>
      </c>
      <c r="K1410" s="115"/>
      <c r="L1410" s="143" t="s">
        <v>41448</v>
      </c>
      <c r="M1410" s="109">
        <v>3</v>
      </c>
      <c r="N1410" s="200" t="s">
        <v>41424</v>
      </c>
      <c r="O1410" s="109" t="s">
        <v>20529</v>
      </c>
      <c r="P1410" s="109" t="s">
        <v>20529</v>
      </c>
      <c r="Q1410" s="109" t="s">
        <v>20529</v>
      </c>
      <c r="R1410" s="109"/>
      <c r="S1410" s="102"/>
      <c r="T1410" s="102" t="s">
        <v>7789</v>
      </c>
      <c r="U1410" s="128" t="s">
        <v>41367</v>
      </c>
      <c r="V1410" s="109" t="s">
        <v>20529</v>
      </c>
      <c r="W1410" s="130"/>
      <c r="X1410" s="113"/>
    </row>
    <row r="1411" spans="1:24" ht="12.95" customHeight="1" x14ac:dyDescent="0.2">
      <c r="A1411" s="149">
        <v>35431</v>
      </c>
      <c r="B1411" s="102" t="s">
        <v>11065</v>
      </c>
      <c r="C1411" s="103" t="s">
        <v>6423</v>
      </c>
      <c r="D1411" s="127" t="s">
        <v>14240</v>
      </c>
      <c r="E1411" s="102"/>
      <c r="F1411" s="104" t="s">
        <v>14834</v>
      </c>
      <c r="G1411" s="105">
        <v>16229</v>
      </c>
      <c r="H1411" s="102" t="s">
        <v>30670</v>
      </c>
      <c r="I1411" s="102" t="s">
        <v>4890</v>
      </c>
      <c r="J1411" s="102" t="s">
        <v>3436</v>
      </c>
      <c r="K1411" s="115"/>
      <c r="L1411" s="111"/>
      <c r="M1411" s="109">
        <v>1</v>
      </c>
      <c r="N1411" s="112">
        <v>16</v>
      </c>
      <c r="O1411" s="102" t="s">
        <v>6415</v>
      </c>
      <c r="P1411" s="39"/>
      <c r="Q1411" s="39"/>
      <c r="R1411" s="109"/>
      <c r="S1411" s="102"/>
      <c r="T1411" s="102"/>
      <c r="U1411" s="102" t="s">
        <v>17008</v>
      </c>
      <c r="V1411" s="118" t="s">
        <v>13550</v>
      </c>
      <c r="W1411" s="107"/>
      <c r="X1411" s="113"/>
    </row>
    <row r="1412" spans="1:24" ht="12.95" customHeight="1" x14ac:dyDescent="0.2">
      <c r="A1412" s="102">
        <v>2006</v>
      </c>
      <c r="B1412" s="102" t="s">
        <v>7734</v>
      </c>
      <c r="C1412" s="103" t="s">
        <v>7735</v>
      </c>
      <c r="D1412" s="102" t="s">
        <v>5855</v>
      </c>
      <c r="E1412" s="102" t="s">
        <v>3838</v>
      </c>
      <c r="F1412" s="102" t="s">
        <v>14834</v>
      </c>
      <c r="G1412" s="105">
        <v>15135</v>
      </c>
      <c r="H1412" s="102" t="s">
        <v>8934</v>
      </c>
      <c r="I1412" s="102" t="s">
        <v>13336</v>
      </c>
      <c r="J1412" s="102" t="s">
        <v>12359</v>
      </c>
      <c r="K1412" s="102"/>
      <c r="L1412" s="133"/>
      <c r="M1412" s="109">
        <v>2</v>
      </c>
      <c r="N1412" s="112" t="s">
        <v>16730</v>
      </c>
      <c r="O1412" s="102" t="s">
        <v>162</v>
      </c>
      <c r="P1412" s="39" t="s">
        <v>13555</v>
      </c>
      <c r="Q1412" s="39" t="s">
        <v>16868</v>
      </c>
      <c r="R1412" s="109" t="s">
        <v>7035</v>
      </c>
      <c r="S1412" s="102"/>
      <c r="T1412" s="102" t="s">
        <v>21275</v>
      </c>
      <c r="U1412" s="102" t="s">
        <v>2475</v>
      </c>
      <c r="V1412" s="109">
        <v>6.5</v>
      </c>
      <c r="W1412" s="107"/>
      <c r="X1412" s="113"/>
    </row>
    <row r="1413" spans="1:24" ht="12.95" customHeight="1" x14ac:dyDescent="0.2">
      <c r="A1413" s="102">
        <v>2006</v>
      </c>
      <c r="B1413" s="102" t="s">
        <v>7734</v>
      </c>
      <c r="C1413" s="102" t="s">
        <v>7735</v>
      </c>
      <c r="D1413" s="102" t="s">
        <v>12271</v>
      </c>
      <c r="E1413" s="102" t="s">
        <v>3839</v>
      </c>
      <c r="F1413" s="102" t="s">
        <v>14834</v>
      </c>
      <c r="G1413" s="105">
        <v>16466</v>
      </c>
      <c r="H1413" s="102" t="s">
        <v>30867</v>
      </c>
      <c r="I1413" s="102" t="s">
        <v>2625</v>
      </c>
      <c r="J1413" s="102" t="s">
        <v>11248</v>
      </c>
      <c r="K1413" s="102"/>
      <c r="L1413" s="133"/>
      <c r="M1413" s="109">
        <v>1</v>
      </c>
      <c r="N1413" s="108" t="s">
        <v>31115</v>
      </c>
      <c r="O1413" s="102"/>
      <c r="P1413" s="39"/>
      <c r="Q1413" s="39" t="s">
        <v>19521</v>
      </c>
      <c r="R1413" s="109"/>
      <c r="S1413" s="102"/>
      <c r="T1413" s="102" t="s">
        <v>20545</v>
      </c>
      <c r="U1413" s="102" t="s">
        <v>21364</v>
      </c>
      <c r="V1413" s="109">
        <v>4.5</v>
      </c>
      <c r="W1413" s="107"/>
      <c r="X1413" s="113"/>
    </row>
    <row r="1414" spans="1:24" ht="12.95" customHeight="1" x14ac:dyDescent="0.2">
      <c r="A1414" s="102">
        <v>2006</v>
      </c>
      <c r="B1414" s="102" t="s">
        <v>7734</v>
      </c>
      <c r="C1414" s="102" t="s">
        <v>7735</v>
      </c>
      <c r="D1414" s="102" t="s">
        <v>37523</v>
      </c>
      <c r="E1414" s="102" t="s">
        <v>3840</v>
      </c>
      <c r="F1414" s="102" t="s">
        <v>14834</v>
      </c>
      <c r="G1414" s="105">
        <v>15123</v>
      </c>
      <c r="H1414" s="102" t="s">
        <v>11819</v>
      </c>
      <c r="I1414" s="102" t="s">
        <v>30867</v>
      </c>
      <c r="J1414" s="102" t="s">
        <v>9447</v>
      </c>
      <c r="K1414" s="102"/>
      <c r="L1414" s="133"/>
      <c r="M1414" s="109">
        <v>0.75</v>
      </c>
      <c r="N1414" s="108" t="s">
        <v>8247</v>
      </c>
      <c r="O1414" s="102"/>
      <c r="P1414" s="39"/>
      <c r="Q1414" s="102" t="s">
        <v>17383</v>
      </c>
      <c r="R1414" s="109"/>
      <c r="S1414" s="102"/>
      <c r="T1414" s="102" t="s">
        <v>21275</v>
      </c>
      <c r="U1414" s="102" t="s">
        <v>19636</v>
      </c>
      <c r="V1414" s="109">
        <v>4.5</v>
      </c>
      <c r="W1414" s="107"/>
      <c r="X1414" s="113"/>
    </row>
    <row r="1415" spans="1:24" ht="12.95" customHeight="1" x14ac:dyDescent="0.2">
      <c r="A1415" s="102">
        <v>2006</v>
      </c>
      <c r="B1415" s="102" t="s">
        <v>7734</v>
      </c>
      <c r="C1415" s="102" t="s">
        <v>7735</v>
      </c>
      <c r="D1415" s="129" t="s">
        <v>654</v>
      </c>
      <c r="E1415" s="102" t="s">
        <v>3841</v>
      </c>
      <c r="F1415" s="102" t="s">
        <v>14834</v>
      </c>
      <c r="G1415" s="105">
        <v>15165</v>
      </c>
      <c r="H1415" s="102" t="s">
        <v>8934</v>
      </c>
      <c r="I1415" s="102" t="s">
        <v>5426</v>
      </c>
      <c r="J1415" s="102" t="s">
        <v>17015</v>
      </c>
      <c r="K1415" s="102"/>
      <c r="L1415" s="111" t="s">
        <v>728</v>
      </c>
      <c r="M1415" s="102">
        <v>1</v>
      </c>
      <c r="N1415" s="112">
        <v>12</v>
      </c>
      <c r="O1415" s="102" t="s">
        <v>162</v>
      </c>
      <c r="P1415" s="102"/>
      <c r="Q1415" s="102" t="s">
        <v>17391</v>
      </c>
      <c r="R1415" s="102"/>
      <c r="S1415" s="102"/>
      <c r="T1415" s="102" t="s">
        <v>21275</v>
      </c>
      <c r="U1415" s="102"/>
      <c r="V1415" s="102">
        <v>4</v>
      </c>
      <c r="W1415" s="102"/>
      <c r="X1415" s="324"/>
    </row>
    <row r="1416" spans="1:24" ht="12.95" customHeight="1" x14ac:dyDescent="0.2">
      <c r="A1416" s="102">
        <v>2006</v>
      </c>
      <c r="B1416" s="102" t="s">
        <v>7734</v>
      </c>
      <c r="C1416" s="102" t="s">
        <v>7735</v>
      </c>
      <c r="D1416" s="129" t="s">
        <v>6036</v>
      </c>
      <c r="E1416" s="102" t="s">
        <v>3842</v>
      </c>
      <c r="F1416" s="102" t="s">
        <v>14834</v>
      </c>
      <c r="G1416" s="105">
        <v>16474</v>
      </c>
      <c r="H1416" s="102" t="s">
        <v>2625</v>
      </c>
      <c r="I1416" s="102" t="s">
        <v>30867</v>
      </c>
      <c r="J1416" s="102" t="s">
        <v>11249</v>
      </c>
      <c r="K1416" s="102"/>
      <c r="L1416" s="133"/>
      <c r="M1416" s="109">
        <v>1.75</v>
      </c>
      <c r="N1416" s="108" t="s">
        <v>30972</v>
      </c>
      <c r="O1416" s="102"/>
      <c r="P1416" s="102" t="s">
        <v>3620</v>
      </c>
      <c r="Q1416" s="102" t="s">
        <v>19131</v>
      </c>
      <c r="R1416" s="109"/>
      <c r="S1416" s="102" t="s">
        <v>8315</v>
      </c>
      <c r="T1416" s="102" t="s">
        <v>20545</v>
      </c>
      <c r="U1416" s="102" t="s">
        <v>21332</v>
      </c>
      <c r="V1416" s="109">
        <v>6.5</v>
      </c>
      <c r="W1416" s="107"/>
      <c r="X1416" s="324"/>
    </row>
    <row r="1417" spans="1:24" ht="12.95" customHeight="1" x14ac:dyDescent="0.2">
      <c r="A1417" s="102">
        <v>2006</v>
      </c>
      <c r="B1417" s="102" t="s">
        <v>7734</v>
      </c>
      <c r="C1417" s="102" t="s">
        <v>7735</v>
      </c>
      <c r="D1417" s="129" t="s">
        <v>6037</v>
      </c>
      <c r="E1417" s="102" t="s">
        <v>3843</v>
      </c>
      <c r="F1417" s="102" t="s">
        <v>14834</v>
      </c>
      <c r="G1417" s="105">
        <v>16526</v>
      </c>
      <c r="H1417" s="102" t="s">
        <v>2625</v>
      </c>
      <c r="I1417" s="102" t="s">
        <v>30867</v>
      </c>
      <c r="J1417" s="102" t="s">
        <v>11241</v>
      </c>
      <c r="K1417" s="102"/>
      <c r="L1417" s="133"/>
      <c r="M1417" s="109">
        <v>1</v>
      </c>
      <c r="N1417" s="112">
        <v>37</v>
      </c>
      <c r="O1417" s="102" t="s">
        <v>10189</v>
      </c>
      <c r="P1417" s="102"/>
      <c r="Q1417" s="102" t="s">
        <v>19099</v>
      </c>
      <c r="R1417" s="109"/>
      <c r="S1417" s="102"/>
      <c r="T1417" s="102" t="s">
        <v>20545</v>
      </c>
      <c r="U1417" s="102" t="s">
        <v>21365</v>
      </c>
      <c r="V1417" s="109">
        <v>6.5</v>
      </c>
      <c r="W1417" s="107"/>
      <c r="X1417" s="324"/>
    </row>
    <row r="1418" spans="1:24" ht="12.95" customHeight="1" x14ac:dyDescent="0.2">
      <c r="A1418" s="102">
        <v>2006</v>
      </c>
      <c r="B1418" s="102" t="s">
        <v>7734</v>
      </c>
      <c r="C1418" s="102" t="s">
        <v>7735</v>
      </c>
      <c r="D1418" s="129" t="s">
        <v>6038</v>
      </c>
      <c r="E1418" s="102" t="s">
        <v>3844</v>
      </c>
      <c r="F1418" s="102" t="s">
        <v>14834</v>
      </c>
      <c r="G1418" s="105">
        <v>15592</v>
      </c>
      <c r="H1418" s="102" t="s">
        <v>2625</v>
      </c>
      <c r="I1418" s="102" t="s">
        <v>5426</v>
      </c>
      <c r="J1418" s="102" t="s">
        <v>17016</v>
      </c>
      <c r="K1418" s="102"/>
      <c r="L1418" s="111" t="s">
        <v>8788</v>
      </c>
      <c r="M1418" s="102">
        <v>0.5</v>
      </c>
      <c r="N1418" s="125">
        <v>36</v>
      </c>
      <c r="O1418" s="102"/>
      <c r="P1418" s="102"/>
      <c r="Q1418" s="102" t="s">
        <v>15870</v>
      </c>
      <c r="R1418" s="102"/>
      <c r="S1418" s="102"/>
      <c r="T1418" s="102" t="s">
        <v>21291</v>
      </c>
      <c r="U1418" s="102" t="s">
        <v>6868</v>
      </c>
      <c r="V1418" s="102">
        <v>6.5</v>
      </c>
      <c r="W1418" s="102"/>
      <c r="X1418" s="324"/>
    </row>
    <row r="1419" spans="1:24" ht="12.95" customHeight="1" x14ac:dyDescent="0.2">
      <c r="A1419" s="102">
        <v>2007</v>
      </c>
      <c r="B1419" s="102" t="s">
        <v>7734</v>
      </c>
      <c r="C1419" s="103" t="s">
        <v>91</v>
      </c>
      <c r="D1419" s="102" t="s">
        <v>2848</v>
      </c>
      <c r="E1419" s="102" t="s">
        <v>10373</v>
      </c>
      <c r="F1419" s="102" t="s">
        <v>14834</v>
      </c>
      <c r="G1419" s="105">
        <v>15736</v>
      </c>
      <c r="H1419" s="102" t="s">
        <v>2625</v>
      </c>
      <c r="I1419" s="102" t="s">
        <v>30867</v>
      </c>
      <c r="J1419" s="102" t="s">
        <v>11510</v>
      </c>
      <c r="K1419" s="102"/>
      <c r="L1419" s="111"/>
      <c r="M1419" s="109">
        <v>0.5</v>
      </c>
      <c r="N1419" s="108">
        <v>39</v>
      </c>
      <c r="O1419" s="102"/>
      <c r="P1419" s="39"/>
      <c r="Q1419" s="39" t="s">
        <v>20443</v>
      </c>
      <c r="R1419" s="109"/>
      <c r="S1419" s="102"/>
      <c r="T1419" s="102" t="s">
        <v>21291</v>
      </c>
      <c r="U1419" s="102" t="s">
        <v>21364</v>
      </c>
      <c r="V1419" s="109">
        <v>6.5</v>
      </c>
      <c r="W1419" s="107"/>
      <c r="X1419" s="113"/>
    </row>
    <row r="1420" spans="1:24" ht="12.95" customHeight="1" x14ac:dyDescent="0.2">
      <c r="A1420" s="102">
        <v>2007</v>
      </c>
      <c r="B1420" s="102" t="s">
        <v>7734</v>
      </c>
      <c r="C1420" s="102" t="s">
        <v>91</v>
      </c>
      <c r="D1420" s="102" t="s">
        <v>10375</v>
      </c>
      <c r="E1420" s="102" t="s">
        <v>10374</v>
      </c>
      <c r="F1420" s="102" t="s">
        <v>14834</v>
      </c>
      <c r="G1420" s="105">
        <v>15367</v>
      </c>
      <c r="H1420" s="102" t="s">
        <v>2625</v>
      </c>
      <c r="I1420" s="102" t="s">
        <v>30867</v>
      </c>
      <c r="J1420" s="102" t="s">
        <v>10376</v>
      </c>
      <c r="K1420" s="102"/>
      <c r="L1420" s="111"/>
      <c r="M1420" s="109">
        <v>1</v>
      </c>
      <c r="N1420" s="112">
        <v>37</v>
      </c>
      <c r="O1420" s="102"/>
      <c r="P1420" s="39"/>
      <c r="Q1420" s="39" t="s">
        <v>17730</v>
      </c>
      <c r="R1420" s="109"/>
      <c r="S1420" s="102"/>
      <c r="T1420" s="102" t="s">
        <v>21291</v>
      </c>
      <c r="U1420" s="102" t="s">
        <v>21366</v>
      </c>
      <c r="V1420" s="109">
        <v>4.5</v>
      </c>
      <c r="W1420" s="107"/>
      <c r="X1420" s="113"/>
    </row>
    <row r="1421" spans="1:24" ht="12.95" customHeight="1" x14ac:dyDescent="0.2">
      <c r="A1421" s="102">
        <v>2007</v>
      </c>
      <c r="B1421" s="102" t="s">
        <v>7734</v>
      </c>
      <c r="C1421" s="102" t="s">
        <v>91</v>
      </c>
      <c r="D1421" s="102" t="s">
        <v>12360</v>
      </c>
      <c r="E1421" s="102" t="s">
        <v>10377</v>
      </c>
      <c r="F1421" s="114" t="s">
        <v>6406</v>
      </c>
      <c r="G1421" s="105">
        <v>18532</v>
      </c>
      <c r="H1421" s="102" t="s">
        <v>31116</v>
      </c>
      <c r="I1421" s="102" t="s">
        <v>15082</v>
      </c>
      <c r="J1421" s="102" t="s">
        <v>12361</v>
      </c>
      <c r="K1421" s="102"/>
      <c r="L1421" s="111"/>
      <c r="M1421" s="109">
        <v>3</v>
      </c>
      <c r="N1421" s="112" t="s">
        <v>19743</v>
      </c>
      <c r="O1421" s="102" t="s">
        <v>3620</v>
      </c>
      <c r="P1421" s="39" t="s">
        <v>162</v>
      </c>
      <c r="Q1421" s="39" t="s">
        <v>19101</v>
      </c>
      <c r="R1421" s="109"/>
      <c r="S1421" s="102"/>
      <c r="T1421" s="102" t="s">
        <v>20579</v>
      </c>
      <c r="U1421" s="102" t="s">
        <v>16986</v>
      </c>
      <c r="V1421" s="109">
        <v>5.5</v>
      </c>
      <c r="W1421" s="107"/>
      <c r="X1421" s="113"/>
    </row>
    <row r="1422" spans="1:24" ht="12.95" customHeight="1" x14ac:dyDescent="0.2">
      <c r="A1422" s="102">
        <v>2007</v>
      </c>
      <c r="B1422" s="102" t="s">
        <v>7734</v>
      </c>
      <c r="C1422" s="102" t="s">
        <v>91</v>
      </c>
      <c r="D1422" s="102" t="s">
        <v>15229</v>
      </c>
      <c r="E1422" s="102" t="s">
        <v>6337</v>
      </c>
      <c r="F1422" s="102" t="s">
        <v>14834</v>
      </c>
      <c r="G1422" s="105">
        <v>15958</v>
      </c>
      <c r="H1422" s="102" t="s">
        <v>13336</v>
      </c>
      <c r="I1422" s="102" t="s">
        <v>11819</v>
      </c>
      <c r="J1422" s="102" t="s">
        <v>4747</v>
      </c>
      <c r="K1422" s="102"/>
      <c r="L1422" s="111"/>
      <c r="M1422" s="109">
        <v>1</v>
      </c>
      <c r="N1422" s="108" t="s">
        <v>31117</v>
      </c>
      <c r="O1422" s="102" t="s">
        <v>19698</v>
      </c>
      <c r="P1422" s="39"/>
      <c r="Q1422" s="39" t="s">
        <v>19103</v>
      </c>
      <c r="R1422" s="109"/>
      <c r="S1422" s="102"/>
      <c r="T1422" s="102" t="s">
        <v>21275</v>
      </c>
      <c r="U1422" s="102"/>
      <c r="V1422" s="109">
        <v>4.5</v>
      </c>
      <c r="W1422" s="107"/>
      <c r="X1422" s="113"/>
    </row>
    <row r="1423" spans="1:24" ht="12.95" customHeight="1" x14ac:dyDescent="0.2">
      <c r="A1423" s="102">
        <v>2007</v>
      </c>
      <c r="B1423" s="102" t="s">
        <v>7734</v>
      </c>
      <c r="C1423" s="102" t="s">
        <v>91</v>
      </c>
      <c r="D1423" s="102" t="s">
        <v>6623</v>
      </c>
      <c r="E1423" s="102" t="s">
        <v>13040</v>
      </c>
      <c r="F1423" s="102" t="s">
        <v>14834</v>
      </c>
      <c r="G1423" s="105">
        <v>16532</v>
      </c>
      <c r="H1423" s="102" t="s">
        <v>30867</v>
      </c>
      <c r="I1423" s="102" t="s">
        <v>2625</v>
      </c>
      <c r="J1423" s="102" t="s">
        <v>11245</v>
      </c>
      <c r="K1423" s="102"/>
      <c r="L1423" s="111"/>
      <c r="M1423" s="109">
        <v>0.5</v>
      </c>
      <c r="N1423" s="108" t="s">
        <v>31118</v>
      </c>
      <c r="O1423" s="102" t="s">
        <v>13301</v>
      </c>
      <c r="P1423" s="39"/>
      <c r="Q1423" s="39" t="s">
        <v>20958</v>
      </c>
      <c r="R1423" s="109"/>
      <c r="S1423" s="102"/>
      <c r="T1423" s="102" t="s">
        <v>20545</v>
      </c>
      <c r="U1423" s="102" t="s">
        <v>21367</v>
      </c>
      <c r="V1423" s="109">
        <v>7.5</v>
      </c>
      <c r="W1423" s="107"/>
      <c r="X1423" s="113"/>
    </row>
    <row r="1424" spans="1:24" ht="12.95" customHeight="1" x14ac:dyDescent="0.2">
      <c r="A1424" s="102">
        <v>2007</v>
      </c>
      <c r="B1424" s="102" t="s">
        <v>7734</v>
      </c>
      <c r="C1424" s="102" t="s">
        <v>91</v>
      </c>
      <c r="D1424" s="102" t="s">
        <v>3833</v>
      </c>
      <c r="E1424" s="102" t="s">
        <v>3832</v>
      </c>
      <c r="F1424" s="102" t="s">
        <v>14834</v>
      </c>
      <c r="G1424" s="105">
        <v>16220</v>
      </c>
      <c r="H1424" s="102" t="s">
        <v>2625</v>
      </c>
      <c r="I1424" s="102" t="s">
        <v>10191</v>
      </c>
      <c r="J1424" s="102" t="s">
        <v>3834</v>
      </c>
      <c r="K1424" s="102"/>
      <c r="L1424" s="111"/>
      <c r="M1424" s="109">
        <v>0.5</v>
      </c>
      <c r="N1424" s="108">
        <v>37</v>
      </c>
      <c r="O1424" s="102"/>
      <c r="P1424" s="39"/>
      <c r="Q1424" s="39" t="s">
        <v>17383</v>
      </c>
      <c r="R1424" s="109"/>
      <c r="S1424" s="102" t="s">
        <v>8315</v>
      </c>
      <c r="T1424" s="102" t="s">
        <v>21291</v>
      </c>
      <c r="U1424" s="102" t="s">
        <v>6868</v>
      </c>
      <c r="V1424" s="109">
        <v>5.5</v>
      </c>
      <c r="W1424" s="107"/>
      <c r="X1424" s="113"/>
    </row>
    <row r="1425" spans="1:24" ht="12.95" customHeight="1" x14ac:dyDescent="0.2">
      <c r="A1425" s="102">
        <v>2007</v>
      </c>
      <c r="B1425" s="102" t="s">
        <v>7734</v>
      </c>
      <c r="C1425" s="102" t="s">
        <v>91</v>
      </c>
      <c r="D1425" s="102" t="s">
        <v>3836</v>
      </c>
      <c r="E1425" s="102" t="s">
        <v>3835</v>
      </c>
      <c r="F1425" s="102" t="s">
        <v>14834</v>
      </c>
      <c r="G1425" s="105">
        <v>15140</v>
      </c>
      <c r="H1425" s="102" t="s">
        <v>30867</v>
      </c>
      <c r="I1425" s="102" t="s">
        <v>8934</v>
      </c>
      <c r="J1425" s="102" t="s">
        <v>3837</v>
      </c>
      <c r="K1425" s="102"/>
      <c r="L1425" s="111"/>
      <c r="M1425" s="109">
        <v>1</v>
      </c>
      <c r="N1425" s="112">
        <v>17</v>
      </c>
      <c r="O1425" s="102" t="s">
        <v>17709</v>
      </c>
      <c r="P1425" s="39" t="s">
        <v>13301</v>
      </c>
      <c r="Q1425" s="39" t="s">
        <v>19432</v>
      </c>
      <c r="R1425" s="109"/>
      <c r="S1425" s="102"/>
      <c r="T1425" s="102" t="s">
        <v>21275</v>
      </c>
      <c r="U1425" s="102" t="s">
        <v>17009</v>
      </c>
      <c r="V1425" s="109">
        <v>7.5</v>
      </c>
      <c r="W1425" s="107"/>
      <c r="X1425" s="113"/>
    </row>
    <row r="1426" spans="1:24" ht="12.95" customHeight="1" x14ac:dyDescent="0.2">
      <c r="A1426" s="102">
        <v>2011</v>
      </c>
      <c r="B1426" s="102" t="s">
        <v>7734</v>
      </c>
      <c r="C1426" s="103" t="s">
        <v>7757</v>
      </c>
      <c r="D1426" s="102" t="s">
        <v>7747</v>
      </c>
      <c r="E1426" s="102" t="s">
        <v>3088</v>
      </c>
      <c r="F1426" s="102" t="s">
        <v>14834</v>
      </c>
      <c r="G1426" s="105">
        <v>16525</v>
      </c>
      <c r="H1426" s="102" t="s">
        <v>2625</v>
      </c>
      <c r="I1426" s="102" t="s">
        <v>10191</v>
      </c>
      <c r="J1426" s="102" t="s">
        <v>15018</v>
      </c>
      <c r="K1426" s="102"/>
      <c r="L1426" s="111"/>
      <c r="M1426" s="109">
        <v>2</v>
      </c>
      <c r="N1426" s="112" t="s">
        <v>17010</v>
      </c>
      <c r="O1426" s="102"/>
      <c r="P1426" s="39"/>
      <c r="Q1426" s="39" t="s">
        <v>16852</v>
      </c>
      <c r="R1426" s="109"/>
      <c r="S1426" s="102"/>
      <c r="T1426" s="102" t="s">
        <v>20545</v>
      </c>
      <c r="U1426" s="102" t="s">
        <v>17011</v>
      </c>
      <c r="V1426" s="109">
        <v>8</v>
      </c>
      <c r="W1426" s="107"/>
      <c r="X1426" s="113"/>
    </row>
    <row r="1427" spans="1:24" ht="12.95" customHeight="1" x14ac:dyDescent="0.2">
      <c r="A1427" s="102">
        <v>2011</v>
      </c>
      <c r="B1427" s="102" t="s">
        <v>7734</v>
      </c>
      <c r="C1427" s="102" t="s">
        <v>7757</v>
      </c>
      <c r="D1427" s="102" t="s">
        <v>7748</v>
      </c>
      <c r="E1427" s="102" t="s">
        <v>3089</v>
      </c>
      <c r="F1427" s="102" t="s">
        <v>14834</v>
      </c>
      <c r="G1427" s="105">
        <v>16468</v>
      </c>
      <c r="H1427" s="102" t="s">
        <v>2625</v>
      </c>
      <c r="I1427" s="102" t="s">
        <v>30867</v>
      </c>
      <c r="J1427" s="115" t="s">
        <v>11246</v>
      </c>
      <c r="K1427" s="102"/>
      <c r="L1427" s="111"/>
      <c r="M1427" s="109">
        <v>0.5</v>
      </c>
      <c r="N1427" s="108" t="s">
        <v>8214</v>
      </c>
      <c r="O1427" s="102" t="s">
        <v>10189</v>
      </c>
      <c r="P1427" s="39" t="s">
        <v>162</v>
      </c>
      <c r="Q1427" s="39" t="s">
        <v>19846</v>
      </c>
      <c r="R1427" s="109"/>
      <c r="S1427" s="102" t="s">
        <v>11080</v>
      </c>
      <c r="T1427" s="102" t="s">
        <v>20545</v>
      </c>
      <c r="U1427" s="102" t="s">
        <v>21304</v>
      </c>
      <c r="V1427" s="109">
        <v>7</v>
      </c>
      <c r="W1427" s="107"/>
      <c r="X1427" s="113"/>
    </row>
    <row r="1428" spans="1:24" ht="12.95" customHeight="1" x14ac:dyDescent="0.2">
      <c r="A1428" s="102">
        <v>2011</v>
      </c>
      <c r="B1428" s="102" t="s">
        <v>7734</v>
      </c>
      <c r="C1428" s="102" t="s">
        <v>7757</v>
      </c>
      <c r="D1428" s="102" t="s">
        <v>7749</v>
      </c>
      <c r="E1428" s="102" t="s">
        <v>7743</v>
      </c>
      <c r="F1428" s="102" t="s">
        <v>14834</v>
      </c>
      <c r="G1428" s="105">
        <v>13861</v>
      </c>
      <c r="H1428" s="102" t="s">
        <v>14944</v>
      </c>
      <c r="I1428" s="102" t="s">
        <v>2625</v>
      </c>
      <c r="J1428" s="102" t="s">
        <v>15019</v>
      </c>
      <c r="K1428" s="102"/>
      <c r="L1428" s="111"/>
      <c r="M1428" s="109">
        <v>1</v>
      </c>
      <c r="N1428" s="112" t="s">
        <v>15020</v>
      </c>
      <c r="O1428" s="102" t="s">
        <v>162</v>
      </c>
      <c r="P1428" s="39" t="s">
        <v>19503</v>
      </c>
      <c r="Q1428" s="39" t="s">
        <v>20959</v>
      </c>
      <c r="R1428" s="109"/>
      <c r="S1428" s="102"/>
      <c r="T1428" s="102" t="s">
        <v>8947</v>
      </c>
      <c r="U1428" s="102"/>
      <c r="V1428" s="109">
        <v>7.5</v>
      </c>
      <c r="W1428" s="107"/>
      <c r="X1428" s="113"/>
    </row>
    <row r="1429" spans="1:24" ht="12.95" customHeight="1" x14ac:dyDescent="0.2">
      <c r="A1429" s="102">
        <v>2011</v>
      </c>
      <c r="B1429" s="102" t="s">
        <v>7734</v>
      </c>
      <c r="C1429" s="102" t="s">
        <v>7757</v>
      </c>
      <c r="D1429" s="102" t="s">
        <v>7750</v>
      </c>
      <c r="E1429" s="102" t="s">
        <v>7744</v>
      </c>
      <c r="F1429" s="102" t="s">
        <v>14834</v>
      </c>
      <c r="G1429" s="105">
        <v>15898</v>
      </c>
      <c r="H1429" s="102" t="s">
        <v>10103</v>
      </c>
      <c r="I1429" s="102" t="s">
        <v>31119</v>
      </c>
      <c r="J1429" s="102" t="s">
        <v>15021</v>
      </c>
      <c r="K1429" s="102"/>
      <c r="L1429" s="111"/>
      <c r="M1429" s="109">
        <v>2</v>
      </c>
      <c r="N1429" s="112" t="s">
        <v>15875</v>
      </c>
      <c r="O1429" s="102" t="s">
        <v>16520</v>
      </c>
      <c r="P1429" s="39" t="s">
        <v>162</v>
      </c>
      <c r="Q1429" s="39" t="s">
        <v>20960</v>
      </c>
      <c r="R1429" s="109" t="s">
        <v>7035</v>
      </c>
      <c r="S1429" s="102"/>
      <c r="T1429" s="102" t="s">
        <v>7789</v>
      </c>
      <c r="U1429" s="102" t="s">
        <v>17012</v>
      </c>
      <c r="V1429" s="109">
        <v>7.5</v>
      </c>
      <c r="W1429" s="107"/>
      <c r="X1429" s="113"/>
    </row>
    <row r="1430" spans="1:24" ht="12.95" customHeight="1" x14ac:dyDescent="0.2">
      <c r="A1430" s="102">
        <v>2011</v>
      </c>
      <c r="B1430" s="102" t="s">
        <v>7734</v>
      </c>
      <c r="C1430" s="102" t="s">
        <v>7757</v>
      </c>
      <c r="D1430" s="102" t="s">
        <v>7751</v>
      </c>
      <c r="E1430" s="102" t="s">
        <v>7745</v>
      </c>
      <c r="F1430" s="102" t="s">
        <v>14834</v>
      </c>
      <c r="G1430" s="105">
        <v>15991</v>
      </c>
      <c r="H1430" s="102" t="s">
        <v>30867</v>
      </c>
      <c r="I1430" s="102" t="s">
        <v>2625</v>
      </c>
      <c r="J1430" s="102" t="s">
        <v>15022</v>
      </c>
      <c r="K1430" s="102"/>
      <c r="L1430" s="111"/>
      <c r="M1430" s="109">
        <v>2</v>
      </c>
      <c r="N1430" s="112" t="s">
        <v>17013</v>
      </c>
      <c r="O1430" s="102"/>
      <c r="P1430" s="39" t="s">
        <v>15889</v>
      </c>
      <c r="Q1430" s="39" t="s">
        <v>20961</v>
      </c>
      <c r="R1430" s="109"/>
      <c r="S1430" s="102"/>
      <c r="T1430" s="102" t="s">
        <v>21291</v>
      </c>
      <c r="U1430" s="102" t="s">
        <v>13640</v>
      </c>
      <c r="V1430" s="109">
        <v>7.5</v>
      </c>
      <c r="W1430" s="107"/>
      <c r="X1430" s="113"/>
    </row>
    <row r="1431" spans="1:24" ht="12.95" customHeight="1" x14ac:dyDescent="0.2">
      <c r="A1431" s="102">
        <v>2011</v>
      </c>
      <c r="B1431" s="102" t="s">
        <v>7734</v>
      </c>
      <c r="C1431" s="102" t="s">
        <v>7757</v>
      </c>
      <c r="D1431" s="102" t="s">
        <v>7752</v>
      </c>
      <c r="E1431" s="102" t="s">
        <v>7746</v>
      </c>
      <c r="F1431" s="102" t="s">
        <v>14834</v>
      </c>
      <c r="G1431" s="105">
        <v>16598</v>
      </c>
      <c r="H1431" s="102" t="s">
        <v>30867</v>
      </c>
      <c r="I1431" s="102" t="s">
        <v>2625</v>
      </c>
      <c r="J1431" s="115" t="s">
        <v>11247</v>
      </c>
      <c r="K1431" s="102"/>
      <c r="L1431" s="111"/>
      <c r="M1431" s="109">
        <v>1.5</v>
      </c>
      <c r="N1431" s="108" t="s">
        <v>31120</v>
      </c>
      <c r="O1431" s="102" t="s">
        <v>20962</v>
      </c>
      <c r="P1431" s="39"/>
      <c r="Q1431" s="39" t="s">
        <v>20963</v>
      </c>
      <c r="R1431" s="109"/>
      <c r="S1431" s="102" t="s">
        <v>8315</v>
      </c>
      <c r="T1431" s="102" t="s">
        <v>20545</v>
      </c>
      <c r="U1431" s="102" t="s">
        <v>21368</v>
      </c>
      <c r="V1431" s="109">
        <v>6.5</v>
      </c>
      <c r="W1431" s="107"/>
      <c r="X1431" s="113"/>
    </row>
    <row r="1432" spans="1:24" ht="12.95" customHeight="1" x14ac:dyDescent="0.2">
      <c r="A1432" s="102">
        <v>2011</v>
      </c>
      <c r="B1432" s="102" t="s">
        <v>7734</v>
      </c>
      <c r="C1432" s="102" t="s">
        <v>7757</v>
      </c>
      <c r="D1432" s="102" t="s">
        <v>7754</v>
      </c>
      <c r="E1432" s="102" t="s">
        <v>7753</v>
      </c>
      <c r="F1432" s="102" t="s">
        <v>14834</v>
      </c>
      <c r="G1432" s="105">
        <v>15637</v>
      </c>
      <c r="H1432" s="102" t="s">
        <v>2625</v>
      </c>
      <c r="I1432" s="102" t="s">
        <v>30867</v>
      </c>
      <c r="J1432" s="102" t="s">
        <v>15023</v>
      </c>
      <c r="K1432" s="102"/>
      <c r="L1432" s="111"/>
      <c r="M1432" s="109">
        <v>1.5</v>
      </c>
      <c r="N1432" s="108" t="s">
        <v>31121</v>
      </c>
      <c r="O1432" s="102"/>
      <c r="P1432" s="39" t="s">
        <v>19503</v>
      </c>
      <c r="Q1432" s="39" t="s">
        <v>19506</v>
      </c>
      <c r="R1432" s="109" t="s">
        <v>7035</v>
      </c>
      <c r="S1432" s="102"/>
      <c r="T1432" s="102" t="s">
        <v>21291</v>
      </c>
      <c r="U1432" s="102" t="s">
        <v>21369</v>
      </c>
      <c r="V1432" s="109">
        <v>9.5</v>
      </c>
      <c r="W1432" s="107"/>
      <c r="X1432" s="113"/>
    </row>
    <row r="1433" spans="1:24" ht="12.95" customHeight="1" x14ac:dyDescent="0.2">
      <c r="A1433" s="102">
        <v>2011</v>
      </c>
      <c r="B1433" s="102" t="s">
        <v>7734</v>
      </c>
      <c r="C1433" s="102" t="s">
        <v>7757</v>
      </c>
      <c r="D1433" s="102" t="s">
        <v>7755</v>
      </c>
      <c r="E1433" s="102" t="s">
        <v>4025</v>
      </c>
      <c r="F1433" s="102" t="s">
        <v>14834</v>
      </c>
      <c r="G1433" s="105">
        <v>15158</v>
      </c>
      <c r="H1433" s="102" t="s">
        <v>31122</v>
      </c>
      <c r="I1433" s="102" t="s">
        <v>8934</v>
      </c>
      <c r="J1433" s="102" t="s">
        <v>14148</v>
      </c>
      <c r="K1433" s="102"/>
      <c r="L1433" s="111"/>
      <c r="M1433" s="109">
        <v>0.5</v>
      </c>
      <c r="N1433" s="108" t="s">
        <v>14149</v>
      </c>
      <c r="O1433" s="102" t="s">
        <v>17191</v>
      </c>
      <c r="P1433" s="39"/>
      <c r="Q1433" s="39" t="s">
        <v>19531</v>
      </c>
      <c r="R1433" s="109"/>
      <c r="S1433" s="102"/>
      <c r="T1433" s="102" t="s">
        <v>21293</v>
      </c>
      <c r="U1433" s="102" t="s">
        <v>17014</v>
      </c>
      <c r="V1433" s="109">
        <v>5</v>
      </c>
      <c r="W1433" s="107"/>
      <c r="X1433" s="113"/>
    </row>
    <row r="1434" spans="1:24" ht="12.95" customHeight="1" x14ac:dyDescent="0.2">
      <c r="A1434" s="102">
        <v>2011</v>
      </c>
      <c r="B1434" s="102" t="s">
        <v>7734</v>
      </c>
      <c r="C1434" s="103" t="s">
        <v>3915</v>
      </c>
      <c r="D1434" s="102" t="s">
        <v>4030</v>
      </c>
      <c r="E1434" s="102" t="s">
        <v>4027</v>
      </c>
      <c r="F1434" s="104" t="s">
        <v>14834</v>
      </c>
      <c r="G1434" s="105">
        <v>15990</v>
      </c>
      <c r="H1434" s="102" t="s">
        <v>2625</v>
      </c>
      <c r="I1434" s="102" t="s">
        <v>30867</v>
      </c>
      <c r="J1434" s="102" t="s">
        <v>15022</v>
      </c>
      <c r="K1434" s="102"/>
      <c r="L1434" s="111"/>
      <c r="M1434" s="107" t="s">
        <v>5509</v>
      </c>
      <c r="N1434" s="108" t="s">
        <v>4587</v>
      </c>
      <c r="O1434" s="102"/>
      <c r="P1434" s="102"/>
      <c r="Q1434" s="102" t="s">
        <v>19099</v>
      </c>
      <c r="R1434" s="109"/>
      <c r="S1434" s="102"/>
      <c r="T1434" s="102" t="s">
        <v>21291</v>
      </c>
      <c r="U1434" s="102" t="s">
        <v>14150</v>
      </c>
      <c r="V1434" s="109">
        <v>4.5</v>
      </c>
      <c r="W1434" s="107"/>
      <c r="X1434" s="324"/>
    </row>
    <row r="1435" spans="1:24" ht="12.95" customHeight="1" x14ac:dyDescent="0.2">
      <c r="A1435" s="102">
        <v>2011</v>
      </c>
      <c r="B1435" s="102" t="s">
        <v>7734</v>
      </c>
      <c r="C1435" s="102" t="s">
        <v>3915</v>
      </c>
      <c r="D1435" s="102" t="s">
        <v>4031</v>
      </c>
      <c r="E1435" s="102" t="s">
        <v>4028</v>
      </c>
      <c r="F1435" s="104" t="s">
        <v>14834</v>
      </c>
      <c r="G1435" s="105">
        <v>16092</v>
      </c>
      <c r="H1435" s="102" t="s">
        <v>30867</v>
      </c>
      <c r="I1435" s="102" t="s">
        <v>2625</v>
      </c>
      <c r="J1435" s="102" t="s">
        <v>14151</v>
      </c>
      <c r="K1435" s="102"/>
      <c r="L1435" s="111"/>
      <c r="M1435" s="107" t="s">
        <v>9774</v>
      </c>
      <c r="N1435" s="108" t="s">
        <v>12955</v>
      </c>
      <c r="O1435" s="102"/>
      <c r="P1435" s="102"/>
      <c r="Q1435" s="102" t="s">
        <v>18165</v>
      </c>
      <c r="R1435" s="109"/>
      <c r="S1435" s="102"/>
      <c r="T1435" s="102" t="s">
        <v>21291</v>
      </c>
      <c r="U1435" s="102" t="s">
        <v>14150</v>
      </c>
      <c r="V1435" s="109">
        <v>6</v>
      </c>
      <c r="W1435" s="107"/>
      <c r="X1435" s="324"/>
    </row>
    <row r="1436" spans="1:24" ht="12.95" customHeight="1" x14ac:dyDescent="0.2">
      <c r="A1436" s="102">
        <v>2011</v>
      </c>
      <c r="B1436" s="102" t="s">
        <v>7734</v>
      </c>
      <c r="C1436" s="102" t="s">
        <v>3915</v>
      </c>
      <c r="D1436" s="102" t="s">
        <v>4032</v>
      </c>
      <c r="E1436" s="102" t="s">
        <v>4029</v>
      </c>
      <c r="F1436" s="104" t="s">
        <v>14834</v>
      </c>
      <c r="G1436" s="105">
        <v>16068</v>
      </c>
      <c r="H1436" s="102" t="s">
        <v>2625</v>
      </c>
      <c r="I1436" s="102" t="s">
        <v>30867</v>
      </c>
      <c r="J1436" s="102" t="s">
        <v>14151</v>
      </c>
      <c r="K1436" s="102"/>
      <c r="L1436" s="111"/>
      <c r="M1436" s="107" t="s">
        <v>9774</v>
      </c>
      <c r="N1436" s="108" t="s">
        <v>10488</v>
      </c>
      <c r="O1436" s="102"/>
      <c r="P1436" s="102"/>
      <c r="Q1436" s="102" t="s">
        <v>19798</v>
      </c>
      <c r="R1436" s="109"/>
      <c r="S1436" s="102"/>
      <c r="T1436" s="102" t="s">
        <v>21291</v>
      </c>
      <c r="U1436" s="102" t="s">
        <v>14150</v>
      </c>
      <c r="V1436" s="109">
        <v>4.5</v>
      </c>
      <c r="W1436" s="107"/>
      <c r="X1436" s="324"/>
    </row>
    <row r="1437" spans="1:24" ht="12.95" customHeight="1" x14ac:dyDescent="0.2">
      <c r="A1437" s="102">
        <v>2011</v>
      </c>
      <c r="B1437" s="102" t="s">
        <v>7734</v>
      </c>
      <c r="C1437" s="102" t="s">
        <v>3915</v>
      </c>
      <c r="D1437" s="102" t="s">
        <v>4026</v>
      </c>
      <c r="E1437" s="102" t="s">
        <v>7756</v>
      </c>
      <c r="F1437" s="104" t="s">
        <v>14834</v>
      </c>
      <c r="G1437" s="105">
        <v>16067</v>
      </c>
      <c r="H1437" s="102" t="s">
        <v>2625</v>
      </c>
      <c r="I1437" s="102" t="s">
        <v>30867</v>
      </c>
      <c r="J1437" s="102" t="s">
        <v>14151</v>
      </c>
      <c r="K1437" s="102"/>
      <c r="L1437" s="111"/>
      <c r="M1437" s="107" t="s">
        <v>9774</v>
      </c>
      <c r="N1437" s="108" t="s">
        <v>12955</v>
      </c>
      <c r="O1437" s="102"/>
      <c r="P1437" s="102"/>
      <c r="Q1437" s="102" t="s">
        <v>17110</v>
      </c>
      <c r="R1437" s="109"/>
      <c r="S1437" s="102"/>
      <c r="T1437" s="102" t="s">
        <v>21291</v>
      </c>
      <c r="U1437" s="102" t="s">
        <v>14150</v>
      </c>
      <c r="V1437" s="109">
        <v>3.5</v>
      </c>
      <c r="W1437" s="107"/>
      <c r="X1437" s="324"/>
    </row>
    <row r="1438" spans="1:24" ht="12.95" customHeight="1" x14ac:dyDescent="0.2">
      <c r="A1438" s="102"/>
      <c r="B1438" s="102" t="s">
        <v>10913</v>
      </c>
      <c r="C1438" s="103" t="s">
        <v>8117</v>
      </c>
      <c r="D1438" s="127" t="s">
        <v>9733</v>
      </c>
      <c r="E1438" s="102" t="s">
        <v>939</v>
      </c>
      <c r="F1438" s="102" t="s">
        <v>14834</v>
      </c>
      <c r="G1438" s="105">
        <v>15329</v>
      </c>
      <c r="H1438" s="102" t="s">
        <v>30647</v>
      </c>
      <c r="I1438" s="102" t="s">
        <v>2625</v>
      </c>
      <c r="J1438" s="102" t="s">
        <v>17017</v>
      </c>
      <c r="K1438" s="102" t="s">
        <v>11691</v>
      </c>
      <c r="L1438" s="129" t="s">
        <v>1465</v>
      </c>
      <c r="M1438" s="170">
        <v>1</v>
      </c>
      <c r="N1438" s="112">
        <v>15</v>
      </c>
      <c r="O1438" s="102"/>
      <c r="P1438" s="102"/>
      <c r="Q1438" s="102"/>
      <c r="R1438" s="102"/>
      <c r="S1438" s="102"/>
      <c r="T1438" s="102"/>
      <c r="U1438" s="102" t="s">
        <v>17018</v>
      </c>
      <c r="V1438" s="102">
        <v>5.5</v>
      </c>
      <c r="W1438" s="109"/>
      <c r="X1438" s="324"/>
    </row>
    <row r="1439" spans="1:24" ht="12.95" customHeight="1" x14ac:dyDescent="0.2">
      <c r="A1439" s="102"/>
      <c r="B1439" s="102" t="s">
        <v>10913</v>
      </c>
      <c r="C1439" s="102" t="s">
        <v>8117</v>
      </c>
      <c r="D1439" s="127" t="s">
        <v>4295</v>
      </c>
      <c r="E1439" s="102" t="s">
        <v>940</v>
      </c>
      <c r="F1439" s="102" t="s">
        <v>14834</v>
      </c>
      <c r="G1439" s="105" t="s">
        <v>17019</v>
      </c>
      <c r="H1439" s="102" t="s">
        <v>11819</v>
      </c>
      <c r="I1439" s="102" t="s">
        <v>17020</v>
      </c>
      <c r="J1439" s="102" t="s">
        <v>17021</v>
      </c>
      <c r="K1439" s="102"/>
      <c r="L1439" s="129" t="s">
        <v>12315</v>
      </c>
      <c r="M1439" s="170">
        <v>2</v>
      </c>
      <c r="N1439" s="112" t="s">
        <v>17022</v>
      </c>
      <c r="O1439" s="102" t="s">
        <v>10189</v>
      </c>
      <c r="P1439" s="102"/>
      <c r="Q1439" s="102"/>
      <c r="R1439" s="102"/>
      <c r="S1439" s="102"/>
      <c r="T1439" s="102"/>
      <c r="U1439" s="102"/>
      <c r="V1439" s="102">
        <v>6</v>
      </c>
      <c r="W1439" s="109"/>
      <c r="X1439" s="324"/>
    </row>
    <row r="1440" spans="1:24" ht="12.95" customHeight="1" x14ac:dyDescent="0.2">
      <c r="A1440" s="102"/>
      <c r="B1440" s="102" t="s">
        <v>10913</v>
      </c>
      <c r="C1440" s="103" t="s">
        <v>8171</v>
      </c>
      <c r="D1440" s="127" t="s">
        <v>2998</v>
      </c>
      <c r="E1440" s="102" t="s">
        <v>9490</v>
      </c>
      <c r="F1440" s="102" t="s">
        <v>14834</v>
      </c>
      <c r="G1440" s="105">
        <v>16494</v>
      </c>
      <c r="H1440" s="102" t="s">
        <v>11819</v>
      </c>
      <c r="I1440" s="102" t="s">
        <v>16892</v>
      </c>
      <c r="J1440" s="102" t="s">
        <v>2999</v>
      </c>
      <c r="K1440" s="102"/>
      <c r="L1440" s="129" t="s">
        <v>12316</v>
      </c>
      <c r="M1440" s="170">
        <v>2</v>
      </c>
      <c r="N1440" s="112" t="s">
        <v>15986</v>
      </c>
      <c r="O1440" s="102" t="s">
        <v>3620</v>
      </c>
      <c r="P1440" s="102"/>
      <c r="Q1440" s="102"/>
      <c r="R1440" s="102"/>
      <c r="S1440" s="102"/>
      <c r="T1440" s="102"/>
      <c r="U1440" s="102" t="s">
        <v>17023</v>
      </c>
      <c r="V1440" s="102" t="s">
        <v>17024</v>
      </c>
      <c r="W1440" s="109"/>
      <c r="X1440" s="324"/>
    </row>
    <row r="1441" spans="1:24" ht="12.95" customHeight="1" x14ac:dyDescent="0.2">
      <c r="A1441" s="102"/>
      <c r="B1441" s="102" t="s">
        <v>10913</v>
      </c>
      <c r="C1441" s="102" t="s">
        <v>8171</v>
      </c>
      <c r="D1441" s="127" t="s">
        <v>13710</v>
      </c>
      <c r="E1441" s="102" t="s">
        <v>941</v>
      </c>
      <c r="F1441" s="102" t="s">
        <v>14834</v>
      </c>
      <c r="G1441" s="105">
        <v>16543</v>
      </c>
      <c r="H1441" s="102" t="s">
        <v>4890</v>
      </c>
      <c r="I1441" s="102" t="s">
        <v>16892</v>
      </c>
      <c r="J1441" s="102" t="s">
        <v>17025</v>
      </c>
      <c r="K1441" s="102"/>
      <c r="L1441" s="129" t="s">
        <v>2390</v>
      </c>
      <c r="M1441" s="170">
        <v>1</v>
      </c>
      <c r="N1441" s="112">
        <v>13</v>
      </c>
      <c r="O1441" s="102" t="s">
        <v>3620</v>
      </c>
      <c r="P1441" s="102"/>
      <c r="Q1441" s="102"/>
      <c r="R1441" s="102"/>
      <c r="S1441" s="102"/>
      <c r="T1441" s="102"/>
      <c r="U1441" s="102"/>
      <c r="V1441" s="102">
        <v>6</v>
      </c>
      <c r="W1441" s="109"/>
      <c r="X1441" s="324"/>
    </row>
    <row r="1442" spans="1:24" ht="12.95" customHeight="1" x14ac:dyDescent="0.2">
      <c r="A1442" s="102">
        <v>2000</v>
      </c>
      <c r="B1442" s="102" t="s">
        <v>10913</v>
      </c>
      <c r="C1442" s="103" t="s">
        <v>6871</v>
      </c>
      <c r="D1442" s="111" t="s">
        <v>9733</v>
      </c>
      <c r="E1442" s="115" t="s">
        <v>939</v>
      </c>
      <c r="F1442" s="104" t="s">
        <v>14834</v>
      </c>
      <c r="G1442" s="105">
        <v>15329</v>
      </c>
      <c r="H1442" s="102" t="s">
        <v>30647</v>
      </c>
      <c r="I1442" s="102" t="s">
        <v>2625</v>
      </c>
      <c r="J1442" s="102" t="s">
        <v>413</v>
      </c>
      <c r="K1442" s="102" t="s">
        <v>11691</v>
      </c>
      <c r="L1442" s="111" t="s">
        <v>9972</v>
      </c>
      <c r="M1442" s="109">
        <v>0.5</v>
      </c>
      <c r="N1442" s="108">
        <v>15</v>
      </c>
      <c r="O1442" s="102"/>
      <c r="P1442" s="102"/>
      <c r="Q1442" s="102" t="s">
        <v>16823</v>
      </c>
      <c r="R1442" s="109"/>
      <c r="S1442" s="102"/>
      <c r="T1442" s="102" t="s">
        <v>8947</v>
      </c>
      <c r="U1442" s="102" t="s">
        <v>21258</v>
      </c>
      <c r="V1442" s="109">
        <v>5.5</v>
      </c>
      <c r="W1442" s="107"/>
      <c r="X1442" s="324"/>
    </row>
    <row r="1443" spans="1:24" ht="12.95" customHeight="1" x14ac:dyDescent="0.2">
      <c r="A1443" s="102">
        <v>2000</v>
      </c>
      <c r="B1443" s="102" t="s">
        <v>10913</v>
      </c>
      <c r="C1443" s="102" t="s">
        <v>6871</v>
      </c>
      <c r="D1443" s="111" t="s">
        <v>4295</v>
      </c>
      <c r="E1443" s="115" t="s">
        <v>940</v>
      </c>
      <c r="F1443" s="104" t="s">
        <v>14834</v>
      </c>
      <c r="G1443" s="105">
        <v>16277</v>
      </c>
      <c r="H1443" s="102" t="s">
        <v>11819</v>
      </c>
      <c r="I1443" s="102" t="s">
        <v>30647</v>
      </c>
      <c r="J1443" s="102" t="s">
        <v>2997</v>
      </c>
      <c r="K1443" s="102"/>
      <c r="L1443" s="111" t="s">
        <v>15197</v>
      </c>
      <c r="M1443" s="109">
        <v>1.5</v>
      </c>
      <c r="N1443" s="108" t="s">
        <v>31123</v>
      </c>
      <c r="O1443" s="102" t="s">
        <v>10189</v>
      </c>
      <c r="P1443" s="102"/>
      <c r="Q1443" s="102" t="s">
        <v>17446</v>
      </c>
      <c r="R1443" s="109"/>
      <c r="S1443" s="102"/>
      <c r="T1443" s="102" t="s">
        <v>20547</v>
      </c>
      <c r="U1443" s="102" t="s">
        <v>17026</v>
      </c>
      <c r="V1443" s="109">
        <v>6</v>
      </c>
      <c r="W1443" s="107"/>
      <c r="X1443" s="324"/>
    </row>
    <row r="1444" spans="1:24" ht="12.95" customHeight="1" x14ac:dyDescent="0.2">
      <c r="A1444" s="102">
        <v>2000</v>
      </c>
      <c r="B1444" s="102" t="s">
        <v>10913</v>
      </c>
      <c r="C1444" s="102" t="s">
        <v>6871</v>
      </c>
      <c r="D1444" s="111" t="s">
        <v>2998</v>
      </c>
      <c r="E1444" s="115" t="s">
        <v>9490</v>
      </c>
      <c r="F1444" s="104" t="s">
        <v>14834</v>
      </c>
      <c r="G1444" s="105">
        <v>16494</v>
      </c>
      <c r="H1444" s="102" t="s">
        <v>11819</v>
      </c>
      <c r="I1444" s="102" t="s">
        <v>30647</v>
      </c>
      <c r="J1444" s="102" t="s">
        <v>2999</v>
      </c>
      <c r="K1444" s="102"/>
      <c r="L1444" s="111" t="s">
        <v>1665</v>
      </c>
      <c r="M1444" s="109">
        <v>1</v>
      </c>
      <c r="N1444" s="108" t="s">
        <v>31124</v>
      </c>
      <c r="O1444" s="102" t="s">
        <v>3620</v>
      </c>
      <c r="P1444" s="102" t="s">
        <v>9125</v>
      </c>
      <c r="Q1444" s="102" t="s">
        <v>19113</v>
      </c>
      <c r="R1444" s="109"/>
      <c r="S1444" s="102"/>
      <c r="T1444" s="102" t="s">
        <v>20546</v>
      </c>
      <c r="U1444" s="102" t="s">
        <v>19629</v>
      </c>
      <c r="V1444" s="109" t="s">
        <v>7254</v>
      </c>
      <c r="W1444" s="107"/>
      <c r="X1444" s="324"/>
    </row>
    <row r="1445" spans="1:24" ht="12.95" customHeight="1" x14ac:dyDescent="0.2">
      <c r="A1445" s="102">
        <v>2000</v>
      </c>
      <c r="B1445" s="102" t="s">
        <v>10913</v>
      </c>
      <c r="C1445" s="102" t="s">
        <v>6871</v>
      </c>
      <c r="D1445" s="111" t="s">
        <v>13710</v>
      </c>
      <c r="E1445" s="115" t="s">
        <v>941</v>
      </c>
      <c r="F1445" s="104" t="s">
        <v>14834</v>
      </c>
      <c r="G1445" s="105">
        <v>16543</v>
      </c>
      <c r="H1445" s="102" t="s">
        <v>4890</v>
      </c>
      <c r="I1445" s="102" t="s">
        <v>30647</v>
      </c>
      <c r="J1445" s="102" t="s">
        <v>12638</v>
      </c>
      <c r="K1445" s="102"/>
      <c r="L1445" s="111" t="s">
        <v>10590</v>
      </c>
      <c r="M1445" s="109">
        <v>0.5</v>
      </c>
      <c r="N1445" s="108">
        <v>13</v>
      </c>
      <c r="O1445" s="102" t="s">
        <v>3620</v>
      </c>
      <c r="P1445" s="102" t="s">
        <v>162</v>
      </c>
      <c r="Q1445" s="102" t="s">
        <v>17671</v>
      </c>
      <c r="R1445" s="109"/>
      <c r="S1445" s="102"/>
      <c r="T1445" s="102" t="s">
        <v>20546</v>
      </c>
      <c r="U1445" s="102" t="s">
        <v>17027</v>
      </c>
      <c r="V1445" s="109">
        <v>6</v>
      </c>
      <c r="W1445" s="107"/>
      <c r="X1445" s="324"/>
    </row>
    <row r="1446" spans="1:24" ht="12.95" customHeight="1" x14ac:dyDescent="0.2">
      <c r="A1446" s="102">
        <v>2000</v>
      </c>
      <c r="B1446" s="102" t="s">
        <v>10913</v>
      </c>
      <c r="C1446" s="102" t="s">
        <v>6871</v>
      </c>
      <c r="D1446" s="111" t="s">
        <v>3871</v>
      </c>
      <c r="E1446" s="115" t="s">
        <v>9491</v>
      </c>
      <c r="F1446" s="104" t="s">
        <v>14834</v>
      </c>
      <c r="G1446" s="105">
        <v>16285</v>
      </c>
      <c r="H1446" s="102" t="s">
        <v>4890</v>
      </c>
      <c r="I1446" s="102" t="s">
        <v>30647</v>
      </c>
      <c r="J1446" s="102" t="s">
        <v>6498</v>
      </c>
      <c r="K1446" s="102"/>
      <c r="L1446" s="111" t="s">
        <v>10429</v>
      </c>
      <c r="M1446" s="109">
        <v>1</v>
      </c>
      <c r="N1446" s="108" t="s">
        <v>31125</v>
      </c>
      <c r="O1446" s="102"/>
      <c r="P1446" s="102"/>
      <c r="Q1446" s="102" t="s">
        <v>17473</v>
      </c>
      <c r="R1446" s="109"/>
      <c r="S1446" s="102"/>
      <c r="T1446" s="102" t="s">
        <v>20547</v>
      </c>
      <c r="U1446" s="102" t="s">
        <v>15638</v>
      </c>
      <c r="V1446" s="109">
        <v>5</v>
      </c>
      <c r="W1446" s="107"/>
      <c r="X1446" s="324"/>
    </row>
    <row r="1447" spans="1:24" ht="12.95" customHeight="1" x14ac:dyDescent="0.2">
      <c r="A1447" s="102">
        <v>2000</v>
      </c>
      <c r="B1447" s="102" t="s">
        <v>10913</v>
      </c>
      <c r="C1447" s="102" t="s">
        <v>6871</v>
      </c>
      <c r="D1447" s="111" t="s">
        <v>8434</v>
      </c>
      <c r="E1447" s="115" t="s">
        <v>9280</v>
      </c>
      <c r="F1447" s="104" t="s">
        <v>14834</v>
      </c>
      <c r="G1447" s="105">
        <v>16497</v>
      </c>
      <c r="H1447" s="102" t="s">
        <v>11819</v>
      </c>
      <c r="I1447" s="102" t="s">
        <v>30670</v>
      </c>
      <c r="J1447" s="102" t="s">
        <v>8435</v>
      </c>
      <c r="K1447" s="102"/>
      <c r="L1447" s="111" t="s">
        <v>7039</v>
      </c>
      <c r="M1447" s="109">
        <v>0.5</v>
      </c>
      <c r="N1447" s="108">
        <v>19</v>
      </c>
      <c r="O1447" s="102"/>
      <c r="P1447" s="102" t="s">
        <v>162</v>
      </c>
      <c r="Q1447" s="102" t="s">
        <v>15846</v>
      </c>
      <c r="R1447" s="109"/>
      <c r="S1447" s="102" t="s">
        <v>8315</v>
      </c>
      <c r="T1447" s="102" t="s">
        <v>20546</v>
      </c>
      <c r="U1447" s="102" t="s">
        <v>19630</v>
      </c>
      <c r="V1447" s="109">
        <v>7</v>
      </c>
      <c r="W1447" s="107"/>
      <c r="X1447" s="324"/>
    </row>
    <row r="1448" spans="1:24" ht="12.95" customHeight="1" x14ac:dyDescent="0.2">
      <c r="A1448" s="185">
        <v>2013</v>
      </c>
      <c r="B1448" s="102" t="s">
        <v>20036</v>
      </c>
      <c r="C1448" s="186" t="s">
        <v>20009</v>
      </c>
      <c r="D1448" s="187" t="s">
        <v>9733</v>
      </c>
      <c r="E1448" s="139" t="s">
        <v>20010</v>
      </c>
      <c r="F1448" s="188" t="s">
        <v>14834</v>
      </c>
      <c r="G1448" s="189">
        <v>15329</v>
      </c>
      <c r="H1448" s="102" t="s">
        <v>30647</v>
      </c>
      <c r="I1448" s="139" t="s">
        <v>2625</v>
      </c>
      <c r="J1448" s="139" t="s">
        <v>19111</v>
      </c>
      <c r="K1448" s="190"/>
      <c r="L1448" s="111" t="s">
        <v>20055</v>
      </c>
      <c r="M1448" s="139">
        <v>1</v>
      </c>
      <c r="N1448" s="191">
        <v>15</v>
      </c>
      <c r="O1448" s="139"/>
      <c r="P1448" s="139"/>
      <c r="Q1448" s="139" t="s">
        <v>20957</v>
      </c>
      <c r="R1448" s="139" t="s">
        <v>7035</v>
      </c>
      <c r="S1448" s="139"/>
      <c r="T1448" s="102" t="s">
        <v>8947</v>
      </c>
      <c r="U1448" s="139" t="s">
        <v>16986</v>
      </c>
      <c r="V1448" s="139">
        <v>5.5</v>
      </c>
      <c r="W1448" s="139"/>
      <c r="X1448" s="324"/>
    </row>
    <row r="1449" spans="1:24" ht="12.95" customHeight="1" x14ac:dyDescent="0.2">
      <c r="A1449" s="185">
        <v>2013</v>
      </c>
      <c r="B1449" s="102" t="s">
        <v>20036</v>
      </c>
      <c r="C1449" s="186" t="s">
        <v>20009</v>
      </c>
      <c r="D1449" s="187" t="s">
        <v>4295</v>
      </c>
      <c r="E1449" s="139" t="s">
        <v>20011</v>
      </c>
      <c r="F1449" s="188" t="s">
        <v>14834</v>
      </c>
      <c r="G1449" s="189">
        <v>16277</v>
      </c>
      <c r="H1449" s="139" t="s">
        <v>11819</v>
      </c>
      <c r="I1449" s="139" t="s">
        <v>19992</v>
      </c>
      <c r="J1449" s="139" t="s">
        <v>20012</v>
      </c>
      <c r="K1449" s="190"/>
      <c r="L1449" s="111" t="s">
        <v>20056</v>
      </c>
      <c r="M1449" s="139">
        <v>2</v>
      </c>
      <c r="N1449" s="191" t="s">
        <v>20013</v>
      </c>
      <c r="O1449" s="139" t="s">
        <v>10189</v>
      </c>
      <c r="P1449" s="139"/>
      <c r="Q1449" s="139" t="s">
        <v>20949</v>
      </c>
      <c r="R1449" s="139"/>
      <c r="S1449" s="139"/>
      <c r="T1449" s="102" t="s">
        <v>20547</v>
      </c>
      <c r="U1449" s="139"/>
      <c r="V1449" s="139">
        <v>6</v>
      </c>
      <c r="W1449" s="139"/>
      <c r="X1449" s="324"/>
    </row>
    <row r="1450" spans="1:24" ht="12.95" customHeight="1" x14ac:dyDescent="0.2">
      <c r="A1450" s="185">
        <v>2013</v>
      </c>
      <c r="B1450" s="102" t="s">
        <v>20036</v>
      </c>
      <c r="C1450" s="186" t="s">
        <v>20009</v>
      </c>
      <c r="D1450" s="187" t="s">
        <v>2998</v>
      </c>
      <c r="E1450" s="139" t="s">
        <v>20014</v>
      </c>
      <c r="F1450" s="188" t="s">
        <v>14834</v>
      </c>
      <c r="G1450" s="189">
        <v>16494</v>
      </c>
      <c r="H1450" s="139" t="s">
        <v>11819</v>
      </c>
      <c r="I1450" s="139" t="s">
        <v>19992</v>
      </c>
      <c r="J1450" s="139" t="s">
        <v>2999</v>
      </c>
      <c r="K1450" s="190"/>
      <c r="L1450" s="111" t="s">
        <v>20057</v>
      </c>
      <c r="M1450" s="139">
        <v>2</v>
      </c>
      <c r="N1450" s="191" t="s">
        <v>20015</v>
      </c>
      <c r="O1450" s="139" t="s">
        <v>3620</v>
      </c>
      <c r="P1450" s="139" t="s">
        <v>9125</v>
      </c>
      <c r="Q1450" s="139" t="s">
        <v>20950</v>
      </c>
      <c r="R1450" s="139" t="s">
        <v>7035</v>
      </c>
      <c r="S1450" s="139"/>
      <c r="T1450" s="102" t="s">
        <v>20546</v>
      </c>
      <c r="U1450" s="139" t="s">
        <v>17023</v>
      </c>
      <c r="V1450" s="139" t="s">
        <v>20016</v>
      </c>
      <c r="W1450" s="139"/>
      <c r="X1450" s="324"/>
    </row>
    <row r="1451" spans="1:24" ht="12.95" customHeight="1" x14ac:dyDescent="0.2">
      <c r="A1451" s="185">
        <v>2013</v>
      </c>
      <c r="B1451" s="102" t="s">
        <v>20036</v>
      </c>
      <c r="C1451" s="186" t="s">
        <v>20009</v>
      </c>
      <c r="D1451" s="187" t="s">
        <v>13710</v>
      </c>
      <c r="E1451" s="139" t="s">
        <v>20017</v>
      </c>
      <c r="F1451" s="188" t="s">
        <v>14834</v>
      </c>
      <c r="G1451" s="189">
        <v>16543</v>
      </c>
      <c r="H1451" s="139" t="s">
        <v>4890</v>
      </c>
      <c r="I1451" s="139" t="s">
        <v>19992</v>
      </c>
      <c r="J1451" s="139" t="s">
        <v>19115</v>
      </c>
      <c r="K1451" s="190"/>
      <c r="L1451" s="111" t="s">
        <v>20058</v>
      </c>
      <c r="M1451" s="139">
        <v>1</v>
      </c>
      <c r="N1451" s="191">
        <v>13</v>
      </c>
      <c r="O1451" s="139" t="s">
        <v>3620</v>
      </c>
      <c r="P1451" s="139" t="s">
        <v>162</v>
      </c>
      <c r="Q1451" s="139" t="s">
        <v>20951</v>
      </c>
      <c r="R1451" s="139"/>
      <c r="S1451" s="139"/>
      <c r="T1451" s="102" t="s">
        <v>20546</v>
      </c>
      <c r="U1451" s="139"/>
      <c r="V1451" s="139">
        <v>6</v>
      </c>
      <c r="W1451" s="139"/>
      <c r="X1451" s="324"/>
    </row>
    <row r="1452" spans="1:24" ht="12.95" customHeight="1" x14ac:dyDescent="0.2">
      <c r="A1452" s="185">
        <v>2013</v>
      </c>
      <c r="B1452" s="102" t="s">
        <v>20036</v>
      </c>
      <c r="C1452" s="186" t="s">
        <v>20009</v>
      </c>
      <c r="D1452" s="187" t="s">
        <v>3871</v>
      </c>
      <c r="E1452" s="139" t="s">
        <v>20018</v>
      </c>
      <c r="F1452" s="188" t="s">
        <v>14834</v>
      </c>
      <c r="G1452" s="189">
        <v>16285</v>
      </c>
      <c r="H1452" s="139" t="s">
        <v>4890</v>
      </c>
      <c r="I1452" s="139" t="s">
        <v>19992</v>
      </c>
      <c r="J1452" s="139" t="s">
        <v>20019</v>
      </c>
      <c r="K1452" s="190"/>
      <c r="L1452" s="111" t="s">
        <v>20059</v>
      </c>
      <c r="M1452" s="139">
        <v>2</v>
      </c>
      <c r="N1452" s="191" t="s">
        <v>20020</v>
      </c>
      <c r="O1452" s="139"/>
      <c r="P1452" s="139"/>
      <c r="Q1452" s="139" t="s">
        <v>20952</v>
      </c>
      <c r="R1452" s="139" t="s">
        <v>7035</v>
      </c>
      <c r="S1452" s="139"/>
      <c r="T1452" s="102" t="s">
        <v>20547</v>
      </c>
      <c r="U1452" s="139" t="s">
        <v>20037</v>
      </c>
      <c r="V1452" s="139">
        <v>5</v>
      </c>
      <c r="W1452" s="139"/>
      <c r="X1452" s="324"/>
    </row>
    <row r="1453" spans="1:24" ht="12.95" customHeight="1" x14ac:dyDescent="0.2">
      <c r="A1453" s="185">
        <v>2013</v>
      </c>
      <c r="B1453" s="102" t="s">
        <v>20036</v>
      </c>
      <c r="C1453" s="186" t="s">
        <v>20009</v>
      </c>
      <c r="D1453" s="187" t="s">
        <v>8434</v>
      </c>
      <c r="E1453" s="139" t="s">
        <v>20021</v>
      </c>
      <c r="F1453" s="188" t="s">
        <v>14834</v>
      </c>
      <c r="G1453" s="189">
        <v>16497</v>
      </c>
      <c r="H1453" s="139" t="s">
        <v>11819</v>
      </c>
      <c r="I1453" s="139" t="s">
        <v>19992</v>
      </c>
      <c r="J1453" s="139" t="s">
        <v>20022</v>
      </c>
      <c r="K1453" s="190"/>
      <c r="L1453" s="111" t="s">
        <v>20060</v>
      </c>
      <c r="M1453" s="139">
        <v>1</v>
      </c>
      <c r="N1453" s="191">
        <v>19</v>
      </c>
      <c r="O1453" s="139"/>
      <c r="P1453" s="139" t="s">
        <v>162</v>
      </c>
      <c r="Q1453" s="139" t="s">
        <v>20953</v>
      </c>
      <c r="R1453" s="139" t="s">
        <v>7035</v>
      </c>
      <c r="S1453" s="139" t="s">
        <v>8315</v>
      </c>
      <c r="T1453" s="102" t="s">
        <v>20546</v>
      </c>
      <c r="U1453" s="139" t="s">
        <v>20023</v>
      </c>
      <c r="V1453" s="139">
        <v>7</v>
      </c>
      <c r="W1453" s="139"/>
      <c r="X1453" s="324"/>
    </row>
    <row r="1454" spans="1:24" ht="12.95" customHeight="1" x14ac:dyDescent="0.2">
      <c r="A1454" s="185">
        <v>2013</v>
      </c>
      <c r="B1454" s="102" t="s">
        <v>20036</v>
      </c>
      <c r="C1454" s="186" t="s">
        <v>20009</v>
      </c>
      <c r="D1454" s="187" t="s">
        <v>20024</v>
      </c>
      <c r="E1454" s="139" t="s">
        <v>20025</v>
      </c>
      <c r="F1454" s="188" t="s">
        <v>14834</v>
      </c>
      <c r="G1454" s="189">
        <v>16230</v>
      </c>
      <c r="H1454" s="139" t="s">
        <v>11819</v>
      </c>
      <c r="I1454" s="139" t="s">
        <v>19992</v>
      </c>
      <c r="J1454" s="139" t="s">
        <v>20026</v>
      </c>
      <c r="K1454" s="190"/>
      <c r="L1454" s="192" t="s">
        <v>18965</v>
      </c>
      <c r="M1454" s="139">
        <v>1</v>
      </c>
      <c r="N1454" s="191">
        <v>44</v>
      </c>
      <c r="O1454" s="139" t="s">
        <v>13460</v>
      </c>
      <c r="P1454" s="139" t="s">
        <v>162</v>
      </c>
      <c r="Q1454" s="139" t="s">
        <v>20954</v>
      </c>
      <c r="R1454" s="139"/>
      <c r="S1454" s="139"/>
      <c r="T1454" s="102" t="s">
        <v>20547</v>
      </c>
      <c r="U1454" s="139"/>
      <c r="V1454" s="139">
        <v>5.5</v>
      </c>
      <c r="W1454" s="139"/>
      <c r="X1454" s="324"/>
    </row>
    <row r="1455" spans="1:24" ht="12.95" customHeight="1" x14ac:dyDescent="0.2">
      <c r="A1455" s="185">
        <v>2013</v>
      </c>
      <c r="B1455" s="102" t="s">
        <v>20036</v>
      </c>
      <c r="C1455" s="186" t="s">
        <v>20009</v>
      </c>
      <c r="D1455" s="188" t="s">
        <v>20027</v>
      </c>
      <c r="E1455" s="139" t="s">
        <v>20028</v>
      </c>
      <c r="F1455" s="188" t="s">
        <v>14834</v>
      </c>
      <c r="G1455" s="189">
        <v>16230</v>
      </c>
      <c r="H1455" s="102" t="s">
        <v>30647</v>
      </c>
      <c r="I1455" s="139" t="s">
        <v>11819</v>
      </c>
      <c r="J1455" s="139" t="s">
        <v>20029</v>
      </c>
      <c r="K1455" s="190"/>
      <c r="L1455" s="187"/>
      <c r="M1455" s="139">
        <v>1</v>
      </c>
      <c r="N1455" s="191" t="s">
        <v>12012</v>
      </c>
      <c r="O1455" s="139" t="s">
        <v>20030</v>
      </c>
      <c r="P1455" s="139"/>
      <c r="Q1455" s="139" t="s">
        <v>20955</v>
      </c>
      <c r="R1455" s="139"/>
      <c r="S1455" s="139"/>
      <c r="T1455" s="102" t="s">
        <v>20547</v>
      </c>
      <c r="U1455" s="139" t="s">
        <v>20031</v>
      </c>
      <c r="V1455" s="139">
        <v>5.5</v>
      </c>
      <c r="W1455" s="139"/>
      <c r="X1455" s="324"/>
    </row>
    <row r="1456" spans="1:24" ht="12.95" customHeight="1" x14ac:dyDescent="0.2">
      <c r="A1456" s="185">
        <v>2013</v>
      </c>
      <c r="B1456" s="102" t="s">
        <v>20036</v>
      </c>
      <c r="C1456" s="186" t="s">
        <v>20009</v>
      </c>
      <c r="D1456" s="188" t="s">
        <v>20032</v>
      </c>
      <c r="E1456" s="139" t="s">
        <v>20033</v>
      </c>
      <c r="F1456" s="139" t="s">
        <v>14834</v>
      </c>
      <c r="G1456" s="189">
        <v>16231</v>
      </c>
      <c r="H1456" s="102" t="s">
        <v>30647</v>
      </c>
      <c r="I1456" s="139" t="s">
        <v>4890</v>
      </c>
      <c r="J1456" s="139" t="s">
        <v>20034</v>
      </c>
      <c r="K1456" s="190"/>
      <c r="L1456" s="187"/>
      <c r="M1456" s="139">
        <v>2</v>
      </c>
      <c r="N1456" s="191" t="s">
        <v>20035</v>
      </c>
      <c r="O1456" s="139" t="s">
        <v>10189</v>
      </c>
      <c r="P1456" s="139" t="s">
        <v>9125</v>
      </c>
      <c r="Q1456" s="139" t="s">
        <v>20956</v>
      </c>
      <c r="R1456" s="139"/>
      <c r="S1456" s="139"/>
      <c r="T1456" s="102" t="s">
        <v>20547</v>
      </c>
      <c r="U1456" s="139"/>
      <c r="V1456" s="139">
        <v>6</v>
      </c>
      <c r="W1456" s="139"/>
      <c r="X1456" s="324"/>
    </row>
    <row r="1457" spans="1:24" ht="12.95" customHeight="1" x14ac:dyDescent="0.2">
      <c r="A1457" s="75">
        <v>2018</v>
      </c>
      <c r="B1457" s="102" t="s">
        <v>20036</v>
      </c>
      <c r="C1457" s="186" t="s">
        <v>36534</v>
      </c>
      <c r="D1457" s="128" t="s">
        <v>36539</v>
      </c>
      <c r="E1457" s="140" t="s">
        <v>36535</v>
      </c>
      <c r="F1457" s="140" t="s">
        <v>14834</v>
      </c>
      <c r="G1457" s="339">
        <v>16231</v>
      </c>
      <c r="H1457" s="102" t="s">
        <v>30647</v>
      </c>
      <c r="I1457" s="140" t="s">
        <v>11819</v>
      </c>
      <c r="J1457" s="139" t="s">
        <v>20034</v>
      </c>
      <c r="K1457" s="340"/>
      <c r="L1457" s="143"/>
      <c r="M1457" s="140">
        <v>2</v>
      </c>
      <c r="N1457" s="330" t="s">
        <v>16085</v>
      </c>
      <c r="O1457" s="140" t="s">
        <v>17734</v>
      </c>
      <c r="P1457" s="140" t="s">
        <v>162</v>
      </c>
      <c r="Q1457" s="140" t="s">
        <v>15902</v>
      </c>
      <c r="R1457" s="140"/>
      <c r="S1457" s="140"/>
      <c r="T1457" s="128" t="s">
        <v>20547</v>
      </c>
      <c r="U1457" s="140"/>
      <c r="V1457" s="140">
        <v>6</v>
      </c>
      <c r="W1457" s="140"/>
      <c r="X1457" s="324"/>
    </row>
    <row r="1458" spans="1:24" ht="12.95" customHeight="1" x14ac:dyDescent="0.2">
      <c r="A1458" s="75">
        <v>2018</v>
      </c>
      <c r="B1458" s="102" t="s">
        <v>20036</v>
      </c>
      <c r="C1458" s="186" t="s">
        <v>36534</v>
      </c>
      <c r="D1458" s="128" t="s">
        <v>36540</v>
      </c>
      <c r="E1458" s="140" t="s">
        <v>36536</v>
      </c>
      <c r="F1458" s="140" t="s">
        <v>14834</v>
      </c>
      <c r="G1458" s="339">
        <v>16257</v>
      </c>
      <c r="H1458" s="102" t="s">
        <v>4890</v>
      </c>
      <c r="I1458" s="102" t="s">
        <v>30647</v>
      </c>
      <c r="J1458" s="140" t="s">
        <v>36541</v>
      </c>
      <c r="K1458" s="340"/>
      <c r="L1458" s="143"/>
      <c r="M1458" s="140">
        <v>1.5</v>
      </c>
      <c r="N1458" s="108" t="s">
        <v>36542</v>
      </c>
      <c r="O1458" s="140" t="s">
        <v>15959</v>
      </c>
      <c r="P1458" s="140" t="s">
        <v>9125</v>
      </c>
      <c r="Q1458" s="140" t="s">
        <v>16828</v>
      </c>
      <c r="R1458" s="140"/>
      <c r="S1458" s="140" t="s">
        <v>36543</v>
      </c>
      <c r="T1458" s="128" t="s">
        <v>20547</v>
      </c>
      <c r="U1458" s="140" t="s">
        <v>6085</v>
      </c>
      <c r="V1458" s="140">
        <v>6</v>
      </c>
      <c r="W1458" s="140"/>
      <c r="X1458" s="324"/>
    </row>
    <row r="1459" spans="1:24" ht="12.95" customHeight="1" x14ac:dyDescent="0.2">
      <c r="A1459" s="75">
        <v>2018</v>
      </c>
      <c r="B1459" s="102" t="s">
        <v>20036</v>
      </c>
      <c r="C1459" s="186" t="s">
        <v>36534</v>
      </c>
      <c r="D1459" s="128" t="s">
        <v>36544</v>
      </c>
      <c r="E1459" s="140" t="s">
        <v>36537</v>
      </c>
      <c r="F1459" s="140" t="s">
        <v>14834</v>
      </c>
      <c r="G1459" s="339">
        <v>16484</v>
      </c>
      <c r="H1459" s="140" t="s">
        <v>11819</v>
      </c>
      <c r="I1459" s="102" t="s">
        <v>30647</v>
      </c>
      <c r="J1459" s="140" t="s">
        <v>34191</v>
      </c>
      <c r="K1459" s="340"/>
      <c r="L1459" s="143"/>
      <c r="M1459" s="140">
        <v>2</v>
      </c>
      <c r="N1459" s="108" t="s">
        <v>36545</v>
      </c>
      <c r="O1459" s="140" t="s">
        <v>248</v>
      </c>
      <c r="P1459" s="140" t="s">
        <v>13301</v>
      </c>
      <c r="Q1459" s="140" t="s">
        <v>20443</v>
      </c>
      <c r="R1459" s="140"/>
      <c r="S1459" s="140" t="s">
        <v>9435</v>
      </c>
      <c r="T1459" s="128" t="s">
        <v>20546</v>
      </c>
      <c r="U1459" s="140" t="s">
        <v>16549</v>
      </c>
      <c r="V1459" s="140">
        <v>5</v>
      </c>
      <c r="W1459" s="140"/>
      <c r="X1459" s="324"/>
    </row>
    <row r="1460" spans="1:24" ht="12.95" customHeight="1" x14ac:dyDescent="0.2">
      <c r="A1460" s="75">
        <v>2018</v>
      </c>
      <c r="B1460" s="102" t="s">
        <v>20036</v>
      </c>
      <c r="C1460" s="186" t="s">
        <v>36534</v>
      </c>
      <c r="D1460" s="128" t="s">
        <v>36546</v>
      </c>
      <c r="E1460" s="140" t="s">
        <v>36538</v>
      </c>
      <c r="F1460" s="140" t="s">
        <v>14834</v>
      </c>
      <c r="G1460" s="339">
        <v>16536</v>
      </c>
      <c r="H1460" s="102" t="s">
        <v>36547</v>
      </c>
      <c r="I1460" s="102" t="s">
        <v>36548</v>
      </c>
      <c r="J1460" s="140" t="s">
        <v>36549</v>
      </c>
      <c r="K1460" s="340"/>
      <c r="L1460" s="143"/>
      <c r="M1460" s="140">
        <v>3</v>
      </c>
      <c r="N1460" s="330" t="s">
        <v>36550</v>
      </c>
      <c r="O1460" s="140" t="s">
        <v>16880</v>
      </c>
      <c r="P1460" s="140"/>
      <c r="Q1460" s="140" t="s">
        <v>19489</v>
      </c>
      <c r="R1460" s="140"/>
      <c r="S1460" s="140"/>
      <c r="T1460" s="128" t="s">
        <v>20546</v>
      </c>
      <c r="U1460" s="140" t="s">
        <v>36551</v>
      </c>
      <c r="V1460" s="140">
        <v>5</v>
      </c>
      <c r="W1460" s="140"/>
      <c r="X1460" s="324"/>
    </row>
    <row r="1461" spans="1:24" ht="12.95" customHeight="1" x14ac:dyDescent="0.2">
      <c r="A1461" s="162">
        <v>33239</v>
      </c>
      <c r="B1461" s="162" t="s">
        <v>5016</v>
      </c>
      <c r="C1461" s="164" t="s">
        <v>9064</v>
      </c>
      <c r="D1461" s="127" t="s">
        <v>9305</v>
      </c>
      <c r="E1461" s="115" t="s">
        <v>9283</v>
      </c>
      <c r="F1461" s="115" t="s">
        <v>14834</v>
      </c>
      <c r="G1461" s="105">
        <v>16257</v>
      </c>
      <c r="H1461" s="102" t="s">
        <v>4890</v>
      </c>
      <c r="I1461" s="102" t="s">
        <v>30670</v>
      </c>
      <c r="J1461" s="102" t="s">
        <v>9306</v>
      </c>
      <c r="K1461" s="132"/>
      <c r="L1461" s="111" t="s">
        <v>8729</v>
      </c>
      <c r="M1461" s="107">
        <v>9</v>
      </c>
      <c r="N1461" s="112" t="s">
        <v>17028</v>
      </c>
      <c r="O1461" s="102" t="s">
        <v>20969</v>
      </c>
      <c r="P1461" s="102"/>
      <c r="Q1461" s="102"/>
      <c r="R1461" s="109"/>
      <c r="S1461" s="102" t="s">
        <v>11080</v>
      </c>
      <c r="T1461" s="102" t="s">
        <v>20547</v>
      </c>
      <c r="U1461" s="102" t="s">
        <v>17029</v>
      </c>
      <c r="V1461" s="118">
        <v>20</v>
      </c>
      <c r="W1461" s="107"/>
      <c r="X1461" s="324"/>
    </row>
    <row r="1462" spans="1:24" ht="12.95" customHeight="1" x14ac:dyDescent="0.2">
      <c r="A1462" s="149">
        <v>32417</v>
      </c>
      <c r="B1462" s="115" t="s">
        <v>5016</v>
      </c>
      <c r="C1462" s="103" t="s">
        <v>8727</v>
      </c>
      <c r="D1462" s="102" t="s">
        <v>9303</v>
      </c>
      <c r="E1462" s="115" t="s">
        <v>9281</v>
      </c>
      <c r="F1462" s="104" t="s">
        <v>14834</v>
      </c>
      <c r="G1462" s="105">
        <v>15914</v>
      </c>
      <c r="H1462" s="102" t="s">
        <v>11819</v>
      </c>
      <c r="I1462" s="102" t="s">
        <v>30670</v>
      </c>
      <c r="J1462" s="102" t="s">
        <v>9304</v>
      </c>
      <c r="K1462" s="102"/>
      <c r="L1462" s="111"/>
      <c r="M1462" s="107">
        <v>1</v>
      </c>
      <c r="N1462" s="112" t="s">
        <v>12955</v>
      </c>
      <c r="O1462" s="102"/>
      <c r="P1462" s="102"/>
      <c r="Q1462" s="102" t="s">
        <v>16684</v>
      </c>
      <c r="R1462" s="109"/>
      <c r="S1462" s="102"/>
      <c r="T1462" s="102" t="s">
        <v>21275</v>
      </c>
      <c r="U1462" s="102"/>
      <c r="V1462" s="109">
        <v>9</v>
      </c>
      <c r="W1462" s="107"/>
      <c r="X1462" s="324"/>
    </row>
    <row r="1463" spans="1:24" ht="12.95" customHeight="1" x14ac:dyDescent="0.2">
      <c r="A1463" s="149">
        <v>32964</v>
      </c>
      <c r="B1463" s="115" t="s">
        <v>5016</v>
      </c>
      <c r="C1463" s="103" t="s">
        <v>8728</v>
      </c>
      <c r="D1463" s="102" t="s">
        <v>7648</v>
      </c>
      <c r="E1463" s="102" t="s">
        <v>9282</v>
      </c>
      <c r="F1463" s="104" t="s">
        <v>14834</v>
      </c>
      <c r="G1463" s="105">
        <v>16120</v>
      </c>
      <c r="H1463" s="102" t="s">
        <v>11819</v>
      </c>
      <c r="I1463" s="102" t="s">
        <v>31126</v>
      </c>
      <c r="J1463" s="102" t="s">
        <v>20387</v>
      </c>
      <c r="K1463" s="102"/>
      <c r="L1463" s="111"/>
      <c r="M1463" s="169">
        <v>2</v>
      </c>
      <c r="N1463" s="112" t="s">
        <v>15826</v>
      </c>
      <c r="O1463" s="121"/>
      <c r="P1463" s="102"/>
      <c r="Q1463" s="102" t="s">
        <v>19203</v>
      </c>
      <c r="R1463" s="109" t="s">
        <v>7035</v>
      </c>
      <c r="S1463" s="102"/>
      <c r="T1463" s="102" t="s">
        <v>21275</v>
      </c>
      <c r="U1463" s="102" t="s">
        <v>27586</v>
      </c>
      <c r="V1463" s="109">
        <v>8.5</v>
      </c>
      <c r="W1463" s="107"/>
      <c r="X1463" s="324"/>
    </row>
    <row r="1464" spans="1:24" ht="12.95" customHeight="1" x14ac:dyDescent="0.2">
      <c r="A1464" s="149">
        <v>33208</v>
      </c>
      <c r="B1464" s="115" t="s">
        <v>5016</v>
      </c>
      <c r="C1464" s="102" t="s">
        <v>8729</v>
      </c>
      <c r="D1464" s="127" t="s">
        <v>9305</v>
      </c>
      <c r="E1464" s="115" t="s">
        <v>9283</v>
      </c>
      <c r="F1464" s="115" t="s">
        <v>14834</v>
      </c>
      <c r="G1464" s="105">
        <v>16257</v>
      </c>
      <c r="H1464" s="102" t="s">
        <v>4890</v>
      </c>
      <c r="I1464" s="102" t="s">
        <v>30670</v>
      </c>
      <c r="J1464" s="102" t="s">
        <v>9306</v>
      </c>
      <c r="K1464" s="132"/>
      <c r="L1464" s="111" t="s">
        <v>14618</v>
      </c>
      <c r="M1464" s="107">
        <v>9</v>
      </c>
      <c r="N1464" s="112" t="s">
        <v>17028</v>
      </c>
      <c r="O1464" s="102" t="s">
        <v>20969</v>
      </c>
      <c r="P1464" s="102"/>
      <c r="Q1464" s="102"/>
      <c r="R1464" s="109"/>
      <c r="S1464" s="102" t="s">
        <v>11080</v>
      </c>
      <c r="T1464" s="102" t="s">
        <v>20547</v>
      </c>
      <c r="U1464" s="102" t="s">
        <v>17029</v>
      </c>
      <c r="V1464" s="118">
        <v>20</v>
      </c>
      <c r="W1464" s="107"/>
      <c r="X1464" s="324"/>
    </row>
    <row r="1465" spans="1:24" ht="12.95" customHeight="1" x14ac:dyDescent="0.2">
      <c r="A1465" s="102">
        <v>2007</v>
      </c>
      <c r="B1465" s="102" t="s">
        <v>6211</v>
      </c>
      <c r="C1465" s="103" t="s">
        <v>6212</v>
      </c>
      <c r="D1465" s="102" t="s">
        <v>2503</v>
      </c>
      <c r="E1465" s="115">
        <v>1</v>
      </c>
      <c r="F1465" s="104" t="s">
        <v>14834</v>
      </c>
      <c r="G1465" s="105">
        <v>15160</v>
      </c>
      <c r="H1465" s="107" t="s">
        <v>10103</v>
      </c>
      <c r="I1465" s="102" t="s">
        <v>11819</v>
      </c>
      <c r="J1465" s="102" t="s">
        <v>14749</v>
      </c>
      <c r="K1465" s="102"/>
      <c r="L1465" s="111"/>
      <c r="M1465" s="169">
        <v>4</v>
      </c>
      <c r="N1465" s="112" t="s">
        <v>16371</v>
      </c>
      <c r="O1465" s="121"/>
      <c r="P1465" s="102"/>
      <c r="Q1465" s="102" t="s">
        <v>20584</v>
      </c>
      <c r="R1465" s="109"/>
      <c r="S1465" s="102"/>
      <c r="T1465" s="102" t="s">
        <v>7789</v>
      </c>
      <c r="U1465" s="102"/>
      <c r="V1465" s="109">
        <v>8</v>
      </c>
      <c r="W1465" s="107"/>
      <c r="X1465" s="324"/>
    </row>
    <row r="1466" spans="1:24" ht="12.95" customHeight="1" x14ac:dyDescent="0.2">
      <c r="A1466" s="102">
        <v>2007</v>
      </c>
      <c r="B1466" s="102" t="s">
        <v>6211</v>
      </c>
      <c r="C1466" s="102" t="s">
        <v>6212</v>
      </c>
      <c r="D1466" s="102" t="s">
        <v>10784</v>
      </c>
      <c r="E1466" s="115">
        <v>2</v>
      </c>
      <c r="F1466" s="104" t="s">
        <v>14834</v>
      </c>
      <c r="G1466" s="105">
        <v>16542</v>
      </c>
      <c r="H1466" s="102" t="s">
        <v>31127</v>
      </c>
      <c r="I1466" s="102" t="s">
        <v>31128</v>
      </c>
      <c r="J1466" s="102" t="s">
        <v>2504</v>
      </c>
      <c r="K1466" s="102"/>
      <c r="L1466" s="111"/>
      <c r="M1466" s="169">
        <v>4</v>
      </c>
      <c r="N1466" s="112" t="s">
        <v>16371</v>
      </c>
      <c r="O1466" s="121"/>
      <c r="P1466" s="102"/>
      <c r="Q1466" s="102" t="s">
        <v>20970</v>
      </c>
      <c r="R1466" s="109"/>
      <c r="S1466" s="102"/>
      <c r="T1466" s="102" t="s">
        <v>20547</v>
      </c>
      <c r="U1466" s="102"/>
      <c r="V1466" s="109">
        <v>12</v>
      </c>
      <c r="W1466" s="107"/>
      <c r="X1466" s="324"/>
    </row>
    <row r="1467" spans="1:24" ht="12.95" customHeight="1" x14ac:dyDescent="0.2">
      <c r="A1467" s="115">
        <v>2007</v>
      </c>
      <c r="B1467" s="115" t="s">
        <v>6211</v>
      </c>
      <c r="C1467" s="102" t="s">
        <v>6212</v>
      </c>
      <c r="D1467" s="132" t="s">
        <v>4780</v>
      </c>
      <c r="E1467" s="102" t="s">
        <v>10493</v>
      </c>
      <c r="F1467" s="102" t="s">
        <v>14834</v>
      </c>
      <c r="G1467" s="105"/>
      <c r="H1467" s="102" t="s">
        <v>10191</v>
      </c>
      <c r="I1467" s="102" t="s">
        <v>11819</v>
      </c>
      <c r="J1467" s="102"/>
      <c r="K1467" s="102"/>
      <c r="L1467" s="111" t="s">
        <v>14948</v>
      </c>
      <c r="M1467" s="102">
        <v>1</v>
      </c>
      <c r="N1467" s="112">
        <v>23</v>
      </c>
      <c r="O1467" s="102" t="s">
        <v>12721</v>
      </c>
      <c r="P1467" s="102" t="s">
        <v>9160</v>
      </c>
      <c r="Q1467" s="102" t="s">
        <v>17030</v>
      </c>
      <c r="R1467" s="102"/>
      <c r="S1467" s="102"/>
      <c r="T1467" s="102" t="s">
        <v>20547</v>
      </c>
      <c r="U1467" s="102" t="s">
        <v>20971</v>
      </c>
      <c r="V1467" s="102">
        <v>5</v>
      </c>
      <c r="W1467" s="102"/>
      <c r="X1467" s="324"/>
    </row>
    <row r="1468" spans="1:24" ht="12.95" customHeight="1" x14ac:dyDescent="0.2">
      <c r="A1468" s="102">
        <v>2007</v>
      </c>
      <c r="B1468" s="102" t="s">
        <v>6211</v>
      </c>
      <c r="C1468" s="102" t="s">
        <v>6212</v>
      </c>
      <c r="D1468" s="127" t="s">
        <v>6772</v>
      </c>
      <c r="E1468" s="102" t="s">
        <v>12616</v>
      </c>
      <c r="F1468" s="104" t="s">
        <v>14834</v>
      </c>
      <c r="G1468" s="105">
        <v>16235</v>
      </c>
      <c r="H1468" s="102" t="s">
        <v>10191</v>
      </c>
      <c r="I1468" s="102" t="s">
        <v>4890</v>
      </c>
      <c r="J1468" s="102" t="s">
        <v>11966</v>
      </c>
      <c r="K1468" s="102"/>
      <c r="L1468" s="111" t="s">
        <v>9949</v>
      </c>
      <c r="M1468" s="109">
        <v>1</v>
      </c>
      <c r="N1468" s="108" t="s">
        <v>31129</v>
      </c>
      <c r="O1468" s="102" t="s">
        <v>10189</v>
      </c>
      <c r="P1468" s="39"/>
      <c r="Q1468" s="39"/>
      <c r="R1468" s="102"/>
      <c r="S1468" s="102"/>
      <c r="T1468" s="102" t="s">
        <v>20547</v>
      </c>
      <c r="U1468" s="102" t="s">
        <v>12577</v>
      </c>
      <c r="V1468" s="118">
        <v>6.5</v>
      </c>
      <c r="W1468" s="107"/>
      <c r="X1468" s="113"/>
    </row>
    <row r="1469" spans="1:24" ht="12.95" customHeight="1" x14ac:dyDescent="0.2">
      <c r="A1469" s="115"/>
      <c r="B1469" s="102" t="s">
        <v>12197</v>
      </c>
      <c r="C1469" s="102" t="s">
        <v>12198</v>
      </c>
      <c r="D1469" s="102">
        <v>874</v>
      </c>
      <c r="E1469" s="102" t="s">
        <v>2636</v>
      </c>
      <c r="F1469" s="104" t="s">
        <v>14834</v>
      </c>
      <c r="G1469" s="105">
        <v>14870</v>
      </c>
      <c r="H1469" s="102" t="s">
        <v>31130</v>
      </c>
      <c r="I1469" s="102" t="s">
        <v>11819</v>
      </c>
      <c r="J1469" s="102" t="s">
        <v>1397</v>
      </c>
      <c r="K1469" s="102"/>
      <c r="L1469" s="111"/>
      <c r="M1469" s="107">
        <v>3</v>
      </c>
      <c r="N1469" s="112" t="s">
        <v>17173</v>
      </c>
      <c r="O1469" s="102" t="s">
        <v>16680</v>
      </c>
      <c r="P1469" s="39"/>
      <c r="Q1469" s="39" t="s">
        <v>16584</v>
      </c>
      <c r="R1469" s="102"/>
      <c r="S1469" s="102" t="s">
        <v>8315</v>
      </c>
      <c r="T1469" s="102" t="s">
        <v>21090</v>
      </c>
      <c r="U1469" s="102" t="s">
        <v>17174</v>
      </c>
      <c r="V1469" s="109">
        <v>8.5</v>
      </c>
      <c r="W1469" s="107"/>
      <c r="X1469" s="113"/>
    </row>
    <row r="1470" spans="1:24" ht="12.95" customHeight="1" x14ac:dyDescent="0.2">
      <c r="A1470" s="115"/>
      <c r="B1470" s="102" t="s">
        <v>12197</v>
      </c>
      <c r="C1470" s="102" t="s">
        <v>12198</v>
      </c>
      <c r="D1470" s="111" t="s">
        <v>3112</v>
      </c>
      <c r="E1470" s="102" t="s">
        <v>1043</v>
      </c>
      <c r="F1470" s="104" t="s">
        <v>14834</v>
      </c>
      <c r="G1470" s="105">
        <v>15961</v>
      </c>
      <c r="H1470" s="102" t="s">
        <v>7198</v>
      </c>
      <c r="I1470" s="102" t="s">
        <v>11819</v>
      </c>
      <c r="J1470" s="102" t="s">
        <v>10312</v>
      </c>
      <c r="K1470" s="102"/>
      <c r="L1470" s="111" t="s">
        <v>14078</v>
      </c>
      <c r="M1470" s="109">
        <v>2</v>
      </c>
      <c r="N1470" s="112" t="s">
        <v>16851</v>
      </c>
      <c r="O1470" s="102"/>
      <c r="P1470" s="39"/>
      <c r="Q1470" s="39" t="s">
        <v>20535</v>
      </c>
      <c r="R1470" s="102"/>
      <c r="S1470" s="102"/>
      <c r="T1470" s="102" t="s">
        <v>21275</v>
      </c>
      <c r="U1470" s="102" t="s">
        <v>21091</v>
      </c>
      <c r="V1470" s="109">
        <v>9.5</v>
      </c>
      <c r="W1470" s="107"/>
      <c r="X1470" s="113"/>
    </row>
    <row r="1471" spans="1:24" ht="12.95" customHeight="1" x14ac:dyDescent="0.2">
      <c r="A1471" s="115"/>
      <c r="B1471" s="102" t="s">
        <v>12197</v>
      </c>
      <c r="C1471" s="102" t="s">
        <v>12198</v>
      </c>
      <c r="D1471" s="102" t="s">
        <v>8110</v>
      </c>
      <c r="E1471" s="102" t="s">
        <v>14133</v>
      </c>
      <c r="F1471" s="114" t="s">
        <v>6406</v>
      </c>
      <c r="G1471" s="105">
        <v>16425</v>
      </c>
      <c r="H1471" s="102" t="s">
        <v>10191</v>
      </c>
      <c r="I1471" s="102" t="s">
        <v>11819</v>
      </c>
      <c r="J1471" s="102" t="s">
        <v>8111</v>
      </c>
      <c r="K1471" s="102"/>
      <c r="L1471" s="111"/>
      <c r="M1471" s="109">
        <v>3</v>
      </c>
      <c r="N1471" s="112" t="s">
        <v>17175</v>
      </c>
      <c r="O1471" s="102" t="s">
        <v>18182</v>
      </c>
      <c r="P1471" s="39"/>
      <c r="Q1471" s="39" t="s">
        <v>20102</v>
      </c>
      <c r="R1471" s="109"/>
      <c r="S1471" s="102" t="s">
        <v>8315</v>
      </c>
      <c r="T1471" s="102" t="s">
        <v>20547</v>
      </c>
      <c r="U1471" s="102" t="s">
        <v>7960</v>
      </c>
      <c r="V1471" s="109">
        <v>6.5</v>
      </c>
      <c r="W1471" s="107"/>
      <c r="X1471" s="113"/>
    </row>
    <row r="1472" spans="1:24" ht="12.95" customHeight="1" x14ac:dyDescent="0.2">
      <c r="A1472" s="115"/>
      <c r="B1472" s="102" t="s">
        <v>12197</v>
      </c>
      <c r="C1472" s="102" t="s">
        <v>12198</v>
      </c>
      <c r="D1472" s="102" t="s">
        <v>14880</v>
      </c>
      <c r="E1472" s="102" t="s">
        <v>14134</v>
      </c>
      <c r="F1472" s="114" t="s">
        <v>6406</v>
      </c>
      <c r="G1472" s="105">
        <v>16476</v>
      </c>
      <c r="H1472" s="102" t="s">
        <v>2625</v>
      </c>
      <c r="I1472" s="102" t="s">
        <v>10191</v>
      </c>
      <c r="J1472" s="102" t="s">
        <v>2655</v>
      </c>
      <c r="K1472" s="102"/>
      <c r="L1472" s="111"/>
      <c r="M1472" s="109">
        <v>4</v>
      </c>
      <c r="N1472" s="112" t="s">
        <v>16772</v>
      </c>
      <c r="O1472" s="102" t="s">
        <v>5985</v>
      </c>
      <c r="P1472" s="39" t="s">
        <v>9125</v>
      </c>
      <c r="Q1472" s="39" t="s">
        <v>20784</v>
      </c>
      <c r="R1472" s="109"/>
      <c r="S1472" s="102" t="s">
        <v>8315</v>
      </c>
      <c r="T1472" s="102" t="s">
        <v>20545</v>
      </c>
      <c r="U1472" s="102" t="s">
        <v>21384</v>
      </c>
      <c r="V1472" s="109">
        <v>8.5</v>
      </c>
      <c r="W1472" s="107"/>
      <c r="X1472" s="113"/>
    </row>
    <row r="1473" spans="1:24" ht="12.95" customHeight="1" x14ac:dyDescent="0.2">
      <c r="A1473" s="115"/>
      <c r="B1473" s="102" t="s">
        <v>12197</v>
      </c>
      <c r="C1473" s="102" t="s">
        <v>12198</v>
      </c>
      <c r="D1473" s="102" t="s">
        <v>4654</v>
      </c>
      <c r="E1473" s="102" t="s">
        <v>14135</v>
      </c>
      <c r="F1473" s="104" t="s">
        <v>14834</v>
      </c>
      <c r="G1473" s="105">
        <v>16526</v>
      </c>
      <c r="H1473" s="102" t="s">
        <v>2625</v>
      </c>
      <c r="I1473" s="102" t="s">
        <v>10191</v>
      </c>
      <c r="J1473" s="102" t="s">
        <v>9220</v>
      </c>
      <c r="K1473" s="102"/>
      <c r="L1473" s="111"/>
      <c r="M1473" s="109">
        <v>3</v>
      </c>
      <c r="N1473" s="108" t="s">
        <v>31131</v>
      </c>
      <c r="O1473" s="102" t="s">
        <v>10189</v>
      </c>
      <c r="P1473" s="39" t="s">
        <v>15889</v>
      </c>
      <c r="Q1473" s="39" t="s">
        <v>16895</v>
      </c>
      <c r="R1473" s="109"/>
      <c r="S1473" s="102" t="s">
        <v>8315</v>
      </c>
      <c r="T1473" s="102" t="s">
        <v>20545</v>
      </c>
      <c r="U1473" s="102" t="s">
        <v>21385</v>
      </c>
      <c r="V1473" s="109">
        <v>6.5</v>
      </c>
      <c r="W1473" s="107"/>
      <c r="X1473" s="113"/>
    </row>
    <row r="1474" spans="1:24" ht="12.95" customHeight="1" x14ac:dyDescent="0.2">
      <c r="A1474" s="115"/>
      <c r="B1474" s="102" t="s">
        <v>12197</v>
      </c>
      <c r="C1474" s="102" t="s">
        <v>12198</v>
      </c>
      <c r="D1474" s="102" t="s">
        <v>4655</v>
      </c>
      <c r="E1474" s="102" t="s">
        <v>14136</v>
      </c>
      <c r="F1474" s="114" t="s">
        <v>6406</v>
      </c>
      <c r="G1474" s="105">
        <v>16325</v>
      </c>
      <c r="H1474" s="102" t="s">
        <v>10191</v>
      </c>
      <c r="I1474" s="102" t="s">
        <v>11819</v>
      </c>
      <c r="J1474" s="102" t="s">
        <v>10470</v>
      </c>
      <c r="K1474" s="102"/>
      <c r="L1474" s="111"/>
      <c r="M1474" s="109">
        <v>3</v>
      </c>
      <c r="N1474" s="112" t="s">
        <v>15878</v>
      </c>
      <c r="O1474" s="102" t="s">
        <v>12721</v>
      </c>
      <c r="P1474" s="39"/>
      <c r="Q1474" s="39" t="s">
        <v>15948</v>
      </c>
      <c r="R1474" s="109"/>
      <c r="S1474" s="102"/>
      <c r="T1474" s="102" t="s">
        <v>20547</v>
      </c>
      <c r="U1474" s="102" t="s">
        <v>6538</v>
      </c>
      <c r="V1474" s="109">
        <v>5.5</v>
      </c>
      <c r="W1474" s="107"/>
      <c r="X1474" s="113"/>
    </row>
    <row r="1475" spans="1:24" ht="12.95" customHeight="1" x14ac:dyDescent="0.2">
      <c r="A1475" s="115"/>
      <c r="B1475" s="102" t="s">
        <v>12197</v>
      </c>
      <c r="C1475" s="102" t="s">
        <v>12198</v>
      </c>
      <c r="D1475" s="102" t="s">
        <v>8109</v>
      </c>
      <c r="E1475" s="102" t="s">
        <v>13975</v>
      </c>
      <c r="F1475" s="114" t="s">
        <v>6406</v>
      </c>
      <c r="G1475" s="105">
        <v>16122</v>
      </c>
      <c r="H1475" s="102" t="s">
        <v>11819</v>
      </c>
      <c r="I1475" s="102" t="s">
        <v>30989</v>
      </c>
      <c r="J1475" s="102" t="s">
        <v>12959</v>
      </c>
      <c r="K1475" s="102"/>
      <c r="L1475" s="111"/>
      <c r="M1475" s="109">
        <v>2</v>
      </c>
      <c r="N1475" s="112" t="s">
        <v>15879</v>
      </c>
      <c r="O1475" s="109" t="s">
        <v>17391</v>
      </c>
      <c r="P1475" s="193" t="s">
        <v>13301</v>
      </c>
      <c r="Q1475" s="193" t="s">
        <v>16760</v>
      </c>
      <c r="R1475" s="109"/>
      <c r="S1475" s="102"/>
      <c r="T1475" s="102" t="s">
        <v>21293</v>
      </c>
      <c r="U1475" s="102" t="s">
        <v>4884</v>
      </c>
      <c r="V1475" s="109">
        <v>6.5</v>
      </c>
      <c r="W1475" s="107"/>
      <c r="X1475" s="113"/>
    </row>
    <row r="1476" spans="1:24" ht="12.95" customHeight="1" x14ac:dyDescent="0.2">
      <c r="A1476" s="115"/>
      <c r="B1476" s="102" t="s">
        <v>12197</v>
      </c>
      <c r="C1476" s="102" t="s">
        <v>12198</v>
      </c>
      <c r="D1476" s="102" t="s">
        <v>5963</v>
      </c>
      <c r="E1476" s="102" t="s">
        <v>13023</v>
      </c>
      <c r="F1476" s="104" t="s">
        <v>14834</v>
      </c>
      <c r="G1476" s="105">
        <v>16360</v>
      </c>
      <c r="H1476" s="102" t="s">
        <v>4890</v>
      </c>
      <c r="I1476" s="102" t="s">
        <v>10191</v>
      </c>
      <c r="J1476" s="102" t="s">
        <v>14102</v>
      </c>
      <c r="K1476" s="102"/>
      <c r="L1476" s="111"/>
      <c r="M1476" s="109">
        <v>1</v>
      </c>
      <c r="N1476" s="108" t="s">
        <v>31132</v>
      </c>
      <c r="O1476" s="109"/>
      <c r="P1476" s="193"/>
      <c r="Q1476" s="193" t="s">
        <v>16850</v>
      </c>
      <c r="R1476" s="109"/>
      <c r="S1476" s="102"/>
      <c r="T1476" s="102" t="s">
        <v>20547</v>
      </c>
      <c r="U1476" s="102" t="s">
        <v>27578</v>
      </c>
      <c r="V1476" s="109">
        <v>7</v>
      </c>
      <c r="W1476" s="107"/>
      <c r="X1476" s="113"/>
    </row>
    <row r="1477" spans="1:24" ht="12.95" customHeight="1" x14ac:dyDescent="0.2">
      <c r="A1477" s="115"/>
      <c r="B1477" s="102" t="s">
        <v>12197</v>
      </c>
      <c r="C1477" s="102" t="s">
        <v>12198</v>
      </c>
      <c r="D1477" s="102" t="s">
        <v>3407</v>
      </c>
      <c r="E1477" s="102" t="s">
        <v>13024</v>
      </c>
      <c r="F1477" s="104" t="s">
        <v>14834</v>
      </c>
      <c r="G1477" s="105">
        <v>15648</v>
      </c>
      <c r="H1477" s="102" t="s">
        <v>2625</v>
      </c>
      <c r="I1477" s="102" t="s">
        <v>15082</v>
      </c>
      <c r="J1477" s="102" t="s">
        <v>11252</v>
      </c>
      <c r="K1477" s="102"/>
      <c r="L1477" s="111"/>
      <c r="M1477" s="109">
        <v>1</v>
      </c>
      <c r="N1477" s="112">
        <v>37</v>
      </c>
      <c r="O1477" s="109" t="s">
        <v>10189</v>
      </c>
      <c r="P1477" s="193" t="s">
        <v>9160</v>
      </c>
      <c r="Q1477" s="193" t="s">
        <v>19489</v>
      </c>
      <c r="R1477" s="109"/>
      <c r="S1477" s="102" t="s">
        <v>9435</v>
      </c>
      <c r="T1477" s="102" t="s">
        <v>20545</v>
      </c>
      <c r="U1477" s="102" t="s">
        <v>21386</v>
      </c>
      <c r="V1477" s="109">
        <v>6</v>
      </c>
      <c r="W1477" s="107"/>
      <c r="X1477" s="113"/>
    </row>
    <row r="1478" spans="1:24" ht="12.95" customHeight="1" x14ac:dyDescent="0.2">
      <c r="A1478" s="115"/>
      <c r="B1478" s="102" t="s">
        <v>12197</v>
      </c>
      <c r="C1478" s="102" t="s">
        <v>12198</v>
      </c>
      <c r="D1478" s="102" t="s">
        <v>6609</v>
      </c>
      <c r="E1478" s="102" t="s">
        <v>13025</v>
      </c>
      <c r="F1478" s="114" t="s">
        <v>6406</v>
      </c>
      <c r="G1478" s="105">
        <v>16518</v>
      </c>
      <c r="H1478" s="102" t="s">
        <v>11819</v>
      </c>
      <c r="I1478" s="102" t="s">
        <v>10103</v>
      </c>
      <c r="J1478" s="102" t="s">
        <v>6610</v>
      </c>
      <c r="K1478" s="102"/>
      <c r="L1478" s="111"/>
      <c r="M1478" s="109">
        <v>2</v>
      </c>
      <c r="N1478" s="112" t="s">
        <v>17176</v>
      </c>
      <c r="O1478" s="102" t="s">
        <v>17110</v>
      </c>
      <c r="P1478" s="39" t="s">
        <v>9125</v>
      </c>
      <c r="Q1478" s="39" t="s">
        <v>16869</v>
      </c>
      <c r="R1478" s="109"/>
      <c r="S1478" s="102" t="s">
        <v>8315</v>
      </c>
      <c r="T1478" s="102" t="s">
        <v>7789</v>
      </c>
      <c r="U1478" s="102" t="s">
        <v>21093</v>
      </c>
      <c r="V1478" s="109">
        <v>7</v>
      </c>
      <c r="W1478" s="107"/>
      <c r="X1478" s="113"/>
    </row>
    <row r="1479" spans="1:24" ht="12.95" customHeight="1" x14ac:dyDescent="0.2">
      <c r="A1479" s="115"/>
      <c r="B1479" s="102" t="s">
        <v>12197</v>
      </c>
      <c r="C1479" s="102" t="s">
        <v>12198</v>
      </c>
      <c r="D1479" s="102" t="s">
        <v>10160</v>
      </c>
      <c r="E1479" s="102" t="s">
        <v>13026</v>
      </c>
      <c r="F1479" s="104" t="s">
        <v>14834</v>
      </c>
      <c r="G1479" s="105">
        <v>15601</v>
      </c>
      <c r="H1479" s="102" t="s">
        <v>10103</v>
      </c>
      <c r="I1479" s="102" t="s">
        <v>11819</v>
      </c>
      <c r="J1479" s="102" t="s">
        <v>14679</v>
      </c>
      <c r="K1479" s="102"/>
      <c r="L1479" s="111"/>
      <c r="M1479" s="109">
        <v>1</v>
      </c>
      <c r="N1479" s="112" t="s">
        <v>2482</v>
      </c>
      <c r="O1479" s="102"/>
      <c r="P1479" s="39"/>
      <c r="Q1479" s="39" t="s">
        <v>16762</v>
      </c>
      <c r="R1479" s="109"/>
      <c r="S1479" s="102"/>
      <c r="T1479" s="102" t="s">
        <v>7789</v>
      </c>
      <c r="U1479" s="102" t="s">
        <v>27577</v>
      </c>
      <c r="V1479" s="109">
        <v>6</v>
      </c>
      <c r="W1479" s="107"/>
      <c r="X1479" s="113"/>
    </row>
    <row r="1480" spans="1:24" ht="12.95" customHeight="1" x14ac:dyDescent="0.2">
      <c r="A1480" s="115"/>
      <c r="B1480" s="102" t="s">
        <v>12197</v>
      </c>
      <c r="C1480" s="102" t="s">
        <v>12198</v>
      </c>
      <c r="D1480" s="102" t="s">
        <v>14496</v>
      </c>
      <c r="E1480" s="102" t="s">
        <v>9414</v>
      </c>
      <c r="F1480" s="104" t="s">
        <v>14834</v>
      </c>
      <c r="G1480" s="105">
        <v>16118</v>
      </c>
      <c r="H1480" s="102" t="s">
        <v>30993</v>
      </c>
      <c r="I1480" s="102" t="s">
        <v>11819</v>
      </c>
      <c r="J1480" s="102" t="s">
        <v>12959</v>
      </c>
      <c r="K1480" s="102"/>
      <c r="L1480" s="111"/>
      <c r="M1480" s="109">
        <v>2</v>
      </c>
      <c r="N1480" s="112" t="s">
        <v>17002</v>
      </c>
      <c r="O1480" s="102"/>
      <c r="P1480" s="39" t="s">
        <v>9160</v>
      </c>
      <c r="Q1480" s="39" t="s">
        <v>18156</v>
      </c>
      <c r="R1480" s="109"/>
      <c r="S1480" s="102"/>
      <c r="T1480" s="102" t="s">
        <v>21275</v>
      </c>
      <c r="U1480" s="102" t="s">
        <v>19632</v>
      </c>
      <c r="V1480" s="109">
        <v>10</v>
      </c>
      <c r="W1480" s="107"/>
      <c r="X1480" s="113"/>
    </row>
    <row r="1481" spans="1:24" ht="12.95" customHeight="1" x14ac:dyDescent="0.2">
      <c r="A1481" s="115"/>
      <c r="B1481" s="102" t="s">
        <v>12197</v>
      </c>
      <c r="C1481" s="102" t="s">
        <v>12198</v>
      </c>
      <c r="D1481" s="102" t="s">
        <v>8711</v>
      </c>
      <c r="E1481" s="102" t="s">
        <v>9415</v>
      </c>
      <c r="F1481" s="104" t="s">
        <v>14834</v>
      </c>
      <c r="G1481" s="105">
        <v>16539</v>
      </c>
      <c r="H1481" s="102" t="s">
        <v>4890</v>
      </c>
      <c r="I1481" s="102" t="s">
        <v>10103</v>
      </c>
      <c r="J1481" s="102" t="s">
        <v>4239</v>
      </c>
      <c r="K1481" s="102"/>
      <c r="L1481" s="111"/>
      <c r="M1481" s="109">
        <v>3</v>
      </c>
      <c r="N1481" s="112" t="s">
        <v>17178</v>
      </c>
      <c r="O1481" s="102" t="s">
        <v>19521</v>
      </c>
      <c r="P1481" s="39"/>
      <c r="Q1481" s="39" t="s">
        <v>16140</v>
      </c>
      <c r="R1481" s="109"/>
      <c r="S1481" s="102"/>
      <c r="T1481" s="102" t="s">
        <v>7789</v>
      </c>
      <c r="U1481" s="102" t="s">
        <v>12577</v>
      </c>
      <c r="V1481" s="109">
        <v>7.5</v>
      </c>
      <c r="W1481" s="107"/>
      <c r="X1481" s="113"/>
    </row>
    <row r="1482" spans="1:24" ht="12.95" customHeight="1" x14ac:dyDescent="0.2">
      <c r="A1482" s="115"/>
      <c r="B1482" s="102" t="s">
        <v>12197</v>
      </c>
      <c r="C1482" s="102" t="s">
        <v>12198</v>
      </c>
      <c r="D1482" s="102" t="s">
        <v>5964</v>
      </c>
      <c r="E1482" s="102" t="s">
        <v>9416</v>
      </c>
      <c r="F1482" s="104" t="s">
        <v>14834</v>
      </c>
      <c r="G1482" s="105">
        <v>16423</v>
      </c>
      <c r="H1482" s="102" t="s">
        <v>11819</v>
      </c>
      <c r="I1482" s="102" t="s">
        <v>10191</v>
      </c>
      <c r="J1482" s="102" t="s">
        <v>13793</v>
      </c>
      <c r="K1482" s="102"/>
      <c r="L1482" s="111"/>
      <c r="M1482" s="109">
        <v>2</v>
      </c>
      <c r="N1482" s="138" t="s">
        <v>15841</v>
      </c>
      <c r="O1482" s="102" t="s">
        <v>5985</v>
      </c>
      <c r="P1482" s="39"/>
      <c r="Q1482" s="39" t="s">
        <v>16852</v>
      </c>
      <c r="R1482" s="109"/>
      <c r="S1482" s="102"/>
      <c r="T1482" s="102" t="s">
        <v>20547</v>
      </c>
      <c r="U1482" s="102" t="s">
        <v>7960</v>
      </c>
      <c r="V1482" s="109">
        <v>8</v>
      </c>
      <c r="W1482" s="107"/>
      <c r="X1482" s="113"/>
    </row>
    <row r="1483" spans="1:24" ht="12.95" customHeight="1" x14ac:dyDescent="0.2">
      <c r="A1483" s="115"/>
      <c r="B1483" s="102" t="s">
        <v>12197</v>
      </c>
      <c r="C1483" s="102" t="s">
        <v>12198</v>
      </c>
      <c r="D1483" s="102" t="s">
        <v>7889</v>
      </c>
      <c r="E1483" s="102" t="s">
        <v>5619</v>
      </c>
      <c r="F1483" s="104" t="s">
        <v>14834</v>
      </c>
      <c r="G1483" s="105">
        <v>16542</v>
      </c>
      <c r="H1483" s="102" t="s">
        <v>11819</v>
      </c>
      <c r="I1483" s="102" t="s">
        <v>10191</v>
      </c>
      <c r="J1483" s="102" t="s">
        <v>4481</v>
      </c>
      <c r="K1483" s="102"/>
      <c r="L1483" s="111"/>
      <c r="M1483" s="109">
        <v>2</v>
      </c>
      <c r="N1483" s="138" t="s">
        <v>17179</v>
      </c>
      <c r="O1483" s="102"/>
      <c r="P1483" s="39" t="s">
        <v>3620</v>
      </c>
      <c r="Q1483" s="39" t="s">
        <v>18156</v>
      </c>
      <c r="R1483" s="109"/>
      <c r="S1483" s="102"/>
      <c r="T1483" s="102" t="s">
        <v>20546</v>
      </c>
      <c r="U1483" s="102"/>
      <c r="V1483" s="109">
        <v>6</v>
      </c>
      <c r="W1483" s="107"/>
      <c r="X1483" s="113"/>
    </row>
    <row r="1484" spans="1:24" ht="12.95" customHeight="1" x14ac:dyDescent="0.2">
      <c r="A1484" s="115"/>
      <c r="B1484" s="102" t="s">
        <v>12197</v>
      </c>
      <c r="C1484" s="102" t="s">
        <v>12198</v>
      </c>
      <c r="D1484" s="102" t="s">
        <v>10161</v>
      </c>
      <c r="E1484" s="102" t="s">
        <v>5620</v>
      </c>
      <c r="F1484" s="104" t="s">
        <v>14834</v>
      </c>
      <c r="G1484" s="105">
        <v>16333</v>
      </c>
      <c r="H1484" s="102" t="s">
        <v>4890</v>
      </c>
      <c r="I1484" s="102" t="s">
        <v>13336</v>
      </c>
      <c r="J1484" s="102" t="s">
        <v>6987</v>
      </c>
      <c r="K1484" s="102"/>
      <c r="L1484" s="111"/>
      <c r="M1484" s="109">
        <v>2</v>
      </c>
      <c r="N1484" s="108" t="s">
        <v>31133</v>
      </c>
      <c r="O1484" s="102" t="s">
        <v>15928</v>
      </c>
      <c r="P1484" s="39" t="s">
        <v>9125</v>
      </c>
      <c r="Q1484" s="39" t="s">
        <v>19101</v>
      </c>
      <c r="R1484" s="109"/>
      <c r="S1484" s="102"/>
      <c r="T1484" s="102" t="s">
        <v>20547</v>
      </c>
      <c r="U1484" s="102" t="s">
        <v>9941</v>
      </c>
      <c r="V1484" s="109">
        <v>7</v>
      </c>
      <c r="W1484" s="107"/>
      <c r="X1484" s="113"/>
    </row>
    <row r="1485" spans="1:24" ht="12.95" customHeight="1" x14ac:dyDescent="0.2">
      <c r="A1485" s="115"/>
      <c r="B1485" s="102" t="s">
        <v>12197</v>
      </c>
      <c r="C1485" s="102" t="s">
        <v>12198</v>
      </c>
      <c r="D1485" s="102" t="s">
        <v>4656</v>
      </c>
      <c r="E1485" s="102" t="s">
        <v>5621</v>
      </c>
      <c r="F1485" s="104" t="s">
        <v>14834</v>
      </c>
      <c r="G1485" s="105">
        <v>16204</v>
      </c>
      <c r="H1485" s="102" t="s">
        <v>11819</v>
      </c>
      <c r="I1485" s="102" t="s">
        <v>31134</v>
      </c>
      <c r="J1485" s="102" t="s">
        <v>15153</v>
      </c>
      <c r="K1485" s="102"/>
      <c r="L1485" s="111"/>
      <c r="M1485" s="109">
        <v>1</v>
      </c>
      <c r="N1485" s="108" t="s">
        <v>31135</v>
      </c>
      <c r="O1485" s="102"/>
      <c r="P1485" s="39"/>
      <c r="Q1485" s="39" t="s">
        <v>19625</v>
      </c>
      <c r="R1485" s="109"/>
      <c r="S1485" s="102"/>
      <c r="T1485" s="102" t="s">
        <v>21275</v>
      </c>
      <c r="U1485" s="102" t="s">
        <v>10223</v>
      </c>
      <c r="V1485" s="109">
        <v>6</v>
      </c>
      <c r="W1485" s="107"/>
      <c r="X1485" s="113"/>
    </row>
    <row r="1486" spans="1:24" ht="12.95" customHeight="1" x14ac:dyDescent="0.2">
      <c r="A1486" s="115"/>
      <c r="B1486" s="102" t="s">
        <v>12197</v>
      </c>
      <c r="C1486" s="102" t="s">
        <v>12198</v>
      </c>
      <c r="D1486" s="102" t="s">
        <v>6253</v>
      </c>
      <c r="E1486" s="102" t="s">
        <v>10743</v>
      </c>
      <c r="F1486" s="104" t="s">
        <v>14834</v>
      </c>
      <c r="G1486" s="105">
        <v>16324</v>
      </c>
      <c r="H1486" s="102" t="s">
        <v>10191</v>
      </c>
      <c r="I1486" s="102" t="s">
        <v>4890</v>
      </c>
      <c r="J1486" s="102" t="s">
        <v>3132</v>
      </c>
      <c r="K1486" s="102"/>
      <c r="L1486" s="111"/>
      <c r="M1486" s="109">
        <v>2</v>
      </c>
      <c r="N1486" s="138" t="s">
        <v>17180</v>
      </c>
      <c r="O1486" s="102"/>
      <c r="P1486" s="39"/>
      <c r="Q1486" s="39" t="s">
        <v>16868</v>
      </c>
      <c r="R1486" s="109"/>
      <c r="S1486" s="102" t="s">
        <v>8315</v>
      </c>
      <c r="T1486" s="102" t="s">
        <v>20547</v>
      </c>
      <c r="U1486" s="102"/>
      <c r="V1486" s="109">
        <v>7</v>
      </c>
      <c r="W1486" s="107"/>
      <c r="X1486" s="113"/>
    </row>
    <row r="1487" spans="1:24" ht="12.95" customHeight="1" x14ac:dyDescent="0.2">
      <c r="A1487" s="115"/>
      <c r="B1487" s="102" t="s">
        <v>12197</v>
      </c>
      <c r="C1487" s="102" t="s">
        <v>12198</v>
      </c>
      <c r="D1487" s="102" t="s">
        <v>10531</v>
      </c>
      <c r="E1487" s="102" t="s">
        <v>10744</v>
      </c>
      <c r="F1487" s="104" t="s">
        <v>14834</v>
      </c>
      <c r="G1487" s="105">
        <v>16332</v>
      </c>
      <c r="H1487" s="102" t="s">
        <v>31136</v>
      </c>
      <c r="I1487" s="102" t="s">
        <v>13336</v>
      </c>
      <c r="J1487" s="102" t="s">
        <v>12639</v>
      </c>
      <c r="K1487" s="102"/>
      <c r="L1487" s="111"/>
      <c r="M1487" s="109">
        <v>2</v>
      </c>
      <c r="N1487" s="138" t="s">
        <v>16044</v>
      </c>
      <c r="O1487" s="102" t="s">
        <v>16499</v>
      </c>
      <c r="P1487" s="39"/>
      <c r="Q1487" s="39" t="s">
        <v>17671</v>
      </c>
      <c r="R1487" s="109"/>
      <c r="S1487" s="102"/>
      <c r="T1487" s="102" t="s">
        <v>20547</v>
      </c>
      <c r="U1487" s="102" t="s">
        <v>14086</v>
      </c>
      <c r="V1487" s="109">
        <v>6.5</v>
      </c>
      <c r="W1487" s="107"/>
      <c r="X1487" s="113"/>
    </row>
    <row r="1488" spans="1:24" ht="12.95" customHeight="1" x14ac:dyDescent="0.2">
      <c r="A1488" s="115"/>
      <c r="B1488" s="102" t="s">
        <v>12197</v>
      </c>
      <c r="C1488" s="102" t="s">
        <v>12198</v>
      </c>
      <c r="D1488" s="102" t="s">
        <v>1169</v>
      </c>
      <c r="E1488" s="102" t="s">
        <v>10745</v>
      </c>
      <c r="F1488" s="104" t="s">
        <v>14834</v>
      </c>
      <c r="G1488" s="105">
        <v>16289</v>
      </c>
      <c r="H1488" s="102" t="s">
        <v>10103</v>
      </c>
      <c r="I1488" s="102" t="s">
        <v>11819</v>
      </c>
      <c r="J1488" s="102" t="s">
        <v>249</v>
      </c>
      <c r="K1488" s="102"/>
      <c r="L1488" s="111"/>
      <c r="M1488" s="109">
        <v>2</v>
      </c>
      <c r="N1488" s="138" t="s">
        <v>15986</v>
      </c>
      <c r="O1488" s="102" t="s">
        <v>14682</v>
      </c>
      <c r="P1488" s="39" t="s">
        <v>9125</v>
      </c>
      <c r="Q1488" s="39" t="s">
        <v>16543</v>
      </c>
      <c r="R1488" s="109"/>
      <c r="S1488" s="102"/>
      <c r="T1488" s="102" t="s">
        <v>7789</v>
      </c>
      <c r="U1488" s="102" t="s">
        <v>27576</v>
      </c>
      <c r="V1488" s="109">
        <v>7.5</v>
      </c>
      <c r="W1488" s="107"/>
      <c r="X1488" s="113"/>
    </row>
    <row r="1489" spans="1:24" ht="12.95" customHeight="1" x14ac:dyDescent="0.2">
      <c r="A1489" s="115"/>
      <c r="B1489" s="102" t="s">
        <v>12197</v>
      </c>
      <c r="C1489" s="102" t="s">
        <v>12198</v>
      </c>
      <c r="D1489" s="102" t="s">
        <v>250</v>
      </c>
      <c r="E1489" s="102" t="s">
        <v>10746</v>
      </c>
      <c r="F1489" s="104" t="s">
        <v>14834</v>
      </c>
      <c r="G1489" s="105">
        <v>15693</v>
      </c>
      <c r="H1489" s="102" t="s">
        <v>2625</v>
      </c>
      <c r="I1489" s="102" t="s">
        <v>30643</v>
      </c>
      <c r="J1489" s="102" t="s">
        <v>251</v>
      </c>
      <c r="K1489" s="102"/>
      <c r="L1489" s="111"/>
      <c r="M1489" s="109">
        <v>1</v>
      </c>
      <c r="N1489" s="108" t="s">
        <v>31137</v>
      </c>
      <c r="O1489" s="102" t="s">
        <v>10189</v>
      </c>
      <c r="P1489" s="39"/>
      <c r="Q1489" s="39" t="s">
        <v>19131</v>
      </c>
      <c r="R1489" s="109"/>
      <c r="S1489" s="102"/>
      <c r="T1489" s="102" t="s">
        <v>21291</v>
      </c>
      <c r="U1489" s="102" t="s">
        <v>21387</v>
      </c>
      <c r="V1489" s="109">
        <v>6.5</v>
      </c>
      <c r="W1489" s="107"/>
      <c r="X1489" s="113"/>
    </row>
    <row r="1490" spans="1:24" ht="12.95" customHeight="1" x14ac:dyDescent="0.2">
      <c r="A1490" s="115"/>
      <c r="B1490" s="102" t="s">
        <v>12197</v>
      </c>
      <c r="C1490" s="102" t="s">
        <v>12198</v>
      </c>
      <c r="D1490" s="102" t="s">
        <v>10162</v>
      </c>
      <c r="E1490" s="102" t="s">
        <v>10747</v>
      </c>
      <c r="F1490" s="104" t="s">
        <v>14834</v>
      </c>
      <c r="G1490" s="105">
        <v>16382</v>
      </c>
      <c r="H1490" s="102" t="s">
        <v>11819</v>
      </c>
      <c r="I1490" s="102" t="s">
        <v>10191</v>
      </c>
      <c r="J1490" s="102" t="s">
        <v>4891</v>
      </c>
      <c r="K1490" s="102"/>
      <c r="L1490" s="111"/>
      <c r="M1490" s="109">
        <v>1</v>
      </c>
      <c r="N1490" s="108" t="s">
        <v>31138</v>
      </c>
      <c r="O1490" s="102" t="s">
        <v>3620</v>
      </c>
      <c r="P1490" s="39" t="s">
        <v>9125</v>
      </c>
      <c r="Q1490" s="39" t="s">
        <v>19434</v>
      </c>
      <c r="R1490" s="109"/>
      <c r="S1490" s="102"/>
      <c r="T1490" s="102" t="s">
        <v>21068</v>
      </c>
      <c r="U1490" s="102" t="s">
        <v>14086</v>
      </c>
      <c r="V1490" s="109">
        <v>7</v>
      </c>
      <c r="W1490" s="107"/>
      <c r="X1490" s="113"/>
    </row>
    <row r="1491" spans="1:24" ht="12.95" customHeight="1" x14ac:dyDescent="0.2">
      <c r="A1491" s="115"/>
      <c r="B1491" s="102" t="s">
        <v>12197</v>
      </c>
      <c r="C1491" s="102" t="s">
        <v>12198</v>
      </c>
      <c r="D1491" s="102" t="s">
        <v>4657</v>
      </c>
      <c r="E1491" s="102" t="s">
        <v>10748</v>
      </c>
      <c r="F1491" s="104" t="s">
        <v>14834</v>
      </c>
      <c r="G1491" s="105">
        <v>16503</v>
      </c>
      <c r="H1491" s="102" t="s">
        <v>4890</v>
      </c>
      <c r="I1491" s="102" t="s">
        <v>10191</v>
      </c>
      <c r="J1491" s="102" t="s">
        <v>14318</v>
      </c>
      <c r="K1491" s="102"/>
      <c r="L1491" s="111"/>
      <c r="M1491" s="107">
        <v>1</v>
      </c>
      <c r="N1491" s="108" t="s">
        <v>31020</v>
      </c>
      <c r="O1491" s="102" t="s">
        <v>20496</v>
      </c>
      <c r="P1491" s="39" t="s">
        <v>162</v>
      </c>
      <c r="Q1491" s="39" t="s">
        <v>20459</v>
      </c>
      <c r="R1491" s="102"/>
      <c r="S1491" s="102"/>
      <c r="T1491" s="102" t="s">
        <v>20547</v>
      </c>
      <c r="U1491" s="102" t="s">
        <v>315</v>
      </c>
      <c r="V1491" s="109">
        <v>7</v>
      </c>
      <c r="W1491" s="107"/>
      <c r="X1491" s="113"/>
    </row>
    <row r="1492" spans="1:24" ht="12.95" customHeight="1" x14ac:dyDescent="0.2">
      <c r="A1492" s="140"/>
      <c r="B1492" s="102" t="s">
        <v>12197</v>
      </c>
      <c r="C1492" s="102" t="s">
        <v>12198</v>
      </c>
      <c r="D1492" s="128" t="s">
        <v>12704</v>
      </c>
      <c r="E1492" s="128" t="s">
        <v>10749</v>
      </c>
      <c r="F1492" s="141" t="s">
        <v>14834</v>
      </c>
      <c r="G1492" s="142">
        <v>14760</v>
      </c>
      <c r="H1492" s="128" t="s">
        <v>5011</v>
      </c>
      <c r="I1492" s="128" t="s">
        <v>11819</v>
      </c>
      <c r="J1492" s="128" t="s">
        <v>1038</v>
      </c>
      <c r="K1492" s="128"/>
      <c r="L1492" s="133" t="s">
        <v>10018</v>
      </c>
      <c r="M1492" s="130" t="s">
        <v>3669</v>
      </c>
      <c r="N1492" s="153">
        <v>16</v>
      </c>
      <c r="O1492" s="128" t="s">
        <v>16764</v>
      </c>
      <c r="P1492" s="128"/>
      <c r="Q1492" s="128"/>
      <c r="R1492" s="128"/>
      <c r="S1492" s="128"/>
      <c r="T1492" s="128" t="s">
        <v>28757</v>
      </c>
      <c r="U1492" s="128"/>
      <c r="V1492" s="145">
        <v>6</v>
      </c>
      <c r="W1492" s="130"/>
      <c r="X1492" s="113"/>
    </row>
    <row r="1493" spans="1:24" ht="12.95" customHeight="1" x14ac:dyDescent="0.2">
      <c r="A1493" s="115"/>
      <c r="B1493" s="102" t="s">
        <v>12197</v>
      </c>
      <c r="C1493" s="102" t="s">
        <v>12198</v>
      </c>
      <c r="D1493" s="102" t="s">
        <v>906</v>
      </c>
      <c r="E1493" s="102" t="s">
        <v>10750</v>
      </c>
      <c r="F1493" s="104" t="s">
        <v>14834</v>
      </c>
      <c r="G1493" s="105">
        <v>14753</v>
      </c>
      <c r="H1493" s="102" t="s">
        <v>11819</v>
      </c>
      <c r="I1493" s="102" t="s">
        <v>5011</v>
      </c>
      <c r="J1493" s="102" t="s">
        <v>4482</v>
      </c>
      <c r="K1493" s="102" t="s">
        <v>8570</v>
      </c>
      <c r="L1493" s="111"/>
      <c r="M1493" s="107">
        <v>2</v>
      </c>
      <c r="N1493" s="112" t="s">
        <v>17181</v>
      </c>
      <c r="O1493" s="102" t="s">
        <v>325</v>
      </c>
      <c r="P1493" s="39" t="s">
        <v>9125</v>
      </c>
      <c r="Q1493" s="39" t="s">
        <v>16712</v>
      </c>
      <c r="R1493" s="109"/>
      <c r="S1493" s="102" t="s">
        <v>8315</v>
      </c>
      <c r="T1493" s="128" t="s">
        <v>28757</v>
      </c>
      <c r="U1493" s="102" t="s">
        <v>17182</v>
      </c>
      <c r="V1493" s="109">
        <v>11</v>
      </c>
      <c r="W1493" s="107"/>
      <c r="X1493" s="113"/>
    </row>
    <row r="1494" spans="1:24" ht="12.95" customHeight="1" x14ac:dyDescent="0.2">
      <c r="A1494" s="115"/>
      <c r="B1494" s="102" t="s">
        <v>12197</v>
      </c>
      <c r="C1494" s="102" t="s">
        <v>12198</v>
      </c>
      <c r="D1494" s="102" t="s">
        <v>7208</v>
      </c>
      <c r="E1494" s="102" t="s">
        <v>10751</v>
      </c>
      <c r="F1494" s="104" t="s">
        <v>14834</v>
      </c>
      <c r="G1494" s="105">
        <v>14751</v>
      </c>
      <c r="H1494" s="102" t="s">
        <v>13336</v>
      </c>
      <c r="I1494" s="102" t="s">
        <v>11819</v>
      </c>
      <c r="J1494" s="102" t="s">
        <v>3613</v>
      </c>
      <c r="K1494" s="102"/>
      <c r="L1494" s="111"/>
      <c r="M1494" s="107">
        <v>3</v>
      </c>
      <c r="N1494" s="112" t="s">
        <v>17183</v>
      </c>
      <c r="O1494" s="102" t="s">
        <v>12252</v>
      </c>
      <c r="P1494" s="39" t="s">
        <v>3620</v>
      </c>
      <c r="Q1494" s="39" t="s">
        <v>20730</v>
      </c>
      <c r="R1494" s="109"/>
      <c r="S1494" s="102" t="s">
        <v>8315</v>
      </c>
      <c r="T1494" s="128" t="s">
        <v>28757</v>
      </c>
      <c r="U1494" s="102" t="s">
        <v>14790</v>
      </c>
      <c r="V1494" s="109">
        <v>10</v>
      </c>
      <c r="W1494" s="107"/>
      <c r="X1494" s="113"/>
    </row>
    <row r="1495" spans="1:24" ht="12.95" customHeight="1" x14ac:dyDescent="0.2">
      <c r="A1495" s="115"/>
      <c r="B1495" s="115" t="s">
        <v>12197</v>
      </c>
      <c r="C1495" s="102" t="s">
        <v>12198</v>
      </c>
      <c r="D1495" s="129" t="s">
        <v>4703</v>
      </c>
      <c r="E1495" s="102" t="s">
        <v>14741</v>
      </c>
      <c r="F1495" s="102" t="s">
        <v>14834</v>
      </c>
      <c r="G1495" s="105">
        <v>16441</v>
      </c>
      <c r="H1495" s="102" t="s">
        <v>10103</v>
      </c>
      <c r="I1495" s="102" t="s">
        <v>11819</v>
      </c>
      <c r="J1495" s="102" t="s">
        <v>13326</v>
      </c>
      <c r="K1495" s="102"/>
      <c r="L1495" s="111" t="s">
        <v>14743</v>
      </c>
      <c r="M1495" s="109">
        <v>0.5</v>
      </c>
      <c r="N1495" s="112">
        <v>36</v>
      </c>
      <c r="O1495" s="102" t="s">
        <v>3620</v>
      </c>
      <c r="P1495" s="128" t="s">
        <v>162</v>
      </c>
      <c r="Q1495" s="128" t="s">
        <v>17383</v>
      </c>
      <c r="R1495" s="128"/>
      <c r="S1495" s="128"/>
      <c r="T1495" s="128" t="s">
        <v>7789</v>
      </c>
      <c r="U1495" s="128" t="s">
        <v>21092</v>
      </c>
      <c r="V1495" s="109">
        <v>5</v>
      </c>
      <c r="W1495" s="107"/>
      <c r="X1495" s="324"/>
    </row>
    <row r="1496" spans="1:24" ht="12.95" customHeight="1" x14ac:dyDescent="0.2">
      <c r="A1496" s="115"/>
      <c r="B1496" s="102" t="s">
        <v>12197</v>
      </c>
      <c r="C1496" s="102" t="s">
        <v>12198</v>
      </c>
      <c r="D1496" s="102" t="s">
        <v>12334</v>
      </c>
      <c r="E1496" s="102" t="s">
        <v>766</v>
      </c>
      <c r="F1496" s="104" t="s">
        <v>14834</v>
      </c>
      <c r="G1496" s="105">
        <v>15501</v>
      </c>
      <c r="H1496" s="102" t="s">
        <v>30894</v>
      </c>
      <c r="I1496" s="102" t="s">
        <v>3805</v>
      </c>
      <c r="J1496" s="122" t="s">
        <v>1504</v>
      </c>
      <c r="K1496" s="102"/>
      <c r="L1496" s="111"/>
      <c r="M1496" s="109">
        <v>3</v>
      </c>
      <c r="N1496" s="112" t="s">
        <v>15876</v>
      </c>
      <c r="O1496" s="102" t="s">
        <v>21094</v>
      </c>
      <c r="P1496" s="39" t="s">
        <v>8076</v>
      </c>
      <c r="Q1496" s="39" t="s">
        <v>16576</v>
      </c>
      <c r="R1496" s="109"/>
      <c r="S1496" s="102" t="s">
        <v>11080</v>
      </c>
      <c r="T1496" s="102" t="s">
        <v>14962</v>
      </c>
      <c r="U1496" s="102" t="s">
        <v>17184</v>
      </c>
      <c r="V1496" s="109">
        <v>12</v>
      </c>
      <c r="W1496" s="107"/>
      <c r="X1496" s="113"/>
    </row>
    <row r="1497" spans="1:24" ht="12.95" customHeight="1" x14ac:dyDescent="0.2">
      <c r="A1497" s="115"/>
      <c r="B1497" s="102" t="s">
        <v>12197</v>
      </c>
      <c r="C1497" s="102" t="s">
        <v>12198</v>
      </c>
      <c r="D1497" s="102" t="s">
        <v>5710</v>
      </c>
      <c r="E1497" s="102" t="s">
        <v>21095</v>
      </c>
      <c r="F1497" s="104" t="s">
        <v>14834</v>
      </c>
      <c r="G1497" s="105">
        <v>41947</v>
      </c>
      <c r="H1497" s="102" t="s">
        <v>31139</v>
      </c>
      <c r="I1497" s="102" t="s">
        <v>13336</v>
      </c>
      <c r="J1497" s="102" t="s">
        <v>5656</v>
      </c>
      <c r="K1497" s="102"/>
      <c r="L1497" s="111"/>
      <c r="M1497" s="109">
        <v>1</v>
      </c>
      <c r="N1497" s="108" t="s">
        <v>31140</v>
      </c>
      <c r="O1497" s="102"/>
      <c r="P1497" s="39"/>
      <c r="Q1497" s="39" t="s">
        <v>19737</v>
      </c>
      <c r="R1497" s="109"/>
      <c r="S1497" s="102"/>
      <c r="T1497" s="102" t="s">
        <v>21388</v>
      </c>
      <c r="U1497" s="102" t="s">
        <v>6868</v>
      </c>
      <c r="V1497" s="109">
        <v>5.5</v>
      </c>
      <c r="W1497" s="107"/>
      <c r="X1497" s="113"/>
    </row>
    <row r="1498" spans="1:24" ht="12.95" customHeight="1" x14ac:dyDescent="0.2">
      <c r="A1498" s="115"/>
      <c r="B1498" s="102" t="s">
        <v>12197</v>
      </c>
      <c r="C1498" s="102" t="s">
        <v>12198</v>
      </c>
      <c r="D1498" s="102" t="s">
        <v>9027</v>
      </c>
      <c r="E1498" s="102" t="s">
        <v>20358</v>
      </c>
      <c r="F1498" s="104" t="s">
        <v>14834</v>
      </c>
      <c r="G1498" s="105">
        <v>15352</v>
      </c>
      <c r="H1498" s="102" t="s">
        <v>30996</v>
      </c>
      <c r="I1498" s="102" t="s">
        <v>2625</v>
      </c>
      <c r="J1498" s="102" t="s">
        <v>8026</v>
      </c>
      <c r="K1498" s="102"/>
      <c r="L1498" s="111"/>
      <c r="M1498" s="109">
        <v>1</v>
      </c>
      <c r="N1498" s="112">
        <v>19</v>
      </c>
      <c r="O1498" s="102" t="s">
        <v>3620</v>
      </c>
      <c r="P1498" s="39" t="s">
        <v>162</v>
      </c>
      <c r="Q1498" s="39" t="s">
        <v>19626</v>
      </c>
      <c r="R1498" s="109" t="s">
        <v>7035</v>
      </c>
      <c r="S1498" s="102"/>
      <c r="T1498" s="102" t="s">
        <v>20545</v>
      </c>
      <c r="U1498" s="102" t="s">
        <v>10901</v>
      </c>
      <c r="V1498" s="109">
        <v>5</v>
      </c>
      <c r="W1498" s="107"/>
      <c r="X1498" s="113"/>
    </row>
    <row r="1499" spans="1:24" ht="12.95" customHeight="1" x14ac:dyDescent="0.2">
      <c r="A1499" s="115"/>
      <c r="B1499" s="115" t="s">
        <v>12197</v>
      </c>
      <c r="C1499" s="102" t="s">
        <v>12198</v>
      </c>
      <c r="D1499" s="129" t="s">
        <v>10816</v>
      </c>
      <c r="E1499" s="102" t="s">
        <v>9628</v>
      </c>
      <c r="F1499" s="163" t="s">
        <v>14834</v>
      </c>
      <c r="G1499" s="105">
        <v>15724</v>
      </c>
      <c r="H1499" s="102" t="s">
        <v>17185</v>
      </c>
      <c r="I1499" s="102" t="s">
        <v>11819</v>
      </c>
      <c r="J1499" s="102" t="s">
        <v>17186</v>
      </c>
      <c r="K1499" s="102"/>
      <c r="L1499" s="129" t="s">
        <v>8096</v>
      </c>
      <c r="M1499" s="175">
        <v>2</v>
      </c>
      <c r="N1499" s="112" t="s">
        <v>17187</v>
      </c>
      <c r="O1499" s="102" t="s">
        <v>17709</v>
      </c>
      <c r="P1499" s="102" t="s">
        <v>2447</v>
      </c>
      <c r="Q1499" s="102" t="s">
        <v>19496</v>
      </c>
      <c r="R1499" s="102"/>
      <c r="S1499" s="102" t="s">
        <v>11080</v>
      </c>
      <c r="T1499" s="102" t="s">
        <v>14962</v>
      </c>
      <c r="U1499" s="102" t="s">
        <v>27575</v>
      </c>
      <c r="V1499" s="109">
        <v>7.5</v>
      </c>
      <c r="W1499" s="107"/>
      <c r="X1499" s="324"/>
    </row>
    <row r="1500" spans="1:24" ht="12.95" customHeight="1" x14ac:dyDescent="0.2">
      <c r="A1500" s="115"/>
      <c r="B1500" s="115" t="s">
        <v>12197</v>
      </c>
      <c r="C1500" s="102" t="s">
        <v>12198</v>
      </c>
      <c r="D1500" s="129" t="s">
        <v>12582</v>
      </c>
      <c r="E1500" s="102" t="s">
        <v>9629</v>
      </c>
      <c r="F1500" s="177" t="s">
        <v>6406</v>
      </c>
      <c r="G1500" s="105">
        <v>15892</v>
      </c>
      <c r="H1500" s="102" t="s">
        <v>10103</v>
      </c>
      <c r="I1500" s="102" t="s">
        <v>11819</v>
      </c>
      <c r="J1500" s="102" t="s">
        <v>17188</v>
      </c>
      <c r="K1500" s="102"/>
      <c r="L1500" s="129" t="s">
        <v>14079</v>
      </c>
      <c r="M1500" s="175">
        <v>4</v>
      </c>
      <c r="N1500" s="112" t="s">
        <v>17189</v>
      </c>
      <c r="O1500" s="102" t="s">
        <v>17391</v>
      </c>
      <c r="P1500" s="102" t="s">
        <v>162</v>
      </c>
      <c r="Q1500" s="102" t="s">
        <v>20874</v>
      </c>
      <c r="R1500" s="102"/>
      <c r="S1500" s="102"/>
      <c r="T1500" s="102" t="s">
        <v>7789</v>
      </c>
      <c r="U1500" s="102" t="s">
        <v>21263</v>
      </c>
      <c r="V1500" s="109">
        <v>6.5</v>
      </c>
      <c r="W1500" s="107"/>
      <c r="X1500" s="324"/>
    </row>
    <row r="1501" spans="1:24" ht="12.95" customHeight="1" x14ac:dyDescent="0.2">
      <c r="A1501" s="102"/>
      <c r="B1501" s="102" t="s">
        <v>12197</v>
      </c>
      <c r="C1501" s="102" t="s">
        <v>12198</v>
      </c>
      <c r="D1501" s="129" t="s">
        <v>6270</v>
      </c>
      <c r="E1501" s="102" t="s">
        <v>1753</v>
      </c>
      <c r="F1501" s="102" t="s">
        <v>14834</v>
      </c>
      <c r="G1501" s="105">
        <v>13587</v>
      </c>
      <c r="H1501" s="102" t="s">
        <v>7198</v>
      </c>
      <c r="I1501" s="102" t="s">
        <v>17190</v>
      </c>
      <c r="J1501" s="102" t="s">
        <v>4362</v>
      </c>
      <c r="K1501" s="102"/>
      <c r="L1501" s="111" t="s">
        <v>14744</v>
      </c>
      <c r="M1501" s="102">
        <v>2</v>
      </c>
      <c r="N1501" s="112" t="s">
        <v>17127</v>
      </c>
      <c r="O1501" s="102" t="s">
        <v>17191</v>
      </c>
      <c r="P1501" s="102" t="s">
        <v>162</v>
      </c>
      <c r="Q1501" s="102" t="s">
        <v>17386</v>
      </c>
      <c r="R1501" s="102"/>
      <c r="S1501" s="102"/>
      <c r="T1501" s="102" t="s">
        <v>21408</v>
      </c>
      <c r="U1501" s="102" t="s">
        <v>12451</v>
      </c>
      <c r="V1501" s="102">
        <v>8.5</v>
      </c>
      <c r="W1501" s="102"/>
      <c r="X1501" s="324"/>
    </row>
    <row r="1502" spans="1:24" ht="12.95" customHeight="1" x14ac:dyDescent="0.2">
      <c r="A1502" s="102"/>
      <c r="B1502" s="102" t="s">
        <v>12197</v>
      </c>
      <c r="C1502" s="102" t="s">
        <v>12198</v>
      </c>
      <c r="D1502" s="129" t="s">
        <v>14684</v>
      </c>
      <c r="E1502" s="102" t="s">
        <v>7095</v>
      </c>
      <c r="F1502" s="102" t="s">
        <v>14834</v>
      </c>
      <c r="G1502" s="105">
        <v>16230</v>
      </c>
      <c r="H1502" s="102" t="s">
        <v>10191</v>
      </c>
      <c r="I1502" s="102" t="s">
        <v>2030</v>
      </c>
      <c r="J1502" s="102" t="s">
        <v>14677</v>
      </c>
      <c r="K1502" s="102"/>
      <c r="L1502" s="111" t="s">
        <v>14745</v>
      </c>
      <c r="M1502" s="109">
        <v>0.5</v>
      </c>
      <c r="N1502" s="108">
        <v>12</v>
      </c>
      <c r="O1502" s="102"/>
      <c r="P1502" s="102"/>
      <c r="Q1502" s="102" t="s">
        <v>19101</v>
      </c>
      <c r="R1502" s="109"/>
      <c r="S1502" s="102"/>
      <c r="T1502" s="102" t="s">
        <v>20547</v>
      </c>
      <c r="U1502" s="102"/>
      <c r="V1502" s="109">
        <v>5</v>
      </c>
      <c r="W1502" s="107"/>
      <c r="X1502" s="324"/>
    </row>
    <row r="1503" spans="1:24" ht="12.95" customHeight="1" x14ac:dyDescent="0.2">
      <c r="A1503" s="115"/>
      <c r="B1503" s="102" t="s">
        <v>12197</v>
      </c>
      <c r="C1503" s="102" t="s">
        <v>12198</v>
      </c>
      <c r="D1503" s="102" t="s">
        <v>5711</v>
      </c>
      <c r="E1503" s="102" t="s">
        <v>1338</v>
      </c>
      <c r="F1503" s="104" t="s">
        <v>14834</v>
      </c>
      <c r="G1503" s="105">
        <v>15899</v>
      </c>
      <c r="H1503" s="102" t="s">
        <v>4890</v>
      </c>
      <c r="I1503" s="102" t="s">
        <v>10103</v>
      </c>
      <c r="J1503" s="102" t="s">
        <v>10779</v>
      </c>
      <c r="K1503" s="102"/>
      <c r="L1503" s="111" t="s">
        <v>21098</v>
      </c>
      <c r="M1503" s="109">
        <v>1</v>
      </c>
      <c r="N1503" s="112">
        <v>11</v>
      </c>
      <c r="O1503" s="102" t="s">
        <v>21099</v>
      </c>
      <c r="P1503" s="39" t="s">
        <v>21100</v>
      </c>
      <c r="Q1503" s="39" t="s">
        <v>21101</v>
      </c>
      <c r="R1503" s="109"/>
      <c r="S1503" s="102"/>
      <c r="T1503" s="102" t="s">
        <v>7789</v>
      </c>
      <c r="U1503" s="102" t="s">
        <v>21389</v>
      </c>
      <c r="V1503" s="109">
        <v>6</v>
      </c>
      <c r="W1503" s="107"/>
      <c r="X1503" s="113"/>
    </row>
    <row r="1504" spans="1:24" ht="12.95" customHeight="1" x14ac:dyDescent="0.2">
      <c r="A1504" s="115"/>
      <c r="B1504" s="102" t="s">
        <v>12197</v>
      </c>
      <c r="C1504" s="102" t="s">
        <v>12198</v>
      </c>
      <c r="D1504" s="102" t="s">
        <v>10163</v>
      </c>
      <c r="E1504" s="102" t="s">
        <v>1339</v>
      </c>
      <c r="F1504" s="104" t="s">
        <v>14834</v>
      </c>
      <c r="G1504" s="105">
        <v>14429</v>
      </c>
      <c r="H1504" s="102" t="s">
        <v>10103</v>
      </c>
      <c r="I1504" s="102" t="s">
        <v>2625</v>
      </c>
      <c r="J1504" s="102" t="s">
        <v>12323</v>
      </c>
      <c r="K1504" s="102"/>
      <c r="L1504" s="111"/>
      <c r="M1504" s="109">
        <v>2</v>
      </c>
      <c r="N1504" s="112" t="s">
        <v>17192</v>
      </c>
      <c r="O1504" s="102" t="s">
        <v>15846</v>
      </c>
      <c r="P1504" s="39" t="s">
        <v>15889</v>
      </c>
      <c r="Q1504" s="39" t="s">
        <v>20459</v>
      </c>
      <c r="R1504" s="109"/>
      <c r="S1504" s="102"/>
      <c r="T1504" s="102" t="s">
        <v>20539</v>
      </c>
      <c r="U1504" s="102" t="s">
        <v>2475</v>
      </c>
      <c r="V1504" s="109">
        <v>6</v>
      </c>
      <c r="W1504" s="107"/>
      <c r="X1504" s="113"/>
    </row>
    <row r="1505" spans="1:24" ht="12.95" customHeight="1" x14ac:dyDescent="0.2">
      <c r="A1505" s="115"/>
      <c r="B1505" s="102" t="s">
        <v>12197</v>
      </c>
      <c r="C1505" s="102" t="s">
        <v>12198</v>
      </c>
      <c r="D1505" s="102" t="s">
        <v>1590</v>
      </c>
      <c r="E1505" s="102" t="s">
        <v>20339</v>
      </c>
      <c r="F1505" s="104" t="s">
        <v>14834</v>
      </c>
      <c r="G1505" s="105">
        <v>14669</v>
      </c>
      <c r="H1505" s="102" t="s">
        <v>3253</v>
      </c>
      <c r="I1505" s="102" t="s">
        <v>10103</v>
      </c>
      <c r="J1505" s="102" t="s">
        <v>1591</v>
      </c>
      <c r="K1505" s="102"/>
      <c r="L1505" s="111"/>
      <c r="M1505" s="109">
        <v>2</v>
      </c>
      <c r="N1505" s="112" t="s">
        <v>17200</v>
      </c>
      <c r="O1505" s="102" t="s">
        <v>325</v>
      </c>
      <c r="P1505" s="102"/>
      <c r="Q1505" s="102" t="s">
        <v>16887</v>
      </c>
      <c r="R1505" s="109"/>
      <c r="S1505" s="102" t="s">
        <v>9435</v>
      </c>
      <c r="T1505" s="102" t="s">
        <v>20549</v>
      </c>
      <c r="U1505" s="102" t="s">
        <v>21105</v>
      </c>
      <c r="V1505" s="109">
        <v>7.5</v>
      </c>
      <c r="W1505" s="107"/>
      <c r="X1505" s="324"/>
    </row>
    <row r="1506" spans="1:24" ht="12.95" customHeight="1" x14ac:dyDescent="0.2">
      <c r="A1506" s="115"/>
      <c r="B1506" s="102" t="s">
        <v>12197</v>
      </c>
      <c r="C1506" s="102" t="s">
        <v>12198</v>
      </c>
      <c r="D1506" s="102" t="s">
        <v>6964</v>
      </c>
      <c r="E1506" s="102" t="s">
        <v>20349</v>
      </c>
      <c r="F1506" s="104" t="s">
        <v>14834</v>
      </c>
      <c r="G1506" s="105">
        <v>14772</v>
      </c>
      <c r="H1506" s="102" t="s">
        <v>5011</v>
      </c>
      <c r="I1506" s="102" t="s">
        <v>31141</v>
      </c>
      <c r="J1506" s="102" t="s">
        <v>6965</v>
      </c>
      <c r="K1506" s="102"/>
      <c r="L1506" s="111"/>
      <c r="M1506" s="109">
        <v>3</v>
      </c>
      <c r="N1506" s="112" t="s">
        <v>17201</v>
      </c>
      <c r="O1506" s="102" t="s">
        <v>17735</v>
      </c>
      <c r="P1506" s="39" t="s">
        <v>3620</v>
      </c>
      <c r="Q1506" s="39" t="s">
        <v>10189</v>
      </c>
      <c r="R1506" s="109"/>
      <c r="S1506" s="102"/>
      <c r="T1506" s="102" t="s">
        <v>28757</v>
      </c>
      <c r="U1506" s="102"/>
      <c r="V1506" s="109">
        <v>7.5</v>
      </c>
      <c r="W1506" s="107"/>
      <c r="X1506" s="113"/>
    </row>
    <row r="1507" spans="1:24" ht="12.95" customHeight="1" x14ac:dyDescent="0.2">
      <c r="A1507" s="115"/>
      <c r="B1507" s="115" t="s">
        <v>12197</v>
      </c>
      <c r="C1507" s="102" t="s">
        <v>12198</v>
      </c>
      <c r="D1507" s="129" t="s">
        <v>17193</v>
      </c>
      <c r="E1507" s="102" t="s">
        <v>20354</v>
      </c>
      <c r="F1507" s="102" t="s">
        <v>14834</v>
      </c>
      <c r="G1507" s="105">
        <v>15332</v>
      </c>
      <c r="H1507" s="102" t="s">
        <v>2625</v>
      </c>
      <c r="I1507" s="102" t="s">
        <v>10191</v>
      </c>
      <c r="J1507" s="102" t="s">
        <v>17194</v>
      </c>
      <c r="K1507" s="102"/>
      <c r="L1507" s="111" t="s">
        <v>15264</v>
      </c>
      <c r="M1507" s="109">
        <v>1</v>
      </c>
      <c r="N1507" s="112" t="s">
        <v>17195</v>
      </c>
      <c r="O1507" s="102" t="s">
        <v>17196</v>
      </c>
      <c r="P1507" s="39" t="s">
        <v>9125</v>
      </c>
      <c r="Q1507" s="39" t="s">
        <v>162</v>
      </c>
      <c r="R1507" s="109"/>
      <c r="S1507" s="102"/>
      <c r="T1507" s="102" t="s">
        <v>20545</v>
      </c>
      <c r="U1507" s="102" t="s">
        <v>1539</v>
      </c>
      <c r="V1507" s="109">
        <v>4.5</v>
      </c>
      <c r="W1507" s="107"/>
      <c r="X1507" s="194"/>
    </row>
    <row r="1508" spans="1:24" ht="12.95" customHeight="1" x14ac:dyDescent="0.2">
      <c r="A1508" s="115"/>
      <c r="B1508" s="102" t="s">
        <v>12197</v>
      </c>
      <c r="C1508" s="102" t="s">
        <v>12198</v>
      </c>
      <c r="D1508" s="102" t="s">
        <v>2116</v>
      </c>
      <c r="E1508" s="102" t="s">
        <v>20355</v>
      </c>
      <c r="F1508" s="104" t="s">
        <v>14834</v>
      </c>
      <c r="G1508" s="105">
        <v>15336</v>
      </c>
      <c r="H1508" s="102" t="s">
        <v>2625</v>
      </c>
      <c r="I1508" s="102" t="s">
        <v>10191</v>
      </c>
      <c r="J1508" s="102" t="s">
        <v>8376</v>
      </c>
      <c r="K1508" s="102"/>
      <c r="L1508" s="111"/>
      <c r="M1508" s="109">
        <v>1</v>
      </c>
      <c r="N1508" s="112">
        <v>37</v>
      </c>
      <c r="O1508" s="102" t="s">
        <v>248</v>
      </c>
      <c r="P1508" s="39" t="s">
        <v>13301</v>
      </c>
      <c r="Q1508" s="39" t="s">
        <v>17422</v>
      </c>
      <c r="R1508" s="109"/>
      <c r="S1508" s="102"/>
      <c r="T1508" s="102" t="s">
        <v>20545</v>
      </c>
      <c r="U1508" s="102" t="s">
        <v>6868</v>
      </c>
      <c r="V1508" s="109">
        <v>8</v>
      </c>
      <c r="W1508" s="107"/>
      <c r="X1508" s="113"/>
    </row>
    <row r="1509" spans="1:24" ht="12.95" customHeight="1" x14ac:dyDescent="0.2">
      <c r="A1509" s="115"/>
      <c r="B1509" s="102" t="s">
        <v>12197</v>
      </c>
      <c r="C1509" s="102" t="s">
        <v>12198</v>
      </c>
      <c r="D1509" s="102" t="s">
        <v>11880</v>
      </c>
      <c r="E1509" s="102" t="s">
        <v>1340</v>
      </c>
      <c r="F1509" s="104" t="s">
        <v>14834</v>
      </c>
      <c r="G1509" s="105">
        <v>15256</v>
      </c>
      <c r="H1509" s="102" t="s">
        <v>11819</v>
      </c>
      <c r="I1509" s="102" t="s">
        <v>10103</v>
      </c>
      <c r="J1509" s="102" t="s">
        <v>3878</v>
      </c>
      <c r="K1509" s="102"/>
      <c r="L1509" s="111"/>
      <c r="M1509" s="109">
        <v>3</v>
      </c>
      <c r="N1509" s="112" t="s">
        <v>17197</v>
      </c>
      <c r="O1509" s="102" t="s">
        <v>18182</v>
      </c>
      <c r="P1509" s="39"/>
      <c r="Q1509" s="39" t="s">
        <v>162</v>
      </c>
      <c r="R1509" s="109"/>
      <c r="S1509" s="102"/>
      <c r="T1509" s="102" t="s">
        <v>7789</v>
      </c>
      <c r="U1509" s="102" t="s">
        <v>17198</v>
      </c>
      <c r="V1509" s="109">
        <v>7</v>
      </c>
      <c r="W1509" s="107"/>
      <c r="X1509" s="113"/>
    </row>
    <row r="1510" spans="1:24" ht="12.95" customHeight="1" x14ac:dyDescent="0.2">
      <c r="A1510" s="140"/>
      <c r="B1510" s="102" t="s">
        <v>12197</v>
      </c>
      <c r="C1510" s="102" t="s">
        <v>12198</v>
      </c>
      <c r="D1510" s="128" t="s">
        <v>17202</v>
      </c>
      <c r="E1510" s="128" t="s">
        <v>20438</v>
      </c>
      <c r="F1510" s="141" t="s">
        <v>14834</v>
      </c>
      <c r="G1510" s="142">
        <v>16532</v>
      </c>
      <c r="H1510" s="102" t="s">
        <v>3805</v>
      </c>
      <c r="I1510" s="102" t="s">
        <v>5011</v>
      </c>
      <c r="J1510" s="128" t="s">
        <v>2825</v>
      </c>
      <c r="K1510" s="128"/>
      <c r="L1510" s="143"/>
      <c r="M1510" s="145">
        <v>1</v>
      </c>
      <c r="N1510" s="144" t="s">
        <v>12003</v>
      </c>
      <c r="O1510" s="128"/>
      <c r="P1510" s="128" t="s">
        <v>9125</v>
      </c>
      <c r="Q1510" s="128" t="s">
        <v>15913</v>
      </c>
      <c r="R1510" s="145"/>
      <c r="S1510" s="128" t="s">
        <v>8315</v>
      </c>
      <c r="T1510" s="128" t="s">
        <v>20546</v>
      </c>
      <c r="U1510" s="128" t="s">
        <v>7960</v>
      </c>
      <c r="V1510" s="145">
        <v>6</v>
      </c>
      <c r="W1510" s="130"/>
      <c r="X1510" s="113"/>
    </row>
    <row r="1511" spans="1:24" ht="12.95" customHeight="1" x14ac:dyDescent="0.2">
      <c r="A1511" s="115"/>
      <c r="B1511" s="102" t="s">
        <v>12197</v>
      </c>
      <c r="C1511" s="102" t="s">
        <v>12198</v>
      </c>
      <c r="D1511" s="102" t="s">
        <v>4816</v>
      </c>
      <c r="E1511" s="102" t="s">
        <v>21103</v>
      </c>
      <c r="F1511" s="104" t="s">
        <v>14834</v>
      </c>
      <c r="G1511" s="105">
        <v>16494</v>
      </c>
      <c r="H1511" s="102" t="s">
        <v>11819</v>
      </c>
      <c r="I1511" s="102" t="s">
        <v>30647</v>
      </c>
      <c r="J1511" s="102" t="s">
        <v>4815</v>
      </c>
      <c r="K1511" s="102"/>
      <c r="L1511" s="111"/>
      <c r="M1511" s="109">
        <v>1.5</v>
      </c>
      <c r="N1511" s="125" t="s">
        <v>31142</v>
      </c>
      <c r="O1511" s="102" t="s">
        <v>16856</v>
      </c>
      <c r="P1511" s="39"/>
      <c r="Q1511" s="39" t="s">
        <v>16813</v>
      </c>
      <c r="R1511" s="109"/>
      <c r="S1511" s="102"/>
      <c r="T1511" s="102" t="s">
        <v>20546</v>
      </c>
      <c r="U1511" s="102" t="s">
        <v>21104</v>
      </c>
      <c r="V1511" s="109">
        <v>7</v>
      </c>
      <c r="W1511" s="107"/>
      <c r="X1511" s="113"/>
    </row>
    <row r="1512" spans="1:24" ht="12.95" customHeight="1" x14ac:dyDescent="0.2">
      <c r="A1512" s="115"/>
      <c r="B1512" s="102" t="s">
        <v>12197</v>
      </c>
      <c r="C1512" s="102" t="s">
        <v>12198</v>
      </c>
      <c r="D1512" s="102" t="s">
        <v>13341</v>
      </c>
      <c r="E1512" s="102" t="s">
        <v>31143</v>
      </c>
      <c r="F1512" s="104" t="s">
        <v>14834</v>
      </c>
      <c r="G1512" s="105">
        <v>14591</v>
      </c>
      <c r="H1512" s="102" t="s">
        <v>3253</v>
      </c>
      <c r="I1512" s="102" t="s">
        <v>10103</v>
      </c>
      <c r="J1512" s="102" t="s">
        <v>2117</v>
      </c>
      <c r="K1512" s="102"/>
      <c r="L1512" s="111"/>
      <c r="M1512" s="109">
        <v>2</v>
      </c>
      <c r="N1512" s="112" t="s">
        <v>17090</v>
      </c>
      <c r="O1512" s="102"/>
      <c r="P1512" s="102" t="s">
        <v>9160</v>
      </c>
      <c r="Q1512" s="102" t="s">
        <v>17446</v>
      </c>
      <c r="R1512" s="109"/>
      <c r="S1512" s="102"/>
      <c r="T1512" s="102" t="s">
        <v>20549</v>
      </c>
      <c r="U1512" s="102" t="s">
        <v>17199</v>
      </c>
      <c r="V1512" s="109">
        <v>7.5</v>
      </c>
      <c r="W1512" s="107"/>
      <c r="X1512" s="324"/>
    </row>
    <row r="1513" spans="1:24" ht="12.95" customHeight="1" x14ac:dyDescent="0.2">
      <c r="A1513" s="115"/>
      <c r="B1513" s="102" t="s">
        <v>12197</v>
      </c>
      <c r="C1513" s="102" t="s">
        <v>12198</v>
      </c>
      <c r="D1513" s="102" t="s">
        <v>10166</v>
      </c>
      <c r="E1513" s="102" t="s">
        <v>1341</v>
      </c>
      <c r="F1513" s="104" t="s">
        <v>14834</v>
      </c>
      <c r="G1513" s="105">
        <v>14602</v>
      </c>
      <c r="H1513" s="102" t="s">
        <v>10103</v>
      </c>
      <c r="I1513" s="102" t="s">
        <v>3253</v>
      </c>
      <c r="J1513" s="102" t="s">
        <v>3111</v>
      </c>
      <c r="K1513" s="102"/>
      <c r="L1513" s="111"/>
      <c r="M1513" s="109">
        <v>1</v>
      </c>
      <c r="N1513" s="108" t="s">
        <v>31144</v>
      </c>
      <c r="O1513" s="102" t="s">
        <v>8076</v>
      </c>
      <c r="P1513" s="39" t="s">
        <v>162</v>
      </c>
      <c r="Q1513" s="39" t="s">
        <v>20190</v>
      </c>
      <c r="R1513" s="109"/>
      <c r="S1513" s="102"/>
      <c r="T1513" s="102" t="s">
        <v>20549</v>
      </c>
      <c r="U1513" s="102" t="s">
        <v>19633</v>
      </c>
      <c r="V1513" s="109">
        <v>6.5</v>
      </c>
      <c r="W1513" s="107"/>
      <c r="X1513" s="113"/>
    </row>
    <row r="1514" spans="1:24" ht="12.95" customHeight="1" x14ac:dyDescent="0.2">
      <c r="A1514" s="115"/>
      <c r="B1514" s="102" t="s">
        <v>12197</v>
      </c>
      <c r="C1514" s="102" t="s">
        <v>12198</v>
      </c>
      <c r="D1514" s="102" t="s">
        <v>10165</v>
      </c>
      <c r="E1514" s="102" t="s">
        <v>1342</v>
      </c>
      <c r="F1514" s="104" t="s">
        <v>14834</v>
      </c>
      <c r="G1514" s="105">
        <v>16236</v>
      </c>
      <c r="H1514" s="102" t="s">
        <v>31145</v>
      </c>
      <c r="I1514" s="102" t="s">
        <v>11819</v>
      </c>
      <c r="J1514" s="102" t="s">
        <v>2824</v>
      </c>
      <c r="K1514" s="102"/>
      <c r="L1514" s="111"/>
      <c r="M1514" s="109">
        <v>1</v>
      </c>
      <c r="N1514" s="108" t="s">
        <v>31146</v>
      </c>
      <c r="O1514" s="102"/>
      <c r="P1514" s="39"/>
      <c r="Q1514" s="39" t="s">
        <v>19708</v>
      </c>
      <c r="R1514" s="109"/>
      <c r="S1514" s="102"/>
      <c r="T1514" s="102" t="s">
        <v>20547</v>
      </c>
      <c r="U1514" s="102"/>
      <c r="V1514" s="109">
        <v>9</v>
      </c>
      <c r="W1514" s="107"/>
      <c r="X1514" s="113"/>
    </row>
    <row r="1515" spans="1:24" ht="12.95" customHeight="1" x14ac:dyDescent="0.2">
      <c r="A1515" s="115"/>
      <c r="B1515" s="115" t="s">
        <v>12197</v>
      </c>
      <c r="C1515" s="102" t="s">
        <v>12198</v>
      </c>
      <c r="D1515" s="129" t="s">
        <v>7593</v>
      </c>
      <c r="E1515" s="102" t="s">
        <v>15267</v>
      </c>
      <c r="F1515" s="195" t="s">
        <v>14961</v>
      </c>
      <c r="G1515" s="105">
        <v>15641</v>
      </c>
      <c r="H1515" s="102" t="s">
        <v>3805</v>
      </c>
      <c r="I1515" s="102" t="s">
        <v>13336</v>
      </c>
      <c r="J1515" s="102" t="s">
        <v>6394</v>
      </c>
      <c r="K1515" s="102"/>
      <c r="L1515" s="111" t="s">
        <v>15266</v>
      </c>
      <c r="M1515" s="102">
        <v>3</v>
      </c>
      <c r="N1515" s="112" t="s">
        <v>17203</v>
      </c>
      <c r="O1515" s="102" t="s">
        <v>20529</v>
      </c>
      <c r="P1515" s="102" t="s">
        <v>20529</v>
      </c>
      <c r="Q1515" s="102" t="s">
        <v>20529</v>
      </c>
      <c r="R1515" s="102" t="s">
        <v>7035</v>
      </c>
      <c r="S1515" s="102"/>
      <c r="T1515" s="102" t="s">
        <v>14962</v>
      </c>
      <c r="U1515" s="102" t="s">
        <v>17204</v>
      </c>
      <c r="V1515" s="109" t="s">
        <v>13438</v>
      </c>
      <c r="W1515" s="109"/>
      <c r="X1515" s="324"/>
    </row>
    <row r="1516" spans="1:24" ht="12.95" customHeight="1" x14ac:dyDescent="0.2">
      <c r="A1516" s="115"/>
      <c r="B1516" s="115" t="s">
        <v>12197</v>
      </c>
      <c r="C1516" s="102" t="s">
        <v>12198</v>
      </c>
      <c r="D1516" s="129" t="s">
        <v>10164</v>
      </c>
      <c r="E1516" s="102" t="s">
        <v>13698</v>
      </c>
      <c r="F1516" s="195" t="s">
        <v>14961</v>
      </c>
      <c r="G1516" s="105">
        <v>16139</v>
      </c>
      <c r="H1516" s="102" t="s">
        <v>10191</v>
      </c>
      <c r="I1516" s="102" t="s">
        <v>2625</v>
      </c>
      <c r="J1516" s="102" t="s">
        <v>11262</v>
      </c>
      <c r="K1516" s="102" t="s">
        <v>9288</v>
      </c>
      <c r="L1516" s="111" t="s">
        <v>12492</v>
      </c>
      <c r="M1516" s="109">
        <v>2.5</v>
      </c>
      <c r="N1516" s="112" t="s">
        <v>17205</v>
      </c>
      <c r="O1516" s="102" t="s">
        <v>20529</v>
      </c>
      <c r="P1516" s="102" t="s">
        <v>20529</v>
      </c>
      <c r="Q1516" s="102" t="s">
        <v>20529</v>
      </c>
      <c r="R1516" s="109" t="s">
        <v>7035</v>
      </c>
      <c r="S1516" s="102" t="s">
        <v>8315</v>
      </c>
      <c r="T1516" s="102" t="s">
        <v>20545</v>
      </c>
      <c r="U1516" s="102" t="s">
        <v>21390</v>
      </c>
      <c r="V1516" s="109" t="s">
        <v>8243</v>
      </c>
      <c r="W1516" s="109"/>
      <c r="X1516" s="324"/>
    </row>
    <row r="1517" spans="1:24" ht="12.95" customHeight="1" x14ac:dyDescent="0.2">
      <c r="A1517" s="115"/>
      <c r="B1517" s="115" t="s">
        <v>12197</v>
      </c>
      <c r="C1517" s="102" t="s">
        <v>12198</v>
      </c>
      <c r="D1517" s="102" t="s">
        <v>9369</v>
      </c>
      <c r="E1517" s="115" t="s">
        <v>20415</v>
      </c>
      <c r="F1517" s="148" t="s">
        <v>10085</v>
      </c>
      <c r="G1517" s="105">
        <v>16422</v>
      </c>
      <c r="H1517" s="102" t="s">
        <v>10191</v>
      </c>
      <c r="I1517" s="102" t="s">
        <v>11819</v>
      </c>
      <c r="J1517" s="102" t="s">
        <v>9370</v>
      </c>
      <c r="K1517" s="102"/>
      <c r="L1517" s="111"/>
      <c r="M1517" s="109">
        <v>1</v>
      </c>
      <c r="N1517" s="108" t="s">
        <v>5127</v>
      </c>
      <c r="O1517" s="102" t="s">
        <v>16856</v>
      </c>
      <c r="P1517" s="102"/>
      <c r="Q1517" s="102" t="s">
        <v>19571</v>
      </c>
      <c r="R1517" s="109"/>
      <c r="S1517" s="102" t="s">
        <v>11080</v>
      </c>
      <c r="T1517" s="102" t="s">
        <v>20547</v>
      </c>
      <c r="U1517" s="102" t="s">
        <v>9371</v>
      </c>
      <c r="V1517" s="109">
        <v>7.5</v>
      </c>
      <c r="W1517" s="107"/>
      <c r="X1517" s="324"/>
    </row>
    <row r="1518" spans="1:24" ht="12.95" customHeight="1" x14ac:dyDescent="0.2">
      <c r="A1518" s="115"/>
      <c r="B1518" s="115" t="s">
        <v>12197</v>
      </c>
      <c r="C1518" s="102" t="s">
        <v>12198</v>
      </c>
      <c r="D1518" s="129" t="s">
        <v>6772</v>
      </c>
      <c r="E1518" s="102" t="s">
        <v>20405</v>
      </c>
      <c r="F1518" s="102" t="s">
        <v>14834</v>
      </c>
      <c r="G1518" s="105">
        <v>16235</v>
      </c>
      <c r="H1518" s="102" t="s">
        <v>10191</v>
      </c>
      <c r="I1518" s="102" t="s">
        <v>11819</v>
      </c>
      <c r="J1518" s="102" t="s">
        <v>17206</v>
      </c>
      <c r="K1518" s="102"/>
      <c r="L1518" s="129" t="s">
        <v>9950</v>
      </c>
      <c r="M1518" s="102">
        <v>2</v>
      </c>
      <c r="N1518" s="112" t="s">
        <v>31147</v>
      </c>
      <c r="O1518" s="102" t="s">
        <v>12252</v>
      </c>
      <c r="P1518" s="102"/>
      <c r="Q1518" s="102" t="s">
        <v>18206</v>
      </c>
      <c r="R1518" s="102"/>
      <c r="S1518" s="102"/>
      <c r="T1518" s="102" t="s">
        <v>21068</v>
      </c>
      <c r="U1518" s="102" t="s">
        <v>21106</v>
      </c>
      <c r="V1518" s="102">
        <v>6.5</v>
      </c>
      <c r="W1518" s="102"/>
      <c r="X1518" s="324"/>
    </row>
    <row r="1519" spans="1:24" ht="12.95" customHeight="1" x14ac:dyDescent="0.2">
      <c r="A1519" s="115"/>
      <c r="B1519" s="115" t="s">
        <v>12197</v>
      </c>
      <c r="C1519" s="102" t="s">
        <v>7840</v>
      </c>
      <c r="D1519" s="129" t="s">
        <v>7641</v>
      </c>
      <c r="E1519" s="102" t="s">
        <v>15263</v>
      </c>
      <c r="F1519" s="102" t="s">
        <v>14834</v>
      </c>
      <c r="G1519" s="105">
        <v>14710</v>
      </c>
      <c r="H1519" s="102" t="s">
        <v>10466</v>
      </c>
      <c r="I1519" s="102" t="s">
        <v>11819</v>
      </c>
      <c r="J1519" s="102" t="s">
        <v>3877</v>
      </c>
      <c r="K1519" s="102"/>
      <c r="L1519" s="129" t="s">
        <v>15264</v>
      </c>
      <c r="M1519" s="102">
        <v>1</v>
      </c>
      <c r="N1519" s="112">
        <v>22</v>
      </c>
      <c r="O1519" s="102" t="s">
        <v>10189</v>
      </c>
      <c r="P1519" s="39" t="s">
        <v>162</v>
      </c>
      <c r="Q1519" s="39" t="s">
        <v>19695</v>
      </c>
      <c r="R1519" s="102"/>
      <c r="S1519" s="102"/>
      <c r="T1519" s="102" t="s">
        <v>28757</v>
      </c>
      <c r="U1519" s="102" t="s">
        <v>21102</v>
      </c>
      <c r="V1519" s="102">
        <v>7.5</v>
      </c>
      <c r="W1519" s="102"/>
      <c r="X1519" s="194"/>
    </row>
    <row r="1520" spans="1:24" ht="12.95" customHeight="1" x14ac:dyDescent="0.2">
      <c r="A1520" s="115"/>
      <c r="B1520" s="115" t="s">
        <v>12197</v>
      </c>
      <c r="C1520" s="102" t="s">
        <v>7840</v>
      </c>
      <c r="D1520" s="102" t="s">
        <v>11206</v>
      </c>
      <c r="E1520" s="115" t="s">
        <v>20332</v>
      </c>
      <c r="F1520" s="104" t="s">
        <v>14834</v>
      </c>
      <c r="G1520" s="105">
        <v>14489</v>
      </c>
      <c r="H1520" s="102" t="s">
        <v>30796</v>
      </c>
      <c r="I1520" s="102" t="s">
        <v>11819</v>
      </c>
      <c r="J1520" s="102" t="s">
        <v>11207</v>
      </c>
      <c r="K1520" s="102"/>
      <c r="L1520" s="111"/>
      <c r="M1520" s="109">
        <v>0.5</v>
      </c>
      <c r="N1520" s="108" t="s">
        <v>8247</v>
      </c>
      <c r="O1520" s="102" t="s">
        <v>16764</v>
      </c>
      <c r="P1520" s="39"/>
      <c r="Q1520" s="39" t="s">
        <v>17473</v>
      </c>
      <c r="R1520" s="109"/>
      <c r="S1520" s="102"/>
      <c r="T1520" s="102" t="s">
        <v>20541</v>
      </c>
      <c r="U1520" s="102"/>
      <c r="V1520" s="109">
        <v>5</v>
      </c>
      <c r="W1520" s="107"/>
      <c r="X1520" s="194"/>
    </row>
    <row r="1521" spans="1:24" ht="12.95" customHeight="1" x14ac:dyDescent="0.2">
      <c r="A1521" s="115"/>
      <c r="B1521" s="115" t="s">
        <v>12197</v>
      </c>
      <c r="C1521" s="102" t="s">
        <v>7840</v>
      </c>
      <c r="D1521" s="129" t="s">
        <v>718</v>
      </c>
      <c r="E1521" s="102" t="s">
        <v>20331</v>
      </c>
      <c r="F1521" s="163" t="s">
        <v>14834</v>
      </c>
      <c r="G1521" s="105">
        <v>14489</v>
      </c>
      <c r="H1521" s="102" t="s">
        <v>30796</v>
      </c>
      <c r="I1521" s="102" t="s">
        <v>11819</v>
      </c>
      <c r="J1521" s="102" t="s">
        <v>17213</v>
      </c>
      <c r="K1521" s="102"/>
      <c r="L1521" s="129" t="s">
        <v>9130</v>
      </c>
      <c r="M1521" s="175">
        <v>1</v>
      </c>
      <c r="N1521" s="112" t="s">
        <v>5401</v>
      </c>
      <c r="O1521" s="102" t="s">
        <v>162</v>
      </c>
      <c r="P1521" s="102"/>
      <c r="Q1521" s="102"/>
      <c r="R1521" s="102"/>
      <c r="S1521" s="102"/>
      <c r="T1521" s="102" t="s">
        <v>20541</v>
      </c>
      <c r="U1521" s="102" t="s">
        <v>21264</v>
      </c>
      <c r="V1521" s="109">
        <v>4.5</v>
      </c>
      <c r="W1521" s="107"/>
      <c r="X1521" s="324"/>
    </row>
    <row r="1522" spans="1:24" ht="12.95" customHeight="1" x14ac:dyDescent="0.2">
      <c r="A1522" s="115"/>
      <c r="B1522" s="115" t="s">
        <v>12197</v>
      </c>
      <c r="C1522" s="102" t="s">
        <v>7840</v>
      </c>
      <c r="D1522" s="129" t="s">
        <v>1917</v>
      </c>
      <c r="E1522" s="102" t="s">
        <v>20425</v>
      </c>
      <c r="F1522" s="163" t="s">
        <v>14834</v>
      </c>
      <c r="G1522" s="105">
        <v>16461</v>
      </c>
      <c r="H1522" s="102" t="s">
        <v>2625</v>
      </c>
      <c r="I1522" s="102" t="s">
        <v>10191</v>
      </c>
      <c r="J1522" s="102" t="s">
        <v>17214</v>
      </c>
      <c r="K1522" s="102"/>
      <c r="L1522" s="129" t="s">
        <v>14377</v>
      </c>
      <c r="M1522" s="175">
        <v>4</v>
      </c>
      <c r="N1522" s="125" t="s">
        <v>31148</v>
      </c>
      <c r="O1522" s="102" t="s">
        <v>17392</v>
      </c>
      <c r="P1522" s="102" t="s">
        <v>13301</v>
      </c>
      <c r="Q1522" s="102" t="s">
        <v>19627</v>
      </c>
      <c r="R1522" s="102"/>
      <c r="S1522" s="102" t="s">
        <v>8315</v>
      </c>
      <c r="T1522" s="102" t="s">
        <v>20545</v>
      </c>
      <c r="U1522" s="102" t="s">
        <v>21391</v>
      </c>
      <c r="V1522" s="109">
        <v>8.5</v>
      </c>
      <c r="W1522" s="107"/>
      <c r="X1522" s="324"/>
    </row>
    <row r="1523" spans="1:24" ht="12.95" customHeight="1" x14ac:dyDescent="0.2">
      <c r="A1523" s="115"/>
      <c r="B1523" s="115" t="s">
        <v>12197</v>
      </c>
      <c r="C1523" s="102" t="s">
        <v>7840</v>
      </c>
      <c r="D1523" s="129" t="s">
        <v>11208</v>
      </c>
      <c r="E1523" s="102" t="s">
        <v>20334</v>
      </c>
      <c r="F1523" s="177" t="s">
        <v>6406</v>
      </c>
      <c r="G1523" s="105">
        <v>14513</v>
      </c>
      <c r="H1523" s="102" t="s">
        <v>30796</v>
      </c>
      <c r="I1523" s="102" t="s">
        <v>11819</v>
      </c>
      <c r="J1523" s="102" t="s">
        <v>9368</v>
      </c>
      <c r="K1523" s="102"/>
      <c r="L1523" s="129" t="s">
        <v>9129</v>
      </c>
      <c r="M1523" s="175">
        <v>4</v>
      </c>
      <c r="N1523" s="112" t="s">
        <v>16772</v>
      </c>
      <c r="O1523" s="102" t="s">
        <v>16856</v>
      </c>
      <c r="P1523" s="102" t="s">
        <v>13301</v>
      </c>
      <c r="Q1523" s="102" t="s">
        <v>19486</v>
      </c>
      <c r="R1523" s="102"/>
      <c r="S1523" s="102"/>
      <c r="T1523" s="102" t="s">
        <v>20541</v>
      </c>
      <c r="U1523" s="102" t="s">
        <v>21265</v>
      </c>
      <c r="V1523" s="109">
        <v>9.5</v>
      </c>
      <c r="W1523" s="107"/>
      <c r="X1523" s="324"/>
    </row>
    <row r="1524" spans="1:24" ht="12.95" customHeight="1" x14ac:dyDescent="0.2">
      <c r="A1524" s="115"/>
      <c r="B1524" s="102" t="s">
        <v>12197</v>
      </c>
      <c r="C1524" s="102" t="s">
        <v>7840</v>
      </c>
      <c r="D1524" s="102" t="s">
        <v>5425</v>
      </c>
      <c r="E1524" s="102" t="s">
        <v>20350</v>
      </c>
      <c r="F1524" s="104" t="s">
        <v>14834</v>
      </c>
      <c r="G1524" s="105">
        <v>15057</v>
      </c>
      <c r="H1524" s="102" t="s">
        <v>7198</v>
      </c>
      <c r="I1524" s="102" t="s">
        <v>13336</v>
      </c>
      <c r="J1524" s="102" t="s">
        <v>8140</v>
      </c>
      <c r="K1524" s="102"/>
      <c r="L1524" s="111"/>
      <c r="M1524" s="109">
        <v>0.5</v>
      </c>
      <c r="N1524" s="108">
        <v>17</v>
      </c>
      <c r="O1524" s="102" t="s">
        <v>162</v>
      </c>
      <c r="P1524" s="102"/>
      <c r="Q1524" s="102" t="s">
        <v>16096</v>
      </c>
      <c r="R1524" s="109"/>
      <c r="S1524" s="102"/>
      <c r="T1524" s="102" t="s">
        <v>20538</v>
      </c>
      <c r="U1524" s="102"/>
      <c r="V1524" s="109">
        <v>5.5</v>
      </c>
      <c r="W1524" s="107"/>
      <c r="X1524" s="324"/>
    </row>
    <row r="1525" spans="1:24" ht="12.95" customHeight="1" x14ac:dyDescent="0.2">
      <c r="A1525" s="149">
        <v>37073</v>
      </c>
      <c r="B1525" s="115" t="s">
        <v>12197</v>
      </c>
      <c r="C1525" s="103" t="s">
        <v>2037</v>
      </c>
      <c r="D1525" s="129" t="s">
        <v>13382</v>
      </c>
      <c r="E1525" s="102" t="s">
        <v>14755</v>
      </c>
      <c r="F1525" s="163" t="s">
        <v>14834</v>
      </c>
      <c r="G1525" s="105">
        <v>16416</v>
      </c>
      <c r="H1525" s="102" t="s">
        <v>2625</v>
      </c>
      <c r="I1525" s="102" t="s">
        <v>10191</v>
      </c>
      <c r="J1525" s="102" t="s">
        <v>17208</v>
      </c>
      <c r="K1525" s="102"/>
      <c r="L1525" s="129" t="s">
        <v>17209</v>
      </c>
      <c r="M1525" s="175">
        <v>2</v>
      </c>
      <c r="N1525" s="112" t="s">
        <v>31149</v>
      </c>
      <c r="O1525" s="102" t="s">
        <v>12252</v>
      </c>
      <c r="P1525" s="102" t="s">
        <v>162</v>
      </c>
      <c r="Q1525" s="102" t="s">
        <v>17601</v>
      </c>
      <c r="R1525" s="102"/>
      <c r="S1525" s="102" t="s">
        <v>8315</v>
      </c>
      <c r="T1525" s="102" t="s">
        <v>20545</v>
      </c>
      <c r="U1525" s="102" t="s">
        <v>21392</v>
      </c>
      <c r="V1525" s="109">
        <v>5.5</v>
      </c>
      <c r="W1525" s="107"/>
      <c r="X1525" s="324"/>
    </row>
    <row r="1526" spans="1:24" ht="12.95" customHeight="1" x14ac:dyDescent="0.2">
      <c r="A1526" s="149">
        <v>37073</v>
      </c>
      <c r="B1526" s="115" t="s">
        <v>12197</v>
      </c>
      <c r="C1526" s="102" t="s">
        <v>2037</v>
      </c>
      <c r="D1526" s="129" t="s">
        <v>1887</v>
      </c>
      <c r="E1526" s="102" t="s">
        <v>14756</v>
      </c>
      <c r="F1526" s="163" t="s">
        <v>14834</v>
      </c>
      <c r="G1526" s="105">
        <v>16274</v>
      </c>
      <c r="H1526" s="102" t="s">
        <v>10191</v>
      </c>
      <c r="I1526" s="102" t="s">
        <v>2625</v>
      </c>
      <c r="J1526" s="102" t="s">
        <v>8155</v>
      </c>
      <c r="K1526" s="102"/>
      <c r="L1526" s="129" t="s">
        <v>17210</v>
      </c>
      <c r="M1526" s="175">
        <v>2</v>
      </c>
      <c r="N1526" s="112" t="s">
        <v>17211</v>
      </c>
      <c r="O1526" s="102"/>
      <c r="P1526" s="102"/>
      <c r="Q1526" s="102" t="s">
        <v>16122</v>
      </c>
      <c r="R1526" s="102"/>
      <c r="S1526" s="102" t="s">
        <v>9435</v>
      </c>
      <c r="T1526" s="102" t="s">
        <v>21291</v>
      </c>
      <c r="U1526" s="102" t="s">
        <v>21332</v>
      </c>
      <c r="V1526" s="109">
        <v>6</v>
      </c>
      <c r="W1526" s="107"/>
      <c r="X1526" s="324"/>
    </row>
    <row r="1527" spans="1:24" ht="12.95" customHeight="1" x14ac:dyDescent="0.2">
      <c r="A1527" s="149">
        <v>37135</v>
      </c>
      <c r="B1527" s="115" t="s">
        <v>12197</v>
      </c>
      <c r="C1527" s="103" t="s">
        <v>2038</v>
      </c>
      <c r="D1527" s="102" t="s">
        <v>542</v>
      </c>
      <c r="E1527" s="115" t="s">
        <v>10943</v>
      </c>
      <c r="F1527" s="104" t="s">
        <v>14834</v>
      </c>
      <c r="G1527" s="105">
        <v>15249</v>
      </c>
      <c r="H1527" s="102" t="s">
        <v>10103</v>
      </c>
      <c r="I1527" s="102" t="s">
        <v>3253</v>
      </c>
      <c r="J1527" s="102" t="s">
        <v>543</v>
      </c>
      <c r="K1527" s="102"/>
      <c r="L1527" s="111"/>
      <c r="M1527" s="109">
        <v>2</v>
      </c>
      <c r="N1527" s="112" t="s">
        <v>17212</v>
      </c>
      <c r="O1527" s="102" t="s">
        <v>4709</v>
      </c>
      <c r="P1527" s="102"/>
      <c r="Q1527" s="102" t="s">
        <v>21096</v>
      </c>
      <c r="R1527" s="109"/>
      <c r="S1527" s="102"/>
      <c r="T1527" s="102" t="s">
        <v>20549</v>
      </c>
      <c r="U1527" s="102" t="s">
        <v>21097</v>
      </c>
      <c r="V1527" s="109">
        <v>7</v>
      </c>
      <c r="W1527" s="107"/>
      <c r="X1527" s="324"/>
    </row>
    <row r="1528" spans="1:24" ht="12.95" customHeight="1" x14ac:dyDescent="0.2">
      <c r="A1528" s="149">
        <v>37135</v>
      </c>
      <c r="B1528" s="115" t="s">
        <v>12197</v>
      </c>
      <c r="C1528" s="102" t="s">
        <v>2038</v>
      </c>
      <c r="D1528" s="102" t="s">
        <v>12133</v>
      </c>
      <c r="E1528" s="115" t="s">
        <v>10944</v>
      </c>
      <c r="F1528" s="104" t="s">
        <v>14834</v>
      </c>
      <c r="G1528" s="105">
        <v>15699</v>
      </c>
      <c r="H1528" s="102" t="s">
        <v>2625</v>
      </c>
      <c r="I1528" s="102" t="s">
        <v>10191</v>
      </c>
      <c r="J1528" s="102" t="s">
        <v>13508</v>
      </c>
      <c r="K1528" s="102"/>
      <c r="L1528" s="111"/>
      <c r="M1528" s="109">
        <v>1</v>
      </c>
      <c r="N1528" s="108" t="s">
        <v>31150</v>
      </c>
      <c r="O1528" s="102"/>
      <c r="P1528" s="102"/>
      <c r="Q1528" s="102" t="s">
        <v>19521</v>
      </c>
      <c r="R1528" s="109"/>
      <c r="S1528" s="102" t="s">
        <v>8315</v>
      </c>
      <c r="T1528" s="102" t="s">
        <v>21291</v>
      </c>
      <c r="U1528" s="102" t="s">
        <v>21393</v>
      </c>
      <c r="V1528" s="109">
        <v>5.5</v>
      </c>
      <c r="W1528" s="107"/>
      <c r="X1528" s="324"/>
    </row>
    <row r="1529" spans="1:24" ht="12.95" customHeight="1" x14ac:dyDescent="0.2">
      <c r="A1529" s="115"/>
      <c r="B1529" s="102" t="s">
        <v>12197</v>
      </c>
      <c r="C1529" s="102" t="s">
        <v>7839</v>
      </c>
      <c r="D1529" s="102" t="s">
        <v>11092</v>
      </c>
      <c r="E1529" s="102" t="s">
        <v>11142</v>
      </c>
      <c r="F1529" s="104" t="s">
        <v>14834</v>
      </c>
      <c r="G1529" s="105">
        <v>15333</v>
      </c>
      <c r="H1529" s="102" t="s">
        <v>2625</v>
      </c>
      <c r="I1529" s="102" t="s">
        <v>15082</v>
      </c>
      <c r="J1529" s="102" t="s">
        <v>13552</v>
      </c>
      <c r="K1529" s="102"/>
      <c r="L1529" s="111"/>
      <c r="M1529" s="109">
        <v>0.5</v>
      </c>
      <c r="N1529" s="108">
        <v>16</v>
      </c>
      <c r="O1529" s="102"/>
      <c r="P1529" s="39"/>
      <c r="Q1529" s="39" t="s">
        <v>17191</v>
      </c>
      <c r="R1529" s="109"/>
      <c r="S1529" s="102"/>
      <c r="T1529" s="102" t="s">
        <v>20545</v>
      </c>
      <c r="U1529" s="102" t="s">
        <v>13553</v>
      </c>
      <c r="V1529" s="109">
        <v>4</v>
      </c>
      <c r="W1529" s="107"/>
      <c r="X1529" s="113"/>
    </row>
    <row r="1530" spans="1:24" ht="12.95" customHeight="1" x14ac:dyDescent="0.2">
      <c r="A1530" s="115"/>
      <c r="B1530" s="102" t="s">
        <v>12197</v>
      </c>
      <c r="C1530" s="102" t="s">
        <v>7839</v>
      </c>
      <c r="D1530" s="102" t="s">
        <v>14371</v>
      </c>
      <c r="E1530" s="102" t="s">
        <v>11093</v>
      </c>
      <c r="F1530" s="104" t="s">
        <v>14834</v>
      </c>
      <c r="G1530" s="105">
        <v>15333</v>
      </c>
      <c r="H1530" s="102" t="s">
        <v>15082</v>
      </c>
      <c r="I1530" s="102" t="s">
        <v>2625</v>
      </c>
      <c r="J1530" s="102" t="s">
        <v>13552</v>
      </c>
      <c r="K1530" s="102"/>
      <c r="L1530" s="111"/>
      <c r="M1530" s="109">
        <v>1</v>
      </c>
      <c r="N1530" s="112" t="s">
        <v>5235</v>
      </c>
      <c r="O1530" s="102" t="s">
        <v>3620</v>
      </c>
      <c r="P1530" s="39" t="s">
        <v>9125</v>
      </c>
      <c r="Q1530" s="39" t="s">
        <v>16545</v>
      </c>
      <c r="R1530" s="109" t="s">
        <v>7035</v>
      </c>
      <c r="S1530" s="102"/>
      <c r="T1530" s="102" t="s">
        <v>20545</v>
      </c>
      <c r="U1530" s="102" t="s">
        <v>21394</v>
      </c>
      <c r="V1530" s="109">
        <v>7</v>
      </c>
      <c r="W1530" s="107"/>
      <c r="X1530" s="113"/>
    </row>
    <row r="1531" spans="1:24" ht="12.95" customHeight="1" x14ac:dyDescent="0.2">
      <c r="A1531" s="115"/>
      <c r="B1531" s="102" t="s">
        <v>12197</v>
      </c>
      <c r="C1531" s="102" t="s">
        <v>7839</v>
      </c>
      <c r="D1531" s="102" t="s">
        <v>15065</v>
      </c>
      <c r="E1531" s="102" t="s">
        <v>12343</v>
      </c>
      <c r="F1531" s="104" t="s">
        <v>14834</v>
      </c>
      <c r="G1531" s="105">
        <v>15333</v>
      </c>
      <c r="H1531" s="102" t="s">
        <v>15082</v>
      </c>
      <c r="I1531" s="102" t="s">
        <v>2625</v>
      </c>
      <c r="J1531" s="102" t="s">
        <v>2470</v>
      </c>
      <c r="K1531" s="132"/>
      <c r="L1531" s="111"/>
      <c r="M1531" s="109">
        <v>1</v>
      </c>
      <c r="N1531" s="112">
        <v>38</v>
      </c>
      <c r="O1531" s="102"/>
      <c r="P1531" s="39" t="s">
        <v>9125</v>
      </c>
      <c r="Q1531" s="39" t="s">
        <v>21107</v>
      </c>
      <c r="R1531" s="109" t="s">
        <v>7035</v>
      </c>
      <c r="S1531" s="102"/>
      <c r="T1531" s="102" t="s">
        <v>20545</v>
      </c>
      <c r="U1531" s="102"/>
      <c r="V1531" s="109">
        <v>8.5</v>
      </c>
      <c r="W1531" s="107"/>
      <c r="X1531" s="113"/>
    </row>
    <row r="1532" spans="1:24" ht="12.95" customHeight="1" x14ac:dyDescent="0.2">
      <c r="A1532" s="102"/>
      <c r="B1532" s="102" t="s">
        <v>9818</v>
      </c>
      <c r="C1532" s="102" t="s">
        <v>6079</v>
      </c>
      <c r="D1532" s="127" t="s">
        <v>4653</v>
      </c>
      <c r="E1532" s="102"/>
      <c r="F1532" s="102" t="s">
        <v>14834</v>
      </c>
      <c r="G1532" s="105">
        <v>16022</v>
      </c>
      <c r="H1532" s="102" t="s">
        <v>10103</v>
      </c>
      <c r="I1532" s="102" t="s">
        <v>11819</v>
      </c>
      <c r="J1532" s="102" t="s">
        <v>9740</v>
      </c>
      <c r="K1532" s="102"/>
      <c r="L1532" s="133" t="s">
        <v>7926</v>
      </c>
      <c r="M1532" s="109">
        <v>3</v>
      </c>
      <c r="N1532" s="112" t="s">
        <v>17215</v>
      </c>
      <c r="O1532" s="102" t="s">
        <v>3970</v>
      </c>
      <c r="P1532" s="39"/>
      <c r="Q1532" s="39"/>
      <c r="R1532" s="109"/>
      <c r="S1532" s="102" t="s">
        <v>8315</v>
      </c>
      <c r="T1532" s="102"/>
      <c r="U1532" s="102"/>
      <c r="V1532" s="118">
        <v>7</v>
      </c>
      <c r="W1532" s="107"/>
      <c r="X1532" s="113"/>
    </row>
    <row r="1533" spans="1:24" ht="12.95" customHeight="1" x14ac:dyDescent="0.2">
      <c r="A1533" s="102"/>
      <c r="B1533" s="102" t="s">
        <v>9818</v>
      </c>
      <c r="C1533" s="102" t="s">
        <v>6079</v>
      </c>
      <c r="D1533" s="127" t="s">
        <v>12325</v>
      </c>
      <c r="E1533" s="102"/>
      <c r="F1533" s="102" t="s">
        <v>14834</v>
      </c>
      <c r="G1533" s="105">
        <v>15899</v>
      </c>
      <c r="H1533" s="102" t="s">
        <v>10103</v>
      </c>
      <c r="I1533" s="102" t="s">
        <v>11819</v>
      </c>
      <c r="J1533" s="102" t="s">
        <v>9551</v>
      </c>
      <c r="K1533" s="102"/>
      <c r="L1533" s="111"/>
      <c r="M1533" s="109">
        <v>2</v>
      </c>
      <c r="N1533" s="112" t="s">
        <v>17216</v>
      </c>
      <c r="O1533" s="102" t="s">
        <v>11757</v>
      </c>
      <c r="P1533" s="39"/>
      <c r="Q1533" s="39"/>
      <c r="R1533" s="109"/>
      <c r="S1533" s="102"/>
      <c r="T1533" s="102"/>
      <c r="U1533" s="102" t="s">
        <v>3848</v>
      </c>
      <c r="V1533" s="118">
        <v>6</v>
      </c>
      <c r="W1533" s="107"/>
      <c r="X1533" s="113"/>
    </row>
    <row r="1534" spans="1:24" ht="12.95" customHeight="1" x14ac:dyDescent="0.2">
      <c r="A1534" s="115"/>
      <c r="B1534" s="102" t="s">
        <v>9818</v>
      </c>
      <c r="C1534" s="102" t="s">
        <v>6080</v>
      </c>
      <c r="D1534" s="102" t="s">
        <v>4160</v>
      </c>
      <c r="E1534" s="102" t="s">
        <v>21108</v>
      </c>
      <c r="F1534" s="104" t="s">
        <v>14834</v>
      </c>
      <c r="G1534" s="105">
        <v>16204</v>
      </c>
      <c r="H1534" s="102" t="s">
        <v>11819</v>
      </c>
      <c r="I1534" s="102" t="s">
        <v>10191</v>
      </c>
      <c r="J1534" s="102" t="s">
        <v>4161</v>
      </c>
      <c r="K1534" s="102"/>
      <c r="L1534" s="111"/>
      <c r="M1534" s="107">
        <v>2</v>
      </c>
      <c r="N1534" s="112" t="s">
        <v>15973</v>
      </c>
      <c r="O1534" s="102" t="s">
        <v>20480</v>
      </c>
      <c r="P1534" s="39" t="s">
        <v>9125</v>
      </c>
      <c r="Q1534" s="39" t="s">
        <v>17297</v>
      </c>
      <c r="R1534" s="109"/>
      <c r="S1534" s="102" t="s">
        <v>9435</v>
      </c>
      <c r="T1534" s="102" t="s">
        <v>21068</v>
      </c>
      <c r="U1534" s="102" t="s">
        <v>21109</v>
      </c>
      <c r="V1534" s="109">
        <v>6</v>
      </c>
      <c r="W1534" s="107"/>
      <c r="X1534" s="113"/>
    </row>
    <row r="1535" spans="1:24" ht="12.95" customHeight="1" x14ac:dyDescent="0.2">
      <c r="A1535" s="115"/>
      <c r="B1535" s="102" t="s">
        <v>9818</v>
      </c>
      <c r="C1535" s="103" t="s">
        <v>6078</v>
      </c>
      <c r="D1535" s="102" t="s">
        <v>10600</v>
      </c>
      <c r="E1535" s="102" t="s">
        <v>21110</v>
      </c>
      <c r="F1535" s="104" t="s">
        <v>14834</v>
      </c>
      <c r="G1535" s="105">
        <v>15394</v>
      </c>
      <c r="H1535" s="102" t="s">
        <v>2625</v>
      </c>
      <c r="I1535" s="102" t="s">
        <v>30867</v>
      </c>
      <c r="J1535" s="102" t="s">
        <v>9302</v>
      </c>
      <c r="K1535" s="102"/>
      <c r="L1535" s="111"/>
      <c r="M1535" s="107">
        <v>0.5</v>
      </c>
      <c r="N1535" s="112">
        <v>36</v>
      </c>
      <c r="O1535" s="102" t="s">
        <v>10189</v>
      </c>
      <c r="P1535" s="39" t="s">
        <v>9125</v>
      </c>
      <c r="Q1535" s="39" t="s">
        <v>20734</v>
      </c>
      <c r="R1535" s="109"/>
      <c r="S1535" s="102"/>
      <c r="T1535" s="102" t="s">
        <v>21409</v>
      </c>
      <c r="U1535" s="102"/>
      <c r="V1535" s="109">
        <v>8</v>
      </c>
      <c r="W1535" s="107"/>
      <c r="X1535" s="113"/>
    </row>
    <row r="1536" spans="1:24" ht="12.95" customHeight="1" x14ac:dyDescent="0.2">
      <c r="A1536" s="115">
        <v>2011</v>
      </c>
      <c r="B1536" s="102" t="s">
        <v>4176</v>
      </c>
      <c r="C1536" s="103" t="s">
        <v>7709</v>
      </c>
      <c r="D1536" s="111" t="s">
        <v>31151</v>
      </c>
      <c r="E1536" s="102" t="s">
        <v>14612</v>
      </c>
      <c r="F1536" s="102" t="s">
        <v>14834</v>
      </c>
      <c r="G1536" s="105">
        <v>14754</v>
      </c>
      <c r="H1536" s="102" t="s">
        <v>5011</v>
      </c>
      <c r="I1536" s="102" t="s">
        <v>11819</v>
      </c>
      <c r="J1536" s="102" t="s">
        <v>9982</v>
      </c>
      <c r="K1536" s="102"/>
      <c r="L1536" s="111" t="s">
        <v>14120</v>
      </c>
      <c r="M1536" s="109">
        <v>1</v>
      </c>
      <c r="N1536" s="108" t="s">
        <v>31152</v>
      </c>
      <c r="O1536" s="102" t="s">
        <v>9160</v>
      </c>
      <c r="P1536" s="39" t="s">
        <v>15941</v>
      </c>
      <c r="Q1536" s="39" t="s">
        <v>16831</v>
      </c>
      <c r="R1536" s="109"/>
      <c r="S1536" s="102" t="s">
        <v>8315</v>
      </c>
      <c r="T1536" s="102" t="s">
        <v>28757</v>
      </c>
      <c r="U1536" s="102" t="s">
        <v>4888</v>
      </c>
      <c r="V1536" s="109">
        <v>6</v>
      </c>
      <c r="W1536" s="107"/>
      <c r="X1536" s="113"/>
    </row>
    <row r="1537" spans="1:24" ht="12.95" customHeight="1" x14ac:dyDescent="0.2">
      <c r="A1537" s="115">
        <v>2011</v>
      </c>
      <c r="B1537" s="102" t="s">
        <v>4176</v>
      </c>
      <c r="C1537" s="102" t="s">
        <v>7709</v>
      </c>
      <c r="D1537" s="111" t="s">
        <v>31153</v>
      </c>
      <c r="E1537" s="102" t="s">
        <v>8422</v>
      </c>
      <c r="F1537" s="102" t="s">
        <v>14834</v>
      </c>
      <c r="G1537" s="105">
        <v>14754</v>
      </c>
      <c r="H1537" s="102" t="s">
        <v>11819</v>
      </c>
      <c r="I1537" s="102" t="s">
        <v>5011</v>
      </c>
      <c r="J1537" s="102" t="s">
        <v>8424</v>
      </c>
      <c r="K1537" s="102"/>
      <c r="L1537" s="111" t="s">
        <v>14121</v>
      </c>
      <c r="M1537" s="109">
        <v>0.75</v>
      </c>
      <c r="N1537" s="108" t="s">
        <v>29783</v>
      </c>
      <c r="O1537" s="102"/>
      <c r="P1537" s="39"/>
      <c r="Q1537" s="39" t="s">
        <v>16565</v>
      </c>
      <c r="R1537" s="109"/>
      <c r="S1537" s="102"/>
      <c r="T1537" s="102" t="s">
        <v>28757</v>
      </c>
      <c r="U1537" s="102" t="s">
        <v>8425</v>
      </c>
      <c r="V1537" s="109">
        <v>6.5</v>
      </c>
      <c r="W1537" s="107"/>
      <c r="X1537" s="113"/>
    </row>
    <row r="1538" spans="1:24" ht="12.95" customHeight="1" x14ac:dyDescent="0.2">
      <c r="A1538" s="115">
        <v>2011</v>
      </c>
      <c r="B1538" s="102" t="s">
        <v>4176</v>
      </c>
      <c r="C1538" s="102" t="s">
        <v>7709</v>
      </c>
      <c r="D1538" s="111" t="s">
        <v>9682</v>
      </c>
      <c r="E1538" s="102" t="s">
        <v>10178</v>
      </c>
      <c r="F1538" s="102" t="s">
        <v>14834</v>
      </c>
      <c r="G1538" s="105">
        <v>14754</v>
      </c>
      <c r="H1538" s="102" t="s">
        <v>11819</v>
      </c>
      <c r="I1538" s="102" t="s">
        <v>5011</v>
      </c>
      <c r="J1538" s="102" t="s">
        <v>2924</v>
      </c>
      <c r="K1538" s="102"/>
      <c r="L1538" s="111" t="s">
        <v>14122</v>
      </c>
      <c r="M1538" s="109">
        <v>1</v>
      </c>
      <c r="N1538" s="138" t="s">
        <v>29784</v>
      </c>
      <c r="O1538" s="102"/>
      <c r="P1538" s="39" t="s">
        <v>9160</v>
      </c>
      <c r="Q1538" s="39" t="s">
        <v>16096</v>
      </c>
      <c r="R1538" s="109"/>
      <c r="S1538" s="102"/>
      <c r="T1538" s="102" t="s">
        <v>28757</v>
      </c>
      <c r="U1538" s="102" t="s">
        <v>21111</v>
      </c>
      <c r="V1538" s="109">
        <v>7</v>
      </c>
      <c r="W1538" s="107"/>
      <c r="X1538" s="113"/>
    </row>
    <row r="1539" spans="1:24" ht="12.95" customHeight="1" x14ac:dyDescent="0.2">
      <c r="A1539" s="115">
        <v>2011</v>
      </c>
      <c r="B1539" s="102" t="s">
        <v>4176</v>
      </c>
      <c r="C1539" s="102" t="s">
        <v>7709</v>
      </c>
      <c r="D1539" s="111" t="s">
        <v>31154</v>
      </c>
      <c r="E1539" s="102" t="s">
        <v>3854</v>
      </c>
      <c r="F1539" s="102" t="s">
        <v>14834</v>
      </c>
      <c r="G1539" s="105">
        <v>14762</v>
      </c>
      <c r="H1539" s="102" t="s">
        <v>14252</v>
      </c>
      <c r="I1539" s="102" t="s">
        <v>11819</v>
      </c>
      <c r="J1539" s="102" t="s">
        <v>3856</v>
      </c>
      <c r="K1539" s="102"/>
      <c r="L1539" s="111" t="s">
        <v>14123</v>
      </c>
      <c r="M1539" s="109">
        <v>2</v>
      </c>
      <c r="N1539" s="138" t="s">
        <v>17217</v>
      </c>
      <c r="O1539" s="102" t="s">
        <v>8076</v>
      </c>
      <c r="P1539" s="39" t="s">
        <v>15889</v>
      </c>
      <c r="Q1539" s="39" t="s">
        <v>16140</v>
      </c>
      <c r="R1539" s="109"/>
      <c r="S1539" s="102" t="s">
        <v>8315</v>
      </c>
      <c r="T1539" s="102" t="s">
        <v>28757</v>
      </c>
      <c r="U1539" s="102" t="s">
        <v>31155</v>
      </c>
      <c r="V1539" s="109">
        <v>8</v>
      </c>
      <c r="W1539" s="107"/>
      <c r="X1539" s="113"/>
    </row>
    <row r="1540" spans="1:24" ht="12.95" customHeight="1" x14ac:dyDescent="0.2">
      <c r="A1540" s="115">
        <v>2011</v>
      </c>
      <c r="B1540" s="102" t="s">
        <v>4176</v>
      </c>
      <c r="C1540" s="102" t="s">
        <v>7709</v>
      </c>
      <c r="D1540" s="111" t="s">
        <v>31156</v>
      </c>
      <c r="E1540" s="102" t="s">
        <v>3857</v>
      </c>
      <c r="F1540" s="102" t="s">
        <v>14834</v>
      </c>
      <c r="G1540" s="105">
        <v>14754</v>
      </c>
      <c r="H1540" s="102" t="s">
        <v>13336</v>
      </c>
      <c r="I1540" s="102" t="s">
        <v>11819</v>
      </c>
      <c r="J1540" s="102" t="s">
        <v>9499</v>
      </c>
      <c r="K1540" s="102"/>
      <c r="L1540" s="111" t="s">
        <v>14124</v>
      </c>
      <c r="M1540" s="109">
        <v>2</v>
      </c>
      <c r="N1540" s="138" t="s">
        <v>16730</v>
      </c>
      <c r="O1540" s="102" t="s">
        <v>12252</v>
      </c>
      <c r="P1540" s="39" t="s">
        <v>162</v>
      </c>
      <c r="Q1540" s="39" t="s">
        <v>16157</v>
      </c>
      <c r="R1540" s="109"/>
      <c r="S1540" s="102" t="s">
        <v>8315</v>
      </c>
      <c r="T1540" s="102" t="s">
        <v>28757</v>
      </c>
      <c r="U1540" s="102" t="s">
        <v>17218</v>
      </c>
      <c r="V1540" s="109">
        <v>6.5</v>
      </c>
      <c r="W1540" s="107"/>
      <c r="X1540" s="113"/>
    </row>
    <row r="1541" spans="1:24" ht="12.95" customHeight="1" x14ac:dyDescent="0.2">
      <c r="A1541" s="115">
        <v>2011</v>
      </c>
      <c r="B1541" s="115" t="s">
        <v>4176</v>
      </c>
      <c r="C1541" s="102" t="s">
        <v>7709</v>
      </c>
      <c r="D1541" s="129" t="s">
        <v>31157</v>
      </c>
      <c r="E1541" s="102" t="s">
        <v>5154</v>
      </c>
      <c r="F1541" s="102" t="s">
        <v>14834</v>
      </c>
      <c r="G1541" s="105">
        <v>14741</v>
      </c>
      <c r="H1541" s="102" t="s">
        <v>17219</v>
      </c>
      <c r="I1541" s="102" t="s">
        <v>11819</v>
      </c>
      <c r="J1541" s="102" t="s">
        <v>3559</v>
      </c>
      <c r="K1541" s="102"/>
      <c r="L1541" s="111" t="s">
        <v>436</v>
      </c>
      <c r="M1541" s="102">
        <v>2</v>
      </c>
      <c r="N1541" s="112" t="s">
        <v>17220</v>
      </c>
      <c r="O1541" s="102"/>
      <c r="P1541" s="102" t="s">
        <v>162</v>
      </c>
      <c r="Q1541" s="102" t="s">
        <v>20307</v>
      </c>
      <c r="R1541" s="102"/>
      <c r="S1541" s="102"/>
      <c r="T1541" s="102" t="s">
        <v>28757</v>
      </c>
      <c r="U1541" s="102"/>
      <c r="V1541" s="102">
        <v>7.5</v>
      </c>
      <c r="W1541" s="102"/>
      <c r="X1541" s="324"/>
    </row>
    <row r="1542" spans="1:24" ht="12.95" customHeight="1" x14ac:dyDescent="0.2">
      <c r="A1542" s="115">
        <v>2011</v>
      </c>
      <c r="B1542" s="102" t="s">
        <v>4176</v>
      </c>
      <c r="C1542" s="102" t="s">
        <v>7709</v>
      </c>
      <c r="D1542" s="127" t="s">
        <v>37524</v>
      </c>
      <c r="E1542" s="102" t="s">
        <v>9038</v>
      </c>
      <c r="F1542" s="102" t="s">
        <v>14834</v>
      </c>
      <c r="G1542" s="105">
        <v>14754</v>
      </c>
      <c r="H1542" s="102" t="s">
        <v>11819</v>
      </c>
      <c r="I1542" s="102" t="s">
        <v>5011</v>
      </c>
      <c r="J1542" s="102" t="s">
        <v>8424</v>
      </c>
      <c r="K1542" s="132"/>
      <c r="L1542" s="111" t="s">
        <v>31158</v>
      </c>
      <c r="M1542" s="109">
        <v>2.75</v>
      </c>
      <c r="N1542" s="112" t="s">
        <v>31159</v>
      </c>
      <c r="O1542" s="102"/>
      <c r="P1542" s="39"/>
      <c r="Q1542" s="39"/>
      <c r="R1542" s="109"/>
      <c r="S1542" s="102"/>
      <c r="T1542" s="102" t="s">
        <v>28757</v>
      </c>
      <c r="U1542" s="102"/>
      <c r="V1542" s="118">
        <v>19.5</v>
      </c>
      <c r="W1542" s="107"/>
      <c r="X1542" s="113"/>
    </row>
    <row r="1543" spans="1:24" ht="12.95" customHeight="1" x14ac:dyDescent="0.2">
      <c r="A1543" s="140">
        <v>2015</v>
      </c>
      <c r="B1543" s="128" t="s">
        <v>4176</v>
      </c>
      <c r="C1543" s="197" t="s">
        <v>29691</v>
      </c>
      <c r="D1543" s="128" t="s">
        <v>29761</v>
      </c>
      <c r="E1543" s="128">
        <v>1</v>
      </c>
      <c r="F1543" s="102" t="s">
        <v>14834</v>
      </c>
      <c r="G1543" s="142">
        <v>16533</v>
      </c>
      <c r="H1543" s="128" t="s">
        <v>4890</v>
      </c>
      <c r="I1543" s="128" t="s">
        <v>13336</v>
      </c>
      <c r="J1543" s="128" t="s">
        <v>29762</v>
      </c>
      <c r="K1543" s="198"/>
      <c r="L1543" s="199"/>
      <c r="M1543" s="145">
        <v>1.75</v>
      </c>
      <c r="N1543" s="108" t="s">
        <v>31160</v>
      </c>
      <c r="O1543" s="128" t="s">
        <v>9160</v>
      </c>
      <c r="P1543" s="128" t="s">
        <v>13301</v>
      </c>
      <c r="Q1543" s="128" t="s">
        <v>16757</v>
      </c>
      <c r="R1543" s="145"/>
      <c r="S1543" s="128" t="s">
        <v>8315</v>
      </c>
      <c r="T1543" s="128" t="s">
        <v>20546</v>
      </c>
      <c r="U1543" s="128" t="s">
        <v>29823</v>
      </c>
      <c r="V1543" s="145">
        <v>7.5</v>
      </c>
      <c r="W1543" s="130"/>
      <c r="X1543" s="113"/>
    </row>
    <row r="1544" spans="1:24" ht="12.95" customHeight="1" x14ac:dyDescent="0.2">
      <c r="A1544" s="140">
        <v>2015</v>
      </c>
      <c r="B1544" s="128" t="s">
        <v>4176</v>
      </c>
      <c r="C1544" s="128" t="s">
        <v>29691</v>
      </c>
      <c r="D1544" s="128" t="s">
        <v>29764</v>
      </c>
      <c r="E1544" s="128">
        <v>2</v>
      </c>
      <c r="F1544" s="102" t="s">
        <v>14834</v>
      </c>
      <c r="G1544" s="142">
        <v>16533</v>
      </c>
      <c r="H1544" s="128" t="s">
        <v>13336</v>
      </c>
      <c r="I1544" s="128" t="s">
        <v>4890</v>
      </c>
      <c r="J1544" s="128" t="s">
        <v>29765</v>
      </c>
      <c r="K1544" s="198"/>
      <c r="L1544" s="199"/>
      <c r="M1544" s="145">
        <v>2</v>
      </c>
      <c r="N1544" s="112" t="s">
        <v>29785</v>
      </c>
      <c r="O1544" s="128"/>
      <c r="P1544" s="128" t="s">
        <v>16022</v>
      </c>
      <c r="Q1544" s="128" t="s">
        <v>19145</v>
      </c>
      <c r="R1544" s="145"/>
      <c r="S1544" s="128" t="s">
        <v>9435</v>
      </c>
      <c r="T1544" s="128" t="s">
        <v>20546</v>
      </c>
      <c r="U1544" s="128" t="s">
        <v>29763</v>
      </c>
      <c r="V1544" s="145">
        <v>7.5</v>
      </c>
      <c r="W1544" s="130"/>
      <c r="X1544" s="113"/>
    </row>
    <row r="1545" spans="1:24" ht="12.95" customHeight="1" x14ac:dyDescent="0.2">
      <c r="A1545" s="140">
        <v>2015</v>
      </c>
      <c r="B1545" s="128" t="s">
        <v>4176</v>
      </c>
      <c r="C1545" s="128" t="s">
        <v>29691</v>
      </c>
      <c r="D1545" s="128" t="s">
        <v>29766</v>
      </c>
      <c r="E1545" s="128">
        <v>3</v>
      </c>
      <c r="F1545" s="102" t="s">
        <v>14834</v>
      </c>
      <c r="G1545" s="142">
        <v>16536</v>
      </c>
      <c r="H1545" s="128" t="s">
        <v>4890</v>
      </c>
      <c r="I1545" s="128" t="s">
        <v>13336</v>
      </c>
      <c r="J1545" s="128" t="s">
        <v>5289</v>
      </c>
      <c r="K1545" s="198"/>
      <c r="L1545" s="199"/>
      <c r="M1545" s="145">
        <v>2</v>
      </c>
      <c r="N1545" s="112" t="s">
        <v>29786</v>
      </c>
      <c r="O1545" s="128" t="s">
        <v>325</v>
      </c>
      <c r="P1545" s="128"/>
      <c r="Q1545" s="128" t="s">
        <v>19811</v>
      </c>
      <c r="R1545" s="145"/>
      <c r="S1545" s="128"/>
      <c r="T1545" s="128" t="s">
        <v>20546</v>
      </c>
      <c r="U1545" s="128" t="s">
        <v>16986</v>
      </c>
      <c r="V1545" s="145">
        <v>8.5</v>
      </c>
      <c r="W1545" s="130"/>
      <c r="X1545" s="113"/>
    </row>
    <row r="1546" spans="1:24" ht="12.95" customHeight="1" x14ac:dyDescent="0.2">
      <c r="A1546" s="140">
        <v>2015</v>
      </c>
      <c r="B1546" s="128" t="s">
        <v>4176</v>
      </c>
      <c r="C1546" s="128" t="s">
        <v>29691</v>
      </c>
      <c r="D1546" s="128" t="s">
        <v>29767</v>
      </c>
      <c r="E1546" s="128">
        <v>4</v>
      </c>
      <c r="F1546" s="102" t="s">
        <v>14834</v>
      </c>
      <c r="G1546" s="142">
        <v>16537</v>
      </c>
      <c r="H1546" s="128" t="s">
        <v>11819</v>
      </c>
      <c r="I1546" s="128" t="s">
        <v>13336</v>
      </c>
      <c r="J1546" s="128" t="s">
        <v>29768</v>
      </c>
      <c r="K1546" s="198"/>
      <c r="L1546" s="199"/>
      <c r="M1546" s="145">
        <v>0.5</v>
      </c>
      <c r="N1546" s="200" t="s">
        <v>29769</v>
      </c>
      <c r="O1546" s="128" t="s">
        <v>12721</v>
      </c>
      <c r="P1546" s="128"/>
      <c r="Q1546" s="128" t="s">
        <v>16852</v>
      </c>
      <c r="R1546" s="145"/>
      <c r="S1546" s="128"/>
      <c r="T1546" s="128" t="s">
        <v>20546</v>
      </c>
      <c r="U1546" s="128" t="s">
        <v>6855</v>
      </c>
      <c r="V1546" s="145">
        <v>8.5</v>
      </c>
      <c r="W1546" s="130"/>
      <c r="X1546" s="113"/>
    </row>
    <row r="1547" spans="1:24" ht="12.95" customHeight="1" x14ac:dyDescent="0.2">
      <c r="A1547" s="140">
        <v>2015</v>
      </c>
      <c r="B1547" s="128" t="s">
        <v>4176</v>
      </c>
      <c r="C1547" s="128" t="s">
        <v>29691</v>
      </c>
      <c r="D1547" s="128" t="s">
        <v>29770</v>
      </c>
      <c r="E1547" s="128">
        <v>5</v>
      </c>
      <c r="F1547" s="102" t="s">
        <v>14834</v>
      </c>
      <c r="G1547" s="142">
        <v>16537</v>
      </c>
      <c r="H1547" s="128" t="s">
        <v>11819</v>
      </c>
      <c r="I1547" s="128" t="s">
        <v>13336</v>
      </c>
      <c r="J1547" s="128" t="s">
        <v>29771</v>
      </c>
      <c r="K1547" s="198"/>
      <c r="L1547" s="199"/>
      <c r="M1547" s="145">
        <v>1.25</v>
      </c>
      <c r="N1547" s="125" t="s">
        <v>31161</v>
      </c>
      <c r="O1547" s="128"/>
      <c r="P1547" s="128" t="s">
        <v>9125</v>
      </c>
      <c r="Q1547" s="128" t="s">
        <v>18159</v>
      </c>
      <c r="R1547" s="145"/>
      <c r="S1547" s="128"/>
      <c r="T1547" s="128" t="s">
        <v>20546</v>
      </c>
      <c r="U1547" s="128" t="s">
        <v>6855</v>
      </c>
      <c r="V1547" s="145">
        <v>7.5</v>
      </c>
      <c r="W1547" s="130"/>
      <c r="X1547" s="113"/>
    </row>
    <row r="1548" spans="1:24" ht="12.95" customHeight="1" x14ac:dyDescent="0.2">
      <c r="A1548" s="140">
        <v>2015</v>
      </c>
      <c r="B1548" s="128" t="s">
        <v>4176</v>
      </c>
      <c r="C1548" s="128" t="s">
        <v>29691</v>
      </c>
      <c r="D1548" s="128" t="s">
        <v>29772</v>
      </c>
      <c r="E1548" s="128">
        <v>6</v>
      </c>
      <c r="F1548" s="102" t="s">
        <v>14834</v>
      </c>
      <c r="G1548" s="142">
        <v>16537</v>
      </c>
      <c r="H1548" s="128" t="s">
        <v>11819</v>
      </c>
      <c r="I1548" s="128" t="s">
        <v>13336</v>
      </c>
      <c r="J1548" s="128" t="s">
        <v>8556</v>
      </c>
      <c r="K1548" s="198"/>
      <c r="L1548" s="199"/>
      <c r="M1548" s="145">
        <v>2</v>
      </c>
      <c r="N1548" s="112" t="s">
        <v>29787</v>
      </c>
      <c r="O1548" s="128" t="s">
        <v>13460</v>
      </c>
      <c r="P1548" s="128" t="s">
        <v>162</v>
      </c>
      <c r="Q1548" s="128" t="s">
        <v>21164</v>
      </c>
      <c r="R1548" s="145"/>
      <c r="S1548" s="128"/>
      <c r="T1548" s="128" t="s">
        <v>20546</v>
      </c>
      <c r="U1548" s="128"/>
      <c r="V1548" s="145">
        <v>7.5</v>
      </c>
      <c r="W1548" s="130"/>
      <c r="X1548" s="113"/>
    </row>
    <row r="1549" spans="1:24" ht="12.95" customHeight="1" x14ac:dyDescent="0.2">
      <c r="A1549" s="140">
        <v>2015</v>
      </c>
      <c r="B1549" s="128" t="s">
        <v>4176</v>
      </c>
      <c r="C1549" s="128" t="s">
        <v>29691</v>
      </c>
      <c r="D1549" s="128" t="s">
        <v>29773</v>
      </c>
      <c r="E1549" s="128">
        <v>7</v>
      </c>
      <c r="F1549" s="102" t="s">
        <v>14834</v>
      </c>
      <c r="G1549" s="142">
        <v>16537</v>
      </c>
      <c r="H1549" s="128" t="s">
        <v>11819</v>
      </c>
      <c r="I1549" s="128" t="s">
        <v>13336</v>
      </c>
      <c r="J1549" s="128" t="s">
        <v>29774</v>
      </c>
      <c r="K1549" s="198"/>
      <c r="L1549" s="199"/>
      <c r="M1549" s="145">
        <v>1.5</v>
      </c>
      <c r="N1549" s="125" t="s">
        <v>31162</v>
      </c>
      <c r="O1549" s="128"/>
      <c r="P1549" s="128"/>
      <c r="Q1549" s="128" t="s">
        <v>16831</v>
      </c>
      <c r="R1549" s="145" t="s">
        <v>7035</v>
      </c>
      <c r="S1549" s="128"/>
      <c r="T1549" s="128" t="s">
        <v>20546</v>
      </c>
      <c r="U1549" s="128" t="s">
        <v>27586</v>
      </c>
      <c r="V1549" s="145">
        <v>6.5</v>
      </c>
      <c r="W1549" s="130"/>
      <c r="X1549" s="113"/>
    </row>
    <row r="1550" spans="1:24" ht="12.95" customHeight="1" x14ac:dyDescent="0.2">
      <c r="A1550" s="140">
        <v>2015</v>
      </c>
      <c r="B1550" s="128" t="s">
        <v>4176</v>
      </c>
      <c r="C1550" s="128" t="s">
        <v>29691</v>
      </c>
      <c r="D1550" s="128" t="s">
        <v>29775</v>
      </c>
      <c r="E1550" s="128">
        <v>8</v>
      </c>
      <c r="F1550" s="102" t="s">
        <v>14834</v>
      </c>
      <c r="G1550" s="142">
        <v>16538</v>
      </c>
      <c r="H1550" s="128" t="s">
        <v>11819</v>
      </c>
      <c r="I1550" s="128" t="s">
        <v>13336</v>
      </c>
      <c r="J1550" s="128" t="s">
        <v>29776</v>
      </c>
      <c r="K1550" s="198"/>
      <c r="L1550" s="199"/>
      <c r="M1550" s="145">
        <v>1.85</v>
      </c>
      <c r="N1550" s="112" t="s">
        <v>31163</v>
      </c>
      <c r="O1550" s="128"/>
      <c r="P1550" s="128"/>
      <c r="Q1550" s="128" t="s">
        <v>16122</v>
      </c>
      <c r="R1550" s="145"/>
      <c r="S1550" s="128" t="s">
        <v>11080</v>
      </c>
      <c r="T1550" s="128" t="s">
        <v>20546</v>
      </c>
      <c r="U1550" s="128" t="s">
        <v>3848</v>
      </c>
      <c r="V1550" s="145">
        <v>6.5</v>
      </c>
      <c r="W1550" s="130"/>
      <c r="X1550" s="113"/>
    </row>
    <row r="1551" spans="1:24" ht="12.95" customHeight="1" x14ac:dyDescent="0.2">
      <c r="A1551" s="140">
        <v>2015</v>
      </c>
      <c r="B1551" s="128" t="s">
        <v>4176</v>
      </c>
      <c r="C1551" s="128" t="s">
        <v>29691</v>
      </c>
      <c r="D1551" s="128" t="s">
        <v>29777</v>
      </c>
      <c r="E1551" s="128">
        <v>9</v>
      </c>
      <c r="F1551" s="102" t="s">
        <v>14834</v>
      </c>
      <c r="G1551" s="142">
        <v>16538</v>
      </c>
      <c r="H1551" s="128" t="s">
        <v>13336</v>
      </c>
      <c r="I1551" s="128" t="s">
        <v>11819</v>
      </c>
      <c r="J1551" s="128" t="s">
        <v>4622</v>
      </c>
      <c r="K1551" s="198"/>
      <c r="L1551" s="199"/>
      <c r="M1551" s="145">
        <v>1</v>
      </c>
      <c r="N1551" s="125" t="s">
        <v>31164</v>
      </c>
      <c r="O1551" s="128" t="s">
        <v>3620</v>
      </c>
      <c r="P1551" s="128"/>
      <c r="Q1551" s="128" t="s">
        <v>19531</v>
      </c>
      <c r="R1551" s="145"/>
      <c r="S1551" s="128" t="s">
        <v>9435</v>
      </c>
      <c r="T1551" s="128" t="s">
        <v>20546</v>
      </c>
      <c r="U1551" s="128" t="s">
        <v>27584</v>
      </c>
      <c r="V1551" s="145">
        <v>7.5</v>
      </c>
      <c r="W1551" s="130"/>
      <c r="X1551" s="113"/>
    </row>
    <row r="1552" spans="1:24" ht="12.95" customHeight="1" x14ac:dyDescent="0.2">
      <c r="A1552" s="140">
        <v>2015</v>
      </c>
      <c r="B1552" s="128" t="s">
        <v>4176</v>
      </c>
      <c r="C1552" s="128" t="s">
        <v>29691</v>
      </c>
      <c r="D1552" s="128" t="s">
        <v>29778</v>
      </c>
      <c r="E1552" s="128">
        <v>10</v>
      </c>
      <c r="F1552" s="102" t="s">
        <v>14834</v>
      </c>
      <c r="G1552" s="142">
        <v>16538</v>
      </c>
      <c r="H1552" s="128" t="s">
        <v>11819</v>
      </c>
      <c r="I1552" s="128" t="s">
        <v>13336</v>
      </c>
      <c r="J1552" s="128" t="s">
        <v>29779</v>
      </c>
      <c r="K1552" s="198"/>
      <c r="L1552" s="199"/>
      <c r="M1552" s="145">
        <v>2</v>
      </c>
      <c r="N1552" s="112" t="s">
        <v>29788</v>
      </c>
      <c r="O1552" s="128"/>
      <c r="P1552" s="128" t="s">
        <v>162</v>
      </c>
      <c r="Q1552" s="128" t="s">
        <v>20318</v>
      </c>
      <c r="R1552" s="145"/>
      <c r="S1552" s="128"/>
      <c r="T1552" s="128" t="s">
        <v>20546</v>
      </c>
      <c r="U1552" s="128" t="s">
        <v>27586</v>
      </c>
      <c r="V1552" s="145">
        <v>6.5</v>
      </c>
      <c r="W1552" s="130"/>
      <c r="X1552" s="113"/>
    </row>
    <row r="1553" spans="1:24" ht="12.95" customHeight="1" x14ac:dyDescent="0.2">
      <c r="A1553" s="140">
        <v>2015</v>
      </c>
      <c r="B1553" s="128" t="s">
        <v>4176</v>
      </c>
      <c r="C1553" s="197" t="s">
        <v>29692</v>
      </c>
      <c r="D1553" s="201" t="s">
        <v>29781</v>
      </c>
      <c r="E1553" s="128">
        <v>11</v>
      </c>
      <c r="F1553" s="102" t="s">
        <v>14834</v>
      </c>
      <c r="G1553" s="142">
        <v>16538</v>
      </c>
      <c r="H1553" s="128" t="s">
        <v>11819</v>
      </c>
      <c r="I1553" s="128" t="s">
        <v>13336</v>
      </c>
      <c r="J1553" s="128" t="s">
        <v>29780</v>
      </c>
      <c r="K1553" s="198"/>
      <c r="L1553" s="199"/>
      <c r="M1553" s="145">
        <v>2</v>
      </c>
      <c r="N1553" s="112" t="s">
        <v>29789</v>
      </c>
      <c r="O1553" s="128" t="s">
        <v>65</v>
      </c>
      <c r="P1553" s="128" t="s">
        <v>4709</v>
      </c>
      <c r="Q1553" s="128" t="s">
        <v>17727</v>
      </c>
      <c r="R1553" s="145"/>
      <c r="S1553" s="128" t="s">
        <v>8315</v>
      </c>
      <c r="T1553" s="128" t="s">
        <v>20546</v>
      </c>
      <c r="U1553" s="128" t="s">
        <v>29791</v>
      </c>
      <c r="V1553" s="145">
        <v>8.5</v>
      </c>
      <c r="W1553" s="130"/>
      <c r="X1553" s="113"/>
    </row>
    <row r="1554" spans="1:24" ht="12.95" customHeight="1" x14ac:dyDescent="0.2">
      <c r="A1554" s="140">
        <v>2015</v>
      </c>
      <c r="B1554" s="128" t="s">
        <v>4176</v>
      </c>
      <c r="C1554" s="128" t="s">
        <v>29692</v>
      </c>
      <c r="D1554" s="128" t="s">
        <v>29782</v>
      </c>
      <c r="E1554" s="128">
        <v>12</v>
      </c>
      <c r="F1554" s="102" t="s">
        <v>14834</v>
      </c>
      <c r="G1554" s="142">
        <v>16538</v>
      </c>
      <c r="H1554" s="128" t="s">
        <v>11819</v>
      </c>
      <c r="I1554" s="128" t="s">
        <v>13336</v>
      </c>
      <c r="J1554" s="128" t="s">
        <v>29776</v>
      </c>
      <c r="K1554" s="198"/>
      <c r="L1554" s="199"/>
      <c r="M1554" s="145">
        <v>1</v>
      </c>
      <c r="N1554" s="112" t="s">
        <v>29790</v>
      </c>
      <c r="O1554" s="128" t="s">
        <v>10189</v>
      </c>
      <c r="P1554" s="128" t="s">
        <v>162</v>
      </c>
      <c r="Q1554" s="128" t="s">
        <v>16646</v>
      </c>
      <c r="R1554" s="145"/>
      <c r="S1554" s="128"/>
      <c r="T1554" s="128" t="s">
        <v>20546</v>
      </c>
      <c r="U1554" s="128" t="s">
        <v>12451</v>
      </c>
      <c r="V1554" s="145">
        <v>6.5</v>
      </c>
      <c r="W1554" s="130"/>
      <c r="X1554" s="113"/>
    </row>
    <row r="1555" spans="1:24" ht="12.95" customHeight="1" x14ac:dyDescent="0.2">
      <c r="A1555" s="140">
        <v>2015</v>
      </c>
      <c r="B1555" s="128" t="s">
        <v>4176</v>
      </c>
      <c r="C1555" s="128" t="s">
        <v>29692</v>
      </c>
      <c r="D1555" s="128" t="s">
        <v>29792</v>
      </c>
      <c r="E1555" s="128">
        <v>13</v>
      </c>
      <c r="F1555" s="102" t="s">
        <v>14834</v>
      </c>
      <c r="G1555" s="142">
        <v>16539</v>
      </c>
      <c r="H1555" s="128" t="s">
        <v>11819</v>
      </c>
      <c r="I1555" s="128" t="s">
        <v>13336</v>
      </c>
      <c r="J1555" s="128" t="s">
        <v>29793</v>
      </c>
      <c r="K1555" s="198"/>
      <c r="L1555" s="199"/>
      <c r="M1555" s="145">
        <v>2</v>
      </c>
      <c r="N1555" s="112" t="s">
        <v>29794</v>
      </c>
      <c r="O1555" s="128"/>
      <c r="P1555" s="128" t="s">
        <v>15889</v>
      </c>
      <c r="Q1555" s="128" t="s">
        <v>16866</v>
      </c>
      <c r="R1555" s="145"/>
      <c r="S1555" s="128"/>
      <c r="T1555" s="128" t="s">
        <v>20546</v>
      </c>
      <c r="U1555" s="128" t="s">
        <v>29795</v>
      </c>
      <c r="V1555" s="145">
        <v>7.5</v>
      </c>
      <c r="W1555" s="130"/>
      <c r="X1555" s="113"/>
    </row>
    <row r="1556" spans="1:24" ht="12.95" customHeight="1" x14ac:dyDescent="0.2">
      <c r="A1556" s="140">
        <v>2015</v>
      </c>
      <c r="B1556" s="128" t="s">
        <v>4176</v>
      </c>
      <c r="C1556" s="128" t="s">
        <v>29692</v>
      </c>
      <c r="D1556" s="128" t="s">
        <v>29796</v>
      </c>
      <c r="E1556" s="128">
        <v>14</v>
      </c>
      <c r="F1556" s="102" t="s">
        <v>14834</v>
      </c>
      <c r="G1556" s="142">
        <v>16539</v>
      </c>
      <c r="H1556" s="128" t="s">
        <v>11819</v>
      </c>
      <c r="I1556" s="128" t="s">
        <v>13336</v>
      </c>
      <c r="J1556" s="128" t="s">
        <v>29797</v>
      </c>
      <c r="K1556" s="198"/>
      <c r="L1556" s="199"/>
      <c r="M1556" s="145">
        <v>1</v>
      </c>
      <c r="N1556" s="112" t="s">
        <v>29798</v>
      </c>
      <c r="O1556" s="128" t="s">
        <v>17511</v>
      </c>
      <c r="P1556" s="128"/>
      <c r="Q1556" s="128" t="s">
        <v>17383</v>
      </c>
      <c r="R1556" s="145"/>
      <c r="S1556" s="128"/>
      <c r="T1556" s="128" t="s">
        <v>20546</v>
      </c>
      <c r="U1556" s="128"/>
      <c r="V1556" s="145">
        <v>6.5</v>
      </c>
      <c r="W1556" s="130"/>
      <c r="X1556" s="113"/>
    </row>
    <row r="1557" spans="1:24" ht="12.95" customHeight="1" x14ac:dyDescent="0.2">
      <c r="A1557" s="140">
        <v>2015</v>
      </c>
      <c r="B1557" s="128" t="s">
        <v>4176</v>
      </c>
      <c r="C1557" s="128" t="s">
        <v>29692</v>
      </c>
      <c r="D1557" s="128" t="s">
        <v>323</v>
      </c>
      <c r="E1557" s="128">
        <v>15</v>
      </c>
      <c r="F1557" s="102" t="s">
        <v>14834</v>
      </c>
      <c r="G1557" s="142">
        <v>16540</v>
      </c>
      <c r="H1557" s="128" t="s">
        <v>13336</v>
      </c>
      <c r="I1557" s="128" t="s">
        <v>11819</v>
      </c>
      <c r="J1557" s="128" t="s">
        <v>919</v>
      </c>
      <c r="K1557" s="198"/>
      <c r="L1557" s="199"/>
      <c r="M1557" s="145">
        <v>1</v>
      </c>
      <c r="N1557" s="112" t="s">
        <v>29798</v>
      </c>
      <c r="O1557" s="128" t="s">
        <v>8076</v>
      </c>
      <c r="P1557" s="128"/>
      <c r="Q1557" s="128" t="s">
        <v>19103</v>
      </c>
      <c r="R1557" s="145" t="s">
        <v>7035</v>
      </c>
      <c r="S1557" s="128"/>
      <c r="T1557" s="128" t="s">
        <v>20546</v>
      </c>
      <c r="U1557" s="128" t="s">
        <v>29799</v>
      </c>
      <c r="V1557" s="145">
        <v>6.5</v>
      </c>
      <c r="W1557" s="130"/>
      <c r="X1557" s="113"/>
    </row>
    <row r="1558" spans="1:24" ht="12.95" customHeight="1" x14ac:dyDescent="0.2">
      <c r="A1558" s="140">
        <v>2015</v>
      </c>
      <c r="B1558" s="128" t="s">
        <v>4176</v>
      </c>
      <c r="C1558" s="128" t="s">
        <v>29692</v>
      </c>
      <c r="D1558" s="128" t="s">
        <v>7567</v>
      </c>
      <c r="E1558" s="128">
        <v>16</v>
      </c>
      <c r="F1558" s="102" t="s">
        <v>14834</v>
      </c>
      <c r="G1558" s="142">
        <v>16540</v>
      </c>
      <c r="H1558" s="128" t="s">
        <v>13336</v>
      </c>
      <c r="I1558" s="128" t="s">
        <v>11819</v>
      </c>
      <c r="J1558" s="128" t="s">
        <v>29800</v>
      </c>
      <c r="K1558" s="198"/>
      <c r="L1558" s="199"/>
      <c r="M1558" s="145">
        <v>1</v>
      </c>
      <c r="N1558" s="144" t="s">
        <v>29801</v>
      </c>
      <c r="O1558" s="128"/>
      <c r="P1558" s="128" t="s">
        <v>3620</v>
      </c>
      <c r="Q1558" s="128" t="s">
        <v>21464</v>
      </c>
      <c r="R1558" s="145"/>
      <c r="S1558" s="128"/>
      <c r="T1558" s="128" t="s">
        <v>20546</v>
      </c>
      <c r="U1558" s="128" t="s">
        <v>29802</v>
      </c>
      <c r="V1558" s="145">
        <v>7.5</v>
      </c>
      <c r="W1558" s="130"/>
      <c r="X1558" s="113"/>
    </row>
    <row r="1559" spans="1:24" ht="12.95" customHeight="1" x14ac:dyDescent="0.2">
      <c r="A1559" s="140">
        <v>2015</v>
      </c>
      <c r="B1559" s="128" t="s">
        <v>4176</v>
      </c>
      <c r="C1559" s="128" t="s">
        <v>29692</v>
      </c>
      <c r="D1559" s="128" t="s">
        <v>29803</v>
      </c>
      <c r="E1559" s="128">
        <v>17</v>
      </c>
      <c r="F1559" s="102" t="s">
        <v>14834</v>
      </c>
      <c r="G1559" s="142">
        <v>16540</v>
      </c>
      <c r="H1559" s="128" t="s">
        <v>11819</v>
      </c>
      <c r="I1559" s="128" t="s">
        <v>13336</v>
      </c>
      <c r="J1559" s="128" t="s">
        <v>4622</v>
      </c>
      <c r="K1559" s="198"/>
      <c r="L1559" s="199"/>
      <c r="M1559" s="145">
        <v>2</v>
      </c>
      <c r="N1559" s="112" t="s">
        <v>29804</v>
      </c>
      <c r="O1559" s="128" t="s">
        <v>17391</v>
      </c>
      <c r="P1559" s="128" t="s">
        <v>162</v>
      </c>
      <c r="Q1559" s="128" t="s">
        <v>26988</v>
      </c>
      <c r="R1559" s="145"/>
      <c r="S1559" s="128" t="s">
        <v>8315</v>
      </c>
      <c r="T1559" s="128" t="s">
        <v>20546</v>
      </c>
      <c r="U1559" s="128" t="s">
        <v>29805</v>
      </c>
      <c r="V1559" s="145">
        <v>6.5</v>
      </c>
      <c r="W1559" s="130"/>
      <c r="X1559" s="113"/>
    </row>
    <row r="1560" spans="1:24" ht="12.95" customHeight="1" x14ac:dyDescent="0.2">
      <c r="A1560" s="140">
        <v>2015</v>
      </c>
      <c r="B1560" s="128" t="s">
        <v>4176</v>
      </c>
      <c r="C1560" s="128" t="s">
        <v>29692</v>
      </c>
      <c r="D1560" s="128" t="s">
        <v>29806</v>
      </c>
      <c r="E1560" s="128">
        <v>18</v>
      </c>
      <c r="F1560" s="102" t="s">
        <v>14834</v>
      </c>
      <c r="G1560" s="142">
        <v>16542</v>
      </c>
      <c r="H1560" s="128" t="s">
        <v>11819</v>
      </c>
      <c r="I1560" s="128" t="s">
        <v>13336</v>
      </c>
      <c r="J1560" s="128" t="s">
        <v>13505</v>
      </c>
      <c r="K1560" s="198"/>
      <c r="L1560" s="199"/>
      <c r="M1560" s="145">
        <v>2</v>
      </c>
      <c r="N1560" s="112" t="s">
        <v>29807</v>
      </c>
      <c r="O1560" s="128" t="s">
        <v>19450</v>
      </c>
      <c r="P1560" s="128" t="s">
        <v>9125</v>
      </c>
      <c r="Q1560" s="128" t="s">
        <v>16520</v>
      </c>
      <c r="R1560" s="145"/>
      <c r="S1560" s="128"/>
      <c r="T1560" s="128" t="s">
        <v>20546</v>
      </c>
      <c r="U1560" s="128"/>
      <c r="V1560" s="145">
        <v>8.5</v>
      </c>
      <c r="W1560" s="130"/>
      <c r="X1560" s="113"/>
    </row>
    <row r="1561" spans="1:24" ht="12.95" customHeight="1" x14ac:dyDescent="0.2">
      <c r="A1561" s="140">
        <v>2015</v>
      </c>
      <c r="B1561" s="128" t="s">
        <v>4176</v>
      </c>
      <c r="C1561" s="128" t="s">
        <v>29692</v>
      </c>
      <c r="D1561" s="128" t="s">
        <v>29808</v>
      </c>
      <c r="E1561" s="128">
        <v>19</v>
      </c>
      <c r="F1561" s="102" t="s">
        <v>14834</v>
      </c>
      <c r="G1561" s="142">
        <v>16542</v>
      </c>
      <c r="H1561" s="128" t="s">
        <v>11819</v>
      </c>
      <c r="I1561" s="128" t="s">
        <v>13336</v>
      </c>
      <c r="J1561" s="128" t="s">
        <v>9687</v>
      </c>
      <c r="K1561" s="198"/>
      <c r="L1561" s="199"/>
      <c r="M1561" s="145">
        <v>3</v>
      </c>
      <c r="N1561" s="112" t="s">
        <v>29809</v>
      </c>
      <c r="O1561" s="128" t="s">
        <v>29810</v>
      </c>
      <c r="P1561" s="128" t="s">
        <v>4709</v>
      </c>
      <c r="Q1561" s="128" t="s">
        <v>29811</v>
      </c>
      <c r="R1561" s="145"/>
      <c r="S1561" s="128" t="s">
        <v>11080</v>
      </c>
      <c r="T1561" s="128" t="s">
        <v>20546</v>
      </c>
      <c r="U1561" s="128" t="s">
        <v>10050</v>
      </c>
      <c r="V1561" s="145">
        <v>11.5</v>
      </c>
      <c r="W1561" s="130"/>
      <c r="X1561" s="113"/>
    </row>
    <row r="1562" spans="1:24" ht="12.95" customHeight="1" x14ac:dyDescent="0.2">
      <c r="A1562" s="140">
        <v>2015</v>
      </c>
      <c r="B1562" s="128" t="s">
        <v>4176</v>
      </c>
      <c r="C1562" s="128" t="s">
        <v>29692</v>
      </c>
      <c r="D1562" s="128" t="s">
        <v>29812</v>
      </c>
      <c r="E1562" s="128">
        <v>20</v>
      </c>
      <c r="F1562" s="102" t="s">
        <v>14834</v>
      </c>
      <c r="G1562" s="142">
        <v>16546</v>
      </c>
      <c r="H1562" s="128" t="s">
        <v>11819</v>
      </c>
      <c r="I1562" s="128" t="s">
        <v>13336</v>
      </c>
      <c r="J1562" s="128" t="s">
        <v>12260</v>
      </c>
      <c r="K1562" s="198"/>
      <c r="L1562" s="199"/>
      <c r="M1562" s="145">
        <v>1</v>
      </c>
      <c r="N1562" s="112" t="s">
        <v>29798</v>
      </c>
      <c r="O1562" s="128" t="s">
        <v>12252</v>
      </c>
      <c r="P1562" s="128"/>
      <c r="Q1562" s="128" t="s">
        <v>16863</v>
      </c>
      <c r="R1562" s="145"/>
      <c r="S1562" s="128"/>
      <c r="T1562" s="128" t="s">
        <v>20546</v>
      </c>
      <c r="U1562" s="128"/>
      <c r="V1562" s="145">
        <v>7.5</v>
      </c>
      <c r="W1562" s="130"/>
      <c r="X1562" s="113"/>
    </row>
    <row r="1563" spans="1:24" ht="12.95" customHeight="1" x14ac:dyDescent="0.2">
      <c r="A1563" s="115">
        <v>2013</v>
      </c>
      <c r="B1563" s="102" t="s">
        <v>4176</v>
      </c>
      <c r="C1563" s="164" t="s">
        <v>20219</v>
      </c>
      <c r="D1563" s="102" t="s">
        <v>20220</v>
      </c>
      <c r="E1563" s="102" t="s">
        <v>20221</v>
      </c>
      <c r="F1563" s="148" t="s">
        <v>10085</v>
      </c>
      <c r="G1563" s="105">
        <v>16233</v>
      </c>
      <c r="H1563" s="102" t="s">
        <v>11819</v>
      </c>
      <c r="I1563" s="163" t="s">
        <v>10191</v>
      </c>
      <c r="J1563" s="107" t="s">
        <v>802</v>
      </c>
      <c r="K1563" s="102"/>
      <c r="L1563" s="111"/>
      <c r="M1563" s="109">
        <v>1</v>
      </c>
      <c r="N1563" s="112" t="s">
        <v>20222</v>
      </c>
      <c r="O1563" s="102"/>
      <c r="P1563" s="39"/>
      <c r="Q1563" s="39" t="s">
        <v>16140</v>
      </c>
      <c r="R1563" s="102"/>
      <c r="S1563" s="102"/>
      <c r="T1563" s="102" t="s">
        <v>20547</v>
      </c>
      <c r="U1563" s="102" t="s">
        <v>12662</v>
      </c>
      <c r="V1563" s="109">
        <v>7.5</v>
      </c>
      <c r="W1563" s="107"/>
      <c r="X1563" s="113"/>
    </row>
    <row r="1564" spans="1:24" ht="12.95" customHeight="1" x14ac:dyDescent="0.2">
      <c r="A1564" s="115">
        <v>2013</v>
      </c>
      <c r="B1564" s="102" t="s">
        <v>4176</v>
      </c>
      <c r="C1564" s="102" t="s">
        <v>20219</v>
      </c>
      <c r="D1564" s="111" t="s">
        <v>37528</v>
      </c>
      <c r="E1564" s="102" t="s">
        <v>20223</v>
      </c>
      <c r="F1564" s="148" t="s">
        <v>10085</v>
      </c>
      <c r="G1564" s="105">
        <v>16229</v>
      </c>
      <c r="H1564" s="102" t="s">
        <v>10191</v>
      </c>
      <c r="I1564" s="163" t="s">
        <v>11819</v>
      </c>
      <c r="J1564" s="107" t="s">
        <v>2053</v>
      </c>
      <c r="K1564" s="102"/>
      <c r="L1564" s="187" t="s">
        <v>20227</v>
      </c>
      <c r="M1564" s="109">
        <v>0.75</v>
      </c>
      <c r="N1564" s="125" t="s">
        <v>20222</v>
      </c>
      <c r="O1564" s="102" t="s">
        <v>3620</v>
      </c>
      <c r="P1564" s="39"/>
      <c r="Q1564" s="39" t="s">
        <v>17671</v>
      </c>
      <c r="R1564" s="102"/>
      <c r="S1564" s="102"/>
      <c r="T1564" s="102" t="s">
        <v>20547</v>
      </c>
      <c r="U1564" s="102"/>
      <c r="V1564" s="109">
        <v>6.5</v>
      </c>
      <c r="W1564" s="107"/>
      <c r="X1564" s="113"/>
    </row>
    <row r="1565" spans="1:24" ht="12.95" customHeight="1" x14ac:dyDescent="0.2">
      <c r="A1565" s="115">
        <v>2013</v>
      </c>
      <c r="B1565" s="102" t="s">
        <v>4176</v>
      </c>
      <c r="C1565" s="102" t="s">
        <v>20219</v>
      </c>
      <c r="D1565" s="102" t="s">
        <v>20224</v>
      </c>
      <c r="E1565" s="102" t="s">
        <v>20225</v>
      </c>
      <c r="F1565" s="148" t="s">
        <v>10085</v>
      </c>
      <c r="G1565" s="105">
        <v>16236</v>
      </c>
      <c r="H1565" s="102" t="s">
        <v>10191</v>
      </c>
      <c r="I1565" s="163" t="s">
        <v>11819</v>
      </c>
      <c r="J1565" s="107" t="s">
        <v>4335</v>
      </c>
      <c r="K1565" s="102"/>
      <c r="L1565" s="111"/>
      <c r="M1565" s="109">
        <v>1</v>
      </c>
      <c r="N1565" s="112" t="s">
        <v>20222</v>
      </c>
      <c r="O1565" s="102" t="s">
        <v>12252</v>
      </c>
      <c r="P1565" s="39"/>
      <c r="Q1565" s="39" t="s">
        <v>17790</v>
      </c>
      <c r="R1565" s="102"/>
      <c r="S1565" s="102"/>
      <c r="T1565" s="102" t="s">
        <v>20547</v>
      </c>
      <c r="U1565" s="102" t="s">
        <v>20226</v>
      </c>
      <c r="V1565" s="109">
        <v>7</v>
      </c>
      <c r="W1565" s="107"/>
      <c r="X1565" s="113"/>
    </row>
    <row r="1566" spans="1:24" ht="12.95" customHeight="1" x14ac:dyDescent="0.2">
      <c r="A1566" s="115">
        <v>2013</v>
      </c>
      <c r="B1566" s="102" t="s">
        <v>4176</v>
      </c>
      <c r="C1566" s="102" t="s">
        <v>20219</v>
      </c>
      <c r="D1566" s="102" t="s">
        <v>20229</v>
      </c>
      <c r="E1566" s="102" t="s">
        <v>20230</v>
      </c>
      <c r="F1566" s="148" t="s">
        <v>10085</v>
      </c>
      <c r="G1566" s="105">
        <v>16236</v>
      </c>
      <c r="H1566" s="102" t="s">
        <v>11819</v>
      </c>
      <c r="I1566" s="163" t="s">
        <v>10191</v>
      </c>
      <c r="J1566" s="107" t="s">
        <v>4335</v>
      </c>
      <c r="K1566" s="102"/>
      <c r="L1566" s="111"/>
      <c r="M1566" s="109">
        <v>0.75</v>
      </c>
      <c r="N1566" s="125" t="s">
        <v>20222</v>
      </c>
      <c r="O1566" s="102" t="s">
        <v>16905</v>
      </c>
      <c r="P1566" s="39" t="s">
        <v>9125</v>
      </c>
      <c r="Q1566" s="39" t="s">
        <v>16157</v>
      </c>
      <c r="R1566" s="102"/>
      <c r="S1566" s="102" t="s">
        <v>8315</v>
      </c>
      <c r="T1566" s="102" t="s">
        <v>20547</v>
      </c>
      <c r="U1566" s="102"/>
      <c r="V1566" s="109">
        <v>7.5</v>
      </c>
      <c r="W1566" s="107"/>
      <c r="X1566" s="113"/>
    </row>
    <row r="1567" spans="1:24" ht="12.95" customHeight="1" x14ac:dyDescent="0.2">
      <c r="A1567" s="139">
        <v>2004</v>
      </c>
      <c r="B1567" s="188" t="s">
        <v>4176</v>
      </c>
      <c r="C1567" s="202" t="s">
        <v>1471</v>
      </c>
      <c r="D1567" s="188" t="s">
        <v>37525</v>
      </c>
      <c r="E1567" s="188" t="s">
        <v>3674</v>
      </c>
      <c r="F1567" s="357" t="s">
        <v>10085</v>
      </c>
      <c r="G1567" s="203">
        <v>16233</v>
      </c>
      <c r="H1567" s="204" t="s">
        <v>11819</v>
      </c>
      <c r="I1567" s="188" t="s">
        <v>10191</v>
      </c>
      <c r="J1567" s="205" t="s">
        <v>3675</v>
      </c>
      <c r="K1567" s="188"/>
      <c r="L1567" s="187"/>
      <c r="M1567" s="206">
        <v>1</v>
      </c>
      <c r="N1567" s="207" t="s">
        <v>3676</v>
      </c>
      <c r="O1567" s="206"/>
      <c r="P1567" s="206"/>
      <c r="Q1567" s="206" t="s">
        <v>20830</v>
      </c>
      <c r="R1567" s="206"/>
      <c r="S1567" s="188"/>
      <c r="T1567" s="102" t="s">
        <v>20547</v>
      </c>
      <c r="U1567" s="188"/>
      <c r="V1567" s="206">
        <v>8</v>
      </c>
      <c r="W1567" s="205"/>
      <c r="X1567" s="113"/>
    </row>
    <row r="1568" spans="1:24" ht="12.95" customHeight="1" x14ac:dyDescent="0.2">
      <c r="A1568" s="139">
        <v>2004</v>
      </c>
      <c r="B1568" s="188" t="s">
        <v>4176</v>
      </c>
      <c r="C1568" s="188" t="s">
        <v>1471</v>
      </c>
      <c r="D1568" s="187" t="s">
        <v>31165</v>
      </c>
      <c r="E1568" s="188" t="s">
        <v>4333</v>
      </c>
      <c r="F1568" s="357" t="s">
        <v>10085</v>
      </c>
      <c r="G1568" s="203">
        <v>16229</v>
      </c>
      <c r="H1568" s="188" t="s">
        <v>10191</v>
      </c>
      <c r="I1568" s="204" t="s">
        <v>11819</v>
      </c>
      <c r="J1568" s="205" t="s">
        <v>2053</v>
      </c>
      <c r="K1568" s="188"/>
      <c r="L1568" s="187" t="s">
        <v>20228</v>
      </c>
      <c r="M1568" s="206">
        <v>1</v>
      </c>
      <c r="N1568" s="208" t="s">
        <v>3676</v>
      </c>
      <c r="O1568" s="188" t="s">
        <v>3620</v>
      </c>
      <c r="P1568" s="188"/>
      <c r="Q1568" s="188" t="s">
        <v>17527</v>
      </c>
      <c r="R1568" s="188"/>
      <c r="S1568" s="188"/>
      <c r="T1568" s="102" t="s">
        <v>20547</v>
      </c>
      <c r="U1568" s="188" t="s">
        <v>27318</v>
      </c>
      <c r="V1568" s="206">
        <v>7</v>
      </c>
      <c r="W1568" s="205"/>
      <c r="X1568" s="113"/>
    </row>
    <row r="1569" spans="1:24" ht="12.95" customHeight="1" x14ac:dyDescent="0.2">
      <c r="A1569" s="139">
        <v>2004</v>
      </c>
      <c r="B1569" s="188" t="s">
        <v>4176</v>
      </c>
      <c r="C1569" s="188" t="s">
        <v>1471</v>
      </c>
      <c r="D1569" s="188" t="s">
        <v>37526</v>
      </c>
      <c r="E1569" s="188" t="s">
        <v>4334</v>
      </c>
      <c r="F1569" s="357" t="s">
        <v>10085</v>
      </c>
      <c r="G1569" s="203">
        <v>16236</v>
      </c>
      <c r="H1569" s="188" t="s">
        <v>10191</v>
      </c>
      <c r="I1569" s="204" t="s">
        <v>4890</v>
      </c>
      <c r="J1569" s="205" t="s">
        <v>4335</v>
      </c>
      <c r="K1569" s="188"/>
      <c r="L1569" s="187"/>
      <c r="M1569" s="206">
        <v>1</v>
      </c>
      <c r="N1569" s="207" t="s">
        <v>3676</v>
      </c>
      <c r="O1569" s="188" t="s">
        <v>12252</v>
      </c>
      <c r="P1569" s="188"/>
      <c r="Q1569" s="188" t="s">
        <v>17790</v>
      </c>
      <c r="R1569" s="188"/>
      <c r="S1569" s="188"/>
      <c r="T1569" s="102" t="s">
        <v>20547</v>
      </c>
      <c r="U1569" s="188"/>
      <c r="V1569" s="206">
        <v>6</v>
      </c>
      <c r="W1569" s="205"/>
      <c r="X1569" s="113"/>
    </row>
    <row r="1570" spans="1:24" ht="12.95" customHeight="1" x14ac:dyDescent="0.2">
      <c r="A1570" s="139">
        <v>2004</v>
      </c>
      <c r="B1570" s="188" t="s">
        <v>4176</v>
      </c>
      <c r="C1570" s="188" t="s">
        <v>1471</v>
      </c>
      <c r="D1570" s="188" t="s">
        <v>37527</v>
      </c>
      <c r="E1570" s="188" t="s">
        <v>4336</v>
      </c>
      <c r="F1570" s="357" t="s">
        <v>10085</v>
      </c>
      <c r="G1570" s="203">
        <v>16236</v>
      </c>
      <c r="H1570" s="188" t="s">
        <v>11819</v>
      </c>
      <c r="I1570" s="204" t="s">
        <v>10191</v>
      </c>
      <c r="J1570" s="205" t="s">
        <v>4335</v>
      </c>
      <c r="K1570" s="188"/>
      <c r="L1570" s="187"/>
      <c r="M1570" s="206">
        <v>1</v>
      </c>
      <c r="N1570" s="207" t="s">
        <v>3676</v>
      </c>
      <c r="O1570" s="188" t="s">
        <v>12252</v>
      </c>
      <c r="P1570" s="188" t="s">
        <v>9125</v>
      </c>
      <c r="Q1570" s="188" t="s">
        <v>19113</v>
      </c>
      <c r="R1570" s="188"/>
      <c r="S1570" s="188"/>
      <c r="T1570" s="102" t="s">
        <v>20547</v>
      </c>
      <c r="U1570" s="188"/>
      <c r="V1570" s="206">
        <v>8</v>
      </c>
      <c r="W1570" s="205"/>
      <c r="X1570" s="113"/>
    </row>
    <row r="1571" spans="1:24" ht="12.95" customHeight="1" x14ac:dyDescent="0.2">
      <c r="A1571" s="115">
        <v>2010</v>
      </c>
      <c r="B1571" s="102" t="s">
        <v>4176</v>
      </c>
      <c r="C1571" s="103" t="s">
        <v>493</v>
      </c>
      <c r="D1571" s="111" t="s">
        <v>11029</v>
      </c>
      <c r="E1571" s="102" t="s">
        <v>1435</v>
      </c>
      <c r="F1571" s="148" t="s">
        <v>10085</v>
      </c>
      <c r="G1571" s="105">
        <v>15647</v>
      </c>
      <c r="H1571" s="102" t="s">
        <v>11819</v>
      </c>
      <c r="I1571" s="163" t="s">
        <v>13336</v>
      </c>
      <c r="J1571" s="107" t="s">
        <v>3617</v>
      </c>
      <c r="K1571" s="102"/>
      <c r="L1571" s="133" t="s">
        <v>27780</v>
      </c>
      <c r="M1571" s="102">
        <v>1</v>
      </c>
      <c r="N1571" s="112" t="s">
        <v>14180</v>
      </c>
      <c r="O1571" s="102" t="s">
        <v>20471</v>
      </c>
      <c r="P1571" s="39" t="s">
        <v>8200</v>
      </c>
      <c r="Q1571" s="39"/>
      <c r="R1571" s="102"/>
      <c r="S1571" s="102" t="s">
        <v>8315</v>
      </c>
      <c r="T1571" s="102" t="s">
        <v>14962</v>
      </c>
      <c r="U1571" s="102" t="s">
        <v>37009</v>
      </c>
      <c r="V1571" s="109">
        <v>6.5</v>
      </c>
      <c r="W1571" s="107"/>
      <c r="X1571" s="113"/>
    </row>
    <row r="1572" spans="1:24" ht="12.95" customHeight="1" x14ac:dyDescent="0.2">
      <c r="A1572" s="115">
        <v>2010</v>
      </c>
      <c r="B1572" s="102" t="s">
        <v>4176</v>
      </c>
      <c r="C1572" s="102" t="s">
        <v>493</v>
      </c>
      <c r="D1572" s="111" t="s">
        <v>11030</v>
      </c>
      <c r="E1572" s="102" t="s">
        <v>1436</v>
      </c>
      <c r="F1572" s="148" t="s">
        <v>10085</v>
      </c>
      <c r="G1572" s="105">
        <v>15519</v>
      </c>
      <c r="H1572" s="163" t="s">
        <v>13336</v>
      </c>
      <c r="I1572" s="102" t="s">
        <v>11819</v>
      </c>
      <c r="J1572" s="107" t="s">
        <v>12493</v>
      </c>
      <c r="K1572" s="102"/>
      <c r="L1572" s="111" t="s">
        <v>27779</v>
      </c>
      <c r="M1572" s="102">
        <v>1</v>
      </c>
      <c r="N1572" s="108" t="s">
        <v>14180</v>
      </c>
      <c r="O1572" s="102" t="s">
        <v>9160</v>
      </c>
      <c r="P1572" s="39"/>
      <c r="Q1572" s="39" t="s">
        <v>16798</v>
      </c>
      <c r="R1572" s="102" t="s">
        <v>7035</v>
      </c>
      <c r="S1572" s="102"/>
      <c r="T1572" s="102" t="s">
        <v>14962</v>
      </c>
      <c r="U1572" s="102" t="s">
        <v>37009</v>
      </c>
      <c r="V1572" s="109">
        <v>5</v>
      </c>
      <c r="W1572" s="107"/>
      <c r="X1572" s="113"/>
    </row>
    <row r="1573" spans="1:24" ht="12.95" customHeight="1" x14ac:dyDescent="0.2">
      <c r="A1573" s="115">
        <v>2010</v>
      </c>
      <c r="B1573" s="102" t="s">
        <v>4176</v>
      </c>
      <c r="C1573" s="102" t="s">
        <v>493</v>
      </c>
      <c r="D1573" s="111" t="s">
        <v>12494</v>
      </c>
      <c r="E1573" s="102" t="s">
        <v>1437</v>
      </c>
      <c r="F1573" s="148" t="s">
        <v>10085</v>
      </c>
      <c r="G1573" s="105">
        <v>15645</v>
      </c>
      <c r="H1573" s="102" t="s">
        <v>31166</v>
      </c>
      <c r="I1573" s="102" t="s">
        <v>11819</v>
      </c>
      <c r="J1573" s="107" t="s">
        <v>12495</v>
      </c>
      <c r="K1573" s="102"/>
      <c r="L1573" s="111" t="s">
        <v>27782</v>
      </c>
      <c r="M1573" s="102">
        <v>1</v>
      </c>
      <c r="N1573" s="108" t="s">
        <v>14180</v>
      </c>
      <c r="O1573" s="102" t="s">
        <v>18007</v>
      </c>
      <c r="P1573" s="39" t="s">
        <v>13301</v>
      </c>
      <c r="Q1573" s="39" t="s">
        <v>18206</v>
      </c>
      <c r="R1573" s="102"/>
      <c r="S1573" s="102"/>
      <c r="T1573" s="102" t="s">
        <v>14962</v>
      </c>
      <c r="U1573" s="102" t="s">
        <v>37010</v>
      </c>
      <c r="V1573" s="109">
        <v>6</v>
      </c>
      <c r="W1573" s="107"/>
      <c r="X1573" s="113"/>
    </row>
    <row r="1574" spans="1:24" ht="12.95" customHeight="1" x14ac:dyDescent="0.2">
      <c r="A1574" s="115">
        <v>2010</v>
      </c>
      <c r="B1574" s="102" t="s">
        <v>4176</v>
      </c>
      <c r="C1574" s="102" t="s">
        <v>493</v>
      </c>
      <c r="D1574" s="111" t="s">
        <v>11031</v>
      </c>
      <c r="E1574" s="102" t="s">
        <v>1438</v>
      </c>
      <c r="F1574" s="148" t="s">
        <v>10085</v>
      </c>
      <c r="G1574" s="105">
        <v>15638</v>
      </c>
      <c r="H1574" s="163" t="s">
        <v>7198</v>
      </c>
      <c r="I1574" s="163" t="s">
        <v>13336</v>
      </c>
      <c r="J1574" s="107" t="s">
        <v>12496</v>
      </c>
      <c r="K1574" s="102"/>
      <c r="L1574" s="111" t="s">
        <v>27783</v>
      </c>
      <c r="M1574" s="102">
        <v>1</v>
      </c>
      <c r="N1574" s="108" t="s">
        <v>14180</v>
      </c>
      <c r="O1574" s="102"/>
      <c r="P1574" s="39"/>
      <c r="Q1574" s="39" t="s">
        <v>17191</v>
      </c>
      <c r="R1574" s="102" t="s">
        <v>7035</v>
      </c>
      <c r="S1574" s="102"/>
      <c r="T1574" s="102" t="s">
        <v>14962</v>
      </c>
      <c r="U1574" s="102" t="s">
        <v>37011</v>
      </c>
      <c r="V1574" s="109">
        <v>5.5</v>
      </c>
      <c r="W1574" s="107"/>
      <c r="X1574" s="113"/>
    </row>
    <row r="1575" spans="1:24" ht="12.95" customHeight="1" x14ac:dyDescent="0.2">
      <c r="A1575" s="115">
        <v>2010</v>
      </c>
      <c r="B1575" s="102" t="s">
        <v>4176</v>
      </c>
      <c r="C1575" s="102" t="s">
        <v>493</v>
      </c>
      <c r="D1575" s="111" t="s">
        <v>12497</v>
      </c>
      <c r="E1575" s="102" t="s">
        <v>1439</v>
      </c>
      <c r="F1575" s="148" t="s">
        <v>10085</v>
      </c>
      <c r="G1575" s="105">
        <v>15647</v>
      </c>
      <c r="H1575" s="163" t="s">
        <v>3805</v>
      </c>
      <c r="I1575" s="163" t="s">
        <v>13336</v>
      </c>
      <c r="J1575" s="107" t="s">
        <v>3617</v>
      </c>
      <c r="K1575" s="102"/>
      <c r="L1575" s="111" t="s">
        <v>27784</v>
      </c>
      <c r="M1575" s="102">
        <v>1</v>
      </c>
      <c r="N1575" s="112" t="s">
        <v>14180</v>
      </c>
      <c r="O1575" s="102" t="s">
        <v>21112</v>
      </c>
      <c r="P1575" s="39" t="s">
        <v>13555</v>
      </c>
      <c r="Q1575" s="39"/>
      <c r="R1575" s="102"/>
      <c r="S1575" s="102"/>
      <c r="T1575" s="102" t="s">
        <v>14962</v>
      </c>
      <c r="U1575" s="102" t="s">
        <v>37012</v>
      </c>
      <c r="V1575" s="109">
        <v>6.5</v>
      </c>
      <c r="W1575" s="107"/>
      <c r="X1575" s="113"/>
    </row>
    <row r="1576" spans="1:24" ht="12.95" customHeight="1" x14ac:dyDescent="0.2">
      <c r="A1576" s="115">
        <v>2010</v>
      </c>
      <c r="B1576" s="102" t="s">
        <v>4176</v>
      </c>
      <c r="C1576" s="102" t="s">
        <v>493</v>
      </c>
      <c r="D1576" s="111" t="s">
        <v>11033</v>
      </c>
      <c r="E1576" s="102" t="s">
        <v>1440</v>
      </c>
      <c r="F1576" s="148" t="s">
        <v>10085</v>
      </c>
      <c r="G1576" s="105">
        <v>15637</v>
      </c>
      <c r="H1576" s="102" t="s">
        <v>11819</v>
      </c>
      <c r="I1576" s="163" t="s">
        <v>13336</v>
      </c>
      <c r="J1576" s="107" t="s">
        <v>3617</v>
      </c>
      <c r="K1576" s="102"/>
      <c r="L1576" s="111" t="s">
        <v>27785</v>
      </c>
      <c r="M1576" s="102">
        <v>1</v>
      </c>
      <c r="N1576" s="108" t="s">
        <v>14180</v>
      </c>
      <c r="O1576" s="102"/>
      <c r="P1576" s="39" t="s">
        <v>162</v>
      </c>
      <c r="Q1576" s="39" t="s">
        <v>19695</v>
      </c>
      <c r="R1576" s="102"/>
      <c r="S1576" s="102"/>
      <c r="T1576" s="102" t="s">
        <v>14962</v>
      </c>
      <c r="U1576" s="102" t="s">
        <v>37013</v>
      </c>
      <c r="V1576" s="109">
        <v>7</v>
      </c>
      <c r="W1576" s="107"/>
      <c r="X1576" s="113"/>
    </row>
    <row r="1577" spans="1:24" ht="12.95" customHeight="1" x14ac:dyDescent="0.2">
      <c r="A1577" s="115">
        <v>2010</v>
      </c>
      <c r="B1577" s="102" t="s">
        <v>4176</v>
      </c>
      <c r="C1577" s="102" t="s">
        <v>493</v>
      </c>
      <c r="D1577" s="111" t="s">
        <v>11034</v>
      </c>
      <c r="E1577" s="102" t="s">
        <v>1441</v>
      </c>
      <c r="F1577" s="148" t="s">
        <v>10085</v>
      </c>
      <c r="G1577" s="105">
        <v>15639</v>
      </c>
      <c r="H1577" s="163" t="s">
        <v>3805</v>
      </c>
      <c r="I1577" s="163" t="s">
        <v>13336</v>
      </c>
      <c r="J1577" s="107" t="s">
        <v>3617</v>
      </c>
      <c r="K1577" s="102"/>
      <c r="L1577" s="111" t="s">
        <v>27786</v>
      </c>
      <c r="M1577" s="102">
        <v>1</v>
      </c>
      <c r="N1577" s="112" t="s">
        <v>14180</v>
      </c>
      <c r="O1577" s="102" t="s">
        <v>21113</v>
      </c>
      <c r="P1577" s="39" t="s">
        <v>15959</v>
      </c>
      <c r="Q1577" s="39" t="s">
        <v>19145</v>
      </c>
      <c r="R1577" s="102"/>
      <c r="S1577" s="102"/>
      <c r="T1577" s="102" t="s">
        <v>14962</v>
      </c>
      <c r="U1577" s="102" t="s">
        <v>37014</v>
      </c>
      <c r="V1577" s="109">
        <v>6.5</v>
      </c>
      <c r="W1577" s="107"/>
      <c r="X1577" s="113"/>
    </row>
    <row r="1578" spans="1:24" ht="12.95" customHeight="1" x14ac:dyDescent="0.2">
      <c r="A1578" s="115">
        <v>2010</v>
      </c>
      <c r="B1578" s="102" t="s">
        <v>4176</v>
      </c>
      <c r="C1578" s="102" t="s">
        <v>493</v>
      </c>
      <c r="D1578" s="111" t="s">
        <v>12498</v>
      </c>
      <c r="E1578" s="102" t="s">
        <v>1442</v>
      </c>
      <c r="F1578" s="148" t="s">
        <v>10085</v>
      </c>
      <c r="G1578" s="105">
        <v>15587</v>
      </c>
      <c r="H1578" s="102" t="s">
        <v>7198</v>
      </c>
      <c r="I1578" s="163" t="s">
        <v>13336</v>
      </c>
      <c r="J1578" s="107" t="s">
        <v>12499</v>
      </c>
      <c r="K1578" s="102"/>
      <c r="L1578" s="111" t="s">
        <v>27787</v>
      </c>
      <c r="M1578" s="102">
        <v>1</v>
      </c>
      <c r="N1578" s="108" t="s">
        <v>14180</v>
      </c>
      <c r="O1578" s="102" t="s">
        <v>3620</v>
      </c>
      <c r="P1578" s="39" t="s">
        <v>15906</v>
      </c>
      <c r="Q1578" s="39" t="s">
        <v>16140</v>
      </c>
      <c r="R1578" s="102" t="s">
        <v>7035</v>
      </c>
      <c r="S1578" s="102"/>
      <c r="T1578" s="102" t="s">
        <v>14962</v>
      </c>
      <c r="U1578" s="102" t="s">
        <v>37015</v>
      </c>
      <c r="V1578" s="109">
        <v>8.5</v>
      </c>
      <c r="W1578" s="107"/>
      <c r="X1578" s="113"/>
    </row>
    <row r="1579" spans="1:24" ht="12.95" customHeight="1" x14ac:dyDescent="0.2">
      <c r="A1579" s="115">
        <v>2010</v>
      </c>
      <c r="B1579" s="102" t="s">
        <v>4176</v>
      </c>
      <c r="C1579" s="102" t="s">
        <v>493</v>
      </c>
      <c r="D1579" s="111" t="s">
        <v>12500</v>
      </c>
      <c r="E1579" s="102" t="s">
        <v>1443</v>
      </c>
      <c r="F1579" s="148" t="s">
        <v>10085</v>
      </c>
      <c r="G1579" s="105">
        <v>15637</v>
      </c>
      <c r="H1579" s="102" t="s">
        <v>7198</v>
      </c>
      <c r="I1579" s="163" t="s">
        <v>13336</v>
      </c>
      <c r="J1579" s="107" t="s">
        <v>2579</v>
      </c>
      <c r="K1579" s="102"/>
      <c r="L1579" s="111" t="s">
        <v>27788</v>
      </c>
      <c r="M1579" s="102">
        <v>1</v>
      </c>
      <c r="N1579" s="108" t="s">
        <v>14180</v>
      </c>
      <c r="O1579" s="102" t="s">
        <v>13460</v>
      </c>
      <c r="P1579" s="39" t="s">
        <v>162</v>
      </c>
      <c r="Q1579" s="39" t="s">
        <v>15902</v>
      </c>
      <c r="R1579" s="102"/>
      <c r="S1579" s="102"/>
      <c r="T1579" s="102" t="s">
        <v>14962</v>
      </c>
      <c r="U1579" s="102" t="s">
        <v>37018</v>
      </c>
      <c r="V1579" s="109">
        <v>3.5</v>
      </c>
      <c r="W1579" s="107"/>
      <c r="X1579" s="113"/>
    </row>
    <row r="1580" spans="1:24" ht="12.95" customHeight="1" x14ac:dyDescent="0.2">
      <c r="A1580" s="115">
        <v>2010</v>
      </c>
      <c r="B1580" s="102" t="s">
        <v>4176</v>
      </c>
      <c r="C1580" s="102" t="s">
        <v>493</v>
      </c>
      <c r="D1580" s="111" t="s">
        <v>11032</v>
      </c>
      <c r="E1580" s="102" t="s">
        <v>1444</v>
      </c>
      <c r="F1580" s="148" t="s">
        <v>10085</v>
      </c>
      <c r="G1580" s="105">
        <v>15583</v>
      </c>
      <c r="H1580" s="102" t="s">
        <v>11819</v>
      </c>
      <c r="I1580" s="163" t="s">
        <v>13336</v>
      </c>
      <c r="J1580" s="107" t="s">
        <v>3617</v>
      </c>
      <c r="K1580" s="102"/>
      <c r="L1580" s="133" t="s">
        <v>27781</v>
      </c>
      <c r="M1580" s="102">
        <v>1</v>
      </c>
      <c r="N1580" s="112" t="s">
        <v>14180</v>
      </c>
      <c r="O1580" s="102" t="s">
        <v>2447</v>
      </c>
      <c r="P1580" s="39"/>
      <c r="Q1580" s="39"/>
      <c r="R1580" s="102"/>
      <c r="S1580" s="102"/>
      <c r="T1580" s="102" t="s">
        <v>14962</v>
      </c>
      <c r="U1580" s="102" t="s">
        <v>37016</v>
      </c>
      <c r="V1580" s="109">
        <v>4.5</v>
      </c>
      <c r="W1580" s="107"/>
      <c r="X1580" s="113"/>
    </row>
    <row r="1581" spans="1:24" ht="12.95" customHeight="1" x14ac:dyDescent="0.2">
      <c r="A1581" s="115">
        <v>2010</v>
      </c>
      <c r="B1581" s="102" t="s">
        <v>4176</v>
      </c>
      <c r="C1581" s="103" t="s">
        <v>494</v>
      </c>
      <c r="D1581" s="102" t="s">
        <v>2231</v>
      </c>
      <c r="E1581" s="102" t="s">
        <v>1445</v>
      </c>
      <c r="F1581" s="148" t="s">
        <v>10085</v>
      </c>
      <c r="G1581" s="105">
        <v>15066</v>
      </c>
      <c r="H1581" s="163" t="s">
        <v>13336</v>
      </c>
      <c r="I1581" s="102" t="s">
        <v>11819</v>
      </c>
      <c r="J1581" s="107" t="s">
        <v>2232</v>
      </c>
      <c r="K1581" s="102"/>
      <c r="L1581" s="133" t="s">
        <v>10018</v>
      </c>
      <c r="M1581" s="102">
        <v>1</v>
      </c>
      <c r="N1581" s="108" t="s">
        <v>14180</v>
      </c>
      <c r="O1581" s="102" t="s">
        <v>17670</v>
      </c>
      <c r="P1581" s="39" t="s">
        <v>9160</v>
      </c>
      <c r="Q1581" s="39"/>
      <c r="R1581" s="102"/>
      <c r="S1581" s="102"/>
      <c r="T1581" s="102" t="s">
        <v>14962</v>
      </c>
      <c r="U1581" s="102" t="s">
        <v>37017</v>
      </c>
      <c r="V1581" s="109">
        <v>5.5</v>
      </c>
      <c r="W1581" s="107"/>
      <c r="X1581" s="113"/>
    </row>
    <row r="1582" spans="1:24" ht="12.95" customHeight="1" x14ac:dyDescent="0.2">
      <c r="A1582" s="115">
        <v>2010</v>
      </c>
      <c r="B1582" s="102" t="s">
        <v>4176</v>
      </c>
      <c r="C1582" s="102" t="s">
        <v>494</v>
      </c>
      <c r="D1582" s="102" t="s">
        <v>3512</v>
      </c>
      <c r="E1582" s="102" t="s">
        <v>1446</v>
      </c>
      <c r="F1582" s="148" t="s">
        <v>10085</v>
      </c>
      <c r="G1582" s="105">
        <v>15066</v>
      </c>
      <c r="H1582" s="163" t="s">
        <v>13336</v>
      </c>
      <c r="I1582" s="102" t="s">
        <v>11819</v>
      </c>
      <c r="J1582" s="107" t="s">
        <v>2233</v>
      </c>
      <c r="K1582" s="102"/>
      <c r="L1582" s="111"/>
      <c r="M1582" s="102">
        <v>1</v>
      </c>
      <c r="N1582" s="108" t="s">
        <v>14180</v>
      </c>
      <c r="O1582" s="102" t="s">
        <v>16905</v>
      </c>
      <c r="P1582" s="39" t="s">
        <v>162</v>
      </c>
      <c r="Q1582" s="39" t="s">
        <v>15927</v>
      </c>
      <c r="R1582" s="102"/>
      <c r="S1582" s="102"/>
      <c r="T1582" s="102" t="s">
        <v>14962</v>
      </c>
      <c r="U1582" s="102" t="s">
        <v>37019</v>
      </c>
      <c r="V1582" s="109">
        <v>6.5</v>
      </c>
      <c r="W1582" s="107"/>
      <c r="X1582" s="113"/>
    </row>
    <row r="1583" spans="1:24" ht="12.95" customHeight="1" x14ac:dyDescent="0.2">
      <c r="A1583" s="115">
        <v>2010</v>
      </c>
      <c r="B1583" s="102" t="s">
        <v>4176</v>
      </c>
      <c r="C1583" s="102" t="s">
        <v>494</v>
      </c>
      <c r="D1583" s="102" t="s">
        <v>2234</v>
      </c>
      <c r="E1583" s="102" t="s">
        <v>1447</v>
      </c>
      <c r="F1583" s="148" t="s">
        <v>10085</v>
      </c>
      <c r="G1583" s="105">
        <v>15068</v>
      </c>
      <c r="H1583" s="102" t="s">
        <v>13336</v>
      </c>
      <c r="I1583" s="163" t="s">
        <v>7198</v>
      </c>
      <c r="J1583" s="132" t="s">
        <v>37021</v>
      </c>
      <c r="K1583" s="102"/>
      <c r="L1583" s="133" t="s">
        <v>10018</v>
      </c>
      <c r="M1583" s="102">
        <v>1</v>
      </c>
      <c r="N1583" s="112" t="s">
        <v>14180</v>
      </c>
      <c r="O1583" s="102" t="s">
        <v>21114</v>
      </c>
      <c r="P1583" s="39" t="s">
        <v>13301</v>
      </c>
      <c r="Q1583" s="39"/>
      <c r="R1583" s="102"/>
      <c r="S1583" s="102"/>
      <c r="T1583" s="102" t="s">
        <v>14962</v>
      </c>
      <c r="U1583" s="102" t="s">
        <v>37022</v>
      </c>
      <c r="V1583" s="109">
        <v>6.5</v>
      </c>
      <c r="W1583" s="107"/>
      <c r="X1583" s="113"/>
    </row>
    <row r="1584" spans="1:24" ht="12.95" customHeight="1" x14ac:dyDescent="0.2">
      <c r="A1584" s="115">
        <v>2010</v>
      </c>
      <c r="B1584" s="102" t="s">
        <v>4176</v>
      </c>
      <c r="C1584" s="102" t="s">
        <v>494</v>
      </c>
      <c r="D1584" s="102" t="s">
        <v>37529</v>
      </c>
      <c r="E1584" s="102" t="s">
        <v>1448</v>
      </c>
      <c r="F1584" s="148" t="s">
        <v>10085</v>
      </c>
      <c r="G1584" s="105">
        <v>15070</v>
      </c>
      <c r="H1584" s="102" t="s">
        <v>13336</v>
      </c>
      <c r="I1584" s="163" t="s">
        <v>11819</v>
      </c>
      <c r="J1584" s="107" t="s">
        <v>1287</v>
      </c>
      <c r="K1584" s="102"/>
      <c r="L1584" s="111"/>
      <c r="M1584" s="102">
        <v>1</v>
      </c>
      <c r="N1584" s="108" t="s">
        <v>14180</v>
      </c>
      <c r="O1584" s="102" t="s">
        <v>17391</v>
      </c>
      <c r="P1584" s="39" t="s">
        <v>13301</v>
      </c>
      <c r="Q1584" s="39" t="s">
        <v>16565</v>
      </c>
      <c r="R1584" s="102"/>
      <c r="S1584" s="102"/>
      <c r="T1584" s="102" t="s">
        <v>14962</v>
      </c>
      <c r="U1584" s="102" t="s">
        <v>37023</v>
      </c>
      <c r="V1584" s="109">
        <v>8</v>
      </c>
      <c r="W1584" s="107"/>
      <c r="X1584" s="113"/>
    </row>
    <row r="1585" spans="1:24" ht="12.95" customHeight="1" x14ac:dyDescent="0.2">
      <c r="A1585" s="115">
        <v>2010</v>
      </c>
      <c r="B1585" s="102" t="s">
        <v>4176</v>
      </c>
      <c r="C1585" s="102" t="s">
        <v>494</v>
      </c>
      <c r="D1585" s="102" t="s">
        <v>2235</v>
      </c>
      <c r="E1585" s="102" t="s">
        <v>1449</v>
      </c>
      <c r="F1585" s="148" t="s">
        <v>10085</v>
      </c>
      <c r="G1585" s="105">
        <v>15072</v>
      </c>
      <c r="H1585" s="102" t="s">
        <v>13336</v>
      </c>
      <c r="I1585" s="163" t="s">
        <v>7198</v>
      </c>
      <c r="J1585" s="107" t="s">
        <v>4097</v>
      </c>
      <c r="K1585" s="102"/>
      <c r="L1585" s="111"/>
      <c r="M1585" s="102">
        <v>1</v>
      </c>
      <c r="N1585" s="108" t="s">
        <v>14180</v>
      </c>
      <c r="O1585" s="102" t="s">
        <v>16764</v>
      </c>
      <c r="P1585" s="39"/>
      <c r="Q1585" s="39" t="s">
        <v>20443</v>
      </c>
      <c r="R1585" s="102"/>
      <c r="S1585" s="102"/>
      <c r="T1585" s="102" t="s">
        <v>14962</v>
      </c>
      <c r="U1585" s="102" t="s">
        <v>37024</v>
      </c>
      <c r="V1585" s="109">
        <v>6.5</v>
      </c>
      <c r="W1585" s="107"/>
      <c r="X1585" s="113"/>
    </row>
    <row r="1586" spans="1:24" ht="12.95" customHeight="1" x14ac:dyDescent="0.2">
      <c r="A1586" s="115">
        <v>2010</v>
      </c>
      <c r="B1586" s="102" t="s">
        <v>4176</v>
      </c>
      <c r="C1586" s="102" t="s">
        <v>494</v>
      </c>
      <c r="D1586" s="102" t="s">
        <v>2651</v>
      </c>
      <c r="E1586" s="102" t="s">
        <v>1450</v>
      </c>
      <c r="F1586" s="148" t="s">
        <v>10085</v>
      </c>
      <c r="G1586" s="105">
        <v>15073</v>
      </c>
      <c r="H1586" s="163" t="s">
        <v>11819</v>
      </c>
      <c r="I1586" s="102" t="s">
        <v>13336</v>
      </c>
      <c r="J1586" s="107" t="s">
        <v>37020</v>
      </c>
      <c r="K1586" s="102"/>
      <c r="L1586" s="111"/>
      <c r="M1586" s="102">
        <v>1</v>
      </c>
      <c r="N1586" s="108" t="s">
        <v>14180</v>
      </c>
      <c r="O1586" s="102" t="s">
        <v>12252</v>
      </c>
      <c r="P1586" s="39" t="s">
        <v>162</v>
      </c>
      <c r="Q1586" s="39" t="s">
        <v>17422</v>
      </c>
      <c r="R1586" s="102"/>
      <c r="S1586" s="102"/>
      <c r="T1586" s="102" t="s">
        <v>14962</v>
      </c>
      <c r="U1586" s="102" t="s">
        <v>37025</v>
      </c>
      <c r="V1586" s="109">
        <v>7.5</v>
      </c>
      <c r="W1586" s="107"/>
      <c r="X1586" s="113"/>
    </row>
    <row r="1587" spans="1:24" ht="12.95" customHeight="1" x14ac:dyDescent="0.2">
      <c r="A1587" s="115">
        <v>2010</v>
      </c>
      <c r="B1587" s="102" t="s">
        <v>4176</v>
      </c>
      <c r="C1587" s="102" t="s">
        <v>494</v>
      </c>
      <c r="D1587" s="102" t="s">
        <v>207</v>
      </c>
      <c r="E1587" s="102" t="s">
        <v>1451</v>
      </c>
      <c r="F1587" s="148" t="s">
        <v>10085</v>
      </c>
      <c r="G1587" s="105">
        <v>15080</v>
      </c>
      <c r="H1587" s="163" t="s">
        <v>11819</v>
      </c>
      <c r="I1587" s="102" t="s">
        <v>13336</v>
      </c>
      <c r="J1587" s="107" t="s">
        <v>6492</v>
      </c>
      <c r="K1587" s="102"/>
      <c r="L1587" s="111"/>
      <c r="M1587" s="102">
        <v>1</v>
      </c>
      <c r="N1587" s="108" t="s">
        <v>14180</v>
      </c>
      <c r="O1587" s="102" t="s">
        <v>10189</v>
      </c>
      <c r="P1587" s="39" t="s">
        <v>9125</v>
      </c>
      <c r="Q1587" s="39" t="s">
        <v>16524</v>
      </c>
      <c r="R1587" s="102"/>
      <c r="S1587" s="102"/>
      <c r="T1587" s="102" t="s">
        <v>14962</v>
      </c>
      <c r="U1587" s="102" t="s">
        <v>37026</v>
      </c>
      <c r="V1587" s="109">
        <v>7</v>
      </c>
      <c r="W1587" s="107"/>
      <c r="X1587" s="113"/>
    </row>
    <row r="1588" spans="1:24" ht="12.95" customHeight="1" x14ac:dyDescent="0.2">
      <c r="A1588" s="115">
        <v>2010</v>
      </c>
      <c r="B1588" s="102" t="s">
        <v>4176</v>
      </c>
      <c r="C1588" s="102" t="s">
        <v>494</v>
      </c>
      <c r="D1588" s="102" t="s">
        <v>208</v>
      </c>
      <c r="E1588" s="102" t="s">
        <v>1452</v>
      </c>
      <c r="F1588" s="148" t="s">
        <v>10085</v>
      </c>
      <c r="G1588" s="105">
        <v>15080</v>
      </c>
      <c r="H1588" s="102" t="s">
        <v>13336</v>
      </c>
      <c r="I1588" s="163" t="s">
        <v>11819</v>
      </c>
      <c r="J1588" s="107" t="s">
        <v>209</v>
      </c>
      <c r="K1588" s="102"/>
      <c r="L1588" s="111"/>
      <c r="M1588" s="102">
        <v>1</v>
      </c>
      <c r="N1588" s="108" t="s">
        <v>14180</v>
      </c>
      <c r="O1588" s="102" t="s">
        <v>13301</v>
      </c>
      <c r="P1588" s="39"/>
      <c r="Q1588" s="39" t="s">
        <v>17196</v>
      </c>
      <c r="R1588" s="102"/>
      <c r="S1588" s="102"/>
      <c r="T1588" s="102" t="s">
        <v>14962</v>
      </c>
      <c r="U1588" s="102" t="s">
        <v>37027</v>
      </c>
      <c r="V1588" s="109">
        <v>5.5</v>
      </c>
      <c r="W1588" s="107"/>
      <c r="X1588" s="113"/>
    </row>
    <row r="1589" spans="1:24" ht="12.95" customHeight="1" x14ac:dyDescent="0.2">
      <c r="A1589" s="115">
        <v>2010</v>
      </c>
      <c r="B1589" s="102" t="s">
        <v>4176</v>
      </c>
      <c r="C1589" s="103" t="s">
        <v>495</v>
      </c>
      <c r="D1589" s="102" t="s">
        <v>37530</v>
      </c>
      <c r="E1589" s="102" t="s">
        <v>1453</v>
      </c>
      <c r="F1589" s="148" t="s">
        <v>10085</v>
      </c>
      <c r="G1589" s="105">
        <v>15727</v>
      </c>
      <c r="H1589" s="163" t="s">
        <v>11819</v>
      </c>
      <c r="I1589" s="102" t="s">
        <v>10191</v>
      </c>
      <c r="J1589" s="107" t="s">
        <v>3172</v>
      </c>
      <c r="K1589" s="102"/>
      <c r="L1589" s="111"/>
      <c r="M1589" s="102">
        <v>1</v>
      </c>
      <c r="N1589" s="108" t="s">
        <v>14180</v>
      </c>
      <c r="O1589" s="102" t="s">
        <v>19103</v>
      </c>
      <c r="P1589" s="39" t="s">
        <v>9125</v>
      </c>
      <c r="Q1589" s="39" t="s">
        <v>21115</v>
      </c>
      <c r="R1589" s="102"/>
      <c r="S1589" s="102"/>
      <c r="T1589" s="102" t="s">
        <v>14962</v>
      </c>
      <c r="U1589" s="102" t="s">
        <v>37028</v>
      </c>
      <c r="V1589" s="109">
        <v>6</v>
      </c>
      <c r="W1589" s="107"/>
      <c r="X1589" s="113"/>
    </row>
    <row r="1590" spans="1:24" ht="12.95" customHeight="1" x14ac:dyDescent="0.2">
      <c r="A1590" s="115">
        <v>2010</v>
      </c>
      <c r="B1590" s="102" t="s">
        <v>4176</v>
      </c>
      <c r="C1590" s="102" t="s">
        <v>495</v>
      </c>
      <c r="D1590" s="102" t="s">
        <v>37531</v>
      </c>
      <c r="E1590" s="102" t="s">
        <v>1454</v>
      </c>
      <c r="F1590" s="148" t="s">
        <v>10085</v>
      </c>
      <c r="G1590" s="105">
        <v>15681</v>
      </c>
      <c r="H1590" s="102" t="s">
        <v>10191</v>
      </c>
      <c r="I1590" s="163" t="s">
        <v>11819</v>
      </c>
      <c r="J1590" s="107" t="s">
        <v>3171</v>
      </c>
      <c r="K1590" s="102"/>
      <c r="L1590" s="111"/>
      <c r="M1590" s="102">
        <v>1</v>
      </c>
      <c r="N1590" s="108" t="s">
        <v>14180</v>
      </c>
      <c r="O1590" s="102" t="s">
        <v>15913</v>
      </c>
      <c r="P1590" s="39" t="s">
        <v>9125</v>
      </c>
      <c r="Q1590" s="39" t="s">
        <v>19101</v>
      </c>
      <c r="R1590" s="102"/>
      <c r="S1590" s="102"/>
      <c r="T1590" s="102" t="s">
        <v>14962</v>
      </c>
      <c r="U1590" s="102" t="s">
        <v>37029</v>
      </c>
      <c r="V1590" s="109">
        <v>7</v>
      </c>
      <c r="W1590" s="107"/>
      <c r="X1590" s="113"/>
    </row>
    <row r="1591" spans="1:24" ht="12.95" customHeight="1" x14ac:dyDescent="0.2">
      <c r="A1591" s="115">
        <v>2010</v>
      </c>
      <c r="B1591" s="102" t="s">
        <v>4176</v>
      </c>
      <c r="C1591" s="102" t="s">
        <v>495</v>
      </c>
      <c r="D1591" s="102" t="s">
        <v>11035</v>
      </c>
      <c r="E1591" s="102" t="s">
        <v>1455</v>
      </c>
      <c r="F1591" s="148" t="s">
        <v>10085</v>
      </c>
      <c r="G1591" s="105">
        <v>15728</v>
      </c>
      <c r="H1591" s="163" t="s">
        <v>11819</v>
      </c>
      <c r="I1591" s="102" t="s">
        <v>10191</v>
      </c>
      <c r="J1591" s="107" t="s">
        <v>15147</v>
      </c>
      <c r="K1591" s="102"/>
      <c r="L1591" s="111"/>
      <c r="M1591" s="102">
        <v>1</v>
      </c>
      <c r="N1591" s="112" t="s">
        <v>14180</v>
      </c>
      <c r="O1591" s="102" t="s">
        <v>15906</v>
      </c>
      <c r="P1591" s="39"/>
      <c r="Q1591" s="39" t="s">
        <v>16543</v>
      </c>
      <c r="R1591" s="102"/>
      <c r="S1591" s="102"/>
      <c r="T1591" s="102" t="s">
        <v>14962</v>
      </c>
      <c r="U1591" s="102" t="s">
        <v>37030</v>
      </c>
      <c r="V1591" s="109">
        <v>6.5</v>
      </c>
      <c r="W1591" s="107"/>
      <c r="X1591" s="113"/>
    </row>
    <row r="1592" spans="1:24" ht="12.95" customHeight="1" x14ac:dyDescent="0.2">
      <c r="A1592" s="115">
        <v>2010</v>
      </c>
      <c r="B1592" s="102" t="s">
        <v>4176</v>
      </c>
      <c r="C1592" s="102" t="s">
        <v>495</v>
      </c>
      <c r="D1592" s="102" t="s">
        <v>11036</v>
      </c>
      <c r="E1592" s="102" t="s">
        <v>1456</v>
      </c>
      <c r="F1592" s="148" t="s">
        <v>10085</v>
      </c>
      <c r="G1592" s="105">
        <v>15753</v>
      </c>
      <c r="H1592" s="102" t="s">
        <v>10191</v>
      </c>
      <c r="I1592" s="163" t="s">
        <v>11819</v>
      </c>
      <c r="J1592" s="107" t="s">
        <v>1882</v>
      </c>
      <c r="K1592" s="102" t="s">
        <v>11037</v>
      </c>
      <c r="L1592" s="111"/>
      <c r="M1592" s="102">
        <v>1</v>
      </c>
      <c r="N1592" s="112" t="s">
        <v>14180</v>
      </c>
      <c r="O1592" s="102" t="s">
        <v>16157</v>
      </c>
      <c r="P1592" s="39" t="s">
        <v>13301</v>
      </c>
      <c r="Q1592" s="39" t="s">
        <v>19131</v>
      </c>
      <c r="R1592" s="102"/>
      <c r="S1592" s="102" t="s">
        <v>11080</v>
      </c>
      <c r="T1592" s="102" t="s">
        <v>14962</v>
      </c>
      <c r="U1592" s="102" t="s">
        <v>37031</v>
      </c>
      <c r="V1592" s="109">
        <v>7</v>
      </c>
      <c r="W1592" s="107"/>
      <c r="X1592" s="113"/>
    </row>
    <row r="1593" spans="1:24" ht="12.95" customHeight="1" x14ac:dyDescent="0.2">
      <c r="A1593" s="115">
        <v>2010</v>
      </c>
      <c r="B1593" s="102" t="s">
        <v>4176</v>
      </c>
      <c r="C1593" s="102" t="s">
        <v>495</v>
      </c>
      <c r="D1593" s="102" t="s">
        <v>2226</v>
      </c>
      <c r="E1593" s="102" t="s">
        <v>1457</v>
      </c>
      <c r="F1593" s="148" t="s">
        <v>10085</v>
      </c>
      <c r="G1593" s="105">
        <v>15730</v>
      </c>
      <c r="H1593" s="102" t="s">
        <v>3805</v>
      </c>
      <c r="I1593" s="102" t="s">
        <v>10191</v>
      </c>
      <c r="J1593" s="107" t="s">
        <v>2227</v>
      </c>
      <c r="K1593" s="102"/>
      <c r="L1593" s="111"/>
      <c r="M1593" s="102">
        <v>1</v>
      </c>
      <c r="N1593" s="108" t="s">
        <v>14180</v>
      </c>
      <c r="O1593" s="102" t="s">
        <v>18017</v>
      </c>
      <c r="P1593" s="39" t="s">
        <v>13301</v>
      </c>
      <c r="Q1593" s="39" t="s">
        <v>21116</v>
      </c>
      <c r="R1593" s="102"/>
      <c r="S1593" s="102" t="s">
        <v>8315</v>
      </c>
      <c r="T1593" s="102" t="s">
        <v>14962</v>
      </c>
      <c r="U1593" s="102" t="s">
        <v>37032</v>
      </c>
      <c r="V1593" s="109">
        <v>6.5</v>
      </c>
      <c r="W1593" s="107"/>
      <c r="X1593" s="113"/>
    </row>
    <row r="1594" spans="1:24" ht="12.95" customHeight="1" x14ac:dyDescent="0.2">
      <c r="A1594" s="115">
        <v>2010</v>
      </c>
      <c r="B1594" s="102" t="s">
        <v>4176</v>
      </c>
      <c r="C1594" s="102" t="s">
        <v>495</v>
      </c>
      <c r="D1594" s="102" t="s">
        <v>2228</v>
      </c>
      <c r="E1594" s="102" t="s">
        <v>1458</v>
      </c>
      <c r="F1594" s="148" t="s">
        <v>10085</v>
      </c>
      <c r="G1594" s="105">
        <v>15795</v>
      </c>
      <c r="H1594" s="102" t="s">
        <v>3805</v>
      </c>
      <c r="I1594" s="163" t="s">
        <v>10191</v>
      </c>
      <c r="J1594" s="107" t="s">
        <v>5643</v>
      </c>
      <c r="K1594" s="102"/>
      <c r="L1594" s="111"/>
      <c r="M1594" s="102">
        <v>1</v>
      </c>
      <c r="N1594" s="108" t="s">
        <v>14180</v>
      </c>
      <c r="O1594" s="102" t="s">
        <v>17391</v>
      </c>
      <c r="P1594" s="39" t="s">
        <v>13301</v>
      </c>
      <c r="Q1594" s="39" t="s">
        <v>17671</v>
      </c>
      <c r="R1594" s="102"/>
      <c r="S1594" s="102"/>
      <c r="T1594" s="102" t="s">
        <v>14962</v>
      </c>
      <c r="U1594" s="102" t="s">
        <v>37033</v>
      </c>
      <c r="V1594" s="109">
        <v>6.5</v>
      </c>
      <c r="W1594" s="107"/>
      <c r="X1594" s="113"/>
    </row>
    <row r="1595" spans="1:24" ht="12.95" customHeight="1" x14ac:dyDescent="0.2">
      <c r="A1595" s="115">
        <v>2010</v>
      </c>
      <c r="B1595" s="102" t="s">
        <v>4176</v>
      </c>
      <c r="C1595" s="102" t="s">
        <v>495</v>
      </c>
      <c r="D1595" s="102" t="s">
        <v>37532</v>
      </c>
      <c r="E1595" s="102" t="s">
        <v>1459</v>
      </c>
      <c r="F1595" s="148" t="s">
        <v>10085</v>
      </c>
      <c r="G1595" s="105">
        <v>15828</v>
      </c>
      <c r="H1595" s="102" t="s">
        <v>11819</v>
      </c>
      <c r="I1595" s="163" t="s">
        <v>10191</v>
      </c>
      <c r="J1595" s="107" t="s">
        <v>1288</v>
      </c>
      <c r="K1595" s="102"/>
      <c r="L1595" s="111"/>
      <c r="M1595" s="102">
        <v>1</v>
      </c>
      <c r="N1595" s="108" t="s">
        <v>14180</v>
      </c>
      <c r="O1595" s="102" t="s">
        <v>16499</v>
      </c>
      <c r="P1595" s="39" t="s">
        <v>13301</v>
      </c>
      <c r="Q1595" s="39" t="s">
        <v>16568</v>
      </c>
      <c r="R1595" s="102"/>
      <c r="S1595" s="102"/>
      <c r="T1595" s="102" t="s">
        <v>14962</v>
      </c>
      <c r="U1595" s="102" t="s">
        <v>37031</v>
      </c>
      <c r="V1595" s="109">
        <v>7</v>
      </c>
      <c r="W1595" s="107"/>
      <c r="X1595" s="113"/>
    </row>
    <row r="1596" spans="1:24" ht="12.95" customHeight="1" x14ac:dyDescent="0.2">
      <c r="A1596" s="115">
        <v>2010</v>
      </c>
      <c r="B1596" s="102" t="s">
        <v>4176</v>
      </c>
      <c r="C1596" s="102" t="s">
        <v>495</v>
      </c>
      <c r="D1596" s="102" t="s">
        <v>2229</v>
      </c>
      <c r="E1596" s="102" t="s">
        <v>1460</v>
      </c>
      <c r="F1596" s="148" t="s">
        <v>10085</v>
      </c>
      <c r="G1596" s="105">
        <v>15837</v>
      </c>
      <c r="H1596" s="102" t="s">
        <v>11819</v>
      </c>
      <c r="I1596" s="163" t="s">
        <v>10191</v>
      </c>
      <c r="J1596" s="107" t="s">
        <v>2230</v>
      </c>
      <c r="K1596" s="102"/>
      <c r="L1596" s="111"/>
      <c r="M1596" s="102">
        <v>1</v>
      </c>
      <c r="N1596" s="108" t="s">
        <v>14180</v>
      </c>
      <c r="O1596" s="102"/>
      <c r="P1596" s="39"/>
      <c r="Q1596" s="39" t="s">
        <v>16545</v>
      </c>
      <c r="R1596" s="102"/>
      <c r="S1596" s="102"/>
      <c r="T1596" s="102" t="s">
        <v>14962</v>
      </c>
      <c r="U1596" s="102" t="s">
        <v>37034</v>
      </c>
      <c r="V1596" s="109">
        <v>4</v>
      </c>
      <c r="W1596" s="107"/>
      <c r="X1596" s="113"/>
    </row>
    <row r="1597" spans="1:24" ht="12.95" customHeight="1" x14ac:dyDescent="0.2">
      <c r="A1597" s="115">
        <v>2010</v>
      </c>
      <c r="B1597" s="102" t="s">
        <v>4176</v>
      </c>
      <c r="C1597" s="103" t="s">
        <v>496</v>
      </c>
      <c r="D1597" s="102" t="s">
        <v>584</v>
      </c>
      <c r="E1597" s="102" t="s">
        <v>1461</v>
      </c>
      <c r="F1597" s="148" t="s">
        <v>10085</v>
      </c>
      <c r="G1597" s="105">
        <v>15737</v>
      </c>
      <c r="H1597" s="163" t="s">
        <v>13336</v>
      </c>
      <c r="I1597" s="102" t="s">
        <v>11819</v>
      </c>
      <c r="J1597" s="107" t="s">
        <v>1299</v>
      </c>
      <c r="K1597" s="102"/>
      <c r="L1597" s="111"/>
      <c r="M1597" s="102">
        <v>1</v>
      </c>
      <c r="N1597" s="108" t="s">
        <v>14180</v>
      </c>
      <c r="O1597" s="102" t="s">
        <v>20465</v>
      </c>
      <c r="P1597" s="39" t="s">
        <v>162</v>
      </c>
      <c r="Q1597" s="39" t="s">
        <v>17670</v>
      </c>
      <c r="R1597" s="102"/>
      <c r="S1597" s="102"/>
      <c r="T1597" s="102" t="s">
        <v>14962</v>
      </c>
      <c r="U1597" s="102" t="s">
        <v>37035</v>
      </c>
      <c r="V1597" s="109">
        <v>6</v>
      </c>
      <c r="W1597" s="107"/>
      <c r="X1597" s="113"/>
    </row>
    <row r="1598" spans="1:24" ht="12.95" customHeight="1" x14ac:dyDescent="0.2">
      <c r="A1598" s="115">
        <v>2010</v>
      </c>
      <c r="B1598" s="102" t="s">
        <v>4176</v>
      </c>
      <c r="C1598" s="102" t="s">
        <v>496</v>
      </c>
      <c r="D1598" s="102" t="s">
        <v>585</v>
      </c>
      <c r="E1598" s="102" t="s">
        <v>1462</v>
      </c>
      <c r="F1598" s="148" t="s">
        <v>10085</v>
      </c>
      <c r="G1598" s="105">
        <v>15757</v>
      </c>
      <c r="H1598" s="163" t="s">
        <v>13336</v>
      </c>
      <c r="I1598" s="102" t="s">
        <v>11819</v>
      </c>
      <c r="J1598" s="107" t="s">
        <v>3806</v>
      </c>
      <c r="K1598" s="102"/>
      <c r="L1598" s="111"/>
      <c r="M1598" s="102">
        <v>1</v>
      </c>
      <c r="N1598" s="112" t="s">
        <v>14180</v>
      </c>
      <c r="O1598" s="102" t="s">
        <v>17191</v>
      </c>
      <c r="P1598" s="39" t="s">
        <v>9125</v>
      </c>
      <c r="Q1598" s="39" t="s">
        <v>15927</v>
      </c>
      <c r="R1598" s="102"/>
      <c r="S1598" s="102"/>
      <c r="T1598" s="102" t="s">
        <v>14962</v>
      </c>
      <c r="U1598" s="102" t="s">
        <v>37036</v>
      </c>
      <c r="V1598" s="109">
        <v>6.5</v>
      </c>
      <c r="W1598" s="107"/>
      <c r="X1598" s="113"/>
    </row>
    <row r="1599" spans="1:24" ht="12.95" customHeight="1" x14ac:dyDescent="0.2">
      <c r="A1599" s="115">
        <v>2010</v>
      </c>
      <c r="B1599" s="102" t="s">
        <v>4176</v>
      </c>
      <c r="C1599" s="102" t="s">
        <v>496</v>
      </c>
      <c r="D1599" s="102" t="s">
        <v>37533</v>
      </c>
      <c r="E1599" s="102" t="s">
        <v>1463</v>
      </c>
      <c r="F1599" s="148" t="s">
        <v>10085</v>
      </c>
      <c r="G1599" s="105">
        <v>15818</v>
      </c>
      <c r="H1599" s="102" t="s">
        <v>11819</v>
      </c>
      <c r="I1599" s="163" t="s">
        <v>13336</v>
      </c>
      <c r="J1599" s="107" t="s">
        <v>1289</v>
      </c>
      <c r="K1599" s="102"/>
      <c r="L1599" s="111"/>
      <c r="M1599" s="102">
        <v>1</v>
      </c>
      <c r="N1599" s="112" t="s">
        <v>14180</v>
      </c>
      <c r="O1599" s="102" t="s">
        <v>10189</v>
      </c>
      <c r="P1599" s="39" t="s">
        <v>162</v>
      </c>
      <c r="Q1599" s="39" t="s">
        <v>16856</v>
      </c>
      <c r="R1599" s="102"/>
      <c r="S1599" s="102"/>
      <c r="T1599" s="102" t="s">
        <v>14962</v>
      </c>
      <c r="U1599" s="102" t="s">
        <v>37037</v>
      </c>
      <c r="V1599" s="109">
        <v>6</v>
      </c>
      <c r="W1599" s="107"/>
      <c r="X1599" s="113"/>
    </row>
    <row r="1600" spans="1:24" ht="12.95" customHeight="1" x14ac:dyDescent="0.2">
      <c r="A1600" s="115">
        <v>2010</v>
      </c>
      <c r="B1600" s="102" t="s">
        <v>4176</v>
      </c>
      <c r="C1600" s="102" t="s">
        <v>496</v>
      </c>
      <c r="D1600" s="102" t="s">
        <v>586</v>
      </c>
      <c r="E1600" s="102" t="s">
        <v>6299</v>
      </c>
      <c r="F1600" s="148" t="s">
        <v>10085</v>
      </c>
      <c r="G1600" s="105">
        <v>15819</v>
      </c>
      <c r="H1600" s="102" t="s">
        <v>11819</v>
      </c>
      <c r="I1600" s="163" t="s">
        <v>13336</v>
      </c>
      <c r="J1600" s="107" t="s">
        <v>178</v>
      </c>
      <c r="K1600" s="102"/>
      <c r="L1600" s="111"/>
      <c r="M1600" s="102">
        <v>1</v>
      </c>
      <c r="N1600" s="108" t="s">
        <v>14180</v>
      </c>
      <c r="O1600" s="102" t="s">
        <v>10189</v>
      </c>
      <c r="P1600" s="39" t="s">
        <v>15922</v>
      </c>
      <c r="Q1600" s="39" t="s">
        <v>16157</v>
      </c>
      <c r="R1600" s="102"/>
      <c r="S1600" s="102" t="s">
        <v>11080</v>
      </c>
      <c r="T1600" s="102" t="s">
        <v>14962</v>
      </c>
      <c r="U1600" s="102" t="s">
        <v>37031</v>
      </c>
      <c r="V1600" s="109">
        <v>6.5</v>
      </c>
      <c r="W1600" s="107"/>
      <c r="X1600" s="113"/>
    </row>
    <row r="1601" spans="1:24" ht="12.95" customHeight="1" x14ac:dyDescent="0.2">
      <c r="A1601" s="115">
        <v>2010</v>
      </c>
      <c r="B1601" s="102" t="s">
        <v>4176</v>
      </c>
      <c r="C1601" s="102" t="s">
        <v>496</v>
      </c>
      <c r="D1601" s="102" t="s">
        <v>179</v>
      </c>
      <c r="E1601" s="102" t="s">
        <v>6300</v>
      </c>
      <c r="F1601" s="148" t="s">
        <v>10085</v>
      </c>
      <c r="G1601" s="105">
        <v>15698</v>
      </c>
      <c r="H1601" s="102" t="s">
        <v>11819</v>
      </c>
      <c r="I1601" s="163" t="s">
        <v>13336</v>
      </c>
      <c r="J1601" s="107" t="s">
        <v>180</v>
      </c>
      <c r="K1601" s="102"/>
      <c r="L1601" s="111"/>
      <c r="M1601" s="102">
        <v>1</v>
      </c>
      <c r="N1601" s="112" t="s">
        <v>14180</v>
      </c>
      <c r="O1601" s="102"/>
      <c r="P1601" s="39" t="s">
        <v>13301</v>
      </c>
      <c r="Q1601" s="39" t="s">
        <v>16880</v>
      </c>
      <c r="R1601" s="102"/>
      <c r="S1601" s="102"/>
      <c r="T1601" s="102" t="s">
        <v>14962</v>
      </c>
      <c r="U1601" s="102" t="s">
        <v>37038</v>
      </c>
      <c r="V1601" s="109">
        <v>6</v>
      </c>
      <c r="W1601" s="107"/>
      <c r="X1601" s="113"/>
    </row>
    <row r="1602" spans="1:24" ht="12.95" customHeight="1" x14ac:dyDescent="0.2">
      <c r="A1602" s="115">
        <v>2010</v>
      </c>
      <c r="B1602" s="102" t="s">
        <v>4176</v>
      </c>
      <c r="C1602" s="102" t="s">
        <v>496</v>
      </c>
      <c r="D1602" s="102" t="s">
        <v>37534</v>
      </c>
      <c r="E1602" s="102" t="s">
        <v>6301</v>
      </c>
      <c r="F1602" s="148" t="s">
        <v>10085</v>
      </c>
      <c r="G1602" s="105">
        <v>15670</v>
      </c>
      <c r="H1602" s="102" t="s">
        <v>6489</v>
      </c>
      <c r="I1602" s="163" t="s">
        <v>13336</v>
      </c>
      <c r="J1602" s="107" t="s">
        <v>3170</v>
      </c>
      <c r="K1602" s="102"/>
      <c r="L1602" s="111"/>
      <c r="M1602" s="102">
        <v>1</v>
      </c>
      <c r="N1602" s="108" t="s">
        <v>14180</v>
      </c>
      <c r="O1602" s="102" t="s">
        <v>19698</v>
      </c>
      <c r="P1602" s="39" t="s">
        <v>162</v>
      </c>
      <c r="Q1602" s="39" t="s">
        <v>16893</v>
      </c>
      <c r="R1602" s="102"/>
      <c r="S1602" s="102"/>
      <c r="T1602" s="102" t="s">
        <v>14962</v>
      </c>
      <c r="U1602" s="102" t="s">
        <v>37031</v>
      </c>
      <c r="V1602" s="109">
        <v>7</v>
      </c>
      <c r="W1602" s="107"/>
      <c r="X1602" s="113"/>
    </row>
    <row r="1603" spans="1:24" ht="12.95" customHeight="1" x14ac:dyDescent="0.2">
      <c r="A1603" s="115">
        <v>2010</v>
      </c>
      <c r="B1603" s="102" t="s">
        <v>4176</v>
      </c>
      <c r="C1603" s="102" t="s">
        <v>496</v>
      </c>
      <c r="D1603" s="102" t="s">
        <v>11038</v>
      </c>
      <c r="E1603" s="102" t="s">
        <v>6310</v>
      </c>
      <c r="F1603" s="148" t="s">
        <v>10085</v>
      </c>
      <c r="G1603" s="105">
        <v>15834</v>
      </c>
      <c r="H1603" s="102" t="s">
        <v>11819</v>
      </c>
      <c r="I1603" s="163" t="s">
        <v>30855</v>
      </c>
      <c r="J1603" s="132" t="s">
        <v>181</v>
      </c>
      <c r="K1603" s="102"/>
      <c r="L1603" s="111"/>
      <c r="M1603" s="102">
        <v>1</v>
      </c>
      <c r="N1603" s="108" t="s">
        <v>14180</v>
      </c>
      <c r="O1603" s="102"/>
      <c r="P1603" s="39" t="s">
        <v>19503</v>
      </c>
      <c r="Q1603" s="39" t="s">
        <v>16646</v>
      </c>
      <c r="R1603" s="102"/>
      <c r="S1603" s="102"/>
      <c r="T1603" s="102" t="s">
        <v>14962</v>
      </c>
      <c r="U1603" s="102" t="s">
        <v>37039</v>
      </c>
      <c r="V1603" s="109">
        <v>6</v>
      </c>
      <c r="W1603" s="107"/>
      <c r="X1603" s="113"/>
    </row>
    <row r="1604" spans="1:24" ht="12.95" customHeight="1" x14ac:dyDescent="0.2">
      <c r="A1604" s="115">
        <v>2010</v>
      </c>
      <c r="B1604" s="102" t="s">
        <v>4176</v>
      </c>
      <c r="C1604" s="102" t="s">
        <v>496</v>
      </c>
      <c r="D1604" s="102" t="s">
        <v>182</v>
      </c>
      <c r="E1604" s="102" t="s">
        <v>6311</v>
      </c>
      <c r="F1604" s="148" t="s">
        <v>10085</v>
      </c>
      <c r="G1604" s="105">
        <v>15837</v>
      </c>
      <c r="H1604" s="102" t="s">
        <v>30894</v>
      </c>
      <c r="I1604" s="163" t="s">
        <v>11819</v>
      </c>
      <c r="J1604" s="107" t="s">
        <v>183</v>
      </c>
      <c r="K1604" s="102"/>
      <c r="L1604" s="111"/>
      <c r="M1604" s="102">
        <v>1</v>
      </c>
      <c r="N1604" s="108" t="s">
        <v>14180</v>
      </c>
      <c r="O1604" s="102"/>
      <c r="P1604" s="39"/>
      <c r="Q1604" s="39" t="s">
        <v>16852</v>
      </c>
      <c r="R1604" s="102"/>
      <c r="S1604" s="102"/>
      <c r="T1604" s="102" t="s">
        <v>14962</v>
      </c>
      <c r="U1604" s="102" t="s">
        <v>37037</v>
      </c>
      <c r="V1604" s="109">
        <v>4</v>
      </c>
      <c r="W1604" s="107"/>
      <c r="X1604" s="113"/>
    </row>
    <row r="1605" spans="1:24" ht="12.95" customHeight="1" x14ac:dyDescent="0.2">
      <c r="A1605" s="115">
        <v>2010</v>
      </c>
      <c r="B1605" s="102" t="s">
        <v>4176</v>
      </c>
      <c r="C1605" s="103" t="s">
        <v>497</v>
      </c>
      <c r="D1605" s="102" t="s">
        <v>37535</v>
      </c>
      <c r="E1605" s="102" t="s">
        <v>6320</v>
      </c>
      <c r="F1605" s="148" t="s">
        <v>10085</v>
      </c>
      <c r="G1605" s="105">
        <v>15700</v>
      </c>
      <c r="H1605" s="102" t="s">
        <v>11819</v>
      </c>
      <c r="I1605" s="102" t="s">
        <v>31167</v>
      </c>
      <c r="J1605" s="107" t="s">
        <v>306</v>
      </c>
      <c r="K1605" s="102"/>
      <c r="L1605" s="111"/>
      <c r="M1605" s="102">
        <v>1</v>
      </c>
      <c r="N1605" s="108" t="s">
        <v>14180</v>
      </c>
      <c r="O1605" s="102" t="s">
        <v>7661</v>
      </c>
      <c r="P1605" s="39" t="s">
        <v>162</v>
      </c>
      <c r="Q1605" s="39" t="s">
        <v>17727</v>
      </c>
      <c r="R1605" s="102"/>
      <c r="S1605" s="102" t="s">
        <v>9435</v>
      </c>
      <c r="T1605" s="102" t="s">
        <v>14962</v>
      </c>
      <c r="U1605" s="102" t="s">
        <v>37040</v>
      </c>
      <c r="V1605" s="109">
        <v>7</v>
      </c>
      <c r="W1605" s="107"/>
      <c r="X1605" s="113"/>
    </row>
    <row r="1606" spans="1:24" ht="12.95" customHeight="1" x14ac:dyDescent="0.2">
      <c r="A1606" s="115">
        <v>2010</v>
      </c>
      <c r="B1606" s="102" t="s">
        <v>4176</v>
      </c>
      <c r="C1606" s="102" t="s">
        <v>497</v>
      </c>
      <c r="D1606" s="102" t="s">
        <v>37536</v>
      </c>
      <c r="E1606" s="102" t="s">
        <v>6321</v>
      </c>
      <c r="F1606" s="148" t="s">
        <v>10085</v>
      </c>
      <c r="G1606" s="105">
        <v>15655</v>
      </c>
      <c r="H1606" s="102" t="s">
        <v>8934</v>
      </c>
      <c r="I1606" s="163" t="s">
        <v>10191</v>
      </c>
      <c r="J1606" s="107" t="s">
        <v>1285</v>
      </c>
      <c r="K1606" s="102"/>
      <c r="L1606" s="111"/>
      <c r="M1606" s="102">
        <v>1</v>
      </c>
      <c r="N1606" s="112" t="s">
        <v>14180</v>
      </c>
      <c r="O1606" s="102" t="s">
        <v>12252</v>
      </c>
      <c r="P1606" s="39" t="s">
        <v>8076</v>
      </c>
      <c r="Q1606" s="39" t="s">
        <v>20910</v>
      </c>
      <c r="R1606" s="102"/>
      <c r="S1606" s="102" t="s">
        <v>11080</v>
      </c>
      <c r="T1606" s="102" t="s">
        <v>14962</v>
      </c>
      <c r="U1606" s="102" t="s">
        <v>37040</v>
      </c>
      <c r="V1606" s="109">
        <v>7.5</v>
      </c>
      <c r="W1606" s="107"/>
      <c r="X1606" s="113"/>
    </row>
    <row r="1607" spans="1:24" ht="12.95" customHeight="1" x14ac:dyDescent="0.2">
      <c r="A1607" s="115">
        <v>2010</v>
      </c>
      <c r="B1607" s="102" t="s">
        <v>4176</v>
      </c>
      <c r="C1607" s="102" t="s">
        <v>497</v>
      </c>
      <c r="D1607" s="102" t="s">
        <v>13744</v>
      </c>
      <c r="E1607" s="102" t="s">
        <v>6322</v>
      </c>
      <c r="F1607" s="148" t="s">
        <v>10085</v>
      </c>
      <c r="G1607" s="105">
        <v>15654</v>
      </c>
      <c r="H1607" s="102" t="s">
        <v>8934</v>
      </c>
      <c r="I1607" s="163" t="s">
        <v>10191</v>
      </c>
      <c r="J1607" s="107" t="s">
        <v>184</v>
      </c>
      <c r="K1607" s="102"/>
      <c r="L1607" s="111"/>
      <c r="M1607" s="102">
        <v>1</v>
      </c>
      <c r="N1607" s="108" t="s">
        <v>14180</v>
      </c>
      <c r="O1607" s="102" t="s">
        <v>20459</v>
      </c>
      <c r="P1607" s="39"/>
      <c r="Q1607" s="39" t="s">
        <v>8076</v>
      </c>
      <c r="R1607" s="102"/>
      <c r="S1607" s="102"/>
      <c r="T1607" s="102" t="s">
        <v>14962</v>
      </c>
      <c r="U1607" s="102" t="s">
        <v>37041</v>
      </c>
      <c r="V1607" s="109">
        <v>8</v>
      </c>
      <c r="W1607" s="107"/>
      <c r="X1607" s="113"/>
    </row>
    <row r="1608" spans="1:24" ht="12.95" customHeight="1" x14ac:dyDescent="0.2">
      <c r="A1608" s="115">
        <v>2010</v>
      </c>
      <c r="B1608" s="102" t="s">
        <v>4176</v>
      </c>
      <c r="C1608" s="102" t="s">
        <v>497</v>
      </c>
      <c r="D1608" s="102" t="s">
        <v>37537</v>
      </c>
      <c r="E1608" s="102" t="s">
        <v>6323</v>
      </c>
      <c r="F1608" s="148" t="s">
        <v>10085</v>
      </c>
      <c r="G1608" s="105">
        <v>15653</v>
      </c>
      <c r="H1608" s="102" t="s">
        <v>8934</v>
      </c>
      <c r="I1608" s="163" t="s">
        <v>10191</v>
      </c>
      <c r="J1608" s="107" t="s">
        <v>1284</v>
      </c>
      <c r="K1608" s="102"/>
      <c r="L1608" s="111"/>
      <c r="M1608" s="102">
        <v>1</v>
      </c>
      <c r="N1608" s="108" t="s">
        <v>14180</v>
      </c>
      <c r="O1608" s="102"/>
      <c r="P1608" s="39"/>
      <c r="Q1608" s="39" t="s">
        <v>18159</v>
      </c>
      <c r="R1608" s="102"/>
      <c r="S1608" s="102"/>
      <c r="T1608" s="102" t="s">
        <v>14962</v>
      </c>
      <c r="U1608" s="102" t="s">
        <v>37040</v>
      </c>
      <c r="V1608" s="109">
        <v>6.5</v>
      </c>
      <c r="W1608" s="107"/>
      <c r="X1608" s="113"/>
    </row>
    <row r="1609" spans="1:24" ht="12.95" customHeight="1" x14ac:dyDescent="0.2">
      <c r="A1609" s="115">
        <v>2010</v>
      </c>
      <c r="B1609" s="102" t="s">
        <v>4176</v>
      </c>
      <c r="C1609" s="102" t="s">
        <v>497</v>
      </c>
      <c r="D1609" s="102" t="s">
        <v>11039</v>
      </c>
      <c r="E1609" s="102" t="s">
        <v>6324</v>
      </c>
      <c r="F1609" s="148" t="s">
        <v>10085</v>
      </c>
      <c r="G1609" s="105">
        <v>15736</v>
      </c>
      <c r="H1609" s="102" t="s">
        <v>5011</v>
      </c>
      <c r="I1609" s="163" t="s">
        <v>11819</v>
      </c>
      <c r="J1609" s="107" t="s">
        <v>1102</v>
      </c>
      <c r="K1609" s="102"/>
      <c r="L1609" s="111"/>
      <c r="M1609" s="102">
        <v>1</v>
      </c>
      <c r="N1609" s="108" t="s">
        <v>14180</v>
      </c>
      <c r="O1609" s="102" t="s">
        <v>12721</v>
      </c>
      <c r="P1609" s="39" t="s">
        <v>162</v>
      </c>
      <c r="Q1609" s="39" t="s">
        <v>16831</v>
      </c>
      <c r="R1609" s="102"/>
      <c r="S1609" s="102"/>
      <c r="T1609" s="102" t="s">
        <v>14962</v>
      </c>
      <c r="U1609" s="102" t="s">
        <v>37042</v>
      </c>
      <c r="V1609" s="109">
        <v>6.5</v>
      </c>
      <c r="W1609" s="107"/>
      <c r="X1609" s="113"/>
    </row>
    <row r="1610" spans="1:24" ht="12.95" customHeight="1" x14ac:dyDescent="0.2">
      <c r="A1610" s="115">
        <v>2010</v>
      </c>
      <c r="B1610" s="102" t="s">
        <v>4176</v>
      </c>
      <c r="C1610" s="102" t="s">
        <v>497</v>
      </c>
      <c r="D1610" s="102" t="s">
        <v>1103</v>
      </c>
      <c r="E1610" s="102" t="s">
        <v>6325</v>
      </c>
      <c r="F1610" s="148" t="s">
        <v>10085</v>
      </c>
      <c r="G1610" s="105">
        <v>15737</v>
      </c>
      <c r="H1610" s="102" t="s">
        <v>5011</v>
      </c>
      <c r="I1610" s="163" t="s">
        <v>11819</v>
      </c>
      <c r="J1610" s="107" t="s">
        <v>1104</v>
      </c>
      <c r="K1610" s="102"/>
      <c r="L1610" s="111"/>
      <c r="M1610" s="102">
        <v>1</v>
      </c>
      <c r="N1610" s="108" t="s">
        <v>14180</v>
      </c>
      <c r="O1610" s="102" t="s">
        <v>9160</v>
      </c>
      <c r="P1610" s="39" t="s">
        <v>9125</v>
      </c>
      <c r="Q1610" s="39" t="s">
        <v>19131</v>
      </c>
      <c r="R1610" s="102"/>
      <c r="S1610" s="102"/>
      <c r="T1610" s="102" t="s">
        <v>14962</v>
      </c>
      <c r="U1610" s="102" t="s">
        <v>37033</v>
      </c>
      <c r="V1610" s="109">
        <v>6.5</v>
      </c>
      <c r="W1610" s="107"/>
      <c r="X1610" s="113"/>
    </row>
    <row r="1611" spans="1:24" ht="12.95" customHeight="1" x14ac:dyDescent="0.2">
      <c r="A1611" s="115">
        <v>2010</v>
      </c>
      <c r="B1611" s="102" t="s">
        <v>4176</v>
      </c>
      <c r="C1611" s="102" t="s">
        <v>497</v>
      </c>
      <c r="D1611" s="102" t="s">
        <v>1105</v>
      </c>
      <c r="E1611" s="102" t="s">
        <v>6326</v>
      </c>
      <c r="F1611" s="148" t="s">
        <v>10085</v>
      </c>
      <c r="G1611" s="105">
        <v>15758</v>
      </c>
      <c r="H1611" s="102" t="s">
        <v>3805</v>
      </c>
      <c r="I1611" s="163" t="s">
        <v>3804</v>
      </c>
      <c r="J1611" s="107" t="s">
        <v>1106</v>
      </c>
      <c r="K1611" s="102"/>
      <c r="L1611" s="111"/>
      <c r="M1611" s="102">
        <v>1</v>
      </c>
      <c r="N1611" s="112" t="s">
        <v>14180</v>
      </c>
      <c r="O1611" s="102" t="s">
        <v>21118</v>
      </c>
      <c r="P1611" s="39" t="s">
        <v>2447</v>
      </c>
      <c r="Q1611" s="39" t="s">
        <v>20868</v>
      </c>
      <c r="R1611" s="102"/>
      <c r="S1611" s="102" t="s">
        <v>11080</v>
      </c>
      <c r="T1611" s="102" t="s">
        <v>14962</v>
      </c>
      <c r="U1611" s="102" t="s">
        <v>37043</v>
      </c>
      <c r="V1611" s="109">
        <v>9</v>
      </c>
      <c r="W1611" s="107"/>
      <c r="X1611" s="113"/>
    </row>
    <row r="1612" spans="1:24" ht="12.95" customHeight="1" x14ac:dyDescent="0.2">
      <c r="A1612" s="115">
        <v>2010</v>
      </c>
      <c r="B1612" s="102" t="s">
        <v>4176</v>
      </c>
      <c r="C1612" s="102" t="s">
        <v>497</v>
      </c>
      <c r="D1612" s="102" t="s">
        <v>1107</v>
      </c>
      <c r="E1612" s="102" t="s">
        <v>6327</v>
      </c>
      <c r="F1612" s="148" t="s">
        <v>10085</v>
      </c>
      <c r="G1612" s="105">
        <v>15756</v>
      </c>
      <c r="H1612" s="102" t="s">
        <v>31168</v>
      </c>
      <c r="I1612" s="163" t="s">
        <v>11819</v>
      </c>
      <c r="J1612" s="107" t="s">
        <v>3806</v>
      </c>
      <c r="K1612" s="102"/>
      <c r="L1612" s="111"/>
      <c r="M1612" s="102">
        <v>1</v>
      </c>
      <c r="N1612" s="108" t="s">
        <v>14180</v>
      </c>
      <c r="O1612" s="102" t="s">
        <v>12252</v>
      </c>
      <c r="P1612" s="39" t="s">
        <v>13301</v>
      </c>
      <c r="Q1612" s="39" t="s">
        <v>16545</v>
      </c>
      <c r="R1612" s="102"/>
      <c r="S1612" s="102"/>
      <c r="T1612" s="102" t="s">
        <v>14962</v>
      </c>
      <c r="U1612" s="102" t="s">
        <v>37036</v>
      </c>
      <c r="V1612" s="109">
        <v>7</v>
      </c>
      <c r="W1612" s="107"/>
      <c r="X1612" s="113"/>
    </row>
    <row r="1613" spans="1:24" ht="12.95" customHeight="1" x14ac:dyDescent="0.2">
      <c r="A1613" s="115">
        <v>2010</v>
      </c>
      <c r="B1613" s="102" t="s">
        <v>4176</v>
      </c>
      <c r="C1613" s="103" t="s">
        <v>498</v>
      </c>
      <c r="D1613" s="102" t="s">
        <v>11041</v>
      </c>
      <c r="E1613" s="102" t="s">
        <v>6312</v>
      </c>
      <c r="F1613" s="148" t="s">
        <v>10085</v>
      </c>
      <c r="G1613" s="105">
        <v>15584</v>
      </c>
      <c r="H1613" s="102" t="s">
        <v>13336</v>
      </c>
      <c r="I1613" s="163" t="s">
        <v>11819</v>
      </c>
      <c r="J1613" s="107" t="s">
        <v>1108</v>
      </c>
      <c r="K1613" s="102"/>
      <c r="L1613" s="111"/>
      <c r="M1613" s="102">
        <v>1</v>
      </c>
      <c r="N1613" s="112" t="s">
        <v>14180</v>
      </c>
      <c r="O1613" s="163" t="s">
        <v>20863</v>
      </c>
      <c r="P1613" s="209" t="s">
        <v>20481</v>
      </c>
      <c r="Q1613" s="209" t="s">
        <v>17596</v>
      </c>
      <c r="R1613" s="102"/>
      <c r="S1613" s="102" t="s">
        <v>8315</v>
      </c>
      <c r="T1613" s="102" t="s">
        <v>14962</v>
      </c>
      <c r="U1613" s="102" t="s">
        <v>37044</v>
      </c>
      <c r="V1613" s="109">
        <v>10</v>
      </c>
      <c r="W1613" s="107"/>
      <c r="X1613" s="113"/>
    </row>
    <row r="1614" spans="1:24" ht="12.95" customHeight="1" x14ac:dyDescent="0.2">
      <c r="A1614" s="115">
        <v>2010</v>
      </c>
      <c r="B1614" s="102" t="s">
        <v>4176</v>
      </c>
      <c r="C1614" s="102" t="s">
        <v>498</v>
      </c>
      <c r="D1614" s="102" t="s">
        <v>11042</v>
      </c>
      <c r="E1614" s="102" t="s">
        <v>6313</v>
      </c>
      <c r="F1614" s="148" t="s">
        <v>10085</v>
      </c>
      <c r="G1614" s="105">
        <v>15670</v>
      </c>
      <c r="H1614" s="102" t="s">
        <v>7198</v>
      </c>
      <c r="I1614" s="163" t="s">
        <v>7144</v>
      </c>
      <c r="J1614" s="107" t="s">
        <v>10641</v>
      </c>
      <c r="K1614" s="102"/>
      <c r="L1614" s="111"/>
      <c r="M1614" s="102">
        <v>1</v>
      </c>
      <c r="N1614" s="108" t="s">
        <v>14180</v>
      </c>
      <c r="O1614" s="163" t="s">
        <v>15959</v>
      </c>
      <c r="P1614" s="209" t="s">
        <v>162</v>
      </c>
      <c r="Q1614" s="209" t="s">
        <v>18156</v>
      </c>
      <c r="R1614" s="102"/>
      <c r="S1614" s="102"/>
      <c r="T1614" s="102" t="s">
        <v>14962</v>
      </c>
      <c r="U1614" s="102" t="s">
        <v>37045</v>
      </c>
      <c r="V1614" s="109">
        <v>7</v>
      </c>
      <c r="W1614" s="107"/>
      <c r="X1614" s="113"/>
    </row>
    <row r="1615" spans="1:24" ht="12.95" customHeight="1" x14ac:dyDescent="0.2">
      <c r="A1615" s="115">
        <v>2010</v>
      </c>
      <c r="B1615" s="102" t="s">
        <v>4176</v>
      </c>
      <c r="C1615" s="102" t="s">
        <v>498</v>
      </c>
      <c r="D1615" s="102" t="s">
        <v>1109</v>
      </c>
      <c r="E1615" s="102" t="s">
        <v>6314</v>
      </c>
      <c r="F1615" s="148" t="s">
        <v>10085</v>
      </c>
      <c r="G1615" s="105">
        <v>15653</v>
      </c>
      <c r="H1615" s="102" t="s">
        <v>8934</v>
      </c>
      <c r="I1615" s="163" t="s">
        <v>10191</v>
      </c>
      <c r="J1615" s="107" t="s">
        <v>513</v>
      </c>
      <c r="K1615" s="102"/>
      <c r="L1615" s="111"/>
      <c r="M1615" s="102">
        <v>1</v>
      </c>
      <c r="N1615" s="108" t="s">
        <v>14180</v>
      </c>
      <c r="O1615" s="102" t="s">
        <v>162</v>
      </c>
      <c r="P1615" s="39" t="s">
        <v>8076</v>
      </c>
      <c r="Q1615" s="39" t="s">
        <v>20102</v>
      </c>
      <c r="R1615" s="102"/>
      <c r="S1615" s="102" t="s">
        <v>8315</v>
      </c>
      <c r="T1615" s="102" t="s">
        <v>14962</v>
      </c>
      <c r="U1615" s="102" t="s">
        <v>37031</v>
      </c>
      <c r="V1615" s="109">
        <v>6.5</v>
      </c>
      <c r="W1615" s="107"/>
      <c r="X1615" s="113"/>
    </row>
    <row r="1616" spans="1:24" ht="12.95" customHeight="1" x14ac:dyDescent="0.2">
      <c r="A1616" s="115">
        <v>2010</v>
      </c>
      <c r="B1616" s="102" t="s">
        <v>4176</v>
      </c>
      <c r="C1616" s="102" t="s">
        <v>498</v>
      </c>
      <c r="D1616" s="102" t="s">
        <v>514</v>
      </c>
      <c r="E1616" s="102" t="s">
        <v>6315</v>
      </c>
      <c r="F1616" s="148" t="s">
        <v>10085</v>
      </c>
      <c r="G1616" s="105">
        <v>15074</v>
      </c>
      <c r="H1616" s="163" t="s">
        <v>30855</v>
      </c>
      <c r="I1616" s="163" t="s">
        <v>11819</v>
      </c>
      <c r="J1616" s="107" t="s">
        <v>515</v>
      </c>
      <c r="K1616" s="102"/>
      <c r="L1616" s="111"/>
      <c r="M1616" s="102">
        <v>1</v>
      </c>
      <c r="N1616" s="108" t="s">
        <v>14180</v>
      </c>
      <c r="O1616" s="102" t="s">
        <v>17511</v>
      </c>
      <c r="P1616" s="39" t="s">
        <v>13207</v>
      </c>
      <c r="Q1616" s="39" t="s">
        <v>15976</v>
      </c>
      <c r="R1616" s="102"/>
      <c r="S1616" s="102"/>
      <c r="T1616" s="102" t="s">
        <v>14962</v>
      </c>
      <c r="U1616" s="102" t="s">
        <v>37031</v>
      </c>
      <c r="V1616" s="109">
        <v>8</v>
      </c>
      <c r="W1616" s="107"/>
      <c r="X1616" s="113"/>
    </row>
    <row r="1617" spans="1:24" ht="12.95" customHeight="1" x14ac:dyDescent="0.2">
      <c r="A1617" s="115">
        <v>2010</v>
      </c>
      <c r="B1617" s="102" t="s">
        <v>4176</v>
      </c>
      <c r="C1617" s="102" t="s">
        <v>498</v>
      </c>
      <c r="D1617" s="102" t="s">
        <v>516</v>
      </c>
      <c r="E1617" s="102" t="s">
        <v>6316</v>
      </c>
      <c r="F1617" s="148" t="s">
        <v>10085</v>
      </c>
      <c r="G1617" s="105">
        <v>15076</v>
      </c>
      <c r="H1617" s="102" t="s">
        <v>13336</v>
      </c>
      <c r="I1617" s="163" t="s">
        <v>11819</v>
      </c>
      <c r="J1617" s="107" t="s">
        <v>21119</v>
      </c>
      <c r="K1617" s="102"/>
      <c r="L1617" s="111"/>
      <c r="M1617" s="102">
        <v>1</v>
      </c>
      <c r="N1617" s="108" t="s">
        <v>14180</v>
      </c>
      <c r="O1617" s="102" t="s">
        <v>17511</v>
      </c>
      <c r="P1617" s="39" t="s">
        <v>162</v>
      </c>
      <c r="Q1617" s="39" t="s">
        <v>16565</v>
      </c>
      <c r="R1617" s="102"/>
      <c r="S1617" s="102" t="s">
        <v>9435</v>
      </c>
      <c r="T1617" s="102" t="s">
        <v>14962</v>
      </c>
      <c r="U1617" s="102" t="s">
        <v>37046</v>
      </c>
      <c r="V1617" s="109">
        <v>7</v>
      </c>
      <c r="W1617" s="107"/>
      <c r="X1617" s="113"/>
    </row>
    <row r="1618" spans="1:24" ht="12.95" customHeight="1" x14ac:dyDescent="0.2">
      <c r="A1618" s="115">
        <v>2010</v>
      </c>
      <c r="B1618" s="102" t="s">
        <v>4176</v>
      </c>
      <c r="C1618" s="102" t="s">
        <v>498</v>
      </c>
      <c r="D1618" s="102" t="s">
        <v>5419</v>
      </c>
      <c r="E1618" s="102" t="s">
        <v>6317</v>
      </c>
      <c r="F1618" s="148" t="s">
        <v>10085</v>
      </c>
      <c r="G1618" s="105">
        <v>15080</v>
      </c>
      <c r="H1618" s="102" t="s">
        <v>13336</v>
      </c>
      <c r="I1618" s="163" t="s">
        <v>11819</v>
      </c>
      <c r="J1618" s="107" t="s">
        <v>6492</v>
      </c>
      <c r="K1618" s="102"/>
      <c r="L1618" s="111"/>
      <c r="M1618" s="102">
        <v>1</v>
      </c>
      <c r="N1618" s="112" t="s">
        <v>14180</v>
      </c>
      <c r="O1618" s="102" t="s">
        <v>16813</v>
      </c>
      <c r="P1618" s="39" t="s">
        <v>13301</v>
      </c>
      <c r="Q1618" s="39" t="s">
        <v>3620</v>
      </c>
      <c r="R1618" s="102"/>
      <c r="S1618" s="102"/>
      <c r="T1618" s="102" t="s">
        <v>14962</v>
      </c>
      <c r="U1618" s="102" t="s">
        <v>37035</v>
      </c>
      <c r="V1618" s="109">
        <v>6.5</v>
      </c>
      <c r="W1618" s="107"/>
      <c r="X1618" s="113"/>
    </row>
    <row r="1619" spans="1:24" ht="12.95" customHeight="1" x14ac:dyDescent="0.2">
      <c r="A1619" s="115">
        <v>2010</v>
      </c>
      <c r="B1619" s="102" t="s">
        <v>4176</v>
      </c>
      <c r="C1619" s="102" t="s">
        <v>498</v>
      </c>
      <c r="D1619" s="102" t="s">
        <v>37538</v>
      </c>
      <c r="E1619" s="102" t="s">
        <v>6318</v>
      </c>
      <c r="F1619" s="148" t="s">
        <v>10085</v>
      </c>
      <c r="G1619" s="105">
        <v>15067</v>
      </c>
      <c r="H1619" s="163" t="s">
        <v>13336</v>
      </c>
      <c r="I1619" s="102" t="s">
        <v>7198</v>
      </c>
      <c r="J1619" s="107" t="s">
        <v>1286</v>
      </c>
      <c r="K1619" s="102"/>
      <c r="L1619" s="133" t="s">
        <v>10018</v>
      </c>
      <c r="M1619" s="102">
        <v>1</v>
      </c>
      <c r="N1619" s="108" t="s">
        <v>14180</v>
      </c>
      <c r="O1619" s="163" t="s">
        <v>17504</v>
      </c>
      <c r="P1619" s="209"/>
      <c r="Q1619" s="209"/>
      <c r="R1619" s="102"/>
      <c r="S1619" s="102"/>
      <c r="T1619" s="102" t="s">
        <v>14962</v>
      </c>
      <c r="U1619" s="102" t="s">
        <v>37033</v>
      </c>
      <c r="V1619" s="109">
        <v>6.5</v>
      </c>
      <c r="W1619" s="107"/>
      <c r="X1619" s="113"/>
    </row>
    <row r="1620" spans="1:24" ht="12.95" customHeight="1" x14ac:dyDescent="0.2">
      <c r="A1620" s="115">
        <v>2010</v>
      </c>
      <c r="B1620" s="102" t="s">
        <v>4176</v>
      </c>
      <c r="C1620" s="102" t="s">
        <v>498</v>
      </c>
      <c r="D1620" s="102" t="s">
        <v>11040</v>
      </c>
      <c r="E1620" s="102" t="s">
        <v>6319</v>
      </c>
      <c r="F1620" s="148" t="s">
        <v>10085</v>
      </c>
      <c r="G1620" s="105">
        <v>15544</v>
      </c>
      <c r="H1620" s="102" t="s">
        <v>11819</v>
      </c>
      <c r="I1620" s="163" t="s">
        <v>13336</v>
      </c>
      <c r="J1620" s="107" t="s">
        <v>3617</v>
      </c>
      <c r="K1620" s="102"/>
      <c r="L1620" s="133" t="s">
        <v>10018</v>
      </c>
      <c r="M1620" s="102">
        <v>1</v>
      </c>
      <c r="N1620" s="108" t="s">
        <v>14180</v>
      </c>
      <c r="O1620" s="163" t="s">
        <v>17391</v>
      </c>
      <c r="P1620" s="209" t="s">
        <v>162</v>
      </c>
      <c r="Q1620" s="209"/>
      <c r="R1620" s="102"/>
      <c r="S1620" s="102"/>
      <c r="T1620" s="102" t="s">
        <v>14962</v>
      </c>
      <c r="U1620" s="102" t="s">
        <v>37047</v>
      </c>
      <c r="V1620" s="109">
        <v>6.5</v>
      </c>
      <c r="W1620" s="107"/>
      <c r="X1620" s="113"/>
    </row>
    <row r="1621" spans="1:24" ht="12.95" customHeight="1" x14ac:dyDescent="0.2">
      <c r="A1621" s="115">
        <v>2010</v>
      </c>
      <c r="B1621" s="102" t="s">
        <v>4176</v>
      </c>
      <c r="C1621" s="103" t="s">
        <v>499</v>
      </c>
      <c r="D1621" s="102" t="s">
        <v>14178</v>
      </c>
      <c r="E1621" s="102" t="s">
        <v>6328</v>
      </c>
      <c r="F1621" s="148" t="s">
        <v>10085</v>
      </c>
      <c r="G1621" s="105">
        <v>15488</v>
      </c>
      <c r="H1621" s="102" t="s">
        <v>11819</v>
      </c>
      <c r="I1621" s="163" t="s">
        <v>13336</v>
      </c>
      <c r="J1621" s="107" t="s">
        <v>14179</v>
      </c>
      <c r="K1621" s="102"/>
      <c r="L1621" s="133" t="s">
        <v>10018</v>
      </c>
      <c r="M1621" s="102">
        <v>1</v>
      </c>
      <c r="N1621" s="112" t="s">
        <v>14180</v>
      </c>
      <c r="O1621" s="102" t="s">
        <v>21038</v>
      </c>
      <c r="P1621" s="39"/>
      <c r="Q1621" s="39"/>
      <c r="R1621" s="102"/>
      <c r="S1621" s="102"/>
      <c r="T1621" s="102" t="s">
        <v>14962</v>
      </c>
      <c r="U1621" s="109" t="s">
        <v>37048</v>
      </c>
      <c r="V1621" s="109">
        <v>9</v>
      </c>
      <c r="W1621" s="107"/>
      <c r="X1621" s="113"/>
    </row>
    <row r="1622" spans="1:24" ht="12.95" customHeight="1" x14ac:dyDescent="0.2">
      <c r="A1622" s="115">
        <v>2010</v>
      </c>
      <c r="B1622" s="102" t="s">
        <v>4176</v>
      </c>
      <c r="C1622" s="102" t="s">
        <v>499</v>
      </c>
      <c r="D1622" s="102" t="s">
        <v>14181</v>
      </c>
      <c r="E1622" s="102" t="s">
        <v>6329</v>
      </c>
      <c r="F1622" s="148" t="s">
        <v>10085</v>
      </c>
      <c r="G1622" s="105">
        <v>15487</v>
      </c>
      <c r="H1622" s="102" t="s">
        <v>13336</v>
      </c>
      <c r="I1622" s="163" t="s">
        <v>3805</v>
      </c>
      <c r="J1622" s="107" t="s">
        <v>14182</v>
      </c>
      <c r="K1622" s="102"/>
      <c r="L1622" s="133" t="s">
        <v>5323</v>
      </c>
      <c r="M1622" s="102">
        <v>1</v>
      </c>
      <c r="N1622" s="108" t="s">
        <v>14180</v>
      </c>
      <c r="O1622" s="102" t="s">
        <v>17504</v>
      </c>
      <c r="P1622" s="39"/>
      <c r="Q1622" s="39" t="s">
        <v>19479</v>
      </c>
      <c r="R1622" s="102"/>
      <c r="S1622" s="102" t="s">
        <v>11080</v>
      </c>
      <c r="T1622" s="102" t="s">
        <v>14962</v>
      </c>
      <c r="U1622" s="109" t="s">
        <v>37028</v>
      </c>
      <c r="V1622" s="109">
        <v>8</v>
      </c>
      <c r="W1622" s="107"/>
      <c r="X1622" s="113"/>
    </row>
    <row r="1623" spans="1:24" ht="12.95" customHeight="1" x14ac:dyDescent="0.2">
      <c r="A1623" s="115">
        <v>2010</v>
      </c>
      <c r="B1623" s="102" t="s">
        <v>4176</v>
      </c>
      <c r="C1623" s="102" t="s">
        <v>499</v>
      </c>
      <c r="D1623" s="102" t="s">
        <v>14183</v>
      </c>
      <c r="E1623" s="102" t="s">
        <v>6330</v>
      </c>
      <c r="F1623" s="148" t="s">
        <v>10085</v>
      </c>
      <c r="G1623" s="105">
        <v>15488</v>
      </c>
      <c r="H1623" s="102" t="s">
        <v>13336</v>
      </c>
      <c r="I1623" s="163" t="s">
        <v>3805</v>
      </c>
      <c r="J1623" s="107" t="s">
        <v>14184</v>
      </c>
      <c r="K1623" s="102"/>
      <c r="L1623" s="111"/>
      <c r="M1623" s="102">
        <v>1</v>
      </c>
      <c r="N1623" s="112" t="s">
        <v>14180</v>
      </c>
      <c r="O1623" s="102" t="s">
        <v>21120</v>
      </c>
      <c r="P1623" s="39" t="s">
        <v>13301</v>
      </c>
      <c r="Q1623" s="39" t="s">
        <v>2447</v>
      </c>
      <c r="R1623" s="102"/>
      <c r="S1623" s="102" t="s">
        <v>9435</v>
      </c>
      <c r="T1623" s="102" t="s">
        <v>14962</v>
      </c>
      <c r="U1623" s="109" t="s">
        <v>37049</v>
      </c>
      <c r="V1623" s="109">
        <v>8</v>
      </c>
      <c r="W1623" s="107"/>
      <c r="X1623" s="113"/>
    </row>
    <row r="1624" spans="1:24" ht="12.95" customHeight="1" x14ac:dyDescent="0.2">
      <c r="A1624" s="115">
        <v>2010</v>
      </c>
      <c r="B1624" s="102" t="s">
        <v>4176</v>
      </c>
      <c r="C1624" s="102" t="s">
        <v>499</v>
      </c>
      <c r="D1624" s="102" t="s">
        <v>14185</v>
      </c>
      <c r="E1624" s="102" t="s">
        <v>6331</v>
      </c>
      <c r="F1624" s="148" t="s">
        <v>10085</v>
      </c>
      <c r="G1624" s="105">
        <v>15488</v>
      </c>
      <c r="H1624" s="163" t="s">
        <v>13336</v>
      </c>
      <c r="I1624" s="102" t="s">
        <v>11819</v>
      </c>
      <c r="J1624" s="107" t="s">
        <v>14186</v>
      </c>
      <c r="K1624" s="102"/>
      <c r="L1624" s="133" t="s">
        <v>10018</v>
      </c>
      <c r="M1624" s="102">
        <v>2</v>
      </c>
      <c r="N1624" s="112" t="s">
        <v>17221</v>
      </c>
      <c r="O1624" s="102" t="s">
        <v>21121</v>
      </c>
      <c r="P1624" s="39"/>
      <c r="Q1624" s="39"/>
      <c r="R1624" s="102"/>
      <c r="S1624" s="102" t="s">
        <v>9435</v>
      </c>
      <c r="T1624" s="102" t="s">
        <v>14962</v>
      </c>
      <c r="U1624" s="109" t="s">
        <v>37048</v>
      </c>
      <c r="V1624" s="109">
        <v>10</v>
      </c>
      <c r="W1624" s="107"/>
      <c r="X1624" s="113"/>
    </row>
    <row r="1625" spans="1:24" ht="12.95" customHeight="1" x14ac:dyDescent="0.2">
      <c r="A1625" s="115">
        <v>2010</v>
      </c>
      <c r="B1625" s="102" t="s">
        <v>4176</v>
      </c>
      <c r="C1625" s="102" t="s">
        <v>499</v>
      </c>
      <c r="D1625" s="102" t="s">
        <v>37539</v>
      </c>
      <c r="E1625" s="102" t="s">
        <v>6917</v>
      </c>
      <c r="F1625" s="148" t="s">
        <v>10085</v>
      </c>
      <c r="G1625" s="105">
        <v>15493</v>
      </c>
      <c r="H1625" s="163" t="s">
        <v>13336</v>
      </c>
      <c r="I1625" s="102" t="s">
        <v>11819</v>
      </c>
      <c r="J1625" s="107" t="s">
        <v>12761</v>
      </c>
      <c r="K1625" s="102"/>
      <c r="L1625" s="111"/>
      <c r="M1625" s="102">
        <v>2</v>
      </c>
      <c r="N1625" s="112" t="s">
        <v>17221</v>
      </c>
      <c r="O1625" s="102" t="s">
        <v>21122</v>
      </c>
      <c r="P1625" s="39" t="s">
        <v>21123</v>
      </c>
      <c r="Q1625" s="39" t="s">
        <v>17601</v>
      </c>
      <c r="R1625" s="102"/>
      <c r="S1625" s="102" t="s">
        <v>11080</v>
      </c>
      <c r="T1625" s="102" t="s">
        <v>14962</v>
      </c>
      <c r="U1625" s="109" t="s">
        <v>37027</v>
      </c>
      <c r="V1625" s="109">
        <v>10.5</v>
      </c>
      <c r="W1625" s="107"/>
      <c r="X1625" s="113"/>
    </row>
    <row r="1626" spans="1:24" ht="12.95" customHeight="1" x14ac:dyDescent="0.2">
      <c r="A1626" s="115">
        <v>2010</v>
      </c>
      <c r="B1626" s="102" t="s">
        <v>4176</v>
      </c>
      <c r="C1626" s="102" t="s">
        <v>499</v>
      </c>
      <c r="D1626" s="102" t="s">
        <v>12762</v>
      </c>
      <c r="E1626" s="102" t="s">
        <v>6918</v>
      </c>
      <c r="F1626" s="148" t="s">
        <v>10085</v>
      </c>
      <c r="G1626" s="105">
        <v>15497</v>
      </c>
      <c r="H1626" s="102" t="s">
        <v>11819</v>
      </c>
      <c r="I1626" s="163" t="s">
        <v>13336</v>
      </c>
      <c r="J1626" s="107" t="s">
        <v>12763</v>
      </c>
      <c r="K1626" s="102"/>
      <c r="L1626" s="111"/>
      <c r="M1626" s="102">
        <v>2</v>
      </c>
      <c r="N1626" s="112" t="s">
        <v>17221</v>
      </c>
      <c r="O1626" s="102" t="s">
        <v>21124</v>
      </c>
      <c r="P1626" s="39" t="s">
        <v>2842</v>
      </c>
      <c r="Q1626" s="39" t="s">
        <v>13301</v>
      </c>
      <c r="R1626" s="102"/>
      <c r="S1626" s="102" t="s">
        <v>11080</v>
      </c>
      <c r="T1626" s="102" t="s">
        <v>14962</v>
      </c>
      <c r="U1626" s="109" t="s">
        <v>37048</v>
      </c>
      <c r="V1626" s="109">
        <v>10</v>
      </c>
      <c r="W1626" s="107"/>
      <c r="X1626" s="113"/>
    </row>
    <row r="1627" spans="1:24" ht="12.95" customHeight="1" x14ac:dyDescent="0.2">
      <c r="A1627" s="115">
        <v>2010</v>
      </c>
      <c r="B1627" s="102" t="s">
        <v>4176</v>
      </c>
      <c r="C1627" s="102" t="s">
        <v>499</v>
      </c>
      <c r="D1627" s="102" t="s">
        <v>12764</v>
      </c>
      <c r="E1627" s="102" t="s">
        <v>6919</v>
      </c>
      <c r="F1627" s="148" t="s">
        <v>10085</v>
      </c>
      <c r="G1627" s="105">
        <v>15504</v>
      </c>
      <c r="H1627" s="163" t="s">
        <v>13336</v>
      </c>
      <c r="I1627" s="102" t="s">
        <v>11819</v>
      </c>
      <c r="J1627" s="107" t="s">
        <v>12765</v>
      </c>
      <c r="K1627" s="102"/>
      <c r="L1627" s="133" t="s">
        <v>10018</v>
      </c>
      <c r="M1627" s="102">
        <v>2</v>
      </c>
      <c r="N1627" s="112" t="s">
        <v>17221</v>
      </c>
      <c r="O1627" s="102" t="s">
        <v>21125</v>
      </c>
      <c r="P1627" s="39" t="s">
        <v>2447</v>
      </c>
      <c r="Q1627" s="39"/>
      <c r="R1627" s="102"/>
      <c r="S1627" s="102" t="s">
        <v>8315</v>
      </c>
      <c r="T1627" s="102" t="s">
        <v>14962</v>
      </c>
      <c r="U1627" s="102" t="s">
        <v>37050</v>
      </c>
      <c r="V1627" s="109">
        <v>10</v>
      </c>
      <c r="W1627" s="107"/>
      <c r="X1627" s="113"/>
    </row>
    <row r="1628" spans="1:24" ht="12.95" customHeight="1" x14ac:dyDescent="0.2">
      <c r="A1628" s="115">
        <v>2010</v>
      </c>
      <c r="B1628" s="102" t="s">
        <v>4176</v>
      </c>
      <c r="C1628" s="102" t="s">
        <v>499</v>
      </c>
      <c r="D1628" s="102" t="s">
        <v>14187</v>
      </c>
      <c r="E1628" s="102" t="s">
        <v>6920</v>
      </c>
      <c r="F1628" s="148" t="s">
        <v>10085</v>
      </c>
      <c r="G1628" s="105">
        <v>15501</v>
      </c>
      <c r="H1628" s="102" t="s">
        <v>30767</v>
      </c>
      <c r="I1628" s="163" t="s">
        <v>3805</v>
      </c>
      <c r="J1628" s="107" t="s">
        <v>1504</v>
      </c>
      <c r="K1628" s="102"/>
      <c r="L1628" s="111"/>
      <c r="M1628" s="102">
        <v>2</v>
      </c>
      <c r="N1628" s="112" t="s">
        <v>17221</v>
      </c>
      <c r="O1628" s="102" t="s">
        <v>16511</v>
      </c>
      <c r="P1628" s="39" t="s">
        <v>20486</v>
      </c>
      <c r="Q1628" s="39" t="s">
        <v>20593</v>
      </c>
      <c r="R1628" s="102"/>
      <c r="S1628" s="102" t="s">
        <v>11080</v>
      </c>
      <c r="T1628" s="102" t="s">
        <v>14962</v>
      </c>
      <c r="U1628" s="102" t="s">
        <v>37051</v>
      </c>
      <c r="V1628" s="109">
        <v>10</v>
      </c>
      <c r="W1628" s="107"/>
      <c r="X1628" s="113"/>
    </row>
    <row r="1629" spans="1:24" ht="12.95" customHeight="1" x14ac:dyDescent="0.2">
      <c r="A1629" s="115">
        <v>2010</v>
      </c>
      <c r="B1629" s="102" t="s">
        <v>4176</v>
      </c>
      <c r="C1629" s="102" t="s">
        <v>499</v>
      </c>
      <c r="D1629" s="102" t="s">
        <v>14188</v>
      </c>
      <c r="E1629" s="102" t="s">
        <v>6921</v>
      </c>
      <c r="F1629" s="148" t="s">
        <v>10085</v>
      </c>
      <c r="G1629" s="105">
        <v>15512</v>
      </c>
      <c r="H1629" s="163" t="s">
        <v>13336</v>
      </c>
      <c r="I1629" s="102" t="s">
        <v>11819</v>
      </c>
      <c r="J1629" s="107" t="s">
        <v>6492</v>
      </c>
      <c r="K1629" s="102"/>
      <c r="L1629" s="111"/>
      <c r="M1629" s="102">
        <v>1</v>
      </c>
      <c r="N1629" s="112" t="s">
        <v>14180</v>
      </c>
      <c r="O1629" s="102" t="s">
        <v>21056</v>
      </c>
      <c r="P1629" s="39" t="s">
        <v>19798</v>
      </c>
      <c r="Q1629" s="39" t="s">
        <v>20098</v>
      </c>
      <c r="R1629" s="102"/>
      <c r="S1629" s="102" t="s">
        <v>11080</v>
      </c>
      <c r="T1629" s="102" t="s">
        <v>14962</v>
      </c>
      <c r="U1629" s="102" t="s">
        <v>37052</v>
      </c>
      <c r="V1629" s="109">
        <v>10</v>
      </c>
      <c r="W1629" s="107"/>
      <c r="X1629" s="113"/>
    </row>
    <row r="1630" spans="1:24" ht="12.95" customHeight="1" x14ac:dyDescent="0.2">
      <c r="A1630" s="115">
        <v>2010</v>
      </c>
      <c r="B1630" s="102" t="s">
        <v>4176</v>
      </c>
      <c r="C1630" s="103" t="s">
        <v>500</v>
      </c>
      <c r="D1630" s="102" t="s">
        <v>10354</v>
      </c>
      <c r="E1630" s="102" t="s">
        <v>1478</v>
      </c>
      <c r="F1630" s="148" t="s">
        <v>10085</v>
      </c>
      <c r="G1630" s="105">
        <v>14774</v>
      </c>
      <c r="H1630" s="163" t="s">
        <v>7198</v>
      </c>
      <c r="I1630" s="163" t="s">
        <v>13336</v>
      </c>
      <c r="J1630" s="107" t="s">
        <v>10355</v>
      </c>
      <c r="K1630" s="102"/>
      <c r="L1630" s="111"/>
      <c r="M1630" s="102">
        <v>1</v>
      </c>
      <c r="N1630" s="112" t="s">
        <v>14180</v>
      </c>
      <c r="O1630" s="102" t="s">
        <v>18206</v>
      </c>
      <c r="P1630" s="39" t="s">
        <v>9125</v>
      </c>
      <c r="Q1630" s="39" t="s">
        <v>20798</v>
      </c>
      <c r="R1630" s="102"/>
      <c r="S1630" s="102" t="s">
        <v>9435</v>
      </c>
      <c r="T1630" s="102" t="s">
        <v>14962</v>
      </c>
      <c r="U1630" s="102" t="s">
        <v>37053</v>
      </c>
      <c r="V1630" s="109">
        <v>8.5</v>
      </c>
      <c r="W1630" s="107"/>
      <c r="X1630" s="113"/>
    </row>
    <row r="1631" spans="1:24" ht="12.95" customHeight="1" x14ac:dyDescent="0.2">
      <c r="A1631" s="115">
        <v>2010</v>
      </c>
      <c r="B1631" s="102" t="s">
        <v>4176</v>
      </c>
      <c r="C1631" s="102" t="s">
        <v>500</v>
      </c>
      <c r="D1631" s="102" t="s">
        <v>15056</v>
      </c>
      <c r="E1631" s="102" t="s">
        <v>6922</v>
      </c>
      <c r="F1631" s="148" t="s">
        <v>10085</v>
      </c>
      <c r="G1631" s="105">
        <v>14774</v>
      </c>
      <c r="H1631" s="163" t="s">
        <v>7198</v>
      </c>
      <c r="I1631" s="163" t="s">
        <v>13336</v>
      </c>
      <c r="J1631" s="107" t="s">
        <v>12336</v>
      </c>
      <c r="K1631" s="102"/>
      <c r="L1631" s="111"/>
      <c r="M1631" s="102">
        <v>1</v>
      </c>
      <c r="N1631" s="108" t="s">
        <v>14180</v>
      </c>
      <c r="O1631" s="102" t="s">
        <v>12721</v>
      </c>
      <c r="P1631" s="39"/>
      <c r="Q1631" s="39" t="s">
        <v>16680</v>
      </c>
      <c r="R1631" s="102" t="s">
        <v>7035</v>
      </c>
      <c r="S1631" s="102"/>
      <c r="T1631" s="102" t="s">
        <v>14962</v>
      </c>
      <c r="U1631" s="102" t="s">
        <v>37054</v>
      </c>
      <c r="V1631" s="109">
        <v>5</v>
      </c>
      <c r="W1631" s="107"/>
      <c r="X1631" s="113"/>
    </row>
    <row r="1632" spans="1:24" ht="12.95" customHeight="1" x14ac:dyDescent="0.2">
      <c r="A1632" s="115">
        <v>2010</v>
      </c>
      <c r="B1632" s="102" t="s">
        <v>4176</v>
      </c>
      <c r="C1632" s="102" t="s">
        <v>500</v>
      </c>
      <c r="D1632" s="179" t="s">
        <v>10358</v>
      </c>
      <c r="E1632" s="102" t="s">
        <v>6877</v>
      </c>
      <c r="F1632" s="148" t="s">
        <v>10085</v>
      </c>
      <c r="G1632" s="105">
        <v>14778</v>
      </c>
      <c r="H1632" s="163" t="s">
        <v>13336</v>
      </c>
      <c r="I1632" s="163" t="s">
        <v>7198</v>
      </c>
      <c r="J1632" s="107" t="s">
        <v>6026</v>
      </c>
      <c r="K1632" s="102"/>
      <c r="L1632" s="133" t="s">
        <v>10018</v>
      </c>
      <c r="M1632" s="102">
        <v>1</v>
      </c>
      <c r="N1632" s="108" t="s">
        <v>14180</v>
      </c>
      <c r="O1632" s="102" t="s">
        <v>16880</v>
      </c>
      <c r="P1632" s="39"/>
      <c r="Q1632" s="39"/>
      <c r="R1632" s="102"/>
      <c r="S1632" s="102"/>
      <c r="T1632" s="102" t="s">
        <v>14962</v>
      </c>
      <c r="U1632" s="102" t="s">
        <v>37055</v>
      </c>
      <c r="V1632" s="109">
        <v>5.5</v>
      </c>
      <c r="W1632" s="107"/>
      <c r="X1632" s="113"/>
    </row>
    <row r="1633" spans="1:24" ht="12.95" customHeight="1" x14ac:dyDescent="0.2">
      <c r="A1633" s="115">
        <v>2010</v>
      </c>
      <c r="B1633" s="102" t="s">
        <v>4176</v>
      </c>
      <c r="C1633" s="102" t="s">
        <v>500</v>
      </c>
      <c r="D1633" s="102" t="s">
        <v>10356</v>
      </c>
      <c r="E1633" s="102" t="s">
        <v>6878</v>
      </c>
      <c r="F1633" s="148" t="s">
        <v>10085</v>
      </c>
      <c r="G1633" s="105">
        <v>14778</v>
      </c>
      <c r="H1633" s="163" t="s">
        <v>7198</v>
      </c>
      <c r="I1633" s="163" t="s">
        <v>13336</v>
      </c>
      <c r="J1633" s="107" t="s">
        <v>10357</v>
      </c>
      <c r="K1633" s="102"/>
      <c r="L1633" s="111"/>
      <c r="M1633" s="102">
        <v>1</v>
      </c>
      <c r="N1633" s="112" t="s">
        <v>14180</v>
      </c>
      <c r="O1633" s="102" t="s">
        <v>17596</v>
      </c>
      <c r="P1633" s="39" t="s">
        <v>13555</v>
      </c>
      <c r="Q1633" s="39" t="s">
        <v>20409</v>
      </c>
      <c r="R1633" s="102"/>
      <c r="S1633" s="102"/>
      <c r="T1633" s="102" t="s">
        <v>14962</v>
      </c>
      <c r="U1633" s="102" t="s">
        <v>37056</v>
      </c>
      <c r="V1633" s="109">
        <v>6</v>
      </c>
      <c r="W1633" s="107"/>
      <c r="X1633" s="113"/>
    </row>
    <row r="1634" spans="1:24" ht="12.95" customHeight="1" x14ac:dyDescent="0.2">
      <c r="A1634" s="115">
        <v>2010</v>
      </c>
      <c r="B1634" s="102" t="s">
        <v>4176</v>
      </c>
      <c r="C1634" s="102" t="s">
        <v>500</v>
      </c>
      <c r="D1634" s="102" t="s">
        <v>10359</v>
      </c>
      <c r="E1634" s="102" t="s">
        <v>6879</v>
      </c>
      <c r="F1634" s="148" t="s">
        <v>10085</v>
      </c>
      <c r="G1634" s="105">
        <v>14867</v>
      </c>
      <c r="H1634" s="163" t="s">
        <v>7198</v>
      </c>
      <c r="I1634" s="163" t="s">
        <v>13336</v>
      </c>
      <c r="J1634" s="107" t="s">
        <v>6095</v>
      </c>
      <c r="K1634" s="102"/>
      <c r="L1634" s="111"/>
      <c r="M1634" s="102">
        <v>2</v>
      </c>
      <c r="N1634" s="112" t="s">
        <v>17221</v>
      </c>
      <c r="O1634" s="102" t="s">
        <v>21024</v>
      </c>
      <c r="P1634" s="39" t="s">
        <v>13207</v>
      </c>
      <c r="Q1634" s="39" t="s">
        <v>19846</v>
      </c>
      <c r="R1634" s="102"/>
      <c r="S1634" s="102" t="s">
        <v>8315</v>
      </c>
      <c r="T1634" s="102" t="s">
        <v>14962</v>
      </c>
      <c r="U1634" s="102" t="s">
        <v>37057</v>
      </c>
      <c r="V1634" s="109">
        <v>9</v>
      </c>
      <c r="W1634" s="107"/>
      <c r="X1634" s="113"/>
    </row>
    <row r="1635" spans="1:24" ht="12.95" customHeight="1" x14ac:dyDescent="0.2">
      <c r="A1635" s="115">
        <v>2010</v>
      </c>
      <c r="B1635" s="102" t="s">
        <v>4176</v>
      </c>
      <c r="C1635" s="102" t="s">
        <v>500</v>
      </c>
      <c r="D1635" s="102" t="s">
        <v>10360</v>
      </c>
      <c r="E1635" s="102" t="s">
        <v>6880</v>
      </c>
      <c r="F1635" s="148" t="s">
        <v>10085</v>
      </c>
      <c r="G1635" s="105">
        <v>14954</v>
      </c>
      <c r="H1635" s="163" t="s">
        <v>7198</v>
      </c>
      <c r="I1635" s="163" t="s">
        <v>13336</v>
      </c>
      <c r="J1635" s="107" t="s">
        <v>10361</v>
      </c>
      <c r="K1635" s="102"/>
      <c r="L1635" s="111"/>
      <c r="M1635" s="102">
        <v>1</v>
      </c>
      <c r="N1635" s="112" t="s">
        <v>14180</v>
      </c>
      <c r="O1635" s="102" t="s">
        <v>19454</v>
      </c>
      <c r="P1635" s="39" t="s">
        <v>8076</v>
      </c>
      <c r="Q1635" s="39" t="s">
        <v>17601</v>
      </c>
      <c r="R1635" s="102"/>
      <c r="S1635" s="102" t="s">
        <v>8315</v>
      </c>
      <c r="T1635" s="102" t="s">
        <v>14962</v>
      </c>
      <c r="U1635" s="102" t="s">
        <v>37058</v>
      </c>
      <c r="V1635" s="109">
        <v>7</v>
      </c>
      <c r="W1635" s="107"/>
      <c r="X1635" s="113"/>
    </row>
    <row r="1636" spans="1:24" ht="12.95" customHeight="1" x14ac:dyDescent="0.2">
      <c r="A1636" s="115">
        <v>2010</v>
      </c>
      <c r="B1636" s="102" t="s">
        <v>4176</v>
      </c>
      <c r="C1636" s="102" t="s">
        <v>500</v>
      </c>
      <c r="D1636" s="102" t="s">
        <v>10362</v>
      </c>
      <c r="E1636" s="102" t="s">
        <v>6881</v>
      </c>
      <c r="F1636" s="148" t="s">
        <v>10085</v>
      </c>
      <c r="G1636" s="105">
        <v>14954</v>
      </c>
      <c r="H1636" s="163" t="s">
        <v>7198</v>
      </c>
      <c r="I1636" s="163" t="s">
        <v>13336</v>
      </c>
      <c r="J1636" s="107" t="s">
        <v>10363</v>
      </c>
      <c r="K1636" s="102"/>
      <c r="L1636" s="111"/>
      <c r="M1636" s="102">
        <v>1</v>
      </c>
      <c r="N1636" s="112" t="s">
        <v>14180</v>
      </c>
      <c r="O1636" s="102" t="s">
        <v>5985</v>
      </c>
      <c r="P1636" s="39" t="s">
        <v>20630</v>
      </c>
      <c r="Q1636" s="39" t="s">
        <v>19145</v>
      </c>
      <c r="R1636" s="102"/>
      <c r="S1636" s="102" t="s">
        <v>8315</v>
      </c>
      <c r="T1636" s="102" t="s">
        <v>14962</v>
      </c>
      <c r="U1636" s="102" t="s">
        <v>37059</v>
      </c>
      <c r="V1636" s="109">
        <v>7</v>
      </c>
      <c r="W1636" s="107"/>
      <c r="X1636" s="113"/>
    </row>
    <row r="1637" spans="1:24" ht="12.95" customHeight="1" x14ac:dyDescent="0.2">
      <c r="A1637" s="115">
        <v>2010</v>
      </c>
      <c r="B1637" s="102" t="s">
        <v>4176</v>
      </c>
      <c r="C1637" s="102" t="s">
        <v>500</v>
      </c>
      <c r="D1637" s="102" t="s">
        <v>14008</v>
      </c>
      <c r="E1637" s="102" t="s">
        <v>6882</v>
      </c>
      <c r="F1637" s="148" t="s">
        <v>10085</v>
      </c>
      <c r="G1637" s="105">
        <v>14955</v>
      </c>
      <c r="H1637" s="163" t="s">
        <v>7198</v>
      </c>
      <c r="I1637" s="163" t="s">
        <v>13336</v>
      </c>
      <c r="J1637" s="107" t="s">
        <v>10364</v>
      </c>
      <c r="K1637" s="102"/>
      <c r="L1637" s="111"/>
      <c r="M1637" s="102">
        <v>1</v>
      </c>
      <c r="N1637" s="108" t="s">
        <v>14180</v>
      </c>
      <c r="O1637" s="102" t="s">
        <v>17191</v>
      </c>
      <c r="P1637" s="39" t="s">
        <v>9160</v>
      </c>
      <c r="Q1637" s="39" t="s">
        <v>20487</v>
      </c>
      <c r="R1637" s="102"/>
      <c r="S1637" s="102"/>
      <c r="T1637" s="102" t="s">
        <v>14962</v>
      </c>
      <c r="U1637" s="102" t="s">
        <v>37060</v>
      </c>
      <c r="V1637" s="109">
        <v>7</v>
      </c>
      <c r="W1637" s="107"/>
      <c r="X1637" s="113"/>
    </row>
    <row r="1638" spans="1:24" ht="12.95" customHeight="1" x14ac:dyDescent="0.2">
      <c r="A1638" s="115">
        <v>2010</v>
      </c>
      <c r="B1638" s="102" t="s">
        <v>4176</v>
      </c>
      <c r="C1638" s="103" t="s">
        <v>501</v>
      </c>
      <c r="D1638" s="102" t="s">
        <v>10365</v>
      </c>
      <c r="E1638" s="102" t="s">
        <v>1479</v>
      </c>
      <c r="F1638" s="148" t="s">
        <v>10085</v>
      </c>
      <c r="G1638" s="105">
        <v>14955</v>
      </c>
      <c r="H1638" s="163" t="s">
        <v>7198</v>
      </c>
      <c r="I1638" s="163" t="s">
        <v>13336</v>
      </c>
      <c r="J1638" s="132" t="s">
        <v>3185</v>
      </c>
      <c r="K1638" s="102"/>
      <c r="L1638" s="111"/>
      <c r="M1638" s="102">
        <v>1</v>
      </c>
      <c r="N1638" s="112" t="s">
        <v>14180</v>
      </c>
      <c r="O1638" s="102" t="s">
        <v>17449</v>
      </c>
      <c r="P1638" s="39" t="s">
        <v>13555</v>
      </c>
      <c r="Q1638" s="39" t="s">
        <v>16646</v>
      </c>
      <c r="R1638" s="102"/>
      <c r="S1638" s="102" t="s">
        <v>8315</v>
      </c>
      <c r="T1638" s="102" t="s">
        <v>14962</v>
      </c>
      <c r="U1638" s="102" t="s">
        <v>37033</v>
      </c>
      <c r="V1638" s="109">
        <v>6</v>
      </c>
      <c r="W1638" s="107"/>
      <c r="X1638" s="113"/>
    </row>
    <row r="1639" spans="1:24" ht="12.95" customHeight="1" x14ac:dyDescent="0.2">
      <c r="A1639" s="115">
        <v>2010</v>
      </c>
      <c r="B1639" s="102" t="s">
        <v>4176</v>
      </c>
      <c r="C1639" s="102" t="s">
        <v>501</v>
      </c>
      <c r="D1639" s="102" t="s">
        <v>10366</v>
      </c>
      <c r="E1639" s="102" t="s">
        <v>1480</v>
      </c>
      <c r="F1639" s="148" t="s">
        <v>10085</v>
      </c>
      <c r="G1639" s="105">
        <v>14962</v>
      </c>
      <c r="H1639" s="163" t="s">
        <v>7198</v>
      </c>
      <c r="I1639" s="163" t="s">
        <v>13336</v>
      </c>
      <c r="J1639" s="107" t="s">
        <v>10367</v>
      </c>
      <c r="K1639" s="102"/>
      <c r="L1639" s="111"/>
      <c r="M1639" s="102">
        <v>1</v>
      </c>
      <c r="N1639" s="108" t="s">
        <v>14180</v>
      </c>
      <c r="O1639" s="102" t="s">
        <v>65</v>
      </c>
      <c r="P1639" s="39" t="s">
        <v>2447</v>
      </c>
      <c r="Q1639" s="39" t="s">
        <v>2447</v>
      </c>
      <c r="R1639" s="102"/>
      <c r="S1639" s="102"/>
      <c r="T1639" s="102" t="s">
        <v>14962</v>
      </c>
      <c r="U1639" s="102" t="s">
        <v>37035</v>
      </c>
      <c r="V1639" s="109">
        <v>5.5</v>
      </c>
      <c r="W1639" s="107"/>
      <c r="X1639" s="113"/>
    </row>
    <row r="1640" spans="1:24" ht="12.95" customHeight="1" x14ac:dyDescent="0.2">
      <c r="A1640" s="115">
        <v>2010</v>
      </c>
      <c r="B1640" s="102" t="s">
        <v>4176</v>
      </c>
      <c r="C1640" s="102" t="s">
        <v>501</v>
      </c>
      <c r="D1640" s="102" t="s">
        <v>10368</v>
      </c>
      <c r="E1640" s="102" t="s">
        <v>1481</v>
      </c>
      <c r="F1640" s="148" t="s">
        <v>10085</v>
      </c>
      <c r="G1640" s="105">
        <v>14979</v>
      </c>
      <c r="H1640" s="163" t="s">
        <v>7198</v>
      </c>
      <c r="I1640" s="163" t="s">
        <v>13336</v>
      </c>
      <c r="J1640" s="107" t="s">
        <v>8974</v>
      </c>
      <c r="K1640" s="102"/>
      <c r="L1640" s="111"/>
      <c r="M1640" s="102">
        <v>1</v>
      </c>
      <c r="N1640" s="112" t="s">
        <v>14180</v>
      </c>
      <c r="O1640" s="102" t="s">
        <v>17191</v>
      </c>
      <c r="P1640" s="39" t="s">
        <v>9125</v>
      </c>
      <c r="Q1640" s="39" t="s">
        <v>15976</v>
      </c>
      <c r="R1640" s="102"/>
      <c r="S1640" s="102" t="s">
        <v>9435</v>
      </c>
      <c r="T1640" s="102" t="s">
        <v>14962</v>
      </c>
      <c r="U1640" s="102" t="s">
        <v>37035</v>
      </c>
      <c r="V1640" s="109">
        <v>7.5</v>
      </c>
      <c r="W1640" s="107"/>
      <c r="X1640" s="113"/>
    </row>
    <row r="1641" spans="1:24" ht="12.95" customHeight="1" x14ac:dyDescent="0.2">
      <c r="A1641" s="115">
        <v>2010</v>
      </c>
      <c r="B1641" s="102" t="s">
        <v>4176</v>
      </c>
      <c r="C1641" s="102" t="s">
        <v>501</v>
      </c>
      <c r="D1641" s="102" t="s">
        <v>10369</v>
      </c>
      <c r="E1641" s="102" t="s">
        <v>1482</v>
      </c>
      <c r="F1641" s="148" t="s">
        <v>10085</v>
      </c>
      <c r="G1641" s="105">
        <v>14979</v>
      </c>
      <c r="H1641" s="163" t="s">
        <v>7198</v>
      </c>
      <c r="I1641" s="163" t="s">
        <v>13336</v>
      </c>
      <c r="J1641" s="107" t="s">
        <v>8974</v>
      </c>
      <c r="K1641" s="102"/>
      <c r="L1641" s="111"/>
      <c r="M1641" s="102">
        <v>1</v>
      </c>
      <c r="N1641" s="108" t="s">
        <v>14180</v>
      </c>
      <c r="O1641" s="102" t="s">
        <v>20835</v>
      </c>
      <c r="P1641" s="39" t="s">
        <v>10189</v>
      </c>
      <c r="Q1641" s="39" t="s">
        <v>3620</v>
      </c>
      <c r="R1641" s="102"/>
      <c r="S1641" s="102"/>
      <c r="T1641" s="102" t="s">
        <v>14962</v>
      </c>
      <c r="U1641" s="102" t="s">
        <v>37035</v>
      </c>
      <c r="V1641" s="109">
        <v>7</v>
      </c>
      <c r="W1641" s="107"/>
      <c r="X1641" s="113"/>
    </row>
    <row r="1642" spans="1:24" ht="12.95" customHeight="1" x14ac:dyDescent="0.2">
      <c r="A1642" s="115">
        <v>2010</v>
      </c>
      <c r="B1642" s="102" t="s">
        <v>4176</v>
      </c>
      <c r="C1642" s="102" t="s">
        <v>501</v>
      </c>
      <c r="D1642" s="102" t="s">
        <v>10370</v>
      </c>
      <c r="E1642" s="102" t="s">
        <v>1483</v>
      </c>
      <c r="F1642" s="148" t="s">
        <v>10085</v>
      </c>
      <c r="G1642" s="105">
        <v>14997</v>
      </c>
      <c r="H1642" s="163" t="s">
        <v>7198</v>
      </c>
      <c r="I1642" s="163" t="s">
        <v>13336</v>
      </c>
      <c r="J1642" s="107" t="s">
        <v>12780</v>
      </c>
      <c r="K1642" s="102"/>
      <c r="L1642" s="111"/>
      <c r="M1642" s="102">
        <v>1</v>
      </c>
      <c r="N1642" s="108" t="s">
        <v>14180</v>
      </c>
      <c r="O1642" s="102" t="s">
        <v>16511</v>
      </c>
      <c r="P1642" s="39" t="s">
        <v>2447</v>
      </c>
      <c r="Q1642" s="39" t="s">
        <v>16831</v>
      </c>
      <c r="R1642" s="102"/>
      <c r="S1642" s="102" t="s">
        <v>8315</v>
      </c>
      <c r="T1642" s="102" t="s">
        <v>14962</v>
      </c>
      <c r="U1642" s="102" t="s">
        <v>37080</v>
      </c>
      <c r="V1642" s="109">
        <v>7</v>
      </c>
      <c r="W1642" s="107"/>
      <c r="X1642" s="113"/>
    </row>
    <row r="1643" spans="1:24" ht="12.95" customHeight="1" x14ac:dyDescent="0.2">
      <c r="A1643" s="115">
        <v>2010</v>
      </c>
      <c r="B1643" s="102" t="s">
        <v>4176</v>
      </c>
      <c r="C1643" s="102" t="s">
        <v>501</v>
      </c>
      <c r="D1643" s="102" t="s">
        <v>12781</v>
      </c>
      <c r="E1643" s="102" t="s">
        <v>1484</v>
      </c>
      <c r="F1643" s="148" t="s">
        <v>10085</v>
      </c>
      <c r="G1643" s="105">
        <v>15000</v>
      </c>
      <c r="H1643" s="163" t="s">
        <v>7198</v>
      </c>
      <c r="I1643" s="163" t="s">
        <v>13336</v>
      </c>
      <c r="J1643" s="107" t="s">
        <v>12782</v>
      </c>
      <c r="K1643" s="102"/>
      <c r="L1643" s="111"/>
      <c r="M1643" s="102">
        <v>1</v>
      </c>
      <c r="N1643" s="112" t="s">
        <v>14180</v>
      </c>
      <c r="O1643" s="102" t="s">
        <v>19846</v>
      </c>
      <c r="P1643" s="39" t="s">
        <v>13301</v>
      </c>
      <c r="Q1643" s="39" t="s">
        <v>8076</v>
      </c>
      <c r="R1643" s="102"/>
      <c r="S1643" s="102"/>
      <c r="T1643" s="102" t="s">
        <v>14962</v>
      </c>
      <c r="U1643" s="102" t="s">
        <v>37079</v>
      </c>
      <c r="V1643" s="109">
        <v>7.5</v>
      </c>
      <c r="W1643" s="107"/>
      <c r="X1643" s="113"/>
    </row>
    <row r="1644" spans="1:24" ht="12.95" customHeight="1" x14ac:dyDescent="0.2">
      <c r="A1644" s="115">
        <v>2010</v>
      </c>
      <c r="B1644" s="102" t="s">
        <v>4176</v>
      </c>
      <c r="C1644" s="102" t="s">
        <v>501</v>
      </c>
      <c r="D1644" s="102" t="s">
        <v>12783</v>
      </c>
      <c r="E1644" s="102" t="s">
        <v>1485</v>
      </c>
      <c r="F1644" s="148" t="s">
        <v>10085</v>
      </c>
      <c r="G1644" s="105">
        <v>15002</v>
      </c>
      <c r="H1644" s="163" t="s">
        <v>7198</v>
      </c>
      <c r="I1644" s="163" t="s">
        <v>31169</v>
      </c>
      <c r="J1644" s="107" t="s">
        <v>9418</v>
      </c>
      <c r="K1644" s="102"/>
      <c r="L1644" s="111"/>
      <c r="M1644" s="102">
        <v>1</v>
      </c>
      <c r="N1644" s="112" t="s">
        <v>14180</v>
      </c>
      <c r="O1644" s="102" t="s">
        <v>20786</v>
      </c>
      <c r="P1644" s="39" t="s">
        <v>13555</v>
      </c>
      <c r="Q1644" s="39" t="s">
        <v>20443</v>
      </c>
      <c r="R1644" s="102"/>
      <c r="S1644" s="102"/>
      <c r="T1644" s="102" t="s">
        <v>14962</v>
      </c>
      <c r="U1644" s="102" t="s">
        <v>37078</v>
      </c>
      <c r="V1644" s="109">
        <v>7</v>
      </c>
      <c r="W1644" s="107"/>
      <c r="X1644" s="113"/>
    </row>
    <row r="1645" spans="1:24" ht="12.95" customHeight="1" x14ac:dyDescent="0.2">
      <c r="A1645" s="115">
        <v>2010</v>
      </c>
      <c r="B1645" s="102" t="s">
        <v>4176</v>
      </c>
      <c r="C1645" s="102" t="s">
        <v>501</v>
      </c>
      <c r="D1645" s="102" t="s">
        <v>12784</v>
      </c>
      <c r="E1645" s="102" t="s">
        <v>1486</v>
      </c>
      <c r="F1645" s="148" t="s">
        <v>10085</v>
      </c>
      <c r="G1645" s="105">
        <v>15013</v>
      </c>
      <c r="H1645" s="163" t="s">
        <v>13336</v>
      </c>
      <c r="I1645" s="163" t="s">
        <v>7198</v>
      </c>
      <c r="J1645" s="107" t="s">
        <v>12785</v>
      </c>
      <c r="K1645" s="102"/>
      <c r="L1645" s="133" t="s">
        <v>10018</v>
      </c>
      <c r="M1645" s="102">
        <v>1</v>
      </c>
      <c r="N1645" s="108" t="s">
        <v>14180</v>
      </c>
      <c r="O1645" s="102" t="s">
        <v>20518</v>
      </c>
      <c r="P1645" s="39"/>
      <c r="Q1645" s="39"/>
      <c r="R1645" s="102"/>
      <c r="S1645" s="102"/>
      <c r="T1645" s="102" t="s">
        <v>14962</v>
      </c>
      <c r="U1645" s="102" t="s">
        <v>37077</v>
      </c>
      <c r="V1645" s="109">
        <v>9</v>
      </c>
      <c r="W1645" s="107"/>
      <c r="X1645" s="113"/>
    </row>
    <row r="1646" spans="1:24" ht="12.95" customHeight="1" x14ac:dyDescent="0.2">
      <c r="A1646" s="115">
        <v>2010</v>
      </c>
      <c r="B1646" s="102" t="s">
        <v>4176</v>
      </c>
      <c r="C1646" s="103" t="s">
        <v>502</v>
      </c>
      <c r="D1646" s="102" t="s">
        <v>12786</v>
      </c>
      <c r="E1646" s="102" t="s">
        <v>1487</v>
      </c>
      <c r="F1646" s="148" t="s">
        <v>10085</v>
      </c>
      <c r="G1646" s="105">
        <v>15522</v>
      </c>
      <c r="H1646" s="163" t="s">
        <v>7198</v>
      </c>
      <c r="I1646" s="163" t="s">
        <v>13336</v>
      </c>
      <c r="J1646" s="107" t="s">
        <v>12787</v>
      </c>
      <c r="K1646" s="102"/>
      <c r="L1646" s="111"/>
      <c r="M1646" s="102">
        <v>1</v>
      </c>
      <c r="N1646" s="108" t="s">
        <v>31170</v>
      </c>
      <c r="O1646" s="102" t="s">
        <v>16096</v>
      </c>
      <c r="P1646" s="39" t="s">
        <v>13301</v>
      </c>
      <c r="Q1646" s="39" t="s">
        <v>20486</v>
      </c>
      <c r="R1646" s="102"/>
      <c r="S1646" s="102"/>
      <c r="T1646" s="102" t="s">
        <v>14962</v>
      </c>
      <c r="U1646" s="102" t="s">
        <v>37076</v>
      </c>
      <c r="V1646" s="109">
        <v>8.5</v>
      </c>
      <c r="W1646" s="107"/>
      <c r="X1646" s="113"/>
    </row>
    <row r="1647" spans="1:24" ht="12.95" customHeight="1" x14ac:dyDescent="0.2">
      <c r="A1647" s="115">
        <v>2010</v>
      </c>
      <c r="B1647" s="102" t="s">
        <v>4176</v>
      </c>
      <c r="C1647" s="102" t="s">
        <v>502</v>
      </c>
      <c r="D1647" s="102" t="s">
        <v>12788</v>
      </c>
      <c r="E1647" s="102" t="s">
        <v>1488</v>
      </c>
      <c r="F1647" s="148" t="s">
        <v>10085</v>
      </c>
      <c r="G1647" s="105">
        <v>15023</v>
      </c>
      <c r="H1647" s="163" t="s">
        <v>13336</v>
      </c>
      <c r="I1647" s="163" t="s">
        <v>11819</v>
      </c>
      <c r="J1647" s="107" t="s">
        <v>3297</v>
      </c>
      <c r="K1647" s="102"/>
      <c r="L1647" s="133" t="s">
        <v>10018</v>
      </c>
      <c r="M1647" s="102">
        <v>1</v>
      </c>
      <c r="N1647" s="112" t="s">
        <v>14180</v>
      </c>
      <c r="O1647" s="102" t="s">
        <v>16764</v>
      </c>
      <c r="P1647" s="39"/>
      <c r="Q1647" s="39"/>
      <c r="R1647" s="102"/>
      <c r="S1647" s="102"/>
      <c r="T1647" s="102" t="s">
        <v>14962</v>
      </c>
      <c r="U1647" s="102" t="s">
        <v>37030</v>
      </c>
      <c r="V1647" s="109">
        <v>5.5</v>
      </c>
      <c r="W1647" s="107"/>
      <c r="X1647" s="113"/>
    </row>
    <row r="1648" spans="1:24" ht="12.95" customHeight="1" x14ac:dyDescent="0.2">
      <c r="A1648" s="115">
        <v>2010</v>
      </c>
      <c r="B1648" s="102" t="s">
        <v>4176</v>
      </c>
      <c r="C1648" s="102" t="s">
        <v>502</v>
      </c>
      <c r="D1648" s="111" t="s">
        <v>12724</v>
      </c>
      <c r="E1648" s="102" t="s">
        <v>1489</v>
      </c>
      <c r="F1648" s="148" t="s">
        <v>10085</v>
      </c>
      <c r="G1648" s="105">
        <v>15802</v>
      </c>
      <c r="H1648" s="163" t="s">
        <v>13336</v>
      </c>
      <c r="I1648" s="163" t="s">
        <v>11819</v>
      </c>
      <c r="J1648" s="107" t="s">
        <v>12728</v>
      </c>
      <c r="K1648" s="102"/>
      <c r="L1648" s="111" t="s">
        <v>9185</v>
      </c>
      <c r="M1648" s="102">
        <v>1</v>
      </c>
      <c r="N1648" s="108" t="s">
        <v>14180</v>
      </c>
      <c r="O1648" s="102" t="s">
        <v>10189</v>
      </c>
      <c r="P1648" s="39" t="s">
        <v>3620</v>
      </c>
      <c r="Q1648" s="39" t="s">
        <v>19479</v>
      </c>
      <c r="R1648" s="102"/>
      <c r="S1648" s="102" t="s">
        <v>9435</v>
      </c>
      <c r="T1648" s="102" t="s">
        <v>14962</v>
      </c>
      <c r="U1648" s="102" t="s">
        <v>37030</v>
      </c>
      <c r="V1648" s="109">
        <v>6.5</v>
      </c>
      <c r="W1648" s="107"/>
      <c r="X1648" s="113"/>
    </row>
    <row r="1649" spans="1:24" ht="12.95" customHeight="1" x14ac:dyDescent="0.2">
      <c r="A1649" s="115">
        <v>2010</v>
      </c>
      <c r="B1649" s="102" t="s">
        <v>4176</v>
      </c>
      <c r="C1649" s="102" t="s">
        <v>502</v>
      </c>
      <c r="D1649" s="111" t="s">
        <v>4806</v>
      </c>
      <c r="E1649" s="102" t="s">
        <v>1490</v>
      </c>
      <c r="F1649" s="148" t="s">
        <v>10085</v>
      </c>
      <c r="G1649" s="105">
        <v>15494</v>
      </c>
      <c r="H1649" s="163" t="s">
        <v>11819</v>
      </c>
      <c r="I1649" s="163" t="s">
        <v>30894</v>
      </c>
      <c r="J1649" s="107" t="s">
        <v>1611</v>
      </c>
      <c r="K1649" s="102"/>
      <c r="L1649" s="111" t="s">
        <v>19575</v>
      </c>
      <c r="M1649" s="102">
        <v>1</v>
      </c>
      <c r="N1649" s="108" t="s">
        <v>14180</v>
      </c>
      <c r="O1649" s="102"/>
      <c r="P1649" s="39"/>
      <c r="Q1649" s="39" t="s">
        <v>16565</v>
      </c>
      <c r="R1649" s="102"/>
      <c r="S1649" s="102"/>
      <c r="T1649" s="102" t="s">
        <v>14962</v>
      </c>
      <c r="U1649" s="102" t="s">
        <v>37075</v>
      </c>
      <c r="V1649" s="109">
        <v>6.5</v>
      </c>
      <c r="W1649" s="107"/>
      <c r="X1649" s="113"/>
    </row>
    <row r="1650" spans="1:24" ht="12.95" customHeight="1" x14ac:dyDescent="0.2">
      <c r="A1650" s="115">
        <v>2010</v>
      </c>
      <c r="B1650" s="102" t="s">
        <v>4176</v>
      </c>
      <c r="C1650" s="102" t="s">
        <v>502</v>
      </c>
      <c r="D1650" s="102" t="s">
        <v>12562</v>
      </c>
      <c r="E1650" s="102" t="s">
        <v>1491</v>
      </c>
      <c r="F1650" s="148" t="s">
        <v>10085</v>
      </c>
      <c r="G1650" s="105">
        <v>15488</v>
      </c>
      <c r="H1650" s="163" t="s">
        <v>30894</v>
      </c>
      <c r="I1650" s="163" t="s">
        <v>7198</v>
      </c>
      <c r="J1650" s="107" t="s">
        <v>1504</v>
      </c>
      <c r="K1650" s="102"/>
      <c r="L1650" s="111"/>
      <c r="M1650" s="102">
        <v>1</v>
      </c>
      <c r="N1650" s="108" t="s">
        <v>14180</v>
      </c>
      <c r="O1650" s="102" t="s">
        <v>21126</v>
      </c>
      <c r="P1650" s="39" t="s">
        <v>4709</v>
      </c>
      <c r="Q1650" s="39" t="s">
        <v>19531</v>
      </c>
      <c r="R1650" s="102"/>
      <c r="S1650" s="102"/>
      <c r="T1650" s="102" t="s">
        <v>14962</v>
      </c>
      <c r="U1650" s="102" t="s">
        <v>37037</v>
      </c>
      <c r="V1650" s="109">
        <v>8.5</v>
      </c>
      <c r="W1650" s="107"/>
      <c r="X1650" s="113"/>
    </row>
    <row r="1651" spans="1:24" ht="12.95" customHeight="1" x14ac:dyDescent="0.2">
      <c r="A1651" s="115">
        <v>2010</v>
      </c>
      <c r="B1651" s="102" t="s">
        <v>4176</v>
      </c>
      <c r="C1651" s="102" t="s">
        <v>502</v>
      </c>
      <c r="D1651" s="102" t="s">
        <v>9946</v>
      </c>
      <c r="E1651" s="102" t="s">
        <v>1492</v>
      </c>
      <c r="F1651" s="148" t="s">
        <v>10085</v>
      </c>
      <c r="G1651" s="105">
        <v>15666</v>
      </c>
      <c r="H1651" s="163" t="s">
        <v>30894</v>
      </c>
      <c r="I1651" s="163" t="s">
        <v>7198</v>
      </c>
      <c r="J1651" s="107" t="s">
        <v>9947</v>
      </c>
      <c r="K1651" s="102"/>
      <c r="L1651" s="111" t="s">
        <v>31171</v>
      </c>
      <c r="M1651" s="102">
        <v>1</v>
      </c>
      <c r="N1651" s="108" t="s">
        <v>14180</v>
      </c>
      <c r="O1651" s="102" t="s">
        <v>16542</v>
      </c>
      <c r="P1651" s="39" t="s">
        <v>8076</v>
      </c>
      <c r="Q1651" s="39" t="s">
        <v>17596</v>
      </c>
      <c r="R1651" s="102"/>
      <c r="S1651" s="102"/>
      <c r="T1651" s="102" t="s">
        <v>14962</v>
      </c>
      <c r="U1651" s="102" t="s">
        <v>37031</v>
      </c>
      <c r="V1651" s="109">
        <v>5.5</v>
      </c>
      <c r="W1651" s="107"/>
      <c r="X1651" s="113"/>
    </row>
    <row r="1652" spans="1:24" ht="12.95" customHeight="1" x14ac:dyDescent="0.2">
      <c r="A1652" s="115">
        <v>2010</v>
      </c>
      <c r="B1652" s="102" t="s">
        <v>4176</v>
      </c>
      <c r="C1652" s="102" t="s">
        <v>502</v>
      </c>
      <c r="D1652" s="102" t="s">
        <v>10825</v>
      </c>
      <c r="E1652" s="102" t="s">
        <v>3143</v>
      </c>
      <c r="F1652" s="148" t="s">
        <v>10085</v>
      </c>
      <c r="G1652" s="105">
        <v>14980</v>
      </c>
      <c r="H1652" s="163" t="s">
        <v>7198</v>
      </c>
      <c r="I1652" s="163" t="s">
        <v>30643</v>
      </c>
      <c r="J1652" s="107" t="s">
        <v>8974</v>
      </c>
      <c r="K1652" s="102"/>
      <c r="L1652" s="111"/>
      <c r="M1652" s="102">
        <v>1</v>
      </c>
      <c r="N1652" s="112" t="s">
        <v>14180</v>
      </c>
      <c r="O1652" s="102" t="s">
        <v>16545</v>
      </c>
      <c r="P1652" s="39" t="s">
        <v>13301</v>
      </c>
      <c r="Q1652" s="39" t="s">
        <v>19846</v>
      </c>
      <c r="R1652" s="102"/>
      <c r="S1652" s="102" t="s">
        <v>8315</v>
      </c>
      <c r="T1652" s="102" t="s">
        <v>14962</v>
      </c>
      <c r="U1652" s="102" t="s">
        <v>37074</v>
      </c>
      <c r="V1652" s="109">
        <v>7.5</v>
      </c>
      <c r="W1652" s="107"/>
      <c r="X1652" s="113"/>
    </row>
    <row r="1653" spans="1:24" ht="12.95" customHeight="1" x14ac:dyDescent="0.2">
      <c r="A1653" s="115">
        <v>2010</v>
      </c>
      <c r="B1653" s="102" t="s">
        <v>4176</v>
      </c>
      <c r="C1653" s="102" t="s">
        <v>502</v>
      </c>
      <c r="D1653" s="102" t="s">
        <v>11967</v>
      </c>
      <c r="E1653" s="102" t="s">
        <v>3144</v>
      </c>
      <c r="F1653" s="148" t="s">
        <v>10085</v>
      </c>
      <c r="G1653" s="105">
        <v>14997</v>
      </c>
      <c r="H1653" s="163" t="s">
        <v>7198</v>
      </c>
      <c r="I1653" s="163" t="s">
        <v>30664</v>
      </c>
      <c r="J1653" s="107" t="s">
        <v>6492</v>
      </c>
      <c r="K1653" s="102"/>
      <c r="L1653" s="111"/>
      <c r="M1653" s="102">
        <v>1</v>
      </c>
      <c r="N1653" s="108" t="s">
        <v>14180</v>
      </c>
      <c r="O1653" s="102" t="s">
        <v>16880</v>
      </c>
      <c r="P1653" s="39" t="s">
        <v>13301</v>
      </c>
      <c r="Q1653" s="39" t="s">
        <v>19569</v>
      </c>
      <c r="R1653" s="102"/>
      <c r="S1653" s="102" t="s">
        <v>8315</v>
      </c>
      <c r="T1653" s="102" t="s">
        <v>14962</v>
      </c>
      <c r="U1653" s="102" t="s">
        <v>37073</v>
      </c>
      <c r="V1653" s="109">
        <v>8.5</v>
      </c>
      <c r="W1653" s="107"/>
      <c r="X1653" s="113"/>
    </row>
    <row r="1654" spans="1:24" ht="12.95" customHeight="1" x14ac:dyDescent="0.2">
      <c r="A1654" s="115">
        <v>2010</v>
      </c>
      <c r="B1654" s="102" t="s">
        <v>4176</v>
      </c>
      <c r="C1654" s="103" t="s">
        <v>503</v>
      </c>
      <c r="D1654" s="102" t="s">
        <v>4350</v>
      </c>
      <c r="E1654" s="102" t="s">
        <v>3145</v>
      </c>
      <c r="F1654" s="148" t="s">
        <v>10085</v>
      </c>
      <c r="G1654" s="105">
        <v>15488</v>
      </c>
      <c r="H1654" s="163" t="s">
        <v>31172</v>
      </c>
      <c r="I1654" s="163" t="s">
        <v>11819</v>
      </c>
      <c r="J1654" s="107" t="s">
        <v>21127</v>
      </c>
      <c r="K1654" s="102"/>
      <c r="L1654" s="111"/>
      <c r="M1654" s="102">
        <v>1</v>
      </c>
      <c r="N1654" s="112" t="s">
        <v>14180</v>
      </c>
      <c r="O1654" s="102" t="s">
        <v>18182</v>
      </c>
      <c r="P1654" s="39" t="s">
        <v>15831</v>
      </c>
      <c r="Q1654" s="39" t="s">
        <v>19531</v>
      </c>
      <c r="R1654" s="102"/>
      <c r="S1654" s="102"/>
      <c r="T1654" s="102" t="s">
        <v>14962</v>
      </c>
      <c r="U1654" s="102" t="s">
        <v>37072</v>
      </c>
      <c r="V1654" s="109">
        <v>8.5</v>
      </c>
      <c r="W1654" s="107"/>
      <c r="X1654" s="113"/>
    </row>
    <row r="1655" spans="1:24" ht="12.95" customHeight="1" x14ac:dyDescent="0.2">
      <c r="A1655" s="115">
        <v>2010</v>
      </c>
      <c r="B1655" s="102" t="s">
        <v>4176</v>
      </c>
      <c r="C1655" s="102" t="s">
        <v>503</v>
      </c>
      <c r="D1655" s="102" t="s">
        <v>4351</v>
      </c>
      <c r="E1655" s="102" t="s">
        <v>3146</v>
      </c>
      <c r="F1655" s="148" t="s">
        <v>10085</v>
      </c>
      <c r="G1655" s="105">
        <v>15143</v>
      </c>
      <c r="H1655" s="163" t="s">
        <v>11819</v>
      </c>
      <c r="I1655" s="163" t="s">
        <v>30855</v>
      </c>
      <c r="J1655" s="107" t="s">
        <v>4352</v>
      </c>
      <c r="K1655" s="102"/>
      <c r="L1655" s="111"/>
      <c r="M1655" s="102">
        <v>1</v>
      </c>
      <c r="N1655" s="108" t="s">
        <v>14180</v>
      </c>
      <c r="O1655" s="102" t="s">
        <v>19136</v>
      </c>
      <c r="P1655" s="39" t="s">
        <v>13555</v>
      </c>
      <c r="Q1655" s="39" t="s">
        <v>20784</v>
      </c>
      <c r="R1655" s="102"/>
      <c r="S1655" s="102" t="s">
        <v>8315</v>
      </c>
      <c r="T1655" s="102" t="s">
        <v>14962</v>
      </c>
      <c r="U1655" s="102" t="s">
        <v>37071</v>
      </c>
      <c r="V1655" s="109">
        <v>7.5</v>
      </c>
      <c r="W1655" s="107"/>
      <c r="X1655" s="113"/>
    </row>
    <row r="1656" spans="1:24" ht="12.95" customHeight="1" x14ac:dyDescent="0.2">
      <c r="A1656" s="115">
        <v>2010</v>
      </c>
      <c r="B1656" s="102" t="s">
        <v>4176</v>
      </c>
      <c r="C1656" s="102" t="s">
        <v>503</v>
      </c>
      <c r="D1656" s="102" t="s">
        <v>2575</v>
      </c>
      <c r="E1656" s="102" t="s">
        <v>3147</v>
      </c>
      <c r="F1656" s="148" t="s">
        <v>10085</v>
      </c>
      <c r="G1656" s="105">
        <v>15302</v>
      </c>
      <c r="H1656" s="163" t="s">
        <v>13336</v>
      </c>
      <c r="I1656" s="163" t="s">
        <v>11819</v>
      </c>
      <c r="J1656" s="107" t="s">
        <v>11609</v>
      </c>
      <c r="K1656" s="102"/>
      <c r="L1656" s="111"/>
      <c r="M1656" s="102">
        <v>1</v>
      </c>
      <c r="N1656" s="112" t="s">
        <v>14180</v>
      </c>
      <c r="O1656" s="102" t="s">
        <v>19113</v>
      </c>
      <c r="P1656" s="39" t="s">
        <v>17422</v>
      </c>
      <c r="Q1656" s="39" t="s">
        <v>18013</v>
      </c>
      <c r="R1656" s="102"/>
      <c r="S1656" s="102" t="s">
        <v>8315</v>
      </c>
      <c r="T1656" s="102" t="s">
        <v>14962</v>
      </c>
      <c r="U1656" s="102" t="s">
        <v>37070</v>
      </c>
      <c r="V1656" s="109">
        <v>9.5</v>
      </c>
      <c r="W1656" s="107"/>
      <c r="X1656" s="113"/>
    </row>
    <row r="1657" spans="1:24" ht="12.95" customHeight="1" x14ac:dyDescent="0.2">
      <c r="A1657" s="115">
        <v>2010</v>
      </c>
      <c r="B1657" s="102" t="s">
        <v>4176</v>
      </c>
      <c r="C1657" s="102" t="s">
        <v>503</v>
      </c>
      <c r="D1657" s="102" t="s">
        <v>2576</v>
      </c>
      <c r="E1657" s="102" t="s">
        <v>3148</v>
      </c>
      <c r="F1657" s="148" t="s">
        <v>10085</v>
      </c>
      <c r="G1657" s="105">
        <v>15071</v>
      </c>
      <c r="H1657" s="163" t="s">
        <v>11819</v>
      </c>
      <c r="I1657" s="163" t="s">
        <v>13336</v>
      </c>
      <c r="J1657" s="107" t="s">
        <v>6048</v>
      </c>
      <c r="K1657" s="102"/>
      <c r="L1657" s="111"/>
      <c r="M1657" s="102">
        <v>1</v>
      </c>
      <c r="N1657" s="112" t="s">
        <v>14180</v>
      </c>
      <c r="O1657" s="102" t="s">
        <v>15945</v>
      </c>
      <c r="P1657" s="39"/>
      <c r="Q1657" s="39" t="s">
        <v>10189</v>
      </c>
      <c r="R1657" s="102"/>
      <c r="S1657" s="102"/>
      <c r="T1657" s="102" t="s">
        <v>14962</v>
      </c>
      <c r="U1657" s="102" t="s">
        <v>37069</v>
      </c>
      <c r="V1657" s="109">
        <v>8.5</v>
      </c>
      <c r="W1657" s="107"/>
      <c r="X1657" s="113"/>
    </row>
    <row r="1658" spans="1:24" ht="12.95" customHeight="1" x14ac:dyDescent="0.2">
      <c r="A1658" s="115">
        <v>2010</v>
      </c>
      <c r="B1658" s="102" t="s">
        <v>4176</v>
      </c>
      <c r="C1658" s="102" t="s">
        <v>503</v>
      </c>
      <c r="D1658" s="102" t="s">
        <v>2577</v>
      </c>
      <c r="E1658" s="102" t="s">
        <v>3149</v>
      </c>
      <c r="F1658" s="148" t="s">
        <v>10085</v>
      </c>
      <c r="G1658" s="105">
        <v>15638</v>
      </c>
      <c r="H1658" s="163" t="s">
        <v>31173</v>
      </c>
      <c r="I1658" s="163" t="s">
        <v>13336</v>
      </c>
      <c r="J1658" s="107" t="s">
        <v>2579</v>
      </c>
      <c r="K1658" s="102" t="s">
        <v>2578</v>
      </c>
      <c r="L1658" s="111"/>
      <c r="M1658" s="102">
        <v>1</v>
      </c>
      <c r="N1658" s="108" t="s">
        <v>14180</v>
      </c>
      <c r="O1658" s="102" t="s">
        <v>325</v>
      </c>
      <c r="P1658" s="39" t="s">
        <v>8076</v>
      </c>
      <c r="Q1658" s="39" t="s">
        <v>20808</v>
      </c>
      <c r="R1658" s="102" t="s">
        <v>7035</v>
      </c>
      <c r="S1658" s="102" t="s">
        <v>8315</v>
      </c>
      <c r="T1658" s="102" t="s">
        <v>14962</v>
      </c>
      <c r="U1658" s="102" t="s">
        <v>37068</v>
      </c>
      <c r="V1658" s="109">
        <v>7.5</v>
      </c>
      <c r="W1658" s="107"/>
      <c r="X1658" s="113"/>
    </row>
    <row r="1659" spans="1:24" ht="12.95" customHeight="1" x14ac:dyDescent="0.2">
      <c r="A1659" s="115">
        <v>2010</v>
      </c>
      <c r="B1659" s="102" t="s">
        <v>4176</v>
      </c>
      <c r="C1659" s="102" t="s">
        <v>503</v>
      </c>
      <c r="D1659" s="102" t="s">
        <v>3182</v>
      </c>
      <c r="E1659" s="102" t="s">
        <v>3150</v>
      </c>
      <c r="F1659" s="148" t="s">
        <v>10085</v>
      </c>
      <c r="G1659" s="105">
        <v>15645</v>
      </c>
      <c r="H1659" s="163" t="s">
        <v>30643</v>
      </c>
      <c r="I1659" s="163" t="s">
        <v>11819</v>
      </c>
      <c r="J1659" s="107" t="s">
        <v>14029</v>
      </c>
      <c r="K1659" s="102"/>
      <c r="L1659" s="111"/>
      <c r="M1659" s="102">
        <v>1</v>
      </c>
      <c r="N1659" s="112" t="s">
        <v>14180</v>
      </c>
      <c r="O1659" s="102" t="s">
        <v>19450</v>
      </c>
      <c r="P1659" s="39" t="s">
        <v>13301</v>
      </c>
      <c r="Q1659" s="39" t="s">
        <v>20486</v>
      </c>
      <c r="R1659" s="102"/>
      <c r="S1659" s="102"/>
      <c r="T1659" s="102" t="s">
        <v>14962</v>
      </c>
      <c r="U1659" s="102" t="s">
        <v>37067</v>
      </c>
      <c r="V1659" s="109">
        <v>7.5</v>
      </c>
      <c r="W1659" s="107"/>
      <c r="X1659" s="113"/>
    </row>
    <row r="1660" spans="1:24" ht="12.95" customHeight="1" x14ac:dyDescent="0.2">
      <c r="A1660" s="115">
        <v>2010</v>
      </c>
      <c r="B1660" s="102" t="s">
        <v>4176</v>
      </c>
      <c r="C1660" s="102" t="s">
        <v>503</v>
      </c>
      <c r="D1660" s="102" t="s">
        <v>3183</v>
      </c>
      <c r="E1660" s="102" t="s">
        <v>3151</v>
      </c>
      <c r="F1660" s="148" t="s">
        <v>10085</v>
      </c>
      <c r="G1660" s="105">
        <v>15699</v>
      </c>
      <c r="H1660" s="102" t="s">
        <v>11819</v>
      </c>
      <c r="I1660" s="163" t="s">
        <v>13336</v>
      </c>
      <c r="J1660" s="107" t="s">
        <v>306</v>
      </c>
      <c r="K1660" s="102"/>
      <c r="L1660" s="111"/>
      <c r="M1660" s="102">
        <v>1</v>
      </c>
      <c r="N1660" s="108" t="s">
        <v>14180</v>
      </c>
      <c r="O1660" s="102"/>
      <c r="P1660" s="39" t="s">
        <v>9125</v>
      </c>
      <c r="Q1660" s="39" t="s">
        <v>16823</v>
      </c>
      <c r="R1660" s="102"/>
      <c r="S1660" s="102"/>
      <c r="T1660" s="102" t="s">
        <v>14962</v>
      </c>
      <c r="U1660" s="102" t="s">
        <v>37065</v>
      </c>
      <c r="V1660" s="109">
        <v>4.5</v>
      </c>
      <c r="W1660" s="107"/>
      <c r="X1660" s="113"/>
    </row>
    <row r="1661" spans="1:24" ht="12.95" customHeight="1" x14ac:dyDescent="0.2">
      <c r="A1661" s="115">
        <v>2010</v>
      </c>
      <c r="B1661" s="102" t="s">
        <v>4176</v>
      </c>
      <c r="C1661" s="102" t="s">
        <v>503</v>
      </c>
      <c r="D1661" s="102" t="s">
        <v>307</v>
      </c>
      <c r="E1661" s="102" t="s">
        <v>3152</v>
      </c>
      <c r="F1661" s="148" t="s">
        <v>10085</v>
      </c>
      <c r="G1661" s="105">
        <v>15306</v>
      </c>
      <c r="H1661" s="163" t="s">
        <v>7198</v>
      </c>
      <c r="I1661" s="102" t="s">
        <v>30989</v>
      </c>
      <c r="J1661" s="107" t="s">
        <v>11609</v>
      </c>
      <c r="K1661" s="102"/>
      <c r="L1661" s="111"/>
      <c r="M1661" s="102">
        <v>1</v>
      </c>
      <c r="N1661" s="108" t="s">
        <v>14180</v>
      </c>
      <c r="O1661" s="102"/>
      <c r="P1661" s="39" t="s">
        <v>162</v>
      </c>
      <c r="Q1661" s="39" t="s">
        <v>16805</v>
      </c>
      <c r="R1661" s="102" t="s">
        <v>7035</v>
      </c>
      <c r="S1661" s="102"/>
      <c r="T1661" s="102" t="s">
        <v>14962</v>
      </c>
      <c r="U1661" s="102" t="s">
        <v>37065</v>
      </c>
      <c r="V1661" s="109">
        <v>7.5</v>
      </c>
      <c r="W1661" s="107"/>
      <c r="X1661" s="113"/>
    </row>
    <row r="1662" spans="1:24" ht="12.95" customHeight="1" x14ac:dyDescent="0.2">
      <c r="A1662" s="115">
        <v>2010</v>
      </c>
      <c r="B1662" s="102" t="s">
        <v>4176</v>
      </c>
      <c r="C1662" s="103" t="s">
        <v>504</v>
      </c>
      <c r="D1662" s="102" t="s">
        <v>10140</v>
      </c>
      <c r="E1662" s="102" t="s">
        <v>3153</v>
      </c>
      <c r="F1662" s="148" t="s">
        <v>10085</v>
      </c>
      <c r="G1662" s="105">
        <v>15662</v>
      </c>
      <c r="H1662" s="163" t="s">
        <v>13336</v>
      </c>
      <c r="I1662" s="163" t="s">
        <v>3805</v>
      </c>
      <c r="J1662" s="107" t="s">
        <v>308</v>
      </c>
      <c r="K1662" s="102"/>
      <c r="L1662" s="111"/>
      <c r="M1662" s="102">
        <v>1</v>
      </c>
      <c r="N1662" s="108" t="s">
        <v>14180</v>
      </c>
      <c r="O1662" s="102" t="s">
        <v>16764</v>
      </c>
      <c r="P1662" s="39" t="s">
        <v>9160</v>
      </c>
      <c r="Q1662" s="39" t="s">
        <v>16576</v>
      </c>
      <c r="R1662" s="102"/>
      <c r="S1662" s="102" t="s">
        <v>9435</v>
      </c>
      <c r="T1662" s="102" t="s">
        <v>14962</v>
      </c>
      <c r="U1662" s="102" t="s">
        <v>37066</v>
      </c>
      <c r="V1662" s="109">
        <v>7.5</v>
      </c>
      <c r="W1662" s="107"/>
      <c r="X1662" s="113"/>
    </row>
    <row r="1663" spans="1:24" ht="12.95" customHeight="1" x14ac:dyDescent="0.2">
      <c r="A1663" s="115">
        <v>2010</v>
      </c>
      <c r="B1663" s="102" t="s">
        <v>4176</v>
      </c>
      <c r="C1663" s="102" t="s">
        <v>504</v>
      </c>
      <c r="D1663" s="102" t="s">
        <v>1472</v>
      </c>
      <c r="E1663" s="102" t="s">
        <v>3154</v>
      </c>
      <c r="F1663" s="148" t="s">
        <v>10085</v>
      </c>
      <c r="G1663" s="105">
        <v>15699</v>
      </c>
      <c r="H1663" s="102" t="s">
        <v>1332</v>
      </c>
      <c r="I1663" s="163" t="s">
        <v>11819</v>
      </c>
      <c r="J1663" s="107" t="s">
        <v>1473</v>
      </c>
      <c r="K1663" s="102"/>
      <c r="L1663" s="111"/>
      <c r="M1663" s="102">
        <v>1</v>
      </c>
      <c r="N1663" s="108" t="s">
        <v>14180</v>
      </c>
      <c r="O1663" s="102"/>
      <c r="P1663" s="39" t="s">
        <v>9160</v>
      </c>
      <c r="Q1663" s="39" t="s">
        <v>20572</v>
      </c>
      <c r="R1663" s="102"/>
      <c r="S1663" s="102"/>
      <c r="T1663" s="102" t="s">
        <v>14962</v>
      </c>
      <c r="U1663" s="102" t="s">
        <v>37065</v>
      </c>
      <c r="V1663" s="109">
        <v>6.5</v>
      </c>
      <c r="W1663" s="107"/>
      <c r="X1663" s="113"/>
    </row>
    <row r="1664" spans="1:24" ht="12.95" customHeight="1" x14ac:dyDescent="0.2">
      <c r="A1664" s="115">
        <v>2010</v>
      </c>
      <c r="B1664" s="102" t="s">
        <v>4176</v>
      </c>
      <c r="C1664" s="102" t="s">
        <v>504</v>
      </c>
      <c r="D1664" s="102" t="s">
        <v>1474</v>
      </c>
      <c r="E1664" s="102" t="s">
        <v>3155</v>
      </c>
      <c r="F1664" s="148" t="s">
        <v>10085</v>
      </c>
      <c r="G1664" s="105">
        <v>15805</v>
      </c>
      <c r="H1664" s="102" t="s">
        <v>11819</v>
      </c>
      <c r="I1664" s="163" t="s">
        <v>13336</v>
      </c>
      <c r="J1664" s="107" t="s">
        <v>3728</v>
      </c>
      <c r="K1664" s="102"/>
      <c r="L1664" s="111" t="s">
        <v>10018</v>
      </c>
      <c r="M1664" s="102">
        <v>1</v>
      </c>
      <c r="N1664" s="108" t="s">
        <v>14180</v>
      </c>
      <c r="O1664" s="102" t="s">
        <v>12721</v>
      </c>
      <c r="P1664" s="39" t="s">
        <v>162</v>
      </c>
      <c r="Q1664" s="39"/>
      <c r="R1664" s="102"/>
      <c r="S1664" s="102"/>
      <c r="T1664" s="102" t="s">
        <v>14962</v>
      </c>
      <c r="U1664" s="102" t="s">
        <v>37033</v>
      </c>
      <c r="V1664" s="109">
        <v>5.5</v>
      </c>
      <c r="W1664" s="107"/>
      <c r="X1664" s="113"/>
    </row>
    <row r="1665" spans="1:24" ht="12.95" customHeight="1" x14ac:dyDescent="0.2">
      <c r="A1665" s="115">
        <v>2010</v>
      </c>
      <c r="B1665" s="102" t="s">
        <v>4176</v>
      </c>
      <c r="C1665" s="102" t="s">
        <v>504</v>
      </c>
      <c r="D1665" s="102" t="s">
        <v>7197</v>
      </c>
      <c r="E1665" s="102" t="s">
        <v>3156</v>
      </c>
      <c r="F1665" s="148" t="s">
        <v>10085</v>
      </c>
      <c r="G1665" s="105">
        <v>15898</v>
      </c>
      <c r="H1665" s="102" t="s">
        <v>7198</v>
      </c>
      <c r="I1665" s="163" t="s">
        <v>10191</v>
      </c>
      <c r="J1665" s="107" t="s">
        <v>11982</v>
      </c>
      <c r="K1665" s="102"/>
      <c r="L1665" s="111"/>
      <c r="M1665" s="102">
        <v>1</v>
      </c>
      <c r="N1665" s="108" t="s">
        <v>14180</v>
      </c>
      <c r="O1665" s="102" t="s">
        <v>17599</v>
      </c>
      <c r="P1665" s="39"/>
      <c r="Q1665" s="39" t="s">
        <v>16753</v>
      </c>
      <c r="R1665" s="102"/>
      <c r="S1665" s="102" t="s">
        <v>8315</v>
      </c>
      <c r="T1665" s="102" t="s">
        <v>14962</v>
      </c>
      <c r="U1665" s="102" t="s">
        <v>37064</v>
      </c>
      <c r="V1665" s="109">
        <v>8.5</v>
      </c>
      <c r="W1665" s="107"/>
      <c r="X1665" s="113"/>
    </row>
    <row r="1666" spans="1:24" ht="12.95" customHeight="1" x14ac:dyDescent="0.2">
      <c r="A1666" s="115">
        <v>2010</v>
      </c>
      <c r="B1666" s="102" t="s">
        <v>4176</v>
      </c>
      <c r="C1666" s="102" t="s">
        <v>504</v>
      </c>
      <c r="D1666" s="102" t="s">
        <v>1475</v>
      </c>
      <c r="E1666" s="102" t="s">
        <v>3157</v>
      </c>
      <c r="F1666" s="148" t="s">
        <v>10085</v>
      </c>
      <c r="G1666" s="105">
        <v>15752</v>
      </c>
      <c r="H1666" s="163" t="s">
        <v>10191</v>
      </c>
      <c r="I1666" s="102" t="s">
        <v>11819</v>
      </c>
      <c r="J1666" s="107" t="s">
        <v>1476</v>
      </c>
      <c r="K1666" s="102"/>
      <c r="L1666" s="133" t="s">
        <v>10018</v>
      </c>
      <c r="M1666" s="102">
        <v>1</v>
      </c>
      <c r="N1666" s="112" t="s">
        <v>14180</v>
      </c>
      <c r="O1666" s="102" t="s">
        <v>17392</v>
      </c>
      <c r="P1666" s="39"/>
      <c r="Q1666" s="39"/>
      <c r="R1666" s="102"/>
      <c r="S1666" s="102"/>
      <c r="T1666" s="102" t="s">
        <v>14962</v>
      </c>
      <c r="U1666" s="102" t="s">
        <v>37036</v>
      </c>
      <c r="V1666" s="109">
        <v>6.5</v>
      </c>
      <c r="W1666" s="107"/>
      <c r="X1666" s="113"/>
    </row>
    <row r="1667" spans="1:24" ht="12.95" customHeight="1" x14ac:dyDescent="0.2">
      <c r="A1667" s="115">
        <v>2010</v>
      </c>
      <c r="B1667" s="102" t="s">
        <v>4176</v>
      </c>
      <c r="C1667" s="102" t="s">
        <v>504</v>
      </c>
      <c r="D1667" s="102" t="s">
        <v>1477</v>
      </c>
      <c r="E1667" s="102" t="s">
        <v>3158</v>
      </c>
      <c r="F1667" s="148" t="s">
        <v>10085</v>
      </c>
      <c r="G1667" s="105">
        <v>15691</v>
      </c>
      <c r="H1667" s="102" t="s">
        <v>7198</v>
      </c>
      <c r="I1667" s="163" t="s">
        <v>10191</v>
      </c>
      <c r="J1667" s="107" t="s">
        <v>1431</v>
      </c>
      <c r="K1667" s="102"/>
      <c r="L1667" s="133"/>
      <c r="M1667" s="102">
        <v>1</v>
      </c>
      <c r="N1667" s="108" t="s">
        <v>14180</v>
      </c>
      <c r="O1667" s="102"/>
      <c r="P1667" s="39"/>
      <c r="Q1667" s="39" t="s">
        <v>16511</v>
      </c>
      <c r="R1667" s="102" t="s">
        <v>7035</v>
      </c>
      <c r="S1667" s="102"/>
      <c r="T1667" s="102" t="s">
        <v>14962</v>
      </c>
      <c r="U1667" s="102" t="s">
        <v>37041</v>
      </c>
      <c r="V1667" s="109">
        <v>5.5</v>
      </c>
      <c r="W1667" s="107"/>
      <c r="X1667" s="113"/>
    </row>
    <row r="1668" spans="1:24" ht="12.95" customHeight="1" x14ac:dyDescent="0.2">
      <c r="A1668" s="115">
        <v>2010</v>
      </c>
      <c r="B1668" s="102" t="s">
        <v>4176</v>
      </c>
      <c r="C1668" s="102" t="s">
        <v>504</v>
      </c>
      <c r="D1668" s="102" t="s">
        <v>1432</v>
      </c>
      <c r="E1668" s="102" t="s">
        <v>3159</v>
      </c>
      <c r="F1668" s="148" t="s">
        <v>10085</v>
      </c>
      <c r="G1668" s="105">
        <v>15787</v>
      </c>
      <c r="H1668" s="102" t="s">
        <v>10191</v>
      </c>
      <c r="I1668" s="163" t="s">
        <v>11819</v>
      </c>
      <c r="J1668" s="107" t="s">
        <v>1433</v>
      </c>
      <c r="K1668" s="102"/>
      <c r="L1668" s="133"/>
      <c r="M1668" s="102">
        <v>1</v>
      </c>
      <c r="N1668" s="112" t="s">
        <v>14180</v>
      </c>
      <c r="O1668" s="102" t="s">
        <v>16856</v>
      </c>
      <c r="P1668" s="39" t="s">
        <v>162</v>
      </c>
      <c r="Q1668" s="39" t="s">
        <v>16096</v>
      </c>
      <c r="R1668" s="102"/>
      <c r="S1668" s="102"/>
      <c r="T1668" s="102" t="s">
        <v>14962</v>
      </c>
      <c r="U1668" s="102" t="s">
        <v>37063</v>
      </c>
      <c r="V1668" s="109">
        <v>6.5</v>
      </c>
      <c r="W1668" s="107"/>
      <c r="X1668" s="113"/>
    </row>
    <row r="1669" spans="1:24" ht="12.95" customHeight="1" x14ac:dyDescent="0.2">
      <c r="A1669" s="115">
        <v>2010</v>
      </c>
      <c r="B1669" s="102" t="s">
        <v>4176</v>
      </c>
      <c r="C1669" s="102" t="s">
        <v>504</v>
      </c>
      <c r="D1669" s="102" t="s">
        <v>1434</v>
      </c>
      <c r="E1669" s="102" t="s">
        <v>3160</v>
      </c>
      <c r="F1669" s="148" t="s">
        <v>10085</v>
      </c>
      <c r="G1669" s="105">
        <v>15788</v>
      </c>
      <c r="H1669" s="102" t="s">
        <v>11819</v>
      </c>
      <c r="I1669" s="163" t="s">
        <v>10191</v>
      </c>
      <c r="J1669" s="107" t="s">
        <v>5643</v>
      </c>
      <c r="K1669" s="102"/>
      <c r="L1669" s="133" t="s">
        <v>10018</v>
      </c>
      <c r="M1669" s="102">
        <v>1</v>
      </c>
      <c r="N1669" s="108" t="s">
        <v>14180</v>
      </c>
      <c r="O1669" s="102" t="s">
        <v>17196</v>
      </c>
      <c r="P1669" s="39"/>
      <c r="Q1669" s="39"/>
      <c r="R1669" s="102"/>
      <c r="S1669" s="102"/>
      <c r="T1669" s="102" t="s">
        <v>14962</v>
      </c>
      <c r="U1669" s="102" t="s">
        <v>37040</v>
      </c>
      <c r="V1669" s="109">
        <v>6.5</v>
      </c>
      <c r="W1669" s="107"/>
      <c r="X1669" s="113"/>
    </row>
    <row r="1670" spans="1:24" ht="12.95" customHeight="1" x14ac:dyDescent="0.2">
      <c r="A1670" s="115">
        <v>2010</v>
      </c>
      <c r="B1670" s="102" t="s">
        <v>4176</v>
      </c>
      <c r="C1670" s="102" t="s">
        <v>504</v>
      </c>
      <c r="D1670" s="102" t="s">
        <v>3162</v>
      </c>
      <c r="E1670" s="102" t="s">
        <v>3161</v>
      </c>
      <c r="F1670" s="148" t="s">
        <v>10085</v>
      </c>
      <c r="G1670" s="105">
        <v>15833</v>
      </c>
      <c r="H1670" s="163" t="s">
        <v>13336</v>
      </c>
      <c r="I1670" s="102" t="s">
        <v>11819</v>
      </c>
      <c r="J1670" s="107" t="s">
        <v>6911</v>
      </c>
      <c r="K1670" s="102"/>
      <c r="L1670" s="133" t="s">
        <v>10018</v>
      </c>
      <c r="M1670" s="102">
        <v>1</v>
      </c>
      <c r="N1670" s="108" t="s">
        <v>14180</v>
      </c>
      <c r="O1670" s="102" t="s">
        <v>17514</v>
      </c>
      <c r="P1670" s="39"/>
      <c r="Q1670" s="39"/>
      <c r="R1670" s="102"/>
      <c r="S1670" s="102"/>
      <c r="T1670" s="102" t="s">
        <v>14962</v>
      </c>
      <c r="U1670" s="102" t="s">
        <v>37037</v>
      </c>
      <c r="V1670" s="109">
        <v>6</v>
      </c>
      <c r="W1670" s="107"/>
      <c r="X1670" s="113"/>
    </row>
    <row r="1671" spans="1:24" ht="12.95" customHeight="1" x14ac:dyDescent="0.2">
      <c r="A1671" s="115">
        <v>2010</v>
      </c>
      <c r="B1671" s="102" t="s">
        <v>4176</v>
      </c>
      <c r="C1671" s="102" t="s">
        <v>504</v>
      </c>
      <c r="D1671" s="128" t="s">
        <v>21128</v>
      </c>
      <c r="E1671" s="128" t="s">
        <v>21129</v>
      </c>
      <c r="F1671" s="356" t="s">
        <v>10085</v>
      </c>
      <c r="G1671" s="142">
        <v>15299</v>
      </c>
      <c r="H1671" s="152" t="s">
        <v>7198</v>
      </c>
      <c r="I1671" s="128" t="s">
        <v>13336</v>
      </c>
      <c r="J1671" s="130" t="s">
        <v>21130</v>
      </c>
      <c r="K1671" s="128"/>
      <c r="L1671" s="199"/>
      <c r="M1671" s="128">
        <v>1</v>
      </c>
      <c r="N1671" s="112" t="s">
        <v>14180</v>
      </c>
      <c r="O1671" s="128" t="s">
        <v>16546</v>
      </c>
      <c r="P1671" s="128" t="s">
        <v>8076</v>
      </c>
      <c r="Q1671" s="128" t="s">
        <v>21131</v>
      </c>
      <c r="R1671" s="128"/>
      <c r="S1671" s="128" t="s">
        <v>8315</v>
      </c>
      <c r="T1671" s="102" t="s">
        <v>14962</v>
      </c>
      <c r="U1671" s="128" t="s">
        <v>37062</v>
      </c>
      <c r="V1671" s="145">
        <v>7.5</v>
      </c>
      <c r="W1671" s="130"/>
      <c r="X1671" s="113"/>
    </row>
    <row r="1672" spans="1:24" ht="12.95" customHeight="1" x14ac:dyDescent="0.2">
      <c r="A1672" s="115">
        <v>2010</v>
      </c>
      <c r="B1672" s="102" t="s">
        <v>4176</v>
      </c>
      <c r="C1672" s="103" t="s">
        <v>505</v>
      </c>
      <c r="D1672" s="111" t="s">
        <v>1320</v>
      </c>
      <c r="E1672" s="102" t="s">
        <v>4488</v>
      </c>
      <c r="F1672" s="102" t="s">
        <v>14834</v>
      </c>
      <c r="G1672" s="105">
        <v>16430</v>
      </c>
      <c r="H1672" s="102" t="s">
        <v>10191</v>
      </c>
      <c r="I1672" s="102" t="s">
        <v>4890</v>
      </c>
      <c r="J1672" s="102" t="s">
        <v>12895</v>
      </c>
      <c r="K1672" s="102"/>
      <c r="L1672" s="111" t="s">
        <v>3505</v>
      </c>
      <c r="M1672" s="109">
        <v>1</v>
      </c>
      <c r="N1672" s="138">
        <v>17</v>
      </c>
      <c r="O1672" s="102" t="s">
        <v>16798</v>
      </c>
      <c r="P1672" s="39" t="s">
        <v>162</v>
      </c>
      <c r="Q1672" s="39" t="s">
        <v>17191</v>
      </c>
      <c r="R1672" s="109"/>
      <c r="S1672" s="102"/>
      <c r="T1672" s="102" t="s">
        <v>20547</v>
      </c>
      <c r="U1672" s="102" t="s">
        <v>11605</v>
      </c>
      <c r="V1672" s="109">
        <v>7</v>
      </c>
      <c r="W1672" s="107"/>
      <c r="X1672" s="113"/>
    </row>
    <row r="1673" spans="1:24" ht="12.95" customHeight="1" x14ac:dyDescent="0.2">
      <c r="A1673" s="115">
        <v>2010</v>
      </c>
      <c r="B1673" s="102" t="s">
        <v>4176</v>
      </c>
      <c r="C1673" s="102" t="s">
        <v>505</v>
      </c>
      <c r="D1673" s="111" t="s">
        <v>1307</v>
      </c>
      <c r="E1673" s="102" t="s">
        <v>1321</v>
      </c>
      <c r="F1673" s="102" t="s">
        <v>14834</v>
      </c>
      <c r="G1673" s="105">
        <v>15802</v>
      </c>
      <c r="H1673" s="102" t="s">
        <v>11819</v>
      </c>
      <c r="I1673" s="102" t="s">
        <v>13336</v>
      </c>
      <c r="J1673" s="107" t="s">
        <v>1322</v>
      </c>
      <c r="K1673" s="102"/>
      <c r="L1673" s="111" t="s">
        <v>9185</v>
      </c>
      <c r="M1673" s="102">
        <v>0.75</v>
      </c>
      <c r="N1673" s="108">
        <v>25</v>
      </c>
      <c r="O1673" s="102"/>
      <c r="P1673" s="39"/>
      <c r="Q1673" s="39" t="s">
        <v>17580</v>
      </c>
      <c r="R1673" s="102"/>
      <c r="S1673" s="102" t="s">
        <v>8315</v>
      </c>
      <c r="T1673" s="102" t="s">
        <v>14962</v>
      </c>
      <c r="U1673" s="102" t="s">
        <v>37081</v>
      </c>
      <c r="V1673" s="109">
        <v>6.5</v>
      </c>
      <c r="W1673" s="107"/>
      <c r="X1673" s="113"/>
    </row>
    <row r="1674" spans="1:24" ht="12.95" customHeight="1" x14ac:dyDescent="0.2">
      <c r="A1674" s="115">
        <v>2010</v>
      </c>
      <c r="B1674" s="102" t="s">
        <v>4176</v>
      </c>
      <c r="C1674" s="102" t="s">
        <v>505</v>
      </c>
      <c r="D1674" s="111" t="s">
        <v>1317</v>
      </c>
      <c r="E1674" s="102" t="s">
        <v>1318</v>
      </c>
      <c r="F1674" s="102" t="s">
        <v>14834</v>
      </c>
      <c r="G1674" s="105">
        <v>15908</v>
      </c>
      <c r="H1674" s="102" t="s">
        <v>11819</v>
      </c>
      <c r="I1674" s="102" t="s">
        <v>31174</v>
      </c>
      <c r="J1674" s="102" t="s">
        <v>2839</v>
      </c>
      <c r="K1674" s="102"/>
      <c r="L1674" s="111" t="s">
        <v>19621</v>
      </c>
      <c r="M1674" s="109">
        <v>1</v>
      </c>
      <c r="N1674" s="108" t="s">
        <v>30879</v>
      </c>
      <c r="O1674" s="102" t="s">
        <v>15889</v>
      </c>
      <c r="P1674" s="39"/>
      <c r="Q1674" s="39" t="s">
        <v>16524</v>
      </c>
      <c r="R1674" s="109"/>
      <c r="S1674" s="102"/>
      <c r="T1674" s="102" t="s">
        <v>21293</v>
      </c>
      <c r="U1674" s="102" t="s">
        <v>10050</v>
      </c>
      <c r="V1674" s="109">
        <v>7</v>
      </c>
      <c r="W1674" s="107"/>
      <c r="X1674" s="113"/>
    </row>
    <row r="1675" spans="1:24" ht="12.95" customHeight="1" x14ac:dyDescent="0.2">
      <c r="A1675" s="115">
        <v>2010</v>
      </c>
      <c r="B1675" s="102" t="s">
        <v>4176</v>
      </c>
      <c r="C1675" s="102" t="s">
        <v>505</v>
      </c>
      <c r="D1675" s="111" t="s">
        <v>15069</v>
      </c>
      <c r="E1675" s="102" t="s">
        <v>1319</v>
      </c>
      <c r="F1675" s="102" t="s">
        <v>14834</v>
      </c>
      <c r="G1675" s="105">
        <v>15559</v>
      </c>
      <c r="H1675" s="102" t="s">
        <v>31175</v>
      </c>
      <c r="I1675" s="102" t="s">
        <v>31176</v>
      </c>
      <c r="J1675" s="102" t="s">
        <v>4289</v>
      </c>
      <c r="K1675" s="102"/>
      <c r="L1675" s="111" t="s">
        <v>15068</v>
      </c>
      <c r="M1675" s="109">
        <v>2</v>
      </c>
      <c r="N1675" s="138" t="s">
        <v>17222</v>
      </c>
      <c r="O1675" s="102"/>
      <c r="P1675" s="39" t="s">
        <v>9160</v>
      </c>
      <c r="Q1675" s="39" t="s">
        <v>19521</v>
      </c>
      <c r="R1675" s="109"/>
      <c r="S1675" s="102"/>
      <c r="T1675" s="102" t="s">
        <v>20542</v>
      </c>
      <c r="U1675" s="102" t="s">
        <v>2476</v>
      </c>
      <c r="V1675" s="109">
        <v>5</v>
      </c>
      <c r="W1675" s="107"/>
      <c r="X1675" s="113"/>
    </row>
    <row r="1676" spans="1:24" ht="12.95" customHeight="1" x14ac:dyDescent="0.2">
      <c r="A1676" s="115">
        <v>2010</v>
      </c>
      <c r="B1676" s="102" t="s">
        <v>4176</v>
      </c>
      <c r="C1676" s="102" t="s">
        <v>505</v>
      </c>
      <c r="D1676" s="111" t="s">
        <v>1310</v>
      </c>
      <c r="E1676" s="102" t="s">
        <v>4489</v>
      </c>
      <c r="F1676" s="102" t="s">
        <v>14834</v>
      </c>
      <c r="G1676" s="105">
        <v>15564</v>
      </c>
      <c r="H1676" s="102" t="s">
        <v>10103</v>
      </c>
      <c r="I1676" s="102" t="s">
        <v>11819</v>
      </c>
      <c r="J1676" s="102" t="s">
        <v>4986</v>
      </c>
      <c r="K1676" s="102"/>
      <c r="L1676" s="111" t="s">
        <v>1309</v>
      </c>
      <c r="M1676" s="109">
        <v>2</v>
      </c>
      <c r="N1676" s="138" t="s">
        <v>16077</v>
      </c>
      <c r="O1676" s="102" t="s">
        <v>17449</v>
      </c>
      <c r="P1676" s="39" t="s">
        <v>162</v>
      </c>
      <c r="Q1676" s="39" t="s">
        <v>19489</v>
      </c>
      <c r="R1676" s="109"/>
      <c r="S1676" s="102"/>
      <c r="T1676" s="102" t="s">
        <v>7789</v>
      </c>
      <c r="U1676" s="102" t="s">
        <v>16986</v>
      </c>
      <c r="V1676" s="109">
        <v>8</v>
      </c>
      <c r="W1676" s="107"/>
      <c r="X1676" s="113"/>
    </row>
    <row r="1677" spans="1:24" ht="12.95" customHeight="1" x14ac:dyDescent="0.2">
      <c r="A1677" s="115">
        <v>2010</v>
      </c>
      <c r="B1677" s="102" t="s">
        <v>4176</v>
      </c>
      <c r="C1677" s="102" t="s">
        <v>505</v>
      </c>
      <c r="D1677" s="111" t="s">
        <v>1313</v>
      </c>
      <c r="E1677" s="102" t="s">
        <v>1312</v>
      </c>
      <c r="F1677" s="102" t="s">
        <v>14834</v>
      </c>
      <c r="G1677" s="105">
        <v>15753</v>
      </c>
      <c r="H1677" s="102" t="s">
        <v>10191</v>
      </c>
      <c r="I1677" s="102" t="s">
        <v>11819</v>
      </c>
      <c r="J1677" s="102" t="s">
        <v>1882</v>
      </c>
      <c r="K1677" s="132"/>
      <c r="L1677" s="111" t="s">
        <v>19622</v>
      </c>
      <c r="M1677" s="109">
        <v>2</v>
      </c>
      <c r="N1677" s="138" t="s">
        <v>17223</v>
      </c>
      <c r="O1677" s="102" t="s">
        <v>19627</v>
      </c>
      <c r="P1677" s="39" t="s">
        <v>13301</v>
      </c>
      <c r="Q1677" s="39" t="s">
        <v>16157</v>
      </c>
      <c r="R1677" s="109"/>
      <c r="S1677" s="102" t="s">
        <v>11080</v>
      </c>
      <c r="T1677" s="102" t="s">
        <v>14962</v>
      </c>
      <c r="U1677" s="102" t="s">
        <v>37082</v>
      </c>
      <c r="V1677" s="109">
        <v>7.5</v>
      </c>
      <c r="W1677" s="107"/>
      <c r="X1677" s="113"/>
    </row>
    <row r="1678" spans="1:24" ht="12.95" customHeight="1" x14ac:dyDescent="0.2">
      <c r="A1678" s="115">
        <v>2010</v>
      </c>
      <c r="B1678" s="102" t="s">
        <v>4176</v>
      </c>
      <c r="C1678" s="102" t="s">
        <v>505</v>
      </c>
      <c r="D1678" s="102" t="s">
        <v>1298</v>
      </c>
      <c r="E1678" s="102" t="s">
        <v>1296</v>
      </c>
      <c r="F1678" s="104" t="s">
        <v>14834</v>
      </c>
      <c r="G1678" s="105">
        <v>15737</v>
      </c>
      <c r="H1678" s="102" t="s">
        <v>13336</v>
      </c>
      <c r="I1678" s="102" t="s">
        <v>11819</v>
      </c>
      <c r="J1678" s="107" t="s">
        <v>1299</v>
      </c>
      <c r="K1678" s="102"/>
      <c r="L1678" s="111"/>
      <c r="M1678" s="109">
        <v>4</v>
      </c>
      <c r="N1678" s="112" t="s">
        <v>15838</v>
      </c>
      <c r="O1678" s="102" t="s">
        <v>21132</v>
      </c>
      <c r="P1678" s="39" t="s">
        <v>162</v>
      </c>
      <c r="Q1678" s="39" t="s">
        <v>16680</v>
      </c>
      <c r="R1678" s="102"/>
      <c r="S1678" s="102"/>
      <c r="T1678" s="102" t="s">
        <v>14962</v>
      </c>
      <c r="U1678" s="102" t="s">
        <v>37083</v>
      </c>
      <c r="V1678" s="109">
        <v>8</v>
      </c>
      <c r="W1678" s="107"/>
      <c r="X1678" s="113"/>
    </row>
    <row r="1679" spans="1:24" ht="12.95" customHeight="1" x14ac:dyDescent="0.2">
      <c r="A1679" s="115">
        <v>2010</v>
      </c>
      <c r="B1679" s="102" t="s">
        <v>4176</v>
      </c>
      <c r="C1679" s="102" t="s">
        <v>505</v>
      </c>
      <c r="D1679" s="102" t="s">
        <v>1300</v>
      </c>
      <c r="E1679" s="102" t="s">
        <v>1297</v>
      </c>
      <c r="F1679" s="104" t="s">
        <v>14834</v>
      </c>
      <c r="G1679" s="105">
        <v>15673</v>
      </c>
      <c r="H1679" s="102" t="s">
        <v>11819</v>
      </c>
      <c r="I1679" s="102" t="s">
        <v>13336</v>
      </c>
      <c r="J1679" s="107" t="s">
        <v>1301</v>
      </c>
      <c r="K1679" s="102"/>
      <c r="L1679" s="111"/>
      <c r="M1679" s="109">
        <v>4</v>
      </c>
      <c r="N1679" s="112" t="s">
        <v>15838</v>
      </c>
      <c r="O1679" s="102" t="s">
        <v>17935</v>
      </c>
      <c r="P1679" s="39" t="s">
        <v>9125</v>
      </c>
      <c r="Q1679" s="39" t="s">
        <v>13555</v>
      </c>
      <c r="R1679" s="102"/>
      <c r="S1679" s="102"/>
      <c r="T1679" s="102" t="s">
        <v>14962</v>
      </c>
      <c r="U1679" s="102" t="s">
        <v>37048</v>
      </c>
      <c r="V1679" s="109">
        <v>6.5</v>
      </c>
      <c r="W1679" s="107"/>
      <c r="X1679" s="113"/>
    </row>
    <row r="1680" spans="1:24" ht="12.95" customHeight="1" x14ac:dyDescent="0.2">
      <c r="A1680" s="115">
        <v>2010</v>
      </c>
      <c r="B1680" s="102" t="s">
        <v>4176</v>
      </c>
      <c r="C1680" s="102" t="s">
        <v>505</v>
      </c>
      <c r="D1680" s="102" t="s">
        <v>3174</v>
      </c>
      <c r="E1680" s="102" t="s">
        <v>1522</v>
      </c>
      <c r="F1680" s="104" t="s">
        <v>14834</v>
      </c>
      <c r="G1680" s="105">
        <v>15727</v>
      </c>
      <c r="H1680" s="102" t="s">
        <v>11819</v>
      </c>
      <c r="I1680" s="163" t="s">
        <v>10191</v>
      </c>
      <c r="J1680" s="107" t="s">
        <v>3172</v>
      </c>
      <c r="K1680" s="102"/>
      <c r="L1680" s="111"/>
      <c r="M1680" s="109">
        <v>2</v>
      </c>
      <c r="N1680" s="112" t="s">
        <v>17224</v>
      </c>
      <c r="O1680" s="102" t="s">
        <v>16885</v>
      </c>
      <c r="P1680" s="39" t="s">
        <v>9125</v>
      </c>
      <c r="Q1680" s="39" t="s">
        <v>17671</v>
      </c>
      <c r="R1680" s="102"/>
      <c r="S1680" s="102"/>
      <c r="T1680" s="102" t="s">
        <v>14962</v>
      </c>
      <c r="U1680" s="102" t="s">
        <v>37061</v>
      </c>
      <c r="V1680" s="109">
        <v>8</v>
      </c>
      <c r="W1680" s="107"/>
      <c r="X1680" s="113"/>
    </row>
    <row r="1681" spans="1:24" ht="12.95" customHeight="1" x14ac:dyDescent="0.2">
      <c r="A1681" s="115">
        <v>2010</v>
      </c>
      <c r="B1681" s="102" t="s">
        <v>4176</v>
      </c>
      <c r="C1681" s="102" t="s">
        <v>505</v>
      </c>
      <c r="D1681" s="102" t="s">
        <v>1525</v>
      </c>
      <c r="E1681" s="102" t="s">
        <v>1524</v>
      </c>
      <c r="F1681" s="104" t="s">
        <v>14834</v>
      </c>
      <c r="G1681" s="105">
        <v>15414</v>
      </c>
      <c r="H1681" s="102" t="s">
        <v>30767</v>
      </c>
      <c r="I1681" s="102" t="s">
        <v>11819</v>
      </c>
      <c r="J1681" s="107" t="s">
        <v>1290</v>
      </c>
      <c r="K1681" s="102"/>
      <c r="L1681" s="111" t="s">
        <v>10018</v>
      </c>
      <c r="M1681" s="109">
        <v>4</v>
      </c>
      <c r="N1681" s="112" t="s">
        <v>15838</v>
      </c>
      <c r="O1681" s="102" t="s">
        <v>17596</v>
      </c>
      <c r="P1681" s="39" t="s">
        <v>8076</v>
      </c>
      <c r="Q1681" s="39"/>
      <c r="R1681" s="102"/>
      <c r="S1681" s="102"/>
      <c r="T1681" s="102" t="s">
        <v>14962</v>
      </c>
      <c r="U1681" s="102" t="s">
        <v>37084</v>
      </c>
      <c r="V1681" s="109">
        <v>7</v>
      </c>
      <c r="W1681" s="107"/>
      <c r="X1681" s="113"/>
    </row>
    <row r="1682" spans="1:24" ht="12.95" customHeight="1" x14ac:dyDescent="0.2">
      <c r="A1682" s="115">
        <v>2010</v>
      </c>
      <c r="B1682" s="102" t="s">
        <v>4176</v>
      </c>
      <c r="C1682" s="102" t="s">
        <v>505</v>
      </c>
      <c r="D1682" s="102" t="s">
        <v>1292</v>
      </c>
      <c r="E1682" s="102" t="s">
        <v>1291</v>
      </c>
      <c r="F1682" s="104" t="s">
        <v>14834</v>
      </c>
      <c r="G1682" s="105">
        <v>14961</v>
      </c>
      <c r="H1682" s="102" t="s">
        <v>7198</v>
      </c>
      <c r="I1682" s="102" t="s">
        <v>30816</v>
      </c>
      <c r="J1682" s="107" t="s">
        <v>14630</v>
      </c>
      <c r="K1682" s="102"/>
      <c r="L1682" s="111"/>
      <c r="M1682" s="109">
        <v>2</v>
      </c>
      <c r="N1682" s="112" t="s">
        <v>17225</v>
      </c>
      <c r="O1682" s="102" t="s">
        <v>12252</v>
      </c>
      <c r="P1682" s="39" t="s">
        <v>2447</v>
      </c>
      <c r="Q1682" s="39" t="s">
        <v>18163</v>
      </c>
      <c r="R1682" s="102"/>
      <c r="S1682" s="102" t="s">
        <v>8315</v>
      </c>
      <c r="T1682" s="102" t="s">
        <v>20538</v>
      </c>
      <c r="U1682" s="102"/>
      <c r="V1682" s="109">
        <v>7</v>
      </c>
      <c r="W1682" s="107"/>
      <c r="X1682" s="113"/>
    </row>
    <row r="1683" spans="1:24" ht="12.95" customHeight="1" x14ac:dyDescent="0.2">
      <c r="A1683" s="115">
        <v>2010</v>
      </c>
      <c r="B1683" s="102" t="s">
        <v>4176</v>
      </c>
      <c r="C1683" s="102" t="s">
        <v>505</v>
      </c>
      <c r="D1683" s="102" t="s">
        <v>1294</v>
      </c>
      <c r="E1683" s="102" t="s">
        <v>1293</v>
      </c>
      <c r="F1683" s="148" t="s">
        <v>10085</v>
      </c>
      <c r="G1683" s="105">
        <v>15688</v>
      </c>
      <c r="H1683" s="102" t="s">
        <v>10103</v>
      </c>
      <c r="I1683" s="102" t="s">
        <v>11819</v>
      </c>
      <c r="J1683" s="107" t="s">
        <v>1295</v>
      </c>
      <c r="K1683" s="102"/>
      <c r="L1683" s="111"/>
      <c r="M1683" s="109">
        <v>2</v>
      </c>
      <c r="N1683" s="112" t="s">
        <v>17221</v>
      </c>
      <c r="O1683" s="102" t="s">
        <v>21133</v>
      </c>
      <c r="P1683" s="39"/>
      <c r="Q1683" s="39" t="s">
        <v>19823</v>
      </c>
      <c r="R1683" s="102"/>
      <c r="S1683" s="102" t="s">
        <v>11080</v>
      </c>
      <c r="T1683" s="102" t="s">
        <v>7789</v>
      </c>
      <c r="U1683" s="102" t="s">
        <v>37085</v>
      </c>
      <c r="V1683" s="109">
        <v>11</v>
      </c>
      <c r="W1683" s="107"/>
      <c r="X1683" s="113"/>
    </row>
    <row r="1684" spans="1:24" ht="12.95" customHeight="1" x14ac:dyDescent="0.2">
      <c r="A1684" s="115">
        <v>2010</v>
      </c>
      <c r="B1684" s="102" t="s">
        <v>4176</v>
      </c>
      <c r="C1684" s="102" t="s">
        <v>505</v>
      </c>
      <c r="D1684" s="102" t="s">
        <v>3173</v>
      </c>
      <c r="E1684" s="102" t="s">
        <v>1523</v>
      </c>
      <c r="F1684" s="104" t="s">
        <v>14834</v>
      </c>
      <c r="G1684" s="105">
        <v>16452</v>
      </c>
      <c r="H1684" s="102" t="s">
        <v>11819</v>
      </c>
      <c r="I1684" s="163" t="s">
        <v>10191</v>
      </c>
      <c r="J1684" s="107" t="s">
        <v>389</v>
      </c>
      <c r="K1684" s="102"/>
      <c r="L1684" s="111"/>
      <c r="M1684" s="109">
        <v>3</v>
      </c>
      <c r="N1684" s="108" t="s">
        <v>31177</v>
      </c>
      <c r="O1684" s="102" t="s">
        <v>16982</v>
      </c>
      <c r="P1684" s="39"/>
      <c r="Q1684" s="39" t="s">
        <v>16725</v>
      </c>
      <c r="R1684" s="102"/>
      <c r="S1684" s="102" t="s">
        <v>11080</v>
      </c>
      <c r="T1684" s="102" t="s">
        <v>20546</v>
      </c>
      <c r="U1684" s="102" t="s">
        <v>37086</v>
      </c>
      <c r="V1684" s="109">
        <v>8</v>
      </c>
      <c r="W1684" s="107"/>
      <c r="X1684" s="113"/>
    </row>
    <row r="1685" spans="1:24" ht="12.95" customHeight="1" x14ac:dyDescent="0.2">
      <c r="A1685" s="115">
        <v>2007</v>
      </c>
      <c r="B1685" s="115" t="s">
        <v>4176</v>
      </c>
      <c r="C1685" s="164" t="s">
        <v>37088</v>
      </c>
      <c r="D1685" s="132" t="s">
        <v>13212</v>
      </c>
      <c r="E1685" s="102" t="s">
        <v>14270</v>
      </c>
      <c r="F1685" s="148" t="s">
        <v>10085</v>
      </c>
      <c r="G1685" s="105">
        <v>16229</v>
      </c>
      <c r="H1685" s="102" t="s">
        <v>11819</v>
      </c>
      <c r="I1685" s="163" t="s">
        <v>10191</v>
      </c>
      <c r="J1685" s="107" t="s">
        <v>14776</v>
      </c>
      <c r="K1685" s="102"/>
      <c r="L1685" s="111"/>
      <c r="M1685" s="102">
        <v>1</v>
      </c>
      <c r="N1685" s="125" t="s">
        <v>9656</v>
      </c>
      <c r="O1685" s="102"/>
      <c r="P1685" s="102"/>
      <c r="Q1685" s="102" t="s">
        <v>17381</v>
      </c>
      <c r="R1685" s="102"/>
      <c r="S1685" s="102"/>
      <c r="T1685" s="102" t="s">
        <v>20547</v>
      </c>
      <c r="U1685" s="102"/>
      <c r="V1685" s="109">
        <v>10</v>
      </c>
      <c r="W1685" s="107"/>
      <c r="X1685" s="324"/>
    </row>
    <row r="1686" spans="1:24" ht="12.95" customHeight="1" x14ac:dyDescent="0.2">
      <c r="A1686" s="115">
        <v>2007</v>
      </c>
      <c r="B1686" s="115" t="s">
        <v>4176</v>
      </c>
      <c r="C1686" s="102" t="s">
        <v>37087</v>
      </c>
      <c r="D1686" s="132" t="s">
        <v>8867</v>
      </c>
      <c r="E1686" s="102" t="s">
        <v>3916</v>
      </c>
      <c r="F1686" s="148" t="s">
        <v>10085</v>
      </c>
      <c r="G1686" s="105">
        <v>16229</v>
      </c>
      <c r="H1686" s="102" t="s">
        <v>10191</v>
      </c>
      <c r="I1686" s="163" t="s">
        <v>11819</v>
      </c>
      <c r="J1686" s="107" t="s">
        <v>3879</v>
      </c>
      <c r="K1686" s="102"/>
      <c r="L1686" s="111"/>
      <c r="M1686" s="102">
        <v>1</v>
      </c>
      <c r="N1686" s="112" t="s">
        <v>9656</v>
      </c>
      <c r="O1686" s="102" t="s">
        <v>12721</v>
      </c>
      <c r="P1686" s="102"/>
      <c r="Q1686" s="102" t="s">
        <v>20443</v>
      </c>
      <c r="R1686" s="102"/>
      <c r="S1686" s="102"/>
      <c r="T1686" s="102" t="s">
        <v>20547</v>
      </c>
      <c r="U1686" s="102"/>
      <c r="V1686" s="109">
        <v>5</v>
      </c>
      <c r="W1686" s="107"/>
      <c r="X1686" s="324"/>
    </row>
    <row r="1687" spans="1:24" ht="12.95" customHeight="1" x14ac:dyDescent="0.2">
      <c r="A1687" s="115">
        <v>2007</v>
      </c>
      <c r="B1687" s="115" t="s">
        <v>4176</v>
      </c>
      <c r="C1687" s="102" t="s">
        <v>37087</v>
      </c>
      <c r="D1687" s="132" t="s">
        <v>8868</v>
      </c>
      <c r="E1687" s="102" t="s">
        <v>3917</v>
      </c>
      <c r="F1687" s="148" t="s">
        <v>10085</v>
      </c>
      <c r="G1687" s="105">
        <v>16229</v>
      </c>
      <c r="H1687" s="102" t="s">
        <v>10191</v>
      </c>
      <c r="I1687" s="163" t="s">
        <v>11819</v>
      </c>
      <c r="J1687" s="107" t="s">
        <v>14776</v>
      </c>
      <c r="K1687" s="102"/>
      <c r="L1687" s="111"/>
      <c r="M1687" s="102">
        <v>1</v>
      </c>
      <c r="N1687" s="112" t="s">
        <v>9656</v>
      </c>
      <c r="O1687" s="102" t="s">
        <v>3620</v>
      </c>
      <c r="P1687" s="102" t="s">
        <v>9125</v>
      </c>
      <c r="Q1687" s="102" t="s">
        <v>17596</v>
      </c>
      <c r="R1687" s="102"/>
      <c r="S1687" s="102"/>
      <c r="T1687" s="102" t="s">
        <v>20547</v>
      </c>
      <c r="U1687" s="102"/>
      <c r="V1687" s="109">
        <v>6</v>
      </c>
      <c r="W1687" s="107"/>
      <c r="X1687" s="324"/>
    </row>
    <row r="1688" spans="1:24" ht="12.95" customHeight="1" x14ac:dyDescent="0.2">
      <c r="A1688" s="115">
        <v>2007</v>
      </c>
      <c r="B1688" s="115" t="s">
        <v>4176</v>
      </c>
      <c r="C1688" s="102" t="s">
        <v>37087</v>
      </c>
      <c r="D1688" s="132" t="s">
        <v>4659</v>
      </c>
      <c r="E1688" s="102" t="s">
        <v>3918</v>
      </c>
      <c r="F1688" s="148" t="s">
        <v>10085</v>
      </c>
      <c r="G1688" s="105">
        <v>16230</v>
      </c>
      <c r="H1688" s="102" t="s">
        <v>10191</v>
      </c>
      <c r="I1688" s="163" t="s">
        <v>11819</v>
      </c>
      <c r="J1688" s="107" t="s">
        <v>14776</v>
      </c>
      <c r="K1688" s="102"/>
      <c r="L1688" s="111"/>
      <c r="M1688" s="102">
        <v>1</v>
      </c>
      <c r="N1688" s="112" t="s">
        <v>9656</v>
      </c>
      <c r="O1688" s="102" t="s">
        <v>12252</v>
      </c>
      <c r="P1688" s="102" t="s">
        <v>9125</v>
      </c>
      <c r="Q1688" s="102" t="s">
        <v>15976</v>
      </c>
      <c r="R1688" s="102"/>
      <c r="S1688" s="102"/>
      <c r="T1688" s="102" t="s">
        <v>20547</v>
      </c>
      <c r="U1688" s="102"/>
      <c r="V1688" s="109">
        <v>5</v>
      </c>
      <c r="W1688" s="107"/>
      <c r="X1688" s="324"/>
    </row>
    <row r="1689" spans="1:24" ht="12.95" customHeight="1" x14ac:dyDescent="0.2">
      <c r="A1689" s="115">
        <v>2007</v>
      </c>
      <c r="B1689" s="115" t="s">
        <v>4176</v>
      </c>
      <c r="C1689" s="102" t="s">
        <v>37087</v>
      </c>
      <c r="D1689" s="132" t="s">
        <v>893</v>
      </c>
      <c r="E1689" s="102" t="s">
        <v>3919</v>
      </c>
      <c r="F1689" s="148" t="s">
        <v>10085</v>
      </c>
      <c r="G1689" s="105">
        <v>16231</v>
      </c>
      <c r="H1689" s="102" t="s">
        <v>11819</v>
      </c>
      <c r="I1689" s="163" t="s">
        <v>10191</v>
      </c>
      <c r="J1689" s="107" t="s">
        <v>11149</v>
      </c>
      <c r="K1689" s="102"/>
      <c r="L1689" s="111"/>
      <c r="M1689" s="102">
        <v>1</v>
      </c>
      <c r="N1689" s="112" t="s">
        <v>9656</v>
      </c>
      <c r="O1689" s="102" t="s">
        <v>9125</v>
      </c>
      <c r="P1689" s="102" t="s">
        <v>13301</v>
      </c>
      <c r="Q1689" s="102" t="s">
        <v>16813</v>
      </c>
      <c r="R1689" s="102" t="s">
        <v>7035</v>
      </c>
      <c r="S1689" s="102"/>
      <c r="T1689" s="102" t="s">
        <v>20547</v>
      </c>
      <c r="U1689" s="102"/>
      <c r="V1689" s="109">
        <v>10</v>
      </c>
      <c r="W1689" s="107"/>
      <c r="X1689" s="324"/>
    </row>
    <row r="1690" spans="1:24" ht="12.95" customHeight="1" x14ac:dyDescent="0.2">
      <c r="A1690" s="115">
        <v>2007</v>
      </c>
      <c r="B1690" s="115" t="s">
        <v>4176</v>
      </c>
      <c r="C1690" s="102" t="s">
        <v>37087</v>
      </c>
      <c r="D1690" s="132" t="s">
        <v>9713</v>
      </c>
      <c r="E1690" s="102" t="s">
        <v>2721</v>
      </c>
      <c r="F1690" s="148" t="s">
        <v>10085</v>
      </c>
      <c r="G1690" s="105">
        <v>16232</v>
      </c>
      <c r="H1690" s="102" t="s">
        <v>11819</v>
      </c>
      <c r="I1690" s="163" t="s">
        <v>10191</v>
      </c>
      <c r="J1690" s="107" t="s">
        <v>14776</v>
      </c>
      <c r="K1690" s="102"/>
      <c r="L1690" s="111"/>
      <c r="M1690" s="102">
        <v>1</v>
      </c>
      <c r="N1690" s="112" t="s">
        <v>9656</v>
      </c>
      <c r="O1690" s="102" t="s">
        <v>9160</v>
      </c>
      <c r="P1690" s="102"/>
      <c r="Q1690" s="102" t="s">
        <v>16828</v>
      </c>
      <c r="R1690" s="102"/>
      <c r="S1690" s="102" t="s">
        <v>9435</v>
      </c>
      <c r="T1690" s="102" t="s">
        <v>20547</v>
      </c>
      <c r="U1690" s="102"/>
      <c r="V1690" s="109">
        <v>7</v>
      </c>
      <c r="W1690" s="107"/>
      <c r="X1690" s="324"/>
    </row>
    <row r="1691" spans="1:24" ht="12.95" customHeight="1" x14ac:dyDescent="0.2">
      <c r="A1691" s="115">
        <v>2007</v>
      </c>
      <c r="B1691" s="115" t="s">
        <v>4176</v>
      </c>
      <c r="C1691" s="102" t="s">
        <v>37087</v>
      </c>
      <c r="D1691" s="132" t="s">
        <v>3000</v>
      </c>
      <c r="E1691" s="102" t="s">
        <v>2722</v>
      </c>
      <c r="F1691" s="148" t="s">
        <v>10085</v>
      </c>
      <c r="G1691" s="105">
        <v>16232</v>
      </c>
      <c r="H1691" s="102" t="s">
        <v>11819</v>
      </c>
      <c r="I1691" s="163" t="s">
        <v>10191</v>
      </c>
      <c r="J1691" s="107" t="s">
        <v>14776</v>
      </c>
      <c r="K1691" s="102"/>
      <c r="L1691" s="111"/>
      <c r="M1691" s="102">
        <v>1</v>
      </c>
      <c r="N1691" s="112" t="s">
        <v>9656</v>
      </c>
      <c r="O1691" s="102" t="s">
        <v>9160</v>
      </c>
      <c r="P1691" s="102"/>
      <c r="Q1691" s="102" t="s">
        <v>19479</v>
      </c>
      <c r="R1691" s="102"/>
      <c r="S1691" s="102" t="s">
        <v>9435</v>
      </c>
      <c r="T1691" s="102" t="s">
        <v>20547</v>
      </c>
      <c r="U1691" s="102"/>
      <c r="V1691" s="109">
        <v>5</v>
      </c>
      <c r="W1691" s="107"/>
      <c r="X1691" s="324"/>
    </row>
    <row r="1692" spans="1:24" ht="12.95" customHeight="1" x14ac:dyDescent="0.2">
      <c r="A1692" s="115">
        <v>2007</v>
      </c>
      <c r="B1692" s="115" t="s">
        <v>4176</v>
      </c>
      <c r="C1692" s="102" t="s">
        <v>37087</v>
      </c>
      <c r="D1692" s="132" t="s">
        <v>9880</v>
      </c>
      <c r="E1692" s="102" t="s">
        <v>9831</v>
      </c>
      <c r="F1692" s="148" t="s">
        <v>10085</v>
      </c>
      <c r="G1692" s="105">
        <v>16232</v>
      </c>
      <c r="H1692" s="102" t="s">
        <v>10191</v>
      </c>
      <c r="I1692" s="163" t="s">
        <v>11819</v>
      </c>
      <c r="J1692" s="107" t="s">
        <v>17226</v>
      </c>
      <c r="K1692" s="102"/>
      <c r="L1692" s="111"/>
      <c r="M1692" s="102">
        <v>1</v>
      </c>
      <c r="N1692" s="112" t="s">
        <v>9656</v>
      </c>
      <c r="O1692" s="102" t="s">
        <v>12252</v>
      </c>
      <c r="P1692" s="102"/>
      <c r="Q1692" s="102" t="s">
        <v>21134</v>
      </c>
      <c r="R1692" s="102"/>
      <c r="S1692" s="102"/>
      <c r="T1692" s="102" t="s">
        <v>20547</v>
      </c>
      <c r="U1692" s="102"/>
      <c r="V1692" s="109">
        <v>10</v>
      </c>
      <c r="W1692" s="107"/>
      <c r="X1692" s="324"/>
    </row>
    <row r="1693" spans="1:24" ht="12.95" customHeight="1" x14ac:dyDescent="0.2">
      <c r="A1693" s="115">
        <v>2007</v>
      </c>
      <c r="B1693" s="115" t="s">
        <v>4176</v>
      </c>
      <c r="C1693" s="102" t="s">
        <v>37087</v>
      </c>
      <c r="D1693" s="132" t="s">
        <v>7890</v>
      </c>
      <c r="E1693" s="102" t="s">
        <v>630</v>
      </c>
      <c r="F1693" s="148" t="s">
        <v>10085</v>
      </c>
      <c r="G1693" s="105">
        <v>16232</v>
      </c>
      <c r="H1693" s="102" t="s">
        <v>10191</v>
      </c>
      <c r="I1693" s="163" t="s">
        <v>11819</v>
      </c>
      <c r="J1693" s="107" t="s">
        <v>17228</v>
      </c>
      <c r="K1693" s="102"/>
      <c r="L1693" s="111"/>
      <c r="M1693" s="102">
        <v>1</v>
      </c>
      <c r="N1693" s="125" t="s">
        <v>9656</v>
      </c>
      <c r="O1693" s="102" t="s">
        <v>13301</v>
      </c>
      <c r="P1693" s="102" t="s">
        <v>9160</v>
      </c>
      <c r="Q1693" s="102" t="s">
        <v>19550</v>
      </c>
      <c r="R1693" s="102"/>
      <c r="S1693" s="102" t="s">
        <v>8315</v>
      </c>
      <c r="T1693" s="102" t="s">
        <v>20547</v>
      </c>
      <c r="U1693" s="102"/>
      <c r="V1693" s="109">
        <v>5</v>
      </c>
      <c r="W1693" s="107"/>
      <c r="X1693" s="324"/>
    </row>
    <row r="1694" spans="1:24" ht="12.95" customHeight="1" x14ac:dyDescent="0.2">
      <c r="A1694" s="115">
        <v>2007</v>
      </c>
      <c r="B1694" s="115" t="s">
        <v>4176</v>
      </c>
      <c r="C1694" s="102" t="s">
        <v>37087</v>
      </c>
      <c r="D1694" s="132" t="s">
        <v>2247</v>
      </c>
      <c r="E1694" s="102" t="s">
        <v>9881</v>
      </c>
      <c r="F1694" s="148" t="s">
        <v>10085</v>
      </c>
      <c r="G1694" s="105">
        <v>16232</v>
      </c>
      <c r="H1694" s="102" t="s">
        <v>11819</v>
      </c>
      <c r="I1694" s="163" t="s">
        <v>17227</v>
      </c>
      <c r="J1694" s="107" t="s">
        <v>20404</v>
      </c>
      <c r="K1694" s="102"/>
      <c r="L1694" s="111"/>
      <c r="M1694" s="102">
        <v>1</v>
      </c>
      <c r="N1694" s="125" t="s">
        <v>9656</v>
      </c>
      <c r="O1694" s="102" t="s">
        <v>15922</v>
      </c>
      <c r="P1694" s="102"/>
      <c r="Q1694" s="102" t="s">
        <v>20874</v>
      </c>
      <c r="R1694" s="102"/>
      <c r="S1694" s="102" t="s">
        <v>8315</v>
      </c>
      <c r="T1694" s="102" t="s">
        <v>20547</v>
      </c>
      <c r="U1694" s="102"/>
      <c r="V1694" s="109">
        <v>6.5</v>
      </c>
      <c r="W1694" s="107"/>
      <c r="X1694" s="324"/>
    </row>
    <row r="1695" spans="1:24" ht="12.95" customHeight="1" x14ac:dyDescent="0.2">
      <c r="A1695" s="115">
        <v>2007</v>
      </c>
      <c r="B1695" s="115" t="s">
        <v>4176</v>
      </c>
      <c r="C1695" s="102" t="s">
        <v>31178</v>
      </c>
      <c r="D1695" s="129" t="s">
        <v>4658</v>
      </c>
      <c r="E1695" s="102" t="s">
        <v>2248</v>
      </c>
      <c r="F1695" s="148" t="s">
        <v>10085</v>
      </c>
      <c r="G1695" s="105">
        <v>16229</v>
      </c>
      <c r="H1695" s="102" t="s">
        <v>11819</v>
      </c>
      <c r="I1695" s="163" t="s">
        <v>17227</v>
      </c>
      <c r="J1695" s="107" t="s">
        <v>11149</v>
      </c>
      <c r="K1695" s="102"/>
      <c r="L1695" s="111" t="s">
        <v>21137</v>
      </c>
      <c r="M1695" s="102">
        <v>1</v>
      </c>
      <c r="N1695" s="125" t="s">
        <v>9656</v>
      </c>
      <c r="O1695" s="102" t="s">
        <v>13555</v>
      </c>
      <c r="P1695" s="102"/>
      <c r="Q1695" s="102" t="s">
        <v>19571</v>
      </c>
      <c r="R1695" s="102"/>
      <c r="S1695" s="102" t="s">
        <v>9435</v>
      </c>
      <c r="T1695" s="102" t="s">
        <v>20547</v>
      </c>
      <c r="U1695" s="102" t="s">
        <v>21135</v>
      </c>
      <c r="V1695" s="109">
        <v>6</v>
      </c>
      <c r="W1695" s="107"/>
      <c r="X1695" s="324"/>
    </row>
    <row r="1696" spans="1:24" ht="12.95" customHeight="1" x14ac:dyDescent="0.2">
      <c r="A1696" s="115">
        <v>2007</v>
      </c>
      <c r="B1696" s="115" t="s">
        <v>4176</v>
      </c>
      <c r="C1696" s="102" t="s">
        <v>31178</v>
      </c>
      <c r="D1696" s="129" t="s">
        <v>9575</v>
      </c>
      <c r="E1696" s="102" t="s">
        <v>9574</v>
      </c>
      <c r="F1696" s="148" t="s">
        <v>10085</v>
      </c>
      <c r="G1696" s="105">
        <v>16229</v>
      </c>
      <c r="H1696" s="102" t="s">
        <v>10191</v>
      </c>
      <c r="I1696" s="163" t="s">
        <v>11819</v>
      </c>
      <c r="J1696" s="107" t="s">
        <v>12998</v>
      </c>
      <c r="K1696" s="102"/>
      <c r="L1696" s="111" t="s">
        <v>21137</v>
      </c>
      <c r="M1696" s="102">
        <v>1</v>
      </c>
      <c r="N1696" s="112" t="s">
        <v>9656</v>
      </c>
      <c r="O1696" s="102" t="s">
        <v>12721</v>
      </c>
      <c r="P1696" s="102"/>
      <c r="Q1696" s="102" t="s">
        <v>16653</v>
      </c>
      <c r="R1696" s="102"/>
      <c r="S1696" s="102" t="s">
        <v>8315</v>
      </c>
      <c r="T1696" s="102" t="s">
        <v>20547</v>
      </c>
      <c r="U1696" s="102"/>
      <c r="V1696" s="109">
        <v>10</v>
      </c>
      <c r="W1696" s="107"/>
      <c r="X1696" s="324"/>
    </row>
    <row r="1697" spans="1:24" ht="12.95" customHeight="1" x14ac:dyDescent="0.2">
      <c r="A1697" s="115">
        <v>1998</v>
      </c>
      <c r="B1697" s="102" t="s">
        <v>4176</v>
      </c>
      <c r="C1697" s="103" t="s">
        <v>5241</v>
      </c>
      <c r="D1697" s="102" t="s">
        <v>21136</v>
      </c>
      <c r="E1697" s="102" t="s">
        <v>13405</v>
      </c>
      <c r="F1697" s="135" t="s">
        <v>14007</v>
      </c>
      <c r="G1697" s="105">
        <v>16229</v>
      </c>
      <c r="H1697" s="102" t="s">
        <v>11819</v>
      </c>
      <c r="I1697" s="102" t="s">
        <v>10191</v>
      </c>
      <c r="J1697" s="102" t="s">
        <v>6936</v>
      </c>
      <c r="K1697" s="102"/>
      <c r="L1697" s="111"/>
      <c r="M1697" s="109">
        <v>3</v>
      </c>
      <c r="N1697" s="112" t="s">
        <v>17229</v>
      </c>
      <c r="O1697" s="102"/>
      <c r="P1697" s="39"/>
      <c r="Q1697" s="39"/>
      <c r="R1697" s="109"/>
      <c r="S1697" s="102"/>
      <c r="T1697" s="102" t="s">
        <v>20547</v>
      </c>
      <c r="U1697" s="107" t="s">
        <v>1692</v>
      </c>
      <c r="V1697" s="135" t="s">
        <v>5147</v>
      </c>
      <c r="W1697" s="107"/>
      <c r="X1697" s="113"/>
    </row>
    <row r="1698" spans="1:24" ht="12.95" customHeight="1" x14ac:dyDescent="0.2">
      <c r="A1698" s="115">
        <v>1998</v>
      </c>
      <c r="B1698" s="102" t="s">
        <v>4176</v>
      </c>
      <c r="C1698" s="102" t="s">
        <v>5241</v>
      </c>
      <c r="D1698" s="102" t="s">
        <v>10871</v>
      </c>
      <c r="E1698" s="102" t="s">
        <v>2912</v>
      </c>
      <c r="F1698" s="148" t="s">
        <v>10085</v>
      </c>
      <c r="G1698" s="105">
        <v>16229</v>
      </c>
      <c r="H1698" s="102" t="s">
        <v>31179</v>
      </c>
      <c r="I1698" s="102" t="s">
        <v>10191</v>
      </c>
      <c r="J1698" s="102" t="s">
        <v>6936</v>
      </c>
      <c r="K1698" s="102"/>
      <c r="L1698" s="133" t="s">
        <v>11788</v>
      </c>
      <c r="M1698" s="109">
        <v>3</v>
      </c>
      <c r="N1698" s="112" t="s">
        <v>17229</v>
      </c>
      <c r="O1698" s="102" t="s">
        <v>20529</v>
      </c>
      <c r="P1698" s="39" t="s">
        <v>20529</v>
      </c>
      <c r="Q1698" s="39" t="s">
        <v>20529</v>
      </c>
      <c r="R1698" s="109" t="s">
        <v>7035</v>
      </c>
      <c r="S1698" s="102" t="s">
        <v>11080</v>
      </c>
      <c r="T1698" s="102" t="s">
        <v>20547</v>
      </c>
      <c r="U1698" s="107" t="s">
        <v>17230</v>
      </c>
      <c r="V1698" s="109" t="s">
        <v>13408</v>
      </c>
      <c r="W1698" s="107"/>
      <c r="X1698" s="113"/>
    </row>
    <row r="1699" spans="1:24" ht="12.95" customHeight="1" x14ac:dyDescent="0.2">
      <c r="A1699" s="115">
        <v>1998</v>
      </c>
      <c r="B1699" s="102" t="s">
        <v>4176</v>
      </c>
      <c r="C1699" s="102" t="s">
        <v>5241</v>
      </c>
      <c r="D1699" s="102" t="s">
        <v>2847</v>
      </c>
      <c r="E1699" s="102"/>
      <c r="F1699" s="148" t="s">
        <v>10085</v>
      </c>
      <c r="G1699" s="105">
        <v>16231</v>
      </c>
      <c r="H1699" s="102" t="s">
        <v>10191</v>
      </c>
      <c r="I1699" s="102" t="s">
        <v>11819</v>
      </c>
      <c r="J1699" s="102" t="s">
        <v>10192</v>
      </c>
      <c r="K1699" s="102"/>
      <c r="L1699" s="111"/>
      <c r="M1699" s="109">
        <v>1</v>
      </c>
      <c r="N1699" s="108" t="s">
        <v>13075</v>
      </c>
      <c r="O1699" s="102"/>
      <c r="P1699" s="39"/>
      <c r="Q1699" s="39" t="s">
        <v>15945</v>
      </c>
      <c r="R1699" s="109"/>
      <c r="S1699" s="102"/>
      <c r="T1699" s="102" t="s">
        <v>20547</v>
      </c>
      <c r="U1699" s="102" t="s">
        <v>12438</v>
      </c>
      <c r="V1699" s="109">
        <v>9</v>
      </c>
      <c r="W1699" s="107"/>
      <c r="X1699" s="113"/>
    </row>
    <row r="1700" spans="1:24" ht="12.95" customHeight="1" x14ac:dyDescent="0.2">
      <c r="A1700" s="115">
        <v>1998</v>
      </c>
      <c r="B1700" s="102" t="s">
        <v>4176</v>
      </c>
      <c r="C1700" s="102" t="s">
        <v>5241</v>
      </c>
      <c r="D1700" s="102" t="s">
        <v>10106</v>
      </c>
      <c r="E1700" s="102"/>
      <c r="F1700" s="148" t="s">
        <v>10085</v>
      </c>
      <c r="G1700" s="105">
        <v>16229</v>
      </c>
      <c r="H1700" s="102" t="s">
        <v>11819</v>
      </c>
      <c r="I1700" s="102" t="s">
        <v>10191</v>
      </c>
      <c r="J1700" s="102" t="s">
        <v>13404</v>
      </c>
      <c r="K1700" s="102"/>
      <c r="L1700" s="111"/>
      <c r="M1700" s="109">
        <v>1</v>
      </c>
      <c r="N1700" s="108" t="s">
        <v>13075</v>
      </c>
      <c r="O1700" s="102"/>
      <c r="P1700" s="39"/>
      <c r="Q1700" s="39" t="s">
        <v>19695</v>
      </c>
      <c r="R1700" s="109"/>
      <c r="S1700" s="102"/>
      <c r="T1700" s="102" t="s">
        <v>20547</v>
      </c>
      <c r="U1700" s="102" t="s">
        <v>12438</v>
      </c>
      <c r="V1700" s="109">
        <v>7</v>
      </c>
      <c r="W1700" s="107"/>
      <c r="X1700" s="113"/>
    </row>
    <row r="1701" spans="1:24" ht="12.95" customHeight="1" x14ac:dyDescent="0.2">
      <c r="A1701" s="115">
        <v>1998</v>
      </c>
      <c r="B1701" s="102" t="s">
        <v>4176</v>
      </c>
      <c r="C1701" s="102" t="s">
        <v>5241</v>
      </c>
      <c r="D1701" s="102" t="s">
        <v>5987</v>
      </c>
      <c r="E1701" s="102"/>
      <c r="F1701" s="148" t="s">
        <v>10085</v>
      </c>
      <c r="G1701" s="105">
        <v>16230</v>
      </c>
      <c r="H1701" s="102" t="s">
        <v>10191</v>
      </c>
      <c r="I1701" s="102" t="s">
        <v>11819</v>
      </c>
      <c r="J1701" s="102" t="s">
        <v>12693</v>
      </c>
      <c r="K1701" s="102"/>
      <c r="L1701" s="111"/>
      <c r="M1701" s="109">
        <v>1</v>
      </c>
      <c r="N1701" s="108" t="s">
        <v>13075</v>
      </c>
      <c r="O1701" s="102" t="s">
        <v>3620</v>
      </c>
      <c r="P1701" s="39"/>
      <c r="Q1701" s="39" t="s">
        <v>19136</v>
      </c>
      <c r="R1701" s="109"/>
      <c r="S1701" s="102"/>
      <c r="T1701" s="102" t="s">
        <v>20547</v>
      </c>
      <c r="U1701" s="102" t="s">
        <v>4786</v>
      </c>
      <c r="V1701" s="109">
        <v>6.5</v>
      </c>
      <c r="W1701" s="107"/>
      <c r="X1701" s="113"/>
    </row>
    <row r="1702" spans="1:24" ht="12.95" customHeight="1" x14ac:dyDescent="0.2">
      <c r="A1702" s="115">
        <v>1997</v>
      </c>
      <c r="B1702" s="102" t="s">
        <v>4176</v>
      </c>
      <c r="C1702" s="103" t="s">
        <v>17231</v>
      </c>
      <c r="D1702" s="111" t="s">
        <v>9172</v>
      </c>
      <c r="E1702" s="102" t="s">
        <v>9284</v>
      </c>
      <c r="F1702" s="148" t="s">
        <v>10085</v>
      </c>
      <c r="G1702" s="105">
        <v>16229</v>
      </c>
      <c r="H1702" s="102" t="s">
        <v>11819</v>
      </c>
      <c r="I1702" s="102" t="s">
        <v>10191</v>
      </c>
      <c r="J1702" s="102" t="s">
        <v>7597</v>
      </c>
      <c r="K1702" s="102"/>
      <c r="L1702" s="111" t="s">
        <v>21137</v>
      </c>
      <c r="M1702" s="109">
        <v>1</v>
      </c>
      <c r="N1702" s="108" t="s">
        <v>13073</v>
      </c>
      <c r="O1702" s="102"/>
      <c r="P1702" s="39"/>
      <c r="Q1702" s="39" t="s">
        <v>17381</v>
      </c>
      <c r="R1702" s="109"/>
      <c r="S1702" s="102"/>
      <c r="T1702" s="102" t="s">
        <v>20547</v>
      </c>
      <c r="U1702" s="102" t="s">
        <v>322</v>
      </c>
      <c r="V1702" s="109">
        <v>10</v>
      </c>
      <c r="W1702" s="107"/>
      <c r="X1702" s="113"/>
    </row>
    <row r="1703" spans="1:24" ht="12.95" customHeight="1" x14ac:dyDescent="0.2">
      <c r="A1703" s="115">
        <v>1997</v>
      </c>
      <c r="B1703" s="102" t="s">
        <v>4176</v>
      </c>
      <c r="C1703" s="102" t="s">
        <v>17231</v>
      </c>
      <c r="D1703" s="111" t="s">
        <v>4754</v>
      </c>
      <c r="E1703" s="102" t="s">
        <v>9285</v>
      </c>
      <c r="F1703" s="148" t="s">
        <v>10085</v>
      </c>
      <c r="G1703" s="105">
        <v>16229</v>
      </c>
      <c r="H1703" s="102" t="s">
        <v>10191</v>
      </c>
      <c r="I1703" s="102" t="s">
        <v>31180</v>
      </c>
      <c r="J1703" s="102" t="s">
        <v>3879</v>
      </c>
      <c r="K1703" s="102"/>
      <c r="L1703" s="111" t="s">
        <v>21137</v>
      </c>
      <c r="M1703" s="109">
        <v>1</v>
      </c>
      <c r="N1703" s="108" t="s">
        <v>13073</v>
      </c>
      <c r="O1703" s="102" t="s">
        <v>12721</v>
      </c>
      <c r="P1703" s="39"/>
      <c r="Q1703" s="39" t="s">
        <v>17030</v>
      </c>
      <c r="R1703" s="109"/>
      <c r="S1703" s="102" t="s">
        <v>8315</v>
      </c>
      <c r="T1703" s="102" t="s">
        <v>20547</v>
      </c>
      <c r="U1703" s="102" t="s">
        <v>322</v>
      </c>
      <c r="V1703" s="109">
        <v>5</v>
      </c>
      <c r="W1703" s="107"/>
      <c r="X1703" s="113"/>
    </row>
    <row r="1704" spans="1:24" ht="12.95" customHeight="1" x14ac:dyDescent="0.2">
      <c r="A1704" s="115">
        <v>1997</v>
      </c>
      <c r="B1704" s="102" t="s">
        <v>4176</v>
      </c>
      <c r="C1704" s="102" t="s">
        <v>17231</v>
      </c>
      <c r="D1704" s="111" t="s">
        <v>7598</v>
      </c>
      <c r="E1704" s="102" t="s">
        <v>9286</v>
      </c>
      <c r="F1704" s="148" t="s">
        <v>10085</v>
      </c>
      <c r="G1704" s="105">
        <v>16229</v>
      </c>
      <c r="H1704" s="102" t="s">
        <v>10191</v>
      </c>
      <c r="I1704" s="102" t="s">
        <v>11819</v>
      </c>
      <c r="J1704" s="102" t="s">
        <v>7597</v>
      </c>
      <c r="K1704" s="102"/>
      <c r="L1704" s="111" t="s">
        <v>21137</v>
      </c>
      <c r="M1704" s="109">
        <v>1</v>
      </c>
      <c r="N1704" s="112" t="s">
        <v>13073</v>
      </c>
      <c r="O1704" s="102" t="s">
        <v>3620</v>
      </c>
      <c r="P1704" s="39" t="s">
        <v>9125</v>
      </c>
      <c r="Q1704" s="39" t="s">
        <v>17596</v>
      </c>
      <c r="R1704" s="109"/>
      <c r="S1704" s="102" t="s">
        <v>8315</v>
      </c>
      <c r="T1704" s="102" t="s">
        <v>20547</v>
      </c>
      <c r="U1704" s="102" t="s">
        <v>17232</v>
      </c>
      <c r="V1704" s="109">
        <v>6</v>
      </c>
      <c r="W1704" s="107"/>
      <c r="X1704" s="113"/>
    </row>
    <row r="1705" spans="1:24" ht="12.95" customHeight="1" x14ac:dyDescent="0.2">
      <c r="A1705" s="115">
        <v>1997</v>
      </c>
      <c r="B1705" s="102" t="s">
        <v>4176</v>
      </c>
      <c r="C1705" s="102" t="s">
        <v>17231</v>
      </c>
      <c r="D1705" s="111" t="s">
        <v>13371</v>
      </c>
      <c r="E1705" s="102" t="s">
        <v>9287</v>
      </c>
      <c r="F1705" s="148" t="s">
        <v>10085</v>
      </c>
      <c r="G1705" s="105">
        <v>16230</v>
      </c>
      <c r="H1705" s="102" t="s">
        <v>10191</v>
      </c>
      <c r="I1705" s="102" t="s">
        <v>11819</v>
      </c>
      <c r="J1705" s="102" t="s">
        <v>7597</v>
      </c>
      <c r="K1705" s="102"/>
      <c r="L1705" s="111" t="s">
        <v>21137</v>
      </c>
      <c r="M1705" s="109">
        <v>1</v>
      </c>
      <c r="N1705" s="112" t="s">
        <v>13073</v>
      </c>
      <c r="O1705" s="102" t="s">
        <v>12252</v>
      </c>
      <c r="P1705" s="39" t="s">
        <v>9125</v>
      </c>
      <c r="Q1705" s="39" t="s">
        <v>19695</v>
      </c>
      <c r="R1705" s="109"/>
      <c r="S1705" s="102" t="s">
        <v>8315</v>
      </c>
      <c r="T1705" s="102" t="s">
        <v>20547</v>
      </c>
      <c r="U1705" s="102" t="s">
        <v>17232</v>
      </c>
      <c r="V1705" s="109">
        <v>5</v>
      </c>
      <c r="W1705" s="107"/>
      <c r="X1705" s="113"/>
    </row>
    <row r="1706" spans="1:24" ht="12.95" customHeight="1" x14ac:dyDescent="0.2">
      <c r="A1706" s="115">
        <v>1997</v>
      </c>
      <c r="B1706" s="102" t="s">
        <v>4176</v>
      </c>
      <c r="C1706" s="102" t="s">
        <v>17231</v>
      </c>
      <c r="D1706" s="111" t="s">
        <v>13372</v>
      </c>
      <c r="E1706" s="102" t="s">
        <v>14761</v>
      </c>
      <c r="F1706" s="148" t="s">
        <v>10085</v>
      </c>
      <c r="G1706" s="105">
        <v>16231</v>
      </c>
      <c r="H1706" s="102" t="s">
        <v>11819</v>
      </c>
      <c r="I1706" s="102" t="s">
        <v>10191</v>
      </c>
      <c r="J1706" s="102" t="s">
        <v>5382</v>
      </c>
      <c r="K1706" s="102"/>
      <c r="L1706" s="111" t="s">
        <v>21137</v>
      </c>
      <c r="M1706" s="109">
        <v>1</v>
      </c>
      <c r="N1706" s="108" t="s">
        <v>13073</v>
      </c>
      <c r="O1706" s="102" t="s">
        <v>9125</v>
      </c>
      <c r="P1706" s="39" t="s">
        <v>13301</v>
      </c>
      <c r="Q1706" s="39" t="s">
        <v>17527</v>
      </c>
      <c r="R1706" s="109" t="s">
        <v>7035</v>
      </c>
      <c r="S1706" s="102" t="s">
        <v>8315</v>
      </c>
      <c r="T1706" s="102" t="s">
        <v>20547</v>
      </c>
      <c r="U1706" s="102" t="s">
        <v>322</v>
      </c>
      <c r="V1706" s="109">
        <v>10</v>
      </c>
      <c r="W1706" s="107"/>
      <c r="X1706" s="113"/>
    </row>
    <row r="1707" spans="1:24" ht="12.95" customHeight="1" x14ac:dyDescent="0.2">
      <c r="A1707" s="115">
        <v>1997</v>
      </c>
      <c r="B1707" s="102" t="s">
        <v>4176</v>
      </c>
      <c r="C1707" s="102" t="s">
        <v>17231</v>
      </c>
      <c r="D1707" s="111" t="s">
        <v>7019</v>
      </c>
      <c r="E1707" s="102" t="s">
        <v>14762</v>
      </c>
      <c r="F1707" s="148" t="s">
        <v>10085</v>
      </c>
      <c r="G1707" s="105">
        <v>16232</v>
      </c>
      <c r="H1707" s="102" t="s">
        <v>11819</v>
      </c>
      <c r="I1707" s="102" t="s">
        <v>10191</v>
      </c>
      <c r="J1707" s="102" t="s">
        <v>7597</v>
      </c>
      <c r="K1707" s="102"/>
      <c r="L1707" s="111" t="s">
        <v>21137</v>
      </c>
      <c r="M1707" s="109">
        <v>1</v>
      </c>
      <c r="N1707" s="112" t="s">
        <v>13073</v>
      </c>
      <c r="O1707" s="102" t="s">
        <v>9160</v>
      </c>
      <c r="P1707" s="39"/>
      <c r="Q1707" s="39" t="s">
        <v>16828</v>
      </c>
      <c r="R1707" s="109"/>
      <c r="S1707" s="102" t="s">
        <v>9435</v>
      </c>
      <c r="T1707" s="102" t="s">
        <v>20547</v>
      </c>
      <c r="U1707" s="102" t="s">
        <v>322</v>
      </c>
      <c r="V1707" s="109">
        <v>7</v>
      </c>
      <c r="W1707" s="107"/>
      <c r="X1707" s="113"/>
    </row>
    <row r="1708" spans="1:24" ht="12.95" customHeight="1" x14ac:dyDescent="0.2">
      <c r="A1708" s="115">
        <v>1997</v>
      </c>
      <c r="B1708" s="102" t="s">
        <v>4176</v>
      </c>
      <c r="C1708" s="102" t="s">
        <v>17231</v>
      </c>
      <c r="D1708" s="111" t="s">
        <v>2113</v>
      </c>
      <c r="E1708" s="102" t="s">
        <v>14763</v>
      </c>
      <c r="F1708" s="148" t="s">
        <v>10085</v>
      </c>
      <c r="G1708" s="105">
        <v>16232</v>
      </c>
      <c r="H1708" s="102" t="s">
        <v>11819</v>
      </c>
      <c r="I1708" s="102" t="s">
        <v>10191</v>
      </c>
      <c r="J1708" s="102" t="s">
        <v>7597</v>
      </c>
      <c r="K1708" s="102"/>
      <c r="L1708" s="111" t="s">
        <v>21137</v>
      </c>
      <c r="M1708" s="109">
        <v>1</v>
      </c>
      <c r="N1708" s="112" t="s">
        <v>13073</v>
      </c>
      <c r="O1708" s="102" t="s">
        <v>9160</v>
      </c>
      <c r="P1708" s="39"/>
      <c r="Q1708" s="39" t="s">
        <v>19479</v>
      </c>
      <c r="R1708" s="109"/>
      <c r="S1708" s="102" t="s">
        <v>9435</v>
      </c>
      <c r="T1708" s="102" t="s">
        <v>20547</v>
      </c>
      <c r="U1708" s="102" t="s">
        <v>322</v>
      </c>
      <c r="V1708" s="109">
        <v>5</v>
      </c>
      <c r="W1708" s="107"/>
      <c r="X1708" s="113"/>
    </row>
    <row r="1709" spans="1:24" ht="12.95" customHeight="1" x14ac:dyDescent="0.2">
      <c r="A1709" s="115">
        <v>1997</v>
      </c>
      <c r="B1709" s="102" t="s">
        <v>4176</v>
      </c>
      <c r="C1709" s="102" t="s">
        <v>17231</v>
      </c>
      <c r="D1709" s="111" t="s">
        <v>12592</v>
      </c>
      <c r="E1709" s="102" t="s">
        <v>14764</v>
      </c>
      <c r="F1709" s="148" t="s">
        <v>10085</v>
      </c>
      <c r="G1709" s="105">
        <v>16232</v>
      </c>
      <c r="H1709" s="102" t="s">
        <v>11819</v>
      </c>
      <c r="I1709" s="102" t="s">
        <v>10191</v>
      </c>
      <c r="J1709" s="102" t="s">
        <v>7597</v>
      </c>
      <c r="K1709" s="102"/>
      <c r="L1709" s="111" t="s">
        <v>21137</v>
      </c>
      <c r="M1709" s="109">
        <v>1</v>
      </c>
      <c r="N1709" s="112" t="s">
        <v>13073</v>
      </c>
      <c r="O1709" s="102" t="s">
        <v>12252</v>
      </c>
      <c r="P1709" s="39"/>
      <c r="Q1709" s="39" t="s">
        <v>21138</v>
      </c>
      <c r="R1709" s="109"/>
      <c r="S1709" s="102" t="s">
        <v>9435</v>
      </c>
      <c r="T1709" s="102" t="s">
        <v>20547</v>
      </c>
      <c r="U1709" s="102" t="s">
        <v>322</v>
      </c>
      <c r="V1709" s="109">
        <v>10</v>
      </c>
      <c r="W1709" s="107"/>
      <c r="X1709" s="113"/>
    </row>
    <row r="1710" spans="1:24" ht="12.95" customHeight="1" x14ac:dyDescent="0.2">
      <c r="A1710" s="115">
        <v>1997</v>
      </c>
      <c r="B1710" s="102" t="s">
        <v>4176</v>
      </c>
      <c r="C1710" s="102" t="s">
        <v>17231</v>
      </c>
      <c r="D1710" s="111" t="s">
        <v>17233</v>
      </c>
      <c r="E1710" s="102" t="s">
        <v>14765</v>
      </c>
      <c r="F1710" s="148" t="s">
        <v>10085</v>
      </c>
      <c r="G1710" s="105">
        <v>16232</v>
      </c>
      <c r="H1710" s="102" t="s">
        <v>10191</v>
      </c>
      <c r="I1710" s="102" t="s">
        <v>11819</v>
      </c>
      <c r="J1710" s="102" t="s">
        <v>12593</v>
      </c>
      <c r="K1710" s="102"/>
      <c r="L1710" s="111" t="s">
        <v>21137</v>
      </c>
      <c r="M1710" s="109">
        <v>1</v>
      </c>
      <c r="N1710" s="108" t="s">
        <v>13073</v>
      </c>
      <c r="O1710" s="102" t="s">
        <v>13301</v>
      </c>
      <c r="P1710" s="39" t="s">
        <v>9160</v>
      </c>
      <c r="Q1710" s="39" t="s">
        <v>19550</v>
      </c>
      <c r="R1710" s="109"/>
      <c r="S1710" s="102" t="s">
        <v>8315</v>
      </c>
      <c r="T1710" s="102" t="s">
        <v>20547</v>
      </c>
      <c r="U1710" s="102" t="s">
        <v>322</v>
      </c>
      <c r="V1710" s="109">
        <v>5</v>
      </c>
      <c r="W1710" s="107"/>
      <c r="X1710" s="113"/>
    </row>
    <row r="1711" spans="1:24" ht="12.95" customHeight="1" x14ac:dyDescent="0.2">
      <c r="A1711" s="115">
        <v>1997</v>
      </c>
      <c r="B1711" s="102" t="s">
        <v>4176</v>
      </c>
      <c r="C1711" s="102" t="s">
        <v>17231</v>
      </c>
      <c r="D1711" s="111" t="s">
        <v>8749</v>
      </c>
      <c r="E1711" s="102" t="s">
        <v>14766</v>
      </c>
      <c r="F1711" s="148" t="s">
        <v>10085</v>
      </c>
      <c r="G1711" s="105">
        <v>16232</v>
      </c>
      <c r="H1711" s="102" t="s">
        <v>10191</v>
      </c>
      <c r="I1711" s="102" t="s">
        <v>11819</v>
      </c>
      <c r="J1711" s="102" t="s">
        <v>883</v>
      </c>
      <c r="K1711" s="102"/>
      <c r="L1711" s="111" t="s">
        <v>21137</v>
      </c>
      <c r="M1711" s="109">
        <v>1</v>
      </c>
      <c r="N1711" s="108" t="s">
        <v>13073</v>
      </c>
      <c r="O1711" s="102" t="s">
        <v>13301</v>
      </c>
      <c r="P1711" s="39"/>
      <c r="Q1711" s="39" t="s">
        <v>19550</v>
      </c>
      <c r="R1711" s="109"/>
      <c r="S1711" s="102" t="s">
        <v>8315</v>
      </c>
      <c r="T1711" s="102" t="s">
        <v>20547</v>
      </c>
      <c r="U1711" s="102" t="s">
        <v>322</v>
      </c>
      <c r="V1711" s="109">
        <v>6</v>
      </c>
      <c r="W1711" s="107"/>
      <c r="X1711" s="113"/>
    </row>
    <row r="1712" spans="1:24" ht="12.95" customHeight="1" x14ac:dyDescent="0.2">
      <c r="A1712" s="115">
        <v>1997</v>
      </c>
      <c r="B1712" s="102" t="s">
        <v>4176</v>
      </c>
      <c r="C1712" s="103" t="s">
        <v>17234</v>
      </c>
      <c r="D1712" s="111" t="s">
        <v>12999</v>
      </c>
      <c r="E1712" s="102" t="s">
        <v>13406</v>
      </c>
      <c r="F1712" s="135" t="s">
        <v>14007</v>
      </c>
      <c r="G1712" s="105">
        <v>16229</v>
      </c>
      <c r="H1712" s="102" t="s">
        <v>10191</v>
      </c>
      <c r="I1712" s="102" t="s">
        <v>11819</v>
      </c>
      <c r="J1712" s="102" t="s">
        <v>12998</v>
      </c>
      <c r="K1712" s="102"/>
      <c r="L1712" s="111" t="s">
        <v>37100</v>
      </c>
      <c r="M1712" s="109">
        <v>1</v>
      </c>
      <c r="N1712" s="138" t="s">
        <v>13074</v>
      </c>
      <c r="O1712" s="102"/>
      <c r="P1712" s="39"/>
      <c r="Q1712" s="39"/>
      <c r="R1712" s="109"/>
      <c r="S1712" s="102"/>
      <c r="T1712" s="102" t="s">
        <v>20547</v>
      </c>
      <c r="U1712" s="102" t="s">
        <v>14301</v>
      </c>
      <c r="V1712" s="135" t="s">
        <v>5147</v>
      </c>
      <c r="W1712" s="107"/>
      <c r="X1712" s="113"/>
    </row>
    <row r="1713" spans="1:24" ht="12.95" customHeight="1" x14ac:dyDescent="0.2">
      <c r="A1713" s="115">
        <v>1997</v>
      </c>
      <c r="B1713" s="102" t="s">
        <v>4176</v>
      </c>
      <c r="C1713" s="102" t="s">
        <v>17234</v>
      </c>
      <c r="D1713" s="111" t="s">
        <v>8348</v>
      </c>
      <c r="E1713" s="102" t="s">
        <v>13407</v>
      </c>
      <c r="F1713" s="135" t="s">
        <v>14007</v>
      </c>
      <c r="G1713" s="105">
        <v>16229</v>
      </c>
      <c r="H1713" s="102" t="s">
        <v>11819</v>
      </c>
      <c r="I1713" s="102" t="s">
        <v>10191</v>
      </c>
      <c r="J1713" s="102" t="s">
        <v>12998</v>
      </c>
      <c r="K1713" s="102" t="s">
        <v>7703</v>
      </c>
      <c r="L1713" s="111" t="s">
        <v>37101</v>
      </c>
      <c r="M1713" s="109">
        <v>1</v>
      </c>
      <c r="N1713" s="108" t="s">
        <v>13074</v>
      </c>
      <c r="O1713" s="102" t="s">
        <v>162</v>
      </c>
      <c r="P1713" s="39"/>
      <c r="Q1713" s="39"/>
      <c r="R1713" s="109"/>
      <c r="S1713" s="102"/>
      <c r="T1713" s="102" t="s">
        <v>20547</v>
      </c>
      <c r="U1713" s="102" t="s">
        <v>14301</v>
      </c>
      <c r="V1713" s="135" t="s">
        <v>5147</v>
      </c>
      <c r="W1713" s="107"/>
      <c r="X1713" s="113"/>
    </row>
    <row r="1714" spans="1:24" ht="12.95" customHeight="1" x14ac:dyDescent="0.2">
      <c r="A1714" s="115">
        <v>1997</v>
      </c>
      <c r="B1714" s="102" t="s">
        <v>4176</v>
      </c>
      <c r="C1714" s="102" t="s">
        <v>17234</v>
      </c>
      <c r="D1714" s="111" t="s">
        <v>9706</v>
      </c>
      <c r="E1714" s="102" t="s">
        <v>14767</v>
      </c>
      <c r="F1714" s="148" t="s">
        <v>10085</v>
      </c>
      <c r="G1714" s="105">
        <v>16229</v>
      </c>
      <c r="H1714" s="102" t="s">
        <v>10191</v>
      </c>
      <c r="I1714" s="102" t="s">
        <v>11819</v>
      </c>
      <c r="J1714" s="102" t="s">
        <v>11945</v>
      </c>
      <c r="K1714" s="102"/>
      <c r="L1714" s="111" t="s">
        <v>37102</v>
      </c>
      <c r="M1714" s="109">
        <v>1</v>
      </c>
      <c r="N1714" s="108" t="s">
        <v>13074</v>
      </c>
      <c r="O1714" s="102"/>
      <c r="P1714" s="39"/>
      <c r="Q1714" s="39" t="s">
        <v>19131</v>
      </c>
      <c r="R1714" s="109"/>
      <c r="S1714" s="102"/>
      <c r="T1714" s="102" t="s">
        <v>20547</v>
      </c>
      <c r="U1714" s="102" t="s">
        <v>14302</v>
      </c>
      <c r="V1714" s="109">
        <v>5</v>
      </c>
      <c r="W1714" s="107"/>
      <c r="X1714" s="113"/>
    </row>
    <row r="1715" spans="1:24" ht="12.95" customHeight="1" x14ac:dyDescent="0.2">
      <c r="A1715" s="115">
        <v>1997</v>
      </c>
      <c r="B1715" s="102" t="s">
        <v>4176</v>
      </c>
      <c r="C1715" s="102" t="s">
        <v>17234</v>
      </c>
      <c r="D1715" s="111" t="s">
        <v>11946</v>
      </c>
      <c r="E1715" s="102" t="s">
        <v>14768</v>
      </c>
      <c r="F1715" s="148" t="s">
        <v>10085</v>
      </c>
      <c r="G1715" s="105">
        <v>16229</v>
      </c>
      <c r="H1715" s="102" t="s">
        <v>10191</v>
      </c>
      <c r="I1715" s="102" t="s">
        <v>11819</v>
      </c>
      <c r="J1715" s="102" t="s">
        <v>3879</v>
      </c>
      <c r="K1715" s="102"/>
      <c r="L1715" s="111" t="s">
        <v>37103</v>
      </c>
      <c r="M1715" s="109">
        <v>1</v>
      </c>
      <c r="N1715" s="108" t="s">
        <v>13074</v>
      </c>
      <c r="O1715" s="102" t="s">
        <v>12721</v>
      </c>
      <c r="P1715" s="39"/>
      <c r="Q1715" s="39" t="s">
        <v>19113</v>
      </c>
      <c r="R1715" s="109"/>
      <c r="S1715" s="102"/>
      <c r="T1715" s="102" t="s">
        <v>20547</v>
      </c>
      <c r="U1715" s="102" t="s">
        <v>14301</v>
      </c>
      <c r="V1715" s="109">
        <v>6</v>
      </c>
      <c r="W1715" s="107"/>
      <c r="X1715" s="113"/>
    </row>
    <row r="1716" spans="1:24" ht="12.95" customHeight="1" x14ac:dyDescent="0.2">
      <c r="A1716" s="115">
        <v>1997</v>
      </c>
      <c r="B1716" s="102" t="s">
        <v>4176</v>
      </c>
      <c r="C1716" s="102" t="s">
        <v>17234</v>
      </c>
      <c r="D1716" s="111" t="s">
        <v>1635</v>
      </c>
      <c r="E1716" s="102" t="s">
        <v>14769</v>
      </c>
      <c r="F1716" s="148" t="s">
        <v>10085</v>
      </c>
      <c r="G1716" s="105">
        <v>16229</v>
      </c>
      <c r="H1716" s="102" t="s">
        <v>10191</v>
      </c>
      <c r="I1716" s="102" t="s">
        <v>11819</v>
      </c>
      <c r="J1716" s="102" t="s">
        <v>1636</v>
      </c>
      <c r="K1716" s="102"/>
      <c r="L1716" s="111" t="s">
        <v>37104</v>
      </c>
      <c r="M1716" s="109">
        <v>1</v>
      </c>
      <c r="N1716" s="108" t="s">
        <v>13074</v>
      </c>
      <c r="O1716" s="102"/>
      <c r="P1716" s="39"/>
      <c r="Q1716" s="39" t="s">
        <v>17596</v>
      </c>
      <c r="R1716" s="109"/>
      <c r="S1716" s="102" t="s">
        <v>11080</v>
      </c>
      <c r="T1716" s="102" t="s">
        <v>20547</v>
      </c>
      <c r="U1716" s="102" t="s">
        <v>14301</v>
      </c>
      <c r="V1716" s="109">
        <v>6</v>
      </c>
      <c r="W1716" s="107"/>
      <c r="X1716" s="113"/>
    </row>
    <row r="1717" spans="1:24" ht="12.95" customHeight="1" x14ac:dyDescent="0.2">
      <c r="A1717" s="115">
        <v>1997</v>
      </c>
      <c r="B1717" s="102" t="s">
        <v>4176</v>
      </c>
      <c r="C1717" s="102" t="s">
        <v>17234</v>
      </c>
      <c r="D1717" s="111" t="s">
        <v>1637</v>
      </c>
      <c r="E1717" s="102" t="s">
        <v>14770</v>
      </c>
      <c r="F1717" s="148" t="s">
        <v>10085</v>
      </c>
      <c r="G1717" s="105">
        <v>16230</v>
      </c>
      <c r="H1717" s="102" t="s">
        <v>10191</v>
      </c>
      <c r="I1717" s="102" t="s">
        <v>11819</v>
      </c>
      <c r="J1717" s="102" t="s">
        <v>1636</v>
      </c>
      <c r="K1717" s="102"/>
      <c r="L1717" s="111" t="s">
        <v>37105</v>
      </c>
      <c r="M1717" s="109">
        <v>1</v>
      </c>
      <c r="N1717" s="108" t="s">
        <v>13074</v>
      </c>
      <c r="O1717" s="102"/>
      <c r="P1717" s="39" t="s">
        <v>9125</v>
      </c>
      <c r="Q1717" s="39" t="s">
        <v>16757</v>
      </c>
      <c r="R1717" s="109"/>
      <c r="S1717" s="102" t="s">
        <v>11080</v>
      </c>
      <c r="T1717" s="102" t="s">
        <v>20547</v>
      </c>
      <c r="U1717" s="102" t="s">
        <v>14301</v>
      </c>
      <c r="V1717" s="109">
        <v>6</v>
      </c>
      <c r="W1717" s="107"/>
      <c r="X1717" s="113"/>
    </row>
    <row r="1718" spans="1:24" ht="12.95" customHeight="1" x14ac:dyDescent="0.2">
      <c r="A1718" s="115">
        <v>1997</v>
      </c>
      <c r="B1718" s="102" t="s">
        <v>4176</v>
      </c>
      <c r="C1718" s="102" t="s">
        <v>17234</v>
      </c>
      <c r="D1718" s="111" t="s">
        <v>338</v>
      </c>
      <c r="E1718" s="102" t="s">
        <v>14771</v>
      </c>
      <c r="F1718" s="148" t="s">
        <v>10085</v>
      </c>
      <c r="G1718" s="105">
        <v>16231</v>
      </c>
      <c r="H1718" s="102" t="s">
        <v>10191</v>
      </c>
      <c r="I1718" s="102" t="s">
        <v>11819</v>
      </c>
      <c r="J1718" s="102" t="s">
        <v>339</v>
      </c>
      <c r="K1718" s="102"/>
      <c r="L1718" s="111" t="s">
        <v>37106</v>
      </c>
      <c r="M1718" s="109">
        <v>1</v>
      </c>
      <c r="N1718" s="108" t="s">
        <v>13074</v>
      </c>
      <c r="O1718" s="102"/>
      <c r="P1718" s="39"/>
      <c r="Q1718" s="39" t="s">
        <v>17527</v>
      </c>
      <c r="R1718" s="109" t="s">
        <v>7035</v>
      </c>
      <c r="S1718" s="102"/>
      <c r="T1718" s="102" t="s">
        <v>20547</v>
      </c>
      <c r="U1718" s="102" t="s">
        <v>14301</v>
      </c>
      <c r="V1718" s="109">
        <v>6</v>
      </c>
      <c r="W1718" s="107"/>
      <c r="X1718" s="113"/>
    </row>
    <row r="1719" spans="1:24" ht="12.95" customHeight="1" x14ac:dyDescent="0.2">
      <c r="A1719" s="115">
        <v>1997</v>
      </c>
      <c r="B1719" s="102" t="s">
        <v>4176</v>
      </c>
      <c r="C1719" s="102" t="s">
        <v>17234</v>
      </c>
      <c r="D1719" s="111" t="s">
        <v>340</v>
      </c>
      <c r="E1719" s="102" t="s">
        <v>14772</v>
      </c>
      <c r="F1719" s="148" t="s">
        <v>10085</v>
      </c>
      <c r="G1719" s="105">
        <v>16231</v>
      </c>
      <c r="H1719" s="102" t="s">
        <v>10191</v>
      </c>
      <c r="I1719" s="102" t="s">
        <v>11819</v>
      </c>
      <c r="J1719" s="102" t="s">
        <v>1636</v>
      </c>
      <c r="K1719" s="102"/>
      <c r="L1719" s="111" t="s">
        <v>37107</v>
      </c>
      <c r="M1719" s="109">
        <v>1</v>
      </c>
      <c r="N1719" s="108" t="s">
        <v>13074</v>
      </c>
      <c r="O1719" s="102"/>
      <c r="P1719" s="39" t="s">
        <v>9125</v>
      </c>
      <c r="Q1719" s="39" t="s">
        <v>20296</v>
      </c>
      <c r="R1719" s="109"/>
      <c r="S1719" s="102" t="s">
        <v>8315</v>
      </c>
      <c r="T1719" s="102" t="s">
        <v>20547</v>
      </c>
      <c r="U1719" s="102" t="s">
        <v>14301</v>
      </c>
      <c r="V1719" s="109">
        <v>8</v>
      </c>
      <c r="W1719" s="107"/>
      <c r="X1719" s="113"/>
    </row>
    <row r="1720" spans="1:24" ht="12.95" customHeight="1" x14ac:dyDescent="0.2">
      <c r="A1720" s="115">
        <v>1997</v>
      </c>
      <c r="B1720" s="102" t="s">
        <v>4176</v>
      </c>
      <c r="C1720" s="102" t="s">
        <v>17234</v>
      </c>
      <c r="D1720" s="111" t="s">
        <v>6782</v>
      </c>
      <c r="E1720" s="102" t="s">
        <v>14773</v>
      </c>
      <c r="F1720" s="148" t="s">
        <v>10085</v>
      </c>
      <c r="G1720" s="105">
        <v>16232</v>
      </c>
      <c r="H1720" s="102" t="s">
        <v>11819</v>
      </c>
      <c r="I1720" s="102" t="s">
        <v>31181</v>
      </c>
      <c r="J1720" s="102" t="s">
        <v>9121</v>
      </c>
      <c r="K1720" s="102"/>
      <c r="L1720" s="111" t="s">
        <v>37108</v>
      </c>
      <c r="M1720" s="109">
        <v>1</v>
      </c>
      <c r="N1720" s="108" t="s">
        <v>13074</v>
      </c>
      <c r="O1720" s="102"/>
      <c r="P1720" s="39"/>
      <c r="Q1720" s="39" t="s">
        <v>16653</v>
      </c>
      <c r="R1720" s="109"/>
      <c r="S1720" s="102" t="s">
        <v>8315</v>
      </c>
      <c r="T1720" s="102" t="s">
        <v>20547</v>
      </c>
      <c r="U1720" s="102" t="s">
        <v>14301</v>
      </c>
      <c r="V1720" s="109">
        <v>6</v>
      </c>
      <c r="W1720" s="107"/>
      <c r="X1720" s="113"/>
    </row>
    <row r="1721" spans="1:24" ht="12.95" customHeight="1" x14ac:dyDescent="0.2">
      <c r="A1721" s="115">
        <v>1997</v>
      </c>
      <c r="B1721" s="102" t="s">
        <v>4176</v>
      </c>
      <c r="C1721" s="102" t="s">
        <v>17234</v>
      </c>
      <c r="D1721" s="111" t="s">
        <v>12997</v>
      </c>
      <c r="E1721" s="102" t="s">
        <v>14754</v>
      </c>
      <c r="F1721" s="148" t="s">
        <v>10085</v>
      </c>
      <c r="G1721" s="105">
        <v>16229</v>
      </c>
      <c r="H1721" s="102" t="s">
        <v>10191</v>
      </c>
      <c r="I1721" s="102" t="s">
        <v>11819</v>
      </c>
      <c r="J1721" s="102" t="s">
        <v>12998</v>
      </c>
      <c r="K1721" s="102"/>
      <c r="L1721" s="111" t="s">
        <v>37109</v>
      </c>
      <c r="M1721" s="109">
        <v>1</v>
      </c>
      <c r="N1721" s="108" t="s">
        <v>13074</v>
      </c>
      <c r="O1721" s="102" t="s">
        <v>12721</v>
      </c>
      <c r="P1721" s="39" t="s">
        <v>9125</v>
      </c>
      <c r="Q1721" s="39" t="s">
        <v>21139</v>
      </c>
      <c r="R1721" s="109"/>
      <c r="S1721" s="102" t="s">
        <v>8315</v>
      </c>
      <c r="T1721" s="102" t="s">
        <v>20547</v>
      </c>
      <c r="U1721" s="102" t="s">
        <v>14301</v>
      </c>
      <c r="V1721" s="109">
        <v>10</v>
      </c>
      <c r="W1721" s="107"/>
      <c r="X1721" s="113"/>
    </row>
    <row r="1722" spans="1:24" ht="12.95" customHeight="1" x14ac:dyDescent="0.2">
      <c r="A1722" s="115">
        <v>1998</v>
      </c>
      <c r="B1722" s="102" t="s">
        <v>4176</v>
      </c>
      <c r="C1722" s="103" t="s">
        <v>17235</v>
      </c>
      <c r="D1722" s="111" t="s">
        <v>4379</v>
      </c>
      <c r="E1722" s="102" t="s">
        <v>10945</v>
      </c>
      <c r="F1722" s="148" t="s">
        <v>10085</v>
      </c>
      <c r="G1722" s="105">
        <v>16229</v>
      </c>
      <c r="H1722" s="102" t="s">
        <v>31179</v>
      </c>
      <c r="I1722" s="102" t="s">
        <v>10191</v>
      </c>
      <c r="J1722" s="102" t="s">
        <v>13404</v>
      </c>
      <c r="K1722" s="102"/>
      <c r="L1722" s="143" t="s">
        <v>27249</v>
      </c>
      <c r="M1722" s="109">
        <v>1</v>
      </c>
      <c r="N1722" s="108" t="s">
        <v>13075</v>
      </c>
      <c r="O1722" s="102"/>
      <c r="P1722" s="39"/>
      <c r="Q1722" s="39" t="s">
        <v>19566</v>
      </c>
      <c r="R1722" s="109"/>
      <c r="S1722" s="102"/>
      <c r="T1722" s="102" t="s">
        <v>20547</v>
      </c>
      <c r="U1722" s="102" t="s">
        <v>21140</v>
      </c>
      <c r="V1722" s="109">
        <v>5</v>
      </c>
      <c r="W1722" s="107"/>
      <c r="X1722" s="113"/>
    </row>
    <row r="1723" spans="1:24" ht="12.95" customHeight="1" x14ac:dyDescent="0.2">
      <c r="A1723" s="115">
        <v>1998</v>
      </c>
      <c r="B1723" s="102" t="s">
        <v>4176</v>
      </c>
      <c r="C1723" s="102" t="s">
        <v>17235</v>
      </c>
      <c r="D1723" s="111" t="s">
        <v>9171</v>
      </c>
      <c r="E1723" s="102" t="s">
        <v>10946</v>
      </c>
      <c r="F1723" s="148" t="s">
        <v>10085</v>
      </c>
      <c r="G1723" s="105">
        <v>16229</v>
      </c>
      <c r="H1723" s="102" t="s">
        <v>11819</v>
      </c>
      <c r="I1723" s="102" t="s">
        <v>10191</v>
      </c>
      <c r="J1723" s="102" t="s">
        <v>13404</v>
      </c>
      <c r="K1723" s="102"/>
      <c r="L1723" s="143" t="s">
        <v>27250</v>
      </c>
      <c r="M1723" s="109">
        <v>1</v>
      </c>
      <c r="N1723" s="108" t="s">
        <v>13075</v>
      </c>
      <c r="O1723" s="102"/>
      <c r="P1723" s="39"/>
      <c r="Q1723" s="39" t="s">
        <v>17504</v>
      </c>
      <c r="R1723" s="109"/>
      <c r="S1723" s="102"/>
      <c r="T1723" s="102" t="s">
        <v>20547</v>
      </c>
      <c r="U1723" s="102" t="s">
        <v>12438</v>
      </c>
      <c r="V1723" s="109">
        <v>4</v>
      </c>
      <c r="W1723" s="107"/>
      <c r="X1723" s="113"/>
    </row>
    <row r="1724" spans="1:24" ht="12.95" customHeight="1" x14ac:dyDescent="0.2">
      <c r="A1724" s="115">
        <v>1998</v>
      </c>
      <c r="B1724" s="102" t="s">
        <v>4176</v>
      </c>
      <c r="C1724" s="102" t="s">
        <v>17235</v>
      </c>
      <c r="D1724" s="111" t="s">
        <v>3463</v>
      </c>
      <c r="E1724" s="102" t="s">
        <v>10947</v>
      </c>
      <c r="F1724" s="148" t="s">
        <v>10085</v>
      </c>
      <c r="G1724" s="105">
        <v>16229</v>
      </c>
      <c r="H1724" s="102" t="s">
        <v>11819</v>
      </c>
      <c r="I1724" s="102" t="s">
        <v>10191</v>
      </c>
      <c r="J1724" s="102" t="s">
        <v>13404</v>
      </c>
      <c r="K1724" s="102"/>
      <c r="L1724" s="143" t="s">
        <v>27251</v>
      </c>
      <c r="M1724" s="109">
        <v>1</v>
      </c>
      <c r="N1724" s="108" t="s">
        <v>13075</v>
      </c>
      <c r="O1724" s="102"/>
      <c r="P1724" s="39"/>
      <c r="Q1724" s="39" t="s">
        <v>16545</v>
      </c>
      <c r="R1724" s="109"/>
      <c r="S1724" s="102" t="s">
        <v>9435</v>
      </c>
      <c r="T1724" s="102" t="s">
        <v>20547</v>
      </c>
      <c r="U1724" s="102" t="s">
        <v>12438</v>
      </c>
      <c r="V1724" s="109">
        <v>3</v>
      </c>
      <c r="W1724" s="107"/>
      <c r="X1724" s="113"/>
    </row>
    <row r="1725" spans="1:24" ht="12.95" customHeight="1" x14ac:dyDescent="0.2">
      <c r="A1725" s="115">
        <v>1998</v>
      </c>
      <c r="B1725" s="102" t="s">
        <v>4176</v>
      </c>
      <c r="C1725" s="102" t="s">
        <v>17235</v>
      </c>
      <c r="D1725" s="111" t="s">
        <v>8750</v>
      </c>
      <c r="E1725" s="102" t="s">
        <v>10948</v>
      </c>
      <c r="F1725" s="148" t="s">
        <v>10085</v>
      </c>
      <c r="G1725" s="105">
        <v>16229</v>
      </c>
      <c r="H1725" s="102" t="s">
        <v>11819</v>
      </c>
      <c r="I1725" s="102" t="s">
        <v>10191</v>
      </c>
      <c r="J1725" s="102" t="s">
        <v>13404</v>
      </c>
      <c r="K1725" s="102"/>
      <c r="L1725" s="143" t="s">
        <v>27252</v>
      </c>
      <c r="M1725" s="109">
        <v>1</v>
      </c>
      <c r="N1725" s="108" t="s">
        <v>13075</v>
      </c>
      <c r="O1725" s="102"/>
      <c r="P1725" s="39" t="s">
        <v>15941</v>
      </c>
      <c r="Q1725" s="39" t="s">
        <v>20798</v>
      </c>
      <c r="R1725" s="109"/>
      <c r="S1725" s="102"/>
      <c r="T1725" s="102" t="s">
        <v>20547</v>
      </c>
      <c r="U1725" s="102" t="s">
        <v>12438</v>
      </c>
      <c r="V1725" s="109">
        <v>8</v>
      </c>
      <c r="W1725" s="107"/>
      <c r="X1725" s="113"/>
    </row>
    <row r="1726" spans="1:24" ht="12.95" customHeight="1" x14ac:dyDescent="0.2">
      <c r="A1726" s="115">
        <v>1998</v>
      </c>
      <c r="B1726" s="102" t="s">
        <v>4176</v>
      </c>
      <c r="C1726" s="102" t="s">
        <v>17235</v>
      </c>
      <c r="D1726" s="111" t="s">
        <v>13539</v>
      </c>
      <c r="E1726" s="102" t="s">
        <v>10949</v>
      </c>
      <c r="F1726" s="148" t="s">
        <v>10085</v>
      </c>
      <c r="G1726" s="105">
        <v>16230</v>
      </c>
      <c r="H1726" s="102" t="s">
        <v>10191</v>
      </c>
      <c r="I1726" s="102" t="s">
        <v>11819</v>
      </c>
      <c r="J1726" s="102" t="s">
        <v>13537</v>
      </c>
      <c r="K1726" s="102"/>
      <c r="L1726" s="143" t="s">
        <v>27253</v>
      </c>
      <c r="M1726" s="109">
        <v>1</v>
      </c>
      <c r="N1726" s="108" t="s">
        <v>13075</v>
      </c>
      <c r="O1726" s="102" t="s">
        <v>3620</v>
      </c>
      <c r="P1726" s="39"/>
      <c r="Q1726" s="39" t="s">
        <v>20307</v>
      </c>
      <c r="R1726" s="109"/>
      <c r="S1726" s="102"/>
      <c r="T1726" s="102" t="s">
        <v>20547</v>
      </c>
      <c r="U1726" s="102" t="s">
        <v>12439</v>
      </c>
      <c r="V1726" s="109">
        <v>7</v>
      </c>
      <c r="W1726" s="107"/>
      <c r="X1726" s="113"/>
    </row>
    <row r="1727" spans="1:24" ht="12.95" customHeight="1" x14ac:dyDescent="0.2">
      <c r="A1727" s="115">
        <v>1998</v>
      </c>
      <c r="B1727" s="102" t="s">
        <v>4176</v>
      </c>
      <c r="C1727" s="102" t="s">
        <v>17235</v>
      </c>
      <c r="D1727" s="111" t="s">
        <v>8751</v>
      </c>
      <c r="E1727" s="102" t="s">
        <v>10950</v>
      </c>
      <c r="F1727" s="148" t="s">
        <v>10085</v>
      </c>
      <c r="G1727" s="105">
        <v>16231</v>
      </c>
      <c r="H1727" s="102" t="s">
        <v>10191</v>
      </c>
      <c r="I1727" s="102" t="s">
        <v>11819</v>
      </c>
      <c r="J1727" s="102" t="s">
        <v>12693</v>
      </c>
      <c r="K1727" s="102"/>
      <c r="L1727" s="143" t="s">
        <v>27254</v>
      </c>
      <c r="M1727" s="109">
        <v>1</v>
      </c>
      <c r="N1727" s="108" t="s">
        <v>13075</v>
      </c>
      <c r="O1727" s="102" t="s">
        <v>9160</v>
      </c>
      <c r="P1727" s="39"/>
      <c r="Q1727" s="39" t="s">
        <v>17383</v>
      </c>
      <c r="R1727" s="109"/>
      <c r="S1727" s="102" t="s">
        <v>8315</v>
      </c>
      <c r="T1727" s="102" t="s">
        <v>20547</v>
      </c>
      <c r="U1727" s="102" t="s">
        <v>12438</v>
      </c>
      <c r="V1727" s="109">
        <v>6</v>
      </c>
      <c r="W1727" s="107"/>
      <c r="X1727" s="113"/>
    </row>
    <row r="1728" spans="1:24" ht="12.95" customHeight="1" x14ac:dyDescent="0.2">
      <c r="A1728" s="115">
        <v>1998</v>
      </c>
      <c r="B1728" s="102" t="s">
        <v>4176</v>
      </c>
      <c r="C1728" s="102" t="s">
        <v>17235</v>
      </c>
      <c r="D1728" s="111" t="s">
        <v>13536</v>
      </c>
      <c r="E1728" s="102" t="s">
        <v>10951</v>
      </c>
      <c r="F1728" s="148" t="s">
        <v>10085</v>
      </c>
      <c r="G1728" s="105">
        <v>16231</v>
      </c>
      <c r="H1728" s="102" t="s">
        <v>10191</v>
      </c>
      <c r="I1728" s="102" t="s">
        <v>11819</v>
      </c>
      <c r="J1728" s="102" t="s">
        <v>13537</v>
      </c>
      <c r="K1728" s="102"/>
      <c r="L1728" s="143" t="s">
        <v>27255</v>
      </c>
      <c r="M1728" s="109">
        <v>1</v>
      </c>
      <c r="N1728" s="108" t="s">
        <v>13075</v>
      </c>
      <c r="O1728" s="102"/>
      <c r="P1728" s="39"/>
      <c r="Q1728" s="39" t="s">
        <v>21057</v>
      </c>
      <c r="R1728" s="109"/>
      <c r="S1728" s="102" t="s">
        <v>11080</v>
      </c>
      <c r="T1728" s="102" t="s">
        <v>20547</v>
      </c>
      <c r="U1728" s="102" t="s">
        <v>12438</v>
      </c>
      <c r="V1728" s="109">
        <v>8</v>
      </c>
      <c r="W1728" s="107"/>
      <c r="X1728" s="113"/>
    </row>
    <row r="1729" spans="1:24" ht="12.95" customHeight="1" x14ac:dyDescent="0.2">
      <c r="A1729" s="115">
        <v>1998</v>
      </c>
      <c r="B1729" s="102" t="s">
        <v>4176</v>
      </c>
      <c r="C1729" s="102" t="s">
        <v>17235</v>
      </c>
      <c r="D1729" s="111" t="s">
        <v>13538</v>
      </c>
      <c r="E1729" s="102" t="s">
        <v>10952</v>
      </c>
      <c r="F1729" s="148" t="s">
        <v>10085</v>
      </c>
      <c r="G1729" s="105">
        <v>16232</v>
      </c>
      <c r="H1729" s="102" t="s">
        <v>11819</v>
      </c>
      <c r="I1729" s="102" t="s">
        <v>10191</v>
      </c>
      <c r="J1729" s="102" t="s">
        <v>12693</v>
      </c>
      <c r="K1729" s="102"/>
      <c r="L1729" s="143" t="s">
        <v>27256</v>
      </c>
      <c r="M1729" s="109">
        <v>1</v>
      </c>
      <c r="N1729" s="108" t="s">
        <v>13075</v>
      </c>
      <c r="O1729" s="102"/>
      <c r="P1729" s="39"/>
      <c r="Q1729" s="39" t="s">
        <v>19674</v>
      </c>
      <c r="R1729" s="109" t="s">
        <v>7035</v>
      </c>
      <c r="S1729" s="102" t="s">
        <v>8315</v>
      </c>
      <c r="T1729" s="102" t="s">
        <v>20547</v>
      </c>
      <c r="U1729" s="102" t="s">
        <v>12438</v>
      </c>
      <c r="V1729" s="109">
        <v>5</v>
      </c>
      <c r="W1729" s="107"/>
      <c r="X1729" s="113"/>
    </row>
    <row r="1730" spans="1:24" ht="12.95" customHeight="1" x14ac:dyDescent="0.2">
      <c r="A1730" s="115">
        <v>1998</v>
      </c>
      <c r="B1730" s="102" t="s">
        <v>4176</v>
      </c>
      <c r="C1730" s="102" t="s">
        <v>17235</v>
      </c>
      <c r="D1730" s="111" t="s">
        <v>3093</v>
      </c>
      <c r="E1730" s="102" t="s">
        <v>10953</v>
      </c>
      <c r="F1730" s="148" t="s">
        <v>10085</v>
      </c>
      <c r="G1730" s="105">
        <v>16232</v>
      </c>
      <c r="H1730" s="102" t="s">
        <v>11819</v>
      </c>
      <c r="I1730" s="102" t="s">
        <v>10191</v>
      </c>
      <c r="J1730" s="102" t="s">
        <v>12693</v>
      </c>
      <c r="K1730" s="102"/>
      <c r="L1730" s="143" t="s">
        <v>27257</v>
      </c>
      <c r="M1730" s="109">
        <v>1</v>
      </c>
      <c r="N1730" s="108" t="s">
        <v>13075</v>
      </c>
      <c r="O1730" s="102" t="s">
        <v>5985</v>
      </c>
      <c r="P1730" s="39"/>
      <c r="Q1730" s="39" t="s">
        <v>15913</v>
      </c>
      <c r="R1730" s="109"/>
      <c r="S1730" s="102" t="s">
        <v>8315</v>
      </c>
      <c r="T1730" s="102" t="s">
        <v>20547</v>
      </c>
      <c r="U1730" s="102" t="s">
        <v>12438</v>
      </c>
      <c r="V1730" s="109">
        <v>8</v>
      </c>
      <c r="W1730" s="107"/>
      <c r="X1730" s="113"/>
    </row>
    <row r="1731" spans="1:24" ht="12.95" customHeight="1" x14ac:dyDescent="0.2">
      <c r="A1731" s="115">
        <v>1998</v>
      </c>
      <c r="B1731" s="102" t="s">
        <v>4176</v>
      </c>
      <c r="C1731" s="102" t="s">
        <v>17235</v>
      </c>
      <c r="D1731" s="111" t="s">
        <v>3094</v>
      </c>
      <c r="E1731" s="102" t="s">
        <v>8049</v>
      </c>
      <c r="F1731" s="148" t="s">
        <v>10085</v>
      </c>
      <c r="G1731" s="105">
        <v>16232</v>
      </c>
      <c r="H1731" s="102" t="s">
        <v>10191</v>
      </c>
      <c r="I1731" s="102" t="s">
        <v>11819</v>
      </c>
      <c r="J1731" s="102" t="s">
        <v>13537</v>
      </c>
      <c r="K1731" s="102"/>
      <c r="L1731" s="143" t="s">
        <v>27258</v>
      </c>
      <c r="M1731" s="109">
        <v>1</v>
      </c>
      <c r="N1731" s="108" t="s">
        <v>13075</v>
      </c>
      <c r="O1731" s="102"/>
      <c r="P1731" s="39" t="s">
        <v>12252</v>
      </c>
      <c r="Q1731" s="39" t="s">
        <v>15976</v>
      </c>
      <c r="R1731" s="109"/>
      <c r="S1731" s="102" t="s">
        <v>9435</v>
      </c>
      <c r="T1731" s="102" t="s">
        <v>20547</v>
      </c>
      <c r="U1731" s="102" t="s">
        <v>12438</v>
      </c>
      <c r="V1731" s="109">
        <v>5</v>
      </c>
      <c r="W1731" s="107"/>
      <c r="X1731" s="113"/>
    </row>
    <row r="1732" spans="1:24" ht="12.95" customHeight="1" x14ac:dyDescent="0.2">
      <c r="A1732" s="115">
        <v>1998</v>
      </c>
      <c r="B1732" s="102" t="s">
        <v>4176</v>
      </c>
      <c r="C1732" s="102" t="s">
        <v>17235</v>
      </c>
      <c r="D1732" s="102" t="s">
        <v>9149</v>
      </c>
      <c r="E1732" s="102" t="s">
        <v>13670</v>
      </c>
      <c r="F1732" s="148" t="s">
        <v>10085</v>
      </c>
      <c r="G1732" s="105">
        <v>16232</v>
      </c>
      <c r="H1732" s="102" t="s">
        <v>11819</v>
      </c>
      <c r="I1732" s="102" t="s">
        <v>10191</v>
      </c>
      <c r="J1732" s="102" t="s">
        <v>3436</v>
      </c>
      <c r="K1732" s="102"/>
      <c r="L1732" s="133" t="s">
        <v>11787</v>
      </c>
      <c r="M1732" s="109">
        <v>3</v>
      </c>
      <c r="N1732" s="112" t="s">
        <v>17236</v>
      </c>
      <c r="O1732" s="102" t="s">
        <v>20529</v>
      </c>
      <c r="P1732" s="39" t="s">
        <v>20529</v>
      </c>
      <c r="Q1732" s="39" t="s">
        <v>20529</v>
      </c>
      <c r="R1732" s="109"/>
      <c r="S1732" s="102" t="s">
        <v>11080</v>
      </c>
      <c r="T1732" s="102" t="s">
        <v>20547</v>
      </c>
      <c r="U1732" s="102" t="s">
        <v>9150</v>
      </c>
      <c r="V1732" s="109" t="s">
        <v>3358</v>
      </c>
      <c r="W1732" s="107"/>
      <c r="X1732" s="113"/>
    </row>
    <row r="1733" spans="1:24" ht="12.95" customHeight="1" x14ac:dyDescent="0.2">
      <c r="A1733" s="140">
        <v>1999</v>
      </c>
      <c r="B1733" s="128" t="s">
        <v>4176</v>
      </c>
      <c r="C1733" s="128" t="s">
        <v>21141</v>
      </c>
      <c r="D1733" s="146" t="s">
        <v>20412</v>
      </c>
      <c r="E1733" s="128" t="s">
        <v>21142</v>
      </c>
      <c r="F1733" s="148" t="s">
        <v>10085</v>
      </c>
      <c r="G1733" s="142">
        <v>16332</v>
      </c>
      <c r="H1733" s="128" t="s">
        <v>4890</v>
      </c>
      <c r="I1733" s="128" t="s">
        <v>13336</v>
      </c>
      <c r="J1733" s="128" t="s">
        <v>18021</v>
      </c>
      <c r="K1733" s="128"/>
      <c r="L1733" s="199"/>
      <c r="M1733" s="145">
        <v>1</v>
      </c>
      <c r="N1733" s="200" t="s">
        <v>10253</v>
      </c>
      <c r="O1733" s="128"/>
      <c r="P1733" s="128"/>
      <c r="Q1733" s="128" t="s">
        <v>16751</v>
      </c>
      <c r="R1733" s="145" t="s">
        <v>7035</v>
      </c>
      <c r="S1733" s="128"/>
      <c r="T1733" s="102" t="s">
        <v>20547</v>
      </c>
      <c r="U1733" s="102" t="s">
        <v>3062</v>
      </c>
      <c r="V1733" s="145">
        <v>4</v>
      </c>
      <c r="W1733" s="130"/>
      <c r="X1733" s="113"/>
    </row>
    <row r="1734" spans="1:24" ht="12.95" customHeight="1" x14ac:dyDescent="0.2">
      <c r="A1734" s="140">
        <v>1999</v>
      </c>
      <c r="B1734" s="128" t="s">
        <v>4176</v>
      </c>
      <c r="C1734" s="128" t="s">
        <v>21141</v>
      </c>
      <c r="D1734" s="146" t="s">
        <v>20413</v>
      </c>
      <c r="E1734" s="128" t="s">
        <v>21143</v>
      </c>
      <c r="F1734" s="148" t="s">
        <v>10085</v>
      </c>
      <c r="G1734" s="142">
        <v>16333</v>
      </c>
      <c r="H1734" s="128" t="s">
        <v>13336</v>
      </c>
      <c r="I1734" s="128" t="s">
        <v>4890</v>
      </c>
      <c r="J1734" s="128" t="s">
        <v>18021</v>
      </c>
      <c r="K1734" s="128"/>
      <c r="L1734" s="199"/>
      <c r="M1734" s="145">
        <v>1</v>
      </c>
      <c r="N1734" s="112" t="s">
        <v>10253</v>
      </c>
      <c r="O1734" s="128" t="s">
        <v>14806</v>
      </c>
      <c r="P1734" s="128" t="s">
        <v>162</v>
      </c>
      <c r="Q1734" s="128" t="s">
        <v>17596</v>
      </c>
      <c r="R1734" s="145"/>
      <c r="S1734" s="128"/>
      <c r="T1734" s="102" t="s">
        <v>20547</v>
      </c>
      <c r="U1734" s="102" t="s">
        <v>3062</v>
      </c>
      <c r="V1734" s="145">
        <v>5.5</v>
      </c>
      <c r="W1734" s="130"/>
      <c r="X1734" s="113"/>
    </row>
    <row r="1735" spans="1:24" ht="12.95" customHeight="1" x14ac:dyDescent="0.2">
      <c r="A1735" s="140">
        <v>1999</v>
      </c>
      <c r="B1735" s="128" t="s">
        <v>4176</v>
      </c>
      <c r="C1735" s="128" t="s">
        <v>21141</v>
      </c>
      <c r="D1735" s="347" t="s">
        <v>10252</v>
      </c>
      <c r="E1735" s="128" t="s">
        <v>21144</v>
      </c>
      <c r="F1735" s="148" t="s">
        <v>10085</v>
      </c>
      <c r="G1735" s="142">
        <v>16333</v>
      </c>
      <c r="H1735" s="128" t="s">
        <v>13336</v>
      </c>
      <c r="I1735" s="128" t="s">
        <v>4890</v>
      </c>
      <c r="J1735" s="128" t="s">
        <v>18021</v>
      </c>
      <c r="K1735" s="128"/>
      <c r="L1735" s="111" t="s">
        <v>31182</v>
      </c>
      <c r="M1735" s="145">
        <v>1</v>
      </c>
      <c r="N1735" s="125" t="s">
        <v>10253</v>
      </c>
      <c r="O1735" s="128" t="s">
        <v>325</v>
      </c>
      <c r="P1735" s="128" t="s">
        <v>15922</v>
      </c>
      <c r="Q1735" s="128" t="s">
        <v>20970</v>
      </c>
      <c r="R1735" s="145"/>
      <c r="S1735" s="128"/>
      <c r="T1735" s="102" t="s">
        <v>20547</v>
      </c>
      <c r="U1735" s="102" t="s">
        <v>17238</v>
      </c>
      <c r="V1735" s="145">
        <v>7</v>
      </c>
      <c r="W1735" s="130"/>
      <c r="X1735" s="113"/>
    </row>
    <row r="1736" spans="1:24" ht="12.95" customHeight="1" x14ac:dyDescent="0.2">
      <c r="A1736" s="140">
        <v>1999</v>
      </c>
      <c r="B1736" s="128" t="s">
        <v>4176</v>
      </c>
      <c r="C1736" s="128" t="s">
        <v>21141</v>
      </c>
      <c r="D1736" s="347" t="s">
        <v>10254</v>
      </c>
      <c r="E1736" s="128" t="s">
        <v>21145</v>
      </c>
      <c r="F1736" s="148" t="s">
        <v>10085</v>
      </c>
      <c r="G1736" s="105">
        <v>16333</v>
      </c>
      <c r="H1736" s="102" t="s">
        <v>13336</v>
      </c>
      <c r="I1736" s="102" t="s">
        <v>4890</v>
      </c>
      <c r="J1736" s="128" t="s">
        <v>18021</v>
      </c>
      <c r="K1736" s="128"/>
      <c r="L1736" s="111" t="s">
        <v>31182</v>
      </c>
      <c r="M1736" s="145">
        <v>1</v>
      </c>
      <c r="N1736" s="125" t="s">
        <v>10253</v>
      </c>
      <c r="O1736" s="128" t="s">
        <v>3620</v>
      </c>
      <c r="P1736" s="128"/>
      <c r="Q1736" s="128" t="s">
        <v>15847</v>
      </c>
      <c r="R1736" s="145"/>
      <c r="S1736" s="128"/>
      <c r="T1736" s="102" t="s">
        <v>20547</v>
      </c>
      <c r="U1736" s="102" t="s">
        <v>3062</v>
      </c>
      <c r="V1736" s="145">
        <v>6</v>
      </c>
      <c r="W1736" s="130"/>
      <c r="X1736" s="113"/>
    </row>
    <row r="1737" spans="1:24" ht="12.95" customHeight="1" x14ac:dyDescent="0.2">
      <c r="A1737" s="140">
        <v>1999</v>
      </c>
      <c r="B1737" s="128" t="s">
        <v>4176</v>
      </c>
      <c r="C1737" s="128" t="s">
        <v>21141</v>
      </c>
      <c r="D1737" s="347" t="s">
        <v>12108</v>
      </c>
      <c r="E1737" s="128" t="s">
        <v>21146</v>
      </c>
      <c r="F1737" s="148" t="s">
        <v>10085</v>
      </c>
      <c r="G1737" s="105">
        <v>16334</v>
      </c>
      <c r="H1737" s="102" t="s">
        <v>21153</v>
      </c>
      <c r="I1737" s="102" t="s">
        <v>4890</v>
      </c>
      <c r="J1737" s="128" t="s">
        <v>18021</v>
      </c>
      <c r="K1737" s="128"/>
      <c r="L1737" s="111" t="s">
        <v>31182</v>
      </c>
      <c r="M1737" s="145">
        <v>1</v>
      </c>
      <c r="N1737" s="125" t="s">
        <v>10253</v>
      </c>
      <c r="O1737" s="128" t="s">
        <v>21126</v>
      </c>
      <c r="P1737" s="128" t="s">
        <v>15906</v>
      </c>
      <c r="Q1737" s="128" t="s">
        <v>21150</v>
      </c>
      <c r="R1737" s="145"/>
      <c r="S1737" s="128" t="s">
        <v>8315</v>
      </c>
      <c r="T1737" s="102" t="s">
        <v>20547</v>
      </c>
      <c r="U1737" s="102" t="s">
        <v>21151</v>
      </c>
      <c r="V1737" s="145">
        <v>6.5</v>
      </c>
      <c r="W1737" s="130"/>
      <c r="X1737" s="113"/>
    </row>
    <row r="1738" spans="1:24" ht="12.95" customHeight="1" x14ac:dyDescent="0.2">
      <c r="A1738" s="140">
        <v>1999</v>
      </c>
      <c r="B1738" s="128" t="s">
        <v>4176</v>
      </c>
      <c r="C1738" s="128" t="s">
        <v>21141</v>
      </c>
      <c r="D1738" s="347" t="s">
        <v>10255</v>
      </c>
      <c r="E1738" s="128" t="s">
        <v>21147</v>
      </c>
      <c r="F1738" s="148" t="s">
        <v>10085</v>
      </c>
      <c r="G1738" s="105">
        <v>16335</v>
      </c>
      <c r="H1738" s="102" t="s">
        <v>13336</v>
      </c>
      <c r="I1738" s="102" t="s">
        <v>4890</v>
      </c>
      <c r="J1738" s="128" t="s">
        <v>18021</v>
      </c>
      <c r="K1738" s="128"/>
      <c r="L1738" s="111" t="s">
        <v>31182</v>
      </c>
      <c r="M1738" s="145">
        <v>1</v>
      </c>
      <c r="N1738" s="125" t="s">
        <v>10253</v>
      </c>
      <c r="O1738" s="128" t="s">
        <v>10189</v>
      </c>
      <c r="P1738" s="128" t="s">
        <v>9125</v>
      </c>
      <c r="Q1738" s="128" t="s">
        <v>16122</v>
      </c>
      <c r="R1738" s="145"/>
      <c r="S1738" s="128" t="s">
        <v>8315</v>
      </c>
      <c r="T1738" s="102" t="s">
        <v>20547</v>
      </c>
      <c r="U1738" s="102" t="s">
        <v>17240</v>
      </c>
      <c r="V1738" s="145">
        <v>6</v>
      </c>
      <c r="W1738" s="130"/>
      <c r="X1738" s="113"/>
    </row>
    <row r="1739" spans="1:24" ht="12.95" customHeight="1" x14ac:dyDescent="0.2">
      <c r="A1739" s="140">
        <v>1999</v>
      </c>
      <c r="B1739" s="128" t="s">
        <v>4176</v>
      </c>
      <c r="C1739" s="128" t="s">
        <v>21141</v>
      </c>
      <c r="D1739" s="347" t="s">
        <v>7030</v>
      </c>
      <c r="E1739" s="128" t="s">
        <v>21148</v>
      </c>
      <c r="F1739" s="148" t="s">
        <v>10085</v>
      </c>
      <c r="G1739" s="105">
        <v>16335</v>
      </c>
      <c r="H1739" s="102" t="s">
        <v>13336</v>
      </c>
      <c r="I1739" s="102" t="s">
        <v>4890</v>
      </c>
      <c r="J1739" s="128" t="s">
        <v>18021</v>
      </c>
      <c r="K1739" s="128"/>
      <c r="L1739" s="111" t="s">
        <v>31182</v>
      </c>
      <c r="M1739" s="145">
        <v>1</v>
      </c>
      <c r="N1739" s="125" t="s">
        <v>10253</v>
      </c>
      <c r="O1739" s="128" t="s">
        <v>3620</v>
      </c>
      <c r="P1739" s="128"/>
      <c r="Q1739" s="128" t="s">
        <v>19531</v>
      </c>
      <c r="R1739" s="145"/>
      <c r="S1739" s="128"/>
      <c r="T1739" s="102" t="s">
        <v>20547</v>
      </c>
      <c r="U1739" s="102" t="s">
        <v>21152</v>
      </c>
      <c r="V1739" s="145">
        <v>6</v>
      </c>
      <c r="W1739" s="130"/>
      <c r="X1739" s="113"/>
    </row>
    <row r="1740" spans="1:24" ht="12.95" customHeight="1" x14ac:dyDescent="0.2">
      <c r="A1740" s="140">
        <v>1999</v>
      </c>
      <c r="B1740" s="128" t="s">
        <v>4176</v>
      </c>
      <c r="C1740" s="128" t="s">
        <v>21141</v>
      </c>
      <c r="D1740" s="146" t="s">
        <v>20414</v>
      </c>
      <c r="E1740" s="128" t="s">
        <v>21149</v>
      </c>
      <c r="F1740" s="148" t="s">
        <v>10085</v>
      </c>
      <c r="G1740" s="105">
        <v>16335</v>
      </c>
      <c r="H1740" s="102" t="s">
        <v>3804</v>
      </c>
      <c r="I1740" s="102" t="s">
        <v>4890</v>
      </c>
      <c r="J1740" s="128" t="s">
        <v>18021</v>
      </c>
      <c r="K1740" s="128"/>
      <c r="L1740" s="111" t="s">
        <v>31182</v>
      </c>
      <c r="M1740" s="145">
        <v>1</v>
      </c>
      <c r="N1740" s="125" t="s">
        <v>10253</v>
      </c>
      <c r="O1740" s="128" t="s">
        <v>10189</v>
      </c>
      <c r="P1740" s="128" t="s">
        <v>9125</v>
      </c>
      <c r="Q1740" s="128" t="s">
        <v>21154</v>
      </c>
      <c r="R1740" s="145"/>
      <c r="S1740" s="128"/>
      <c r="T1740" s="102" t="s">
        <v>20547</v>
      </c>
      <c r="U1740" s="102" t="s">
        <v>17241</v>
      </c>
      <c r="V1740" s="145">
        <v>6</v>
      </c>
      <c r="W1740" s="130"/>
      <c r="X1740" s="113"/>
    </row>
    <row r="1741" spans="1:24" ht="12.95" customHeight="1" x14ac:dyDescent="0.2">
      <c r="A1741" s="140">
        <v>1999</v>
      </c>
      <c r="B1741" s="128" t="s">
        <v>4176</v>
      </c>
      <c r="C1741" s="128" t="s">
        <v>21141</v>
      </c>
      <c r="D1741" s="347" t="s">
        <v>3</v>
      </c>
      <c r="E1741" s="128" t="s">
        <v>13670</v>
      </c>
      <c r="F1741" s="148" t="s">
        <v>10085</v>
      </c>
      <c r="G1741" s="105">
        <v>16332</v>
      </c>
      <c r="H1741" s="102" t="s">
        <v>31183</v>
      </c>
      <c r="I1741" s="102" t="s">
        <v>13336</v>
      </c>
      <c r="J1741" s="128" t="s">
        <v>18021</v>
      </c>
      <c r="K1741" s="128"/>
      <c r="L1741" s="111" t="s">
        <v>31182</v>
      </c>
      <c r="M1741" s="145">
        <v>1</v>
      </c>
      <c r="N1741" s="112" t="s">
        <v>10253</v>
      </c>
      <c r="O1741" s="128" t="s">
        <v>20529</v>
      </c>
      <c r="P1741" s="128" t="s">
        <v>20529</v>
      </c>
      <c r="Q1741" s="128" t="s">
        <v>20529</v>
      </c>
      <c r="R1741" s="145" t="s">
        <v>7035</v>
      </c>
      <c r="S1741" s="128" t="s">
        <v>11080</v>
      </c>
      <c r="T1741" s="102" t="s">
        <v>20547</v>
      </c>
      <c r="U1741" s="102" t="s">
        <v>3062</v>
      </c>
      <c r="V1741" s="109" t="s">
        <v>4</v>
      </c>
      <c r="W1741" s="130"/>
      <c r="X1741" s="113"/>
    </row>
    <row r="1742" spans="1:24" ht="12.95" customHeight="1" x14ac:dyDescent="0.2">
      <c r="A1742" s="115">
        <v>2007</v>
      </c>
      <c r="B1742" s="115" t="s">
        <v>4176</v>
      </c>
      <c r="C1742" s="164" t="s">
        <v>31184</v>
      </c>
      <c r="D1742" s="129" t="s">
        <v>6288</v>
      </c>
      <c r="E1742" s="102" t="s">
        <v>3098</v>
      </c>
      <c r="F1742" s="148" t="s">
        <v>10085</v>
      </c>
      <c r="G1742" s="105">
        <v>16332</v>
      </c>
      <c r="H1742" s="102" t="s">
        <v>11819</v>
      </c>
      <c r="I1742" s="102" t="s">
        <v>13336</v>
      </c>
      <c r="J1742" s="102" t="s">
        <v>14919</v>
      </c>
      <c r="K1742" s="102"/>
      <c r="L1742" s="111" t="s">
        <v>2169</v>
      </c>
      <c r="M1742" s="109">
        <v>1</v>
      </c>
      <c r="N1742" s="125" t="s">
        <v>10253</v>
      </c>
      <c r="O1742" s="102"/>
      <c r="P1742" s="102"/>
      <c r="Q1742" s="102" t="s">
        <v>16751</v>
      </c>
      <c r="R1742" s="109" t="s">
        <v>7035</v>
      </c>
      <c r="S1742" s="102"/>
      <c r="T1742" s="102" t="s">
        <v>20547</v>
      </c>
      <c r="U1742" s="102" t="s">
        <v>3062</v>
      </c>
      <c r="V1742" s="109">
        <v>4</v>
      </c>
      <c r="W1742" s="107"/>
      <c r="X1742" s="324"/>
    </row>
    <row r="1743" spans="1:24" ht="12.95" customHeight="1" x14ac:dyDescent="0.2">
      <c r="A1743" s="115">
        <v>2007</v>
      </c>
      <c r="B1743" s="115" t="s">
        <v>4176</v>
      </c>
      <c r="C1743" s="102" t="s">
        <v>31185</v>
      </c>
      <c r="D1743" s="129" t="s">
        <v>8201</v>
      </c>
      <c r="E1743" s="102" t="s">
        <v>3099</v>
      </c>
      <c r="F1743" s="148" t="s">
        <v>10085</v>
      </c>
      <c r="G1743" s="105">
        <v>16333</v>
      </c>
      <c r="H1743" s="102" t="s">
        <v>13336</v>
      </c>
      <c r="I1743" s="102" t="s">
        <v>31183</v>
      </c>
      <c r="J1743" s="102" t="s">
        <v>14919</v>
      </c>
      <c r="K1743" s="102"/>
      <c r="L1743" s="111" t="s">
        <v>2170</v>
      </c>
      <c r="M1743" s="109">
        <v>1</v>
      </c>
      <c r="N1743" s="112" t="s">
        <v>10253</v>
      </c>
      <c r="O1743" s="102" t="s">
        <v>7911</v>
      </c>
      <c r="P1743" s="102" t="s">
        <v>162</v>
      </c>
      <c r="Q1743" s="102" t="s">
        <v>16568</v>
      </c>
      <c r="R1743" s="109"/>
      <c r="S1743" s="102"/>
      <c r="T1743" s="102" t="s">
        <v>20547</v>
      </c>
      <c r="U1743" s="102" t="s">
        <v>17237</v>
      </c>
      <c r="V1743" s="109">
        <v>5.5</v>
      </c>
      <c r="W1743" s="107"/>
      <c r="X1743" s="324"/>
    </row>
    <row r="1744" spans="1:24" ht="12.95" customHeight="1" x14ac:dyDescent="0.2">
      <c r="A1744" s="115">
        <v>2007</v>
      </c>
      <c r="B1744" s="115" t="s">
        <v>4176</v>
      </c>
      <c r="C1744" s="102" t="s">
        <v>31185</v>
      </c>
      <c r="D1744" s="129" t="s">
        <v>10252</v>
      </c>
      <c r="E1744" s="102" t="s">
        <v>3100</v>
      </c>
      <c r="F1744" s="148" t="s">
        <v>10085</v>
      </c>
      <c r="G1744" s="105">
        <v>16333</v>
      </c>
      <c r="H1744" s="102" t="s">
        <v>13336</v>
      </c>
      <c r="I1744" s="102" t="s">
        <v>4890</v>
      </c>
      <c r="J1744" s="102" t="s">
        <v>14919</v>
      </c>
      <c r="K1744" s="102"/>
      <c r="L1744" s="111" t="s">
        <v>2170</v>
      </c>
      <c r="M1744" s="109">
        <v>1</v>
      </c>
      <c r="N1744" s="125" t="s">
        <v>10253</v>
      </c>
      <c r="O1744" s="102" t="s">
        <v>325</v>
      </c>
      <c r="P1744" s="102" t="s">
        <v>15922</v>
      </c>
      <c r="Q1744" s="102" t="s">
        <v>20970</v>
      </c>
      <c r="R1744" s="109"/>
      <c r="S1744" s="102"/>
      <c r="T1744" s="102" t="s">
        <v>20547</v>
      </c>
      <c r="U1744" s="102" t="s">
        <v>17238</v>
      </c>
      <c r="V1744" s="109">
        <v>7</v>
      </c>
      <c r="W1744" s="107"/>
      <c r="X1744" s="324"/>
    </row>
    <row r="1745" spans="1:24" ht="12.95" customHeight="1" x14ac:dyDescent="0.2">
      <c r="A1745" s="115">
        <v>2007</v>
      </c>
      <c r="B1745" s="115" t="s">
        <v>4176</v>
      </c>
      <c r="C1745" s="102" t="s">
        <v>31185</v>
      </c>
      <c r="D1745" s="129" t="s">
        <v>10254</v>
      </c>
      <c r="E1745" s="102" t="s">
        <v>3101</v>
      </c>
      <c r="F1745" s="148" t="s">
        <v>10085</v>
      </c>
      <c r="G1745" s="105">
        <v>16333</v>
      </c>
      <c r="H1745" s="102" t="s">
        <v>13336</v>
      </c>
      <c r="I1745" s="102" t="s">
        <v>4890</v>
      </c>
      <c r="J1745" s="102" t="s">
        <v>14919</v>
      </c>
      <c r="K1745" s="102"/>
      <c r="L1745" s="111" t="s">
        <v>2170</v>
      </c>
      <c r="M1745" s="109">
        <v>1</v>
      </c>
      <c r="N1745" s="125" t="s">
        <v>10253</v>
      </c>
      <c r="O1745" s="102" t="s">
        <v>3620</v>
      </c>
      <c r="P1745" s="102"/>
      <c r="Q1745" s="128" t="s">
        <v>15847</v>
      </c>
      <c r="R1745" s="109"/>
      <c r="S1745" s="102"/>
      <c r="T1745" s="102" t="s">
        <v>20547</v>
      </c>
      <c r="U1745" s="102" t="s">
        <v>3062</v>
      </c>
      <c r="V1745" s="109">
        <v>6</v>
      </c>
      <c r="W1745" s="107"/>
      <c r="X1745" s="324"/>
    </row>
    <row r="1746" spans="1:24" ht="12.95" customHeight="1" x14ac:dyDescent="0.2">
      <c r="A1746" s="115">
        <v>2007</v>
      </c>
      <c r="B1746" s="115" t="s">
        <v>4176</v>
      </c>
      <c r="C1746" s="102" t="s">
        <v>31185</v>
      </c>
      <c r="D1746" s="129" t="s">
        <v>12108</v>
      </c>
      <c r="E1746" s="102" t="s">
        <v>3102</v>
      </c>
      <c r="F1746" s="148" t="s">
        <v>10085</v>
      </c>
      <c r="G1746" s="105">
        <v>16334</v>
      </c>
      <c r="H1746" s="102" t="s">
        <v>3804</v>
      </c>
      <c r="I1746" s="102" t="s">
        <v>4890</v>
      </c>
      <c r="J1746" s="102" t="s">
        <v>14919</v>
      </c>
      <c r="K1746" s="102"/>
      <c r="L1746" s="111" t="s">
        <v>2170</v>
      </c>
      <c r="M1746" s="109">
        <v>1</v>
      </c>
      <c r="N1746" s="125" t="s">
        <v>10253</v>
      </c>
      <c r="O1746" s="128" t="s">
        <v>21126</v>
      </c>
      <c r="P1746" s="128" t="s">
        <v>15906</v>
      </c>
      <c r="Q1746" s="128" t="s">
        <v>21150</v>
      </c>
      <c r="R1746" s="109"/>
      <c r="S1746" s="102" t="s">
        <v>8315</v>
      </c>
      <c r="T1746" s="102" t="s">
        <v>20547</v>
      </c>
      <c r="U1746" s="102" t="s">
        <v>21152</v>
      </c>
      <c r="V1746" s="109">
        <v>6.5</v>
      </c>
      <c r="W1746" s="107"/>
      <c r="X1746" s="324"/>
    </row>
    <row r="1747" spans="1:24" ht="12.95" customHeight="1" x14ac:dyDescent="0.2">
      <c r="A1747" s="115">
        <v>2007</v>
      </c>
      <c r="B1747" s="115" t="s">
        <v>4176</v>
      </c>
      <c r="C1747" s="102" t="s">
        <v>31185</v>
      </c>
      <c r="D1747" s="129" t="s">
        <v>10255</v>
      </c>
      <c r="E1747" s="102" t="s">
        <v>3103</v>
      </c>
      <c r="F1747" s="148" t="s">
        <v>10085</v>
      </c>
      <c r="G1747" s="105">
        <v>16335</v>
      </c>
      <c r="H1747" s="102" t="s">
        <v>13336</v>
      </c>
      <c r="I1747" s="102" t="s">
        <v>4890</v>
      </c>
      <c r="J1747" s="102" t="s">
        <v>14919</v>
      </c>
      <c r="K1747" s="102"/>
      <c r="L1747" s="111" t="s">
        <v>2170</v>
      </c>
      <c r="M1747" s="109">
        <v>1</v>
      </c>
      <c r="N1747" s="125" t="s">
        <v>10253</v>
      </c>
      <c r="O1747" s="128" t="s">
        <v>10189</v>
      </c>
      <c r="P1747" s="128" t="s">
        <v>9125</v>
      </c>
      <c r="Q1747" s="128" t="s">
        <v>16122</v>
      </c>
      <c r="R1747" s="109"/>
      <c r="S1747" s="102" t="s">
        <v>8315</v>
      </c>
      <c r="T1747" s="102" t="s">
        <v>20547</v>
      </c>
      <c r="U1747" s="102" t="s">
        <v>17240</v>
      </c>
      <c r="V1747" s="109">
        <v>6</v>
      </c>
      <c r="W1747" s="107"/>
      <c r="X1747" s="324"/>
    </row>
    <row r="1748" spans="1:24" ht="12.95" customHeight="1" x14ac:dyDescent="0.2">
      <c r="A1748" s="115">
        <v>2007</v>
      </c>
      <c r="B1748" s="115" t="s">
        <v>4176</v>
      </c>
      <c r="C1748" s="102" t="s">
        <v>31185</v>
      </c>
      <c r="D1748" s="129" t="s">
        <v>7030</v>
      </c>
      <c r="E1748" s="102" t="s">
        <v>6285</v>
      </c>
      <c r="F1748" s="148" t="s">
        <v>10085</v>
      </c>
      <c r="G1748" s="105">
        <v>16335</v>
      </c>
      <c r="H1748" s="102" t="s">
        <v>13336</v>
      </c>
      <c r="I1748" s="102" t="s">
        <v>4890</v>
      </c>
      <c r="J1748" s="102" t="s">
        <v>14919</v>
      </c>
      <c r="K1748" s="102"/>
      <c r="L1748" s="111" t="s">
        <v>2170</v>
      </c>
      <c r="M1748" s="109">
        <v>1</v>
      </c>
      <c r="N1748" s="125" t="s">
        <v>10253</v>
      </c>
      <c r="O1748" s="102" t="s">
        <v>3620</v>
      </c>
      <c r="P1748" s="102"/>
      <c r="Q1748" s="128" t="s">
        <v>19531</v>
      </c>
      <c r="R1748" s="109"/>
      <c r="S1748" s="102"/>
      <c r="T1748" s="102" t="s">
        <v>20547</v>
      </c>
      <c r="U1748" s="102" t="s">
        <v>17241</v>
      </c>
      <c r="V1748" s="109">
        <v>6</v>
      </c>
      <c r="W1748" s="107"/>
      <c r="X1748" s="324"/>
    </row>
    <row r="1749" spans="1:24" ht="12.95" customHeight="1" x14ac:dyDescent="0.2">
      <c r="A1749" s="115">
        <v>2007</v>
      </c>
      <c r="B1749" s="115" t="s">
        <v>4176</v>
      </c>
      <c r="C1749" s="102" t="s">
        <v>31185</v>
      </c>
      <c r="D1749" s="129" t="s">
        <v>31186</v>
      </c>
      <c r="E1749" s="102" t="s">
        <v>6286</v>
      </c>
      <c r="F1749" s="148" t="s">
        <v>10085</v>
      </c>
      <c r="G1749" s="105">
        <v>16335</v>
      </c>
      <c r="H1749" s="102" t="s">
        <v>3804</v>
      </c>
      <c r="I1749" s="102" t="s">
        <v>4890</v>
      </c>
      <c r="J1749" s="102" t="s">
        <v>14919</v>
      </c>
      <c r="K1749" s="102"/>
      <c r="L1749" s="111" t="s">
        <v>2170</v>
      </c>
      <c r="M1749" s="109">
        <v>1</v>
      </c>
      <c r="N1749" s="125" t="s">
        <v>10253</v>
      </c>
      <c r="O1749" s="102" t="s">
        <v>10189</v>
      </c>
      <c r="P1749" s="102" t="s">
        <v>9125</v>
      </c>
      <c r="Q1749" s="128" t="s">
        <v>21154</v>
      </c>
      <c r="R1749" s="109"/>
      <c r="S1749" s="102"/>
      <c r="T1749" s="102" t="s">
        <v>20547</v>
      </c>
      <c r="U1749" s="102" t="s">
        <v>17241</v>
      </c>
      <c r="V1749" s="109">
        <v>6</v>
      </c>
      <c r="W1749" s="107"/>
      <c r="X1749" s="324"/>
    </row>
    <row r="1750" spans="1:24" ht="12.95" customHeight="1" x14ac:dyDescent="0.2">
      <c r="A1750" s="115">
        <v>2007</v>
      </c>
      <c r="B1750" s="115" t="s">
        <v>4176</v>
      </c>
      <c r="C1750" s="102" t="s">
        <v>31185</v>
      </c>
      <c r="D1750" s="129" t="s">
        <v>2335</v>
      </c>
      <c r="E1750" s="102" t="s">
        <v>6287</v>
      </c>
      <c r="F1750" s="148" t="s">
        <v>10085</v>
      </c>
      <c r="G1750" s="105">
        <v>16333</v>
      </c>
      <c r="H1750" s="102" t="s">
        <v>4890</v>
      </c>
      <c r="I1750" s="102" t="s">
        <v>13336</v>
      </c>
      <c r="J1750" s="102" t="s">
        <v>6987</v>
      </c>
      <c r="K1750" s="102"/>
      <c r="L1750" s="111" t="s">
        <v>2170</v>
      </c>
      <c r="M1750" s="109">
        <v>1</v>
      </c>
      <c r="N1750" s="125" t="s">
        <v>10253</v>
      </c>
      <c r="O1750" s="102" t="s">
        <v>9125</v>
      </c>
      <c r="P1750" s="102"/>
      <c r="Q1750" s="102" t="s">
        <v>15913</v>
      </c>
      <c r="R1750" s="109"/>
      <c r="S1750" s="102"/>
      <c r="T1750" s="102" t="s">
        <v>20547</v>
      </c>
      <c r="U1750" s="102" t="s">
        <v>3062</v>
      </c>
      <c r="V1750" s="109">
        <v>6</v>
      </c>
      <c r="W1750" s="107"/>
      <c r="X1750" s="324"/>
    </row>
    <row r="1751" spans="1:24" ht="12.95" customHeight="1" x14ac:dyDescent="0.2">
      <c r="A1751" s="115">
        <v>2007</v>
      </c>
      <c r="B1751" s="115" t="s">
        <v>4176</v>
      </c>
      <c r="C1751" s="102" t="s">
        <v>31185</v>
      </c>
      <c r="D1751" s="129" t="s">
        <v>3</v>
      </c>
      <c r="E1751" s="102" t="s">
        <v>13670</v>
      </c>
      <c r="F1751" s="195" t="s">
        <v>14961</v>
      </c>
      <c r="G1751" s="105">
        <v>16332</v>
      </c>
      <c r="H1751" s="102" t="s">
        <v>31183</v>
      </c>
      <c r="I1751" s="102" t="s">
        <v>13336</v>
      </c>
      <c r="J1751" s="102" t="s">
        <v>14919</v>
      </c>
      <c r="K1751" s="102"/>
      <c r="L1751" s="111" t="s">
        <v>2170</v>
      </c>
      <c r="M1751" s="109">
        <v>1</v>
      </c>
      <c r="N1751" s="112" t="s">
        <v>10253</v>
      </c>
      <c r="O1751" s="102" t="s">
        <v>20529</v>
      </c>
      <c r="P1751" s="102" t="s">
        <v>20529</v>
      </c>
      <c r="Q1751" s="102" t="s">
        <v>20529</v>
      </c>
      <c r="R1751" s="109" t="s">
        <v>7035</v>
      </c>
      <c r="S1751" s="102" t="s">
        <v>11080</v>
      </c>
      <c r="T1751" s="102" t="s">
        <v>20547</v>
      </c>
      <c r="U1751" s="102" t="s">
        <v>17242</v>
      </c>
      <c r="V1751" s="109" t="s">
        <v>4</v>
      </c>
      <c r="W1751" s="107"/>
      <c r="X1751" s="324"/>
    </row>
    <row r="1752" spans="1:24" ht="12.95" customHeight="1" x14ac:dyDescent="0.2">
      <c r="A1752" s="115">
        <v>2011</v>
      </c>
      <c r="B1752" s="115" t="s">
        <v>4176</v>
      </c>
      <c r="C1752" s="164" t="s">
        <v>27938</v>
      </c>
      <c r="D1752" s="127" t="s">
        <v>37540</v>
      </c>
      <c r="E1752" s="115" t="s">
        <v>3098</v>
      </c>
      <c r="F1752" s="148" t="s">
        <v>10085</v>
      </c>
      <c r="G1752" s="105">
        <v>16332</v>
      </c>
      <c r="H1752" s="102" t="s">
        <v>11819</v>
      </c>
      <c r="I1752" s="102" t="s">
        <v>13336</v>
      </c>
      <c r="J1752" s="102" t="s">
        <v>14919</v>
      </c>
      <c r="K1752" s="102"/>
      <c r="L1752" s="111" t="s">
        <v>31187</v>
      </c>
      <c r="M1752" s="169">
        <v>1</v>
      </c>
      <c r="N1752" s="108" t="s">
        <v>10253</v>
      </c>
      <c r="O1752" s="121"/>
      <c r="P1752" s="102"/>
      <c r="Q1752" s="102"/>
      <c r="R1752" s="109" t="s">
        <v>7035</v>
      </c>
      <c r="S1752" s="102"/>
      <c r="T1752" s="102"/>
      <c r="U1752" s="102" t="s">
        <v>3062</v>
      </c>
      <c r="V1752" s="109">
        <v>4</v>
      </c>
      <c r="W1752" s="107"/>
      <c r="X1752" s="324"/>
    </row>
    <row r="1753" spans="1:24" ht="12.95" customHeight="1" x14ac:dyDescent="0.2">
      <c r="A1753" s="115">
        <v>2011</v>
      </c>
      <c r="B1753" s="115" t="s">
        <v>4176</v>
      </c>
      <c r="C1753" s="102" t="s">
        <v>27938</v>
      </c>
      <c r="D1753" s="127" t="s">
        <v>37541</v>
      </c>
      <c r="E1753" s="115" t="s">
        <v>3099</v>
      </c>
      <c r="F1753" s="148" t="s">
        <v>10085</v>
      </c>
      <c r="G1753" s="105">
        <v>16333</v>
      </c>
      <c r="H1753" s="102" t="s">
        <v>13336</v>
      </c>
      <c r="I1753" s="102" t="s">
        <v>31183</v>
      </c>
      <c r="J1753" s="102" t="s">
        <v>14919</v>
      </c>
      <c r="K1753" s="115"/>
      <c r="L1753" s="111" t="s">
        <v>2162</v>
      </c>
      <c r="M1753" s="169">
        <v>1</v>
      </c>
      <c r="N1753" s="138" t="s">
        <v>10253</v>
      </c>
      <c r="O1753" s="121" t="s">
        <v>2547</v>
      </c>
      <c r="P1753" s="102"/>
      <c r="Q1753" s="102"/>
      <c r="R1753" s="109"/>
      <c r="S1753" s="102"/>
      <c r="T1753" s="102"/>
      <c r="U1753" s="102" t="s">
        <v>17237</v>
      </c>
      <c r="V1753" s="109">
        <v>5.5</v>
      </c>
      <c r="W1753" s="107"/>
      <c r="X1753" s="324"/>
    </row>
    <row r="1754" spans="1:24" ht="12.95" customHeight="1" x14ac:dyDescent="0.2">
      <c r="A1754" s="115">
        <v>2011</v>
      </c>
      <c r="B1754" s="115" t="s">
        <v>4176</v>
      </c>
      <c r="C1754" s="102" t="s">
        <v>27938</v>
      </c>
      <c r="D1754" s="127" t="s">
        <v>37542</v>
      </c>
      <c r="E1754" s="115" t="s">
        <v>3100</v>
      </c>
      <c r="F1754" s="148" t="s">
        <v>10085</v>
      </c>
      <c r="G1754" s="105">
        <v>16333</v>
      </c>
      <c r="H1754" s="102" t="s">
        <v>13336</v>
      </c>
      <c r="I1754" s="102" t="s">
        <v>4890</v>
      </c>
      <c r="J1754" s="102" t="s">
        <v>14919</v>
      </c>
      <c r="K1754" s="102"/>
      <c r="L1754" s="111" t="s">
        <v>2163</v>
      </c>
      <c r="M1754" s="169">
        <v>1</v>
      </c>
      <c r="N1754" s="108" t="s">
        <v>10253</v>
      </c>
      <c r="O1754" s="121" t="s">
        <v>325</v>
      </c>
      <c r="P1754" s="102"/>
      <c r="Q1754" s="102"/>
      <c r="R1754" s="109"/>
      <c r="S1754" s="102"/>
      <c r="T1754" s="102"/>
      <c r="U1754" s="102" t="s">
        <v>17238</v>
      </c>
      <c r="V1754" s="109">
        <v>7</v>
      </c>
      <c r="W1754" s="107"/>
      <c r="X1754" s="324"/>
    </row>
    <row r="1755" spans="1:24" ht="12.95" customHeight="1" x14ac:dyDescent="0.2">
      <c r="A1755" s="115">
        <v>2011</v>
      </c>
      <c r="B1755" s="115" t="s">
        <v>4176</v>
      </c>
      <c r="C1755" s="102" t="s">
        <v>27938</v>
      </c>
      <c r="D1755" s="127" t="s">
        <v>37543</v>
      </c>
      <c r="E1755" s="115" t="s">
        <v>3101</v>
      </c>
      <c r="F1755" s="148" t="s">
        <v>10085</v>
      </c>
      <c r="G1755" s="105">
        <v>16333</v>
      </c>
      <c r="H1755" s="102" t="s">
        <v>13336</v>
      </c>
      <c r="I1755" s="102" t="s">
        <v>4890</v>
      </c>
      <c r="J1755" s="102" t="s">
        <v>14919</v>
      </c>
      <c r="K1755" s="102"/>
      <c r="L1755" s="111" t="s">
        <v>2164</v>
      </c>
      <c r="M1755" s="169">
        <v>1</v>
      </c>
      <c r="N1755" s="108" t="s">
        <v>10253</v>
      </c>
      <c r="O1755" s="121" t="s">
        <v>3620</v>
      </c>
      <c r="P1755" s="102"/>
      <c r="Q1755" s="102"/>
      <c r="R1755" s="109"/>
      <c r="S1755" s="102"/>
      <c r="T1755" s="102"/>
      <c r="U1755" s="102" t="s">
        <v>3062</v>
      </c>
      <c r="V1755" s="109">
        <v>6</v>
      </c>
      <c r="W1755" s="107"/>
      <c r="X1755" s="324"/>
    </row>
    <row r="1756" spans="1:24" ht="12.95" customHeight="1" x14ac:dyDescent="0.2">
      <c r="A1756" s="115">
        <v>2011</v>
      </c>
      <c r="B1756" s="115" t="s">
        <v>4176</v>
      </c>
      <c r="C1756" s="102" t="s">
        <v>27938</v>
      </c>
      <c r="D1756" s="127" t="s">
        <v>37544</v>
      </c>
      <c r="E1756" s="115" t="s">
        <v>3102</v>
      </c>
      <c r="F1756" s="148" t="s">
        <v>10085</v>
      </c>
      <c r="G1756" s="105">
        <v>16334</v>
      </c>
      <c r="H1756" s="102" t="s">
        <v>3804</v>
      </c>
      <c r="I1756" s="102" t="s">
        <v>4890</v>
      </c>
      <c r="J1756" s="102" t="s">
        <v>14919</v>
      </c>
      <c r="K1756" s="102"/>
      <c r="L1756" s="111" t="s">
        <v>2165</v>
      </c>
      <c r="M1756" s="169">
        <v>1</v>
      </c>
      <c r="N1756" s="108" t="s">
        <v>10253</v>
      </c>
      <c r="O1756" s="121" t="s">
        <v>2546</v>
      </c>
      <c r="P1756" s="102"/>
      <c r="Q1756" s="102"/>
      <c r="R1756" s="109"/>
      <c r="S1756" s="102" t="s">
        <v>8315</v>
      </c>
      <c r="T1756" s="102"/>
      <c r="U1756" s="102" t="s">
        <v>17239</v>
      </c>
      <c r="V1756" s="109">
        <v>6.5</v>
      </c>
      <c r="W1756" s="107"/>
      <c r="X1756" s="324"/>
    </row>
    <row r="1757" spans="1:24" ht="12.95" customHeight="1" x14ac:dyDescent="0.2">
      <c r="A1757" s="115">
        <v>2011</v>
      </c>
      <c r="B1757" s="115" t="s">
        <v>4176</v>
      </c>
      <c r="C1757" s="102" t="s">
        <v>27938</v>
      </c>
      <c r="D1757" s="127" t="s">
        <v>37545</v>
      </c>
      <c r="E1757" s="115" t="s">
        <v>3103</v>
      </c>
      <c r="F1757" s="148" t="s">
        <v>10085</v>
      </c>
      <c r="G1757" s="105">
        <v>16335</v>
      </c>
      <c r="H1757" s="102" t="s">
        <v>13336</v>
      </c>
      <c r="I1757" s="102" t="s">
        <v>4890</v>
      </c>
      <c r="J1757" s="102" t="s">
        <v>14919</v>
      </c>
      <c r="K1757" s="102"/>
      <c r="L1757" s="111" t="s">
        <v>2166</v>
      </c>
      <c r="M1757" s="169">
        <v>1</v>
      </c>
      <c r="N1757" s="108" t="s">
        <v>10253</v>
      </c>
      <c r="O1757" s="121" t="s">
        <v>10189</v>
      </c>
      <c r="P1757" s="102"/>
      <c r="Q1757" s="102"/>
      <c r="R1757" s="109"/>
      <c r="S1757" s="102" t="s">
        <v>8315</v>
      </c>
      <c r="T1757" s="102"/>
      <c r="U1757" s="102" t="s">
        <v>17240</v>
      </c>
      <c r="V1757" s="109">
        <v>6</v>
      </c>
      <c r="W1757" s="107"/>
      <c r="X1757" s="324"/>
    </row>
    <row r="1758" spans="1:24" ht="12.95" customHeight="1" x14ac:dyDescent="0.2">
      <c r="A1758" s="115">
        <v>2011</v>
      </c>
      <c r="B1758" s="115" t="s">
        <v>4176</v>
      </c>
      <c r="C1758" s="102" t="s">
        <v>27938</v>
      </c>
      <c r="D1758" s="127" t="s">
        <v>37546</v>
      </c>
      <c r="E1758" s="115" t="s">
        <v>6285</v>
      </c>
      <c r="F1758" s="148" t="s">
        <v>10085</v>
      </c>
      <c r="G1758" s="105">
        <v>16335</v>
      </c>
      <c r="H1758" s="102" t="s">
        <v>13336</v>
      </c>
      <c r="I1758" s="102" t="s">
        <v>4890</v>
      </c>
      <c r="J1758" s="102" t="s">
        <v>14919</v>
      </c>
      <c r="K1758" s="102"/>
      <c r="L1758" s="111" t="s">
        <v>2167</v>
      </c>
      <c r="M1758" s="169">
        <v>1</v>
      </c>
      <c r="N1758" s="108" t="s">
        <v>10253</v>
      </c>
      <c r="O1758" s="121" t="s">
        <v>3620</v>
      </c>
      <c r="P1758" s="102"/>
      <c r="Q1758" s="102"/>
      <c r="R1758" s="109"/>
      <c r="S1758" s="102"/>
      <c r="T1758" s="102"/>
      <c r="U1758" s="102" t="s">
        <v>17241</v>
      </c>
      <c r="V1758" s="109">
        <v>6</v>
      </c>
      <c r="W1758" s="107"/>
      <c r="X1758" s="324"/>
    </row>
    <row r="1759" spans="1:24" ht="12.95" customHeight="1" x14ac:dyDescent="0.2">
      <c r="A1759" s="115">
        <v>2011</v>
      </c>
      <c r="B1759" s="115" t="s">
        <v>4176</v>
      </c>
      <c r="C1759" s="102" t="s">
        <v>27938</v>
      </c>
      <c r="D1759" s="127" t="s">
        <v>37547</v>
      </c>
      <c r="E1759" s="115" t="s">
        <v>6286</v>
      </c>
      <c r="F1759" s="148" t="s">
        <v>10085</v>
      </c>
      <c r="G1759" s="105">
        <v>16335</v>
      </c>
      <c r="H1759" s="102" t="s">
        <v>3804</v>
      </c>
      <c r="I1759" s="102" t="s">
        <v>4890</v>
      </c>
      <c r="J1759" s="102" t="s">
        <v>14919</v>
      </c>
      <c r="K1759" s="115"/>
      <c r="L1759" s="111" t="s">
        <v>2168</v>
      </c>
      <c r="M1759" s="169">
        <v>1</v>
      </c>
      <c r="N1759" s="108" t="s">
        <v>10253</v>
      </c>
      <c r="O1759" s="121" t="s">
        <v>10189</v>
      </c>
      <c r="P1759" s="102"/>
      <c r="Q1759" s="102"/>
      <c r="R1759" s="109"/>
      <c r="S1759" s="102"/>
      <c r="T1759" s="102"/>
      <c r="U1759" s="102" t="s">
        <v>17241</v>
      </c>
      <c r="V1759" s="109">
        <v>6</v>
      </c>
      <c r="W1759" s="107"/>
      <c r="X1759" s="324"/>
    </row>
    <row r="1760" spans="1:24" ht="12.95" customHeight="1" x14ac:dyDescent="0.2">
      <c r="A1760" s="115">
        <v>2011</v>
      </c>
      <c r="B1760" s="115" t="s">
        <v>4176</v>
      </c>
      <c r="C1760" s="102" t="s">
        <v>27938</v>
      </c>
      <c r="D1760" s="127" t="s">
        <v>37548</v>
      </c>
      <c r="E1760" s="102" t="s">
        <v>6287</v>
      </c>
      <c r="F1760" s="148" t="s">
        <v>10085</v>
      </c>
      <c r="G1760" s="105">
        <v>16333</v>
      </c>
      <c r="H1760" s="102" t="s">
        <v>4890</v>
      </c>
      <c r="I1760" s="102" t="s">
        <v>13336</v>
      </c>
      <c r="J1760" s="102" t="s">
        <v>6987</v>
      </c>
      <c r="K1760" s="102"/>
      <c r="L1760" s="111" t="s">
        <v>31188</v>
      </c>
      <c r="M1760" s="169">
        <v>1</v>
      </c>
      <c r="N1760" s="108" t="s">
        <v>10253</v>
      </c>
      <c r="O1760" s="121" t="s">
        <v>9125</v>
      </c>
      <c r="P1760" s="102"/>
      <c r="Q1760" s="102"/>
      <c r="R1760" s="109"/>
      <c r="S1760" s="102"/>
      <c r="T1760" s="102"/>
      <c r="U1760" s="102" t="s">
        <v>3062</v>
      </c>
      <c r="V1760" s="109">
        <v>6</v>
      </c>
      <c r="W1760" s="107"/>
      <c r="X1760" s="324"/>
    </row>
    <row r="1761" spans="1:24" ht="12.95" customHeight="1" x14ac:dyDescent="0.2">
      <c r="A1761" s="115">
        <v>2011</v>
      </c>
      <c r="B1761" s="115" t="s">
        <v>4176</v>
      </c>
      <c r="C1761" s="102" t="s">
        <v>27938</v>
      </c>
      <c r="D1761" s="127" t="s">
        <v>3</v>
      </c>
      <c r="E1761" s="115" t="s">
        <v>13670</v>
      </c>
      <c r="F1761" s="158" t="s">
        <v>14961</v>
      </c>
      <c r="G1761" s="105">
        <v>16332</v>
      </c>
      <c r="H1761" s="102" t="s">
        <v>31183</v>
      </c>
      <c r="I1761" s="102" t="s">
        <v>13336</v>
      </c>
      <c r="J1761" s="102" t="s">
        <v>14919</v>
      </c>
      <c r="K1761" s="102"/>
      <c r="L1761" s="111" t="s">
        <v>31189</v>
      </c>
      <c r="M1761" s="109">
        <v>1</v>
      </c>
      <c r="N1761" s="138" t="s">
        <v>10253</v>
      </c>
      <c r="O1761" s="102" t="s">
        <v>12867</v>
      </c>
      <c r="P1761" s="102"/>
      <c r="Q1761" s="102"/>
      <c r="R1761" s="109" t="s">
        <v>7035</v>
      </c>
      <c r="S1761" s="102" t="s">
        <v>11080</v>
      </c>
      <c r="T1761" s="102"/>
      <c r="U1761" s="102" t="s">
        <v>17242</v>
      </c>
      <c r="V1761" s="109" t="s">
        <v>4</v>
      </c>
      <c r="W1761" s="107"/>
      <c r="X1761" s="324"/>
    </row>
    <row r="1762" spans="1:24" ht="12.95" customHeight="1" x14ac:dyDescent="0.2">
      <c r="A1762" s="115">
        <v>2011</v>
      </c>
      <c r="B1762" s="115" t="s">
        <v>4176</v>
      </c>
      <c r="C1762" s="102" t="s">
        <v>27938</v>
      </c>
      <c r="D1762" s="127" t="s">
        <v>11736</v>
      </c>
      <c r="E1762" s="115" t="s">
        <v>2172</v>
      </c>
      <c r="F1762" s="115" t="s">
        <v>14834</v>
      </c>
      <c r="G1762" s="105">
        <v>16234</v>
      </c>
      <c r="H1762" s="102" t="s">
        <v>4890</v>
      </c>
      <c r="I1762" s="102" t="s">
        <v>30670</v>
      </c>
      <c r="J1762" s="102" t="s">
        <v>13914</v>
      </c>
      <c r="K1762" s="102"/>
      <c r="L1762" s="111"/>
      <c r="M1762" s="109">
        <v>1</v>
      </c>
      <c r="N1762" s="108" t="s">
        <v>31190</v>
      </c>
      <c r="O1762" s="102" t="s">
        <v>1000</v>
      </c>
      <c r="P1762" s="102"/>
      <c r="Q1762" s="102"/>
      <c r="R1762" s="109"/>
      <c r="S1762" s="102"/>
      <c r="T1762" s="102"/>
      <c r="U1762" s="102" t="s">
        <v>2478</v>
      </c>
      <c r="V1762" s="109">
        <v>7</v>
      </c>
      <c r="W1762" s="107"/>
      <c r="X1762" s="324"/>
    </row>
    <row r="1763" spans="1:24" ht="12.95" customHeight="1" x14ac:dyDescent="0.2">
      <c r="A1763" s="115">
        <v>1997</v>
      </c>
      <c r="B1763" s="115" t="s">
        <v>4176</v>
      </c>
      <c r="C1763" s="164" t="s">
        <v>7302</v>
      </c>
      <c r="D1763" s="129" t="s">
        <v>13082</v>
      </c>
      <c r="E1763" s="102" t="s">
        <v>6537</v>
      </c>
      <c r="F1763" s="102" t="s">
        <v>14834</v>
      </c>
      <c r="G1763" s="105">
        <v>15165</v>
      </c>
      <c r="H1763" s="102" t="s">
        <v>10103</v>
      </c>
      <c r="I1763" s="102" t="s">
        <v>11819</v>
      </c>
      <c r="J1763" s="102" t="s">
        <v>5475</v>
      </c>
      <c r="K1763" s="102"/>
      <c r="L1763" s="111" t="s">
        <v>17243</v>
      </c>
      <c r="M1763" s="109">
        <v>2</v>
      </c>
      <c r="N1763" s="112" t="s">
        <v>16402</v>
      </c>
      <c r="O1763" s="102" t="s">
        <v>15928</v>
      </c>
      <c r="P1763" s="102" t="s">
        <v>3620</v>
      </c>
      <c r="Q1763" s="102" t="s">
        <v>19259</v>
      </c>
      <c r="R1763" s="109"/>
      <c r="S1763" s="102"/>
      <c r="T1763" s="102" t="s">
        <v>7789</v>
      </c>
      <c r="U1763" s="102" t="s">
        <v>8557</v>
      </c>
      <c r="V1763" s="109">
        <v>6.5</v>
      </c>
      <c r="W1763" s="107"/>
      <c r="X1763" s="324"/>
    </row>
    <row r="1764" spans="1:24" ht="12.95" customHeight="1" x14ac:dyDescent="0.2">
      <c r="A1764" s="115">
        <v>1997</v>
      </c>
      <c r="B1764" s="115" t="s">
        <v>4176</v>
      </c>
      <c r="C1764" s="102" t="s">
        <v>7302</v>
      </c>
      <c r="D1764" s="129" t="s">
        <v>5209</v>
      </c>
      <c r="E1764" s="102" t="s">
        <v>336</v>
      </c>
      <c r="F1764" s="102" t="s">
        <v>14834</v>
      </c>
      <c r="G1764" s="105">
        <v>14489</v>
      </c>
      <c r="H1764" s="102" t="s">
        <v>31191</v>
      </c>
      <c r="I1764" s="102" t="s">
        <v>11819</v>
      </c>
      <c r="J1764" s="163" t="s">
        <v>337</v>
      </c>
      <c r="K1764" s="102"/>
      <c r="L1764" s="111" t="s">
        <v>29754</v>
      </c>
      <c r="M1764" s="109">
        <v>1</v>
      </c>
      <c r="N1764" s="112" t="s">
        <v>31192</v>
      </c>
      <c r="O1764" s="102" t="s">
        <v>12721</v>
      </c>
      <c r="P1764" s="102" t="s">
        <v>162</v>
      </c>
      <c r="Q1764" s="102" t="s">
        <v>15945</v>
      </c>
      <c r="R1764" s="109"/>
      <c r="S1764" s="102"/>
      <c r="T1764" s="102" t="s">
        <v>20541</v>
      </c>
      <c r="U1764" s="102"/>
      <c r="V1764" s="109">
        <v>6.5</v>
      </c>
      <c r="W1764" s="107"/>
      <c r="X1764" s="324"/>
    </row>
    <row r="1765" spans="1:24" ht="12.95" customHeight="1" x14ac:dyDescent="0.2">
      <c r="A1765" s="115">
        <v>1997</v>
      </c>
      <c r="B1765" s="115" t="s">
        <v>4176</v>
      </c>
      <c r="C1765" s="102" t="s">
        <v>7302</v>
      </c>
      <c r="D1765" s="129" t="s">
        <v>375</v>
      </c>
      <c r="E1765" s="102" t="s">
        <v>8156</v>
      </c>
      <c r="F1765" s="102" t="s">
        <v>14834</v>
      </c>
      <c r="G1765" s="105">
        <v>15263</v>
      </c>
      <c r="H1765" s="102" t="s">
        <v>10103</v>
      </c>
      <c r="I1765" s="102" t="s">
        <v>11819</v>
      </c>
      <c r="J1765" s="102" t="s">
        <v>6202</v>
      </c>
      <c r="K1765" s="102"/>
      <c r="L1765" s="111" t="s">
        <v>17246</v>
      </c>
      <c r="M1765" s="109">
        <v>2</v>
      </c>
      <c r="N1765" s="125" t="s">
        <v>31193</v>
      </c>
      <c r="O1765" s="102" t="s">
        <v>248</v>
      </c>
      <c r="P1765" s="102" t="s">
        <v>13555</v>
      </c>
      <c r="Q1765" s="102" t="s">
        <v>19708</v>
      </c>
      <c r="R1765" s="109"/>
      <c r="S1765" s="102"/>
      <c r="T1765" s="102" t="s">
        <v>7789</v>
      </c>
      <c r="U1765" s="102" t="s">
        <v>21266</v>
      </c>
      <c r="V1765" s="109">
        <v>8</v>
      </c>
      <c r="W1765" s="107"/>
      <c r="X1765" s="324"/>
    </row>
    <row r="1766" spans="1:24" ht="12.95" customHeight="1" x14ac:dyDescent="0.2">
      <c r="A1766" s="115">
        <v>1997</v>
      </c>
      <c r="B1766" s="115" t="s">
        <v>4176</v>
      </c>
      <c r="C1766" s="102" t="s">
        <v>7302</v>
      </c>
      <c r="D1766" s="129" t="s">
        <v>13098</v>
      </c>
      <c r="E1766" s="102" t="s">
        <v>3738</v>
      </c>
      <c r="F1766" s="102" t="s">
        <v>14834</v>
      </c>
      <c r="G1766" s="105">
        <v>14497</v>
      </c>
      <c r="H1766" s="102" t="s">
        <v>30910</v>
      </c>
      <c r="I1766" s="102" t="s">
        <v>11819</v>
      </c>
      <c r="J1766" s="102" t="s">
        <v>3739</v>
      </c>
      <c r="K1766" s="102"/>
      <c r="L1766" s="111" t="s">
        <v>17248</v>
      </c>
      <c r="M1766" s="109">
        <v>1</v>
      </c>
      <c r="N1766" s="112">
        <v>18</v>
      </c>
      <c r="O1766" s="102"/>
      <c r="P1766" s="102"/>
      <c r="Q1766" s="102" t="s">
        <v>19478</v>
      </c>
      <c r="R1766" s="109"/>
      <c r="S1766" s="102" t="s">
        <v>9435</v>
      </c>
      <c r="T1766" s="102" t="s">
        <v>20541</v>
      </c>
      <c r="U1766" s="102" t="s">
        <v>13334</v>
      </c>
      <c r="V1766" s="109">
        <v>5.5</v>
      </c>
      <c r="W1766" s="107"/>
      <c r="X1766" s="324"/>
    </row>
    <row r="1767" spans="1:24" ht="12.95" customHeight="1" x14ac:dyDescent="0.2">
      <c r="A1767" s="115">
        <v>1997</v>
      </c>
      <c r="B1767" s="115" t="s">
        <v>4176</v>
      </c>
      <c r="C1767" s="102" t="s">
        <v>7302</v>
      </c>
      <c r="D1767" s="129" t="s">
        <v>10408</v>
      </c>
      <c r="E1767" s="102" t="s">
        <v>10407</v>
      </c>
      <c r="F1767" s="102" t="s">
        <v>14834</v>
      </c>
      <c r="G1767" s="105">
        <v>14744</v>
      </c>
      <c r="H1767" s="102" t="s">
        <v>5011</v>
      </c>
      <c r="I1767" s="102" t="s">
        <v>11819</v>
      </c>
      <c r="J1767" s="102" t="s">
        <v>12640</v>
      </c>
      <c r="K1767" s="102"/>
      <c r="L1767" s="111" t="s">
        <v>17249</v>
      </c>
      <c r="M1767" s="109">
        <v>3</v>
      </c>
      <c r="N1767" s="112" t="s">
        <v>17250</v>
      </c>
      <c r="O1767" s="102" t="s">
        <v>17191</v>
      </c>
      <c r="P1767" s="102" t="s">
        <v>15941</v>
      </c>
      <c r="Q1767" s="102" t="s">
        <v>17030</v>
      </c>
      <c r="R1767" s="109"/>
      <c r="S1767" s="102"/>
      <c r="T1767" s="102" t="s">
        <v>28757</v>
      </c>
      <c r="U1767" s="102" t="s">
        <v>21155</v>
      </c>
      <c r="V1767" s="109">
        <v>9</v>
      </c>
      <c r="W1767" s="107"/>
      <c r="X1767" s="324"/>
    </row>
    <row r="1768" spans="1:24" ht="12.95" customHeight="1" x14ac:dyDescent="0.2">
      <c r="A1768" s="115">
        <v>1997</v>
      </c>
      <c r="B1768" s="115" t="s">
        <v>4176</v>
      </c>
      <c r="C1768" s="102" t="s">
        <v>7302</v>
      </c>
      <c r="D1768" s="129" t="s">
        <v>13745</v>
      </c>
      <c r="E1768" s="102" t="s">
        <v>9752</v>
      </c>
      <c r="F1768" s="102" t="s">
        <v>14834</v>
      </c>
      <c r="G1768" s="105">
        <v>14878</v>
      </c>
      <c r="H1768" s="102" t="s">
        <v>5011</v>
      </c>
      <c r="I1768" s="102" t="s">
        <v>2625</v>
      </c>
      <c r="J1768" s="102" t="s">
        <v>9753</v>
      </c>
      <c r="K1768" s="102"/>
      <c r="L1768" s="111" t="s">
        <v>17251</v>
      </c>
      <c r="M1768" s="109">
        <v>2</v>
      </c>
      <c r="N1768" s="112" t="s">
        <v>15970</v>
      </c>
      <c r="O1768" s="102" t="s">
        <v>10189</v>
      </c>
      <c r="P1768" s="102" t="s">
        <v>15941</v>
      </c>
      <c r="Q1768" s="102" t="s">
        <v>19455</v>
      </c>
      <c r="R1768" s="109"/>
      <c r="S1768" s="102"/>
      <c r="T1768" s="102" t="s">
        <v>20540</v>
      </c>
      <c r="U1768" s="102" t="s">
        <v>16986</v>
      </c>
      <c r="V1768" s="109">
        <v>9</v>
      </c>
      <c r="W1768" s="107"/>
      <c r="X1768" s="324"/>
    </row>
    <row r="1769" spans="1:24" ht="12.95" customHeight="1" x14ac:dyDescent="0.2">
      <c r="A1769" s="115">
        <v>1997</v>
      </c>
      <c r="B1769" s="115" t="s">
        <v>4176</v>
      </c>
      <c r="C1769" s="102" t="s">
        <v>7302</v>
      </c>
      <c r="D1769" s="129" t="s">
        <v>4551</v>
      </c>
      <c r="E1769" s="102" t="s">
        <v>9754</v>
      </c>
      <c r="F1769" s="102" t="s">
        <v>14834</v>
      </c>
      <c r="G1769" s="105">
        <v>14746</v>
      </c>
      <c r="H1769" s="102" t="s">
        <v>11819</v>
      </c>
      <c r="I1769" s="102" t="s">
        <v>5011</v>
      </c>
      <c r="J1769" s="102" t="s">
        <v>9755</v>
      </c>
      <c r="K1769" s="102"/>
      <c r="L1769" s="111" t="s">
        <v>17252</v>
      </c>
      <c r="M1769" s="109">
        <v>3</v>
      </c>
      <c r="N1769" s="112" t="s">
        <v>17253</v>
      </c>
      <c r="O1769" s="102" t="s">
        <v>17580</v>
      </c>
      <c r="P1769" s="102"/>
      <c r="Q1769" s="102"/>
      <c r="R1769" s="109"/>
      <c r="S1769" s="102" t="s">
        <v>9435</v>
      </c>
      <c r="T1769" s="102" t="s">
        <v>28757</v>
      </c>
      <c r="U1769" s="102" t="s">
        <v>17254</v>
      </c>
      <c r="V1769" s="109">
        <v>10</v>
      </c>
      <c r="W1769" s="107"/>
      <c r="X1769" s="324"/>
    </row>
    <row r="1770" spans="1:24" ht="12.95" customHeight="1" x14ac:dyDescent="0.2">
      <c r="A1770" s="115">
        <v>1997</v>
      </c>
      <c r="B1770" s="115" t="s">
        <v>4176</v>
      </c>
      <c r="C1770" s="102" t="s">
        <v>7302</v>
      </c>
      <c r="D1770" s="129" t="s">
        <v>6137</v>
      </c>
      <c r="E1770" s="102" t="s">
        <v>10992</v>
      </c>
      <c r="F1770" s="102" t="s">
        <v>14834</v>
      </c>
      <c r="G1770" s="105">
        <v>14743</v>
      </c>
      <c r="H1770" s="102" t="s">
        <v>5011</v>
      </c>
      <c r="I1770" s="102" t="s">
        <v>11819</v>
      </c>
      <c r="J1770" s="102" t="s">
        <v>10993</v>
      </c>
      <c r="K1770" s="102"/>
      <c r="L1770" s="111" t="s">
        <v>17255</v>
      </c>
      <c r="M1770" s="109">
        <v>2</v>
      </c>
      <c r="N1770" s="112" t="s">
        <v>17256</v>
      </c>
      <c r="O1770" s="102" t="s">
        <v>17581</v>
      </c>
      <c r="P1770" s="102" t="s">
        <v>19503</v>
      </c>
      <c r="Q1770" s="102" t="s">
        <v>16568</v>
      </c>
      <c r="R1770" s="109"/>
      <c r="S1770" s="102"/>
      <c r="T1770" s="102" t="s">
        <v>28757</v>
      </c>
      <c r="U1770" s="102" t="s">
        <v>21156</v>
      </c>
      <c r="V1770" s="109">
        <v>8</v>
      </c>
      <c r="W1770" s="107"/>
      <c r="X1770" s="324"/>
    </row>
    <row r="1771" spans="1:24" ht="12.95" customHeight="1" x14ac:dyDescent="0.2">
      <c r="A1771" s="115">
        <v>1996</v>
      </c>
      <c r="B1771" s="102" t="s">
        <v>4176</v>
      </c>
      <c r="C1771" s="103" t="s">
        <v>14391</v>
      </c>
      <c r="D1771" s="111" t="s">
        <v>11083</v>
      </c>
      <c r="E1771" s="102" t="s">
        <v>14018</v>
      </c>
      <c r="F1771" s="104" t="s">
        <v>14834</v>
      </c>
      <c r="G1771" s="105">
        <v>14141</v>
      </c>
      <c r="H1771" s="102" t="s">
        <v>14944</v>
      </c>
      <c r="I1771" s="102" t="s">
        <v>31194</v>
      </c>
      <c r="J1771" s="102" t="s">
        <v>2852</v>
      </c>
      <c r="K1771" s="115"/>
      <c r="L1771" s="111" t="s">
        <v>5909</v>
      </c>
      <c r="M1771" s="107">
        <v>1</v>
      </c>
      <c r="N1771" s="112">
        <v>16</v>
      </c>
      <c r="O1771" s="102"/>
      <c r="P1771" s="39" t="s">
        <v>9125</v>
      </c>
      <c r="Q1771" s="39" t="s">
        <v>17790</v>
      </c>
      <c r="R1771" s="109"/>
      <c r="S1771" s="102"/>
      <c r="T1771" s="102" t="s">
        <v>8947</v>
      </c>
      <c r="U1771" s="102" t="s">
        <v>2477</v>
      </c>
      <c r="V1771" s="109">
        <v>5.5</v>
      </c>
      <c r="W1771" s="107"/>
      <c r="X1771" s="113"/>
    </row>
    <row r="1772" spans="1:24" ht="12.95" customHeight="1" x14ac:dyDescent="0.2">
      <c r="A1772" s="115">
        <v>1996</v>
      </c>
      <c r="B1772" s="102" t="s">
        <v>4176</v>
      </c>
      <c r="C1772" s="102" t="s">
        <v>14391</v>
      </c>
      <c r="D1772" s="111" t="s">
        <v>13949</v>
      </c>
      <c r="E1772" s="102" t="s">
        <v>14019</v>
      </c>
      <c r="F1772" s="104" t="s">
        <v>14834</v>
      </c>
      <c r="G1772" s="105">
        <v>14758</v>
      </c>
      <c r="H1772" s="102" t="s">
        <v>13336</v>
      </c>
      <c r="I1772" s="102" t="s">
        <v>11819</v>
      </c>
      <c r="J1772" s="102" t="s">
        <v>9812</v>
      </c>
      <c r="K1772" s="115"/>
      <c r="L1772" s="111" t="s">
        <v>10495</v>
      </c>
      <c r="M1772" s="107">
        <v>1</v>
      </c>
      <c r="N1772" s="112">
        <v>10</v>
      </c>
      <c r="O1772" s="102" t="s">
        <v>12721</v>
      </c>
      <c r="P1772" s="39" t="s">
        <v>162</v>
      </c>
      <c r="Q1772" s="39" t="s">
        <v>19131</v>
      </c>
      <c r="R1772" s="109"/>
      <c r="S1772" s="102"/>
      <c r="T1772" s="102" t="s">
        <v>28757</v>
      </c>
      <c r="U1772" s="102"/>
      <c r="V1772" s="109">
        <v>7</v>
      </c>
      <c r="W1772" s="107"/>
      <c r="X1772" s="113"/>
    </row>
    <row r="1773" spans="1:24" ht="12.95" customHeight="1" x14ac:dyDescent="0.2">
      <c r="A1773" s="115">
        <v>1996</v>
      </c>
      <c r="B1773" s="102" t="s">
        <v>4176</v>
      </c>
      <c r="C1773" s="102" t="s">
        <v>14391</v>
      </c>
      <c r="D1773" s="111" t="s">
        <v>7221</v>
      </c>
      <c r="E1773" s="102" t="s">
        <v>3649</v>
      </c>
      <c r="F1773" s="104" t="s">
        <v>14834</v>
      </c>
      <c r="G1773" s="105">
        <v>15356</v>
      </c>
      <c r="H1773" s="102" t="s">
        <v>2625</v>
      </c>
      <c r="I1773" s="102" t="s">
        <v>30867</v>
      </c>
      <c r="J1773" s="102" t="s">
        <v>9813</v>
      </c>
      <c r="K1773" s="115"/>
      <c r="L1773" s="111" t="s">
        <v>19576</v>
      </c>
      <c r="M1773" s="107">
        <v>1</v>
      </c>
      <c r="N1773" s="108" t="s">
        <v>30935</v>
      </c>
      <c r="O1773" s="102" t="s">
        <v>9125</v>
      </c>
      <c r="P1773" s="39"/>
      <c r="Q1773" s="39" t="s">
        <v>15976</v>
      </c>
      <c r="R1773" s="109"/>
      <c r="S1773" s="102" t="s">
        <v>8315</v>
      </c>
      <c r="T1773" s="102" t="s">
        <v>21383</v>
      </c>
      <c r="U1773" s="102" t="s">
        <v>21395</v>
      </c>
      <c r="V1773" s="109">
        <v>5.5</v>
      </c>
      <c r="W1773" s="107"/>
      <c r="X1773" s="113"/>
    </row>
    <row r="1774" spans="1:24" ht="12.95" customHeight="1" x14ac:dyDescent="0.2">
      <c r="A1774" s="115">
        <v>1996</v>
      </c>
      <c r="B1774" s="102" t="s">
        <v>4176</v>
      </c>
      <c r="C1774" s="102" t="s">
        <v>14391</v>
      </c>
      <c r="D1774" s="111" t="s">
        <v>13950</v>
      </c>
      <c r="E1774" s="102" t="s">
        <v>3650</v>
      </c>
      <c r="F1774" s="104" t="s">
        <v>14834</v>
      </c>
      <c r="G1774" s="105">
        <v>15477</v>
      </c>
      <c r="H1774" s="102" t="s">
        <v>10103</v>
      </c>
      <c r="I1774" s="102" t="s">
        <v>11819</v>
      </c>
      <c r="J1774" s="102" t="s">
        <v>6414</v>
      </c>
      <c r="K1774" s="115"/>
      <c r="L1774" s="111" t="s">
        <v>37122</v>
      </c>
      <c r="M1774" s="107">
        <v>1</v>
      </c>
      <c r="N1774" s="112">
        <v>21</v>
      </c>
      <c r="O1774" s="102" t="s">
        <v>18174</v>
      </c>
      <c r="P1774" s="39"/>
      <c r="Q1774" s="39"/>
      <c r="R1774" s="109"/>
      <c r="S1774" s="102"/>
      <c r="T1774" s="102"/>
      <c r="U1774" s="102"/>
      <c r="V1774" s="109">
        <v>7</v>
      </c>
      <c r="W1774" s="107"/>
      <c r="X1774" s="113"/>
    </row>
    <row r="1775" spans="1:24" ht="12.95" customHeight="1" x14ac:dyDescent="0.2">
      <c r="A1775" s="115">
        <v>1996</v>
      </c>
      <c r="B1775" s="102" t="s">
        <v>4176</v>
      </c>
      <c r="C1775" s="102" t="s">
        <v>14391</v>
      </c>
      <c r="D1775" s="111" t="s">
        <v>7222</v>
      </c>
      <c r="E1775" s="102" t="s">
        <v>3651</v>
      </c>
      <c r="F1775" s="104" t="s">
        <v>14834</v>
      </c>
      <c r="G1775" s="105">
        <v>15919</v>
      </c>
      <c r="H1775" s="102" t="s">
        <v>11819</v>
      </c>
      <c r="I1775" s="102" t="s">
        <v>10191</v>
      </c>
      <c r="J1775" s="102" t="s">
        <v>9814</v>
      </c>
      <c r="K1775" s="115"/>
      <c r="L1775" s="111" t="s">
        <v>19577</v>
      </c>
      <c r="M1775" s="107">
        <v>1</v>
      </c>
      <c r="N1775" s="112" t="s">
        <v>2482</v>
      </c>
      <c r="O1775" s="102" t="s">
        <v>16880</v>
      </c>
      <c r="P1775" s="39"/>
      <c r="Q1775" s="39" t="s">
        <v>16798</v>
      </c>
      <c r="R1775" s="109"/>
      <c r="S1775" s="102"/>
      <c r="T1775" s="102" t="s">
        <v>21275</v>
      </c>
      <c r="U1775" s="102" t="s">
        <v>14790</v>
      </c>
      <c r="V1775" s="109">
        <v>6</v>
      </c>
      <c r="W1775" s="107"/>
      <c r="X1775" s="113"/>
    </row>
    <row r="1776" spans="1:24" ht="12.95" customHeight="1" x14ac:dyDescent="0.2">
      <c r="A1776" s="115">
        <v>1996</v>
      </c>
      <c r="B1776" s="102" t="s">
        <v>4176</v>
      </c>
      <c r="C1776" s="102" t="s">
        <v>14391</v>
      </c>
      <c r="D1776" s="111" t="s">
        <v>9956</v>
      </c>
      <c r="E1776" s="102" t="s">
        <v>2332</v>
      </c>
      <c r="F1776" s="104" t="s">
        <v>14834</v>
      </c>
      <c r="G1776" s="105">
        <v>16427</v>
      </c>
      <c r="H1776" s="102" t="s">
        <v>10191</v>
      </c>
      <c r="I1776" s="102" t="s">
        <v>4890</v>
      </c>
      <c r="J1776" s="102" t="s">
        <v>4792</v>
      </c>
      <c r="K1776" s="115"/>
      <c r="L1776" s="111" t="s">
        <v>10496</v>
      </c>
      <c r="M1776" s="107">
        <v>1</v>
      </c>
      <c r="N1776" s="108" t="s">
        <v>30765</v>
      </c>
      <c r="O1776" s="102" t="s">
        <v>21157</v>
      </c>
      <c r="P1776" s="39" t="s">
        <v>21158</v>
      </c>
      <c r="Q1776" s="39" t="s">
        <v>16157</v>
      </c>
      <c r="R1776" s="109"/>
      <c r="S1776" s="102"/>
      <c r="T1776" s="102" t="s">
        <v>20547</v>
      </c>
      <c r="U1776" s="102" t="s">
        <v>1928</v>
      </c>
      <c r="V1776" s="109">
        <v>5.5</v>
      </c>
      <c r="W1776" s="107"/>
      <c r="X1776" s="113"/>
    </row>
    <row r="1777" spans="1:24" ht="12.95" customHeight="1" x14ac:dyDescent="0.2">
      <c r="A1777" s="115">
        <v>1996</v>
      </c>
      <c r="B1777" s="102" t="s">
        <v>4176</v>
      </c>
      <c r="C1777" s="102" t="s">
        <v>14391</v>
      </c>
      <c r="D1777" s="111" t="s">
        <v>10978</v>
      </c>
      <c r="E1777" s="102" t="s">
        <v>2333</v>
      </c>
      <c r="F1777" s="104" t="s">
        <v>14834</v>
      </c>
      <c r="G1777" s="105">
        <v>16443</v>
      </c>
      <c r="H1777" s="102" t="s">
        <v>31195</v>
      </c>
      <c r="I1777" s="102" t="s">
        <v>10103</v>
      </c>
      <c r="J1777" s="102" t="s">
        <v>10139</v>
      </c>
      <c r="K1777" s="115"/>
      <c r="L1777" s="111" t="s">
        <v>5716</v>
      </c>
      <c r="M1777" s="107">
        <v>2</v>
      </c>
      <c r="N1777" s="112" t="s">
        <v>16694</v>
      </c>
      <c r="O1777" s="102" t="s">
        <v>16764</v>
      </c>
      <c r="P1777" s="39" t="s">
        <v>15941</v>
      </c>
      <c r="Q1777" s="39" t="s">
        <v>16831</v>
      </c>
      <c r="R1777" s="109"/>
      <c r="S1777" s="102"/>
      <c r="T1777" s="102" t="s">
        <v>7789</v>
      </c>
      <c r="U1777" s="102"/>
      <c r="V1777" s="109">
        <v>7.5</v>
      </c>
      <c r="W1777" s="107"/>
      <c r="X1777" s="113"/>
    </row>
    <row r="1778" spans="1:24" ht="12.95" customHeight="1" x14ac:dyDescent="0.2">
      <c r="A1778" s="115">
        <v>1996</v>
      </c>
      <c r="B1778" s="102" t="s">
        <v>4176</v>
      </c>
      <c r="C1778" s="102" t="s">
        <v>14391</v>
      </c>
      <c r="D1778" s="111" t="s">
        <v>10979</v>
      </c>
      <c r="E1778" s="102" t="s">
        <v>2334</v>
      </c>
      <c r="F1778" s="104" t="s">
        <v>14834</v>
      </c>
      <c r="G1778" s="105">
        <v>16529</v>
      </c>
      <c r="H1778" s="102" t="s">
        <v>11819</v>
      </c>
      <c r="I1778" s="102" t="s">
        <v>13336</v>
      </c>
      <c r="J1778" s="102" t="s">
        <v>10980</v>
      </c>
      <c r="K1778" s="115"/>
      <c r="L1778" s="111" t="s">
        <v>5718</v>
      </c>
      <c r="M1778" s="107">
        <v>2</v>
      </c>
      <c r="N1778" s="112" t="s">
        <v>15912</v>
      </c>
      <c r="O1778" s="102" t="s">
        <v>3620</v>
      </c>
      <c r="P1778" s="39"/>
      <c r="Q1778" s="39" t="s">
        <v>21024</v>
      </c>
      <c r="R1778" s="109"/>
      <c r="S1778" s="102"/>
      <c r="T1778" s="102" t="s">
        <v>21275</v>
      </c>
      <c r="U1778" s="102" t="s">
        <v>17257</v>
      </c>
      <c r="V1778" s="109">
        <v>7.5</v>
      </c>
      <c r="W1778" s="107"/>
      <c r="X1778" s="113"/>
    </row>
    <row r="1779" spans="1:24" ht="12.95" customHeight="1" x14ac:dyDescent="0.2">
      <c r="A1779" s="115">
        <v>1996</v>
      </c>
      <c r="B1779" s="102" t="s">
        <v>4176</v>
      </c>
      <c r="C1779" s="102" t="s">
        <v>14391</v>
      </c>
      <c r="D1779" s="111" t="s">
        <v>10981</v>
      </c>
      <c r="E1779" s="102" t="s">
        <v>4757</v>
      </c>
      <c r="F1779" s="104" t="s">
        <v>14834</v>
      </c>
      <c r="G1779" s="105">
        <v>16538</v>
      </c>
      <c r="H1779" s="102" t="s">
        <v>11819</v>
      </c>
      <c r="I1779" s="102" t="s">
        <v>10191</v>
      </c>
      <c r="J1779" s="102" t="s">
        <v>3415</v>
      </c>
      <c r="K1779" s="115"/>
      <c r="L1779" s="111" t="s">
        <v>5720</v>
      </c>
      <c r="M1779" s="107">
        <v>2</v>
      </c>
      <c r="N1779" s="112" t="s">
        <v>16402</v>
      </c>
      <c r="O1779" s="102" t="s">
        <v>20609</v>
      </c>
      <c r="P1779" s="39" t="s">
        <v>9125</v>
      </c>
      <c r="Q1779" s="39" t="s">
        <v>19745</v>
      </c>
      <c r="R1779" s="109"/>
      <c r="S1779" s="102"/>
      <c r="T1779" s="102" t="s">
        <v>20546</v>
      </c>
      <c r="U1779" s="102" t="s">
        <v>21267</v>
      </c>
      <c r="V1779" s="109">
        <v>8</v>
      </c>
      <c r="W1779" s="107"/>
      <c r="X1779" s="113"/>
    </row>
    <row r="1780" spans="1:24" ht="12.95" customHeight="1" x14ac:dyDescent="0.2">
      <c r="A1780" s="115">
        <v>1996</v>
      </c>
      <c r="B1780" s="102" t="s">
        <v>4176</v>
      </c>
      <c r="C1780" s="102" t="s">
        <v>14391</v>
      </c>
      <c r="D1780" s="111" t="s">
        <v>14888</v>
      </c>
      <c r="E1780" s="102" t="s">
        <v>4758</v>
      </c>
      <c r="F1780" s="104" t="s">
        <v>14834</v>
      </c>
      <c r="G1780" s="105">
        <v>18533</v>
      </c>
      <c r="H1780" s="102" t="s">
        <v>31196</v>
      </c>
      <c r="I1780" s="102" t="s">
        <v>10191</v>
      </c>
      <c r="J1780" s="102" t="s">
        <v>6039</v>
      </c>
      <c r="K1780" s="115"/>
      <c r="L1780" s="111" t="s">
        <v>5722</v>
      </c>
      <c r="M1780" s="107">
        <v>1</v>
      </c>
      <c r="N1780" s="108" t="s">
        <v>31197</v>
      </c>
      <c r="O1780" s="102" t="s">
        <v>18151</v>
      </c>
      <c r="P1780" s="39"/>
      <c r="Q1780" s="39" t="s">
        <v>19103</v>
      </c>
      <c r="R1780" s="109"/>
      <c r="S1780" s="102"/>
      <c r="T1780" s="102" t="s">
        <v>20579</v>
      </c>
      <c r="U1780" s="102" t="s">
        <v>3909</v>
      </c>
      <c r="V1780" s="109">
        <v>8</v>
      </c>
      <c r="W1780" s="107"/>
      <c r="X1780" s="113"/>
    </row>
    <row r="1781" spans="1:24" ht="12.95" customHeight="1" x14ac:dyDescent="0.2">
      <c r="A1781" s="115">
        <v>1997</v>
      </c>
      <c r="B1781" s="102" t="s">
        <v>4176</v>
      </c>
      <c r="C1781" s="103" t="s">
        <v>14390</v>
      </c>
      <c r="D1781" s="111" t="s">
        <v>14477</v>
      </c>
      <c r="E1781" s="102" t="s">
        <v>4759</v>
      </c>
      <c r="F1781" s="102" t="s">
        <v>14834</v>
      </c>
      <c r="G1781" s="105">
        <v>13702</v>
      </c>
      <c r="H1781" s="102" t="s">
        <v>31198</v>
      </c>
      <c r="I1781" s="102" t="s">
        <v>30754</v>
      </c>
      <c r="J1781" s="102" t="s">
        <v>8699</v>
      </c>
      <c r="K1781" s="115"/>
      <c r="L1781" s="111" t="s">
        <v>19578</v>
      </c>
      <c r="M1781" s="109">
        <v>2</v>
      </c>
      <c r="N1781" s="138" t="s">
        <v>31199</v>
      </c>
      <c r="O1781" s="102" t="s">
        <v>5985</v>
      </c>
      <c r="P1781" s="39"/>
      <c r="Q1781" s="39" t="s">
        <v>16543</v>
      </c>
      <c r="R1781" s="109"/>
      <c r="S1781" s="102"/>
      <c r="T1781" s="102" t="s">
        <v>21408</v>
      </c>
      <c r="U1781" s="102" t="s">
        <v>17258</v>
      </c>
      <c r="V1781" s="109">
        <v>6</v>
      </c>
      <c r="W1781" s="107"/>
      <c r="X1781" s="113"/>
    </row>
    <row r="1782" spans="1:24" ht="12.95" customHeight="1" x14ac:dyDescent="0.2">
      <c r="A1782" s="115">
        <v>1997</v>
      </c>
      <c r="B1782" s="102" t="s">
        <v>4176</v>
      </c>
      <c r="C1782" s="102" t="s">
        <v>14390</v>
      </c>
      <c r="D1782" s="102" t="s">
        <v>7209</v>
      </c>
      <c r="E1782" s="102" t="s">
        <v>4760</v>
      </c>
      <c r="F1782" s="102" t="s">
        <v>14834</v>
      </c>
      <c r="G1782" s="105">
        <v>13750</v>
      </c>
      <c r="H1782" s="102" t="s">
        <v>14944</v>
      </c>
      <c r="I1782" s="102" t="s">
        <v>2625</v>
      </c>
      <c r="J1782" s="102" t="s">
        <v>7210</v>
      </c>
      <c r="K1782" s="115"/>
      <c r="L1782" s="111"/>
      <c r="M1782" s="109">
        <v>3</v>
      </c>
      <c r="N1782" s="138" t="s">
        <v>31200</v>
      </c>
      <c r="O1782" s="102" t="s">
        <v>3620</v>
      </c>
      <c r="P1782" s="39"/>
      <c r="Q1782" s="39" t="s">
        <v>19440</v>
      </c>
      <c r="R1782" s="109"/>
      <c r="S1782" s="102"/>
      <c r="T1782" s="102" t="s">
        <v>8947</v>
      </c>
      <c r="U1782" s="102" t="s">
        <v>2475</v>
      </c>
      <c r="V1782" s="109">
        <v>8</v>
      </c>
      <c r="W1782" s="107"/>
      <c r="X1782" s="113"/>
    </row>
    <row r="1783" spans="1:24" ht="12.95" customHeight="1" x14ac:dyDescent="0.2">
      <c r="A1783" s="115">
        <v>1997</v>
      </c>
      <c r="B1783" s="102" t="s">
        <v>4176</v>
      </c>
      <c r="C1783" s="102" t="s">
        <v>14390</v>
      </c>
      <c r="D1783" s="111" t="s">
        <v>9058</v>
      </c>
      <c r="E1783" s="102" t="s">
        <v>6641</v>
      </c>
      <c r="F1783" s="102" t="s">
        <v>14834</v>
      </c>
      <c r="G1783" s="105">
        <v>14775</v>
      </c>
      <c r="H1783" s="102" t="s">
        <v>5011</v>
      </c>
      <c r="I1783" s="102" t="s">
        <v>11819</v>
      </c>
      <c r="J1783" s="102" t="s">
        <v>12254</v>
      </c>
      <c r="K1783" s="115"/>
      <c r="L1783" s="111" t="s">
        <v>879</v>
      </c>
      <c r="M1783" s="109">
        <v>1</v>
      </c>
      <c r="N1783" s="108" t="s">
        <v>31201</v>
      </c>
      <c r="O1783" s="102" t="s">
        <v>162</v>
      </c>
      <c r="P1783" s="39"/>
      <c r="Q1783" s="39" t="s">
        <v>20459</v>
      </c>
      <c r="R1783" s="109"/>
      <c r="S1783" s="102"/>
      <c r="T1783" s="102" t="s">
        <v>28757</v>
      </c>
      <c r="U1783" s="102" t="s">
        <v>16549</v>
      </c>
      <c r="V1783" s="109">
        <v>6.5</v>
      </c>
      <c r="W1783" s="107"/>
      <c r="X1783" s="113"/>
    </row>
    <row r="1784" spans="1:24" ht="12.95" customHeight="1" x14ac:dyDescent="0.2">
      <c r="A1784" s="115">
        <v>1997</v>
      </c>
      <c r="B1784" s="102" t="s">
        <v>4176</v>
      </c>
      <c r="C1784" s="102" t="s">
        <v>14390</v>
      </c>
      <c r="D1784" s="111" t="s">
        <v>12028</v>
      </c>
      <c r="E1784" s="102" t="s">
        <v>6642</v>
      </c>
      <c r="F1784" s="102" t="s">
        <v>14834</v>
      </c>
      <c r="G1784" s="105">
        <v>15395</v>
      </c>
      <c r="H1784" s="102" t="s">
        <v>11819</v>
      </c>
      <c r="I1784" s="102" t="s">
        <v>10103</v>
      </c>
      <c r="J1784" s="102" t="s">
        <v>15143</v>
      </c>
      <c r="K1784" s="115"/>
      <c r="L1784" s="111" t="s">
        <v>4845</v>
      </c>
      <c r="M1784" s="109">
        <v>0.5</v>
      </c>
      <c r="N1784" s="108">
        <v>20</v>
      </c>
      <c r="O1784" s="102" t="s">
        <v>10189</v>
      </c>
      <c r="P1784" s="39" t="s">
        <v>9125</v>
      </c>
      <c r="Q1784" s="39" t="s">
        <v>15832</v>
      </c>
      <c r="R1784" s="109"/>
      <c r="S1784" s="102"/>
      <c r="T1784" s="102" t="s">
        <v>7789</v>
      </c>
      <c r="U1784" s="102" t="s">
        <v>21159</v>
      </c>
      <c r="V1784" s="109">
        <v>6</v>
      </c>
      <c r="W1784" s="107"/>
      <c r="X1784" s="113"/>
    </row>
    <row r="1785" spans="1:24" ht="12.95" customHeight="1" x14ac:dyDescent="0.2">
      <c r="A1785" s="115">
        <v>1997</v>
      </c>
      <c r="B1785" s="102" t="s">
        <v>4176</v>
      </c>
      <c r="C1785" s="102" t="s">
        <v>14390</v>
      </c>
      <c r="D1785" s="111" t="s">
        <v>12095</v>
      </c>
      <c r="E1785" s="102" t="s">
        <v>6643</v>
      </c>
      <c r="F1785" s="102" t="s">
        <v>14834</v>
      </c>
      <c r="G1785" s="105">
        <v>15429</v>
      </c>
      <c r="H1785" s="102" t="s">
        <v>31202</v>
      </c>
      <c r="I1785" s="102" t="s">
        <v>31203</v>
      </c>
      <c r="J1785" s="102" t="s">
        <v>9127</v>
      </c>
      <c r="K1785" s="115"/>
      <c r="L1785" s="111" t="s">
        <v>12751</v>
      </c>
      <c r="M1785" s="109">
        <v>1</v>
      </c>
      <c r="N1785" s="138">
        <v>38</v>
      </c>
      <c r="O1785" s="102" t="s">
        <v>9160</v>
      </c>
      <c r="P1785" s="39"/>
      <c r="Q1785" s="39" t="s">
        <v>19550</v>
      </c>
      <c r="R1785" s="109"/>
      <c r="S1785" s="102"/>
      <c r="T1785" s="102" t="s">
        <v>21383</v>
      </c>
      <c r="U1785" s="102" t="s">
        <v>21337</v>
      </c>
      <c r="V1785" s="109">
        <v>7</v>
      </c>
      <c r="W1785" s="107"/>
      <c r="X1785" s="113"/>
    </row>
    <row r="1786" spans="1:24" ht="12.95" customHeight="1" x14ac:dyDescent="0.2">
      <c r="A1786" s="115">
        <v>1997</v>
      </c>
      <c r="B1786" s="102" t="s">
        <v>4176</v>
      </c>
      <c r="C1786" s="102" t="s">
        <v>14390</v>
      </c>
      <c r="D1786" s="102" t="s">
        <v>9128</v>
      </c>
      <c r="E1786" s="102" t="s">
        <v>6644</v>
      </c>
      <c r="F1786" s="102" t="s">
        <v>14834</v>
      </c>
      <c r="G1786" s="105">
        <v>15597</v>
      </c>
      <c r="H1786" s="102" t="s">
        <v>15082</v>
      </c>
      <c r="I1786" s="102" t="s">
        <v>2625</v>
      </c>
      <c r="J1786" s="102" t="s">
        <v>11253</v>
      </c>
      <c r="K1786" s="115"/>
      <c r="L1786" s="111"/>
      <c r="M1786" s="109">
        <v>0.75</v>
      </c>
      <c r="N1786" s="108" t="s">
        <v>31204</v>
      </c>
      <c r="O1786" s="102"/>
      <c r="P1786" s="39"/>
      <c r="Q1786" s="39" t="s">
        <v>16762</v>
      </c>
      <c r="R1786" s="109" t="s">
        <v>7035</v>
      </c>
      <c r="S1786" s="102" t="s">
        <v>9435</v>
      </c>
      <c r="T1786" s="102" t="s">
        <v>20545</v>
      </c>
      <c r="U1786" s="102" t="s">
        <v>21396</v>
      </c>
      <c r="V1786" s="109">
        <v>6</v>
      </c>
      <c r="W1786" s="107"/>
      <c r="X1786" s="113"/>
    </row>
    <row r="1787" spans="1:24" ht="12.95" customHeight="1" x14ac:dyDescent="0.2">
      <c r="A1787" s="115">
        <v>1997</v>
      </c>
      <c r="B1787" s="102" t="s">
        <v>4176</v>
      </c>
      <c r="C1787" s="102" t="s">
        <v>14390</v>
      </c>
      <c r="D1787" s="102" t="s">
        <v>15146</v>
      </c>
      <c r="E1787" s="102" t="s">
        <v>6645</v>
      </c>
      <c r="F1787" s="102" t="s">
        <v>14834</v>
      </c>
      <c r="G1787" s="105">
        <v>15728</v>
      </c>
      <c r="H1787" s="102" t="s">
        <v>11819</v>
      </c>
      <c r="I1787" s="102" t="s">
        <v>10191</v>
      </c>
      <c r="J1787" s="102" t="s">
        <v>15147</v>
      </c>
      <c r="K1787" s="115"/>
      <c r="L1787" s="111"/>
      <c r="M1787" s="109">
        <v>2</v>
      </c>
      <c r="N1787" s="138" t="s">
        <v>31205</v>
      </c>
      <c r="O1787" s="102" t="s">
        <v>17670</v>
      </c>
      <c r="P1787" s="39"/>
      <c r="Q1787" s="39" t="s">
        <v>16762</v>
      </c>
      <c r="R1787" s="109"/>
      <c r="S1787" s="102"/>
      <c r="T1787" s="102" t="s">
        <v>14962</v>
      </c>
      <c r="U1787" s="102" t="s">
        <v>17259</v>
      </c>
      <c r="V1787" s="109">
        <v>7</v>
      </c>
      <c r="W1787" s="107"/>
      <c r="X1787" s="113"/>
    </row>
    <row r="1788" spans="1:24" ht="12.95" customHeight="1" x14ac:dyDescent="0.2">
      <c r="A1788" s="115">
        <v>1997</v>
      </c>
      <c r="B1788" s="102" t="s">
        <v>4176</v>
      </c>
      <c r="C1788" s="102" t="s">
        <v>14390</v>
      </c>
      <c r="D1788" s="102" t="s">
        <v>1748</v>
      </c>
      <c r="E1788" s="102" t="s">
        <v>6646</v>
      </c>
      <c r="F1788" s="102" t="s">
        <v>14834</v>
      </c>
      <c r="G1788" s="105">
        <v>15783</v>
      </c>
      <c r="H1788" s="102" t="s">
        <v>2625</v>
      </c>
      <c r="I1788" s="102" t="s">
        <v>13336</v>
      </c>
      <c r="J1788" s="102" t="s">
        <v>7330</v>
      </c>
      <c r="K1788" s="115"/>
      <c r="L1788" s="111"/>
      <c r="M1788" s="109">
        <v>2</v>
      </c>
      <c r="N1788" s="138" t="s">
        <v>31206</v>
      </c>
      <c r="O1788" s="102"/>
      <c r="P1788" s="39"/>
      <c r="Q1788" s="39" t="s">
        <v>17030</v>
      </c>
      <c r="R1788" s="109"/>
      <c r="S1788" s="102"/>
      <c r="T1788" s="102" t="s">
        <v>21383</v>
      </c>
      <c r="U1788" s="102" t="s">
        <v>6868</v>
      </c>
      <c r="V1788" s="109">
        <v>6</v>
      </c>
      <c r="W1788" s="107"/>
      <c r="X1788" s="113"/>
    </row>
    <row r="1789" spans="1:24" ht="12.95" customHeight="1" x14ac:dyDescent="0.2">
      <c r="A1789" s="115">
        <v>1998</v>
      </c>
      <c r="B1789" s="102" t="s">
        <v>4176</v>
      </c>
      <c r="C1789" s="102" t="s">
        <v>15214</v>
      </c>
      <c r="D1789" s="111" t="s">
        <v>884</v>
      </c>
      <c r="E1789" s="102" t="s">
        <v>7846</v>
      </c>
      <c r="F1789" s="102" t="s">
        <v>14834</v>
      </c>
      <c r="G1789" s="105">
        <v>15892</v>
      </c>
      <c r="H1789" s="102" t="s">
        <v>10103</v>
      </c>
      <c r="I1789" s="102" t="s">
        <v>4890</v>
      </c>
      <c r="J1789" s="102" t="s">
        <v>1856</v>
      </c>
      <c r="K1789" s="102" t="s">
        <v>12136</v>
      </c>
      <c r="L1789" s="111" t="s">
        <v>14669</v>
      </c>
      <c r="M1789" s="109">
        <v>1</v>
      </c>
      <c r="N1789" s="138">
        <v>18</v>
      </c>
      <c r="O1789" s="102" t="s">
        <v>21160</v>
      </c>
      <c r="P1789" s="39" t="s">
        <v>13301</v>
      </c>
      <c r="Q1789" s="39" t="s">
        <v>17599</v>
      </c>
      <c r="R1789" s="109"/>
      <c r="S1789" s="102"/>
      <c r="T1789" s="102" t="s">
        <v>7789</v>
      </c>
      <c r="U1789" s="102" t="s">
        <v>21268</v>
      </c>
      <c r="V1789" s="109">
        <v>6.5</v>
      </c>
      <c r="W1789" s="107"/>
      <c r="X1789" s="113"/>
    </row>
    <row r="1790" spans="1:24" ht="12.95" customHeight="1" x14ac:dyDescent="0.2">
      <c r="A1790" s="115">
        <v>1998</v>
      </c>
      <c r="B1790" s="102" t="s">
        <v>4176</v>
      </c>
      <c r="C1790" s="164" t="s">
        <v>31207</v>
      </c>
      <c r="D1790" s="111" t="s">
        <v>15195</v>
      </c>
      <c r="E1790" s="102" t="s">
        <v>9768</v>
      </c>
      <c r="F1790" s="102" t="s">
        <v>14834</v>
      </c>
      <c r="G1790" s="105">
        <v>12074</v>
      </c>
      <c r="H1790" s="102" t="s">
        <v>31208</v>
      </c>
      <c r="I1790" s="102" t="s">
        <v>31209</v>
      </c>
      <c r="J1790" s="102" t="s">
        <v>9397</v>
      </c>
      <c r="K1790" s="115"/>
      <c r="L1790" s="111" t="s">
        <v>19579</v>
      </c>
      <c r="M1790" s="109">
        <v>2</v>
      </c>
      <c r="N1790" s="138" t="s">
        <v>31210</v>
      </c>
      <c r="O1790" s="102"/>
      <c r="P1790" s="39" t="s">
        <v>3620</v>
      </c>
      <c r="Q1790" s="39" t="s">
        <v>16653</v>
      </c>
      <c r="R1790" s="109"/>
      <c r="S1790" s="102"/>
      <c r="T1790" s="102" t="s">
        <v>21161</v>
      </c>
      <c r="U1790" s="102" t="s">
        <v>17260</v>
      </c>
      <c r="V1790" s="109">
        <v>8</v>
      </c>
      <c r="W1790" s="107"/>
      <c r="X1790" s="113"/>
    </row>
    <row r="1791" spans="1:24" ht="12.95" customHeight="1" x14ac:dyDescent="0.2">
      <c r="A1791" s="115">
        <v>1998</v>
      </c>
      <c r="B1791" s="102" t="s">
        <v>4176</v>
      </c>
      <c r="C1791" s="102" t="s">
        <v>31211</v>
      </c>
      <c r="D1791" s="111" t="s">
        <v>2336</v>
      </c>
      <c r="E1791" s="102" t="s">
        <v>9769</v>
      </c>
      <c r="F1791" s="102" t="s">
        <v>14834</v>
      </c>
      <c r="G1791" s="105">
        <v>15075</v>
      </c>
      <c r="H1791" s="102" t="s">
        <v>31212</v>
      </c>
      <c r="I1791" s="102" t="s">
        <v>7198</v>
      </c>
      <c r="J1791" s="102" t="s">
        <v>1857</v>
      </c>
      <c r="K1791" s="102" t="s">
        <v>2134</v>
      </c>
      <c r="L1791" s="111" t="s">
        <v>19580</v>
      </c>
      <c r="M1791" s="109">
        <v>1</v>
      </c>
      <c r="N1791" s="108" t="s">
        <v>31213</v>
      </c>
      <c r="O1791" s="102"/>
      <c r="P1791" s="39" t="s">
        <v>19503</v>
      </c>
      <c r="Q1791" s="39" t="s">
        <v>19521</v>
      </c>
      <c r="R1791" s="109"/>
      <c r="S1791" s="102"/>
      <c r="T1791" s="102" t="s">
        <v>20542</v>
      </c>
      <c r="U1791" s="102" t="s">
        <v>16549</v>
      </c>
      <c r="V1791" s="109">
        <v>7</v>
      </c>
      <c r="W1791" s="107"/>
      <c r="X1791" s="113"/>
    </row>
    <row r="1792" spans="1:24" ht="12.95" customHeight="1" x14ac:dyDescent="0.2">
      <c r="A1792" s="115">
        <v>1998</v>
      </c>
      <c r="B1792" s="102" t="s">
        <v>4176</v>
      </c>
      <c r="C1792" s="102" t="s">
        <v>31211</v>
      </c>
      <c r="D1792" s="111" t="s">
        <v>12029</v>
      </c>
      <c r="E1792" s="102" t="s">
        <v>4685</v>
      </c>
      <c r="F1792" s="148" t="s">
        <v>10085</v>
      </c>
      <c r="G1792" s="105">
        <v>16184</v>
      </c>
      <c r="H1792" s="102" t="s">
        <v>31214</v>
      </c>
      <c r="I1792" s="102" t="s">
        <v>31215</v>
      </c>
      <c r="J1792" s="102" t="s">
        <v>13554</v>
      </c>
      <c r="K1792" s="102"/>
      <c r="L1792" s="111" t="s">
        <v>19581</v>
      </c>
      <c r="M1792" s="109">
        <v>1</v>
      </c>
      <c r="N1792" s="108" t="s">
        <v>16783</v>
      </c>
      <c r="O1792" s="102" t="s">
        <v>10189</v>
      </c>
      <c r="P1792" s="39" t="s">
        <v>162</v>
      </c>
      <c r="Q1792" s="39" t="s">
        <v>16157</v>
      </c>
      <c r="R1792" s="109"/>
      <c r="S1792" s="102"/>
      <c r="T1792" s="102" t="s">
        <v>20544</v>
      </c>
      <c r="U1792" s="102" t="s">
        <v>21333</v>
      </c>
      <c r="V1792" s="109">
        <v>5.5</v>
      </c>
      <c r="W1792" s="107"/>
      <c r="X1792" s="113"/>
    </row>
    <row r="1793" spans="1:24" ht="12.95" customHeight="1" x14ac:dyDescent="0.2">
      <c r="A1793" s="115">
        <v>1998</v>
      </c>
      <c r="B1793" s="102" t="s">
        <v>4176</v>
      </c>
      <c r="C1793" s="102" t="s">
        <v>31211</v>
      </c>
      <c r="D1793" s="111" t="s">
        <v>12030</v>
      </c>
      <c r="E1793" s="102" t="s">
        <v>4686</v>
      </c>
      <c r="F1793" s="102" t="s">
        <v>14834</v>
      </c>
      <c r="G1793" s="105">
        <v>16511</v>
      </c>
      <c r="H1793" s="102" t="s">
        <v>10191</v>
      </c>
      <c r="I1793" s="102" t="s">
        <v>11819</v>
      </c>
      <c r="J1793" s="102" t="s">
        <v>12240</v>
      </c>
      <c r="K1793" s="102"/>
      <c r="L1793" s="111" t="s">
        <v>19582</v>
      </c>
      <c r="M1793" s="109">
        <v>1.5</v>
      </c>
      <c r="N1793" s="108" t="s">
        <v>31216</v>
      </c>
      <c r="O1793" s="102" t="s">
        <v>17514</v>
      </c>
      <c r="P1793" s="39"/>
      <c r="Q1793" s="39" t="s">
        <v>19737</v>
      </c>
      <c r="R1793" s="109"/>
      <c r="S1793" s="102"/>
      <c r="T1793" s="102" t="s">
        <v>20547</v>
      </c>
      <c r="U1793" s="102" t="s">
        <v>16986</v>
      </c>
      <c r="V1793" s="109">
        <v>6</v>
      </c>
      <c r="W1793" s="107"/>
      <c r="X1793" s="113"/>
    </row>
    <row r="1794" spans="1:24" ht="12.95" customHeight="1" x14ac:dyDescent="0.2">
      <c r="A1794" s="115">
        <v>1998</v>
      </c>
      <c r="B1794" s="102" t="s">
        <v>4176</v>
      </c>
      <c r="C1794" s="102" t="s">
        <v>31211</v>
      </c>
      <c r="D1794" s="111" t="s">
        <v>13642</v>
      </c>
      <c r="E1794" s="102" t="s">
        <v>4687</v>
      </c>
      <c r="F1794" s="102" t="s">
        <v>14834</v>
      </c>
      <c r="G1794" s="105">
        <v>16512</v>
      </c>
      <c r="H1794" s="102" t="s">
        <v>4890</v>
      </c>
      <c r="I1794" s="102" t="s">
        <v>10103</v>
      </c>
      <c r="J1794" s="102" t="s">
        <v>790</v>
      </c>
      <c r="K1794" s="102"/>
      <c r="L1794" s="111" t="s">
        <v>19583</v>
      </c>
      <c r="M1794" s="109">
        <v>2</v>
      </c>
      <c r="N1794" s="138" t="s">
        <v>17261</v>
      </c>
      <c r="O1794" s="102" t="s">
        <v>16565</v>
      </c>
      <c r="P1794" s="39"/>
      <c r="Q1794" s="39" t="s">
        <v>16121</v>
      </c>
      <c r="R1794" s="109"/>
      <c r="S1794" s="102"/>
      <c r="T1794" s="102" t="s">
        <v>7789</v>
      </c>
      <c r="U1794" s="102" t="s">
        <v>21162</v>
      </c>
      <c r="V1794" s="109">
        <v>7</v>
      </c>
      <c r="W1794" s="107"/>
      <c r="X1794" s="113"/>
    </row>
    <row r="1795" spans="1:24" ht="12.95" customHeight="1" x14ac:dyDescent="0.2">
      <c r="A1795" s="115">
        <v>1998</v>
      </c>
      <c r="B1795" s="102" t="s">
        <v>4176</v>
      </c>
      <c r="C1795" s="102" t="s">
        <v>31211</v>
      </c>
      <c r="D1795" s="111" t="s">
        <v>12031</v>
      </c>
      <c r="E1795" s="102" t="s">
        <v>4688</v>
      </c>
      <c r="F1795" s="102" t="s">
        <v>14834</v>
      </c>
      <c r="G1795" s="105">
        <v>16549</v>
      </c>
      <c r="H1795" s="102" t="s">
        <v>11819</v>
      </c>
      <c r="I1795" s="102" t="s">
        <v>13336</v>
      </c>
      <c r="J1795" s="102" t="s">
        <v>1574</v>
      </c>
      <c r="K1795" s="102"/>
      <c r="L1795" s="111" t="s">
        <v>19584</v>
      </c>
      <c r="M1795" s="109">
        <v>2</v>
      </c>
      <c r="N1795" s="138" t="s">
        <v>16129</v>
      </c>
      <c r="O1795" s="102" t="s">
        <v>16880</v>
      </c>
      <c r="P1795" s="39" t="s">
        <v>9125</v>
      </c>
      <c r="Q1795" s="39" t="s">
        <v>16029</v>
      </c>
      <c r="R1795" s="109"/>
      <c r="S1795" s="102"/>
      <c r="T1795" s="102" t="s">
        <v>21275</v>
      </c>
      <c r="U1795" s="102" t="s">
        <v>17262</v>
      </c>
      <c r="V1795" s="109">
        <v>7</v>
      </c>
      <c r="W1795" s="107"/>
      <c r="X1795" s="113"/>
    </row>
    <row r="1796" spans="1:24" ht="12.95" customHeight="1" x14ac:dyDescent="0.2">
      <c r="A1796" s="115">
        <v>1998</v>
      </c>
      <c r="B1796" s="102" t="s">
        <v>4176</v>
      </c>
      <c r="C1796" s="102" t="s">
        <v>31211</v>
      </c>
      <c r="D1796" s="111" t="s">
        <v>885</v>
      </c>
      <c r="E1796" s="102" t="s">
        <v>4689</v>
      </c>
      <c r="F1796" s="102" t="s">
        <v>14834</v>
      </c>
      <c r="G1796" s="105">
        <v>16561</v>
      </c>
      <c r="H1796" s="102" t="s">
        <v>2625</v>
      </c>
      <c r="I1796" s="102" t="s">
        <v>30643</v>
      </c>
      <c r="J1796" s="102" t="s">
        <v>588</v>
      </c>
      <c r="K1796" s="102"/>
      <c r="L1796" s="111" t="s">
        <v>19585</v>
      </c>
      <c r="M1796" s="109">
        <v>0.5</v>
      </c>
      <c r="N1796" s="108">
        <v>42</v>
      </c>
      <c r="O1796" s="102" t="s">
        <v>3620</v>
      </c>
      <c r="P1796" s="39" t="s">
        <v>9125</v>
      </c>
      <c r="Q1796" s="39" t="s">
        <v>17527</v>
      </c>
      <c r="R1796" s="109"/>
      <c r="S1796" s="102"/>
      <c r="T1796" s="102" t="s">
        <v>21409</v>
      </c>
      <c r="U1796" s="102" t="s">
        <v>6868</v>
      </c>
      <c r="V1796" s="109">
        <v>5</v>
      </c>
      <c r="W1796" s="107"/>
      <c r="X1796" s="113"/>
    </row>
    <row r="1797" spans="1:24" ht="12.95" customHeight="1" x14ac:dyDescent="0.2">
      <c r="A1797" s="115">
        <v>1998</v>
      </c>
      <c r="B1797" s="102" t="s">
        <v>4176</v>
      </c>
      <c r="C1797" s="102" t="s">
        <v>31211</v>
      </c>
      <c r="D1797" s="111" t="s">
        <v>7447</v>
      </c>
      <c r="E1797" s="102" t="s">
        <v>4690</v>
      </c>
      <c r="F1797" s="102" t="s">
        <v>14834</v>
      </c>
      <c r="G1797" s="105">
        <v>18442</v>
      </c>
      <c r="H1797" s="102" t="s">
        <v>10191</v>
      </c>
      <c r="I1797" s="102" t="s">
        <v>30634</v>
      </c>
      <c r="J1797" s="102" t="s">
        <v>11813</v>
      </c>
      <c r="K1797" s="102"/>
      <c r="L1797" s="111" t="s">
        <v>19586</v>
      </c>
      <c r="M1797" s="109">
        <v>0.5</v>
      </c>
      <c r="N1797" s="108">
        <v>42</v>
      </c>
      <c r="O1797" s="102" t="s">
        <v>9125</v>
      </c>
      <c r="P1797" s="39"/>
      <c r="Q1797" s="39" t="s">
        <v>19131</v>
      </c>
      <c r="R1797" s="109"/>
      <c r="S1797" s="102"/>
      <c r="T1797" s="102" t="s">
        <v>20579</v>
      </c>
      <c r="U1797" s="102" t="s">
        <v>2477</v>
      </c>
      <c r="V1797" s="109">
        <v>6</v>
      </c>
      <c r="W1797" s="107"/>
      <c r="X1797" s="113"/>
    </row>
    <row r="1798" spans="1:24" ht="12.95" customHeight="1" x14ac:dyDescent="0.2">
      <c r="A1798" s="115">
        <v>1998</v>
      </c>
      <c r="B1798" s="102" t="s">
        <v>4176</v>
      </c>
      <c r="C1798" s="102" t="s">
        <v>31211</v>
      </c>
      <c r="D1798" s="111" t="s">
        <v>1718</v>
      </c>
      <c r="E1798" s="102" t="s">
        <v>9322</v>
      </c>
      <c r="F1798" s="102" t="s">
        <v>14834</v>
      </c>
      <c r="G1798" s="105">
        <v>18532</v>
      </c>
      <c r="H1798" s="102" t="s">
        <v>30634</v>
      </c>
      <c r="I1798" s="102" t="s">
        <v>15082</v>
      </c>
      <c r="J1798" s="102" t="s">
        <v>11812</v>
      </c>
      <c r="K1798" s="116"/>
      <c r="L1798" s="111" t="s">
        <v>19587</v>
      </c>
      <c r="M1798" s="109">
        <v>1</v>
      </c>
      <c r="N1798" s="138" t="s">
        <v>8687</v>
      </c>
      <c r="O1798" s="102" t="s">
        <v>9160</v>
      </c>
      <c r="P1798" s="39"/>
      <c r="Q1798" s="39" t="s">
        <v>17527</v>
      </c>
      <c r="R1798" s="109"/>
      <c r="S1798" s="102"/>
      <c r="T1798" s="102" t="s">
        <v>20579</v>
      </c>
      <c r="U1798" s="102" t="s">
        <v>31217</v>
      </c>
      <c r="V1798" s="109">
        <v>6</v>
      </c>
      <c r="W1798" s="107"/>
      <c r="X1798" s="113"/>
    </row>
    <row r="1799" spans="1:24" ht="12.95" customHeight="1" x14ac:dyDescent="0.2">
      <c r="A1799" s="115">
        <v>2011</v>
      </c>
      <c r="B1799" s="102" t="s">
        <v>4176</v>
      </c>
      <c r="C1799" s="164" t="s">
        <v>28044</v>
      </c>
      <c r="D1799" s="127" t="s">
        <v>37549</v>
      </c>
      <c r="E1799" s="102" t="s">
        <v>17347</v>
      </c>
      <c r="F1799" s="148" t="s">
        <v>10085</v>
      </c>
      <c r="G1799" s="105">
        <v>16229</v>
      </c>
      <c r="H1799" s="102" t="s">
        <v>11819</v>
      </c>
      <c r="I1799" s="102" t="s">
        <v>10191</v>
      </c>
      <c r="J1799" s="102" t="s">
        <v>7799</v>
      </c>
      <c r="K1799" s="102"/>
      <c r="L1799" s="111" t="s">
        <v>7797</v>
      </c>
      <c r="M1799" s="109">
        <v>1</v>
      </c>
      <c r="N1799" s="112" t="s">
        <v>7796</v>
      </c>
      <c r="O1799" s="102"/>
      <c r="P1799" s="102"/>
      <c r="Q1799" s="102"/>
      <c r="R1799" s="109"/>
      <c r="S1799" s="102"/>
      <c r="T1799" s="102" t="s">
        <v>20547</v>
      </c>
      <c r="U1799" s="102" t="s">
        <v>1713</v>
      </c>
      <c r="V1799" s="118">
        <v>7</v>
      </c>
      <c r="W1799" s="107"/>
      <c r="X1799" s="324"/>
    </row>
    <row r="1800" spans="1:24" ht="12.95" customHeight="1" x14ac:dyDescent="0.2">
      <c r="A1800" s="115">
        <v>2011</v>
      </c>
      <c r="B1800" s="102" t="s">
        <v>4176</v>
      </c>
      <c r="C1800" s="102" t="s">
        <v>28044</v>
      </c>
      <c r="D1800" s="127" t="s">
        <v>37550</v>
      </c>
      <c r="E1800" s="102" t="s">
        <v>17348</v>
      </c>
      <c r="F1800" s="148" t="s">
        <v>10085</v>
      </c>
      <c r="G1800" s="105">
        <v>16229</v>
      </c>
      <c r="H1800" s="102" t="s">
        <v>11819</v>
      </c>
      <c r="I1800" s="102" t="s">
        <v>10191</v>
      </c>
      <c r="J1800" s="102" t="s">
        <v>7798</v>
      </c>
      <c r="K1800" s="102"/>
      <c r="L1800" s="111" t="s">
        <v>7801</v>
      </c>
      <c r="M1800" s="109">
        <v>1</v>
      </c>
      <c r="N1800" s="112" t="s">
        <v>7796</v>
      </c>
      <c r="O1800" s="102" t="s">
        <v>1379</v>
      </c>
      <c r="P1800" s="102"/>
      <c r="Q1800" s="102"/>
      <c r="R1800" s="109"/>
      <c r="S1800" s="102"/>
      <c r="T1800" s="102" t="s">
        <v>20547</v>
      </c>
      <c r="U1800" s="102" t="s">
        <v>1713</v>
      </c>
      <c r="V1800" s="118">
        <v>7</v>
      </c>
      <c r="W1800" s="107"/>
      <c r="X1800" s="324"/>
    </row>
    <row r="1801" spans="1:24" ht="12.95" customHeight="1" x14ac:dyDescent="0.2">
      <c r="A1801" s="115">
        <v>2011</v>
      </c>
      <c r="B1801" s="102" t="s">
        <v>4176</v>
      </c>
      <c r="C1801" s="102" t="s">
        <v>28044</v>
      </c>
      <c r="D1801" s="111" t="s">
        <v>7807</v>
      </c>
      <c r="E1801" s="102" t="s">
        <v>7802</v>
      </c>
      <c r="F1801" s="148" t="s">
        <v>10085</v>
      </c>
      <c r="G1801" s="105">
        <v>16229</v>
      </c>
      <c r="H1801" s="102" t="s">
        <v>11819</v>
      </c>
      <c r="I1801" s="102" t="s">
        <v>10191</v>
      </c>
      <c r="J1801" s="102" t="s">
        <v>7808</v>
      </c>
      <c r="K1801" s="102"/>
      <c r="L1801" s="111" t="s">
        <v>27006</v>
      </c>
      <c r="M1801" s="109">
        <v>1</v>
      </c>
      <c r="N1801" s="108" t="s">
        <v>7809</v>
      </c>
      <c r="O1801" s="102" t="s">
        <v>9125</v>
      </c>
      <c r="P1801" s="102"/>
      <c r="Q1801" s="102" t="s">
        <v>16823</v>
      </c>
      <c r="R1801" s="109"/>
      <c r="S1801" s="102"/>
      <c r="T1801" s="102" t="s">
        <v>20547</v>
      </c>
      <c r="U1801" s="102" t="s">
        <v>1713</v>
      </c>
      <c r="V1801" s="109">
        <v>6.5</v>
      </c>
      <c r="W1801" s="107"/>
      <c r="X1801" s="324"/>
    </row>
    <row r="1802" spans="1:24" ht="12.95" customHeight="1" x14ac:dyDescent="0.2">
      <c r="A1802" s="115">
        <v>2011</v>
      </c>
      <c r="B1802" s="102" t="s">
        <v>4176</v>
      </c>
      <c r="C1802" s="102" t="s">
        <v>28044</v>
      </c>
      <c r="D1802" s="111" t="s">
        <v>7810</v>
      </c>
      <c r="E1802" s="102" t="s">
        <v>7803</v>
      </c>
      <c r="F1802" s="148" t="s">
        <v>10085</v>
      </c>
      <c r="G1802" s="105">
        <v>16229</v>
      </c>
      <c r="H1802" s="102" t="s">
        <v>11819</v>
      </c>
      <c r="I1802" s="102" t="s">
        <v>10191</v>
      </c>
      <c r="J1802" s="102" t="s">
        <v>6753</v>
      </c>
      <c r="K1802" s="102"/>
      <c r="L1802" s="111" t="s">
        <v>27007</v>
      </c>
      <c r="M1802" s="109">
        <v>1</v>
      </c>
      <c r="N1802" s="108" t="s">
        <v>7809</v>
      </c>
      <c r="O1802" s="102" t="s">
        <v>162</v>
      </c>
      <c r="P1802" s="102"/>
      <c r="Q1802" s="102" t="s">
        <v>17383</v>
      </c>
      <c r="R1802" s="109"/>
      <c r="S1802" s="102" t="s">
        <v>9435</v>
      </c>
      <c r="T1802" s="102" t="s">
        <v>20547</v>
      </c>
      <c r="U1802" s="102" t="s">
        <v>1713</v>
      </c>
      <c r="V1802" s="109">
        <v>5.5</v>
      </c>
      <c r="W1802" s="107"/>
      <c r="X1802" s="324"/>
    </row>
    <row r="1803" spans="1:24" ht="12.95" customHeight="1" x14ac:dyDescent="0.2">
      <c r="A1803" s="115">
        <v>2011</v>
      </c>
      <c r="B1803" s="102" t="s">
        <v>4176</v>
      </c>
      <c r="C1803" s="102" t="s">
        <v>28044</v>
      </c>
      <c r="D1803" s="111" t="s">
        <v>7811</v>
      </c>
      <c r="E1803" s="102" t="s">
        <v>7804</v>
      </c>
      <c r="F1803" s="148" t="s">
        <v>10085</v>
      </c>
      <c r="G1803" s="105">
        <v>16229</v>
      </c>
      <c r="H1803" s="102" t="s">
        <v>11819</v>
      </c>
      <c r="I1803" s="102" t="s">
        <v>10191</v>
      </c>
      <c r="J1803" s="102" t="s">
        <v>7812</v>
      </c>
      <c r="K1803" s="102"/>
      <c r="L1803" s="111" t="s">
        <v>27008</v>
      </c>
      <c r="M1803" s="109">
        <v>1</v>
      </c>
      <c r="N1803" s="108" t="s">
        <v>7809</v>
      </c>
      <c r="O1803" s="102" t="s">
        <v>9160</v>
      </c>
      <c r="P1803" s="102" t="s">
        <v>162</v>
      </c>
      <c r="Q1803" s="102" t="s">
        <v>19131</v>
      </c>
      <c r="R1803" s="109"/>
      <c r="S1803" s="102"/>
      <c r="T1803" s="102" t="s">
        <v>20547</v>
      </c>
      <c r="U1803" s="102" t="s">
        <v>1713</v>
      </c>
      <c r="V1803" s="109">
        <v>6.5</v>
      </c>
      <c r="W1803" s="107"/>
      <c r="X1803" s="324"/>
    </row>
    <row r="1804" spans="1:24" ht="12.95" customHeight="1" x14ac:dyDescent="0.2">
      <c r="A1804" s="115">
        <v>2011</v>
      </c>
      <c r="B1804" s="102" t="s">
        <v>4176</v>
      </c>
      <c r="C1804" s="102" t="s">
        <v>28044</v>
      </c>
      <c r="D1804" s="111" t="s">
        <v>7813</v>
      </c>
      <c r="E1804" s="102" t="s">
        <v>7805</v>
      </c>
      <c r="F1804" s="148" t="s">
        <v>10085</v>
      </c>
      <c r="G1804" s="105">
        <v>16229</v>
      </c>
      <c r="H1804" s="102" t="s">
        <v>10191</v>
      </c>
      <c r="I1804" s="102" t="s">
        <v>11819</v>
      </c>
      <c r="J1804" s="102" t="s">
        <v>7814</v>
      </c>
      <c r="K1804" s="102"/>
      <c r="L1804" s="111" t="s">
        <v>27009</v>
      </c>
      <c r="M1804" s="109">
        <v>1</v>
      </c>
      <c r="N1804" s="108" t="s">
        <v>7809</v>
      </c>
      <c r="O1804" s="102"/>
      <c r="P1804" s="102" t="s">
        <v>9160</v>
      </c>
      <c r="Q1804" s="102" t="s">
        <v>19527</v>
      </c>
      <c r="R1804" s="109"/>
      <c r="S1804" s="102"/>
      <c r="T1804" s="102" t="s">
        <v>20547</v>
      </c>
      <c r="U1804" s="102" t="s">
        <v>1713</v>
      </c>
      <c r="V1804" s="109">
        <v>5.5</v>
      </c>
      <c r="W1804" s="107"/>
      <c r="X1804" s="324"/>
    </row>
    <row r="1805" spans="1:24" ht="12.95" customHeight="1" x14ac:dyDescent="0.2">
      <c r="A1805" s="115">
        <v>2011</v>
      </c>
      <c r="B1805" s="102" t="s">
        <v>4176</v>
      </c>
      <c r="C1805" s="102" t="s">
        <v>28044</v>
      </c>
      <c r="D1805" s="111" t="s">
        <v>7815</v>
      </c>
      <c r="E1805" s="102" t="s">
        <v>7806</v>
      </c>
      <c r="F1805" s="148" t="s">
        <v>10085</v>
      </c>
      <c r="G1805" s="105">
        <v>16229</v>
      </c>
      <c r="H1805" s="102" t="s">
        <v>11819</v>
      </c>
      <c r="I1805" s="102" t="s">
        <v>10191</v>
      </c>
      <c r="J1805" s="102" t="s">
        <v>7816</v>
      </c>
      <c r="K1805" s="102"/>
      <c r="L1805" s="111" t="s">
        <v>27010</v>
      </c>
      <c r="M1805" s="109">
        <v>1</v>
      </c>
      <c r="N1805" s="112" t="s">
        <v>7809</v>
      </c>
      <c r="O1805" s="102"/>
      <c r="P1805" s="102" t="s">
        <v>19503</v>
      </c>
      <c r="Q1805" s="102" t="s">
        <v>19103</v>
      </c>
      <c r="R1805" s="109"/>
      <c r="S1805" s="102" t="s">
        <v>9435</v>
      </c>
      <c r="T1805" s="102" t="s">
        <v>20547</v>
      </c>
      <c r="U1805" s="102" t="s">
        <v>17349</v>
      </c>
      <c r="V1805" s="109">
        <v>5.5</v>
      </c>
      <c r="W1805" s="107"/>
      <c r="X1805" s="324"/>
    </row>
    <row r="1806" spans="1:24" ht="12.95" customHeight="1" x14ac:dyDescent="0.2">
      <c r="A1806" s="115">
        <v>2011</v>
      </c>
      <c r="B1806" s="102" t="s">
        <v>4176</v>
      </c>
      <c r="C1806" s="102" t="s">
        <v>28044</v>
      </c>
      <c r="D1806" s="111" t="s">
        <v>7822</v>
      </c>
      <c r="E1806" s="102" t="s">
        <v>7817</v>
      </c>
      <c r="F1806" s="148" t="s">
        <v>10085</v>
      </c>
      <c r="G1806" s="105">
        <v>16230</v>
      </c>
      <c r="H1806" s="102" t="s">
        <v>11819</v>
      </c>
      <c r="I1806" s="102" t="s">
        <v>10191</v>
      </c>
      <c r="J1806" s="102" t="s">
        <v>3436</v>
      </c>
      <c r="K1806" s="102"/>
      <c r="L1806" s="111" t="s">
        <v>27011</v>
      </c>
      <c r="M1806" s="109">
        <v>1</v>
      </c>
      <c r="N1806" s="108" t="s">
        <v>7809</v>
      </c>
      <c r="O1806" s="102" t="s">
        <v>17734</v>
      </c>
      <c r="P1806" s="102" t="s">
        <v>9125</v>
      </c>
      <c r="Q1806" s="102" t="s">
        <v>19113</v>
      </c>
      <c r="R1806" s="109"/>
      <c r="S1806" s="102"/>
      <c r="T1806" s="102" t="s">
        <v>20547</v>
      </c>
      <c r="U1806" s="102" t="s">
        <v>27083</v>
      </c>
      <c r="V1806" s="109">
        <v>6.5</v>
      </c>
      <c r="W1806" s="107"/>
      <c r="X1806" s="324"/>
    </row>
    <row r="1807" spans="1:24" ht="12.95" customHeight="1" x14ac:dyDescent="0.2">
      <c r="A1807" s="115">
        <v>2011</v>
      </c>
      <c r="B1807" s="102" t="s">
        <v>4176</v>
      </c>
      <c r="C1807" s="102" t="s">
        <v>28044</v>
      </c>
      <c r="D1807" s="111" t="s">
        <v>7823</v>
      </c>
      <c r="E1807" s="102" t="s">
        <v>7818</v>
      </c>
      <c r="F1807" s="148" t="s">
        <v>10085</v>
      </c>
      <c r="G1807" s="105">
        <v>16230</v>
      </c>
      <c r="H1807" s="102" t="s">
        <v>11819</v>
      </c>
      <c r="I1807" s="102" t="s">
        <v>10191</v>
      </c>
      <c r="J1807" s="102" t="s">
        <v>4242</v>
      </c>
      <c r="K1807" s="102"/>
      <c r="L1807" s="111" t="s">
        <v>27012</v>
      </c>
      <c r="M1807" s="109">
        <v>1</v>
      </c>
      <c r="N1807" s="108" t="s">
        <v>7809</v>
      </c>
      <c r="O1807" s="102"/>
      <c r="P1807" s="102"/>
      <c r="Q1807" s="102" t="s">
        <v>16831</v>
      </c>
      <c r="R1807" s="109"/>
      <c r="S1807" s="102"/>
      <c r="T1807" s="102" t="s">
        <v>20547</v>
      </c>
      <c r="U1807" s="102" t="s">
        <v>27085</v>
      </c>
      <c r="V1807" s="109">
        <v>5.5</v>
      </c>
      <c r="W1807" s="107"/>
      <c r="X1807" s="324"/>
    </row>
    <row r="1808" spans="1:24" ht="12.95" customHeight="1" x14ac:dyDescent="0.2">
      <c r="A1808" s="115">
        <v>2011</v>
      </c>
      <c r="B1808" s="102" t="s">
        <v>4176</v>
      </c>
      <c r="C1808" s="102" t="s">
        <v>28044</v>
      </c>
      <c r="D1808" s="111" t="s">
        <v>4240</v>
      </c>
      <c r="E1808" s="102" t="s">
        <v>7819</v>
      </c>
      <c r="F1808" s="148" t="s">
        <v>10085</v>
      </c>
      <c r="G1808" s="105">
        <v>16236</v>
      </c>
      <c r="H1808" s="102" t="s">
        <v>11819</v>
      </c>
      <c r="I1808" s="102" t="s">
        <v>10191</v>
      </c>
      <c r="J1808" s="102" t="s">
        <v>4241</v>
      </c>
      <c r="K1808" s="102"/>
      <c r="L1808" s="111" t="s">
        <v>27013</v>
      </c>
      <c r="M1808" s="109">
        <v>1</v>
      </c>
      <c r="N1808" s="112" t="s">
        <v>7809</v>
      </c>
      <c r="O1808" s="102" t="s">
        <v>13301</v>
      </c>
      <c r="P1808" s="102" t="s">
        <v>9160</v>
      </c>
      <c r="Q1808" s="102" t="s">
        <v>15913</v>
      </c>
      <c r="R1808" s="109"/>
      <c r="S1808" s="102"/>
      <c r="T1808" s="102" t="s">
        <v>20547</v>
      </c>
      <c r="U1808" s="102" t="s">
        <v>1713</v>
      </c>
      <c r="V1808" s="109">
        <v>9.5</v>
      </c>
      <c r="W1808" s="107"/>
      <c r="X1808" s="324"/>
    </row>
    <row r="1809" spans="1:24" ht="12.95" customHeight="1" x14ac:dyDescent="0.2">
      <c r="A1809" s="115">
        <v>2011</v>
      </c>
      <c r="B1809" s="102" t="s">
        <v>4176</v>
      </c>
      <c r="C1809" s="102" t="s">
        <v>28044</v>
      </c>
      <c r="D1809" s="111" t="s">
        <v>4243</v>
      </c>
      <c r="E1809" s="102" t="s">
        <v>7820</v>
      </c>
      <c r="F1809" s="148" t="s">
        <v>10085</v>
      </c>
      <c r="G1809" s="105">
        <v>16236</v>
      </c>
      <c r="H1809" s="102" t="s">
        <v>11819</v>
      </c>
      <c r="I1809" s="102" t="s">
        <v>10191</v>
      </c>
      <c r="J1809" s="102" t="s">
        <v>4241</v>
      </c>
      <c r="K1809" s="102"/>
      <c r="L1809" s="111"/>
      <c r="M1809" s="109">
        <v>1</v>
      </c>
      <c r="N1809" s="112" t="s">
        <v>7809</v>
      </c>
      <c r="O1809" s="102" t="s">
        <v>16856</v>
      </c>
      <c r="P1809" s="102" t="s">
        <v>162</v>
      </c>
      <c r="Q1809" s="102" t="s">
        <v>21025</v>
      </c>
      <c r="R1809" s="109"/>
      <c r="S1809" s="102"/>
      <c r="T1809" s="102" t="s">
        <v>20547</v>
      </c>
      <c r="U1809" s="102" t="s">
        <v>1713</v>
      </c>
      <c r="V1809" s="109">
        <v>9.5</v>
      </c>
      <c r="W1809" s="107"/>
      <c r="X1809" s="324"/>
    </row>
    <row r="1810" spans="1:24" ht="12.95" customHeight="1" x14ac:dyDescent="0.2">
      <c r="A1810" s="115">
        <v>2011</v>
      </c>
      <c r="B1810" s="102" t="s">
        <v>4176</v>
      </c>
      <c r="C1810" s="102" t="s">
        <v>28044</v>
      </c>
      <c r="D1810" s="111" t="s">
        <v>7700</v>
      </c>
      <c r="E1810" s="102" t="s">
        <v>7821</v>
      </c>
      <c r="F1810" s="114" t="s">
        <v>6406</v>
      </c>
      <c r="G1810" s="105">
        <v>16229</v>
      </c>
      <c r="H1810" s="102" t="s">
        <v>11819</v>
      </c>
      <c r="I1810" s="102" t="s">
        <v>10191</v>
      </c>
      <c r="J1810" s="102" t="s">
        <v>7701</v>
      </c>
      <c r="K1810" s="102"/>
      <c r="L1810" s="111"/>
      <c r="M1810" s="109">
        <v>4</v>
      </c>
      <c r="N1810" s="112" t="s">
        <v>17350</v>
      </c>
      <c r="O1810" s="102"/>
      <c r="P1810" s="102"/>
      <c r="Q1810" s="102" t="s">
        <v>19478</v>
      </c>
      <c r="R1810" s="109" t="s">
        <v>7035</v>
      </c>
      <c r="S1810" s="102"/>
      <c r="T1810" s="102" t="s">
        <v>20547</v>
      </c>
      <c r="U1810" s="102" t="s">
        <v>17351</v>
      </c>
      <c r="V1810" s="109">
        <v>5</v>
      </c>
      <c r="W1810" s="107"/>
      <c r="X1810" s="324"/>
    </row>
    <row r="1811" spans="1:24" ht="12.95" customHeight="1" x14ac:dyDescent="0.2">
      <c r="A1811" s="115">
        <v>2012</v>
      </c>
      <c r="B1811" s="115" t="s">
        <v>4176</v>
      </c>
      <c r="C1811" s="164" t="s">
        <v>17263</v>
      </c>
      <c r="D1811" s="102" t="s">
        <v>17264</v>
      </c>
      <c r="E1811" s="115" t="s">
        <v>17265</v>
      </c>
      <c r="F1811" s="115" t="s">
        <v>14834</v>
      </c>
      <c r="G1811" s="105">
        <v>15800</v>
      </c>
      <c r="H1811" s="102" t="s">
        <v>11819</v>
      </c>
      <c r="I1811" s="102" t="s">
        <v>17266</v>
      </c>
      <c r="J1811" s="102" t="s">
        <v>35414</v>
      </c>
      <c r="K1811" s="116"/>
      <c r="L1811" s="143" t="s">
        <v>38916</v>
      </c>
      <c r="M1811" s="109">
        <v>1</v>
      </c>
      <c r="N1811" s="125" t="s">
        <v>17267</v>
      </c>
      <c r="O1811" s="102" t="s">
        <v>17268</v>
      </c>
      <c r="P1811" s="102"/>
      <c r="Q1811" s="102" t="s">
        <v>17269</v>
      </c>
      <c r="R1811" s="109"/>
      <c r="S1811" s="102"/>
      <c r="T1811" s="102" t="s">
        <v>7789</v>
      </c>
      <c r="U1811" s="102" t="s">
        <v>17270</v>
      </c>
      <c r="V1811" s="109">
        <v>10</v>
      </c>
      <c r="W1811" s="107"/>
      <c r="X1811" s="324"/>
    </row>
    <row r="1812" spans="1:24" ht="12.95" customHeight="1" x14ac:dyDescent="0.2">
      <c r="A1812" s="115">
        <v>2012</v>
      </c>
      <c r="B1812" s="115" t="s">
        <v>4176</v>
      </c>
      <c r="C1812" s="102" t="s">
        <v>17263</v>
      </c>
      <c r="D1812" s="102" t="s">
        <v>17271</v>
      </c>
      <c r="E1812" s="115" t="s">
        <v>17272</v>
      </c>
      <c r="F1812" s="115" t="s">
        <v>14834</v>
      </c>
      <c r="G1812" s="105">
        <v>15801</v>
      </c>
      <c r="H1812" s="102" t="s">
        <v>11819</v>
      </c>
      <c r="I1812" s="102" t="s">
        <v>17266</v>
      </c>
      <c r="J1812" s="102" t="s">
        <v>35414</v>
      </c>
      <c r="K1812" s="116"/>
      <c r="L1812" s="143" t="s">
        <v>38895</v>
      </c>
      <c r="M1812" s="109">
        <v>1</v>
      </c>
      <c r="N1812" s="125" t="s">
        <v>17267</v>
      </c>
      <c r="O1812" s="102"/>
      <c r="P1812" s="102" t="s">
        <v>3620</v>
      </c>
      <c r="Q1812" s="102" t="s">
        <v>15923</v>
      </c>
      <c r="R1812" s="109"/>
      <c r="S1812" s="102"/>
      <c r="T1812" s="102" t="s">
        <v>7789</v>
      </c>
      <c r="U1812" s="102" t="s">
        <v>17273</v>
      </c>
      <c r="V1812" s="109">
        <v>9</v>
      </c>
      <c r="W1812" s="107"/>
      <c r="X1812" s="324"/>
    </row>
    <row r="1813" spans="1:24" ht="12.95" customHeight="1" x14ac:dyDescent="0.2">
      <c r="A1813" s="115">
        <v>2012</v>
      </c>
      <c r="B1813" s="115" t="s">
        <v>4176</v>
      </c>
      <c r="C1813" s="102" t="s">
        <v>17263</v>
      </c>
      <c r="D1813" s="102" t="s">
        <v>17274</v>
      </c>
      <c r="E1813" s="115" t="s">
        <v>17275</v>
      </c>
      <c r="F1813" s="115" t="s">
        <v>14834</v>
      </c>
      <c r="G1813" s="105">
        <v>15802</v>
      </c>
      <c r="H1813" s="102" t="s">
        <v>17266</v>
      </c>
      <c r="I1813" s="102" t="s">
        <v>11819</v>
      </c>
      <c r="J1813" s="102" t="s">
        <v>35414</v>
      </c>
      <c r="K1813" s="116"/>
      <c r="L1813" s="143" t="s">
        <v>38900</v>
      </c>
      <c r="M1813" s="109">
        <v>1</v>
      </c>
      <c r="N1813" s="125" t="s">
        <v>17267</v>
      </c>
      <c r="O1813" s="102" t="s">
        <v>15922</v>
      </c>
      <c r="P1813" s="102" t="s">
        <v>15889</v>
      </c>
      <c r="Q1813" s="102" t="s">
        <v>16814</v>
      </c>
      <c r="R1813" s="109"/>
      <c r="S1813" s="102"/>
      <c r="T1813" s="102" t="s">
        <v>7789</v>
      </c>
      <c r="U1813" s="102" t="s">
        <v>17273</v>
      </c>
      <c r="V1813" s="109">
        <v>10</v>
      </c>
      <c r="W1813" s="107"/>
      <c r="X1813" s="324"/>
    </row>
    <row r="1814" spans="1:24" ht="12.95" customHeight="1" x14ac:dyDescent="0.2">
      <c r="A1814" s="115">
        <v>2012</v>
      </c>
      <c r="B1814" s="115" t="s">
        <v>4176</v>
      </c>
      <c r="C1814" s="102" t="s">
        <v>17263</v>
      </c>
      <c r="D1814" s="102" t="s">
        <v>17276</v>
      </c>
      <c r="E1814" s="115" t="s">
        <v>17277</v>
      </c>
      <c r="F1814" s="115" t="s">
        <v>14834</v>
      </c>
      <c r="G1814" s="105">
        <v>15802</v>
      </c>
      <c r="H1814" s="102" t="s">
        <v>17266</v>
      </c>
      <c r="I1814" s="102" t="s">
        <v>17278</v>
      </c>
      <c r="J1814" s="102" t="s">
        <v>35414</v>
      </c>
      <c r="K1814" s="116"/>
      <c r="L1814" s="143" t="s">
        <v>38896</v>
      </c>
      <c r="M1814" s="109">
        <v>1</v>
      </c>
      <c r="N1814" s="125" t="s">
        <v>17267</v>
      </c>
      <c r="O1814" s="102" t="s">
        <v>10189</v>
      </c>
      <c r="P1814" s="102" t="s">
        <v>162</v>
      </c>
      <c r="Q1814" s="102" t="s">
        <v>16838</v>
      </c>
      <c r="R1814" s="109"/>
      <c r="S1814" s="102"/>
      <c r="T1814" s="102" t="s">
        <v>7789</v>
      </c>
      <c r="U1814" s="102" t="s">
        <v>17279</v>
      </c>
      <c r="V1814" s="109">
        <v>8</v>
      </c>
      <c r="W1814" s="107"/>
      <c r="X1814" s="324"/>
    </row>
    <row r="1815" spans="1:24" ht="12.95" customHeight="1" x14ac:dyDescent="0.2">
      <c r="A1815" s="115">
        <v>2012</v>
      </c>
      <c r="B1815" s="115" t="s">
        <v>4176</v>
      </c>
      <c r="C1815" s="102" t="s">
        <v>17263</v>
      </c>
      <c r="D1815" s="102" t="s">
        <v>17280</v>
      </c>
      <c r="E1815" s="115" t="s">
        <v>17281</v>
      </c>
      <c r="F1815" s="115" t="s">
        <v>14834</v>
      </c>
      <c r="G1815" s="105">
        <v>15804</v>
      </c>
      <c r="H1815" s="102" t="s">
        <v>11819</v>
      </c>
      <c r="I1815" s="102" t="s">
        <v>17266</v>
      </c>
      <c r="J1815" s="102" t="s">
        <v>35414</v>
      </c>
      <c r="K1815" s="116"/>
      <c r="L1815" s="143" t="s">
        <v>38897</v>
      </c>
      <c r="M1815" s="109">
        <v>1</v>
      </c>
      <c r="N1815" s="125" t="s">
        <v>17267</v>
      </c>
      <c r="O1815" s="102" t="s">
        <v>2447</v>
      </c>
      <c r="P1815" s="102" t="s">
        <v>15941</v>
      </c>
      <c r="Q1815" s="102" t="s">
        <v>17282</v>
      </c>
      <c r="R1815" s="109"/>
      <c r="S1815" s="102"/>
      <c r="T1815" s="102" t="s">
        <v>7789</v>
      </c>
      <c r="U1815" s="102" t="s">
        <v>17279</v>
      </c>
      <c r="V1815" s="109">
        <v>8</v>
      </c>
      <c r="W1815" s="107"/>
      <c r="X1815" s="324"/>
    </row>
    <row r="1816" spans="1:24" ht="12.95" customHeight="1" x14ac:dyDescent="0.2">
      <c r="A1816" s="115">
        <v>2012</v>
      </c>
      <c r="B1816" s="115" t="s">
        <v>4176</v>
      </c>
      <c r="C1816" s="102" t="s">
        <v>17263</v>
      </c>
      <c r="D1816" s="102" t="s">
        <v>17283</v>
      </c>
      <c r="E1816" s="115" t="s">
        <v>17284</v>
      </c>
      <c r="F1816" s="115" t="s">
        <v>14834</v>
      </c>
      <c r="G1816" s="105">
        <v>15805</v>
      </c>
      <c r="H1816" s="102" t="s">
        <v>17266</v>
      </c>
      <c r="I1816" s="102" t="s">
        <v>11819</v>
      </c>
      <c r="J1816" s="102" t="s">
        <v>35414</v>
      </c>
      <c r="K1816" s="116"/>
      <c r="L1816" s="143" t="s">
        <v>38907</v>
      </c>
      <c r="M1816" s="109">
        <v>1</v>
      </c>
      <c r="N1816" s="125" t="s">
        <v>17267</v>
      </c>
      <c r="O1816" s="102"/>
      <c r="P1816" s="102"/>
      <c r="Q1816" s="102" t="s">
        <v>16157</v>
      </c>
      <c r="R1816" s="109"/>
      <c r="S1816" s="102"/>
      <c r="T1816" s="102" t="s">
        <v>7789</v>
      </c>
      <c r="U1816" s="102" t="s">
        <v>17285</v>
      </c>
      <c r="V1816" s="109">
        <v>7</v>
      </c>
      <c r="W1816" s="107"/>
      <c r="X1816" s="324"/>
    </row>
    <row r="1817" spans="1:24" ht="12.95" customHeight="1" x14ac:dyDescent="0.2">
      <c r="A1817" s="115">
        <v>2012</v>
      </c>
      <c r="B1817" s="115" t="s">
        <v>4176</v>
      </c>
      <c r="C1817" s="102" t="s">
        <v>17263</v>
      </c>
      <c r="D1817" s="102" t="s">
        <v>17286</v>
      </c>
      <c r="E1817" s="115" t="s">
        <v>17287</v>
      </c>
      <c r="F1817" s="115" t="s">
        <v>14834</v>
      </c>
      <c r="G1817" s="105">
        <v>15807</v>
      </c>
      <c r="H1817" s="102" t="s">
        <v>17266</v>
      </c>
      <c r="I1817" s="102" t="s">
        <v>11819</v>
      </c>
      <c r="J1817" s="102" t="s">
        <v>35414</v>
      </c>
      <c r="K1817" s="116"/>
      <c r="L1817" s="143" t="s">
        <v>38898</v>
      </c>
      <c r="M1817" s="109">
        <v>1</v>
      </c>
      <c r="N1817" s="125" t="s">
        <v>17267</v>
      </c>
      <c r="O1817" s="102"/>
      <c r="P1817" s="102" t="s">
        <v>9125</v>
      </c>
      <c r="Q1817" s="102" t="s">
        <v>17288</v>
      </c>
      <c r="R1817" s="109"/>
      <c r="S1817" s="102"/>
      <c r="T1817" s="102" t="s">
        <v>7789</v>
      </c>
      <c r="U1817" s="102" t="s">
        <v>17289</v>
      </c>
      <c r="V1817" s="109">
        <v>9</v>
      </c>
      <c r="W1817" s="107"/>
      <c r="X1817" s="324"/>
    </row>
    <row r="1818" spans="1:24" ht="12.95" customHeight="1" x14ac:dyDescent="0.2">
      <c r="A1818" s="115">
        <v>2012</v>
      </c>
      <c r="B1818" s="115" t="s">
        <v>4176</v>
      </c>
      <c r="C1818" s="102" t="s">
        <v>17263</v>
      </c>
      <c r="D1818" s="102" t="s">
        <v>17290</v>
      </c>
      <c r="E1818" s="115" t="s">
        <v>17291</v>
      </c>
      <c r="F1818" s="115" t="s">
        <v>14834</v>
      </c>
      <c r="G1818" s="105">
        <v>15803</v>
      </c>
      <c r="H1818" s="102" t="s">
        <v>17266</v>
      </c>
      <c r="I1818" s="102" t="s">
        <v>11819</v>
      </c>
      <c r="J1818" s="102" t="s">
        <v>35414</v>
      </c>
      <c r="K1818" s="116"/>
      <c r="L1818" s="143" t="s">
        <v>38909</v>
      </c>
      <c r="M1818" s="109">
        <v>1</v>
      </c>
      <c r="N1818" s="125" t="s">
        <v>17267</v>
      </c>
      <c r="O1818" s="102" t="s">
        <v>17292</v>
      </c>
      <c r="P1818" s="102" t="s">
        <v>9125</v>
      </c>
      <c r="Q1818" s="102" t="s">
        <v>17293</v>
      </c>
      <c r="R1818" s="109"/>
      <c r="S1818" s="102"/>
      <c r="T1818" s="102" t="s">
        <v>7789</v>
      </c>
      <c r="U1818" s="102" t="s">
        <v>17294</v>
      </c>
      <c r="V1818" s="109">
        <v>10</v>
      </c>
      <c r="W1818" s="107"/>
      <c r="X1818" s="324"/>
    </row>
    <row r="1819" spans="1:24" ht="12.95" customHeight="1" x14ac:dyDescent="0.2">
      <c r="A1819" s="115">
        <v>2012</v>
      </c>
      <c r="B1819" s="115" t="s">
        <v>4176</v>
      </c>
      <c r="C1819" s="102" t="s">
        <v>17263</v>
      </c>
      <c r="D1819" s="102" t="s">
        <v>17295</v>
      </c>
      <c r="E1819" s="115" t="s">
        <v>17296</v>
      </c>
      <c r="F1819" s="115" t="s">
        <v>14834</v>
      </c>
      <c r="G1819" s="105">
        <v>15888</v>
      </c>
      <c r="H1819" s="102" t="s">
        <v>11819</v>
      </c>
      <c r="I1819" s="102" t="s">
        <v>13658</v>
      </c>
      <c r="J1819" s="102" t="s">
        <v>35414</v>
      </c>
      <c r="K1819" s="116"/>
      <c r="L1819" s="143" t="s">
        <v>38899</v>
      </c>
      <c r="M1819" s="109">
        <v>1</v>
      </c>
      <c r="N1819" s="112" t="s">
        <v>17267</v>
      </c>
      <c r="O1819" s="102" t="s">
        <v>17297</v>
      </c>
      <c r="P1819" s="102" t="s">
        <v>9125</v>
      </c>
      <c r="Q1819" s="102" t="s">
        <v>17298</v>
      </c>
      <c r="R1819" s="109"/>
      <c r="S1819" s="102"/>
      <c r="T1819" s="102" t="s">
        <v>7789</v>
      </c>
      <c r="U1819" s="102" t="s">
        <v>17299</v>
      </c>
      <c r="V1819" s="109">
        <v>11</v>
      </c>
      <c r="W1819" s="107"/>
      <c r="X1819" s="324"/>
    </row>
    <row r="1820" spans="1:24" ht="12.95" customHeight="1" x14ac:dyDescent="0.2">
      <c r="A1820" s="115">
        <v>2007</v>
      </c>
      <c r="B1820" s="115" t="s">
        <v>4176</v>
      </c>
      <c r="C1820" s="164" t="s">
        <v>21174</v>
      </c>
      <c r="D1820" s="111" t="s">
        <v>623</v>
      </c>
      <c r="E1820" s="102" t="s">
        <v>390</v>
      </c>
      <c r="F1820" s="148" t="s">
        <v>10085</v>
      </c>
      <c r="G1820" s="105">
        <v>16426</v>
      </c>
      <c r="H1820" s="102" t="s">
        <v>10191</v>
      </c>
      <c r="I1820" s="102" t="s">
        <v>11819</v>
      </c>
      <c r="J1820" s="102" t="s">
        <v>8027</v>
      </c>
      <c r="K1820" s="102"/>
      <c r="L1820" s="111" t="s">
        <v>17300</v>
      </c>
      <c r="M1820" s="107">
        <v>1</v>
      </c>
      <c r="N1820" s="125" t="s">
        <v>12337</v>
      </c>
      <c r="O1820" s="102" t="s">
        <v>162</v>
      </c>
      <c r="P1820" s="102"/>
      <c r="Q1820" s="102" t="s">
        <v>16880</v>
      </c>
      <c r="R1820" s="109" t="s">
        <v>7035</v>
      </c>
      <c r="S1820" s="102"/>
      <c r="T1820" s="102" t="s">
        <v>20547</v>
      </c>
      <c r="U1820" s="102" t="s">
        <v>21397</v>
      </c>
      <c r="V1820" s="109">
        <v>6</v>
      </c>
      <c r="W1820" s="107"/>
      <c r="X1820" s="324"/>
    </row>
    <row r="1821" spans="1:24" ht="12.95" customHeight="1" x14ac:dyDescent="0.2">
      <c r="A1821" s="115">
        <v>2007</v>
      </c>
      <c r="B1821" s="115" t="s">
        <v>4176</v>
      </c>
      <c r="C1821" s="102" t="s">
        <v>21174</v>
      </c>
      <c r="D1821" s="111" t="s">
        <v>2446</v>
      </c>
      <c r="E1821" s="102" t="s">
        <v>391</v>
      </c>
      <c r="F1821" s="148" t="s">
        <v>10085</v>
      </c>
      <c r="G1821" s="105">
        <v>16427</v>
      </c>
      <c r="H1821" s="102" t="s">
        <v>10191</v>
      </c>
      <c r="I1821" s="102" t="s">
        <v>11819</v>
      </c>
      <c r="J1821" s="102" t="s">
        <v>8027</v>
      </c>
      <c r="K1821" s="102"/>
      <c r="L1821" s="111" t="s">
        <v>17301</v>
      </c>
      <c r="M1821" s="107">
        <v>1</v>
      </c>
      <c r="N1821" s="112" t="s">
        <v>12337</v>
      </c>
      <c r="O1821" s="102" t="s">
        <v>2447</v>
      </c>
      <c r="P1821" s="102" t="s">
        <v>17110</v>
      </c>
      <c r="Q1821" s="102" t="s">
        <v>20507</v>
      </c>
      <c r="R1821" s="109"/>
      <c r="S1821" s="102" t="s">
        <v>8315</v>
      </c>
      <c r="T1821" s="102" t="s">
        <v>20547</v>
      </c>
      <c r="U1821" s="102" t="s">
        <v>21398</v>
      </c>
      <c r="V1821" s="109">
        <v>8</v>
      </c>
      <c r="W1821" s="107"/>
      <c r="X1821" s="324"/>
    </row>
    <row r="1822" spans="1:24" ht="12.95" customHeight="1" x14ac:dyDescent="0.2">
      <c r="A1822" s="115">
        <v>2007</v>
      </c>
      <c r="B1822" s="115" t="s">
        <v>4176</v>
      </c>
      <c r="C1822" s="102" t="s">
        <v>21174</v>
      </c>
      <c r="D1822" s="129" t="s">
        <v>7660</v>
      </c>
      <c r="E1822" s="102" t="s">
        <v>392</v>
      </c>
      <c r="F1822" s="148" t="s">
        <v>10085</v>
      </c>
      <c r="G1822" s="105">
        <v>16427</v>
      </c>
      <c r="H1822" s="102" t="s">
        <v>10191</v>
      </c>
      <c r="I1822" s="102" t="s">
        <v>11819</v>
      </c>
      <c r="J1822" s="102" t="s">
        <v>8027</v>
      </c>
      <c r="K1822" s="102"/>
      <c r="L1822" s="111" t="s">
        <v>17302</v>
      </c>
      <c r="M1822" s="107">
        <v>1</v>
      </c>
      <c r="N1822" s="112" t="s">
        <v>12337</v>
      </c>
      <c r="O1822" s="102" t="s">
        <v>7661</v>
      </c>
      <c r="P1822" s="102" t="s">
        <v>16686</v>
      </c>
      <c r="Q1822" s="102" t="s">
        <v>19486</v>
      </c>
      <c r="R1822" s="109"/>
      <c r="S1822" s="102"/>
      <c r="T1822" s="102" t="s">
        <v>20547</v>
      </c>
      <c r="U1822" s="102" t="s">
        <v>21399</v>
      </c>
      <c r="V1822" s="109">
        <v>7</v>
      </c>
      <c r="W1822" s="107"/>
      <c r="X1822" s="324"/>
    </row>
    <row r="1823" spans="1:24" ht="12.95" customHeight="1" x14ac:dyDescent="0.2">
      <c r="A1823" s="115">
        <v>2007</v>
      </c>
      <c r="B1823" s="115" t="s">
        <v>4176</v>
      </c>
      <c r="C1823" s="102" t="s">
        <v>21174</v>
      </c>
      <c r="D1823" s="129" t="s">
        <v>21175</v>
      </c>
      <c r="E1823" s="102" t="s">
        <v>393</v>
      </c>
      <c r="F1823" s="102" t="s">
        <v>14834</v>
      </c>
      <c r="G1823" s="105">
        <v>16429</v>
      </c>
      <c r="H1823" s="102" t="s">
        <v>10191</v>
      </c>
      <c r="I1823" s="102" t="s">
        <v>4890</v>
      </c>
      <c r="J1823" s="102" t="s">
        <v>2874</v>
      </c>
      <c r="K1823" s="102"/>
      <c r="L1823" s="111" t="s">
        <v>17303</v>
      </c>
      <c r="M1823" s="107">
        <v>1</v>
      </c>
      <c r="N1823" s="125" t="s">
        <v>31218</v>
      </c>
      <c r="O1823" s="102"/>
      <c r="P1823" s="102"/>
      <c r="Q1823" s="102" t="s">
        <v>16543</v>
      </c>
      <c r="R1823" s="109"/>
      <c r="S1823" s="102"/>
      <c r="T1823" s="102" t="s">
        <v>20547</v>
      </c>
      <c r="U1823" s="102" t="s">
        <v>21400</v>
      </c>
      <c r="V1823" s="109">
        <v>6</v>
      </c>
      <c r="W1823" s="107"/>
      <c r="X1823" s="324"/>
    </row>
    <row r="1824" spans="1:24" ht="12.95" customHeight="1" x14ac:dyDescent="0.2">
      <c r="A1824" s="115">
        <v>2007</v>
      </c>
      <c r="B1824" s="115" t="s">
        <v>4176</v>
      </c>
      <c r="C1824" s="102" t="s">
        <v>21174</v>
      </c>
      <c r="D1824" s="129" t="s">
        <v>2405</v>
      </c>
      <c r="E1824" s="102" t="s">
        <v>394</v>
      </c>
      <c r="F1824" s="148" t="s">
        <v>10085</v>
      </c>
      <c r="G1824" s="105">
        <v>16429</v>
      </c>
      <c r="H1824" s="102" t="s">
        <v>10191</v>
      </c>
      <c r="I1824" s="102" t="s">
        <v>4890</v>
      </c>
      <c r="J1824" s="102" t="s">
        <v>8027</v>
      </c>
      <c r="K1824" s="102"/>
      <c r="L1824" s="111" t="s">
        <v>17305</v>
      </c>
      <c r="M1824" s="107">
        <v>1</v>
      </c>
      <c r="N1824" s="125" t="s">
        <v>12337</v>
      </c>
      <c r="O1824" s="102" t="s">
        <v>13555</v>
      </c>
      <c r="P1824" s="102" t="s">
        <v>8076</v>
      </c>
      <c r="Q1824" s="102" t="s">
        <v>14682</v>
      </c>
      <c r="R1824" s="109"/>
      <c r="S1824" s="102" t="s">
        <v>8315</v>
      </c>
      <c r="T1824" s="102" t="s">
        <v>20547</v>
      </c>
      <c r="U1824" s="102" t="s">
        <v>21401</v>
      </c>
      <c r="V1824" s="109">
        <v>5</v>
      </c>
      <c r="W1824" s="107"/>
      <c r="X1824" s="324"/>
    </row>
    <row r="1825" spans="1:24" ht="12.95" customHeight="1" x14ac:dyDescent="0.2">
      <c r="A1825" s="115">
        <v>2007</v>
      </c>
      <c r="B1825" s="115" t="s">
        <v>4176</v>
      </c>
      <c r="C1825" s="102" t="s">
        <v>21174</v>
      </c>
      <c r="D1825" s="129" t="s">
        <v>7545</v>
      </c>
      <c r="E1825" s="102" t="s">
        <v>395</v>
      </c>
      <c r="F1825" s="148" t="s">
        <v>10085</v>
      </c>
      <c r="G1825" s="105">
        <v>16429</v>
      </c>
      <c r="H1825" s="102" t="s">
        <v>4890</v>
      </c>
      <c r="I1825" s="102" t="s">
        <v>10191</v>
      </c>
      <c r="J1825" s="102" t="s">
        <v>8027</v>
      </c>
      <c r="K1825" s="102"/>
      <c r="L1825" s="111" t="s">
        <v>17306</v>
      </c>
      <c r="M1825" s="107">
        <v>1</v>
      </c>
      <c r="N1825" s="125" t="s">
        <v>12337</v>
      </c>
      <c r="O1825" s="102" t="s">
        <v>12721</v>
      </c>
      <c r="P1825" s="102"/>
      <c r="Q1825" s="102" t="s">
        <v>19627</v>
      </c>
      <c r="R1825" s="109"/>
      <c r="S1825" s="102"/>
      <c r="T1825" s="102" t="s">
        <v>20547</v>
      </c>
      <c r="U1825" s="102" t="s">
        <v>21402</v>
      </c>
      <c r="V1825" s="109">
        <v>5.5</v>
      </c>
      <c r="W1825" s="107"/>
      <c r="X1825" s="324"/>
    </row>
    <row r="1826" spans="1:24" ht="12.95" customHeight="1" x14ac:dyDescent="0.2">
      <c r="A1826" s="115">
        <v>2007</v>
      </c>
      <c r="B1826" s="115" t="s">
        <v>4176</v>
      </c>
      <c r="C1826" s="102" t="s">
        <v>21174</v>
      </c>
      <c r="D1826" s="111" t="s">
        <v>13764</v>
      </c>
      <c r="E1826" s="102" t="s">
        <v>396</v>
      </c>
      <c r="F1826" s="148" t="s">
        <v>10085</v>
      </c>
      <c r="G1826" s="105">
        <v>16429</v>
      </c>
      <c r="H1826" s="102" t="s">
        <v>10191</v>
      </c>
      <c r="I1826" s="102" t="s">
        <v>4890</v>
      </c>
      <c r="J1826" s="102" t="s">
        <v>8027</v>
      </c>
      <c r="K1826" s="102"/>
      <c r="L1826" s="111" t="s">
        <v>17307</v>
      </c>
      <c r="M1826" s="107">
        <v>1</v>
      </c>
      <c r="N1826" s="112" t="s">
        <v>12337</v>
      </c>
      <c r="O1826" s="102" t="s">
        <v>19498</v>
      </c>
      <c r="P1826" s="102" t="s">
        <v>18007</v>
      </c>
      <c r="Q1826" s="102" t="s">
        <v>21173</v>
      </c>
      <c r="R1826" s="109"/>
      <c r="S1826" s="102" t="s">
        <v>8315</v>
      </c>
      <c r="T1826" s="102" t="s">
        <v>20547</v>
      </c>
      <c r="U1826" s="102" t="s">
        <v>21403</v>
      </c>
      <c r="V1826" s="109">
        <v>11.5</v>
      </c>
      <c r="W1826" s="107"/>
      <c r="X1826" s="324"/>
    </row>
    <row r="1827" spans="1:24" ht="12.95" customHeight="1" x14ac:dyDescent="0.2">
      <c r="A1827" s="115">
        <v>2007</v>
      </c>
      <c r="B1827" s="115" t="s">
        <v>4176</v>
      </c>
      <c r="C1827" s="102" t="s">
        <v>21174</v>
      </c>
      <c r="D1827" s="129" t="s">
        <v>398</v>
      </c>
      <c r="E1827" s="102" t="s">
        <v>9557</v>
      </c>
      <c r="F1827" s="148" t="s">
        <v>10085</v>
      </c>
      <c r="G1827" s="105">
        <v>16444</v>
      </c>
      <c r="H1827" s="102" t="s">
        <v>4890</v>
      </c>
      <c r="I1827" s="102" t="s">
        <v>10191</v>
      </c>
      <c r="J1827" s="102" t="s">
        <v>8027</v>
      </c>
      <c r="K1827" s="102"/>
      <c r="L1827" s="111" t="s">
        <v>17308</v>
      </c>
      <c r="M1827" s="107">
        <v>1</v>
      </c>
      <c r="N1827" s="112" t="s">
        <v>12337</v>
      </c>
      <c r="O1827" s="102" t="s">
        <v>16982</v>
      </c>
      <c r="P1827" s="102" t="s">
        <v>9125</v>
      </c>
      <c r="Q1827" s="102" t="s">
        <v>19627</v>
      </c>
      <c r="R1827" s="109"/>
      <c r="S1827" s="102" t="s">
        <v>8315</v>
      </c>
      <c r="T1827" s="102" t="s">
        <v>20547</v>
      </c>
      <c r="U1827" s="102" t="s">
        <v>21404</v>
      </c>
      <c r="V1827" s="109">
        <v>7</v>
      </c>
      <c r="W1827" s="107"/>
      <c r="X1827" s="324"/>
    </row>
    <row r="1828" spans="1:24" ht="12.95" customHeight="1" x14ac:dyDescent="0.2">
      <c r="A1828" s="115">
        <v>2007</v>
      </c>
      <c r="B1828" s="115" t="s">
        <v>4176</v>
      </c>
      <c r="C1828" s="102" t="s">
        <v>21174</v>
      </c>
      <c r="D1828" s="111" t="s">
        <v>1893</v>
      </c>
      <c r="E1828" s="102" t="s">
        <v>9558</v>
      </c>
      <c r="F1828" s="102" t="s">
        <v>14834</v>
      </c>
      <c r="G1828" s="105">
        <v>16430</v>
      </c>
      <c r="H1828" s="102" t="s">
        <v>10191</v>
      </c>
      <c r="I1828" s="102" t="s">
        <v>4890</v>
      </c>
      <c r="J1828" s="102" t="s">
        <v>12895</v>
      </c>
      <c r="K1828" s="102"/>
      <c r="L1828" s="111" t="s">
        <v>17309</v>
      </c>
      <c r="M1828" s="109">
        <v>2</v>
      </c>
      <c r="N1828" s="112" t="s">
        <v>17310</v>
      </c>
      <c r="O1828" s="102" t="s">
        <v>18177</v>
      </c>
      <c r="P1828" s="102" t="s">
        <v>162</v>
      </c>
      <c r="Q1828" s="102" t="s">
        <v>17196</v>
      </c>
      <c r="R1828" s="109"/>
      <c r="S1828" s="102"/>
      <c r="T1828" s="102" t="s">
        <v>20547</v>
      </c>
      <c r="U1828" s="102" t="s">
        <v>17311</v>
      </c>
      <c r="V1828" s="109">
        <v>7</v>
      </c>
      <c r="W1828" s="107"/>
      <c r="X1828" s="324"/>
    </row>
    <row r="1829" spans="1:24" ht="12.95" customHeight="1" x14ac:dyDescent="0.2">
      <c r="A1829" s="115">
        <v>2011</v>
      </c>
      <c r="B1829" s="115" t="s">
        <v>4176</v>
      </c>
      <c r="C1829" s="103" t="s">
        <v>4245</v>
      </c>
      <c r="D1829" s="102" t="s">
        <v>4244</v>
      </c>
      <c r="E1829" s="115">
        <v>1</v>
      </c>
      <c r="F1829" s="123" t="s">
        <v>10085</v>
      </c>
      <c r="G1829" s="105">
        <v>15352</v>
      </c>
      <c r="H1829" s="102" t="s">
        <v>10191</v>
      </c>
      <c r="I1829" s="102" t="s">
        <v>2625</v>
      </c>
      <c r="J1829" s="102" t="s">
        <v>4246</v>
      </c>
      <c r="K1829" s="102"/>
      <c r="L1829" s="129"/>
      <c r="M1829" s="109">
        <v>1</v>
      </c>
      <c r="N1829" s="108" t="s">
        <v>4247</v>
      </c>
      <c r="O1829" s="102" t="s">
        <v>282</v>
      </c>
      <c r="P1829" s="102"/>
      <c r="Q1829" s="102" t="s">
        <v>16885</v>
      </c>
      <c r="R1829" s="109"/>
      <c r="S1829" s="102"/>
      <c r="T1829" s="102" t="s">
        <v>20545</v>
      </c>
      <c r="U1829" s="102" t="s">
        <v>21725</v>
      </c>
      <c r="V1829" s="109">
        <v>8</v>
      </c>
      <c r="W1829" s="107"/>
      <c r="X1829" s="324"/>
    </row>
    <row r="1830" spans="1:24" ht="12.95" customHeight="1" x14ac:dyDescent="0.2">
      <c r="A1830" s="115">
        <v>2011</v>
      </c>
      <c r="B1830" s="115" t="s">
        <v>4176</v>
      </c>
      <c r="C1830" s="102" t="s">
        <v>4245</v>
      </c>
      <c r="D1830" s="102" t="s">
        <v>9834</v>
      </c>
      <c r="E1830" s="115">
        <v>2</v>
      </c>
      <c r="F1830" s="123" t="s">
        <v>10085</v>
      </c>
      <c r="G1830" s="105">
        <v>15352</v>
      </c>
      <c r="H1830" s="102" t="s">
        <v>10191</v>
      </c>
      <c r="I1830" s="102" t="s">
        <v>2625</v>
      </c>
      <c r="J1830" s="102" t="s">
        <v>4250</v>
      </c>
      <c r="K1830" s="102"/>
      <c r="L1830" s="129"/>
      <c r="M1830" s="109">
        <v>1</v>
      </c>
      <c r="N1830" s="108" t="s">
        <v>4247</v>
      </c>
      <c r="O1830" s="102" t="s">
        <v>9160</v>
      </c>
      <c r="P1830" s="102" t="s">
        <v>9125</v>
      </c>
      <c r="Q1830" s="102" t="s">
        <v>16990</v>
      </c>
      <c r="R1830" s="109" t="s">
        <v>7035</v>
      </c>
      <c r="S1830" s="102"/>
      <c r="T1830" s="102" t="s">
        <v>20545</v>
      </c>
      <c r="U1830" s="102" t="s">
        <v>21725</v>
      </c>
      <c r="V1830" s="109">
        <v>7.5</v>
      </c>
      <c r="W1830" s="107"/>
      <c r="X1830" s="324"/>
    </row>
    <row r="1831" spans="1:24" ht="12.95" customHeight="1" x14ac:dyDescent="0.2">
      <c r="A1831" s="115">
        <v>2011</v>
      </c>
      <c r="B1831" s="115" t="s">
        <v>4176</v>
      </c>
      <c r="C1831" s="102" t="s">
        <v>4245</v>
      </c>
      <c r="D1831" s="102" t="s">
        <v>4248</v>
      </c>
      <c r="E1831" s="115">
        <v>3</v>
      </c>
      <c r="F1831" s="123" t="s">
        <v>10085</v>
      </c>
      <c r="G1831" s="105">
        <v>15353</v>
      </c>
      <c r="H1831" s="102" t="s">
        <v>2625</v>
      </c>
      <c r="I1831" s="102" t="s">
        <v>10191</v>
      </c>
      <c r="J1831" s="102" t="s">
        <v>4249</v>
      </c>
      <c r="K1831" s="102"/>
      <c r="L1831" s="129"/>
      <c r="M1831" s="109">
        <v>1</v>
      </c>
      <c r="N1831" s="108" t="s">
        <v>4247</v>
      </c>
      <c r="O1831" s="102" t="s">
        <v>21726</v>
      </c>
      <c r="P1831" s="102" t="s">
        <v>3620</v>
      </c>
      <c r="Q1831" s="102" t="s">
        <v>21727</v>
      </c>
      <c r="R1831" s="109"/>
      <c r="S1831" s="102" t="s">
        <v>8315</v>
      </c>
      <c r="T1831" s="102" t="s">
        <v>20545</v>
      </c>
      <c r="U1831" s="102" t="s">
        <v>21728</v>
      </c>
      <c r="V1831" s="109">
        <v>7</v>
      </c>
      <c r="W1831" s="107"/>
      <c r="X1831" s="324"/>
    </row>
    <row r="1832" spans="1:24" ht="12.95" customHeight="1" x14ac:dyDescent="0.2">
      <c r="A1832" s="115">
        <v>2011</v>
      </c>
      <c r="B1832" s="115" t="s">
        <v>4176</v>
      </c>
      <c r="C1832" s="102" t="s">
        <v>4245</v>
      </c>
      <c r="D1832" s="102" t="s">
        <v>4251</v>
      </c>
      <c r="E1832" s="115">
        <v>4</v>
      </c>
      <c r="F1832" s="123" t="s">
        <v>10085</v>
      </c>
      <c r="G1832" s="105">
        <v>15353</v>
      </c>
      <c r="H1832" s="102" t="s">
        <v>10191</v>
      </c>
      <c r="I1832" s="102" t="s">
        <v>2625</v>
      </c>
      <c r="J1832" s="102" t="s">
        <v>4252</v>
      </c>
      <c r="K1832" s="102"/>
      <c r="L1832" s="111"/>
      <c r="M1832" s="109">
        <v>1</v>
      </c>
      <c r="N1832" s="108" t="s">
        <v>4247</v>
      </c>
      <c r="O1832" s="102"/>
      <c r="P1832" s="102"/>
      <c r="Q1832" s="102" t="s">
        <v>17504</v>
      </c>
      <c r="R1832" s="109"/>
      <c r="S1832" s="102"/>
      <c r="T1832" s="102" t="s">
        <v>20545</v>
      </c>
      <c r="U1832" s="102" t="s">
        <v>21729</v>
      </c>
      <c r="V1832" s="109">
        <v>6</v>
      </c>
      <c r="W1832" s="107"/>
      <c r="X1832" s="324"/>
    </row>
    <row r="1833" spans="1:24" ht="12.95" customHeight="1" x14ac:dyDescent="0.2">
      <c r="A1833" s="115">
        <v>2011</v>
      </c>
      <c r="B1833" s="115" t="s">
        <v>4176</v>
      </c>
      <c r="C1833" s="102" t="s">
        <v>4245</v>
      </c>
      <c r="D1833" s="102" t="s">
        <v>4253</v>
      </c>
      <c r="E1833" s="115">
        <v>5</v>
      </c>
      <c r="F1833" s="123" t="s">
        <v>10085</v>
      </c>
      <c r="G1833" s="105">
        <v>15353</v>
      </c>
      <c r="H1833" s="102" t="s">
        <v>10191</v>
      </c>
      <c r="I1833" s="102" t="s">
        <v>2625</v>
      </c>
      <c r="J1833" s="102" t="s">
        <v>4250</v>
      </c>
      <c r="K1833" s="102"/>
      <c r="L1833" s="111"/>
      <c r="M1833" s="109">
        <v>1</v>
      </c>
      <c r="N1833" s="108" t="s">
        <v>4247</v>
      </c>
      <c r="O1833" s="102"/>
      <c r="P1833" s="102" t="s">
        <v>9125</v>
      </c>
      <c r="Q1833" s="102" t="s">
        <v>21033</v>
      </c>
      <c r="R1833" s="109" t="s">
        <v>7035</v>
      </c>
      <c r="S1833" s="102"/>
      <c r="T1833" s="102" t="s">
        <v>20545</v>
      </c>
      <c r="U1833" s="102" t="s">
        <v>21730</v>
      </c>
      <c r="V1833" s="109">
        <v>7.5</v>
      </c>
      <c r="W1833" s="107"/>
      <c r="X1833" s="324"/>
    </row>
    <row r="1834" spans="1:24" ht="12.95" customHeight="1" x14ac:dyDescent="0.2">
      <c r="A1834" s="115">
        <v>2011</v>
      </c>
      <c r="B1834" s="115" t="s">
        <v>4176</v>
      </c>
      <c r="C1834" s="102" t="s">
        <v>4245</v>
      </c>
      <c r="D1834" s="102" t="s">
        <v>4254</v>
      </c>
      <c r="E1834" s="115">
        <v>6</v>
      </c>
      <c r="F1834" s="123" t="s">
        <v>10085</v>
      </c>
      <c r="G1834" s="105">
        <v>15354</v>
      </c>
      <c r="H1834" s="102" t="s">
        <v>10191</v>
      </c>
      <c r="I1834" s="102" t="s">
        <v>2625</v>
      </c>
      <c r="J1834" s="102" t="s">
        <v>4249</v>
      </c>
      <c r="K1834" s="102"/>
      <c r="L1834" s="111"/>
      <c r="M1834" s="109">
        <v>1</v>
      </c>
      <c r="N1834" s="108" t="s">
        <v>4247</v>
      </c>
      <c r="O1834" s="102" t="s">
        <v>31219</v>
      </c>
      <c r="P1834" s="102" t="s">
        <v>8076</v>
      </c>
      <c r="Q1834" s="102" t="s">
        <v>31220</v>
      </c>
      <c r="R1834" s="109"/>
      <c r="S1834" s="102" t="s">
        <v>9435</v>
      </c>
      <c r="T1834" s="102" t="s">
        <v>20545</v>
      </c>
      <c r="U1834" s="102" t="s">
        <v>21731</v>
      </c>
      <c r="V1834" s="109">
        <v>8</v>
      </c>
      <c r="W1834" s="107"/>
      <c r="X1834" s="324"/>
    </row>
    <row r="1835" spans="1:24" ht="12.95" customHeight="1" x14ac:dyDescent="0.2">
      <c r="A1835" s="115">
        <v>2011</v>
      </c>
      <c r="B1835" s="115" t="s">
        <v>4176</v>
      </c>
      <c r="C1835" s="102" t="s">
        <v>4245</v>
      </c>
      <c r="D1835" s="102" t="s">
        <v>4255</v>
      </c>
      <c r="E1835" s="115">
        <v>7</v>
      </c>
      <c r="F1835" s="123" t="s">
        <v>10085</v>
      </c>
      <c r="G1835" s="105">
        <v>15354</v>
      </c>
      <c r="H1835" s="102" t="s">
        <v>2625</v>
      </c>
      <c r="I1835" s="102" t="s">
        <v>10191</v>
      </c>
      <c r="J1835" s="102" t="s">
        <v>4246</v>
      </c>
      <c r="K1835" s="102"/>
      <c r="L1835" s="111"/>
      <c r="M1835" s="109">
        <v>1</v>
      </c>
      <c r="N1835" s="108" t="s">
        <v>4247</v>
      </c>
      <c r="O1835" s="102" t="s">
        <v>162</v>
      </c>
      <c r="P1835" s="102" t="s">
        <v>9160</v>
      </c>
      <c r="Q1835" s="102" t="s">
        <v>16868</v>
      </c>
      <c r="R1835" s="109"/>
      <c r="S1835" s="102"/>
      <c r="T1835" s="102" t="s">
        <v>20545</v>
      </c>
      <c r="U1835" s="102" t="s">
        <v>21725</v>
      </c>
      <c r="V1835" s="109">
        <v>5</v>
      </c>
      <c r="W1835" s="107"/>
      <c r="X1835" s="324"/>
    </row>
    <row r="1836" spans="1:24" ht="12.95" customHeight="1" x14ac:dyDescent="0.2">
      <c r="A1836" s="115">
        <v>2011</v>
      </c>
      <c r="B1836" s="115" t="s">
        <v>4176</v>
      </c>
      <c r="C1836" s="102" t="s">
        <v>4245</v>
      </c>
      <c r="D1836" s="102" t="s">
        <v>4256</v>
      </c>
      <c r="E1836" s="115">
        <v>8</v>
      </c>
      <c r="F1836" s="123" t="s">
        <v>10085</v>
      </c>
      <c r="G1836" s="105">
        <v>15353</v>
      </c>
      <c r="H1836" s="102" t="s">
        <v>10191</v>
      </c>
      <c r="I1836" s="102" t="s">
        <v>2625</v>
      </c>
      <c r="J1836" s="102" t="s">
        <v>4246</v>
      </c>
      <c r="K1836" s="102"/>
      <c r="L1836" s="111"/>
      <c r="M1836" s="109">
        <v>1</v>
      </c>
      <c r="N1836" s="112" t="s">
        <v>4247</v>
      </c>
      <c r="O1836" s="102" t="s">
        <v>20676</v>
      </c>
      <c r="P1836" s="102" t="s">
        <v>2447</v>
      </c>
      <c r="Q1836" s="102" t="s">
        <v>21732</v>
      </c>
      <c r="R1836" s="109"/>
      <c r="S1836" s="102" t="s">
        <v>11080</v>
      </c>
      <c r="T1836" s="102" t="s">
        <v>20545</v>
      </c>
      <c r="U1836" s="102" t="s">
        <v>21733</v>
      </c>
      <c r="V1836" s="109">
        <v>7</v>
      </c>
      <c r="W1836" s="107"/>
      <c r="X1836" s="324"/>
    </row>
    <row r="1837" spans="1:24" ht="12.95" customHeight="1" x14ac:dyDescent="0.2">
      <c r="A1837" s="115">
        <v>2013</v>
      </c>
      <c r="B1837" s="102" t="s">
        <v>4176</v>
      </c>
      <c r="C1837" s="132" t="s">
        <v>4245</v>
      </c>
      <c r="D1837" s="102" t="s">
        <v>4244</v>
      </c>
      <c r="E1837" s="102" t="s">
        <v>27435</v>
      </c>
      <c r="F1837" s="123" t="s">
        <v>10085</v>
      </c>
      <c r="G1837" s="105">
        <v>15352</v>
      </c>
      <c r="H1837" s="102" t="s">
        <v>31221</v>
      </c>
      <c r="I1837" s="102" t="s">
        <v>2625</v>
      </c>
      <c r="J1837" s="102" t="s">
        <v>27443</v>
      </c>
      <c r="K1837" s="102"/>
      <c r="L1837" s="111"/>
      <c r="M1837" s="107" t="s">
        <v>3669</v>
      </c>
      <c r="N1837" s="125" t="s">
        <v>4247</v>
      </c>
      <c r="O1837" s="102" t="s">
        <v>27445</v>
      </c>
      <c r="P1837" s="102"/>
      <c r="Q1837" s="102" t="s">
        <v>27444</v>
      </c>
      <c r="R1837" s="109"/>
      <c r="S1837" s="102"/>
      <c r="T1837" s="102" t="s">
        <v>20545</v>
      </c>
      <c r="U1837" s="102" t="s">
        <v>27446</v>
      </c>
      <c r="V1837" s="109">
        <v>8</v>
      </c>
      <c r="W1837" s="107"/>
      <c r="X1837" s="113"/>
    </row>
    <row r="1838" spans="1:24" ht="12.95" customHeight="1" x14ac:dyDescent="0.2">
      <c r="A1838" s="115">
        <v>2013</v>
      </c>
      <c r="B1838" s="102" t="s">
        <v>4176</v>
      </c>
      <c r="C1838" s="132" t="s">
        <v>4245</v>
      </c>
      <c r="D1838" s="102" t="s">
        <v>9834</v>
      </c>
      <c r="E1838" s="102" t="s">
        <v>27436</v>
      </c>
      <c r="F1838" s="123" t="s">
        <v>10085</v>
      </c>
      <c r="G1838" s="105">
        <v>15352</v>
      </c>
      <c r="H1838" s="102" t="s">
        <v>31221</v>
      </c>
      <c r="I1838" s="102" t="s">
        <v>2625</v>
      </c>
      <c r="J1838" s="102" t="s">
        <v>27447</v>
      </c>
      <c r="K1838" s="102"/>
      <c r="L1838" s="111"/>
      <c r="M1838" s="107" t="s">
        <v>3669</v>
      </c>
      <c r="N1838" s="125" t="s">
        <v>4247</v>
      </c>
      <c r="O1838" s="102" t="s">
        <v>9160</v>
      </c>
      <c r="P1838" s="102" t="s">
        <v>9125</v>
      </c>
      <c r="Q1838" s="102" t="s">
        <v>16990</v>
      </c>
      <c r="R1838" s="109" t="s">
        <v>7035</v>
      </c>
      <c r="S1838" s="102"/>
      <c r="T1838" s="102" t="s">
        <v>20545</v>
      </c>
      <c r="U1838" s="102" t="s">
        <v>27446</v>
      </c>
      <c r="V1838" s="109">
        <v>7.5</v>
      </c>
      <c r="W1838" s="107"/>
      <c r="X1838" s="113"/>
    </row>
    <row r="1839" spans="1:24" ht="12.95" customHeight="1" x14ac:dyDescent="0.2">
      <c r="A1839" s="115">
        <v>2013</v>
      </c>
      <c r="B1839" s="102" t="s">
        <v>4176</v>
      </c>
      <c r="C1839" s="132" t="s">
        <v>4245</v>
      </c>
      <c r="D1839" s="102" t="s">
        <v>27448</v>
      </c>
      <c r="E1839" s="102" t="s">
        <v>27437</v>
      </c>
      <c r="F1839" s="123" t="s">
        <v>10085</v>
      </c>
      <c r="G1839" s="105">
        <v>15353</v>
      </c>
      <c r="H1839" s="102" t="s">
        <v>2625</v>
      </c>
      <c r="I1839" s="102" t="s">
        <v>31222</v>
      </c>
      <c r="J1839" s="102" t="s">
        <v>27449</v>
      </c>
      <c r="K1839" s="102"/>
      <c r="L1839" s="111"/>
      <c r="M1839" s="107" t="s">
        <v>3669</v>
      </c>
      <c r="N1839" s="125" t="s">
        <v>4247</v>
      </c>
      <c r="O1839" s="102" t="s">
        <v>21726</v>
      </c>
      <c r="P1839" s="102" t="s">
        <v>3620</v>
      </c>
      <c r="Q1839" s="102" t="s">
        <v>27450</v>
      </c>
      <c r="R1839" s="109"/>
      <c r="S1839" s="102"/>
      <c r="T1839" s="102" t="s">
        <v>20545</v>
      </c>
      <c r="U1839" s="102" t="s">
        <v>27451</v>
      </c>
      <c r="V1839" s="109">
        <v>7</v>
      </c>
      <c r="W1839" s="107"/>
      <c r="X1839" s="113"/>
    </row>
    <row r="1840" spans="1:24" ht="12.95" customHeight="1" x14ac:dyDescent="0.2">
      <c r="A1840" s="115">
        <v>2013</v>
      </c>
      <c r="B1840" s="102" t="s">
        <v>4176</v>
      </c>
      <c r="C1840" s="132" t="s">
        <v>4245</v>
      </c>
      <c r="D1840" s="102" t="s">
        <v>4251</v>
      </c>
      <c r="E1840" s="102" t="s">
        <v>27438</v>
      </c>
      <c r="F1840" s="123" t="s">
        <v>10085</v>
      </c>
      <c r="G1840" s="105">
        <v>15353</v>
      </c>
      <c r="H1840" s="102" t="s">
        <v>31222</v>
      </c>
      <c r="I1840" s="102" t="s">
        <v>2625</v>
      </c>
      <c r="J1840" s="102" t="s">
        <v>27452</v>
      </c>
      <c r="K1840" s="102"/>
      <c r="L1840" s="111"/>
      <c r="M1840" s="107" t="s">
        <v>3669</v>
      </c>
      <c r="N1840" s="125" t="s">
        <v>4247</v>
      </c>
      <c r="O1840" s="102"/>
      <c r="P1840" s="102"/>
      <c r="Q1840" s="102" t="s">
        <v>17504</v>
      </c>
      <c r="R1840" s="109"/>
      <c r="S1840" s="102"/>
      <c r="T1840" s="102" t="s">
        <v>20545</v>
      </c>
      <c r="U1840" s="102" t="s">
        <v>27453</v>
      </c>
      <c r="V1840" s="109">
        <v>6</v>
      </c>
      <c r="W1840" s="107"/>
      <c r="X1840" s="113"/>
    </row>
    <row r="1841" spans="1:24" ht="12.95" customHeight="1" x14ac:dyDescent="0.2">
      <c r="A1841" s="115">
        <v>2013</v>
      </c>
      <c r="B1841" s="102" t="s">
        <v>4176</v>
      </c>
      <c r="C1841" s="132" t="s">
        <v>4245</v>
      </c>
      <c r="D1841" s="102" t="s">
        <v>4253</v>
      </c>
      <c r="E1841" s="102" t="s">
        <v>27439</v>
      </c>
      <c r="F1841" s="123" t="s">
        <v>10085</v>
      </c>
      <c r="G1841" s="105">
        <v>15353</v>
      </c>
      <c r="H1841" s="102" t="s">
        <v>31222</v>
      </c>
      <c r="I1841" s="102" t="s">
        <v>2625</v>
      </c>
      <c r="J1841" s="102" t="s">
        <v>27447</v>
      </c>
      <c r="K1841" s="102"/>
      <c r="L1841" s="111"/>
      <c r="M1841" s="107" t="s">
        <v>3669</v>
      </c>
      <c r="N1841" s="125" t="s">
        <v>4247</v>
      </c>
      <c r="O1841" s="102"/>
      <c r="P1841" s="102" t="s">
        <v>9125</v>
      </c>
      <c r="Q1841" s="102" t="s">
        <v>20904</v>
      </c>
      <c r="R1841" s="109" t="s">
        <v>7035</v>
      </c>
      <c r="S1841" s="102"/>
      <c r="T1841" s="102" t="s">
        <v>20545</v>
      </c>
      <c r="U1841" s="102" t="s">
        <v>27446</v>
      </c>
      <c r="V1841" s="109">
        <v>7.5</v>
      </c>
      <c r="W1841" s="107"/>
      <c r="X1841" s="113"/>
    </row>
    <row r="1842" spans="1:24" ht="12.95" customHeight="1" x14ac:dyDescent="0.2">
      <c r="A1842" s="115">
        <v>2013</v>
      </c>
      <c r="B1842" s="102" t="s">
        <v>4176</v>
      </c>
      <c r="C1842" s="132" t="s">
        <v>4245</v>
      </c>
      <c r="D1842" s="102" t="s">
        <v>27454</v>
      </c>
      <c r="E1842" s="102" t="s">
        <v>27440</v>
      </c>
      <c r="F1842" s="123" t="s">
        <v>10085</v>
      </c>
      <c r="G1842" s="105">
        <v>15354</v>
      </c>
      <c r="H1842" s="102" t="s">
        <v>31221</v>
      </c>
      <c r="I1842" s="102" t="s">
        <v>2625</v>
      </c>
      <c r="J1842" s="102" t="s">
        <v>27449</v>
      </c>
      <c r="K1842" s="102"/>
      <c r="L1842" s="111"/>
      <c r="M1842" s="107" t="s">
        <v>3669</v>
      </c>
      <c r="N1842" s="125" t="s">
        <v>4247</v>
      </c>
      <c r="O1842" s="102" t="s">
        <v>20496</v>
      </c>
      <c r="P1842" s="102" t="s">
        <v>8076</v>
      </c>
      <c r="Q1842" s="102" t="s">
        <v>21797</v>
      </c>
      <c r="R1842" s="109"/>
      <c r="S1842" s="102" t="s">
        <v>9435</v>
      </c>
      <c r="T1842" s="102" t="s">
        <v>20545</v>
      </c>
      <c r="U1842" s="102" t="s">
        <v>27455</v>
      </c>
      <c r="V1842" s="109">
        <v>8</v>
      </c>
      <c r="W1842" s="107"/>
      <c r="X1842" s="113"/>
    </row>
    <row r="1843" spans="1:24" ht="12.95" customHeight="1" x14ac:dyDescent="0.2">
      <c r="A1843" s="115">
        <v>2013</v>
      </c>
      <c r="B1843" s="102" t="s">
        <v>4176</v>
      </c>
      <c r="C1843" s="132" t="s">
        <v>4245</v>
      </c>
      <c r="D1843" s="102" t="s">
        <v>4255</v>
      </c>
      <c r="E1843" s="102" t="s">
        <v>27441</v>
      </c>
      <c r="F1843" s="123" t="s">
        <v>10085</v>
      </c>
      <c r="G1843" s="105">
        <v>15354</v>
      </c>
      <c r="H1843" s="102" t="s">
        <v>2625</v>
      </c>
      <c r="I1843" s="102" t="s">
        <v>31222</v>
      </c>
      <c r="J1843" s="102" t="s">
        <v>27443</v>
      </c>
      <c r="K1843" s="102"/>
      <c r="L1843" s="111"/>
      <c r="M1843" s="107" t="s">
        <v>3669</v>
      </c>
      <c r="N1843" s="125" t="s">
        <v>4247</v>
      </c>
      <c r="O1843" s="102" t="s">
        <v>162</v>
      </c>
      <c r="P1843" s="102" t="s">
        <v>9160</v>
      </c>
      <c r="Q1843" s="102" t="s">
        <v>19625</v>
      </c>
      <c r="R1843" s="109"/>
      <c r="S1843" s="102"/>
      <c r="T1843" s="102" t="s">
        <v>20545</v>
      </c>
      <c r="U1843" s="102" t="s">
        <v>27446</v>
      </c>
      <c r="V1843" s="109">
        <v>5</v>
      </c>
      <c r="W1843" s="107"/>
      <c r="X1843" s="113"/>
    </row>
    <row r="1844" spans="1:24" ht="12.95" customHeight="1" x14ac:dyDescent="0.2">
      <c r="A1844" s="115">
        <v>2013</v>
      </c>
      <c r="B1844" s="102" t="s">
        <v>4176</v>
      </c>
      <c r="C1844" s="132" t="s">
        <v>4245</v>
      </c>
      <c r="D1844" s="102" t="s">
        <v>27456</v>
      </c>
      <c r="E1844" s="102" t="s">
        <v>27442</v>
      </c>
      <c r="F1844" s="123" t="s">
        <v>10085</v>
      </c>
      <c r="G1844" s="105">
        <v>15353</v>
      </c>
      <c r="H1844" s="102" t="s">
        <v>2625</v>
      </c>
      <c r="I1844" s="102" t="s">
        <v>31222</v>
      </c>
      <c r="J1844" s="102" t="s">
        <v>27443</v>
      </c>
      <c r="K1844" s="102"/>
      <c r="L1844" s="111"/>
      <c r="M1844" s="107" t="s">
        <v>3669</v>
      </c>
      <c r="N1844" s="112" t="s">
        <v>4247</v>
      </c>
      <c r="O1844" s="102" t="s">
        <v>20676</v>
      </c>
      <c r="P1844" s="102" t="s">
        <v>2447</v>
      </c>
      <c r="Q1844" s="102" t="s">
        <v>27457</v>
      </c>
      <c r="R1844" s="109"/>
      <c r="S1844" s="102" t="s">
        <v>11080</v>
      </c>
      <c r="T1844" s="102" t="s">
        <v>20545</v>
      </c>
      <c r="U1844" s="102" t="s">
        <v>27458</v>
      </c>
      <c r="V1844" s="109">
        <v>7</v>
      </c>
      <c r="W1844" s="107"/>
      <c r="X1844" s="113"/>
    </row>
    <row r="1845" spans="1:24" ht="12.95" customHeight="1" x14ac:dyDescent="0.2">
      <c r="A1845" s="140">
        <v>2018</v>
      </c>
      <c r="B1845" s="128" t="s">
        <v>4176</v>
      </c>
      <c r="C1845" s="210" t="s">
        <v>38929</v>
      </c>
      <c r="D1845" s="128" t="s">
        <v>38306</v>
      </c>
      <c r="E1845" s="128" t="s">
        <v>38918</v>
      </c>
      <c r="F1845" s="123" t="s">
        <v>10085</v>
      </c>
      <c r="G1845" s="142">
        <v>16332</v>
      </c>
      <c r="H1845" s="128" t="s">
        <v>11819</v>
      </c>
      <c r="I1845" s="128" t="s">
        <v>10191</v>
      </c>
      <c r="J1845" s="128" t="s">
        <v>38307</v>
      </c>
      <c r="K1845" s="128"/>
      <c r="L1845" s="143"/>
      <c r="M1845" s="130" t="s">
        <v>3669</v>
      </c>
      <c r="N1845" s="200" t="s">
        <v>38927</v>
      </c>
      <c r="O1845" s="128" t="s">
        <v>162</v>
      </c>
      <c r="P1845" s="128" t="s">
        <v>13301</v>
      </c>
      <c r="Q1845" s="128" t="s">
        <v>16641</v>
      </c>
      <c r="R1845" s="145"/>
      <c r="S1845" s="128" t="s">
        <v>9435</v>
      </c>
      <c r="T1845" s="128" t="s">
        <v>20547</v>
      </c>
      <c r="U1845" s="128" t="s">
        <v>38928</v>
      </c>
      <c r="V1845" s="145">
        <v>10.5</v>
      </c>
      <c r="W1845" s="130"/>
      <c r="X1845" s="113"/>
    </row>
    <row r="1846" spans="1:24" ht="12.95" customHeight="1" x14ac:dyDescent="0.2">
      <c r="A1846" s="140">
        <v>2018</v>
      </c>
      <c r="B1846" s="128" t="s">
        <v>4176</v>
      </c>
      <c r="C1846" s="198" t="s">
        <v>38929</v>
      </c>
      <c r="D1846" s="128" t="s">
        <v>38308</v>
      </c>
      <c r="E1846" s="128" t="s">
        <v>38919</v>
      </c>
      <c r="F1846" s="123" t="s">
        <v>10085</v>
      </c>
      <c r="G1846" s="142">
        <v>16332</v>
      </c>
      <c r="H1846" s="128" t="s">
        <v>11819</v>
      </c>
      <c r="I1846" s="128" t="s">
        <v>10191</v>
      </c>
      <c r="J1846" s="128" t="s">
        <v>38307</v>
      </c>
      <c r="K1846" s="128"/>
      <c r="L1846" s="143"/>
      <c r="M1846" s="130" t="s">
        <v>3669</v>
      </c>
      <c r="N1846" s="200" t="s">
        <v>38927</v>
      </c>
      <c r="O1846" s="128"/>
      <c r="P1846" s="128"/>
      <c r="Q1846" s="128" t="s">
        <v>19737</v>
      </c>
      <c r="R1846" s="145"/>
      <c r="S1846" s="128"/>
      <c r="T1846" s="128" t="s">
        <v>20547</v>
      </c>
      <c r="U1846" s="128" t="s">
        <v>38930</v>
      </c>
      <c r="V1846" s="145">
        <v>6.5</v>
      </c>
      <c r="W1846" s="130"/>
      <c r="X1846" s="113"/>
    </row>
    <row r="1847" spans="1:24" ht="12.95" customHeight="1" x14ac:dyDescent="0.2">
      <c r="A1847" s="140">
        <v>2018</v>
      </c>
      <c r="B1847" s="128" t="s">
        <v>4176</v>
      </c>
      <c r="C1847" s="198" t="s">
        <v>38929</v>
      </c>
      <c r="D1847" s="128" t="s">
        <v>38309</v>
      </c>
      <c r="E1847" s="128" t="s">
        <v>38920</v>
      </c>
      <c r="F1847" s="123" t="s">
        <v>10085</v>
      </c>
      <c r="G1847" s="142">
        <v>16333</v>
      </c>
      <c r="H1847" s="128" t="s">
        <v>11819</v>
      </c>
      <c r="I1847" s="128" t="s">
        <v>10191</v>
      </c>
      <c r="J1847" s="128" t="s">
        <v>38307</v>
      </c>
      <c r="K1847" s="128"/>
      <c r="L1847" s="143"/>
      <c r="M1847" s="130" t="s">
        <v>3669</v>
      </c>
      <c r="N1847" s="200" t="s">
        <v>38927</v>
      </c>
      <c r="O1847" s="128"/>
      <c r="P1847" s="128" t="s">
        <v>2447</v>
      </c>
      <c r="Q1847" s="128" t="s">
        <v>15847</v>
      </c>
      <c r="R1847" s="145"/>
      <c r="S1847" s="128" t="s">
        <v>11080</v>
      </c>
      <c r="T1847" s="128" t="s">
        <v>20547</v>
      </c>
      <c r="U1847" s="128" t="s">
        <v>38928</v>
      </c>
      <c r="V1847" s="145">
        <v>8.5</v>
      </c>
      <c r="W1847" s="130"/>
      <c r="X1847" s="113"/>
    </row>
    <row r="1848" spans="1:24" ht="12.95" customHeight="1" x14ac:dyDescent="0.2">
      <c r="A1848" s="140">
        <v>2018</v>
      </c>
      <c r="B1848" s="128" t="s">
        <v>4176</v>
      </c>
      <c r="C1848" s="198" t="s">
        <v>38929</v>
      </c>
      <c r="D1848" s="128" t="s">
        <v>38310</v>
      </c>
      <c r="E1848" s="128" t="s">
        <v>38921</v>
      </c>
      <c r="F1848" s="123" t="s">
        <v>10085</v>
      </c>
      <c r="G1848" s="142">
        <v>16333</v>
      </c>
      <c r="H1848" s="128" t="s">
        <v>11819</v>
      </c>
      <c r="I1848" s="128" t="s">
        <v>10191</v>
      </c>
      <c r="J1848" s="128" t="s">
        <v>38307</v>
      </c>
      <c r="K1848" s="128"/>
      <c r="L1848" s="143"/>
      <c r="M1848" s="130" t="s">
        <v>3669</v>
      </c>
      <c r="N1848" s="200" t="s">
        <v>38927</v>
      </c>
      <c r="O1848" s="128" t="s">
        <v>9125</v>
      </c>
      <c r="P1848" s="128" t="s">
        <v>13555</v>
      </c>
      <c r="Q1848" s="128" t="s">
        <v>20929</v>
      </c>
      <c r="R1848" s="145"/>
      <c r="S1848" s="128" t="s">
        <v>9435</v>
      </c>
      <c r="T1848" s="128" t="s">
        <v>20547</v>
      </c>
      <c r="U1848" s="128" t="s">
        <v>38928</v>
      </c>
      <c r="V1848" s="145">
        <v>9.5</v>
      </c>
      <c r="W1848" s="130"/>
      <c r="X1848" s="113"/>
    </row>
    <row r="1849" spans="1:24" ht="12.95" customHeight="1" x14ac:dyDescent="0.2">
      <c r="A1849" s="140">
        <v>2018</v>
      </c>
      <c r="B1849" s="128" t="s">
        <v>4176</v>
      </c>
      <c r="C1849" s="198" t="s">
        <v>38929</v>
      </c>
      <c r="D1849" s="128" t="s">
        <v>38311</v>
      </c>
      <c r="E1849" s="128" t="s">
        <v>38922</v>
      </c>
      <c r="F1849" s="123" t="s">
        <v>10085</v>
      </c>
      <c r="G1849" s="142">
        <v>16333</v>
      </c>
      <c r="H1849" s="128" t="s">
        <v>11819</v>
      </c>
      <c r="I1849" s="128" t="s">
        <v>10191</v>
      </c>
      <c r="J1849" s="128" t="s">
        <v>38307</v>
      </c>
      <c r="K1849" s="128"/>
      <c r="L1849" s="143"/>
      <c r="M1849" s="130" t="s">
        <v>3669</v>
      </c>
      <c r="N1849" s="200" t="s">
        <v>38927</v>
      </c>
      <c r="O1849" s="128"/>
      <c r="P1849" s="128" t="s">
        <v>13207</v>
      </c>
      <c r="Q1849" s="128" t="s">
        <v>38931</v>
      </c>
      <c r="R1849" s="145"/>
      <c r="S1849" s="128" t="s">
        <v>9435</v>
      </c>
      <c r="T1849" s="128" t="s">
        <v>20547</v>
      </c>
      <c r="U1849" s="128" t="s">
        <v>38932</v>
      </c>
      <c r="V1849" s="145">
        <v>10.5</v>
      </c>
      <c r="W1849" s="130"/>
      <c r="X1849" s="113"/>
    </row>
    <row r="1850" spans="1:24" ht="12.95" customHeight="1" x14ac:dyDescent="0.2">
      <c r="A1850" s="140">
        <v>2018</v>
      </c>
      <c r="B1850" s="128" t="s">
        <v>4176</v>
      </c>
      <c r="C1850" s="198" t="s">
        <v>38929</v>
      </c>
      <c r="D1850" s="128" t="s">
        <v>38312</v>
      </c>
      <c r="E1850" s="128" t="s">
        <v>38923</v>
      </c>
      <c r="F1850" s="123" t="s">
        <v>10085</v>
      </c>
      <c r="G1850" s="142">
        <v>16333</v>
      </c>
      <c r="H1850" s="128" t="s">
        <v>10191</v>
      </c>
      <c r="I1850" s="128" t="s">
        <v>11819</v>
      </c>
      <c r="J1850" s="128" t="s">
        <v>38307</v>
      </c>
      <c r="K1850" s="128"/>
      <c r="L1850" s="143"/>
      <c r="M1850" s="130" t="s">
        <v>3669</v>
      </c>
      <c r="N1850" s="200" t="s">
        <v>38927</v>
      </c>
      <c r="O1850" s="128" t="s">
        <v>9160</v>
      </c>
      <c r="P1850" s="128" t="s">
        <v>10189</v>
      </c>
      <c r="Q1850" s="128" t="s">
        <v>20554</v>
      </c>
      <c r="R1850" s="145"/>
      <c r="S1850" s="128"/>
      <c r="T1850" s="128" t="s">
        <v>20547</v>
      </c>
      <c r="U1850" s="128" t="s">
        <v>38933</v>
      </c>
      <c r="V1850" s="145">
        <v>9</v>
      </c>
      <c r="W1850" s="130"/>
      <c r="X1850" s="113"/>
    </row>
    <row r="1851" spans="1:24" ht="12.95" customHeight="1" x14ac:dyDescent="0.2">
      <c r="A1851" s="140">
        <v>2018</v>
      </c>
      <c r="B1851" s="128" t="s">
        <v>4176</v>
      </c>
      <c r="C1851" s="198" t="s">
        <v>38929</v>
      </c>
      <c r="D1851" s="128" t="s">
        <v>38934</v>
      </c>
      <c r="E1851" s="128" t="s">
        <v>38924</v>
      </c>
      <c r="F1851" s="123" t="s">
        <v>10085</v>
      </c>
      <c r="G1851" s="142">
        <v>16333</v>
      </c>
      <c r="H1851" s="128" t="s">
        <v>11819</v>
      </c>
      <c r="I1851" s="128" t="s">
        <v>10191</v>
      </c>
      <c r="J1851" s="128" t="s">
        <v>38307</v>
      </c>
      <c r="K1851" s="128"/>
      <c r="L1851" s="143"/>
      <c r="M1851" s="130" t="s">
        <v>3669</v>
      </c>
      <c r="N1851" s="200" t="s">
        <v>38927</v>
      </c>
      <c r="O1851" s="128"/>
      <c r="P1851" s="128"/>
      <c r="Q1851" s="128" t="s">
        <v>19798</v>
      </c>
      <c r="R1851" s="145"/>
      <c r="S1851" s="128"/>
      <c r="T1851" s="128" t="s">
        <v>20547</v>
      </c>
      <c r="U1851" s="128" t="s">
        <v>38928</v>
      </c>
      <c r="V1851" s="145">
        <v>10.5</v>
      </c>
      <c r="W1851" s="130"/>
      <c r="X1851" s="113"/>
    </row>
    <row r="1852" spans="1:24" ht="12.95" customHeight="1" x14ac:dyDescent="0.2">
      <c r="A1852" s="140">
        <v>2018</v>
      </c>
      <c r="B1852" s="128" t="s">
        <v>4176</v>
      </c>
      <c r="C1852" s="198" t="s">
        <v>38929</v>
      </c>
      <c r="D1852" s="128" t="s">
        <v>38935</v>
      </c>
      <c r="E1852" s="128" t="s">
        <v>38925</v>
      </c>
      <c r="F1852" s="123" t="s">
        <v>10085</v>
      </c>
      <c r="G1852" s="142">
        <v>16334</v>
      </c>
      <c r="H1852" s="128" t="s">
        <v>11819</v>
      </c>
      <c r="I1852" s="128" t="s">
        <v>19684</v>
      </c>
      <c r="J1852" s="128" t="s">
        <v>38307</v>
      </c>
      <c r="K1852" s="128"/>
      <c r="L1852" s="143"/>
      <c r="M1852" s="130" t="s">
        <v>3669</v>
      </c>
      <c r="N1852" s="200" t="s">
        <v>38927</v>
      </c>
      <c r="O1852" s="128" t="s">
        <v>16905</v>
      </c>
      <c r="P1852" s="128"/>
      <c r="Q1852" s="128" t="s">
        <v>16157</v>
      </c>
      <c r="R1852" s="145"/>
      <c r="S1852" s="128"/>
      <c r="T1852" s="128" t="s">
        <v>20547</v>
      </c>
      <c r="U1852" s="128" t="s">
        <v>38936</v>
      </c>
      <c r="V1852" s="145">
        <v>9</v>
      </c>
      <c r="W1852" s="130"/>
      <c r="X1852" s="113"/>
    </row>
    <row r="1853" spans="1:24" ht="12.95" customHeight="1" x14ac:dyDescent="0.2">
      <c r="A1853" s="140">
        <v>2018</v>
      </c>
      <c r="B1853" s="128" t="s">
        <v>4176</v>
      </c>
      <c r="C1853" s="198" t="s">
        <v>38929</v>
      </c>
      <c r="D1853" s="128" t="s">
        <v>38937</v>
      </c>
      <c r="E1853" s="128" t="s">
        <v>38926</v>
      </c>
      <c r="F1853" s="123" t="s">
        <v>10085</v>
      </c>
      <c r="G1853" s="142">
        <v>16333</v>
      </c>
      <c r="H1853" s="128" t="s">
        <v>11819</v>
      </c>
      <c r="I1853" s="128" t="s">
        <v>19684</v>
      </c>
      <c r="J1853" s="128" t="s">
        <v>38307</v>
      </c>
      <c r="K1853" s="128"/>
      <c r="L1853" s="143"/>
      <c r="M1853" s="130" t="s">
        <v>3669</v>
      </c>
      <c r="N1853" s="144" t="s">
        <v>38927</v>
      </c>
      <c r="O1853" s="128" t="s">
        <v>18151</v>
      </c>
      <c r="P1853" s="128" t="s">
        <v>13207</v>
      </c>
      <c r="Q1853" s="128" t="s">
        <v>38938</v>
      </c>
      <c r="R1853" s="145"/>
      <c r="S1853" s="128" t="s">
        <v>11080</v>
      </c>
      <c r="T1853" s="128" t="s">
        <v>20547</v>
      </c>
      <c r="U1853" s="128" t="s">
        <v>38939</v>
      </c>
      <c r="V1853" s="145">
        <v>38</v>
      </c>
      <c r="W1853" s="130"/>
      <c r="X1853" s="113"/>
    </row>
    <row r="1854" spans="1:24" ht="12.95" customHeight="1" x14ac:dyDescent="0.2">
      <c r="A1854" s="115">
        <v>2004</v>
      </c>
      <c r="B1854" s="115" t="s">
        <v>4176</v>
      </c>
      <c r="C1854" s="103" t="s">
        <v>15789</v>
      </c>
      <c r="D1854" s="129" t="s">
        <v>4697</v>
      </c>
      <c r="E1854" s="102">
        <v>1</v>
      </c>
      <c r="F1854" s="148" t="s">
        <v>10085</v>
      </c>
      <c r="G1854" s="105">
        <v>16204</v>
      </c>
      <c r="H1854" s="102" t="s">
        <v>11819</v>
      </c>
      <c r="I1854" s="102" t="s">
        <v>10191</v>
      </c>
      <c r="J1854" s="102" t="s">
        <v>14793</v>
      </c>
      <c r="K1854" s="102"/>
      <c r="L1854" s="129" t="s">
        <v>29696</v>
      </c>
      <c r="M1854" s="109">
        <v>1</v>
      </c>
      <c r="N1854" s="108" t="s">
        <v>10215</v>
      </c>
      <c r="O1854" s="102"/>
      <c r="P1854" s="102"/>
      <c r="Q1854" s="102" t="s">
        <v>15959</v>
      </c>
      <c r="R1854" s="109" t="s">
        <v>7035</v>
      </c>
      <c r="S1854" s="102"/>
      <c r="T1854" s="102" t="s">
        <v>21275</v>
      </c>
      <c r="U1854" s="102" t="s">
        <v>17312</v>
      </c>
      <c r="V1854" s="109">
        <v>6</v>
      </c>
      <c r="W1854" s="107"/>
      <c r="X1854" s="194"/>
    </row>
    <row r="1855" spans="1:24" ht="12.95" customHeight="1" x14ac:dyDescent="0.2">
      <c r="A1855" s="140">
        <v>2004</v>
      </c>
      <c r="B1855" s="140" t="s">
        <v>4176</v>
      </c>
      <c r="C1855" s="128" t="s">
        <v>15789</v>
      </c>
      <c r="D1855" s="111" t="s">
        <v>15793</v>
      </c>
      <c r="E1855" s="102">
        <v>2</v>
      </c>
      <c r="F1855" s="148" t="s">
        <v>10085</v>
      </c>
      <c r="G1855" s="105">
        <v>16204</v>
      </c>
      <c r="H1855" s="102" t="s">
        <v>11819</v>
      </c>
      <c r="I1855" s="102" t="s">
        <v>10191</v>
      </c>
      <c r="J1855" s="102" t="s">
        <v>14793</v>
      </c>
      <c r="K1855" s="102"/>
      <c r="L1855" s="129" t="s">
        <v>29697</v>
      </c>
      <c r="M1855" s="109">
        <v>1</v>
      </c>
      <c r="N1855" s="108" t="s">
        <v>10215</v>
      </c>
      <c r="O1855" s="102"/>
      <c r="P1855" s="39"/>
      <c r="Q1855" s="39" t="s">
        <v>16895</v>
      </c>
      <c r="R1855" s="109" t="s">
        <v>7035</v>
      </c>
      <c r="S1855" s="102"/>
      <c r="T1855" s="102" t="s">
        <v>21275</v>
      </c>
      <c r="U1855" s="102" t="s">
        <v>17312</v>
      </c>
      <c r="V1855" s="109">
        <v>8</v>
      </c>
      <c r="W1855" s="107"/>
      <c r="X1855" s="324"/>
    </row>
    <row r="1856" spans="1:24" ht="12.95" customHeight="1" x14ac:dyDescent="0.2">
      <c r="A1856" s="140">
        <v>2004</v>
      </c>
      <c r="B1856" s="140" t="s">
        <v>4176</v>
      </c>
      <c r="C1856" s="128" t="s">
        <v>15789</v>
      </c>
      <c r="D1856" s="129" t="s">
        <v>31223</v>
      </c>
      <c r="E1856" s="102">
        <v>3</v>
      </c>
      <c r="F1856" s="148" t="s">
        <v>10085</v>
      </c>
      <c r="G1856" s="105">
        <v>16204</v>
      </c>
      <c r="H1856" s="102" t="s">
        <v>11819</v>
      </c>
      <c r="I1856" s="102" t="s">
        <v>10191</v>
      </c>
      <c r="J1856" s="102" t="s">
        <v>4696</v>
      </c>
      <c r="K1856" s="102"/>
      <c r="L1856" s="129" t="s">
        <v>29698</v>
      </c>
      <c r="M1856" s="109">
        <v>1</v>
      </c>
      <c r="N1856" s="108" t="s">
        <v>10215</v>
      </c>
      <c r="O1856" s="102"/>
      <c r="P1856" s="39" t="s">
        <v>162</v>
      </c>
      <c r="Q1856" s="39" t="s">
        <v>18007</v>
      </c>
      <c r="R1856" s="109"/>
      <c r="S1856" s="102" t="s">
        <v>9435</v>
      </c>
      <c r="T1856" s="102" t="s">
        <v>21275</v>
      </c>
      <c r="U1856" s="102" t="s">
        <v>17313</v>
      </c>
      <c r="V1856" s="109">
        <v>7</v>
      </c>
      <c r="W1856" s="107"/>
      <c r="X1856" s="324"/>
    </row>
    <row r="1857" spans="1:24" ht="12.95" customHeight="1" x14ac:dyDescent="0.2">
      <c r="A1857" s="140">
        <v>2004</v>
      </c>
      <c r="B1857" s="140" t="s">
        <v>4176</v>
      </c>
      <c r="C1857" s="128" t="s">
        <v>15789</v>
      </c>
      <c r="D1857" s="129" t="s">
        <v>7443</v>
      </c>
      <c r="E1857" s="102">
        <v>4</v>
      </c>
      <c r="F1857" s="148" t="s">
        <v>10085</v>
      </c>
      <c r="G1857" s="105">
        <v>16204</v>
      </c>
      <c r="H1857" s="102" t="s">
        <v>11819</v>
      </c>
      <c r="I1857" s="102" t="s">
        <v>10191</v>
      </c>
      <c r="J1857" s="179" t="s">
        <v>1395</v>
      </c>
      <c r="K1857" s="102"/>
      <c r="L1857" s="129" t="s">
        <v>29699</v>
      </c>
      <c r="M1857" s="109">
        <v>1</v>
      </c>
      <c r="N1857" s="108" t="s">
        <v>10215</v>
      </c>
      <c r="O1857" s="102"/>
      <c r="P1857" s="39" t="s">
        <v>15941</v>
      </c>
      <c r="Q1857" s="39" t="s">
        <v>16880</v>
      </c>
      <c r="R1857" s="109" t="s">
        <v>7035</v>
      </c>
      <c r="S1857" s="102"/>
      <c r="T1857" s="102" t="s">
        <v>21275</v>
      </c>
      <c r="U1857" s="102" t="s">
        <v>17312</v>
      </c>
      <c r="V1857" s="109">
        <v>6</v>
      </c>
      <c r="W1857" s="107"/>
      <c r="X1857" s="324"/>
    </row>
    <row r="1858" spans="1:24" ht="12.95" customHeight="1" x14ac:dyDescent="0.2">
      <c r="A1858" s="140">
        <v>2004</v>
      </c>
      <c r="B1858" s="140" t="s">
        <v>4176</v>
      </c>
      <c r="C1858" s="128" t="s">
        <v>15789</v>
      </c>
      <c r="D1858" s="129" t="s">
        <v>31224</v>
      </c>
      <c r="E1858" s="102">
        <v>5</v>
      </c>
      <c r="F1858" s="148" t="s">
        <v>10085</v>
      </c>
      <c r="G1858" s="105">
        <v>16204</v>
      </c>
      <c r="H1858" s="102" t="s">
        <v>11819</v>
      </c>
      <c r="I1858" s="102" t="s">
        <v>10191</v>
      </c>
      <c r="J1858" s="102" t="s">
        <v>13043</v>
      </c>
      <c r="K1858" s="102"/>
      <c r="L1858" s="129" t="s">
        <v>29700</v>
      </c>
      <c r="M1858" s="109">
        <v>1</v>
      </c>
      <c r="N1858" s="108" t="s">
        <v>10215</v>
      </c>
      <c r="O1858" s="102" t="s">
        <v>9125</v>
      </c>
      <c r="P1858" s="39" t="s">
        <v>13301</v>
      </c>
      <c r="Q1858" s="39" t="s">
        <v>17386</v>
      </c>
      <c r="R1858" s="109"/>
      <c r="S1858" s="102" t="s">
        <v>8315</v>
      </c>
      <c r="T1858" s="102" t="s">
        <v>21275</v>
      </c>
      <c r="U1858" s="102" t="s">
        <v>17312</v>
      </c>
      <c r="V1858" s="109">
        <v>8</v>
      </c>
      <c r="W1858" s="107"/>
      <c r="X1858" s="324"/>
    </row>
    <row r="1859" spans="1:24" ht="12.95" customHeight="1" x14ac:dyDescent="0.2">
      <c r="A1859" s="140">
        <v>2004</v>
      </c>
      <c r="B1859" s="140" t="s">
        <v>4176</v>
      </c>
      <c r="C1859" s="128" t="s">
        <v>15789</v>
      </c>
      <c r="D1859" s="129" t="s">
        <v>10214</v>
      </c>
      <c r="E1859" s="102">
        <v>6</v>
      </c>
      <c r="F1859" s="148" t="s">
        <v>10085</v>
      </c>
      <c r="G1859" s="105">
        <v>16204</v>
      </c>
      <c r="H1859" s="102" t="s">
        <v>11819</v>
      </c>
      <c r="I1859" s="102" t="s">
        <v>10191</v>
      </c>
      <c r="J1859" s="102" t="s">
        <v>1396</v>
      </c>
      <c r="K1859" s="102"/>
      <c r="L1859" s="129" t="s">
        <v>29701</v>
      </c>
      <c r="M1859" s="109">
        <v>1</v>
      </c>
      <c r="N1859" s="108" t="s">
        <v>10215</v>
      </c>
      <c r="O1859" s="102" t="s">
        <v>12721</v>
      </c>
      <c r="P1859" s="39" t="s">
        <v>9125</v>
      </c>
      <c r="Q1859" s="39" t="s">
        <v>16022</v>
      </c>
      <c r="R1859" s="109"/>
      <c r="S1859" s="102"/>
      <c r="T1859" s="102" t="s">
        <v>21275</v>
      </c>
      <c r="U1859" s="102" t="s">
        <v>17312</v>
      </c>
      <c r="V1859" s="109">
        <v>5</v>
      </c>
      <c r="W1859" s="107"/>
      <c r="X1859" s="324"/>
    </row>
    <row r="1860" spans="1:24" ht="12.95" customHeight="1" x14ac:dyDescent="0.2">
      <c r="A1860" s="140">
        <v>2004</v>
      </c>
      <c r="B1860" s="140" t="s">
        <v>4176</v>
      </c>
      <c r="C1860" s="128" t="s">
        <v>15789</v>
      </c>
      <c r="D1860" s="129" t="s">
        <v>12991</v>
      </c>
      <c r="E1860" s="102">
        <v>7</v>
      </c>
      <c r="F1860" s="148" t="s">
        <v>10085</v>
      </c>
      <c r="G1860" s="105">
        <v>16204</v>
      </c>
      <c r="H1860" s="102" t="s">
        <v>11819</v>
      </c>
      <c r="I1860" s="102" t="s">
        <v>10191</v>
      </c>
      <c r="J1860" s="102" t="s">
        <v>14793</v>
      </c>
      <c r="K1860" s="102"/>
      <c r="L1860" s="129" t="s">
        <v>29702</v>
      </c>
      <c r="M1860" s="109">
        <v>1</v>
      </c>
      <c r="N1860" s="112" t="s">
        <v>10215</v>
      </c>
      <c r="O1860" s="102" t="s">
        <v>18017</v>
      </c>
      <c r="P1860" s="39" t="s">
        <v>17110</v>
      </c>
      <c r="Q1860" s="39" t="s">
        <v>20929</v>
      </c>
      <c r="R1860" s="109"/>
      <c r="S1860" s="102" t="s">
        <v>11080</v>
      </c>
      <c r="T1860" s="102" t="s">
        <v>21275</v>
      </c>
      <c r="U1860" s="102" t="s">
        <v>17312</v>
      </c>
      <c r="V1860" s="109">
        <v>9.5</v>
      </c>
      <c r="W1860" s="107"/>
      <c r="X1860" s="324"/>
    </row>
    <row r="1861" spans="1:24" ht="12.95" customHeight="1" x14ac:dyDescent="0.2">
      <c r="A1861" s="140">
        <v>2004</v>
      </c>
      <c r="B1861" s="140" t="s">
        <v>4176</v>
      </c>
      <c r="C1861" s="128" t="s">
        <v>15789</v>
      </c>
      <c r="D1861" s="129" t="s">
        <v>12988</v>
      </c>
      <c r="E1861" s="102">
        <v>8</v>
      </c>
      <c r="F1861" s="148" t="s">
        <v>10085</v>
      </c>
      <c r="G1861" s="105">
        <v>16204</v>
      </c>
      <c r="H1861" s="102" t="s">
        <v>10191</v>
      </c>
      <c r="I1861" s="102" t="s">
        <v>11819</v>
      </c>
      <c r="J1861" s="102" t="s">
        <v>12990</v>
      </c>
      <c r="K1861" s="102" t="s">
        <v>12989</v>
      </c>
      <c r="L1861" s="129" t="s">
        <v>29703</v>
      </c>
      <c r="M1861" s="109">
        <v>1</v>
      </c>
      <c r="N1861" s="108" t="s">
        <v>10215</v>
      </c>
      <c r="O1861" s="102" t="s">
        <v>9160</v>
      </c>
      <c r="P1861" s="39"/>
      <c r="Q1861" s="39" t="s">
        <v>16122</v>
      </c>
      <c r="R1861" s="109" t="s">
        <v>7035</v>
      </c>
      <c r="S1861" s="102"/>
      <c r="T1861" s="102" t="s">
        <v>21275</v>
      </c>
      <c r="U1861" s="102" t="s">
        <v>17312</v>
      </c>
      <c r="V1861" s="109">
        <v>7</v>
      </c>
      <c r="W1861" s="107"/>
      <c r="X1861" s="324"/>
    </row>
    <row r="1862" spans="1:24" ht="12.95" customHeight="1" x14ac:dyDescent="0.2">
      <c r="A1862" s="140">
        <v>2004</v>
      </c>
      <c r="B1862" s="140" t="s">
        <v>4176</v>
      </c>
      <c r="C1862" s="128" t="s">
        <v>15789</v>
      </c>
      <c r="D1862" s="129" t="s">
        <v>7444</v>
      </c>
      <c r="E1862" s="102">
        <v>9</v>
      </c>
      <c r="F1862" s="148" t="s">
        <v>10085</v>
      </c>
      <c r="G1862" s="105">
        <v>16205</v>
      </c>
      <c r="H1862" s="102" t="s">
        <v>11819</v>
      </c>
      <c r="I1862" s="102" t="s">
        <v>10191</v>
      </c>
      <c r="J1862" s="102" t="s">
        <v>12621</v>
      </c>
      <c r="K1862" s="102"/>
      <c r="L1862" s="129" t="s">
        <v>29704</v>
      </c>
      <c r="M1862" s="109">
        <v>1</v>
      </c>
      <c r="N1862" s="108" t="s">
        <v>10215</v>
      </c>
      <c r="O1862" s="102"/>
      <c r="P1862" s="39" t="s">
        <v>15889</v>
      </c>
      <c r="Q1862" s="39" t="s">
        <v>19625</v>
      </c>
      <c r="R1862" s="109"/>
      <c r="S1862" s="102" t="s">
        <v>8315</v>
      </c>
      <c r="T1862" s="102" t="s">
        <v>21275</v>
      </c>
      <c r="U1862" s="102" t="s">
        <v>17312</v>
      </c>
      <c r="V1862" s="109">
        <v>6.5</v>
      </c>
      <c r="W1862" s="107"/>
      <c r="X1862" s="324"/>
    </row>
    <row r="1863" spans="1:24" ht="12.95" customHeight="1" x14ac:dyDescent="0.2">
      <c r="A1863" s="140">
        <v>2004</v>
      </c>
      <c r="B1863" s="140" t="s">
        <v>4176</v>
      </c>
      <c r="C1863" s="128" t="s">
        <v>15789</v>
      </c>
      <c r="D1863" s="129" t="s">
        <v>7445</v>
      </c>
      <c r="E1863" s="102">
        <v>10</v>
      </c>
      <c r="F1863" s="148" t="s">
        <v>10085</v>
      </c>
      <c r="G1863" s="105">
        <v>16205</v>
      </c>
      <c r="H1863" s="102" t="s">
        <v>11819</v>
      </c>
      <c r="I1863" s="102" t="s">
        <v>10191</v>
      </c>
      <c r="J1863" s="102" t="s">
        <v>8532</v>
      </c>
      <c r="K1863" s="102"/>
      <c r="L1863" s="129" t="s">
        <v>29705</v>
      </c>
      <c r="M1863" s="109">
        <v>1</v>
      </c>
      <c r="N1863" s="108" t="s">
        <v>10215</v>
      </c>
      <c r="O1863" s="102" t="s">
        <v>3620</v>
      </c>
      <c r="P1863" s="39" t="s">
        <v>15941</v>
      </c>
      <c r="Q1863" s="39" t="s">
        <v>16982</v>
      </c>
      <c r="R1863" s="109"/>
      <c r="S1863" s="102"/>
      <c r="T1863" s="102" t="s">
        <v>21275</v>
      </c>
      <c r="U1863" s="102" t="s">
        <v>17312</v>
      </c>
      <c r="V1863" s="109">
        <v>6</v>
      </c>
      <c r="W1863" s="107"/>
      <c r="X1863" s="324"/>
    </row>
    <row r="1864" spans="1:24" ht="12.95" customHeight="1" x14ac:dyDescent="0.2">
      <c r="A1864" s="140">
        <v>2004</v>
      </c>
      <c r="B1864" s="140" t="s">
        <v>4176</v>
      </c>
      <c r="C1864" s="128" t="s">
        <v>15789</v>
      </c>
      <c r="D1864" s="129" t="s">
        <v>7446</v>
      </c>
      <c r="E1864" s="102">
        <v>11</v>
      </c>
      <c r="F1864" s="148" t="s">
        <v>10085</v>
      </c>
      <c r="G1864" s="105">
        <v>16205</v>
      </c>
      <c r="H1864" s="102" t="s">
        <v>11819</v>
      </c>
      <c r="I1864" s="102" t="s">
        <v>10191</v>
      </c>
      <c r="J1864" s="102" t="s">
        <v>1110</v>
      </c>
      <c r="K1864" s="102"/>
      <c r="L1864" s="129" t="s">
        <v>29706</v>
      </c>
      <c r="M1864" s="109">
        <v>1</v>
      </c>
      <c r="N1864" s="108" t="s">
        <v>10215</v>
      </c>
      <c r="O1864" s="102"/>
      <c r="P1864" s="39" t="s">
        <v>9125</v>
      </c>
      <c r="Q1864" s="39" t="s">
        <v>16511</v>
      </c>
      <c r="R1864" s="109" t="s">
        <v>7035</v>
      </c>
      <c r="S1864" s="102"/>
      <c r="T1864" s="102" t="s">
        <v>21275</v>
      </c>
      <c r="U1864" s="102" t="s">
        <v>17312</v>
      </c>
      <c r="V1864" s="109">
        <v>6.5</v>
      </c>
      <c r="W1864" s="107"/>
      <c r="X1864" s="324"/>
    </row>
    <row r="1865" spans="1:24" ht="12.95" customHeight="1" x14ac:dyDescent="0.2">
      <c r="A1865" s="115">
        <v>2004</v>
      </c>
      <c r="B1865" s="115" t="s">
        <v>4176</v>
      </c>
      <c r="C1865" s="102" t="s">
        <v>15789</v>
      </c>
      <c r="D1865" s="129" t="s">
        <v>8533</v>
      </c>
      <c r="E1865" s="102">
        <v>12</v>
      </c>
      <c r="F1865" s="148" t="s">
        <v>10085</v>
      </c>
      <c r="G1865" s="105">
        <v>16206</v>
      </c>
      <c r="H1865" s="102" t="s">
        <v>11819</v>
      </c>
      <c r="I1865" s="102" t="s">
        <v>10191</v>
      </c>
      <c r="J1865" s="102" t="s">
        <v>7034</v>
      </c>
      <c r="K1865" s="102"/>
      <c r="L1865" s="129" t="s">
        <v>29707</v>
      </c>
      <c r="M1865" s="109">
        <v>1</v>
      </c>
      <c r="N1865" s="112" t="s">
        <v>10215</v>
      </c>
      <c r="O1865" s="102" t="s">
        <v>16905</v>
      </c>
      <c r="P1865" s="39" t="s">
        <v>19503</v>
      </c>
      <c r="Q1865" s="39" t="s">
        <v>20321</v>
      </c>
      <c r="R1865" s="109"/>
      <c r="S1865" s="102" t="s">
        <v>8315</v>
      </c>
      <c r="T1865" s="102" t="s">
        <v>21275</v>
      </c>
      <c r="U1865" s="102" t="s">
        <v>17312</v>
      </c>
      <c r="V1865" s="109">
        <v>7.5</v>
      </c>
      <c r="W1865" s="107"/>
      <c r="X1865" s="194"/>
    </row>
    <row r="1866" spans="1:24" ht="12.95" customHeight="1" x14ac:dyDescent="0.2">
      <c r="A1866" s="115">
        <v>2011</v>
      </c>
      <c r="B1866" s="102" t="s">
        <v>4176</v>
      </c>
      <c r="C1866" s="103" t="s">
        <v>422</v>
      </c>
      <c r="D1866" s="111" t="s">
        <v>1553</v>
      </c>
      <c r="E1866" s="102" t="s">
        <v>1543</v>
      </c>
      <c r="F1866" s="104" t="s">
        <v>14834</v>
      </c>
      <c r="G1866" s="105">
        <v>16431</v>
      </c>
      <c r="H1866" s="115" t="s">
        <v>10191</v>
      </c>
      <c r="I1866" s="115" t="s">
        <v>11819</v>
      </c>
      <c r="J1866" s="115" t="s">
        <v>8135</v>
      </c>
      <c r="K1866" s="102"/>
      <c r="L1866" s="111" t="s">
        <v>19588</v>
      </c>
      <c r="M1866" s="151">
        <v>2</v>
      </c>
      <c r="N1866" s="138" t="s">
        <v>31225</v>
      </c>
      <c r="O1866" s="115" t="s">
        <v>162</v>
      </c>
      <c r="P1866" s="126" t="s">
        <v>15922</v>
      </c>
      <c r="Q1866" s="126" t="s">
        <v>20520</v>
      </c>
      <c r="R1866" s="115" t="s">
        <v>7035</v>
      </c>
      <c r="S1866" s="115" t="s">
        <v>8315</v>
      </c>
      <c r="T1866" s="115" t="s">
        <v>20547</v>
      </c>
      <c r="U1866" s="115" t="s">
        <v>31226</v>
      </c>
      <c r="V1866" s="151">
        <v>6.5</v>
      </c>
      <c r="W1866" s="183"/>
      <c r="X1866" s="113"/>
    </row>
    <row r="1867" spans="1:24" ht="12.95" customHeight="1" x14ac:dyDescent="0.2">
      <c r="A1867" s="115">
        <v>2011</v>
      </c>
      <c r="B1867" s="102" t="s">
        <v>4176</v>
      </c>
      <c r="C1867" s="102" t="s">
        <v>422</v>
      </c>
      <c r="D1867" s="111" t="s">
        <v>31227</v>
      </c>
      <c r="E1867" s="102" t="s">
        <v>1544</v>
      </c>
      <c r="F1867" s="104" t="s">
        <v>14834</v>
      </c>
      <c r="G1867" s="105">
        <v>16426</v>
      </c>
      <c r="H1867" s="115" t="s">
        <v>4890</v>
      </c>
      <c r="I1867" s="115" t="s">
        <v>10191</v>
      </c>
      <c r="J1867" s="115" t="s">
        <v>6055</v>
      </c>
      <c r="K1867" s="102"/>
      <c r="L1867" s="111" t="s">
        <v>19589</v>
      </c>
      <c r="M1867" s="115">
        <v>2</v>
      </c>
      <c r="N1867" s="138" t="s">
        <v>31228</v>
      </c>
      <c r="O1867" s="115" t="s">
        <v>21164</v>
      </c>
      <c r="P1867" s="126" t="s">
        <v>162</v>
      </c>
      <c r="Q1867" s="126" t="s">
        <v>16798</v>
      </c>
      <c r="R1867" s="115"/>
      <c r="S1867" s="115"/>
      <c r="T1867" s="115" t="s">
        <v>20547</v>
      </c>
      <c r="U1867" s="115" t="s">
        <v>31229</v>
      </c>
      <c r="V1867" s="151">
        <v>8</v>
      </c>
      <c r="W1867" s="183"/>
      <c r="X1867" s="113"/>
    </row>
    <row r="1868" spans="1:24" ht="12.95" customHeight="1" x14ac:dyDescent="0.2">
      <c r="A1868" s="115">
        <v>2011</v>
      </c>
      <c r="B1868" s="102" t="s">
        <v>4176</v>
      </c>
      <c r="C1868" s="102" t="s">
        <v>422</v>
      </c>
      <c r="D1868" s="111" t="s">
        <v>1554</v>
      </c>
      <c r="E1868" s="102" t="s">
        <v>1545</v>
      </c>
      <c r="F1868" s="104" t="s">
        <v>14834</v>
      </c>
      <c r="G1868" s="105">
        <v>16427</v>
      </c>
      <c r="H1868" s="115" t="s">
        <v>10191</v>
      </c>
      <c r="I1868" s="115" t="s">
        <v>4890</v>
      </c>
      <c r="J1868" s="115" t="s">
        <v>5959</v>
      </c>
      <c r="K1868" s="102"/>
      <c r="L1868" s="111" t="s">
        <v>19590</v>
      </c>
      <c r="M1868" s="151">
        <v>2</v>
      </c>
      <c r="N1868" s="138" t="s">
        <v>31230</v>
      </c>
      <c r="O1868" s="115" t="s">
        <v>12252</v>
      </c>
      <c r="P1868" s="126" t="s">
        <v>162</v>
      </c>
      <c r="Q1868" s="126" t="s">
        <v>16096</v>
      </c>
      <c r="R1868" s="115"/>
      <c r="S1868" s="115" t="s">
        <v>11080</v>
      </c>
      <c r="T1868" s="115" t="s">
        <v>20547</v>
      </c>
      <c r="U1868" s="115" t="s">
        <v>8480</v>
      </c>
      <c r="V1868" s="151">
        <v>6</v>
      </c>
      <c r="W1868" s="183"/>
      <c r="X1868" s="113"/>
    </row>
    <row r="1869" spans="1:24" ht="12.95" customHeight="1" x14ac:dyDescent="0.2">
      <c r="A1869" s="115">
        <v>2011</v>
      </c>
      <c r="B1869" s="102" t="s">
        <v>4176</v>
      </c>
      <c r="C1869" s="102" t="s">
        <v>422</v>
      </c>
      <c r="D1869" s="111" t="s">
        <v>31231</v>
      </c>
      <c r="E1869" s="102" t="s">
        <v>1546</v>
      </c>
      <c r="F1869" s="104" t="s">
        <v>14834</v>
      </c>
      <c r="G1869" s="105">
        <v>16423</v>
      </c>
      <c r="H1869" s="115" t="s">
        <v>10191</v>
      </c>
      <c r="I1869" s="115" t="s">
        <v>11819</v>
      </c>
      <c r="J1869" s="115" t="s">
        <v>3714</v>
      </c>
      <c r="K1869" s="102"/>
      <c r="L1869" s="111" t="s">
        <v>19591</v>
      </c>
      <c r="M1869" s="151">
        <v>2</v>
      </c>
      <c r="N1869" s="138" t="s">
        <v>31232</v>
      </c>
      <c r="O1869" s="115" t="s">
        <v>13555</v>
      </c>
      <c r="P1869" s="126" t="s">
        <v>17478</v>
      </c>
      <c r="Q1869" s="126" t="s">
        <v>21165</v>
      </c>
      <c r="R1869" s="115"/>
      <c r="S1869" s="115" t="s">
        <v>9435</v>
      </c>
      <c r="T1869" s="115" t="s">
        <v>20547</v>
      </c>
      <c r="U1869" s="115"/>
      <c r="V1869" s="151">
        <v>7</v>
      </c>
      <c r="W1869" s="183"/>
      <c r="X1869" s="113"/>
    </row>
    <row r="1870" spans="1:24" ht="12.95" customHeight="1" x14ac:dyDescent="0.2">
      <c r="A1870" s="115">
        <v>2011</v>
      </c>
      <c r="B1870" s="102" t="s">
        <v>4176</v>
      </c>
      <c r="C1870" s="102" t="s">
        <v>422</v>
      </c>
      <c r="D1870" s="111" t="s">
        <v>31233</v>
      </c>
      <c r="E1870" s="102" t="s">
        <v>1547</v>
      </c>
      <c r="F1870" s="104" t="s">
        <v>14834</v>
      </c>
      <c r="G1870" s="105">
        <v>16425</v>
      </c>
      <c r="H1870" s="115" t="s">
        <v>10191</v>
      </c>
      <c r="I1870" s="115" t="s">
        <v>4890</v>
      </c>
      <c r="J1870" s="115" t="s">
        <v>5674</v>
      </c>
      <c r="K1870" s="102"/>
      <c r="L1870" s="111" t="s">
        <v>19592</v>
      </c>
      <c r="M1870" s="115">
        <v>1</v>
      </c>
      <c r="N1870" s="138" t="s">
        <v>1555</v>
      </c>
      <c r="O1870" s="115" t="s">
        <v>16880</v>
      </c>
      <c r="P1870" s="126"/>
      <c r="Q1870" s="126" t="s">
        <v>16563</v>
      </c>
      <c r="R1870" s="115"/>
      <c r="S1870" s="115"/>
      <c r="T1870" s="115" t="s">
        <v>20547</v>
      </c>
      <c r="U1870" s="115" t="s">
        <v>31234</v>
      </c>
      <c r="V1870" s="151">
        <v>5</v>
      </c>
      <c r="W1870" s="107"/>
      <c r="X1870" s="113"/>
    </row>
    <row r="1871" spans="1:24" ht="12.95" customHeight="1" x14ac:dyDescent="0.2">
      <c r="A1871" s="115">
        <v>2011</v>
      </c>
      <c r="B1871" s="102" t="s">
        <v>4176</v>
      </c>
      <c r="C1871" s="102" t="s">
        <v>422</v>
      </c>
      <c r="D1871" s="111" t="s">
        <v>31235</v>
      </c>
      <c r="E1871" s="102" t="s">
        <v>1548</v>
      </c>
      <c r="F1871" s="148" t="s">
        <v>10085</v>
      </c>
      <c r="G1871" s="105">
        <v>16425</v>
      </c>
      <c r="H1871" s="115" t="s">
        <v>10191</v>
      </c>
      <c r="I1871" s="115" t="s">
        <v>4890</v>
      </c>
      <c r="J1871" s="115" t="s">
        <v>810</v>
      </c>
      <c r="K1871" s="102"/>
      <c r="L1871" s="111" t="s">
        <v>34421</v>
      </c>
      <c r="M1871" s="115">
        <v>1</v>
      </c>
      <c r="N1871" s="108" t="s">
        <v>16783</v>
      </c>
      <c r="O1871" s="115" t="s">
        <v>16764</v>
      </c>
      <c r="P1871" s="126" t="s">
        <v>9125</v>
      </c>
      <c r="Q1871" s="126" t="s">
        <v>16762</v>
      </c>
      <c r="R1871" s="115"/>
      <c r="S1871" s="115"/>
      <c r="T1871" s="115" t="s">
        <v>20547</v>
      </c>
      <c r="U1871" s="115" t="s">
        <v>17314</v>
      </c>
      <c r="V1871" s="151">
        <v>8</v>
      </c>
      <c r="W1871" s="183"/>
      <c r="X1871" s="113"/>
    </row>
    <row r="1872" spans="1:24" ht="12.95" customHeight="1" x14ac:dyDescent="0.2">
      <c r="A1872" s="115">
        <v>2011</v>
      </c>
      <c r="B1872" s="102" t="s">
        <v>4176</v>
      </c>
      <c r="C1872" s="102" t="s">
        <v>422</v>
      </c>
      <c r="D1872" s="111" t="s">
        <v>31236</v>
      </c>
      <c r="E1872" s="102" t="s">
        <v>1549</v>
      </c>
      <c r="F1872" s="104" t="s">
        <v>14834</v>
      </c>
      <c r="G1872" s="105">
        <v>16425</v>
      </c>
      <c r="H1872" s="115" t="s">
        <v>10191</v>
      </c>
      <c r="I1872" s="115" t="s">
        <v>4890</v>
      </c>
      <c r="J1872" s="115" t="s">
        <v>5676</v>
      </c>
      <c r="K1872" s="102"/>
      <c r="L1872" s="111" t="s">
        <v>19594</v>
      </c>
      <c r="M1872" s="151">
        <v>1</v>
      </c>
      <c r="N1872" s="108" t="s">
        <v>31237</v>
      </c>
      <c r="O1872" s="115" t="s">
        <v>21166</v>
      </c>
      <c r="P1872" s="126" t="s">
        <v>21167</v>
      </c>
      <c r="Q1872" s="126" t="s">
        <v>21168</v>
      </c>
      <c r="R1872" s="115"/>
      <c r="S1872" s="115"/>
      <c r="T1872" s="115" t="s">
        <v>20547</v>
      </c>
      <c r="U1872" s="115" t="s">
        <v>6624</v>
      </c>
      <c r="V1872" s="151">
        <v>4</v>
      </c>
      <c r="W1872" s="183"/>
      <c r="X1872" s="113"/>
    </row>
    <row r="1873" spans="1:24" ht="12.95" customHeight="1" x14ac:dyDescent="0.2">
      <c r="A1873" s="115">
        <v>2011</v>
      </c>
      <c r="B1873" s="102" t="s">
        <v>4176</v>
      </c>
      <c r="C1873" s="102" t="s">
        <v>422</v>
      </c>
      <c r="D1873" s="111" t="s">
        <v>31238</v>
      </c>
      <c r="E1873" s="102" t="s">
        <v>1550</v>
      </c>
      <c r="F1873" s="104" t="s">
        <v>14834</v>
      </c>
      <c r="G1873" s="105">
        <v>16452</v>
      </c>
      <c r="H1873" s="115" t="s">
        <v>11819</v>
      </c>
      <c r="I1873" s="115" t="s">
        <v>10191</v>
      </c>
      <c r="J1873" s="115" t="s">
        <v>389</v>
      </c>
      <c r="K1873" s="102"/>
      <c r="L1873" s="111" t="s">
        <v>1556</v>
      </c>
      <c r="M1873" s="151">
        <v>3</v>
      </c>
      <c r="N1873" s="108" t="s">
        <v>31239</v>
      </c>
      <c r="O1873" s="115" t="s">
        <v>16856</v>
      </c>
      <c r="P1873" s="126"/>
      <c r="Q1873" s="126" t="s">
        <v>21169</v>
      </c>
      <c r="R1873" s="115"/>
      <c r="S1873" s="115" t="s">
        <v>11080</v>
      </c>
      <c r="T1873" s="115" t="s">
        <v>20547</v>
      </c>
      <c r="U1873" s="115" t="s">
        <v>31240</v>
      </c>
      <c r="V1873" s="151">
        <v>8</v>
      </c>
      <c r="W1873" s="183"/>
      <c r="X1873" s="113"/>
    </row>
    <row r="1874" spans="1:24" ht="12.95" customHeight="1" x14ac:dyDescent="0.2">
      <c r="A1874" s="115">
        <v>2011</v>
      </c>
      <c r="B1874" s="102" t="s">
        <v>4176</v>
      </c>
      <c r="C1874" s="102" t="s">
        <v>422</v>
      </c>
      <c r="D1874" s="111" t="s">
        <v>1557</v>
      </c>
      <c r="E1874" s="102" t="s">
        <v>1551</v>
      </c>
      <c r="F1874" s="104" t="s">
        <v>14834</v>
      </c>
      <c r="G1874" s="105">
        <v>16427</v>
      </c>
      <c r="H1874" s="102" t="s">
        <v>10191</v>
      </c>
      <c r="I1874" s="102" t="s">
        <v>4890</v>
      </c>
      <c r="J1874" s="102" t="s">
        <v>13962</v>
      </c>
      <c r="K1874" s="102"/>
      <c r="L1874" s="111" t="s">
        <v>19595</v>
      </c>
      <c r="M1874" s="109">
        <v>2</v>
      </c>
      <c r="N1874" s="138" t="s">
        <v>17315</v>
      </c>
      <c r="O1874" s="102" t="s">
        <v>12721</v>
      </c>
      <c r="P1874" s="39" t="s">
        <v>9125</v>
      </c>
      <c r="Q1874" s="39" t="s">
        <v>16733</v>
      </c>
      <c r="R1874" s="109"/>
      <c r="S1874" s="102" t="s">
        <v>9435</v>
      </c>
      <c r="T1874" s="115" t="s">
        <v>20547</v>
      </c>
      <c r="U1874" s="102" t="s">
        <v>17316</v>
      </c>
      <c r="V1874" s="109">
        <v>9</v>
      </c>
      <c r="W1874" s="107"/>
      <c r="X1874" s="113"/>
    </row>
    <row r="1875" spans="1:24" ht="12.95" customHeight="1" x14ac:dyDescent="0.2">
      <c r="A1875" s="115">
        <v>2011</v>
      </c>
      <c r="B1875" s="102" t="s">
        <v>4176</v>
      </c>
      <c r="C1875" s="102" t="s">
        <v>422</v>
      </c>
      <c r="D1875" s="111" t="s">
        <v>1558</v>
      </c>
      <c r="E1875" s="102" t="s">
        <v>1552</v>
      </c>
      <c r="F1875" s="104" t="s">
        <v>14834</v>
      </c>
      <c r="G1875" s="105">
        <v>16423</v>
      </c>
      <c r="H1875" s="102" t="s">
        <v>10191</v>
      </c>
      <c r="I1875" s="102" t="s">
        <v>11819</v>
      </c>
      <c r="J1875" s="102" t="s">
        <v>693</v>
      </c>
      <c r="K1875" s="102"/>
      <c r="L1875" s="111" t="s">
        <v>19596</v>
      </c>
      <c r="M1875" s="109">
        <v>1</v>
      </c>
      <c r="N1875" s="138" t="s">
        <v>14125</v>
      </c>
      <c r="O1875" s="102" t="s">
        <v>17422</v>
      </c>
      <c r="P1875" s="39" t="s">
        <v>162</v>
      </c>
      <c r="Q1875" s="39" t="s">
        <v>17446</v>
      </c>
      <c r="R1875" s="109"/>
      <c r="S1875" s="102"/>
      <c r="T1875" s="115" t="s">
        <v>20547</v>
      </c>
      <c r="U1875" s="102" t="s">
        <v>9744</v>
      </c>
      <c r="V1875" s="109">
        <v>5</v>
      </c>
      <c r="W1875" s="107"/>
      <c r="X1875" s="113"/>
    </row>
    <row r="1876" spans="1:24" ht="12.95" customHeight="1" x14ac:dyDescent="0.2">
      <c r="A1876" s="115">
        <v>2011</v>
      </c>
      <c r="B1876" s="102" t="s">
        <v>4176</v>
      </c>
      <c r="C1876" s="102" t="s">
        <v>422</v>
      </c>
      <c r="D1876" s="111" t="s">
        <v>13870</v>
      </c>
      <c r="E1876" s="102" t="s">
        <v>13871</v>
      </c>
      <c r="F1876" s="104" t="s">
        <v>14834</v>
      </c>
      <c r="G1876" s="105">
        <v>16427</v>
      </c>
      <c r="H1876" s="102" t="s">
        <v>10191</v>
      </c>
      <c r="I1876" s="102" t="s">
        <v>4890</v>
      </c>
      <c r="J1876" s="102" t="s">
        <v>5959</v>
      </c>
      <c r="K1876" s="102"/>
      <c r="L1876" s="111" t="s">
        <v>17317</v>
      </c>
      <c r="M1876" s="109">
        <v>1</v>
      </c>
      <c r="N1876" s="108" t="s">
        <v>31241</v>
      </c>
      <c r="O1876" s="102" t="s">
        <v>16524</v>
      </c>
      <c r="P1876" s="39" t="s">
        <v>162</v>
      </c>
      <c r="Q1876" s="39" t="s">
        <v>19103</v>
      </c>
      <c r="R1876" s="109"/>
      <c r="S1876" s="102"/>
      <c r="T1876" s="115" t="s">
        <v>20547</v>
      </c>
      <c r="U1876" s="102" t="s">
        <v>21170</v>
      </c>
      <c r="V1876" s="109">
        <v>6</v>
      </c>
      <c r="W1876" s="107"/>
      <c r="X1876" s="113"/>
    </row>
    <row r="1877" spans="1:24" ht="12.95" customHeight="1" x14ac:dyDescent="0.2">
      <c r="A1877" s="115">
        <v>2011</v>
      </c>
      <c r="B1877" s="102" t="s">
        <v>4176</v>
      </c>
      <c r="C1877" s="102" t="s">
        <v>422</v>
      </c>
      <c r="D1877" s="111" t="s">
        <v>13864</v>
      </c>
      <c r="E1877" s="102" t="s">
        <v>13861</v>
      </c>
      <c r="F1877" s="104" t="s">
        <v>14834</v>
      </c>
      <c r="G1877" s="105">
        <v>14741</v>
      </c>
      <c r="H1877" s="102" t="s">
        <v>30739</v>
      </c>
      <c r="I1877" s="102" t="s">
        <v>11819</v>
      </c>
      <c r="J1877" s="102" t="s">
        <v>3559</v>
      </c>
      <c r="K1877" s="102"/>
      <c r="L1877" s="111" t="s">
        <v>19597</v>
      </c>
      <c r="M1877" s="109">
        <v>2</v>
      </c>
      <c r="N1877" s="138" t="s">
        <v>17318</v>
      </c>
      <c r="O1877" s="102"/>
      <c r="P1877" s="39" t="s">
        <v>162</v>
      </c>
      <c r="Q1877" s="39" t="s">
        <v>16895</v>
      </c>
      <c r="R1877" s="109"/>
      <c r="S1877" s="102"/>
      <c r="T1877" s="115" t="s">
        <v>20548</v>
      </c>
      <c r="U1877" s="102" t="s">
        <v>17319</v>
      </c>
      <c r="V1877" s="109">
        <v>7.5</v>
      </c>
      <c r="W1877" s="107"/>
      <c r="X1877" s="113"/>
    </row>
    <row r="1878" spans="1:24" ht="12.95" customHeight="1" x14ac:dyDescent="0.2">
      <c r="A1878" s="115">
        <v>2011</v>
      </c>
      <c r="B1878" s="102" t="s">
        <v>4176</v>
      </c>
      <c r="C1878" s="102" t="s">
        <v>422</v>
      </c>
      <c r="D1878" s="111" t="s">
        <v>13868</v>
      </c>
      <c r="E1878" s="102" t="s">
        <v>13862</v>
      </c>
      <c r="F1878" s="104" t="s">
        <v>14834</v>
      </c>
      <c r="G1878" s="105">
        <v>14489</v>
      </c>
      <c r="H1878" s="102" t="s">
        <v>30910</v>
      </c>
      <c r="I1878" s="102" t="s">
        <v>11819</v>
      </c>
      <c r="J1878" s="102" t="s">
        <v>21171</v>
      </c>
      <c r="K1878" s="102"/>
      <c r="L1878" s="111" t="s">
        <v>13869</v>
      </c>
      <c r="M1878" s="109">
        <v>2</v>
      </c>
      <c r="N1878" s="138" t="s">
        <v>21172</v>
      </c>
      <c r="O1878" s="102" t="s">
        <v>5985</v>
      </c>
      <c r="P1878" s="39" t="s">
        <v>162</v>
      </c>
      <c r="Q1878" s="39" t="s">
        <v>19101</v>
      </c>
      <c r="R1878" s="109"/>
      <c r="S1878" s="102"/>
      <c r="T1878" s="115" t="s">
        <v>20541</v>
      </c>
      <c r="U1878" s="102" t="s">
        <v>17320</v>
      </c>
      <c r="V1878" s="109">
        <v>7.5</v>
      </c>
      <c r="W1878" s="107"/>
      <c r="X1878" s="113"/>
    </row>
    <row r="1879" spans="1:24" ht="12.95" customHeight="1" x14ac:dyDescent="0.2">
      <c r="A1879" s="140">
        <v>2011</v>
      </c>
      <c r="B1879" s="128" t="s">
        <v>4176</v>
      </c>
      <c r="C1879" s="128" t="s">
        <v>422</v>
      </c>
      <c r="D1879" s="111" t="s">
        <v>31242</v>
      </c>
      <c r="E1879" s="102" t="s">
        <v>13863</v>
      </c>
      <c r="F1879" s="104" t="s">
        <v>14834</v>
      </c>
      <c r="G1879" s="105">
        <v>16093</v>
      </c>
      <c r="H1879" s="102" t="s">
        <v>10191</v>
      </c>
      <c r="I1879" s="102" t="s">
        <v>11819</v>
      </c>
      <c r="J1879" s="102" t="s">
        <v>13866</v>
      </c>
      <c r="K1879" s="102"/>
      <c r="L1879" s="111" t="s">
        <v>13865</v>
      </c>
      <c r="M1879" s="109">
        <v>1</v>
      </c>
      <c r="N1879" s="138" t="s">
        <v>13867</v>
      </c>
      <c r="O1879" s="102"/>
      <c r="P1879" s="39"/>
      <c r="Q1879" s="39" t="s">
        <v>15976</v>
      </c>
      <c r="R1879" s="109"/>
      <c r="S1879" s="102"/>
      <c r="T1879" s="115" t="s">
        <v>21293</v>
      </c>
      <c r="U1879" s="102"/>
      <c r="V1879" s="109">
        <v>6</v>
      </c>
      <c r="W1879" s="107"/>
      <c r="X1879" s="113"/>
    </row>
    <row r="1880" spans="1:24" ht="12.95" customHeight="1" x14ac:dyDescent="0.2">
      <c r="A1880" s="140">
        <v>2015</v>
      </c>
      <c r="B1880" s="128" t="s">
        <v>4176</v>
      </c>
      <c r="C1880" s="197" t="s">
        <v>34356</v>
      </c>
      <c r="D1880" s="128" t="s">
        <v>27952</v>
      </c>
      <c r="E1880" s="102" t="s">
        <v>34357</v>
      </c>
      <c r="F1880" s="148" t="s">
        <v>10085</v>
      </c>
      <c r="G1880" s="142">
        <v>15647</v>
      </c>
      <c r="H1880" s="128" t="s">
        <v>11819</v>
      </c>
      <c r="I1880" s="128" t="s">
        <v>13336</v>
      </c>
      <c r="J1880" s="128" t="s">
        <v>3617</v>
      </c>
      <c r="K1880" s="128"/>
      <c r="L1880" s="143"/>
      <c r="M1880" s="145">
        <v>8</v>
      </c>
      <c r="N1880" s="330" t="s">
        <v>34371</v>
      </c>
      <c r="O1880" s="128" t="s">
        <v>21056</v>
      </c>
      <c r="P1880" s="128" t="s">
        <v>1863</v>
      </c>
      <c r="Q1880" s="128"/>
      <c r="R1880" s="145"/>
      <c r="S1880" s="128" t="s">
        <v>8315</v>
      </c>
      <c r="T1880" s="140" t="s">
        <v>14962</v>
      </c>
      <c r="U1880" s="102" t="s">
        <v>34367</v>
      </c>
      <c r="V1880" s="145">
        <v>30</v>
      </c>
      <c r="W1880" s="130"/>
      <c r="X1880" s="113"/>
    </row>
    <row r="1881" spans="1:24" ht="12.95" customHeight="1" x14ac:dyDescent="0.2">
      <c r="A1881" s="140">
        <v>2015</v>
      </c>
      <c r="B1881" s="128" t="s">
        <v>4176</v>
      </c>
      <c r="C1881" s="128" t="s">
        <v>34356</v>
      </c>
      <c r="D1881" s="102" t="s">
        <v>34368</v>
      </c>
      <c r="E1881" s="102" t="s">
        <v>34358</v>
      </c>
      <c r="F1881" s="148" t="s">
        <v>10085</v>
      </c>
      <c r="G1881" s="142">
        <v>15639</v>
      </c>
      <c r="H1881" s="128" t="s">
        <v>27049</v>
      </c>
      <c r="I1881" s="128" t="s">
        <v>13336</v>
      </c>
      <c r="J1881" s="128" t="s">
        <v>3617</v>
      </c>
      <c r="K1881" s="128"/>
      <c r="L1881" s="143"/>
      <c r="M1881" s="145">
        <v>8</v>
      </c>
      <c r="N1881" s="330" t="s">
        <v>34371</v>
      </c>
      <c r="O1881" s="128" t="s">
        <v>21438</v>
      </c>
      <c r="P1881" s="128" t="s">
        <v>15959</v>
      </c>
      <c r="Q1881" s="128" t="s">
        <v>19145</v>
      </c>
      <c r="R1881" s="145"/>
      <c r="S1881" s="128"/>
      <c r="T1881" s="140" t="s">
        <v>14962</v>
      </c>
      <c r="U1881" s="128" t="s">
        <v>34369</v>
      </c>
      <c r="V1881" s="145">
        <v>20</v>
      </c>
      <c r="W1881" s="130"/>
      <c r="X1881" s="113"/>
    </row>
    <row r="1882" spans="1:24" ht="12.95" customHeight="1" x14ac:dyDescent="0.2">
      <c r="A1882" s="140">
        <v>2015</v>
      </c>
      <c r="B1882" s="128" t="s">
        <v>4176</v>
      </c>
      <c r="C1882" s="128" t="s">
        <v>34356</v>
      </c>
      <c r="D1882" s="128" t="s">
        <v>34370</v>
      </c>
      <c r="E1882" s="102" t="s">
        <v>34359</v>
      </c>
      <c r="F1882" s="148" t="s">
        <v>10085</v>
      </c>
      <c r="G1882" s="142">
        <v>15638</v>
      </c>
      <c r="H1882" s="128" t="s">
        <v>7198</v>
      </c>
      <c r="I1882" s="128" t="s">
        <v>13336</v>
      </c>
      <c r="J1882" s="128" t="s">
        <v>2579</v>
      </c>
      <c r="K1882" s="128"/>
      <c r="L1882" s="143"/>
      <c r="M1882" s="145">
        <v>1</v>
      </c>
      <c r="N1882" s="330" t="s">
        <v>34372</v>
      </c>
      <c r="O1882" s="128" t="s">
        <v>683</v>
      </c>
      <c r="P1882" s="128" t="s">
        <v>13555</v>
      </c>
      <c r="Q1882" s="128" t="s">
        <v>19496</v>
      </c>
      <c r="R1882" s="145" t="s">
        <v>7035</v>
      </c>
      <c r="S1882" s="128" t="s">
        <v>11080</v>
      </c>
      <c r="T1882" s="140" t="s">
        <v>14962</v>
      </c>
      <c r="U1882" s="102" t="s">
        <v>34377</v>
      </c>
      <c r="V1882" s="145">
        <v>20</v>
      </c>
      <c r="W1882" s="130"/>
      <c r="X1882" s="113"/>
    </row>
    <row r="1883" spans="1:24" ht="12.95" customHeight="1" x14ac:dyDescent="0.2">
      <c r="A1883" s="140">
        <v>2015</v>
      </c>
      <c r="B1883" s="128" t="s">
        <v>4176</v>
      </c>
      <c r="C1883" s="128" t="s">
        <v>34356</v>
      </c>
      <c r="D1883" s="128" t="s">
        <v>34373</v>
      </c>
      <c r="E1883" s="102" t="s">
        <v>34360</v>
      </c>
      <c r="F1883" s="148" t="s">
        <v>10085</v>
      </c>
      <c r="G1883" s="142">
        <v>15544</v>
      </c>
      <c r="H1883" s="128" t="s">
        <v>11819</v>
      </c>
      <c r="I1883" s="128" t="s">
        <v>13336</v>
      </c>
      <c r="J1883" s="128" t="s">
        <v>3617</v>
      </c>
      <c r="K1883" s="128"/>
      <c r="L1883" s="143"/>
      <c r="M1883" s="145">
        <v>6</v>
      </c>
      <c r="N1883" s="330" t="s">
        <v>34374</v>
      </c>
      <c r="O1883" s="128" t="s">
        <v>34375</v>
      </c>
      <c r="P1883" s="128" t="s">
        <v>1863</v>
      </c>
      <c r="Q1883" s="128" t="s">
        <v>16894</v>
      </c>
      <c r="R1883" s="145"/>
      <c r="S1883" s="128" t="s">
        <v>11080</v>
      </c>
      <c r="T1883" s="140" t="s">
        <v>14962</v>
      </c>
      <c r="U1883" s="102" t="s">
        <v>34376</v>
      </c>
      <c r="V1883" s="145">
        <v>20</v>
      </c>
      <c r="W1883" s="130"/>
      <c r="X1883" s="113"/>
    </row>
    <row r="1884" spans="1:24" ht="12.95" customHeight="1" x14ac:dyDescent="0.2">
      <c r="A1884" s="140">
        <v>2015</v>
      </c>
      <c r="B1884" s="128" t="s">
        <v>4176</v>
      </c>
      <c r="C1884" s="128" t="s">
        <v>34356</v>
      </c>
      <c r="D1884" s="128" t="s">
        <v>34378</v>
      </c>
      <c r="E1884" s="102" t="s">
        <v>34361</v>
      </c>
      <c r="F1884" s="148" t="s">
        <v>10085</v>
      </c>
      <c r="G1884" s="142">
        <v>15543</v>
      </c>
      <c r="H1884" s="128" t="s">
        <v>7198</v>
      </c>
      <c r="I1884" s="102" t="s">
        <v>30989</v>
      </c>
      <c r="J1884" s="128" t="s">
        <v>34379</v>
      </c>
      <c r="K1884" s="128"/>
      <c r="L1884" s="143"/>
      <c r="M1884" s="145">
        <v>2</v>
      </c>
      <c r="N1884" s="330" t="s">
        <v>34380</v>
      </c>
      <c r="O1884" s="128" t="s">
        <v>5985</v>
      </c>
      <c r="P1884" s="128" t="s">
        <v>8076</v>
      </c>
      <c r="Q1884" s="128" t="s">
        <v>16990</v>
      </c>
      <c r="R1884" s="145"/>
      <c r="S1884" s="128" t="s">
        <v>8315</v>
      </c>
      <c r="T1884" s="140" t="s">
        <v>14962</v>
      </c>
      <c r="U1884" s="102" t="s">
        <v>34381</v>
      </c>
      <c r="V1884" s="145">
        <v>20</v>
      </c>
      <c r="W1884" s="130"/>
      <c r="X1884" s="113"/>
    </row>
    <row r="1885" spans="1:24" ht="12.95" customHeight="1" x14ac:dyDescent="0.2">
      <c r="A1885" s="140">
        <v>2015</v>
      </c>
      <c r="B1885" s="128" t="s">
        <v>4176</v>
      </c>
      <c r="C1885" s="128" t="s">
        <v>34356</v>
      </c>
      <c r="D1885" s="128" t="s">
        <v>2260</v>
      </c>
      <c r="E1885" s="102" t="s">
        <v>34362</v>
      </c>
      <c r="F1885" s="148" t="s">
        <v>10085</v>
      </c>
      <c r="G1885" s="142">
        <v>15544</v>
      </c>
      <c r="H1885" s="128" t="s">
        <v>11819</v>
      </c>
      <c r="I1885" s="128" t="s">
        <v>13336</v>
      </c>
      <c r="J1885" s="128" t="s">
        <v>3617</v>
      </c>
      <c r="K1885" s="128"/>
      <c r="L1885" s="143"/>
      <c r="M1885" s="145">
        <v>6</v>
      </c>
      <c r="N1885" s="330" t="s">
        <v>34374</v>
      </c>
      <c r="O1885" s="128" t="s">
        <v>17475</v>
      </c>
      <c r="P1885" s="128" t="s">
        <v>13207</v>
      </c>
      <c r="Q1885" s="128" t="s">
        <v>13301</v>
      </c>
      <c r="R1885" s="145"/>
      <c r="S1885" s="128" t="s">
        <v>9435</v>
      </c>
      <c r="T1885" s="140" t="s">
        <v>14962</v>
      </c>
      <c r="U1885" s="102" t="s">
        <v>34382</v>
      </c>
      <c r="V1885" s="145">
        <v>20</v>
      </c>
      <c r="W1885" s="130"/>
      <c r="X1885" s="113"/>
    </row>
    <row r="1886" spans="1:24" ht="12.95" customHeight="1" x14ac:dyDescent="0.2">
      <c r="A1886" s="140">
        <v>2015</v>
      </c>
      <c r="B1886" s="128" t="s">
        <v>4176</v>
      </c>
      <c r="C1886" s="128" t="s">
        <v>34356</v>
      </c>
      <c r="D1886" s="128" t="s">
        <v>34383</v>
      </c>
      <c r="E1886" s="102" t="s">
        <v>34363</v>
      </c>
      <c r="F1886" s="148" t="s">
        <v>10085</v>
      </c>
      <c r="G1886" s="142">
        <v>15544</v>
      </c>
      <c r="H1886" s="128" t="s">
        <v>11819</v>
      </c>
      <c r="I1886" s="128" t="s">
        <v>13336</v>
      </c>
      <c r="J1886" s="128" t="s">
        <v>3617</v>
      </c>
      <c r="K1886" s="128"/>
      <c r="L1886" s="143"/>
      <c r="M1886" s="145">
        <v>3</v>
      </c>
      <c r="N1886" s="330" t="s">
        <v>34384</v>
      </c>
      <c r="O1886" s="128" t="s">
        <v>34385</v>
      </c>
      <c r="P1886" s="128" t="s">
        <v>8200</v>
      </c>
      <c r="Q1886" s="128" t="s">
        <v>13207</v>
      </c>
      <c r="R1886" s="145"/>
      <c r="S1886" s="128" t="s">
        <v>11080</v>
      </c>
      <c r="T1886" s="140" t="s">
        <v>14962</v>
      </c>
      <c r="U1886" s="128"/>
      <c r="V1886" s="145">
        <v>30</v>
      </c>
      <c r="W1886" s="130"/>
      <c r="X1886" s="113"/>
    </row>
    <row r="1887" spans="1:24" ht="12.95" customHeight="1" x14ac:dyDescent="0.2">
      <c r="A1887" s="140">
        <v>2015</v>
      </c>
      <c r="B1887" s="128" t="s">
        <v>4176</v>
      </c>
      <c r="C1887" s="128" t="s">
        <v>34356</v>
      </c>
      <c r="D1887" s="128" t="s">
        <v>34386</v>
      </c>
      <c r="E1887" s="102" t="s">
        <v>34364</v>
      </c>
      <c r="F1887" s="148" t="s">
        <v>10085</v>
      </c>
      <c r="G1887" s="142">
        <v>15647</v>
      </c>
      <c r="H1887" s="128" t="s">
        <v>11819</v>
      </c>
      <c r="I1887" s="128" t="s">
        <v>13336</v>
      </c>
      <c r="J1887" s="128" t="s">
        <v>3617</v>
      </c>
      <c r="K1887" s="128"/>
      <c r="L1887" s="143" t="s">
        <v>21453</v>
      </c>
      <c r="M1887" s="145">
        <v>9</v>
      </c>
      <c r="N1887" s="330" t="s">
        <v>34387</v>
      </c>
      <c r="O1887" s="128" t="s">
        <v>34388</v>
      </c>
      <c r="P1887" s="128" t="s">
        <v>13301</v>
      </c>
      <c r="Q1887" s="128"/>
      <c r="R1887" s="145"/>
      <c r="S1887" s="128"/>
      <c r="T1887" s="140" t="s">
        <v>14962</v>
      </c>
      <c r="U1887" s="102" t="s">
        <v>34389</v>
      </c>
      <c r="V1887" s="145">
        <v>20</v>
      </c>
      <c r="W1887" s="130"/>
      <c r="X1887" s="113"/>
    </row>
    <row r="1888" spans="1:24" ht="12.95" customHeight="1" x14ac:dyDescent="0.2">
      <c r="A1888" s="140">
        <v>2015</v>
      </c>
      <c r="B1888" s="128" t="s">
        <v>4176</v>
      </c>
      <c r="C1888" s="128" t="s">
        <v>34356</v>
      </c>
      <c r="D1888" s="128" t="s">
        <v>5791</v>
      </c>
      <c r="E1888" s="102" t="s">
        <v>34365</v>
      </c>
      <c r="F1888" s="148" t="s">
        <v>10085</v>
      </c>
      <c r="G1888" s="142">
        <v>15544</v>
      </c>
      <c r="H1888" s="128" t="s">
        <v>11819</v>
      </c>
      <c r="I1888" s="128" t="s">
        <v>13336</v>
      </c>
      <c r="J1888" s="128" t="s">
        <v>3617</v>
      </c>
      <c r="K1888" s="128"/>
      <c r="L1888" s="143" t="s">
        <v>21453</v>
      </c>
      <c r="M1888" s="145">
        <v>8</v>
      </c>
      <c r="N1888" s="330" t="s">
        <v>34371</v>
      </c>
      <c r="O1888" s="128" t="s">
        <v>17425</v>
      </c>
      <c r="P1888" s="128" t="s">
        <v>162</v>
      </c>
      <c r="Q1888" s="128"/>
      <c r="R1888" s="145"/>
      <c r="S1888" s="128"/>
      <c r="T1888" s="140" t="s">
        <v>14962</v>
      </c>
      <c r="U1888" s="102" t="s">
        <v>34390</v>
      </c>
      <c r="V1888" s="145">
        <v>30</v>
      </c>
      <c r="W1888" s="130"/>
      <c r="X1888" s="113"/>
    </row>
    <row r="1889" spans="1:24" ht="12.95" customHeight="1" x14ac:dyDescent="0.2">
      <c r="A1889" s="140">
        <v>2015</v>
      </c>
      <c r="B1889" s="128" t="s">
        <v>4176</v>
      </c>
      <c r="C1889" s="128" t="s">
        <v>34356</v>
      </c>
      <c r="D1889" s="128" t="s">
        <v>34391</v>
      </c>
      <c r="E1889" s="102" t="s">
        <v>34366</v>
      </c>
      <c r="F1889" s="148" t="s">
        <v>10085</v>
      </c>
      <c r="G1889" s="142">
        <v>15525</v>
      </c>
      <c r="H1889" s="128" t="s">
        <v>13336</v>
      </c>
      <c r="I1889" s="128" t="s">
        <v>11819</v>
      </c>
      <c r="J1889" s="128" t="s">
        <v>3617</v>
      </c>
      <c r="K1889" s="128"/>
      <c r="L1889" s="143" t="s">
        <v>21453</v>
      </c>
      <c r="M1889" s="145">
        <v>9</v>
      </c>
      <c r="N1889" s="330" t="s">
        <v>34387</v>
      </c>
      <c r="O1889" s="128" t="s">
        <v>34392</v>
      </c>
      <c r="P1889" s="128"/>
      <c r="Q1889" s="128"/>
      <c r="R1889" s="145"/>
      <c r="S1889" s="128" t="s">
        <v>11080</v>
      </c>
      <c r="T1889" s="140" t="s">
        <v>14962</v>
      </c>
      <c r="U1889" s="102" t="s">
        <v>34393</v>
      </c>
      <c r="V1889" s="145">
        <v>20</v>
      </c>
      <c r="W1889" s="130"/>
      <c r="X1889" s="113"/>
    </row>
    <row r="1890" spans="1:24" ht="12.95" customHeight="1" x14ac:dyDescent="0.2">
      <c r="A1890" s="140">
        <v>2015</v>
      </c>
      <c r="B1890" s="128" t="s">
        <v>4176</v>
      </c>
      <c r="C1890" s="197" t="s">
        <v>34412</v>
      </c>
      <c r="D1890" s="128" t="s">
        <v>34439</v>
      </c>
      <c r="E1890" s="102" t="s">
        <v>34394</v>
      </c>
      <c r="F1890" s="148" t="s">
        <v>10085</v>
      </c>
      <c r="G1890" s="142">
        <v>15488</v>
      </c>
      <c r="H1890" s="128" t="s">
        <v>13336</v>
      </c>
      <c r="I1890" s="128" t="s">
        <v>11819</v>
      </c>
      <c r="J1890" s="128" t="s">
        <v>14179</v>
      </c>
      <c r="K1890" s="128"/>
      <c r="L1890" s="143" t="s">
        <v>21453</v>
      </c>
      <c r="M1890" s="145">
        <v>6</v>
      </c>
      <c r="N1890" s="330" t="s">
        <v>34374</v>
      </c>
      <c r="O1890" s="128" t="s">
        <v>20977</v>
      </c>
      <c r="P1890" s="128"/>
      <c r="Q1890" s="128"/>
      <c r="R1890" s="145"/>
      <c r="S1890" s="128"/>
      <c r="T1890" s="140" t="s">
        <v>14962</v>
      </c>
      <c r="U1890" s="102" t="s">
        <v>34440</v>
      </c>
      <c r="V1890" s="145">
        <v>15</v>
      </c>
      <c r="W1890" s="130"/>
      <c r="X1890" s="113"/>
    </row>
    <row r="1891" spans="1:24" ht="12.95" customHeight="1" x14ac:dyDescent="0.2">
      <c r="A1891" s="140">
        <v>2015</v>
      </c>
      <c r="B1891" s="128" t="s">
        <v>4176</v>
      </c>
      <c r="C1891" s="128" t="s">
        <v>34412</v>
      </c>
      <c r="D1891" s="128" t="s">
        <v>34441</v>
      </c>
      <c r="E1891" s="102" t="s">
        <v>34395</v>
      </c>
      <c r="F1891" s="148" t="s">
        <v>10085</v>
      </c>
      <c r="G1891" s="142">
        <v>15487</v>
      </c>
      <c r="H1891" s="128" t="s">
        <v>13336</v>
      </c>
      <c r="I1891" s="128" t="s">
        <v>27668</v>
      </c>
      <c r="J1891" s="128" t="s">
        <v>14182</v>
      </c>
      <c r="K1891" s="128"/>
      <c r="L1891" s="143"/>
      <c r="M1891" s="145">
        <v>6</v>
      </c>
      <c r="N1891" s="330" t="s">
        <v>34374</v>
      </c>
      <c r="O1891" s="128" t="s">
        <v>16029</v>
      </c>
      <c r="P1891" s="128" t="s">
        <v>9125</v>
      </c>
      <c r="Q1891" s="128" t="s">
        <v>20443</v>
      </c>
      <c r="R1891" s="145"/>
      <c r="S1891" s="128" t="s">
        <v>11080</v>
      </c>
      <c r="T1891" s="140" t="s">
        <v>14962</v>
      </c>
      <c r="U1891" s="102" t="s">
        <v>34442</v>
      </c>
      <c r="V1891" s="145">
        <v>15</v>
      </c>
      <c r="W1891" s="130"/>
      <c r="X1891" s="113"/>
    </row>
    <row r="1892" spans="1:24" ht="12.95" customHeight="1" x14ac:dyDescent="0.2">
      <c r="A1892" s="140">
        <v>2015</v>
      </c>
      <c r="B1892" s="128" t="s">
        <v>4176</v>
      </c>
      <c r="C1892" s="128" t="s">
        <v>34412</v>
      </c>
      <c r="D1892" s="128" t="s">
        <v>34443</v>
      </c>
      <c r="E1892" s="102" t="s">
        <v>34396</v>
      </c>
      <c r="F1892" s="148" t="s">
        <v>10085</v>
      </c>
      <c r="G1892" s="142">
        <v>15488</v>
      </c>
      <c r="H1892" s="128" t="s">
        <v>13336</v>
      </c>
      <c r="I1892" s="128" t="s">
        <v>27668</v>
      </c>
      <c r="J1892" s="128" t="s">
        <v>14184</v>
      </c>
      <c r="K1892" s="128"/>
      <c r="L1892" s="143"/>
      <c r="M1892" s="145">
        <v>6</v>
      </c>
      <c r="N1892" s="330" t="s">
        <v>34374</v>
      </c>
      <c r="O1892" s="128" t="s">
        <v>27211</v>
      </c>
      <c r="P1892" s="128" t="s">
        <v>13301</v>
      </c>
      <c r="Q1892" s="128" t="s">
        <v>2447</v>
      </c>
      <c r="R1892" s="145"/>
      <c r="S1892" s="128" t="s">
        <v>9435</v>
      </c>
      <c r="T1892" s="140" t="s">
        <v>14962</v>
      </c>
      <c r="U1892" s="102" t="s">
        <v>34442</v>
      </c>
      <c r="V1892" s="145">
        <v>20</v>
      </c>
      <c r="W1892" s="130"/>
      <c r="X1892" s="113"/>
    </row>
    <row r="1893" spans="1:24" ht="12.95" customHeight="1" x14ac:dyDescent="0.2">
      <c r="A1893" s="140">
        <v>2015</v>
      </c>
      <c r="B1893" s="128" t="s">
        <v>4176</v>
      </c>
      <c r="C1893" s="128" t="s">
        <v>34412</v>
      </c>
      <c r="D1893" s="128" t="s">
        <v>34444</v>
      </c>
      <c r="E1893" s="102" t="s">
        <v>34397</v>
      </c>
      <c r="F1893" s="148" t="s">
        <v>10085</v>
      </c>
      <c r="G1893" s="142">
        <v>15488</v>
      </c>
      <c r="H1893" s="128" t="s">
        <v>13336</v>
      </c>
      <c r="I1893" s="128" t="s">
        <v>11819</v>
      </c>
      <c r="J1893" s="128" t="s">
        <v>14186</v>
      </c>
      <c r="K1893" s="128"/>
      <c r="L1893" s="143"/>
      <c r="M1893" s="145">
        <v>8</v>
      </c>
      <c r="N1893" s="330" t="s">
        <v>34371</v>
      </c>
      <c r="O1893" s="128" t="s">
        <v>20800</v>
      </c>
      <c r="P1893" s="128"/>
      <c r="Q1893" s="128"/>
      <c r="R1893" s="145"/>
      <c r="S1893" s="128" t="s">
        <v>9435</v>
      </c>
      <c r="T1893" s="140" t="s">
        <v>14962</v>
      </c>
      <c r="U1893" s="102" t="s">
        <v>34442</v>
      </c>
      <c r="V1893" s="145">
        <v>29</v>
      </c>
      <c r="W1893" s="130"/>
      <c r="X1893" s="113"/>
    </row>
    <row r="1894" spans="1:24" ht="12.95" customHeight="1" x14ac:dyDescent="0.2">
      <c r="A1894" s="140">
        <v>2015</v>
      </c>
      <c r="B1894" s="128" t="s">
        <v>4176</v>
      </c>
      <c r="C1894" s="128" t="s">
        <v>34412</v>
      </c>
      <c r="D1894" s="128" t="s">
        <v>34446</v>
      </c>
      <c r="E1894" s="102" t="s">
        <v>34398</v>
      </c>
      <c r="F1894" s="148" t="s">
        <v>10085</v>
      </c>
      <c r="G1894" s="142">
        <v>15493</v>
      </c>
      <c r="H1894" s="128" t="s">
        <v>13336</v>
      </c>
      <c r="I1894" s="128" t="s">
        <v>11819</v>
      </c>
      <c r="J1894" s="128" t="s">
        <v>12761</v>
      </c>
      <c r="K1894" s="128"/>
      <c r="L1894" s="143"/>
      <c r="M1894" s="145">
        <v>6</v>
      </c>
      <c r="N1894" s="330" t="s">
        <v>34374</v>
      </c>
      <c r="O1894" s="128" t="s">
        <v>19463</v>
      </c>
      <c r="P1894" s="128" t="s">
        <v>19566</v>
      </c>
      <c r="Q1894" s="128" t="s">
        <v>15945</v>
      </c>
      <c r="R1894" s="145"/>
      <c r="S1894" s="128" t="s">
        <v>11080</v>
      </c>
      <c r="T1894" s="140" t="s">
        <v>14962</v>
      </c>
      <c r="U1894" s="102" t="s">
        <v>34445</v>
      </c>
      <c r="V1894" s="145">
        <v>20</v>
      </c>
      <c r="W1894" s="130"/>
      <c r="X1894" s="113"/>
    </row>
    <row r="1895" spans="1:24" ht="12.95" customHeight="1" x14ac:dyDescent="0.2">
      <c r="A1895" s="140">
        <v>2015</v>
      </c>
      <c r="B1895" s="128" t="s">
        <v>4176</v>
      </c>
      <c r="C1895" s="128" t="s">
        <v>34412</v>
      </c>
      <c r="D1895" s="128" t="s">
        <v>12762</v>
      </c>
      <c r="E1895" s="102" t="s">
        <v>34399</v>
      </c>
      <c r="F1895" s="148" t="s">
        <v>10085</v>
      </c>
      <c r="G1895" s="142">
        <v>15497</v>
      </c>
      <c r="H1895" s="128" t="s">
        <v>11819</v>
      </c>
      <c r="I1895" s="128" t="s">
        <v>13336</v>
      </c>
      <c r="J1895" s="128" t="s">
        <v>34447</v>
      </c>
      <c r="K1895" s="128"/>
      <c r="L1895" s="143"/>
      <c r="M1895" s="145">
        <v>9</v>
      </c>
      <c r="N1895" s="330" t="s">
        <v>34387</v>
      </c>
      <c r="O1895" s="128" t="s">
        <v>34448</v>
      </c>
      <c r="P1895" s="128" t="s">
        <v>17753</v>
      </c>
      <c r="Q1895" s="128" t="s">
        <v>2842</v>
      </c>
      <c r="R1895" s="145"/>
      <c r="S1895" s="128" t="s">
        <v>11080</v>
      </c>
      <c r="T1895" s="140" t="s">
        <v>14962</v>
      </c>
      <c r="U1895" s="128"/>
      <c r="V1895" s="145">
        <v>20</v>
      </c>
      <c r="W1895" s="130"/>
      <c r="X1895" s="113"/>
    </row>
    <row r="1896" spans="1:24" ht="12.95" customHeight="1" x14ac:dyDescent="0.2">
      <c r="A1896" s="140">
        <v>2015</v>
      </c>
      <c r="B1896" s="128" t="s">
        <v>4176</v>
      </c>
      <c r="C1896" s="128" t="s">
        <v>34412</v>
      </c>
      <c r="D1896" s="128" t="s">
        <v>34449</v>
      </c>
      <c r="E1896" s="102" t="s">
        <v>34400</v>
      </c>
      <c r="F1896" s="148" t="s">
        <v>10085</v>
      </c>
      <c r="G1896" s="142">
        <v>15504</v>
      </c>
      <c r="H1896" s="128" t="s">
        <v>13336</v>
      </c>
      <c r="I1896" s="128" t="s">
        <v>11819</v>
      </c>
      <c r="J1896" s="128" t="s">
        <v>12765</v>
      </c>
      <c r="K1896" s="128"/>
      <c r="L1896" s="143"/>
      <c r="M1896" s="145">
        <v>9</v>
      </c>
      <c r="N1896" s="330" t="s">
        <v>34387</v>
      </c>
      <c r="O1896" s="128" t="s">
        <v>34450</v>
      </c>
      <c r="P1896" s="128" t="s">
        <v>5985</v>
      </c>
      <c r="Q1896" s="128"/>
      <c r="R1896" s="145"/>
      <c r="S1896" s="128" t="s">
        <v>8315</v>
      </c>
      <c r="T1896" s="140" t="s">
        <v>14962</v>
      </c>
      <c r="U1896" s="128" t="s">
        <v>34451</v>
      </c>
      <c r="V1896" s="145">
        <v>20</v>
      </c>
      <c r="W1896" s="130"/>
      <c r="X1896" s="113"/>
    </row>
    <row r="1897" spans="1:24" ht="12.95" customHeight="1" x14ac:dyDescent="0.2">
      <c r="A1897" s="140">
        <v>2015</v>
      </c>
      <c r="B1897" s="128" t="s">
        <v>4176</v>
      </c>
      <c r="C1897" s="128" t="s">
        <v>34412</v>
      </c>
      <c r="D1897" s="128" t="s">
        <v>14187</v>
      </c>
      <c r="E1897" s="102" t="s">
        <v>34401</v>
      </c>
      <c r="F1897" s="148" t="s">
        <v>10085</v>
      </c>
      <c r="G1897" s="142">
        <v>15501</v>
      </c>
      <c r="H1897" s="128" t="s">
        <v>9654</v>
      </c>
      <c r="I1897" s="128" t="s">
        <v>27049</v>
      </c>
      <c r="J1897" s="128" t="s">
        <v>1504</v>
      </c>
      <c r="K1897" s="128"/>
      <c r="L1897" s="143"/>
      <c r="M1897" s="145">
        <v>6</v>
      </c>
      <c r="N1897" s="330" t="s">
        <v>34374</v>
      </c>
      <c r="O1897" s="128" t="s">
        <v>20675</v>
      </c>
      <c r="P1897" s="128" t="s">
        <v>17581</v>
      </c>
      <c r="Q1897" s="128" t="s">
        <v>20475</v>
      </c>
      <c r="R1897" s="145"/>
      <c r="S1897" s="128" t="s">
        <v>11080</v>
      </c>
      <c r="T1897" s="140" t="s">
        <v>14962</v>
      </c>
      <c r="U1897" s="102" t="s">
        <v>34452</v>
      </c>
      <c r="V1897" s="145">
        <v>25</v>
      </c>
      <c r="W1897" s="130"/>
      <c r="X1897" s="113"/>
    </row>
    <row r="1898" spans="1:24" ht="12.95" customHeight="1" x14ac:dyDescent="0.2">
      <c r="A1898" s="140">
        <v>2015</v>
      </c>
      <c r="B1898" s="128" t="s">
        <v>4176</v>
      </c>
      <c r="C1898" s="128" t="s">
        <v>34412</v>
      </c>
      <c r="D1898" s="128" t="s">
        <v>14188</v>
      </c>
      <c r="E1898" s="102" t="s">
        <v>34402</v>
      </c>
      <c r="F1898" s="148" t="s">
        <v>10085</v>
      </c>
      <c r="G1898" s="142">
        <v>15512</v>
      </c>
      <c r="H1898" s="128" t="s">
        <v>13336</v>
      </c>
      <c r="I1898" s="128" t="s">
        <v>11819</v>
      </c>
      <c r="J1898" s="128" t="s">
        <v>6492</v>
      </c>
      <c r="K1898" s="128"/>
      <c r="L1898" s="143"/>
      <c r="M1898" s="145">
        <v>6</v>
      </c>
      <c r="N1898" s="330" t="s">
        <v>34374</v>
      </c>
      <c r="O1898" s="128" t="s">
        <v>34453</v>
      </c>
      <c r="P1898" s="128" t="s">
        <v>19739</v>
      </c>
      <c r="Q1898" s="128" t="s">
        <v>16863</v>
      </c>
      <c r="R1898" s="145"/>
      <c r="S1898" s="128" t="s">
        <v>11080</v>
      </c>
      <c r="T1898" s="140" t="s">
        <v>14962</v>
      </c>
      <c r="U1898" s="102" t="s">
        <v>34454</v>
      </c>
      <c r="V1898" s="145">
        <v>20</v>
      </c>
      <c r="W1898" s="130"/>
      <c r="X1898" s="113"/>
    </row>
    <row r="1899" spans="1:24" ht="12.95" customHeight="1" x14ac:dyDescent="0.2">
      <c r="A1899" s="140">
        <v>2011</v>
      </c>
      <c r="B1899" s="128" t="s">
        <v>4176</v>
      </c>
      <c r="C1899" s="210" t="s">
        <v>17321</v>
      </c>
      <c r="D1899" s="111" t="s">
        <v>31243</v>
      </c>
      <c r="E1899" s="102" t="s">
        <v>390</v>
      </c>
      <c r="F1899" s="123" t="s">
        <v>10085</v>
      </c>
      <c r="G1899" s="105">
        <v>16426</v>
      </c>
      <c r="H1899" s="102" t="s">
        <v>10191</v>
      </c>
      <c r="I1899" s="102" t="s">
        <v>11819</v>
      </c>
      <c r="J1899" s="102" t="s">
        <v>8027</v>
      </c>
      <c r="K1899" s="132"/>
      <c r="L1899" s="111" t="s">
        <v>37124</v>
      </c>
      <c r="M1899" s="107">
        <v>1</v>
      </c>
      <c r="N1899" s="108" t="s">
        <v>12337</v>
      </c>
      <c r="O1899" s="102" t="s">
        <v>162</v>
      </c>
      <c r="P1899" s="39"/>
      <c r="Q1899" s="39" t="s">
        <v>17473</v>
      </c>
      <c r="R1899" s="109" t="s">
        <v>7035</v>
      </c>
      <c r="S1899" s="102"/>
      <c r="T1899" s="102" t="s">
        <v>20547</v>
      </c>
      <c r="U1899" s="102" t="s">
        <v>21397</v>
      </c>
      <c r="V1899" s="109">
        <v>6</v>
      </c>
      <c r="W1899" s="107"/>
      <c r="X1899" s="113"/>
    </row>
    <row r="1900" spans="1:24" ht="12.95" customHeight="1" x14ac:dyDescent="0.2">
      <c r="A1900" s="140">
        <v>2011</v>
      </c>
      <c r="B1900" s="128" t="s">
        <v>4176</v>
      </c>
      <c r="C1900" s="128" t="s">
        <v>17321</v>
      </c>
      <c r="D1900" s="111" t="s">
        <v>31244</v>
      </c>
      <c r="E1900" s="102" t="s">
        <v>391</v>
      </c>
      <c r="F1900" s="123" t="s">
        <v>10085</v>
      </c>
      <c r="G1900" s="105">
        <v>16427</v>
      </c>
      <c r="H1900" s="102" t="s">
        <v>10191</v>
      </c>
      <c r="I1900" s="102" t="s">
        <v>11819</v>
      </c>
      <c r="J1900" s="102" t="s">
        <v>8027</v>
      </c>
      <c r="K1900" s="132"/>
      <c r="L1900" s="111" t="s">
        <v>37125</v>
      </c>
      <c r="M1900" s="107">
        <v>1</v>
      </c>
      <c r="N1900" s="112" t="s">
        <v>12337</v>
      </c>
      <c r="O1900" s="102" t="s">
        <v>2447</v>
      </c>
      <c r="P1900" s="39" t="s">
        <v>17110</v>
      </c>
      <c r="Q1900" s="39" t="s">
        <v>20507</v>
      </c>
      <c r="R1900" s="109"/>
      <c r="S1900" s="102" t="s">
        <v>8315</v>
      </c>
      <c r="T1900" s="102" t="s">
        <v>20547</v>
      </c>
      <c r="U1900" s="102" t="s">
        <v>21398</v>
      </c>
      <c r="V1900" s="109">
        <v>8</v>
      </c>
      <c r="W1900" s="107"/>
      <c r="X1900" s="113"/>
    </row>
    <row r="1901" spans="1:24" ht="12.95" customHeight="1" x14ac:dyDescent="0.2">
      <c r="A1901" s="140">
        <v>2011</v>
      </c>
      <c r="B1901" s="128" t="s">
        <v>4176</v>
      </c>
      <c r="C1901" s="128" t="s">
        <v>17321</v>
      </c>
      <c r="D1901" s="111" t="s">
        <v>31245</v>
      </c>
      <c r="E1901" s="102" t="s">
        <v>392</v>
      </c>
      <c r="F1901" s="123" t="s">
        <v>10085</v>
      </c>
      <c r="G1901" s="105">
        <v>16427</v>
      </c>
      <c r="H1901" s="102" t="s">
        <v>10191</v>
      </c>
      <c r="I1901" s="102" t="s">
        <v>11819</v>
      </c>
      <c r="J1901" s="102" t="s">
        <v>8027</v>
      </c>
      <c r="K1901" s="132"/>
      <c r="L1901" s="111" t="s">
        <v>37126</v>
      </c>
      <c r="M1901" s="107">
        <v>1</v>
      </c>
      <c r="N1901" s="112" t="s">
        <v>12337</v>
      </c>
      <c r="O1901" s="102" t="s">
        <v>7661</v>
      </c>
      <c r="P1901" s="39" t="s">
        <v>16686</v>
      </c>
      <c r="Q1901" s="39" t="s">
        <v>19486</v>
      </c>
      <c r="R1901" s="109"/>
      <c r="S1901" s="102"/>
      <c r="T1901" s="102" t="s">
        <v>20547</v>
      </c>
      <c r="U1901" s="102" t="s">
        <v>21405</v>
      </c>
      <c r="V1901" s="109">
        <v>7</v>
      </c>
      <c r="W1901" s="107"/>
      <c r="X1901" s="113"/>
    </row>
    <row r="1902" spans="1:24" ht="12.95" customHeight="1" x14ac:dyDescent="0.2">
      <c r="A1902" s="140">
        <v>2011</v>
      </c>
      <c r="B1902" s="128" t="s">
        <v>4176</v>
      </c>
      <c r="C1902" s="128" t="s">
        <v>17321</v>
      </c>
      <c r="D1902" s="111" t="s">
        <v>31246</v>
      </c>
      <c r="E1902" s="102" t="s">
        <v>393</v>
      </c>
      <c r="F1902" s="104" t="s">
        <v>14834</v>
      </c>
      <c r="G1902" s="105">
        <v>16429</v>
      </c>
      <c r="H1902" s="102" t="s">
        <v>10191</v>
      </c>
      <c r="I1902" s="102" t="s">
        <v>4890</v>
      </c>
      <c r="J1902" s="102" t="s">
        <v>2874</v>
      </c>
      <c r="K1902" s="132"/>
      <c r="L1902" s="111" t="s">
        <v>31247</v>
      </c>
      <c r="M1902" s="107">
        <v>1</v>
      </c>
      <c r="N1902" s="108" t="s">
        <v>31248</v>
      </c>
      <c r="O1902" s="102"/>
      <c r="P1902" s="39"/>
      <c r="Q1902" s="39" t="s">
        <v>16543</v>
      </c>
      <c r="R1902" s="109"/>
      <c r="S1902" s="102"/>
      <c r="T1902" s="102" t="s">
        <v>20547</v>
      </c>
      <c r="U1902" s="102" t="s">
        <v>21400</v>
      </c>
      <c r="V1902" s="109">
        <v>6</v>
      </c>
      <c r="W1902" s="107"/>
      <c r="X1902" s="113"/>
    </row>
    <row r="1903" spans="1:24" ht="12.95" customHeight="1" x14ac:dyDescent="0.2">
      <c r="A1903" s="140">
        <v>2011</v>
      </c>
      <c r="B1903" s="128" t="s">
        <v>4176</v>
      </c>
      <c r="C1903" s="128" t="s">
        <v>17321</v>
      </c>
      <c r="D1903" s="111" t="s">
        <v>31249</v>
      </c>
      <c r="E1903" s="102" t="s">
        <v>394</v>
      </c>
      <c r="F1903" s="123" t="s">
        <v>10085</v>
      </c>
      <c r="G1903" s="105">
        <v>16429</v>
      </c>
      <c r="H1903" s="102" t="s">
        <v>10191</v>
      </c>
      <c r="I1903" s="102" t="s">
        <v>4890</v>
      </c>
      <c r="J1903" s="102" t="s">
        <v>8027</v>
      </c>
      <c r="K1903" s="132"/>
      <c r="L1903" s="111" t="s">
        <v>37127</v>
      </c>
      <c r="M1903" s="107">
        <v>1</v>
      </c>
      <c r="N1903" s="108" t="s">
        <v>12337</v>
      </c>
      <c r="O1903" s="102" t="s">
        <v>13555</v>
      </c>
      <c r="P1903" s="39" t="s">
        <v>8076</v>
      </c>
      <c r="Q1903" s="39" t="s">
        <v>14682</v>
      </c>
      <c r="R1903" s="109"/>
      <c r="S1903" s="102" t="s">
        <v>8315</v>
      </c>
      <c r="T1903" s="102" t="s">
        <v>20547</v>
      </c>
      <c r="U1903" s="102" t="s">
        <v>21401</v>
      </c>
      <c r="V1903" s="109">
        <v>5</v>
      </c>
      <c r="W1903" s="107"/>
      <c r="X1903" s="113"/>
    </row>
    <row r="1904" spans="1:24" ht="12.95" customHeight="1" x14ac:dyDescent="0.2">
      <c r="A1904" s="140">
        <v>2011</v>
      </c>
      <c r="B1904" s="128" t="s">
        <v>4176</v>
      </c>
      <c r="C1904" s="128" t="s">
        <v>17321</v>
      </c>
      <c r="D1904" s="111" t="s">
        <v>31250</v>
      </c>
      <c r="E1904" s="102" t="s">
        <v>395</v>
      </c>
      <c r="F1904" s="123" t="s">
        <v>10085</v>
      </c>
      <c r="G1904" s="105">
        <v>16429</v>
      </c>
      <c r="H1904" s="102" t="s">
        <v>4890</v>
      </c>
      <c r="I1904" s="102" t="s">
        <v>10191</v>
      </c>
      <c r="J1904" s="102" t="s">
        <v>8027</v>
      </c>
      <c r="K1904" s="132"/>
      <c r="L1904" s="111" t="s">
        <v>37128</v>
      </c>
      <c r="M1904" s="107">
        <v>1</v>
      </c>
      <c r="N1904" s="108" t="s">
        <v>12337</v>
      </c>
      <c r="O1904" s="102" t="s">
        <v>12721</v>
      </c>
      <c r="P1904" s="39"/>
      <c r="Q1904" s="39" t="s">
        <v>19627</v>
      </c>
      <c r="R1904" s="109"/>
      <c r="S1904" s="102"/>
      <c r="T1904" s="102" t="s">
        <v>20547</v>
      </c>
      <c r="U1904" s="102" t="s">
        <v>21406</v>
      </c>
      <c r="V1904" s="109">
        <v>5.5</v>
      </c>
      <c r="W1904" s="107"/>
      <c r="X1904" s="113"/>
    </row>
    <row r="1905" spans="1:24" ht="12.95" customHeight="1" x14ac:dyDescent="0.2">
      <c r="A1905" s="140">
        <v>2011</v>
      </c>
      <c r="B1905" s="128" t="s">
        <v>4176</v>
      </c>
      <c r="C1905" s="128" t="s">
        <v>17321</v>
      </c>
      <c r="D1905" s="111" t="s">
        <v>31251</v>
      </c>
      <c r="E1905" s="102" t="s">
        <v>396</v>
      </c>
      <c r="F1905" s="123" t="s">
        <v>10085</v>
      </c>
      <c r="G1905" s="105">
        <v>16429</v>
      </c>
      <c r="H1905" s="102" t="s">
        <v>10191</v>
      </c>
      <c r="I1905" s="102" t="s">
        <v>4890</v>
      </c>
      <c r="J1905" s="102" t="s">
        <v>8027</v>
      </c>
      <c r="K1905" s="132"/>
      <c r="L1905" s="111" t="s">
        <v>37129</v>
      </c>
      <c r="M1905" s="107">
        <v>1</v>
      </c>
      <c r="N1905" s="112" t="s">
        <v>12337</v>
      </c>
      <c r="O1905" s="102" t="s">
        <v>21163</v>
      </c>
      <c r="P1905" s="39" t="s">
        <v>18007</v>
      </c>
      <c r="Q1905" s="39" t="s">
        <v>21173</v>
      </c>
      <c r="R1905" s="109"/>
      <c r="S1905" s="102" t="s">
        <v>8315</v>
      </c>
      <c r="T1905" s="102" t="s">
        <v>20547</v>
      </c>
      <c r="U1905" s="102" t="s">
        <v>21403</v>
      </c>
      <c r="V1905" s="109">
        <v>11.5</v>
      </c>
      <c r="W1905" s="107"/>
      <c r="X1905" s="113"/>
    </row>
    <row r="1906" spans="1:24" ht="12.95" customHeight="1" x14ac:dyDescent="0.2">
      <c r="A1906" s="140">
        <v>2011</v>
      </c>
      <c r="B1906" s="128" t="s">
        <v>4176</v>
      </c>
      <c r="C1906" s="128" t="s">
        <v>17321</v>
      </c>
      <c r="D1906" s="111" t="s">
        <v>31252</v>
      </c>
      <c r="E1906" s="102" t="s">
        <v>9557</v>
      </c>
      <c r="F1906" s="123" t="s">
        <v>10085</v>
      </c>
      <c r="G1906" s="105">
        <v>16444</v>
      </c>
      <c r="H1906" s="102" t="s">
        <v>4890</v>
      </c>
      <c r="I1906" s="102" t="s">
        <v>10191</v>
      </c>
      <c r="J1906" s="102" t="s">
        <v>8027</v>
      </c>
      <c r="K1906" s="132"/>
      <c r="L1906" s="111" t="s">
        <v>37130</v>
      </c>
      <c r="M1906" s="107">
        <v>1</v>
      </c>
      <c r="N1906" s="112" t="s">
        <v>12337</v>
      </c>
      <c r="O1906" s="102" t="s">
        <v>16982</v>
      </c>
      <c r="P1906" s="39" t="s">
        <v>9125</v>
      </c>
      <c r="Q1906" s="39" t="s">
        <v>19627</v>
      </c>
      <c r="R1906" s="109"/>
      <c r="S1906" s="102" t="s">
        <v>8315</v>
      </c>
      <c r="T1906" s="102" t="s">
        <v>20547</v>
      </c>
      <c r="U1906" s="102" t="s">
        <v>21407</v>
      </c>
      <c r="V1906" s="109">
        <v>7</v>
      </c>
      <c r="W1906" s="107"/>
      <c r="X1906" s="113"/>
    </row>
    <row r="1907" spans="1:24" ht="12.95" customHeight="1" x14ac:dyDescent="0.2">
      <c r="A1907" s="140">
        <v>2011</v>
      </c>
      <c r="B1907" s="128" t="s">
        <v>4176</v>
      </c>
      <c r="C1907" s="128" t="s">
        <v>17321</v>
      </c>
      <c r="D1907" s="111" t="s">
        <v>31253</v>
      </c>
      <c r="E1907" s="102" t="s">
        <v>9558</v>
      </c>
      <c r="F1907" s="104" t="s">
        <v>14834</v>
      </c>
      <c r="G1907" s="105">
        <v>16430</v>
      </c>
      <c r="H1907" s="102" t="s">
        <v>10191</v>
      </c>
      <c r="I1907" s="102" t="s">
        <v>4890</v>
      </c>
      <c r="J1907" s="102" t="s">
        <v>12895</v>
      </c>
      <c r="K1907" s="132"/>
      <c r="L1907" s="111" t="s">
        <v>31254</v>
      </c>
      <c r="M1907" s="109">
        <v>2</v>
      </c>
      <c r="N1907" s="112" t="s">
        <v>17310</v>
      </c>
      <c r="O1907" s="102" t="s">
        <v>20469</v>
      </c>
      <c r="P1907" s="39" t="s">
        <v>162</v>
      </c>
      <c r="Q1907" s="39" t="s">
        <v>17196</v>
      </c>
      <c r="R1907" s="109"/>
      <c r="S1907" s="102"/>
      <c r="T1907" s="102" t="s">
        <v>20547</v>
      </c>
      <c r="U1907" s="102" t="s">
        <v>17311</v>
      </c>
      <c r="V1907" s="109">
        <v>7</v>
      </c>
      <c r="W1907" s="107"/>
      <c r="X1907" s="113"/>
    </row>
    <row r="1908" spans="1:24" ht="12.95" customHeight="1" x14ac:dyDescent="0.2">
      <c r="A1908" s="140">
        <v>2014</v>
      </c>
      <c r="B1908" s="140" t="s">
        <v>4176</v>
      </c>
      <c r="C1908" s="164" t="s">
        <v>27228</v>
      </c>
      <c r="D1908" s="111" t="s">
        <v>31255</v>
      </c>
      <c r="E1908" s="102" t="s">
        <v>10945</v>
      </c>
      <c r="F1908" s="148" t="s">
        <v>10085</v>
      </c>
      <c r="G1908" s="105">
        <v>16229</v>
      </c>
      <c r="H1908" s="102" t="s">
        <v>31179</v>
      </c>
      <c r="I1908" s="102" t="s">
        <v>10191</v>
      </c>
      <c r="J1908" s="102" t="s">
        <v>13404</v>
      </c>
      <c r="K1908" s="102"/>
      <c r="L1908" s="111" t="s">
        <v>27244</v>
      </c>
      <c r="M1908" s="109">
        <v>1</v>
      </c>
      <c r="N1908" s="108" t="s">
        <v>13075</v>
      </c>
      <c r="O1908" s="102"/>
      <c r="P1908" s="39"/>
      <c r="Q1908" s="39" t="s">
        <v>19566</v>
      </c>
      <c r="R1908" s="109"/>
      <c r="S1908" s="102"/>
      <c r="T1908" s="102" t="s">
        <v>20547</v>
      </c>
      <c r="U1908" s="102" t="s">
        <v>28051</v>
      </c>
      <c r="V1908" s="109">
        <v>5</v>
      </c>
      <c r="W1908" s="107"/>
      <c r="X1908" s="194"/>
    </row>
    <row r="1909" spans="1:24" ht="12.95" customHeight="1" x14ac:dyDescent="0.2">
      <c r="A1909" s="140">
        <v>2014</v>
      </c>
      <c r="B1909" s="140" t="s">
        <v>4176</v>
      </c>
      <c r="C1909" s="102" t="s">
        <v>27228</v>
      </c>
      <c r="D1909" s="111" t="s">
        <v>31256</v>
      </c>
      <c r="E1909" s="102" t="s">
        <v>10946</v>
      </c>
      <c r="F1909" s="148" t="s">
        <v>10085</v>
      </c>
      <c r="G1909" s="105">
        <v>16229</v>
      </c>
      <c r="H1909" s="102" t="s">
        <v>11819</v>
      </c>
      <c r="I1909" s="102" t="s">
        <v>10191</v>
      </c>
      <c r="J1909" s="102" t="s">
        <v>13404</v>
      </c>
      <c r="K1909" s="102"/>
      <c r="L1909" s="111" t="s">
        <v>27245</v>
      </c>
      <c r="M1909" s="109">
        <v>1</v>
      </c>
      <c r="N1909" s="108" t="s">
        <v>13075</v>
      </c>
      <c r="O1909" s="102"/>
      <c r="P1909" s="39"/>
      <c r="Q1909" s="39" t="s">
        <v>17504</v>
      </c>
      <c r="R1909" s="109"/>
      <c r="S1909" s="102"/>
      <c r="T1909" s="102" t="s">
        <v>20547</v>
      </c>
      <c r="U1909" s="102" t="s">
        <v>28050</v>
      </c>
      <c r="V1909" s="109">
        <v>4</v>
      </c>
      <c r="W1909" s="107"/>
      <c r="X1909" s="194"/>
    </row>
    <row r="1910" spans="1:24" ht="12.95" customHeight="1" x14ac:dyDescent="0.2">
      <c r="A1910" s="140">
        <v>2014</v>
      </c>
      <c r="B1910" s="140" t="s">
        <v>4176</v>
      </c>
      <c r="C1910" s="102" t="s">
        <v>27228</v>
      </c>
      <c r="D1910" s="111" t="s">
        <v>31257</v>
      </c>
      <c r="E1910" s="102" t="s">
        <v>10947</v>
      </c>
      <c r="F1910" s="148" t="s">
        <v>10085</v>
      </c>
      <c r="G1910" s="105">
        <v>16229</v>
      </c>
      <c r="H1910" s="102" t="s">
        <v>11819</v>
      </c>
      <c r="I1910" s="102" t="s">
        <v>10191</v>
      </c>
      <c r="J1910" s="102" t="s">
        <v>13404</v>
      </c>
      <c r="K1910" s="102"/>
      <c r="L1910" s="111" t="s">
        <v>27246</v>
      </c>
      <c r="M1910" s="109">
        <v>1</v>
      </c>
      <c r="N1910" s="108" t="s">
        <v>13075</v>
      </c>
      <c r="O1910" s="102"/>
      <c r="P1910" s="39"/>
      <c r="Q1910" s="39" t="s">
        <v>16545</v>
      </c>
      <c r="R1910" s="109"/>
      <c r="S1910" s="102" t="s">
        <v>9435</v>
      </c>
      <c r="T1910" s="102" t="s">
        <v>20547</v>
      </c>
      <c r="U1910" s="102" t="s">
        <v>28050</v>
      </c>
      <c r="V1910" s="109">
        <v>3</v>
      </c>
      <c r="W1910" s="107"/>
      <c r="X1910" s="194"/>
    </row>
    <row r="1911" spans="1:24" ht="12.95" customHeight="1" x14ac:dyDescent="0.2">
      <c r="A1911" s="140">
        <v>2014</v>
      </c>
      <c r="B1911" s="140" t="s">
        <v>4176</v>
      </c>
      <c r="C1911" s="102" t="s">
        <v>27228</v>
      </c>
      <c r="D1911" s="111" t="s">
        <v>31258</v>
      </c>
      <c r="E1911" s="102" t="s">
        <v>10948</v>
      </c>
      <c r="F1911" s="148" t="s">
        <v>10085</v>
      </c>
      <c r="G1911" s="105">
        <v>16229</v>
      </c>
      <c r="H1911" s="102" t="s">
        <v>11819</v>
      </c>
      <c r="I1911" s="102" t="s">
        <v>10191</v>
      </c>
      <c r="J1911" s="102" t="s">
        <v>13404</v>
      </c>
      <c r="K1911" s="102"/>
      <c r="L1911" s="111" t="s">
        <v>27247</v>
      </c>
      <c r="M1911" s="109">
        <v>1</v>
      </c>
      <c r="N1911" s="108" t="s">
        <v>13075</v>
      </c>
      <c r="O1911" s="102"/>
      <c r="P1911" s="39" t="s">
        <v>15941</v>
      </c>
      <c r="Q1911" s="39" t="s">
        <v>20798</v>
      </c>
      <c r="R1911" s="109"/>
      <c r="S1911" s="102"/>
      <c r="T1911" s="102" t="s">
        <v>20547</v>
      </c>
      <c r="U1911" s="102" t="s">
        <v>28050</v>
      </c>
      <c r="V1911" s="109">
        <v>8</v>
      </c>
      <c r="W1911" s="107"/>
      <c r="X1911" s="194"/>
    </row>
    <row r="1912" spans="1:24" ht="12.95" customHeight="1" x14ac:dyDescent="0.2">
      <c r="A1912" s="140">
        <v>2014</v>
      </c>
      <c r="B1912" s="140" t="s">
        <v>4176</v>
      </c>
      <c r="C1912" s="102" t="s">
        <v>27228</v>
      </c>
      <c r="D1912" s="111" t="s">
        <v>31259</v>
      </c>
      <c r="E1912" s="102" t="s">
        <v>10949</v>
      </c>
      <c r="F1912" s="148" t="s">
        <v>10085</v>
      </c>
      <c r="G1912" s="105">
        <v>16230</v>
      </c>
      <c r="H1912" s="102" t="s">
        <v>10191</v>
      </c>
      <c r="I1912" s="102" t="s">
        <v>11819</v>
      </c>
      <c r="J1912" s="102" t="s">
        <v>13537</v>
      </c>
      <c r="K1912" s="102"/>
      <c r="L1912" s="111" t="s">
        <v>27248</v>
      </c>
      <c r="M1912" s="109">
        <v>1</v>
      </c>
      <c r="N1912" s="108" t="s">
        <v>13075</v>
      </c>
      <c r="O1912" s="102" t="s">
        <v>3620</v>
      </c>
      <c r="P1912" s="39"/>
      <c r="Q1912" s="39" t="s">
        <v>20307</v>
      </c>
      <c r="R1912" s="109"/>
      <c r="S1912" s="102"/>
      <c r="T1912" s="102" t="s">
        <v>20547</v>
      </c>
      <c r="U1912" s="102" t="s">
        <v>28052</v>
      </c>
      <c r="V1912" s="109">
        <v>7</v>
      </c>
      <c r="W1912" s="107"/>
      <c r="X1912" s="194"/>
    </row>
    <row r="1913" spans="1:24" ht="12.95" customHeight="1" x14ac:dyDescent="0.2">
      <c r="A1913" s="140">
        <v>2014</v>
      </c>
      <c r="B1913" s="140" t="s">
        <v>4176</v>
      </c>
      <c r="C1913" s="102" t="s">
        <v>27228</v>
      </c>
      <c r="D1913" s="111" t="s">
        <v>31260</v>
      </c>
      <c r="E1913" s="102" t="s">
        <v>10950</v>
      </c>
      <c r="F1913" s="148" t="s">
        <v>10085</v>
      </c>
      <c r="G1913" s="105">
        <v>16231</v>
      </c>
      <c r="H1913" s="102" t="s">
        <v>10191</v>
      </c>
      <c r="I1913" s="102" t="s">
        <v>11819</v>
      </c>
      <c r="J1913" s="102" t="s">
        <v>12693</v>
      </c>
      <c r="K1913" s="102"/>
      <c r="L1913" s="111" t="s">
        <v>28045</v>
      </c>
      <c r="M1913" s="109">
        <v>1</v>
      </c>
      <c r="N1913" s="108" t="s">
        <v>13075</v>
      </c>
      <c r="O1913" s="102" t="s">
        <v>9160</v>
      </c>
      <c r="P1913" s="39"/>
      <c r="Q1913" s="39" t="s">
        <v>17383</v>
      </c>
      <c r="R1913" s="109"/>
      <c r="S1913" s="102" t="s">
        <v>8315</v>
      </c>
      <c r="T1913" s="102" t="s">
        <v>20547</v>
      </c>
      <c r="U1913" s="102" t="s">
        <v>28050</v>
      </c>
      <c r="V1913" s="109">
        <v>6</v>
      </c>
      <c r="W1913" s="107"/>
      <c r="X1913" s="194"/>
    </row>
    <row r="1914" spans="1:24" ht="12.95" customHeight="1" x14ac:dyDescent="0.2">
      <c r="A1914" s="140">
        <v>2014</v>
      </c>
      <c r="B1914" s="140" t="s">
        <v>4176</v>
      </c>
      <c r="C1914" s="102" t="s">
        <v>27228</v>
      </c>
      <c r="D1914" s="111" t="s">
        <v>31261</v>
      </c>
      <c r="E1914" s="102" t="s">
        <v>10951</v>
      </c>
      <c r="F1914" s="148" t="s">
        <v>10085</v>
      </c>
      <c r="G1914" s="105">
        <v>16231</v>
      </c>
      <c r="H1914" s="102" t="s">
        <v>10191</v>
      </c>
      <c r="I1914" s="102" t="s">
        <v>11819</v>
      </c>
      <c r="J1914" s="102" t="s">
        <v>13537</v>
      </c>
      <c r="K1914" s="102"/>
      <c r="L1914" s="111" t="s">
        <v>28046</v>
      </c>
      <c r="M1914" s="109">
        <v>1</v>
      </c>
      <c r="N1914" s="108" t="s">
        <v>13075</v>
      </c>
      <c r="O1914" s="102"/>
      <c r="P1914" s="39"/>
      <c r="Q1914" s="39" t="s">
        <v>21057</v>
      </c>
      <c r="R1914" s="109"/>
      <c r="S1914" s="102" t="s">
        <v>11080</v>
      </c>
      <c r="T1914" s="102" t="s">
        <v>20547</v>
      </c>
      <c r="U1914" s="102" t="s">
        <v>28050</v>
      </c>
      <c r="V1914" s="109">
        <v>8</v>
      </c>
      <c r="W1914" s="107"/>
      <c r="X1914" s="194"/>
    </row>
    <row r="1915" spans="1:24" ht="12.95" customHeight="1" x14ac:dyDescent="0.2">
      <c r="A1915" s="140">
        <v>2014</v>
      </c>
      <c r="B1915" s="140" t="s">
        <v>4176</v>
      </c>
      <c r="C1915" s="102" t="s">
        <v>27228</v>
      </c>
      <c r="D1915" s="111" t="s">
        <v>31262</v>
      </c>
      <c r="E1915" s="102" t="s">
        <v>10952</v>
      </c>
      <c r="F1915" s="148" t="s">
        <v>10085</v>
      </c>
      <c r="G1915" s="105">
        <v>16232</v>
      </c>
      <c r="H1915" s="102" t="s">
        <v>11819</v>
      </c>
      <c r="I1915" s="102" t="s">
        <v>10191</v>
      </c>
      <c r="J1915" s="102" t="s">
        <v>12693</v>
      </c>
      <c r="K1915" s="102"/>
      <c r="L1915" s="111" t="s">
        <v>28047</v>
      </c>
      <c r="M1915" s="109">
        <v>1</v>
      </c>
      <c r="N1915" s="108" t="s">
        <v>13075</v>
      </c>
      <c r="O1915" s="102"/>
      <c r="P1915" s="39"/>
      <c r="Q1915" s="39" t="s">
        <v>19674</v>
      </c>
      <c r="R1915" s="109" t="s">
        <v>7035</v>
      </c>
      <c r="S1915" s="102" t="s">
        <v>8315</v>
      </c>
      <c r="T1915" s="102" t="s">
        <v>20547</v>
      </c>
      <c r="U1915" s="102" t="s">
        <v>28050</v>
      </c>
      <c r="V1915" s="109">
        <v>5</v>
      </c>
      <c r="W1915" s="107"/>
      <c r="X1915" s="194"/>
    </row>
    <row r="1916" spans="1:24" ht="12.95" customHeight="1" x14ac:dyDescent="0.2">
      <c r="A1916" s="140">
        <v>2014</v>
      </c>
      <c r="B1916" s="140" t="s">
        <v>4176</v>
      </c>
      <c r="C1916" s="102" t="s">
        <v>27228</v>
      </c>
      <c r="D1916" s="111" t="s">
        <v>31263</v>
      </c>
      <c r="E1916" s="102" t="s">
        <v>10953</v>
      </c>
      <c r="F1916" s="148" t="s">
        <v>10085</v>
      </c>
      <c r="G1916" s="105">
        <v>16232</v>
      </c>
      <c r="H1916" s="102" t="s">
        <v>11819</v>
      </c>
      <c r="I1916" s="102" t="s">
        <v>10191</v>
      </c>
      <c r="J1916" s="102" t="s">
        <v>12693</v>
      </c>
      <c r="K1916" s="102"/>
      <c r="L1916" s="111" t="s">
        <v>28048</v>
      </c>
      <c r="M1916" s="109">
        <v>1</v>
      </c>
      <c r="N1916" s="108" t="s">
        <v>13075</v>
      </c>
      <c r="O1916" s="102" t="s">
        <v>5985</v>
      </c>
      <c r="P1916" s="39"/>
      <c r="Q1916" s="39" t="s">
        <v>15913</v>
      </c>
      <c r="R1916" s="109"/>
      <c r="S1916" s="102" t="s">
        <v>8315</v>
      </c>
      <c r="T1916" s="102" t="s">
        <v>20547</v>
      </c>
      <c r="U1916" s="102" t="s">
        <v>28050</v>
      </c>
      <c r="V1916" s="109">
        <v>8</v>
      </c>
      <c r="W1916" s="107"/>
      <c r="X1916" s="194"/>
    </row>
    <row r="1917" spans="1:24" ht="12.95" customHeight="1" x14ac:dyDescent="0.2">
      <c r="A1917" s="140">
        <v>2014</v>
      </c>
      <c r="B1917" s="140" t="s">
        <v>4176</v>
      </c>
      <c r="C1917" s="102" t="s">
        <v>27228</v>
      </c>
      <c r="D1917" s="111" t="s">
        <v>31264</v>
      </c>
      <c r="E1917" s="102" t="s">
        <v>8049</v>
      </c>
      <c r="F1917" s="148" t="s">
        <v>10085</v>
      </c>
      <c r="G1917" s="105">
        <v>16232</v>
      </c>
      <c r="H1917" s="102" t="s">
        <v>10191</v>
      </c>
      <c r="I1917" s="102" t="s">
        <v>11819</v>
      </c>
      <c r="J1917" s="102" t="s">
        <v>13537</v>
      </c>
      <c r="K1917" s="102"/>
      <c r="L1917" s="111" t="s">
        <v>28049</v>
      </c>
      <c r="M1917" s="109">
        <v>1</v>
      </c>
      <c r="N1917" s="108" t="s">
        <v>13075</v>
      </c>
      <c r="O1917" s="102"/>
      <c r="P1917" s="39" t="s">
        <v>12252</v>
      </c>
      <c r="Q1917" s="39" t="s">
        <v>15976</v>
      </c>
      <c r="R1917" s="109"/>
      <c r="S1917" s="102" t="s">
        <v>9435</v>
      </c>
      <c r="T1917" s="102" t="s">
        <v>20547</v>
      </c>
      <c r="U1917" s="102" t="s">
        <v>28050</v>
      </c>
      <c r="V1917" s="109">
        <v>5</v>
      </c>
      <c r="W1917" s="107"/>
      <c r="X1917" s="194"/>
    </row>
    <row r="1918" spans="1:24" ht="12.95" customHeight="1" x14ac:dyDescent="0.2">
      <c r="A1918" s="115">
        <v>2014</v>
      </c>
      <c r="B1918" s="102" t="s">
        <v>4176</v>
      </c>
      <c r="C1918" s="164" t="s">
        <v>28053</v>
      </c>
      <c r="D1918" s="111" t="s">
        <v>31265</v>
      </c>
      <c r="E1918" s="102" t="s">
        <v>17322</v>
      </c>
      <c r="F1918" s="104" t="s">
        <v>14834</v>
      </c>
      <c r="G1918" s="105">
        <v>16551</v>
      </c>
      <c r="H1918" s="102" t="s">
        <v>31266</v>
      </c>
      <c r="I1918" s="102" t="s">
        <v>10103</v>
      </c>
      <c r="J1918" s="102" t="s">
        <v>11287</v>
      </c>
      <c r="K1918" s="102"/>
      <c r="L1918" s="111" t="s">
        <v>1218</v>
      </c>
      <c r="M1918" s="109">
        <v>0.75</v>
      </c>
      <c r="N1918" s="108">
        <v>49</v>
      </c>
      <c r="O1918" s="102" t="s">
        <v>10189</v>
      </c>
      <c r="P1918" s="39" t="s">
        <v>8076</v>
      </c>
      <c r="Q1918" s="39" t="s">
        <v>16868</v>
      </c>
      <c r="R1918" s="109"/>
      <c r="S1918" s="102"/>
      <c r="T1918" s="102" t="s">
        <v>7789</v>
      </c>
      <c r="U1918" s="102" t="s">
        <v>9930</v>
      </c>
      <c r="V1918" s="109">
        <v>7</v>
      </c>
      <c r="W1918" s="107"/>
      <c r="X1918" s="113"/>
    </row>
    <row r="1919" spans="1:24" ht="12.95" customHeight="1" x14ac:dyDescent="0.2">
      <c r="A1919" s="115">
        <v>2014</v>
      </c>
      <c r="B1919" s="102" t="s">
        <v>4176</v>
      </c>
      <c r="C1919" s="102" t="s">
        <v>28053</v>
      </c>
      <c r="D1919" s="111" t="s">
        <v>31267</v>
      </c>
      <c r="E1919" s="102" t="s">
        <v>17323</v>
      </c>
      <c r="F1919" s="148" t="s">
        <v>10085</v>
      </c>
      <c r="G1919" s="105">
        <v>16555</v>
      </c>
      <c r="H1919" s="102" t="s">
        <v>4890</v>
      </c>
      <c r="I1919" s="102" t="s">
        <v>10103</v>
      </c>
      <c r="J1919" s="102" t="s">
        <v>4327</v>
      </c>
      <c r="K1919" s="102"/>
      <c r="L1919" s="111" t="s">
        <v>1219</v>
      </c>
      <c r="M1919" s="109">
        <v>1</v>
      </c>
      <c r="N1919" s="108" t="s">
        <v>4328</v>
      </c>
      <c r="O1919" s="102" t="s">
        <v>3620</v>
      </c>
      <c r="P1919" s="39" t="s">
        <v>3620</v>
      </c>
      <c r="Q1919" s="39" t="s">
        <v>21176</v>
      </c>
      <c r="R1919" s="109"/>
      <c r="S1919" s="102"/>
      <c r="T1919" s="102" t="s">
        <v>7789</v>
      </c>
      <c r="U1919" s="102" t="s">
        <v>17324</v>
      </c>
      <c r="V1919" s="109">
        <v>7</v>
      </c>
      <c r="W1919" s="107"/>
      <c r="X1919" s="113"/>
    </row>
    <row r="1920" spans="1:24" ht="12.95" customHeight="1" x14ac:dyDescent="0.2">
      <c r="A1920" s="115">
        <v>2014</v>
      </c>
      <c r="B1920" s="102" t="s">
        <v>4176</v>
      </c>
      <c r="C1920" s="102" t="s">
        <v>28053</v>
      </c>
      <c r="D1920" s="111" t="s">
        <v>31268</v>
      </c>
      <c r="E1920" s="102" t="s">
        <v>17325</v>
      </c>
      <c r="F1920" s="148" t="s">
        <v>10085</v>
      </c>
      <c r="G1920" s="105">
        <v>16555</v>
      </c>
      <c r="H1920" s="102" t="s">
        <v>31266</v>
      </c>
      <c r="I1920" s="102" t="s">
        <v>10103</v>
      </c>
      <c r="J1920" s="102" t="s">
        <v>2572</v>
      </c>
      <c r="K1920" s="102"/>
      <c r="L1920" s="111" t="s">
        <v>1220</v>
      </c>
      <c r="M1920" s="109">
        <v>1</v>
      </c>
      <c r="N1920" s="108" t="s">
        <v>4328</v>
      </c>
      <c r="O1920" s="102" t="s">
        <v>12721</v>
      </c>
      <c r="P1920" s="39" t="s">
        <v>15959</v>
      </c>
      <c r="Q1920" s="39" t="s">
        <v>21177</v>
      </c>
      <c r="R1920" s="109"/>
      <c r="S1920" s="102"/>
      <c r="T1920" s="102" t="s">
        <v>7789</v>
      </c>
      <c r="U1920" s="102" t="s">
        <v>21178</v>
      </c>
      <c r="V1920" s="109">
        <v>7.5</v>
      </c>
      <c r="W1920" s="107"/>
      <c r="X1920" s="113"/>
    </row>
    <row r="1921" spans="1:24" ht="12.95" customHeight="1" x14ac:dyDescent="0.2">
      <c r="A1921" s="115">
        <v>2014</v>
      </c>
      <c r="B1921" s="102" t="s">
        <v>4176</v>
      </c>
      <c r="C1921" s="102" t="s">
        <v>28053</v>
      </c>
      <c r="D1921" s="111" t="s">
        <v>31269</v>
      </c>
      <c r="E1921" s="102" t="s">
        <v>17326</v>
      </c>
      <c r="F1921" s="148" t="s">
        <v>10085</v>
      </c>
      <c r="G1921" s="105">
        <v>16555</v>
      </c>
      <c r="H1921" s="102" t="s">
        <v>11819</v>
      </c>
      <c r="I1921" s="102" t="s">
        <v>10103</v>
      </c>
      <c r="J1921" s="102" t="s">
        <v>10294</v>
      </c>
      <c r="K1921" s="102"/>
      <c r="L1921" s="111" t="s">
        <v>1221</v>
      </c>
      <c r="M1921" s="109">
        <v>1</v>
      </c>
      <c r="N1921" s="108" t="s">
        <v>4328</v>
      </c>
      <c r="O1921" s="102" t="s">
        <v>3620</v>
      </c>
      <c r="P1921" s="39"/>
      <c r="Q1921" s="39" t="s">
        <v>19695</v>
      </c>
      <c r="R1921" s="109"/>
      <c r="S1921" s="102"/>
      <c r="T1921" s="102" t="s">
        <v>7789</v>
      </c>
      <c r="U1921" s="102" t="s">
        <v>9930</v>
      </c>
      <c r="V1921" s="109">
        <v>7</v>
      </c>
      <c r="W1921" s="107"/>
      <c r="X1921" s="113"/>
    </row>
    <row r="1922" spans="1:24" ht="12.95" customHeight="1" x14ac:dyDescent="0.2">
      <c r="A1922" s="115">
        <v>2014</v>
      </c>
      <c r="B1922" s="102" t="s">
        <v>4176</v>
      </c>
      <c r="C1922" s="102" t="s">
        <v>28053</v>
      </c>
      <c r="D1922" s="111" t="s">
        <v>31270</v>
      </c>
      <c r="E1922" s="102" t="s">
        <v>17327</v>
      </c>
      <c r="F1922" s="148" t="s">
        <v>10085</v>
      </c>
      <c r="G1922" s="105">
        <v>16556</v>
      </c>
      <c r="H1922" s="102" t="s">
        <v>4890</v>
      </c>
      <c r="I1922" s="102" t="s">
        <v>10103</v>
      </c>
      <c r="J1922" s="102" t="s">
        <v>48</v>
      </c>
      <c r="K1922" s="102"/>
      <c r="L1922" s="111" t="s">
        <v>1222</v>
      </c>
      <c r="M1922" s="109">
        <v>1</v>
      </c>
      <c r="N1922" s="108" t="s">
        <v>4328</v>
      </c>
      <c r="O1922" s="102" t="s">
        <v>20480</v>
      </c>
      <c r="P1922" s="39" t="s">
        <v>16022</v>
      </c>
      <c r="Q1922" s="39" t="s">
        <v>21179</v>
      </c>
      <c r="R1922" s="109" t="s">
        <v>7035</v>
      </c>
      <c r="S1922" s="102" t="s">
        <v>9435</v>
      </c>
      <c r="T1922" s="102" t="s">
        <v>7789</v>
      </c>
      <c r="U1922" s="102" t="s">
        <v>21180</v>
      </c>
      <c r="V1922" s="109">
        <v>8</v>
      </c>
      <c r="W1922" s="107"/>
      <c r="X1922" s="113"/>
    </row>
    <row r="1923" spans="1:24" ht="12.95" customHeight="1" x14ac:dyDescent="0.2">
      <c r="A1923" s="115">
        <v>2014</v>
      </c>
      <c r="B1923" s="102" t="s">
        <v>4176</v>
      </c>
      <c r="C1923" s="102" t="s">
        <v>28053</v>
      </c>
      <c r="D1923" s="111" t="s">
        <v>31271</v>
      </c>
      <c r="E1923" s="102" t="s">
        <v>17328</v>
      </c>
      <c r="F1923" s="148" t="s">
        <v>10085</v>
      </c>
      <c r="G1923" s="105">
        <v>16556</v>
      </c>
      <c r="H1923" s="102" t="s">
        <v>31266</v>
      </c>
      <c r="I1923" s="102" t="s">
        <v>10103</v>
      </c>
      <c r="J1923" s="102" t="s">
        <v>8339</v>
      </c>
      <c r="K1923" s="102"/>
      <c r="L1923" s="111" t="s">
        <v>1223</v>
      </c>
      <c r="M1923" s="109">
        <v>1</v>
      </c>
      <c r="N1923" s="108" t="s">
        <v>4328</v>
      </c>
      <c r="O1923" s="102" t="s">
        <v>325</v>
      </c>
      <c r="P1923" s="39" t="s">
        <v>20556</v>
      </c>
      <c r="Q1923" s="39" t="s">
        <v>21181</v>
      </c>
      <c r="R1923" s="109"/>
      <c r="S1923" s="102" t="s">
        <v>9435</v>
      </c>
      <c r="T1923" s="102" t="s">
        <v>7789</v>
      </c>
      <c r="U1923" s="102" t="s">
        <v>9930</v>
      </c>
      <c r="V1923" s="109">
        <v>7</v>
      </c>
      <c r="W1923" s="107"/>
      <c r="X1923" s="113"/>
    </row>
    <row r="1924" spans="1:24" ht="12.95" customHeight="1" x14ac:dyDescent="0.2">
      <c r="A1924" s="115">
        <v>2014</v>
      </c>
      <c r="B1924" s="102" t="s">
        <v>4176</v>
      </c>
      <c r="C1924" s="102" t="s">
        <v>28053</v>
      </c>
      <c r="D1924" s="111" t="s">
        <v>31272</v>
      </c>
      <c r="E1924" s="102" t="s">
        <v>17329</v>
      </c>
      <c r="F1924" s="148" t="s">
        <v>10085</v>
      </c>
      <c r="G1924" s="105">
        <v>16556</v>
      </c>
      <c r="H1924" s="102" t="s">
        <v>4890</v>
      </c>
      <c r="I1924" s="102" t="s">
        <v>10103</v>
      </c>
      <c r="J1924" s="102" t="s">
        <v>8339</v>
      </c>
      <c r="K1924" s="102"/>
      <c r="L1924" s="129" t="s">
        <v>27911</v>
      </c>
      <c r="M1924" s="109">
        <v>1</v>
      </c>
      <c r="N1924" s="108" t="s">
        <v>4328</v>
      </c>
      <c r="O1924" s="102" t="s">
        <v>12252</v>
      </c>
      <c r="P1924" s="39" t="s">
        <v>16905</v>
      </c>
      <c r="Q1924" s="39" t="s">
        <v>21182</v>
      </c>
      <c r="R1924" s="109"/>
      <c r="S1924" s="102"/>
      <c r="T1924" s="102" t="s">
        <v>7789</v>
      </c>
      <c r="U1924" s="102" t="s">
        <v>27574</v>
      </c>
      <c r="V1924" s="109">
        <v>8</v>
      </c>
      <c r="W1924" s="107"/>
      <c r="X1924" s="113"/>
    </row>
    <row r="1925" spans="1:24" ht="12.95" customHeight="1" x14ac:dyDescent="0.2">
      <c r="A1925" s="115">
        <v>2014</v>
      </c>
      <c r="B1925" s="102" t="s">
        <v>4176</v>
      </c>
      <c r="C1925" s="102" t="s">
        <v>28053</v>
      </c>
      <c r="D1925" s="111" t="s">
        <v>31273</v>
      </c>
      <c r="E1925" s="102" t="s">
        <v>17330</v>
      </c>
      <c r="F1925" s="148" t="s">
        <v>10085</v>
      </c>
      <c r="G1925" s="105">
        <v>16557</v>
      </c>
      <c r="H1925" s="102" t="s">
        <v>31266</v>
      </c>
      <c r="I1925" s="102" t="s">
        <v>10103</v>
      </c>
      <c r="J1925" s="102" t="s">
        <v>2157</v>
      </c>
      <c r="K1925" s="102"/>
      <c r="L1925" s="129" t="s">
        <v>27912</v>
      </c>
      <c r="M1925" s="109">
        <v>1</v>
      </c>
      <c r="N1925" s="108" t="s">
        <v>4328</v>
      </c>
      <c r="O1925" s="102" t="s">
        <v>21183</v>
      </c>
      <c r="P1925" s="39" t="s">
        <v>15837</v>
      </c>
      <c r="Q1925" s="39" t="s">
        <v>21184</v>
      </c>
      <c r="R1925" s="109"/>
      <c r="S1925" s="102" t="s">
        <v>8315</v>
      </c>
      <c r="T1925" s="102" t="s">
        <v>7789</v>
      </c>
      <c r="U1925" s="102" t="s">
        <v>17331</v>
      </c>
      <c r="V1925" s="109">
        <v>12</v>
      </c>
      <c r="W1925" s="107"/>
      <c r="X1925" s="113"/>
    </row>
    <row r="1926" spans="1:24" ht="12.95" customHeight="1" x14ac:dyDescent="0.2">
      <c r="A1926" s="115">
        <v>2014</v>
      </c>
      <c r="B1926" s="102" t="s">
        <v>4176</v>
      </c>
      <c r="C1926" s="102" t="s">
        <v>28053</v>
      </c>
      <c r="D1926" s="111" t="s">
        <v>31274</v>
      </c>
      <c r="E1926" s="102" t="s">
        <v>17332</v>
      </c>
      <c r="F1926" s="148" t="s">
        <v>10085</v>
      </c>
      <c r="G1926" s="105">
        <v>16557</v>
      </c>
      <c r="H1926" s="102" t="s">
        <v>4890</v>
      </c>
      <c r="I1926" s="102" t="s">
        <v>10103</v>
      </c>
      <c r="J1926" s="102" t="s">
        <v>2156</v>
      </c>
      <c r="K1926" s="102"/>
      <c r="L1926" s="129" t="s">
        <v>27913</v>
      </c>
      <c r="M1926" s="109">
        <v>1</v>
      </c>
      <c r="N1926" s="108" t="s">
        <v>4328</v>
      </c>
      <c r="O1926" s="102" t="s">
        <v>10189</v>
      </c>
      <c r="P1926" s="39" t="s">
        <v>17504</v>
      </c>
      <c r="Q1926" s="39" t="s">
        <v>19811</v>
      </c>
      <c r="R1926" s="109"/>
      <c r="S1926" s="102"/>
      <c r="T1926" s="102" t="s">
        <v>7789</v>
      </c>
      <c r="U1926" s="102" t="s">
        <v>17333</v>
      </c>
      <c r="V1926" s="109">
        <v>6</v>
      </c>
      <c r="W1926" s="107"/>
      <c r="X1926" s="113"/>
    </row>
    <row r="1927" spans="1:24" ht="12.95" customHeight="1" x14ac:dyDescent="0.2">
      <c r="A1927" s="115">
        <v>2014</v>
      </c>
      <c r="B1927" s="102" t="s">
        <v>4176</v>
      </c>
      <c r="C1927" s="102" t="s">
        <v>28053</v>
      </c>
      <c r="D1927" s="111" t="s">
        <v>31275</v>
      </c>
      <c r="E1927" s="102" t="s">
        <v>17334</v>
      </c>
      <c r="F1927" s="148" t="s">
        <v>10085</v>
      </c>
      <c r="G1927" s="105">
        <v>16557</v>
      </c>
      <c r="H1927" s="102" t="s">
        <v>31266</v>
      </c>
      <c r="I1927" s="102" t="s">
        <v>10103</v>
      </c>
      <c r="J1927" s="102" t="s">
        <v>2158</v>
      </c>
      <c r="K1927" s="102"/>
      <c r="L1927" s="129" t="s">
        <v>27914</v>
      </c>
      <c r="M1927" s="109">
        <v>1</v>
      </c>
      <c r="N1927" s="108" t="s">
        <v>4328</v>
      </c>
      <c r="O1927" s="102" t="s">
        <v>10189</v>
      </c>
      <c r="P1927" s="39" t="s">
        <v>3620</v>
      </c>
      <c r="Q1927" s="39" t="s">
        <v>16584</v>
      </c>
      <c r="R1927" s="109"/>
      <c r="S1927" s="102"/>
      <c r="T1927" s="102" t="s">
        <v>7789</v>
      </c>
      <c r="U1927" s="102" t="s">
        <v>17333</v>
      </c>
      <c r="V1927" s="109">
        <v>6.5</v>
      </c>
      <c r="W1927" s="107"/>
      <c r="X1927" s="113"/>
    </row>
    <row r="1928" spans="1:24" ht="12.95" customHeight="1" x14ac:dyDescent="0.2">
      <c r="A1928" s="115">
        <v>2014</v>
      </c>
      <c r="B1928" s="102" t="s">
        <v>4176</v>
      </c>
      <c r="C1928" s="102" t="s">
        <v>28053</v>
      </c>
      <c r="D1928" s="111" t="s">
        <v>31276</v>
      </c>
      <c r="E1928" s="102" t="s">
        <v>17335</v>
      </c>
      <c r="F1928" s="148" t="s">
        <v>10085</v>
      </c>
      <c r="G1928" s="105">
        <v>16557</v>
      </c>
      <c r="H1928" s="102" t="s">
        <v>31266</v>
      </c>
      <c r="I1928" s="102" t="s">
        <v>10103</v>
      </c>
      <c r="J1928" s="102" t="s">
        <v>2157</v>
      </c>
      <c r="K1928" s="102"/>
      <c r="L1928" s="129" t="s">
        <v>27915</v>
      </c>
      <c r="M1928" s="109">
        <v>1</v>
      </c>
      <c r="N1928" s="108" t="s">
        <v>4328</v>
      </c>
      <c r="O1928" s="102" t="s">
        <v>19625</v>
      </c>
      <c r="P1928" s="39" t="s">
        <v>20788</v>
      </c>
      <c r="Q1928" s="39" t="s">
        <v>20910</v>
      </c>
      <c r="R1928" s="109"/>
      <c r="S1928" s="102" t="s">
        <v>8315</v>
      </c>
      <c r="T1928" s="102" t="s">
        <v>7789</v>
      </c>
      <c r="U1928" s="102" t="s">
        <v>27573</v>
      </c>
      <c r="V1928" s="109">
        <v>6</v>
      </c>
      <c r="W1928" s="107"/>
      <c r="X1928" s="113"/>
    </row>
    <row r="1929" spans="1:24" ht="12.95" customHeight="1" x14ac:dyDescent="0.2">
      <c r="A1929" s="115">
        <v>2014</v>
      </c>
      <c r="B1929" s="102" t="s">
        <v>4176</v>
      </c>
      <c r="C1929" s="102" t="s">
        <v>28053</v>
      </c>
      <c r="D1929" s="111" t="s">
        <v>31277</v>
      </c>
      <c r="E1929" s="102" t="s">
        <v>17336</v>
      </c>
      <c r="F1929" s="148" t="s">
        <v>10085</v>
      </c>
      <c r="G1929" s="105">
        <v>16557</v>
      </c>
      <c r="H1929" s="102" t="s">
        <v>10103</v>
      </c>
      <c r="I1929" s="102" t="s">
        <v>31266</v>
      </c>
      <c r="J1929" s="102" t="s">
        <v>5888</v>
      </c>
      <c r="K1929" s="102"/>
      <c r="L1929" s="129" t="s">
        <v>27916</v>
      </c>
      <c r="M1929" s="109">
        <v>1</v>
      </c>
      <c r="N1929" s="108" t="s">
        <v>4328</v>
      </c>
      <c r="O1929" s="102" t="s">
        <v>18174</v>
      </c>
      <c r="P1929" s="39" t="s">
        <v>15922</v>
      </c>
      <c r="Q1929" s="39" t="s">
        <v>20318</v>
      </c>
      <c r="R1929" s="109"/>
      <c r="S1929" s="102"/>
      <c r="T1929" s="102" t="s">
        <v>7789</v>
      </c>
      <c r="U1929" s="102" t="s">
        <v>21185</v>
      </c>
      <c r="V1929" s="109">
        <v>7</v>
      </c>
      <c r="W1929" s="107"/>
      <c r="X1929" s="113"/>
    </row>
    <row r="1930" spans="1:24" ht="12.95" customHeight="1" x14ac:dyDescent="0.2">
      <c r="A1930" s="115">
        <v>2014</v>
      </c>
      <c r="B1930" s="102" t="s">
        <v>4176</v>
      </c>
      <c r="C1930" s="102" t="s">
        <v>28053</v>
      </c>
      <c r="D1930" s="111" t="s">
        <v>31278</v>
      </c>
      <c r="E1930" s="102" t="s">
        <v>17337</v>
      </c>
      <c r="F1930" s="148" t="s">
        <v>10085</v>
      </c>
      <c r="G1930" s="105">
        <v>16557</v>
      </c>
      <c r="H1930" s="102" t="s">
        <v>4890</v>
      </c>
      <c r="I1930" s="102" t="s">
        <v>10103</v>
      </c>
      <c r="J1930" s="102" t="s">
        <v>5640</v>
      </c>
      <c r="K1930" s="102"/>
      <c r="L1930" s="129" t="s">
        <v>27917</v>
      </c>
      <c r="M1930" s="109">
        <v>1</v>
      </c>
      <c r="N1930" s="108" t="s">
        <v>4328</v>
      </c>
      <c r="O1930" s="102" t="s">
        <v>16982</v>
      </c>
      <c r="P1930" s="39" t="s">
        <v>14682</v>
      </c>
      <c r="Q1930" s="39" t="s">
        <v>21186</v>
      </c>
      <c r="R1930" s="109" t="s">
        <v>7035</v>
      </c>
      <c r="S1930" s="102"/>
      <c r="T1930" s="102" t="s">
        <v>7789</v>
      </c>
      <c r="U1930" s="102" t="s">
        <v>27572</v>
      </c>
      <c r="V1930" s="109">
        <v>7.5</v>
      </c>
      <c r="W1930" s="107"/>
      <c r="X1930" s="113"/>
    </row>
    <row r="1931" spans="1:24" ht="12.95" customHeight="1" x14ac:dyDescent="0.2">
      <c r="A1931" s="115">
        <v>2014</v>
      </c>
      <c r="B1931" s="102" t="s">
        <v>4176</v>
      </c>
      <c r="C1931" s="102" t="s">
        <v>28053</v>
      </c>
      <c r="D1931" s="111" t="s">
        <v>31279</v>
      </c>
      <c r="E1931" s="102" t="s">
        <v>17338</v>
      </c>
      <c r="F1931" s="148" t="s">
        <v>10085</v>
      </c>
      <c r="G1931" s="105">
        <v>16557</v>
      </c>
      <c r="H1931" s="102" t="s">
        <v>4890</v>
      </c>
      <c r="I1931" s="102" t="s">
        <v>10103</v>
      </c>
      <c r="J1931" s="102" t="s">
        <v>5640</v>
      </c>
      <c r="K1931" s="102"/>
      <c r="L1931" s="129" t="s">
        <v>27918</v>
      </c>
      <c r="M1931" s="109">
        <v>1</v>
      </c>
      <c r="N1931" s="108" t="s">
        <v>4328</v>
      </c>
      <c r="O1931" s="102"/>
      <c r="P1931" s="39" t="s">
        <v>3620</v>
      </c>
      <c r="Q1931" s="39" t="s">
        <v>17727</v>
      </c>
      <c r="R1931" s="109"/>
      <c r="S1931" s="102"/>
      <c r="T1931" s="102" t="s">
        <v>7789</v>
      </c>
      <c r="U1931" s="102" t="s">
        <v>21187</v>
      </c>
      <c r="V1931" s="109">
        <v>6</v>
      </c>
      <c r="W1931" s="107"/>
      <c r="X1931" s="113"/>
    </row>
    <row r="1932" spans="1:24" ht="12.95" customHeight="1" x14ac:dyDescent="0.2">
      <c r="A1932" s="115">
        <v>2014</v>
      </c>
      <c r="B1932" s="102" t="s">
        <v>4176</v>
      </c>
      <c r="C1932" s="102" t="s">
        <v>28053</v>
      </c>
      <c r="D1932" s="111" t="s">
        <v>31280</v>
      </c>
      <c r="E1932" s="102" t="s">
        <v>17339</v>
      </c>
      <c r="F1932" s="148" t="s">
        <v>10085</v>
      </c>
      <c r="G1932" s="105">
        <v>16559</v>
      </c>
      <c r="H1932" s="102" t="s">
        <v>10103</v>
      </c>
      <c r="I1932" s="102" t="s">
        <v>4890</v>
      </c>
      <c r="J1932" s="102" t="s">
        <v>2159</v>
      </c>
      <c r="K1932" s="102"/>
      <c r="L1932" s="129" t="s">
        <v>27919</v>
      </c>
      <c r="M1932" s="109">
        <v>1</v>
      </c>
      <c r="N1932" s="108" t="s">
        <v>4328</v>
      </c>
      <c r="O1932" s="102" t="s">
        <v>17386</v>
      </c>
      <c r="P1932" s="39" t="s">
        <v>13555</v>
      </c>
      <c r="Q1932" s="39" t="s">
        <v>20789</v>
      </c>
      <c r="R1932" s="109" t="s">
        <v>7035</v>
      </c>
      <c r="S1932" s="102"/>
      <c r="T1932" s="102" t="s">
        <v>7789</v>
      </c>
      <c r="U1932" s="102" t="s">
        <v>17324</v>
      </c>
      <c r="V1932" s="109">
        <v>12.5</v>
      </c>
      <c r="W1932" s="107"/>
      <c r="X1932" s="113"/>
    </row>
    <row r="1933" spans="1:24" ht="12.95" customHeight="1" x14ac:dyDescent="0.2">
      <c r="A1933" s="115">
        <v>2011</v>
      </c>
      <c r="B1933" s="102" t="s">
        <v>4176</v>
      </c>
      <c r="C1933" s="103" t="s">
        <v>1226</v>
      </c>
      <c r="D1933" s="111" t="s">
        <v>31281</v>
      </c>
      <c r="E1933" s="102" t="s">
        <v>17322</v>
      </c>
      <c r="F1933" s="104" t="s">
        <v>14834</v>
      </c>
      <c r="G1933" s="105">
        <v>16551</v>
      </c>
      <c r="H1933" s="102" t="s">
        <v>31266</v>
      </c>
      <c r="I1933" s="102" t="s">
        <v>10103</v>
      </c>
      <c r="J1933" s="102" t="s">
        <v>11287</v>
      </c>
      <c r="K1933" s="102"/>
      <c r="L1933" s="111" t="s">
        <v>1218</v>
      </c>
      <c r="M1933" s="109">
        <v>0.75</v>
      </c>
      <c r="N1933" s="108">
        <v>49</v>
      </c>
      <c r="O1933" s="102" t="s">
        <v>10189</v>
      </c>
      <c r="P1933" s="39" t="s">
        <v>8076</v>
      </c>
      <c r="Q1933" s="39" t="s">
        <v>16868</v>
      </c>
      <c r="R1933" s="109"/>
      <c r="S1933" s="102"/>
      <c r="T1933" s="102" t="s">
        <v>7789</v>
      </c>
      <c r="U1933" s="102" t="s">
        <v>9930</v>
      </c>
      <c r="V1933" s="109">
        <v>7</v>
      </c>
      <c r="W1933" s="107"/>
      <c r="X1933" s="113"/>
    </row>
    <row r="1934" spans="1:24" ht="12.95" customHeight="1" x14ac:dyDescent="0.2">
      <c r="A1934" s="115">
        <v>2011</v>
      </c>
      <c r="B1934" s="102" t="s">
        <v>4176</v>
      </c>
      <c r="C1934" s="102" t="s">
        <v>1226</v>
      </c>
      <c r="D1934" s="111" t="s">
        <v>31282</v>
      </c>
      <c r="E1934" s="102" t="s">
        <v>17323</v>
      </c>
      <c r="F1934" s="148" t="s">
        <v>10085</v>
      </c>
      <c r="G1934" s="105">
        <v>16555</v>
      </c>
      <c r="H1934" s="102" t="s">
        <v>4890</v>
      </c>
      <c r="I1934" s="102" t="s">
        <v>10103</v>
      </c>
      <c r="J1934" s="102" t="s">
        <v>4327</v>
      </c>
      <c r="K1934" s="102"/>
      <c r="L1934" s="111" t="s">
        <v>1219</v>
      </c>
      <c r="M1934" s="109">
        <v>1</v>
      </c>
      <c r="N1934" s="108" t="s">
        <v>4328</v>
      </c>
      <c r="O1934" s="102" t="s">
        <v>3620</v>
      </c>
      <c r="P1934" s="39" t="s">
        <v>3620</v>
      </c>
      <c r="Q1934" s="39" t="s">
        <v>21176</v>
      </c>
      <c r="R1934" s="109"/>
      <c r="S1934" s="102"/>
      <c r="T1934" s="102" t="s">
        <v>7789</v>
      </c>
      <c r="U1934" s="102" t="s">
        <v>17324</v>
      </c>
      <c r="V1934" s="109">
        <v>7</v>
      </c>
      <c r="W1934" s="107"/>
      <c r="X1934" s="113"/>
    </row>
    <row r="1935" spans="1:24" ht="12.95" customHeight="1" x14ac:dyDescent="0.2">
      <c r="A1935" s="115">
        <v>2011</v>
      </c>
      <c r="B1935" s="102" t="s">
        <v>4176</v>
      </c>
      <c r="C1935" s="102" t="s">
        <v>1226</v>
      </c>
      <c r="D1935" s="111" t="s">
        <v>31283</v>
      </c>
      <c r="E1935" s="102" t="s">
        <v>17325</v>
      </c>
      <c r="F1935" s="148" t="s">
        <v>10085</v>
      </c>
      <c r="G1935" s="105">
        <v>16555</v>
      </c>
      <c r="H1935" s="102" t="s">
        <v>31266</v>
      </c>
      <c r="I1935" s="102" t="s">
        <v>10103</v>
      </c>
      <c r="J1935" s="102" t="s">
        <v>2572</v>
      </c>
      <c r="K1935" s="102"/>
      <c r="L1935" s="111" t="s">
        <v>1220</v>
      </c>
      <c r="M1935" s="109">
        <v>1</v>
      </c>
      <c r="N1935" s="108" t="s">
        <v>4328</v>
      </c>
      <c r="O1935" s="102" t="s">
        <v>12721</v>
      </c>
      <c r="P1935" s="39" t="s">
        <v>15959</v>
      </c>
      <c r="Q1935" s="39" t="s">
        <v>21177</v>
      </c>
      <c r="R1935" s="109"/>
      <c r="S1935" s="102"/>
      <c r="T1935" s="102" t="s">
        <v>7789</v>
      </c>
      <c r="U1935" s="102" t="s">
        <v>21178</v>
      </c>
      <c r="V1935" s="109">
        <v>7.5</v>
      </c>
      <c r="W1935" s="107"/>
      <c r="X1935" s="113"/>
    </row>
    <row r="1936" spans="1:24" ht="12.95" customHeight="1" x14ac:dyDescent="0.2">
      <c r="A1936" s="115">
        <v>2011</v>
      </c>
      <c r="B1936" s="102" t="s">
        <v>4176</v>
      </c>
      <c r="C1936" s="102" t="s">
        <v>1226</v>
      </c>
      <c r="D1936" s="111" t="s">
        <v>11288</v>
      </c>
      <c r="E1936" s="102" t="s">
        <v>17326</v>
      </c>
      <c r="F1936" s="148" t="s">
        <v>10085</v>
      </c>
      <c r="G1936" s="105">
        <v>16555</v>
      </c>
      <c r="H1936" s="102" t="s">
        <v>11819</v>
      </c>
      <c r="I1936" s="102" t="s">
        <v>10103</v>
      </c>
      <c r="J1936" s="102" t="s">
        <v>10294</v>
      </c>
      <c r="K1936" s="102"/>
      <c r="L1936" s="111" t="s">
        <v>1221</v>
      </c>
      <c r="M1936" s="109">
        <v>1</v>
      </c>
      <c r="N1936" s="108" t="s">
        <v>4328</v>
      </c>
      <c r="O1936" s="102" t="s">
        <v>3620</v>
      </c>
      <c r="P1936" s="39"/>
      <c r="Q1936" s="39" t="s">
        <v>19695</v>
      </c>
      <c r="R1936" s="109"/>
      <c r="S1936" s="102"/>
      <c r="T1936" s="102" t="s">
        <v>7789</v>
      </c>
      <c r="U1936" s="102" t="s">
        <v>9930</v>
      </c>
      <c r="V1936" s="109">
        <v>7</v>
      </c>
      <c r="W1936" s="107"/>
      <c r="X1936" s="113"/>
    </row>
    <row r="1937" spans="1:24" ht="12.95" customHeight="1" x14ac:dyDescent="0.2">
      <c r="A1937" s="140">
        <v>2011</v>
      </c>
      <c r="B1937" s="128" t="s">
        <v>4176</v>
      </c>
      <c r="C1937" s="128" t="s">
        <v>1226</v>
      </c>
      <c r="D1937" s="111" t="s">
        <v>31284</v>
      </c>
      <c r="E1937" s="102" t="s">
        <v>17327</v>
      </c>
      <c r="F1937" s="148" t="s">
        <v>10085</v>
      </c>
      <c r="G1937" s="105">
        <v>16556</v>
      </c>
      <c r="H1937" s="102" t="s">
        <v>4890</v>
      </c>
      <c r="I1937" s="102" t="s">
        <v>10103</v>
      </c>
      <c r="J1937" s="102" t="s">
        <v>48</v>
      </c>
      <c r="K1937" s="102"/>
      <c r="L1937" s="111" t="s">
        <v>1222</v>
      </c>
      <c r="M1937" s="109">
        <v>1</v>
      </c>
      <c r="N1937" s="108" t="s">
        <v>4328</v>
      </c>
      <c r="O1937" s="102" t="s">
        <v>20480</v>
      </c>
      <c r="P1937" s="39" t="s">
        <v>16022</v>
      </c>
      <c r="Q1937" s="39" t="s">
        <v>21179</v>
      </c>
      <c r="R1937" s="109" t="s">
        <v>7035</v>
      </c>
      <c r="S1937" s="102" t="s">
        <v>9435</v>
      </c>
      <c r="T1937" s="102" t="s">
        <v>7789</v>
      </c>
      <c r="U1937" s="102" t="s">
        <v>21180</v>
      </c>
      <c r="V1937" s="109">
        <v>8</v>
      </c>
      <c r="W1937" s="107"/>
      <c r="X1937" s="113"/>
    </row>
    <row r="1938" spans="1:24" ht="12.95" customHeight="1" x14ac:dyDescent="0.2">
      <c r="A1938" s="140">
        <v>2011</v>
      </c>
      <c r="B1938" s="128" t="s">
        <v>4176</v>
      </c>
      <c r="C1938" s="128" t="s">
        <v>1226</v>
      </c>
      <c r="D1938" s="111" t="s">
        <v>31285</v>
      </c>
      <c r="E1938" s="102" t="s">
        <v>17328</v>
      </c>
      <c r="F1938" s="148" t="s">
        <v>10085</v>
      </c>
      <c r="G1938" s="105">
        <v>16556</v>
      </c>
      <c r="H1938" s="102" t="s">
        <v>31266</v>
      </c>
      <c r="I1938" s="102" t="s">
        <v>10103</v>
      </c>
      <c r="J1938" s="102" t="s">
        <v>8339</v>
      </c>
      <c r="K1938" s="102"/>
      <c r="L1938" s="111" t="s">
        <v>1223</v>
      </c>
      <c r="M1938" s="109">
        <v>1</v>
      </c>
      <c r="N1938" s="108" t="s">
        <v>4328</v>
      </c>
      <c r="O1938" s="102" t="s">
        <v>325</v>
      </c>
      <c r="P1938" s="39" t="s">
        <v>20556</v>
      </c>
      <c r="Q1938" s="39" t="s">
        <v>21181</v>
      </c>
      <c r="R1938" s="109"/>
      <c r="S1938" s="102" t="s">
        <v>9435</v>
      </c>
      <c r="T1938" s="102" t="s">
        <v>7789</v>
      </c>
      <c r="U1938" s="102" t="s">
        <v>9930</v>
      </c>
      <c r="V1938" s="109">
        <v>7</v>
      </c>
      <c r="W1938" s="107"/>
      <c r="X1938" s="113"/>
    </row>
    <row r="1939" spans="1:24" ht="12.95" customHeight="1" x14ac:dyDescent="0.2">
      <c r="A1939" s="140">
        <v>2011</v>
      </c>
      <c r="B1939" s="128" t="s">
        <v>4176</v>
      </c>
      <c r="C1939" s="128" t="s">
        <v>1226</v>
      </c>
      <c r="D1939" s="111" t="s">
        <v>2152</v>
      </c>
      <c r="E1939" s="102" t="s">
        <v>17329</v>
      </c>
      <c r="F1939" s="148" t="s">
        <v>10085</v>
      </c>
      <c r="G1939" s="105">
        <v>16556</v>
      </c>
      <c r="H1939" s="102" t="s">
        <v>4890</v>
      </c>
      <c r="I1939" s="102" t="s">
        <v>10103</v>
      </c>
      <c r="J1939" s="102" t="s">
        <v>8339</v>
      </c>
      <c r="K1939" s="102"/>
      <c r="L1939" s="129" t="s">
        <v>27911</v>
      </c>
      <c r="M1939" s="109">
        <v>1</v>
      </c>
      <c r="N1939" s="108" t="s">
        <v>4328</v>
      </c>
      <c r="O1939" s="102" t="s">
        <v>12252</v>
      </c>
      <c r="P1939" s="39" t="s">
        <v>16905</v>
      </c>
      <c r="Q1939" s="39" t="s">
        <v>21182</v>
      </c>
      <c r="R1939" s="109"/>
      <c r="S1939" s="102"/>
      <c r="T1939" s="102" t="s">
        <v>7789</v>
      </c>
      <c r="U1939" s="102" t="s">
        <v>27574</v>
      </c>
      <c r="V1939" s="109">
        <v>8</v>
      </c>
      <c r="W1939" s="107"/>
      <c r="X1939" s="113"/>
    </row>
    <row r="1940" spans="1:24" ht="12.95" customHeight="1" x14ac:dyDescent="0.2">
      <c r="A1940" s="140">
        <v>2011</v>
      </c>
      <c r="B1940" s="128" t="s">
        <v>4176</v>
      </c>
      <c r="C1940" s="128" t="s">
        <v>1226</v>
      </c>
      <c r="D1940" s="111" t="s">
        <v>2153</v>
      </c>
      <c r="E1940" s="102" t="s">
        <v>17330</v>
      </c>
      <c r="F1940" s="148" t="s">
        <v>10085</v>
      </c>
      <c r="G1940" s="105">
        <v>16557</v>
      </c>
      <c r="H1940" s="102" t="s">
        <v>31266</v>
      </c>
      <c r="I1940" s="102" t="s">
        <v>10103</v>
      </c>
      <c r="J1940" s="102" t="s">
        <v>2157</v>
      </c>
      <c r="K1940" s="102"/>
      <c r="L1940" s="129" t="s">
        <v>27912</v>
      </c>
      <c r="M1940" s="109">
        <v>1</v>
      </c>
      <c r="N1940" s="108" t="s">
        <v>4328</v>
      </c>
      <c r="O1940" s="102" t="s">
        <v>21183</v>
      </c>
      <c r="P1940" s="39" t="s">
        <v>15837</v>
      </c>
      <c r="Q1940" s="39" t="s">
        <v>21184</v>
      </c>
      <c r="R1940" s="109"/>
      <c r="S1940" s="102" t="s">
        <v>8315</v>
      </c>
      <c r="T1940" s="102" t="s">
        <v>7789</v>
      </c>
      <c r="U1940" s="102" t="s">
        <v>17331</v>
      </c>
      <c r="V1940" s="109">
        <v>12</v>
      </c>
      <c r="W1940" s="107"/>
      <c r="X1940" s="113"/>
    </row>
    <row r="1941" spans="1:24" ht="12.95" customHeight="1" x14ac:dyDescent="0.2">
      <c r="A1941" s="140">
        <v>2011</v>
      </c>
      <c r="B1941" s="128" t="s">
        <v>4176</v>
      </c>
      <c r="C1941" s="128" t="s">
        <v>1226</v>
      </c>
      <c r="D1941" s="111" t="s">
        <v>31286</v>
      </c>
      <c r="E1941" s="102" t="s">
        <v>17332</v>
      </c>
      <c r="F1941" s="148" t="s">
        <v>10085</v>
      </c>
      <c r="G1941" s="105">
        <v>16557</v>
      </c>
      <c r="H1941" s="102" t="s">
        <v>4890</v>
      </c>
      <c r="I1941" s="102" t="s">
        <v>10103</v>
      </c>
      <c r="J1941" s="102" t="s">
        <v>2156</v>
      </c>
      <c r="K1941" s="102"/>
      <c r="L1941" s="129" t="s">
        <v>27913</v>
      </c>
      <c r="M1941" s="109">
        <v>1</v>
      </c>
      <c r="N1941" s="108" t="s">
        <v>4328</v>
      </c>
      <c r="O1941" s="102" t="s">
        <v>10189</v>
      </c>
      <c r="P1941" s="39" t="s">
        <v>17504</v>
      </c>
      <c r="Q1941" s="39" t="s">
        <v>19811</v>
      </c>
      <c r="R1941" s="109"/>
      <c r="S1941" s="102"/>
      <c r="T1941" s="102" t="s">
        <v>7789</v>
      </c>
      <c r="U1941" s="102" t="s">
        <v>17333</v>
      </c>
      <c r="V1941" s="109">
        <v>6</v>
      </c>
      <c r="W1941" s="107"/>
      <c r="X1941" s="113"/>
    </row>
    <row r="1942" spans="1:24" ht="12.95" customHeight="1" x14ac:dyDescent="0.2">
      <c r="A1942" s="140">
        <v>2011</v>
      </c>
      <c r="B1942" s="128" t="s">
        <v>4176</v>
      </c>
      <c r="C1942" s="128" t="s">
        <v>1226</v>
      </c>
      <c r="D1942" s="111" t="s">
        <v>31287</v>
      </c>
      <c r="E1942" s="102" t="s">
        <v>17334</v>
      </c>
      <c r="F1942" s="148" t="s">
        <v>10085</v>
      </c>
      <c r="G1942" s="105">
        <v>16557</v>
      </c>
      <c r="H1942" s="102" t="s">
        <v>31266</v>
      </c>
      <c r="I1942" s="102" t="s">
        <v>10103</v>
      </c>
      <c r="J1942" s="102" t="s">
        <v>2158</v>
      </c>
      <c r="K1942" s="102"/>
      <c r="L1942" s="129" t="s">
        <v>27914</v>
      </c>
      <c r="M1942" s="109">
        <v>1</v>
      </c>
      <c r="N1942" s="108" t="s">
        <v>4328</v>
      </c>
      <c r="O1942" s="102" t="s">
        <v>10189</v>
      </c>
      <c r="P1942" s="39" t="s">
        <v>3620</v>
      </c>
      <c r="Q1942" s="39" t="s">
        <v>16584</v>
      </c>
      <c r="R1942" s="109"/>
      <c r="S1942" s="102"/>
      <c r="T1942" s="102" t="s">
        <v>7789</v>
      </c>
      <c r="U1942" s="102" t="s">
        <v>17333</v>
      </c>
      <c r="V1942" s="109">
        <v>6.5</v>
      </c>
      <c r="W1942" s="107"/>
      <c r="X1942" s="113"/>
    </row>
    <row r="1943" spans="1:24" ht="12.95" customHeight="1" x14ac:dyDescent="0.2">
      <c r="A1943" s="140">
        <v>2011</v>
      </c>
      <c r="B1943" s="128" t="s">
        <v>4176</v>
      </c>
      <c r="C1943" s="128" t="s">
        <v>1226</v>
      </c>
      <c r="D1943" s="111" t="s">
        <v>31288</v>
      </c>
      <c r="E1943" s="102" t="s">
        <v>17335</v>
      </c>
      <c r="F1943" s="148" t="s">
        <v>10085</v>
      </c>
      <c r="G1943" s="105">
        <v>16557</v>
      </c>
      <c r="H1943" s="102" t="s">
        <v>31266</v>
      </c>
      <c r="I1943" s="102" t="s">
        <v>10103</v>
      </c>
      <c r="J1943" s="102" t="s">
        <v>2157</v>
      </c>
      <c r="K1943" s="102"/>
      <c r="L1943" s="129" t="s">
        <v>27915</v>
      </c>
      <c r="M1943" s="109">
        <v>1</v>
      </c>
      <c r="N1943" s="108" t="s">
        <v>4328</v>
      </c>
      <c r="O1943" s="102" t="s">
        <v>19625</v>
      </c>
      <c r="P1943" s="39" t="s">
        <v>20788</v>
      </c>
      <c r="Q1943" s="39" t="s">
        <v>20910</v>
      </c>
      <c r="R1943" s="109"/>
      <c r="S1943" s="102" t="s">
        <v>8315</v>
      </c>
      <c r="T1943" s="102" t="s">
        <v>7789</v>
      </c>
      <c r="U1943" s="102" t="s">
        <v>27573</v>
      </c>
      <c r="V1943" s="109">
        <v>6</v>
      </c>
      <c r="W1943" s="107"/>
      <c r="X1943" s="113"/>
    </row>
    <row r="1944" spans="1:24" ht="12.95" customHeight="1" x14ac:dyDescent="0.2">
      <c r="A1944" s="140">
        <v>2011</v>
      </c>
      <c r="B1944" s="128" t="s">
        <v>4176</v>
      </c>
      <c r="C1944" s="128" t="s">
        <v>1226</v>
      </c>
      <c r="D1944" s="111" t="s">
        <v>31289</v>
      </c>
      <c r="E1944" s="102" t="s">
        <v>17336</v>
      </c>
      <c r="F1944" s="148" t="s">
        <v>10085</v>
      </c>
      <c r="G1944" s="105">
        <v>16557</v>
      </c>
      <c r="H1944" s="102" t="s">
        <v>10103</v>
      </c>
      <c r="I1944" s="102" t="s">
        <v>31266</v>
      </c>
      <c r="J1944" s="102" t="s">
        <v>5888</v>
      </c>
      <c r="K1944" s="102"/>
      <c r="L1944" s="129" t="s">
        <v>27916</v>
      </c>
      <c r="M1944" s="109">
        <v>1</v>
      </c>
      <c r="N1944" s="108" t="s">
        <v>4328</v>
      </c>
      <c r="O1944" s="102" t="s">
        <v>18174</v>
      </c>
      <c r="P1944" s="39" t="s">
        <v>15922</v>
      </c>
      <c r="Q1944" s="39" t="s">
        <v>20318</v>
      </c>
      <c r="R1944" s="109"/>
      <c r="S1944" s="102"/>
      <c r="T1944" s="102" t="s">
        <v>7789</v>
      </c>
      <c r="U1944" s="102" t="s">
        <v>21185</v>
      </c>
      <c r="V1944" s="109">
        <v>7</v>
      </c>
      <c r="W1944" s="107"/>
      <c r="X1944" s="113"/>
    </row>
    <row r="1945" spans="1:24" ht="12.95" customHeight="1" x14ac:dyDescent="0.2">
      <c r="A1945" s="140">
        <v>2011</v>
      </c>
      <c r="B1945" s="128" t="s">
        <v>4176</v>
      </c>
      <c r="C1945" s="128" t="s">
        <v>1226</v>
      </c>
      <c r="D1945" s="111" t="s">
        <v>31290</v>
      </c>
      <c r="E1945" s="102" t="s">
        <v>17337</v>
      </c>
      <c r="F1945" s="148" t="s">
        <v>10085</v>
      </c>
      <c r="G1945" s="105">
        <v>16557</v>
      </c>
      <c r="H1945" s="102" t="s">
        <v>4890</v>
      </c>
      <c r="I1945" s="102" t="s">
        <v>10103</v>
      </c>
      <c r="J1945" s="102" t="s">
        <v>5640</v>
      </c>
      <c r="K1945" s="102"/>
      <c r="L1945" s="129" t="s">
        <v>27917</v>
      </c>
      <c r="M1945" s="109">
        <v>1</v>
      </c>
      <c r="N1945" s="108" t="s">
        <v>4328</v>
      </c>
      <c r="O1945" s="102" t="s">
        <v>16982</v>
      </c>
      <c r="P1945" s="39" t="s">
        <v>14682</v>
      </c>
      <c r="Q1945" s="39" t="s">
        <v>21186</v>
      </c>
      <c r="R1945" s="109" t="s">
        <v>7035</v>
      </c>
      <c r="S1945" s="102"/>
      <c r="T1945" s="102" t="s">
        <v>7789</v>
      </c>
      <c r="U1945" s="102" t="s">
        <v>27572</v>
      </c>
      <c r="V1945" s="109">
        <v>7.5</v>
      </c>
      <c r="W1945" s="107"/>
      <c r="X1945" s="113"/>
    </row>
    <row r="1946" spans="1:24" ht="12.95" customHeight="1" x14ac:dyDescent="0.2">
      <c r="A1946" s="140">
        <v>2011</v>
      </c>
      <c r="B1946" s="128" t="s">
        <v>4176</v>
      </c>
      <c r="C1946" s="128" t="s">
        <v>1226</v>
      </c>
      <c r="D1946" s="111" t="s">
        <v>31291</v>
      </c>
      <c r="E1946" s="102" t="s">
        <v>17338</v>
      </c>
      <c r="F1946" s="148" t="s">
        <v>10085</v>
      </c>
      <c r="G1946" s="105">
        <v>16557</v>
      </c>
      <c r="H1946" s="102" t="s">
        <v>4890</v>
      </c>
      <c r="I1946" s="102" t="s">
        <v>10103</v>
      </c>
      <c r="J1946" s="102" t="s">
        <v>5640</v>
      </c>
      <c r="K1946" s="102"/>
      <c r="L1946" s="129" t="s">
        <v>27918</v>
      </c>
      <c r="M1946" s="109">
        <v>1</v>
      </c>
      <c r="N1946" s="108" t="s">
        <v>4328</v>
      </c>
      <c r="O1946" s="102"/>
      <c r="P1946" s="39" t="s">
        <v>3620</v>
      </c>
      <c r="Q1946" s="39" t="s">
        <v>17727</v>
      </c>
      <c r="R1946" s="109"/>
      <c r="S1946" s="102"/>
      <c r="T1946" s="102" t="s">
        <v>7789</v>
      </c>
      <c r="U1946" s="102" t="s">
        <v>21187</v>
      </c>
      <c r="V1946" s="109">
        <v>6</v>
      </c>
      <c r="W1946" s="107"/>
      <c r="X1946" s="113"/>
    </row>
    <row r="1947" spans="1:24" ht="12.95" customHeight="1" x14ac:dyDescent="0.2">
      <c r="A1947" s="140">
        <v>2011</v>
      </c>
      <c r="B1947" s="128" t="s">
        <v>4176</v>
      </c>
      <c r="C1947" s="128" t="s">
        <v>1226</v>
      </c>
      <c r="D1947" s="111" t="s">
        <v>31292</v>
      </c>
      <c r="E1947" s="102" t="s">
        <v>17339</v>
      </c>
      <c r="F1947" s="148" t="s">
        <v>10085</v>
      </c>
      <c r="G1947" s="105">
        <v>16559</v>
      </c>
      <c r="H1947" s="102" t="s">
        <v>10103</v>
      </c>
      <c r="I1947" s="102" t="s">
        <v>4890</v>
      </c>
      <c r="J1947" s="102" t="s">
        <v>2159</v>
      </c>
      <c r="K1947" s="102"/>
      <c r="L1947" s="129" t="s">
        <v>27919</v>
      </c>
      <c r="M1947" s="109">
        <v>1</v>
      </c>
      <c r="N1947" s="108" t="s">
        <v>4328</v>
      </c>
      <c r="O1947" s="102" t="s">
        <v>17386</v>
      </c>
      <c r="P1947" s="39" t="s">
        <v>13555</v>
      </c>
      <c r="Q1947" s="39" t="s">
        <v>20789</v>
      </c>
      <c r="R1947" s="109" t="s">
        <v>7035</v>
      </c>
      <c r="S1947" s="102"/>
      <c r="T1947" s="102" t="s">
        <v>7789</v>
      </c>
      <c r="U1947" s="102" t="s">
        <v>17324</v>
      </c>
      <c r="V1947" s="109">
        <v>12.5</v>
      </c>
      <c r="W1947" s="107"/>
      <c r="X1947" s="113"/>
    </row>
    <row r="1948" spans="1:24" ht="12.95" customHeight="1" x14ac:dyDescent="0.2">
      <c r="A1948" s="140">
        <v>2011</v>
      </c>
      <c r="B1948" s="128" t="s">
        <v>4176</v>
      </c>
      <c r="C1948" s="128" t="s">
        <v>1226</v>
      </c>
      <c r="D1948" s="111" t="s">
        <v>2160</v>
      </c>
      <c r="E1948" s="102" t="s">
        <v>17340</v>
      </c>
      <c r="F1948" s="148" t="s">
        <v>10085</v>
      </c>
      <c r="G1948" s="105">
        <v>16557</v>
      </c>
      <c r="H1948" s="102" t="s">
        <v>31266</v>
      </c>
      <c r="I1948" s="102" t="s">
        <v>10103</v>
      </c>
      <c r="J1948" s="102" t="s">
        <v>7665</v>
      </c>
      <c r="K1948" s="102"/>
      <c r="L1948" s="129"/>
      <c r="M1948" s="109">
        <v>1</v>
      </c>
      <c r="N1948" s="108" t="s">
        <v>10066</v>
      </c>
      <c r="O1948" s="102" t="s">
        <v>17508</v>
      </c>
      <c r="P1948" s="39" t="s">
        <v>162</v>
      </c>
      <c r="Q1948" s="39" t="s">
        <v>20572</v>
      </c>
      <c r="R1948" s="109"/>
      <c r="S1948" s="102"/>
      <c r="T1948" s="102" t="s">
        <v>7789</v>
      </c>
      <c r="U1948" s="102" t="s">
        <v>9930</v>
      </c>
      <c r="V1948" s="109">
        <v>5.5</v>
      </c>
      <c r="W1948" s="107"/>
      <c r="X1948" s="113"/>
    </row>
    <row r="1949" spans="1:24" ht="12.95" customHeight="1" x14ac:dyDescent="0.2">
      <c r="A1949" s="140">
        <v>2011</v>
      </c>
      <c r="B1949" s="128" t="s">
        <v>4176</v>
      </c>
      <c r="C1949" s="128" t="s">
        <v>1226</v>
      </c>
      <c r="D1949" s="111" t="s">
        <v>2161</v>
      </c>
      <c r="E1949" s="102" t="s">
        <v>17341</v>
      </c>
      <c r="F1949" s="148" t="s">
        <v>10085</v>
      </c>
      <c r="G1949" s="105">
        <v>16557</v>
      </c>
      <c r="H1949" s="102" t="s">
        <v>31266</v>
      </c>
      <c r="I1949" s="102" t="s">
        <v>10103</v>
      </c>
      <c r="J1949" s="102" t="s">
        <v>7665</v>
      </c>
      <c r="K1949" s="102"/>
      <c r="L1949" s="129"/>
      <c r="M1949" s="109">
        <v>1</v>
      </c>
      <c r="N1949" s="108" t="s">
        <v>10071</v>
      </c>
      <c r="O1949" s="102" t="s">
        <v>17757</v>
      </c>
      <c r="P1949" s="39" t="s">
        <v>15928</v>
      </c>
      <c r="Q1949" s="39" t="s">
        <v>21188</v>
      </c>
      <c r="R1949" s="109"/>
      <c r="S1949" s="102" t="s">
        <v>8315</v>
      </c>
      <c r="T1949" s="102" t="s">
        <v>7789</v>
      </c>
      <c r="U1949" s="102" t="s">
        <v>17342</v>
      </c>
      <c r="V1949" s="109">
        <v>8.5</v>
      </c>
      <c r="W1949" s="107"/>
      <c r="X1949" s="113"/>
    </row>
    <row r="1950" spans="1:24" ht="12.95" customHeight="1" x14ac:dyDescent="0.2">
      <c r="A1950" s="140">
        <v>2011</v>
      </c>
      <c r="B1950" s="128" t="s">
        <v>4176</v>
      </c>
      <c r="C1950" s="128" t="s">
        <v>1226</v>
      </c>
      <c r="D1950" s="111" t="s">
        <v>2154</v>
      </c>
      <c r="E1950" s="102" t="s">
        <v>12572</v>
      </c>
      <c r="F1950" s="158" t="s">
        <v>14961</v>
      </c>
      <c r="G1950" s="105">
        <v>16555</v>
      </c>
      <c r="H1950" s="102" t="s">
        <v>4890</v>
      </c>
      <c r="I1950" s="102" t="s">
        <v>10103</v>
      </c>
      <c r="J1950" s="102" t="s">
        <v>7665</v>
      </c>
      <c r="K1950" s="102"/>
      <c r="L1950" s="111" t="s">
        <v>1224</v>
      </c>
      <c r="M1950" s="109">
        <v>1</v>
      </c>
      <c r="N1950" s="112" t="s">
        <v>4328</v>
      </c>
      <c r="O1950" s="102" t="s">
        <v>20529</v>
      </c>
      <c r="P1950" s="39" t="s">
        <v>20529</v>
      </c>
      <c r="Q1950" s="39" t="s">
        <v>20529</v>
      </c>
      <c r="R1950" s="109" t="s">
        <v>7035</v>
      </c>
      <c r="S1950" s="102" t="s">
        <v>11080</v>
      </c>
      <c r="T1950" s="102" t="s">
        <v>7789</v>
      </c>
      <c r="U1950" s="102" t="s">
        <v>9930</v>
      </c>
      <c r="V1950" s="109" t="s">
        <v>7786</v>
      </c>
      <c r="W1950" s="107"/>
      <c r="X1950" s="113"/>
    </row>
    <row r="1951" spans="1:24" ht="12.95" customHeight="1" x14ac:dyDescent="0.2">
      <c r="A1951" s="140">
        <v>2011</v>
      </c>
      <c r="B1951" s="128" t="s">
        <v>4176</v>
      </c>
      <c r="C1951" s="128" t="s">
        <v>1226</v>
      </c>
      <c r="D1951" s="111" t="s">
        <v>4663</v>
      </c>
      <c r="E1951" s="102" t="s">
        <v>12571</v>
      </c>
      <c r="F1951" s="158" t="s">
        <v>14961</v>
      </c>
      <c r="G1951" s="105">
        <v>16556</v>
      </c>
      <c r="H1951" s="102" t="s">
        <v>4890</v>
      </c>
      <c r="I1951" s="102" t="s">
        <v>10103</v>
      </c>
      <c r="J1951" s="102" t="s">
        <v>7665</v>
      </c>
      <c r="K1951" s="102"/>
      <c r="L1951" s="111" t="s">
        <v>1225</v>
      </c>
      <c r="M1951" s="109">
        <v>1</v>
      </c>
      <c r="N1951" s="108" t="s">
        <v>4328</v>
      </c>
      <c r="O1951" s="102" t="s">
        <v>20529</v>
      </c>
      <c r="P1951" s="39" t="s">
        <v>20529</v>
      </c>
      <c r="Q1951" s="39" t="s">
        <v>20529</v>
      </c>
      <c r="R1951" s="109" t="s">
        <v>7035</v>
      </c>
      <c r="S1951" s="102" t="s">
        <v>11080</v>
      </c>
      <c r="T1951" s="102" t="s">
        <v>7789</v>
      </c>
      <c r="U1951" s="102" t="s">
        <v>9930</v>
      </c>
      <c r="V1951" s="109" t="s">
        <v>8573</v>
      </c>
      <c r="W1951" s="107"/>
      <c r="X1951" s="113"/>
    </row>
    <row r="1952" spans="1:24" ht="12.95" customHeight="1" x14ac:dyDescent="0.2">
      <c r="A1952" s="140">
        <v>2011</v>
      </c>
      <c r="B1952" s="128" t="s">
        <v>4176</v>
      </c>
      <c r="C1952" s="128" t="s">
        <v>1226</v>
      </c>
      <c r="D1952" s="111" t="s">
        <v>3720</v>
      </c>
      <c r="E1952" s="102" t="s">
        <v>2148</v>
      </c>
      <c r="F1952" s="158" t="s">
        <v>14961</v>
      </c>
      <c r="G1952" s="105">
        <v>16558</v>
      </c>
      <c r="H1952" s="102" t="s">
        <v>4890</v>
      </c>
      <c r="I1952" s="102" t="s">
        <v>10103</v>
      </c>
      <c r="J1952" s="102" t="s">
        <v>7665</v>
      </c>
      <c r="K1952" s="102"/>
      <c r="L1952" s="111" t="s">
        <v>2150</v>
      </c>
      <c r="M1952" s="109">
        <v>1</v>
      </c>
      <c r="N1952" s="108" t="s">
        <v>4328</v>
      </c>
      <c r="O1952" s="102" t="s">
        <v>20529</v>
      </c>
      <c r="P1952" s="102" t="s">
        <v>20529</v>
      </c>
      <c r="Q1952" s="102" t="s">
        <v>20529</v>
      </c>
      <c r="R1952" s="109" t="s">
        <v>7035</v>
      </c>
      <c r="S1952" s="102" t="s">
        <v>11080</v>
      </c>
      <c r="T1952" s="102" t="s">
        <v>7789</v>
      </c>
      <c r="U1952" s="102" t="s">
        <v>9930</v>
      </c>
      <c r="V1952" s="109" t="s">
        <v>7191</v>
      </c>
      <c r="W1952" s="107"/>
      <c r="X1952" s="113"/>
    </row>
    <row r="1953" spans="1:24" ht="12.95" customHeight="1" x14ac:dyDescent="0.2">
      <c r="A1953" s="140">
        <v>2011</v>
      </c>
      <c r="B1953" s="128" t="s">
        <v>4176</v>
      </c>
      <c r="C1953" s="128" t="s">
        <v>1226</v>
      </c>
      <c r="D1953" s="111" t="s">
        <v>8508</v>
      </c>
      <c r="E1953" s="102" t="s">
        <v>2149</v>
      </c>
      <c r="F1953" s="158" t="s">
        <v>14961</v>
      </c>
      <c r="G1953" s="105">
        <v>16556</v>
      </c>
      <c r="H1953" s="102" t="s">
        <v>4890</v>
      </c>
      <c r="I1953" s="102" t="s">
        <v>10103</v>
      </c>
      <c r="J1953" s="102" t="s">
        <v>7665</v>
      </c>
      <c r="K1953" s="102"/>
      <c r="L1953" s="111" t="s">
        <v>2151</v>
      </c>
      <c r="M1953" s="109">
        <v>3</v>
      </c>
      <c r="N1953" s="181" t="s">
        <v>17343</v>
      </c>
      <c r="O1953" s="102" t="s">
        <v>20529</v>
      </c>
      <c r="P1953" s="102" t="s">
        <v>20529</v>
      </c>
      <c r="Q1953" s="102" t="s">
        <v>20529</v>
      </c>
      <c r="R1953" s="109" t="s">
        <v>7035</v>
      </c>
      <c r="S1953" s="102" t="s">
        <v>11080</v>
      </c>
      <c r="T1953" s="102" t="s">
        <v>7789</v>
      </c>
      <c r="U1953" s="102" t="s">
        <v>9930</v>
      </c>
      <c r="V1953" s="109" t="s">
        <v>8573</v>
      </c>
      <c r="W1953" s="107"/>
      <c r="X1953" s="113"/>
    </row>
    <row r="1954" spans="1:24" ht="12.95" customHeight="1" x14ac:dyDescent="0.2">
      <c r="A1954" s="140">
        <v>2014</v>
      </c>
      <c r="B1954" s="128" t="s">
        <v>4176</v>
      </c>
      <c r="C1954" s="197" t="s">
        <v>28054</v>
      </c>
      <c r="D1954" s="129" t="s">
        <v>36964</v>
      </c>
      <c r="E1954" s="132" t="s">
        <v>28056</v>
      </c>
      <c r="F1954" s="148" t="s">
        <v>10085</v>
      </c>
      <c r="G1954" s="105">
        <v>16552</v>
      </c>
      <c r="H1954" s="102" t="s">
        <v>4890</v>
      </c>
      <c r="I1954" s="102" t="s">
        <v>10103</v>
      </c>
      <c r="J1954" s="102" t="s">
        <v>7665</v>
      </c>
      <c r="K1954" s="102"/>
      <c r="L1954" s="111" t="s">
        <v>36979</v>
      </c>
      <c r="M1954" s="109">
        <v>1</v>
      </c>
      <c r="N1954" s="108" t="s">
        <v>10066</v>
      </c>
      <c r="O1954" s="102" t="s">
        <v>162</v>
      </c>
      <c r="P1954" s="102" t="s">
        <v>16499</v>
      </c>
      <c r="Q1954" s="102" t="s">
        <v>19627</v>
      </c>
      <c r="R1954" s="109"/>
      <c r="S1954" s="102"/>
      <c r="T1954" s="102" t="s">
        <v>7789</v>
      </c>
      <c r="U1954" s="179" t="s">
        <v>28007</v>
      </c>
      <c r="V1954" s="109">
        <v>6</v>
      </c>
      <c r="W1954" s="107"/>
      <c r="X1954" s="113"/>
    </row>
    <row r="1955" spans="1:24" ht="12.95" customHeight="1" x14ac:dyDescent="0.2">
      <c r="A1955" s="140">
        <v>2014</v>
      </c>
      <c r="B1955" s="128" t="s">
        <v>4176</v>
      </c>
      <c r="C1955" s="128" t="s">
        <v>28054</v>
      </c>
      <c r="D1955" s="129" t="s">
        <v>36965</v>
      </c>
      <c r="E1955" s="132" t="s">
        <v>28057</v>
      </c>
      <c r="F1955" s="148" t="s">
        <v>10085</v>
      </c>
      <c r="G1955" s="105">
        <v>16554</v>
      </c>
      <c r="H1955" s="102" t="s">
        <v>4890</v>
      </c>
      <c r="I1955" s="102" t="s">
        <v>10103</v>
      </c>
      <c r="J1955" s="102" t="s">
        <v>7665</v>
      </c>
      <c r="K1955" s="102"/>
      <c r="L1955" s="111" t="s">
        <v>36980</v>
      </c>
      <c r="M1955" s="109">
        <v>1</v>
      </c>
      <c r="N1955" s="108" t="s">
        <v>10066</v>
      </c>
      <c r="O1955" s="102" t="s">
        <v>10189</v>
      </c>
      <c r="P1955" s="102"/>
      <c r="Q1955" s="102" t="s">
        <v>19627</v>
      </c>
      <c r="R1955" s="109"/>
      <c r="S1955" s="102"/>
      <c r="T1955" s="102" t="s">
        <v>7789</v>
      </c>
      <c r="U1955" s="102" t="s">
        <v>9930</v>
      </c>
      <c r="V1955" s="109">
        <v>7</v>
      </c>
      <c r="W1955" s="107"/>
      <c r="X1955" s="113"/>
    </row>
    <row r="1956" spans="1:24" ht="12.95" customHeight="1" x14ac:dyDescent="0.2">
      <c r="A1956" s="140">
        <v>2014</v>
      </c>
      <c r="B1956" s="128" t="s">
        <v>4176</v>
      </c>
      <c r="C1956" s="128" t="s">
        <v>28054</v>
      </c>
      <c r="D1956" s="129" t="s">
        <v>36966</v>
      </c>
      <c r="E1956" s="132" t="s">
        <v>28058</v>
      </c>
      <c r="F1956" s="148" t="s">
        <v>10085</v>
      </c>
      <c r="G1956" s="105">
        <v>16555</v>
      </c>
      <c r="H1956" s="102" t="s">
        <v>4890</v>
      </c>
      <c r="I1956" s="102" t="s">
        <v>10103</v>
      </c>
      <c r="J1956" s="102" t="s">
        <v>7665</v>
      </c>
      <c r="K1956" s="102"/>
      <c r="L1956" s="111" t="s">
        <v>36981</v>
      </c>
      <c r="M1956" s="109">
        <v>1</v>
      </c>
      <c r="N1956" s="180" t="s">
        <v>10066</v>
      </c>
      <c r="O1956" s="102" t="s">
        <v>20468</v>
      </c>
      <c r="P1956" s="102" t="s">
        <v>325</v>
      </c>
      <c r="Q1956" s="102" t="s">
        <v>28009</v>
      </c>
      <c r="R1956" s="109"/>
      <c r="S1956" s="102" t="s">
        <v>8315</v>
      </c>
      <c r="T1956" s="102" t="s">
        <v>7789</v>
      </c>
      <c r="U1956" s="179" t="s">
        <v>28010</v>
      </c>
      <c r="V1956" s="109">
        <v>7.5</v>
      </c>
      <c r="W1956" s="107"/>
      <c r="X1956" s="113"/>
    </row>
    <row r="1957" spans="1:24" ht="12.95" customHeight="1" x14ac:dyDescent="0.2">
      <c r="A1957" s="140">
        <v>2014</v>
      </c>
      <c r="B1957" s="128" t="s">
        <v>4176</v>
      </c>
      <c r="C1957" s="128" t="s">
        <v>28054</v>
      </c>
      <c r="D1957" s="129" t="s">
        <v>36967</v>
      </c>
      <c r="E1957" s="132" t="s">
        <v>28059</v>
      </c>
      <c r="F1957" s="148" t="s">
        <v>10085</v>
      </c>
      <c r="G1957" s="105">
        <v>16555</v>
      </c>
      <c r="H1957" s="102" t="s">
        <v>4890</v>
      </c>
      <c r="I1957" s="102" t="s">
        <v>10103</v>
      </c>
      <c r="J1957" s="102" t="s">
        <v>7665</v>
      </c>
      <c r="K1957" s="102"/>
      <c r="L1957" s="111" t="s">
        <v>36982</v>
      </c>
      <c r="M1957" s="109">
        <v>1</v>
      </c>
      <c r="N1957" s="180" t="s">
        <v>10066</v>
      </c>
      <c r="O1957" s="102" t="s">
        <v>683</v>
      </c>
      <c r="P1957" s="102"/>
      <c r="Q1957" s="102" t="s">
        <v>19101</v>
      </c>
      <c r="R1957" s="109"/>
      <c r="S1957" s="102" t="s">
        <v>8315</v>
      </c>
      <c r="T1957" s="102" t="s">
        <v>7789</v>
      </c>
      <c r="U1957" s="102" t="s">
        <v>9930</v>
      </c>
      <c r="V1957" s="109">
        <v>6</v>
      </c>
      <c r="W1957" s="107"/>
      <c r="X1957" s="113"/>
    </row>
    <row r="1958" spans="1:24" ht="12.95" customHeight="1" x14ac:dyDescent="0.2">
      <c r="A1958" s="140">
        <v>2014</v>
      </c>
      <c r="B1958" s="128" t="s">
        <v>4176</v>
      </c>
      <c r="C1958" s="128" t="s">
        <v>28054</v>
      </c>
      <c r="D1958" s="129" t="s">
        <v>36968</v>
      </c>
      <c r="E1958" s="132" t="s">
        <v>28060</v>
      </c>
      <c r="F1958" s="148" t="s">
        <v>10085</v>
      </c>
      <c r="G1958" s="105">
        <v>16555</v>
      </c>
      <c r="H1958" s="102" t="s">
        <v>4890</v>
      </c>
      <c r="I1958" s="102" t="s">
        <v>10103</v>
      </c>
      <c r="J1958" s="102" t="s">
        <v>7665</v>
      </c>
      <c r="K1958" s="102"/>
      <c r="L1958" s="111" t="s">
        <v>36983</v>
      </c>
      <c r="M1958" s="109">
        <v>1</v>
      </c>
      <c r="N1958" s="180" t="s">
        <v>10066</v>
      </c>
      <c r="O1958" s="102" t="s">
        <v>65</v>
      </c>
      <c r="P1958" s="102"/>
      <c r="Q1958" s="102" t="s">
        <v>17581</v>
      </c>
      <c r="R1958" s="109"/>
      <c r="S1958" s="102"/>
      <c r="T1958" s="102" t="s">
        <v>7789</v>
      </c>
      <c r="U1958" s="102" t="s">
        <v>9930</v>
      </c>
      <c r="V1958" s="109">
        <v>6</v>
      </c>
      <c r="W1958" s="107"/>
      <c r="X1958" s="113"/>
    </row>
    <row r="1959" spans="1:24" ht="12.95" customHeight="1" x14ac:dyDescent="0.2">
      <c r="A1959" s="140">
        <v>2014</v>
      </c>
      <c r="B1959" s="128" t="s">
        <v>4176</v>
      </c>
      <c r="C1959" s="128" t="s">
        <v>28054</v>
      </c>
      <c r="D1959" s="129" t="s">
        <v>36969</v>
      </c>
      <c r="E1959" s="132" t="s">
        <v>28061</v>
      </c>
      <c r="F1959" s="148" t="s">
        <v>10085</v>
      </c>
      <c r="G1959" s="105">
        <v>16556</v>
      </c>
      <c r="H1959" s="102" t="s">
        <v>4890</v>
      </c>
      <c r="I1959" s="102" t="s">
        <v>10103</v>
      </c>
      <c r="J1959" s="102" t="s">
        <v>7665</v>
      </c>
      <c r="K1959" s="102"/>
      <c r="L1959" s="111" t="s">
        <v>36984</v>
      </c>
      <c r="M1959" s="109">
        <v>2</v>
      </c>
      <c r="N1959" s="181" t="s">
        <v>17952</v>
      </c>
      <c r="O1959" s="102" t="s">
        <v>20975</v>
      </c>
      <c r="P1959" s="102" t="s">
        <v>20471</v>
      </c>
      <c r="Q1959" s="102" t="s">
        <v>28011</v>
      </c>
      <c r="R1959" s="109"/>
      <c r="S1959" s="102" t="s">
        <v>8315</v>
      </c>
      <c r="T1959" s="102" t="s">
        <v>7789</v>
      </c>
      <c r="U1959" s="179" t="s">
        <v>28012</v>
      </c>
      <c r="V1959" s="109">
        <v>11.5</v>
      </c>
      <c r="W1959" s="107"/>
      <c r="X1959" s="113"/>
    </row>
    <row r="1960" spans="1:24" ht="12.95" customHeight="1" x14ac:dyDescent="0.2">
      <c r="A1960" s="140">
        <v>2014</v>
      </c>
      <c r="B1960" s="128" t="s">
        <v>4176</v>
      </c>
      <c r="C1960" s="128" t="s">
        <v>28054</v>
      </c>
      <c r="D1960" s="129" t="s">
        <v>36970</v>
      </c>
      <c r="E1960" s="132" t="s">
        <v>28062</v>
      </c>
      <c r="F1960" s="148" t="s">
        <v>10085</v>
      </c>
      <c r="G1960" s="105">
        <v>16556</v>
      </c>
      <c r="H1960" s="102" t="s">
        <v>4890</v>
      </c>
      <c r="I1960" s="102" t="s">
        <v>10103</v>
      </c>
      <c r="J1960" s="102" t="s">
        <v>7665</v>
      </c>
      <c r="K1960" s="102"/>
      <c r="L1960" s="111" t="s">
        <v>36985</v>
      </c>
      <c r="M1960" s="109">
        <v>2</v>
      </c>
      <c r="N1960" s="180" t="s">
        <v>31293</v>
      </c>
      <c r="O1960" s="102" t="s">
        <v>16542</v>
      </c>
      <c r="P1960" s="102" t="s">
        <v>12252</v>
      </c>
      <c r="Q1960" s="102" t="s">
        <v>20970</v>
      </c>
      <c r="R1960" s="109"/>
      <c r="S1960" s="102" t="s">
        <v>8315</v>
      </c>
      <c r="T1960" s="102" t="s">
        <v>7789</v>
      </c>
      <c r="U1960" s="179" t="s">
        <v>28013</v>
      </c>
      <c r="V1960" s="109">
        <v>7</v>
      </c>
      <c r="W1960" s="107"/>
      <c r="X1960" s="113"/>
    </row>
    <row r="1961" spans="1:24" ht="12.95" customHeight="1" x14ac:dyDescent="0.2">
      <c r="A1961" s="140">
        <v>2014</v>
      </c>
      <c r="B1961" s="128" t="s">
        <v>4176</v>
      </c>
      <c r="C1961" s="128" t="s">
        <v>28054</v>
      </c>
      <c r="D1961" s="129" t="s">
        <v>36971</v>
      </c>
      <c r="E1961" s="132" t="s">
        <v>28063</v>
      </c>
      <c r="F1961" s="148" t="s">
        <v>10085</v>
      </c>
      <c r="G1961" s="105">
        <v>16556</v>
      </c>
      <c r="H1961" s="102" t="s">
        <v>4890</v>
      </c>
      <c r="I1961" s="102" t="s">
        <v>10103</v>
      </c>
      <c r="J1961" s="102" t="s">
        <v>7665</v>
      </c>
      <c r="K1961" s="102"/>
      <c r="L1961" s="111" t="s">
        <v>36986</v>
      </c>
      <c r="M1961" s="169">
        <v>1</v>
      </c>
      <c r="N1961" s="180" t="s">
        <v>10066</v>
      </c>
      <c r="O1961" s="121" t="s">
        <v>5985</v>
      </c>
      <c r="P1961" s="102"/>
      <c r="Q1961" s="102" t="s">
        <v>16805</v>
      </c>
      <c r="R1961" s="109"/>
      <c r="S1961" s="102" t="s">
        <v>8315</v>
      </c>
      <c r="T1961" s="102" t="s">
        <v>7789</v>
      </c>
      <c r="U1961" s="179" t="s">
        <v>17953</v>
      </c>
      <c r="V1961" s="109">
        <v>7</v>
      </c>
      <c r="W1961" s="107"/>
      <c r="X1961" s="113"/>
    </row>
    <row r="1962" spans="1:24" ht="12.95" customHeight="1" x14ac:dyDescent="0.2">
      <c r="A1962" s="140">
        <v>2014</v>
      </c>
      <c r="B1962" s="128" t="s">
        <v>4176</v>
      </c>
      <c r="C1962" s="128" t="s">
        <v>28054</v>
      </c>
      <c r="D1962" s="129" t="s">
        <v>36972</v>
      </c>
      <c r="E1962" s="132" t="s">
        <v>28064</v>
      </c>
      <c r="F1962" s="148" t="s">
        <v>10085</v>
      </c>
      <c r="G1962" s="105">
        <v>16556</v>
      </c>
      <c r="H1962" s="102" t="s">
        <v>4890</v>
      </c>
      <c r="I1962" s="102" t="s">
        <v>10103</v>
      </c>
      <c r="J1962" s="102" t="s">
        <v>7665</v>
      </c>
      <c r="K1962" s="102"/>
      <c r="L1962" s="111" t="s">
        <v>36987</v>
      </c>
      <c r="M1962" s="169">
        <v>2</v>
      </c>
      <c r="N1962" s="180" t="s">
        <v>31293</v>
      </c>
      <c r="O1962" s="121" t="s">
        <v>10189</v>
      </c>
      <c r="P1962" s="102"/>
      <c r="Q1962" s="102" t="s">
        <v>16751</v>
      </c>
      <c r="R1962" s="109" t="s">
        <v>7035</v>
      </c>
      <c r="S1962" s="102" t="s">
        <v>8315</v>
      </c>
      <c r="T1962" s="102" t="s">
        <v>7789</v>
      </c>
      <c r="U1962" s="179" t="s">
        <v>17953</v>
      </c>
      <c r="V1962" s="109">
        <v>5</v>
      </c>
      <c r="W1962" s="107"/>
      <c r="X1962" s="113"/>
    </row>
    <row r="1963" spans="1:24" ht="12.95" customHeight="1" x14ac:dyDescent="0.2">
      <c r="A1963" s="140">
        <v>2014</v>
      </c>
      <c r="B1963" s="128" t="s">
        <v>4176</v>
      </c>
      <c r="C1963" s="128" t="s">
        <v>28054</v>
      </c>
      <c r="D1963" s="129" t="s">
        <v>36973</v>
      </c>
      <c r="E1963" s="132" t="s">
        <v>28065</v>
      </c>
      <c r="F1963" s="148" t="s">
        <v>10085</v>
      </c>
      <c r="G1963" s="105">
        <v>16557</v>
      </c>
      <c r="H1963" s="102" t="s">
        <v>4890</v>
      </c>
      <c r="I1963" s="102" t="s">
        <v>10103</v>
      </c>
      <c r="J1963" s="102" t="s">
        <v>7665</v>
      </c>
      <c r="K1963" s="102"/>
      <c r="L1963" s="111" t="s">
        <v>36988</v>
      </c>
      <c r="M1963" s="169">
        <v>2</v>
      </c>
      <c r="N1963" s="180" t="s">
        <v>31293</v>
      </c>
      <c r="O1963" s="121" t="s">
        <v>325</v>
      </c>
      <c r="P1963" s="102"/>
      <c r="Q1963" s="102" t="s">
        <v>19099</v>
      </c>
      <c r="R1963" s="109"/>
      <c r="S1963" s="102"/>
      <c r="T1963" s="102" t="s">
        <v>7789</v>
      </c>
      <c r="U1963" s="179" t="s">
        <v>17953</v>
      </c>
      <c r="V1963" s="109">
        <v>6</v>
      </c>
      <c r="W1963" s="107"/>
      <c r="X1963" s="113"/>
    </row>
    <row r="1964" spans="1:24" ht="12.95" customHeight="1" x14ac:dyDescent="0.2">
      <c r="A1964" s="140">
        <v>2014</v>
      </c>
      <c r="B1964" s="128" t="s">
        <v>4176</v>
      </c>
      <c r="C1964" s="128" t="s">
        <v>28054</v>
      </c>
      <c r="D1964" s="129" t="s">
        <v>36974</v>
      </c>
      <c r="E1964" s="132" t="s">
        <v>28066</v>
      </c>
      <c r="F1964" s="148" t="s">
        <v>10085</v>
      </c>
      <c r="G1964" s="105">
        <v>16558</v>
      </c>
      <c r="H1964" s="102" t="s">
        <v>4890</v>
      </c>
      <c r="I1964" s="102" t="s">
        <v>10103</v>
      </c>
      <c r="J1964" s="102" t="s">
        <v>7665</v>
      </c>
      <c r="K1964" s="102"/>
      <c r="L1964" s="111" t="s">
        <v>36989</v>
      </c>
      <c r="M1964" s="169">
        <v>2</v>
      </c>
      <c r="N1964" s="180" t="s">
        <v>31293</v>
      </c>
      <c r="O1964" s="121"/>
      <c r="P1964" s="102"/>
      <c r="Q1964" s="102" t="s">
        <v>19625</v>
      </c>
      <c r="R1964" s="109"/>
      <c r="S1964" s="102"/>
      <c r="T1964" s="102" t="s">
        <v>7789</v>
      </c>
      <c r="U1964" s="179" t="s">
        <v>28014</v>
      </c>
      <c r="V1964" s="109">
        <v>6</v>
      </c>
      <c r="W1964" s="107"/>
      <c r="X1964" s="113"/>
    </row>
    <row r="1965" spans="1:24" ht="12.95" customHeight="1" x14ac:dyDescent="0.2">
      <c r="A1965" s="140">
        <v>2014</v>
      </c>
      <c r="B1965" s="128" t="s">
        <v>4176</v>
      </c>
      <c r="C1965" s="128" t="s">
        <v>28054</v>
      </c>
      <c r="D1965" s="129" t="s">
        <v>36975</v>
      </c>
      <c r="E1965" s="132" t="s">
        <v>28067</v>
      </c>
      <c r="F1965" s="148" t="s">
        <v>10085</v>
      </c>
      <c r="G1965" s="105">
        <v>16555</v>
      </c>
      <c r="H1965" s="102" t="s">
        <v>4890</v>
      </c>
      <c r="I1965" s="102" t="s">
        <v>10103</v>
      </c>
      <c r="J1965" s="102" t="s">
        <v>7665</v>
      </c>
      <c r="K1965" s="102"/>
      <c r="L1965" s="111" t="s">
        <v>36990</v>
      </c>
      <c r="M1965" s="169">
        <v>3</v>
      </c>
      <c r="N1965" s="181" t="s">
        <v>17343</v>
      </c>
      <c r="O1965" s="121" t="s">
        <v>28008</v>
      </c>
      <c r="P1965" s="102" t="s">
        <v>28016</v>
      </c>
      <c r="Q1965" s="102" t="s">
        <v>28017</v>
      </c>
      <c r="R1965" s="109"/>
      <c r="S1965" s="102" t="s">
        <v>11080</v>
      </c>
      <c r="T1965" s="102" t="s">
        <v>7789</v>
      </c>
      <c r="U1965" s="179" t="s">
        <v>28015</v>
      </c>
      <c r="V1965" s="109">
        <v>56</v>
      </c>
      <c r="W1965" s="107"/>
      <c r="X1965" s="113"/>
    </row>
    <row r="1966" spans="1:24" ht="12.95" customHeight="1" x14ac:dyDescent="0.2">
      <c r="A1966" s="140">
        <v>2014</v>
      </c>
      <c r="B1966" s="128" t="s">
        <v>4176</v>
      </c>
      <c r="C1966" s="128" t="s">
        <v>28054</v>
      </c>
      <c r="D1966" s="129" t="s">
        <v>36976</v>
      </c>
      <c r="E1966" s="132" t="s">
        <v>28068</v>
      </c>
      <c r="F1966" s="148" t="s">
        <v>10085</v>
      </c>
      <c r="G1966" s="105">
        <v>16557</v>
      </c>
      <c r="H1966" s="102" t="s">
        <v>4890</v>
      </c>
      <c r="I1966" s="102" t="s">
        <v>10103</v>
      </c>
      <c r="J1966" s="102" t="s">
        <v>7665</v>
      </c>
      <c r="K1966" s="102"/>
      <c r="L1966" s="111" t="s">
        <v>36991</v>
      </c>
      <c r="M1966" s="169">
        <v>1</v>
      </c>
      <c r="N1966" s="180" t="s">
        <v>10071</v>
      </c>
      <c r="O1966" s="121" t="s">
        <v>16905</v>
      </c>
      <c r="P1966" s="102"/>
      <c r="Q1966" s="102" t="s">
        <v>16157</v>
      </c>
      <c r="R1966" s="109"/>
      <c r="S1966" s="102"/>
      <c r="T1966" s="102" t="s">
        <v>7789</v>
      </c>
      <c r="U1966" s="102" t="s">
        <v>9930</v>
      </c>
      <c r="V1966" s="109">
        <v>6</v>
      </c>
      <c r="W1966" s="107"/>
      <c r="X1966" s="113"/>
    </row>
    <row r="1967" spans="1:24" ht="12.95" customHeight="1" x14ac:dyDescent="0.2">
      <c r="A1967" s="140">
        <v>2014</v>
      </c>
      <c r="B1967" s="128" t="s">
        <v>4176</v>
      </c>
      <c r="C1967" s="128" t="s">
        <v>28054</v>
      </c>
      <c r="D1967" s="211" t="s">
        <v>36977</v>
      </c>
      <c r="E1967" s="132" t="s">
        <v>28069</v>
      </c>
      <c r="F1967" s="356" t="s">
        <v>10085</v>
      </c>
      <c r="G1967" s="142">
        <v>16556</v>
      </c>
      <c r="H1967" s="128" t="s">
        <v>4890</v>
      </c>
      <c r="I1967" s="128" t="s">
        <v>10103</v>
      </c>
      <c r="J1967" s="128" t="s">
        <v>7665</v>
      </c>
      <c r="K1967" s="128"/>
      <c r="L1967" s="143" t="s">
        <v>36992</v>
      </c>
      <c r="M1967" s="145">
        <v>1</v>
      </c>
      <c r="N1967" s="153" t="s">
        <v>10066</v>
      </c>
      <c r="O1967" s="128" t="s">
        <v>15927</v>
      </c>
      <c r="P1967" s="128" t="s">
        <v>9125</v>
      </c>
      <c r="Q1967" s="128" t="s">
        <v>16885</v>
      </c>
      <c r="R1967" s="145"/>
      <c r="S1967" s="128"/>
      <c r="T1967" s="128" t="s">
        <v>7789</v>
      </c>
      <c r="U1967" s="201" t="s">
        <v>17953</v>
      </c>
      <c r="V1967" s="145">
        <v>6</v>
      </c>
      <c r="W1967" s="130"/>
      <c r="X1967" s="113"/>
    </row>
    <row r="1968" spans="1:24" ht="12.95" customHeight="1" x14ac:dyDescent="0.2">
      <c r="A1968" s="140">
        <v>2014</v>
      </c>
      <c r="B1968" s="128" t="s">
        <v>4176</v>
      </c>
      <c r="C1968" s="128" t="s">
        <v>28054</v>
      </c>
      <c r="D1968" s="211" t="s">
        <v>36978</v>
      </c>
      <c r="E1968" s="132" t="s">
        <v>28070</v>
      </c>
      <c r="F1968" s="356" t="s">
        <v>10085</v>
      </c>
      <c r="G1968" s="142">
        <v>16556</v>
      </c>
      <c r="H1968" s="128" t="s">
        <v>10103</v>
      </c>
      <c r="I1968" s="128" t="s">
        <v>4890</v>
      </c>
      <c r="J1968" s="128" t="s">
        <v>7665</v>
      </c>
      <c r="K1968" s="128"/>
      <c r="L1968" s="143" t="s">
        <v>36993</v>
      </c>
      <c r="M1968" s="145">
        <v>2</v>
      </c>
      <c r="N1968" s="212" t="s">
        <v>31293</v>
      </c>
      <c r="O1968" s="128" t="s">
        <v>9125</v>
      </c>
      <c r="P1968" s="128"/>
      <c r="Q1968" s="128" t="s">
        <v>19101</v>
      </c>
      <c r="R1968" s="145"/>
      <c r="S1968" s="128"/>
      <c r="T1968" s="128" t="s">
        <v>7789</v>
      </c>
      <c r="U1968" s="128" t="s">
        <v>9930</v>
      </c>
      <c r="V1968" s="145">
        <v>6</v>
      </c>
      <c r="W1968" s="130"/>
      <c r="X1968" s="113"/>
    </row>
    <row r="1969" spans="1:24" ht="12.95" customHeight="1" x14ac:dyDescent="0.2">
      <c r="A1969" s="115">
        <v>2014</v>
      </c>
      <c r="B1969" s="102" t="s">
        <v>4176</v>
      </c>
      <c r="C1969" s="102" t="s">
        <v>28054</v>
      </c>
      <c r="D1969" s="111" t="s">
        <v>28055</v>
      </c>
      <c r="E1969" s="132" t="s">
        <v>28071</v>
      </c>
      <c r="F1969" s="148" t="s">
        <v>10085</v>
      </c>
      <c r="G1969" s="105"/>
      <c r="H1969" s="102"/>
      <c r="I1969" s="102"/>
      <c r="J1969" s="102"/>
      <c r="K1969" s="102"/>
      <c r="L1969" s="129"/>
      <c r="M1969" s="109"/>
      <c r="N1969" s="108"/>
      <c r="O1969" s="102"/>
      <c r="P1969" s="102"/>
      <c r="Q1969" s="102"/>
      <c r="R1969" s="109"/>
      <c r="S1969" s="102"/>
      <c r="T1969" s="102"/>
      <c r="U1969" s="102"/>
      <c r="V1969" s="109"/>
      <c r="W1969" s="107"/>
      <c r="X1969" s="324"/>
    </row>
    <row r="1970" spans="1:24" ht="12.95" customHeight="1" x14ac:dyDescent="0.2">
      <c r="A1970" s="115">
        <v>2014</v>
      </c>
      <c r="B1970" s="102" t="s">
        <v>4176</v>
      </c>
      <c r="C1970" s="102" t="s">
        <v>28054</v>
      </c>
      <c r="D1970" s="111" t="s">
        <v>2161</v>
      </c>
      <c r="E1970" s="132" t="s">
        <v>28072</v>
      </c>
      <c r="F1970" s="148" t="s">
        <v>10085</v>
      </c>
      <c r="G1970" s="105"/>
      <c r="H1970" s="102"/>
      <c r="I1970" s="102"/>
      <c r="J1970" s="102"/>
      <c r="K1970" s="102"/>
      <c r="L1970" s="129"/>
      <c r="M1970" s="109"/>
      <c r="N1970" s="108"/>
      <c r="O1970" s="102"/>
      <c r="P1970" s="39"/>
      <c r="Q1970" s="39"/>
      <c r="R1970" s="109"/>
      <c r="S1970" s="102"/>
      <c r="T1970" s="102"/>
      <c r="U1970" s="102"/>
      <c r="V1970" s="109"/>
      <c r="W1970" s="107"/>
      <c r="X1970" s="113"/>
    </row>
    <row r="1971" spans="1:24" ht="12.95" customHeight="1" x14ac:dyDescent="0.2">
      <c r="A1971" s="115">
        <v>2009</v>
      </c>
      <c r="B1971" s="102" t="s">
        <v>4176</v>
      </c>
      <c r="C1971" s="213" t="s">
        <v>27879</v>
      </c>
      <c r="D1971" s="111" t="s">
        <v>31281</v>
      </c>
      <c r="E1971" s="102" t="s">
        <v>27880</v>
      </c>
      <c r="F1971" s="104" t="s">
        <v>14834</v>
      </c>
      <c r="G1971" s="105">
        <v>16551</v>
      </c>
      <c r="H1971" s="102" t="s">
        <v>31266</v>
      </c>
      <c r="I1971" s="102" t="s">
        <v>10103</v>
      </c>
      <c r="J1971" s="102" t="s">
        <v>11287</v>
      </c>
      <c r="K1971" s="102"/>
      <c r="L1971" s="129" t="s">
        <v>27896</v>
      </c>
      <c r="M1971" s="109">
        <v>0.75</v>
      </c>
      <c r="N1971" s="108">
        <v>49</v>
      </c>
      <c r="O1971" s="102" t="s">
        <v>10189</v>
      </c>
      <c r="P1971" s="39" t="s">
        <v>8076</v>
      </c>
      <c r="Q1971" s="39" t="s">
        <v>16868</v>
      </c>
      <c r="R1971" s="109"/>
      <c r="S1971" s="102"/>
      <c r="T1971" s="102" t="s">
        <v>7789</v>
      </c>
      <c r="U1971" s="102" t="s">
        <v>9930</v>
      </c>
      <c r="V1971" s="109">
        <v>7</v>
      </c>
      <c r="W1971" s="107"/>
      <c r="X1971" s="113"/>
    </row>
    <row r="1972" spans="1:24" ht="12.95" customHeight="1" x14ac:dyDescent="0.2">
      <c r="A1972" s="115">
        <v>2009</v>
      </c>
      <c r="B1972" s="102" t="s">
        <v>4176</v>
      </c>
      <c r="C1972" s="104" t="s">
        <v>27879</v>
      </c>
      <c r="D1972" s="111" t="s">
        <v>31282</v>
      </c>
      <c r="E1972" s="102" t="s">
        <v>27881</v>
      </c>
      <c r="F1972" s="148" t="s">
        <v>10085</v>
      </c>
      <c r="G1972" s="105">
        <v>16555</v>
      </c>
      <c r="H1972" s="102" t="s">
        <v>4890</v>
      </c>
      <c r="I1972" s="102" t="s">
        <v>10103</v>
      </c>
      <c r="J1972" s="102" t="s">
        <v>4327</v>
      </c>
      <c r="K1972" s="102"/>
      <c r="L1972" s="111" t="s">
        <v>27897</v>
      </c>
      <c r="M1972" s="109">
        <v>1</v>
      </c>
      <c r="N1972" s="108" t="s">
        <v>4328</v>
      </c>
      <c r="O1972" s="102" t="s">
        <v>3620</v>
      </c>
      <c r="P1972" s="39" t="s">
        <v>3620</v>
      </c>
      <c r="Q1972" s="39" t="s">
        <v>21176</v>
      </c>
      <c r="R1972" s="109"/>
      <c r="S1972" s="102"/>
      <c r="T1972" s="102" t="s">
        <v>7789</v>
      </c>
      <c r="U1972" s="102" t="s">
        <v>17324</v>
      </c>
      <c r="V1972" s="109">
        <v>7</v>
      </c>
      <c r="W1972" s="107"/>
      <c r="X1972" s="113"/>
    </row>
    <row r="1973" spans="1:24" ht="12.95" customHeight="1" x14ac:dyDescent="0.2">
      <c r="A1973" s="115">
        <v>2009</v>
      </c>
      <c r="B1973" s="102" t="s">
        <v>4176</v>
      </c>
      <c r="C1973" s="104" t="s">
        <v>27879</v>
      </c>
      <c r="D1973" s="111" t="s">
        <v>31294</v>
      </c>
      <c r="E1973" s="102" t="s">
        <v>27882</v>
      </c>
      <c r="F1973" s="148" t="s">
        <v>10085</v>
      </c>
      <c r="G1973" s="105">
        <v>16555</v>
      </c>
      <c r="H1973" s="102" t="s">
        <v>31266</v>
      </c>
      <c r="I1973" s="102" t="s">
        <v>10103</v>
      </c>
      <c r="J1973" s="102" t="s">
        <v>2572</v>
      </c>
      <c r="K1973" s="102"/>
      <c r="L1973" s="111" t="s">
        <v>27898</v>
      </c>
      <c r="M1973" s="109">
        <v>1</v>
      </c>
      <c r="N1973" s="108" t="s">
        <v>4328</v>
      </c>
      <c r="O1973" s="102" t="s">
        <v>12721</v>
      </c>
      <c r="P1973" s="39" t="s">
        <v>15959</v>
      </c>
      <c r="Q1973" s="39" t="s">
        <v>21177</v>
      </c>
      <c r="R1973" s="109"/>
      <c r="S1973" s="102"/>
      <c r="T1973" s="102" t="s">
        <v>7789</v>
      </c>
      <c r="U1973" s="102" t="s">
        <v>21178</v>
      </c>
      <c r="V1973" s="109">
        <v>7.5</v>
      </c>
      <c r="W1973" s="107"/>
      <c r="X1973" s="113"/>
    </row>
    <row r="1974" spans="1:24" ht="12.95" customHeight="1" x14ac:dyDescent="0.2">
      <c r="A1974" s="115">
        <v>2009</v>
      </c>
      <c r="B1974" s="102" t="s">
        <v>4176</v>
      </c>
      <c r="C1974" s="104" t="s">
        <v>27879</v>
      </c>
      <c r="D1974" s="111" t="s">
        <v>11288</v>
      </c>
      <c r="E1974" s="102" t="s">
        <v>27883</v>
      </c>
      <c r="F1974" s="148" t="s">
        <v>10085</v>
      </c>
      <c r="G1974" s="105">
        <v>16555</v>
      </c>
      <c r="H1974" s="102" t="s">
        <v>11819</v>
      </c>
      <c r="I1974" s="102" t="s">
        <v>10103</v>
      </c>
      <c r="J1974" s="102" t="s">
        <v>10294</v>
      </c>
      <c r="K1974" s="102"/>
      <c r="L1974" s="111" t="s">
        <v>27899</v>
      </c>
      <c r="M1974" s="109">
        <v>1</v>
      </c>
      <c r="N1974" s="108" t="s">
        <v>4328</v>
      </c>
      <c r="O1974" s="102" t="s">
        <v>3620</v>
      </c>
      <c r="P1974" s="39"/>
      <c r="Q1974" s="39" t="s">
        <v>19695</v>
      </c>
      <c r="R1974" s="109"/>
      <c r="S1974" s="102"/>
      <c r="T1974" s="102" t="s">
        <v>7789</v>
      </c>
      <c r="U1974" s="102" t="s">
        <v>9930</v>
      </c>
      <c r="V1974" s="109">
        <v>7</v>
      </c>
      <c r="W1974" s="107"/>
      <c r="X1974" s="113"/>
    </row>
    <row r="1975" spans="1:24" ht="12.95" customHeight="1" x14ac:dyDescent="0.2">
      <c r="A1975" s="115">
        <v>2009</v>
      </c>
      <c r="B1975" s="102" t="s">
        <v>4176</v>
      </c>
      <c r="C1975" s="104" t="s">
        <v>27879</v>
      </c>
      <c r="D1975" s="111" t="s">
        <v>31284</v>
      </c>
      <c r="E1975" s="102" t="s">
        <v>27884</v>
      </c>
      <c r="F1975" s="148" t="s">
        <v>10085</v>
      </c>
      <c r="G1975" s="105">
        <v>16556</v>
      </c>
      <c r="H1975" s="102" t="s">
        <v>4890</v>
      </c>
      <c r="I1975" s="102" t="s">
        <v>10103</v>
      </c>
      <c r="J1975" s="102" t="s">
        <v>48</v>
      </c>
      <c r="K1975" s="102"/>
      <c r="L1975" s="111" t="s">
        <v>27900</v>
      </c>
      <c r="M1975" s="109">
        <v>1</v>
      </c>
      <c r="N1975" s="108" t="s">
        <v>4328</v>
      </c>
      <c r="O1975" s="102" t="s">
        <v>20480</v>
      </c>
      <c r="P1975" s="39" t="s">
        <v>16022</v>
      </c>
      <c r="Q1975" s="39" t="s">
        <v>21179</v>
      </c>
      <c r="R1975" s="109" t="s">
        <v>7035</v>
      </c>
      <c r="S1975" s="102" t="s">
        <v>9435</v>
      </c>
      <c r="T1975" s="102" t="s">
        <v>7789</v>
      </c>
      <c r="U1975" s="102" t="s">
        <v>21180</v>
      </c>
      <c r="V1975" s="109">
        <v>8</v>
      </c>
      <c r="W1975" s="107"/>
      <c r="X1975" s="113"/>
    </row>
    <row r="1976" spans="1:24" ht="12.95" customHeight="1" x14ac:dyDescent="0.2">
      <c r="A1976" s="115">
        <v>2009</v>
      </c>
      <c r="B1976" s="102" t="s">
        <v>4176</v>
      </c>
      <c r="C1976" s="104" t="s">
        <v>27879</v>
      </c>
      <c r="D1976" s="111" t="s">
        <v>31285</v>
      </c>
      <c r="E1976" s="102" t="s">
        <v>27885</v>
      </c>
      <c r="F1976" s="148" t="s">
        <v>10085</v>
      </c>
      <c r="G1976" s="105">
        <v>16556</v>
      </c>
      <c r="H1976" s="102" t="s">
        <v>31266</v>
      </c>
      <c r="I1976" s="102" t="s">
        <v>10103</v>
      </c>
      <c r="J1976" s="102" t="s">
        <v>8339</v>
      </c>
      <c r="K1976" s="102"/>
      <c r="L1976" s="111" t="s">
        <v>27901</v>
      </c>
      <c r="M1976" s="109">
        <v>1</v>
      </c>
      <c r="N1976" s="108" t="s">
        <v>4328</v>
      </c>
      <c r="O1976" s="102" t="s">
        <v>325</v>
      </c>
      <c r="P1976" s="39" t="s">
        <v>20556</v>
      </c>
      <c r="Q1976" s="39" t="s">
        <v>21181</v>
      </c>
      <c r="R1976" s="109"/>
      <c r="S1976" s="102" t="s">
        <v>9435</v>
      </c>
      <c r="T1976" s="102" t="s">
        <v>7789</v>
      </c>
      <c r="U1976" s="102" t="s">
        <v>9930</v>
      </c>
      <c r="V1976" s="109">
        <v>7</v>
      </c>
      <c r="W1976" s="107"/>
      <c r="X1976" s="113"/>
    </row>
    <row r="1977" spans="1:24" ht="12.95" customHeight="1" x14ac:dyDescent="0.2">
      <c r="A1977" s="115">
        <v>2009</v>
      </c>
      <c r="B1977" s="102" t="s">
        <v>4176</v>
      </c>
      <c r="C1977" s="104" t="s">
        <v>27879</v>
      </c>
      <c r="D1977" s="111" t="s">
        <v>2152</v>
      </c>
      <c r="E1977" s="102" t="s">
        <v>27886</v>
      </c>
      <c r="F1977" s="148" t="s">
        <v>10085</v>
      </c>
      <c r="G1977" s="105">
        <v>16556</v>
      </c>
      <c r="H1977" s="102" t="s">
        <v>4890</v>
      </c>
      <c r="I1977" s="102" t="s">
        <v>10103</v>
      </c>
      <c r="J1977" s="102" t="s">
        <v>8339</v>
      </c>
      <c r="K1977" s="102"/>
      <c r="L1977" s="111" t="s">
        <v>27902</v>
      </c>
      <c r="M1977" s="109">
        <v>1</v>
      </c>
      <c r="N1977" s="108" t="s">
        <v>4328</v>
      </c>
      <c r="O1977" s="102" t="s">
        <v>12252</v>
      </c>
      <c r="P1977" s="39" t="s">
        <v>16905</v>
      </c>
      <c r="Q1977" s="39" t="s">
        <v>21182</v>
      </c>
      <c r="R1977" s="109"/>
      <c r="S1977" s="102"/>
      <c r="T1977" s="102" t="s">
        <v>7789</v>
      </c>
      <c r="U1977" s="102" t="s">
        <v>27574</v>
      </c>
      <c r="V1977" s="109">
        <v>8</v>
      </c>
      <c r="W1977" s="107"/>
      <c r="X1977" s="113"/>
    </row>
    <row r="1978" spans="1:24" ht="12.95" customHeight="1" x14ac:dyDescent="0.2">
      <c r="A1978" s="115">
        <v>2009</v>
      </c>
      <c r="B1978" s="102" t="s">
        <v>4176</v>
      </c>
      <c r="C1978" s="104" t="s">
        <v>27879</v>
      </c>
      <c r="D1978" s="111" t="s">
        <v>2153</v>
      </c>
      <c r="E1978" s="102" t="s">
        <v>27887</v>
      </c>
      <c r="F1978" s="148" t="s">
        <v>10085</v>
      </c>
      <c r="G1978" s="105">
        <v>16557</v>
      </c>
      <c r="H1978" s="102" t="s">
        <v>31266</v>
      </c>
      <c r="I1978" s="102" t="s">
        <v>10103</v>
      </c>
      <c r="J1978" s="102" t="s">
        <v>2157</v>
      </c>
      <c r="K1978" s="102"/>
      <c r="L1978" s="111" t="s">
        <v>27903</v>
      </c>
      <c r="M1978" s="109">
        <v>1</v>
      </c>
      <c r="N1978" s="108" t="s">
        <v>4328</v>
      </c>
      <c r="O1978" s="102" t="s">
        <v>21183</v>
      </c>
      <c r="P1978" s="39" t="s">
        <v>15837</v>
      </c>
      <c r="Q1978" s="39" t="s">
        <v>21184</v>
      </c>
      <c r="R1978" s="109"/>
      <c r="S1978" s="102" t="s">
        <v>8315</v>
      </c>
      <c r="T1978" s="102" t="s">
        <v>7789</v>
      </c>
      <c r="U1978" s="102" t="s">
        <v>17331</v>
      </c>
      <c r="V1978" s="109">
        <v>12</v>
      </c>
      <c r="W1978" s="107"/>
      <c r="X1978" s="113"/>
    </row>
    <row r="1979" spans="1:24" ht="12.95" customHeight="1" x14ac:dyDescent="0.2">
      <c r="A1979" s="115">
        <v>2009</v>
      </c>
      <c r="B1979" s="102" t="s">
        <v>4176</v>
      </c>
      <c r="C1979" s="104" t="s">
        <v>27879</v>
      </c>
      <c r="D1979" s="111" t="s">
        <v>31286</v>
      </c>
      <c r="E1979" s="102" t="s">
        <v>27888</v>
      </c>
      <c r="F1979" s="148" t="s">
        <v>10085</v>
      </c>
      <c r="G1979" s="105">
        <v>16557</v>
      </c>
      <c r="H1979" s="102" t="s">
        <v>4890</v>
      </c>
      <c r="I1979" s="102" t="s">
        <v>10103</v>
      </c>
      <c r="J1979" s="102" t="s">
        <v>2156</v>
      </c>
      <c r="K1979" s="102"/>
      <c r="L1979" s="111" t="s">
        <v>27904</v>
      </c>
      <c r="M1979" s="109">
        <v>1</v>
      </c>
      <c r="N1979" s="108" t="s">
        <v>4328</v>
      </c>
      <c r="O1979" s="102" t="s">
        <v>10189</v>
      </c>
      <c r="P1979" s="39" t="s">
        <v>17504</v>
      </c>
      <c r="Q1979" s="39" t="s">
        <v>19811</v>
      </c>
      <c r="R1979" s="109"/>
      <c r="S1979" s="102"/>
      <c r="T1979" s="102" t="s">
        <v>7789</v>
      </c>
      <c r="U1979" s="102" t="s">
        <v>17333</v>
      </c>
      <c r="V1979" s="109">
        <v>6</v>
      </c>
      <c r="W1979" s="107"/>
      <c r="X1979" s="113"/>
    </row>
    <row r="1980" spans="1:24" ht="12.95" customHeight="1" x14ac:dyDescent="0.2">
      <c r="A1980" s="115">
        <v>2009</v>
      </c>
      <c r="B1980" s="102" t="s">
        <v>4176</v>
      </c>
      <c r="C1980" s="104" t="s">
        <v>27879</v>
      </c>
      <c r="D1980" s="111" t="s">
        <v>31287</v>
      </c>
      <c r="E1980" s="102" t="s">
        <v>27889</v>
      </c>
      <c r="F1980" s="148" t="s">
        <v>10085</v>
      </c>
      <c r="G1980" s="105">
        <v>16557</v>
      </c>
      <c r="H1980" s="102" t="s">
        <v>31266</v>
      </c>
      <c r="I1980" s="102" t="s">
        <v>10103</v>
      </c>
      <c r="J1980" s="102" t="s">
        <v>2158</v>
      </c>
      <c r="K1980" s="102"/>
      <c r="L1980" s="111" t="s">
        <v>27905</v>
      </c>
      <c r="M1980" s="109">
        <v>1</v>
      </c>
      <c r="N1980" s="108" t="s">
        <v>4328</v>
      </c>
      <c r="O1980" s="102" t="s">
        <v>10189</v>
      </c>
      <c r="P1980" s="39" t="s">
        <v>3620</v>
      </c>
      <c r="Q1980" s="39" t="s">
        <v>16584</v>
      </c>
      <c r="R1980" s="109"/>
      <c r="S1980" s="102"/>
      <c r="T1980" s="102" t="s">
        <v>7789</v>
      </c>
      <c r="U1980" s="102" t="s">
        <v>17333</v>
      </c>
      <c r="V1980" s="109">
        <v>6.5</v>
      </c>
      <c r="W1980" s="107"/>
      <c r="X1980" s="113"/>
    </row>
    <row r="1981" spans="1:24" ht="12.95" customHeight="1" x14ac:dyDescent="0.2">
      <c r="A1981" s="115">
        <v>2009</v>
      </c>
      <c r="B1981" s="102" t="s">
        <v>4176</v>
      </c>
      <c r="C1981" s="104" t="s">
        <v>27879</v>
      </c>
      <c r="D1981" s="111" t="s">
        <v>31288</v>
      </c>
      <c r="E1981" s="102" t="s">
        <v>27890</v>
      </c>
      <c r="F1981" s="148" t="s">
        <v>10085</v>
      </c>
      <c r="G1981" s="105">
        <v>16557</v>
      </c>
      <c r="H1981" s="102" t="s">
        <v>31266</v>
      </c>
      <c r="I1981" s="102" t="s">
        <v>10103</v>
      </c>
      <c r="J1981" s="102" t="s">
        <v>2157</v>
      </c>
      <c r="K1981" s="102"/>
      <c r="L1981" s="111" t="s">
        <v>27906</v>
      </c>
      <c r="M1981" s="109">
        <v>1</v>
      </c>
      <c r="N1981" s="108" t="s">
        <v>4328</v>
      </c>
      <c r="O1981" s="102" t="s">
        <v>19625</v>
      </c>
      <c r="P1981" s="39" t="s">
        <v>20788</v>
      </c>
      <c r="Q1981" s="39" t="s">
        <v>20910</v>
      </c>
      <c r="R1981" s="109"/>
      <c r="S1981" s="102" t="s">
        <v>8315</v>
      </c>
      <c r="T1981" s="102" t="s">
        <v>7789</v>
      </c>
      <c r="U1981" s="102" t="s">
        <v>27573</v>
      </c>
      <c r="V1981" s="109">
        <v>6</v>
      </c>
      <c r="W1981" s="107"/>
      <c r="X1981" s="113"/>
    </row>
    <row r="1982" spans="1:24" ht="12.95" customHeight="1" x14ac:dyDescent="0.2">
      <c r="A1982" s="115">
        <v>2009</v>
      </c>
      <c r="B1982" s="102" t="s">
        <v>4176</v>
      </c>
      <c r="C1982" s="104" t="s">
        <v>27879</v>
      </c>
      <c r="D1982" s="111" t="s">
        <v>31289</v>
      </c>
      <c r="E1982" s="102" t="s">
        <v>27891</v>
      </c>
      <c r="F1982" s="148" t="s">
        <v>10085</v>
      </c>
      <c r="G1982" s="105">
        <v>16557</v>
      </c>
      <c r="H1982" s="102" t="s">
        <v>10103</v>
      </c>
      <c r="I1982" s="102" t="s">
        <v>31266</v>
      </c>
      <c r="J1982" s="102" t="s">
        <v>5888</v>
      </c>
      <c r="K1982" s="102"/>
      <c r="L1982" s="111" t="s">
        <v>27907</v>
      </c>
      <c r="M1982" s="109">
        <v>1</v>
      </c>
      <c r="N1982" s="108" t="s">
        <v>4328</v>
      </c>
      <c r="O1982" s="214" t="s">
        <v>18174</v>
      </c>
      <c r="P1982" s="128" t="s">
        <v>15922</v>
      </c>
      <c r="Q1982" s="128" t="s">
        <v>20318</v>
      </c>
      <c r="R1982" s="145"/>
      <c r="S1982" s="128"/>
      <c r="T1982" s="128" t="s">
        <v>7789</v>
      </c>
      <c r="U1982" s="128" t="s">
        <v>21185</v>
      </c>
      <c r="V1982" s="145">
        <v>7</v>
      </c>
      <c r="W1982" s="130"/>
      <c r="X1982" s="113"/>
    </row>
    <row r="1983" spans="1:24" ht="12.95" customHeight="1" x14ac:dyDescent="0.2">
      <c r="A1983" s="115">
        <v>2009</v>
      </c>
      <c r="B1983" s="102" t="s">
        <v>4176</v>
      </c>
      <c r="C1983" s="104" t="s">
        <v>27879</v>
      </c>
      <c r="D1983" s="111" t="s">
        <v>31290</v>
      </c>
      <c r="E1983" s="102" t="s">
        <v>27892</v>
      </c>
      <c r="F1983" s="148" t="s">
        <v>10085</v>
      </c>
      <c r="G1983" s="105">
        <v>16557</v>
      </c>
      <c r="H1983" s="102" t="s">
        <v>4890</v>
      </c>
      <c r="I1983" s="102" t="s">
        <v>10103</v>
      </c>
      <c r="J1983" s="102" t="s">
        <v>5640</v>
      </c>
      <c r="K1983" s="102"/>
      <c r="L1983" s="111" t="s">
        <v>27908</v>
      </c>
      <c r="M1983" s="109">
        <v>1</v>
      </c>
      <c r="N1983" s="108" t="s">
        <v>4328</v>
      </c>
      <c r="O1983" s="214" t="s">
        <v>16982</v>
      </c>
      <c r="P1983" s="128" t="s">
        <v>14682</v>
      </c>
      <c r="Q1983" s="128" t="s">
        <v>21186</v>
      </c>
      <c r="R1983" s="145" t="s">
        <v>7035</v>
      </c>
      <c r="S1983" s="128"/>
      <c r="T1983" s="128" t="s">
        <v>7789</v>
      </c>
      <c r="U1983" s="128" t="s">
        <v>27572</v>
      </c>
      <c r="V1983" s="145">
        <v>7.5</v>
      </c>
      <c r="W1983" s="130"/>
      <c r="X1983" s="113"/>
    </row>
    <row r="1984" spans="1:24" ht="12.95" customHeight="1" x14ac:dyDescent="0.2">
      <c r="A1984" s="115">
        <v>2009</v>
      </c>
      <c r="B1984" s="102" t="s">
        <v>4176</v>
      </c>
      <c r="C1984" s="104" t="s">
        <v>27879</v>
      </c>
      <c r="D1984" s="111" t="s">
        <v>31291</v>
      </c>
      <c r="E1984" s="102" t="s">
        <v>27893</v>
      </c>
      <c r="F1984" s="148" t="s">
        <v>10085</v>
      </c>
      <c r="G1984" s="105">
        <v>16557</v>
      </c>
      <c r="H1984" s="102" t="s">
        <v>4890</v>
      </c>
      <c r="I1984" s="102" t="s">
        <v>10103</v>
      </c>
      <c r="J1984" s="102" t="s">
        <v>5640</v>
      </c>
      <c r="K1984" s="102"/>
      <c r="L1984" s="111" t="s">
        <v>27909</v>
      </c>
      <c r="M1984" s="109">
        <v>1</v>
      </c>
      <c r="N1984" s="108" t="s">
        <v>4328</v>
      </c>
      <c r="O1984" s="214"/>
      <c r="P1984" s="128" t="s">
        <v>3620</v>
      </c>
      <c r="Q1984" s="128" t="s">
        <v>17727</v>
      </c>
      <c r="R1984" s="145"/>
      <c r="S1984" s="128"/>
      <c r="T1984" s="128" t="s">
        <v>7789</v>
      </c>
      <c r="U1984" s="128" t="s">
        <v>21187</v>
      </c>
      <c r="V1984" s="145">
        <v>6</v>
      </c>
      <c r="W1984" s="130"/>
      <c r="X1984" s="113"/>
    </row>
    <row r="1985" spans="1:24" ht="12.95" customHeight="1" x14ac:dyDescent="0.2">
      <c r="A1985" s="115">
        <v>2009</v>
      </c>
      <c r="B1985" s="102" t="s">
        <v>4176</v>
      </c>
      <c r="C1985" s="104" t="s">
        <v>27879</v>
      </c>
      <c r="D1985" s="111" t="s">
        <v>31292</v>
      </c>
      <c r="E1985" s="102" t="s">
        <v>27894</v>
      </c>
      <c r="F1985" s="148" t="s">
        <v>10085</v>
      </c>
      <c r="G1985" s="105">
        <v>16559</v>
      </c>
      <c r="H1985" s="102" t="s">
        <v>10103</v>
      </c>
      <c r="I1985" s="102" t="s">
        <v>4890</v>
      </c>
      <c r="J1985" s="102" t="s">
        <v>2159</v>
      </c>
      <c r="K1985" s="102"/>
      <c r="L1985" s="111" t="s">
        <v>27910</v>
      </c>
      <c r="M1985" s="109">
        <v>1</v>
      </c>
      <c r="N1985" s="108" t="s">
        <v>4328</v>
      </c>
      <c r="O1985" s="214" t="s">
        <v>17386</v>
      </c>
      <c r="P1985" s="128" t="s">
        <v>13555</v>
      </c>
      <c r="Q1985" s="128" t="s">
        <v>20789</v>
      </c>
      <c r="R1985" s="145" t="s">
        <v>7035</v>
      </c>
      <c r="S1985" s="128"/>
      <c r="T1985" s="128" t="s">
        <v>7789</v>
      </c>
      <c r="U1985" s="128" t="s">
        <v>17324</v>
      </c>
      <c r="V1985" s="145">
        <v>12.5</v>
      </c>
      <c r="W1985" s="130"/>
      <c r="X1985" s="113"/>
    </row>
    <row r="1986" spans="1:24" ht="12.95" customHeight="1" x14ac:dyDescent="0.2">
      <c r="A1986" s="115">
        <v>2009</v>
      </c>
      <c r="B1986" s="102" t="s">
        <v>4176</v>
      </c>
      <c r="C1986" s="104" t="s">
        <v>27879</v>
      </c>
      <c r="D1986" s="111" t="s">
        <v>20440</v>
      </c>
      <c r="E1986" s="102" t="s">
        <v>27895</v>
      </c>
      <c r="F1986" s="148" t="s">
        <v>10085</v>
      </c>
      <c r="G1986" s="105">
        <v>16554</v>
      </c>
      <c r="H1986" s="102" t="s">
        <v>11819</v>
      </c>
      <c r="I1986" s="102" t="s">
        <v>10103</v>
      </c>
      <c r="J1986" s="102" t="s">
        <v>6209</v>
      </c>
      <c r="K1986" s="102"/>
      <c r="L1986" s="129"/>
      <c r="M1986" s="109">
        <v>1</v>
      </c>
      <c r="N1986" s="108" t="s">
        <v>4328</v>
      </c>
      <c r="O1986" s="214" t="s">
        <v>16524</v>
      </c>
      <c r="P1986" s="128"/>
      <c r="Q1986" s="128" t="s">
        <v>27920</v>
      </c>
      <c r="R1986" s="145"/>
      <c r="S1986" s="128"/>
      <c r="T1986" s="128" t="s">
        <v>7789</v>
      </c>
      <c r="U1986" s="128" t="s">
        <v>17342</v>
      </c>
      <c r="V1986" s="145">
        <v>8.5</v>
      </c>
      <c r="W1986" s="130"/>
      <c r="X1986" s="113"/>
    </row>
    <row r="1987" spans="1:24" ht="12.95" customHeight="1" x14ac:dyDescent="0.2">
      <c r="A1987" s="115">
        <v>2009</v>
      </c>
      <c r="B1987" s="102" t="s">
        <v>4176</v>
      </c>
      <c r="C1987" s="104" t="s">
        <v>27879</v>
      </c>
      <c r="D1987" s="129" t="s">
        <v>17949</v>
      </c>
      <c r="E1987" s="115" t="s">
        <v>12572</v>
      </c>
      <c r="F1987" s="158" t="s">
        <v>14961</v>
      </c>
      <c r="G1987" s="105">
        <v>16555</v>
      </c>
      <c r="H1987" s="102" t="s">
        <v>4890</v>
      </c>
      <c r="I1987" s="102" t="s">
        <v>10103</v>
      </c>
      <c r="J1987" s="102" t="s">
        <v>7665</v>
      </c>
      <c r="K1987" s="102"/>
      <c r="L1987" s="111" t="s">
        <v>17950</v>
      </c>
      <c r="M1987" s="109">
        <v>1</v>
      </c>
      <c r="N1987" s="112" t="s">
        <v>4328</v>
      </c>
      <c r="O1987" s="214" t="s">
        <v>20529</v>
      </c>
      <c r="P1987" s="128" t="s">
        <v>20529</v>
      </c>
      <c r="Q1987" s="128" t="s">
        <v>20529</v>
      </c>
      <c r="R1987" s="145" t="s">
        <v>7035</v>
      </c>
      <c r="S1987" s="128" t="s">
        <v>11080</v>
      </c>
      <c r="T1987" s="128" t="s">
        <v>7789</v>
      </c>
      <c r="U1987" s="128" t="s">
        <v>9930</v>
      </c>
      <c r="V1987" s="145" t="s">
        <v>7786</v>
      </c>
      <c r="W1987" s="130"/>
      <c r="X1987" s="113"/>
    </row>
    <row r="1988" spans="1:24" ht="12.95" customHeight="1" x14ac:dyDescent="0.2">
      <c r="A1988" s="115">
        <v>2009</v>
      </c>
      <c r="B1988" s="102" t="s">
        <v>4176</v>
      </c>
      <c r="C1988" s="104" t="s">
        <v>27879</v>
      </c>
      <c r="D1988" s="129" t="s">
        <v>4663</v>
      </c>
      <c r="E1988" s="115" t="s">
        <v>12571</v>
      </c>
      <c r="F1988" s="158" t="s">
        <v>14961</v>
      </c>
      <c r="G1988" s="105">
        <v>16556</v>
      </c>
      <c r="H1988" s="102" t="s">
        <v>4890</v>
      </c>
      <c r="I1988" s="102" t="s">
        <v>10103</v>
      </c>
      <c r="J1988" s="102" t="s">
        <v>7665</v>
      </c>
      <c r="K1988" s="102"/>
      <c r="L1988" s="111" t="s">
        <v>17951</v>
      </c>
      <c r="M1988" s="109">
        <v>1</v>
      </c>
      <c r="N1988" s="108" t="s">
        <v>4328</v>
      </c>
      <c r="O1988" s="214" t="s">
        <v>20529</v>
      </c>
      <c r="P1988" s="128" t="s">
        <v>20529</v>
      </c>
      <c r="Q1988" s="128" t="s">
        <v>20529</v>
      </c>
      <c r="R1988" s="145" t="s">
        <v>7035</v>
      </c>
      <c r="S1988" s="128" t="s">
        <v>11080</v>
      </c>
      <c r="T1988" s="128" t="s">
        <v>7789</v>
      </c>
      <c r="U1988" s="128" t="s">
        <v>9930</v>
      </c>
      <c r="V1988" s="145" t="s">
        <v>8573</v>
      </c>
      <c r="W1988" s="130"/>
      <c r="X1988" s="113"/>
    </row>
    <row r="1989" spans="1:24" ht="12.95" customHeight="1" x14ac:dyDescent="0.2">
      <c r="A1989" s="140">
        <v>2015</v>
      </c>
      <c r="B1989" s="128" t="s">
        <v>4176</v>
      </c>
      <c r="C1989" s="335" t="s">
        <v>20340</v>
      </c>
      <c r="D1989" s="198" t="s">
        <v>35662</v>
      </c>
      <c r="E1989" s="140">
        <v>1</v>
      </c>
      <c r="F1989" s="148" t="s">
        <v>10085</v>
      </c>
      <c r="G1989" s="142">
        <v>14590</v>
      </c>
      <c r="H1989" s="128" t="s">
        <v>10103</v>
      </c>
      <c r="I1989" s="128" t="s">
        <v>3253</v>
      </c>
      <c r="J1989" s="128" t="s">
        <v>21643</v>
      </c>
      <c r="K1989" s="128"/>
      <c r="L1989" s="143"/>
      <c r="M1989" s="145">
        <v>1</v>
      </c>
      <c r="N1989" s="153" t="s">
        <v>35663</v>
      </c>
      <c r="O1989" s="214"/>
      <c r="P1989" s="128"/>
      <c r="Q1989" s="128" t="s">
        <v>19259</v>
      </c>
      <c r="R1989" s="145" t="s">
        <v>7035</v>
      </c>
      <c r="S1989" s="128"/>
      <c r="T1989" s="128" t="s">
        <v>20549</v>
      </c>
      <c r="U1989" s="128" t="s">
        <v>35664</v>
      </c>
      <c r="V1989" s="145">
        <v>6.5</v>
      </c>
      <c r="W1989" s="130"/>
      <c r="X1989" s="113"/>
    </row>
    <row r="1990" spans="1:24" ht="12.95" customHeight="1" x14ac:dyDescent="0.2">
      <c r="A1990" s="140">
        <v>2015</v>
      </c>
      <c r="B1990" s="128" t="s">
        <v>4176</v>
      </c>
      <c r="C1990" s="141" t="s">
        <v>20340</v>
      </c>
      <c r="D1990" s="198" t="s">
        <v>20340</v>
      </c>
      <c r="E1990" s="140">
        <v>2</v>
      </c>
      <c r="F1990" s="148" t="s">
        <v>10085</v>
      </c>
      <c r="G1990" s="142">
        <v>14669</v>
      </c>
      <c r="H1990" s="128" t="s">
        <v>3253</v>
      </c>
      <c r="I1990" s="128" t="s">
        <v>10103</v>
      </c>
      <c r="J1990" s="128" t="s">
        <v>1591</v>
      </c>
      <c r="K1990" s="128"/>
      <c r="L1990" s="111" t="s">
        <v>35701</v>
      </c>
      <c r="M1990" s="145">
        <v>2</v>
      </c>
      <c r="N1990" s="144" t="s">
        <v>35665</v>
      </c>
      <c r="O1990" s="214" t="s">
        <v>14682</v>
      </c>
      <c r="P1990" s="128"/>
      <c r="Q1990" s="128" t="s">
        <v>15837</v>
      </c>
      <c r="R1990" s="145"/>
      <c r="S1990" s="128" t="s">
        <v>9435</v>
      </c>
      <c r="T1990" s="128" t="s">
        <v>20549</v>
      </c>
      <c r="U1990" s="128" t="s">
        <v>35666</v>
      </c>
      <c r="V1990" s="145">
        <v>6.5</v>
      </c>
      <c r="W1990" s="130"/>
      <c r="X1990" s="113"/>
    </row>
    <row r="1991" spans="1:24" ht="12.95" customHeight="1" x14ac:dyDescent="0.2">
      <c r="A1991" s="140">
        <v>2015</v>
      </c>
      <c r="B1991" s="128" t="s">
        <v>4176</v>
      </c>
      <c r="C1991" s="141" t="s">
        <v>20340</v>
      </c>
      <c r="D1991" s="198" t="s">
        <v>35667</v>
      </c>
      <c r="E1991" s="140">
        <v>3</v>
      </c>
      <c r="F1991" s="148" t="s">
        <v>10085</v>
      </c>
      <c r="G1991" s="142">
        <v>14598</v>
      </c>
      <c r="H1991" s="128" t="s">
        <v>3253</v>
      </c>
      <c r="I1991" s="128" t="s">
        <v>10103</v>
      </c>
      <c r="J1991" s="128" t="s">
        <v>9750</v>
      </c>
      <c r="K1991" s="128"/>
      <c r="L1991" s="143"/>
      <c r="M1991" s="145">
        <v>3</v>
      </c>
      <c r="N1991" s="144" t="s">
        <v>35668</v>
      </c>
      <c r="O1991" s="214" t="s">
        <v>325</v>
      </c>
      <c r="P1991" s="128" t="s">
        <v>162</v>
      </c>
      <c r="Q1991" s="128" t="s">
        <v>21183</v>
      </c>
      <c r="R1991" s="145"/>
      <c r="S1991" s="128"/>
      <c r="T1991" s="128" t="s">
        <v>20549</v>
      </c>
      <c r="U1991" s="128" t="s">
        <v>35698</v>
      </c>
      <c r="V1991" s="145">
        <v>10.5</v>
      </c>
      <c r="W1991" s="130"/>
      <c r="X1991" s="113"/>
    </row>
    <row r="1992" spans="1:24" ht="12.95" customHeight="1" x14ac:dyDescent="0.2">
      <c r="A1992" s="140">
        <v>2015</v>
      </c>
      <c r="B1992" s="128" t="s">
        <v>4176</v>
      </c>
      <c r="C1992" s="141" t="s">
        <v>20340</v>
      </c>
      <c r="D1992" s="198" t="s">
        <v>13177</v>
      </c>
      <c r="E1992" s="140">
        <v>4</v>
      </c>
      <c r="F1992" s="148" t="s">
        <v>10085</v>
      </c>
      <c r="G1992" s="142">
        <v>14591</v>
      </c>
      <c r="H1992" s="128" t="s">
        <v>3253</v>
      </c>
      <c r="I1992" s="128" t="s">
        <v>10103</v>
      </c>
      <c r="J1992" s="128" t="s">
        <v>2117</v>
      </c>
      <c r="K1992" s="128"/>
      <c r="L1992" s="111" t="s">
        <v>35704</v>
      </c>
      <c r="M1992" s="145">
        <v>2</v>
      </c>
      <c r="N1992" s="144" t="s">
        <v>35669</v>
      </c>
      <c r="O1992" s="214"/>
      <c r="P1992" s="128" t="s">
        <v>9160</v>
      </c>
      <c r="Q1992" s="128" t="s">
        <v>17446</v>
      </c>
      <c r="R1992" s="145"/>
      <c r="S1992" s="128"/>
      <c r="T1992" s="128" t="s">
        <v>20549</v>
      </c>
      <c r="U1992" s="128" t="s">
        <v>35670</v>
      </c>
      <c r="V1992" s="145">
        <v>7.5</v>
      </c>
      <c r="W1992" s="130"/>
      <c r="X1992" s="113"/>
    </row>
    <row r="1993" spans="1:24" ht="12.95" customHeight="1" x14ac:dyDescent="0.2">
      <c r="A1993" s="140">
        <v>2015</v>
      </c>
      <c r="B1993" s="128" t="s">
        <v>4176</v>
      </c>
      <c r="C1993" s="141" t="s">
        <v>20340</v>
      </c>
      <c r="D1993" s="198" t="s">
        <v>10113</v>
      </c>
      <c r="E1993" s="140">
        <v>5</v>
      </c>
      <c r="F1993" s="148" t="s">
        <v>10085</v>
      </c>
      <c r="G1993" s="142">
        <v>15304</v>
      </c>
      <c r="H1993" s="128" t="s">
        <v>35672</v>
      </c>
      <c r="I1993" s="128" t="s">
        <v>10103</v>
      </c>
      <c r="J1993" s="128" t="s">
        <v>10975</v>
      </c>
      <c r="K1993" s="128"/>
      <c r="L1993" s="111" t="s">
        <v>35671</v>
      </c>
      <c r="M1993" s="145">
        <v>1</v>
      </c>
      <c r="N1993" s="144" t="s">
        <v>35673</v>
      </c>
      <c r="O1993" s="102" t="s">
        <v>16856</v>
      </c>
      <c r="P1993" s="39" t="s">
        <v>162</v>
      </c>
      <c r="Q1993" s="39" t="s">
        <v>19439</v>
      </c>
      <c r="R1993" s="109"/>
      <c r="S1993" s="102"/>
      <c r="T1993" s="102" t="s">
        <v>20549</v>
      </c>
      <c r="U1993" s="102" t="s">
        <v>11565</v>
      </c>
      <c r="V1993" s="109">
        <v>5.5</v>
      </c>
      <c r="W1993" s="107"/>
      <c r="X1993" s="113"/>
    </row>
    <row r="1994" spans="1:24" ht="12.95" customHeight="1" x14ac:dyDescent="0.2">
      <c r="A1994" s="140">
        <v>2015</v>
      </c>
      <c r="B1994" s="128" t="s">
        <v>4176</v>
      </c>
      <c r="C1994" s="141" t="s">
        <v>20340</v>
      </c>
      <c r="D1994" s="198" t="s">
        <v>3240</v>
      </c>
      <c r="E1994" s="140">
        <v>6</v>
      </c>
      <c r="F1994" s="148" t="s">
        <v>10085</v>
      </c>
      <c r="G1994" s="142">
        <v>14593</v>
      </c>
      <c r="H1994" s="128" t="s">
        <v>10103</v>
      </c>
      <c r="I1994" s="128" t="s">
        <v>3253</v>
      </c>
      <c r="J1994" s="128" t="s">
        <v>35686</v>
      </c>
      <c r="K1994" s="128"/>
      <c r="L1994" s="143" t="s">
        <v>35688</v>
      </c>
      <c r="M1994" s="145">
        <v>3</v>
      </c>
      <c r="N1994" s="144" t="s">
        <v>35687</v>
      </c>
      <c r="O1994" s="214" t="s">
        <v>8076</v>
      </c>
      <c r="P1994" s="128"/>
      <c r="Q1994" s="128" t="s">
        <v>21657</v>
      </c>
      <c r="R1994" s="145"/>
      <c r="S1994" s="128"/>
      <c r="T1994" s="128" t="s">
        <v>20549</v>
      </c>
      <c r="U1994" s="128" t="s">
        <v>35697</v>
      </c>
      <c r="V1994" s="145">
        <v>8.5</v>
      </c>
      <c r="W1994" s="130"/>
      <c r="X1994" s="113"/>
    </row>
    <row r="1995" spans="1:24" ht="12.95" customHeight="1" x14ac:dyDescent="0.2">
      <c r="A1995" s="140">
        <v>2015</v>
      </c>
      <c r="B1995" s="128" t="s">
        <v>4176</v>
      </c>
      <c r="C1995" s="141" t="s">
        <v>20340</v>
      </c>
      <c r="D1995" s="198" t="s">
        <v>5938</v>
      </c>
      <c r="E1995" s="140">
        <v>7</v>
      </c>
      <c r="F1995" s="148" t="s">
        <v>10085</v>
      </c>
      <c r="G1995" s="142">
        <v>14591</v>
      </c>
      <c r="H1995" s="128" t="s">
        <v>10103</v>
      </c>
      <c r="I1995" s="128" t="s">
        <v>3253</v>
      </c>
      <c r="J1995" s="128" t="s">
        <v>8143</v>
      </c>
      <c r="K1995" s="128"/>
      <c r="L1995" s="143" t="s">
        <v>35692</v>
      </c>
      <c r="M1995" s="145">
        <v>1</v>
      </c>
      <c r="N1995" s="144" t="s">
        <v>35691</v>
      </c>
      <c r="O1995" s="214"/>
      <c r="P1995" s="128"/>
      <c r="Q1995" s="128" t="s">
        <v>16666</v>
      </c>
      <c r="R1995" s="145"/>
      <c r="S1995" s="128"/>
      <c r="T1995" s="128" t="s">
        <v>20549</v>
      </c>
      <c r="U1995" s="128" t="s">
        <v>21659</v>
      </c>
      <c r="V1995" s="145">
        <v>7</v>
      </c>
      <c r="W1995" s="130"/>
      <c r="X1995" s="113"/>
    </row>
    <row r="1996" spans="1:24" ht="12.95" customHeight="1" x14ac:dyDescent="0.2">
      <c r="A1996" s="140">
        <v>2015</v>
      </c>
      <c r="B1996" s="128" t="s">
        <v>4176</v>
      </c>
      <c r="C1996" s="141" t="s">
        <v>20340</v>
      </c>
      <c r="D1996" s="198" t="s">
        <v>35700</v>
      </c>
      <c r="E1996" s="140">
        <v>8</v>
      </c>
      <c r="F1996" s="148" t="s">
        <v>10085</v>
      </c>
      <c r="G1996" s="142">
        <v>14612</v>
      </c>
      <c r="H1996" s="128" t="s">
        <v>10103</v>
      </c>
      <c r="I1996" s="128" t="s">
        <v>3253</v>
      </c>
      <c r="J1996" s="128" t="s">
        <v>35695</v>
      </c>
      <c r="K1996" s="128"/>
      <c r="L1996" s="143"/>
      <c r="M1996" s="145">
        <v>1</v>
      </c>
      <c r="N1996" s="144" t="s">
        <v>35696</v>
      </c>
      <c r="O1996" s="214" t="s">
        <v>2447</v>
      </c>
      <c r="P1996" s="128" t="s">
        <v>9125</v>
      </c>
      <c r="Q1996" s="128" t="s">
        <v>27648</v>
      </c>
      <c r="R1996" s="145"/>
      <c r="S1996" s="128" t="s">
        <v>9435</v>
      </c>
      <c r="T1996" s="128" t="s">
        <v>20549</v>
      </c>
      <c r="U1996" s="128" t="s">
        <v>35699</v>
      </c>
      <c r="V1996" s="145">
        <v>7</v>
      </c>
      <c r="W1996" s="130"/>
      <c r="X1996" s="113"/>
    </row>
    <row r="1997" spans="1:24" ht="12.95" customHeight="1" x14ac:dyDescent="0.2">
      <c r="A1997" s="115">
        <v>2012</v>
      </c>
      <c r="B1997" s="115" t="s">
        <v>4176</v>
      </c>
      <c r="C1997" s="164" t="s">
        <v>17344</v>
      </c>
      <c r="D1997" s="102" t="s">
        <v>17345</v>
      </c>
      <c r="E1997" s="102" t="s">
        <v>21190</v>
      </c>
      <c r="F1997" s="158" t="s">
        <v>14961</v>
      </c>
      <c r="G1997" s="105">
        <v>15085</v>
      </c>
      <c r="H1997" s="102" t="s">
        <v>17603</v>
      </c>
      <c r="I1997" s="102" t="s">
        <v>13336</v>
      </c>
      <c r="J1997" s="102" t="s">
        <v>21130</v>
      </c>
      <c r="K1997" s="102"/>
      <c r="L1997" s="111"/>
      <c r="M1997" s="102">
        <v>1</v>
      </c>
      <c r="N1997" s="112" t="s">
        <v>14180</v>
      </c>
      <c r="O1997" s="214" t="s">
        <v>20529</v>
      </c>
      <c r="P1997" s="128" t="s">
        <v>20529</v>
      </c>
      <c r="Q1997" s="128" t="s">
        <v>20529</v>
      </c>
      <c r="R1997" s="128" t="s">
        <v>3735</v>
      </c>
      <c r="S1997" s="128" t="s">
        <v>11080</v>
      </c>
      <c r="T1997" s="128" t="s">
        <v>14962</v>
      </c>
      <c r="U1997" s="128" t="s">
        <v>21191</v>
      </c>
      <c r="V1997" s="128">
        <v>7</v>
      </c>
      <c r="W1997" s="128"/>
      <c r="X1997" s="194"/>
    </row>
    <row r="1998" spans="1:24" ht="12.95" customHeight="1" x14ac:dyDescent="0.2">
      <c r="A1998" s="115">
        <v>2002</v>
      </c>
      <c r="B1998" s="102" t="s">
        <v>4176</v>
      </c>
      <c r="C1998" s="103" t="s">
        <v>31295</v>
      </c>
      <c r="D1998" s="111" t="s">
        <v>1112</v>
      </c>
      <c r="E1998" s="102" t="s">
        <v>1111</v>
      </c>
      <c r="F1998" s="148" t="s">
        <v>10085</v>
      </c>
      <c r="G1998" s="105">
        <v>16547</v>
      </c>
      <c r="H1998" s="102" t="s">
        <v>2625</v>
      </c>
      <c r="I1998" s="102" t="s">
        <v>10191</v>
      </c>
      <c r="J1998" s="102" t="s">
        <v>1984</v>
      </c>
      <c r="K1998" s="102"/>
      <c r="L1998" s="111" t="s">
        <v>38762</v>
      </c>
      <c r="M1998" s="109">
        <v>1</v>
      </c>
      <c r="N1998" s="108" t="s">
        <v>1985</v>
      </c>
      <c r="O1998" s="102"/>
      <c r="P1998" s="39" t="s">
        <v>9125</v>
      </c>
      <c r="Q1998" s="39" t="s">
        <v>20619</v>
      </c>
      <c r="R1998" s="109"/>
      <c r="S1998" s="102" t="s">
        <v>9435</v>
      </c>
      <c r="T1998" s="102" t="s">
        <v>20545</v>
      </c>
      <c r="U1998" s="102" t="s">
        <v>27156</v>
      </c>
      <c r="V1998" s="109">
        <v>6</v>
      </c>
      <c r="W1998" s="107"/>
      <c r="X1998" s="113"/>
    </row>
    <row r="1999" spans="1:24" ht="12.95" customHeight="1" x14ac:dyDescent="0.2">
      <c r="A1999" s="115">
        <v>2002</v>
      </c>
      <c r="B1999" s="102" t="s">
        <v>4176</v>
      </c>
      <c r="C1999" s="102" t="s">
        <v>31296</v>
      </c>
      <c r="D1999" s="111" t="s">
        <v>10787</v>
      </c>
      <c r="E1999" s="102" t="s">
        <v>10786</v>
      </c>
      <c r="F1999" s="148" t="s">
        <v>10085</v>
      </c>
      <c r="G1999" s="105">
        <v>16547</v>
      </c>
      <c r="H1999" s="102" t="s">
        <v>2625</v>
      </c>
      <c r="I1999" s="102" t="s">
        <v>10191</v>
      </c>
      <c r="J1999" s="102" t="s">
        <v>1984</v>
      </c>
      <c r="K1999" s="102"/>
      <c r="L1999" s="111" t="s">
        <v>38763</v>
      </c>
      <c r="M1999" s="109">
        <v>1</v>
      </c>
      <c r="N1999" s="108" t="s">
        <v>1985</v>
      </c>
      <c r="O1999" s="102"/>
      <c r="P1999" s="39"/>
      <c r="Q1999" s="39" t="s">
        <v>17473</v>
      </c>
      <c r="R1999" s="109"/>
      <c r="S1999" s="102"/>
      <c r="T1999" s="102" t="s">
        <v>20545</v>
      </c>
      <c r="U1999" s="102" t="s">
        <v>10783</v>
      </c>
      <c r="V1999" s="109">
        <v>5</v>
      </c>
      <c r="W1999" s="107"/>
      <c r="X1999" s="113"/>
    </row>
    <row r="2000" spans="1:24" ht="12.95" customHeight="1" x14ac:dyDescent="0.2">
      <c r="A2000" s="115">
        <v>2002</v>
      </c>
      <c r="B2000" s="102" t="s">
        <v>4176</v>
      </c>
      <c r="C2000" s="102" t="s">
        <v>31296</v>
      </c>
      <c r="D2000" s="111" t="s">
        <v>350</v>
      </c>
      <c r="E2000" s="102" t="s">
        <v>5730</v>
      </c>
      <c r="F2000" s="148" t="s">
        <v>10085</v>
      </c>
      <c r="G2000" s="105">
        <v>16547</v>
      </c>
      <c r="H2000" s="102" t="s">
        <v>2625</v>
      </c>
      <c r="I2000" s="102" t="s">
        <v>10191</v>
      </c>
      <c r="J2000" s="102" t="s">
        <v>1984</v>
      </c>
      <c r="K2000" s="102"/>
      <c r="L2000" s="111" t="s">
        <v>38764</v>
      </c>
      <c r="M2000" s="109">
        <v>1</v>
      </c>
      <c r="N2000" s="108" t="s">
        <v>1985</v>
      </c>
      <c r="O2000" s="102"/>
      <c r="P2000" s="39"/>
      <c r="Q2000" s="39" t="s">
        <v>18182</v>
      </c>
      <c r="R2000" s="109"/>
      <c r="S2000" s="102"/>
      <c r="T2000" s="102" t="s">
        <v>20545</v>
      </c>
      <c r="U2000" s="102" t="s">
        <v>27157</v>
      </c>
      <c r="V2000" s="109">
        <v>5.5</v>
      </c>
      <c r="W2000" s="107"/>
      <c r="X2000" s="113"/>
    </row>
    <row r="2001" spans="1:24" ht="12.95" customHeight="1" x14ac:dyDescent="0.2">
      <c r="A2001" s="115">
        <v>2002</v>
      </c>
      <c r="B2001" s="102" t="s">
        <v>4176</v>
      </c>
      <c r="C2001" s="102" t="s">
        <v>31296</v>
      </c>
      <c r="D2001" s="111" t="s">
        <v>4662</v>
      </c>
      <c r="E2001" s="102" t="s">
        <v>351</v>
      </c>
      <c r="F2001" s="148" t="s">
        <v>10085</v>
      </c>
      <c r="G2001" s="105">
        <v>16547</v>
      </c>
      <c r="H2001" s="102" t="s">
        <v>2625</v>
      </c>
      <c r="I2001" s="102" t="s">
        <v>10191</v>
      </c>
      <c r="J2001" s="102" t="s">
        <v>1984</v>
      </c>
      <c r="K2001" s="102"/>
      <c r="L2001" s="111" t="s">
        <v>38765</v>
      </c>
      <c r="M2001" s="109">
        <v>1</v>
      </c>
      <c r="N2001" s="108" t="s">
        <v>1985</v>
      </c>
      <c r="O2001" s="102"/>
      <c r="P2001" s="39"/>
      <c r="Q2001" s="39" t="s">
        <v>20785</v>
      </c>
      <c r="R2001" s="109"/>
      <c r="S2001" s="102" t="s">
        <v>9435</v>
      </c>
      <c r="T2001" s="102" t="s">
        <v>20545</v>
      </c>
      <c r="U2001" s="102" t="s">
        <v>27158</v>
      </c>
      <c r="V2001" s="109">
        <v>6.5</v>
      </c>
      <c r="W2001" s="107"/>
      <c r="X2001" s="113"/>
    </row>
    <row r="2002" spans="1:24" ht="12.95" customHeight="1" x14ac:dyDescent="0.2">
      <c r="A2002" s="115">
        <v>2002</v>
      </c>
      <c r="B2002" s="102" t="s">
        <v>4176</v>
      </c>
      <c r="C2002" s="102" t="s">
        <v>31296</v>
      </c>
      <c r="D2002" s="111" t="s">
        <v>13067</v>
      </c>
      <c r="E2002" s="102" t="s">
        <v>13066</v>
      </c>
      <c r="F2002" s="148" t="s">
        <v>10085</v>
      </c>
      <c r="G2002" s="105">
        <v>16547</v>
      </c>
      <c r="H2002" s="102" t="s">
        <v>10191</v>
      </c>
      <c r="I2002" s="102" t="s">
        <v>2625</v>
      </c>
      <c r="J2002" s="102" t="s">
        <v>1984</v>
      </c>
      <c r="K2002" s="102"/>
      <c r="L2002" s="111" t="s">
        <v>38766</v>
      </c>
      <c r="M2002" s="109">
        <v>1</v>
      </c>
      <c r="N2002" s="108" t="s">
        <v>1985</v>
      </c>
      <c r="O2002" s="102"/>
      <c r="P2002" s="39"/>
      <c r="Q2002" s="39" t="s">
        <v>16684</v>
      </c>
      <c r="R2002" s="109" t="s">
        <v>7035</v>
      </c>
      <c r="S2002" s="102"/>
      <c r="T2002" s="102" t="s">
        <v>20545</v>
      </c>
      <c r="U2002" s="102" t="s">
        <v>10783</v>
      </c>
      <c r="V2002" s="109">
        <v>4</v>
      </c>
      <c r="W2002" s="107"/>
      <c r="X2002" s="113"/>
    </row>
    <row r="2003" spans="1:24" ht="12.95" customHeight="1" x14ac:dyDescent="0.2">
      <c r="A2003" s="115">
        <v>2002</v>
      </c>
      <c r="B2003" s="102" t="s">
        <v>4176</v>
      </c>
      <c r="C2003" s="102" t="s">
        <v>31296</v>
      </c>
      <c r="D2003" s="111" t="s">
        <v>10079</v>
      </c>
      <c r="E2003" s="102" t="s">
        <v>13068</v>
      </c>
      <c r="F2003" s="148" t="s">
        <v>10085</v>
      </c>
      <c r="G2003" s="105">
        <v>16548</v>
      </c>
      <c r="H2003" s="102" t="s">
        <v>2625</v>
      </c>
      <c r="I2003" s="102" t="s">
        <v>10191</v>
      </c>
      <c r="J2003" s="102" t="s">
        <v>1984</v>
      </c>
      <c r="K2003" s="102"/>
      <c r="L2003" s="111" t="s">
        <v>38767</v>
      </c>
      <c r="M2003" s="109">
        <v>1</v>
      </c>
      <c r="N2003" s="108" t="s">
        <v>1985</v>
      </c>
      <c r="O2003" s="102"/>
      <c r="P2003" s="39" t="s">
        <v>162</v>
      </c>
      <c r="Q2003" s="39" t="s">
        <v>20896</v>
      </c>
      <c r="R2003" s="109"/>
      <c r="S2003" s="102" t="s">
        <v>8315</v>
      </c>
      <c r="T2003" s="102" t="s">
        <v>20545</v>
      </c>
      <c r="U2003" s="102" t="s">
        <v>27158</v>
      </c>
      <c r="V2003" s="109">
        <v>7.5</v>
      </c>
      <c r="W2003" s="107"/>
      <c r="X2003" s="113"/>
    </row>
    <row r="2004" spans="1:24" ht="12.95" customHeight="1" x14ac:dyDescent="0.2">
      <c r="A2004" s="115">
        <v>2002</v>
      </c>
      <c r="B2004" s="102" t="s">
        <v>4176</v>
      </c>
      <c r="C2004" s="102" t="s">
        <v>31296</v>
      </c>
      <c r="D2004" s="111" t="s">
        <v>13874</v>
      </c>
      <c r="E2004" s="102" t="s">
        <v>10080</v>
      </c>
      <c r="F2004" s="148" t="s">
        <v>10085</v>
      </c>
      <c r="G2004" s="105">
        <v>16548</v>
      </c>
      <c r="H2004" s="102" t="s">
        <v>2625</v>
      </c>
      <c r="I2004" s="102" t="s">
        <v>10191</v>
      </c>
      <c r="J2004" s="102" t="s">
        <v>1984</v>
      </c>
      <c r="K2004" s="102"/>
      <c r="L2004" s="111" t="s">
        <v>38768</v>
      </c>
      <c r="M2004" s="109">
        <v>1</v>
      </c>
      <c r="N2004" s="108" t="s">
        <v>1985</v>
      </c>
      <c r="O2004" s="102"/>
      <c r="P2004" s="39" t="s">
        <v>16022</v>
      </c>
      <c r="Q2004" s="39" t="s">
        <v>27159</v>
      </c>
      <c r="R2004" s="109"/>
      <c r="S2004" s="102"/>
      <c r="T2004" s="102" t="s">
        <v>20545</v>
      </c>
      <c r="U2004" s="102" t="s">
        <v>27160</v>
      </c>
      <c r="V2004" s="109">
        <v>7.5</v>
      </c>
      <c r="W2004" s="107"/>
      <c r="X2004" s="113"/>
    </row>
    <row r="2005" spans="1:24" ht="12.95" customHeight="1" x14ac:dyDescent="0.2">
      <c r="A2005" s="115">
        <v>2002</v>
      </c>
      <c r="B2005" s="102" t="s">
        <v>4176</v>
      </c>
      <c r="C2005" s="102" t="s">
        <v>31296</v>
      </c>
      <c r="D2005" s="111" t="s">
        <v>13876</v>
      </c>
      <c r="E2005" s="102" t="s">
        <v>13875</v>
      </c>
      <c r="F2005" s="148" t="s">
        <v>10085</v>
      </c>
      <c r="G2005" s="105">
        <v>16552</v>
      </c>
      <c r="H2005" s="102" t="s">
        <v>10191</v>
      </c>
      <c r="I2005" s="102" t="s">
        <v>2625</v>
      </c>
      <c r="J2005" s="102" t="s">
        <v>1984</v>
      </c>
      <c r="K2005" s="102"/>
      <c r="L2005" s="111" t="s">
        <v>38769</v>
      </c>
      <c r="M2005" s="109">
        <v>1</v>
      </c>
      <c r="N2005" s="108" t="s">
        <v>1985</v>
      </c>
      <c r="O2005" s="102"/>
      <c r="P2005" s="39"/>
      <c r="Q2005" s="39" t="s">
        <v>18166</v>
      </c>
      <c r="R2005" s="109"/>
      <c r="S2005" s="102"/>
      <c r="T2005" s="102" t="s">
        <v>20545</v>
      </c>
      <c r="U2005" s="102" t="s">
        <v>10783</v>
      </c>
      <c r="V2005" s="109">
        <v>4</v>
      </c>
      <c r="W2005" s="107"/>
      <c r="X2005" s="113"/>
    </row>
    <row r="2006" spans="1:24" ht="12.95" customHeight="1" x14ac:dyDescent="0.2">
      <c r="A2006" s="115">
        <v>2002</v>
      </c>
      <c r="B2006" s="102" t="s">
        <v>4176</v>
      </c>
      <c r="C2006" s="102" t="s">
        <v>31296</v>
      </c>
      <c r="D2006" s="111" t="s">
        <v>9075</v>
      </c>
      <c r="E2006" s="102" t="s">
        <v>13877</v>
      </c>
      <c r="F2006" s="148" t="s">
        <v>10085</v>
      </c>
      <c r="G2006" s="105">
        <v>16553</v>
      </c>
      <c r="H2006" s="102" t="s">
        <v>2625</v>
      </c>
      <c r="I2006" s="102" t="s">
        <v>10191</v>
      </c>
      <c r="J2006" s="102" t="s">
        <v>1984</v>
      </c>
      <c r="K2006" s="102"/>
      <c r="L2006" s="111" t="s">
        <v>38770</v>
      </c>
      <c r="M2006" s="109">
        <v>1</v>
      </c>
      <c r="N2006" s="108" t="s">
        <v>1985</v>
      </c>
      <c r="O2006" s="102"/>
      <c r="P2006" s="39" t="s">
        <v>19520</v>
      </c>
      <c r="Q2006" s="39" t="s">
        <v>15870</v>
      </c>
      <c r="R2006" s="109"/>
      <c r="S2006" s="102"/>
      <c r="T2006" s="102" t="s">
        <v>20545</v>
      </c>
      <c r="U2006" s="102" t="s">
        <v>27156</v>
      </c>
      <c r="V2006" s="109">
        <v>6.5</v>
      </c>
      <c r="W2006" s="107"/>
      <c r="X2006" s="113"/>
    </row>
    <row r="2007" spans="1:24" ht="12.95" customHeight="1" x14ac:dyDescent="0.2">
      <c r="A2007" s="115">
        <v>2002</v>
      </c>
      <c r="B2007" s="102" t="s">
        <v>4176</v>
      </c>
      <c r="C2007" s="102" t="s">
        <v>31296</v>
      </c>
      <c r="D2007" s="111" t="s">
        <v>27161</v>
      </c>
      <c r="E2007" s="102" t="s">
        <v>1413</v>
      </c>
      <c r="F2007" s="148" t="s">
        <v>10085</v>
      </c>
      <c r="G2007" s="105">
        <v>16554</v>
      </c>
      <c r="H2007" s="102" t="s">
        <v>2625</v>
      </c>
      <c r="I2007" s="102" t="s">
        <v>10191</v>
      </c>
      <c r="J2007" s="102" t="s">
        <v>1984</v>
      </c>
      <c r="K2007" s="102"/>
      <c r="L2007" s="111" t="s">
        <v>38771</v>
      </c>
      <c r="M2007" s="109">
        <v>1</v>
      </c>
      <c r="N2007" s="108" t="s">
        <v>1985</v>
      </c>
      <c r="O2007" s="102" t="s">
        <v>5985</v>
      </c>
      <c r="P2007" s="39" t="s">
        <v>13301</v>
      </c>
      <c r="Q2007" s="39" t="s">
        <v>16560</v>
      </c>
      <c r="R2007" s="109"/>
      <c r="S2007" s="102" t="s">
        <v>8315</v>
      </c>
      <c r="T2007" s="102" t="s">
        <v>20545</v>
      </c>
      <c r="U2007" s="102" t="s">
        <v>27158</v>
      </c>
      <c r="V2007" s="109">
        <v>8.5</v>
      </c>
      <c r="W2007" s="107"/>
      <c r="X2007" s="113"/>
    </row>
    <row r="2008" spans="1:24" ht="12.95" customHeight="1" x14ac:dyDescent="0.2">
      <c r="A2008" s="115">
        <v>2012</v>
      </c>
      <c r="B2008" s="102" t="s">
        <v>4176</v>
      </c>
      <c r="C2008" s="164" t="s">
        <v>21189</v>
      </c>
      <c r="D2008" s="102" t="s">
        <v>37551</v>
      </c>
      <c r="E2008" s="102" t="s">
        <v>15337</v>
      </c>
      <c r="F2008" s="148" t="s">
        <v>10085</v>
      </c>
      <c r="G2008" s="105">
        <v>16332</v>
      </c>
      <c r="H2008" s="102" t="s">
        <v>4890</v>
      </c>
      <c r="I2008" s="102" t="s">
        <v>13336</v>
      </c>
      <c r="J2008" s="102" t="s">
        <v>8790</v>
      </c>
      <c r="K2008" s="102"/>
      <c r="L2008" s="111" t="s">
        <v>37148</v>
      </c>
      <c r="M2008" s="109">
        <v>2</v>
      </c>
      <c r="N2008" s="125" t="s">
        <v>31297</v>
      </c>
      <c r="O2008" s="102" t="s">
        <v>15941</v>
      </c>
      <c r="P2008" s="39" t="s">
        <v>9160</v>
      </c>
      <c r="Q2008" s="39" t="s">
        <v>16545</v>
      </c>
      <c r="R2008" s="109"/>
      <c r="S2008" s="102"/>
      <c r="T2008" s="102" t="s">
        <v>20547</v>
      </c>
      <c r="U2008" s="102" t="s">
        <v>15338</v>
      </c>
      <c r="V2008" s="109">
        <v>3.5</v>
      </c>
      <c r="W2008" s="107"/>
      <c r="X2008" s="113"/>
    </row>
    <row r="2009" spans="1:24" ht="12.95" customHeight="1" x14ac:dyDescent="0.2">
      <c r="A2009" s="115">
        <v>2012</v>
      </c>
      <c r="B2009" s="102" t="s">
        <v>4176</v>
      </c>
      <c r="C2009" s="102" t="s">
        <v>21189</v>
      </c>
      <c r="D2009" s="102" t="s">
        <v>37552</v>
      </c>
      <c r="E2009" s="102" t="s">
        <v>15339</v>
      </c>
      <c r="F2009" s="148" t="s">
        <v>10085</v>
      </c>
      <c r="G2009" s="105">
        <v>16334</v>
      </c>
      <c r="H2009" s="102" t="s">
        <v>4890</v>
      </c>
      <c r="I2009" s="102" t="s">
        <v>13336</v>
      </c>
      <c r="J2009" s="102" t="s">
        <v>8790</v>
      </c>
      <c r="K2009" s="102"/>
      <c r="L2009" s="111" t="s">
        <v>37149</v>
      </c>
      <c r="M2009" s="109">
        <v>1</v>
      </c>
      <c r="N2009" s="125" t="s">
        <v>15340</v>
      </c>
      <c r="O2009" s="102" t="s">
        <v>8076</v>
      </c>
      <c r="P2009" s="39"/>
      <c r="Q2009" s="39" t="s">
        <v>16880</v>
      </c>
      <c r="R2009" s="109"/>
      <c r="S2009" s="102"/>
      <c r="T2009" s="102" t="s">
        <v>20547</v>
      </c>
      <c r="U2009" s="102" t="s">
        <v>15338</v>
      </c>
      <c r="V2009" s="109">
        <v>5.5</v>
      </c>
      <c r="W2009" s="107"/>
      <c r="X2009" s="113"/>
    </row>
    <row r="2010" spans="1:24" ht="12.95" customHeight="1" x14ac:dyDescent="0.2">
      <c r="A2010" s="115">
        <v>2012</v>
      </c>
      <c r="B2010" s="102" t="s">
        <v>4176</v>
      </c>
      <c r="C2010" s="102" t="s">
        <v>21189</v>
      </c>
      <c r="D2010" s="102" t="s">
        <v>37553</v>
      </c>
      <c r="E2010" s="102" t="s">
        <v>15341</v>
      </c>
      <c r="F2010" s="148" t="s">
        <v>10085</v>
      </c>
      <c r="G2010" s="105">
        <v>16335</v>
      </c>
      <c r="H2010" s="102" t="s">
        <v>13336</v>
      </c>
      <c r="I2010" s="102" t="s">
        <v>4890</v>
      </c>
      <c r="J2010" s="102" t="s">
        <v>8790</v>
      </c>
      <c r="K2010" s="102"/>
      <c r="L2010" s="111" t="s">
        <v>37150</v>
      </c>
      <c r="M2010" s="109">
        <v>2</v>
      </c>
      <c r="N2010" s="125" t="s">
        <v>31297</v>
      </c>
      <c r="O2010" s="102" t="s">
        <v>19503</v>
      </c>
      <c r="P2010" s="39" t="s">
        <v>9125</v>
      </c>
      <c r="Q2010" s="39" t="s">
        <v>18174</v>
      </c>
      <c r="R2010" s="109"/>
      <c r="S2010" s="102"/>
      <c r="T2010" s="102" t="s">
        <v>20547</v>
      </c>
      <c r="U2010" s="102" t="s">
        <v>17352</v>
      </c>
      <c r="V2010" s="109">
        <v>5</v>
      </c>
      <c r="W2010" s="107"/>
      <c r="X2010" s="113"/>
    </row>
    <row r="2011" spans="1:24" ht="12.95" customHeight="1" x14ac:dyDescent="0.2">
      <c r="A2011" s="115">
        <v>2012</v>
      </c>
      <c r="B2011" s="102" t="s">
        <v>4176</v>
      </c>
      <c r="C2011" s="102" t="s">
        <v>21189</v>
      </c>
      <c r="D2011" s="102" t="s">
        <v>37554</v>
      </c>
      <c r="E2011" s="102" t="s">
        <v>15342</v>
      </c>
      <c r="F2011" s="148" t="s">
        <v>10085</v>
      </c>
      <c r="G2011" s="105">
        <v>16335</v>
      </c>
      <c r="H2011" s="102" t="s">
        <v>13336</v>
      </c>
      <c r="I2011" s="102" t="s">
        <v>4890</v>
      </c>
      <c r="J2011" s="102" t="s">
        <v>8790</v>
      </c>
      <c r="K2011" s="102"/>
      <c r="L2011" s="111" t="s">
        <v>37151</v>
      </c>
      <c r="M2011" s="109">
        <v>1</v>
      </c>
      <c r="N2011" s="125" t="s">
        <v>15343</v>
      </c>
      <c r="O2011" s="102" t="s">
        <v>12252</v>
      </c>
      <c r="P2011" s="39" t="s">
        <v>162</v>
      </c>
      <c r="Q2011" s="39" t="s">
        <v>16823</v>
      </c>
      <c r="R2011" s="109"/>
      <c r="S2011" s="102" t="s">
        <v>8315</v>
      </c>
      <c r="T2011" s="102" t="s">
        <v>20547</v>
      </c>
      <c r="U2011" s="102" t="s">
        <v>15338</v>
      </c>
      <c r="V2011" s="109">
        <v>5.5</v>
      </c>
      <c r="W2011" s="107"/>
      <c r="X2011" s="113"/>
    </row>
    <row r="2012" spans="1:24" ht="12.95" customHeight="1" x14ac:dyDescent="0.2">
      <c r="A2012" s="115">
        <v>2012</v>
      </c>
      <c r="B2012" s="102" t="s">
        <v>4176</v>
      </c>
      <c r="C2012" s="102" t="s">
        <v>21189</v>
      </c>
      <c r="D2012" s="102" t="s">
        <v>37555</v>
      </c>
      <c r="E2012" s="102" t="s">
        <v>15344</v>
      </c>
      <c r="F2012" s="148" t="s">
        <v>10085</v>
      </c>
      <c r="G2012" s="105">
        <v>16335</v>
      </c>
      <c r="H2012" s="102" t="s">
        <v>13336</v>
      </c>
      <c r="I2012" s="102" t="s">
        <v>4890</v>
      </c>
      <c r="J2012" s="102" t="s">
        <v>8790</v>
      </c>
      <c r="K2012" s="102"/>
      <c r="L2012" s="111" t="s">
        <v>37152</v>
      </c>
      <c r="M2012" s="109">
        <v>1</v>
      </c>
      <c r="N2012" s="125" t="s">
        <v>15340</v>
      </c>
      <c r="O2012" s="102" t="s">
        <v>17734</v>
      </c>
      <c r="P2012" s="39" t="s">
        <v>9125</v>
      </c>
      <c r="Q2012" s="39" t="s">
        <v>20486</v>
      </c>
      <c r="R2012" s="109"/>
      <c r="S2012" s="102"/>
      <c r="T2012" s="102" t="s">
        <v>20547</v>
      </c>
      <c r="U2012" s="102" t="s">
        <v>15356</v>
      </c>
      <c r="V2012" s="109">
        <v>7</v>
      </c>
      <c r="W2012" s="107"/>
      <c r="X2012" s="113"/>
    </row>
    <row r="2013" spans="1:24" ht="12.95" customHeight="1" x14ac:dyDescent="0.2">
      <c r="A2013" s="115">
        <v>2012</v>
      </c>
      <c r="B2013" s="102" t="s">
        <v>4176</v>
      </c>
      <c r="C2013" s="102" t="s">
        <v>21189</v>
      </c>
      <c r="D2013" s="102" t="s">
        <v>37556</v>
      </c>
      <c r="E2013" s="102" t="s">
        <v>15345</v>
      </c>
      <c r="F2013" s="148" t="s">
        <v>10085</v>
      </c>
      <c r="G2013" s="105">
        <v>16336</v>
      </c>
      <c r="H2013" s="102" t="s">
        <v>13336</v>
      </c>
      <c r="I2013" s="102" t="s">
        <v>4890</v>
      </c>
      <c r="J2013" s="102" t="s">
        <v>8790</v>
      </c>
      <c r="K2013" s="102"/>
      <c r="L2013" s="111" t="s">
        <v>37153</v>
      </c>
      <c r="M2013" s="109">
        <v>1</v>
      </c>
      <c r="N2013" s="125" t="s">
        <v>15343</v>
      </c>
      <c r="O2013" s="102" t="s">
        <v>12252</v>
      </c>
      <c r="P2013" s="39" t="s">
        <v>162</v>
      </c>
      <c r="Q2013" s="39" t="s">
        <v>19531</v>
      </c>
      <c r="R2013" s="109"/>
      <c r="S2013" s="102"/>
      <c r="T2013" s="102" t="s">
        <v>20547</v>
      </c>
      <c r="U2013" s="102" t="s">
        <v>17353</v>
      </c>
      <c r="V2013" s="109">
        <v>5</v>
      </c>
      <c r="W2013" s="107"/>
      <c r="X2013" s="113"/>
    </row>
    <row r="2014" spans="1:24" ht="12.95" customHeight="1" x14ac:dyDescent="0.2">
      <c r="A2014" s="115">
        <v>2012</v>
      </c>
      <c r="B2014" s="102" t="s">
        <v>4176</v>
      </c>
      <c r="C2014" s="102" t="s">
        <v>21189</v>
      </c>
      <c r="D2014" s="102" t="s">
        <v>37557</v>
      </c>
      <c r="E2014" s="102" t="s">
        <v>15346</v>
      </c>
      <c r="F2014" s="148" t="s">
        <v>10085</v>
      </c>
      <c r="G2014" s="105">
        <v>16336</v>
      </c>
      <c r="H2014" s="102" t="s">
        <v>4890</v>
      </c>
      <c r="I2014" s="102" t="s">
        <v>13336</v>
      </c>
      <c r="J2014" s="102" t="s">
        <v>8790</v>
      </c>
      <c r="K2014" s="102"/>
      <c r="L2014" s="111" t="s">
        <v>37154</v>
      </c>
      <c r="M2014" s="109">
        <v>1</v>
      </c>
      <c r="N2014" s="125" t="s">
        <v>15340</v>
      </c>
      <c r="O2014" s="102" t="s">
        <v>9125</v>
      </c>
      <c r="P2014" s="39"/>
      <c r="Q2014" s="39" t="s">
        <v>20465</v>
      </c>
      <c r="R2014" s="109"/>
      <c r="S2014" s="102"/>
      <c r="T2014" s="102" t="s">
        <v>20547</v>
      </c>
      <c r="U2014" s="102" t="s">
        <v>15338</v>
      </c>
      <c r="V2014" s="109">
        <v>5</v>
      </c>
      <c r="W2014" s="107"/>
      <c r="X2014" s="113"/>
    </row>
    <row r="2015" spans="1:24" ht="12.95" customHeight="1" x14ac:dyDescent="0.2">
      <c r="A2015" s="115">
        <v>2012</v>
      </c>
      <c r="B2015" s="102" t="s">
        <v>4176</v>
      </c>
      <c r="C2015" s="102" t="s">
        <v>21189</v>
      </c>
      <c r="D2015" s="102" t="s">
        <v>37558</v>
      </c>
      <c r="E2015" s="102" t="s">
        <v>15347</v>
      </c>
      <c r="F2015" s="148" t="s">
        <v>10085</v>
      </c>
      <c r="G2015" s="105">
        <v>16336</v>
      </c>
      <c r="H2015" s="102" t="s">
        <v>4890</v>
      </c>
      <c r="I2015" s="102" t="s">
        <v>13336</v>
      </c>
      <c r="J2015" s="102" t="s">
        <v>8790</v>
      </c>
      <c r="K2015" s="102"/>
      <c r="L2015" s="111" t="s">
        <v>37155</v>
      </c>
      <c r="M2015" s="109">
        <v>1</v>
      </c>
      <c r="N2015" s="125" t="s">
        <v>15343</v>
      </c>
      <c r="O2015" s="102"/>
      <c r="P2015" s="39" t="s">
        <v>3620</v>
      </c>
      <c r="Q2015" s="39" t="s">
        <v>17392</v>
      </c>
      <c r="R2015" s="109"/>
      <c r="S2015" s="102"/>
      <c r="T2015" s="102" t="s">
        <v>20547</v>
      </c>
      <c r="U2015" s="102" t="s">
        <v>15338</v>
      </c>
      <c r="V2015" s="109">
        <v>5.5</v>
      </c>
      <c r="W2015" s="107"/>
      <c r="X2015" s="113"/>
    </row>
    <row r="2016" spans="1:24" ht="12.95" customHeight="1" x14ac:dyDescent="0.2">
      <c r="A2016" s="140">
        <v>2012</v>
      </c>
      <c r="B2016" s="128" t="s">
        <v>4176</v>
      </c>
      <c r="C2016" s="128" t="s">
        <v>21189</v>
      </c>
      <c r="D2016" s="128" t="s">
        <v>37559</v>
      </c>
      <c r="E2016" s="128" t="s">
        <v>15348</v>
      </c>
      <c r="F2016" s="148" t="s">
        <v>10085</v>
      </c>
      <c r="G2016" s="142">
        <v>16336</v>
      </c>
      <c r="H2016" s="128" t="s">
        <v>13336</v>
      </c>
      <c r="I2016" s="128" t="s">
        <v>4890</v>
      </c>
      <c r="J2016" s="128" t="s">
        <v>8790</v>
      </c>
      <c r="K2016" s="128"/>
      <c r="L2016" s="111" t="s">
        <v>37156</v>
      </c>
      <c r="M2016" s="145">
        <v>1</v>
      </c>
      <c r="N2016" s="200" t="s">
        <v>15343</v>
      </c>
      <c r="O2016" s="128" t="s">
        <v>3620</v>
      </c>
      <c r="P2016" s="128" t="s">
        <v>9125</v>
      </c>
      <c r="Q2016" s="128" t="s">
        <v>16545</v>
      </c>
      <c r="R2016" s="145"/>
      <c r="S2016" s="128"/>
      <c r="T2016" s="102" t="s">
        <v>20547</v>
      </c>
      <c r="U2016" s="128" t="s">
        <v>15338</v>
      </c>
      <c r="V2016" s="145">
        <v>5</v>
      </c>
      <c r="W2016" s="130"/>
      <c r="X2016" s="113"/>
    </row>
    <row r="2017" spans="1:24" ht="12.95" customHeight="1" x14ac:dyDescent="0.2">
      <c r="A2017" s="140">
        <v>2012</v>
      </c>
      <c r="B2017" s="128" t="s">
        <v>4176</v>
      </c>
      <c r="C2017" s="128" t="s">
        <v>21189</v>
      </c>
      <c r="D2017" s="128" t="s">
        <v>37560</v>
      </c>
      <c r="E2017" s="128" t="s">
        <v>15349</v>
      </c>
      <c r="F2017" s="148" t="s">
        <v>10085</v>
      </c>
      <c r="G2017" s="142">
        <v>16336</v>
      </c>
      <c r="H2017" s="128" t="s">
        <v>13336</v>
      </c>
      <c r="I2017" s="128" t="s">
        <v>4890</v>
      </c>
      <c r="J2017" s="128" t="s">
        <v>8790</v>
      </c>
      <c r="K2017" s="128"/>
      <c r="L2017" s="111" t="s">
        <v>37157</v>
      </c>
      <c r="M2017" s="145">
        <v>1</v>
      </c>
      <c r="N2017" s="200" t="s">
        <v>15343</v>
      </c>
      <c r="O2017" s="128" t="s">
        <v>3620</v>
      </c>
      <c r="P2017" s="128" t="s">
        <v>9125</v>
      </c>
      <c r="Q2017" s="128" t="s">
        <v>19103</v>
      </c>
      <c r="R2017" s="145"/>
      <c r="S2017" s="128"/>
      <c r="T2017" s="102" t="s">
        <v>20547</v>
      </c>
      <c r="U2017" s="128" t="s">
        <v>15338</v>
      </c>
      <c r="V2017" s="145">
        <v>5</v>
      </c>
      <c r="W2017" s="130"/>
      <c r="X2017" s="113"/>
    </row>
    <row r="2018" spans="1:24" ht="12.95" customHeight="1" x14ac:dyDescent="0.2">
      <c r="A2018" s="140">
        <v>2012</v>
      </c>
      <c r="B2018" s="128" t="s">
        <v>4176</v>
      </c>
      <c r="C2018" s="128" t="s">
        <v>21189</v>
      </c>
      <c r="D2018" s="128" t="s">
        <v>37561</v>
      </c>
      <c r="E2018" s="128" t="s">
        <v>15350</v>
      </c>
      <c r="F2018" s="148" t="s">
        <v>10085</v>
      </c>
      <c r="G2018" s="142">
        <v>16336</v>
      </c>
      <c r="H2018" s="128" t="s">
        <v>4890</v>
      </c>
      <c r="I2018" s="128" t="s">
        <v>13336</v>
      </c>
      <c r="J2018" s="128" t="s">
        <v>8790</v>
      </c>
      <c r="K2018" s="128"/>
      <c r="L2018" s="111" t="s">
        <v>37158</v>
      </c>
      <c r="M2018" s="145">
        <v>1</v>
      </c>
      <c r="N2018" s="200" t="s">
        <v>15343</v>
      </c>
      <c r="O2018" s="128"/>
      <c r="P2018" s="128"/>
      <c r="Q2018" s="128" t="s">
        <v>16545</v>
      </c>
      <c r="R2018" s="145"/>
      <c r="S2018" s="128"/>
      <c r="T2018" s="102" t="s">
        <v>20547</v>
      </c>
      <c r="U2018" s="128" t="s">
        <v>15338</v>
      </c>
      <c r="V2018" s="145">
        <v>3.5</v>
      </c>
      <c r="W2018" s="130"/>
      <c r="X2018" s="113"/>
    </row>
    <row r="2019" spans="1:24" ht="12.95" customHeight="1" x14ac:dyDescent="0.2">
      <c r="A2019" s="140">
        <v>2012</v>
      </c>
      <c r="B2019" s="128" t="s">
        <v>4176</v>
      </c>
      <c r="C2019" s="128" t="s">
        <v>21189</v>
      </c>
      <c r="D2019" s="128" t="s">
        <v>37562</v>
      </c>
      <c r="E2019" s="128" t="s">
        <v>15351</v>
      </c>
      <c r="F2019" s="148" t="s">
        <v>10085</v>
      </c>
      <c r="G2019" s="142">
        <v>16337</v>
      </c>
      <c r="H2019" s="128" t="s">
        <v>13336</v>
      </c>
      <c r="I2019" s="128" t="s">
        <v>4890</v>
      </c>
      <c r="J2019" s="128" t="s">
        <v>8790</v>
      </c>
      <c r="K2019" s="128"/>
      <c r="L2019" s="111" t="s">
        <v>37159</v>
      </c>
      <c r="M2019" s="145">
        <v>1</v>
      </c>
      <c r="N2019" s="200" t="s">
        <v>15340</v>
      </c>
      <c r="O2019" s="128" t="s">
        <v>3620</v>
      </c>
      <c r="P2019" s="128"/>
      <c r="Q2019" s="128" t="s">
        <v>16868</v>
      </c>
      <c r="R2019" s="145"/>
      <c r="S2019" s="128"/>
      <c r="T2019" s="102" t="s">
        <v>20547</v>
      </c>
      <c r="U2019" s="128" t="s">
        <v>27155</v>
      </c>
      <c r="V2019" s="145">
        <v>5.5</v>
      </c>
      <c r="W2019" s="130"/>
      <c r="X2019" s="113"/>
    </row>
    <row r="2020" spans="1:24" ht="12.95" customHeight="1" x14ac:dyDescent="0.2">
      <c r="A2020" s="140">
        <v>2012</v>
      </c>
      <c r="B2020" s="128" t="s">
        <v>4176</v>
      </c>
      <c r="C2020" s="128" t="s">
        <v>21189</v>
      </c>
      <c r="D2020" s="128" t="s">
        <v>37563</v>
      </c>
      <c r="E2020" s="128" t="s">
        <v>15352</v>
      </c>
      <c r="F2020" s="148" t="s">
        <v>10085</v>
      </c>
      <c r="G2020" s="142">
        <v>16338</v>
      </c>
      <c r="H2020" s="128" t="s">
        <v>13336</v>
      </c>
      <c r="I2020" s="128" t="s">
        <v>4890</v>
      </c>
      <c r="J2020" s="128" t="s">
        <v>8790</v>
      </c>
      <c r="K2020" s="128"/>
      <c r="L2020" s="111" t="s">
        <v>37160</v>
      </c>
      <c r="M2020" s="145">
        <v>1</v>
      </c>
      <c r="N2020" s="200" t="s">
        <v>15340</v>
      </c>
      <c r="O2020" s="128" t="s">
        <v>12252</v>
      </c>
      <c r="P2020" s="128" t="s">
        <v>15941</v>
      </c>
      <c r="Q2020" s="128" t="s">
        <v>17383</v>
      </c>
      <c r="R2020" s="145"/>
      <c r="S2020" s="128"/>
      <c r="T2020" s="102" t="s">
        <v>20547</v>
      </c>
      <c r="U2020" s="128" t="s">
        <v>17354</v>
      </c>
      <c r="V2020" s="145">
        <v>4.5</v>
      </c>
      <c r="W2020" s="130"/>
      <c r="X2020" s="113"/>
    </row>
    <row r="2021" spans="1:24" ht="12.95" customHeight="1" x14ac:dyDescent="0.2">
      <c r="A2021" s="140">
        <v>2012</v>
      </c>
      <c r="B2021" s="128" t="s">
        <v>4176</v>
      </c>
      <c r="C2021" s="128" t="s">
        <v>21189</v>
      </c>
      <c r="D2021" s="128" t="s">
        <v>37564</v>
      </c>
      <c r="E2021" s="128" t="s">
        <v>15353</v>
      </c>
      <c r="F2021" s="148" t="s">
        <v>10085</v>
      </c>
      <c r="G2021" s="142">
        <v>16338</v>
      </c>
      <c r="H2021" s="128" t="s">
        <v>4890</v>
      </c>
      <c r="I2021" s="128" t="s">
        <v>31298</v>
      </c>
      <c r="J2021" s="128" t="s">
        <v>8790</v>
      </c>
      <c r="K2021" s="128"/>
      <c r="L2021" s="111" t="s">
        <v>37161</v>
      </c>
      <c r="M2021" s="145">
        <v>1</v>
      </c>
      <c r="N2021" s="200" t="s">
        <v>15343</v>
      </c>
      <c r="O2021" s="128" t="s">
        <v>9125</v>
      </c>
      <c r="P2021" s="128"/>
      <c r="Q2021" s="128" t="s">
        <v>17383</v>
      </c>
      <c r="R2021" s="145"/>
      <c r="S2021" s="128"/>
      <c r="T2021" s="102" t="s">
        <v>20547</v>
      </c>
      <c r="U2021" s="128" t="s">
        <v>17355</v>
      </c>
      <c r="V2021" s="145">
        <v>6</v>
      </c>
      <c r="W2021" s="130"/>
      <c r="X2021" s="113"/>
    </row>
    <row r="2022" spans="1:24" ht="12.95" customHeight="1" x14ac:dyDescent="0.2">
      <c r="A2022" s="140">
        <v>2012</v>
      </c>
      <c r="B2022" s="128" t="s">
        <v>4176</v>
      </c>
      <c r="C2022" s="128" t="s">
        <v>21189</v>
      </c>
      <c r="D2022" s="128" t="s">
        <v>37565</v>
      </c>
      <c r="E2022" s="128" t="s">
        <v>15354</v>
      </c>
      <c r="F2022" s="148" t="s">
        <v>10085</v>
      </c>
      <c r="G2022" s="142">
        <v>16340</v>
      </c>
      <c r="H2022" s="128" t="s">
        <v>13336</v>
      </c>
      <c r="I2022" s="128" t="s">
        <v>4890</v>
      </c>
      <c r="J2022" s="128" t="s">
        <v>8790</v>
      </c>
      <c r="K2022" s="128"/>
      <c r="L2022" s="111" t="s">
        <v>37162</v>
      </c>
      <c r="M2022" s="145">
        <v>1</v>
      </c>
      <c r="N2022" s="200" t="s">
        <v>15343</v>
      </c>
      <c r="O2022" s="128" t="s">
        <v>14682</v>
      </c>
      <c r="P2022" s="128" t="s">
        <v>8076</v>
      </c>
      <c r="Q2022" s="128" t="s">
        <v>20100</v>
      </c>
      <c r="R2022" s="145"/>
      <c r="S2022" s="128" t="s">
        <v>11080</v>
      </c>
      <c r="T2022" s="102" t="s">
        <v>20547</v>
      </c>
      <c r="U2022" s="128" t="s">
        <v>17355</v>
      </c>
      <c r="V2022" s="145">
        <v>8</v>
      </c>
      <c r="W2022" s="130"/>
      <c r="X2022" s="113"/>
    </row>
    <row r="2023" spans="1:24" ht="12.95" customHeight="1" x14ac:dyDescent="0.2">
      <c r="A2023" s="140">
        <v>2012</v>
      </c>
      <c r="B2023" s="128" t="s">
        <v>4176</v>
      </c>
      <c r="C2023" s="128" t="s">
        <v>21189</v>
      </c>
      <c r="D2023" s="128" t="s">
        <v>37566</v>
      </c>
      <c r="E2023" s="128" t="s">
        <v>15355</v>
      </c>
      <c r="F2023" s="148" t="s">
        <v>10085</v>
      </c>
      <c r="G2023" s="142">
        <v>16340</v>
      </c>
      <c r="H2023" s="128" t="s">
        <v>13336</v>
      </c>
      <c r="I2023" s="128" t="s">
        <v>4890</v>
      </c>
      <c r="J2023" s="128" t="s">
        <v>8790</v>
      </c>
      <c r="K2023" s="128"/>
      <c r="L2023" s="111" t="s">
        <v>37163</v>
      </c>
      <c r="M2023" s="145">
        <v>1</v>
      </c>
      <c r="N2023" s="200" t="s">
        <v>15343</v>
      </c>
      <c r="O2023" s="128"/>
      <c r="P2023" s="128"/>
      <c r="Q2023" s="128" t="s">
        <v>16684</v>
      </c>
      <c r="R2023" s="145" t="s">
        <v>7035</v>
      </c>
      <c r="S2023" s="128"/>
      <c r="T2023" s="102" t="s">
        <v>20547</v>
      </c>
      <c r="U2023" s="128" t="s">
        <v>17356</v>
      </c>
      <c r="V2023" s="145" t="s">
        <v>5319</v>
      </c>
      <c r="W2023" s="130"/>
      <c r="X2023" s="113"/>
    </row>
    <row r="2024" spans="1:24" ht="12.95" customHeight="1" x14ac:dyDescent="0.2">
      <c r="A2024" s="115">
        <v>2014</v>
      </c>
      <c r="B2024" s="102" t="s">
        <v>4176</v>
      </c>
      <c r="C2024" s="164" t="s">
        <v>28171</v>
      </c>
      <c r="D2024" s="179" t="s">
        <v>28174</v>
      </c>
      <c r="E2024" s="102" t="s">
        <v>10771</v>
      </c>
      <c r="F2024" s="148" t="s">
        <v>10085</v>
      </c>
      <c r="G2024" s="105">
        <v>16229</v>
      </c>
      <c r="H2024" s="102" t="s">
        <v>11819</v>
      </c>
      <c r="I2024" s="102" t="s">
        <v>10191</v>
      </c>
      <c r="J2024" s="102" t="s">
        <v>20392</v>
      </c>
      <c r="K2024" s="102"/>
      <c r="L2024" s="111" t="s">
        <v>37164</v>
      </c>
      <c r="M2024" s="109">
        <v>1</v>
      </c>
      <c r="N2024" s="112" t="s">
        <v>28183</v>
      </c>
      <c r="O2024" s="102"/>
      <c r="P2024" s="102" t="s">
        <v>8076</v>
      </c>
      <c r="Q2024" s="102" t="s">
        <v>19798</v>
      </c>
      <c r="R2024" s="109"/>
      <c r="S2024" s="102"/>
      <c r="T2024" s="102" t="s">
        <v>20547</v>
      </c>
      <c r="U2024" s="102"/>
      <c r="V2024" s="109">
        <v>5</v>
      </c>
      <c r="W2024" s="107"/>
      <c r="X2024" s="324"/>
    </row>
    <row r="2025" spans="1:24" ht="12.95" customHeight="1" x14ac:dyDescent="0.2">
      <c r="A2025" s="115">
        <v>2014</v>
      </c>
      <c r="B2025" s="102" t="s">
        <v>4176</v>
      </c>
      <c r="C2025" s="102" t="s">
        <v>28171</v>
      </c>
      <c r="D2025" s="102" t="s">
        <v>20393</v>
      </c>
      <c r="E2025" s="102" t="s">
        <v>10773</v>
      </c>
      <c r="F2025" s="148" t="s">
        <v>10085</v>
      </c>
      <c r="G2025" s="105">
        <v>16229</v>
      </c>
      <c r="H2025" s="102" t="s">
        <v>11819</v>
      </c>
      <c r="I2025" s="102" t="s">
        <v>10191</v>
      </c>
      <c r="J2025" s="102" t="s">
        <v>20392</v>
      </c>
      <c r="K2025" s="102"/>
      <c r="L2025" s="111" t="s">
        <v>37165</v>
      </c>
      <c r="M2025" s="109">
        <v>1</v>
      </c>
      <c r="N2025" s="112" t="s">
        <v>28183</v>
      </c>
      <c r="O2025" s="102" t="s">
        <v>15928</v>
      </c>
      <c r="P2025" s="102"/>
      <c r="Q2025" s="102" t="s">
        <v>15906</v>
      </c>
      <c r="R2025" s="109"/>
      <c r="S2025" s="102"/>
      <c r="T2025" s="102" t="s">
        <v>20547</v>
      </c>
      <c r="U2025" s="102" t="s">
        <v>1713</v>
      </c>
      <c r="V2025" s="109">
        <v>6</v>
      </c>
      <c r="W2025" s="107"/>
      <c r="X2025" s="324"/>
    </row>
    <row r="2026" spans="1:24" ht="12.95" customHeight="1" x14ac:dyDescent="0.2">
      <c r="A2026" s="115">
        <v>2014</v>
      </c>
      <c r="B2026" s="102" t="s">
        <v>4176</v>
      </c>
      <c r="C2026" s="102" t="s">
        <v>28171</v>
      </c>
      <c r="D2026" s="102" t="s">
        <v>10775</v>
      </c>
      <c r="E2026" s="102" t="s">
        <v>28172</v>
      </c>
      <c r="F2026" s="148" t="s">
        <v>10085</v>
      </c>
      <c r="G2026" s="105">
        <v>16229</v>
      </c>
      <c r="H2026" s="102" t="s">
        <v>11819</v>
      </c>
      <c r="I2026" s="102" t="s">
        <v>10191</v>
      </c>
      <c r="J2026" s="102" t="s">
        <v>17505</v>
      </c>
      <c r="K2026" s="102"/>
      <c r="L2026" s="111" t="s">
        <v>37166</v>
      </c>
      <c r="M2026" s="109">
        <v>1</v>
      </c>
      <c r="N2026" s="112" t="s">
        <v>28183</v>
      </c>
      <c r="O2026" s="102"/>
      <c r="P2026" s="102"/>
      <c r="Q2026" s="102" t="s">
        <v>15945</v>
      </c>
      <c r="R2026" s="109" t="s">
        <v>7035</v>
      </c>
      <c r="S2026" s="102"/>
      <c r="T2026" s="102" t="s">
        <v>20547</v>
      </c>
      <c r="U2026" s="102" t="s">
        <v>28175</v>
      </c>
      <c r="V2026" s="109">
        <v>7.5</v>
      </c>
      <c r="W2026" s="107"/>
      <c r="X2026" s="324"/>
    </row>
    <row r="2027" spans="1:24" ht="12.95" customHeight="1" x14ac:dyDescent="0.2">
      <c r="A2027" s="115">
        <v>2014</v>
      </c>
      <c r="B2027" s="102" t="s">
        <v>4176</v>
      </c>
      <c r="C2027" s="102" t="s">
        <v>28171</v>
      </c>
      <c r="D2027" s="102" t="s">
        <v>28176</v>
      </c>
      <c r="E2027" s="102" t="s">
        <v>28173</v>
      </c>
      <c r="F2027" s="148" t="s">
        <v>10085</v>
      </c>
      <c r="G2027" s="105">
        <v>16229</v>
      </c>
      <c r="H2027" s="102" t="s">
        <v>11819</v>
      </c>
      <c r="I2027" s="102" t="s">
        <v>10191</v>
      </c>
      <c r="J2027" s="102" t="s">
        <v>6753</v>
      </c>
      <c r="K2027" s="102"/>
      <c r="L2027" s="111" t="s">
        <v>37167</v>
      </c>
      <c r="M2027" s="109">
        <v>1</v>
      </c>
      <c r="N2027" s="112" t="s">
        <v>28183</v>
      </c>
      <c r="O2027" s="102"/>
      <c r="P2027" s="102"/>
      <c r="Q2027" s="102" t="s">
        <v>19534</v>
      </c>
      <c r="R2027" s="109"/>
      <c r="S2027" s="102" t="s">
        <v>9435</v>
      </c>
      <c r="T2027" s="102" t="s">
        <v>20547</v>
      </c>
      <c r="U2027" s="102" t="s">
        <v>1713</v>
      </c>
      <c r="V2027" s="109">
        <v>5.5</v>
      </c>
      <c r="W2027" s="107"/>
      <c r="X2027" s="324"/>
    </row>
    <row r="2028" spans="1:24" ht="12.95" customHeight="1" x14ac:dyDescent="0.2">
      <c r="A2028" s="115">
        <v>2014</v>
      </c>
      <c r="B2028" s="102" t="s">
        <v>4176</v>
      </c>
      <c r="C2028" s="102" t="s">
        <v>28171</v>
      </c>
      <c r="D2028" s="102" t="s">
        <v>37567</v>
      </c>
      <c r="E2028" s="102" t="s">
        <v>28177</v>
      </c>
      <c r="F2028" s="148" t="s">
        <v>10085</v>
      </c>
      <c r="G2028" s="105">
        <v>16416</v>
      </c>
      <c r="H2028" s="102" t="s">
        <v>11819</v>
      </c>
      <c r="I2028" s="102" t="s">
        <v>10191</v>
      </c>
      <c r="J2028" s="102" t="s">
        <v>28181</v>
      </c>
      <c r="K2028" s="102"/>
      <c r="L2028" s="111" t="s">
        <v>37168</v>
      </c>
      <c r="M2028" s="109">
        <v>1</v>
      </c>
      <c r="N2028" s="125" t="s">
        <v>28182</v>
      </c>
      <c r="O2028" s="102"/>
      <c r="P2028" s="102"/>
      <c r="Q2028" s="102" t="s">
        <v>16157</v>
      </c>
      <c r="R2028" s="109"/>
      <c r="S2028" s="102" t="s">
        <v>8315</v>
      </c>
      <c r="T2028" s="102" t="s">
        <v>20547</v>
      </c>
      <c r="U2028" s="102" t="s">
        <v>3848</v>
      </c>
      <c r="V2028" s="109">
        <v>6</v>
      </c>
      <c r="W2028" s="107"/>
      <c r="X2028" s="324"/>
    </row>
    <row r="2029" spans="1:24" ht="12.95" customHeight="1" x14ac:dyDescent="0.2">
      <c r="A2029" s="115">
        <v>2014</v>
      </c>
      <c r="B2029" s="102" t="s">
        <v>4176</v>
      </c>
      <c r="C2029" s="102" t="s">
        <v>28171</v>
      </c>
      <c r="D2029" s="102" t="s">
        <v>37568</v>
      </c>
      <c r="E2029" s="102" t="s">
        <v>28178</v>
      </c>
      <c r="F2029" s="148" t="s">
        <v>10085</v>
      </c>
      <c r="G2029" s="105">
        <v>16417</v>
      </c>
      <c r="H2029" s="102" t="s">
        <v>10191</v>
      </c>
      <c r="I2029" s="102" t="s">
        <v>11819</v>
      </c>
      <c r="J2029" s="102" t="s">
        <v>28181</v>
      </c>
      <c r="K2029" s="102"/>
      <c r="L2029" s="111" t="s">
        <v>37169</v>
      </c>
      <c r="M2029" s="109">
        <v>1</v>
      </c>
      <c r="N2029" s="112" t="s">
        <v>28182</v>
      </c>
      <c r="O2029" s="102" t="s">
        <v>15941</v>
      </c>
      <c r="P2029" s="102"/>
      <c r="Q2029" s="102" t="s">
        <v>17601</v>
      </c>
      <c r="R2029" s="109"/>
      <c r="S2029" s="102"/>
      <c r="T2029" s="102" t="s">
        <v>20547</v>
      </c>
      <c r="U2029" s="102"/>
      <c r="V2029" s="109">
        <v>7</v>
      </c>
      <c r="W2029" s="107"/>
      <c r="X2029" s="324"/>
    </row>
    <row r="2030" spans="1:24" ht="12.95" customHeight="1" x14ac:dyDescent="0.2">
      <c r="A2030" s="140">
        <v>2014</v>
      </c>
      <c r="B2030" s="128" t="s">
        <v>4176</v>
      </c>
      <c r="C2030" s="128" t="s">
        <v>28171</v>
      </c>
      <c r="D2030" s="128" t="s">
        <v>37569</v>
      </c>
      <c r="E2030" s="128" t="s">
        <v>28179</v>
      </c>
      <c r="F2030" s="356" t="s">
        <v>10085</v>
      </c>
      <c r="G2030" s="105">
        <v>16418</v>
      </c>
      <c r="H2030" s="128" t="s">
        <v>11819</v>
      </c>
      <c r="I2030" s="128" t="s">
        <v>10191</v>
      </c>
      <c r="J2030" s="102" t="s">
        <v>28181</v>
      </c>
      <c r="K2030" s="128"/>
      <c r="L2030" s="111" t="s">
        <v>37170</v>
      </c>
      <c r="M2030" s="145">
        <v>1</v>
      </c>
      <c r="N2030" s="144" t="s">
        <v>28182</v>
      </c>
      <c r="O2030" s="128" t="s">
        <v>17392</v>
      </c>
      <c r="P2030" s="128"/>
      <c r="Q2030" s="128" t="s">
        <v>9125</v>
      </c>
      <c r="R2030" s="145"/>
      <c r="S2030" s="128"/>
      <c r="T2030" s="102" t="s">
        <v>20547</v>
      </c>
      <c r="U2030" s="128" t="s">
        <v>28184</v>
      </c>
      <c r="V2030" s="145">
        <v>7</v>
      </c>
      <c r="W2030" s="130"/>
      <c r="X2030" s="324"/>
    </row>
    <row r="2031" spans="1:24" ht="12.95" customHeight="1" x14ac:dyDescent="0.2">
      <c r="A2031" s="140">
        <v>2014</v>
      </c>
      <c r="B2031" s="128" t="s">
        <v>4176</v>
      </c>
      <c r="C2031" s="128" t="s">
        <v>28171</v>
      </c>
      <c r="D2031" s="128" t="s">
        <v>28185</v>
      </c>
      <c r="E2031" s="128" t="s">
        <v>28180</v>
      </c>
      <c r="F2031" s="356" t="s">
        <v>10085</v>
      </c>
      <c r="G2031" s="105">
        <v>16419</v>
      </c>
      <c r="H2031" s="128" t="s">
        <v>10191</v>
      </c>
      <c r="I2031" s="128" t="s">
        <v>11819</v>
      </c>
      <c r="J2031" s="102" t="s">
        <v>28181</v>
      </c>
      <c r="K2031" s="128"/>
      <c r="L2031" s="111" t="s">
        <v>37171</v>
      </c>
      <c r="M2031" s="145">
        <v>1</v>
      </c>
      <c r="N2031" s="200" t="s">
        <v>28182</v>
      </c>
      <c r="O2031" s="128"/>
      <c r="P2031" s="128"/>
      <c r="Q2031" s="128" t="s">
        <v>16684</v>
      </c>
      <c r="R2031" s="145"/>
      <c r="S2031" s="128"/>
      <c r="T2031" s="102" t="s">
        <v>20547</v>
      </c>
      <c r="U2031" s="128" t="s">
        <v>3848</v>
      </c>
      <c r="V2031" s="145">
        <v>6</v>
      </c>
      <c r="W2031" s="130"/>
      <c r="X2031" s="324"/>
    </row>
    <row r="2032" spans="1:24" ht="12.95" customHeight="1" x14ac:dyDescent="0.2">
      <c r="A2032" s="140">
        <v>2001</v>
      </c>
      <c r="B2032" s="140" t="s">
        <v>4176</v>
      </c>
      <c r="C2032" s="210" t="s">
        <v>2463</v>
      </c>
      <c r="D2032" s="346" t="s">
        <v>12619</v>
      </c>
      <c r="E2032" s="128" t="s">
        <v>748</v>
      </c>
      <c r="F2032" s="356" t="s">
        <v>10085</v>
      </c>
      <c r="G2032" s="105">
        <v>16229</v>
      </c>
      <c r="H2032" s="128" t="s">
        <v>11819</v>
      </c>
      <c r="I2032" s="128" t="s">
        <v>10191</v>
      </c>
      <c r="J2032" s="102" t="s">
        <v>17357</v>
      </c>
      <c r="K2032" s="128"/>
      <c r="L2032" s="111" t="s">
        <v>12684</v>
      </c>
      <c r="M2032" s="128">
        <v>1</v>
      </c>
      <c r="N2032" s="144" t="s">
        <v>17358</v>
      </c>
      <c r="O2032" s="128"/>
      <c r="P2032" s="128"/>
      <c r="Q2032" s="128"/>
      <c r="R2032" s="128"/>
      <c r="S2032" s="128" t="s">
        <v>9435</v>
      </c>
      <c r="T2032" s="102" t="s">
        <v>20547</v>
      </c>
      <c r="U2032" s="128"/>
      <c r="V2032" s="146">
        <v>6</v>
      </c>
      <c r="W2032" s="128"/>
      <c r="X2032" s="324"/>
    </row>
    <row r="2033" spans="1:24" ht="12.95" customHeight="1" x14ac:dyDescent="0.2">
      <c r="A2033" s="140">
        <v>2001</v>
      </c>
      <c r="B2033" s="140" t="s">
        <v>4176</v>
      </c>
      <c r="C2033" s="128" t="s">
        <v>2463</v>
      </c>
      <c r="D2033" s="346" t="s">
        <v>6344</v>
      </c>
      <c r="E2033" s="128" t="s">
        <v>12620</v>
      </c>
      <c r="F2033" s="356" t="s">
        <v>10085</v>
      </c>
      <c r="G2033" s="105">
        <v>16229</v>
      </c>
      <c r="H2033" s="128" t="s">
        <v>11819</v>
      </c>
      <c r="I2033" s="128" t="s">
        <v>10191</v>
      </c>
      <c r="J2033" s="102" t="s">
        <v>17357</v>
      </c>
      <c r="K2033" s="128"/>
      <c r="L2033" s="111" t="s">
        <v>6758</v>
      </c>
      <c r="M2033" s="128">
        <v>1</v>
      </c>
      <c r="N2033" s="144" t="s">
        <v>17358</v>
      </c>
      <c r="O2033" s="128"/>
      <c r="P2033" s="128"/>
      <c r="Q2033" s="128"/>
      <c r="R2033" s="128"/>
      <c r="S2033" s="128"/>
      <c r="T2033" s="102" t="s">
        <v>20547</v>
      </c>
      <c r="U2033" s="128"/>
      <c r="V2033" s="146">
        <v>7</v>
      </c>
      <c r="W2033" s="128"/>
      <c r="X2033" s="324"/>
    </row>
    <row r="2034" spans="1:24" ht="12.95" customHeight="1" x14ac:dyDescent="0.2">
      <c r="A2034" s="140">
        <v>2001</v>
      </c>
      <c r="B2034" s="140" t="s">
        <v>4176</v>
      </c>
      <c r="C2034" s="128" t="s">
        <v>2463</v>
      </c>
      <c r="D2034" s="346" t="s">
        <v>13321</v>
      </c>
      <c r="E2034" s="128" t="s">
        <v>13320</v>
      </c>
      <c r="F2034" s="356" t="s">
        <v>10085</v>
      </c>
      <c r="G2034" s="105">
        <v>16229</v>
      </c>
      <c r="H2034" s="128" t="s">
        <v>10191</v>
      </c>
      <c r="I2034" s="128" t="s">
        <v>11819</v>
      </c>
      <c r="J2034" s="102" t="s">
        <v>17357</v>
      </c>
      <c r="K2034" s="128"/>
      <c r="L2034" s="111" t="s">
        <v>6647</v>
      </c>
      <c r="M2034" s="128">
        <v>1</v>
      </c>
      <c r="N2034" s="144" t="s">
        <v>17358</v>
      </c>
      <c r="O2034" s="128"/>
      <c r="P2034" s="128"/>
      <c r="Q2034" s="128"/>
      <c r="R2034" s="128"/>
      <c r="S2034" s="128" t="s">
        <v>8315</v>
      </c>
      <c r="T2034" s="102" t="s">
        <v>20547</v>
      </c>
      <c r="U2034" s="128"/>
      <c r="V2034" s="146">
        <v>5</v>
      </c>
      <c r="W2034" s="128"/>
      <c r="X2034" s="324"/>
    </row>
    <row r="2035" spans="1:24" ht="12.95" customHeight="1" x14ac:dyDescent="0.2">
      <c r="A2035" s="140">
        <v>2001</v>
      </c>
      <c r="B2035" s="140" t="s">
        <v>4176</v>
      </c>
      <c r="C2035" s="128" t="s">
        <v>2463</v>
      </c>
      <c r="D2035" s="346" t="s">
        <v>10672</v>
      </c>
      <c r="E2035" s="128" t="s">
        <v>10671</v>
      </c>
      <c r="F2035" s="356" t="s">
        <v>10085</v>
      </c>
      <c r="G2035" s="105">
        <v>16229</v>
      </c>
      <c r="H2035" s="128" t="s">
        <v>10191</v>
      </c>
      <c r="I2035" s="128" t="s">
        <v>11819</v>
      </c>
      <c r="J2035" s="102" t="s">
        <v>17357</v>
      </c>
      <c r="K2035" s="128"/>
      <c r="L2035" s="111" t="s">
        <v>6648</v>
      </c>
      <c r="M2035" s="128">
        <v>1</v>
      </c>
      <c r="N2035" s="144" t="s">
        <v>17358</v>
      </c>
      <c r="O2035" s="128"/>
      <c r="P2035" s="128"/>
      <c r="Q2035" s="128"/>
      <c r="R2035" s="128"/>
      <c r="S2035" s="128" t="s">
        <v>11080</v>
      </c>
      <c r="T2035" s="102" t="s">
        <v>20547</v>
      </c>
      <c r="U2035" s="128" t="s">
        <v>1713</v>
      </c>
      <c r="V2035" s="146">
        <v>7</v>
      </c>
      <c r="W2035" s="128"/>
      <c r="X2035" s="324"/>
    </row>
    <row r="2036" spans="1:24" ht="12.95" customHeight="1" x14ac:dyDescent="0.2">
      <c r="A2036" s="115">
        <v>2001</v>
      </c>
      <c r="B2036" s="115" t="s">
        <v>4176</v>
      </c>
      <c r="C2036" s="102" t="s">
        <v>2463</v>
      </c>
      <c r="D2036" s="347" t="s">
        <v>9756</v>
      </c>
      <c r="E2036" s="102" t="s">
        <v>10673</v>
      </c>
      <c r="F2036" s="148" t="s">
        <v>10085</v>
      </c>
      <c r="G2036" s="105">
        <v>16229</v>
      </c>
      <c r="H2036" s="102" t="s">
        <v>10191</v>
      </c>
      <c r="I2036" s="102" t="s">
        <v>11819</v>
      </c>
      <c r="J2036" s="102" t="s">
        <v>17357</v>
      </c>
      <c r="K2036" s="102"/>
      <c r="L2036" s="111" t="s">
        <v>6476</v>
      </c>
      <c r="M2036" s="102">
        <v>1</v>
      </c>
      <c r="N2036" s="112" t="s">
        <v>17358</v>
      </c>
      <c r="O2036" s="102"/>
      <c r="P2036" s="102"/>
      <c r="Q2036" s="102"/>
      <c r="R2036" s="102" t="s">
        <v>7035</v>
      </c>
      <c r="S2036" s="102"/>
      <c r="T2036" s="102" t="s">
        <v>20547</v>
      </c>
      <c r="U2036" s="102" t="s">
        <v>1713</v>
      </c>
      <c r="V2036" s="127">
        <v>8</v>
      </c>
      <c r="W2036" s="102"/>
      <c r="X2036" s="324"/>
    </row>
    <row r="2037" spans="1:24" ht="12.95" customHeight="1" x14ac:dyDescent="0.2">
      <c r="A2037" s="115">
        <v>2001</v>
      </c>
      <c r="B2037" s="115" t="s">
        <v>4176</v>
      </c>
      <c r="C2037" s="102" t="s">
        <v>2463</v>
      </c>
      <c r="D2037" s="347" t="s">
        <v>747</v>
      </c>
      <c r="E2037" s="102" t="s">
        <v>5691</v>
      </c>
      <c r="F2037" s="148" t="s">
        <v>10085</v>
      </c>
      <c r="G2037" s="105">
        <v>16229</v>
      </c>
      <c r="H2037" s="102" t="s">
        <v>10191</v>
      </c>
      <c r="I2037" s="102" t="s">
        <v>11819</v>
      </c>
      <c r="J2037" s="102" t="s">
        <v>17357</v>
      </c>
      <c r="K2037" s="102"/>
      <c r="L2037" s="111" t="s">
        <v>7057</v>
      </c>
      <c r="M2037" s="102">
        <v>1</v>
      </c>
      <c r="N2037" s="112" t="s">
        <v>17358</v>
      </c>
      <c r="O2037" s="102"/>
      <c r="P2037" s="102"/>
      <c r="Q2037" s="102"/>
      <c r="R2037" s="102"/>
      <c r="S2037" s="102" t="s">
        <v>11080</v>
      </c>
      <c r="T2037" s="102" t="s">
        <v>20547</v>
      </c>
      <c r="U2037" s="102" t="s">
        <v>9091</v>
      </c>
      <c r="V2037" s="127">
        <v>9</v>
      </c>
      <c r="W2037" s="102"/>
      <c r="X2037" s="324"/>
    </row>
    <row r="2038" spans="1:24" ht="12.95" customHeight="1" x14ac:dyDescent="0.2">
      <c r="A2038" s="115">
        <v>2013</v>
      </c>
      <c r="B2038" s="115" t="s">
        <v>4176</v>
      </c>
      <c r="C2038" s="115" t="s">
        <v>26910</v>
      </c>
      <c r="D2038" s="129" t="s">
        <v>26917</v>
      </c>
      <c r="E2038" s="102" t="s">
        <v>26911</v>
      </c>
      <c r="F2038" s="102" t="s">
        <v>14834</v>
      </c>
      <c r="G2038" s="105">
        <v>16229</v>
      </c>
      <c r="H2038" s="102" t="s">
        <v>11819</v>
      </c>
      <c r="I2038" s="102" t="s">
        <v>10191</v>
      </c>
      <c r="J2038" s="102" t="s">
        <v>17357</v>
      </c>
      <c r="K2038" s="102"/>
      <c r="L2038" s="129" t="s">
        <v>6758</v>
      </c>
      <c r="M2038" s="102">
        <v>1</v>
      </c>
      <c r="N2038" s="125" t="s">
        <v>17358</v>
      </c>
      <c r="O2038" s="102"/>
      <c r="P2038" s="102"/>
      <c r="Q2038" s="102" t="s">
        <v>16868</v>
      </c>
      <c r="R2038" s="102"/>
      <c r="S2038" s="102" t="s">
        <v>9435</v>
      </c>
      <c r="T2038" s="102" t="s">
        <v>20547</v>
      </c>
      <c r="U2038" s="102"/>
      <c r="V2038" s="102">
        <v>6</v>
      </c>
      <c r="W2038" s="102"/>
      <c r="X2038" s="324"/>
    </row>
    <row r="2039" spans="1:24" ht="12.95" customHeight="1" x14ac:dyDescent="0.2">
      <c r="A2039" s="115">
        <v>2013</v>
      </c>
      <c r="B2039" s="115" t="s">
        <v>4176</v>
      </c>
      <c r="C2039" s="115" t="s">
        <v>26910</v>
      </c>
      <c r="D2039" s="129" t="s">
        <v>26918</v>
      </c>
      <c r="E2039" s="102" t="s">
        <v>26912</v>
      </c>
      <c r="F2039" s="102" t="s">
        <v>14834</v>
      </c>
      <c r="G2039" s="105">
        <v>16229</v>
      </c>
      <c r="H2039" s="102" t="s">
        <v>11819</v>
      </c>
      <c r="I2039" s="102" t="s">
        <v>10191</v>
      </c>
      <c r="J2039" s="102" t="s">
        <v>17357</v>
      </c>
      <c r="K2039" s="102"/>
      <c r="L2039" s="111" t="s">
        <v>7234</v>
      </c>
      <c r="M2039" s="102">
        <v>1</v>
      </c>
      <c r="N2039" s="112" t="s">
        <v>17358</v>
      </c>
      <c r="O2039" s="102"/>
      <c r="P2039" s="102"/>
      <c r="Q2039" s="102" t="s">
        <v>16835</v>
      </c>
      <c r="R2039" s="102"/>
      <c r="S2039" s="102" t="s">
        <v>11080</v>
      </c>
      <c r="T2039" s="102" t="s">
        <v>20547</v>
      </c>
      <c r="U2039" s="102" t="s">
        <v>26919</v>
      </c>
      <c r="V2039" s="102">
        <v>2</v>
      </c>
      <c r="W2039" s="102"/>
      <c r="X2039" s="324"/>
    </row>
    <row r="2040" spans="1:24" ht="12.95" customHeight="1" x14ac:dyDescent="0.2">
      <c r="A2040" s="115">
        <v>2013</v>
      </c>
      <c r="B2040" s="115" t="s">
        <v>4176</v>
      </c>
      <c r="C2040" s="115" t="s">
        <v>26910</v>
      </c>
      <c r="D2040" s="132" t="s">
        <v>10125</v>
      </c>
      <c r="E2040" s="102" t="s">
        <v>26913</v>
      </c>
      <c r="F2040" s="102" t="s">
        <v>14834</v>
      </c>
      <c r="G2040" s="105">
        <v>16229</v>
      </c>
      <c r="H2040" s="102" t="s">
        <v>10191</v>
      </c>
      <c r="I2040" s="102" t="s">
        <v>11819</v>
      </c>
      <c r="J2040" s="102" t="s">
        <v>17357</v>
      </c>
      <c r="K2040" s="102"/>
      <c r="L2040" s="129"/>
      <c r="M2040" s="102">
        <v>1</v>
      </c>
      <c r="N2040" s="125" t="s">
        <v>17358</v>
      </c>
      <c r="O2040" s="102"/>
      <c r="P2040" s="102"/>
      <c r="Q2040" s="102" t="s">
        <v>16823</v>
      </c>
      <c r="R2040" s="102"/>
      <c r="S2040" s="102" t="s">
        <v>8315</v>
      </c>
      <c r="T2040" s="102" t="s">
        <v>20547</v>
      </c>
      <c r="U2040" s="102" t="s">
        <v>26919</v>
      </c>
      <c r="V2040" s="102">
        <v>5</v>
      </c>
      <c r="W2040" s="102"/>
      <c r="X2040" s="324"/>
    </row>
    <row r="2041" spans="1:24" ht="12.95" customHeight="1" x14ac:dyDescent="0.2">
      <c r="A2041" s="115">
        <v>2013</v>
      </c>
      <c r="B2041" s="115" t="s">
        <v>4176</v>
      </c>
      <c r="C2041" s="115" t="s">
        <v>26910</v>
      </c>
      <c r="D2041" s="132" t="s">
        <v>26920</v>
      </c>
      <c r="E2041" s="102" t="s">
        <v>26914</v>
      </c>
      <c r="F2041" s="102" t="s">
        <v>14834</v>
      </c>
      <c r="G2041" s="105">
        <v>16229</v>
      </c>
      <c r="H2041" s="102" t="s">
        <v>10191</v>
      </c>
      <c r="I2041" s="102" t="s">
        <v>11819</v>
      </c>
      <c r="J2041" s="102" t="s">
        <v>17357</v>
      </c>
      <c r="K2041" s="102"/>
      <c r="L2041" s="129"/>
      <c r="M2041" s="102">
        <v>1</v>
      </c>
      <c r="N2041" s="112" t="s">
        <v>17358</v>
      </c>
      <c r="O2041" s="102"/>
      <c r="P2041" s="102"/>
      <c r="Q2041" s="102" t="s">
        <v>19455</v>
      </c>
      <c r="R2041" s="102"/>
      <c r="S2041" s="102" t="s">
        <v>11080</v>
      </c>
      <c r="T2041" s="102" t="s">
        <v>20547</v>
      </c>
      <c r="U2041" s="102" t="s">
        <v>26919</v>
      </c>
      <c r="V2041" s="102">
        <v>7</v>
      </c>
      <c r="W2041" s="102"/>
      <c r="X2041" s="324"/>
    </row>
    <row r="2042" spans="1:24" ht="12.95" customHeight="1" x14ac:dyDescent="0.2">
      <c r="A2042" s="115">
        <v>2013</v>
      </c>
      <c r="B2042" s="115" t="s">
        <v>4176</v>
      </c>
      <c r="C2042" s="115" t="s">
        <v>26910</v>
      </c>
      <c r="D2042" s="132" t="s">
        <v>26921</v>
      </c>
      <c r="E2042" s="102" t="s">
        <v>26915</v>
      </c>
      <c r="F2042" s="102" t="s">
        <v>14834</v>
      </c>
      <c r="G2042" s="105">
        <v>16229</v>
      </c>
      <c r="H2042" s="102" t="s">
        <v>10191</v>
      </c>
      <c r="I2042" s="102" t="s">
        <v>11819</v>
      </c>
      <c r="J2042" s="102" t="s">
        <v>17357</v>
      </c>
      <c r="K2042" s="102"/>
      <c r="L2042" s="129"/>
      <c r="M2042" s="102">
        <v>1</v>
      </c>
      <c r="N2042" s="125" t="s">
        <v>17358</v>
      </c>
      <c r="O2042" s="102"/>
      <c r="P2042" s="102"/>
      <c r="Q2042" s="102" t="s">
        <v>20318</v>
      </c>
      <c r="R2042" s="102" t="s">
        <v>7035</v>
      </c>
      <c r="S2042" s="102"/>
      <c r="T2042" s="102" t="s">
        <v>20547</v>
      </c>
      <c r="U2042" s="102"/>
      <c r="V2042" s="102">
        <v>8</v>
      </c>
      <c r="W2042" s="102"/>
      <c r="X2042" s="324"/>
    </row>
    <row r="2043" spans="1:24" ht="12.95" customHeight="1" x14ac:dyDescent="0.2">
      <c r="A2043" s="115">
        <v>2013</v>
      </c>
      <c r="B2043" s="115" t="s">
        <v>4176</v>
      </c>
      <c r="C2043" s="115" t="s">
        <v>26910</v>
      </c>
      <c r="D2043" s="129" t="s">
        <v>26922</v>
      </c>
      <c r="E2043" s="102" t="s">
        <v>26916</v>
      </c>
      <c r="F2043" s="102" t="s">
        <v>14834</v>
      </c>
      <c r="G2043" s="105">
        <v>16231</v>
      </c>
      <c r="H2043" s="102" t="s">
        <v>11819</v>
      </c>
      <c r="I2043" s="102" t="s">
        <v>10191</v>
      </c>
      <c r="J2043" s="102" t="s">
        <v>17357</v>
      </c>
      <c r="K2043" s="102"/>
      <c r="L2043" s="129" t="s">
        <v>7057</v>
      </c>
      <c r="M2043" s="102">
        <v>1</v>
      </c>
      <c r="N2043" s="112" t="s">
        <v>17358</v>
      </c>
      <c r="O2043" s="102" t="s">
        <v>19527</v>
      </c>
      <c r="P2043" s="102"/>
      <c r="Q2043" s="102" t="s">
        <v>26923</v>
      </c>
      <c r="R2043" s="102"/>
      <c r="S2043" s="102" t="s">
        <v>11080</v>
      </c>
      <c r="T2043" s="102" t="s">
        <v>20547</v>
      </c>
      <c r="U2043" s="102" t="s">
        <v>26919</v>
      </c>
      <c r="V2043" s="102">
        <v>9</v>
      </c>
      <c r="W2043" s="102"/>
      <c r="X2043" s="324"/>
    </row>
    <row r="2044" spans="1:24" ht="12.95" customHeight="1" x14ac:dyDescent="0.2">
      <c r="A2044" s="115">
        <v>1999</v>
      </c>
      <c r="B2044" s="115" t="s">
        <v>4176</v>
      </c>
      <c r="C2044" s="103" t="s">
        <v>11096</v>
      </c>
      <c r="D2044" s="102" t="s">
        <v>6581</v>
      </c>
      <c r="E2044" s="115" t="s">
        <v>17359</v>
      </c>
      <c r="F2044" s="158" t="s">
        <v>14961</v>
      </c>
      <c r="G2044" s="105">
        <v>16113</v>
      </c>
      <c r="H2044" s="102" t="s">
        <v>11819</v>
      </c>
      <c r="I2044" s="102" t="s">
        <v>10191</v>
      </c>
      <c r="J2044" s="102" t="s">
        <v>3049</v>
      </c>
      <c r="K2044" s="102"/>
      <c r="L2044" s="111" t="s">
        <v>37186</v>
      </c>
      <c r="M2044" s="109">
        <v>1</v>
      </c>
      <c r="N2044" s="108" t="s">
        <v>2075</v>
      </c>
      <c r="O2044" s="102" t="s">
        <v>20529</v>
      </c>
      <c r="P2044" s="102" t="s">
        <v>20529</v>
      </c>
      <c r="Q2044" s="102" t="s">
        <v>20529</v>
      </c>
      <c r="R2044" s="109"/>
      <c r="S2044" s="102" t="s">
        <v>11080</v>
      </c>
      <c r="T2044" s="102" t="s">
        <v>21275</v>
      </c>
      <c r="U2044" s="102" t="s">
        <v>13939</v>
      </c>
      <c r="V2044" s="109">
        <v>30</v>
      </c>
      <c r="W2044" s="107"/>
      <c r="X2044" s="324"/>
    </row>
    <row r="2045" spans="1:24" ht="12.95" customHeight="1" x14ac:dyDescent="0.2">
      <c r="A2045" s="115">
        <v>1999</v>
      </c>
      <c r="B2045" s="115" t="s">
        <v>4176</v>
      </c>
      <c r="C2045" s="102" t="s">
        <v>11096</v>
      </c>
      <c r="D2045" s="102" t="s">
        <v>10064</v>
      </c>
      <c r="E2045" s="115" t="s">
        <v>17360</v>
      </c>
      <c r="F2045" s="158" t="s">
        <v>14961</v>
      </c>
      <c r="G2045" s="105">
        <v>16120</v>
      </c>
      <c r="H2045" s="102" t="s">
        <v>11819</v>
      </c>
      <c r="I2045" s="102" t="s">
        <v>30855</v>
      </c>
      <c r="J2045" s="102" t="s">
        <v>3049</v>
      </c>
      <c r="K2045" s="102"/>
      <c r="L2045" s="111" t="s">
        <v>37187</v>
      </c>
      <c r="M2045" s="109">
        <v>1</v>
      </c>
      <c r="N2045" s="108" t="s">
        <v>2075</v>
      </c>
      <c r="O2045" s="102" t="s">
        <v>20529</v>
      </c>
      <c r="P2045" s="102" t="s">
        <v>20529</v>
      </c>
      <c r="Q2045" s="102" t="s">
        <v>20529</v>
      </c>
      <c r="R2045" s="109" t="s">
        <v>7035</v>
      </c>
      <c r="S2045" s="102"/>
      <c r="T2045" s="102" t="s">
        <v>21275</v>
      </c>
      <c r="U2045" s="102" t="s">
        <v>17361</v>
      </c>
      <c r="V2045" s="109">
        <v>30</v>
      </c>
      <c r="W2045" s="107"/>
      <c r="X2045" s="324"/>
    </row>
    <row r="2046" spans="1:24" ht="12.95" customHeight="1" x14ac:dyDescent="0.2">
      <c r="A2046" s="115">
        <v>1999</v>
      </c>
      <c r="B2046" s="115" t="s">
        <v>4176</v>
      </c>
      <c r="C2046" s="102" t="s">
        <v>11096</v>
      </c>
      <c r="D2046" s="102" t="s">
        <v>14940</v>
      </c>
      <c r="E2046" s="115" t="s">
        <v>17362</v>
      </c>
      <c r="F2046" s="158" t="s">
        <v>14961</v>
      </c>
      <c r="G2046" s="105">
        <v>16204</v>
      </c>
      <c r="H2046" s="102" t="s">
        <v>11819</v>
      </c>
      <c r="I2046" s="102" t="s">
        <v>31298</v>
      </c>
      <c r="J2046" s="102" t="s">
        <v>3049</v>
      </c>
      <c r="K2046" s="102"/>
      <c r="L2046" s="111" t="s">
        <v>37188</v>
      </c>
      <c r="M2046" s="109">
        <v>1</v>
      </c>
      <c r="N2046" s="138" t="s">
        <v>2075</v>
      </c>
      <c r="O2046" s="102" t="s">
        <v>20529</v>
      </c>
      <c r="P2046" s="102" t="s">
        <v>20529</v>
      </c>
      <c r="Q2046" s="102" t="s">
        <v>20529</v>
      </c>
      <c r="R2046" s="109" t="s">
        <v>7035</v>
      </c>
      <c r="S2046" s="102" t="s">
        <v>11080</v>
      </c>
      <c r="T2046" s="102" t="s">
        <v>21275</v>
      </c>
      <c r="U2046" s="102" t="s">
        <v>17363</v>
      </c>
      <c r="V2046" s="109">
        <v>40</v>
      </c>
      <c r="W2046" s="107"/>
      <c r="X2046" s="324"/>
    </row>
    <row r="2047" spans="1:24" ht="12.95" customHeight="1" x14ac:dyDescent="0.2">
      <c r="A2047" s="115">
        <v>1999</v>
      </c>
      <c r="B2047" s="115" t="s">
        <v>4176</v>
      </c>
      <c r="C2047" s="102" t="s">
        <v>11096</v>
      </c>
      <c r="D2047" s="102" t="s">
        <v>14941</v>
      </c>
      <c r="E2047" s="115" t="s">
        <v>17364</v>
      </c>
      <c r="F2047" s="158" t="s">
        <v>14961</v>
      </c>
      <c r="G2047" s="105">
        <v>16209</v>
      </c>
      <c r="H2047" s="102" t="s">
        <v>11819</v>
      </c>
      <c r="I2047" s="102" t="s">
        <v>31298</v>
      </c>
      <c r="J2047" s="102" t="s">
        <v>3049</v>
      </c>
      <c r="K2047" s="102"/>
      <c r="L2047" s="111" t="s">
        <v>37189</v>
      </c>
      <c r="M2047" s="109">
        <v>1</v>
      </c>
      <c r="N2047" s="138" t="s">
        <v>2075</v>
      </c>
      <c r="O2047" s="102" t="s">
        <v>20529</v>
      </c>
      <c r="P2047" s="102" t="s">
        <v>20529</v>
      </c>
      <c r="Q2047" s="102" t="s">
        <v>20529</v>
      </c>
      <c r="R2047" s="109"/>
      <c r="S2047" s="102" t="s">
        <v>11080</v>
      </c>
      <c r="T2047" s="102" t="s">
        <v>21275</v>
      </c>
      <c r="U2047" s="102" t="s">
        <v>17363</v>
      </c>
      <c r="V2047" s="109">
        <v>50</v>
      </c>
      <c r="W2047" s="107"/>
      <c r="X2047" s="324"/>
    </row>
    <row r="2048" spans="1:24" ht="12.95" customHeight="1" x14ac:dyDescent="0.2">
      <c r="A2048" s="115">
        <v>1999</v>
      </c>
      <c r="B2048" s="115" t="s">
        <v>4176</v>
      </c>
      <c r="C2048" s="102" t="s">
        <v>11096</v>
      </c>
      <c r="D2048" s="102" t="s">
        <v>1742</v>
      </c>
      <c r="E2048" s="115" t="s">
        <v>8050</v>
      </c>
      <c r="F2048" s="148" t="s">
        <v>10085</v>
      </c>
      <c r="G2048" s="105">
        <v>16097</v>
      </c>
      <c r="H2048" s="102" t="s">
        <v>11819</v>
      </c>
      <c r="I2048" s="102" t="s">
        <v>5011</v>
      </c>
      <c r="J2048" s="102" t="s">
        <v>4615</v>
      </c>
      <c r="K2048" s="102"/>
      <c r="L2048" s="111" t="s">
        <v>37190</v>
      </c>
      <c r="M2048" s="109">
        <v>1</v>
      </c>
      <c r="N2048" s="108" t="s">
        <v>2075</v>
      </c>
      <c r="O2048" s="102"/>
      <c r="P2048" s="39"/>
      <c r="Q2048" s="39" t="s">
        <v>20279</v>
      </c>
      <c r="R2048" s="109"/>
      <c r="S2048" s="102" t="s">
        <v>11080</v>
      </c>
      <c r="T2048" s="102" t="s">
        <v>21275</v>
      </c>
      <c r="U2048" s="102" t="s">
        <v>13939</v>
      </c>
      <c r="V2048" s="109">
        <v>6</v>
      </c>
      <c r="W2048" s="107"/>
      <c r="X2048" s="194"/>
    </row>
    <row r="2049" spans="1:24" ht="12.95" customHeight="1" x14ac:dyDescent="0.2">
      <c r="A2049" s="115">
        <v>1999</v>
      </c>
      <c r="B2049" s="115" t="s">
        <v>4176</v>
      </c>
      <c r="C2049" s="102" t="s">
        <v>11096</v>
      </c>
      <c r="D2049" s="102" t="s">
        <v>4616</v>
      </c>
      <c r="E2049" s="115" t="s">
        <v>8051</v>
      </c>
      <c r="F2049" s="148" t="s">
        <v>10085</v>
      </c>
      <c r="G2049" s="105">
        <v>16113</v>
      </c>
      <c r="H2049" s="102" t="s">
        <v>11819</v>
      </c>
      <c r="I2049" s="102" t="s">
        <v>10191</v>
      </c>
      <c r="J2049" s="102" t="s">
        <v>2819</v>
      </c>
      <c r="K2049" s="102"/>
      <c r="L2049" s="111" t="s">
        <v>37191</v>
      </c>
      <c r="M2049" s="109">
        <v>1</v>
      </c>
      <c r="N2049" s="108" t="s">
        <v>2075</v>
      </c>
      <c r="O2049" s="102"/>
      <c r="P2049" s="39"/>
      <c r="Q2049" s="39" t="s">
        <v>17434</v>
      </c>
      <c r="R2049" s="109"/>
      <c r="S2049" s="102" t="s">
        <v>11080</v>
      </c>
      <c r="T2049" s="102" t="s">
        <v>21275</v>
      </c>
      <c r="U2049" s="102" t="s">
        <v>13939</v>
      </c>
      <c r="V2049" s="109">
        <v>5</v>
      </c>
      <c r="W2049" s="107"/>
      <c r="X2049" s="194"/>
    </row>
    <row r="2050" spans="1:24" ht="12.95" customHeight="1" x14ac:dyDescent="0.2">
      <c r="A2050" s="115">
        <v>1999</v>
      </c>
      <c r="B2050" s="115" t="s">
        <v>4176</v>
      </c>
      <c r="C2050" s="102" t="s">
        <v>11096</v>
      </c>
      <c r="D2050" s="102" t="s">
        <v>7180</v>
      </c>
      <c r="E2050" s="115" t="s">
        <v>8052</v>
      </c>
      <c r="F2050" s="148" t="s">
        <v>10085</v>
      </c>
      <c r="G2050" s="105">
        <v>16120</v>
      </c>
      <c r="H2050" s="102" t="s">
        <v>30855</v>
      </c>
      <c r="I2050" s="102" t="s">
        <v>11819</v>
      </c>
      <c r="J2050" s="102" t="s">
        <v>2846</v>
      </c>
      <c r="K2050" s="102"/>
      <c r="L2050" s="111" t="s">
        <v>37192</v>
      </c>
      <c r="M2050" s="109">
        <v>1</v>
      </c>
      <c r="N2050" s="108" t="s">
        <v>2075</v>
      </c>
      <c r="O2050" s="102"/>
      <c r="P2050" s="39" t="s">
        <v>9160</v>
      </c>
      <c r="Q2050" s="39" t="s">
        <v>19823</v>
      </c>
      <c r="R2050" s="109"/>
      <c r="S2050" s="102" t="s">
        <v>8315</v>
      </c>
      <c r="T2050" s="102" t="s">
        <v>21275</v>
      </c>
      <c r="U2050" s="102" t="s">
        <v>27571</v>
      </c>
      <c r="V2050" s="109">
        <v>5</v>
      </c>
      <c r="W2050" s="107"/>
      <c r="X2050" s="194"/>
    </row>
    <row r="2051" spans="1:24" ht="12.95" customHeight="1" x14ac:dyDescent="0.2">
      <c r="A2051" s="115">
        <v>1999</v>
      </c>
      <c r="B2051" s="115" t="s">
        <v>4176</v>
      </c>
      <c r="C2051" s="102" t="s">
        <v>11096</v>
      </c>
      <c r="D2051" s="102" t="s">
        <v>2076</v>
      </c>
      <c r="E2051" s="115" t="s">
        <v>8053</v>
      </c>
      <c r="F2051" s="148" t="s">
        <v>10085</v>
      </c>
      <c r="G2051" s="105">
        <v>16150</v>
      </c>
      <c r="H2051" s="102" t="s">
        <v>31299</v>
      </c>
      <c r="I2051" s="102" t="s">
        <v>11819</v>
      </c>
      <c r="J2051" s="102" t="s">
        <v>2819</v>
      </c>
      <c r="K2051" s="102"/>
      <c r="L2051" s="111" t="s">
        <v>37193</v>
      </c>
      <c r="M2051" s="109">
        <v>1</v>
      </c>
      <c r="N2051" s="108" t="s">
        <v>2075</v>
      </c>
      <c r="O2051" s="102" t="s">
        <v>20409</v>
      </c>
      <c r="P2051" s="39" t="s">
        <v>3620</v>
      </c>
      <c r="Q2051" s="39" t="s">
        <v>5985</v>
      </c>
      <c r="R2051" s="109"/>
      <c r="S2051" s="102"/>
      <c r="T2051" s="102" t="s">
        <v>21275</v>
      </c>
      <c r="U2051" s="102" t="s">
        <v>13939</v>
      </c>
      <c r="V2051" s="109">
        <v>5</v>
      </c>
      <c r="W2051" s="107"/>
      <c r="X2051" s="194"/>
    </row>
    <row r="2052" spans="1:24" ht="12.95" customHeight="1" x14ac:dyDescent="0.2">
      <c r="A2052" s="115">
        <v>1999</v>
      </c>
      <c r="B2052" s="115" t="s">
        <v>4176</v>
      </c>
      <c r="C2052" s="102" t="s">
        <v>11096</v>
      </c>
      <c r="D2052" s="102" t="s">
        <v>2809</v>
      </c>
      <c r="E2052" s="115" t="s">
        <v>8054</v>
      </c>
      <c r="F2052" s="148" t="s">
        <v>10085</v>
      </c>
      <c r="G2052" s="105">
        <v>16209</v>
      </c>
      <c r="H2052" s="102" t="s">
        <v>11819</v>
      </c>
      <c r="I2052" s="102" t="s">
        <v>31298</v>
      </c>
      <c r="J2052" s="102" t="s">
        <v>2846</v>
      </c>
      <c r="K2052" s="102"/>
      <c r="L2052" s="111" t="s">
        <v>37194</v>
      </c>
      <c r="M2052" s="109">
        <v>1</v>
      </c>
      <c r="N2052" s="108" t="s">
        <v>2075</v>
      </c>
      <c r="O2052" s="102"/>
      <c r="P2052" s="39" t="s">
        <v>17110</v>
      </c>
      <c r="Q2052" s="39" t="s">
        <v>16614</v>
      </c>
      <c r="R2052" s="109"/>
      <c r="S2052" s="102" t="s">
        <v>9435</v>
      </c>
      <c r="T2052" s="102" t="s">
        <v>21275</v>
      </c>
      <c r="U2052" s="102" t="s">
        <v>27570</v>
      </c>
      <c r="V2052" s="109">
        <v>8</v>
      </c>
      <c r="W2052" s="107"/>
      <c r="X2052" s="194"/>
    </row>
    <row r="2053" spans="1:24" ht="12.95" customHeight="1" x14ac:dyDescent="0.2">
      <c r="A2053" s="115">
        <v>1999</v>
      </c>
      <c r="B2053" s="115" t="s">
        <v>4176</v>
      </c>
      <c r="C2053" s="102" t="s">
        <v>11096</v>
      </c>
      <c r="D2053" s="102" t="s">
        <v>2810</v>
      </c>
      <c r="E2053" s="115" t="s">
        <v>9177</v>
      </c>
      <c r="F2053" s="148" t="s">
        <v>10085</v>
      </c>
      <c r="G2053" s="105">
        <v>16204</v>
      </c>
      <c r="H2053" s="102" t="s">
        <v>11819</v>
      </c>
      <c r="I2053" s="102" t="s">
        <v>31298</v>
      </c>
      <c r="J2053" s="102" t="s">
        <v>4826</v>
      </c>
      <c r="K2053" s="102"/>
      <c r="L2053" s="111" t="s">
        <v>37195</v>
      </c>
      <c r="M2053" s="109">
        <v>1</v>
      </c>
      <c r="N2053" s="108" t="s">
        <v>2075</v>
      </c>
      <c r="O2053" s="102" t="s">
        <v>12252</v>
      </c>
      <c r="P2053" s="39" t="s">
        <v>2447</v>
      </c>
      <c r="Q2053" s="39" t="s">
        <v>21192</v>
      </c>
      <c r="R2053" s="109"/>
      <c r="S2053" s="102" t="s">
        <v>11080</v>
      </c>
      <c r="T2053" s="102" t="s">
        <v>21275</v>
      </c>
      <c r="U2053" s="102" t="s">
        <v>27569</v>
      </c>
      <c r="V2053" s="109">
        <v>8</v>
      </c>
      <c r="W2053" s="107"/>
      <c r="X2053" s="194"/>
    </row>
    <row r="2054" spans="1:24" ht="12.95" customHeight="1" x14ac:dyDescent="0.2">
      <c r="A2054" s="115">
        <v>1999</v>
      </c>
      <c r="B2054" s="115" t="s">
        <v>4176</v>
      </c>
      <c r="C2054" s="102" t="s">
        <v>11096</v>
      </c>
      <c r="D2054" s="102" t="s">
        <v>2820</v>
      </c>
      <c r="E2054" s="115" t="s">
        <v>8055</v>
      </c>
      <c r="F2054" s="148" t="s">
        <v>10085</v>
      </c>
      <c r="G2054" s="105">
        <v>16204</v>
      </c>
      <c r="H2054" s="102" t="s">
        <v>11819</v>
      </c>
      <c r="I2054" s="102" t="s">
        <v>31298</v>
      </c>
      <c r="J2054" s="102" t="s">
        <v>2430</v>
      </c>
      <c r="K2054" s="102"/>
      <c r="L2054" s="111" t="s">
        <v>37196</v>
      </c>
      <c r="M2054" s="109">
        <v>1</v>
      </c>
      <c r="N2054" s="108" t="s">
        <v>2075</v>
      </c>
      <c r="O2054" s="102"/>
      <c r="P2054" s="39" t="s">
        <v>162</v>
      </c>
      <c r="Q2054" s="39" t="s">
        <v>20874</v>
      </c>
      <c r="R2054" s="109"/>
      <c r="S2054" s="102" t="s">
        <v>8315</v>
      </c>
      <c r="T2054" s="102" t="s">
        <v>21275</v>
      </c>
      <c r="U2054" s="102" t="s">
        <v>5828</v>
      </c>
      <c r="V2054" s="109">
        <v>6</v>
      </c>
      <c r="W2054" s="107"/>
      <c r="X2054" s="194"/>
    </row>
    <row r="2055" spans="1:24" ht="12.95" customHeight="1" x14ac:dyDescent="0.2">
      <c r="A2055" s="115">
        <v>1999</v>
      </c>
      <c r="B2055" s="115" t="s">
        <v>4176</v>
      </c>
      <c r="C2055" s="102" t="s">
        <v>11096</v>
      </c>
      <c r="D2055" s="102" t="s">
        <v>8585</v>
      </c>
      <c r="E2055" s="115" t="s">
        <v>8056</v>
      </c>
      <c r="F2055" s="148" t="s">
        <v>10085</v>
      </c>
      <c r="G2055" s="105">
        <v>16209</v>
      </c>
      <c r="H2055" s="102" t="s">
        <v>11819</v>
      </c>
      <c r="I2055" s="102" t="s">
        <v>31298</v>
      </c>
      <c r="J2055" s="102" t="s">
        <v>8586</v>
      </c>
      <c r="K2055" s="102" t="s">
        <v>14625</v>
      </c>
      <c r="L2055" s="111" t="s">
        <v>37197</v>
      </c>
      <c r="M2055" s="109">
        <v>1</v>
      </c>
      <c r="N2055" s="108" t="s">
        <v>2075</v>
      </c>
      <c r="O2055" s="102" t="s">
        <v>12252</v>
      </c>
      <c r="P2055" s="39" t="s">
        <v>13301</v>
      </c>
      <c r="Q2055" s="39" t="s">
        <v>21193</v>
      </c>
      <c r="R2055" s="109"/>
      <c r="S2055" s="102" t="s">
        <v>11080</v>
      </c>
      <c r="T2055" s="102" t="s">
        <v>21275</v>
      </c>
      <c r="U2055" s="102" t="s">
        <v>13939</v>
      </c>
      <c r="V2055" s="109">
        <v>7</v>
      </c>
      <c r="W2055" s="107"/>
      <c r="X2055" s="194"/>
    </row>
    <row r="2056" spans="1:24" ht="12.95" customHeight="1" x14ac:dyDescent="0.2">
      <c r="A2056" s="140">
        <v>2015</v>
      </c>
      <c r="B2056" s="140" t="s">
        <v>4176</v>
      </c>
      <c r="C2056" s="197" t="s">
        <v>29693</v>
      </c>
      <c r="D2056" s="128" t="s">
        <v>29742</v>
      </c>
      <c r="E2056" s="140">
        <v>1</v>
      </c>
      <c r="F2056" s="128" t="s">
        <v>14834</v>
      </c>
      <c r="G2056" s="142">
        <v>14520</v>
      </c>
      <c r="H2056" s="128" t="s">
        <v>11819</v>
      </c>
      <c r="I2056" s="102" t="s">
        <v>31298</v>
      </c>
      <c r="J2056" s="128" t="s">
        <v>13180</v>
      </c>
      <c r="K2056" s="128"/>
      <c r="L2056" s="143"/>
      <c r="M2056" s="145">
        <v>1</v>
      </c>
      <c r="N2056" s="144" t="s">
        <v>29743</v>
      </c>
      <c r="O2056" s="128" t="s">
        <v>13301</v>
      </c>
      <c r="P2056" s="128" t="s">
        <v>9160</v>
      </c>
      <c r="Q2056" s="128" t="s">
        <v>16762</v>
      </c>
      <c r="R2056" s="145"/>
      <c r="S2056" s="128"/>
      <c r="T2056" s="128" t="s">
        <v>20541</v>
      </c>
      <c r="U2056" s="128" t="s">
        <v>29744</v>
      </c>
      <c r="V2056" s="145">
        <v>5.5</v>
      </c>
      <c r="W2056" s="130"/>
      <c r="X2056" s="194"/>
    </row>
    <row r="2057" spans="1:24" ht="12.95" customHeight="1" x14ac:dyDescent="0.2">
      <c r="A2057" s="140">
        <v>2015</v>
      </c>
      <c r="B2057" s="140" t="s">
        <v>4176</v>
      </c>
      <c r="C2057" s="128" t="s">
        <v>29693</v>
      </c>
      <c r="D2057" s="128" t="s">
        <v>29745</v>
      </c>
      <c r="E2057" s="140">
        <v>2</v>
      </c>
      <c r="F2057" s="128" t="s">
        <v>14834</v>
      </c>
      <c r="G2057" s="142">
        <v>14489</v>
      </c>
      <c r="H2057" s="102" t="s">
        <v>31298</v>
      </c>
      <c r="I2057" s="128" t="s">
        <v>11819</v>
      </c>
      <c r="J2057" s="128" t="s">
        <v>8356</v>
      </c>
      <c r="K2057" s="128"/>
      <c r="L2057" s="143"/>
      <c r="M2057" s="145">
        <v>2</v>
      </c>
      <c r="N2057" s="144" t="s">
        <v>29746</v>
      </c>
      <c r="O2057" s="128" t="s">
        <v>20676</v>
      </c>
      <c r="P2057" s="128" t="s">
        <v>162</v>
      </c>
      <c r="Q2057" s="128" t="s">
        <v>15945</v>
      </c>
      <c r="R2057" s="145"/>
      <c r="S2057" s="128" t="s">
        <v>9435</v>
      </c>
      <c r="T2057" s="128" t="s">
        <v>20541</v>
      </c>
      <c r="U2057" s="128"/>
      <c r="V2057" s="145">
        <v>6.5</v>
      </c>
      <c r="W2057" s="130"/>
      <c r="X2057" s="194"/>
    </row>
    <row r="2058" spans="1:24" ht="12.95" customHeight="1" x14ac:dyDescent="0.2">
      <c r="A2058" s="140">
        <v>2015</v>
      </c>
      <c r="B2058" s="140" t="s">
        <v>4176</v>
      </c>
      <c r="C2058" s="128" t="s">
        <v>29693</v>
      </c>
      <c r="D2058" s="128" t="s">
        <v>29747</v>
      </c>
      <c r="E2058" s="140">
        <v>3</v>
      </c>
      <c r="F2058" s="128" t="s">
        <v>14834</v>
      </c>
      <c r="G2058" s="142">
        <v>14497</v>
      </c>
      <c r="H2058" s="102" t="s">
        <v>31298</v>
      </c>
      <c r="I2058" s="128" t="s">
        <v>11819</v>
      </c>
      <c r="J2058" s="128" t="s">
        <v>13463</v>
      </c>
      <c r="K2058" s="128"/>
      <c r="L2058" s="143"/>
      <c r="M2058" s="145">
        <v>3</v>
      </c>
      <c r="N2058" s="144" t="s">
        <v>29748</v>
      </c>
      <c r="O2058" s="128" t="s">
        <v>16762</v>
      </c>
      <c r="P2058" s="128" t="s">
        <v>13301</v>
      </c>
      <c r="Q2058" s="128" t="s">
        <v>16157</v>
      </c>
      <c r="R2058" s="145"/>
      <c r="S2058" s="128"/>
      <c r="T2058" s="128" t="s">
        <v>20541</v>
      </c>
      <c r="U2058" s="128" t="s">
        <v>29750</v>
      </c>
      <c r="V2058" s="145">
        <v>8.5</v>
      </c>
      <c r="W2058" s="130"/>
      <c r="X2058" s="194"/>
    </row>
    <row r="2059" spans="1:24" ht="12.95" customHeight="1" x14ac:dyDescent="0.2">
      <c r="A2059" s="140">
        <v>2015</v>
      </c>
      <c r="B2059" s="140" t="s">
        <v>4176</v>
      </c>
      <c r="C2059" s="128" t="s">
        <v>29693</v>
      </c>
      <c r="D2059" s="128" t="s">
        <v>29749</v>
      </c>
      <c r="E2059" s="140">
        <v>4</v>
      </c>
      <c r="F2059" s="128" t="s">
        <v>14834</v>
      </c>
      <c r="G2059" s="142">
        <v>14500</v>
      </c>
      <c r="H2059" s="102" t="s">
        <v>31298</v>
      </c>
      <c r="I2059" s="128" t="s">
        <v>11819</v>
      </c>
      <c r="J2059" s="128" t="s">
        <v>3639</v>
      </c>
      <c r="K2059" s="128"/>
      <c r="L2059" s="143"/>
      <c r="M2059" s="145">
        <v>2</v>
      </c>
      <c r="N2059" s="144" t="s">
        <v>29746</v>
      </c>
      <c r="O2059" s="128" t="s">
        <v>12721</v>
      </c>
      <c r="P2059" s="128"/>
      <c r="Q2059" s="128" t="s">
        <v>19737</v>
      </c>
      <c r="R2059" s="145"/>
      <c r="S2059" s="128"/>
      <c r="T2059" s="128" t="s">
        <v>20541</v>
      </c>
      <c r="U2059" s="128" t="s">
        <v>29751</v>
      </c>
      <c r="V2059" s="145">
        <v>7.5</v>
      </c>
      <c r="W2059" s="130"/>
      <c r="X2059" s="194"/>
    </row>
    <row r="2060" spans="1:24" ht="12.95" customHeight="1" x14ac:dyDescent="0.2">
      <c r="A2060" s="140">
        <v>2015</v>
      </c>
      <c r="B2060" s="140" t="s">
        <v>4176</v>
      </c>
      <c r="C2060" s="128" t="s">
        <v>29693</v>
      </c>
      <c r="D2060" s="128" t="s">
        <v>13098</v>
      </c>
      <c r="E2060" s="140">
        <v>5</v>
      </c>
      <c r="F2060" s="128" t="s">
        <v>14834</v>
      </c>
      <c r="G2060" s="142">
        <v>14497</v>
      </c>
      <c r="H2060" s="102" t="s">
        <v>31298</v>
      </c>
      <c r="I2060" s="128" t="s">
        <v>11819</v>
      </c>
      <c r="J2060" s="128" t="s">
        <v>3739</v>
      </c>
      <c r="K2060" s="128"/>
      <c r="L2060" s="143"/>
      <c r="M2060" s="145">
        <v>2</v>
      </c>
      <c r="N2060" s="144" t="s">
        <v>29752</v>
      </c>
      <c r="O2060" s="128" t="s">
        <v>19531</v>
      </c>
      <c r="P2060" s="128" t="s">
        <v>9125</v>
      </c>
      <c r="Q2060" s="128"/>
      <c r="R2060" s="145"/>
      <c r="S2060" s="128" t="s">
        <v>9435</v>
      </c>
      <c r="T2060" s="128" t="s">
        <v>20541</v>
      </c>
      <c r="U2060" s="128"/>
      <c r="V2060" s="145">
        <v>5.5</v>
      </c>
      <c r="W2060" s="130"/>
      <c r="X2060" s="194"/>
    </row>
    <row r="2061" spans="1:24" ht="12.95" customHeight="1" x14ac:dyDescent="0.2">
      <c r="A2061" s="140">
        <v>2015</v>
      </c>
      <c r="B2061" s="140" t="s">
        <v>4176</v>
      </c>
      <c r="C2061" s="128" t="s">
        <v>29693</v>
      </c>
      <c r="D2061" s="143" t="s">
        <v>5209</v>
      </c>
      <c r="E2061" s="140">
        <v>6</v>
      </c>
      <c r="F2061" s="128" t="s">
        <v>14834</v>
      </c>
      <c r="G2061" s="142">
        <v>14489</v>
      </c>
      <c r="H2061" s="102" t="s">
        <v>31298</v>
      </c>
      <c r="I2061" s="128" t="s">
        <v>11819</v>
      </c>
      <c r="J2061" s="128" t="s">
        <v>29753</v>
      </c>
      <c r="K2061" s="128"/>
      <c r="L2061" s="111" t="s">
        <v>29755</v>
      </c>
      <c r="M2061" s="145">
        <v>1</v>
      </c>
      <c r="N2061" s="144" t="s">
        <v>29743</v>
      </c>
      <c r="O2061" s="128" t="s">
        <v>12721</v>
      </c>
      <c r="P2061" s="128" t="s">
        <v>162</v>
      </c>
      <c r="Q2061" s="128" t="s">
        <v>15945</v>
      </c>
      <c r="R2061" s="145"/>
      <c r="S2061" s="128"/>
      <c r="T2061" s="128" t="s">
        <v>20541</v>
      </c>
      <c r="U2061" s="128"/>
      <c r="V2061" s="145">
        <v>6.5</v>
      </c>
      <c r="W2061" s="130"/>
      <c r="X2061" s="194"/>
    </row>
    <row r="2062" spans="1:24" ht="12.95" customHeight="1" x14ac:dyDescent="0.2">
      <c r="A2062" s="140">
        <v>2015</v>
      </c>
      <c r="B2062" s="140" t="s">
        <v>4176</v>
      </c>
      <c r="C2062" s="128" t="s">
        <v>29693</v>
      </c>
      <c r="D2062" s="128" t="s">
        <v>29756</v>
      </c>
      <c r="E2062" s="140">
        <v>7</v>
      </c>
      <c r="F2062" s="128" t="s">
        <v>14834</v>
      </c>
      <c r="G2062" s="142">
        <v>14506</v>
      </c>
      <c r="H2062" s="128" t="s">
        <v>11819</v>
      </c>
      <c r="I2062" s="102" t="s">
        <v>31298</v>
      </c>
      <c r="J2062" s="128" t="s">
        <v>29757</v>
      </c>
      <c r="K2062" s="128"/>
      <c r="L2062" s="143"/>
      <c r="M2062" s="145">
        <v>2</v>
      </c>
      <c r="N2062" s="144" t="s">
        <v>29758</v>
      </c>
      <c r="O2062" s="128" t="s">
        <v>19099</v>
      </c>
      <c r="P2062" s="128" t="s">
        <v>16022</v>
      </c>
      <c r="Q2062" s="128" t="s">
        <v>19473</v>
      </c>
      <c r="R2062" s="145"/>
      <c r="S2062" s="128" t="s">
        <v>9435</v>
      </c>
      <c r="T2062" s="128" t="s">
        <v>20541</v>
      </c>
      <c r="U2062" s="128" t="s">
        <v>29759</v>
      </c>
      <c r="V2062" s="145">
        <v>8</v>
      </c>
      <c r="W2062" s="130"/>
      <c r="X2062" s="194"/>
    </row>
    <row r="2063" spans="1:24" ht="12.95" customHeight="1" x14ac:dyDescent="0.2">
      <c r="A2063" s="140">
        <v>2015</v>
      </c>
      <c r="B2063" s="140" t="s">
        <v>4176</v>
      </c>
      <c r="C2063" s="128" t="s">
        <v>29693</v>
      </c>
      <c r="D2063" s="128" t="s">
        <v>29760</v>
      </c>
      <c r="E2063" s="140">
        <v>8</v>
      </c>
      <c r="F2063" s="128" t="s">
        <v>14834</v>
      </c>
      <c r="G2063" s="142">
        <v>14508</v>
      </c>
      <c r="H2063" s="128" t="s">
        <v>11819</v>
      </c>
      <c r="I2063" s="102" t="s">
        <v>31298</v>
      </c>
      <c r="J2063" s="128" t="s">
        <v>8849</v>
      </c>
      <c r="K2063" s="128"/>
      <c r="L2063" s="199" t="s">
        <v>10018</v>
      </c>
      <c r="M2063" s="145">
        <v>2</v>
      </c>
      <c r="N2063" s="144" t="s">
        <v>29752</v>
      </c>
      <c r="O2063" s="128" t="s">
        <v>17392</v>
      </c>
      <c r="P2063" s="128"/>
      <c r="Q2063" s="128"/>
      <c r="R2063" s="145"/>
      <c r="S2063" s="128"/>
      <c r="T2063" s="128" t="s">
        <v>20541</v>
      </c>
      <c r="U2063" s="128"/>
      <c r="V2063" s="145">
        <v>5.5</v>
      </c>
      <c r="W2063" s="130"/>
      <c r="X2063" s="194"/>
    </row>
    <row r="2064" spans="1:24" ht="12.95" customHeight="1" x14ac:dyDescent="0.2">
      <c r="A2064" s="140">
        <v>2015</v>
      </c>
      <c r="B2064" s="140" t="s">
        <v>4176</v>
      </c>
      <c r="C2064" s="197" t="s">
        <v>29741</v>
      </c>
      <c r="D2064" s="128" t="s">
        <v>29813</v>
      </c>
      <c r="E2064" s="140">
        <v>1</v>
      </c>
      <c r="F2064" s="128" t="s">
        <v>14834</v>
      </c>
      <c r="G2064" s="142">
        <v>14489</v>
      </c>
      <c r="H2064" s="128" t="s">
        <v>2376</v>
      </c>
      <c r="I2064" s="128" t="s">
        <v>11819</v>
      </c>
      <c r="J2064" s="128" t="s">
        <v>29814</v>
      </c>
      <c r="K2064" s="128"/>
      <c r="L2064" s="199" t="s">
        <v>29818</v>
      </c>
      <c r="M2064" s="145">
        <v>1</v>
      </c>
      <c r="N2064" s="144" t="s">
        <v>29815</v>
      </c>
      <c r="O2064" s="128"/>
      <c r="P2064" s="128" t="s">
        <v>21123</v>
      </c>
      <c r="Q2064" s="128" t="s">
        <v>19176</v>
      </c>
      <c r="R2064" s="145"/>
      <c r="S2064" s="128"/>
      <c r="T2064" s="128" t="s">
        <v>20541</v>
      </c>
      <c r="U2064" s="128" t="s">
        <v>29829</v>
      </c>
      <c r="V2064" s="145">
        <v>6.5</v>
      </c>
      <c r="W2064" s="130"/>
      <c r="X2064" s="194"/>
    </row>
    <row r="2065" spans="1:24" ht="12.95" customHeight="1" x14ac:dyDescent="0.2">
      <c r="A2065" s="140">
        <v>2015</v>
      </c>
      <c r="B2065" s="140" t="s">
        <v>4176</v>
      </c>
      <c r="C2065" s="128" t="s">
        <v>29741</v>
      </c>
      <c r="D2065" s="128" t="s">
        <v>29816</v>
      </c>
      <c r="E2065" s="140">
        <v>2</v>
      </c>
      <c r="F2065" s="128" t="s">
        <v>14834</v>
      </c>
      <c r="G2065" s="142">
        <v>14489</v>
      </c>
      <c r="H2065" s="128" t="s">
        <v>2376</v>
      </c>
      <c r="I2065" s="128" t="s">
        <v>11819</v>
      </c>
      <c r="J2065" s="128" t="s">
        <v>29814</v>
      </c>
      <c r="K2065" s="128"/>
      <c r="L2065" s="199" t="s">
        <v>29818</v>
      </c>
      <c r="M2065" s="145">
        <v>1</v>
      </c>
      <c r="N2065" s="144" t="s">
        <v>29815</v>
      </c>
      <c r="O2065" s="128"/>
      <c r="P2065" s="128"/>
      <c r="Q2065" s="128" t="s">
        <v>17580</v>
      </c>
      <c r="R2065" s="145"/>
      <c r="S2065" s="128"/>
      <c r="T2065" s="128" t="s">
        <v>20541</v>
      </c>
      <c r="U2065" s="128" t="s">
        <v>29819</v>
      </c>
      <c r="V2065" s="145">
        <v>7.5</v>
      </c>
      <c r="W2065" s="130"/>
      <c r="X2065" s="194"/>
    </row>
    <row r="2066" spans="1:24" ht="12.95" customHeight="1" x14ac:dyDescent="0.2">
      <c r="A2066" s="140">
        <v>2015</v>
      </c>
      <c r="B2066" s="140" t="s">
        <v>4176</v>
      </c>
      <c r="C2066" s="128" t="s">
        <v>29741</v>
      </c>
      <c r="D2066" s="128" t="s">
        <v>29817</v>
      </c>
      <c r="E2066" s="140">
        <v>3</v>
      </c>
      <c r="F2066" s="128" t="s">
        <v>14834</v>
      </c>
      <c r="G2066" s="142">
        <v>14489</v>
      </c>
      <c r="H2066" s="128" t="s">
        <v>2376</v>
      </c>
      <c r="I2066" s="128" t="s">
        <v>11819</v>
      </c>
      <c r="J2066" s="128" t="s">
        <v>29814</v>
      </c>
      <c r="K2066" s="128"/>
      <c r="L2066" s="199" t="s">
        <v>29818</v>
      </c>
      <c r="M2066" s="145">
        <v>1</v>
      </c>
      <c r="N2066" s="144" t="s">
        <v>29815</v>
      </c>
      <c r="O2066" s="128" t="s">
        <v>20529</v>
      </c>
      <c r="P2066" s="128" t="s">
        <v>20529</v>
      </c>
      <c r="Q2066" s="128" t="s">
        <v>29821</v>
      </c>
      <c r="R2066" s="145"/>
      <c r="S2066" s="128"/>
      <c r="T2066" s="128" t="s">
        <v>20541</v>
      </c>
      <c r="U2066" s="128" t="s">
        <v>29819</v>
      </c>
      <c r="V2066" s="145">
        <v>7.5</v>
      </c>
      <c r="W2066" s="130"/>
      <c r="X2066" s="194"/>
    </row>
    <row r="2067" spans="1:24" ht="12.95" customHeight="1" x14ac:dyDescent="0.2">
      <c r="A2067" s="140">
        <v>2015</v>
      </c>
      <c r="B2067" s="140" t="s">
        <v>4176</v>
      </c>
      <c r="C2067" s="128" t="s">
        <v>29741</v>
      </c>
      <c r="D2067" s="128" t="s">
        <v>29820</v>
      </c>
      <c r="E2067" s="140">
        <v>4</v>
      </c>
      <c r="F2067" s="128" t="s">
        <v>14834</v>
      </c>
      <c r="G2067" s="142">
        <v>14489</v>
      </c>
      <c r="H2067" s="128" t="s">
        <v>2376</v>
      </c>
      <c r="I2067" s="128" t="s">
        <v>11819</v>
      </c>
      <c r="J2067" s="128" t="s">
        <v>29814</v>
      </c>
      <c r="K2067" s="128"/>
      <c r="L2067" s="199" t="s">
        <v>29818</v>
      </c>
      <c r="M2067" s="145">
        <v>1</v>
      </c>
      <c r="N2067" s="144" t="s">
        <v>29815</v>
      </c>
      <c r="O2067" s="128" t="s">
        <v>20529</v>
      </c>
      <c r="P2067" s="128" t="s">
        <v>20529</v>
      </c>
      <c r="Q2067" s="128" t="s">
        <v>29822</v>
      </c>
      <c r="R2067" s="145" t="s">
        <v>7035</v>
      </c>
      <c r="S2067" s="128"/>
      <c r="T2067" s="128" t="s">
        <v>20541</v>
      </c>
      <c r="U2067" s="128" t="s">
        <v>29819</v>
      </c>
      <c r="V2067" s="145">
        <v>7.5</v>
      </c>
      <c r="W2067" s="130"/>
      <c r="X2067" s="194"/>
    </row>
    <row r="2068" spans="1:24" ht="12.95" customHeight="1" x14ac:dyDescent="0.2">
      <c r="A2068" s="140">
        <v>2015</v>
      </c>
      <c r="B2068" s="140" t="s">
        <v>4176</v>
      </c>
      <c r="C2068" s="128" t="s">
        <v>29741</v>
      </c>
      <c r="D2068" s="128" t="s">
        <v>29824</v>
      </c>
      <c r="E2068" s="140">
        <v>5</v>
      </c>
      <c r="F2068" s="128" t="s">
        <v>14834</v>
      </c>
      <c r="G2068" s="142">
        <v>14490</v>
      </c>
      <c r="H2068" s="128" t="s">
        <v>2376</v>
      </c>
      <c r="I2068" s="128" t="s">
        <v>11819</v>
      </c>
      <c r="J2068" s="128" t="s">
        <v>29814</v>
      </c>
      <c r="K2068" s="128"/>
      <c r="L2068" s="199" t="s">
        <v>29818</v>
      </c>
      <c r="M2068" s="145">
        <v>1</v>
      </c>
      <c r="N2068" s="144" t="s">
        <v>29815</v>
      </c>
      <c r="O2068" s="128"/>
      <c r="P2068" s="128"/>
      <c r="Q2068" s="128"/>
      <c r="R2068" s="145"/>
      <c r="S2068" s="128"/>
      <c r="T2068" s="128" t="s">
        <v>20541</v>
      </c>
      <c r="U2068" s="128" t="s">
        <v>29825</v>
      </c>
      <c r="V2068" s="145">
        <v>2.5</v>
      </c>
      <c r="W2068" s="130"/>
      <c r="X2068" s="194"/>
    </row>
    <row r="2069" spans="1:24" ht="12.95" customHeight="1" x14ac:dyDescent="0.2">
      <c r="A2069" s="140">
        <v>2015</v>
      </c>
      <c r="B2069" s="140" t="s">
        <v>4176</v>
      </c>
      <c r="C2069" s="128" t="s">
        <v>29741</v>
      </c>
      <c r="D2069" s="128" t="s">
        <v>29826</v>
      </c>
      <c r="E2069" s="140">
        <v>6</v>
      </c>
      <c r="F2069" s="128" t="s">
        <v>14834</v>
      </c>
      <c r="G2069" s="142">
        <v>14491</v>
      </c>
      <c r="H2069" s="128" t="s">
        <v>2376</v>
      </c>
      <c r="I2069" s="128" t="s">
        <v>11819</v>
      </c>
      <c r="J2069" s="128" t="s">
        <v>29814</v>
      </c>
      <c r="K2069" s="128"/>
      <c r="L2069" s="199" t="s">
        <v>29818</v>
      </c>
      <c r="M2069" s="145">
        <v>1</v>
      </c>
      <c r="N2069" s="144" t="s">
        <v>29815</v>
      </c>
      <c r="O2069" s="128" t="s">
        <v>20529</v>
      </c>
      <c r="P2069" s="128" t="s">
        <v>20529</v>
      </c>
      <c r="Q2069" s="128" t="s">
        <v>29821</v>
      </c>
      <c r="R2069" s="145"/>
      <c r="S2069" s="128"/>
      <c r="T2069" s="128" t="s">
        <v>20541</v>
      </c>
      <c r="U2069" s="128" t="s">
        <v>29819</v>
      </c>
      <c r="V2069" s="145">
        <v>7.5</v>
      </c>
      <c r="W2069" s="130"/>
      <c r="X2069" s="194"/>
    </row>
    <row r="2070" spans="1:24" ht="12.95" customHeight="1" x14ac:dyDescent="0.2">
      <c r="A2070" s="140">
        <v>2015</v>
      </c>
      <c r="B2070" s="140" t="s">
        <v>4176</v>
      </c>
      <c r="C2070" s="128" t="s">
        <v>29741</v>
      </c>
      <c r="D2070" s="128" t="s">
        <v>29827</v>
      </c>
      <c r="E2070" s="140">
        <v>7</v>
      </c>
      <c r="F2070" s="128" t="s">
        <v>14834</v>
      </c>
      <c r="G2070" s="142">
        <v>14492</v>
      </c>
      <c r="H2070" s="128" t="s">
        <v>2376</v>
      </c>
      <c r="I2070" s="128" t="s">
        <v>11819</v>
      </c>
      <c r="J2070" s="128" t="s">
        <v>29814</v>
      </c>
      <c r="K2070" s="128"/>
      <c r="L2070" s="199" t="s">
        <v>29818</v>
      </c>
      <c r="M2070" s="145">
        <v>1</v>
      </c>
      <c r="N2070" s="144" t="s">
        <v>29815</v>
      </c>
      <c r="O2070" s="128" t="s">
        <v>20529</v>
      </c>
      <c r="P2070" s="128" t="s">
        <v>20529</v>
      </c>
      <c r="Q2070" s="128" t="s">
        <v>29821</v>
      </c>
      <c r="R2070" s="145"/>
      <c r="S2070" s="128"/>
      <c r="T2070" s="128" t="s">
        <v>20541</v>
      </c>
      <c r="U2070" s="128" t="s">
        <v>29828</v>
      </c>
      <c r="V2070" s="145">
        <v>7.5</v>
      </c>
      <c r="W2070" s="130"/>
      <c r="X2070" s="194"/>
    </row>
    <row r="2071" spans="1:24" ht="12.95" customHeight="1" x14ac:dyDescent="0.2">
      <c r="A2071" s="140">
        <v>2015</v>
      </c>
      <c r="B2071" s="140" t="s">
        <v>4176</v>
      </c>
      <c r="C2071" s="128" t="s">
        <v>29741</v>
      </c>
      <c r="D2071" s="128" t="s">
        <v>29830</v>
      </c>
      <c r="E2071" s="140">
        <v>8</v>
      </c>
      <c r="F2071" s="128" t="s">
        <v>14834</v>
      </c>
      <c r="G2071" s="142">
        <v>14493</v>
      </c>
      <c r="H2071" s="128" t="s">
        <v>2376</v>
      </c>
      <c r="I2071" s="128" t="s">
        <v>11819</v>
      </c>
      <c r="J2071" s="128" t="s">
        <v>29814</v>
      </c>
      <c r="K2071" s="128"/>
      <c r="L2071" s="199" t="s">
        <v>29818</v>
      </c>
      <c r="M2071" s="145">
        <v>1</v>
      </c>
      <c r="N2071" s="144" t="s">
        <v>29815</v>
      </c>
      <c r="O2071" s="128" t="s">
        <v>20529</v>
      </c>
      <c r="P2071" s="128" t="s">
        <v>20529</v>
      </c>
      <c r="Q2071" s="128" t="s">
        <v>29821</v>
      </c>
      <c r="R2071" s="145"/>
      <c r="S2071" s="128"/>
      <c r="T2071" s="128" t="s">
        <v>20541</v>
      </c>
      <c r="U2071" s="128" t="s">
        <v>29829</v>
      </c>
      <c r="V2071" s="145">
        <v>6.5</v>
      </c>
      <c r="W2071" s="130"/>
      <c r="X2071" s="194"/>
    </row>
    <row r="2072" spans="1:24" ht="12.95" customHeight="1" x14ac:dyDescent="0.2">
      <c r="A2072" s="140">
        <v>2015</v>
      </c>
      <c r="B2072" s="140" t="s">
        <v>4176</v>
      </c>
      <c r="C2072" s="128" t="s">
        <v>29741</v>
      </c>
      <c r="D2072" s="128" t="s">
        <v>29831</v>
      </c>
      <c r="E2072" s="140">
        <v>9</v>
      </c>
      <c r="F2072" s="128" t="s">
        <v>14834</v>
      </c>
      <c r="G2072" s="142">
        <v>14494</v>
      </c>
      <c r="H2072" s="128" t="s">
        <v>2376</v>
      </c>
      <c r="I2072" s="128" t="s">
        <v>11819</v>
      </c>
      <c r="J2072" s="128" t="s">
        <v>29814</v>
      </c>
      <c r="K2072" s="128"/>
      <c r="L2072" s="199" t="s">
        <v>29818</v>
      </c>
      <c r="M2072" s="145">
        <v>1</v>
      </c>
      <c r="N2072" s="144" t="s">
        <v>29815</v>
      </c>
      <c r="O2072" s="128" t="s">
        <v>20529</v>
      </c>
      <c r="P2072" s="128" t="s">
        <v>29832</v>
      </c>
      <c r="Q2072" s="128" t="s">
        <v>29833</v>
      </c>
      <c r="R2072" s="145"/>
      <c r="S2072" s="128"/>
      <c r="T2072" s="128" t="s">
        <v>20541</v>
      </c>
      <c r="U2072" s="128" t="s">
        <v>29819</v>
      </c>
      <c r="V2072" s="145">
        <v>7.5</v>
      </c>
      <c r="W2072" s="130"/>
      <c r="X2072" s="194"/>
    </row>
    <row r="2073" spans="1:24" ht="12.95" customHeight="1" x14ac:dyDescent="0.2">
      <c r="A2073" s="140">
        <v>2015</v>
      </c>
      <c r="B2073" s="140" t="s">
        <v>4176</v>
      </c>
      <c r="C2073" s="128" t="s">
        <v>29741</v>
      </c>
      <c r="D2073" s="128" t="s">
        <v>29834</v>
      </c>
      <c r="E2073" s="140">
        <v>10</v>
      </c>
      <c r="F2073" s="128" t="s">
        <v>14834</v>
      </c>
      <c r="G2073" s="142">
        <v>14495</v>
      </c>
      <c r="H2073" s="128" t="s">
        <v>2376</v>
      </c>
      <c r="I2073" s="128" t="s">
        <v>11819</v>
      </c>
      <c r="J2073" s="128" t="s">
        <v>29814</v>
      </c>
      <c r="K2073" s="128"/>
      <c r="L2073" s="199" t="s">
        <v>29818</v>
      </c>
      <c r="M2073" s="145">
        <v>1</v>
      </c>
      <c r="N2073" s="144" t="s">
        <v>29815</v>
      </c>
      <c r="O2073" s="128" t="s">
        <v>20529</v>
      </c>
      <c r="P2073" s="128" t="s">
        <v>20529</v>
      </c>
      <c r="Q2073" s="128" t="s">
        <v>29821</v>
      </c>
      <c r="R2073" s="145"/>
      <c r="S2073" s="128"/>
      <c r="T2073" s="128" t="s">
        <v>20541</v>
      </c>
      <c r="U2073" s="128" t="s">
        <v>29829</v>
      </c>
      <c r="V2073" s="145">
        <v>6.5</v>
      </c>
      <c r="W2073" s="130"/>
      <c r="X2073" s="194"/>
    </row>
    <row r="2074" spans="1:24" ht="12.95" customHeight="1" x14ac:dyDescent="0.2">
      <c r="A2074" s="115">
        <v>2002</v>
      </c>
      <c r="B2074" s="115" t="s">
        <v>4176</v>
      </c>
      <c r="C2074" s="103" t="s">
        <v>9931</v>
      </c>
      <c r="D2074" s="129" t="s">
        <v>3064</v>
      </c>
      <c r="E2074" s="102">
        <v>1</v>
      </c>
      <c r="F2074" s="148" t="s">
        <v>10085</v>
      </c>
      <c r="G2074" s="105">
        <v>15512</v>
      </c>
      <c r="H2074" s="102" t="s">
        <v>10103</v>
      </c>
      <c r="I2074" s="102" t="s">
        <v>11819</v>
      </c>
      <c r="J2074" s="102" t="s">
        <v>12903</v>
      </c>
      <c r="K2074" s="102"/>
      <c r="L2074" s="111" t="s">
        <v>31300</v>
      </c>
      <c r="M2074" s="102">
        <v>1</v>
      </c>
      <c r="N2074" s="112" t="s">
        <v>17365</v>
      </c>
      <c r="O2074" s="102" t="s">
        <v>3620</v>
      </c>
      <c r="P2074" s="102" t="s">
        <v>9125</v>
      </c>
      <c r="Q2074" s="102" t="s">
        <v>19101</v>
      </c>
      <c r="R2074" s="102"/>
      <c r="S2074" s="102" t="s">
        <v>8315</v>
      </c>
      <c r="T2074" s="102" t="s">
        <v>7789</v>
      </c>
      <c r="U2074" s="102" t="s">
        <v>27566</v>
      </c>
      <c r="V2074" s="102">
        <v>5</v>
      </c>
      <c r="W2074" s="102"/>
      <c r="X2074" s="324"/>
    </row>
    <row r="2075" spans="1:24" ht="12.95" customHeight="1" x14ac:dyDescent="0.2">
      <c r="A2075" s="115">
        <v>2011</v>
      </c>
      <c r="B2075" s="115" t="s">
        <v>4176</v>
      </c>
      <c r="C2075" s="103" t="s">
        <v>17366</v>
      </c>
      <c r="D2075" s="111" t="s">
        <v>13227</v>
      </c>
      <c r="E2075" s="115" t="s">
        <v>10933</v>
      </c>
      <c r="F2075" s="104" t="s">
        <v>14834</v>
      </c>
      <c r="G2075" s="105">
        <v>13864</v>
      </c>
      <c r="H2075" s="102" t="s">
        <v>31301</v>
      </c>
      <c r="I2075" s="102" t="s">
        <v>31302</v>
      </c>
      <c r="J2075" s="102" t="s">
        <v>9300</v>
      </c>
      <c r="K2075" s="102" t="s">
        <v>10048</v>
      </c>
      <c r="L2075" s="111" t="s">
        <v>13229</v>
      </c>
      <c r="M2075" s="109">
        <v>2</v>
      </c>
      <c r="N2075" s="112" t="s">
        <v>17367</v>
      </c>
      <c r="O2075" s="102" t="s">
        <v>10189</v>
      </c>
      <c r="P2075" s="102" t="s">
        <v>15941</v>
      </c>
      <c r="Q2075" s="102" t="s">
        <v>17297</v>
      </c>
      <c r="R2075" s="109"/>
      <c r="S2075" s="102"/>
      <c r="T2075" s="102" t="s">
        <v>21408</v>
      </c>
      <c r="U2075" s="102" t="s">
        <v>21269</v>
      </c>
      <c r="V2075" s="109">
        <v>6.5</v>
      </c>
      <c r="W2075" s="107"/>
      <c r="X2075" s="324"/>
    </row>
    <row r="2076" spans="1:24" ht="12.95" customHeight="1" x14ac:dyDescent="0.2">
      <c r="A2076" s="115">
        <v>2011</v>
      </c>
      <c r="B2076" s="115" t="s">
        <v>4176</v>
      </c>
      <c r="C2076" s="102" t="s">
        <v>17366</v>
      </c>
      <c r="D2076" s="111" t="s">
        <v>14987</v>
      </c>
      <c r="E2076" s="115" t="s">
        <v>10934</v>
      </c>
      <c r="F2076" s="104" t="s">
        <v>14834</v>
      </c>
      <c r="G2076" s="105">
        <v>13774</v>
      </c>
      <c r="H2076" s="102" t="s">
        <v>31301</v>
      </c>
      <c r="I2076" s="102" t="s">
        <v>31302</v>
      </c>
      <c r="J2076" s="102" t="s">
        <v>3764</v>
      </c>
      <c r="K2076" s="102"/>
      <c r="L2076" s="111" t="s">
        <v>13230</v>
      </c>
      <c r="M2076" s="109">
        <v>3</v>
      </c>
      <c r="N2076" s="112" t="s">
        <v>17368</v>
      </c>
      <c r="O2076" s="102" t="s">
        <v>17670</v>
      </c>
      <c r="P2076" s="102" t="s">
        <v>10189</v>
      </c>
      <c r="Q2076" s="102" t="s">
        <v>19170</v>
      </c>
      <c r="R2076" s="109"/>
      <c r="S2076" s="102"/>
      <c r="T2076" s="102" t="s">
        <v>21408</v>
      </c>
      <c r="U2076" s="102"/>
      <c r="V2076" s="109">
        <v>7.5</v>
      </c>
      <c r="W2076" s="107"/>
      <c r="X2076" s="324"/>
    </row>
    <row r="2077" spans="1:24" ht="12.95" customHeight="1" x14ac:dyDescent="0.2">
      <c r="A2077" s="115">
        <v>2011</v>
      </c>
      <c r="B2077" s="115" t="s">
        <v>4176</v>
      </c>
      <c r="C2077" s="102" t="s">
        <v>17366</v>
      </c>
      <c r="D2077" s="111" t="s">
        <v>14988</v>
      </c>
      <c r="E2077" s="115" t="s">
        <v>10935</v>
      </c>
      <c r="F2077" s="104" t="s">
        <v>14834</v>
      </c>
      <c r="G2077" s="105">
        <v>13379</v>
      </c>
      <c r="H2077" s="102" t="s">
        <v>31301</v>
      </c>
      <c r="I2077" s="102" t="s">
        <v>31302</v>
      </c>
      <c r="J2077" s="102" t="s">
        <v>3766</v>
      </c>
      <c r="K2077" s="102"/>
      <c r="L2077" s="111" t="s">
        <v>13231</v>
      </c>
      <c r="M2077" s="109">
        <v>2</v>
      </c>
      <c r="N2077" s="112" t="s">
        <v>17369</v>
      </c>
      <c r="O2077" s="102" t="s">
        <v>9125</v>
      </c>
      <c r="P2077" s="102" t="s">
        <v>15889</v>
      </c>
      <c r="Q2077" s="102" t="s">
        <v>21015</v>
      </c>
      <c r="R2077" s="109"/>
      <c r="S2077" s="102"/>
      <c r="T2077" s="102" t="s">
        <v>21408</v>
      </c>
      <c r="U2077" s="102" t="s">
        <v>10177</v>
      </c>
      <c r="V2077" s="109">
        <v>7.5</v>
      </c>
      <c r="W2077" s="107"/>
      <c r="X2077" s="324"/>
    </row>
    <row r="2078" spans="1:24" ht="12.95" customHeight="1" x14ac:dyDescent="0.2">
      <c r="A2078" s="115">
        <v>2011</v>
      </c>
      <c r="B2078" s="115" t="s">
        <v>4176</v>
      </c>
      <c r="C2078" s="102" t="s">
        <v>17366</v>
      </c>
      <c r="D2078" s="111" t="s">
        <v>13252</v>
      </c>
      <c r="E2078" s="115" t="s">
        <v>14221</v>
      </c>
      <c r="F2078" s="104" t="s">
        <v>14834</v>
      </c>
      <c r="G2078" s="105">
        <v>13569</v>
      </c>
      <c r="H2078" s="102" t="s">
        <v>31301</v>
      </c>
      <c r="I2078" s="102" t="s">
        <v>31302</v>
      </c>
      <c r="J2078" s="102" t="s">
        <v>4734</v>
      </c>
      <c r="K2078" s="102"/>
      <c r="L2078" s="111" t="s">
        <v>14979</v>
      </c>
      <c r="M2078" s="109">
        <v>2</v>
      </c>
      <c r="N2078" s="112" t="s">
        <v>17370</v>
      </c>
      <c r="O2078" s="102" t="s">
        <v>10189</v>
      </c>
      <c r="P2078" s="102"/>
      <c r="Q2078" s="102" t="s">
        <v>21015</v>
      </c>
      <c r="R2078" s="109"/>
      <c r="S2078" s="102" t="s">
        <v>11080</v>
      </c>
      <c r="T2078" s="102" t="s">
        <v>21408</v>
      </c>
      <c r="U2078" s="102" t="s">
        <v>19717</v>
      </c>
      <c r="V2078" s="109">
        <v>8</v>
      </c>
      <c r="W2078" s="107"/>
      <c r="X2078" s="324"/>
    </row>
    <row r="2079" spans="1:24" ht="12.95" customHeight="1" x14ac:dyDescent="0.2">
      <c r="A2079" s="115">
        <v>2011</v>
      </c>
      <c r="B2079" s="115" t="s">
        <v>4176</v>
      </c>
      <c r="C2079" s="102" t="s">
        <v>17366</v>
      </c>
      <c r="D2079" s="111" t="s">
        <v>13253</v>
      </c>
      <c r="E2079" s="115" t="s">
        <v>14222</v>
      </c>
      <c r="F2079" s="104" t="s">
        <v>14834</v>
      </c>
      <c r="G2079" s="105">
        <v>13470</v>
      </c>
      <c r="H2079" s="102" t="s">
        <v>31303</v>
      </c>
      <c r="I2079" s="102" t="s">
        <v>31304</v>
      </c>
      <c r="J2079" s="102" t="s">
        <v>4736</v>
      </c>
      <c r="K2079" s="132"/>
      <c r="L2079" s="111" t="s">
        <v>14980</v>
      </c>
      <c r="M2079" s="109">
        <v>2</v>
      </c>
      <c r="N2079" s="112" t="s">
        <v>17371</v>
      </c>
      <c r="O2079" s="102"/>
      <c r="P2079" s="102"/>
      <c r="Q2079" s="102" t="s">
        <v>17601</v>
      </c>
      <c r="R2079" s="109"/>
      <c r="S2079" s="102" t="s">
        <v>8315</v>
      </c>
      <c r="T2079" s="102" t="s">
        <v>21408</v>
      </c>
      <c r="U2079" s="102" t="s">
        <v>31305</v>
      </c>
      <c r="V2079" s="109">
        <v>7</v>
      </c>
      <c r="W2079" s="107"/>
      <c r="X2079" s="324"/>
    </row>
    <row r="2080" spans="1:24" ht="12.95" customHeight="1" x14ac:dyDescent="0.2">
      <c r="A2080" s="115">
        <v>2011</v>
      </c>
      <c r="B2080" s="115" t="s">
        <v>4176</v>
      </c>
      <c r="C2080" s="102" t="s">
        <v>17366</v>
      </c>
      <c r="D2080" s="111" t="s">
        <v>13254</v>
      </c>
      <c r="E2080" s="115" t="s">
        <v>14223</v>
      </c>
      <c r="F2080" s="104" t="s">
        <v>14834</v>
      </c>
      <c r="G2080" s="105">
        <v>13592</v>
      </c>
      <c r="H2080" s="102" t="s">
        <v>31306</v>
      </c>
      <c r="I2080" s="102" t="s">
        <v>31302</v>
      </c>
      <c r="J2080" s="102" t="s">
        <v>211</v>
      </c>
      <c r="K2080" s="132"/>
      <c r="L2080" s="111" t="s">
        <v>14981</v>
      </c>
      <c r="M2080" s="109">
        <v>2</v>
      </c>
      <c r="N2080" s="112" t="s">
        <v>17372</v>
      </c>
      <c r="O2080" s="102" t="s">
        <v>17671</v>
      </c>
      <c r="P2080" s="102" t="s">
        <v>162</v>
      </c>
      <c r="Q2080" s="102" t="s">
        <v>20709</v>
      </c>
      <c r="R2080" s="109"/>
      <c r="S2080" s="102" t="s">
        <v>11080</v>
      </c>
      <c r="T2080" s="102" t="s">
        <v>21408</v>
      </c>
      <c r="U2080" s="102" t="s">
        <v>21194</v>
      </c>
      <c r="V2080" s="109">
        <v>8</v>
      </c>
      <c r="W2080" s="107"/>
      <c r="X2080" s="324"/>
    </row>
    <row r="2081" spans="1:24" ht="12.95" customHeight="1" x14ac:dyDescent="0.2">
      <c r="A2081" s="115">
        <v>2011</v>
      </c>
      <c r="B2081" s="115" t="s">
        <v>4176</v>
      </c>
      <c r="C2081" s="102" t="s">
        <v>17366</v>
      </c>
      <c r="D2081" s="111" t="s">
        <v>13255</v>
      </c>
      <c r="E2081" s="115" t="s">
        <v>10033</v>
      </c>
      <c r="F2081" s="104" t="s">
        <v>14834</v>
      </c>
      <c r="G2081" s="105">
        <v>13483</v>
      </c>
      <c r="H2081" s="102" t="s">
        <v>31302</v>
      </c>
      <c r="I2081" s="102" t="s">
        <v>31301</v>
      </c>
      <c r="J2081" s="102" t="s">
        <v>1400</v>
      </c>
      <c r="K2081" s="102"/>
      <c r="L2081" s="111" t="s">
        <v>14982</v>
      </c>
      <c r="M2081" s="109">
        <v>1</v>
      </c>
      <c r="N2081" s="108" t="s">
        <v>31307</v>
      </c>
      <c r="O2081" s="102" t="s">
        <v>9125</v>
      </c>
      <c r="P2081" s="102"/>
      <c r="Q2081" s="102" t="s">
        <v>15847</v>
      </c>
      <c r="R2081" s="109"/>
      <c r="S2081" s="102"/>
      <c r="T2081" s="102" t="s">
        <v>21408</v>
      </c>
      <c r="U2081" s="102" t="s">
        <v>2476</v>
      </c>
      <c r="V2081" s="109">
        <v>7</v>
      </c>
      <c r="W2081" s="107"/>
      <c r="X2081" s="324"/>
    </row>
    <row r="2082" spans="1:24" ht="12.95" customHeight="1" x14ac:dyDescent="0.2">
      <c r="A2082" s="115">
        <v>2011</v>
      </c>
      <c r="B2082" s="115" t="s">
        <v>4176</v>
      </c>
      <c r="C2082" s="102" t="s">
        <v>17366</v>
      </c>
      <c r="D2082" s="111" t="s">
        <v>1743</v>
      </c>
      <c r="E2082" s="115" t="s">
        <v>10034</v>
      </c>
      <c r="F2082" s="104" t="s">
        <v>14834</v>
      </c>
      <c r="G2082" s="105">
        <v>14086</v>
      </c>
      <c r="H2082" s="102" t="s">
        <v>31301</v>
      </c>
      <c r="I2082" s="102" t="s">
        <v>31303</v>
      </c>
      <c r="J2082" s="102" t="s">
        <v>12073</v>
      </c>
      <c r="K2082" s="102"/>
      <c r="L2082" s="111" t="s">
        <v>14983</v>
      </c>
      <c r="M2082" s="109">
        <v>2</v>
      </c>
      <c r="N2082" s="112" t="s">
        <v>17373</v>
      </c>
      <c r="O2082" s="102" t="s">
        <v>15959</v>
      </c>
      <c r="P2082" s="102" t="s">
        <v>3620</v>
      </c>
      <c r="Q2082" s="102" t="s">
        <v>20794</v>
      </c>
      <c r="R2082" s="109"/>
      <c r="S2082" s="102" t="s">
        <v>11080</v>
      </c>
      <c r="T2082" s="102" t="s">
        <v>21408</v>
      </c>
      <c r="U2082" s="102"/>
      <c r="V2082" s="109">
        <v>8</v>
      </c>
      <c r="W2082" s="107"/>
      <c r="X2082" s="324"/>
    </row>
    <row r="2083" spans="1:24" ht="12.95" customHeight="1" x14ac:dyDescent="0.2">
      <c r="A2083" s="115">
        <v>2011</v>
      </c>
      <c r="B2083" s="115" t="s">
        <v>4176</v>
      </c>
      <c r="C2083" s="102" t="s">
        <v>17366</v>
      </c>
      <c r="D2083" s="111" t="s">
        <v>13256</v>
      </c>
      <c r="E2083" s="115" t="s">
        <v>10035</v>
      </c>
      <c r="F2083" s="104" t="s">
        <v>14834</v>
      </c>
      <c r="G2083" s="105">
        <v>13585</v>
      </c>
      <c r="H2083" s="102" t="s">
        <v>31302</v>
      </c>
      <c r="I2083" s="102" t="s">
        <v>31308</v>
      </c>
      <c r="J2083" s="102" t="s">
        <v>8684</v>
      </c>
      <c r="K2083" s="102"/>
      <c r="L2083" s="111" t="s">
        <v>14984</v>
      </c>
      <c r="M2083" s="109">
        <v>1.5</v>
      </c>
      <c r="N2083" s="108" t="s">
        <v>31309</v>
      </c>
      <c r="O2083" s="102" t="s">
        <v>19698</v>
      </c>
      <c r="P2083" s="102" t="s">
        <v>13301</v>
      </c>
      <c r="Q2083" s="102" t="s">
        <v>20944</v>
      </c>
      <c r="R2083" s="109"/>
      <c r="S2083" s="102" t="s">
        <v>8315</v>
      </c>
      <c r="T2083" s="102" t="s">
        <v>21408</v>
      </c>
      <c r="U2083" s="102" t="s">
        <v>17374</v>
      </c>
      <c r="V2083" s="109">
        <v>8</v>
      </c>
      <c r="W2083" s="107"/>
      <c r="X2083" s="324"/>
    </row>
    <row r="2084" spans="1:24" ht="12.95" customHeight="1" x14ac:dyDescent="0.2">
      <c r="A2084" s="115">
        <v>2011</v>
      </c>
      <c r="B2084" s="115" t="s">
        <v>4176</v>
      </c>
      <c r="C2084" s="102" t="s">
        <v>17366</v>
      </c>
      <c r="D2084" s="111" t="s">
        <v>4568</v>
      </c>
      <c r="E2084" s="115" t="s">
        <v>10036</v>
      </c>
      <c r="F2084" s="104" t="s">
        <v>14834</v>
      </c>
      <c r="G2084" s="105">
        <v>13702</v>
      </c>
      <c r="H2084" s="102" t="s">
        <v>31301</v>
      </c>
      <c r="I2084" s="102" t="s">
        <v>31303</v>
      </c>
      <c r="J2084" s="102" t="s">
        <v>13257</v>
      </c>
      <c r="K2084" s="102"/>
      <c r="L2084" s="111" t="s">
        <v>13228</v>
      </c>
      <c r="M2084" s="109">
        <v>2</v>
      </c>
      <c r="N2084" s="112" t="s">
        <v>17375</v>
      </c>
      <c r="O2084" s="102" t="s">
        <v>5985</v>
      </c>
      <c r="P2084" s="102" t="s">
        <v>15922</v>
      </c>
      <c r="Q2084" s="102" t="s">
        <v>19455</v>
      </c>
      <c r="R2084" s="109"/>
      <c r="S2084" s="102" t="s">
        <v>8315</v>
      </c>
      <c r="T2084" s="102" t="s">
        <v>21408</v>
      </c>
      <c r="U2084" s="102" t="s">
        <v>6855</v>
      </c>
      <c r="V2084" s="109">
        <v>7.5</v>
      </c>
      <c r="W2084" s="107"/>
      <c r="X2084" s="324"/>
    </row>
    <row r="2085" spans="1:24" ht="12.95" customHeight="1" x14ac:dyDescent="0.2">
      <c r="A2085" s="115">
        <v>2011</v>
      </c>
      <c r="B2085" s="115" t="s">
        <v>4176</v>
      </c>
      <c r="C2085" s="102" t="s">
        <v>17366</v>
      </c>
      <c r="D2085" s="111" t="s">
        <v>13258</v>
      </c>
      <c r="E2085" s="115" t="s">
        <v>10037</v>
      </c>
      <c r="F2085" s="104" t="s">
        <v>14834</v>
      </c>
      <c r="G2085" s="105">
        <v>13584</v>
      </c>
      <c r="H2085" s="102" t="s">
        <v>31302</v>
      </c>
      <c r="I2085" s="102" t="s">
        <v>31308</v>
      </c>
      <c r="J2085" s="102" t="s">
        <v>12924</v>
      </c>
      <c r="K2085" s="215"/>
      <c r="L2085" s="111" t="s">
        <v>14985</v>
      </c>
      <c r="M2085" s="109">
        <v>1</v>
      </c>
      <c r="N2085" s="108" t="s">
        <v>31310</v>
      </c>
      <c r="O2085" s="102" t="s">
        <v>12252</v>
      </c>
      <c r="P2085" s="102"/>
      <c r="Q2085" s="102" t="s">
        <v>19239</v>
      </c>
      <c r="R2085" s="109"/>
      <c r="S2085" s="102"/>
      <c r="T2085" s="102" t="s">
        <v>21408</v>
      </c>
      <c r="U2085" s="102"/>
      <c r="V2085" s="109">
        <v>7.5</v>
      </c>
      <c r="W2085" s="107"/>
      <c r="X2085" s="324"/>
    </row>
    <row r="2086" spans="1:24" ht="12.95" customHeight="1" x14ac:dyDescent="0.2">
      <c r="A2086" s="115">
        <v>2011</v>
      </c>
      <c r="B2086" s="115" t="s">
        <v>4176</v>
      </c>
      <c r="C2086" s="102" t="s">
        <v>17366</v>
      </c>
      <c r="D2086" s="111" t="s">
        <v>13259</v>
      </c>
      <c r="E2086" s="115" t="s">
        <v>10038</v>
      </c>
      <c r="F2086" s="104" t="s">
        <v>14834</v>
      </c>
      <c r="G2086" s="105">
        <v>13678</v>
      </c>
      <c r="H2086" s="102" t="s">
        <v>31302</v>
      </c>
      <c r="I2086" s="102" t="s">
        <v>31301</v>
      </c>
      <c r="J2086" s="102" t="s">
        <v>12477</v>
      </c>
      <c r="K2086" s="102"/>
      <c r="L2086" s="111" t="s">
        <v>14986</v>
      </c>
      <c r="M2086" s="109">
        <v>3</v>
      </c>
      <c r="N2086" s="112" t="s">
        <v>31311</v>
      </c>
      <c r="O2086" s="102" t="s">
        <v>16823</v>
      </c>
      <c r="P2086" s="102" t="s">
        <v>13555</v>
      </c>
      <c r="Q2086" s="102" t="s">
        <v>21195</v>
      </c>
      <c r="R2086" s="109"/>
      <c r="S2086" s="102" t="s">
        <v>11080</v>
      </c>
      <c r="T2086" s="102" t="s">
        <v>21408</v>
      </c>
      <c r="U2086" s="102" t="s">
        <v>13260</v>
      </c>
      <c r="V2086" s="109">
        <v>8</v>
      </c>
      <c r="W2086" s="107"/>
      <c r="X2086" s="324"/>
    </row>
    <row r="2087" spans="1:24" ht="12.95" customHeight="1" x14ac:dyDescent="0.2">
      <c r="A2087" s="115">
        <v>2011</v>
      </c>
      <c r="B2087" s="115" t="s">
        <v>4176</v>
      </c>
      <c r="C2087" s="102" t="s">
        <v>17366</v>
      </c>
      <c r="D2087" s="111" t="s">
        <v>6654</v>
      </c>
      <c r="E2087" s="115" t="s">
        <v>13261</v>
      </c>
      <c r="F2087" s="104" t="s">
        <v>14834</v>
      </c>
      <c r="G2087" s="105">
        <v>13376</v>
      </c>
      <c r="H2087" s="102" t="s">
        <v>31302</v>
      </c>
      <c r="I2087" s="102" t="s">
        <v>31301</v>
      </c>
      <c r="J2087" s="102" t="s">
        <v>6655</v>
      </c>
      <c r="K2087" s="102"/>
      <c r="L2087" s="111" t="s">
        <v>13265</v>
      </c>
      <c r="M2087" s="109">
        <v>0.75</v>
      </c>
      <c r="N2087" s="108" t="s">
        <v>31312</v>
      </c>
      <c r="O2087" s="102" t="s">
        <v>9160</v>
      </c>
      <c r="P2087" s="102"/>
      <c r="Q2087" s="102" t="s">
        <v>20826</v>
      </c>
      <c r="R2087" s="109"/>
      <c r="S2087" s="102"/>
      <c r="T2087" s="102" t="s">
        <v>21408</v>
      </c>
      <c r="U2087" s="102" t="s">
        <v>21196</v>
      </c>
      <c r="V2087" s="109">
        <v>5.5</v>
      </c>
      <c r="W2087" s="107"/>
      <c r="X2087" s="324"/>
    </row>
    <row r="2088" spans="1:24" ht="12.95" customHeight="1" x14ac:dyDescent="0.2">
      <c r="A2088" s="115">
        <v>2011</v>
      </c>
      <c r="B2088" s="115" t="s">
        <v>4176</v>
      </c>
      <c r="C2088" s="102" t="s">
        <v>17366</v>
      </c>
      <c r="D2088" s="111" t="s">
        <v>13266</v>
      </c>
      <c r="E2088" s="115" t="s">
        <v>13262</v>
      </c>
      <c r="F2088" s="104" t="s">
        <v>14834</v>
      </c>
      <c r="G2088" s="105">
        <v>13498</v>
      </c>
      <c r="H2088" s="102" t="s">
        <v>31302</v>
      </c>
      <c r="I2088" s="102" t="s">
        <v>31301</v>
      </c>
      <c r="J2088" s="102" t="s">
        <v>13762</v>
      </c>
      <c r="K2088" s="102"/>
      <c r="L2088" s="111" t="s">
        <v>13267</v>
      </c>
      <c r="M2088" s="107">
        <v>2</v>
      </c>
      <c r="N2088" s="112" t="s">
        <v>17376</v>
      </c>
      <c r="O2088" s="102" t="s">
        <v>16022</v>
      </c>
      <c r="P2088" s="102" t="s">
        <v>9125</v>
      </c>
      <c r="Q2088" s="102" t="s">
        <v>20910</v>
      </c>
      <c r="R2088" s="109"/>
      <c r="S2088" s="102" t="s">
        <v>8315</v>
      </c>
      <c r="T2088" s="102" t="s">
        <v>21408</v>
      </c>
      <c r="U2088" s="102" t="s">
        <v>27565</v>
      </c>
      <c r="V2088" s="109">
        <v>7</v>
      </c>
      <c r="W2088" s="107"/>
      <c r="X2088" s="324"/>
    </row>
    <row r="2089" spans="1:24" ht="12.95" customHeight="1" x14ac:dyDescent="0.2">
      <c r="A2089" s="115">
        <v>2011</v>
      </c>
      <c r="B2089" s="115" t="s">
        <v>4176</v>
      </c>
      <c r="C2089" s="102" t="s">
        <v>17366</v>
      </c>
      <c r="D2089" s="102" t="s">
        <v>13269</v>
      </c>
      <c r="E2089" s="115" t="s">
        <v>13263</v>
      </c>
      <c r="F2089" s="104" t="s">
        <v>14834</v>
      </c>
      <c r="G2089" s="105">
        <v>13399</v>
      </c>
      <c r="H2089" s="102" t="s">
        <v>31302</v>
      </c>
      <c r="I2089" s="102" t="s">
        <v>31301</v>
      </c>
      <c r="J2089" s="102" t="s">
        <v>13270</v>
      </c>
      <c r="K2089" s="102"/>
      <c r="L2089" s="129"/>
      <c r="M2089" s="109">
        <v>0.25</v>
      </c>
      <c r="N2089" s="108" t="s">
        <v>13271</v>
      </c>
      <c r="O2089" s="102" t="s">
        <v>10189</v>
      </c>
      <c r="P2089" s="102" t="s">
        <v>9125</v>
      </c>
      <c r="Q2089" s="102" t="s">
        <v>19531</v>
      </c>
      <c r="R2089" s="109"/>
      <c r="S2089" s="102" t="s">
        <v>8315</v>
      </c>
      <c r="T2089" s="102" t="s">
        <v>21408</v>
      </c>
      <c r="U2089" s="102" t="s">
        <v>21197</v>
      </c>
      <c r="V2089" s="109">
        <v>4.5</v>
      </c>
      <c r="W2089" s="107"/>
      <c r="X2089" s="324"/>
    </row>
    <row r="2090" spans="1:24" ht="12.95" customHeight="1" x14ac:dyDescent="0.2">
      <c r="A2090" s="115">
        <v>2011</v>
      </c>
      <c r="B2090" s="115" t="s">
        <v>4176</v>
      </c>
      <c r="C2090" s="102" t="s">
        <v>17366</v>
      </c>
      <c r="D2090" s="102" t="s">
        <v>13268</v>
      </c>
      <c r="E2090" s="115" t="s">
        <v>13264</v>
      </c>
      <c r="F2090" s="104" t="s">
        <v>14834</v>
      </c>
      <c r="G2090" s="105">
        <v>13756</v>
      </c>
      <c r="H2090" s="102" t="s">
        <v>31301</v>
      </c>
      <c r="I2090" s="102" t="s">
        <v>31302</v>
      </c>
      <c r="J2090" s="102" t="s">
        <v>1615</v>
      </c>
      <c r="K2090" s="102"/>
      <c r="L2090" s="129"/>
      <c r="M2090" s="109">
        <v>2</v>
      </c>
      <c r="N2090" s="112" t="s">
        <v>17377</v>
      </c>
      <c r="O2090" s="102" t="s">
        <v>325</v>
      </c>
      <c r="P2090" s="102" t="s">
        <v>19503</v>
      </c>
      <c r="Q2090" s="102" t="s">
        <v>15923</v>
      </c>
      <c r="R2090" s="109"/>
      <c r="S2090" s="102" t="s">
        <v>9435</v>
      </c>
      <c r="T2090" s="102" t="s">
        <v>21408</v>
      </c>
      <c r="U2090" s="102" t="s">
        <v>21270</v>
      </c>
      <c r="V2090" s="109">
        <v>6.5</v>
      </c>
      <c r="W2090" s="107"/>
      <c r="X2090" s="324"/>
    </row>
    <row r="2091" spans="1:24" ht="12.95" customHeight="1" x14ac:dyDescent="0.2">
      <c r="A2091" s="115">
        <v>2013</v>
      </c>
      <c r="B2091" s="115" t="s">
        <v>4176</v>
      </c>
      <c r="C2091" s="102" t="s">
        <v>17378</v>
      </c>
      <c r="D2091" s="132" t="s">
        <v>20347</v>
      </c>
      <c r="E2091" s="115" t="s">
        <v>21198</v>
      </c>
      <c r="F2091" s="104" t="s">
        <v>14834</v>
      </c>
      <c r="G2091" s="105">
        <v>14771</v>
      </c>
      <c r="H2091" s="102" t="s">
        <v>5011</v>
      </c>
      <c r="I2091" s="102" t="s">
        <v>4890</v>
      </c>
      <c r="J2091" s="102" t="s">
        <v>20348</v>
      </c>
      <c r="K2091" s="102"/>
      <c r="L2091" s="129"/>
      <c r="M2091" s="109">
        <v>2</v>
      </c>
      <c r="N2091" s="112" t="s">
        <v>21199</v>
      </c>
      <c r="O2091" s="102" t="s">
        <v>8076</v>
      </c>
      <c r="P2091" s="102" t="s">
        <v>10189</v>
      </c>
      <c r="Q2091" s="102" t="s">
        <v>19733</v>
      </c>
      <c r="R2091" s="109"/>
      <c r="S2091" s="102"/>
      <c r="T2091" s="102" t="s">
        <v>28757</v>
      </c>
      <c r="U2091" s="102"/>
      <c r="V2091" s="109">
        <v>7.5</v>
      </c>
      <c r="W2091" s="107"/>
      <c r="X2091" s="324"/>
    </row>
    <row r="2092" spans="1:24" ht="12.95" customHeight="1" x14ac:dyDescent="0.2">
      <c r="A2092" s="115">
        <v>2013</v>
      </c>
      <c r="B2092" s="115" t="s">
        <v>4176</v>
      </c>
      <c r="C2092" s="102" t="s">
        <v>17378</v>
      </c>
      <c r="D2092" s="132" t="s">
        <v>21200</v>
      </c>
      <c r="E2092" s="115" t="s">
        <v>21201</v>
      </c>
      <c r="F2092" s="104" t="s">
        <v>14834</v>
      </c>
      <c r="G2092" s="105">
        <v>15158</v>
      </c>
      <c r="H2092" s="102" t="s">
        <v>10103</v>
      </c>
      <c r="I2092" s="102" t="s">
        <v>4890</v>
      </c>
      <c r="J2092" s="102" t="s">
        <v>13134</v>
      </c>
      <c r="K2092" s="102"/>
      <c r="L2092" s="129"/>
      <c r="M2092" s="109">
        <v>1.75</v>
      </c>
      <c r="N2092" s="125" t="s">
        <v>31313</v>
      </c>
      <c r="O2092" s="102" t="s">
        <v>18206</v>
      </c>
      <c r="P2092" s="102" t="s">
        <v>13301</v>
      </c>
      <c r="Q2092" s="102" t="s">
        <v>16533</v>
      </c>
      <c r="R2092" s="109"/>
      <c r="S2092" s="102" t="s">
        <v>8315</v>
      </c>
      <c r="T2092" s="102" t="s">
        <v>7789</v>
      </c>
      <c r="U2092" s="102" t="s">
        <v>21202</v>
      </c>
      <c r="V2092" s="109">
        <v>7.5</v>
      </c>
      <c r="W2092" s="107"/>
      <c r="X2092" s="324"/>
    </row>
    <row r="2093" spans="1:24" ht="12.95" customHeight="1" x14ac:dyDescent="0.2">
      <c r="A2093" s="115">
        <v>2013</v>
      </c>
      <c r="B2093" s="115" t="s">
        <v>4176</v>
      </c>
      <c r="C2093" s="102" t="s">
        <v>17378</v>
      </c>
      <c r="D2093" s="132" t="s">
        <v>20351</v>
      </c>
      <c r="E2093" s="115" t="s">
        <v>21203</v>
      </c>
      <c r="F2093" s="104" t="s">
        <v>14834</v>
      </c>
      <c r="G2093" s="105">
        <v>15297</v>
      </c>
      <c r="H2093" s="102" t="s">
        <v>10103</v>
      </c>
      <c r="I2093" s="102" t="s">
        <v>4890</v>
      </c>
      <c r="J2093" s="102" t="s">
        <v>21204</v>
      </c>
      <c r="K2093" s="102"/>
      <c r="L2093" s="129"/>
      <c r="M2093" s="109">
        <v>2</v>
      </c>
      <c r="N2093" s="112" t="s">
        <v>21205</v>
      </c>
      <c r="O2093" s="102" t="s">
        <v>12252</v>
      </c>
      <c r="P2093" s="102" t="s">
        <v>162</v>
      </c>
      <c r="Q2093" s="102" t="s">
        <v>20246</v>
      </c>
      <c r="R2093" s="109"/>
      <c r="S2093" s="102" t="s">
        <v>8315</v>
      </c>
      <c r="T2093" s="102" t="s">
        <v>7789</v>
      </c>
      <c r="U2093" s="102" t="s">
        <v>16169</v>
      </c>
      <c r="V2093" s="109">
        <v>7</v>
      </c>
      <c r="W2093" s="107"/>
      <c r="X2093" s="324"/>
    </row>
    <row r="2094" spans="1:24" ht="12.95" customHeight="1" x14ac:dyDescent="0.2">
      <c r="A2094" s="115">
        <v>2013</v>
      </c>
      <c r="B2094" s="115" t="s">
        <v>4176</v>
      </c>
      <c r="C2094" s="102" t="s">
        <v>17378</v>
      </c>
      <c r="D2094" s="132" t="s">
        <v>21206</v>
      </c>
      <c r="E2094" s="115" t="s">
        <v>21207</v>
      </c>
      <c r="F2094" s="104" t="s">
        <v>14834</v>
      </c>
      <c r="G2094" s="105">
        <v>15998</v>
      </c>
      <c r="H2094" s="102" t="s">
        <v>21212</v>
      </c>
      <c r="I2094" s="102" t="s">
        <v>21208</v>
      </c>
      <c r="J2094" s="102" t="s">
        <v>21209</v>
      </c>
      <c r="K2094" s="102"/>
      <c r="L2094" s="129"/>
      <c r="M2094" s="109">
        <v>2</v>
      </c>
      <c r="N2094" s="112" t="s">
        <v>21210</v>
      </c>
      <c r="O2094" s="102"/>
      <c r="P2094" s="102" t="s">
        <v>9160</v>
      </c>
      <c r="Q2094" s="102" t="s">
        <v>21211</v>
      </c>
      <c r="R2094" s="109"/>
      <c r="S2094" s="102"/>
      <c r="T2094" s="102" t="s">
        <v>7789</v>
      </c>
      <c r="U2094" s="102"/>
      <c r="V2094" s="109">
        <v>7</v>
      </c>
      <c r="W2094" s="107"/>
      <c r="X2094" s="324"/>
    </row>
    <row r="2095" spans="1:24" ht="12.95" customHeight="1" x14ac:dyDescent="0.2">
      <c r="A2095" s="115">
        <v>2013</v>
      </c>
      <c r="B2095" s="115" t="s">
        <v>4176</v>
      </c>
      <c r="C2095" s="102" t="s">
        <v>17378</v>
      </c>
      <c r="D2095" s="132" t="s">
        <v>21213</v>
      </c>
      <c r="E2095" s="115" t="s">
        <v>21214</v>
      </c>
      <c r="F2095" s="104" t="s">
        <v>14834</v>
      </c>
      <c r="G2095" s="105">
        <v>15957</v>
      </c>
      <c r="H2095" s="102" t="s">
        <v>17603</v>
      </c>
      <c r="I2095" s="102" t="s">
        <v>4890</v>
      </c>
      <c r="J2095" s="102" t="s">
        <v>21209</v>
      </c>
      <c r="K2095" s="102"/>
      <c r="L2095" s="129"/>
      <c r="M2095" s="109">
        <v>2</v>
      </c>
      <c r="N2095" s="112" t="s">
        <v>21215</v>
      </c>
      <c r="O2095" s="102"/>
      <c r="P2095" s="102" t="s">
        <v>15831</v>
      </c>
      <c r="Q2095" s="102" t="s">
        <v>20677</v>
      </c>
      <c r="R2095" s="109"/>
      <c r="S2095" s="102" t="s">
        <v>11080</v>
      </c>
      <c r="T2095" s="102" t="s">
        <v>7789</v>
      </c>
      <c r="U2095" s="102" t="s">
        <v>21216</v>
      </c>
      <c r="V2095" s="109">
        <v>7</v>
      </c>
      <c r="W2095" s="107"/>
      <c r="X2095" s="324"/>
    </row>
    <row r="2096" spans="1:24" ht="12.95" customHeight="1" x14ac:dyDescent="0.2">
      <c r="A2096" s="115">
        <v>2013</v>
      </c>
      <c r="B2096" s="115" t="s">
        <v>4176</v>
      </c>
      <c r="C2096" s="102" t="s">
        <v>17378</v>
      </c>
      <c r="D2096" s="132" t="s">
        <v>21217</v>
      </c>
      <c r="E2096" s="115" t="s">
        <v>21218</v>
      </c>
      <c r="F2096" s="104" t="s">
        <v>14834</v>
      </c>
      <c r="G2096" s="105">
        <v>14759</v>
      </c>
      <c r="H2096" s="102" t="s">
        <v>13336</v>
      </c>
      <c r="I2096" s="102" t="s">
        <v>4890</v>
      </c>
      <c r="J2096" s="102" t="s">
        <v>4172</v>
      </c>
      <c r="K2096" s="102"/>
      <c r="L2096" s="129"/>
      <c r="M2096" s="109">
        <v>2</v>
      </c>
      <c r="N2096" s="112" t="s">
        <v>21219</v>
      </c>
      <c r="O2096" s="102" t="s">
        <v>325</v>
      </c>
      <c r="P2096" s="102" t="s">
        <v>8076</v>
      </c>
      <c r="Q2096" s="102" t="s">
        <v>21186</v>
      </c>
      <c r="R2096" s="109"/>
      <c r="S2096" s="102"/>
      <c r="T2096" s="102" t="s">
        <v>28757</v>
      </c>
      <c r="U2096" s="102" t="s">
        <v>5428</v>
      </c>
      <c r="V2096" s="109">
        <v>7.5</v>
      </c>
      <c r="W2096" s="107"/>
      <c r="X2096" s="324"/>
    </row>
    <row r="2097" spans="1:24" ht="12.95" customHeight="1" x14ac:dyDescent="0.2">
      <c r="A2097" s="115">
        <v>2013</v>
      </c>
      <c r="B2097" s="115" t="s">
        <v>4176</v>
      </c>
      <c r="C2097" s="102" t="s">
        <v>17378</v>
      </c>
      <c r="D2097" s="132" t="s">
        <v>21220</v>
      </c>
      <c r="E2097" s="115" t="s">
        <v>21221</v>
      </c>
      <c r="F2097" s="104" t="s">
        <v>14834</v>
      </c>
      <c r="G2097" s="105">
        <v>15982</v>
      </c>
      <c r="H2097" s="102" t="s">
        <v>10103</v>
      </c>
      <c r="I2097" s="102" t="s">
        <v>21222</v>
      </c>
      <c r="J2097" s="102" t="s">
        <v>21223</v>
      </c>
      <c r="K2097" s="102"/>
      <c r="L2097" s="129"/>
      <c r="M2097" s="109">
        <v>1</v>
      </c>
      <c r="N2097" s="112" t="s">
        <v>14180</v>
      </c>
      <c r="O2097" s="102" t="s">
        <v>19088</v>
      </c>
      <c r="P2097" s="102" t="s">
        <v>19520</v>
      </c>
      <c r="Q2097" s="102" t="s">
        <v>21224</v>
      </c>
      <c r="R2097" s="109"/>
      <c r="S2097" s="102" t="s">
        <v>9435</v>
      </c>
      <c r="T2097" s="102" t="s">
        <v>78</v>
      </c>
      <c r="U2097" s="102" t="s">
        <v>21225</v>
      </c>
      <c r="V2097" s="109">
        <v>10</v>
      </c>
      <c r="W2097" s="107"/>
      <c r="X2097" s="324"/>
    </row>
    <row r="2098" spans="1:24" ht="12.95" customHeight="1" x14ac:dyDescent="0.2">
      <c r="A2098" s="115">
        <v>2013</v>
      </c>
      <c r="B2098" s="115" t="s">
        <v>4176</v>
      </c>
      <c r="C2098" s="102" t="s">
        <v>17378</v>
      </c>
      <c r="D2098" s="132" t="s">
        <v>20379</v>
      </c>
      <c r="E2098" s="115" t="s">
        <v>21226</v>
      </c>
      <c r="F2098" s="104" t="s">
        <v>14834</v>
      </c>
      <c r="G2098" s="105">
        <v>15788</v>
      </c>
      <c r="H2098" s="102" t="s">
        <v>4890</v>
      </c>
      <c r="I2098" s="102" t="s">
        <v>10103</v>
      </c>
      <c r="J2098" s="102" t="s">
        <v>3135</v>
      </c>
      <c r="K2098" s="102"/>
      <c r="L2098" s="129"/>
      <c r="M2098" s="109">
        <v>3</v>
      </c>
      <c r="N2098" s="112" t="s">
        <v>17772</v>
      </c>
      <c r="O2098" s="102" t="s">
        <v>19462</v>
      </c>
      <c r="P2098" s="102" t="s">
        <v>13301</v>
      </c>
      <c r="Q2098" s="102" t="s">
        <v>19804</v>
      </c>
      <c r="R2098" s="109"/>
      <c r="S2098" s="102"/>
      <c r="T2098" s="102" t="s">
        <v>7789</v>
      </c>
      <c r="U2098" s="102" t="s">
        <v>7960</v>
      </c>
      <c r="V2098" s="109">
        <v>8</v>
      </c>
      <c r="W2098" s="107"/>
      <c r="X2098" s="324"/>
    </row>
    <row r="2099" spans="1:24" ht="12.95" customHeight="1" x14ac:dyDescent="0.2">
      <c r="A2099" s="140">
        <v>2014</v>
      </c>
      <c r="B2099" s="140" t="s">
        <v>4176</v>
      </c>
      <c r="C2099" s="197" t="s">
        <v>29534</v>
      </c>
      <c r="D2099" s="198" t="s">
        <v>38647</v>
      </c>
      <c r="E2099" s="115" t="s">
        <v>29535</v>
      </c>
      <c r="F2099" s="104" t="s">
        <v>14834</v>
      </c>
      <c r="G2099" s="142">
        <v>16374</v>
      </c>
      <c r="H2099" s="102" t="s">
        <v>32650</v>
      </c>
      <c r="I2099" s="128" t="s">
        <v>10103</v>
      </c>
      <c r="J2099" s="128" t="s">
        <v>38648</v>
      </c>
      <c r="K2099" s="128"/>
      <c r="L2099" s="211"/>
      <c r="M2099" s="145">
        <v>2</v>
      </c>
      <c r="N2099" s="144" t="s">
        <v>38649</v>
      </c>
      <c r="O2099" s="128" t="s">
        <v>16828</v>
      </c>
      <c r="P2099" s="128" t="s">
        <v>162</v>
      </c>
      <c r="Q2099" s="128" t="s">
        <v>19499</v>
      </c>
      <c r="R2099" s="145"/>
      <c r="S2099" s="128"/>
      <c r="T2099" s="128" t="s">
        <v>7789</v>
      </c>
      <c r="U2099" s="128"/>
      <c r="V2099" s="145">
        <v>7.5</v>
      </c>
      <c r="W2099" s="130"/>
      <c r="X2099" s="324"/>
    </row>
    <row r="2100" spans="1:24" ht="12.95" customHeight="1" x14ac:dyDescent="0.2">
      <c r="A2100" s="140">
        <v>2014</v>
      </c>
      <c r="B2100" s="140" t="s">
        <v>4176</v>
      </c>
      <c r="C2100" s="128" t="s">
        <v>29534</v>
      </c>
      <c r="D2100" s="198" t="s">
        <v>38650</v>
      </c>
      <c r="E2100" s="115" t="s">
        <v>29536</v>
      </c>
      <c r="F2100" s="104" t="s">
        <v>14834</v>
      </c>
      <c r="G2100" s="142">
        <v>15201</v>
      </c>
      <c r="H2100" s="102" t="s">
        <v>10103</v>
      </c>
      <c r="I2100" s="102" t="s">
        <v>38651</v>
      </c>
      <c r="J2100" s="128" t="s">
        <v>38652</v>
      </c>
      <c r="K2100" s="128"/>
      <c r="L2100" s="211"/>
      <c r="M2100" s="145">
        <v>2</v>
      </c>
      <c r="N2100" s="144" t="s">
        <v>38653</v>
      </c>
      <c r="O2100" s="128" t="s">
        <v>16511</v>
      </c>
      <c r="P2100" s="128"/>
      <c r="Q2100" s="128" t="s">
        <v>16653</v>
      </c>
      <c r="R2100" s="145"/>
      <c r="S2100" s="128"/>
      <c r="T2100" s="128" t="s">
        <v>7789</v>
      </c>
      <c r="U2100" s="128"/>
      <c r="V2100" s="145">
        <v>7.5</v>
      </c>
      <c r="W2100" s="130"/>
      <c r="X2100" s="324"/>
    </row>
    <row r="2101" spans="1:24" ht="12.95" customHeight="1" x14ac:dyDescent="0.2">
      <c r="A2101" s="140">
        <v>2014</v>
      </c>
      <c r="B2101" s="140" t="s">
        <v>4176</v>
      </c>
      <c r="C2101" s="128" t="s">
        <v>29534</v>
      </c>
      <c r="D2101" s="198" t="s">
        <v>38654</v>
      </c>
      <c r="E2101" s="115" t="s">
        <v>29537</v>
      </c>
      <c r="F2101" s="104" t="s">
        <v>14834</v>
      </c>
      <c r="G2101" s="142">
        <v>14320</v>
      </c>
      <c r="H2101" s="102" t="s">
        <v>38655</v>
      </c>
      <c r="I2101" s="102" t="s">
        <v>32650</v>
      </c>
      <c r="J2101" s="128" t="s">
        <v>38656</v>
      </c>
      <c r="K2101" s="128"/>
      <c r="L2101" s="211"/>
      <c r="M2101" s="145">
        <v>1.5</v>
      </c>
      <c r="N2101" s="144" t="s">
        <v>38675</v>
      </c>
      <c r="O2101" s="128" t="s">
        <v>16542</v>
      </c>
      <c r="P2101" s="128"/>
      <c r="Q2101" s="128" t="s">
        <v>20893</v>
      </c>
      <c r="R2101" s="145"/>
      <c r="S2101" s="128"/>
      <c r="T2101" s="128" t="s">
        <v>7789</v>
      </c>
      <c r="U2101" s="128" t="s">
        <v>38657</v>
      </c>
      <c r="V2101" s="145">
        <v>6.5</v>
      </c>
      <c r="W2101" s="130"/>
      <c r="X2101" s="324"/>
    </row>
    <row r="2102" spans="1:24" ht="12.95" customHeight="1" x14ac:dyDescent="0.2">
      <c r="A2102" s="140">
        <v>2014</v>
      </c>
      <c r="B2102" s="140" t="s">
        <v>4176</v>
      </c>
      <c r="C2102" s="128" t="s">
        <v>29534</v>
      </c>
      <c r="D2102" s="198" t="s">
        <v>38658</v>
      </c>
      <c r="E2102" s="115" t="s">
        <v>29538</v>
      </c>
      <c r="F2102" s="104" t="s">
        <v>14834</v>
      </c>
      <c r="G2102" s="142">
        <v>16393</v>
      </c>
      <c r="H2102" s="102" t="s">
        <v>38659</v>
      </c>
      <c r="I2102" s="102" t="s">
        <v>32650</v>
      </c>
      <c r="J2102" s="128" t="s">
        <v>38660</v>
      </c>
      <c r="K2102" s="128"/>
      <c r="L2102" s="211"/>
      <c r="M2102" s="145">
        <v>2</v>
      </c>
      <c r="N2102" s="144" t="s">
        <v>38661</v>
      </c>
      <c r="O2102" s="128" t="s">
        <v>13460</v>
      </c>
      <c r="P2102" s="128" t="s">
        <v>8076</v>
      </c>
      <c r="Q2102" s="128" t="s">
        <v>20688</v>
      </c>
      <c r="R2102" s="145"/>
      <c r="S2102" s="128"/>
      <c r="T2102" s="128" t="s">
        <v>7789</v>
      </c>
      <c r="U2102" s="128"/>
      <c r="V2102" s="145">
        <v>7.5</v>
      </c>
      <c r="W2102" s="130"/>
      <c r="X2102" s="324"/>
    </row>
    <row r="2103" spans="1:24" ht="12.95" customHeight="1" x14ac:dyDescent="0.2">
      <c r="A2103" s="140">
        <v>2014</v>
      </c>
      <c r="B2103" s="140" t="s">
        <v>4176</v>
      </c>
      <c r="C2103" s="128" t="s">
        <v>29534</v>
      </c>
      <c r="D2103" s="198" t="s">
        <v>38662</v>
      </c>
      <c r="E2103" s="115" t="s">
        <v>29539</v>
      </c>
      <c r="F2103" s="104" t="s">
        <v>14834</v>
      </c>
      <c r="G2103" s="142">
        <v>16426</v>
      </c>
      <c r="H2103" s="102" t="s">
        <v>32650</v>
      </c>
      <c r="I2103" s="128" t="s">
        <v>10103</v>
      </c>
      <c r="J2103" s="128" t="s">
        <v>35468</v>
      </c>
      <c r="K2103" s="128"/>
      <c r="L2103" s="211"/>
      <c r="M2103" s="145">
        <v>2</v>
      </c>
      <c r="N2103" s="144" t="s">
        <v>38663</v>
      </c>
      <c r="O2103" s="128" t="s">
        <v>18166</v>
      </c>
      <c r="P2103" s="128" t="s">
        <v>9125</v>
      </c>
      <c r="Q2103" s="128" t="s">
        <v>17601</v>
      </c>
      <c r="R2103" s="145"/>
      <c r="S2103" s="128"/>
      <c r="T2103" s="128" t="s">
        <v>7789</v>
      </c>
      <c r="U2103" s="128" t="s">
        <v>38664</v>
      </c>
      <c r="V2103" s="145">
        <v>6</v>
      </c>
      <c r="W2103" s="130"/>
      <c r="X2103" s="324"/>
    </row>
    <row r="2104" spans="1:24" ht="12.95" customHeight="1" x14ac:dyDescent="0.2">
      <c r="A2104" s="140">
        <v>2014</v>
      </c>
      <c r="B2104" s="140" t="s">
        <v>4176</v>
      </c>
      <c r="C2104" s="128" t="s">
        <v>29534</v>
      </c>
      <c r="D2104" s="198" t="s">
        <v>38665</v>
      </c>
      <c r="E2104" s="115" t="s">
        <v>29540</v>
      </c>
      <c r="F2104" s="104" t="s">
        <v>14834</v>
      </c>
      <c r="G2104" s="142">
        <v>16432</v>
      </c>
      <c r="H2104" s="102" t="s">
        <v>11819</v>
      </c>
      <c r="I2104" s="102" t="s">
        <v>31847</v>
      </c>
      <c r="J2104" s="128" t="s">
        <v>38666</v>
      </c>
      <c r="K2104" s="128"/>
      <c r="L2104" s="211"/>
      <c r="M2104" s="145">
        <v>2</v>
      </c>
      <c r="N2104" s="144" t="s">
        <v>38667</v>
      </c>
      <c r="O2104" s="128" t="s">
        <v>21024</v>
      </c>
      <c r="P2104" s="128"/>
      <c r="Q2104" s="128" t="s">
        <v>20246</v>
      </c>
      <c r="R2104" s="145"/>
      <c r="S2104" s="128" t="s">
        <v>8315</v>
      </c>
      <c r="T2104" s="128" t="s">
        <v>7789</v>
      </c>
      <c r="U2104" s="128" t="s">
        <v>7960</v>
      </c>
      <c r="V2104" s="145">
        <v>7.5</v>
      </c>
      <c r="W2104" s="130"/>
      <c r="X2104" s="324"/>
    </row>
    <row r="2105" spans="1:24" ht="12.95" customHeight="1" x14ac:dyDescent="0.2">
      <c r="A2105" s="140">
        <v>2014</v>
      </c>
      <c r="B2105" s="140" t="s">
        <v>4176</v>
      </c>
      <c r="C2105" s="128" t="s">
        <v>29534</v>
      </c>
      <c r="D2105" s="198" t="s">
        <v>38668</v>
      </c>
      <c r="E2105" s="115" t="s">
        <v>29541</v>
      </c>
      <c r="F2105" s="104" t="s">
        <v>14834</v>
      </c>
      <c r="G2105" s="142">
        <v>15727</v>
      </c>
      <c r="H2105" s="102" t="s">
        <v>32650</v>
      </c>
      <c r="I2105" s="128" t="s">
        <v>10103</v>
      </c>
      <c r="J2105" s="128" t="s">
        <v>13354</v>
      </c>
      <c r="K2105" s="128"/>
      <c r="L2105" s="211"/>
      <c r="M2105" s="145">
        <v>3</v>
      </c>
      <c r="N2105" s="144" t="s">
        <v>38669</v>
      </c>
      <c r="O2105" s="128" t="s">
        <v>19627</v>
      </c>
      <c r="P2105" s="128"/>
      <c r="Q2105" s="128" t="s">
        <v>20809</v>
      </c>
      <c r="R2105" s="145"/>
      <c r="S2105" s="128" t="s">
        <v>9435</v>
      </c>
      <c r="T2105" s="128" t="s">
        <v>7789</v>
      </c>
      <c r="U2105" s="128" t="s">
        <v>28594</v>
      </c>
      <c r="V2105" s="145">
        <v>6.5</v>
      </c>
      <c r="W2105" s="130"/>
      <c r="X2105" s="324"/>
    </row>
    <row r="2106" spans="1:24" ht="12.95" customHeight="1" x14ac:dyDescent="0.2">
      <c r="A2106" s="140">
        <v>2014</v>
      </c>
      <c r="B2106" s="140" t="s">
        <v>4176</v>
      </c>
      <c r="C2106" s="128" t="s">
        <v>29534</v>
      </c>
      <c r="D2106" s="198" t="s">
        <v>38670</v>
      </c>
      <c r="E2106" s="115" t="s">
        <v>29542</v>
      </c>
      <c r="F2106" s="104" t="s">
        <v>14834</v>
      </c>
      <c r="G2106" s="142">
        <v>15597</v>
      </c>
      <c r="H2106" s="128" t="s">
        <v>10103</v>
      </c>
      <c r="I2106" s="102" t="s">
        <v>32650</v>
      </c>
      <c r="J2106" s="128" t="s">
        <v>13199</v>
      </c>
      <c r="K2106" s="128"/>
      <c r="L2106" s="211"/>
      <c r="M2106" s="145">
        <v>1.5</v>
      </c>
      <c r="N2106" s="200" t="s">
        <v>38671</v>
      </c>
      <c r="O2106" s="128" t="s">
        <v>16823</v>
      </c>
      <c r="P2106" s="128" t="s">
        <v>162</v>
      </c>
      <c r="Q2106" s="128" t="s">
        <v>17601</v>
      </c>
      <c r="R2106" s="145"/>
      <c r="S2106" s="128"/>
      <c r="T2106" s="128" t="s">
        <v>7789</v>
      </c>
      <c r="U2106" s="128"/>
      <c r="V2106" s="145">
        <v>6.5</v>
      </c>
      <c r="W2106" s="130"/>
      <c r="X2106" s="324"/>
    </row>
    <row r="2107" spans="1:24" ht="12.95" customHeight="1" x14ac:dyDescent="0.2">
      <c r="A2107" s="140">
        <v>2014</v>
      </c>
      <c r="B2107" s="140" t="s">
        <v>4176</v>
      </c>
      <c r="C2107" s="128" t="s">
        <v>29534</v>
      </c>
      <c r="D2107" s="198" t="s">
        <v>38672</v>
      </c>
      <c r="E2107" s="115" t="s">
        <v>29543</v>
      </c>
      <c r="F2107" s="104" t="s">
        <v>14834</v>
      </c>
      <c r="G2107" s="142">
        <v>16355</v>
      </c>
      <c r="H2107" s="128" t="s">
        <v>10103</v>
      </c>
      <c r="I2107" s="102" t="s">
        <v>38673</v>
      </c>
      <c r="J2107" s="128" t="s">
        <v>35464</v>
      </c>
      <c r="K2107" s="128"/>
      <c r="L2107" s="211"/>
      <c r="M2107" s="145">
        <v>1.5</v>
      </c>
      <c r="N2107" s="144" t="s">
        <v>38674</v>
      </c>
      <c r="O2107" s="128" t="s">
        <v>16543</v>
      </c>
      <c r="P2107" s="128" t="s">
        <v>9125</v>
      </c>
      <c r="Q2107" s="128" t="s">
        <v>20784</v>
      </c>
      <c r="R2107" s="145"/>
      <c r="S2107" s="128"/>
      <c r="T2107" s="128" t="s">
        <v>7789</v>
      </c>
      <c r="U2107" s="128" t="s">
        <v>16549</v>
      </c>
      <c r="V2107" s="145">
        <v>7.5</v>
      </c>
      <c r="W2107" s="130"/>
      <c r="X2107" s="324"/>
    </row>
    <row r="2108" spans="1:24" ht="12.95" customHeight="1" x14ac:dyDescent="0.2">
      <c r="A2108" s="140">
        <v>2014</v>
      </c>
      <c r="B2108" s="140" t="s">
        <v>4176</v>
      </c>
      <c r="C2108" s="128" t="s">
        <v>29534</v>
      </c>
      <c r="D2108" s="198" t="s">
        <v>38676</v>
      </c>
      <c r="E2108" s="115" t="s">
        <v>29544</v>
      </c>
      <c r="F2108" s="104" t="s">
        <v>14834</v>
      </c>
      <c r="G2108" s="142">
        <v>16329</v>
      </c>
      <c r="H2108" s="102" t="s">
        <v>32650</v>
      </c>
      <c r="I2108" s="102" t="s">
        <v>38677</v>
      </c>
      <c r="J2108" s="128" t="s">
        <v>35462</v>
      </c>
      <c r="K2108" s="128"/>
      <c r="L2108" s="211"/>
      <c r="M2108" s="145">
        <v>2</v>
      </c>
      <c r="N2108" s="144" t="s">
        <v>38678</v>
      </c>
      <c r="O2108" s="128" t="s">
        <v>325</v>
      </c>
      <c r="P2108" s="128" t="s">
        <v>8076</v>
      </c>
      <c r="Q2108" s="128" t="s">
        <v>16560</v>
      </c>
      <c r="R2108" s="145"/>
      <c r="S2108" s="128"/>
      <c r="T2108" s="128" t="s">
        <v>7789</v>
      </c>
      <c r="U2108" s="128" t="s">
        <v>16549</v>
      </c>
      <c r="V2108" s="145">
        <v>6.5</v>
      </c>
      <c r="W2108" s="130"/>
      <c r="X2108" s="324"/>
    </row>
    <row r="2109" spans="1:24" ht="12.95" customHeight="1" x14ac:dyDescent="0.2">
      <c r="A2109" s="140">
        <v>2014</v>
      </c>
      <c r="B2109" s="140" t="s">
        <v>4176</v>
      </c>
      <c r="C2109" s="197" t="s">
        <v>33985</v>
      </c>
      <c r="D2109" s="198" t="s">
        <v>34017</v>
      </c>
      <c r="E2109" s="140" t="s">
        <v>33987</v>
      </c>
      <c r="F2109" s="104" t="s">
        <v>14834</v>
      </c>
      <c r="G2109" s="142">
        <v>16355</v>
      </c>
      <c r="H2109" s="128" t="s">
        <v>10103</v>
      </c>
      <c r="I2109" s="128" t="s">
        <v>11819</v>
      </c>
      <c r="J2109" s="128" t="s">
        <v>10275</v>
      </c>
      <c r="K2109" s="128"/>
      <c r="L2109" s="211"/>
      <c r="M2109" s="145">
        <v>3</v>
      </c>
      <c r="N2109" s="144" t="s">
        <v>34016</v>
      </c>
      <c r="O2109" s="128" t="s">
        <v>17392</v>
      </c>
      <c r="P2109" s="128" t="s">
        <v>19503</v>
      </c>
      <c r="Q2109" s="128" t="s">
        <v>20100</v>
      </c>
      <c r="R2109" s="145"/>
      <c r="S2109" s="128"/>
      <c r="T2109" s="128" t="s">
        <v>7789</v>
      </c>
      <c r="U2109" s="128"/>
      <c r="V2109" s="145">
        <v>8</v>
      </c>
      <c r="W2109" s="130"/>
      <c r="X2109" s="324"/>
    </row>
    <row r="2110" spans="1:24" ht="12.95" customHeight="1" x14ac:dyDescent="0.2">
      <c r="A2110" s="140">
        <v>2014</v>
      </c>
      <c r="B2110" s="140" t="s">
        <v>4176</v>
      </c>
      <c r="C2110" s="128" t="s">
        <v>33985</v>
      </c>
      <c r="D2110" s="198" t="s">
        <v>34018</v>
      </c>
      <c r="E2110" s="140" t="s">
        <v>33988</v>
      </c>
      <c r="F2110" s="104" t="s">
        <v>14834</v>
      </c>
      <c r="G2110" s="142">
        <v>15181</v>
      </c>
      <c r="H2110" s="128" t="s">
        <v>4890</v>
      </c>
      <c r="I2110" s="128" t="s">
        <v>10103</v>
      </c>
      <c r="J2110" s="128" t="s">
        <v>34019</v>
      </c>
      <c r="K2110" s="128"/>
      <c r="L2110" s="211"/>
      <c r="M2110" s="145">
        <v>2</v>
      </c>
      <c r="N2110" s="144" t="s">
        <v>18065</v>
      </c>
      <c r="O2110" s="128" t="s">
        <v>34020</v>
      </c>
      <c r="P2110" s="128" t="s">
        <v>15889</v>
      </c>
      <c r="Q2110" s="128" t="s">
        <v>16641</v>
      </c>
      <c r="R2110" s="145"/>
      <c r="S2110" s="128" t="s">
        <v>11080</v>
      </c>
      <c r="T2110" s="128" t="s">
        <v>7789</v>
      </c>
      <c r="U2110" s="128" t="s">
        <v>34021</v>
      </c>
      <c r="V2110" s="145">
        <v>7</v>
      </c>
      <c r="W2110" s="130"/>
      <c r="X2110" s="324"/>
    </row>
    <row r="2111" spans="1:24" ht="12.95" customHeight="1" x14ac:dyDescent="0.2">
      <c r="A2111" s="140">
        <v>2014</v>
      </c>
      <c r="B2111" s="140" t="s">
        <v>4176</v>
      </c>
      <c r="C2111" s="128" t="s">
        <v>33985</v>
      </c>
      <c r="D2111" s="198" t="s">
        <v>34022</v>
      </c>
      <c r="E2111" s="140" t="s">
        <v>33989</v>
      </c>
      <c r="F2111" s="104" t="s">
        <v>14834</v>
      </c>
      <c r="G2111" s="142">
        <v>16337</v>
      </c>
      <c r="H2111" s="128" t="s">
        <v>19684</v>
      </c>
      <c r="I2111" s="128" t="s">
        <v>4890</v>
      </c>
      <c r="J2111" s="128" t="s">
        <v>34023</v>
      </c>
      <c r="K2111" s="128"/>
      <c r="L2111" s="211"/>
      <c r="M2111" s="145">
        <v>1.5</v>
      </c>
      <c r="N2111" s="200" t="s">
        <v>34024</v>
      </c>
      <c r="O2111" s="128" t="s">
        <v>16880</v>
      </c>
      <c r="P2111" s="128" t="s">
        <v>13301</v>
      </c>
      <c r="Q2111" s="128" t="s">
        <v>16646</v>
      </c>
      <c r="R2111" s="145"/>
      <c r="S2111" s="128"/>
      <c r="T2111" s="128" t="s">
        <v>20547</v>
      </c>
      <c r="U2111" s="128" t="s">
        <v>34025</v>
      </c>
      <c r="V2111" s="145">
        <v>6.5</v>
      </c>
      <c r="W2111" s="130"/>
      <c r="X2111" s="324"/>
    </row>
    <row r="2112" spans="1:24" ht="12.95" customHeight="1" x14ac:dyDescent="0.2">
      <c r="A2112" s="140">
        <v>2014</v>
      </c>
      <c r="B2112" s="140" t="s">
        <v>4176</v>
      </c>
      <c r="C2112" s="128" t="s">
        <v>33985</v>
      </c>
      <c r="D2112" s="198" t="s">
        <v>34032</v>
      </c>
      <c r="E2112" s="140" t="s">
        <v>33990</v>
      </c>
      <c r="F2112" s="104" t="s">
        <v>14834</v>
      </c>
      <c r="G2112" s="142">
        <v>16339</v>
      </c>
      <c r="H2112" s="128" t="s">
        <v>11819</v>
      </c>
      <c r="I2112" s="128" t="s">
        <v>19684</v>
      </c>
      <c r="J2112" s="128" t="s">
        <v>34033</v>
      </c>
      <c r="K2112" s="128"/>
      <c r="L2112" s="211"/>
      <c r="M2112" s="145">
        <v>1.5</v>
      </c>
      <c r="N2112" s="200" t="s">
        <v>34034</v>
      </c>
      <c r="O2112" s="128" t="s">
        <v>16982</v>
      </c>
      <c r="P2112" s="128"/>
      <c r="Q2112" s="128" t="s">
        <v>15945</v>
      </c>
      <c r="R2112" s="145"/>
      <c r="S2112" s="128" t="s">
        <v>9435</v>
      </c>
      <c r="T2112" s="128" t="s">
        <v>20547</v>
      </c>
      <c r="U2112" s="128" t="s">
        <v>34035</v>
      </c>
      <c r="V2112" s="145">
        <v>6.5</v>
      </c>
      <c r="W2112" s="130"/>
      <c r="X2112" s="324"/>
    </row>
    <row r="2113" spans="1:24" ht="12.95" customHeight="1" x14ac:dyDescent="0.2">
      <c r="A2113" s="140">
        <v>2014</v>
      </c>
      <c r="B2113" s="140" t="s">
        <v>4176</v>
      </c>
      <c r="C2113" s="128" t="s">
        <v>33985</v>
      </c>
      <c r="D2113" s="198" t="s">
        <v>34038</v>
      </c>
      <c r="E2113" s="140" t="s">
        <v>33991</v>
      </c>
      <c r="F2113" s="104" t="s">
        <v>14834</v>
      </c>
      <c r="G2113" s="142">
        <v>14783</v>
      </c>
      <c r="H2113" s="128" t="s">
        <v>5011</v>
      </c>
      <c r="I2113" s="128" t="s">
        <v>7198</v>
      </c>
      <c r="J2113" s="128" t="s">
        <v>7239</v>
      </c>
      <c r="K2113" s="128"/>
      <c r="L2113" s="211"/>
      <c r="M2113" s="145">
        <v>3</v>
      </c>
      <c r="N2113" s="144" t="s">
        <v>34036</v>
      </c>
      <c r="O2113" s="128"/>
      <c r="P2113" s="128" t="s">
        <v>15928</v>
      </c>
      <c r="Q2113" s="128" t="s">
        <v>16568</v>
      </c>
      <c r="R2113" s="145"/>
      <c r="S2113" s="128"/>
      <c r="T2113" s="128" t="s">
        <v>42654</v>
      </c>
      <c r="U2113" s="128" t="s">
        <v>34037</v>
      </c>
      <c r="V2113" s="145">
        <v>6</v>
      </c>
      <c r="W2113" s="130"/>
      <c r="X2113" s="324"/>
    </row>
    <row r="2114" spans="1:24" ht="12.95" customHeight="1" x14ac:dyDescent="0.2">
      <c r="A2114" s="140">
        <v>2014</v>
      </c>
      <c r="B2114" s="140" t="s">
        <v>4176</v>
      </c>
      <c r="C2114" s="128" t="s">
        <v>33985</v>
      </c>
      <c r="D2114" s="198" t="s">
        <v>34039</v>
      </c>
      <c r="E2114" s="140" t="s">
        <v>33992</v>
      </c>
      <c r="F2114" s="104" t="s">
        <v>14834</v>
      </c>
      <c r="G2114" s="142">
        <v>15247</v>
      </c>
      <c r="H2114" s="128" t="s">
        <v>10103</v>
      </c>
      <c r="I2114" s="102" t="s">
        <v>34040</v>
      </c>
      <c r="J2114" s="128" t="s">
        <v>34041</v>
      </c>
      <c r="K2114" s="128"/>
      <c r="L2114" s="211"/>
      <c r="M2114" s="145">
        <v>3</v>
      </c>
      <c r="N2114" s="144" t="s">
        <v>34042</v>
      </c>
      <c r="O2114" s="128"/>
      <c r="P2114" s="128" t="s">
        <v>13207</v>
      </c>
      <c r="Q2114" s="128" t="s">
        <v>18149</v>
      </c>
      <c r="R2114" s="145"/>
      <c r="S2114" s="128" t="s">
        <v>8315</v>
      </c>
      <c r="T2114" s="128" t="s">
        <v>7789</v>
      </c>
      <c r="U2114" s="128" t="s">
        <v>34043</v>
      </c>
      <c r="V2114" s="145">
        <v>7</v>
      </c>
      <c r="W2114" s="130"/>
      <c r="X2114" s="324"/>
    </row>
    <row r="2115" spans="1:24" ht="12.95" customHeight="1" x14ac:dyDescent="0.2">
      <c r="A2115" s="140">
        <v>2014</v>
      </c>
      <c r="B2115" s="140" t="s">
        <v>4176</v>
      </c>
      <c r="C2115" s="128" t="s">
        <v>33985</v>
      </c>
      <c r="D2115" s="198" t="s">
        <v>34044</v>
      </c>
      <c r="E2115" s="140" t="s">
        <v>33993</v>
      </c>
      <c r="F2115" s="104" t="s">
        <v>14834</v>
      </c>
      <c r="G2115" s="142">
        <v>16374</v>
      </c>
      <c r="H2115" s="128" t="s">
        <v>11819</v>
      </c>
      <c r="I2115" s="102" t="s">
        <v>10103</v>
      </c>
      <c r="J2115" s="128" t="s">
        <v>34045</v>
      </c>
      <c r="K2115" s="128"/>
      <c r="L2115" s="211"/>
      <c r="M2115" s="145">
        <v>3</v>
      </c>
      <c r="N2115" s="144" t="s">
        <v>34042</v>
      </c>
      <c r="O2115" s="128" t="s">
        <v>17449</v>
      </c>
      <c r="P2115" s="128" t="s">
        <v>162</v>
      </c>
      <c r="Q2115" s="128" t="s">
        <v>20691</v>
      </c>
      <c r="R2115" s="145"/>
      <c r="S2115" s="128" t="s">
        <v>11080</v>
      </c>
      <c r="T2115" s="128" t="s">
        <v>7789</v>
      </c>
      <c r="U2115" s="128" t="s">
        <v>34046</v>
      </c>
      <c r="V2115" s="145">
        <v>7</v>
      </c>
      <c r="W2115" s="130"/>
      <c r="X2115" s="324"/>
    </row>
    <row r="2116" spans="1:24" ht="12.95" customHeight="1" x14ac:dyDescent="0.2">
      <c r="A2116" s="140">
        <v>2014</v>
      </c>
      <c r="B2116" s="140" t="s">
        <v>4176</v>
      </c>
      <c r="C2116" s="128" t="s">
        <v>33985</v>
      </c>
      <c r="D2116" s="198" t="s">
        <v>34031</v>
      </c>
      <c r="E2116" s="140" t="s">
        <v>33994</v>
      </c>
      <c r="F2116" s="104" t="s">
        <v>14834</v>
      </c>
      <c r="G2116" s="142">
        <v>16304</v>
      </c>
      <c r="H2116" s="102" t="s">
        <v>34026</v>
      </c>
      <c r="I2116" s="128" t="s">
        <v>10103</v>
      </c>
      <c r="J2116" s="128" t="s">
        <v>34027</v>
      </c>
      <c r="K2116" s="128"/>
      <c r="L2116" s="211"/>
      <c r="M2116" s="145">
        <v>2.25</v>
      </c>
      <c r="N2116" s="144" t="s">
        <v>34028</v>
      </c>
      <c r="O2116" s="128" t="s">
        <v>18151</v>
      </c>
      <c r="P2116" s="128" t="s">
        <v>19503</v>
      </c>
      <c r="Q2116" s="128" t="s">
        <v>34029</v>
      </c>
      <c r="R2116" s="145"/>
      <c r="S2116" s="128" t="s">
        <v>8315</v>
      </c>
      <c r="T2116" s="128" t="s">
        <v>34030</v>
      </c>
      <c r="U2116" s="128"/>
      <c r="V2116" s="145">
        <v>6.5</v>
      </c>
      <c r="W2116" s="130"/>
      <c r="X2116" s="324"/>
    </row>
    <row r="2117" spans="1:24" ht="12.95" customHeight="1" x14ac:dyDescent="0.2">
      <c r="A2117" s="140">
        <v>2014</v>
      </c>
      <c r="B2117" s="140" t="s">
        <v>4176</v>
      </c>
      <c r="C2117" s="128" t="s">
        <v>33985</v>
      </c>
      <c r="D2117" s="198" t="s">
        <v>1735</v>
      </c>
      <c r="E2117" s="140" t="s">
        <v>34001</v>
      </c>
      <c r="F2117" s="53" t="s">
        <v>235</v>
      </c>
      <c r="G2117" s="142">
        <v>24060</v>
      </c>
      <c r="H2117" s="128" t="s">
        <v>10191</v>
      </c>
      <c r="I2117" s="128" t="s">
        <v>34047</v>
      </c>
      <c r="J2117" s="128" t="s">
        <v>34059</v>
      </c>
      <c r="K2117" s="128"/>
      <c r="L2117" s="211"/>
      <c r="M2117" s="145">
        <v>1</v>
      </c>
      <c r="N2117" s="144" t="s">
        <v>34070</v>
      </c>
      <c r="O2117" s="128"/>
      <c r="P2117" s="128" t="s">
        <v>9125</v>
      </c>
      <c r="Q2117" s="128" t="s">
        <v>28238</v>
      </c>
      <c r="R2117" s="145"/>
      <c r="S2117" s="128" t="s">
        <v>9435</v>
      </c>
      <c r="T2117" s="128" t="s">
        <v>33801</v>
      </c>
      <c r="U2117" s="128" t="s">
        <v>34048</v>
      </c>
      <c r="V2117" s="145">
        <v>6.5</v>
      </c>
      <c r="W2117" s="130"/>
      <c r="X2117" s="324"/>
    </row>
    <row r="2118" spans="1:24" ht="12.95" customHeight="1" x14ac:dyDescent="0.2">
      <c r="A2118" s="140">
        <v>2014</v>
      </c>
      <c r="B2118" s="140" t="s">
        <v>4176</v>
      </c>
      <c r="C2118" s="128" t="s">
        <v>33985</v>
      </c>
      <c r="D2118" s="198" t="s">
        <v>34049</v>
      </c>
      <c r="E2118" s="140" t="s">
        <v>34002</v>
      </c>
      <c r="F2118" s="53" t="s">
        <v>235</v>
      </c>
      <c r="G2118" s="142">
        <v>24060</v>
      </c>
      <c r="H2118" s="128" t="s">
        <v>10191</v>
      </c>
      <c r="I2118" s="128" t="s">
        <v>34047</v>
      </c>
      <c r="J2118" s="128" t="s">
        <v>34059</v>
      </c>
      <c r="K2118" s="128"/>
      <c r="L2118" s="211"/>
      <c r="M2118" s="145">
        <v>1</v>
      </c>
      <c r="N2118" s="144" t="s">
        <v>34070</v>
      </c>
      <c r="O2118" s="128"/>
      <c r="P2118" s="128" t="s">
        <v>9125</v>
      </c>
      <c r="Q2118" s="128" t="s">
        <v>34050</v>
      </c>
      <c r="R2118" s="145"/>
      <c r="S2118" s="128" t="s">
        <v>9435</v>
      </c>
      <c r="T2118" s="128" t="s">
        <v>33801</v>
      </c>
      <c r="U2118" s="128" t="s">
        <v>34048</v>
      </c>
      <c r="V2118" s="145">
        <v>7</v>
      </c>
      <c r="W2118" s="130"/>
      <c r="X2118" s="324"/>
    </row>
    <row r="2119" spans="1:24" ht="12.95" customHeight="1" x14ac:dyDescent="0.2">
      <c r="A2119" s="140">
        <v>2014</v>
      </c>
      <c r="B2119" s="140" t="s">
        <v>4176</v>
      </c>
      <c r="C2119" s="128" t="s">
        <v>33985</v>
      </c>
      <c r="D2119" s="198" t="s">
        <v>34051</v>
      </c>
      <c r="E2119" s="140" t="s">
        <v>34003</v>
      </c>
      <c r="F2119" s="53" t="s">
        <v>235</v>
      </c>
      <c r="G2119" s="142">
        <v>24060</v>
      </c>
      <c r="H2119" s="128" t="s">
        <v>10191</v>
      </c>
      <c r="I2119" s="128" t="s">
        <v>34047</v>
      </c>
      <c r="J2119" s="128" t="s">
        <v>34059</v>
      </c>
      <c r="K2119" s="128"/>
      <c r="L2119" s="211"/>
      <c r="M2119" s="145">
        <v>1</v>
      </c>
      <c r="N2119" s="144" t="s">
        <v>34070</v>
      </c>
      <c r="O2119" s="128"/>
      <c r="P2119" s="128" t="s">
        <v>162</v>
      </c>
      <c r="Q2119" s="128" t="s">
        <v>21169</v>
      </c>
      <c r="R2119" s="145"/>
      <c r="S2119" s="128"/>
      <c r="T2119" s="128" t="s">
        <v>33801</v>
      </c>
      <c r="U2119" s="128" t="s">
        <v>34052</v>
      </c>
      <c r="V2119" s="145">
        <v>5.5</v>
      </c>
      <c r="W2119" s="130"/>
      <c r="X2119" s="324"/>
    </row>
    <row r="2120" spans="1:24" ht="12.95" customHeight="1" x14ac:dyDescent="0.2">
      <c r="A2120" s="140">
        <v>2014</v>
      </c>
      <c r="B2120" s="140" t="s">
        <v>4176</v>
      </c>
      <c r="C2120" s="128" t="s">
        <v>33985</v>
      </c>
      <c r="D2120" s="198" t="s">
        <v>34053</v>
      </c>
      <c r="E2120" s="140" t="s">
        <v>34004</v>
      </c>
      <c r="F2120" s="53" t="s">
        <v>235</v>
      </c>
      <c r="G2120" s="142">
        <v>24060</v>
      </c>
      <c r="H2120" s="128" t="s">
        <v>10191</v>
      </c>
      <c r="I2120" s="128" t="s">
        <v>34047</v>
      </c>
      <c r="J2120" s="128" t="s">
        <v>34059</v>
      </c>
      <c r="K2120" s="128"/>
      <c r="L2120" s="211"/>
      <c r="M2120" s="145">
        <v>1</v>
      </c>
      <c r="N2120" s="144" t="s">
        <v>34070</v>
      </c>
      <c r="O2120" s="128"/>
      <c r="P2120" s="128" t="s">
        <v>162</v>
      </c>
      <c r="Q2120" s="128" t="s">
        <v>18154</v>
      </c>
      <c r="R2120" s="145"/>
      <c r="S2120" s="128"/>
      <c r="T2120" s="128" t="s">
        <v>33801</v>
      </c>
      <c r="U2120" s="128" t="s">
        <v>34052</v>
      </c>
      <c r="V2120" s="145">
        <v>7</v>
      </c>
      <c r="W2120" s="130"/>
      <c r="X2120" s="324"/>
    </row>
    <row r="2121" spans="1:24" ht="12.95" customHeight="1" x14ac:dyDescent="0.2">
      <c r="A2121" s="140">
        <v>2014</v>
      </c>
      <c r="B2121" s="140" t="s">
        <v>4176</v>
      </c>
      <c r="C2121" s="128" t="s">
        <v>33985</v>
      </c>
      <c r="D2121" s="198" t="s">
        <v>34054</v>
      </c>
      <c r="E2121" s="140" t="s">
        <v>34005</v>
      </c>
      <c r="F2121" s="53" t="s">
        <v>235</v>
      </c>
      <c r="G2121" s="142">
        <v>24060</v>
      </c>
      <c r="H2121" s="128" t="s">
        <v>10191</v>
      </c>
      <c r="I2121" s="128" t="s">
        <v>34047</v>
      </c>
      <c r="J2121" s="128" t="s">
        <v>34059</v>
      </c>
      <c r="K2121" s="128"/>
      <c r="L2121" s="211"/>
      <c r="M2121" s="145">
        <v>1</v>
      </c>
      <c r="N2121" s="144" t="s">
        <v>34070</v>
      </c>
      <c r="O2121" s="128"/>
      <c r="P2121" s="128" t="s">
        <v>13555</v>
      </c>
      <c r="Q2121" s="128" t="s">
        <v>29186</v>
      </c>
      <c r="R2121" s="145"/>
      <c r="S2121" s="128" t="s">
        <v>9435</v>
      </c>
      <c r="T2121" s="128" t="s">
        <v>33801</v>
      </c>
      <c r="U2121" s="128" t="s">
        <v>34057</v>
      </c>
      <c r="V2121" s="145">
        <v>8</v>
      </c>
      <c r="W2121" s="130"/>
      <c r="X2121" s="324"/>
    </row>
    <row r="2122" spans="1:24" ht="12.95" customHeight="1" x14ac:dyDescent="0.2">
      <c r="A2122" s="140">
        <v>2014</v>
      </c>
      <c r="B2122" s="140" t="s">
        <v>4176</v>
      </c>
      <c r="C2122" s="128" t="s">
        <v>33985</v>
      </c>
      <c r="D2122" s="198" t="s">
        <v>34055</v>
      </c>
      <c r="E2122" s="140" t="s">
        <v>34006</v>
      </c>
      <c r="F2122" s="53" t="s">
        <v>235</v>
      </c>
      <c r="G2122" s="142">
        <v>24061</v>
      </c>
      <c r="H2122" s="128" t="s">
        <v>10191</v>
      </c>
      <c r="I2122" s="128" t="s">
        <v>34047</v>
      </c>
      <c r="J2122" s="128" t="s">
        <v>34059</v>
      </c>
      <c r="K2122" s="128"/>
      <c r="L2122" s="211"/>
      <c r="M2122" s="145">
        <v>1</v>
      </c>
      <c r="N2122" s="144" t="s">
        <v>34070</v>
      </c>
      <c r="O2122" s="128"/>
      <c r="P2122" s="128" t="s">
        <v>13301</v>
      </c>
      <c r="Q2122" s="128" t="s">
        <v>34056</v>
      </c>
      <c r="R2122" s="145"/>
      <c r="S2122" s="128" t="s">
        <v>9435</v>
      </c>
      <c r="T2122" s="128" t="s">
        <v>33801</v>
      </c>
      <c r="U2122" s="128" t="s">
        <v>34058</v>
      </c>
      <c r="V2122" s="145">
        <v>12</v>
      </c>
      <c r="W2122" s="130"/>
      <c r="X2122" s="324"/>
    </row>
    <row r="2123" spans="1:24" ht="12.95" customHeight="1" x14ac:dyDescent="0.2">
      <c r="A2123" s="140">
        <v>2014</v>
      </c>
      <c r="B2123" s="140" t="s">
        <v>4176</v>
      </c>
      <c r="C2123" s="128" t="s">
        <v>33985</v>
      </c>
      <c r="D2123" s="198" t="s">
        <v>34060</v>
      </c>
      <c r="E2123" s="140" t="s">
        <v>34007</v>
      </c>
      <c r="F2123" s="53" t="s">
        <v>235</v>
      </c>
      <c r="G2123" s="142">
        <v>24061</v>
      </c>
      <c r="H2123" s="128" t="s">
        <v>10191</v>
      </c>
      <c r="I2123" s="128" t="s">
        <v>34047</v>
      </c>
      <c r="J2123" s="128" t="s">
        <v>34059</v>
      </c>
      <c r="K2123" s="128"/>
      <c r="L2123" s="211"/>
      <c r="M2123" s="145">
        <v>1</v>
      </c>
      <c r="N2123" s="144" t="s">
        <v>34070</v>
      </c>
      <c r="O2123" s="128"/>
      <c r="P2123" s="128" t="s">
        <v>13301</v>
      </c>
      <c r="Q2123" s="128" t="s">
        <v>21561</v>
      </c>
      <c r="R2123" s="145"/>
      <c r="S2123" s="128" t="s">
        <v>9435</v>
      </c>
      <c r="T2123" s="128" t="s">
        <v>33801</v>
      </c>
      <c r="U2123" s="128" t="s">
        <v>34061</v>
      </c>
      <c r="V2123" s="145">
        <v>8</v>
      </c>
      <c r="W2123" s="130"/>
      <c r="X2123" s="324"/>
    </row>
    <row r="2124" spans="1:24" ht="12.95" customHeight="1" x14ac:dyDescent="0.2">
      <c r="A2124" s="140">
        <v>2014</v>
      </c>
      <c r="B2124" s="140" t="s">
        <v>4176</v>
      </c>
      <c r="C2124" s="128" t="s">
        <v>33985</v>
      </c>
      <c r="D2124" s="198" t="s">
        <v>37570</v>
      </c>
      <c r="E2124" s="140" t="s">
        <v>34008</v>
      </c>
      <c r="F2124" s="104" t="s">
        <v>14834</v>
      </c>
      <c r="G2124" s="142">
        <v>15895</v>
      </c>
      <c r="H2124" s="128" t="s">
        <v>4890</v>
      </c>
      <c r="I2124" s="128" t="s">
        <v>10103</v>
      </c>
      <c r="J2124" s="128" t="s">
        <v>2115</v>
      </c>
      <c r="K2124" s="128"/>
      <c r="L2124" s="211"/>
      <c r="M2124" s="145">
        <v>1</v>
      </c>
      <c r="N2124" s="200" t="s">
        <v>34062</v>
      </c>
      <c r="O2124" s="128" t="s">
        <v>16835</v>
      </c>
      <c r="P2124" s="128"/>
      <c r="Q2124" s="128" t="s">
        <v>16885</v>
      </c>
      <c r="R2124" s="145"/>
      <c r="S2124" s="128"/>
      <c r="T2124" s="128" t="s">
        <v>7789</v>
      </c>
      <c r="U2124" s="128" t="s">
        <v>34063</v>
      </c>
      <c r="V2124" s="145">
        <v>4</v>
      </c>
      <c r="W2124" s="130"/>
      <c r="X2124" s="324"/>
    </row>
    <row r="2125" spans="1:24" ht="12.95" customHeight="1" x14ac:dyDescent="0.2">
      <c r="A2125" s="140">
        <v>2014</v>
      </c>
      <c r="B2125" s="140" t="s">
        <v>4176</v>
      </c>
      <c r="C2125" s="128" t="s">
        <v>33985</v>
      </c>
      <c r="D2125" s="198" t="s">
        <v>37571</v>
      </c>
      <c r="E2125" s="140" t="s">
        <v>34009</v>
      </c>
      <c r="F2125" s="104" t="s">
        <v>14834</v>
      </c>
      <c r="G2125" s="142">
        <v>15897</v>
      </c>
      <c r="H2125" s="128" t="s">
        <v>4890</v>
      </c>
      <c r="I2125" s="128" t="s">
        <v>10103</v>
      </c>
      <c r="J2125" s="128" t="s">
        <v>2115</v>
      </c>
      <c r="K2125" s="128"/>
      <c r="L2125" s="211"/>
      <c r="M2125" s="145">
        <v>1</v>
      </c>
      <c r="N2125" s="200" t="s">
        <v>34064</v>
      </c>
      <c r="O2125" s="128" t="s">
        <v>19737</v>
      </c>
      <c r="P2125" s="128" t="s">
        <v>9125</v>
      </c>
      <c r="Q2125" s="128" t="s">
        <v>16863</v>
      </c>
      <c r="R2125" s="145"/>
      <c r="S2125" s="128"/>
      <c r="T2125" s="128" t="s">
        <v>7789</v>
      </c>
      <c r="U2125" s="128" t="s">
        <v>34065</v>
      </c>
      <c r="V2125" s="145">
        <v>5</v>
      </c>
      <c r="W2125" s="130"/>
      <c r="X2125" s="324"/>
    </row>
    <row r="2126" spans="1:24" ht="12.95" customHeight="1" x14ac:dyDescent="0.2">
      <c r="A2126" s="140">
        <v>2014</v>
      </c>
      <c r="B2126" s="140" t="s">
        <v>4176</v>
      </c>
      <c r="C2126" s="128" t="s">
        <v>33985</v>
      </c>
      <c r="D2126" s="198" t="s">
        <v>37572</v>
      </c>
      <c r="E2126" s="140" t="s">
        <v>34010</v>
      </c>
      <c r="F2126" s="104" t="s">
        <v>14834</v>
      </c>
      <c r="G2126" s="142">
        <v>15896</v>
      </c>
      <c r="H2126" s="128" t="s">
        <v>4890</v>
      </c>
      <c r="I2126" s="128" t="s">
        <v>10103</v>
      </c>
      <c r="J2126" s="128" t="s">
        <v>2115</v>
      </c>
      <c r="K2126" s="128"/>
      <c r="L2126" s="211"/>
      <c r="M2126" s="145">
        <v>1</v>
      </c>
      <c r="N2126" s="200" t="s">
        <v>34064</v>
      </c>
      <c r="O2126" s="128" t="s">
        <v>16140</v>
      </c>
      <c r="P2126" s="128"/>
      <c r="Q2126" s="128" t="s">
        <v>16687</v>
      </c>
      <c r="R2126" s="145"/>
      <c r="S2126" s="128"/>
      <c r="T2126" s="128" t="s">
        <v>7789</v>
      </c>
      <c r="U2126" s="128" t="s">
        <v>2476</v>
      </c>
      <c r="V2126" s="145">
        <v>4</v>
      </c>
      <c r="W2126" s="130"/>
      <c r="X2126" s="324"/>
    </row>
    <row r="2127" spans="1:24" ht="12.95" customHeight="1" x14ac:dyDescent="0.2">
      <c r="A2127" s="140">
        <v>2015</v>
      </c>
      <c r="B2127" s="140" t="s">
        <v>4176</v>
      </c>
      <c r="C2127" s="197" t="s">
        <v>33986</v>
      </c>
      <c r="D2127" s="198" t="s">
        <v>34068</v>
      </c>
      <c r="E2127" s="140" t="s">
        <v>33995</v>
      </c>
      <c r="F2127" s="104" t="s">
        <v>14834</v>
      </c>
      <c r="G2127" s="142">
        <v>16557</v>
      </c>
      <c r="H2127" s="128" t="s">
        <v>10103</v>
      </c>
      <c r="I2127" s="128" t="s">
        <v>4890</v>
      </c>
      <c r="J2127" s="128" t="s">
        <v>34069</v>
      </c>
      <c r="K2127" s="128"/>
      <c r="L2127" s="211"/>
      <c r="M2127" s="145">
        <v>2</v>
      </c>
      <c r="N2127" s="144" t="s">
        <v>34071</v>
      </c>
      <c r="O2127" s="128" t="s">
        <v>162</v>
      </c>
      <c r="P2127" s="128" t="s">
        <v>15941</v>
      </c>
      <c r="Q2127" s="128" t="s">
        <v>20098</v>
      </c>
      <c r="R2127" s="145"/>
      <c r="S2127" s="128"/>
      <c r="T2127" s="128" t="s">
        <v>7789</v>
      </c>
      <c r="U2127" s="128" t="s">
        <v>34072</v>
      </c>
      <c r="V2127" s="145">
        <v>6.5</v>
      </c>
      <c r="W2127" s="130"/>
      <c r="X2127" s="324"/>
    </row>
    <row r="2128" spans="1:24" ht="12.95" customHeight="1" x14ac:dyDescent="0.2">
      <c r="A2128" s="140">
        <v>2015</v>
      </c>
      <c r="B2128" s="140" t="s">
        <v>4176</v>
      </c>
      <c r="C2128" s="128" t="s">
        <v>33986</v>
      </c>
      <c r="D2128" s="198" t="s">
        <v>34073</v>
      </c>
      <c r="E2128" s="140" t="s">
        <v>34066</v>
      </c>
      <c r="F2128" s="104" t="s">
        <v>14834</v>
      </c>
      <c r="G2128" s="142">
        <v>16556</v>
      </c>
      <c r="H2128" s="128" t="s">
        <v>4890</v>
      </c>
      <c r="I2128" s="128" t="s">
        <v>10103</v>
      </c>
      <c r="J2128" s="128" t="s">
        <v>48</v>
      </c>
      <c r="K2128" s="128"/>
      <c r="L2128" s="211"/>
      <c r="M2128" s="145">
        <v>1</v>
      </c>
      <c r="N2128" s="144" t="s">
        <v>2075</v>
      </c>
      <c r="O2128" s="128" t="s">
        <v>16499</v>
      </c>
      <c r="P2128" s="128" t="s">
        <v>15941</v>
      </c>
      <c r="Q2128" s="128" t="s">
        <v>16838</v>
      </c>
      <c r="R2128" s="145" t="s">
        <v>7035</v>
      </c>
      <c r="S2128" s="128"/>
      <c r="T2128" s="128" t="s">
        <v>7789</v>
      </c>
      <c r="U2128" s="128" t="s">
        <v>34074</v>
      </c>
      <c r="V2128" s="145">
        <v>7</v>
      </c>
      <c r="W2128" s="130"/>
      <c r="X2128" s="324"/>
    </row>
    <row r="2129" spans="1:24" ht="12.95" customHeight="1" x14ac:dyDescent="0.2">
      <c r="A2129" s="140">
        <v>2015</v>
      </c>
      <c r="B2129" s="140" t="s">
        <v>4176</v>
      </c>
      <c r="C2129" s="128" t="s">
        <v>33986</v>
      </c>
      <c r="D2129" s="198" t="s">
        <v>34075</v>
      </c>
      <c r="E2129" s="140" t="s">
        <v>33996</v>
      </c>
      <c r="F2129" s="104" t="s">
        <v>14834</v>
      </c>
      <c r="G2129" s="142">
        <v>16556</v>
      </c>
      <c r="H2129" s="128" t="s">
        <v>4890</v>
      </c>
      <c r="I2129" s="128" t="s">
        <v>10103</v>
      </c>
      <c r="J2129" s="128" t="s">
        <v>7665</v>
      </c>
      <c r="K2129" s="128"/>
      <c r="L2129" s="211"/>
      <c r="M2129" s="145">
        <v>1.5</v>
      </c>
      <c r="N2129" s="144" t="s">
        <v>34076</v>
      </c>
      <c r="O2129" s="128" t="s">
        <v>3620</v>
      </c>
      <c r="P2129" s="128" t="s">
        <v>15889</v>
      </c>
      <c r="Q2129" s="128" t="s">
        <v>20098</v>
      </c>
      <c r="R2129" s="145"/>
      <c r="S2129" s="128"/>
      <c r="T2129" s="128" t="s">
        <v>7789</v>
      </c>
      <c r="U2129" s="128" t="s">
        <v>34077</v>
      </c>
      <c r="V2129" s="145">
        <v>7.5</v>
      </c>
      <c r="W2129" s="130"/>
      <c r="X2129" s="324"/>
    </row>
    <row r="2130" spans="1:24" ht="12.95" customHeight="1" x14ac:dyDescent="0.2">
      <c r="A2130" s="140">
        <v>2015</v>
      </c>
      <c r="B2130" s="140" t="s">
        <v>4176</v>
      </c>
      <c r="C2130" s="128" t="s">
        <v>33986</v>
      </c>
      <c r="D2130" s="198" t="s">
        <v>34081</v>
      </c>
      <c r="E2130" s="140" t="s">
        <v>33997</v>
      </c>
      <c r="F2130" s="104" t="s">
        <v>14834</v>
      </c>
      <c r="G2130" s="142">
        <v>16557</v>
      </c>
      <c r="H2130" s="128" t="s">
        <v>4890</v>
      </c>
      <c r="I2130" s="128" t="s">
        <v>10103</v>
      </c>
      <c r="J2130" s="128" t="s">
        <v>7665</v>
      </c>
      <c r="K2130" s="128"/>
      <c r="L2130" s="211"/>
      <c r="M2130" s="145">
        <v>2</v>
      </c>
      <c r="N2130" s="144" t="s">
        <v>34071</v>
      </c>
      <c r="O2130" s="128" t="s">
        <v>5985</v>
      </c>
      <c r="P2130" s="128" t="s">
        <v>16764</v>
      </c>
      <c r="Q2130" s="128" t="s">
        <v>27612</v>
      </c>
      <c r="R2130" s="145"/>
      <c r="S2130" s="128"/>
      <c r="T2130" s="128" t="s">
        <v>7789</v>
      </c>
      <c r="U2130" s="128" t="s">
        <v>34082</v>
      </c>
      <c r="V2130" s="145">
        <v>7</v>
      </c>
      <c r="W2130" s="130"/>
      <c r="X2130" s="324"/>
    </row>
    <row r="2131" spans="1:24" ht="12.95" customHeight="1" x14ac:dyDescent="0.2">
      <c r="A2131" s="140">
        <v>2015</v>
      </c>
      <c r="B2131" s="140" t="s">
        <v>4176</v>
      </c>
      <c r="C2131" s="128" t="s">
        <v>33986</v>
      </c>
      <c r="D2131" s="198" t="s">
        <v>34080</v>
      </c>
      <c r="E2131" s="140" t="s">
        <v>33998</v>
      </c>
      <c r="F2131" s="104" t="s">
        <v>14834</v>
      </c>
      <c r="G2131" s="142">
        <v>16238</v>
      </c>
      <c r="H2131" s="128" t="s">
        <v>11819</v>
      </c>
      <c r="I2131" s="128" t="s">
        <v>10191</v>
      </c>
      <c r="J2131" s="128" t="s">
        <v>34078</v>
      </c>
      <c r="K2131" s="128"/>
      <c r="L2131" s="211"/>
      <c r="M2131" s="145">
        <v>1</v>
      </c>
      <c r="N2131" s="144" t="s">
        <v>34079</v>
      </c>
      <c r="O2131" s="128" t="s">
        <v>3620</v>
      </c>
      <c r="P2131" s="128" t="s">
        <v>13301</v>
      </c>
      <c r="Q2131" s="128" t="s">
        <v>17473</v>
      </c>
      <c r="R2131" s="145"/>
      <c r="S2131" s="128"/>
      <c r="T2131" s="128" t="s">
        <v>20547</v>
      </c>
      <c r="U2131" s="128" t="s">
        <v>1713</v>
      </c>
      <c r="V2131" s="145">
        <v>7</v>
      </c>
      <c r="W2131" s="130"/>
      <c r="X2131" s="324"/>
    </row>
    <row r="2132" spans="1:24" ht="12.95" customHeight="1" x14ac:dyDescent="0.2">
      <c r="A2132" s="140">
        <v>2015</v>
      </c>
      <c r="B2132" s="140" t="s">
        <v>4176</v>
      </c>
      <c r="C2132" s="128" t="s">
        <v>33986</v>
      </c>
      <c r="D2132" s="198" t="s">
        <v>34083</v>
      </c>
      <c r="E2132" s="140" t="s">
        <v>33999</v>
      </c>
      <c r="F2132" s="104" t="s">
        <v>14834</v>
      </c>
      <c r="G2132" s="142">
        <v>16282</v>
      </c>
      <c r="H2132" s="128" t="s">
        <v>10191</v>
      </c>
      <c r="I2132" s="128" t="s">
        <v>11819</v>
      </c>
      <c r="J2132" s="128" t="s">
        <v>34084</v>
      </c>
      <c r="K2132" s="128"/>
      <c r="L2132" s="211"/>
      <c r="M2132" s="145">
        <v>2</v>
      </c>
      <c r="N2132" s="144" t="s">
        <v>34085</v>
      </c>
      <c r="O2132" s="128" t="s">
        <v>28541</v>
      </c>
      <c r="P2132" s="128" t="s">
        <v>162</v>
      </c>
      <c r="Q2132" s="128" t="s">
        <v>20098</v>
      </c>
      <c r="R2132" s="145"/>
      <c r="S2132" s="128"/>
      <c r="T2132" s="128" t="s">
        <v>20547</v>
      </c>
      <c r="U2132" s="128" t="s">
        <v>28230</v>
      </c>
      <c r="V2132" s="145">
        <v>7.5</v>
      </c>
      <c r="W2132" s="130"/>
      <c r="X2132" s="324"/>
    </row>
    <row r="2133" spans="1:24" ht="12.95" customHeight="1" x14ac:dyDescent="0.2">
      <c r="A2133" s="140">
        <v>2015</v>
      </c>
      <c r="B2133" s="140" t="s">
        <v>4176</v>
      </c>
      <c r="C2133" s="128" t="s">
        <v>33986</v>
      </c>
      <c r="D2133" s="198" t="s">
        <v>34086</v>
      </c>
      <c r="E2133" s="140" t="s">
        <v>34000</v>
      </c>
      <c r="F2133" s="104" t="s">
        <v>14834</v>
      </c>
      <c r="G2133" s="142">
        <v>16231</v>
      </c>
      <c r="H2133" s="128" t="s">
        <v>11819</v>
      </c>
      <c r="I2133" s="128" t="s">
        <v>10191</v>
      </c>
      <c r="J2133" s="128" t="s">
        <v>34087</v>
      </c>
      <c r="K2133" s="128"/>
      <c r="L2133" s="211"/>
      <c r="M2133" s="145">
        <v>1</v>
      </c>
      <c r="N2133" s="144" t="s">
        <v>34088</v>
      </c>
      <c r="O2133" s="128" t="s">
        <v>12721</v>
      </c>
      <c r="P2133" s="128" t="s">
        <v>9125</v>
      </c>
      <c r="Q2133" s="128" t="s">
        <v>17935</v>
      </c>
      <c r="R2133" s="145"/>
      <c r="S2133" s="128"/>
      <c r="T2133" s="128" t="s">
        <v>20547</v>
      </c>
      <c r="U2133" s="128" t="s">
        <v>34089</v>
      </c>
      <c r="V2133" s="145">
        <v>8</v>
      </c>
      <c r="W2133" s="130"/>
      <c r="X2133" s="324"/>
    </row>
    <row r="2134" spans="1:24" ht="12.95" customHeight="1" x14ac:dyDescent="0.2">
      <c r="A2134" s="140">
        <v>2015</v>
      </c>
      <c r="B2134" s="140" t="s">
        <v>4176</v>
      </c>
      <c r="C2134" s="128" t="s">
        <v>33986</v>
      </c>
      <c r="D2134" s="198" t="s">
        <v>34090</v>
      </c>
      <c r="E2134" s="140" t="s">
        <v>34067</v>
      </c>
      <c r="F2134" s="104" t="s">
        <v>14834</v>
      </c>
      <c r="G2134" s="142">
        <v>16264</v>
      </c>
      <c r="H2134" s="128" t="s">
        <v>10191</v>
      </c>
      <c r="I2134" s="128" t="s">
        <v>11819</v>
      </c>
      <c r="J2134" s="128" t="s">
        <v>34091</v>
      </c>
      <c r="K2134" s="128"/>
      <c r="L2134" s="211"/>
      <c r="M2134" s="145">
        <v>2</v>
      </c>
      <c r="N2134" s="144" t="s">
        <v>34085</v>
      </c>
      <c r="O2134" s="128" t="s">
        <v>15922</v>
      </c>
      <c r="P2134" s="128" t="s">
        <v>10189</v>
      </c>
      <c r="Q2134" s="128" t="s">
        <v>15847</v>
      </c>
      <c r="R2134" s="145"/>
      <c r="S2134" s="128" t="s">
        <v>8315</v>
      </c>
      <c r="T2134" s="128" t="s">
        <v>20547</v>
      </c>
      <c r="U2134" s="128" t="s">
        <v>34092</v>
      </c>
      <c r="V2134" s="145">
        <v>6</v>
      </c>
      <c r="W2134" s="130"/>
      <c r="X2134" s="324"/>
    </row>
    <row r="2135" spans="1:24" ht="12.95" customHeight="1" x14ac:dyDescent="0.2">
      <c r="A2135" s="140">
        <v>2015</v>
      </c>
      <c r="B2135" s="140" t="s">
        <v>4176</v>
      </c>
      <c r="C2135" s="128" t="s">
        <v>33986</v>
      </c>
      <c r="D2135" s="198" t="s">
        <v>34093</v>
      </c>
      <c r="E2135" s="140" t="s">
        <v>34011</v>
      </c>
      <c r="F2135" s="260" t="s">
        <v>14007</v>
      </c>
      <c r="G2135" s="142">
        <v>16555</v>
      </c>
      <c r="H2135" s="128" t="s">
        <v>4890</v>
      </c>
      <c r="I2135" s="128" t="s">
        <v>10103</v>
      </c>
      <c r="J2135" s="128" t="s">
        <v>7665</v>
      </c>
      <c r="K2135" s="128"/>
      <c r="L2135" s="211"/>
      <c r="M2135" s="145">
        <v>1</v>
      </c>
      <c r="N2135" s="144" t="s">
        <v>4328</v>
      </c>
      <c r="O2135" s="128" t="s">
        <v>34094</v>
      </c>
      <c r="P2135" s="128" t="s">
        <v>34094</v>
      </c>
      <c r="Q2135" s="128" t="s">
        <v>34095</v>
      </c>
      <c r="R2135" s="145"/>
      <c r="S2135" s="128"/>
      <c r="T2135" s="128" t="s">
        <v>7789</v>
      </c>
      <c r="U2135" s="128" t="s">
        <v>39229</v>
      </c>
      <c r="V2135" s="145">
        <v>56</v>
      </c>
      <c r="W2135" s="130"/>
      <c r="X2135" s="324"/>
    </row>
    <row r="2136" spans="1:24" ht="12.95" customHeight="1" x14ac:dyDescent="0.2">
      <c r="A2136" s="140">
        <v>2015</v>
      </c>
      <c r="B2136" s="140" t="s">
        <v>4176</v>
      </c>
      <c r="C2136" s="128" t="s">
        <v>33986</v>
      </c>
      <c r="D2136" s="198" t="s">
        <v>34096</v>
      </c>
      <c r="E2136" s="140" t="s">
        <v>34012</v>
      </c>
      <c r="F2136" s="260" t="s">
        <v>14007</v>
      </c>
      <c r="G2136" s="142">
        <v>16557</v>
      </c>
      <c r="H2136" s="128" t="s">
        <v>4890</v>
      </c>
      <c r="I2136" s="128" t="s">
        <v>10103</v>
      </c>
      <c r="J2136" s="128" t="s">
        <v>7665</v>
      </c>
      <c r="K2136" s="128"/>
      <c r="L2136" s="211"/>
      <c r="M2136" s="145">
        <v>0.25</v>
      </c>
      <c r="N2136" s="200" t="s">
        <v>4328</v>
      </c>
      <c r="O2136" s="128" t="s">
        <v>34097</v>
      </c>
      <c r="P2136" s="128" t="s">
        <v>27167</v>
      </c>
      <c r="Q2136" s="128" t="s">
        <v>34098</v>
      </c>
      <c r="R2136" s="145"/>
      <c r="S2136" s="128"/>
      <c r="T2136" s="128" t="s">
        <v>7789</v>
      </c>
      <c r="U2136" s="128" t="s">
        <v>39229</v>
      </c>
      <c r="V2136" s="145" t="s">
        <v>7254</v>
      </c>
      <c r="W2136" s="130"/>
      <c r="X2136" s="324"/>
    </row>
    <row r="2137" spans="1:24" ht="12.95" customHeight="1" x14ac:dyDescent="0.2">
      <c r="A2137" s="140">
        <v>2015</v>
      </c>
      <c r="B2137" s="140" t="s">
        <v>4176</v>
      </c>
      <c r="C2137" s="128" t="s">
        <v>33986</v>
      </c>
      <c r="D2137" s="198" t="s">
        <v>34099</v>
      </c>
      <c r="E2137" s="140" t="s">
        <v>34013</v>
      </c>
      <c r="F2137" s="260" t="s">
        <v>14007</v>
      </c>
      <c r="G2137" s="142">
        <v>16557</v>
      </c>
      <c r="H2137" s="128" t="s">
        <v>4890</v>
      </c>
      <c r="I2137" s="128" t="s">
        <v>10103</v>
      </c>
      <c r="J2137" s="128" t="s">
        <v>7665</v>
      </c>
      <c r="K2137" s="128"/>
      <c r="L2137" s="211"/>
      <c r="M2137" s="145">
        <v>0.25</v>
      </c>
      <c r="N2137" s="200" t="s">
        <v>4328</v>
      </c>
      <c r="O2137" s="128" t="s">
        <v>34101</v>
      </c>
      <c r="P2137" s="128" t="s">
        <v>34100</v>
      </c>
      <c r="Q2137" s="128" t="s">
        <v>34102</v>
      </c>
      <c r="R2137" s="145"/>
      <c r="S2137" s="128"/>
      <c r="T2137" s="128" t="s">
        <v>7789</v>
      </c>
      <c r="U2137" s="128" t="s">
        <v>39229</v>
      </c>
      <c r="V2137" s="145" t="s">
        <v>34103</v>
      </c>
      <c r="W2137" s="130"/>
      <c r="X2137" s="324"/>
    </row>
    <row r="2138" spans="1:24" ht="12.95" customHeight="1" x14ac:dyDescent="0.2">
      <c r="A2138" s="140">
        <v>2015</v>
      </c>
      <c r="B2138" s="140" t="s">
        <v>4176</v>
      </c>
      <c r="C2138" s="128" t="s">
        <v>33986</v>
      </c>
      <c r="D2138" s="198" t="s">
        <v>34104</v>
      </c>
      <c r="E2138" s="140" t="s">
        <v>34014</v>
      </c>
      <c r="F2138" s="260" t="s">
        <v>14007</v>
      </c>
      <c r="G2138" s="142">
        <v>16555</v>
      </c>
      <c r="H2138" s="128" t="s">
        <v>4890</v>
      </c>
      <c r="I2138" s="128" t="s">
        <v>10103</v>
      </c>
      <c r="J2138" s="128" t="s">
        <v>7665</v>
      </c>
      <c r="K2138" s="128"/>
      <c r="L2138" s="211"/>
      <c r="M2138" s="145">
        <v>0.25</v>
      </c>
      <c r="N2138" s="200" t="s">
        <v>34105</v>
      </c>
      <c r="O2138" s="128" t="s">
        <v>34100</v>
      </c>
      <c r="P2138" s="128" t="s">
        <v>34106</v>
      </c>
      <c r="Q2138" s="128" t="s">
        <v>34094</v>
      </c>
      <c r="R2138" s="145"/>
      <c r="S2138" s="128"/>
      <c r="T2138" s="128" t="s">
        <v>7789</v>
      </c>
      <c r="U2138" s="128" t="s">
        <v>39230</v>
      </c>
      <c r="V2138" s="145" t="s">
        <v>3473</v>
      </c>
      <c r="W2138" s="130"/>
      <c r="X2138" s="324"/>
    </row>
    <row r="2139" spans="1:24" ht="12.95" customHeight="1" x14ac:dyDescent="0.2">
      <c r="A2139" s="140">
        <v>2015</v>
      </c>
      <c r="B2139" s="140" t="s">
        <v>4176</v>
      </c>
      <c r="C2139" s="128" t="s">
        <v>33986</v>
      </c>
      <c r="D2139" s="198" t="s">
        <v>8508</v>
      </c>
      <c r="E2139" s="140" t="s">
        <v>34015</v>
      </c>
      <c r="F2139" s="260" t="s">
        <v>14007</v>
      </c>
      <c r="G2139" s="142">
        <v>16555</v>
      </c>
      <c r="H2139" s="128" t="s">
        <v>4890</v>
      </c>
      <c r="I2139" s="128" t="s">
        <v>10103</v>
      </c>
      <c r="J2139" s="128" t="s">
        <v>7665</v>
      </c>
      <c r="K2139" s="128"/>
      <c r="L2139" s="211"/>
      <c r="M2139" s="145">
        <v>2</v>
      </c>
      <c r="N2139" s="144" t="s">
        <v>34107</v>
      </c>
      <c r="O2139" s="128" t="s">
        <v>20529</v>
      </c>
      <c r="P2139" s="128" t="s">
        <v>20529</v>
      </c>
      <c r="Q2139" s="128" t="s">
        <v>20529</v>
      </c>
      <c r="R2139" s="145"/>
      <c r="S2139" s="128" t="s">
        <v>11080</v>
      </c>
      <c r="T2139" s="128" t="s">
        <v>7789</v>
      </c>
      <c r="U2139" s="128" t="s">
        <v>39229</v>
      </c>
      <c r="V2139" s="145">
        <v>56</v>
      </c>
      <c r="W2139" s="130"/>
      <c r="X2139" s="324"/>
    </row>
    <row r="2140" spans="1:24" ht="12.95" customHeight="1" x14ac:dyDescent="0.2">
      <c r="A2140" s="140">
        <v>2016</v>
      </c>
      <c r="B2140" s="140" t="s">
        <v>4176</v>
      </c>
      <c r="C2140" s="197" t="s">
        <v>38564</v>
      </c>
      <c r="D2140" s="198" t="s">
        <v>7593</v>
      </c>
      <c r="E2140" s="140" t="s">
        <v>35494</v>
      </c>
      <c r="F2140" s="57" t="s">
        <v>14961</v>
      </c>
      <c r="G2140" s="142">
        <v>15637</v>
      </c>
      <c r="H2140" s="128" t="s">
        <v>13336</v>
      </c>
      <c r="I2140" s="128" t="s">
        <v>27049</v>
      </c>
      <c r="J2140" s="128" t="s">
        <v>38565</v>
      </c>
      <c r="K2140" s="128"/>
      <c r="L2140" s="211"/>
      <c r="M2140" s="145">
        <v>3</v>
      </c>
      <c r="N2140" s="144" t="s">
        <v>17203</v>
      </c>
      <c r="O2140" s="128" t="s">
        <v>20529</v>
      </c>
      <c r="P2140" s="128" t="s">
        <v>20529</v>
      </c>
      <c r="Q2140" s="128" t="s">
        <v>20529</v>
      </c>
      <c r="R2140" s="145" t="s">
        <v>7035</v>
      </c>
      <c r="S2140" s="128" t="s">
        <v>11080</v>
      </c>
      <c r="T2140" s="128" t="s">
        <v>14962</v>
      </c>
      <c r="U2140" s="128" t="s">
        <v>39231</v>
      </c>
      <c r="V2140" s="145" t="s">
        <v>38566</v>
      </c>
      <c r="W2140" s="130"/>
      <c r="X2140" s="324"/>
    </row>
    <row r="2141" spans="1:24" ht="12.95" customHeight="1" x14ac:dyDescent="0.2">
      <c r="A2141" s="140">
        <v>2016</v>
      </c>
      <c r="B2141" s="140" t="s">
        <v>4176</v>
      </c>
      <c r="C2141" s="128" t="s">
        <v>38564</v>
      </c>
      <c r="D2141" s="198" t="s">
        <v>17345</v>
      </c>
      <c r="E2141" s="140" t="s">
        <v>35494</v>
      </c>
      <c r="F2141" s="57" t="s">
        <v>14961</v>
      </c>
      <c r="G2141" s="142">
        <v>15299</v>
      </c>
      <c r="H2141" s="128" t="s">
        <v>17603</v>
      </c>
      <c r="I2141" s="128" t="s">
        <v>13336</v>
      </c>
      <c r="J2141" s="128" t="s">
        <v>21130</v>
      </c>
      <c r="K2141" s="128"/>
      <c r="L2141" s="211"/>
      <c r="M2141" s="145">
        <v>1</v>
      </c>
      <c r="N2141" s="144" t="s">
        <v>38567</v>
      </c>
      <c r="O2141" s="128" t="s">
        <v>20529</v>
      </c>
      <c r="P2141" s="128" t="s">
        <v>20529</v>
      </c>
      <c r="Q2141" s="128" t="s">
        <v>20529</v>
      </c>
      <c r="R2141" s="145" t="s">
        <v>7035</v>
      </c>
      <c r="S2141" s="128" t="s">
        <v>11080</v>
      </c>
      <c r="T2141" s="128" t="s">
        <v>14962</v>
      </c>
      <c r="U2141" s="128" t="s">
        <v>38568</v>
      </c>
      <c r="V2141" s="145">
        <v>21</v>
      </c>
      <c r="W2141" s="130"/>
      <c r="X2141" s="324"/>
    </row>
    <row r="2142" spans="1:24" ht="12.95" customHeight="1" x14ac:dyDescent="0.2">
      <c r="A2142" s="140">
        <v>2016</v>
      </c>
      <c r="B2142" s="140" t="s">
        <v>4176</v>
      </c>
      <c r="C2142" s="128" t="s">
        <v>38564</v>
      </c>
      <c r="D2142" s="198" t="s">
        <v>38569</v>
      </c>
      <c r="E2142" s="140" t="s">
        <v>38570</v>
      </c>
      <c r="F2142" s="102" t="s">
        <v>14834</v>
      </c>
      <c r="G2142" s="142">
        <v>16224</v>
      </c>
      <c r="H2142" s="128" t="s">
        <v>11819</v>
      </c>
      <c r="I2142" s="128" t="s">
        <v>10191</v>
      </c>
      <c r="J2142" s="128" t="s">
        <v>38571</v>
      </c>
      <c r="K2142" s="128"/>
      <c r="L2142" s="211" t="s">
        <v>28688</v>
      </c>
      <c r="M2142" s="145">
        <v>2</v>
      </c>
      <c r="N2142" s="144" t="s">
        <v>20065</v>
      </c>
      <c r="O2142" s="128" t="s">
        <v>19520</v>
      </c>
      <c r="P2142" s="128"/>
      <c r="Q2142" s="128" t="s">
        <v>15889</v>
      </c>
      <c r="R2142" s="145"/>
      <c r="S2142" s="128"/>
      <c r="T2142" s="128" t="s">
        <v>20547</v>
      </c>
      <c r="U2142" s="128"/>
      <c r="V2142" s="145">
        <v>7.5</v>
      </c>
      <c r="W2142" s="130"/>
      <c r="X2142" s="324"/>
    </row>
    <row r="2143" spans="1:24" ht="12.95" customHeight="1" x14ac:dyDescent="0.2">
      <c r="A2143" s="140">
        <v>2016</v>
      </c>
      <c r="B2143" s="140" t="s">
        <v>4176</v>
      </c>
      <c r="C2143" s="128" t="s">
        <v>38564</v>
      </c>
      <c r="D2143" s="211" t="s">
        <v>38572</v>
      </c>
      <c r="E2143" s="140" t="s">
        <v>38573</v>
      </c>
      <c r="F2143" s="102" t="s">
        <v>14834</v>
      </c>
      <c r="G2143" s="142">
        <v>15237</v>
      </c>
      <c r="H2143" s="128" t="s">
        <v>10103</v>
      </c>
      <c r="I2143" s="128" t="s">
        <v>11819</v>
      </c>
      <c r="J2143" s="128" t="s">
        <v>38574</v>
      </c>
      <c r="K2143" s="128"/>
      <c r="L2143" s="211" t="s">
        <v>38576</v>
      </c>
      <c r="M2143" s="145">
        <v>3</v>
      </c>
      <c r="N2143" s="200" t="s">
        <v>38577</v>
      </c>
      <c r="O2143" s="128" t="s">
        <v>19566</v>
      </c>
      <c r="P2143" s="128" t="s">
        <v>9125</v>
      </c>
      <c r="Q2143" s="128" t="s">
        <v>10189</v>
      </c>
      <c r="R2143" s="145"/>
      <c r="S2143" s="128"/>
      <c r="T2143" s="128" t="s">
        <v>7789</v>
      </c>
      <c r="U2143" s="128" t="s">
        <v>38578</v>
      </c>
      <c r="V2143" s="145">
        <v>6</v>
      </c>
      <c r="W2143" s="130"/>
      <c r="X2143" s="324"/>
    </row>
    <row r="2144" spans="1:24" ht="12.95" customHeight="1" x14ac:dyDescent="0.2">
      <c r="A2144" s="140">
        <v>2016</v>
      </c>
      <c r="B2144" s="140" t="s">
        <v>4176</v>
      </c>
      <c r="C2144" s="128" t="s">
        <v>38564</v>
      </c>
      <c r="D2144" s="198" t="s">
        <v>35248</v>
      </c>
      <c r="E2144" s="140" t="s">
        <v>38579</v>
      </c>
      <c r="F2144" s="102" t="s">
        <v>14834</v>
      </c>
      <c r="G2144" s="142">
        <v>21259</v>
      </c>
      <c r="H2144" s="128" t="s">
        <v>35223</v>
      </c>
      <c r="I2144" s="128" t="s">
        <v>5011</v>
      </c>
      <c r="J2144" s="128" t="s">
        <v>35249</v>
      </c>
      <c r="K2144" s="128"/>
      <c r="L2144" s="211"/>
      <c r="M2144" s="145">
        <v>1</v>
      </c>
      <c r="N2144" s="144" t="s">
        <v>38580</v>
      </c>
      <c r="O2144" s="128" t="s">
        <v>12252</v>
      </c>
      <c r="P2144" s="128"/>
      <c r="Q2144" s="128" t="s">
        <v>19479</v>
      </c>
      <c r="R2144" s="145"/>
      <c r="S2144" s="128"/>
      <c r="T2144" s="128" t="s">
        <v>14962</v>
      </c>
      <c r="U2144" s="128" t="s">
        <v>35226</v>
      </c>
      <c r="V2144" s="145">
        <v>7.5</v>
      </c>
      <c r="W2144" s="130"/>
      <c r="X2144" s="324"/>
    </row>
    <row r="2145" spans="1:24" ht="12.95" customHeight="1" x14ac:dyDescent="0.2">
      <c r="A2145" s="140">
        <v>2016</v>
      </c>
      <c r="B2145" s="140" t="s">
        <v>4176</v>
      </c>
      <c r="C2145" s="128" t="s">
        <v>38564</v>
      </c>
      <c r="D2145" s="198" t="s">
        <v>35251</v>
      </c>
      <c r="E2145" s="140" t="s">
        <v>38581</v>
      </c>
      <c r="F2145" s="102" t="s">
        <v>14834</v>
      </c>
      <c r="G2145" s="142">
        <v>22253</v>
      </c>
      <c r="H2145" s="128" t="s">
        <v>35223</v>
      </c>
      <c r="I2145" s="128" t="s">
        <v>5011</v>
      </c>
      <c r="J2145" s="128" t="s">
        <v>35252</v>
      </c>
      <c r="K2145" s="128"/>
      <c r="L2145" s="211"/>
      <c r="M2145" s="145">
        <v>2</v>
      </c>
      <c r="N2145" s="144" t="s">
        <v>38582</v>
      </c>
      <c r="O2145" s="128"/>
      <c r="P2145" s="128"/>
      <c r="Q2145" s="128" t="s">
        <v>35253</v>
      </c>
      <c r="R2145" s="145"/>
      <c r="S2145" s="128"/>
      <c r="T2145" s="128" t="s">
        <v>14962</v>
      </c>
      <c r="U2145" s="128" t="s">
        <v>38583</v>
      </c>
      <c r="V2145" s="145">
        <v>8.5</v>
      </c>
      <c r="W2145" s="130"/>
      <c r="X2145" s="324"/>
    </row>
    <row r="2146" spans="1:24" ht="12.95" customHeight="1" x14ac:dyDescent="0.2">
      <c r="A2146" s="140">
        <v>2016</v>
      </c>
      <c r="B2146" s="140" t="s">
        <v>4176</v>
      </c>
      <c r="C2146" s="128" t="s">
        <v>38564</v>
      </c>
      <c r="D2146" s="198" t="s">
        <v>38588</v>
      </c>
      <c r="E2146" s="140" t="s">
        <v>38584</v>
      </c>
      <c r="F2146" s="102" t="s">
        <v>14834</v>
      </c>
      <c r="G2146" s="142">
        <v>16264</v>
      </c>
      <c r="H2146" s="128" t="s">
        <v>10191</v>
      </c>
      <c r="I2146" s="128" t="s">
        <v>11819</v>
      </c>
      <c r="J2146" s="128" t="s">
        <v>38589</v>
      </c>
      <c r="K2146" s="128"/>
      <c r="L2146" s="211"/>
      <c r="M2146" s="145">
        <v>1</v>
      </c>
      <c r="N2146" s="200" t="s">
        <v>38590</v>
      </c>
      <c r="O2146" s="128" t="s">
        <v>17734</v>
      </c>
      <c r="P2146" s="128"/>
      <c r="Q2146" s="128" t="s">
        <v>19846</v>
      </c>
      <c r="R2146" s="145"/>
      <c r="S2146" s="128" t="s">
        <v>8315</v>
      </c>
      <c r="T2146" s="128" t="s">
        <v>20547</v>
      </c>
      <c r="U2146" s="128" t="s">
        <v>38591</v>
      </c>
      <c r="V2146" s="145">
        <v>7.5</v>
      </c>
      <c r="W2146" s="130"/>
      <c r="X2146" s="324"/>
    </row>
    <row r="2147" spans="1:24" ht="12.95" customHeight="1" x14ac:dyDescent="0.2">
      <c r="A2147" s="140">
        <v>2016</v>
      </c>
      <c r="B2147" s="140" t="s">
        <v>4176</v>
      </c>
      <c r="C2147" s="128" t="s">
        <v>38564</v>
      </c>
      <c r="D2147" s="198" t="s">
        <v>35443</v>
      </c>
      <c r="E2147" s="140" t="s">
        <v>38585</v>
      </c>
      <c r="F2147" s="102" t="s">
        <v>14834</v>
      </c>
      <c r="G2147" s="142">
        <v>16264</v>
      </c>
      <c r="H2147" s="128" t="s">
        <v>10191</v>
      </c>
      <c r="I2147" s="128" t="s">
        <v>11819</v>
      </c>
      <c r="J2147" s="128" t="s">
        <v>38592</v>
      </c>
      <c r="K2147" s="128"/>
      <c r="L2147" s="211"/>
      <c r="M2147" s="145">
        <v>1</v>
      </c>
      <c r="N2147" s="200" t="s">
        <v>38590</v>
      </c>
      <c r="O2147" s="128" t="s">
        <v>13301</v>
      </c>
      <c r="P2147" s="128" t="s">
        <v>3620</v>
      </c>
      <c r="Q2147" s="128" t="s">
        <v>28873</v>
      </c>
      <c r="R2147" s="145"/>
      <c r="S2147" s="128" t="s">
        <v>11080</v>
      </c>
      <c r="T2147" s="128" t="s">
        <v>20547</v>
      </c>
      <c r="U2147" s="128" t="s">
        <v>38593</v>
      </c>
      <c r="V2147" s="145">
        <v>7</v>
      </c>
      <c r="W2147" s="130"/>
      <c r="X2147" s="324"/>
    </row>
    <row r="2148" spans="1:24" ht="12.95" customHeight="1" x14ac:dyDescent="0.2">
      <c r="A2148" s="140">
        <v>2016</v>
      </c>
      <c r="B2148" s="140" t="s">
        <v>4176</v>
      </c>
      <c r="C2148" s="128" t="s">
        <v>38564</v>
      </c>
      <c r="D2148" s="198" t="s">
        <v>3275</v>
      </c>
      <c r="E2148" s="140" t="s">
        <v>38586</v>
      </c>
      <c r="F2148" s="102" t="s">
        <v>14834</v>
      </c>
      <c r="G2148" s="142">
        <v>16264</v>
      </c>
      <c r="H2148" s="128" t="s">
        <v>11819</v>
      </c>
      <c r="I2148" s="128" t="s">
        <v>10191</v>
      </c>
      <c r="J2148" s="128" t="s">
        <v>38592</v>
      </c>
      <c r="K2148" s="128"/>
      <c r="L2148" s="211"/>
      <c r="M2148" s="145">
        <v>1</v>
      </c>
      <c r="N2148" s="144" t="s">
        <v>38590</v>
      </c>
      <c r="O2148" s="128" t="s">
        <v>12721</v>
      </c>
      <c r="P2148" s="128" t="s">
        <v>162</v>
      </c>
      <c r="Q2148" s="128" t="s">
        <v>15923</v>
      </c>
      <c r="R2148" s="145"/>
      <c r="S2148" s="128" t="s">
        <v>8315</v>
      </c>
      <c r="T2148" s="128" t="s">
        <v>20547</v>
      </c>
      <c r="U2148" s="128" t="s">
        <v>38594</v>
      </c>
      <c r="V2148" s="145">
        <v>7.5</v>
      </c>
      <c r="W2148" s="130"/>
      <c r="X2148" s="324"/>
    </row>
    <row r="2149" spans="1:24" ht="12.95" customHeight="1" x14ac:dyDescent="0.2">
      <c r="A2149" s="140">
        <v>2016</v>
      </c>
      <c r="B2149" s="140" t="s">
        <v>4176</v>
      </c>
      <c r="C2149" s="128" t="s">
        <v>38564</v>
      </c>
      <c r="D2149" s="198" t="s">
        <v>38595</v>
      </c>
      <c r="E2149" s="140" t="s">
        <v>38587</v>
      </c>
      <c r="F2149" s="102" t="s">
        <v>14834</v>
      </c>
      <c r="G2149" s="142">
        <v>16264</v>
      </c>
      <c r="H2149" s="128" t="s">
        <v>10191</v>
      </c>
      <c r="I2149" s="128" t="s">
        <v>11819</v>
      </c>
      <c r="J2149" s="128" t="s">
        <v>38592</v>
      </c>
      <c r="K2149" s="128"/>
      <c r="L2149" s="211"/>
      <c r="M2149" s="145">
        <v>1</v>
      </c>
      <c r="N2149" s="200" t="s">
        <v>38590</v>
      </c>
      <c r="O2149" s="128" t="s">
        <v>18017</v>
      </c>
      <c r="P2149" s="128" t="s">
        <v>9125</v>
      </c>
      <c r="Q2149" s="128" t="s">
        <v>15913</v>
      </c>
      <c r="R2149" s="145"/>
      <c r="S2149" s="128" t="s">
        <v>11080</v>
      </c>
      <c r="T2149" s="128" t="s">
        <v>20547</v>
      </c>
      <c r="U2149" s="128" t="s">
        <v>1713</v>
      </c>
      <c r="V2149" s="145">
        <v>6</v>
      </c>
      <c r="W2149" s="130"/>
      <c r="X2149" s="324"/>
    </row>
    <row r="2150" spans="1:24" ht="12.95" customHeight="1" x14ac:dyDescent="0.2">
      <c r="A2150" s="140">
        <v>2016</v>
      </c>
      <c r="B2150" s="140" t="s">
        <v>4176</v>
      </c>
      <c r="C2150" s="128" t="s">
        <v>38564</v>
      </c>
      <c r="D2150" s="198" t="s">
        <v>38596</v>
      </c>
      <c r="E2150" s="140" t="s">
        <v>38599</v>
      </c>
      <c r="F2150" s="102" t="s">
        <v>14834</v>
      </c>
      <c r="G2150" s="142">
        <v>16264</v>
      </c>
      <c r="H2150" s="128" t="s">
        <v>11819</v>
      </c>
      <c r="I2150" s="128" t="s">
        <v>10191</v>
      </c>
      <c r="J2150" s="128" t="s">
        <v>38592</v>
      </c>
      <c r="K2150" s="128"/>
      <c r="L2150" s="211"/>
      <c r="M2150" s="145">
        <v>1</v>
      </c>
      <c r="N2150" s="144" t="s">
        <v>38590</v>
      </c>
      <c r="O2150" s="128" t="s">
        <v>19090</v>
      </c>
      <c r="P2150" s="128" t="s">
        <v>13555</v>
      </c>
      <c r="Q2150" s="128" t="s">
        <v>38597</v>
      </c>
      <c r="R2150" s="145"/>
      <c r="S2150" s="128" t="s">
        <v>11080</v>
      </c>
      <c r="T2150" s="128" t="s">
        <v>20547</v>
      </c>
      <c r="U2150" s="128" t="s">
        <v>38598</v>
      </c>
      <c r="V2150" s="228">
        <v>43754</v>
      </c>
      <c r="W2150" s="130"/>
      <c r="X2150" s="324"/>
    </row>
    <row r="2151" spans="1:24" ht="12.95" customHeight="1" x14ac:dyDescent="0.2">
      <c r="A2151" s="140">
        <v>2018</v>
      </c>
      <c r="B2151" s="140" t="s">
        <v>4176</v>
      </c>
      <c r="C2151" s="197" t="s">
        <v>38600</v>
      </c>
      <c r="D2151" s="198" t="s">
        <v>38601</v>
      </c>
      <c r="E2151" s="140" t="s">
        <v>38602</v>
      </c>
      <c r="F2151" s="102" t="s">
        <v>14834</v>
      </c>
      <c r="G2151" s="142">
        <v>16119</v>
      </c>
      <c r="H2151" s="102" t="s">
        <v>11819</v>
      </c>
      <c r="I2151" s="102" t="s">
        <v>31362</v>
      </c>
      <c r="J2151" s="128" t="s">
        <v>12959</v>
      </c>
      <c r="K2151" s="128"/>
      <c r="L2151" s="211"/>
      <c r="M2151" s="145">
        <v>2</v>
      </c>
      <c r="N2151" s="144" t="s">
        <v>38603</v>
      </c>
      <c r="O2151" s="128" t="s">
        <v>3620</v>
      </c>
      <c r="P2151" s="128" t="s">
        <v>9125</v>
      </c>
      <c r="Q2151" s="128" t="s">
        <v>18159</v>
      </c>
      <c r="R2151" s="145" t="s">
        <v>7035</v>
      </c>
      <c r="S2151" s="128"/>
      <c r="T2151" s="128" t="s">
        <v>21275</v>
      </c>
      <c r="U2151" s="128" t="s">
        <v>38605</v>
      </c>
      <c r="V2151" s="145">
        <v>9</v>
      </c>
      <c r="W2151" s="130"/>
      <c r="X2151" s="324"/>
    </row>
    <row r="2152" spans="1:24" ht="12.95" customHeight="1" x14ac:dyDescent="0.2">
      <c r="A2152" s="140">
        <v>2018</v>
      </c>
      <c r="B2152" s="140" t="s">
        <v>4176</v>
      </c>
      <c r="C2152" s="128" t="s">
        <v>38600</v>
      </c>
      <c r="D2152" s="198" t="s">
        <v>38606</v>
      </c>
      <c r="E2152" s="140" t="s">
        <v>38607</v>
      </c>
      <c r="F2152" s="102" t="s">
        <v>14834</v>
      </c>
      <c r="G2152" s="142">
        <v>16249</v>
      </c>
      <c r="H2152" s="128" t="s">
        <v>4890</v>
      </c>
      <c r="I2152" s="128" t="s">
        <v>13336</v>
      </c>
      <c r="J2152" s="128" t="s">
        <v>38608</v>
      </c>
      <c r="K2152" s="128"/>
      <c r="L2152" s="211"/>
      <c r="M2152" s="145">
        <v>2</v>
      </c>
      <c r="N2152" s="144" t="s">
        <v>38609</v>
      </c>
      <c r="O2152" s="128" t="s">
        <v>3068</v>
      </c>
      <c r="P2152" s="128" t="s">
        <v>162</v>
      </c>
      <c r="Q2152" s="128" t="s">
        <v>20246</v>
      </c>
      <c r="R2152" s="145"/>
      <c r="S2152" s="128" t="s">
        <v>8315</v>
      </c>
      <c r="T2152" s="128" t="s">
        <v>20547</v>
      </c>
      <c r="U2152" s="128" t="s">
        <v>38604</v>
      </c>
      <c r="V2152" s="145">
        <v>6</v>
      </c>
      <c r="W2152" s="130"/>
      <c r="X2152" s="324"/>
    </row>
    <row r="2153" spans="1:24" ht="12.95" customHeight="1" x14ac:dyDescent="0.2">
      <c r="A2153" s="140">
        <v>2018</v>
      </c>
      <c r="B2153" s="140" t="s">
        <v>4176</v>
      </c>
      <c r="C2153" s="128" t="s">
        <v>38600</v>
      </c>
      <c r="D2153" s="198" t="s">
        <v>3820</v>
      </c>
      <c r="E2153" s="140" t="s">
        <v>38610</v>
      </c>
      <c r="F2153" s="102" t="s">
        <v>14834</v>
      </c>
      <c r="G2153" s="142">
        <v>18449</v>
      </c>
      <c r="H2153" s="128" t="s">
        <v>11176</v>
      </c>
      <c r="I2153" s="102" t="s">
        <v>38631</v>
      </c>
      <c r="J2153" s="128" t="s">
        <v>11688</v>
      </c>
      <c r="K2153" s="128"/>
      <c r="L2153" s="211"/>
      <c r="M2153" s="145">
        <v>4</v>
      </c>
      <c r="N2153" s="144" t="s">
        <v>38626</v>
      </c>
      <c r="O2153" s="128" t="s">
        <v>14728</v>
      </c>
      <c r="P2153" s="128" t="s">
        <v>13207</v>
      </c>
      <c r="Q2153" s="128" t="s">
        <v>16813</v>
      </c>
      <c r="R2153" s="145"/>
      <c r="S2153" s="128"/>
      <c r="T2153" s="128" t="s">
        <v>20579</v>
      </c>
      <c r="U2153" s="128"/>
      <c r="V2153" s="145">
        <v>11</v>
      </c>
      <c r="W2153" s="130"/>
      <c r="X2153" s="324"/>
    </row>
    <row r="2154" spans="1:24" ht="12.95" customHeight="1" x14ac:dyDescent="0.2">
      <c r="A2154" s="140">
        <v>2018</v>
      </c>
      <c r="B2154" s="140" t="s">
        <v>4176</v>
      </c>
      <c r="C2154" s="128" t="s">
        <v>38600</v>
      </c>
      <c r="D2154" s="198" t="s">
        <v>38621</v>
      </c>
      <c r="E2154" s="140" t="s">
        <v>38611</v>
      </c>
      <c r="F2154" s="102" t="s">
        <v>14834</v>
      </c>
      <c r="G2154" s="142">
        <v>18472</v>
      </c>
      <c r="H2154" s="128" t="s">
        <v>10191</v>
      </c>
      <c r="I2154" s="102" t="s">
        <v>38631</v>
      </c>
      <c r="J2154" s="128" t="s">
        <v>11813</v>
      </c>
      <c r="K2154" s="128"/>
      <c r="L2154" s="211"/>
      <c r="M2154" s="145">
        <v>2</v>
      </c>
      <c r="N2154" s="144" t="s">
        <v>38622</v>
      </c>
      <c r="O2154" s="128" t="s">
        <v>15928</v>
      </c>
      <c r="P2154" s="128" t="s">
        <v>9125</v>
      </c>
      <c r="Q2154" s="128" t="s">
        <v>16666</v>
      </c>
      <c r="R2154" s="145"/>
      <c r="S2154" s="128"/>
      <c r="T2154" s="128" t="s">
        <v>20579</v>
      </c>
      <c r="U2154" s="128"/>
      <c r="V2154" s="145">
        <v>6</v>
      </c>
      <c r="W2154" s="130"/>
      <c r="X2154" s="324"/>
    </row>
    <row r="2155" spans="1:24" ht="12.95" customHeight="1" x14ac:dyDescent="0.2">
      <c r="A2155" s="140">
        <v>2018</v>
      </c>
      <c r="B2155" s="140" t="s">
        <v>4176</v>
      </c>
      <c r="C2155" s="128" t="s">
        <v>38600</v>
      </c>
      <c r="D2155" s="198" t="s">
        <v>38623</v>
      </c>
      <c r="E2155" s="140" t="s">
        <v>38612</v>
      </c>
      <c r="F2155" s="102" t="s">
        <v>14834</v>
      </c>
      <c r="G2155" s="142">
        <v>18532</v>
      </c>
      <c r="H2155" s="102" t="s">
        <v>38631</v>
      </c>
      <c r="I2155" s="128" t="s">
        <v>15082</v>
      </c>
      <c r="J2155" s="128" t="s">
        <v>11812</v>
      </c>
      <c r="K2155" s="128"/>
      <c r="L2155" s="211"/>
      <c r="M2155" s="145">
        <v>1</v>
      </c>
      <c r="N2155" s="144" t="s">
        <v>38624</v>
      </c>
      <c r="O2155" s="128" t="s">
        <v>17504</v>
      </c>
      <c r="P2155" s="128"/>
      <c r="Q2155" s="128" t="s">
        <v>17527</v>
      </c>
      <c r="R2155" s="145"/>
      <c r="S2155" s="128" t="s">
        <v>11080</v>
      </c>
      <c r="T2155" s="128" t="s">
        <v>20579</v>
      </c>
      <c r="U2155" s="128" t="s">
        <v>21268</v>
      </c>
      <c r="V2155" s="145">
        <v>7</v>
      </c>
      <c r="W2155" s="130"/>
      <c r="X2155" s="324"/>
    </row>
    <row r="2156" spans="1:24" ht="12.95" customHeight="1" x14ac:dyDescent="0.2">
      <c r="A2156" s="140">
        <v>2018</v>
      </c>
      <c r="B2156" s="140" t="s">
        <v>4176</v>
      </c>
      <c r="C2156" s="128" t="s">
        <v>38600</v>
      </c>
      <c r="D2156" s="198" t="s">
        <v>38625</v>
      </c>
      <c r="E2156" s="140" t="s">
        <v>38613</v>
      </c>
      <c r="F2156" s="102" t="s">
        <v>14834</v>
      </c>
      <c r="G2156" s="142">
        <v>18533</v>
      </c>
      <c r="H2156" s="102" t="s">
        <v>38631</v>
      </c>
      <c r="I2156" s="128" t="s">
        <v>10191</v>
      </c>
      <c r="J2156" s="128" t="s">
        <v>35485</v>
      </c>
      <c r="K2156" s="128"/>
      <c r="L2156" s="211"/>
      <c r="M2156" s="145">
        <v>3</v>
      </c>
      <c r="N2156" s="144" t="s">
        <v>38627</v>
      </c>
      <c r="O2156" s="128" t="s">
        <v>16565</v>
      </c>
      <c r="P2156" s="128"/>
      <c r="Q2156" s="128" t="s">
        <v>19103</v>
      </c>
      <c r="R2156" s="145"/>
      <c r="S2156" s="128"/>
      <c r="T2156" s="128" t="s">
        <v>20579</v>
      </c>
      <c r="U2156" s="128"/>
      <c r="V2156" s="145">
        <v>8</v>
      </c>
      <c r="W2156" s="130"/>
      <c r="X2156" s="324"/>
    </row>
    <row r="2157" spans="1:24" ht="12.95" customHeight="1" x14ac:dyDescent="0.2">
      <c r="A2157" s="140">
        <v>2018</v>
      </c>
      <c r="B2157" s="140" t="s">
        <v>4176</v>
      </c>
      <c r="C2157" s="128" t="s">
        <v>38600</v>
      </c>
      <c r="D2157" s="198" t="s">
        <v>11108</v>
      </c>
      <c r="E2157" s="140" t="s">
        <v>38614</v>
      </c>
      <c r="F2157" s="102" t="s">
        <v>14834</v>
      </c>
      <c r="G2157" s="142">
        <v>18464</v>
      </c>
      <c r="H2157" s="128" t="s">
        <v>10191</v>
      </c>
      <c r="I2157" s="102" t="s">
        <v>38631</v>
      </c>
      <c r="J2157" s="128" t="s">
        <v>705</v>
      </c>
      <c r="K2157" s="128"/>
      <c r="L2157" s="211"/>
      <c r="M2157" s="145">
        <v>1</v>
      </c>
      <c r="N2157" s="144" t="s">
        <v>5904</v>
      </c>
      <c r="O2157" s="128" t="s">
        <v>14682</v>
      </c>
      <c r="P2157" s="128"/>
      <c r="Q2157" s="128" t="s">
        <v>17734</v>
      </c>
      <c r="R2157" s="145"/>
      <c r="S2157" s="128"/>
      <c r="T2157" s="128" t="s">
        <v>20579</v>
      </c>
      <c r="U2157" s="128"/>
      <c r="V2157" s="145">
        <v>7</v>
      </c>
      <c r="W2157" s="130"/>
      <c r="X2157" s="324"/>
    </row>
    <row r="2158" spans="1:24" ht="12.95" customHeight="1" x14ac:dyDescent="0.2">
      <c r="A2158" s="140">
        <v>2018</v>
      </c>
      <c r="B2158" s="140" t="s">
        <v>4176</v>
      </c>
      <c r="C2158" s="128" t="s">
        <v>38600</v>
      </c>
      <c r="D2158" s="198" t="s">
        <v>38628</v>
      </c>
      <c r="E2158" s="140" t="s">
        <v>38615</v>
      </c>
      <c r="F2158" s="102" t="s">
        <v>14834</v>
      </c>
      <c r="G2158" s="142">
        <v>18492</v>
      </c>
      <c r="H2158" s="128" t="s">
        <v>15082</v>
      </c>
      <c r="I2158" s="102" t="s">
        <v>38631</v>
      </c>
      <c r="J2158" s="128" t="s">
        <v>11517</v>
      </c>
      <c r="K2158" s="128"/>
      <c r="L2158" s="211"/>
      <c r="M2158" s="145">
        <v>1.25</v>
      </c>
      <c r="N2158" s="144" t="s">
        <v>38629</v>
      </c>
      <c r="O2158" s="128" t="s">
        <v>17391</v>
      </c>
      <c r="P2158" s="128" t="s">
        <v>162</v>
      </c>
      <c r="Q2158" s="128" t="s">
        <v>16579</v>
      </c>
      <c r="R2158" s="145"/>
      <c r="S2158" s="128"/>
      <c r="T2158" s="128" t="s">
        <v>20579</v>
      </c>
      <c r="U2158" s="128" t="s">
        <v>38630</v>
      </c>
      <c r="V2158" s="145">
        <v>7.5</v>
      </c>
      <c r="W2158" s="130"/>
      <c r="X2158" s="324"/>
    </row>
    <row r="2159" spans="1:24" ht="12.95" customHeight="1" x14ac:dyDescent="0.2">
      <c r="A2159" s="140">
        <v>2018</v>
      </c>
      <c r="B2159" s="140" t="s">
        <v>4176</v>
      </c>
      <c r="C2159" s="128" t="s">
        <v>38600</v>
      </c>
      <c r="D2159" s="198" t="s">
        <v>36380</v>
      </c>
      <c r="E2159" s="140" t="s">
        <v>38616</v>
      </c>
      <c r="F2159" s="102" t="s">
        <v>14834</v>
      </c>
      <c r="G2159" s="142">
        <v>18454</v>
      </c>
      <c r="H2159" s="128" t="s">
        <v>15082</v>
      </c>
      <c r="I2159" s="102" t="s">
        <v>38631</v>
      </c>
      <c r="J2159" s="128" t="s">
        <v>38632</v>
      </c>
      <c r="K2159" s="128"/>
      <c r="L2159" s="211" t="s">
        <v>21453</v>
      </c>
      <c r="M2159" s="145">
        <v>1</v>
      </c>
      <c r="N2159" s="144" t="s">
        <v>1727</v>
      </c>
      <c r="O2159" s="128" t="s">
        <v>16022</v>
      </c>
      <c r="P2159" s="128"/>
      <c r="Q2159" s="128"/>
      <c r="R2159" s="145"/>
      <c r="S2159" s="128"/>
      <c r="T2159" s="128" t="s">
        <v>20579</v>
      </c>
      <c r="U2159" s="128"/>
      <c r="V2159" s="145">
        <v>7</v>
      </c>
      <c r="W2159" s="130"/>
      <c r="X2159" s="324"/>
    </row>
    <row r="2160" spans="1:24" ht="12.95" customHeight="1" x14ac:dyDescent="0.2">
      <c r="A2160" s="140">
        <v>2018</v>
      </c>
      <c r="B2160" s="140" t="s">
        <v>4176</v>
      </c>
      <c r="C2160" s="128" t="s">
        <v>38600</v>
      </c>
      <c r="D2160" s="198" t="s">
        <v>38633</v>
      </c>
      <c r="E2160" s="140" t="s">
        <v>38617</v>
      </c>
      <c r="F2160" s="102" t="s">
        <v>14834</v>
      </c>
      <c r="G2160" s="142">
        <v>18533</v>
      </c>
      <c r="H2160" s="102" t="s">
        <v>38631</v>
      </c>
      <c r="I2160" s="128" t="s">
        <v>10191</v>
      </c>
      <c r="J2160" s="128" t="s">
        <v>38634</v>
      </c>
      <c r="K2160" s="128"/>
      <c r="L2160" s="211"/>
      <c r="M2160" s="145">
        <v>2</v>
      </c>
      <c r="N2160" s="144" t="s">
        <v>38635</v>
      </c>
      <c r="O2160" s="128" t="s">
        <v>16646</v>
      </c>
      <c r="P2160" s="128" t="s">
        <v>9160</v>
      </c>
      <c r="Q2160" s="128" t="s">
        <v>17191</v>
      </c>
      <c r="R2160" s="145"/>
      <c r="S2160" s="128"/>
      <c r="T2160" s="128" t="s">
        <v>20579</v>
      </c>
      <c r="U2160" s="128" t="s">
        <v>17262</v>
      </c>
      <c r="V2160" s="145">
        <v>8</v>
      </c>
      <c r="W2160" s="130"/>
      <c r="X2160" s="324"/>
    </row>
    <row r="2161" spans="1:24" ht="12.95" customHeight="1" x14ac:dyDescent="0.2">
      <c r="A2161" s="140">
        <v>2018</v>
      </c>
      <c r="B2161" s="140" t="s">
        <v>4176</v>
      </c>
      <c r="C2161" s="128" t="s">
        <v>38600</v>
      </c>
      <c r="D2161" s="198" t="s">
        <v>690</v>
      </c>
      <c r="E2161" s="140" t="s">
        <v>38618</v>
      </c>
      <c r="F2161" s="102" t="s">
        <v>14834</v>
      </c>
      <c r="G2161" s="142">
        <v>18568</v>
      </c>
      <c r="H2161" s="128" t="s">
        <v>10191</v>
      </c>
      <c r="I2161" s="102" t="s">
        <v>38631</v>
      </c>
      <c r="J2161" s="128" t="s">
        <v>38636</v>
      </c>
      <c r="K2161" s="128"/>
      <c r="L2161" s="211"/>
      <c r="M2161" s="145">
        <v>4</v>
      </c>
      <c r="N2161" s="144" t="s">
        <v>38627</v>
      </c>
      <c r="O2161" s="128" t="s">
        <v>19534</v>
      </c>
      <c r="P2161" s="128" t="s">
        <v>8076</v>
      </c>
      <c r="Q2161" s="128" t="s">
        <v>38637</v>
      </c>
      <c r="R2161" s="145"/>
      <c r="S2161" s="128" t="s">
        <v>9435</v>
      </c>
      <c r="T2161" s="128" t="s">
        <v>20579</v>
      </c>
      <c r="U2161" s="128" t="s">
        <v>10832</v>
      </c>
      <c r="V2161" s="145">
        <v>11</v>
      </c>
      <c r="W2161" s="130"/>
      <c r="X2161" s="324"/>
    </row>
    <row r="2162" spans="1:24" ht="12.95" customHeight="1" x14ac:dyDescent="0.2">
      <c r="A2162" s="140">
        <v>2018</v>
      </c>
      <c r="B2162" s="140" t="s">
        <v>4176</v>
      </c>
      <c r="C2162" s="128" t="s">
        <v>38600</v>
      </c>
      <c r="D2162" s="198" t="s">
        <v>38638</v>
      </c>
      <c r="E2162" s="140" t="s">
        <v>38619</v>
      </c>
      <c r="F2162" s="102" t="s">
        <v>14834</v>
      </c>
      <c r="G2162" s="142">
        <v>18529</v>
      </c>
      <c r="H2162" s="102" t="s">
        <v>38631</v>
      </c>
      <c r="I2162" s="128" t="s">
        <v>10191</v>
      </c>
      <c r="J2162" s="128" t="s">
        <v>38639</v>
      </c>
      <c r="K2162" s="128"/>
      <c r="L2162" s="211"/>
      <c r="M2162" s="145">
        <v>3</v>
      </c>
      <c r="N2162" s="144" t="s">
        <v>38640</v>
      </c>
      <c r="O2162" s="128" t="s">
        <v>19136</v>
      </c>
      <c r="P2162" s="128" t="s">
        <v>13301</v>
      </c>
      <c r="Q2162" s="128" t="s">
        <v>21478</v>
      </c>
      <c r="R2162" s="145"/>
      <c r="S2162" s="128"/>
      <c r="T2162" s="128" t="s">
        <v>20579</v>
      </c>
      <c r="U2162" s="128" t="s">
        <v>38641</v>
      </c>
      <c r="V2162" s="145">
        <v>8.5</v>
      </c>
      <c r="W2162" s="130"/>
      <c r="X2162" s="324"/>
    </row>
    <row r="2163" spans="1:24" ht="12.95" customHeight="1" x14ac:dyDescent="0.2">
      <c r="A2163" s="140">
        <v>2018</v>
      </c>
      <c r="B2163" s="140" t="s">
        <v>4176</v>
      </c>
      <c r="C2163" s="128" t="s">
        <v>38600</v>
      </c>
      <c r="D2163" s="198" t="s">
        <v>38642</v>
      </c>
      <c r="E2163" s="140" t="s">
        <v>38620</v>
      </c>
      <c r="F2163" s="370" t="s">
        <v>14961</v>
      </c>
      <c r="G2163" s="142">
        <v>15894</v>
      </c>
      <c r="H2163" s="128" t="s">
        <v>11819</v>
      </c>
      <c r="I2163" s="128" t="s">
        <v>10103</v>
      </c>
      <c r="J2163" s="128" t="s">
        <v>11306</v>
      </c>
      <c r="K2163" s="128"/>
      <c r="L2163" s="211"/>
      <c r="M2163" s="145">
        <v>2</v>
      </c>
      <c r="N2163" s="144" t="s">
        <v>38643</v>
      </c>
      <c r="O2163" s="128" t="s">
        <v>20529</v>
      </c>
      <c r="P2163" s="128" t="s">
        <v>20529</v>
      </c>
      <c r="Q2163" s="128" t="s">
        <v>20529</v>
      </c>
      <c r="R2163" s="145" t="s">
        <v>7035</v>
      </c>
      <c r="S2163" s="128" t="s">
        <v>11080</v>
      </c>
      <c r="T2163" s="128" t="s">
        <v>7789</v>
      </c>
      <c r="U2163" s="128" t="s">
        <v>38644</v>
      </c>
      <c r="V2163" s="145" t="s">
        <v>38645</v>
      </c>
      <c r="W2163" s="130"/>
      <c r="X2163" s="324"/>
    </row>
    <row r="2164" spans="1:24" ht="12.95" customHeight="1" x14ac:dyDescent="0.2">
      <c r="A2164" s="140">
        <v>2018</v>
      </c>
      <c r="B2164" s="140" t="s">
        <v>4176</v>
      </c>
      <c r="C2164" s="128" t="s">
        <v>38600</v>
      </c>
      <c r="D2164" s="198" t="s">
        <v>10925</v>
      </c>
      <c r="E2164" s="140" t="s">
        <v>38620</v>
      </c>
      <c r="F2164" s="370" t="s">
        <v>14961</v>
      </c>
      <c r="G2164" s="142">
        <v>15896</v>
      </c>
      <c r="H2164" s="128" t="s">
        <v>11819</v>
      </c>
      <c r="I2164" s="128" t="s">
        <v>10103</v>
      </c>
      <c r="J2164" s="128" t="s">
        <v>11306</v>
      </c>
      <c r="K2164" s="128"/>
      <c r="L2164" s="211"/>
      <c r="M2164" s="145">
        <v>2</v>
      </c>
      <c r="N2164" s="144" t="s">
        <v>38646</v>
      </c>
      <c r="O2164" s="128" t="s">
        <v>20529</v>
      </c>
      <c r="P2164" s="128" t="s">
        <v>20529</v>
      </c>
      <c r="Q2164" s="128" t="s">
        <v>20529</v>
      </c>
      <c r="R2164" s="145" t="s">
        <v>7035</v>
      </c>
      <c r="S2164" s="128" t="s">
        <v>11080</v>
      </c>
      <c r="T2164" s="128" t="s">
        <v>7789</v>
      </c>
      <c r="U2164" s="128" t="s">
        <v>38644</v>
      </c>
      <c r="V2164" s="145" t="s">
        <v>8573</v>
      </c>
      <c r="W2164" s="130"/>
      <c r="X2164" s="324"/>
    </row>
    <row r="2165" spans="1:24" ht="12.95" customHeight="1" x14ac:dyDescent="0.2">
      <c r="A2165" s="115">
        <v>1994</v>
      </c>
      <c r="B2165" s="115" t="s">
        <v>4176</v>
      </c>
      <c r="C2165" s="103" t="s">
        <v>10818</v>
      </c>
      <c r="D2165" s="129" t="s">
        <v>3165</v>
      </c>
      <c r="E2165" s="102" t="s">
        <v>10315</v>
      </c>
      <c r="F2165" s="102" t="s">
        <v>14834</v>
      </c>
      <c r="G2165" s="105">
        <v>16230</v>
      </c>
      <c r="H2165" s="102" t="s">
        <v>4890</v>
      </c>
      <c r="I2165" s="102" t="s">
        <v>30670</v>
      </c>
      <c r="J2165" s="102" t="s">
        <v>14153</v>
      </c>
      <c r="K2165" s="102"/>
      <c r="L2165" s="111" t="s">
        <v>2782</v>
      </c>
      <c r="M2165" s="107">
        <v>2</v>
      </c>
      <c r="N2165" s="112" t="s">
        <v>16077</v>
      </c>
      <c r="O2165" s="102" t="s">
        <v>15831</v>
      </c>
      <c r="P2165" s="102"/>
      <c r="Q2165" s="102" t="s">
        <v>16712</v>
      </c>
      <c r="R2165" s="109"/>
      <c r="S2165" s="102"/>
      <c r="T2165" s="102" t="s">
        <v>20547</v>
      </c>
      <c r="U2165" s="102" t="s">
        <v>17996</v>
      </c>
      <c r="V2165" s="109">
        <v>8</v>
      </c>
      <c r="W2165" s="107"/>
      <c r="X2165" s="324"/>
    </row>
    <row r="2166" spans="1:24" ht="12.95" customHeight="1" x14ac:dyDescent="0.2">
      <c r="A2166" s="115">
        <v>1994</v>
      </c>
      <c r="B2166" s="115" t="s">
        <v>4176</v>
      </c>
      <c r="C2166" s="102" t="s">
        <v>10818</v>
      </c>
      <c r="D2166" s="129" t="s">
        <v>2700</v>
      </c>
      <c r="E2166" s="102" t="s">
        <v>3166</v>
      </c>
      <c r="F2166" s="102" t="s">
        <v>14834</v>
      </c>
      <c r="G2166" s="105">
        <v>15191</v>
      </c>
      <c r="H2166" s="102" t="s">
        <v>10103</v>
      </c>
      <c r="I2166" s="102" t="s">
        <v>11819</v>
      </c>
      <c r="J2166" s="102" t="s">
        <v>15190</v>
      </c>
      <c r="K2166" s="102"/>
      <c r="L2166" s="111" t="s">
        <v>2783</v>
      </c>
      <c r="M2166" s="107">
        <v>4.5</v>
      </c>
      <c r="N2166" s="112" t="s">
        <v>31314</v>
      </c>
      <c r="O2166" s="102" t="s">
        <v>13301</v>
      </c>
      <c r="P2166" s="102" t="s">
        <v>15941</v>
      </c>
      <c r="Q2166" s="102" t="s">
        <v>16695</v>
      </c>
      <c r="R2166" s="109"/>
      <c r="S2166" s="102" t="s">
        <v>9435</v>
      </c>
      <c r="T2166" s="102" t="s">
        <v>7789</v>
      </c>
      <c r="U2166" s="102" t="s">
        <v>21227</v>
      </c>
      <c r="V2166" s="109">
        <v>9</v>
      </c>
      <c r="W2166" s="107"/>
      <c r="X2166" s="324"/>
    </row>
    <row r="2167" spans="1:24" ht="12.95" customHeight="1" x14ac:dyDescent="0.2">
      <c r="A2167" s="115">
        <v>1994</v>
      </c>
      <c r="B2167" s="115" t="s">
        <v>4176</v>
      </c>
      <c r="C2167" s="102" t="s">
        <v>10818</v>
      </c>
      <c r="D2167" s="129" t="s">
        <v>3822</v>
      </c>
      <c r="E2167" s="102" t="s">
        <v>3821</v>
      </c>
      <c r="F2167" s="102" t="s">
        <v>14834</v>
      </c>
      <c r="G2167" s="105">
        <v>15912</v>
      </c>
      <c r="H2167" s="102" t="s">
        <v>2625</v>
      </c>
      <c r="I2167" s="102" t="s">
        <v>10191</v>
      </c>
      <c r="J2167" s="102" t="s">
        <v>11254</v>
      </c>
      <c r="K2167" s="102"/>
      <c r="L2167" s="111" t="s">
        <v>2784</v>
      </c>
      <c r="M2167" s="107">
        <v>1</v>
      </c>
      <c r="N2167" s="112" t="s">
        <v>31315</v>
      </c>
      <c r="O2167" s="102" t="s">
        <v>3620</v>
      </c>
      <c r="P2167" s="102" t="s">
        <v>21228</v>
      </c>
      <c r="Q2167" s="102" t="s">
        <v>21229</v>
      </c>
      <c r="R2167" s="109"/>
      <c r="S2167" s="102" t="s">
        <v>8315</v>
      </c>
      <c r="T2167" s="102" t="s">
        <v>20545</v>
      </c>
      <c r="U2167" s="102" t="s">
        <v>6868</v>
      </c>
      <c r="V2167" s="109">
        <v>6.5</v>
      </c>
      <c r="W2167" s="107"/>
      <c r="X2167" s="324"/>
    </row>
    <row r="2168" spans="1:24" ht="12.95" customHeight="1" x14ac:dyDescent="0.2">
      <c r="A2168" s="115">
        <v>1994</v>
      </c>
      <c r="B2168" s="115" t="s">
        <v>4176</v>
      </c>
      <c r="C2168" s="102" t="s">
        <v>10818</v>
      </c>
      <c r="D2168" s="129" t="s">
        <v>6000</v>
      </c>
      <c r="E2168" s="102" t="s">
        <v>5999</v>
      </c>
      <c r="F2168" s="102" t="s">
        <v>14834</v>
      </c>
      <c r="G2168" s="105">
        <v>16229</v>
      </c>
      <c r="H2168" s="102" t="s">
        <v>11819</v>
      </c>
      <c r="I2168" s="102" t="s">
        <v>10191</v>
      </c>
      <c r="J2168" s="163" t="s">
        <v>3436</v>
      </c>
      <c r="K2168" s="102" t="s">
        <v>13213</v>
      </c>
      <c r="L2168" s="111" t="s">
        <v>2353</v>
      </c>
      <c r="M2168" s="107">
        <v>1</v>
      </c>
      <c r="N2168" s="112" t="s">
        <v>8247</v>
      </c>
      <c r="O2168" s="102" t="s">
        <v>5771</v>
      </c>
      <c r="P2168" s="102" t="s">
        <v>162</v>
      </c>
      <c r="Q2168" s="102" t="s">
        <v>21138</v>
      </c>
      <c r="R2168" s="109"/>
      <c r="S2168" s="102"/>
      <c r="T2168" s="102" t="s">
        <v>20547</v>
      </c>
      <c r="U2168" s="102" t="s">
        <v>21238</v>
      </c>
      <c r="V2168" s="109">
        <v>10.5</v>
      </c>
      <c r="W2168" s="107"/>
      <c r="X2168" s="324"/>
    </row>
    <row r="2169" spans="1:24" ht="12.95" customHeight="1" x14ac:dyDescent="0.2">
      <c r="A2169" s="115">
        <v>1994</v>
      </c>
      <c r="B2169" s="115" t="s">
        <v>4176</v>
      </c>
      <c r="C2169" s="102" t="s">
        <v>10818</v>
      </c>
      <c r="D2169" s="129" t="s">
        <v>4001</v>
      </c>
      <c r="E2169" s="102" t="s">
        <v>6001</v>
      </c>
      <c r="F2169" s="102" t="s">
        <v>14834</v>
      </c>
      <c r="G2169" s="105">
        <v>16495</v>
      </c>
      <c r="H2169" s="102" t="s">
        <v>10103</v>
      </c>
      <c r="I2169" s="102" t="s">
        <v>11819</v>
      </c>
      <c r="J2169" s="102" t="s">
        <v>5512</v>
      </c>
      <c r="K2169" s="102"/>
      <c r="L2169" s="111" t="s">
        <v>17379</v>
      </c>
      <c r="M2169" s="107">
        <v>1.5</v>
      </c>
      <c r="N2169" s="125" t="s">
        <v>31316</v>
      </c>
      <c r="O2169" s="102" t="s">
        <v>16798</v>
      </c>
      <c r="P2169" s="102"/>
      <c r="Q2169" s="102" t="s">
        <v>16614</v>
      </c>
      <c r="R2169" s="109"/>
      <c r="S2169" s="102" t="s">
        <v>9435</v>
      </c>
      <c r="T2169" s="102" t="s">
        <v>7789</v>
      </c>
      <c r="U2169" s="102" t="s">
        <v>21230</v>
      </c>
      <c r="V2169" s="109">
        <v>6</v>
      </c>
      <c r="W2169" s="107"/>
      <c r="X2169" s="324"/>
    </row>
    <row r="2170" spans="1:24" ht="12.95" customHeight="1" x14ac:dyDescent="0.2">
      <c r="A2170" s="115">
        <v>1994</v>
      </c>
      <c r="B2170" s="115" t="s">
        <v>4176</v>
      </c>
      <c r="C2170" s="102" t="s">
        <v>10818</v>
      </c>
      <c r="D2170" s="129" t="s">
        <v>6003</v>
      </c>
      <c r="E2170" s="102" t="s">
        <v>6002</v>
      </c>
      <c r="F2170" s="102" t="s">
        <v>14834</v>
      </c>
      <c r="G2170" s="105">
        <v>16238</v>
      </c>
      <c r="H2170" s="102" t="s">
        <v>10191</v>
      </c>
      <c r="I2170" s="102" t="s">
        <v>2625</v>
      </c>
      <c r="J2170" s="102" t="s">
        <v>8691</v>
      </c>
      <c r="K2170" s="102"/>
      <c r="L2170" s="111" t="s">
        <v>17380</v>
      </c>
      <c r="M2170" s="107">
        <v>0.75</v>
      </c>
      <c r="N2170" s="125">
        <v>37</v>
      </c>
      <c r="O2170" s="102" t="s">
        <v>12721</v>
      </c>
      <c r="P2170" s="102"/>
      <c r="Q2170" s="102" t="s">
        <v>15832</v>
      </c>
      <c r="R2170" s="109"/>
      <c r="S2170" s="102"/>
      <c r="T2170" s="102" t="s">
        <v>21291</v>
      </c>
      <c r="U2170" s="102" t="s">
        <v>21333</v>
      </c>
      <c r="V2170" s="109">
        <v>7.5</v>
      </c>
      <c r="W2170" s="107"/>
      <c r="X2170" s="324"/>
    </row>
    <row r="2171" spans="1:24" ht="12.95" customHeight="1" x14ac:dyDescent="0.2">
      <c r="A2171" s="115">
        <v>1994</v>
      </c>
      <c r="B2171" s="115" t="s">
        <v>4176</v>
      </c>
      <c r="C2171" s="102" t="s">
        <v>10818</v>
      </c>
      <c r="D2171" s="129" t="s">
        <v>6275</v>
      </c>
      <c r="E2171" s="102" t="s">
        <v>8715</v>
      </c>
      <c r="F2171" s="167" t="s">
        <v>6406</v>
      </c>
      <c r="G2171" s="105">
        <v>16279</v>
      </c>
      <c r="H2171" s="102" t="s">
        <v>11819</v>
      </c>
      <c r="I2171" s="102" t="s">
        <v>10191</v>
      </c>
      <c r="J2171" s="102" t="s">
        <v>674</v>
      </c>
      <c r="K2171" s="102"/>
      <c r="L2171" s="111" t="s">
        <v>687</v>
      </c>
      <c r="M2171" s="107">
        <v>3</v>
      </c>
      <c r="N2171" s="112" t="s">
        <v>16774</v>
      </c>
      <c r="O2171" s="102" t="s">
        <v>16856</v>
      </c>
      <c r="P2171" s="102"/>
      <c r="Q2171" s="102" t="s">
        <v>16877</v>
      </c>
      <c r="R2171" s="109"/>
      <c r="S2171" s="102" t="s">
        <v>8315</v>
      </c>
      <c r="T2171" s="102" t="s">
        <v>20547</v>
      </c>
      <c r="U2171" s="102" t="s">
        <v>17382</v>
      </c>
      <c r="V2171" s="109">
        <v>7</v>
      </c>
      <c r="W2171" s="107"/>
      <c r="X2171" s="324"/>
    </row>
    <row r="2172" spans="1:24" ht="12.95" customHeight="1" x14ac:dyDescent="0.2">
      <c r="A2172" s="115">
        <v>1994</v>
      </c>
      <c r="B2172" s="115" t="s">
        <v>4176</v>
      </c>
      <c r="C2172" s="102" t="s">
        <v>10818</v>
      </c>
      <c r="D2172" s="129" t="s">
        <v>8717</v>
      </c>
      <c r="E2172" s="102" t="s">
        <v>8716</v>
      </c>
      <c r="F2172" s="102" t="s">
        <v>14834</v>
      </c>
      <c r="G2172" s="105">
        <v>15892</v>
      </c>
      <c r="H2172" s="102" t="s">
        <v>10103</v>
      </c>
      <c r="I2172" s="102" t="s">
        <v>11819</v>
      </c>
      <c r="J2172" s="102" t="s">
        <v>676</v>
      </c>
      <c r="K2172" s="102"/>
      <c r="L2172" s="111" t="s">
        <v>677</v>
      </c>
      <c r="M2172" s="107">
        <v>3</v>
      </c>
      <c r="N2172" s="112" t="s">
        <v>17532</v>
      </c>
      <c r="O2172" s="102" t="s">
        <v>19478</v>
      </c>
      <c r="P2172" s="102" t="s">
        <v>13301</v>
      </c>
      <c r="Q2172" s="102" t="s">
        <v>21231</v>
      </c>
      <c r="R2172" s="109"/>
      <c r="S2172" s="102" t="s">
        <v>11080</v>
      </c>
      <c r="T2172" s="102" t="s">
        <v>7789</v>
      </c>
      <c r="U2172" s="102" t="s">
        <v>5081</v>
      </c>
      <c r="V2172" s="109">
        <v>7</v>
      </c>
      <c r="W2172" s="107"/>
      <c r="X2172" s="324"/>
    </row>
    <row r="2173" spans="1:24" ht="12.95" customHeight="1" x14ac:dyDescent="0.2">
      <c r="A2173" s="115">
        <v>1994</v>
      </c>
      <c r="B2173" s="115" t="s">
        <v>4176</v>
      </c>
      <c r="C2173" s="102" t="s">
        <v>10818</v>
      </c>
      <c r="D2173" s="129" t="s">
        <v>6276</v>
      </c>
      <c r="E2173" s="102" t="s">
        <v>14020</v>
      </c>
      <c r="F2173" s="102" t="s">
        <v>14834</v>
      </c>
      <c r="G2173" s="105">
        <v>15079</v>
      </c>
      <c r="H2173" s="102" t="s">
        <v>11819</v>
      </c>
      <c r="I2173" s="102" t="s">
        <v>31317</v>
      </c>
      <c r="J2173" s="102" t="s">
        <v>675</v>
      </c>
      <c r="K2173" s="102"/>
      <c r="L2173" s="111" t="s">
        <v>12605</v>
      </c>
      <c r="M2173" s="107">
        <v>4</v>
      </c>
      <c r="N2173" s="112" t="s">
        <v>17384</v>
      </c>
      <c r="O2173" s="102" t="s">
        <v>16684</v>
      </c>
      <c r="P2173" s="102" t="s">
        <v>162</v>
      </c>
      <c r="Q2173" s="102" t="s">
        <v>16894</v>
      </c>
      <c r="R2173" s="109"/>
      <c r="S2173" s="102"/>
      <c r="T2173" s="102" t="s">
        <v>21293</v>
      </c>
      <c r="U2173" s="102" t="s">
        <v>17385</v>
      </c>
      <c r="V2173" s="109">
        <v>12</v>
      </c>
      <c r="W2173" s="107"/>
      <c r="X2173" s="324"/>
    </row>
    <row r="2174" spans="1:24" ht="12.95" customHeight="1" x14ac:dyDescent="0.2">
      <c r="A2174" s="115">
        <v>1994</v>
      </c>
      <c r="B2174" s="115" t="s">
        <v>4176</v>
      </c>
      <c r="C2174" s="102" t="s">
        <v>10818</v>
      </c>
      <c r="D2174" s="129" t="s">
        <v>11307</v>
      </c>
      <c r="E2174" s="102" t="s">
        <v>9122</v>
      </c>
      <c r="F2174" s="102" t="s">
        <v>14834</v>
      </c>
      <c r="G2174" s="105">
        <v>15378</v>
      </c>
      <c r="H2174" s="102" t="s">
        <v>11819</v>
      </c>
      <c r="I2174" s="102" t="s">
        <v>10103</v>
      </c>
      <c r="J2174" s="102" t="s">
        <v>11308</v>
      </c>
      <c r="K2174" s="102"/>
      <c r="L2174" s="111" t="s">
        <v>12604</v>
      </c>
      <c r="M2174" s="107">
        <v>0.75</v>
      </c>
      <c r="N2174" s="125">
        <v>34</v>
      </c>
      <c r="O2174" s="102"/>
      <c r="P2174" s="102"/>
      <c r="Q2174" s="102" t="s">
        <v>19450</v>
      </c>
      <c r="R2174" s="109"/>
      <c r="S2174" s="102" t="s">
        <v>9435</v>
      </c>
      <c r="T2174" s="102" t="s">
        <v>7789</v>
      </c>
      <c r="U2174" s="102" t="s">
        <v>21232</v>
      </c>
      <c r="V2174" s="109">
        <v>7.5</v>
      </c>
      <c r="W2174" s="107"/>
      <c r="X2174" s="324"/>
    </row>
    <row r="2175" spans="1:24" ht="12.95" customHeight="1" x14ac:dyDescent="0.2">
      <c r="A2175" s="115">
        <v>1995</v>
      </c>
      <c r="B2175" s="115" t="s">
        <v>4176</v>
      </c>
      <c r="C2175" s="103" t="s">
        <v>9101</v>
      </c>
      <c r="D2175" s="129" t="s">
        <v>3688</v>
      </c>
      <c r="E2175" s="102" t="s">
        <v>13289</v>
      </c>
      <c r="F2175" s="102" t="s">
        <v>14834</v>
      </c>
      <c r="G2175" s="105">
        <v>16242</v>
      </c>
      <c r="H2175" s="102" t="s">
        <v>11819</v>
      </c>
      <c r="I2175" s="102" t="s">
        <v>31176</v>
      </c>
      <c r="J2175" s="102" t="s">
        <v>3689</v>
      </c>
      <c r="K2175" s="102"/>
      <c r="L2175" s="111" t="s">
        <v>2989</v>
      </c>
      <c r="M2175" s="107">
        <v>1.5</v>
      </c>
      <c r="N2175" s="112" t="s">
        <v>31318</v>
      </c>
      <c r="O2175" s="102"/>
      <c r="P2175" s="102" t="s">
        <v>9160</v>
      </c>
      <c r="Q2175" s="102" t="s">
        <v>17747</v>
      </c>
      <c r="R2175" s="109"/>
      <c r="S2175" s="102"/>
      <c r="T2175" s="102" t="s">
        <v>7789</v>
      </c>
      <c r="U2175" s="102" t="s">
        <v>21233</v>
      </c>
      <c r="V2175" s="109">
        <v>7</v>
      </c>
      <c r="W2175" s="107"/>
      <c r="X2175" s="324"/>
    </row>
    <row r="2176" spans="1:24" ht="12.95" customHeight="1" x14ac:dyDescent="0.2">
      <c r="A2176" s="115">
        <v>1995</v>
      </c>
      <c r="B2176" s="115" t="s">
        <v>4176</v>
      </c>
      <c r="C2176" s="102" t="s">
        <v>9101</v>
      </c>
      <c r="D2176" s="129" t="s">
        <v>3672</v>
      </c>
      <c r="E2176" s="102" t="s">
        <v>3690</v>
      </c>
      <c r="F2176" s="102" t="s">
        <v>14834</v>
      </c>
      <c r="G2176" s="105">
        <v>15365</v>
      </c>
      <c r="H2176" s="102" t="s">
        <v>11819</v>
      </c>
      <c r="I2176" s="102" t="s">
        <v>10103</v>
      </c>
      <c r="J2176" s="102" t="s">
        <v>8154</v>
      </c>
      <c r="K2176" s="102"/>
      <c r="L2176" s="111" t="s">
        <v>2991</v>
      </c>
      <c r="M2176" s="107">
        <v>2</v>
      </c>
      <c r="N2176" s="112" t="s">
        <v>17222</v>
      </c>
      <c r="O2176" s="102"/>
      <c r="P2176" s="102" t="s">
        <v>162</v>
      </c>
      <c r="Q2176" s="102" t="s">
        <v>18156</v>
      </c>
      <c r="R2176" s="109" t="s">
        <v>7035</v>
      </c>
      <c r="S2176" s="102"/>
      <c r="T2176" s="102" t="s">
        <v>7789</v>
      </c>
      <c r="U2176" s="102" t="s">
        <v>17387</v>
      </c>
      <c r="V2176" s="109">
        <v>6</v>
      </c>
      <c r="W2176" s="107"/>
      <c r="X2176" s="324"/>
    </row>
    <row r="2177" spans="1:24" ht="12.95" customHeight="1" x14ac:dyDescent="0.2">
      <c r="A2177" s="115">
        <v>1995</v>
      </c>
      <c r="B2177" s="115" t="s">
        <v>4176</v>
      </c>
      <c r="C2177" s="102" t="s">
        <v>9101</v>
      </c>
      <c r="D2177" s="129" t="s">
        <v>6050</v>
      </c>
      <c r="E2177" s="102" t="s">
        <v>3217</v>
      </c>
      <c r="F2177" s="102" t="s">
        <v>14834</v>
      </c>
      <c r="G2177" s="105">
        <v>16489</v>
      </c>
      <c r="H2177" s="102" t="s">
        <v>11819</v>
      </c>
      <c r="I2177" s="102" t="s">
        <v>30670</v>
      </c>
      <c r="J2177" s="102" t="s">
        <v>9594</v>
      </c>
      <c r="K2177" s="102"/>
      <c r="L2177" s="111" t="s">
        <v>3719</v>
      </c>
      <c r="M2177" s="107">
        <v>1</v>
      </c>
      <c r="N2177" s="112" t="s">
        <v>31319</v>
      </c>
      <c r="O2177" s="102" t="s">
        <v>16686</v>
      </c>
      <c r="P2177" s="102" t="s">
        <v>9125</v>
      </c>
      <c r="Q2177" s="102" t="s">
        <v>15976</v>
      </c>
      <c r="R2177" s="109"/>
      <c r="S2177" s="102" t="s">
        <v>11080</v>
      </c>
      <c r="T2177" s="102" t="s">
        <v>20546</v>
      </c>
      <c r="U2177" s="102" t="s">
        <v>3332</v>
      </c>
      <c r="V2177" s="109">
        <v>6.5</v>
      </c>
      <c r="W2177" s="107"/>
      <c r="X2177" s="324"/>
    </row>
    <row r="2178" spans="1:24" ht="12.95" customHeight="1" x14ac:dyDescent="0.2">
      <c r="A2178" s="115">
        <v>1995</v>
      </c>
      <c r="B2178" s="115" t="s">
        <v>4176</v>
      </c>
      <c r="C2178" s="102" t="s">
        <v>9101</v>
      </c>
      <c r="D2178" s="129" t="s">
        <v>1325</v>
      </c>
      <c r="E2178" s="102" t="s">
        <v>1324</v>
      </c>
      <c r="F2178" s="102" t="s">
        <v>14834</v>
      </c>
      <c r="G2178" s="105">
        <v>15320</v>
      </c>
      <c r="H2178" s="102" t="s">
        <v>31320</v>
      </c>
      <c r="I2178" s="102" t="s">
        <v>2625</v>
      </c>
      <c r="J2178" s="102" t="s">
        <v>1326</v>
      </c>
      <c r="K2178" s="102"/>
      <c r="L2178" s="111" t="s">
        <v>13468</v>
      </c>
      <c r="M2178" s="107">
        <v>1</v>
      </c>
      <c r="N2178" s="112" t="s">
        <v>31321</v>
      </c>
      <c r="O2178" s="102"/>
      <c r="P2178" s="102"/>
      <c r="Q2178" s="102" t="s">
        <v>15945</v>
      </c>
      <c r="R2178" s="109"/>
      <c r="S2178" s="102"/>
      <c r="T2178" s="102" t="s">
        <v>20545</v>
      </c>
      <c r="U2178" s="102" t="s">
        <v>6868</v>
      </c>
      <c r="V2178" s="109">
        <v>7</v>
      </c>
      <c r="W2178" s="107"/>
      <c r="X2178" s="324"/>
    </row>
    <row r="2179" spans="1:24" ht="12.95" customHeight="1" x14ac:dyDescent="0.2">
      <c r="A2179" s="115">
        <v>1995</v>
      </c>
      <c r="B2179" s="115" t="s">
        <v>4176</v>
      </c>
      <c r="C2179" s="102" t="s">
        <v>9101</v>
      </c>
      <c r="D2179" s="129" t="s">
        <v>1734</v>
      </c>
      <c r="E2179" s="102" t="s">
        <v>1327</v>
      </c>
      <c r="F2179" s="102" t="s">
        <v>14834</v>
      </c>
      <c r="G2179" s="105">
        <v>15660</v>
      </c>
      <c r="H2179" s="102" t="s">
        <v>10103</v>
      </c>
      <c r="I2179" s="102" t="s">
        <v>11819</v>
      </c>
      <c r="J2179" s="102" t="s">
        <v>13435</v>
      </c>
      <c r="K2179" s="132"/>
      <c r="L2179" s="111" t="s">
        <v>6653</v>
      </c>
      <c r="M2179" s="107">
        <v>1</v>
      </c>
      <c r="N2179" s="125" t="s">
        <v>13389</v>
      </c>
      <c r="O2179" s="102" t="s">
        <v>16022</v>
      </c>
      <c r="P2179" s="102" t="s">
        <v>19503</v>
      </c>
      <c r="Q2179" s="102" t="s">
        <v>19701</v>
      </c>
      <c r="R2179" s="109"/>
      <c r="S2179" s="102"/>
      <c r="T2179" s="102" t="s">
        <v>7789</v>
      </c>
      <c r="U2179" s="102" t="s">
        <v>21234</v>
      </c>
      <c r="V2179" s="109">
        <v>7</v>
      </c>
      <c r="W2179" s="107"/>
      <c r="X2179" s="324"/>
    </row>
    <row r="2180" spans="1:24" ht="12.95" customHeight="1" x14ac:dyDescent="0.2">
      <c r="A2180" s="115">
        <v>1995</v>
      </c>
      <c r="B2180" s="115" t="s">
        <v>4176</v>
      </c>
      <c r="C2180" s="102" t="s">
        <v>9101</v>
      </c>
      <c r="D2180" s="129" t="s">
        <v>8848</v>
      </c>
      <c r="E2180" s="102" t="s">
        <v>13436</v>
      </c>
      <c r="F2180" s="102" t="s">
        <v>14834</v>
      </c>
      <c r="G2180" s="105">
        <v>14508</v>
      </c>
      <c r="H2180" s="102" t="s">
        <v>31322</v>
      </c>
      <c r="I2180" s="102" t="s">
        <v>10103</v>
      </c>
      <c r="J2180" s="102" t="s">
        <v>8849</v>
      </c>
      <c r="K2180" s="102"/>
      <c r="L2180" s="111" t="s">
        <v>21235</v>
      </c>
      <c r="M2180" s="107">
        <v>3</v>
      </c>
      <c r="N2180" s="112" t="s">
        <v>17388</v>
      </c>
      <c r="O2180" s="102" t="s">
        <v>17196</v>
      </c>
      <c r="P2180" s="102"/>
      <c r="Q2180" s="102"/>
      <c r="R2180" s="109"/>
      <c r="S2180" s="102"/>
      <c r="T2180" s="102" t="s">
        <v>7789</v>
      </c>
      <c r="U2180" s="102"/>
      <c r="V2180" s="109">
        <v>7.5</v>
      </c>
      <c r="W2180" s="107"/>
      <c r="X2180" s="324"/>
    </row>
    <row r="2181" spans="1:24" ht="12.95" customHeight="1" x14ac:dyDescent="0.2">
      <c r="A2181" s="115">
        <v>1995</v>
      </c>
      <c r="B2181" s="115" t="s">
        <v>4176</v>
      </c>
      <c r="C2181" s="102" t="s">
        <v>9101</v>
      </c>
      <c r="D2181" s="129" t="s">
        <v>11281</v>
      </c>
      <c r="E2181" s="102" t="s">
        <v>2831</v>
      </c>
      <c r="F2181" s="102" t="s">
        <v>14834</v>
      </c>
      <c r="G2181" s="105">
        <v>16476</v>
      </c>
      <c r="H2181" s="102" t="s">
        <v>11819</v>
      </c>
      <c r="I2181" s="102" t="s">
        <v>30670</v>
      </c>
      <c r="J2181" s="102" t="s">
        <v>2832</v>
      </c>
      <c r="K2181" s="102"/>
      <c r="L2181" s="111" t="s">
        <v>10423</v>
      </c>
      <c r="M2181" s="107">
        <v>2</v>
      </c>
      <c r="N2181" s="112" t="s">
        <v>15986</v>
      </c>
      <c r="O2181" s="102" t="s">
        <v>17381</v>
      </c>
      <c r="P2181" s="102" t="s">
        <v>162</v>
      </c>
      <c r="Q2181" s="102" t="s">
        <v>20246</v>
      </c>
      <c r="R2181" s="109"/>
      <c r="S2181" s="102" t="s">
        <v>8315</v>
      </c>
      <c r="T2181" s="102" t="s">
        <v>20546</v>
      </c>
      <c r="U2181" s="102" t="s">
        <v>17389</v>
      </c>
      <c r="V2181" s="109">
        <v>13</v>
      </c>
      <c r="W2181" s="107"/>
      <c r="X2181" s="324"/>
    </row>
    <row r="2182" spans="1:24" ht="12.95" customHeight="1" x14ac:dyDescent="0.2">
      <c r="A2182" s="115">
        <v>1995</v>
      </c>
      <c r="B2182" s="115" t="s">
        <v>4176</v>
      </c>
      <c r="C2182" s="102" t="s">
        <v>9101</v>
      </c>
      <c r="D2182" s="129" t="s">
        <v>2834</v>
      </c>
      <c r="E2182" s="102" t="s">
        <v>2833</v>
      </c>
      <c r="F2182" s="102" t="s">
        <v>14834</v>
      </c>
      <c r="G2182" s="105">
        <v>15897</v>
      </c>
      <c r="H2182" s="102" t="s">
        <v>10103</v>
      </c>
      <c r="I2182" s="102" t="s">
        <v>4890</v>
      </c>
      <c r="J2182" s="102" t="s">
        <v>2115</v>
      </c>
      <c r="K2182" s="102"/>
      <c r="L2182" s="111" t="s">
        <v>7842</v>
      </c>
      <c r="M2182" s="107">
        <v>1</v>
      </c>
      <c r="N2182" s="112" t="s">
        <v>31323</v>
      </c>
      <c r="O2182" s="102" t="s">
        <v>17383</v>
      </c>
      <c r="P2182" s="102" t="s">
        <v>9125</v>
      </c>
      <c r="Q2182" s="102" t="s">
        <v>21024</v>
      </c>
      <c r="R2182" s="109"/>
      <c r="S2182" s="102" t="s">
        <v>11080</v>
      </c>
      <c r="T2182" s="102" t="s">
        <v>7789</v>
      </c>
      <c r="U2182" s="102" t="s">
        <v>21271</v>
      </c>
      <c r="V2182" s="109">
        <v>5</v>
      </c>
      <c r="W2182" s="107"/>
      <c r="X2182" s="324"/>
    </row>
    <row r="2183" spans="1:24" ht="12.95" customHeight="1" x14ac:dyDescent="0.2">
      <c r="A2183" s="115">
        <v>1995</v>
      </c>
      <c r="B2183" s="115" t="s">
        <v>4176</v>
      </c>
      <c r="C2183" s="102" t="s">
        <v>9101</v>
      </c>
      <c r="D2183" s="129" t="s">
        <v>1735</v>
      </c>
      <c r="E2183" s="102" t="s">
        <v>8993</v>
      </c>
      <c r="F2183" s="102" t="s">
        <v>14834</v>
      </c>
      <c r="G2183" s="105">
        <v>16224</v>
      </c>
      <c r="H2183" s="102" t="s">
        <v>11819</v>
      </c>
      <c r="I2183" s="102" t="s">
        <v>10103</v>
      </c>
      <c r="J2183" s="102" t="s">
        <v>11052</v>
      </c>
      <c r="K2183" s="102"/>
      <c r="L2183" s="111" t="s">
        <v>8402</v>
      </c>
      <c r="M2183" s="107">
        <v>3</v>
      </c>
      <c r="N2183" s="112" t="s">
        <v>17390</v>
      </c>
      <c r="O2183" s="102" t="s">
        <v>16852</v>
      </c>
      <c r="P2183" s="102" t="s">
        <v>9125</v>
      </c>
      <c r="Q2183" s="102" t="s">
        <v>20443</v>
      </c>
      <c r="R2183" s="109"/>
      <c r="S2183" s="102"/>
      <c r="T2183" s="102" t="s">
        <v>7789</v>
      </c>
      <c r="U2183" s="102"/>
      <c r="V2183" s="109">
        <v>6</v>
      </c>
      <c r="W2183" s="107"/>
      <c r="X2183" s="324"/>
    </row>
    <row r="2184" spans="1:24" ht="12.95" customHeight="1" x14ac:dyDescent="0.2">
      <c r="A2184" s="115">
        <v>1995</v>
      </c>
      <c r="B2184" s="115" t="s">
        <v>4176</v>
      </c>
      <c r="C2184" s="102" t="s">
        <v>9101</v>
      </c>
      <c r="D2184" s="129" t="s">
        <v>14418</v>
      </c>
      <c r="E2184" s="102" t="s">
        <v>14417</v>
      </c>
      <c r="F2184" s="102" t="s">
        <v>14834</v>
      </c>
      <c r="G2184" s="105">
        <v>16432</v>
      </c>
      <c r="H2184" s="102" t="s">
        <v>10191</v>
      </c>
      <c r="I2184" s="102" t="s">
        <v>11819</v>
      </c>
      <c r="J2184" s="102" t="s">
        <v>14419</v>
      </c>
      <c r="K2184" s="102"/>
      <c r="L2184" s="111" t="s">
        <v>8404</v>
      </c>
      <c r="M2184" s="107">
        <v>2</v>
      </c>
      <c r="N2184" s="112" t="s">
        <v>16747</v>
      </c>
      <c r="O2184" s="102" t="s">
        <v>17386</v>
      </c>
      <c r="P2184" s="102" t="s">
        <v>9125</v>
      </c>
      <c r="Q2184" s="102" t="s">
        <v>17527</v>
      </c>
      <c r="R2184" s="109"/>
      <c r="S2184" s="102" t="s">
        <v>9435</v>
      </c>
      <c r="T2184" s="102" t="s">
        <v>20547</v>
      </c>
      <c r="U2184" s="102" t="s">
        <v>21272</v>
      </c>
      <c r="V2184" s="109">
        <v>7</v>
      </c>
      <c r="W2184" s="107"/>
      <c r="X2184" s="324"/>
    </row>
    <row r="2185" spans="1:24" ht="12.95" customHeight="1" x14ac:dyDescent="0.2">
      <c r="A2185" s="115">
        <v>1995</v>
      </c>
      <c r="B2185" s="115" t="s">
        <v>4176</v>
      </c>
      <c r="C2185" s="102" t="s">
        <v>9101</v>
      </c>
      <c r="D2185" s="129" t="s">
        <v>10421</v>
      </c>
      <c r="E2185" s="102" t="s">
        <v>3731</v>
      </c>
      <c r="F2185" s="102" t="s">
        <v>14834</v>
      </c>
      <c r="G2185" s="105">
        <v>15611</v>
      </c>
      <c r="H2185" s="102" t="s">
        <v>2625</v>
      </c>
      <c r="I2185" s="102" t="s">
        <v>15082</v>
      </c>
      <c r="J2185" s="102" t="s">
        <v>11255</v>
      </c>
      <c r="K2185" s="102"/>
      <c r="L2185" s="111" t="s">
        <v>8407</v>
      </c>
      <c r="M2185" s="107">
        <v>3</v>
      </c>
      <c r="N2185" s="112" t="s">
        <v>17393</v>
      </c>
      <c r="O2185" s="102" t="s">
        <v>65</v>
      </c>
      <c r="P2185" s="102" t="s">
        <v>9160</v>
      </c>
      <c r="Q2185" s="102" t="s">
        <v>20099</v>
      </c>
      <c r="R2185" s="109"/>
      <c r="S2185" s="102" t="s">
        <v>8315</v>
      </c>
      <c r="T2185" s="102" t="s">
        <v>20545</v>
      </c>
      <c r="U2185" s="102" t="s">
        <v>21411</v>
      </c>
      <c r="V2185" s="109">
        <v>10.5</v>
      </c>
      <c r="W2185" s="107"/>
      <c r="X2185" s="324"/>
    </row>
    <row r="2186" spans="1:24" ht="12.95" customHeight="1" x14ac:dyDescent="0.2">
      <c r="A2186" s="115">
        <v>1995</v>
      </c>
      <c r="B2186" s="115" t="s">
        <v>4176</v>
      </c>
      <c r="C2186" s="102" t="s">
        <v>9101</v>
      </c>
      <c r="D2186" s="129" t="s">
        <v>10521</v>
      </c>
      <c r="E2186" s="102" t="s">
        <v>841</v>
      </c>
      <c r="F2186" s="102" t="s">
        <v>14834</v>
      </c>
      <c r="G2186" s="105">
        <v>16194</v>
      </c>
      <c r="H2186" s="102" t="s">
        <v>11819</v>
      </c>
      <c r="I2186" s="102" t="s">
        <v>10103</v>
      </c>
      <c r="J2186" s="102" t="s">
        <v>10522</v>
      </c>
      <c r="K2186" s="102" t="s">
        <v>4793</v>
      </c>
      <c r="L2186" s="111" t="s">
        <v>8406</v>
      </c>
      <c r="M2186" s="107">
        <v>2</v>
      </c>
      <c r="N2186" s="112" t="s">
        <v>17394</v>
      </c>
      <c r="O2186" s="107" t="s">
        <v>15923</v>
      </c>
      <c r="P2186" s="102" t="s">
        <v>162</v>
      </c>
      <c r="Q2186" s="102" t="s">
        <v>20734</v>
      </c>
      <c r="R2186" s="109"/>
      <c r="S2186" s="102"/>
      <c r="T2186" s="102" t="s">
        <v>7789</v>
      </c>
      <c r="U2186" s="102" t="s">
        <v>13334</v>
      </c>
      <c r="V2186" s="109">
        <v>7.5</v>
      </c>
      <c r="W2186" s="107"/>
      <c r="X2186" s="324"/>
    </row>
    <row r="2187" spans="1:24" ht="12.95" customHeight="1" x14ac:dyDescent="0.2">
      <c r="A2187" s="115">
        <v>1995</v>
      </c>
      <c r="B2187" s="115" t="s">
        <v>4176</v>
      </c>
      <c r="C2187" s="102" t="s">
        <v>9101</v>
      </c>
      <c r="D2187" s="129" t="s">
        <v>5086</v>
      </c>
      <c r="E2187" s="102" t="s">
        <v>6586</v>
      </c>
      <c r="F2187" s="167" t="s">
        <v>6406</v>
      </c>
      <c r="G2187" s="105">
        <v>14504</v>
      </c>
      <c r="H2187" s="102" t="s">
        <v>31324</v>
      </c>
      <c r="I2187" s="102" t="s">
        <v>11819</v>
      </c>
      <c r="J2187" s="102" t="s">
        <v>7698</v>
      </c>
      <c r="K2187" s="102"/>
      <c r="L2187" s="111" t="s">
        <v>13482</v>
      </c>
      <c r="M2187" s="107">
        <v>2</v>
      </c>
      <c r="N2187" s="112" t="s">
        <v>15879</v>
      </c>
      <c r="O2187" s="107" t="s">
        <v>12721</v>
      </c>
      <c r="P2187" s="107" t="s">
        <v>15928</v>
      </c>
      <c r="Q2187" s="107" t="s">
        <v>20246</v>
      </c>
      <c r="R2187" s="109"/>
      <c r="S2187" s="102" t="s">
        <v>9435</v>
      </c>
      <c r="T2187" s="102" t="s">
        <v>7789</v>
      </c>
      <c r="U2187" s="102" t="s">
        <v>21273</v>
      </c>
      <c r="V2187" s="109">
        <v>9.5</v>
      </c>
      <c r="W2187" s="107"/>
      <c r="X2187" s="324"/>
    </row>
    <row r="2188" spans="1:24" ht="12.95" customHeight="1" x14ac:dyDescent="0.2">
      <c r="A2188" s="115">
        <v>1995</v>
      </c>
      <c r="B2188" s="115" t="s">
        <v>4176</v>
      </c>
      <c r="C2188" s="102" t="s">
        <v>9101</v>
      </c>
      <c r="D2188" s="129" t="s">
        <v>7700</v>
      </c>
      <c r="E2188" s="102" t="s">
        <v>7699</v>
      </c>
      <c r="F2188" s="167" t="s">
        <v>6406</v>
      </c>
      <c r="G2188" s="105">
        <v>16229</v>
      </c>
      <c r="H2188" s="102" t="s">
        <v>11819</v>
      </c>
      <c r="I2188" s="102" t="s">
        <v>10191</v>
      </c>
      <c r="J2188" s="102" t="s">
        <v>7701</v>
      </c>
      <c r="K2188" s="102"/>
      <c r="L2188" s="111" t="s">
        <v>13483</v>
      </c>
      <c r="M2188" s="107">
        <v>4</v>
      </c>
      <c r="N2188" s="112" t="s">
        <v>17350</v>
      </c>
      <c r="O2188" s="107"/>
      <c r="P2188" s="107"/>
      <c r="Q2188" s="107" t="s">
        <v>15870</v>
      </c>
      <c r="R2188" s="109" t="s">
        <v>7035</v>
      </c>
      <c r="S2188" s="102"/>
      <c r="T2188" s="102" t="s">
        <v>20547</v>
      </c>
      <c r="U2188" s="102" t="s">
        <v>17395</v>
      </c>
      <c r="V2188" s="109">
        <v>5</v>
      </c>
      <c r="W2188" s="107"/>
      <c r="X2188" s="324"/>
    </row>
    <row r="2189" spans="1:24" ht="12.95" customHeight="1" x14ac:dyDescent="0.2">
      <c r="A2189" s="115">
        <v>1995</v>
      </c>
      <c r="B2189" s="115" t="s">
        <v>4176</v>
      </c>
      <c r="C2189" s="102" t="s">
        <v>9101</v>
      </c>
      <c r="D2189" s="129" t="s">
        <v>3876</v>
      </c>
      <c r="E2189" s="102" t="s">
        <v>7183</v>
      </c>
      <c r="F2189" s="102" t="s">
        <v>14834</v>
      </c>
      <c r="G2189" s="105">
        <v>14010</v>
      </c>
      <c r="H2189" s="102" t="s">
        <v>2625</v>
      </c>
      <c r="I2189" s="102" t="s">
        <v>14944</v>
      </c>
      <c r="J2189" s="102" t="s">
        <v>6629</v>
      </c>
      <c r="K2189" s="102"/>
      <c r="L2189" s="111" t="s">
        <v>13466</v>
      </c>
      <c r="M2189" s="107">
        <v>3</v>
      </c>
      <c r="N2189" s="112" t="s">
        <v>17396</v>
      </c>
      <c r="O2189" s="107" t="s">
        <v>162</v>
      </c>
      <c r="P2189" s="107" t="s">
        <v>162</v>
      </c>
      <c r="Q2189" s="107" t="s">
        <v>21240</v>
      </c>
      <c r="R2189" s="109"/>
      <c r="S2189" s="102" t="s">
        <v>8315</v>
      </c>
      <c r="T2189" s="102" t="s">
        <v>8947</v>
      </c>
      <c r="U2189" s="102"/>
      <c r="V2189" s="109">
        <v>8</v>
      </c>
      <c r="W2189" s="107"/>
      <c r="X2189" s="324"/>
    </row>
    <row r="2190" spans="1:24" ht="12.95" customHeight="1" x14ac:dyDescent="0.2">
      <c r="A2190" s="115">
        <v>1995</v>
      </c>
      <c r="B2190" s="115" t="s">
        <v>4176</v>
      </c>
      <c r="C2190" s="103" t="s">
        <v>9102</v>
      </c>
      <c r="D2190" s="129" t="s">
        <v>6181</v>
      </c>
      <c r="E2190" s="102" t="s">
        <v>6630</v>
      </c>
      <c r="F2190" s="102" t="s">
        <v>14834</v>
      </c>
      <c r="G2190" s="105">
        <v>16337</v>
      </c>
      <c r="H2190" s="102" t="s">
        <v>2376</v>
      </c>
      <c r="I2190" s="102" t="s">
        <v>11819</v>
      </c>
      <c r="J2190" s="102" t="s">
        <v>17397</v>
      </c>
      <c r="K2190" s="102"/>
      <c r="L2190" s="111" t="s">
        <v>9389</v>
      </c>
      <c r="M2190" s="102">
        <v>0.9</v>
      </c>
      <c r="N2190" s="125">
        <v>42</v>
      </c>
      <c r="O2190" s="102" t="s">
        <v>16686</v>
      </c>
      <c r="P2190" s="107"/>
      <c r="Q2190" s="107" t="s">
        <v>17527</v>
      </c>
      <c r="R2190" s="102"/>
      <c r="S2190" s="102"/>
      <c r="T2190" s="102" t="s">
        <v>20547</v>
      </c>
      <c r="U2190" s="102" t="s">
        <v>21413</v>
      </c>
      <c r="V2190" s="102">
        <v>7</v>
      </c>
      <c r="W2190" s="102"/>
      <c r="X2190" s="324"/>
    </row>
    <row r="2191" spans="1:24" ht="12.95" customHeight="1" x14ac:dyDescent="0.2">
      <c r="A2191" s="115">
        <v>1995</v>
      </c>
      <c r="B2191" s="115" t="s">
        <v>4176</v>
      </c>
      <c r="C2191" s="102" t="s">
        <v>9102</v>
      </c>
      <c r="D2191" s="132" t="s">
        <v>11971</v>
      </c>
      <c r="E2191" s="102" t="s">
        <v>11970</v>
      </c>
      <c r="F2191" s="102" t="s">
        <v>14834</v>
      </c>
      <c r="G2191" s="105">
        <v>16154</v>
      </c>
      <c r="H2191" s="102" t="s">
        <v>2625</v>
      </c>
      <c r="I2191" s="102" t="s">
        <v>31325</v>
      </c>
      <c r="J2191" s="102" t="s">
        <v>9380</v>
      </c>
      <c r="K2191" s="102"/>
      <c r="L2191" s="111"/>
      <c r="M2191" s="107">
        <v>2</v>
      </c>
      <c r="N2191" s="112" t="s">
        <v>15961</v>
      </c>
      <c r="O2191" s="102"/>
      <c r="P2191" s="102"/>
      <c r="Q2191" s="102" t="s">
        <v>20648</v>
      </c>
      <c r="R2191" s="109"/>
      <c r="S2191" s="102" t="s">
        <v>8315</v>
      </c>
      <c r="T2191" s="102" t="s">
        <v>21383</v>
      </c>
      <c r="U2191" s="102" t="s">
        <v>21414</v>
      </c>
      <c r="V2191" s="109">
        <v>7.5</v>
      </c>
      <c r="W2191" s="107"/>
      <c r="X2191" s="324"/>
    </row>
    <row r="2192" spans="1:24" ht="12.95" customHeight="1" x14ac:dyDescent="0.2">
      <c r="A2192" s="115">
        <v>1995</v>
      </c>
      <c r="B2192" s="115" t="s">
        <v>4176</v>
      </c>
      <c r="C2192" s="102" t="s">
        <v>9102</v>
      </c>
      <c r="D2192" s="129" t="s">
        <v>13453</v>
      </c>
      <c r="E2192" s="102" t="s">
        <v>9381</v>
      </c>
      <c r="F2192" s="102" t="s">
        <v>14834</v>
      </c>
      <c r="G2192" s="105">
        <v>15359</v>
      </c>
      <c r="H2192" s="102" t="s">
        <v>2625</v>
      </c>
      <c r="I2192" s="102" t="s">
        <v>30867</v>
      </c>
      <c r="J2192" s="102" t="s">
        <v>9813</v>
      </c>
      <c r="K2192" s="102"/>
      <c r="L2192" s="111" t="s">
        <v>9485</v>
      </c>
      <c r="M2192" s="102">
        <v>2</v>
      </c>
      <c r="N2192" s="112" t="s">
        <v>31326</v>
      </c>
      <c r="O2192" s="102" t="s">
        <v>9125</v>
      </c>
      <c r="P2192" s="102"/>
      <c r="Q2192" s="102" t="s">
        <v>15976</v>
      </c>
      <c r="R2192" s="102"/>
      <c r="S2192" s="102" t="s">
        <v>8315</v>
      </c>
      <c r="T2192" s="102" t="s">
        <v>21383</v>
      </c>
      <c r="U2192" s="102" t="s">
        <v>21415</v>
      </c>
      <c r="V2192" s="109">
        <v>5.5</v>
      </c>
      <c r="W2192" s="109"/>
      <c r="X2192" s="324"/>
    </row>
    <row r="2193" spans="1:24" ht="12.95" customHeight="1" x14ac:dyDescent="0.2">
      <c r="A2193" s="115">
        <v>1995</v>
      </c>
      <c r="B2193" s="115" t="s">
        <v>4176</v>
      </c>
      <c r="C2193" s="102" t="s">
        <v>9102</v>
      </c>
      <c r="D2193" s="129" t="s">
        <v>11975</v>
      </c>
      <c r="E2193" s="102" t="s">
        <v>11974</v>
      </c>
      <c r="F2193" s="167" t="s">
        <v>6406</v>
      </c>
      <c r="G2193" s="105">
        <v>16268</v>
      </c>
      <c r="H2193" s="102" t="s">
        <v>11819</v>
      </c>
      <c r="I2193" s="102" t="s">
        <v>10191</v>
      </c>
      <c r="J2193" s="102" t="s">
        <v>17398</v>
      </c>
      <c r="K2193" s="102"/>
      <c r="L2193" s="111" t="s">
        <v>5051</v>
      </c>
      <c r="M2193" s="102">
        <v>2</v>
      </c>
      <c r="N2193" s="112" t="s">
        <v>17399</v>
      </c>
      <c r="O2193" s="107" t="s">
        <v>17391</v>
      </c>
      <c r="P2193" s="102"/>
      <c r="Q2193" s="102" t="s">
        <v>19625</v>
      </c>
      <c r="R2193" s="102"/>
      <c r="S2193" s="102" t="s">
        <v>9435</v>
      </c>
      <c r="T2193" s="102" t="s">
        <v>20547</v>
      </c>
      <c r="U2193" s="102" t="s">
        <v>21416</v>
      </c>
      <c r="V2193" s="102">
        <v>7.5</v>
      </c>
      <c r="W2193" s="102"/>
      <c r="X2193" s="324"/>
    </row>
    <row r="2194" spans="1:24" ht="12.95" customHeight="1" x14ac:dyDescent="0.2">
      <c r="A2194" s="115">
        <v>1995</v>
      </c>
      <c r="B2194" s="115" t="s">
        <v>4176</v>
      </c>
      <c r="C2194" s="102" t="s">
        <v>9102</v>
      </c>
      <c r="D2194" s="129" t="s">
        <v>31327</v>
      </c>
      <c r="E2194" s="102" t="s">
        <v>4695</v>
      </c>
      <c r="F2194" s="102" t="s">
        <v>14834</v>
      </c>
      <c r="G2194" s="105">
        <v>16669</v>
      </c>
      <c r="H2194" s="102" t="s">
        <v>2625</v>
      </c>
      <c r="I2194" s="102" t="s">
        <v>10103</v>
      </c>
      <c r="J2194" s="102" t="s">
        <v>9794</v>
      </c>
      <c r="K2194" s="102"/>
      <c r="L2194" s="111" t="s">
        <v>5047</v>
      </c>
      <c r="M2194" s="102">
        <v>2</v>
      </c>
      <c r="N2194" s="112" t="s">
        <v>17400</v>
      </c>
      <c r="O2194" s="107" t="s">
        <v>17392</v>
      </c>
      <c r="P2194" s="107" t="s">
        <v>9125</v>
      </c>
      <c r="Q2194" s="107" t="s">
        <v>20102</v>
      </c>
      <c r="R2194" s="102"/>
      <c r="S2194" s="102"/>
      <c r="T2194" s="102" t="s">
        <v>20539</v>
      </c>
      <c r="U2194" s="102" t="s">
        <v>21417</v>
      </c>
      <c r="V2194" s="102">
        <v>6.5</v>
      </c>
      <c r="W2194" s="102"/>
      <c r="X2194" s="324"/>
    </row>
    <row r="2195" spans="1:24" ht="12.95" customHeight="1" x14ac:dyDescent="0.2">
      <c r="A2195" s="115">
        <v>1995</v>
      </c>
      <c r="B2195" s="115" t="s">
        <v>4176</v>
      </c>
      <c r="C2195" s="102" t="s">
        <v>9102</v>
      </c>
      <c r="D2195" s="129" t="s">
        <v>13454</v>
      </c>
      <c r="E2195" s="102" t="s">
        <v>5396</v>
      </c>
      <c r="F2195" s="102" t="s">
        <v>14834</v>
      </c>
      <c r="G2195" s="105">
        <v>16104</v>
      </c>
      <c r="H2195" s="102" t="s">
        <v>11819</v>
      </c>
      <c r="I2195" s="102" t="s">
        <v>10191</v>
      </c>
      <c r="J2195" s="102" t="s">
        <v>12959</v>
      </c>
      <c r="K2195" s="102"/>
      <c r="L2195" s="111" t="s">
        <v>5048</v>
      </c>
      <c r="M2195" s="102">
        <v>2</v>
      </c>
      <c r="N2195" s="112" t="s">
        <v>31328</v>
      </c>
      <c r="O2195" s="102" t="s">
        <v>16499</v>
      </c>
      <c r="P2195" s="107"/>
      <c r="Q2195" s="107" t="s">
        <v>19534</v>
      </c>
      <c r="R2195" s="102"/>
      <c r="S2195" s="102"/>
      <c r="T2195" s="102" t="s">
        <v>21275</v>
      </c>
      <c r="U2195" s="102" t="s">
        <v>17401</v>
      </c>
      <c r="V2195" s="102">
        <v>6.5</v>
      </c>
      <c r="W2195" s="102"/>
      <c r="X2195" s="324"/>
    </row>
    <row r="2196" spans="1:24" ht="12.95" customHeight="1" x14ac:dyDescent="0.2">
      <c r="A2196" s="115">
        <v>1995</v>
      </c>
      <c r="B2196" s="115" t="s">
        <v>4176</v>
      </c>
      <c r="C2196" s="102" t="s">
        <v>9102</v>
      </c>
      <c r="D2196" s="129" t="s">
        <v>5797</v>
      </c>
      <c r="E2196" s="102" t="s">
        <v>12272</v>
      </c>
      <c r="F2196" s="102" t="s">
        <v>14834</v>
      </c>
      <c r="G2196" s="105" t="s">
        <v>17402</v>
      </c>
      <c r="H2196" s="107" t="s">
        <v>17403</v>
      </c>
      <c r="I2196" s="102" t="s">
        <v>31329</v>
      </c>
      <c r="J2196" s="107" t="s">
        <v>17404</v>
      </c>
      <c r="K2196" s="102"/>
      <c r="L2196" s="111" t="s">
        <v>5049</v>
      </c>
      <c r="M2196" s="107" t="s">
        <v>3669</v>
      </c>
      <c r="N2196" s="125" t="s">
        <v>733</v>
      </c>
      <c r="O2196" s="102" t="s">
        <v>10189</v>
      </c>
      <c r="P2196" s="102"/>
      <c r="Q2196" s="102" t="s">
        <v>16157</v>
      </c>
      <c r="R2196" s="107"/>
      <c r="S2196" s="107"/>
      <c r="T2196" s="107" t="s">
        <v>21418</v>
      </c>
      <c r="U2196" s="107" t="s">
        <v>21268</v>
      </c>
      <c r="V2196" s="107" t="s">
        <v>1924</v>
      </c>
      <c r="W2196" s="107"/>
      <c r="X2196" s="324"/>
    </row>
    <row r="2197" spans="1:24" ht="12.95" customHeight="1" x14ac:dyDescent="0.2">
      <c r="A2197" s="115">
        <v>1995</v>
      </c>
      <c r="B2197" s="115" t="s">
        <v>4176</v>
      </c>
      <c r="C2197" s="102" t="s">
        <v>9102</v>
      </c>
      <c r="D2197" s="129" t="s">
        <v>5798</v>
      </c>
      <c r="E2197" s="102" t="s">
        <v>4896</v>
      </c>
      <c r="F2197" s="102" t="s">
        <v>14834</v>
      </c>
      <c r="G2197" s="105" t="s">
        <v>17405</v>
      </c>
      <c r="H2197" s="107" t="s">
        <v>10103</v>
      </c>
      <c r="I2197" s="107" t="s">
        <v>11819</v>
      </c>
      <c r="J2197" s="107" t="s">
        <v>1041</v>
      </c>
      <c r="K2197" s="102"/>
      <c r="L2197" s="111" t="s">
        <v>5050</v>
      </c>
      <c r="M2197" s="107" t="s">
        <v>6453</v>
      </c>
      <c r="N2197" s="112" t="s">
        <v>17406</v>
      </c>
      <c r="O2197" s="102" t="s">
        <v>16880</v>
      </c>
      <c r="P2197" s="102"/>
      <c r="Q2197" s="102" t="s">
        <v>20572</v>
      </c>
      <c r="R2197" s="107"/>
      <c r="S2197" s="107"/>
      <c r="T2197" s="107" t="s">
        <v>7789</v>
      </c>
      <c r="U2197" s="107" t="s">
        <v>7960</v>
      </c>
      <c r="V2197" s="107" t="s">
        <v>17433</v>
      </c>
      <c r="W2197" s="107"/>
      <c r="X2197" s="324"/>
    </row>
    <row r="2198" spans="1:24" ht="12.95" customHeight="1" x14ac:dyDescent="0.2">
      <c r="A2198" s="115">
        <v>1995</v>
      </c>
      <c r="B2198" s="115" t="s">
        <v>4176</v>
      </c>
      <c r="C2198" s="102" t="s">
        <v>9102</v>
      </c>
      <c r="D2198" s="129" t="s">
        <v>1673</v>
      </c>
      <c r="E2198" s="102" t="s">
        <v>4894</v>
      </c>
      <c r="F2198" s="102" t="s">
        <v>14834</v>
      </c>
      <c r="G2198" s="105">
        <v>16362</v>
      </c>
      <c r="H2198" s="107" t="s">
        <v>2625</v>
      </c>
      <c r="I2198" s="107" t="s">
        <v>10191</v>
      </c>
      <c r="J2198" s="107" t="s">
        <v>17407</v>
      </c>
      <c r="K2198" s="102"/>
      <c r="L2198" s="111" t="s">
        <v>17408</v>
      </c>
      <c r="M2198" s="107" t="s">
        <v>17409</v>
      </c>
      <c r="N2198" s="125" t="s">
        <v>733</v>
      </c>
      <c r="O2198" s="102"/>
      <c r="P2198" s="102"/>
      <c r="Q2198" s="102" t="s">
        <v>16524</v>
      </c>
      <c r="R2198" s="107"/>
      <c r="S2198" s="107"/>
      <c r="T2198" s="107" t="s">
        <v>20545</v>
      </c>
      <c r="U2198" s="107" t="s">
        <v>27568</v>
      </c>
      <c r="V2198" s="107" t="s">
        <v>452</v>
      </c>
      <c r="W2198" s="107"/>
      <c r="X2198" s="324"/>
    </row>
    <row r="2199" spans="1:24" ht="12.95" customHeight="1" x14ac:dyDescent="0.2">
      <c r="A2199" s="115">
        <v>1995</v>
      </c>
      <c r="B2199" s="115" t="s">
        <v>4176</v>
      </c>
      <c r="C2199" s="102" t="s">
        <v>9102</v>
      </c>
      <c r="D2199" s="129" t="s">
        <v>11516</v>
      </c>
      <c r="E2199" s="102" t="s">
        <v>2844</v>
      </c>
      <c r="F2199" s="102" t="s">
        <v>14834</v>
      </c>
      <c r="G2199" s="105" t="s">
        <v>17410</v>
      </c>
      <c r="H2199" s="107" t="s">
        <v>10191</v>
      </c>
      <c r="I2199" s="102" t="s">
        <v>31196</v>
      </c>
      <c r="J2199" s="107" t="s">
        <v>17411</v>
      </c>
      <c r="K2199" s="102"/>
      <c r="L2199" s="111" t="s">
        <v>3046</v>
      </c>
      <c r="M2199" s="107" t="s">
        <v>3669</v>
      </c>
      <c r="N2199" s="112" t="s">
        <v>31330</v>
      </c>
      <c r="O2199" s="102" t="s">
        <v>16982</v>
      </c>
      <c r="P2199" s="102"/>
      <c r="Q2199" s="102" t="s">
        <v>21186</v>
      </c>
      <c r="R2199" s="107"/>
      <c r="S2199" s="107"/>
      <c r="T2199" s="107" t="s">
        <v>20579</v>
      </c>
      <c r="U2199" s="107" t="s">
        <v>21419</v>
      </c>
      <c r="V2199" s="107" t="s">
        <v>17412</v>
      </c>
      <c r="W2199" s="107"/>
      <c r="X2199" s="324"/>
    </row>
    <row r="2200" spans="1:24" ht="12.95" customHeight="1" x14ac:dyDescent="0.2">
      <c r="A2200" s="115">
        <v>1995</v>
      </c>
      <c r="B2200" s="115" t="s">
        <v>4176</v>
      </c>
      <c r="C2200" s="102" t="s">
        <v>9102</v>
      </c>
      <c r="D2200" s="132" t="s">
        <v>4630</v>
      </c>
      <c r="E2200" s="102" t="s">
        <v>9468</v>
      </c>
      <c r="F2200" s="102" t="s">
        <v>14834</v>
      </c>
      <c r="G2200" s="105">
        <v>16291</v>
      </c>
      <c r="H2200" s="102" t="s">
        <v>10191</v>
      </c>
      <c r="I2200" s="102" t="s">
        <v>4890</v>
      </c>
      <c r="J2200" s="102" t="s">
        <v>3906</v>
      </c>
      <c r="K2200" s="102"/>
      <c r="L2200" s="111"/>
      <c r="M2200" s="107">
        <v>2</v>
      </c>
      <c r="N2200" s="112" t="s">
        <v>16077</v>
      </c>
      <c r="O2200" s="102" t="s">
        <v>248</v>
      </c>
      <c r="P2200" s="102" t="s">
        <v>19503</v>
      </c>
      <c r="Q2200" s="102" t="s">
        <v>16813</v>
      </c>
      <c r="R2200" s="109"/>
      <c r="S2200" s="102" t="s">
        <v>8315</v>
      </c>
      <c r="T2200" s="102" t="s">
        <v>20547</v>
      </c>
      <c r="U2200" s="102" t="s">
        <v>17413</v>
      </c>
      <c r="V2200" s="109">
        <v>8</v>
      </c>
      <c r="W2200" s="107"/>
      <c r="X2200" s="324"/>
    </row>
    <row r="2201" spans="1:24" ht="12.95" customHeight="1" x14ac:dyDescent="0.2">
      <c r="A2201" s="115">
        <v>1995</v>
      </c>
      <c r="B2201" s="115" t="s">
        <v>4176</v>
      </c>
      <c r="C2201" s="102" t="s">
        <v>9102</v>
      </c>
      <c r="D2201" s="132" t="s">
        <v>4632</v>
      </c>
      <c r="E2201" s="102" t="s">
        <v>4631</v>
      </c>
      <c r="F2201" s="102" t="s">
        <v>14834</v>
      </c>
      <c r="G2201" s="105">
        <v>13211</v>
      </c>
      <c r="H2201" s="102" t="s">
        <v>31331</v>
      </c>
      <c r="I2201" s="102" t="s">
        <v>7198</v>
      </c>
      <c r="J2201" s="102" t="s">
        <v>14975</v>
      </c>
      <c r="K2201" s="102"/>
      <c r="L2201" s="111"/>
      <c r="M2201" s="107">
        <v>1</v>
      </c>
      <c r="N2201" s="108" t="s">
        <v>31332</v>
      </c>
      <c r="O2201" s="102" t="s">
        <v>14682</v>
      </c>
      <c r="P2201" s="102"/>
      <c r="Q2201" s="102" t="s">
        <v>21420</v>
      </c>
      <c r="R2201" s="109"/>
      <c r="S2201" s="102"/>
      <c r="T2201" s="102" t="s">
        <v>20538</v>
      </c>
      <c r="U2201" s="102" t="s">
        <v>21421</v>
      </c>
      <c r="V2201" s="109">
        <v>5.5</v>
      </c>
      <c r="W2201" s="107"/>
      <c r="X2201" s="324"/>
    </row>
    <row r="2202" spans="1:24" ht="12.95" customHeight="1" x14ac:dyDescent="0.2">
      <c r="A2202" s="115">
        <v>1995</v>
      </c>
      <c r="B2202" s="115" t="s">
        <v>4176</v>
      </c>
      <c r="C2202" s="102" t="s">
        <v>9102</v>
      </c>
      <c r="D2202" s="132" t="s">
        <v>5516</v>
      </c>
      <c r="E2202" s="102" t="s">
        <v>5515</v>
      </c>
      <c r="F2202" s="102" t="s">
        <v>14834</v>
      </c>
      <c r="G2202" s="105">
        <v>16330</v>
      </c>
      <c r="H2202" s="102" t="s">
        <v>2625</v>
      </c>
      <c r="I2202" s="102" t="s">
        <v>15082</v>
      </c>
      <c r="J2202" s="102" t="s">
        <v>10121</v>
      </c>
      <c r="K2202" s="132"/>
      <c r="L2202" s="111"/>
      <c r="M2202" s="107">
        <v>0.5</v>
      </c>
      <c r="N2202" s="108">
        <v>37</v>
      </c>
      <c r="O2202" s="102" t="s">
        <v>10122</v>
      </c>
      <c r="P2202" s="102" t="s">
        <v>9125</v>
      </c>
      <c r="Q2202" s="102" t="s">
        <v>21422</v>
      </c>
      <c r="R2202" s="109"/>
      <c r="S2202" s="102" t="s">
        <v>9435</v>
      </c>
      <c r="T2202" s="102" t="s">
        <v>20545</v>
      </c>
      <c r="U2202" s="102" t="s">
        <v>21423</v>
      </c>
      <c r="V2202" s="109">
        <v>9.5</v>
      </c>
      <c r="W2202" s="107"/>
      <c r="X2202" s="324"/>
    </row>
    <row r="2203" spans="1:24" ht="12.95" customHeight="1" x14ac:dyDescent="0.2">
      <c r="A2203" s="115">
        <v>1995</v>
      </c>
      <c r="B2203" s="115" t="s">
        <v>4176</v>
      </c>
      <c r="C2203" s="102" t="s">
        <v>9102</v>
      </c>
      <c r="D2203" s="129" t="s">
        <v>9946</v>
      </c>
      <c r="E2203" s="102" t="s">
        <v>10123</v>
      </c>
      <c r="F2203" s="102" t="s">
        <v>14834</v>
      </c>
      <c r="G2203" s="105" t="s">
        <v>17415</v>
      </c>
      <c r="H2203" s="107" t="s">
        <v>9654</v>
      </c>
      <c r="I2203" s="107" t="s">
        <v>7198</v>
      </c>
      <c r="J2203" s="107" t="s">
        <v>9947</v>
      </c>
      <c r="K2203" s="102"/>
      <c r="L2203" s="111" t="s">
        <v>4076</v>
      </c>
      <c r="M2203" s="107" t="s">
        <v>6453</v>
      </c>
      <c r="N2203" s="112" t="s">
        <v>17416</v>
      </c>
      <c r="O2203" s="102" t="s">
        <v>14682</v>
      </c>
      <c r="P2203" s="102" t="s">
        <v>162</v>
      </c>
      <c r="Q2203" s="102" t="s">
        <v>15976</v>
      </c>
      <c r="R2203" s="107"/>
      <c r="S2203" s="107"/>
      <c r="T2203" s="107" t="s">
        <v>14962</v>
      </c>
      <c r="U2203" s="107" t="s">
        <v>17916</v>
      </c>
      <c r="V2203" s="107" t="s">
        <v>12893</v>
      </c>
      <c r="W2203" s="107"/>
      <c r="X2203" s="324"/>
    </row>
    <row r="2204" spans="1:24" ht="12.95" customHeight="1" x14ac:dyDescent="0.2">
      <c r="A2204" s="115">
        <v>1995</v>
      </c>
      <c r="B2204" s="115" t="s">
        <v>4176</v>
      </c>
      <c r="C2204" s="102" t="s">
        <v>9102</v>
      </c>
      <c r="D2204" s="129" t="s">
        <v>14101</v>
      </c>
      <c r="E2204" s="102" t="s">
        <v>14100</v>
      </c>
      <c r="F2204" s="102" t="s">
        <v>14834</v>
      </c>
      <c r="G2204" s="105" t="s">
        <v>17417</v>
      </c>
      <c r="H2204" s="107" t="s">
        <v>10103</v>
      </c>
      <c r="I2204" s="107" t="s">
        <v>3253</v>
      </c>
      <c r="J2204" s="107" t="s">
        <v>7105</v>
      </c>
      <c r="K2204" s="102"/>
      <c r="L2204" s="111" t="s">
        <v>4077</v>
      </c>
      <c r="M2204" s="107" t="s">
        <v>6453</v>
      </c>
      <c r="N2204" s="112" t="s">
        <v>31333</v>
      </c>
      <c r="O2204" s="102" t="s">
        <v>2447</v>
      </c>
      <c r="P2204" s="102" t="s">
        <v>21424</v>
      </c>
      <c r="Q2204" s="102" t="s">
        <v>21425</v>
      </c>
      <c r="R2204" s="107"/>
      <c r="S2204" s="107"/>
      <c r="T2204" s="107" t="s">
        <v>20549</v>
      </c>
      <c r="U2204" s="107" t="s">
        <v>21426</v>
      </c>
      <c r="V2204" s="107" t="s">
        <v>12893</v>
      </c>
      <c r="W2204" s="107"/>
      <c r="X2204" s="324"/>
    </row>
    <row r="2205" spans="1:24" ht="12.95" customHeight="1" x14ac:dyDescent="0.2">
      <c r="A2205" s="115">
        <v>1995</v>
      </c>
      <c r="B2205" s="115" t="s">
        <v>4176</v>
      </c>
      <c r="C2205" s="102" t="s">
        <v>9102</v>
      </c>
      <c r="D2205" s="132" t="s">
        <v>10982</v>
      </c>
      <c r="E2205" s="102" t="s">
        <v>6511</v>
      </c>
      <c r="F2205" s="135" t="s">
        <v>14007</v>
      </c>
      <c r="G2205" s="105"/>
      <c r="H2205" s="102" t="s">
        <v>11718</v>
      </c>
      <c r="I2205" s="102" t="s">
        <v>10504</v>
      </c>
      <c r="J2205" s="102"/>
      <c r="K2205" s="102"/>
      <c r="L2205" s="111"/>
      <c r="M2205" s="107">
        <v>0.5</v>
      </c>
      <c r="N2205" s="108" t="s">
        <v>5147</v>
      </c>
      <c r="O2205" s="107"/>
      <c r="P2205" s="102"/>
      <c r="Q2205" s="102"/>
      <c r="R2205" s="109"/>
      <c r="S2205" s="102"/>
      <c r="T2205" s="102" t="s">
        <v>20547</v>
      </c>
      <c r="U2205" s="102"/>
      <c r="V2205" s="136">
        <v>8.5</v>
      </c>
      <c r="W2205" s="107"/>
      <c r="X2205" s="324"/>
    </row>
    <row r="2206" spans="1:24" ht="12.95" customHeight="1" x14ac:dyDescent="0.2">
      <c r="A2206" s="115">
        <v>1995</v>
      </c>
      <c r="B2206" s="115" t="s">
        <v>4176</v>
      </c>
      <c r="C2206" s="102" t="s">
        <v>9102</v>
      </c>
      <c r="D2206" s="132" t="s">
        <v>12157</v>
      </c>
      <c r="E2206" s="102" t="s">
        <v>13096</v>
      </c>
      <c r="F2206" s="135" t="s">
        <v>14007</v>
      </c>
      <c r="G2206" s="105"/>
      <c r="H2206" s="102" t="s">
        <v>11718</v>
      </c>
      <c r="I2206" s="102" t="s">
        <v>10504</v>
      </c>
      <c r="J2206" s="102"/>
      <c r="K2206" s="102"/>
      <c r="L2206" s="111"/>
      <c r="M2206" s="107">
        <v>3</v>
      </c>
      <c r="N2206" s="112" t="s">
        <v>17418</v>
      </c>
      <c r="O2206" s="107"/>
      <c r="P2206" s="107"/>
      <c r="Q2206" s="107"/>
      <c r="R2206" s="109"/>
      <c r="S2206" s="102"/>
      <c r="T2206" s="102" t="s">
        <v>20547</v>
      </c>
      <c r="U2206" s="102" t="s">
        <v>17419</v>
      </c>
      <c r="V2206" s="136" t="s">
        <v>10413</v>
      </c>
      <c r="W2206" s="107"/>
      <c r="X2206" s="324"/>
    </row>
    <row r="2207" spans="1:24" ht="12.95" customHeight="1" x14ac:dyDescent="0.2">
      <c r="A2207" s="115">
        <v>1995</v>
      </c>
      <c r="B2207" s="115" t="s">
        <v>4176</v>
      </c>
      <c r="C2207" s="102" t="s">
        <v>9102</v>
      </c>
      <c r="D2207" s="132" t="s">
        <v>12159</v>
      </c>
      <c r="E2207" s="102" t="s">
        <v>12158</v>
      </c>
      <c r="F2207" s="195" t="s">
        <v>14961</v>
      </c>
      <c r="G2207" s="105">
        <v>16449</v>
      </c>
      <c r="H2207" s="102" t="s">
        <v>2625</v>
      </c>
      <c r="I2207" s="102" t="s">
        <v>13336</v>
      </c>
      <c r="J2207" s="102" t="s">
        <v>3188</v>
      </c>
      <c r="K2207" s="102"/>
      <c r="L2207" s="111"/>
      <c r="M2207" s="107">
        <v>2</v>
      </c>
      <c r="N2207" s="112" t="s">
        <v>15970</v>
      </c>
      <c r="O2207" s="107" t="s">
        <v>20529</v>
      </c>
      <c r="P2207" s="107" t="s">
        <v>20529</v>
      </c>
      <c r="Q2207" s="107" t="s">
        <v>20529</v>
      </c>
      <c r="R2207" s="109"/>
      <c r="S2207" s="102"/>
      <c r="T2207" s="102" t="s">
        <v>21383</v>
      </c>
      <c r="U2207" s="102" t="s">
        <v>21427</v>
      </c>
      <c r="V2207" s="109" t="s">
        <v>3189</v>
      </c>
      <c r="W2207" s="107"/>
      <c r="X2207" s="324"/>
    </row>
    <row r="2208" spans="1:24" ht="12.95" customHeight="1" x14ac:dyDescent="0.2">
      <c r="A2208" s="115">
        <v>1996</v>
      </c>
      <c r="B2208" s="115" t="s">
        <v>4176</v>
      </c>
      <c r="C2208" s="103" t="s">
        <v>9103</v>
      </c>
      <c r="D2208" s="132" t="s">
        <v>1707</v>
      </c>
      <c r="E2208" s="102" t="s">
        <v>1706</v>
      </c>
      <c r="F2208" s="102" t="s">
        <v>14834</v>
      </c>
      <c r="G2208" s="105">
        <v>16335</v>
      </c>
      <c r="H2208" s="102" t="s">
        <v>13336</v>
      </c>
      <c r="I2208" s="102" t="s">
        <v>31334</v>
      </c>
      <c r="J2208" s="102" t="s">
        <v>8790</v>
      </c>
      <c r="K2208" s="102"/>
      <c r="L2208" s="111"/>
      <c r="M2208" s="107">
        <v>1</v>
      </c>
      <c r="N2208" s="112">
        <v>10</v>
      </c>
      <c r="O2208" s="102" t="s">
        <v>9160</v>
      </c>
      <c r="P2208" s="102"/>
      <c r="Q2208" s="102" t="s">
        <v>18156</v>
      </c>
      <c r="R2208" s="109"/>
      <c r="S2208" s="102"/>
      <c r="T2208" s="102" t="s">
        <v>20547</v>
      </c>
      <c r="U2208" s="102" t="s">
        <v>21433</v>
      </c>
      <c r="V2208" s="109">
        <v>6.5</v>
      </c>
      <c r="W2208" s="107"/>
      <c r="X2208" s="324"/>
    </row>
    <row r="2209" spans="1:24" ht="12.95" customHeight="1" x14ac:dyDescent="0.2">
      <c r="A2209" s="115">
        <v>1996</v>
      </c>
      <c r="B2209" s="115" t="s">
        <v>4176</v>
      </c>
      <c r="C2209" s="102" t="s">
        <v>9103</v>
      </c>
      <c r="D2209" s="132" t="s">
        <v>1709</v>
      </c>
      <c r="E2209" s="102" t="s">
        <v>1708</v>
      </c>
      <c r="F2209" s="102" t="s">
        <v>14834</v>
      </c>
      <c r="G2209" s="105">
        <v>14745</v>
      </c>
      <c r="H2209" s="102" t="s">
        <v>31335</v>
      </c>
      <c r="I2209" s="102" t="s">
        <v>11819</v>
      </c>
      <c r="J2209" s="102" t="s">
        <v>1710</v>
      </c>
      <c r="K2209" s="102"/>
      <c r="L2209" s="111"/>
      <c r="M2209" s="109">
        <v>3</v>
      </c>
      <c r="N2209" s="112" t="s">
        <v>17421</v>
      </c>
      <c r="O2209" s="102" t="s">
        <v>2842</v>
      </c>
      <c r="P2209" s="102" t="s">
        <v>12721</v>
      </c>
      <c r="Q2209" s="102" t="s">
        <v>15927</v>
      </c>
      <c r="R2209" s="109"/>
      <c r="S2209" s="102"/>
      <c r="T2209" s="102" t="s">
        <v>28757</v>
      </c>
      <c r="U2209" s="102" t="s">
        <v>21434</v>
      </c>
      <c r="V2209" s="109">
        <v>7</v>
      </c>
      <c r="W2209" s="107"/>
      <c r="X2209" s="324"/>
    </row>
    <row r="2210" spans="1:24" ht="12.95" customHeight="1" x14ac:dyDescent="0.2">
      <c r="A2210" s="115">
        <v>1996</v>
      </c>
      <c r="B2210" s="115" t="s">
        <v>4176</v>
      </c>
      <c r="C2210" s="102" t="s">
        <v>9103</v>
      </c>
      <c r="D2210" s="132" t="s">
        <v>13708</v>
      </c>
      <c r="E2210" s="102" t="s">
        <v>2843</v>
      </c>
      <c r="F2210" s="102" t="s">
        <v>14834</v>
      </c>
      <c r="G2210" s="105">
        <v>7532</v>
      </c>
      <c r="H2210" s="102" t="s">
        <v>31336</v>
      </c>
      <c r="I2210" s="102" t="s">
        <v>31337</v>
      </c>
      <c r="J2210" s="102" t="s">
        <v>7462</v>
      </c>
      <c r="K2210" s="102"/>
      <c r="L2210" s="111"/>
      <c r="M2210" s="107">
        <v>1</v>
      </c>
      <c r="N2210" s="108" t="s">
        <v>31338</v>
      </c>
      <c r="O2210" s="107"/>
      <c r="P2210" s="102"/>
      <c r="Q2210" s="102" t="s">
        <v>16823</v>
      </c>
      <c r="R2210" s="109"/>
      <c r="S2210" s="102"/>
      <c r="T2210" s="102" t="s">
        <v>21388</v>
      </c>
      <c r="U2210" s="102"/>
      <c r="V2210" s="109">
        <v>4.5</v>
      </c>
      <c r="W2210" s="107"/>
      <c r="X2210" s="324"/>
    </row>
    <row r="2211" spans="1:24" ht="12.95" customHeight="1" x14ac:dyDescent="0.2">
      <c r="A2211" s="115">
        <v>1996</v>
      </c>
      <c r="B2211" s="115" t="s">
        <v>4176</v>
      </c>
      <c r="C2211" s="102" t="s">
        <v>9103</v>
      </c>
      <c r="D2211" s="129" t="s">
        <v>6298</v>
      </c>
      <c r="E2211" s="102" t="s">
        <v>14777</v>
      </c>
      <c r="F2211" s="102" t="s">
        <v>14834</v>
      </c>
      <c r="G2211" s="105">
        <v>16236</v>
      </c>
      <c r="H2211" s="102" t="s">
        <v>13336</v>
      </c>
      <c r="I2211" s="102" t="s">
        <v>11819</v>
      </c>
      <c r="J2211" s="102" t="s">
        <v>17423</v>
      </c>
      <c r="K2211" s="132"/>
      <c r="L2211" s="111" t="s">
        <v>2135</v>
      </c>
      <c r="M2211" s="168">
        <v>2</v>
      </c>
      <c r="N2211" s="112" t="s">
        <v>31339</v>
      </c>
      <c r="O2211" s="121" t="s">
        <v>17414</v>
      </c>
      <c r="P2211" s="107" t="s">
        <v>9125</v>
      </c>
      <c r="Q2211" s="107" t="s">
        <v>16798</v>
      </c>
      <c r="R2211" s="102"/>
      <c r="S2211" s="102"/>
      <c r="T2211" s="102" t="s">
        <v>20547</v>
      </c>
      <c r="U2211" s="102"/>
      <c r="V2211" s="102">
        <v>8</v>
      </c>
      <c r="W2211" s="102"/>
      <c r="X2211" s="324"/>
    </row>
    <row r="2212" spans="1:24" ht="12.95" customHeight="1" x14ac:dyDescent="0.2">
      <c r="A2212" s="115">
        <v>1996</v>
      </c>
      <c r="B2212" s="115" t="s">
        <v>4176</v>
      </c>
      <c r="C2212" s="102" t="s">
        <v>9103</v>
      </c>
      <c r="D2212" s="132" t="s">
        <v>6345</v>
      </c>
      <c r="E2212" s="102" t="s">
        <v>5366</v>
      </c>
      <c r="F2212" s="102" t="s">
        <v>14834</v>
      </c>
      <c r="G2212" s="105">
        <v>16573</v>
      </c>
      <c r="H2212" s="102" t="s">
        <v>2625</v>
      </c>
      <c r="I2212" s="102" t="s">
        <v>15082</v>
      </c>
      <c r="J2212" s="102" t="s">
        <v>3267</v>
      </c>
      <c r="K2212" s="102"/>
      <c r="L2212" s="111"/>
      <c r="M2212" s="120">
        <v>1</v>
      </c>
      <c r="N2212" s="112" t="s">
        <v>31340</v>
      </c>
      <c r="O2212" s="121" t="s">
        <v>12252</v>
      </c>
      <c r="P2212" s="102" t="s">
        <v>162</v>
      </c>
      <c r="Q2212" s="102" t="s">
        <v>18163</v>
      </c>
      <c r="R2212" s="109"/>
      <c r="S2212" s="102" t="s">
        <v>11080</v>
      </c>
      <c r="T2212" s="102" t="s">
        <v>20545</v>
      </c>
      <c r="U2212" s="102" t="s">
        <v>21435</v>
      </c>
      <c r="V2212" s="109">
        <v>7</v>
      </c>
      <c r="W2212" s="107"/>
      <c r="X2212" s="324"/>
    </row>
    <row r="2213" spans="1:24" ht="12.95" customHeight="1" x14ac:dyDescent="0.2">
      <c r="A2213" s="115">
        <v>1996</v>
      </c>
      <c r="B2213" s="115" t="s">
        <v>4176</v>
      </c>
      <c r="C2213" s="102" t="s">
        <v>9103</v>
      </c>
      <c r="D2213" s="132" t="s">
        <v>3269</v>
      </c>
      <c r="E2213" s="102" t="s">
        <v>3268</v>
      </c>
      <c r="F2213" s="102" t="s">
        <v>14834</v>
      </c>
      <c r="G2213" s="105">
        <v>15477</v>
      </c>
      <c r="H2213" s="102" t="s">
        <v>10103</v>
      </c>
      <c r="I2213" s="102" t="s">
        <v>11819</v>
      </c>
      <c r="J2213" s="102" t="s">
        <v>6414</v>
      </c>
      <c r="K2213" s="102"/>
      <c r="L2213" s="111"/>
      <c r="M2213" s="120">
        <v>1.5</v>
      </c>
      <c r="N2213" s="108" t="s">
        <v>31341</v>
      </c>
      <c r="O2213" s="121" t="s">
        <v>15959</v>
      </c>
      <c r="P2213" s="102" t="s">
        <v>162</v>
      </c>
      <c r="Q2213" s="102" t="s">
        <v>18156</v>
      </c>
      <c r="R2213" s="109"/>
      <c r="S2213" s="102"/>
      <c r="T2213" s="102" t="s">
        <v>7789</v>
      </c>
      <c r="U2213" s="102" t="s">
        <v>21436</v>
      </c>
      <c r="V2213" s="109">
        <v>7</v>
      </c>
      <c r="W2213" s="107"/>
      <c r="X2213" s="324"/>
    </row>
    <row r="2214" spans="1:24" ht="12.95" customHeight="1" x14ac:dyDescent="0.2">
      <c r="A2214" s="115">
        <v>1996</v>
      </c>
      <c r="B2214" s="115" t="s">
        <v>4176</v>
      </c>
      <c r="C2214" s="102" t="s">
        <v>9103</v>
      </c>
      <c r="D2214" s="129" t="s">
        <v>13511</v>
      </c>
      <c r="E2214" s="102" t="s">
        <v>6416</v>
      </c>
      <c r="F2214" s="102" t="s">
        <v>14834</v>
      </c>
      <c r="G2214" s="105" t="s">
        <v>17426</v>
      </c>
      <c r="H2214" s="107" t="s">
        <v>17403</v>
      </c>
      <c r="I2214" s="102" t="s">
        <v>31329</v>
      </c>
      <c r="J2214" s="107" t="s">
        <v>17427</v>
      </c>
      <c r="K2214" s="132"/>
      <c r="L2214" s="111" t="s">
        <v>2136</v>
      </c>
      <c r="M2214" s="120" t="s">
        <v>6453</v>
      </c>
      <c r="N2214" s="112" t="s">
        <v>31342</v>
      </c>
      <c r="O2214" s="121" t="s">
        <v>10189</v>
      </c>
      <c r="P2214" s="102" t="s">
        <v>9160</v>
      </c>
      <c r="Q2214" s="102" t="s">
        <v>16828</v>
      </c>
      <c r="R2214" s="107"/>
      <c r="S2214" s="107"/>
      <c r="T2214" s="107" t="s">
        <v>21418</v>
      </c>
      <c r="U2214" s="107" t="s">
        <v>21437</v>
      </c>
      <c r="V2214" s="107" t="s">
        <v>7636</v>
      </c>
      <c r="W2214" s="107"/>
      <c r="X2214" s="324"/>
    </row>
    <row r="2215" spans="1:24" ht="12.95" customHeight="1" x14ac:dyDescent="0.2">
      <c r="A2215" s="115">
        <v>1996</v>
      </c>
      <c r="B2215" s="115" t="s">
        <v>4176</v>
      </c>
      <c r="C2215" s="102" t="s">
        <v>9103</v>
      </c>
      <c r="D2215" s="129" t="s">
        <v>2322</v>
      </c>
      <c r="E2215" s="102" t="s">
        <v>2321</v>
      </c>
      <c r="F2215" s="102" t="s">
        <v>14834</v>
      </c>
      <c r="G2215" s="105">
        <v>15899</v>
      </c>
      <c r="H2215" s="107" t="s">
        <v>10103</v>
      </c>
      <c r="I2215" s="107" t="s">
        <v>11819</v>
      </c>
      <c r="J2215" s="107" t="s">
        <v>17429</v>
      </c>
      <c r="K2215" s="132"/>
      <c r="L2215" s="111" t="s">
        <v>21439</v>
      </c>
      <c r="M2215" s="120" t="s">
        <v>5401</v>
      </c>
      <c r="N2215" s="112" t="s">
        <v>17430</v>
      </c>
      <c r="O2215" s="121" t="s">
        <v>21438</v>
      </c>
      <c r="P2215" s="102"/>
      <c r="Q2215" s="102"/>
      <c r="R2215" s="107"/>
      <c r="S2215" s="107"/>
      <c r="T2215" s="107" t="s">
        <v>7789</v>
      </c>
      <c r="U2215" s="107"/>
      <c r="V2215" s="107" t="s">
        <v>452</v>
      </c>
      <c r="W2215" s="107"/>
      <c r="X2215" s="324"/>
    </row>
    <row r="2216" spans="1:24" ht="12.95" customHeight="1" x14ac:dyDescent="0.2">
      <c r="A2216" s="115">
        <v>1996</v>
      </c>
      <c r="B2216" s="115" t="s">
        <v>4176</v>
      </c>
      <c r="C2216" s="102" t="s">
        <v>9103</v>
      </c>
      <c r="D2216" s="129" t="s">
        <v>7478</v>
      </c>
      <c r="E2216" s="102" t="s">
        <v>6063</v>
      </c>
      <c r="F2216" s="102" t="s">
        <v>14834</v>
      </c>
      <c r="G2216" s="105" t="s">
        <v>17431</v>
      </c>
      <c r="H2216" s="107" t="s">
        <v>2625</v>
      </c>
      <c r="I2216" s="107" t="s">
        <v>10191</v>
      </c>
      <c r="J2216" s="107" t="s">
        <v>17432</v>
      </c>
      <c r="K2216" s="132"/>
      <c r="L2216" s="111" t="s">
        <v>2137</v>
      </c>
      <c r="M2216" s="120" t="s">
        <v>3669</v>
      </c>
      <c r="N2216" s="112" t="s">
        <v>31343</v>
      </c>
      <c r="O2216" s="121"/>
      <c r="P2216" s="102" t="s">
        <v>9125</v>
      </c>
      <c r="Q2216" s="102" t="s">
        <v>20675</v>
      </c>
      <c r="R2216" s="107"/>
      <c r="S2216" s="107"/>
      <c r="T2216" s="107" t="s">
        <v>20545</v>
      </c>
      <c r="U2216" s="107" t="s">
        <v>21440</v>
      </c>
      <c r="V2216" s="107" t="s">
        <v>17433</v>
      </c>
      <c r="W2216" s="107"/>
      <c r="X2216" s="324"/>
    </row>
    <row r="2217" spans="1:24" ht="12.95" customHeight="1" x14ac:dyDescent="0.2">
      <c r="A2217" s="115">
        <v>1996</v>
      </c>
      <c r="B2217" s="115" t="s">
        <v>4176</v>
      </c>
      <c r="C2217" s="102" t="s">
        <v>9103</v>
      </c>
      <c r="D2217" s="132" t="s">
        <v>1541</v>
      </c>
      <c r="E2217" s="102" t="s">
        <v>1153</v>
      </c>
      <c r="F2217" s="102" t="s">
        <v>14834</v>
      </c>
      <c r="G2217" s="105">
        <v>16424</v>
      </c>
      <c r="H2217" s="102" t="s">
        <v>10191</v>
      </c>
      <c r="I2217" s="102" t="s">
        <v>11819</v>
      </c>
      <c r="J2217" s="102" t="s">
        <v>1154</v>
      </c>
      <c r="K2217" s="102"/>
      <c r="L2217" s="111"/>
      <c r="M2217" s="107">
        <v>1.5</v>
      </c>
      <c r="N2217" s="108" t="s">
        <v>31344</v>
      </c>
      <c r="O2217" s="102" t="s">
        <v>10189</v>
      </c>
      <c r="P2217" s="102" t="s">
        <v>9160</v>
      </c>
      <c r="Q2217" s="102" t="s">
        <v>17790</v>
      </c>
      <c r="R2217" s="109"/>
      <c r="S2217" s="102"/>
      <c r="T2217" s="102" t="s">
        <v>20547</v>
      </c>
      <c r="U2217" s="102" t="s">
        <v>21441</v>
      </c>
      <c r="V2217" s="109">
        <v>8</v>
      </c>
      <c r="W2217" s="107"/>
      <c r="X2217" s="324"/>
    </row>
    <row r="2218" spans="1:24" ht="12.95" customHeight="1" x14ac:dyDescent="0.2">
      <c r="A2218" s="115">
        <v>1996</v>
      </c>
      <c r="B2218" s="115" t="s">
        <v>4176</v>
      </c>
      <c r="C2218" s="102" t="s">
        <v>9103</v>
      </c>
      <c r="D2218" s="132" t="s">
        <v>4838</v>
      </c>
      <c r="E2218" s="102" t="s">
        <v>3411</v>
      </c>
      <c r="F2218" s="102" t="s">
        <v>14834</v>
      </c>
      <c r="G2218" s="105">
        <v>16092</v>
      </c>
      <c r="H2218" s="102" t="s">
        <v>2625</v>
      </c>
      <c r="I2218" s="102" t="s">
        <v>30867</v>
      </c>
      <c r="J2218" s="102" t="s">
        <v>4839</v>
      </c>
      <c r="K2218" s="102"/>
      <c r="L2218" s="111"/>
      <c r="M2218" s="107">
        <v>0.5</v>
      </c>
      <c r="N2218" s="108">
        <v>39</v>
      </c>
      <c r="O2218" s="102"/>
      <c r="P2218" s="102" t="s">
        <v>9125</v>
      </c>
      <c r="Q2218" s="102" t="s">
        <v>15976</v>
      </c>
      <c r="R2218" s="109"/>
      <c r="S2218" s="102" t="s">
        <v>8315</v>
      </c>
      <c r="T2218" s="102" t="s">
        <v>21291</v>
      </c>
      <c r="U2218" s="102" t="s">
        <v>6868</v>
      </c>
      <c r="V2218" s="109">
        <v>6.5</v>
      </c>
      <c r="W2218" s="107"/>
      <c r="X2218" s="324"/>
    </row>
    <row r="2219" spans="1:24" ht="12.95" customHeight="1" x14ac:dyDescent="0.2">
      <c r="A2219" s="115">
        <v>1996</v>
      </c>
      <c r="B2219" s="115" t="s">
        <v>4176</v>
      </c>
      <c r="C2219" s="102" t="s">
        <v>9103</v>
      </c>
      <c r="D2219" s="132" t="s">
        <v>12139</v>
      </c>
      <c r="E2219" s="102" t="s">
        <v>12138</v>
      </c>
      <c r="F2219" s="102" t="s">
        <v>14834</v>
      </c>
      <c r="G2219" s="105">
        <v>16533</v>
      </c>
      <c r="H2219" s="102" t="s">
        <v>2625</v>
      </c>
      <c r="I2219" s="102" t="s">
        <v>10191</v>
      </c>
      <c r="J2219" s="102" t="s">
        <v>8718</v>
      </c>
      <c r="K2219" s="102"/>
      <c r="L2219" s="111"/>
      <c r="M2219" s="107">
        <v>1</v>
      </c>
      <c r="N2219" s="108" t="s">
        <v>31345</v>
      </c>
      <c r="O2219" s="102"/>
      <c r="P2219" s="102"/>
      <c r="Q2219" s="102" t="s">
        <v>16520</v>
      </c>
      <c r="R2219" s="109"/>
      <c r="S2219" s="102" t="s">
        <v>8315</v>
      </c>
      <c r="T2219" s="102" t="s">
        <v>20545</v>
      </c>
      <c r="U2219" s="102" t="s">
        <v>27564</v>
      </c>
      <c r="V2219" s="109">
        <v>10</v>
      </c>
      <c r="W2219" s="107"/>
      <c r="X2219" s="324"/>
    </row>
    <row r="2220" spans="1:24" ht="12.95" customHeight="1" x14ac:dyDescent="0.2">
      <c r="A2220" s="115">
        <v>1996</v>
      </c>
      <c r="B2220" s="115" t="s">
        <v>4176</v>
      </c>
      <c r="C2220" s="103" t="s">
        <v>9104</v>
      </c>
      <c r="D2220" s="129" t="s">
        <v>5543</v>
      </c>
      <c r="E2220" s="102" t="s">
        <v>3190</v>
      </c>
      <c r="F2220" s="102" t="s">
        <v>14834</v>
      </c>
      <c r="G2220" s="105" t="s">
        <v>17435</v>
      </c>
      <c r="H2220" s="107" t="s">
        <v>11819</v>
      </c>
      <c r="I2220" s="107" t="s">
        <v>13336</v>
      </c>
      <c r="J2220" s="107" t="s">
        <v>10892</v>
      </c>
      <c r="K2220" s="102"/>
      <c r="L2220" s="111" t="s">
        <v>466</v>
      </c>
      <c r="M2220" s="107" t="s">
        <v>3669</v>
      </c>
      <c r="N2220" s="112" t="s">
        <v>6017</v>
      </c>
      <c r="O2220" s="102" t="s">
        <v>17422</v>
      </c>
      <c r="P2220" s="102" t="s">
        <v>9160</v>
      </c>
      <c r="Q2220" s="102" t="s">
        <v>18174</v>
      </c>
      <c r="R2220" s="107"/>
      <c r="S2220" s="107" t="s">
        <v>8315</v>
      </c>
      <c r="T2220" s="107" t="s">
        <v>20547</v>
      </c>
      <c r="U2220" s="107"/>
      <c r="V2220" s="107" t="s">
        <v>7636</v>
      </c>
      <c r="W2220" s="107"/>
      <c r="X2220" s="324"/>
    </row>
    <row r="2221" spans="1:24" ht="12.95" customHeight="1" x14ac:dyDescent="0.2">
      <c r="A2221" s="115">
        <v>1996</v>
      </c>
      <c r="B2221" s="115" t="s">
        <v>4176</v>
      </c>
      <c r="C2221" s="102" t="s">
        <v>9104</v>
      </c>
      <c r="D2221" s="132" t="s">
        <v>10894</v>
      </c>
      <c r="E2221" s="102" t="s">
        <v>10893</v>
      </c>
      <c r="F2221" s="167" t="s">
        <v>6406</v>
      </c>
      <c r="G2221" s="105">
        <v>15325</v>
      </c>
      <c r="H2221" s="102" t="s">
        <v>10103</v>
      </c>
      <c r="I2221" s="102" t="s">
        <v>11819</v>
      </c>
      <c r="J2221" s="102" t="s">
        <v>10895</v>
      </c>
      <c r="K2221" s="102"/>
      <c r="L2221" s="111"/>
      <c r="M2221" s="107">
        <v>2</v>
      </c>
      <c r="N2221" s="112" t="s">
        <v>17436</v>
      </c>
      <c r="O2221" s="102" t="s">
        <v>10189</v>
      </c>
      <c r="P2221" s="102"/>
      <c r="Q2221" s="102" t="s">
        <v>16524</v>
      </c>
      <c r="R2221" s="109"/>
      <c r="S2221" s="102"/>
      <c r="T2221" s="102" t="s">
        <v>7789</v>
      </c>
      <c r="U2221" s="102" t="s">
        <v>17437</v>
      </c>
      <c r="V2221" s="109">
        <v>6</v>
      </c>
      <c r="W2221" s="107"/>
      <c r="X2221" s="324"/>
    </row>
    <row r="2222" spans="1:24" ht="12.95" customHeight="1" x14ac:dyDescent="0.2">
      <c r="A2222" s="104">
        <v>1996</v>
      </c>
      <c r="B2222" s="115" t="s">
        <v>4176</v>
      </c>
      <c r="C2222" s="104" t="s">
        <v>9104</v>
      </c>
      <c r="D2222" s="129" t="s">
        <v>816</v>
      </c>
      <c r="E2222" s="102" t="s">
        <v>10896</v>
      </c>
      <c r="F2222" s="102" t="s">
        <v>14834</v>
      </c>
      <c r="G2222" s="105">
        <v>16487</v>
      </c>
      <c r="H2222" s="102" t="s">
        <v>11819</v>
      </c>
      <c r="I2222" s="102" t="s">
        <v>30670</v>
      </c>
      <c r="J2222" s="102" t="s">
        <v>17438</v>
      </c>
      <c r="K2222" s="102"/>
      <c r="L2222" s="111" t="s">
        <v>468</v>
      </c>
      <c r="M2222" s="102">
        <v>3</v>
      </c>
      <c r="N2222" s="112" t="s">
        <v>17439</v>
      </c>
      <c r="O2222" s="102" t="s">
        <v>17425</v>
      </c>
      <c r="P2222" s="102" t="s">
        <v>162</v>
      </c>
      <c r="Q2222" s="102" t="s">
        <v>16122</v>
      </c>
      <c r="R2222" s="102"/>
      <c r="S2222" s="102" t="s">
        <v>11080</v>
      </c>
      <c r="T2222" s="102" t="s">
        <v>20546</v>
      </c>
      <c r="U2222" s="102" t="s">
        <v>21428</v>
      </c>
      <c r="V2222" s="102">
        <v>8</v>
      </c>
      <c r="W2222" s="102"/>
      <c r="X2222" s="324"/>
    </row>
    <row r="2223" spans="1:24" ht="12.95" customHeight="1" x14ac:dyDescent="0.2">
      <c r="A2223" s="115">
        <v>1996</v>
      </c>
      <c r="B2223" s="115" t="s">
        <v>4176</v>
      </c>
      <c r="C2223" s="102" t="s">
        <v>9104</v>
      </c>
      <c r="D2223" s="129" t="s">
        <v>5788</v>
      </c>
      <c r="E2223" s="102" t="s">
        <v>376</v>
      </c>
      <c r="F2223" s="102" t="s">
        <v>14834</v>
      </c>
      <c r="G2223" s="105">
        <v>16438</v>
      </c>
      <c r="H2223" s="102" t="s">
        <v>10191</v>
      </c>
      <c r="I2223" s="102" t="s">
        <v>4890</v>
      </c>
      <c r="J2223" s="102" t="s">
        <v>5965</v>
      </c>
      <c r="K2223" s="102"/>
      <c r="L2223" s="111" t="s">
        <v>4083</v>
      </c>
      <c r="M2223" s="102">
        <v>2</v>
      </c>
      <c r="N2223" s="112" t="s">
        <v>31346</v>
      </c>
      <c r="O2223" s="102" t="s">
        <v>3620</v>
      </c>
      <c r="P2223" s="102" t="s">
        <v>9125</v>
      </c>
      <c r="Q2223" s="102" t="s">
        <v>16813</v>
      </c>
      <c r="R2223" s="102"/>
      <c r="S2223" s="102"/>
      <c r="T2223" s="102" t="s">
        <v>20546</v>
      </c>
      <c r="U2223" s="102" t="s">
        <v>16048</v>
      </c>
      <c r="V2223" s="102">
        <v>6.5</v>
      </c>
      <c r="W2223" s="102"/>
      <c r="X2223" s="324"/>
    </row>
    <row r="2224" spans="1:24" ht="12.95" customHeight="1" x14ac:dyDescent="0.2">
      <c r="A2224" s="115">
        <v>1996</v>
      </c>
      <c r="B2224" s="115" t="s">
        <v>4176</v>
      </c>
      <c r="C2224" s="102" t="s">
        <v>9104</v>
      </c>
      <c r="D2224" s="132" t="s">
        <v>5967</v>
      </c>
      <c r="E2224" s="102" t="s">
        <v>5966</v>
      </c>
      <c r="F2224" s="102" t="s">
        <v>14834</v>
      </c>
      <c r="G2224" s="105">
        <v>16502</v>
      </c>
      <c r="H2224" s="102" t="s">
        <v>10103</v>
      </c>
      <c r="I2224" s="102" t="s">
        <v>4890</v>
      </c>
      <c r="J2224" s="102" t="s">
        <v>21429</v>
      </c>
      <c r="K2224" s="102"/>
      <c r="L2224" s="111"/>
      <c r="M2224" s="107">
        <v>2</v>
      </c>
      <c r="N2224" s="112" t="s">
        <v>17441</v>
      </c>
      <c r="O2224" s="102" t="s">
        <v>20676</v>
      </c>
      <c r="P2224" s="102" t="s">
        <v>13301</v>
      </c>
      <c r="Q2224" s="102" t="s">
        <v>19550</v>
      </c>
      <c r="R2224" s="109"/>
      <c r="S2224" s="102" t="s">
        <v>11080</v>
      </c>
      <c r="T2224" s="102" t="s">
        <v>7789</v>
      </c>
      <c r="U2224" s="102" t="s">
        <v>21430</v>
      </c>
      <c r="V2224" s="109">
        <v>8</v>
      </c>
      <c r="W2224" s="107"/>
      <c r="X2224" s="324"/>
    </row>
    <row r="2225" spans="1:24" ht="12.95" customHeight="1" x14ac:dyDescent="0.2">
      <c r="A2225" s="115">
        <v>1996</v>
      </c>
      <c r="B2225" s="115" t="s">
        <v>4176</v>
      </c>
      <c r="C2225" s="102" t="s">
        <v>9104</v>
      </c>
      <c r="D2225" s="129" t="s">
        <v>7988</v>
      </c>
      <c r="E2225" s="102" t="s">
        <v>7987</v>
      </c>
      <c r="F2225" s="102" t="s">
        <v>14834</v>
      </c>
      <c r="G2225" s="105">
        <v>16493</v>
      </c>
      <c r="H2225" s="102" t="s">
        <v>10191</v>
      </c>
      <c r="I2225" s="102" t="s">
        <v>11819</v>
      </c>
      <c r="J2225" s="102" t="s">
        <v>7989</v>
      </c>
      <c r="K2225" s="102"/>
      <c r="L2225" s="111" t="s">
        <v>4086</v>
      </c>
      <c r="M2225" s="102">
        <v>2</v>
      </c>
      <c r="N2225" s="112" t="s">
        <v>16583</v>
      </c>
      <c r="O2225" s="102" t="s">
        <v>3620</v>
      </c>
      <c r="P2225" s="102" t="s">
        <v>162</v>
      </c>
      <c r="Q2225" s="102" t="s">
        <v>21431</v>
      </c>
      <c r="R2225" s="102"/>
      <c r="S2225" s="102" t="s">
        <v>8315</v>
      </c>
      <c r="T2225" s="102" t="s">
        <v>20546</v>
      </c>
      <c r="U2225" s="102" t="s">
        <v>20680</v>
      </c>
      <c r="V2225" s="102">
        <v>8</v>
      </c>
      <c r="W2225" s="102"/>
      <c r="X2225" s="324"/>
    </row>
    <row r="2226" spans="1:24" ht="12.95" customHeight="1" x14ac:dyDescent="0.2">
      <c r="A2226" s="115">
        <v>1996</v>
      </c>
      <c r="B2226" s="115" t="s">
        <v>4176</v>
      </c>
      <c r="C2226" s="102" t="s">
        <v>9104</v>
      </c>
      <c r="D2226" s="132" t="s">
        <v>277</v>
      </c>
      <c r="E2226" s="102" t="s">
        <v>7990</v>
      </c>
      <c r="F2226" s="102" t="s">
        <v>14834</v>
      </c>
      <c r="G2226" s="105">
        <v>16540</v>
      </c>
      <c r="H2226" s="102" t="s">
        <v>31347</v>
      </c>
      <c r="I2226" s="102" t="s">
        <v>31348</v>
      </c>
      <c r="J2226" s="102" t="s">
        <v>6987</v>
      </c>
      <c r="K2226" s="102"/>
      <c r="L2226" s="111"/>
      <c r="M2226" s="107">
        <v>2</v>
      </c>
      <c r="N2226" s="108" t="s">
        <v>31349</v>
      </c>
      <c r="O2226" s="102" t="s">
        <v>17734</v>
      </c>
      <c r="P2226" s="102"/>
      <c r="Q2226" s="102" t="s">
        <v>15976</v>
      </c>
      <c r="R2226" s="109"/>
      <c r="S2226" s="102"/>
      <c r="T2226" s="102" t="s">
        <v>20546</v>
      </c>
      <c r="U2226" s="102" t="s">
        <v>2475</v>
      </c>
      <c r="V2226" s="109">
        <v>7.5</v>
      </c>
      <c r="W2226" s="107"/>
      <c r="X2226" s="324"/>
    </row>
    <row r="2227" spans="1:24" ht="12.95" customHeight="1" x14ac:dyDescent="0.2">
      <c r="A2227" s="115">
        <v>1996</v>
      </c>
      <c r="B2227" s="115" t="s">
        <v>4176</v>
      </c>
      <c r="C2227" s="102" t="s">
        <v>9104</v>
      </c>
      <c r="D2227" s="129" t="s">
        <v>9168</v>
      </c>
      <c r="E2227" s="102" t="s">
        <v>10226</v>
      </c>
      <c r="F2227" s="102" t="s">
        <v>14834</v>
      </c>
      <c r="G2227" s="105">
        <v>15749</v>
      </c>
      <c r="H2227" s="102" t="s">
        <v>4890</v>
      </c>
      <c r="I2227" s="102" t="s">
        <v>10103</v>
      </c>
      <c r="J2227" s="102" t="s">
        <v>17442</v>
      </c>
      <c r="K2227" s="132"/>
      <c r="L2227" s="111" t="s">
        <v>4088</v>
      </c>
      <c r="M2227" s="102">
        <v>4</v>
      </c>
      <c r="N2227" s="112" t="s">
        <v>31350</v>
      </c>
      <c r="O2227" s="102" t="s">
        <v>17434</v>
      </c>
      <c r="P2227" s="102" t="s">
        <v>9125</v>
      </c>
      <c r="Q2227" s="102" t="s">
        <v>19811</v>
      </c>
      <c r="R2227" s="102"/>
      <c r="S2227" s="102"/>
      <c r="T2227" s="102" t="s">
        <v>7789</v>
      </c>
      <c r="U2227" s="102" t="s">
        <v>21432</v>
      </c>
      <c r="V2227" s="102">
        <v>8</v>
      </c>
      <c r="W2227" s="102"/>
      <c r="X2227" s="324"/>
    </row>
    <row r="2228" spans="1:24" ht="12.95" customHeight="1" x14ac:dyDescent="0.2">
      <c r="A2228" s="115">
        <v>1996</v>
      </c>
      <c r="B2228" s="115" t="s">
        <v>4176</v>
      </c>
      <c r="C2228" s="102" t="s">
        <v>9104</v>
      </c>
      <c r="D2228" s="129" t="s">
        <v>5799</v>
      </c>
      <c r="E2228" s="102" t="s">
        <v>10228</v>
      </c>
      <c r="F2228" s="102" t="s">
        <v>14834</v>
      </c>
      <c r="G2228" s="105">
        <v>15645</v>
      </c>
      <c r="H2228" s="102" t="s">
        <v>30867</v>
      </c>
      <c r="I2228" s="102" t="s">
        <v>11819</v>
      </c>
      <c r="J2228" s="102" t="s">
        <v>14029</v>
      </c>
      <c r="K2228" s="102"/>
      <c r="L2228" s="111" t="s">
        <v>17443</v>
      </c>
      <c r="M2228" s="109">
        <v>3</v>
      </c>
      <c r="N2228" s="112" t="s">
        <v>15876</v>
      </c>
      <c r="O2228" s="102" t="s">
        <v>18007</v>
      </c>
      <c r="P2228" s="102" t="s">
        <v>13301</v>
      </c>
      <c r="Q2228" s="102" t="s">
        <v>19566</v>
      </c>
      <c r="R2228" s="109"/>
      <c r="S2228" s="102" t="s">
        <v>8315</v>
      </c>
      <c r="T2228" s="102" t="s">
        <v>14962</v>
      </c>
      <c r="U2228" s="102" t="s">
        <v>13676</v>
      </c>
      <c r="V2228" s="109">
        <v>6</v>
      </c>
      <c r="W2228" s="107"/>
      <c r="X2228" s="324"/>
    </row>
    <row r="2229" spans="1:24" ht="12.95" customHeight="1" x14ac:dyDescent="0.2">
      <c r="A2229" s="115">
        <v>1996</v>
      </c>
      <c r="B2229" s="115" t="s">
        <v>4176</v>
      </c>
      <c r="C2229" s="102" t="s">
        <v>9104</v>
      </c>
      <c r="D2229" s="129" t="s">
        <v>8168</v>
      </c>
      <c r="E2229" s="102" t="s">
        <v>7644</v>
      </c>
      <c r="F2229" s="102" t="s">
        <v>14834</v>
      </c>
      <c r="G2229" s="105">
        <v>16354</v>
      </c>
      <c r="H2229" s="102" t="s">
        <v>10191</v>
      </c>
      <c r="I2229" s="102" t="s">
        <v>11819</v>
      </c>
      <c r="J2229" s="102" t="s">
        <v>17444</v>
      </c>
      <c r="K2229" s="132"/>
      <c r="L2229" s="111" t="s">
        <v>2308</v>
      </c>
      <c r="M2229" s="168">
        <v>1</v>
      </c>
      <c r="N2229" s="112" t="s">
        <v>31351</v>
      </c>
      <c r="O2229" s="121" t="s">
        <v>5985</v>
      </c>
      <c r="P2229" s="102"/>
      <c r="Q2229" s="102" t="s">
        <v>19674</v>
      </c>
      <c r="R2229" s="102"/>
      <c r="S2229" s="102"/>
      <c r="T2229" s="102" t="s">
        <v>20547</v>
      </c>
      <c r="U2229" s="102"/>
      <c r="V2229" s="102">
        <v>4.5</v>
      </c>
      <c r="W2229" s="102"/>
      <c r="X2229" s="324"/>
    </row>
    <row r="2230" spans="1:24" ht="12.95" customHeight="1" x14ac:dyDescent="0.2">
      <c r="A2230" s="115">
        <v>1997</v>
      </c>
      <c r="B2230" s="115" t="s">
        <v>4176</v>
      </c>
      <c r="C2230" s="103" t="s">
        <v>9105</v>
      </c>
      <c r="D2230" s="129" t="s">
        <v>3357</v>
      </c>
      <c r="E2230" s="102" t="s">
        <v>3356</v>
      </c>
      <c r="F2230" s="102" t="s">
        <v>14834</v>
      </c>
      <c r="G2230" s="105">
        <v>16229</v>
      </c>
      <c r="H2230" s="102" t="s">
        <v>11819</v>
      </c>
      <c r="I2230" s="102" t="s">
        <v>10191</v>
      </c>
      <c r="J2230" s="102" t="s">
        <v>7597</v>
      </c>
      <c r="K2230" s="102"/>
      <c r="L2230" s="133" t="s">
        <v>17445</v>
      </c>
      <c r="M2230" s="109">
        <v>1</v>
      </c>
      <c r="N2230" s="112" t="s">
        <v>13073</v>
      </c>
      <c r="O2230" s="102" t="s">
        <v>17446</v>
      </c>
      <c r="P2230" s="102"/>
      <c r="Q2230" s="102"/>
      <c r="R2230" s="109"/>
      <c r="S2230" s="102"/>
      <c r="T2230" s="102" t="s">
        <v>20547</v>
      </c>
      <c r="U2230" s="102"/>
      <c r="V2230" s="109" t="s">
        <v>3358</v>
      </c>
      <c r="W2230" s="107"/>
      <c r="X2230" s="324"/>
    </row>
    <row r="2231" spans="1:24" ht="12.95" customHeight="1" x14ac:dyDescent="0.2">
      <c r="A2231" s="115">
        <v>1996</v>
      </c>
      <c r="B2231" s="115" t="s">
        <v>4176</v>
      </c>
      <c r="C2231" s="102" t="s">
        <v>9105</v>
      </c>
      <c r="D2231" s="198" t="s">
        <v>7598</v>
      </c>
      <c r="E2231" s="128" t="s">
        <v>21774</v>
      </c>
      <c r="F2231" s="102" t="s">
        <v>14834</v>
      </c>
      <c r="G2231" s="105">
        <v>16229</v>
      </c>
      <c r="H2231" s="128" t="s">
        <v>10191</v>
      </c>
      <c r="I2231" s="128" t="s">
        <v>11819</v>
      </c>
      <c r="J2231" s="102" t="s">
        <v>7597</v>
      </c>
      <c r="K2231" s="198"/>
      <c r="L2231" s="211"/>
      <c r="M2231" s="168">
        <v>1</v>
      </c>
      <c r="N2231" s="112" t="s">
        <v>13073</v>
      </c>
      <c r="O2231" s="214" t="s">
        <v>3620</v>
      </c>
      <c r="P2231" s="128" t="s">
        <v>9125</v>
      </c>
      <c r="Q2231" s="128" t="s">
        <v>17386</v>
      </c>
      <c r="R2231" s="128"/>
      <c r="S2231" s="128" t="s">
        <v>8315</v>
      </c>
      <c r="T2231" s="102" t="s">
        <v>20547</v>
      </c>
      <c r="U2231" s="128" t="s">
        <v>4888</v>
      </c>
      <c r="V2231" s="128">
        <v>6</v>
      </c>
      <c r="W2231" s="128"/>
      <c r="X2231" s="324"/>
    </row>
    <row r="2232" spans="1:24" ht="12.95" customHeight="1" x14ac:dyDescent="0.2">
      <c r="A2232" s="115">
        <v>1996</v>
      </c>
      <c r="B2232" s="115" t="s">
        <v>4176</v>
      </c>
      <c r="C2232" s="102" t="s">
        <v>9105</v>
      </c>
      <c r="D2232" s="198" t="s">
        <v>13371</v>
      </c>
      <c r="E2232" s="128" t="s">
        <v>21775</v>
      </c>
      <c r="F2232" s="102" t="s">
        <v>14834</v>
      </c>
      <c r="G2232" s="105">
        <v>16230</v>
      </c>
      <c r="H2232" s="128" t="s">
        <v>10191</v>
      </c>
      <c r="I2232" s="128" t="s">
        <v>11819</v>
      </c>
      <c r="J2232" s="102" t="s">
        <v>7597</v>
      </c>
      <c r="K2232" s="198"/>
      <c r="L2232" s="211"/>
      <c r="M2232" s="168">
        <v>1</v>
      </c>
      <c r="N2232" s="112" t="s">
        <v>13073</v>
      </c>
      <c r="O2232" s="214" t="s">
        <v>12252</v>
      </c>
      <c r="P2232" s="128" t="s">
        <v>9125</v>
      </c>
      <c r="Q2232" s="128" t="s">
        <v>15945</v>
      </c>
      <c r="R2232" s="128"/>
      <c r="S2232" s="128" t="s">
        <v>8315</v>
      </c>
      <c r="T2232" s="102" t="s">
        <v>20547</v>
      </c>
      <c r="U2232" s="128" t="s">
        <v>4888</v>
      </c>
      <c r="V2232" s="128">
        <v>5</v>
      </c>
      <c r="W2232" s="128"/>
      <c r="X2232" s="324"/>
    </row>
    <row r="2233" spans="1:24" ht="12.95" customHeight="1" x14ac:dyDescent="0.2">
      <c r="A2233" s="115">
        <v>1996</v>
      </c>
      <c r="B2233" s="115" t="s">
        <v>4176</v>
      </c>
      <c r="C2233" s="102" t="s">
        <v>9105</v>
      </c>
      <c r="D2233" s="198" t="s">
        <v>13372</v>
      </c>
      <c r="E2233" s="128" t="s">
        <v>21776</v>
      </c>
      <c r="F2233" s="102" t="s">
        <v>14834</v>
      </c>
      <c r="G2233" s="105">
        <v>16231</v>
      </c>
      <c r="H2233" s="128" t="s">
        <v>11819</v>
      </c>
      <c r="I2233" s="128" t="s">
        <v>10191</v>
      </c>
      <c r="J2233" s="102" t="s">
        <v>21777</v>
      </c>
      <c r="K2233" s="198"/>
      <c r="L2233" s="211"/>
      <c r="M2233" s="168">
        <v>0.5</v>
      </c>
      <c r="N2233" s="125" t="s">
        <v>13073</v>
      </c>
      <c r="O2233" s="214" t="s">
        <v>9125</v>
      </c>
      <c r="P2233" s="128" t="s">
        <v>13301</v>
      </c>
      <c r="Q2233" s="128" t="s">
        <v>16543</v>
      </c>
      <c r="R2233" s="128" t="s">
        <v>7035</v>
      </c>
      <c r="S2233" s="128" t="s">
        <v>8315</v>
      </c>
      <c r="T2233" s="102" t="s">
        <v>20547</v>
      </c>
      <c r="U2233" s="128"/>
      <c r="V2233" s="128">
        <v>10</v>
      </c>
      <c r="W2233" s="128"/>
      <c r="X2233" s="324"/>
    </row>
    <row r="2234" spans="1:24" ht="12.95" customHeight="1" x14ac:dyDescent="0.2">
      <c r="A2234" s="115">
        <v>1997</v>
      </c>
      <c r="B2234" s="115" t="s">
        <v>4176</v>
      </c>
      <c r="C2234" s="102" t="s">
        <v>9105</v>
      </c>
      <c r="D2234" s="129" t="s">
        <v>7852</v>
      </c>
      <c r="E2234" s="102" t="s">
        <v>633</v>
      </c>
      <c r="F2234" s="102" t="s">
        <v>14834</v>
      </c>
      <c r="G2234" s="105">
        <v>15237</v>
      </c>
      <c r="H2234" s="102" t="s">
        <v>10103</v>
      </c>
      <c r="I2234" s="102" t="s">
        <v>11819</v>
      </c>
      <c r="J2234" s="102" t="s">
        <v>11758</v>
      </c>
      <c r="K2234" s="102"/>
      <c r="L2234" s="111" t="s">
        <v>38575</v>
      </c>
      <c r="M2234" s="109">
        <v>3</v>
      </c>
      <c r="N2234" s="108" t="s">
        <v>31352</v>
      </c>
      <c r="O2234" s="102" t="s">
        <v>19566</v>
      </c>
      <c r="P2234" s="102" t="s">
        <v>9125</v>
      </c>
      <c r="Q2234" s="102" t="s">
        <v>10189</v>
      </c>
      <c r="R2234" s="109"/>
      <c r="S2234" s="102"/>
      <c r="T2234" s="102" t="s">
        <v>7789</v>
      </c>
      <c r="U2234" s="102" t="s">
        <v>21778</v>
      </c>
      <c r="V2234" s="109">
        <v>6</v>
      </c>
      <c r="W2234" s="107"/>
      <c r="X2234" s="324"/>
    </row>
    <row r="2235" spans="1:24" ht="12.95" customHeight="1" x14ac:dyDescent="0.2">
      <c r="A2235" s="115">
        <v>1997</v>
      </c>
      <c r="B2235" s="115" t="s">
        <v>4176</v>
      </c>
      <c r="C2235" s="102" t="s">
        <v>9105</v>
      </c>
      <c r="D2235" s="129" t="s">
        <v>4295</v>
      </c>
      <c r="E2235" s="102" t="s">
        <v>634</v>
      </c>
      <c r="F2235" s="102" t="s">
        <v>14834</v>
      </c>
      <c r="G2235" s="105">
        <v>16277</v>
      </c>
      <c r="H2235" s="102" t="s">
        <v>11819</v>
      </c>
      <c r="I2235" s="102" t="s">
        <v>30670</v>
      </c>
      <c r="J2235" s="102" t="s">
        <v>17447</v>
      </c>
      <c r="K2235" s="102"/>
      <c r="L2235" s="111" t="s">
        <v>5787</v>
      </c>
      <c r="M2235" s="102">
        <v>1.75</v>
      </c>
      <c r="N2235" s="112" t="s">
        <v>31353</v>
      </c>
      <c r="O2235" s="102" t="s">
        <v>10189</v>
      </c>
      <c r="P2235" s="102"/>
      <c r="Q2235" s="102" t="s">
        <v>19131</v>
      </c>
      <c r="R2235" s="102"/>
      <c r="S2235" s="102"/>
      <c r="T2235" s="102" t="s">
        <v>20547</v>
      </c>
      <c r="U2235" s="102" t="s">
        <v>21779</v>
      </c>
      <c r="V2235" s="102">
        <v>7</v>
      </c>
      <c r="W2235" s="102"/>
      <c r="X2235" s="324"/>
    </row>
    <row r="2236" spans="1:24" ht="12.95" customHeight="1" x14ac:dyDescent="0.2">
      <c r="A2236" s="115">
        <v>1997</v>
      </c>
      <c r="B2236" s="115" t="s">
        <v>4176</v>
      </c>
      <c r="C2236" s="102" t="s">
        <v>9105</v>
      </c>
      <c r="D2236" s="132" t="s">
        <v>11762</v>
      </c>
      <c r="E2236" s="102" t="s">
        <v>635</v>
      </c>
      <c r="F2236" s="102" t="s">
        <v>14834</v>
      </c>
      <c r="G2236" s="105">
        <v>16303</v>
      </c>
      <c r="H2236" s="102" t="s">
        <v>4890</v>
      </c>
      <c r="I2236" s="102" t="s">
        <v>30670</v>
      </c>
      <c r="J2236" s="102" t="s">
        <v>9795</v>
      </c>
      <c r="K2236" s="102"/>
      <c r="L2236" s="111"/>
      <c r="M2236" s="109">
        <v>2</v>
      </c>
      <c r="N2236" s="112" t="s">
        <v>17805</v>
      </c>
      <c r="O2236" s="102" t="s">
        <v>21780</v>
      </c>
      <c r="P2236" s="102" t="s">
        <v>162</v>
      </c>
      <c r="Q2236" s="102" t="s">
        <v>20465</v>
      </c>
      <c r="R2236" s="109"/>
      <c r="S2236" s="102"/>
      <c r="T2236" s="102" t="s">
        <v>20547</v>
      </c>
      <c r="U2236" s="102" t="s">
        <v>21781</v>
      </c>
      <c r="V2236" s="109">
        <v>8</v>
      </c>
      <c r="W2236" s="107"/>
      <c r="X2236" s="324"/>
    </row>
    <row r="2237" spans="1:24" ht="12.95" customHeight="1" x14ac:dyDescent="0.2">
      <c r="A2237" s="115">
        <v>1997</v>
      </c>
      <c r="B2237" s="115" t="s">
        <v>4176</v>
      </c>
      <c r="C2237" s="102" t="s">
        <v>9105</v>
      </c>
      <c r="D2237" s="132" t="s">
        <v>8475</v>
      </c>
      <c r="E2237" s="102" t="s">
        <v>636</v>
      </c>
      <c r="F2237" s="102" t="s">
        <v>14834</v>
      </c>
      <c r="G2237" s="105">
        <v>16351</v>
      </c>
      <c r="H2237" s="102" t="s">
        <v>11819</v>
      </c>
      <c r="I2237" s="102" t="s">
        <v>10191</v>
      </c>
      <c r="J2237" s="102" t="s">
        <v>8559</v>
      </c>
      <c r="K2237" s="102"/>
      <c r="L2237" s="111"/>
      <c r="M2237" s="109">
        <v>1</v>
      </c>
      <c r="N2237" s="108" t="s">
        <v>31354</v>
      </c>
      <c r="O2237" s="102"/>
      <c r="P2237" s="102"/>
      <c r="Q2237" s="102" t="s">
        <v>15837</v>
      </c>
      <c r="R2237" s="109"/>
      <c r="S2237" s="102" t="s">
        <v>11080</v>
      </c>
      <c r="T2237" s="102" t="s">
        <v>20547</v>
      </c>
      <c r="U2237" s="102" t="s">
        <v>21782</v>
      </c>
      <c r="V2237" s="109">
        <v>8</v>
      </c>
      <c r="W2237" s="107"/>
      <c r="X2237" s="324"/>
    </row>
    <row r="2238" spans="1:24" ht="12.95" customHeight="1" x14ac:dyDescent="0.2">
      <c r="A2238" s="115">
        <v>1997</v>
      </c>
      <c r="B2238" s="115" t="s">
        <v>4176</v>
      </c>
      <c r="C2238" s="102" t="s">
        <v>9105</v>
      </c>
      <c r="D2238" s="132" t="s">
        <v>8561</v>
      </c>
      <c r="E2238" s="102" t="s">
        <v>8618</v>
      </c>
      <c r="F2238" s="102" t="s">
        <v>14834</v>
      </c>
      <c r="G2238" s="105">
        <v>16520</v>
      </c>
      <c r="H2238" s="102" t="s">
        <v>11819</v>
      </c>
      <c r="I2238" s="102" t="s">
        <v>13336</v>
      </c>
      <c r="J2238" s="102" t="s">
        <v>4284</v>
      </c>
      <c r="K2238" s="102"/>
      <c r="L2238" s="111"/>
      <c r="M2238" s="109">
        <v>1</v>
      </c>
      <c r="N2238" s="108" t="s">
        <v>31355</v>
      </c>
      <c r="O2238" s="102"/>
      <c r="P2238" s="102"/>
      <c r="Q2238" s="102" t="s">
        <v>16762</v>
      </c>
      <c r="R2238" s="109"/>
      <c r="S2238" s="102"/>
      <c r="T2238" s="102" t="s">
        <v>20546</v>
      </c>
      <c r="U2238" s="102" t="s">
        <v>3433</v>
      </c>
      <c r="V2238" s="109">
        <v>5</v>
      </c>
      <c r="W2238" s="107"/>
      <c r="X2238" s="324"/>
    </row>
    <row r="2239" spans="1:24" ht="12.95" customHeight="1" x14ac:dyDescent="0.2">
      <c r="A2239" s="115">
        <v>1997</v>
      </c>
      <c r="B2239" s="115" t="s">
        <v>4176</v>
      </c>
      <c r="C2239" s="102" t="s">
        <v>9105</v>
      </c>
      <c r="D2239" s="132" t="s">
        <v>7964</v>
      </c>
      <c r="E2239" s="102" t="s">
        <v>8619</v>
      </c>
      <c r="F2239" s="102" t="s">
        <v>14834</v>
      </c>
      <c r="G2239" s="105">
        <v>14500</v>
      </c>
      <c r="H2239" s="102" t="s">
        <v>30910</v>
      </c>
      <c r="I2239" s="102" t="s">
        <v>11819</v>
      </c>
      <c r="J2239" s="102" t="s">
        <v>3639</v>
      </c>
      <c r="K2239" s="102"/>
      <c r="L2239" s="111"/>
      <c r="M2239" s="109">
        <v>2</v>
      </c>
      <c r="N2239" s="112" t="s">
        <v>17450</v>
      </c>
      <c r="O2239" s="102" t="s">
        <v>10189</v>
      </c>
      <c r="P2239" s="102"/>
      <c r="Q2239" s="102" t="s">
        <v>19737</v>
      </c>
      <c r="R2239" s="109"/>
      <c r="S2239" s="102"/>
      <c r="T2239" s="102" t="s">
        <v>20541</v>
      </c>
      <c r="U2239" s="102" t="s">
        <v>21783</v>
      </c>
      <c r="V2239" s="109">
        <v>7</v>
      </c>
      <c r="W2239" s="107"/>
      <c r="X2239" s="324"/>
    </row>
    <row r="2240" spans="1:24" ht="12.95" customHeight="1" x14ac:dyDescent="0.2">
      <c r="A2240" s="115">
        <v>1997</v>
      </c>
      <c r="B2240" s="115" t="s">
        <v>4176</v>
      </c>
      <c r="C2240" s="102" t="s">
        <v>9105</v>
      </c>
      <c r="D2240" s="132" t="s">
        <v>4648</v>
      </c>
      <c r="E2240" s="102" t="s">
        <v>8620</v>
      </c>
      <c r="F2240" s="102" t="s">
        <v>14834</v>
      </c>
      <c r="G2240" s="105">
        <v>16432</v>
      </c>
      <c r="H2240" s="102" t="s">
        <v>11819</v>
      </c>
      <c r="I2240" s="102" t="s">
        <v>10191</v>
      </c>
      <c r="J2240" s="102" t="s">
        <v>6510</v>
      </c>
      <c r="K2240" s="102"/>
      <c r="L2240" s="111"/>
      <c r="M2240" s="109">
        <v>1</v>
      </c>
      <c r="N2240" s="108" t="s">
        <v>31356</v>
      </c>
      <c r="O2240" s="102" t="s">
        <v>13555</v>
      </c>
      <c r="P2240" s="102"/>
      <c r="Q2240" s="102" t="s">
        <v>20443</v>
      </c>
      <c r="R2240" s="109"/>
      <c r="S2240" s="102" t="s">
        <v>9435</v>
      </c>
      <c r="T2240" s="102" t="s">
        <v>20547</v>
      </c>
      <c r="U2240" s="102" t="s">
        <v>21450</v>
      </c>
      <c r="V2240" s="109">
        <v>7</v>
      </c>
      <c r="W2240" s="107"/>
      <c r="X2240" s="324"/>
    </row>
    <row r="2241" spans="1:24" ht="12.95" customHeight="1" x14ac:dyDescent="0.2">
      <c r="A2241" s="115">
        <v>1997</v>
      </c>
      <c r="B2241" s="115" t="s">
        <v>4176</v>
      </c>
      <c r="C2241" s="102" t="s">
        <v>9105</v>
      </c>
      <c r="D2241" s="132" t="s">
        <v>11148</v>
      </c>
      <c r="E2241" s="102" t="s">
        <v>8621</v>
      </c>
      <c r="F2241" s="102" t="s">
        <v>14834</v>
      </c>
      <c r="G2241" s="105">
        <v>15327</v>
      </c>
      <c r="H2241" s="102" t="s">
        <v>10191</v>
      </c>
      <c r="I2241" s="102" t="s">
        <v>2625</v>
      </c>
      <c r="J2241" s="102" t="s">
        <v>13987</v>
      </c>
      <c r="K2241" s="102"/>
      <c r="L2241" s="111"/>
      <c r="M2241" s="109">
        <v>1</v>
      </c>
      <c r="N2241" s="108" t="s">
        <v>31357</v>
      </c>
      <c r="O2241" s="102"/>
      <c r="P2241" s="102"/>
      <c r="Q2241" s="102" t="s">
        <v>19103</v>
      </c>
      <c r="R2241" s="109"/>
      <c r="S2241" s="102"/>
      <c r="T2241" s="102" t="s">
        <v>20545</v>
      </c>
      <c r="U2241" s="102" t="s">
        <v>21451</v>
      </c>
      <c r="V2241" s="109">
        <v>7.5</v>
      </c>
      <c r="W2241" s="107"/>
      <c r="X2241" s="324"/>
    </row>
    <row r="2242" spans="1:24" ht="12.95" customHeight="1" x14ac:dyDescent="0.2">
      <c r="A2242" s="115">
        <v>1997</v>
      </c>
      <c r="B2242" s="115" t="s">
        <v>4176</v>
      </c>
      <c r="C2242" s="103" t="s">
        <v>9106</v>
      </c>
      <c r="D2242" s="129" t="s">
        <v>2620</v>
      </c>
      <c r="E2242" s="102" t="s">
        <v>2626</v>
      </c>
      <c r="F2242" s="102" t="s">
        <v>14834</v>
      </c>
      <c r="G2242" s="105">
        <v>15898</v>
      </c>
      <c r="H2242" s="102" t="s">
        <v>7198</v>
      </c>
      <c r="I2242" s="102" t="s">
        <v>10191</v>
      </c>
      <c r="J2242" s="102" t="s">
        <v>11982</v>
      </c>
      <c r="K2242" s="102"/>
      <c r="L2242" s="111" t="s">
        <v>12123</v>
      </c>
      <c r="M2242" s="109">
        <v>3</v>
      </c>
      <c r="N2242" s="112" t="s">
        <v>17451</v>
      </c>
      <c r="O2242" s="102" t="s">
        <v>19798</v>
      </c>
      <c r="P2242" s="102"/>
      <c r="Q2242" s="102" t="s">
        <v>16753</v>
      </c>
      <c r="R2242" s="109"/>
      <c r="S2242" s="102" t="s">
        <v>8315</v>
      </c>
      <c r="T2242" s="102" t="s">
        <v>21293</v>
      </c>
      <c r="U2242" s="102"/>
      <c r="V2242" s="109">
        <v>8</v>
      </c>
      <c r="W2242" s="107"/>
      <c r="X2242" s="324"/>
    </row>
    <row r="2243" spans="1:24" ht="12.95" customHeight="1" x14ac:dyDescent="0.2">
      <c r="A2243" s="115">
        <v>1997</v>
      </c>
      <c r="B2243" s="115" t="s">
        <v>4176</v>
      </c>
      <c r="C2243" s="102" t="s">
        <v>9106</v>
      </c>
      <c r="D2243" s="129" t="s">
        <v>5218</v>
      </c>
      <c r="E2243" s="102" t="s">
        <v>8719</v>
      </c>
      <c r="F2243" s="102" t="s">
        <v>14834</v>
      </c>
      <c r="G2243" s="105">
        <v>15753</v>
      </c>
      <c r="H2243" s="102" t="s">
        <v>10191</v>
      </c>
      <c r="I2243" s="102" t="s">
        <v>11819</v>
      </c>
      <c r="J2243" s="102" t="s">
        <v>17452</v>
      </c>
      <c r="K2243" s="102"/>
      <c r="L2243" s="111" t="s">
        <v>2242</v>
      </c>
      <c r="M2243" s="102">
        <v>1.75</v>
      </c>
      <c r="N2243" s="112" t="s">
        <v>31358</v>
      </c>
      <c r="O2243" s="102" t="s">
        <v>16873</v>
      </c>
      <c r="P2243" s="102" t="s">
        <v>13301</v>
      </c>
      <c r="Q2243" s="102" t="s">
        <v>16157</v>
      </c>
      <c r="R2243" s="102"/>
      <c r="S2243" s="102" t="s">
        <v>11080</v>
      </c>
      <c r="T2243" s="102" t="s">
        <v>14962</v>
      </c>
      <c r="U2243" s="102" t="s">
        <v>21452</v>
      </c>
      <c r="V2243" s="109">
        <v>7.5</v>
      </c>
      <c r="W2243" s="109"/>
      <c r="X2243" s="324"/>
    </row>
    <row r="2244" spans="1:24" ht="12.95" customHeight="1" x14ac:dyDescent="0.2">
      <c r="A2244" s="115">
        <v>1997</v>
      </c>
      <c r="B2244" s="115" t="s">
        <v>4176</v>
      </c>
      <c r="C2244" s="102" t="s">
        <v>9106</v>
      </c>
      <c r="D2244" s="132" t="s">
        <v>8018</v>
      </c>
      <c r="E2244" s="102" t="s">
        <v>1925</v>
      </c>
      <c r="F2244" s="102" t="s">
        <v>14834</v>
      </c>
      <c r="G2244" s="105">
        <v>15023</v>
      </c>
      <c r="H2244" s="102" t="s">
        <v>11819</v>
      </c>
      <c r="I2244" s="102" t="s">
        <v>13336</v>
      </c>
      <c r="J2244" s="102" t="s">
        <v>3297</v>
      </c>
      <c r="K2244" s="102"/>
      <c r="L2244" s="111" t="s">
        <v>21453</v>
      </c>
      <c r="M2244" s="109">
        <v>3</v>
      </c>
      <c r="N2244" s="138" t="s">
        <v>31359</v>
      </c>
      <c r="O2244" s="102" t="s">
        <v>16764</v>
      </c>
      <c r="P2244" s="102"/>
      <c r="Q2244" s="102"/>
      <c r="R2244" s="109"/>
      <c r="S2244" s="102"/>
      <c r="T2244" s="102" t="s">
        <v>14962</v>
      </c>
      <c r="U2244" s="102" t="s">
        <v>11604</v>
      </c>
      <c r="V2244" s="109">
        <v>10</v>
      </c>
      <c r="W2244" s="107"/>
      <c r="X2244" s="324"/>
    </row>
    <row r="2245" spans="1:24" ht="12.95" customHeight="1" x14ac:dyDescent="0.2">
      <c r="A2245" s="115">
        <v>1997</v>
      </c>
      <c r="B2245" s="115" t="s">
        <v>4176</v>
      </c>
      <c r="C2245" s="102" t="s">
        <v>9106</v>
      </c>
      <c r="D2245" s="129" t="s">
        <v>12724</v>
      </c>
      <c r="E2245" s="102" t="s">
        <v>8057</v>
      </c>
      <c r="F2245" s="102" t="s">
        <v>14834</v>
      </c>
      <c r="G2245" s="105">
        <v>15802</v>
      </c>
      <c r="H2245" s="102" t="s">
        <v>11819</v>
      </c>
      <c r="I2245" s="102" t="s">
        <v>13336</v>
      </c>
      <c r="J2245" s="102" t="s">
        <v>1322</v>
      </c>
      <c r="K2245" s="102"/>
      <c r="L2245" s="111" t="s">
        <v>1308</v>
      </c>
      <c r="M2245" s="102">
        <v>0.5</v>
      </c>
      <c r="N2245" s="125">
        <v>25</v>
      </c>
      <c r="O2245" s="102"/>
      <c r="P2245" s="102"/>
      <c r="Q2245" s="102" t="s">
        <v>17580</v>
      </c>
      <c r="R2245" s="102"/>
      <c r="S2245" s="102" t="s">
        <v>8315</v>
      </c>
      <c r="T2245" s="102" t="s">
        <v>14962</v>
      </c>
      <c r="U2245" s="102" t="s">
        <v>17453</v>
      </c>
      <c r="V2245" s="102">
        <v>6.5</v>
      </c>
      <c r="W2245" s="102"/>
      <c r="X2245" s="324"/>
    </row>
    <row r="2246" spans="1:24" ht="12.95" customHeight="1" x14ac:dyDescent="0.2">
      <c r="A2246" s="115">
        <v>1997</v>
      </c>
      <c r="B2246" s="115" t="s">
        <v>4176</v>
      </c>
      <c r="C2246" s="102" t="s">
        <v>9106</v>
      </c>
      <c r="D2246" s="129" t="s">
        <v>8019</v>
      </c>
      <c r="E2246" s="102" t="s">
        <v>8058</v>
      </c>
      <c r="F2246" s="102" t="s">
        <v>14834</v>
      </c>
      <c r="G2246" s="105">
        <v>15564</v>
      </c>
      <c r="H2246" s="102" t="s">
        <v>10103</v>
      </c>
      <c r="I2246" s="102" t="s">
        <v>11819</v>
      </c>
      <c r="J2246" s="102" t="s">
        <v>4986</v>
      </c>
      <c r="K2246" s="102"/>
      <c r="L2246" s="111" t="s">
        <v>1311</v>
      </c>
      <c r="M2246" s="102">
        <v>2</v>
      </c>
      <c r="N2246" s="112" t="s">
        <v>16077</v>
      </c>
      <c r="O2246" s="102" t="s">
        <v>2411</v>
      </c>
      <c r="P2246" s="102" t="s">
        <v>162</v>
      </c>
      <c r="Q2246" s="102" t="s">
        <v>19489</v>
      </c>
      <c r="R2246" s="102"/>
      <c r="S2246" s="102"/>
      <c r="T2246" s="102" t="s">
        <v>7789</v>
      </c>
      <c r="U2246" s="102" t="s">
        <v>16986</v>
      </c>
      <c r="V2246" s="102">
        <v>8</v>
      </c>
      <c r="W2246" s="102"/>
      <c r="X2246" s="324"/>
    </row>
    <row r="2247" spans="1:24" ht="12.95" customHeight="1" x14ac:dyDescent="0.2">
      <c r="A2247" s="115">
        <v>1997</v>
      </c>
      <c r="B2247" s="115" t="s">
        <v>4176</v>
      </c>
      <c r="C2247" s="102" t="s">
        <v>9106</v>
      </c>
      <c r="D2247" s="129" t="s">
        <v>4288</v>
      </c>
      <c r="E2247" s="102" t="s">
        <v>8059</v>
      </c>
      <c r="F2247" s="102" t="s">
        <v>14834</v>
      </c>
      <c r="G2247" s="105">
        <v>15559</v>
      </c>
      <c r="H2247" s="102" t="s">
        <v>31360</v>
      </c>
      <c r="I2247" s="102" t="s">
        <v>31361</v>
      </c>
      <c r="J2247" s="102" t="s">
        <v>17454</v>
      </c>
      <c r="K2247" s="102"/>
      <c r="L2247" s="111" t="s">
        <v>3500</v>
      </c>
      <c r="M2247" s="102">
        <v>2</v>
      </c>
      <c r="N2247" s="112" t="s">
        <v>17455</v>
      </c>
      <c r="O2247" s="102"/>
      <c r="P2247" s="102"/>
      <c r="Q2247" s="102" t="s">
        <v>19521</v>
      </c>
      <c r="R2247" s="102"/>
      <c r="S2247" s="102"/>
      <c r="T2247" s="102" t="s">
        <v>20542</v>
      </c>
      <c r="U2247" s="102" t="s">
        <v>17456</v>
      </c>
      <c r="V2247" s="102">
        <v>5</v>
      </c>
      <c r="W2247" s="102"/>
      <c r="X2247" s="324"/>
    </row>
    <row r="2248" spans="1:24" ht="12.95" customHeight="1" x14ac:dyDescent="0.2">
      <c r="A2248" s="115">
        <v>1997</v>
      </c>
      <c r="B2248" s="115" t="s">
        <v>4176</v>
      </c>
      <c r="C2248" s="102" t="s">
        <v>9106</v>
      </c>
      <c r="D2248" s="129" t="s">
        <v>12725</v>
      </c>
      <c r="E2248" s="102" t="s">
        <v>14218</v>
      </c>
      <c r="F2248" s="102" t="s">
        <v>14834</v>
      </c>
      <c r="G2248" s="105">
        <v>15908</v>
      </c>
      <c r="H2248" s="102" t="s">
        <v>11819</v>
      </c>
      <c r="I2248" s="102" t="s">
        <v>31362</v>
      </c>
      <c r="J2248" s="102" t="s">
        <v>2839</v>
      </c>
      <c r="K2248" s="132"/>
      <c r="L2248" s="111" t="s">
        <v>1316</v>
      </c>
      <c r="M2248" s="102">
        <v>1</v>
      </c>
      <c r="N2248" s="112" t="s">
        <v>31363</v>
      </c>
      <c r="O2248" s="102" t="s">
        <v>15889</v>
      </c>
      <c r="P2248" s="102"/>
      <c r="Q2248" s="102" t="s">
        <v>16524</v>
      </c>
      <c r="R2248" s="102"/>
      <c r="S2248" s="102"/>
      <c r="T2248" s="102" t="s">
        <v>21293</v>
      </c>
      <c r="U2248" s="102" t="s">
        <v>10050</v>
      </c>
      <c r="V2248" s="102">
        <v>7</v>
      </c>
      <c r="W2248" s="102"/>
      <c r="X2248" s="324"/>
    </row>
    <row r="2249" spans="1:24" ht="12.95" customHeight="1" x14ac:dyDescent="0.2">
      <c r="A2249" s="115">
        <v>1997</v>
      </c>
      <c r="B2249" s="115" t="s">
        <v>4176</v>
      </c>
      <c r="C2249" s="102" t="s">
        <v>9106</v>
      </c>
      <c r="D2249" s="129" t="s">
        <v>3354</v>
      </c>
      <c r="E2249" s="102" t="s">
        <v>12894</v>
      </c>
      <c r="F2249" s="102" t="s">
        <v>14834</v>
      </c>
      <c r="G2249" s="105">
        <v>16430</v>
      </c>
      <c r="H2249" s="102" t="s">
        <v>10191</v>
      </c>
      <c r="I2249" s="102" t="s">
        <v>4890</v>
      </c>
      <c r="J2249" s="102" t="s">
        <v>12895</v>
      </c>
      <c r="K2249" s="132"/>
      <c r="L2249" s="111" t="s">
        <v>3506</v>
      </c>
      <c r="M2249" s="102">
        <v>1</v>
      </c>
      <c r="N2249" s="112">
        <v>17</v>
      </c>
      <c r="O2249" s="102" t="s">
        <v>16798</v>
      </c>
      <c r="P2249" s="102" t="s">
        <v>162</v>
      </c>
      <c r="Q2249" s="102" t="s">
        <v>17191</v>
      </c>
      <c r="R2249" s="102"/>
      <c r="S2249" s="102"/>
      <c r="T2249" s="102" t="s">
        <v>20547</v>
      </c>
      <c r="U2249" s="102" t="s">
        <v>11605</v>
      </c>
      <c r="V2249" s="102">
        <v>7</v>
      </c>
      <c r="W2249" s="102"/>
      <c r="X2249" s="324"/>
    </row>
    <row r="2250" spans="1:24" ht="12.95" customHeight="1" x14ac:dyDescent="0.2">
      <c r="A2250" s="115">
        <v>1998</v>
      </c>
      <c r="B2250" s="115" t="s">
        <v>4176</v>
      </c>
      <c r="C2250" s="103" t="s">
        <v>9107</v>
      </c>
      <c r="D2250" s="132" t="s">
        <v>3083</v>
      </c>
      <c r="E2250" s="102" t="s">
        <v>3077</v>
      </c>
      <c r="F2250" s="167" t="s">
        <v>6406</v>
      </c>
      <c r="G2250" s="105">
        <v>16552</v>
      </c>
      <c r="H2250" s="102" t="s">
        <v>4890</v>
      </c>
      <c r="I2250" s="102" t="s">
        <v>10103</v>
      </c>
      <c r="J2250" s="102" t="s">
        <v>5119</v>
      </c>
      <c r="K2250" s="102" t="s">
        <v>7702</v>
      </c>
      <c r="L2250" s="111"/>
      <c r="M2250" s="109">
        <v>2</v>
      </c>
      <c r="N2250" s="138" t="s">
        <v>21454</v>
      </c>
      <c r="O2250" s="102" t="s">
        <v>15927</v>
      </c>
      <c r="P2250" s="102" t="s">
        <v>15889</v>
      </c>
      <c r="Q2250" s="102" t="s">
        <v>15923</v>
      </c>
      <c r="R2250" s="109"/>
      <c r="S2250" s="102"/>
      <c r="T2250" s="102" t="s">
        <v>7789</v>
      </c>
      <c r="U2250" s="102" t="s">
        <v>21455</v>
      </c>
      <c r="V2250" s="109" t="s">
        <v>3084</v>
      </c>
      <c r="W2250" s="107"/>
      <c r="X2250" s="324"/>
    </row>
    <row r="2251" spans="1:24" ht="12.95" customHeight="1" x14ac:dyDescent="0.2">
      <c r="A2251" s="115">
        <v>1998</v>
      </c>
      <c r="B2251" s="115" t="s">
        <v>4176</v>
      </c>
      <c r="C2251" s="102" t="s">
        <v>9107</v>
      </c>
      <c r="D2251" s="129" t="s">
        <v>7240</v>
      </c>
      <c r="E2251" s="102" t="s">
        <v>3078</v>
      </c>
      <c r="F2251" s="102" t="s">
        <v>14834</v>
      </c>
      <c r="G2251" s="105">
        <v>14754</v>
      </c>
      <c r="H2251" s="102" t="s">
        <v>31364</v>
      </c>
      <c r="I2251" s="102" t="s">
        <v>11819</v>
      </c>
      <c r="J2251" s="102" t="s">
        <v>3299</v>
      </c>
      <c r="K2251" s="102"/>
      <c r="L2251" s="111" t="s">
        <v>17457</v>
      </c>
      <c r="M2251" s="109">
        <v>0.5</v>
      </c>
      <c r="N2251" s="108">
        <v>23</v>
      </c>
      <c r="O2251" s="102"/>
      <c r="P2251" s="102" t="s">
        <v>15941</v>
      </c>
      <c r="Q2251" s="102" t="s">
        <v>16140</v>
      </c>
      <c r="R2251" s="109"/>
      <c r="S2251" s="102"/>
      <c r="T2251" s="102" t="s">
        <v>28757</v>
      </c>
      <c r="U2251" s="102" t="s">
        <v>10645</v>
      </c>
      <c r="V2251" s="109">
        <v>6</v>
      </c>
      <c r="W2251" s="107"/>
      <c r="X2251" s="324"/>
    </row>
    <row r="2252" spans="1:24" ht="12.95" customHeight="1" x14ac:dyDescent="0.2">
      <c r="A2252" s="115">
        <v>1998</v>
      </c>
      <c r="B2252" s="115" t="s">
        <v>4176</v>
      </c>
      <c r="C2252" s="102" t="s">
        <v>9107</v>
      </c>
      <c r="D2252" s="132" t="s">
        <v>3300</v>
      </c>
      <c r="E2252" s="102" t="s">
        <v>3079</v>
      </c>
      <c r="F2252" s="102" t="s">
        <v>14834</v>
      </c>
      <c r="G2252" s="105">
        <v>15778</v>
      </c>
      <c r="H2252" s="102" t="s">
        <v>10103</v>
      </c>
      <c r="I2252" s="102" t="s">
        <v>11819</v>
      </c>
      <c r="J2252" s="102" t="s">
        <v>5433</v>
      </c>
      <c r="K2252" s="102"/>
      <c r="L2252" s="111"/>
      <c r="M2252" s="109">
        <v>1</v>
      </c>
      <c r="N2252" s="108" t="s">
        <v>31365</v>
      </c>
      <c r="O2252" s="102"/>
      <c r="P2252" s="102"/>
      <c r="Q2252" s="102" t="s">
        <v>19176</v>
      </c>
      <c r="R2252" s="109" t="s">
        <v>7035</v>
      </c>
      <c r="S2252" s="102"/>
      <c r="T2252" s="102" t="s">
        <v>7789</v>
      </c>
      <c r="U2252" s="102" t="s">
        <v>21456</v>
      </c>
      <c r="V2252" s="109">
        <v>6.5</v>
      </c>
      <c r="W2252" s="107"/>
      <c r="X2252" s="324"/>
    </row>
    <row r="2253" spans="1:24" ht="12.95" customHeight="1" x14ac:dyDescent="0.2">
      <c r="A2253" s="115">
        <v>1998</v>
      </c>
      <c r="B2253" s="115" t="s">
        <v>4176</v>
      </c>
      <c r="C2253" s="102" t="s">
        <v>9107</v>
      </c>
      <c r="D2253" s="132" t="s">
        <v>12913</v>
      </c>
      <c r="E2253" s="102" t="s">
        <v>3080</v>
      </c>
      <c r="F2253" s="102" t="s">
        <v>14834</v>
      </c>
      <c r="G2253" s="105">
        <v>15349</v>
      </c>
      <c r="H2253" s="102" t="s">
        <v>11819</v>
      </c>
      <c r="I2253" s="102" t="s">
        <v>10103</v>
      </c>
      <c r="J2253" s="102" t="s">
        <v>12914</v>
      </c>
      <c r="K2253" s="102"/>
      <c r="L2253" s="111"/>
      <c r="M2253" s="109">
        <v>2</v>
      </c>
      <c r="N2253" s="108" t="s">
        <v>31366</v>
      </c>
      <c r="O2253" s="102" t="s">
        <v>12721</v>
      </c>
      <c r="P2253" s="102" t="s">
        <v>13301</v>
      </c>
      <c r="Q2253" s="102" t="s">
        <v>18159</v>
      </c>
      <c r="R2253" s="109"/>
      <c r="S2253" s="102"/>
      <c r="T2253" s="102" t="s">
        <v>7789</v>
      </c>
      <c r="U2253" s="102" t="s">
        <v>21457</v>
      </c>
      <c r="V2253" s="109">
        <v>7.5</v>
      </c>
      <c r="W2253" s="107"/>
      <c r="X2253" s="324"/>
    </row>
    <row r="2254" spans="1:24" ht="12.95" customHeight="1" x14ac:dyDescent="0.2">
      <c r="A2254" s="115">
        <v>1998</v>
      </c>
      <c r="B2254" s="115" t="s">
        <v>4176</v>
      </c>
      <c r="C2254" s="102" t="s">
        <v>9107</v>
      </c>
      <c r="D2254" s="132" t="s">
        <v>6815</v>
      </c>
      <c r="E2254" s="102" t="s">
        <v>3081</v>
      </c>
      <c r="F2254" s="102" t="s">
        <v>14834</v>
      </c>
      <c r="G2254" s="105">
        <v>15164</v>
      </c>
      <c r="H2254" s="102" t="s">
        <v>10103</v>
      </c>
      <c r="I2254" s="102" t="s">
        <v>11819</v>
      </c>
      <c r="J2254" s="102" t="s">
        <v>5921</v>
      </c>
      <c r="K2254" s="102"/>
      <c r="L2254" s="111"/>
      <c r="M2254" s="109">
        <v>2</v>
      </c>
      <c r="N2254" s="138" t="s">
        <v>17458</v>
      </c>
      <c r="O2254" s="102" t="s">
        <v>162</v>
      </c>
      <c r="P2254" s="102"/>
      <c r="Q2254" s="102" t="s">
        <v>19790</v>
      </c>
      <c r="R2254" s="109"/>
      <c r="S2254" s="102" t="s">
        <v>8315</v>
      </c>
      <c r="T2254" s="102" t="s">
        <v>7789</v>
      </c>
      <c r="U2254" s="102" t="s">
        <v>21458</v>
      </c>
      <c r="V2254" s="109">
        <v>13</v>
      </c>
      <c r="W2254" s="107"/>
      <c r="X2254" s="324"/>
    </row>
    <row r="2255" spans="1:24" ht="12.95" customHeight="1" x14ac:dyDescent="0.2">
      <c r="A2255" s="115">
        <v>1998</v>
      </c>
      <c r="B2255" s="115" t="s">
        <v>4176</v>
      </c>
      <c r="C2255" s="102" t="s">
        <v>9107</v>
      </c>
      <c r="D2255" s="132" t="s">
        <v>4078</v>
      </c>
      <c r="E2255" s="102" t="s">
        <v>3082</v>
      </c>
      <c r="F2255" s="102" t="s">
        <v>14834</v>
      </c>
      <c r="G2255" s="105">
        <v>16303</v>
      </c>
      <c r="H2255" s="102" t="s">
        <v>11819</v>
      </c>
      <c r="I2255" s="102" t="s">
        <v>30670</v>
      </c>
      <c r="J2255" s="102" t="s">
        <v>12791</v>
      </c>
      <c r="K2255" s="102"/>
      <c r="L2255" s="111"/>
      <c r="M2255" s="109">
        <v>1</v>
      </c>
      <c r="N2255" s="108" t="s">
        <v>31367</v>
      </c>
      <c r="O2255" s="102" t="s">
        <v>19792</v>
      </c>
      <c r="P2255" s="102" t="s">
        <v>162</v>
      </c>
      <c r="Q2255" s="102" t="s">
        <v>15976</v>
      </c>
      <c r="R2255" s="109"/>
      <c r="S2255" s="102"/>
      <c r="T2255" s="102" t="s">
        <v>20547</v>
      </c>
      <c r="U2255" s="102"/>
      <c r="V2255" s="109">
        <v>6</v>
      </c>
      <c r="W2255" s="107"/>
      <c r="X2255" s="324"/>
    </row>
    <row r="2256" spans="1:24" ht="12.95" customHeight="1" x14ac:dyDescent="0.2">
      <c r="A2256" s="115">
        <v>1998</v>
      </c>
      <c r="B2256" s="115" t="s">
        <v>4176</v>
      </c>
      <c r="C2256" s="102" t="s">
        <v>9107</v>
      </c>
      <c r="D2256" s="347" t="s">
        <v>2627</v>
      </c>
      <c r="E2256" s="102" t="s">
        <v>11769</v>
      </c>
      <c r="F2256" s="135" t="s">
        <v>14007</v>
      </c>
      <c r="G2256" s="105">
        <v>15627</v>
      </c>
      <c r="H2256" s="102" t="s">
        <v>10103</v>
      </c>
      <c r="I2256" s="102" t="s">
        <v>11819</v>
      </c>
      <c r="J2256" s="102" t="s">
        <v>4541</v>
      </c>
      <c r="K2256" s="102"/>
      <c r="L2256" s="111"/>
      <c r="M2256" s="109">
        <v>1</v>
      </c>
      <c r="N2256" s="108" t="s">
        <v>5125</v>
      </c>
      <c r="O2256" s="102" t="s">
        <v>20529</v>
      </c>
      <c r="P2256" s="102" t="s">
        <v>20529</v>
      </c>
      <c r="Q2256" s="102" t="s">
        <v>20529</v>
      </c>
      <c r="R2256" s="109"/>
      <c r="S2256" s="102"/>
      <c r="T2256" s="102" t="s">
        <v>7789</v>
      </c>
      <c r="U2256" s="102" t="s">
        <v>8560</v>
      </c>
      <c r="V2256" s="136">
        <v>10.5</v>
      </c>
      <c r="W2256" s="107"/>
      <c r="X2256" s="324"/>
    </row>
    <row r="2257" spans="1:24" ht="12.95" customHeight="1" x14ac:dyDescent="0.2">
      <c r="A2257" s="115">
        <v>1998</v>
      </c>
      <c r="B2257" s="115" t="s">
        <v>4176</v>
      </c>
      <c r="C2257" s="102" t="s">
        <v>9107</v>
      </c>
      <c r="D2257" s="347" t="s">
        <v>7241</v>
      </c>
      <c r="E2257" s="102" t="s">
        <v>10869</v>
      </c>
      <c r="F2257" s="195" t="s">
        <v>14961</v>
      </c>
      <c r="G2257" s="105">
        <v>14604</v>
      </c>
      <c r="H2257" s="102" t="s">
        <v>10103</v>
      </c>
      <c r="I2257" s="102" t="s">
        <v>3253</v>
      </c>
      <c r="J2257" s="102" t="s">
        <v>7605</v>
      </c>
      <c r="K2257" s="102"/>
      <c r="L2257" s="111" t="s">
        <v>8084</v>
      </c>
      <c r="M2257" s="109">
        <v>3</v>
      </c>
      <c r="N2257" s="138" t="s">
        <v>17459</v>
      </c>
      <c r="O2257" s="102" t="s">
        <v>20529</v>
      </c>
      <c r="P2257" s="102" t="s">
        <v>20529</v>
      </c>
      <c r="Q2257" s="102" t="s">
        <v>20529</v>
      </c>
      <c r="R2257" s="109"/>
      <c r="S2257" s="102"/>
      <c r="T2257" s="102" t="s">
        <v>20549</v>
      </c>
      <c r="U2257" s="102" t="s">
        <v>17460</v>
      </c>
      <c r="V2257" s="109" t="s">
        <v>8722</v>
      </c>
      <c r="W2257" s="107"/>
      <c r="X2257" s="324"/>
    </row>
    <row r="2258" spans="1:24" ht="12.95" customHeight="1" x14ac:dyDescent="0.2">
      <c r="A2258" s="115">
        <v>1998</v>
      </c>
      <c r="B2258" s="115" t="s">
        <v>4176</v>
      </c>
      <c r="C2258" s="103" t="s">
        <v>9108</v>
      </c>
      <c r="D2258" s="129" t="s">
        <v>6480</v>
      </c>
      <c r="E2258" s="102" t="s">
        <v>11010</v>
      </c>
      <c r="F2258" s="102" t="s">
        <v>14834</v>
      </c>
      <c r="G2258" s="105">
        <v>16229</v>
      </c>
      <c r="H2258" s="102" t="s">
        <v>11819</v>
      </c>
      <c r="I2258" s="102" t="s">
        <v>10191</v>
      </c>
      <c r="J2258" s="102" t="s">
        <v>5153</v>
      </c>
      <c r="K2258" s="102"/>
      <c r="L2258" s="111" t="s">
        <v>11213</v>
      </c>
      <c r="M2258" s="107">
        <v>2</v>
      </c>
      <c r="N2258" s="108" t="s">
        <v>31368</v>
      </c>
      <c r="O2258" s="102" t="s">
        <v>10189</v>
      </c>
      <c r="P2258" s="102" t="s">
        <v>162</v>
      </c>
      <c r="Q2258" s="102" t="s">
        <v>17446</v>
      </c>
      <c r="R2258" s="109"/>
      <c r="S2258" s="102"/>
      <c r="T2258" s="102" t="s">
        <v>20547</v>
      </c>
      <c r="U2258" s="102" t="s">
        <v>21459</v>
      </c>
      <c r="V2258" s="109">
        <v>6</v>
      </c>
      <c r="W2258" s="107"/>
      <c r="X2258" s="324"/>
    </row>
    <row r="2259" spans="1:24" ht="12.95" customHeight="1" x14ac:dyDescent="0.2">
      <c r="A2259" s="115">
        <v>1998</v>
      </c>
      <c r="B2259" s="115" t="s">
        <v>4176</v>
      </c>
      <c r="C2259" s="102" t="s">
        <v>9108</v>
      </c>
      <c r="D2259" s="132" t="s">
        <v>9167</v>
      </c>
      <c r="E2259" s="102" t="s">
        <v>11011</v>
      </c>
      <c r="F2259" s="102" t="s">
        <v>14834</v>
      </c>
      <c r="G2259" s="105">
        <v>16216</v>
      </c>
      <c r="H2259" s="102" t="s">
        <v>31369</v>
      </c>
      <c r="I2259" s="102" t="s">
        <v>2625</v>
      </c>
      <c r="J2259" s="102" t="s">
        <v>13509</v>
      </c>
      <c r="K2259" s="102"/>
      <c r="L2259" s="111"/>
      <c r="M2259" s="169">
        <v>1</v>
      </c>
      <c r="N2259" s="108" t="s">
        <v>31370</v>
      </c>
      <c r="O2259" s="121"/>
      <c r="P2259" s="102" t="s">
        <v>162</v>
      </c>
      <c r="Q2259" s="102" t="s">
        <v>16885</v>
      </c>
      <c r="R2259" s="109"/>
      <c r="S2259" s="102" t="s">
        <v>9435</v>
      </c>
      <c r="T2259" s="102" t="s">
        <v>21383</v>
      </c>
      <c r="U2259" s="102" t="s">
        <v>21307</v>
      </c>
      <c r="V2259" s="109">
        <v>7</v>
      </c>
      <c r="W2259" s="107"/>
      <c r="X2259" s="324"/>
    </row>
    <row r="2260" spans="1:24" ht="12.95" customHeight="1" x14ac:dyDescent="0.2">
      <c r="A2260" s="115">
        <v>1998</v>
      </c>
      <c r="B2260" s="115" t="s">
        <v>4176</v>
      </c>
      <c r="C2260" s="102" t="s">
        <v>9108</v>
      </c>
      <c r="D2260" s="132" t="s">
        <v>3355</v>
      </c>
      <c r="E2260" s="102" t="s">
        <v>11012</v>
      </c>
      <c r="F2260" s="102" t="s">
        <v>14834</v>
      </c>
      <c r="G2260" s="105">
        <v>16075</v>
      </c>
      <c r="H2260" s="102" t="s">
        <v>11819</v>
      </c>
      <c r="I2260" s="102" t="s">
        <v>10191</v>
      </c>
      <c r="J2260" s="102" t="s">
        <v>13510</v>
      </c>
      <c r="K2260" s="102"/>
      <c r="L2260" s="111"/>
      <c r="M2260" s="169">
        <v>2</v>
      </c>
      <c r="N2260" s="138" t="s">
        <v>17461</v>
      </c>
      <c r="O2260" s="121" t="s">
        <v>10189</v>
      </c>
      <c r="P2260" s="102"/>
      <c r="Q2260" s="102" t="s">
        <v>16831</v>
      </c>
      <c r="R2260" s="109"/>
      <c r="S2260" s="102"/>
      <c r="T2260" s="102" t="s">
        <v>21293</v>
      </c>
      <c r="U2260" s="102" t="s">
        <v>21460</v>
      </c>
      <c r="V2260" s="109">
        <v>5</v>
      </c>
      <c r="W2260" s="107"/>
      <c r="X2260" s="324"/>
    </row>
    <row r="2261" spans="1:24" ht="12.95" customHeight="1" x14ac:dyDescent="0.2">
      <c r="A2261" s="115">
        <v>1998</v>
      </c>
      <c r="B2261" s="115" t="s">
        <v>4176</v>
      </c>
      <c r="C2261" s="102" t="s">
        <v>9108</v>
      </c>
      <c r="D2261" s="132" t="s">
        <v>12923</v>
      </c>
      <c r="E2261" s="102" t="s">
        <v>13945</v>
      </c>
      <c r="F2261" s="102" t="s">
        <v>14834</v>
      </c>
      <c r="G2261" s="105">
        <v>16264</v>
      </c>
      <c r="H2261" s="102" t="s">
        <v>11819</v>
      </c>
      <c r="I2261" s="102" t="s">
        <v>10191</v>
      </c>
      <c r="J2261" s="102" t="s">
        <v>1941</v>
      </c>
      <c r="K2261" s="102"/>
      <c r="L2261" s="111"/>
      <c r="M2261" s="169">
        <v>2</v>
      </c>
      <c r="N2261" s="108" t="s">
        <v>31371</v>
      </c>
      <c r="O2261" s="121"/>
      <c r="P2261" s="102"/>
      <c r="Q2261" s="102" t="s">
        <v>19517</v>
      </c>
      <c r="R2261" s="109"/>
      <c r="S2261" s="102" t="s">
        <v>11080</v>
      </c>
      <c r="T2261" s="102" t="s">
        <v>20547</v>
      </c>
      <c r="U2261" s="102" t="s">
        <v>27563</v>
      </c>
      <c r="V2261" s="109">
        <v>8.5</v>
      </c>
      <c r="W2261" s="107"/>
      <c r="X2261" s="324"/>
    </row>
    <row r="2262" spans="1:24" ht="12.95" customHeight="1" x14ac:dyDescent="0.2">
      <c r="A2262" s="115">
        <v>1998</v>
      </c>
      <c r="B2262" s="115" t="s">
        <v>4176</v>
      </c>
      <c r="C2262" s="102" t="s">
        <v>9108</v>
      </c>
      <c r="D2262" s="129" t="s">
        <v>11829</v>
      </c>
      <c r="E2262" s="102" t="s">
        <v>6388</v>
      </c>
      <c r="F2262" s="102" t="s">
        <v>14834</v>
      </c>
      <c r="G2262" s="105">
        <v>14489</v>
      </c>
      <c r="H2262" s="102" t="s">
        <v>30910</v>
      </c>
      <c r="I2262" s="102" t="s">
        <v>11819</v>
      </c>
      <c r="J2262" s="102" t="s">
        <v>1881</v>
      </c>
      <c r="K2262" s="102"/>
      <c r="L2262" s="111" t="s">
        <v>9276</v>
      </c>
      <c r="M2262" s="169">
        <v>3</v>
      </c>
      <c r="N2262" s="112" t="s">
        <v>17462</v>
      </c>
      <c r="O2262" s="121" t="s">
        <v>20676</v>
      </c>
      <c r="P2262" s="102" t="s">
        <v>162</v>
      </c>
      <c r="Q2262" s="102" t="s">
        <v>15945</v>
      </c>
      <c r="R2262" s="109"/>
      <c r="S2262" s="102" t="s">
        <v>11080</v>
      </c>
      <c r="T2262" s="102" t="s">
        <v>20541</v>
      </c>
      <c r="U2262" s="102"/>
      <c r="V2262" s="109">
        <v>6.5</v>
      </c>
      <c r="W2262" s="107"/>
      <c r="X2262" s="324"/>
    </row>
    <row r="2263" spans="1:24" ht="12.95" customHeight="1" x14ac:dyDescent="0.2">
      <c r="A2263" s="115">
        <v>1998</v>
      </c>
      <c r="B2263" s="115" t="s">
        <v>4176</v>
      </c>
      <c r="C2263" s="102" t="s">
        <v>9108</v>
      </c>
      <c r="D2263" s="129" t="s">
        <v>5930</v>
      </c>
      <c r="E2263" s="102" t="s">
        <v>8060</v>
      </c>
      <c r="F2263" s="102" t="s">
        <v>14834</v>
      </c>
      <c r="G2263" s="105">
        <v>14754</v>
      </c>
      <c r="H2263" s="102" t="s">
        <v>11819</v>
      </c>
      <c r="I2263" s="102" t="s">
        <v>13336</v>
      </c>
      <c r="J2263" s="102" t="s">
        <v>5931</v>
      </c>
      <c r="K2263" s="102"/>
      <c r="L2263" s="111" t="s">
        <v>21461</v>
      </c>
      <c r="M2263" s="169">
        <v>2</v>
      </c>
      <c r="N2263" s="138" t="s">
        <v>17156</v>
      </c>
      <c r="O2263" s="121" t="s">
        <v>16543</v>
      </c>
      <c r="P2263" s="102" t="s">
        <v>162</v>
      </c>
      <c r="Q2263" s="102"/>
      <c r="R2263" s="109"/>
      <c r="S2263" s="102"/>
      <c r="T2263" s="102" t="s">
        <v>28757</v>
      </c>
      <c r="U2263" s="102" t="s">
        <v>17463</v>
      </c>
      <c r="V2263" s="109">
        <v>7</v>
      </c>
      <c r="W2263" s="107"/>
      <c r="X2263" s="324"/>
    </row>
    <row r="2264" spans="1:24" ht="12.95" customHeight="1" x14ac:dyDescent="0.2">
      <c r="A2264" s="115">
        <v>1998</v>
      </c>
      <c r="B2264" s="115" t="s">
        <v>4176</v>
      </c>
      <c r="C2264" s="102" t="s">
        <v>9108</v>
      </c>
      <c r="D2264" s="132" t="s">
        <v>5932</v>
      </c>
      <c r="E2264" s="102" t="s">
        <v>8061</v>
      </c>
      <c r="F2264" s="102" t="s">
        <v>14834</v>
      </c>
      <c r="G2264" s="105">
        <v>14751</v>
      </c>
      <c r="H2264" s="102" t="s">
        <v>11819</v>
      </c>
      <c r="I2264" s="102" t="s">
        <v>5011</v>
      </c>
      <c r="J2264" s="102" t="s">
        <v>5933</v>
      </c>
      <c r="K2264" s="102"/>
      <c r="L2264" s="111"/>
      <c r="M2264" s="169">
        <v>2</v>
      </c>
      <c r="N2264" s="108" t="s">
        <v>31372</v>
      </c>
      <c r="O2264" s="121" t="s">
        <v>18206</v>
      </c>
      <c r="P2264" s="102"/>
      <c r="Q2264" s="102" t="s">
        <v>19439</v>
      </c>
      <c r="R2264" s="109"/>
      <c r="S2264" s="102"/>
      <c r="T2264" s="102" t="s">
        <v>28757</v>
      </c>
      <c r="U2264" s="102"/>
      <c r="V2264" s="109">
        <v>8</v>
      </c>
      <c r="W2264" s="107"/>
      <c r="X2264" s="324"/>
    </row>
    <row r="2265" spans="1:24" ht="12.95" customHeight="1" x14ac:dyDescent="0.2">
      <c r="A2265" s="115">
        <v>1998</v>
      </c>
      <c r="B2265" s="115" t="s">
        <v>4176</v>
      </c>
      <c r="C2265" s="102" t="s">
        <v>9108</v>
      </c>
      <c r="D2265" s="132" t="s">
        <v>5934</v>
      </c>
      <c r="E2265" s="102" t="s">
        <v>2521</v>
      </c>
      <c r="F2265" s="102" t="s">
        <v>14834</v>
      </c>
      <c r="G2265" s="105">
        <v>16334</v>
      </c>
      <c r="H2265" s="102" t="s">
        <v>13336</v>
      </c>
      <c r="I2265" s="102" t="s">
        <v>11819</v>
      </c>
      <c r="J2265" s="102" t="s">
        <v>6987</v>
      </c>
      <c r="K2265" s="102"/>
      <c r="L2265" s="111"/>
      <c r="M2265" s="169">
        <v>1</v>
      </c>
      <c r="N2265" s="138" t="s">
        <v>8687</v>
      </c>
      <c r="O2265" s="121" t="s">
        <v>10189</v>
      </c>
      <c r="P2265" s="102" t="s">
        <v>9125</v>
      </c>
      <c r="Q2265" s="102" t="s">
        <v>19521</v>
      </c>
      <c r="R2265" s="109"/>
      <c r="S2265" s="102"/>
      <c r="T2265" s="102" t="s">
        <v>20547</v>
      </c>
      <c r="U2265" s="102" t="s">
        <v>5935</v>
      </c>
      <c r="V2265" s="109">
        <v>5</v>
      </c>
      <c r="W2265" s="107"/>
      <c r="X2265" s="324"/>
    </row>
    <row r="2266" spans="1:24" ht="12.95" customHeight="1" x14ac:dyDescent="0.2">
      <c r="A2266" s="115">
        <v>1999</v>
      </c>
      <c r="B2266" s="115" t="s">
        <v>4176</v>
      </c>
      <c r="C2266" s="103" t="s">
        <v>9118</v>
      </c>
      <c r="D2266" s="132" t="s">
        <v>6225</v>
      </c>
      <c r="E2266" s="102" t="s">
        <v>3086</v>
      </c>
      <c r="F2266" s="102" t="s">
        <v>14834</v>
      </c>
      <c r="G2266" s="105">
        <v>16260</v>
      </c>
      <c r="H2266" s="102" t="s">
        <v>3253</v>
      </c>
      <c r="I2266" s="102" t="s">
        <v>10103</v>
      </c>
      <c r="J2266" s="102" t="s">
        <v>9026</v>
      </c>
      <c r="K2266" s="102"/>
      <c r="L2266" s="111"/>
      <c r="M2266" s="169">
        <v>1.5</v>
      </c>
      <c r="N2266" s="108" t="s">
        <v>31373</v>
      </c>
      <c r="O2266" s="121" t="s">
        <v>3620</v>
      </c>
      <c r="P2266" s="102" t="s">
        <v>9125</v>
      </c>
      <c r="Q2266" s="102" t="s">
        <v>21422</v>
      </c>
      <c r="R2266" s="109"/>
      <c r="S2266" s="102" t="s">
        <v>9435</v>
      </c>
      <c r="T2266" s="102" t="s">
        <v>20549</v>
      </c>
      <c r="U2266" s="102"/>
      <c r="V2266" s="109">
        <v>6</v>
      </c>
      <c r="W2266" s="107"/>
      <c r="X2266" s="324"/>
    </row>
    <row r="2267" spans="1:24" ht="12.95" customHeight="1" x14ac:dyDescent="0.2">
      <c r="A2267" s="115">
        <v>1999</v>
      </c>
      <c r="B2267" s="115" t="s">
        <v>4176</v>
      </c>
      <c r="C2267" s="102" t="s">
        <v>9118</v>
      </c>
      <c r="D2267" s="129" t="s">
        <v>3057</v>
      </c>
      <c r="E2267" s="102" t="s">
        <v>11150</v>
      </c>
      <c r="F2267" s="102" t="s">
        <v>14834</v>
      </c>
      <c r="G2267" s="105">
        <v>16229</v>
      </c>
      <c r="H2267" s="102" t="s">
        <v>10191</v>
      </c>
      <c r="I2267" s="102" t="s">
        <v>11819</v>
      </c>
      <c r="J2267" s="102" t="s">
        <v>11149</v>
      </c>
      <c r="K2267" s="102"/>
      <c r="L2267" s="111" t="s">
        <v>11214</v>
      </c>
      <c r="M2267" s="120">
        <v>1</v>
      </c>
      <c r="N2267" s="112">
        <v>12</v>
      </c>
      <c r="O2267" s="121" t="s">
        <v>12252</v>
      </c>
      <c r="P2267" s="102"/>
      <c r="Q2267" s="102" t="s">
        <v>19136</v>
      </c>
      <c r="R2267" s="109"/>
      <c r="S2267" s="102"/>
      <c r="T2267" s="102" t="s">
        <v>20547</v>
      </c>
      <c r="U2267" s="102" t="s">
        <v>5541</v>
      </c>
      <c r="V2267" s="109">
        <v>8</v>
      </c>
      <c r="W2267" s="107"/>
      <c r="X2267" s="324"/>
    </row>
    <row r="2268" spans="1:24" ht="12.95" customHeight="1" x14ac:dyDescent="0.2">
      <c r="A2268" s="115">
        <v>1999</v>
      </c>
      <c r="B2268" s="115" t="s">
        <v>4176</v>
      </c>
      <c r="C2268" s="102" t="s">
        <v>9118</v>
      </c>
      <c r="D2268" s="132" t="s">
        <v>11152</v>
      </c>
      <c r="E2268" s="102" t="s">
        <v>11151</v>
      </c>
      <c r="F2268" s="102" t="s">
        <v>14834</v>
      </c>
      <c r="G2268" s="105">
        <v>14756</v>
      </c>
      <c r="H2268" s="102" t="s">
        <v>11819</v>
      </c>
      <c r="I2268" s="102" t="s">
        <v>31374</v>
      </c>
      <c r="J2268" s="102" t="s">
        <v>4396</v>
      </c>
      <c r="K2268" s="102"/>
      <c r="L2268" s="111"/>
      <c r="M2268" s="169">
        <v>2</v>
      </c>
      <c r="N2268" s="138" t="s">
        <v>17464</v>
      </c>
      <c r="O2268" s="121" t="s">
        <v>10189</v>
      </c>
      <c r="P2268" s="102" t="s">
        <v>9125</v>
      </c>
      <c r="Q2268" s="102" t="s">
        <v>17601</v>
      </c>
      <c r="R2268" s="109"/>
      <c r="S2268" s="102"/>
      <c r="T2268" s="102" t="s">
        <v>28757</v>
      </c>
      <c r="U2268" s="102" t="s">
        <v>17465</v>
      </c>
      <c r="V2268" s="109">
        <v>8</v>
      </c>
      <c r="W2268" s="107"/>
      <c r="X2268" s="324"/>
    </row>
    <row r="2269" spans="1:24" ht="12.95" customHeight="1" x14ac:dyDescent="0.2">
      <c r="A2269" s="115">
        <v>1999</v>
      </c>
      <c r="B2269" s="115" t="s">
        <v>4176</v>
      </c>
      <c r="C2269" s="102" t="s">
        <v>9118</v>
      </c>
      <c r="D2269" s="129" t="s">
        <v>13666</v>
      </c>
      <c r="E2269" s="102" t="s">
        <v>4397</v>
      </c>
      <c r="F2269" s="102" t="s">
        <v>14834</v>
      </c>
      <c r="G2269" s="105">
        <v>16250</v>
      </c>
      <c r="H2269" s="102" t="s">
        <v>13336</v>
      </c>
      <c r="I2269" s="102" t="s">
        <v>11819</v>
      </c>
      <c r="J2269" s="102" t="s">
        <v>1640</v>
      </c>
      <c r="K2269" s="102"/>
      <c r="L2269" s="111" t="s">
        <v>11215</v>
      </c>
      <c r="M2269" s="120">
        <v>1.5</v>
      </c>
      <c r="N2269" s="108" t="s">
        <v>31375</v>
      </c>
      <c r="O2269" s="121" t="s">
        <v>5985</v>
      </c>
      <c r="P2269" s="102" t="s">
        <v>162</v>
      </c>
      <c r="Q2269" s="102" t="s">
        <v>4709</v>
      </c>
      <c r="R2269" s="109"/>
      <c r="S2269" s="102"/>
      <c r="T2269" s="102" t="s">
        <v>20547</v>
      </c>
      <c r="U2269" s="102" t="s">
        <v>5081</v>
      </c>
      <c r="V2269" s="109">
        <v>5</v>
      </c>
      <c r="W2269" s="107"/>
      <c r="X2269" s="324"/>
    </row>
    <row r="2270" spans="1:24" ht="12.95" customHeight="1" x14ac:dyDescent="0.2">
      <c r="A2270" s="115">
        <v>1999</v>
      </c>
      <c r="B2270" s="115" t="s">
        <v>4176</v>
      </c>
      <c r="C2270" s="102" t="s">
        <v>9118</v>
      </c>
      <c r="D2270" s="132" t="s">
        <v>13597</v>
      </c>
      <c r="E2270" s="102" t="s">
        <v>4398</v>
      </c>
      <c r="F2270" s="102" t="s">
        <v>14834</v>
      </c>
      <c r="G2270" s="105">
        <v>16251</v>
      </c>
      <c r="H2270" s="102" t="s">
        <v>4890</v>
      </c>
      <c r="I2270" s="102" t="s">
        <v>13336</v>
      </c>
      <c r="J2270" s="102" t="s">
        <v>13598</v>
      </c>
      <c r="K2270" s="102"/>
      <c r="L2270" s="111"/>
      <c r="M2270" s="169">
        <v>0.25</v>
      </c>
      <c r="N2270" s="108" t="s">
        <v>31376</v>
      </c>
      <c r="O2270" s="121" t="s">
        <v>19136</v>
      </c>
      <c r="P2270" s="102"/>
      <c r="Q2270" s="102" t="s">
        <v>19486</v>
      </c>
      <c r="R2270" s="109"/>
      <c r="S2270" s="102"/>
      <c r="T2270" s="102" t="s">
        <v>20547</v>
      </c>
      <c r="U2270" s="102"/>
      <c r="V2270" s="109">
        <v>9</v>
      </c>
      <c r="W2270" s="107"/>
      <c r="X2270" s="324"/>
    </row>
    <row r="2271" spans="1:24" ht="12.95" customHeight="1" x14ac:dyDescent="0.2">
      <c r="A2271" s="115">
        <v>1999</v>
      </c>
      <c r="B2271" s="115" t="s">
        <v>4176</v>
      </c>
      <c r="C2271" s="102" t="s">
        <v>9118</v>
      </c>
      <c r="D2271" s="132" t="s">
        <v>13678</v>
      </c>
      <c r="E2271" s="102" t="s">
        <v>5522</v>
      </c>
      <c r="F2271" s="102" t="s">
        <v>14834</v>
      </c>
      <c r="G2271" s="105">
        <v>16251</v>
      </c>
      <c r="H2271" s="102" t="s">
        <v>13336</v>
      </c>
      <c r="I2271" s="102" t="s">
        <v>4890</v>
      </c>
      <c r="J2271" s="102" t="s">
        <v>13679</v>
      </c>
      <c r="K2271" s="102"/>
      <c r="L2271" s="111"/>
      <c r="M2271" s="169">
        <v>0.25</v>
      </c>
      <c r="N2271" s="108" t="s">
        <v>31376</v>
      </c>
      <c r="O2271" s="121" t="s">
        <v>15877</v>
      </c>
      <c r="P2271" s="102" t="s">
        <v>2447</v>
      </c>
      <c r="Q2271" s="102" t="s">
        <v>21462</v>
      </c>
      <c r="R2271" s="109"/>
      <c r="S2271" s="102"/>
      <c r="T2271" s="102" t="s">
        <v>20547</v>
      </c>
      <c r="U2271" s="102"/>
      <c r="V2271" s="109">
        <v>6</v>
      </c>
      <c r="W2271" s="107"/>
      <c r="X2271" s="324"/>
    </row>
    <row r="2272" spans="1:24" ht="12.95" customHeight="1" x14ac:dyDescent="0.2">
      <c r="A2272" s="115">
        <v>1999</v>
      </c>
      <c r="B2272" s="115" t="s">
        <v>4176</v>
      </c>
      <c r="C2272" s="102" t="s">
        <v>9118</v>
      </c>
      <c r="D2272" s="129" t="s">
        <v>13743</v>
      </c>
      <c r="E2272" s="102" t="s">
        <v>12324</v>
      </c>
      <c r="F2272" s="102" t="s">
        <v>14834</v>
      </c>
      <c r="G2272" s="105">
        <v>14710</v>
      </c>
      <c r="H2272" s="102" t="s">
        <v>30736</v>
      </c>
      <c r="I2272" s="102" t="s">
        <v>11819</v>
      </c>
      <c r="J2272" s="102" t="s">
        <v>11999</v>
      </c>
      <c r="K2272" s="102"/>
      <c r="L2272" s="111" t="s">
        <v>17466</v>
      </c>
      <c r="M2272" s="120">
        <v>0.5</v>
      </c>
      <c r="N2272" s="108">
        <v>14</v>
      </c>
      <c r="O2272" s="121"/>
      <c r="P2272" s="102"/>
      <c r="Q2272" s="102" t="s">
        <v>18182</v>
      </c>
      <c r="R2272" s="109"/>
      <c r="S2272" s="102"/>
      <c r="T2272" s="102" t="s">
        <v>20548</v>
      </c>
      <c r="U2272" s="102" t="s">
        <v>21463</v>
      </c>
      <c r="V2272" s="109">
        <v>5.5</v>
      </c>
      <c r="W2272" s="107"/>
      <c r="X2272" s="324"/>
    </row>
    <row r="2273" spans="1:24" ht="12.95" customHeight="1" x14ac:dyDescent="0.2">
      <c r="A2273" s="115">
        <v>1999</v>
      </c>
      <c r="B2273" s="115" t="s">
        <v>4176</v>
      </c>
      <c r="C2273" s="102" t="s">
        <v>9118</v>
      </c>
      <c r="D2273" s="132" t="s">
        <v>9683</v>
      </c>
      <c r="E2273" s="102" t="s">
        <v>3939</v>
      </c>
      <c r="F2273" s="135" t="s">
        <v>14007</v>
      </c>
      <c r="G2273" s="105"/>
      <c r="H2273" s="102" t="s">
        <v>17467</v>
      </c>
      <c r="I2273" s="102" t="s">
        <v>11819</v>
      </c>
      <c r="J2273" s="102" t="s">
        <v>3940</v>
      </c>
      <c r="K2273" s="102"/>
      <c r="L2273" s="111"/>
      <c r="M2273" s="169">
        <v>4</v>
      </c>
      <c r="N2273" s="138" t="s">
        <v>17350</v>
      </c>
      <c r="O2273" s="121" t="s">
        <v>20529</v>
      </c>
      <c r="P2273" s="102" t="s">
        <v>20529</v>
      </c>
      <c r="Q2273" s="102" t="s">
        <v>20529</v>
      </c>
      <c r="R2273" s="109"/>
      <c r="S2273" s="102"/>
      <c r="T2273" s="102" t="s">
        <v>7789</v>
      </c>
      <c r="U2273" s="102"/>
      <c r="V2273" s="136" t="s">
        <v>3941</v>
      </c>
      <c r="W2273" s="107"/>
      <c r="X2273" s="324"/>
    </row>
    <row r="2274" spans="1:24" ht="12.95" customHeight="1" x14ac:dyDescent="0.2">
      <c r="A2274" s="102">
        <v>1999</v>
      </c>
      <c r="B2274" s="102" t="s">
        <v>4176</v>
      </c>
      <c r="C2274" s="164" t="s">
        <v>6472</v>
      </c>
      <c r="D2274" s="129" t="s">
        <v>7709</v>
      </c>
      <c r="E2274" s="102" t="s">
        <v>14612</v>
      </c>
      <c r="F2274" s="102" t="s">
        <v>14834</v>
      </c>
      <c r="G2274" s="105">
        <v>14754</v>
      </c>
      <c r="H2274" s="102" t="s">
        <v>5011</v>
      </c>
      <c r="I2274" s="102" t="s">
        <v>11819</v>
      </c>
      <c r="J2274" s="102" t="s">
        <v>9982</v>
      </c>
      <c r="K2274" s="132"/>
      <c r="L2274" s="111" t="s">
        <v>13141</v>
      </c>
      <c r="M2274" s="168">
        <v>2</v>
      </c>
      <c r="N2274" s="112" t="s">
        <v>31377</v>
      </c>
      <c r="O2274" s="121"/>
      <c r="P2274" s="102" t="s">
        <v>15941</v>
      </c>
      <c r="Q2274" s="102" t="s">
        <v>16831</v>
      </c>
      <c r="R2274" s="102"/>
      <c r="S2274" s="102" t="s">
        <v>8315</v>
      </c>
      <c r="T2274" s="102" t="s">
        <v>28757</v>
      </c>
      <c r="U2274" s="102" t="s">
        <v>21484</v>
      </c>
      <c r="V2274" s="102">
        <v>6</v>
      </c>
      <c r="W2274" s="102"/>
      <c r="X2274" s="324"/>
    </row>
    <row r="2275" spans="1:24" ht="12.95" customHeight="1" x14ac:dyDescent="0.2">
      <c r="A2275" s="102">
        <v>1999</v>
      </c>
      <c r="B2275" s="102" t="s">
        <v>4176</v>
      </c>
      <c r="C2275" s="102" t="s">
        <v>6472</v>
      </c>
      <c r="D2275" s="129" t="s">
        <v>8423</v>
      </c>
      <c r="E2275" s="102" t="s">
        <v>8422</v>
      </c>
      <c r="F2275" s="102" t="s">
        <v>14834</v>
      </c>
      <c r="G2275" s="105">
        <v>14754</v>
      </c>
      <c r="H2275" s="102" t="s">
        <v>11819</v>
      </c>
      <c r="I2275" s="102" t="s">
        <v>5011</v>
      </c>
      <c r="J2275" s="102" t="s">
        <v>8424</v>
      </c>
      <c r="K2275" s="132"/>
      <c r="L2275" s="111" t="s">
        <v>14115</v>
      </c>
      <c r="M2275" s="168">
        <v>1</v>
      </c>
      <c r="N2275" s="125">
        <v>42</v>
      </c>
      <c r="O2275" s="121"/>
      <c r="P2275" s="102"/>
      <c r="Q2275" s="102" t="s">
        <v>16545</v>
      </c>
      <c r="R2275" s="102"/>
      <c r="S2275" s="102"/>
      <c r="T2275" s="102" t="s">
        <v>28757</v>
      </c>
      <c r="U2275" s="102" t="s">
        <v>8425</v>
      </c>
      <c r="V2275" s="102">
        <v>6.5</v>
      </c>
      <c r="W2275" s="102"/>
      <c r="X2275" s="324"/>
    </row>
    <row r="2276" spans="1:24" ht="12.95" customHeight="1" x14ac:dyDescent="0.2">
      <c r="A2276" s="102">
        <v>1999</v>
      </c>
      <c r="B2276" s="102" t="s">
        <v>4176</v>
      </c>
      <c r="C2276" s="102" t="s">
        <v>6472</v>
      </c>
      <c r="D2276" s="129" t="s">
        <v>9682</v>
      </c>
      <c r="E2276" s="102" t="s">
        <v>10178</v>
      </c>
      <c r="F2276" s="102" t="s">
        <v>14834</v>
      </c>
      <c r="G2276" s="105">
        <v>14754</v>
      </c>
      <c r="H2276" s="102" t="s">
        <v>11819</v>
      </c>
      <c r="I2276" s="102" t="s">
        <v>5011</v>
      </c>
      <c r="J2276" s="102" t="s">
        <v>2924</v>
      </c>
      <c r="K2276" s="132"/>
      <c r="L2276" s="111" t="s">
        <v>14116</v>
      </c>
      <c r="M2276" s="168">
        <v>1</v>
      </c>
      <c r="N2276" s="112">
        <v>10</v>
      </c>
      <c r="O2276" s="121"/>
      <c r="P2276" s="102" t="s">
        <v>9160</v>
      </c>
      <c r="Q2276" s="102" t="s">
        <v>16096</v>
      </c>
      <c r="R2276" s="102"/>
      <c r="S2276" s="102"/>
      <c r="T2276" s="102" t="s">
        <v>28757</v>
      </c>
      <c r="U2276" s="102" t="s">
        <v>21111</v>
      </c>
      <c r="V2276" s="102">
        <v>7</v>
      </c>
      <c r="W2276" s="102"/>
      <c r="X2276" s="324"/>
    </row>
    <row r="2277" spans="1:24" ht="12.95" customHeight="1" x14ac:dyDescent="0.2">
      <c r="A2277" s="102">
        <v>1999</v>
      </c>
      <c r="B2277" s="102" t="s">
        <v>4176</v>
      </c>
      <c r="C2277" s="102" t="s">
        <v>6472</v>
      </c>
      <c r="D2277" s="129" t="s">
        <v>3855</v>
      </c>
      <c r="E2277" s="102" t="s">
        <v>3854</v>
      </c>
      <c r="F2277" s="102" t="s">
        <v>14834</v>
      </c>
      <c r="G2277" s="105">
        <v>14762</v>
      </c>
      <c r="H2277" s="102" t="s">
        <v>21485</v>
      </c>
      <c r="I2277" s="102" t="s">
        <v>11819</v>
      </c>
      <c r="J2277" s="102" t="s">
        <v>3856</v>
      </c>
      <c r="K2277" s="132"/>
      <c r="L2277" s="111" t="s">
        <v>14117</v>
      </c>
      <c r="M2277" s="168">
        <v>2</v>
      </c>
      <c r="N2277" s="112" t="s">
        <v>17217</v>
      </c>
      <c r="O2277" s="121" t="s">
        <v>8076</v>
      </c>
      <c r="P2277" s="102" t="s">
        <v>15889</v>
      </c>
      <c r="Q2277" s="102" t="s">
        <v>21486</v>
      </c>
      <c r="R2277" s="102"/>
      <c r="S2277" s="102" t="s">
        <v>8315</v>
      </c>
      <c r="T2277" s="102" t="s">
        <v>28757</v>
      </c>
      <c r="U2277" s="102" t="s">
        <v>21487</v>
      </c>
      <c r="V2277" s="102">
        <v>8</v>
      </c>
      <c r="W2277" s="102"/>
      <c r="X2277" s="324"/>
    </row>
    <row r="2278" spans="1:24" ht="12.95" customHeight="1" x14ac:dyDescent="0.2">
      <c r="A2278" s="102">
        <v>1999</v>
      </c>
      <c r="B2278" s="102" t="s">
        <v>4176</v>
      </c>
      <c r="C2278" s="102" t="s">
        <v>6472</v>
      </c>
      <c r="D2278" s="129" t="s">
        <v>11625</v>
      </c>
      <c r="E2278" s="102" t="s">
        <v>3857</v>
      </c>
      <c r="F2278" s="102" t="s">
        <v>14834</v>
      </c>
      <c r="G2278" s="105">
        <v>14754</v>
      </c>
      <c r="H2278" s="102" t="s">
        <v>13336</v>
      </c>
      <c r="I2278" s="102" t="s">
        <v>11819</v>
      </c>
      <c r="J2278" s="102" t="s">
        <v>17468</v>
      </c>
      <c r="K2278" s="132"/>
      <c r="L2278" s="111" t="s">
        <v>14118</v>
      </c>
      <c r="M2278" s="168">
        <v>2</v>
      </c>
      <c r="N2278" s="112" t="s">
        <v>17469</v>
      </c>
      <c r="O2278" s="121" t="s">
        <v>12252</v>
      </c>
      <c r="P2278" s="102" t="s">
        <v>13301</v>
      </c>
      <c r="Q2278" s="102" t="s">
        <v>16157</v>
      </c>
      <c r="R2278" s="102"/>
      <c r="S2278" s="102" t="s">
        <v>8315</v>
      </c>
      <c r="T2278" s="102" t="s">
        <v>28757</v>
      </c>
      <c r="U2278" s="102" t="s">
        <v>21488</v>
      </c>
      <c r="V2278" s="102">
        <v>6.5</v>
      </c>
      <c r="W2278" s="102"/>
      <c r="X2278" s="324"/>
    </row>
    <row r="2279" spans="1:24" ht="12.95" customHeight="1" x14ac:dyDescent="0.2">
      <c r="A2279" s="102">
        <v>1999</v>
      </c>
      <c r="B2279" s="102" t="s">
        <v>4176</v>
      </c>
      <c r="C2279" s="102" t="s">
        <v>6472</v>
      </c>
      <c r="D2279" s="129" t="s">
        <v>15085</v>
      </c>
      <c r="E2279" s="102" t="s">
        <v>5154</v>
      </c>
      <c r="F2279" s="102" t="s">
        <v>14834</v>
      </c>
      <c r="G2279" s="105">
        <v>14741</v>
      </c>
      <c r="H2279" s="102" t="s">
        <v>30739</v>
      </c>
      <c r="I2279" s="102" t="s">
        <v>11819</v>
      </c>
      <c r="J2279" s="102" t="s">
        <v>3559</v>
      </c>
      <c r="K2279" s="132"/>
      <c r="L2279" s="111" t="s">
        <v>14119</v>
      </c>
      <c r="M2279" s="168">
        <v>2</v>
      </c>
      <c r="N2279" s="112" t="s">
        <v>16001</v>
      </c>
      <c r="O2279" s="121"/>
      <c r="P2279" s="102" t="s">
        <v>162</v>
      </c>
      <c r="Q2279" s="102" t="s">
        <v>16895</v>
      </c>
      <c r="R2279" s="102"/>
      <c r="S2279" s="102"/>
      <c r="T2279" s="102" t="s">
        <v>28757</v>
      </c>
      <c r="U2279" s="122" t="s">
        <v>21489</v>
      </c>
      <c r="V2279" s="122">
        <v>7.5</v>
      </c>
      <c r="W2279" s="102"/>
      <c r="X2279" s="324"/>
    </row>
    <row r="2280" spans="1:24" ht="12.95" customHeight="1" x14ac:dyDescent="0.2">
      <c r="A2280" s="115">
        <v>1999</v>
      </c>
      <c r="B2280" s="115" t="s">
        <v>4176</v>
      </c>
      <c r="C2280" s="102" t="s">
        <v>6472</v>
      </c>
      <c r="D2280" s="132" t="s">
        <v>14603</v>
      </c>
      <c r="E2280" s="102" t="s">
        <v>1717</v>
      </c>
      <c r="F2280" s="102" t="s">
        <v>14834</v>
      </c>
      <c r="G2280" s="105">
        <v>16387</v>
      </c>
      <c r="H2280" s="102" t="s">
        <v>10103</v>
      </c>
      <c r="I2280" s="102" t="s">
        <v>11819</v>
      </c>
      <c r="J2280" s="102" t="s">
        <v>138</v>
      </c>
      <c r="K2280" s="102"/>
      <c r="L2280" s="111"/>
      <c r="M2280" s="169">
        <v>2</v>
      </c>
      <c r="N2280" s="112" t="s">
        <v>17470</v>
      </c>
      <c r="O2280" s="121" t="s">
        <v>17110</v>
      </c>
      <c r="P2280" s="102"/>
      <c r="Q2280" s="102" t="s">
        <v>17383</v>
      </c>
      <c r="R2280" s="109"/>
      <c r="S2280" s="102"/>
      <c r="T2280" s="102" t="s">
        <v>7789</v>
      </c>
      <c r="U2280" s="102"/>
      <c r="V2280" s="109">
        <v>6</v>
      </c>
      <c r="W2280" s="107"/>
      <c r="X2280" s="324"/>
    </row>
    <row r="2281" spans="1:24" ht="12.95" customHeight="1" x14ac:dyDescent="0.2">
      <c r="A2281" s="102">
        <v>1999</v>
      </c>
      <c r="B2281" s="102" t="s">
        <v>4176</v>
      </c>
      <c r="C2281" s="102" t="s">
        <v>6472</v>
      </c>
      <c r="D2281" s="129" t="s">
        <v>15120</v>
      </c>
      <c r="E2281" s="102" t="s">
        <v>14604</v>
      </c>
      <c r="F2281" s="102" t="s">
        <v>14834</v>
      </c>
      <c r="G2281" s="105">
        <v>14489</v>
      </c>
      <c r="H2281" s="102" t="s">
        <v>30910</v>
      </c>
      <c r="I2281" s="102" t="s">
        <v>11819</v>
      </c>
      <c r="J2281" s="102" t="s">
        <v>11675</v>
      </c>
      <c r="K2281" s="102"/>
      <c r="L2281" s="111" t="s">
        <v>423</v>
      </c>
      <c r="M2281" s="168">
        <v>2</v>
      </c>
      <c r="N2281" s="112" t="s">
        <v>16167</v>
      </c>
      <c r="O2281" s="121" t="s">
        <v>5985</v>
      </c>
      <c r="P2281" s="102" t="s">
        <v>162</v>
      </c>
      <c r="Q2281" s="102" t="s">
        <v>19101</v>
      </c>
      <c r="R2281" s="102"/>
      <c r="S2281" s="102"/>
      <c r="T2281" s="102" t="s">
        <v>20541</v>
      </c>
      <c r="U2281" s="102" t="s">
        <v>21490</v>
      </c>
      <c r="V2281" s="102">
        <v>7.5</v>
      </c>
      <c r="W2281" s="102"/>
      <c r="X2281" s="324"/>
    </row>
    <row r="2282" spans="1:24" ht="12.95" customHeight="1" x14ac:dyDescent="0.2">
      <c r="A2282" s="115">
        <v>1999</v>
      </c>
      <c r="B2282" s="115" t="s">
        <v>4176</v>
      </c>
      <c r="C2282" s="102" t="s">
        <v>6472</v>
      </c>
      <c r="D2282" s="132" t="s">
        <v>1084</v>
      </c>
      <c r="E2282" s="102" t="s">
        <v>10549</v>
      </c>
      <c r="F2282" s="102" t="s">
        <v>14834</v>
      </c>
      <c r="G2282" s="105">
        <v>15335</v>
      </c>
      <c r="H2282" s="102" t="s">
        <v>30724</v>
      </c>
      <c r="I2282" s="102" t="s">
        <v>2625</v>
      </c>
      <c r="J2282" s="102" t="s">
        <v>9518</v>
      </c>
      <c r="K2282" s="102"/>
      <c r="L2282" s="111"/>
      <c r="M2282" s="169">
        <v>1</v>
      </c>
      <c r="N2282" s="112" t="s">
        <v>8247</v>
      </c>
      <c r="O2282" s="121" t="s">
        <v>17734</v>
      </c>
      <c r="P2282" s="102" t="s">
        <v>9125</v>
      </c>
      <c r="Q2282" s="102" t="s">
        <v>19571</v>
      </c>
      <c r="R2282" s="109" t="s">
        <v>7035</v>
      </c>
      <c r="S2282" s="102" t="s">
        <v>8315</v>
      </c>
      <c r="T2282" s="102" t="s">
        <v>21491</v>
      </c>
      <c r="U2282" s="102" t="s">
        <v>21492</v>
      </c>
      <c r="V2282" s="109">
        <v>8</v>
      </c>
      <c r="W2282" s="107"/>
      <c r="X2282" s="324"/>
    </row>
    <row r="2283" spans="1:24" ht="12.95" customHeight="1" x14ac:dyDescent="0.2">
      <c r="A2283" s="115">
        <v>1999</v>
      </c>
      <c r="B2283" s="115" t="s">
        <v>4176</v>
      </c>
      <c r="C2283" s="102" t="s">
        <v>6472</v>
      </c>
      <c r="D2283" s="132" t="s">
        <v>8776</v>
      </c>
      <c r="E2283" s="102" t="s">
        <v>9519</v>
      </c>
      <c r="F2283" s="102" t="s">
        <v>14834</v>
      </c>
      <c r="G2283" s="105">
        <v>14710</v>
      </c>
      <c r="H2283" s="102" t="s">
        <v>30736</v>
      </c>
      <c r="I2283" s="102" t="s">
        <v>11819</v>
      </c>
      <c r="J2283" s="102" t="s">
        <v>12857</v>
      </c>
      <c r="K2283" s="102"/>
      <c r="L2283" s="111"/>
      <c r="M2283" s="169">
        <v>2</v>
      </c>
      <c r="N2283" s="112" t="s">
        <v>16374</v>
      </c>
      <c r="O2283" s="121"/>
      <c r="P2283" s="102"/>
      <c r="Q2283" s="102" t="s">
        <v>15976</v>
      </c>
      <c r="R2283" s="109"/>
      <c r="S2283" s="102"/>
      <c r="T2283" s="102" t="s">
        <v>20548</v>
      </c>
      <c r="U2283" s="102" t="s">
        <v>17471</v>
      </c>
      <c r="V2283" s="109">
        <v>5.5</v>
      </c>
      <c r="W2283" s="107"/>
      <c r="X2283" s="324"/>
    </row>
    <row r="2284" spans="1:24" ht="12.95" customHeight="1" x14ac:dyDescent="0.2">
      <c r="A2284" s="102">
        <v>1999</v>
      </c>
      <c r="B2284" s="102" t="s">
        <v>4176</v>
      </c>
      <c r="C2284" s="102" t="s">
        <v>6472</v>
      </c>
      <c r="D2284" s="347" t="s">
        <v>37524</v>
      </c>
      <c r="E2284" s="102" t="s">
        <v>9038</v>
      </c>
      <c r="F2284" s="102" t="s">
        <v>14834</v>
      </c>
      <c r="G2284" s="105"/>
      <c r="H2284" s="102"/>
      <c r="I2284" s="102"/>
      <c r="J2284" s="102"/>
      <c r="K2284" s="132"/>
      <c r="L2284" s="111" t="s">
        <v>14126</v>
      </c>
      <c r="M2284" s="168"/>
      <c r="N2284" s="112"/>
      <c r="O2284" s="121" t="s">
        <v>10817</v>
      </c>
      <c r="P2284" s="102"/>
      <c r="Q2284" s="102"/>
      <c r="R2284" s="102"/>
      <c r="S2284" s="102"/>
      <c r="T2284" s="102" t="s">
        <v>20548</v>
      </c>
      <c r="U2284" s="102"/>
      <c r="V2284" s="127"/>
      <c r="W2284" s="102"/>
      <c r="X2284" s="324"/>
    </row>
    <row r="2285" spans="1:24" ht="12.95" customHeight="1" x14ac:dyDescent="0.2">
      <c r="A2285" s="102">
        <v>1999</v>
      </c>
      <c r="B2285" s="115" t="s">
        <v>4176</v>
      </c>
      <c r="C2285" s="102" t="s">
        <v>6472</v>
      </c>
      <c r="D2285" s="129" t="s">
        <v>9681</v>
      </c>
      <c r="E2285" s="102" t="s">
        <v>13545</v>
      </c>
      <c r="F2285" s="148" t="s">
        <v>10085</v>
      </c>
      <c r="G2285" s="105">
        <v>14747</v>
      </c>
      <c r="H2285" s="102" t="s">
        <v>11819</v>
      </c>
      <c r="I2285" s="102" t="s">
        <v>5011</v>
      </c>
      <c r="J2285" s="102" t="s">
        <v>11144</v>
      </c>
      <c r="K2285" s="102"/>
      <c r="L2285" s="111" t="s">
        <v>12848</v>
      </c>
      <c r="M2285" s="168">
        <v>1</v>
      </c>
      <c r="N2285" s="112" t="s">
        <v>17472</v>
      </c>
      <c r="O2285" s="121" t="s">
        <v>16579</v>
      </c>
      <c r="P2285" s="102" t="s">
        <v>4709</v>
      </c>
      <c r="Q2285" s="102" t="s">
        <v>19239</v>
      </c>
      <c r="R2285" s="102"/>
      <c r="S2285" s="102" t="s">
        <v>11080</v>
      </c>
      <c r="T2285" s="102" t="s">
        <v>28757</v>
      </c>
      <c r="U2285" s="102" t="s">
        <v>39232</v>
      </c>
      <c r="V2285" s="102">
        <v>6</v>
      </c>
      <c r="W2285" s="102"/>
      <c r="X2285" s="324"/>
    </row>
    <row r="2286" spans="1:24" ht="12.95" customHeight="1" x14ac:dyDescent="0.2">
      <c r="A2286" s="102">
        <v>1999</v>
      </c>
      <c r="B2286" s="115" t="s">
        <v>4176</v>
      </c>
      <c r="C2286" s="102" t="s">
        <v>6472</v>
      </c>
      <c r="D2286" s="129" t="s">
        <v>6790</v>
      </c>
      <c r="E2286" s="102" t="s">
        <v>6789</v>
      </c>
      <c r="F2286" s="148" t="s">
        <v>10085</v>
      </c>
      <c r="G2286" s="105">
        <v>14748</v>
      </c>
      <c r="H2286" s="102" t="s">
        <v>11819</v>
      </c>
      <c r="I2286" s="102" t="s">
        <v>5011</v>
      </c>
      <c r="J2286" s="102" t="s">
        <v>11144</v>
      </c>
      <c r="K2286" s="102"/>
      <c r="L2286" s="111" t="s">
        <v>12849</v>
      </c>
      <c r="M2286" s="168">
        <v>1</v>
      </c>
      <c r="N2286" s="112" t="s">
        <v>17472</v>
      </c>
      <c r="O2286" s="121"/>
      <c r="P2286" s="102"/>
      <c r="Q2286" s="102" t="s">
        <v>16687</v>
      </c>
      <c r="R2286" s="102"/>
      <c r="S2286" s="102" t="s">
        <v>8315</v>
      </c>
      <c r="T2286" s="102" t="s">
        <v>28757</v>
      </c>
      <c r="U2286" s="102" t="s">
        <v>39233</v>
      </c>
      <c r="V2286" s="102">
        <v>8</v>
      </c>
      <c r="W2286" s="102"/>
      <c r="X2286" s="324"/>
    </row>
    <row r="2287" spans="1:24" ht="12.95" customHeight="1" x14ac:dyDescent="0.2">
      <c r="A2287" s="102">
        <v>1999</v>
      </c>
      <c r="B2287" s="115" t="s">
        <v>4176</v>
      </c>
      <c r="C2287" s="102" t="s">
        <v>6472</v>
      </c>
      <c r="D2287" s="127" t="s">
        <v>9057</v>
      </c>
      <c r="E2287" s="102" t="s">
        <v>17474</v>
      </c>
      <c r="F2287" s="148" t="s">
        <v>10085</v>
      </c>
      <c r="G2287" s="105">
        <v>14748</v>
      </c>
      <c r="H2287" s="102" t="s">
        <v>5011</v>
      </c>
      <c r="I2287" s="102" t="s">
        <v>11819</v>
      </c>
      <c r="J2287" s="102" t="s">
        <v>11144</v>
      </c>
      <c r="K2287" s="102"/>
      <c r="L2287" s="111" t="s">
        <v>13872</v>
      </c>
      <c r="M2287" s="168">
        <v>1</v>
      </c>
      <c r="N2287" s="112" t="s">
        <v>17472</v>
      </c>
      <c r="O2287" s="121" t="s">
        <v>17475</v>
      </c>
      <c r="P2287" s="102"/>
      <c r="Q2287" s="102"/>
      <c r="R2287" s="102"/>
      <c r="S2287" s="102"/>
      <c r="T2287" s="102" t="s">
        <v>28757</v>
      </c>
      <c r="U2287" s="102" t="s">
        <v>39232</v>
      </c>
      <c r="V2287" s="127" t="s">
        <v>1865</v>
      </c>
      <c r="W2287" s="102"/>
      <c r="X2287" s="324"/>
    </row>
    <row r="2288" spans="1:24" ht="12.95" customHeight="1" x14ac:dyDescent="0.2">
      <c r="A2288" s="102">
        <v>1999</v>
      </c>
      <c r="B2288" s="115" t="s">
        <v>4176</v>
      </c>
      <c r="C2288" s="102" t="s">
        <v>6472</v>
      </c>
      <c r="D2288" s="127" t="s">
        <v>10653</v>
      </c>
      <c r="E2288" s="102" t="s">
        <v>17476</v>
      </c>
      <c r="F2288" s="148" t="s">
        <v>10085</v>
      </c>
      <c r="G2288" s="105">
        <v>14746</v>
      </c>
      <c r="H2288" s="102" t="s">
        <v>5011</v>
      </c>
      <c r="I2288" s="102" t="s">
        <v>11819</v>
      </c>
      <c r="J2288" s="102" t="s">
        <v>11144</v>
      </c>
      <c r="K2288" s="102"/>
      <c r="L2288" s="111" t="s">
        <v>13873</v>
      </c>
      <c r="M2288" s="168">
        <v>1</v>
      </c>
      <c r="N2288" s="112" t="s">
        <v>17472</v>
      </c>
      <c r="O2288" s="121" t="s">
        <v>1505</v>
      </c>
      <c r="P2288" s="102"/>
      <c r="Q2288" s="102"/>
      <c r="R2288" s="102"/>
      <c r="S2288" s="102"/>
      <c r="T2288" s="102" t="s">
        <v>28757</v>
      </c>
      <c r="U2288" s="102" t="s">
        <v>39232</v>
      </c>
      <c r="V2288" s="127" t="s">
        <v>5057</v>
      </c>
      <c r="W2288" s="102"/>
      <c r="X2288" s="324"/>
    </row>
    <row r="2289" spans="1:24" ht="12.95" customHeight="1" x14ac:dyDescent="0.2">
      <c r="A2289" s="115">
        <v>2001</v>
      </c>
      <c r="B2289" s="115" t="s">
        <v>4176</v>
      </c>
      <c r="C2289" s="103" t="s">
        <v>5261</v>
      </c>
      <c r="D2289" s="132" t="s">
        <v>13617</v>
      </c>
      <c r="E2289" s="102" t="s">
        <v>11952</v>
      </c>
      <c r="F2289" s="102" t="s">
        <v>14834</v>
      </c>
      <c r="G2289" s="105">
        <v>14590</v>
      </c>
      <c r="H2289" s="102" t="s">
        <v>10103</v>
      </c>
      <c r="I2289" s="102" t="s">
        <v>3253</v>
      </c>
      <c r="J2289" s="102" t="s">
        <v>13618</v>
      </c>
      <c r="K2289" s="102"/>
      <c r="L2289" s="111"/>
      <c r="M2289" s="169">
        <v>1</v>
      </c>
      <c r="N2289" s="108" t="s">
        <v>31378</v>
      </c>
      <c r="O2289" s="121"/>
      <c r="P2289" s="102"/>
      <c r="Q2289" s="102" t="s">
        <v>19259</v>
      </c>
      <c r="R2289" s="109" t="s">
        <v>7035</v>
      </c>
      <c r="S2289" s="102"/>
      <c r="T2289" s="102" t="s">
        <v>20549</v>
      </c>
      <c r="U2289" s="102" t="s">
        <v>27151</v>
      </c>
      <c r="V2289" s="109">
        <v>6.5</v>
      </c>
      <c r="W2289" s="107"/>
      <c r="X2289" s="324"/>
    </row>
    <row r="2290" spans="1:24" ht="12.95" customHeight="1" x14ac:dyDescent="0.2">
      <c r="A2290" s="115">
        <v>2001</v>
      </c>
      <c r="B2290" s="115" t="s">
        <v>4176</v>
      </c>
      <c r="C2290" s="102" t="s">
        <v>5261</v>
      </c>
      <c r="D2290" s="132" t="s">
        <v>8777</v>
      </c>
      <c r="E2290" s="102" t="s">
        <v>11768</v>
      </c>
      <c r="F2290" s="102" t="s">
        <v>14834</v>
      </c>
      <c r="G2290" s="105">
        <v>14669</v>
      </c>
      <c r="H2290" s="102" t="s">
        <v>3253</v>
      </c>
      <c r="I2290" s="102" t="s">
        <v>10103</v>
      </c>
      <c r="J2290" s="102" t="s">
        <v>11950</v>
      </c>
      <c r="K2290" s="102"/>
      <c r="L2290" s="111" t="s">
        <v>35702</v>
      </c>
      <c r="M2290" s="169">
        <v>2</v>
      </c>
      <c r="N2290" s="112" t="s">
        <v>17200</v>
      </c>
      <c r="O2290" s="121" t="s">
        <v>325</v>
      </c>
      <c r="P2290" s="102"/>
      <c r="Q2290" s="102" t="s">
        <v>15837</v>
      </c>
      <c r="R2290" s="109"/>
      <c r="S2290" s="102" t="s">
        <v>9435</v>
      </c>
      <c r="T2290" s="102" t="s">
        <v>20549</v>
      </c>
      <c r="U2290" s="102" t="s">
        <v>11951</v>
      </c>
      <c r="V2290" s="109">
        <v>7.5</v>
      </c>
      <c r="W2290" s="107"/>
      <c r="X2290" s="324"/>
    </row>
    <row r="2291" spans="1:24" ht="12.95" customHeight="1" x14ac:dyDescent="0.2">
      <c r="A2291" s="115">
        <v>2001</v>
      </c>
      <c r="B2291" s="115" t="s">
        <v>4176</v>
      </c>
      <c r="C2291" s="102" t="s">
        <v>5261</v>
      </c>
      <c r="D2291" s="132" t="s">
        <v>9680</v>
      </c>
      <c r="E2291" s="102" t="s">
        <v>9749</v>
      </c>
      <c r="F2291" s="102" t="s">
        <v>14834</v>
      </c>
      <c r="G2291" s="105">
        <v>14598</v>
      </c>
      <c r="H2291" s="102" t="s">
        <v>3253</v>
      </c>
      <c r="I2291" s="102" t="s">
        <v>10103</v>
      </c>
      <c r="J2291" s="102" t="s">
        <v>9750</v>
      </c>
      <c r="K2291" s="102"/>
      <c r="L2291" s="111"/>
      <c r="M2291" s="169">
        <v>1</v>
      </c>
      <c r="N2291" s="108" t="s">
        <v>31379</v>
      </c>
      <c r="O2291" s="121" t="s">
        <v>325</v>
      </c>
      <c r="P2291" s="102"/>
      <c r="Q2291" s="102" t="s">
        <v>16814</v>
      </c>
      <c r="R2291" s="109"/>
      <c r="S2291" s="102"/>
      <c r="T2291" s="102" t="s">
        <v>20549</v>
      </c>
      <c r="U2291" s="102" t="s">
        <v>27152</v>
      </c>
      <c r="V2291" s="109">
        <v>8.5</v>
      </c>
      <c r="W2291" s="107"/>
      <c r="X2291" s="324"/>
    </row>
    <row r="2292" spans="1:24" ht="12.95" customHeight="1" x14ac:dyDescent="0.2">
      <c r="A2292" s="115">
        <v>2001</v>
      </c>
      <c r="B2292" s="115" t="s">
        <v>4176</v>
      </c>
      <c r="C2292" s="102" t="s">
        <v>5261</v>
      </c>
      <c r="D2292" s="132" t="s">
        <v>614</v>
      </c>
      <c r="E2292" s="102" t="s">
        <v>11454</v>
      </c>
      <c r="F2292" s="102" t="s">
        <v>14834</v>
      </c>
      <c r="G2292" s="105">
        <v>15333</v>
      </c>
      <c r="H2292" s="102" t="s">
        <v>15082</v>
      </c>
      <c r="I2292" s="102" t="s">
        <v>2625</v>
      </c>
      <c r="J2292" s="102" t="s">
        <v>14818</v>
      </c>
      <c r="K2292" s="102"/>
      <c r="L2292" s="111"/>
      <c r="M2292" s="169">
        <v>1</v>
      </c>
      <c r="N2292" s="108" t="s">
        <v>31380</v>
      </c>
      <c r="O2292" s="121" t="s">
        <v>3620</v>
      </c>
      <c r="P2292" s="102" t="s">
        <v>162</v>
      </c>
      <c r="Q2292" s="102" t="s">
        <v>18156</v>
      </c>
      <c r="R2292" s="109" t="s">
        <v>7035</v>
      </c>
      <c r="S2292" s="102"/>
      <c r="T2292" s="102" t="s">
        <v>20545</v>
      </c>
      <c r="U2292" s="102" t="s">
        <v>27153</v>
      </c>
      <c r="V2292" s="109">
        <v>6.5</v>
      </c>
      <c r="W2292" s="107"/>
      <c r="X2292" s="324"/>
    </row>
    <row r="2293" spans="1:24" ht="12.95" customHeight="1" x14ac:dyDescent="0.2">
      <c r="A2293" s="115">
        <v>2001</v>
      </c>
      <c r="B2293" s="115" t="s">
        <v>4176</v>
      </c>
      <c r="C2293" s="102" t="s">
        <v>5261</v>
      </c>
      <c r="D2293" s="132" t="s">
        <v>11451</v>
      </c>
      <c r="E2293" s="102" t="s">
        <v>11450</v>
      </c>
      <c r="F2293" s="148" t="s">
        <v>10085</v>
      </c>
      <c r="G2293" s="105">
        <v>15699</v>
      </c>
      <c r="H2293" s="102" t="s">
        <v>11819</v>
      </c>
      <c r="I2293" s="102" t="s">
        <v>3804</v>
      </c>
      <c r="J2293" s="102" t="s">
        <v>11452</v>
      </c>
      <c r="K2293" s="102"/>
      <c r="L2293" s="111"/>
      <c r="M2293" s="169">
        <v>1</v>
      </c>
      <c r="N2293" s="138" t="s">
        <v>11453</v>
      </c>
      <c r="O2293" s="121"/>
      <c r="P2293" s="102" t="s">
        <v>9125</v>
      </c>
      <c r="Q2293" s="102" t="s">
        <v>17596</v>
      </c>
      <c r="R2293" s="109"/>
      <c r="S2293" s="102" t="s">
        <v>8315</v>
      </c>
      <c r="T2293" s="102" t="s">
        <v>14962</v>
      </c>
      <c r="U2293" s="102" t="s">
        <v>27154</v>
      </c>
      <c r="V2293" s="109">
        <v>6</v>
      </c>
      <c r="W2293" s="107"/>
      <c r="X2293" s="324"/>
    </row>
    <row r="2294" spans="1:24" ht="12.95" customHeight="1" x14ac:dyDescent="0.2">
      <c r="A2294" s="115">
        <v>2001</v>
      </c>
      <c r="B2294" s="115" t="s">
        <v>4176</v>
      </c>
      <c r="C2294" s="102" t="s">
        <v>5261</v>
      </c>
      <c r="D2294" s="132" t="s">
        <v>8821</v>
      </c>
      <c r="E2294" s="102" t="s">
        <v>8820</v>
      </c>
      <c r="F2294" s="102" t="s">
        <v>14834</v>
      </c>
      <c r="G2294" s="105">
        <v>16420</v>
      </c>
      <c r="H2294" s="102" t="s">
        <v>11819</v>
      </c>
      <c r="I2294" s="102" t="s">
        <v>10191</v>
      </c>
      <c r="J2294" s="102" t="s">
        <v>11448</v>
      </c>
      <c r="K2294" s="102"/>
      <c r="L2294" s="111"/>
      <c r="M2294" s="169">
        <v>2</v>
      </c>
      <c r="N2294" s="138" t="s">
        <v>17477</v>
      </c>
      <c r="O2294" s="121" t="s">
        <v>17709</v>
      </c>
      <c r="P2294" s="102" t="s">
        <v>17734</v>
      </c>
      <c r="Q2294" s="102" t="s">
        <v>15913</v>
      </c>
      <c r="R2294" s="109"/>
      <c r="S2294" s="102"/>
      <c r="T2294" s="102" t="s">
        <v>20547</v>
      </c>
      <c r="U2294" s="102" t="s">
        <v>11449</v>
      </c>
      <c r="V2294" s="109">
        <v>6</v>
      </c>
      <c r="W2294" s="107"/>
      <c r="X2294" s="324"/>
    </row>
    <row r="2295" spans="1:24" ht="12.95" customHeight="1" x14ac:dyDescent="0.2">
      <c r="A2295" s="102">
        <v>2001</v>
      </c>
      <c r="B2295" s="102" t="s">
        <v>4176</v>
      </c>
      <c r="C2295" s="102" t="s">
        <v>5261</v>
      </c>
      <c r="D2295" s="132" t="s">
        <v>10904</v>
      </c>
      <c r="E2295" s="102" t="s">
        <v>10903</v>
      </c>
      <c r="F2295" s="102" t="s">
        <v>14834</v>
      </c>
      <c r="G2295" s="105">
        <v>17730</v>
      </c>
      <c r="H2295" s="102" t="s">
        <v>31381</v>
      </c>
      <c r="I2295" s="102" t="s">
        <v>31382</v>
      </c>
      <c r="J2295" s="102" t="s">
        <v>17479</v>
      </c>
      <c r="K2295" s="102"/>
      <c r="L2295" s="111" t="s">
        <v>17480</v>
      </c>
      <c r="M2295" s="168">
        <v>1</v>
      </c>
      <c r="N2295" s="112">
        <v>11</v>
      </c>
      <c r="O2295" s="121" t="s">
        <v>17473</v>
      </c>
      <c r="P2295" s="102"/>
      <c r="Q2295" s="102" t="s">
        <v>17392</v>
      </c>
      <c r="R2295" s="102"/>
      <c r="S2295" s="102"/>
      <c r="T2295" s="102" t="s">
        <v>21418</v>
      </c>
      <c r="U2295" s="102"/>
      <c r="V2295" s="102">
        <v>6</v>
      </c>
      <c r="W2295" s="102"/>
      <c r="X2295" s="324"/>
    </row>
    <row r="2296" spans="1:24" ht="12.95" customHeight="1" x14ac:dyDescent="0.2">
      <c r="A2296" s="102">
        <v>2001</v>
      </c>
      <c r="B2296" s="102" t="s">
        <v>4176</v>
      </c>
      <c r="C2296" s="102" t="s">
        <v>5261</v>
      </c>
      <c r="D2296" s="132" t="s">
        <v>6926</v>
      </c>
      <c r="E2296" s="102" t="s">
        <v>6925</v>
      </c>
      <c r="F2296" s="102" t="s">
        <v>14834</v>
      </c>
      <c r="G2296" s="105">
        <v>17682</v>
      </c>
      <c r="H2296" s="102" t="s">
        <v>31329</v>
      </c>
      <c r="I2296" s="102" t="s">
        <v>31382</v>
      </c>
      <c r="J2296" s="102" t="s">
        <v>8553</v>
      </c>
      <c r="K2296" s="102"/>
      <c r="L2296" s="111" t="s">
        <v>17481</v>
      </c>
      <c r="M2296" s="168">
        <v>0.5</v>
      </c>
      <c r="N2296" s="125">
        <v>16</v>
      </c>
      <c r="O2296" s="121" t="s">
        <v>1863</v>
      </c>
      <c r="P2296" s="102"/>
      <c r="Q2296" s="102" t="s">
        <v>2447</v>
      </c>
      <c r="R2296" s="102"/>
      <c r="S2296" s="102"/>
      <c r="T2296" s="102" t="s">
        <v>21418</v>
      </c>
      <c r="U2296" s="102" t="s">
        <v>17657</v>
      </c>
      <c r="V2296" s="102">
        <v>3</v>
      </c>
      <c r="W2296" s="102"/>
      <c r="X2296" s="324"/>
    </row>
    <row r="2297" spans="1:24" ht="12.95" customHeight="1" x14ac:dyDescent="0.2">
      <c r="A2297" s="102">
        <v>2001</v>
      </c>
      <c r="B2297" s="102" t="s">
        <v>4176</v>
      </c>
      <c r="C2297" s="102" t="s">
        <v>5261</v>
      </c>
      <c r="D2297" s="132" t="s">
        <v>12035</v>
      </c>
      <c r="E2297" s="102" t="s">
        <v>5709</v>
      </c>
      <c r="F2297" s="102" t="s">
        <v>14834</v>
      </c>
      <c r="G2297" s="105">
        <v>20759</v>
      </c>
      <c r="H2297" s="102" t="s">
        <v>31329</v>
      </c>
      <c r="I2297" s="102" t="s">
        <v>31382</v>
      </c>
      <c r="J2297" s="102" t="s">
        <v>17482</v>
      </c>
      <c r="K2297" s="102"/>
      <c r="L2297" s="111" t="s">
        <v>17483</v>
      </c>
      <c r="M2297" s="168">
        <v>3</v>
      </c>
      <c r="N2297" s="112" t="s">
        <v>17484</v>
      </c>
      <c r="O2297" s="121" t="s">
        <v>17475</v>
      </c>
      <c r="P2297" s="102" t="s">
        <v>13301</v>
      </c>
      <c r="Q2297" s="102" t="s">
        <v>15976</v>
      </c>
      <c r="R2297" s="102" t="s">
        <v>7035</v>
      </c>
      <c r="S2297" s="102"/>
      <c r="T2297" s="102" t="s">
        <v>21418</v>
      </c>
      <c r="U2297" s="102" t="s">
        <v>27150</v>
      </c>
      <c r="V2297" s="102">
        <v>6.5</v>
      </c>
      <c r="W2297" s="102"/>
      <c r="X2297" s="324"/>
    </row>
    <row r="2298" spans="1:24" ht="12.95" customHeight="1" x14ac:dyDescent="0.2">
      <c r="A2298" s="115">
        <v>2001</v>
      </c>
      <c r="B2298" s="115" t="s">
        <v>4176</v>
      </c>
      <c r="C2298" s="102" t="s">
        <v>5261</v>
      </c>
      <c r="D2298" s="132" t="s">
        <v>8844</v>
      </c>
      <c r="E2298" s="102" t="s">
        <v>8843</v>
      </c>
      <c r="F2298" s="148" t="s">
        <v>10085</v>
      </c>
      <c r="G2298" s="105">
        <v>18597</v>
      </c>
      <c r="H2298" s="102" t="s">
        <v>31381</v>
      </c>
      <c r="I2298" s="102" t="s">
        <v>31383</v>
      </c>
      <c r="J2298" s="102" t="s">
        <v>8845</v>
      </c>
      <c r="K2298" s="102"/>
      <c r="L2298" s="111"/>
      <c r="M2298" s="169">
        <v>1</v>
      </c>
      <c r="N2298" s="138" t="s">
        <v>11453</v>
      </c>
      <c r="O2298" s="121" t="s">
        <v>20445</v>
      </c>
      <c r="P2298" s="102" t="s">
        <v>19503</v>
      </c>
      <c r="Q2298" s="102" t="s">
        <v>16990</v>
      </c>
      <c r="R2298" s="109"/>
      <c r="S2298" s="102"/>
      <c r="T2298" s="102" t="s">
        <v>21418</v>
      </c>
      <c r="U2298" s="102" t="s">
        <v>21760</v>
      </c>
      <c r="V2298" s="109">
        <v>8</v>
      </c>
      <c r="W2298" s="107"/>
      <c r="X2298" s="324"/>
    </row>
    <row r="2299" spans="1:24" ht="12.95" customHeight="1" x14ac:dyDescent="0.2">
      <c r="A2299" s="115">
        <v>2002</v>
      </c>
      <c r="B2299" s="115" t="s">
        <v>4176</v>
      </c>
      <c r="C2299" s="103" t="s">
        <v>5262</v>
      </c>
      <c r="D2299" s="132" t="s">
        <v>14030</v>
      </c>
      <c r="E2299" s="102" t="s">
        <v>13181</v>
      </c>
      <c r="F2299" s="102" t="s">
        <v>14834</v>
      </c>
      <c r="G2299" s="105">
        <v>14796</v>
      </c>
      <c r="H2299" s="102" t="s">
        <v>13336</v>
      </c>
      <c r="I2299" s="102" t="s">
        <v>7198</v>
      </c>
      <c r="J2299" s="102" t="s">
        <v>10088</v>
      </c>
      <c r="K2299" s="102"/>
      <c r="L2299" s="111"/>
      <c r="M2299" s="169">
        <v>1</v>
      </c>
      <c r="N2299" s="138" t="s">
        <v>12955</v>
      </c>
      <c r="O2299" s="121"/>
      <c r="P2299" s="102" t="s">
        <v>9160</v>
      </c>
      <c r="Q2299" s="102" t="s">
        <v>19627</v>
      </c>
      <c r="R2299" s="109"/>
      <c r="S2299" s="102"/>
      <c r="T2299" s="102" t="s">
        <v>20538</v>
      </c>
      <c r="U2299" s="102" t="s">
        <v>6767</v>
      </c>
      <c r="V2299" s="109">
        <v>7</v>
      </c>
      <c r="W2299" s="107"/>
      <c r="X2299" s="324"/>
    </row>
    <row r="2300" spans="1:24" ht="12.95" customHeight="1" x14ac:dyDescent="0.2">
      <c r="A2300" s="115">
        <v>2002</v>
      </c>
      <c r="B2300" s="115" t="s">
        <v>4176</v>
      </c>
      <c r="C2300" s="102" t="s">
        <v>5262</v>
      </c>
      <c r="D2300" s="132" t="s">
        <v>8399</v>
      </c>
      <c r="E2300" s="102" t="s">
        <v>6768</v>
      </c>
      <c r="F2300" s="102" t="s">
        <v>14834</v>
      </c>
      <c r="G2300" s="105">
        <v>15050</v>
      </c>
      <c r="H2300" s="102" t="s">
        <v>7198</v>
      </c>
      <c r="I2300" s="102" t="s">
        <v>13336</v>
      </c>
      <c r="J2300" s="102" t="s">
        <v>1724</v>
      </c>
      <c r="K2300" s="102"/>
      <c r="L2300" s="111"/>
      <c r="M2300" s="169">
        <v>0.75</v>
      </c>
      <c r="N2300" s="108" t="s">
        <v>12003</v>
      </c>
      <c r="O2300" s="121"/>
      <c r="P2300" s="102"/>
      <c r="Q2300" s="102" t="s">
        <v>19434</v>
      </c>
      <c r="R2300" s="109"/>
      <c r="S2300" s="102"/>
      <c r="T2300" s="102" t="s">
        <v>20538</v>
      </c>
      <c r="U2300" s="102" t="s">
        <v>17453</v>
      </c>
      <c r="V2300" s="109">
        <v>5.5</v>
      </c>
      <c r="W2300" s="107"/>
      <c r="X2300" s="324"/>
    </row>
    <row r="2301" spans="1:24" ht="12.95" customHeight="1" x14ac:dyDescent="0.2">
      <c r="A2301" s="115">
        <v>2002</v>
      </c>
      <c r="B2301" s="115" t="s">
        <v>4176</v>
      </c>
      <c r="C2301" s="102" t="s">
        <v>5262</v>
      </c>
      <c r="D2301" s="132" t="s">
        <v>14487</v>
      </c>
      <c r="E2301" s="102" t="s">
        <v>2757</v>
      </c>
      <c r="F2301" s="102" t="s">
        <v>14834</v>
      </c>
      <c r="G2301" s="105">
        <v>15726</v>
      </c>
      <c r="H2301" s="102" t="s">
        <v>21493</v>
      </c>
      <c r="I2301" s="102" t="s">
        <v>11819</v>
      </c>
      <c r="J2301" s="102" t="s">
        <v>14488</v>
      </c>
      <c r="K2301" s="102"/>
      <c r="L2301" s="111"/>
      <c r="M2301" s="169">
        <v>1</v>
      </c>
      <c r="N2301" s="138" t="s">
        <v>11453</v>
      </c>
      <c r="O2301" s="121" t="s">
        <v>17446</v>
      </c>
      <c r="P2301" s="102" t="s">
        <v>162</v>
      </c>
      <c r="Q2301" s="102" t="s">
        <v>16894</v>
      </c>
      <c r="R2301" s="109"/>
      <c r="S2301" s="102" t="s">
        <v>9435</v>
      </c>
      <c r="T2301" s="102" t="s">
        <v>14962</v>
      </c>
      <c r="U2301" s="102" t="s">
        <v>27562</v>
      </c>
      <c r="V2301" s="109">
        <v>7</v>
      </c>
      <c r="W2301" s="107"/>
      <c r="X2301" s="324"/>
    </row>
    <row r="2302" spans="1:24" ht="12.95" customHeight="1" x14ac:dyDescent="0.2">
      <c r="A2302" s="115">
        <v>2002</v>
      </c>
      <c r="B2302" s="115" t="s">
        <v>4176</v>
      </c>
      <c r="C2302" s="102" t="s">
        <v>5262</v>
      </c>
      <c r="D2302" s="132" t="s">
        <v>14490</v>
      </c>
      <c r="E2302" s="102" t="s">
        <v>14489</v>
      </c>
      <c r="F2302" s="102" t="s">
        <v>14834</v>
      </c>
      <c r="G2302" s="105">
        <v>16542</v>
      </c>
      <c r="H2302" s="102" t="s">
        <v>11819</v>
      </c>
      <c r="I2302" s="102" t="s">
        <v>10103</v>
      </c>
      <c r="J2302" s="102" t="s">
        <v>14097</v>
      </c>
      <c r="K2302" s="102"/>
      <c r="L2302" s="111"/>
      <c r="M2302" s="169">
        <v>1</v>
      </c>
      <c r="N2302" s="108" t="s">
        <v>31384</v>
      </c>
      <c r="O2302" s="121" t="s">
        <v>16524</v>
      </c>
      <c r="P2302" s="102" t="s">
        <v>9125</v>
      </c>
      <c r="Q2302" s="102" t="s">
        <v>19113</v>
      </c>
      <c r="R2302" s="109"/>
      <c r="S2302" s="102"/>
      <c r="T2302" s="102" t="s">
        <v>7789</v>
      </c>
      <c r="U2302" s="102" t="s">
        <v>21494</v>
      </c>
      <c r="V2302" s="109">
        <v>6.5</v>
      </c>
      <c r="W2302" s="107"/>
      <c r="X2302" s="324"/>
    </row>
    <row r="2303" spans="1:24" ht="12.95" customHeight="1" x14ac:dyDescent="0.2">
      <c r="A2303" s="115">
        <v>2002</v>
      </c>
      <c r="B2303" s="115" t="s">
        <v>4176</v>
      </c>
      <c r="C2303" s="102" t="s">
        <v>5262</v>
      </c>
      <c r="D2303" s="132" t="s">
        <v>9679</v>
      </c>
      <c r="E2303" s="102" t="s">
        <v>13442</v>
      </c>
      <c r="F2303" s="102" t="s">
        <v>14834</v>
      </c>
      <c r="G2303" s="105">
        <v>16230</v>
      </c>
      <c r="H2303" s="102" t="s">
        <v>31385</v>
      </c>
      <c r="I2303" s="102" t="s">
        <v>4890</v>
      </c>
      <c r="J2303" s="102" t="s">
        <v>14153</v>
      </c>
      <c r="K2303" s="102"/>
      <c r="L2303" s="111"/>
      <c r="M2303" s="169">
        <v>2</v>
      </c>
      <c r="N2303" s="138" t="s">
        <v>16077</v>
      </c>
      <c r="O2303" s="121" t="s">
        <v>16856</v>
      </c>
      <c r="P2303" s="102"/>
      <c r="Q2303" s="102" t="s">
        <v>17601</v>
      </c>
      <c r="R2303" s="109"/>
      <c r="S2303" s="102"/>
      <c r="T2303" s="102" t="s">
        <v>20547</v>
      </c>
      <c r="U2303" s="102" t="s">
        <v>17996</v>
      </c>
      <c r="V2303" s="109">
        <v>7</v>
      </c>
      <c r="W2303" s="107"/>
      <c r="X2303" s="324"/>
    </row>
    <row r="2304" spans="1:24" ht="12.95" customHeight="1" x14ac:dyDescent="0.2">
      <c r="A2304" s="115">
        <v>2002</v>
      </c>
      <c r="B2304" s="115" t="s">
        <v>4176</v>
      </c>
      <c r="C2304" s="102" t="s">
        <v>5262</v>
      </c>
      <c r="D2304" s="129" t="s">
        <v>11736</v>
      </c>
      <c r="E2304" s="102" t="s">
        <v>2659</v>
      </c>
      <c r="F2304" s="102" t="s">
        <v>14834</v>
      </c>
      <c r="G2304" s="105">
        <v>16234</v>
      </c>
      <c r="H2304" s="102" t="s">
        <v>4890</v>
      </c>
      <c r="I2304" s="102" t="s">
        <v>30724</v>
      </c>
      <c r="J2304" s="102" t="s">
        <v>13914</v>
      </c>
      <c r="K2304" s="102"/>
      <c r="L2304" s="111" t="s">
        <v>2173</v>
      </c>
      <c r="M2304" s="168">
        <v>1</v>
      </c>
      <c r="N2304" s="112" t="s">
        <v>31386</v>
      </c>
      <c r="O2304" s="121" t="s">
        <v>17391</v>
      </c>
      <c r="P2304" s="102" t="s">
        <v>162</v>
      </c>
      <c r="Q2304" s="102" t="s">
        <v>19695</v>
      </c>
      <c r="R2304" s="102"/>
      <c r="S2304" s="102"/>
      <c r="T2304" s="102" t="s">
        <v>20547</v>
      </c>
      <c r="U2304" s="102" t="s">
        <v>21495</v>
      </c>
      <c r="V2304" s="102">
        <v>7</v>
      </c>
      <c r="W2304" s="102"/>
      <c r="X2304" s="324"/>
    </row>
    <row r="2305" spans="1:24" ht="12.95" customHeight="1" x14ac:dyDescent="0.2">
      <c r="A2305" s="115">
        <v>2002</v>
      </c>
      <c r="B2305" s="115" t="s">
        <v>4176</v>
      </c>
      <c r="C2305" s="102" t="s">
        <v>5262</v>
      </c>
      <c r="D2305" s="132" t="s">
        <v>13177</v>
      </c>
      <c r="E2305" s="102" t="s">
        <v>14435</v>
      </c>
      <c r="F2305" s="102" t="s">
        <v>14834</v>
      </c>
      <c r="G2305" s="105">
        <v>14591</v>
      </c>
      <c r="H2305" s="102" t="s">
        <v>3253</v>
      </c>
      <c r="I2305" s="102" t="s">
        <v>10103</v>
      </c>
      <c r="J2305" s="102" t="s">
        <v>2117</v>
      </c>
      <c r="K2305" s="102"/>
      <c r="L2305" s="111" t="s">
        <v>35705</v>
      </c>
      <c r="M2305" s="169">
        <v>2</v>
      </c>
      <c r="N2305" s="138" t="s">
        <v>17090</v>
      </c>
      <c r="O2305" s="121"/>
      <c r="P2305" s="102" t="s">
        <v>9160</v>
      </c>
      <c r="Q2305" s="102" t="s">
        <v>17446</v>
      </c>
      <c r="R2305" s="109"/>
      <c r="S2305" s="102"/>
      <c r="T2305" s="102" t="s">
        <v>20549</v>
      </c>
      <c r="U2305" s="102" t="s">
        <v>17486</v>
      </c>
      <c r="V2305" s="109">
        <v>7.5</v>
      </c>
      <c r="W2305" s="107"/>
      <c r="X2305" s="324"/>
    </row>
    <row r="2306" spans="1:24" ht="12.95" customHeight="1" x14ac:dyDescent="0.2">
      <c r="A2306" s="115">
        <v>2002</v>
      </c>
      <c r="B2306" s="115" t="s">
        <v>4176</v>
      </c>
      <c r="C2306" s="102" t="s">
        <v>5262</v>
      </c>
      <c r="D2306" s="132" t="s">
        <v>13179</v>
      </c>
      <c r="E2306" s="102" t="s">
        <v>13178</v>
      </c>
      <c r="F2306" s="102" t="s">
        <v>14834</v>
      </c>
      <c r="G2306" s="105">
        <v>14520</v>
      </c>
      <c r="H2306" s="102" t="s">
        <v>11819</v>
      </c>
      <c r="I2306" s="102" t="s">
        <v>30796</v>
      </c>
      <c r="J2306" s="102" t="s">
        <v>13180</v>
      </c>
      <c r="K2306" s="102"/>
      <c r="L2306" s="111"/>
      <c r="M2306" s="169">
        <v>1</v>
      </c>
      <c r="N2306" s="138">
        <v>42</v>
      </c>
      <c r="O2306" s="121" t="s">
        <v>13301</v>
      </c>
      <c r="P2306" s="102" t="s">
        <v>9160</v>
      </c>
      <c r="Q2306" s="102" t="s">
        <v>16762</v>
      </c>
      <c r="R2306" s="109"/>
      <c r="S2306" s="102"/>
      <c r="T2306" s="102" t="s">
        <v>20541</v>
      </c>
      <c r="U2306" s="102" t="s">
        <v>21496</v>
      </c>
      <c r="V2306" s="109">
        <v>5.5</v>
      </c>
      <c r="W2306" s="107"/>
      <c r="X2306" s="324"/>
    </row>
    <row r="2307" spans="1:24" ht="12.95" customHeight="1" x14ac:dyDescent="0.2">
      <c r="A2307" s="115">
        <v>2002</v>
      </c>
      <c r="B2307" s="115" t="s">
        <v>4176</v>
      </c>
      <c r="C2307" s="102" t="s">
        <v>5262</v>
      </c>
      <c r="D2307" s="132" t="s">
        <v>3064</v>
      </c>
      <c r="E2307" s="102" t="s">
        <v>3063</v>
      </c>
      <c r="F2307" s="102" t="s">
        <v>14834</v>
      </c>
      <c r="G2307" s="105">
        <v>15512</v>
      </c>
      <c r="H2307" s="102" t="s">
        <v>10103</v>
      </c>
      <c r="I2307" s="102" t="s">
        <v>11819</v>
      </c>
      <c r="J2307" s="102" t="s">
        <v>12903</v>
      </c>
      <c r="K2307" s="102"/>
      <c r="L2307" s="111"/>
      <c r="M2307" s="169">
        <v>1</v>
      </c>
      <c r="N2307" s="108" t="s">
        <v>11227</v>
      </c>
      <c r="O2307" s="121" t="s">
        <v>3620</v>
      </c>
      <c r="P2307" s="102" t="s">
        <v>9125</v>
      </c>
      <c r="Q2307" s="102" t="s">
        <v>19101</v>
      </c>
      <c r="R2307" s="109"/>
      <c r="S2307" s="102" t="s">
        <v>8315</v>
      </c>
      <c r="T2307" s="102" t="s">
        <v>7789</v>
      </c>
      <c r="U2307" s="102" t="s">
        <v>27561</v>
      </c>
      <c r="V2307" s="109">
        <v>5</v>
      </c>
      <c r="W2307" s="107"/>
      <c r="X2307" s="324"/>
    </row>
    <row r="2308" spans="1:24" ht="12.95" customHeight="1" x14ac:dyDescent="0.2">
      <c r="A2308" s="115">
        <v>2002</v>
      </c>
      <c r="B2308" s="115" t="s">
        <v>4176</v>
      </c>
      <c r="C2308" s="102" t="s">
        <v>5262</v>
      </c>
      <c r="D2308" s="132" t="s">
        <v>9870</v>
      </c>
      <c r="E2308" s="102" t="s">
        <v>13080</v>
      </c>
      <c r="F2308" s="102" t="s">
        <v>14834</v>
      </c>
      <c r="G2308" s="105">
        <v>15471</v>
      </c>
      <c r="H2308" s="102" t="s">
        <v>31387</v>
      </c>
      <c r="I2308" s="102" t="s">
        <v>2625</v>
      </c>
      <c r="J2308" s="102" t="s">
        <v>13081</v>
      </c>
      <c r="K2308" s="102"/>
      <c r="L2308" s="111"/>
      <c r="M2308" s="169">
        <v>1.5</v>
      </c>
      <c r="N2308" s="108" t="s">
        <v>31388</v>
      </c>
      <c r="O2308" s="121"/>
      <c r="P2308" s="102" t="s">
        <v>162</v>
      </c>
      <c r="Q2308" s="102" t="s">
        <v>16877</v>
      </c>
      <c r="R2308" s="109"/>
      <c r="S2308" s="102"/>
      <c r="T2308" s="102" t="s">
        <v>21383</v>
      </c>
      <c r="U2308" s="102" t="s">
        <v>21497</v>
      </c>
      <c r="V2308" s="109">
        <v>6</v>
      </c>
      <c r="W2308" s="107"/>
      <c r="X2308" s="324"/>
    </row>
    <row r="2309" spans="1:24" ht="12.95" customHeight="1" x14ac:dyDescent="0.2">
      <c r="A2309" s="115">
        <v>2002</v>
      </c>
      <c r="B2309" s="115" t="s">
        <v>4176</v>
      </c>
      <c r="C2309" s="102" t="s">
        <v>5262</v>
      </c>
      <c r="D2309" s="132" t="s">
        <v>9492</v>
      </c>
      <c r="E2309" s="102" t="s">
        <v>942</v>
      </c>
      <c r="F2309" s="102" t="s">
        <v>14834</v>
      </c>
      <c r="G2309" s="105">
        <v>15598</v>
      </c>
      <c r="H2309" s="102" t="s">
        <v>10103</v>
      </c>
      <c r="I2309" s="102" t="s">
        <v>11819</v>
      </c>
      <c r="J2309" s="102" t="s">
        <v>9568</v>
      </c>
      <c r="K2309" s="102"/>
      <c r="L2309" s="111"/>
      <c r="M2309" s="169">
        <v>1</v>
      </c>
      <c r="N2309" s="112">
        <v>45</v>
      </c>
      <c r="O2309" s="121"/>
      <c r="P2309" s="102"/>
      <c r="Q2309" s="102" t="s">
        <v>16525</v>
      </c>
      <c r="R2309" s="109"/>
      <c r="S2309" s="102"/>
      <c r="T2309" s="102" t="s">
        <v>7789</v>
      </c>
      <c r="U2309" s="102" t="s">
        <v>21623</v>
      </c>
      <c r="V2309" s="109">
        <v>7</v>
      </c>
      <c r="W2309" s="107"/>
      <c r="X2309" s="324"/>
    </row>
    <row r="2310" spans="1:24" ht="12.95" customHeight="1" x14ac:dyDescent="0.2">
      <c r="A2310" s="115">
        <v>2002</v>
      </c>
      <c r="B2310" s="115" t="s">
        <v>4176</v>
      </c>
      <c r="C2310" s="102" t="s">
        <v>5262</v>
      </c>
      <c r="D2310" s="129" t="s">
        <v>4961</v>
      </c>
      <c r="E2310" s="102" t="s">
        <v>4960</v>
      </c>
      <c r="F2310" s="102" t="s">
        <v>14834</v>
      </c>
      <c r="G2310" s="105">
        <v>15724</v>
      </c>
      <c r="H2310" s="102" t="s">
        <v>9936</v>
      </c>
      <c r="I2310" s="102" t="s">
        <v>11819</v>
      </c>
      <c r="J2310" s="102" t="s">
        <v>4962</v>
      </c>
      <c r="K2310" s="102"/>
      <c r="L2310" s="111" t="s">
        <v>8095</v>
      </c>
      <c r="M2310" s="169">
        <v>2</v>
      </c>
      <c r="N2310" s="138" t="s">
        <v>17187</v>
      </c>
      <c r="O2310" s="121" t="s">
        <v>16828</v>
      </c>
      <c r="P2310" s="102" t="s">
        <v>2447</v>
      </c>
      <c r="Q2310" s="102" t="s">
        <v>19496</v>
      </c>
      <c r="R2310" s="109"/>
      <c r="S2310" s="102" t="s">
        <v>11080</v>
      </c>
      <c r="T2310" s="102" t="s">
        <v>14962</v>
      </c>
      <c r="U2310" s="102" t="s">
        <v>27560</v>
      </c>
      <c r="V2310" s="109">
        <v>7.5</v>
      </c>
      <c r="W2310" s="107"/>
      <c r="X2310" s="324"/>
    </row>
    <row r="2311" spans="1:24" ht="12.95" customHeight="1" x14ac:dyDescent="0.2">
      <c r="A2311" s="115">
        <v>2002</v>
      </c>
      <c r="B2311" s="115" t="s">
        <v>4176</v>
      </c>
      <c r="C2311" s="102" t="s">
        <v>5262</v>
      </c>
      <c r="D2311" s="132" t="s">
        <v>2481</v>
      </c>
      <c r="E2311" s="102" t="s">
        <v>2480</v>
      </c>
      <c r="F2311" s="167" t="s">
        <v>6406</v>
      </c>
      <c r="G2311" s="105">
        <v>16269</v>
      </c>
      <c r="H2311" s="102" t="s">
        <v>10191</v>
      </c>
      <c r="I2311" s="102" t="s">
        <v>11819</v>
      </c>
      <c r="J2311" s="102" t="s">
        <v>4959</v>
      </c>
      <c r="K2311" s="102"/>
      <c r="L2311" s="111"/>
      <c r="M2311" s="169">
        <v>3</v>
      </c>
      <c r="N2311" s="112" t="s">
        <v>16773</v>
      </c>
      <c r="O2311" s="121" t="s">
        <v>10189</v>
      </c>
      <c r="P2311" s="102"/>
      <c r="Q2311" s="102" t="s">
        <v>19550</v>
      </c>
      <c r="R2311" s="109"/>
      <c r="S2311" s="102" t="s">
        <v>8315</v>
      </c>
      <c r="T2311" s="102" t="s">
        <v>20547</v>
      </c>
      <c r="U2311" s="102" t="s">
        <v>1713</v>
      </c>
      <c r="V2311" s="109">
        <v>6</v>
      </c>
      <c r="W2311" s="107"/>
      <c r="X2311" s="324"/>
    </row>
    <row r="2312" spans="1:24" ht="12.95" customHeight="1" x14ac:dyDescent="0.2">
      <c r="A2312" s="115">
        <v>2002</v>
      </c>
      <c r="B2312" s="115" t="s">
        <v>4176</v>
      </c>
      <c r="C2312" s="102" t="s">
        <v>5262</v>
      </c>
      <c r="D2312" s="129" t="s">
        <v>6003</v>
      </c>
      <c r="E2312" s="102" t="s">
        <v>2479</v>
      </c>
      <c r="F2312" s="102" t="s">
        <v>14834</v>
      </c>
      <c r="G2312" s="105">
        <v>16238</v>
      </c>
      <c r="H2312" s="102" t="s">
        <v>10191</v>
      </c>
      <c r="I2312" s="102" t="s">
        <v>2625</v>
      </c>
      <c r="J2312" s="102" t="s">
        <v>3834</v>
      </c>
      <c r="K2312" s="102"/>
      <c r="L2312" s="111" t="s">
        <v>17380</v>
      </c>
      <c r="M2312" s="168">
        <v>1</v>
      </c>
      <c r="N2312" s="112">
        <v>37</v>
      </c>
      <c r="O2312" s="121" t="s">
        <v>5985</v>
      </c>
      <c r="P2312" s="102"/>
      <c r="Q2312" s="102" t="s">
        <v>19113</v>
      </c>
      <c r="R2312" s="102"/>
      <c r="S2312" s="102"/>
      <c r="T2312" s="102" t="s">
        <v>21291</v>
      </c>
      <c r="U2312" s="102" t="s">
        <v>21333</v>
      </c>
      <c r="V2312" s="102">
        <v>7.5</v>
      </c>
      <c r="W2312" s="102"/>
      <c r="X2312" s="324"/>
    </row>
    <row r="2313" spans="1:24" ht="12.95" customHeight="1" x14ac:dyDescent="0.2">
      <c r="A2313" s="115">
        <v>2002</v>
      </c>
      <c r="B2313" s="115" t="s">
        <v>4176</v>
      </c>
      <c r="C2313" s="102" t="s">
        <v>5262</v>
      </c>
      <c r="D2313" s="129" t="s">
        <v>3688</v>
      </c>
      <c r="E2313" s="102" t="s">
        <v>12766</v>
      </c>
      <c r="F2313" s="102" t="s">
        <v>14834</v>
      </c>
      <c r="G2313" s="105">
        <v>16242</v>
      </c>
      <c r="H2313" s="102" t="s">
        <v>11819</v>
      </c>
      <c r="I2313" s="102" t="s">
        <v>31176</v>
      </c>
      <c r="J2313" s="102" t="s">
        <v>17487</v>
      </c>
      <c r="K2313" s="102"/>
      <c r="L2313" s="111" t="s">
        <v>2989</v>
      </c>
      <c r="M2313" s="168">
        <v>1</v>
      </c>
      <c r="N2313" s="112" t="s">
        <v>31389</v>
      </c>
      <c r="O2313" s="121"/>
      <c r="P2313" s="102" t="s">
        <v>9160</v>
      </c>
      <c r="Q2313" s="102" t="s">
        <v>16877</v>
      </c>
      <c r="R2313" s="102"/>
      <c r="S2313" s="102"/>
      <c r="T2313" s="102" t="s">
        <v>7789</v>
      </c>
      <c r="U2313" s="102" t="s">
        <v>21498</v>
      </c>
      <c r="V2313" s="102">
        <v>7</v>
      </c>
      <c r="W2313" s="102"/>
      <c r="X2313" s="324"/>
    </row>
    <row r="2314" spans="1:24" ht="12.95" customHeight="1" x14ac:dyDescent="0.2">
      <c r="A2314" s="115">
        <v>2002</v>
      </c>
      <c r="B2314" s="115" t="s">
        <v>4176</v>
      </c>
      <c r="C2314" s="102" t="s">
        <v>5262</v>
      </c>
      <c r="D2314" s="129" t="s">
        <v>11013</v>
      </c>
      <c r="E2314" s="102" t="s">
        <v>14434</v>
      </c>
      <c r="F2314" s="102" t="s">
        <v>14834</v>
      </c>
      <c r="G2314" s="105">
        <v>16326</v>
      </c>
      <c r="H2314" s="102" t="s">
        <v>10191</v>
      </c>
      <c r="I2314" s="102" t="s">
        <v>4890</v>
      </c>
      <c r="J2314" s="102" t="s">
        <v>8616</v>
      </c>
      <c r="K2314" s="102"/>
      <c r="L2314" s="111" t="s">
        <v>17488</v>
      </c>
      <c r="M2314" s="168">
        <v>1.5</v>
      </c>
      <c r="N2314" s="112" t="s">
        <v>31390</v>
      </c>
      <c r="O2314" s="121" t="s">
        <v>16982</v>
      </c>
      <c r="P2314" s="102"/>
      <c r="Q2314" s="102" t="s">
        <v>16751</v>
      </c>
      <c r="R2314" s="102"/>
      <c r="S2314" s="102"/>
      <c r="T2314" s="102" t="s">
        <v>20547</v>
      </c>
      <c r="U2314" s="102" t="s">
        <v>16797</v>
      </c>
      <c r="V2314" s="102">
        <v>6</v>
      </c>
      <c r="W2314" s="102"/>
      <c r="X2314" s="324"/>
    </row>
    <row r="2315" spans="1:24" ht="12.95" customHeight="1" x14ac:dyDescent="0.2">
      <c r="A2315" s="115">
        <v>2002</v>
      </c>
      <c r="B2315" s="115" t="s">
        <v>4176</v>
      </c>
      <c r="C2315" s="102" t="s">
        <v>5262</v>
      </c>
      <c r="D2315" s="132" t="s">
        <v>5461</v>
      </c>
      <c r="E2315" s="102" t="s">
        <v>1728</v>
      </c>
      <c r="F2315" s="148" t="s">
        <v>10085</v>
      </c>
      <c r="G2315" s="105">
        <v>15899</v>
      </c>
      <c r="H2315" s="102" t="s">
        <v>4890</v>
      </c>
      <c r="I2315" s="102" t="s">
        <v>10103</v>
      </c>
      <c r="J2315" s="102" t="s">
        <v>6627</v>
      </c>
      <c r="K2315" s="102"/>
      <c r="L2315" s="111" t="s">
        <v>8097</v>
      </c>
      <c r="M2315" s="169">
        <v>1</v>
      </c>
      <c r="N2315" s="108" t="s">
        <v>1727</v>
      </c>
      <c r="O2315" s="121" t="s">
        <v>21099</v>
      </c>
      <c r="P2315" s="102" t="s">
        <v>162</v>
      </c>
      <c r="Q2315" s="102" t="s">
        <v>21101</v>
      </c>
      <c r="R2315" s="109"/>
      <c r="S2315" s="102"/>
      <c r="T2315" s="102" t="s">
        <v>7789</v>
      </c>
      <c r="U2315" s="102" t="s">
        <v>21624</v>
      </c>
      <c r="V2315" s="109">
        <v>6</v>
      </c>
      <c r="W2315" s="107"/>
      <c r="X2315" s="324"/>
    </row>
    <row r="2316" spans="1:24" ht="12.95" customHeight="1" x14ac:dyDescent="0.2">
      <c r="A2316" s="115">
        <v>2002</v>
      </c>
      <c r="B2316" s="115" t="s">
        <v>4176</v>
      </c>
      <c r="C2316" s="102" t="s">
        <v>5262</v>
      </c>
      <c r="D2316" s="132" t="s">
        <v>7646</v>
      </c>
      <c r="E2316" s="102" t="s">
        <v>7645</v>
      </c>
      <c r="F2316" s="148" t="s">
        <v>10085</v>
      </c>
      <c r="G2316" s="105">
        <v>17671</v>
      </c>
      <c r="H2316" s="102" t="s">
        <v>31381</v>
      </c>
      <c r="I2316" s="102" t="s">
        <v>31382</v>
      </c>
      <c r="J2316" s="102" t="s">
        <v>13608</v>
      </c>
      <c r="K2316" s="102"/>
      <c r="L2316" s="111" t="s">
        <v>37478</v>
      </c>
      <c r="M2316" s="169">
        <v>1</v>
      </c>
      <c r="N2316" s="108" t="s">
        <v>12026</v>
      </c>
      <c r="O2316" s="121"/>
      <c r="P2316" s="102"/>
      <c r="Q2316" s="102" t="s">
        <v>20798</v>
      </c>
      <c r="R2316" s="109" t="s">
        <v>7035</v>
      </c>
      <c r="S2316" s="102"/>
      <c r="T2316" s="102" t="s">
        <v>21418</v>
      </c>
      <c r="U2316" s="102" t="s">
        <v>21268</v>
      </c>
      <c r="V2316" s="109">
        <v>6</v>
      </c>
      <c r="W2316" s="107"/>
      <c r="X2316" s="324"/>
    </row>
    <row r="2317" spans="1:24" ht="12.95" customHeight="1" x14ac:dyDescent="0.2">
      <c r="A2317" s="115">
        <v>2002</v>
      </c>
      <c r="B2317" s="115" t="s">
        <v>4176</v>
      </c>
      <c r="C2317" s="102" t="s">
        <v>5262</v>
      </c>
      <c r="D2317" s="132" t="s">
        <v>5095</v>
      </c>
      <c r="E2317" s="102" t="s">
        <v>5094</v>
      </c>
      <c r="F2317" s="148" t="s">
        <v>10085</v>
      </c>
      <c r="G2317" s="105">
        <v>17731</v>
      </c>
      <c r="H2317" s="102" t="s">
        <v>31381</v>
      </c>
      <c r="I2317" s="102" t="s">
        <v>31382</v>
      </c>
      <c r="J2317" s="216" t="s">
        <v>13608</v>
      </c>
      <c r="K2317" s="102"/>
      <c r="L2317" s="111"/>
      <c r="M2317" s="169">
        <v>1</v>
      </c>
      <c r="N2317" s="112" t="s">
        <v>12026</v>
      </c>
      <c r="O2317" s="121"/>
      <c r="P2317" s="102" t="s">
        <v>19503</v>
      </c>
      <c r="Q2317" s="102" t="s">
        <v>20150</v>
      </c>
      <c r="R2317" s="109" t="s">
        <v>7035</v>
      </c>
      <c r="S2317" s="102" t="s">
        <v>11080</v>
      </c>
      <c r="T2317" s="102" t="s">
        <v>21418</v>
      </c>
      <c r="U2317" s="102" t="s">
        <v>27087</v>
      </c>
      <c r="V2317" s="109">
        <v>8.5</v>
      </c>
      <c r="W2317" s="107"/>
      <c r="X2317" s="324"/>
    </row>
    <row r="2318" spans="1:24" ht="12.95" customHeight="1" x14ac:dyDescent="0.2">
      <c r="A2318" s="115">
        <v>2002</v>
      </c>
      <c r="B2318" s="115" t="s">
        <v>4176</v>
      </c>
      <c r="C2318" s="102" t="s">
        <v>5262</v>
      </c>
      <c r="D2318" s="132" t="s">
        <v>17489</v>
      </c>
      <c r="E2318" s="102" t="s">
        <v>17490</v>
      </c>
      <c r="F2318" s="195" t="s">
        <v>14961</v>
      </c>
      <c r="G2318" s="105">
        <v>15900</v>
      </c>
      <c r="H2318" s="102" t="s">
        <v>10103</v>
      </c>
      <c r="I2318" s="102" t="s">
        <v>4890</v>
      </c>
      <c r="J2318" s="102" t="s">
        <v>5609</v>
      </c>
      <c r="K2318" s="102"/>
      <c r="L2318" s="111"/>
      <c r="M2318" s="169">
        <v>1</v>
      </c>
      <c r="N2318" s="112" t="s">
        <v>5610</v>
      </c>
      <c r="O2318" s="121" t="s">
        <v>20529</v>
      </c>
      <c r="P2318" s="102" t="s">
        <v>20529</v>
      </c>
      <c r="Q2318" s="102" t="s">
        <v>20529</v>
      </c>
      <c r="R2318" s="109" t="s">
        <v>7035</v>
      </c>
      <c r="S2318" s="102" t="s">
        <v>11080</v>
      </c>
      <c r="T2318" s="102" t="s">
        <v>7789</v>
      </c>
      <c r="U2318" s="102" t="s">
        <v>17491</v>
      </c>
      <c r="V2318" s="109" t="s">
        <v>7647</v>
      </c>
      <c r="W2318" s="107"/>
      <c r="X2318" s="324"/>
    </row>
    <row r="2319" spans="1:24" ht="12.95" customHeight="1" x14ac:dyDescent="0.2">
      <c r="A2319" s="115">
        <v>2002</v>
      </c>
      <c r="B2319" s="115" t="s">
        <v>4176</v>
      </c>
      <c r="C2319" s="102" t="s">
        <v>5262</v>
      </c>
      <c r="D2319" s="132" t="s">
        <v>1725</v>
      </c>
      <c r="E2319" s="102" t="s">
        <v>9493</v>
      </c>
      <c r="F2319" s="148" t="s">
        <v>10085</v>
      </c>
      <c r="G2319" s="105">
        <v>15900</v>
      </c>
      <c r="H2319" s="102" t="s">
        <v>10103</v>
      </c>
      <c r="I2319" s="102" t="s">
        <v>4890</v>
      </c>
      <c r="J2319" s="102" t="s">
        <v>1726</v>
      </c>
      <c r="K2319" s="102"/>
      <c r="L2319" s="129"/>
      <c r="M2319" s="169">
        <v>1</v>
      </c>
      <c r="N2319" s="108" t="s">
        <v>1727</v>
      </c>
      <c r="O2319" s="121" t="s">
        <v>27088</v>
      </c>
      <c r="P2319" s="102" t="s">
        <v>19503</v>
      </c>
      <c r="Q2319" s="102" t="s">
        <v>27089</v>
      </c>
      <c r="R2319" s="109"/>
      <c r="S2319" s="102" t="s">
        <v>9435</v>
      </c>
      <c r="T2319" s="102" t="s">
        <v>7789</v>
      </c>
      <c r="U2319" s="102" t="s">
        <v>27090</v>
      </c>
      <c r="V2319" s="109">
        <v>7</v>
      </c>
      <c r="W2319" s="107"/>
      <c r="X2319" s="324"/>
    </row>
    <row r="2320" spans="1:24" ht="12.95" customHeight="1" x14ac:dyDescent="0.2">
      <c r="A2320" s="115">
        <v>2002</v>
      </c>
      <c r="B2320" s="115" t="s">
        <v>4176</v>
      </c>
      <c r="C2320" s="102" t="s">
        <v>5262</v>
      </c>
      <c r="D2320" s="132" t="s">
        <v>6909</v>
      </c>
      <c r="E2320" s="102" t="s">
        <v>7974</v>
      </c>
      <c r="F2320" s="148" t="s">
        <v>10085</v>
      </c>
      <c r="G2320" s="105">
        <v>15899</v>
      </c>
      <c r="H2320" s="102" t="s">
        <v>10103</v>
      </c>
      <c r="I2320" s="102" t="s">
        <v>11819</v>
      </c>
      <c r="J2320" s="102" t="s">
        <v>5609</v>
      </c>
      <c r="K2320" s="102"/>
      <c r="L2320" s="129"/>
      <c r="M2320" s="169">
        <v>1</v>
      </c>
      <c r="N2320" s="108" t="s">
        <v>1727</v>
      </c>
      <c r="O2320" s="121" t="s">
        <v>14682</v>
      </c>
      <c r="P2320" s="102" t="s">
        <v>162</v>
      </c>
      <c r="Q2320" s="102" t="s">
        <v>20321</v>
      </c>
      <c r="R2320" s="109"/>
      <c r="S2320" s="102"/>
      <c r="T2320" s="102" t="s">
        <v>7789</v>
      </c>
      <c r="U2320" s="102" t="s">
        <v>27091</v>
      </c>
      <c r="V2320" s="109">
        <v>5.5</v>
      </c>
      <c r="W2320" s="107" t="s">
        <v>7338</v>
      </c>
      <c r="X2320" s="324"/>
    </row>
    <row r="2321" spans="1:24" ht="12.95" customHeight="1" x14ac:dyDescent="0.2">
      <c r="A2321" s="115">
        <v>2002</v>
      </c>
      <c r="B2321" s="115" t="s">
        <v>4176</v>
      </c>
      <c r="C2321" s="102" t="s">
        <v>5262</v>
      </c>
      <c r="D2321" s="132" t="s">
        <v>5661</v>
      </c>
      <c r="E2321" s="102" t="s">
        <v>5462</v>
      </c>
      <c r="F2321" s="195" t="s">
        <v>14961</v>
      </c>
      <c r="G2321" s="105">
        <v>15386</v>
      </c>
      <c r="H2321" s="102" t="s">
        <v>31391</v>
      </c>
      <c r="I2321" s="102" t="s">
        <v>2625</v>
      </c>
      <c r="J2321" s="102" t="s">
        <v>7360</v>
      </c>
      <c r="K2321" s="102"/>
      <c r="L2321" s="129"/>
      <c r="M2321" s="169">
        <v>3</v>
      </c>
      <c r="N2321" s="112" t="s">
        <v>17492</v>
      </c>
      <c r="O2321" s="121" t="s">
        <v>20529</v>
      </c>
      <c r="P2321" s="102" t="s">
        <v>20529</v>
      </c>
      <c r="Q2321" s="102" t="s">
        <v>20529</v>
      </c>
      <c r="R2321" s="109"/>
      <c r="S2321" s="102"/>
      <c r="T2321" s="102" t="s">
        <v>21383</v>
      </c>
      <c r="U2321" s="102" t="s">
        <v>21499</v>
      </c>
      <c r="V2321" s="109" t="s">
        <v>5662</v>
      </c>
      <c r="W2321" s="107"/>
      <c r="X2321" s="324"/>
    </row>
    <row r="2322" spans="1:24" ht="12.95" customHeight="1" x14ac:dyDescent="0.2">
      <c r="A2322" s="115">
        <v>2002</v>
      </c>
      <c r="B2322" s="115" t="s">
        <v>4176</v>
      </c>
      <c r="C2322" s="102" t="s">
        <v>5262</v>
      </c>
      <c r="D2322" s="129" t="s">
        <v>2335</v>
      </c>
      <c r="E2322" s="102" t="s">
        <v>3061</v>
      </c>
      <c r="F2322" s="148" t="s">
        <v>10085</v>
      </c>
      <c r="G2322" s="105">
        <v>16333</v>
      </c>
      <c r="H2322" s="102" t="s">
        <v>11819</v>
      </c>
      <c r="I2322" s="102" t="s">
        <v>13336</v>
      </c>
      <c r="J2322" s="102" t="s">
        <v>6987</v>
      </c>
      <c r="K2322" s="102"/>
      <c r="L2322" s="111" t="s">
        <v>2171</v>
      </c>
      <c r="M2322" s="168">
        <v>1</v>
      </c>
      <c r="N2322" s="125" t="s">
        <v>17493</v>
      </c>
      <c r="O2322" s="121" t="s">
        <v>9125</v>
      </c>
      <c r="P2322" s="102"/>
      <c r="Q2322" s="102" t="s">
        <v>15913</v>
      </c>
      <c r="R2322" s="102"/>
      <c r="S2322" s="102"/>
      <c r="T2322" s="102" t="s">
        <v>20547</v>
      </c>
      <c r="U2322" s="216" t="s">
        <v>21500</v>
      </c>
      <c r="V2322" s="102">
        <v>6</v>
      </c>
      <c r="W2322" s="102"/>
      <c r="X2322" s="324"/>
    </row>
    <row r="2323" spans="1:24" ht="12.95" customHeight="1" x14ac:dyDescent="0.2">
      <c r="A2323" s="115">
        <v>2003</v>
      </c>
      <c r="B2323" s="115" t="s">
        <v>4176</v>
      </c>
      <c r="C2323" s="103" t="s">
        <v>5263</v>
      </c>
      <c r="D2323" s="132" t="s">
        <v>8837</v>
      </c>
      <c r="E2323" s="102" t="s">
        <v>8836</v>
      </c>
      <c r="F2323" s="148" t="s">
        <v>10085</v>
      </c>
      <c r="G2323" s="105">
        <v>44348</v>
      </c>
      <c r="H2323" s="102" t="s">
        <v>31392</v>
      </c>
      <c r="I2323" s="102" t="s">
        <v>31393</v>
      </c>
      <c r="J2323" s="102" t="s">
        <v>12428</v>
      </c>
      <c r="K2323" s="102"/>
      <c r="L2323" s="111"/>
      <c r="M2323" s="169">
        <v>1</v>
      </c>
      <c r="N2323" s="108" t="s">
        <v>2701</v>
      </c>
      <c r="O2323" s="121"/>
      <c r="P2323" s="102"/>
      <c r="Q2323" s="102" t="s">
        <v>15945</v>
      </c>
      <c r="R2323" s="109"/>
      <c r="S2323" s="102"/>
      <c r="T2323" s="102" t="s">
        <v>21502</v>
      </c>
      <c r="U2323" s="102" t="s">
        <v>21501</v>
      </c>
      <c r="V2323" s="109">
        <v>5.5</v>
      </c>
      <c r="W2323" s="107"/>
      <c r="X2323" s="324"/>
    </row>
    <row r="2324" spans="1:24" ht="12.95" customHeight="1" x14ac:dyDescent="0.2">
      <c r="A2324" s="115">
        <v>2003</v>
      </c>
      <c r="B2324" s="115" t="s">
        <v>4176</v>
      </c>
      <c r="C2324" s="102" t="s">
        <v>5263</v>
      </c>
      <c r="D2324" s="132" t="s">
        <v>13328</v>
      </c>
      <c r="E2324" s="102" t="s">
        <v>13327</v>
      </c>
      <c r="F2324" s="102" t="s">
        <v>14834</v>
      </c>
      <c r="G2324" s="105">
        <v>44742</v>
      </c>
      <c r="H2324" s="102" t="s">
        <v>31392</v>
      </c>
      <c r="I2324" s="102" t="s">
        <v>31394</v>
      </c>
      <c r="J2324" s="102" t="s">
        <v>6398</v>
      </c>
      <c r="K2324" s="102"/>
      <c r="L2324" s="111"/>
      <c r="M2324" s="169">
        <v>1</v>
      </c>
      <c r="N2324" s="112">
        <v>51</v>
      </c>
      <c r="O2324" s="121" t="s">
        <v>15889</v>
      </c>
      <c r="P2324" s="102" t="s">
        <v>3620</v>
      </c>
      <c r="Q2324" s="102" t="s">
        <v>19571</v>
      </c>
      <c r="R2324" s="109"/>
      <c r="S2324" s="102"/>
      <c r="T2324" s="102" t="s">
        <v>21502</v>
      </c>
      <c r="U2324" s="102" t="s">
        <v>27559</v>
      </c>
      <c r="V2324" s="109">
        <v>6</v>
      </c>
      <c r="W2324" s="107"/>
      <c r="X2324" s="324"/>
    </row>
    <row r="2325" spans="1:24" ht="12.95" customHeight="1" x14ac:dyDescent="0.2">
      <c r="A2325" s="115">
        <v>2003</v>
      </c>
      <c r="B2325" s="115" t="s">
        <v>4176</v>
      </c>
      <c r="C2325" s="102" t="s">
        <v>5263</v>
      </c>
      <c r="D2325" s="132" t="s">
        <v>9678</v>
      </c>
      <c r="E2325" s="102" t="s">
        <v>9178</v>
      </c>
      <c r="F2325" s="102" t="s">
        <v>14834</v>
      </c>
      <c r="G2325" s="105">
        <v>44775</v>
      </c>
      <c r="H2325" s="102" t="s">
        <v>31394</v>
      </c>
      <c r="I2325" s="102" t="s">
        <v>31392</v>
      </c>
      <c r="J2325" s="102" t="s">
        <v>14354</v>
      </c>
      <c r="K2325" s="102"/>
      <c r="L2325" s="111"/>
      <c r="M2325" s="169">
        <v>0.5</v>
      </c>
      <c r="N2325" s="108">
        <v>41</v>
      </c>
      <c r="O2325" s="121" t="s">
        <v>17508</v>
      </c>
      <c r="P2325" s="102"/>
      <c r="Q2325" s="102" t="s">
        <v>15939</v>
      </c>
      <c r="R2325" s="109"/>
      <c r="S2325" s="102"/>
      <c r="T2325" s="102" t="s">
        <v>21502</v>
      </c>
      <c r="U2325" s="102" t="s">
        <v>21503</v>
      </c>
      <c r="V2325" s="109">
        <v>5</v>
      </c>
      <c r="W2325" s="107"/>
      <c r="X2325" s="324"/>
    </row>
    <row r="2326" spans="1:24" ht="12.95" customHeight="1" x14ac:dyDescent="0.2">
      <c r="A2326" s="115">
        <v>2003</v>
      </c>
      <c r="B2326" s="115" t="s">
        <v>4176</v>
      </c>
      <c r="C2326" s="102" t="s">
        <v>5263</v>
      </c>
      <c r="D2326" s="132" t="s">
        <v>12582</v>
      </c>
      <c r="E2326" s="102" t="s">
        <v>14317</v>
      </c>
      <c r="F2326" s="167" t="s">
        <v>6406</v>
      </c>
      <c r="G2326" s="105">
        <v>15862</v>
      </c>
      <c r="H2326" s="102" t="s">
        <v>10103</v>
      </c>
      <c r="I2326" s="102" t="s">
        <v>11819</v>
      </c>
      <c r="J2326" s="102" t="s">
        <v>14644</v>
      </c>
      <c r="K2326" s="102"/>
      <c r="L2326" s="111" t="s">
        <v>2270</v>
      </c>
      <c r="M2326" s="169">
        <v>1</v>
      </c>
      <c r="N2326" s="108" t="s">
        <v>31395</v>
      </c>
      <c r="O2326" s="121" t="s">
        <v>17391</v>
      </c>
      <c r="P2326" s="102" t="s">
        <v>162</v>
      </c>
      <c r="Q2326" s="102" t="s">
        <v>20874</v>
      </c>
      <c r="R2326" s="109"/>
      <c r="S2326" s="102"/>
      <c r="T2326" s="102" t="s">
        <v>7789</v>
      </c>
      <c r="U2326" s="102" t="s">
        <v>27558</v>
      </c>
      <c r="V2326" s="109">
        <v>6.5</v>
      </c>
      <c r="W2326" s="107"/>
      <c r="X2326" s="324"/>
    </row>
    <row r="2327" spans="1:24" ht="12.95" customHeight="1" x14ac:dyDescent="0.2">
      <c r="A2327" s="115">
        <v>2003</v>
      </c>
      <c r="B2327" s="115" t="s">
        <v>4176</v>
      </c>
      <c r="C2327" s="102" t="s">
        <v>5263</v>
      </c>
      <c r="D2327" s="132" t="s">
        <v>2272</v>
      </c>
      <c r="E2327" s="102" t="s">
        <v>2271</v>
      </c>
      <c r="F2327" s="102" t="s">
        <v>14834</v>
      </c>
      <c r="G2327" s="105">
        <v>16006</v>
      </c>
      <c r="H2327" s="102" t="s">
        <v>11819</v>
      </c>
      <c r="I2327" s="102" t="s">
        <v>10103</v>
      </c>
      <c r="J2327" s="102" t="s">
        <v>2273</v>
      </c>
      <c r="K2327" s="102"/>
      <c r="L2327" s="111"/>
      <c r="M2327" s="169">
        <v>1</v>
      </c>
      <c r="N2327" s="108" t="s">
        <v>31396</v>
      </c>
      <c r="O2327" s="121" t="s">
        <v>18206</v>
      </c>
      <c r="P2327" s="102" t="s">
        <v>9125</v>
      </c>
      <c r="Q2327" s="102" t="s">
        <v>16823</v>
      </c>
      <c r="R2327" s="109"/>
      <c r="S2327" s="102"/>
      <c r="T2327" s="102" t="s">
        <v>7789</v>
      </c>
      <c r="U2327" s="102" t="s">
        <v>21504</v>
      </c>
      <c r="V2327" s="109">
        <v>6.5</v>
      </c>
      <c r="W2327" s="107"/>
      <c r="X2327" s="324"/>
    </row>
    <row r="2328" spans="1:24" ht="12.95" customHeight="1" x14ac:dyDescent="0.2">
      <c r="A2328" s="115">
        <v>2003</v>
      </c>
      <c r="B2328" s="115" t="s">
        <v>4176</v>
      </c>
      <c r="C2328" s="102" t="s">
        <v>5263</v>
      </c>
      <c r="D2328" s="132" t="s">
        <v>4703</v>
      </c>
      <c r="E2328" s="102" t="s">
        <v>13325</v>
      </c>
      <c r="F2328" s="102" t="s">
        <v>14834</v>
      </c>
      <c r="G2328" s="105">
        <v>16441</v>
      </c>
      <c r="H2328" s="102" t="s">
        <v>10103</v>
      </c>
      <c r="I2328" s="102" t="s">
        <v>4890</v>
      </c>
      <c r="J2328" s="102" t="s">
        <v>13326</v>
      </c>
      <c r="K2328" s="102"/>
      <c r="L2328" s="111" t="s">
        <v>14742</v>
      </c>
      <c r="M2328" s="169">
        <v>0.5</v>
      </c>
      <c r="N2328" s="108">
        <v>36</v>
      </c>
      <c r="O2328" s="121" t="s">
        <v>3620</v>
      </c>
      <c r="P2328" s="102" t="s">
        <v>162</v>
      </c>
      <c r="Q2328" s="102" t="s">
        <v>16831</v>
      </c>
      <c r="R2328" s="109"/>
      <c r="S2328" s="102"/>
      <c r="T2328" s="102" t="s">
        <v>7789</v>
      </c>
      <c r="U2328" s="102" t="s">
        <v>21092</v>
      </c>
      <c r="V2328" s="109">
        <v>5.5</v>
      </c>
      <c r="W2328" s="107"/>
      <c r="X2328" s="324"/>
    </row>
    <row r="2329" spans="1:24" ht="12.95" customHeight="1" x14ac:dyDescent="0.2">
      <c r="A2329" s="115">
        <v>2003</v>
      </c>
      <c r="B2329" s="115" t="s">
        <v>4176</v>
      </c>
      <c r="C2329" s="102" t="s">
        <v>5263</v>
      </c>
      <c r="D2329" s="132" t="s">
        <v>13323</v>
      </c>
      <c r="E2329" s="102" t="s">
        <v>12062</v>
      </c>
      <c r="F2329" s="102" t="s">
        <v>14834</v>
      </c>
      <c r="G2329" s="105">
        <v>16218</v>
      </c>
      <c r="H2329" s="102" t="s">
        <v>14944</v>
      </c>
      <c r="I2329" s="102" t="s">
        <v>2625</v>
      </c>
      <c r="J2329" s="102" t="s">
        <v>13324</v>
      </c>
      <c r="K2329" s="102"/>
      <c r="L2329" s="111"/>
      <c r="M2329" s="169">
        <v>1</v>
      </c>
      <c r="N2329" s="108" t="s">
        <v>31397</v>
      </c>
      <c r="O2329" s="121" t="s">
        <v>15889</v>
      </c>
      <c r="P2329" s="102" t="s">
        <v>162</v>
      </c>
      <c r="Q2329" s="102" t="s">
        <v>16157</v>
      </c>
      <c r="R2329" s="109"/>
      <c r="S2329" s="102"/>
      <c r="T2329" s="102" t="s">
        <v>8947</v>
      </c>
      <c r="U2329" s="102" t="s">
        <v>21505</v>
      </c>
      <c r="V2329" s="109">
        <v>6.5</v>
      </c>
      <c r="W2329" s="107"/>
      <c r="X2329" s="324"/>
    </row>
    <row r="2330" spans="1:24" ht="12.95" customHeight="1" x14ac:dyDescent="0.2">
      <c r="A2330" s="115">
        <v>2003</v>
      </c>
      <c r="B2330" s="115" t="s">
        <v>4176</v>
      </c>
      <c r="C2330" s="102" t="s">
        <v>5263</v>
      </c>
      <c r="D2330" s="132" t="s">
        <v>12432</v>
      </c>
      <c r="E2330" s="102" t="s">
        <v>4973</v>
      </c>
      <c r="F2330" s="102" t="s">
        <v>14834</v>
      </c>
      <c r="G2330" s="105">
        <v>20764</v>
      </c>
      <c r="H2330" s="102" t="s">
        <v>31398</v>
      </c>
      <c r="I2330" s="102" t="s">
        <v>31399</v>
      </c>
      <c r="J2330" s="102" t="s">
        <v>4143</v>
      </c>
      <c r="K2330" s="102"/>
      <c r="L2330" s="111"/>
      <c r="M2330" s="169">
        <v>0.5</v>
      </c>
      <c r="N2330" s="108">
        <v>22</v>
      </c>
      <c r="O2330" s="121" t="s">
        <v>9125</v>
      </c>
      <c r="P2330" s="102"/>
      <c r="Q2330" s="102" t="s">
        <v>19103</v>
      </c>
      <c r="R2330" s="109"/>
      <c r="S2330" s="102"/>
      <c r="T2330" s="102" t="s">
        <v>21506</v>
      </c>
      <c r="U2330" s="102" t="s">
        <v>21507</v>
      </c>
      <c r="V2330" s="109">
        <v>5.5</v>
      </c>
      <c r="W2330" s="107"/>
      <c r="X2330" s="324"/>
    </row>
    <row r="2331" spans="1:24" ht="12.95" customHeight="1" x14ac:dyDescent="0.2">
      <c r="A2331" s="115">
        <v>2003</v>
      </c>
      <c r="B2331" s="115" t="s">
        <v>4176</v>
      </c>
      <c r="C2331" s="102" t="s">
        <v>5263</v>
      </c>
      <c r="D2331" s="132" t="s">
        <v>2705</v>
      </c>
      <c r="E2331" s="102" t="s">
        <v>2704</v>
      </c>
      <c r="F2331" s="102" t="s">
        <v>14834</v>
      </c>
      <c r="G2331" s="105">
        <v>16506</v>
      </c>
      <c r="H2331" s="102" t="s">
        <v>5011</v>
      </c>
      <c r="I2331" s="102" t="s">
        <v>2625</v>
      </c>
      <c r="J2331" s="102" t="s">
        <v>2706</v>
      </c>
      <c r="K2331" s="102"/>
      <c r="L2331" s="111"/>
      <c r="M2331" s="169">
        <v>3</v>
      </c>
      <c r="N2331" s="112" t="s">
        <v>17494</v>
      </c>
      <c r="O2331" s="121" t="s">
        <v>16764</v>
      </c>
      <c r="P2331" s="102" t="s">
        <v>17110</v>
      </c>
      <c r="Q2331" s="102" t="s">
        <v>21508</v>
      </c>
      <c r="R2331" s="109"/>
      <c r="S2331" s="102" t="s">
        <v>8315</v>
      </c>
      <c r="T2331" s="102" t="s">
        <v>20540</v>
      </c>
      <c r="U2331" s="102" t="s">
        <v>21509</v>
      </c>
      <c r="V2331" s="109">
        <v>7.5</v>
      </c>
      <c r="W2331" s="107"/>
      <c r="X2331" s="324"/>
    </row>
    <row r="2332" spans="1:24" ht="12.95" customHeight="1" x14ac:dyDescent="0.2">
      <c r="A2332" s="115">
        <v>2003</v>
      </c>
      <c r="B2332" s="115" t="s">
        <v>4176</v>
      </c>
      <c r="C2332" s="102" t="s">
        <v>5263</v>
      </c>
      <c r="D2332" s="129" t="s">
        <v>14245</v>
      </c>
      <c r="E2332" s="102" t="s">
        <v>2269</v>
      </c>
      <c r="F2332" s="148" t="s">
        <v>10085</v>
      </c>
      <c r="G2332" s="105">
        <v>19818</v>
      </c>
      <c r="H2332" s="102" t="s">
        <v>31400</v>
      </c>
      <c r="I2332" s="102" t="s">
        <v>31401</v>
      </c>
      <c r="J2332" s="102" t="s">
        <v>17495</v>
      </c>
      <c r="K2332" s="102"/>
      <c r="L2332" s="111" t="s">
        <v>31402</v>
      </c>
      <c r="M2332" s="168">
        <v>1</v>
      </c>
      <c r="N2332" s="112" t="s">
        <v>17496</v>
      </c>
      <c r="O2332" s="121"/>
      <c r="P2332" s="102" t="s">
        <v>9125</v>
      </c>
      <c r="Q2332" s="102" t="s">
        <v>16835</v>
      </c>
      <c r="R2332" s="102"/>
      <c r="S2332" s="102" t="s">
        <v>8315</v>
      </c>
      <c r="T2332" s="102" t="s">
        <v>21545</v>
      </c>
      <c r="U2332" s="102" t="s">
        <v>17497</v>
      </c>
      <c r="V2332" s="102">
        <v>5.5</v>
      </c>
      <c r="W2332" s="102"/>
      <c r="X2332" s="324"/>
    </row>
    <row r="2333" spans="1:24" ht="12.95" customHeight="1" x14ac:dyDescent="0.2">
      <c r="A2333" s="115">
        <v>2003</v>
      </c>
      <c r="B2333" s="115" t="s">
        <v>4176</v>
      </c>
      <c r="C2333" s="102" t="s">
        <v>5263</v>
      </c>
      <c r="D2333" s="129" t="s">
        <v>14055</v>
      </c>
      <c r="E2333" s="102" t="s">
        <v>2268</v>
      </c>
      <c r="F2333" s="102" t="s">
        <v>14834</v>
      </c>
      <c r="G2333" s="105">
        <v>19307</v>
      </c>
      <c r="H2333" s="102" t="s">
        <v>31400</v>
      </c>
      <c r="I2333" s="102" t="s">
        <v>31401</v>
      </c>
      <c r="J2333" s="102" t="s">
        <v>12888</v>
      </c>
      <c r="K2333" s="102"/>
      <c r="L2333" s="111" t="s">
        <v>31403</v>
      </c>
      <c r="M2333" s="168">
        <v>6</v>
      </c>
      <c r="N2333" s="125" t="s">
        <v>31404</v>
      </c>
      <c r="O2333" s="121" t="s">
        <v>10122</v>
      </c>
      <c r="P2333" s="102" t="s">
        <v>162</v>
      </c>
      <c r="Q2333" s="102" t="s">
        <v>21510</v>
      </c>
      <c r="R2333" s="102"/>
      <c r="S2333" s="102"/>
      <c r="T2333" s="102" t="s">
        <v>21545</v>
      </c>
      <c r="U2333" s="102" t="s">
        <v>21511</v>
      </c>
      <c r="V2333" s="102">
        <v>8</v>
      </c>
      <c r="W2333" s="102"/>
      <c r="X2333" s="324"/>
    </row>
    <row r="2334" spans="1:24" ht="12.95" customHeight="1" x14ac:dyDescent="0.2">
      <c r="A2334" s="115">
        <v>2003</v>
      </c>
      <c r="B2334" s="115" t="s">
        <v>4176</v>
      </c>
      <c r="C2334" s="102" t="s">
        <v>5263</v>
      </c>
      <c r="D2334" s="129" t="s">
        <v>14472</v>
      </c>
      <c r="E2334" s="102" t="s">
        <v>9531</v>
      </c>
      <c r="F2334" s="102" t="s">
        <v>14834</v>
      </c>
      <c r="G2334" s="105">
        <v>19815</v>
      </c>
      <c r="H2334" s="102" t="s">
        <v>31401</v>
      </c>
      <c r="I2334" s="102" t="s">
        <v>31400</v>
      </c>
      <c r="J2334" s="102" t="s">
        <v>9532</v>
      </c>
      <c r="K2334" s="102"/>
      <c r="L2334" s="111" t="s">
        <v>31405</v>
      </c>
      <c r="M2334" s="168">
        <v>1</v>
      </c>
      <c r="N2334" s="125">
        <v>37</v>
      </c>
      <c r="O2334" s="121" t="s">
        <v>2842</v>
      </c>
      <c r="P2334" s="102"/>
      <c r="Q2334" s="102" t="s">
        <v>20806</v>
      </c>
      <c r="R2334" s="102"/>
      <c r="S2334" s="102"/>
      <c r="T2334" s="102" t="s">
        <v>21545</v>
      </c>
      <c r="U2334" s="102" t="s">
        <v>21512</v>
      </c>
      <c r="V2334" s="102">
        <v>8</v>
      </c>
      <c r="W2334" s="102"/>
      <c r="X2334" s="324"/>
    </row>
    <row r="2335" spans="1:24" ht="12.95" customHeight="1" x14ac:dyDescent="0.2">
      <c r="A2335" s="115">
        <v>2003</v>
      </c>
      <c r="B2335" s="115" t="s">
        <v>4176</v>
      </c>
      <c r="C2335" s="102" t="s">
        <v>5263</v>
      </c>
      <c r="D2335" s="129" t="s">
        <v>4399</v>
      </c>
      <c r="E2335" s="102" t="s">
        <v>2522</v>
      </c>
      <c r="F2335" s="148" t="s">
        <v>10085</v>
      </c>
      <c r="G2335" s="105">
        <v>14741</v>
      </c>
      <c r="H2335" s="102" t="s">
        <v>30739</v>
      </c>
      <c r="I2335" s="102" t="s">
        <v>11819</v>
      </c>
      <c r="J2335" s="102" t="s">
        <v>14314</v>
      </c>
      <c r="K2335" s="102"/>
      <c r="L2335" s="111" t="s">
        <v>12819</v>
      </c>
      <c r="M2335" s="168">
        <v>1</v>
      </c>
      <c r="N2335" s="125" t="s">
        <v>17498</v>
      </c>
      <c r="O2335" s="121"/>
      <c r="P2335" s="102" t="s">
        <v>2447</v>
      </c>
      <c r="Q2335" s="102" t="s">
        <v>21113</v>
      </c>
      <c r="R2335" s="102"/>
      <c r="S2335" s="102"/>
      <c r="T2335" s="102" t="s">
        <v>28757</v>
      </c>
      <c r="U2335" s="216" t="s">
        <v>27557</v>
      </c>
      <c r="V2335" s="102">
        <v>6.5</v>
      </c>
      <c r="W2335" s="102"/>
      <c r="X2335" s="324"/>
    </row>
    <row r="2336" spans="1:24" ht="12.95" customHeight="1" x14ac:dyDescent="0.2">
      <c r="A2336" s="115">
        <v>2003</v>
      </c>
      <c r="B2336" s="115" t="s">
        <v>4176</v>
      </c>
      <c r="C2336" s="102" t="s">
        <v>5263</v>
      </c>
      <c r="D2336" s="129" t="s">
        <v>7456</v>
      </c>
      <c r="E2336" s="102" t="s">
        <v>2523</v>
      </c>
      <c r="F2336" s="148" t="s">
        <v>10085</v>
      </c>
      <c r="G2336" s="105">
        <v>14741</v>
      </c>
      <c r="H2336" s="102" t="s">
        <v>11819</v>
      </c>
      <c r="I2336" s="102" t="s">
        <v>30739</v>
      </c>
      <c r="J2336" s="102" t="s">
        <v>14314</v>
      </c>
      <c r="K2336" s="102"/>
      <c r="L2336" s="111" t="s">
        <v>12820</v>
      </c>
      <c r="M2336" s="168">
        <v>1</v>
      </c>
      <c r="N2336" s="125" t="s">
        <v>17498</v>
      </c>
      <c r="O2336" s="121" t="s">
        <v>16982</v>
      </c>
      <c r="P2336" s="102"/>
      <c r="Q2336" s="102" t="s">
        <v>19806</v>
      </c>
      <c r="R2336" s="102"/>
      <c r="S2336" s="102" t="s">
        <v>9435</v>
      </c>
      <c r="T2336" s="102" t="s">
        <v>28757</v>
      </c>
      <c r="U2336" s="102" t="s">
        <v>17499</v>
      </c>
      <c r="V2336" s="102">
        <v>6</v>
      </c>
      <c r="W2336" s="102"/>
      <c r="X2336" s="324"/>
    </row>
    <row r="2337" spans="1:24" ht="12.95" customHeight="1" x14ac:dyDescent="0.2">
      <c r="A2337" s="115">
        <v>2003</v>
      </c>
      <c r="B2337" s="115" t="s">
        <v>4176</v>
      </c>
      <c r="C2337" s="102" t="s">
        <v>5263</v>
      </c>
      <c r="D2337" s="129" t="s">
        <v>2702</v>
      </c>
      <c r="E2337" s="102" t="s">
        <v>11777</v>
      </c>
      <c r="F2337" s="148" t="s">
        <v>10085</v>
      </c>
      <c r="G2337" s="105">
        <v>14741</v>
      </c>
      <c r="H2337" s="102" t="s">
        <v>30739</v>
      </c>
      <c r="I2337" s="102" t="s">
        <v>11819</v>
      </c>
      <c r="J2337" s="102" t="s">
        <v>14314</v>
      </c>
      <c r="K2337" s="102"/>
      <c r="L2337" s="111" t="s">
        <v>12821</v>
      </c>
      <c r="M2337" s="168">
        <v>1</v>
      </c>
      <c r="N2337" s="125" t="s">
        <v>17498</v>
      </c>
      <c r="O2337" s="121"/>
      <c r="P2337" s="102" t="s">
        <v>9160</v>
      </c>
      <c r="Q2337" s="102" t="s">
        <v>19698</v>
      </c>
      <c r="R2337" s="102"/>
      <c r="S2337" s="102"/>
      <c r="T2337" s="102" t="s">
        <v>28757</v>
      </c>
      <c r="U2337" s="102" t="s">
        <v>17500</v>
      </c>
      <c r="V2337" s="102">
        <v>4</v>
      </c>
      <c r="W2337" s="102"/>
      <c r="X2337" s="324"/>
    </row>
    <row r="2338" spans="1:24" ht="12.95" customHeight="1" x14ac:dyDescent="0.2">
      <c r="A2338" s="115">
        <v>2003</v>
      </c>
      <c r="B2338" s="115" t="s">
        <v>4176</v>
      </c>
      <c r="C2338" s="102" t="s">
        <v>5263</v>
      </c>
      <c r="D2338" s="129" t="s">
        <v>2703</v>
      </c>
      <c r="E2338" s="102" t="s">
        <v>11778</v>
      </c>
      <c r="F2338" s="148" t="s">
        <v>10085</v>
      </c>
      <c r="G2338" s="105">
        <v>14741</v>
      </c>
      <c r="H2338" s="102" t="s">
        <v>11819</v>
      </c>
      <c r="I2338" s="102" t="s">
        <v>30739</v>
      </c>
      <c r="J2338" s="102" t="s">
        <v>17501</v>
      </c>
      <c r="K2338" s="102"/>
      <c r="L2338" s="111" t="s">
        <v>12822</v>
      </c>
      <c r="M2338" s="168">
        <v>1</v>
      </c>
      <c r="N2338" s="125" t="s">
        <v>17498</v>
      </c>
      <c r="O2338" s="121" t="s">
        <v>9160</v>
      </c>
      <c r="P2338" s="102"/>
      <c r="Q2338" s="102" t="s">
        <v>16684</v>
      </c>
      <c r="R2338" s="102"/>
      <c r="S2338" s="102"/>
      <c r="T2338" s="102" t="s">
        <v>28757</v>
      </c>
      <c r="U2338" s="102" t="s">
        <v>17499</v>
      </c>
      <c r="V2338" s="102">
        <v>4</v>
      </c>
      <c r="W2338" s="102"/>
      <c r="X2338" s="324"/>
    </row>
    <row r="2339" spans="1:24" ht="12.95" customHeight="1" x14ac:dyDescent="0.2">
      <c r="A2339" s="115">
        <v>2003</v>
      </c>
      <c r="B2339" s="115" t="s">
        <v>4176</v>
      </c>
      <c r="C2339" s="102" t="s">
        <v>5263</v>
      </c>
      <c r="D2339" s="129" t="s">
        <v>14316</v>
      </c>
      <c r="E2339" s="102" t="s">
        <v>11779</v>
      </c>
      <c r="F2339" s="148" t="s">
        <v>10085</v>
      </c>
      <c r="G2339" s="105">
        <v>14741</v>
      </c>
      <c r="H2339" s="102" t="s">
        <v>30739</v>
      </c>
      <c r="I2339" s="102" t="s">
        <v>11819</v>
      </c>
      <c r="J2339" s="102" t="s">
        <v>14314</v>
      </c>
      <c r="K2339" s="102"/>
      <c r="L2339" s="111" t="s">
        <v>12823</v>
      </c>
      <c r="M2339" s="168">
        <v>1</v>
      </c>
      <c r="N2339" s="125" t="s">
        <v>17498</v>
      </c>
      <c r="O2339" s="121"/>
      <c r="P2339" s="102"/>
      <c r="Q2339" s="102" t="s">
        <v>16880</v>
      </c>
      <c r="R2339" s="102"/>
      <c r="S2339" s="102"/>
      <c r="T2339" s="102" t="s">
        <v>28757</v>
      </c>
      <c r="U2339" s="102" t="s">
        <v>17499</v>
      </c>
      <c r="V2339" s="102">
        <v>4</v>
      </c>
      <c r="W2339" s="102"/>
      <c r="X2339" s="324"/>
    </row>
    <row r="2340" spans="1:24" ht="12.95" customHeight="1" x14ac:dyDescent="0.2">
      <c r="A2340" s="115">
        <v>2003</v>
      </c>
      <c r="B2340" s="115" t="s">
        <v>4176</v>
      </c>
      <c r="C2340" s="102" t="s">
        <v>5263</v>
      </c>
      <c r="D2340" s="129" t="s">
        <v>9677</v>
      </c>
      <c r="E2340" s="102" t="s">
        <v>11780</v>
      </c>
      <c r="F2340" s="148" t="s">
        <v>10085</v>
      </c>
      <c r="G2340" s="105">
        <v>14742</v>
      </c>
      <c r="H2340" s="102" t="s">
        <v>30739</v>
      </c>
      <c r="I2340" s="102" t="s">
        <v>11819</v>
      </c>
      <c r="J2340" s="102" t="s">
        <v>14314</v>
      </c>
      <c r="K2340" s="102"/>
      <c r="L2340" s="111" t="s">
        <v>12824</v>
      </c>
      <c r="M2340" s="168">
        <v>1</v>
      </c>
      <c r="N2340" s="125" t="s">
        <v>17498</v>
      </c>
      <c r="O2340" s="121" t="s">
        <v>3620</v>
      </c>
      <c r="P2340" s="102"/>
      <c r="Q2340" s="102" t="s">
        <v>16096</v>
      </c>
      <c r="R2340" s="102"/>
      <c r="S2340" s="102"/>
      <c r="T2340" s="102" t="s">
        <v>28757</v>
      </c>
      <c r="U2340" s="102" t="s">
        <v>21513</v>
      </c>
      <c r="V2340" s="102">
        <v>5</v>
      </c>
      <c r="W2340" s="102"/>
      <c r="X2340" s="324"/>
    </row>
    <row r="2341" spans="1:24" ht="12.95" customHeight="1" x14ac:dyDescent="0.2">
      <c r="A2341" s="115">
        <v>2004</v>
      </c>
      <c r="B2341" s="115" t="s">
        <v>4176</v>
      </c>
      <c r="C2341" s="103" t="s">
        <v>14815</v>
      </c>
      <c r="D2341" s="129" t="s">
        <v>6050</v>
      </c>
      <c r="E2341" s="102" t="s">
        <v>13513</v>
      </c>
      <c r="F2341" s="102" t="s">
        <v>14834</v>
      </c>
      <c r="G2341" s="105">
        <v>16489</v>
      </c>
      <c r="H2341" s="102" t="s">
        <v>11819</v>
      </c>
      <c r="I2341" s="102" t="s">
        <v>30670</v>
      </c>
      <c r="J2341" s="102" t="s">
        <v>9594</v>
      </c>
      <c r="K2341" s="102"/>
      <c r="L2341" s="111" t="s">
        <v>3719</v>
      </c>
      <c r="M2341" s="120">
        <v>1</v>
      </c>
      <c r="N2341" s="108" t="s">
        <v>31406</v>
      </c>
      <c r="O2341" s="121" t="s">
        <v>16686</v>
      </c>
      <c r="P2341" s="102" t="s">
        <v>9125</v>
      </c>
      <c r="Q2341" s="102" t="s">
        <v>15976</v>
      </c>
      <c r="R2341" s="109"/>
      <c r="S2341" s="102" t="s">
        <v>11080</v>
      </c>
      <c r="T2341" s="102" t="s">
        <v>20546</v>
      </c>
      <c r="U2341" s="102" t="s">
        <v>5329</v>
      </c>
      <c r="V2341" s="109">
        <v>6.5</v>
      </c>
      <c r="W2341" s="107"/>
      <c r="X2341" s="324"/>
    </row>
    <row r="2342" spans="1:24" ht="12.95" customHeight="1" x14ac:dyDescent="0.2">
      <c r="A2342" s="115">
        <v>2004</v>
      </c>
      <c r="B2342" s="115" t="s">
        <v>4176</v>
      </c>
      <c r="C2342" s="102" t="s">
        <v>14815</v>
      </c>
      <c r="D2342" s="129" t="s">
        <v>1734</v>
      </c>
      <c r="E2342" s="102" t="s">
        <v>13512</v>
      </c>
      <c r="F2342" s="148" t="s">
        <v>10085</v>
      </c>
      <c r="G2342" s="105">
        <v>15660</v>
      </c>
      <c r="H2342" s="102" t="s">
        <v>10103</v>
      </c>
      <c r="I2342" s="102" t="s">
        <v>11819</v>
      </c>
      <c r="J2342" s="102" t="s">
        <v>17502</v>
      </c>
      <c r="K2342" s="132"/>
      <c r="L2342" s="111" t="s">
        <v>6653</v>
      </c>
      <c r="M2342" s="168">
        <v>1</v>
      </c>
      <c r="N2342" s="125" t="s">
        <v>17503</v>
      </c>
      <c r="O2342" s="121" t="s">
        <v>16022</v>
      </c>
      <c r="P2342" s="102" t="s">
        <v>19503</v>
      </c>
      <c r="Q2342" s="102" t="s">
        <v>21514</v>
      </c>
      <c r="R2342" s="102"/>
      <c r="S2342" s="102"/>
      <c r="T2342" s="102" t="s">
        <v>7789</v>
      </c>
      <c r="U2342" s="102" t="s">
        <v>21515</v>
      </c>
      <c r="V2342" s="102">
        <v>7</v>
      </c>
      <c r="W2342" s="102"/>
      <c r="X2342" s="324"/>
    </row>
    <row r="2343" spans="1:24" ht="12.95" customHeight="1" x14ac:dyDescent="0.2">
      <c r="A2343" s="115">
        <v>2004</v>
      </c>
      <c r="B2343" s="115" t="s">
        <v>4176</v>
      </c>
      <c r="C2343" s="102" t="s">
        <v>14815</v>
      </c>
      <c r="D2343" s="129" t="s">
        <v>7700</v>
      </c>
      <c r="E2343" s="102" t="s">
        <v>9390</v>
      </c>
      <c r="F2343" s="167" t="s">
        <v>6406</v>
      </c>
      <c r="G2343" s="105">
        <v>16229</v>
      </c>
      <c r="H2343" s="102" t="s">
        <v>11819</v>
      </c>
      <c r="I2343" s="102" t="s">
        <v>10191</v>
      </c>
      <c r="J2343" s="102" t="s">
        <v>17505</v>
      </c>
      <c r="K2343" s="102"/>
      <c r="L2343" s="111" t="s">
        <v>13483</v>
      </c>
      <c r="M2343" s="168">
        <v>4</v>
      </c>
      <c r="N2343" s="112" t="s">
        <v>17350</v>
      </c>
      <c r="O2343" s="121"/>
      <c r="P2343" s="102"/>
      <c r="Q2343" s="102" t="s">
        <v>18159</v>
      </c>
      <c r="R2343" s="102" t="s">
        <v>7035</v>
      </c>
      <c r="S2343" s="102"/>
      <c r="T2343" s="102" t="s">
        <v>20547</v>
      </c>
      <c r="U2343" s="102" t="s">
        <v>21516</v>
      </c>
      <c r="V2343" s="102">
        <v>5</v>
      </c>
      <c r="W2343" s="102"/>
      <c r="X2343" s="324"/>
    </row>
    <row r="2344" spans="1:24" ht="12.95" customHeight="1" x14ac:dyDescent="0.2">
      <c r="A2344" s="115">
        <v>2004</v>
      </c>
      <c r="B2344" s="115" t="s">
        <v>4176</v>
      </c>
      <c r="C2344" s="102" t="s">
        <v>14815</v>
      </c>
      <c r="D2344" s="129" t="s">
        <v>6181</v>
      </c>
      <c r="E2344" s="102" t="s">
        <v>7993</v>
      </c>
      <c r="F2344" s="102" t="s">
        <v>14834</v>
      </c>
      <c r="G2344" s="105">
        <v>16337</v>
      </c>
      <c r="H2344" s="102" t="s">
        <v>31407</v>
      </c>
      <c r="I2344" s="102" t="s">
        <v>4890</v>
      </c>
      <c r="J2344" s="102" t="s">
        <v>7146</v>
      </c>
      <c r="K2344" s="102"/>
      <c r="L2344" s="111" t="s">
        <v>11737</v>
      </c>
      <c r="M2344" s="120">
        <v>0.75</v>
      </c>
      <c r="N2344" s="112">
        <v>42</v>
      </c>
      <c r="O2344" s="121" t="s">
        <v>16686</v>
      </c>
      <c r="P2344" s="102"/>
      <c r="Q2344" s="102" t="s">
        <v>17527</v>
      </c>
      <c r="R2344" s="109"/>
      <c r="S2344" s="102"/>
      <c r="T2344" s="102" t="s">
        <v>20547</v>
      </c>
      <c r="U2344" s="102" t="s">
        <v>21517</v>
      </c>
      <c r="V2344" s="109">
        <v>7</v>
      </c>
      <c r="W2344" s="107"/>
      <c r="X2344" s="324"/>
    </row>
    <row r="2345" spans="1:24" ht="12.95" customHeight="1" x14ac:dyDescent="0.2">
      <c r="A2345" s="115">
        <v>2004</v>
      </c>
      <c r="B2345" s="115" t="s">
        <v>4176</v>
      </c>
      <c r="C2345" s="102" t="s">
        <v>14815</v>
      </c>
      <c r="D2345" s="129" t="s">
        <v>1673</v>
      </c>
      <c r="E2345" s="102" t="s">
        <v>7992</v>
      </c>
      <c r="F2345" s="102" t="s">
        <v>14834</v>
      </c>
      <c r="G2345" s="105">
        <v>16362</v>
      </c>
      <c r="H2345" s="102" t="s">
        <v>2625</v>
      </c>
      <c r="I2345" s="102" t="s">
        <v>10191</v>
      </c>
      <c r="J2345" s="102" t="s">
        <v>13988</v>
      </c>
      <c r="K2345" s="102"/>
      <c r="L2345" s="111" t="s">
        <v>17506</v>
      </c>
      <c r="M2345" s="120">
        <v>0.5</v>
      </c>
      <c r="N2345" s="112">
        <v>41</v>
      </c>
      <c r="O2345" s="121"/>
      <c r="P2345" s="102"/>
      <c r="Q2345" s="102" t="s">
        <v>16121</v>
      </c>
      <c r="R2345" s="109"/>
      <c r="S2345" s="102"/>
      <c r="T2345" s="102" t="s">
        <v>20545</v>
      </c>
      <c r="U2345" s="102" t="s">
        <v>6868</v>
      </c>
      <c r="V2345" s="109">
        <v>6</v>
      </c>
      <c r="W2345" s="107"/>
      <c r="X2345" s="324"/>
    </row>
    <row r="2346" spans="1:24" ht="12.95" customHeight="1" x14ac:dyDescent="0.2">
      <c r="A2346" s="115">
        <v>2004</v>
      </c>
      <c r="B2346" s="115" t="s">
        <v>4176</v>
      </c>
      <c r="C2346" s="102" t="s">
        <v>14815</v>
      </c>
      <c r="D2346" s="129" t="s">
        <v>11516</v>
      </c>
      <c r="E2346" s="102" t="s">
        <v>1684</v>
      </c>
      <c r="F2346" s="102" t="s">
        <v>14834</v>
      </c>
      <c r="G2346" s="105">
        <v>18492</v>
      </c>
      <c r="H2346" s="102" t="s">
        <v>15082</v>
      </c>
      <c r="I2346" s="102" t="s">
        <v>31196</v>
      </c>
      <c r="J2346" s="102" t="s">
        <v>11517</v>
      </c>
      <c r="K2346" s="102"/>
      <c r="L2346" s="111" t="s">
        <v>3047</v>
      </c>
      <c r="M2346" s="120">
        <v>1</v>
      </c>
      <c r="N2346" s="112" t="s">
        <v>31408</v>
      </c>
      <c r="O2346" s="121" t="s">
        <v>16982</v>
      </c>
      <c r="P2346" s="102"/>
      <c r="Q2346" s="102" t="s">
        <v>21186</v>
      </c>
      <c r="R2346" s="109"/>
      <c r="S2346" s="102"/>
      <c r="T2346" s="102" t="s">
        <v>20579</v>
      </c>
      <c r="U2346" s="102" t="s">
        <v>21480</v>
      </c>
      <c r="V2346" s="109">
        <v>4.5</v>
      </c>
      <c r="W2346" s="107"/>
      <c r="X2346" s="324"/>
    </row>
    <row r="2347" spans="1:24" ht="12.95" customHeight="1" x14ac:dyDescent="0.2">
      <c r="A2347" s="115">
        <v>2004</v>
      </c>
      <c r="B2347" s="115" t="s">
        <v>4176</v>
      </c>
      <c r="C2347" s="102" t="s">
        <v>14815</v>
      </c>
      <c r="D2347" s="129" t="s">
        <v>5543</v>
      </c>
      <c r="E2347" s="102" t="s">
        <v>2017</v>
      </c>
      <c r="F2347" s="102" t="s">
        <v>14834</v>
      </c>
      <c r="G2347" s="105">
        <v>16236</v>
      </c>
      <c r="H2347" s="102" t="s">
        <v>4890</v>
      </c>
      <c r="I2347" s="102" t="s">
        <v>13336</v>
      </c>
      <c r="J2347" s="102" t="s">
        <v>17507</v>
      </c>
      <c r="K2347" s="102"/>
      <c r="L2347" s="111" t="s">
        <v>466</v>
      </c>
      <c r="M2347" s="168">
        <v>1</v>
      </c>
      <c r="N2347" s="112">
        <v>24</v>
      </c>
      <c r="O2347" s="121" t="s">
        <v>17422</v>
      </c>
      <c r="P2347" s="102" t="s">
        <v>9160</v>
      </c>
      <c r="Q2347" s="102" t="s">
        <v>18174</v>
      </c>
      <c r="R2347" s="102"/>
      <c r="S2347" s="102" t="s">
        <v>8315</v>
      </c>
      <c r="T2347" s="102" t="s">
        <v>20547</v>
      </c>
      <c r="U2347" s="102" t="s">
        <v>21518</v>
      </c>
      <c r="V2347" s="102">
        <v>5</v>
      </c>
      <c r="W2347" s="102"/>
      <c r="X2347" s="324"/>
    </row>
    <row r="2348" spans="1:24" ht="12.95" customHeight="1" x14ac:dyDescent="0.2">
      <c r="A2348" s="115">
        <v>2004</v>
      </c>
      <c r="B2348" s="115" t="s">
        <v>4176</v>
      </c>
      <c r="C2348" s="102" t="s">
        <v>14815</v>
      </c>
      <c r="D2348" s="129" t="s">
        <v>5788</v>
      </c>
      <c r="E2348" s="102" t="s">
        <v>2015</v>
      </c>
      <c r="F2348" s="102" t="s">
        <v>14834</v>
      </c>
      <c r="G2348" s="105">
        <v>16438</v>
      </c>
      <c r="H2348" s="102" t="s">
        <v>10191</v>
      </c>
      <c r="I2348" s="102" t="s">
        <v>4890</v>
      </c>
      <c r="J2348" s="102" t="s">
        <v>5965</v>
      </c>
      <c r="K2348" s="102"/>
      <c r="L2348" s="111" t="s">
        <v>4083</v>
      </c>
      <c r="M2348" s="168">
        <v>1</v>
      </c>
      <c r="N2348" s="125" t="s">
        <v>31409</v>
      </c>
      <c r="O2348" s="121" t="s">
        <v>10189</v>
      </c>
      <c r="P2348" s="102" t="s">
        <v>9125</v>
      </c>
      <c r="Q2348" s="102" t="s">
        <v>16813</v>
      </c>
      <c r="R2348" s="102"/>
      <c r="S2348" s="102"/>
      <c r="T2348" s="102" t="s">
        <v>20546</v>
      </c>
      <c r="U2348" s="102" t="s">
        <v>17509</v>
      </c>
      <c r="V2348" s="102">
        <v>6.5</v>
      </c>
      <c r="W2348" s="102"/>
      <c r="X2348" s="324"/>
    </row>
    <row r="2349" spans="1:24" ht="12.95" customHeight="1" x14ac:dyDescent="0.2">
      <c r="A2349" s="115">
        <v>2004</v>
      </c>
      <c r="B2349" s="115" t="s">
        <v>4176</v>
      </c>
      <c r="C2349" s="102" t="s">
        <v>14815</v>
      </c>
      <c r="D2349" s="129" t="s">
        <v>4295</v>
      </c>
      <c r="E2349" s="102" t="s">
        <v>13450</v>
      </c>
      <c r="F2349" s="102" t="s">
        <v>14834</v>
      </c>
      <c r="G2349" s="105">
        <v>16277</v>
      </c>
      <c r="H2349" s="102" t="s">
        <v>11819</v>
      </c>
      <c r="I2349" s="102" t="s">
        <v>30670</v>
      </c>
      <c r="J2349" s="102" t="s">
        <v>11761</v>
      </c>
      <c r="K2349" s="102"/>
      <c r="L2349" s="111" t="s">
        <v>5786</v>
      </c>
      <c r="M2349" s="169">
        <v>1.75</v>
      </c>
      <c r="N2349" s="112" t="s">
        <v>31410</v>
      </c>
      <c r="O2349" s="121" t="s">
        <v>10189</v>
      </c>
      <c r="P2349" s="102"/>
      <c r="Q2349" s="102" t="s">
        <v>16805</v>
      </c>
      <c r="R2349" s="109"/>
      <c r="S2349" s="102"/>
      <c r="T2349" s="102" t="s">
        <v>20547</v>
      </c>
      <c r="U2349" s="102" t="s">
        <v>21519</v>
      </c>
      <c r="V2349" s="109">
        <v>7</v>
      </c>
      <c r="W2349" s="107"/>
      <c r="X2349" s="324"/>
    </row>
    <row r="2350" spans="1:24" ht="12.95" customHeight="1" x14ac:dyDescent="0.2">
      <c r="A2350" s="115">
        <v>2004</v>
      </c>
      <c r="B2350" s="115" t="s">
        <v>4176</v>
      </c>
      <c r="C2350" s="102" t="s">
        <v>14815</v>
      </c>
      <c r="D2350" s="129" t="s">
        <v>6635</v>
      </c>
      <c r="E2350" s="102" t="s">
        <v>14816</v>
      </c>
      <c r="F2350" s="148" t="s">
        <v>10085</v>
      </c>
      <c r="G2350" s="105">
        <v>15598</v>
      </c>
      <c r="H2350" s="102" t="s">
        <v>10103</v>
      </c>
      <c r="I2350" s="102" t="s">
        <v>11819</v>
      </c>
      <c r="J2350" s="102" t="s">
        <v>3308</v>
      </c>
      <c r="K2350" s="102"/>
      <c r="L2350" s="111" t="s">
        <v>13449</v>
      </c>
      <c r="M2350" s="169">
        <v>1</v>
      </c>
      <c r="N2350" s="138" t="s">
        <v>5124</v>
      </c>
      <c r="O2350" s="121" t="s">
        <v>9160</v>
      </c>
      <c r="P2350" s="102" t="s">
        <v>9160</v>
      </c>
      <c r="Q2350" s="102" t="s">
        <v>20648</v>
      </c>
      <c r="R2350" s="109"/>
      <c r="S2350" s="102"/>
      <c r="T2350" s="102" t="s">
        <v>7789</v>
      </c>
      <c r="U2350" s="102" t="s">
        <v>21520</v>
      </c>
      <c r="V2350" s="109">
        <v>7.5</v>
      </c>
      <c r="W2350" s="107"/>
      <c r="X2350" s="324"/>
    </row>
    <row r="2351" spans="1:24" ht="12.95" customHeight="1" x14ac:dyDescent="0.2">
      <c r="A2351" s="115">
        <v>2004</v>
      </c>
      <c r="B2351" s="115" t="s">
        <v>4176</v>
      </c>
      <c r="C2351" s="102" t="s">
        <v>14815</v>
      </c>
      <c r="D2351" s="132" t="s">
        <v>1998</v>
      </c>
      <c r="E2351" s="102" t="s">
        <v>13514</v>
      </c>
      <c r="F2351" s="102" t="s">
        <v>14834</v>
      </c>
      <c r="G2351" s="105">
        <v>16251</v>
      </c>
      <c r="H2351" s="102" t="s">
        <v>13336</v>
      </c>
      <c r="I2351" s="102" t="s">
        <v>4890</v>
      </c>
      <c r="J2351" s="102" t="s">
        <v>4169</v>
      </c>
      <c r="K2351" s="102"/>
      <c r="L2351" s="111" t="s">
        <v>17510</v>
      </c>
      <c r="M2351" s="120">
        <v>2</v>
      </c>
      <c r="N2351" s="112" t="s">
        <v>16816</v>
      </c>
      <c r="O2351" s="121"/>
      <c r="P2351" s="102"/>
      <c r="Q2351" s="102"/>
      <c r="R2351" s="109"/>
      <c r="S2351" s="102"/>
      <c r="T2351" s="102" t="s">
        <v>20547</v>
      </c>
      <c r="U2351" s="102"/>
      <c r="V2351" s="109">
        <v>6.5</v>
      </c>
      <c r="W2351" s="107"/>
      <c r="X2351" s="324"/>
    </row>
    <row r="2352" spans="1:24" ht="12.95" customHeight="1" x14ac:dyDescent="0.2">
      <c r="A2352" s="115">
        <v>2004</v>
      </c>
      <c r="B2352" s="115" t="s">
        <v>4176</v>
      </c>
      <c r="C2352" s="102" t="s">
        <v>14815</v>
      </c>
      <c r="D2352" s="132" t="s">
        <v>3372</v>
      </c>
      <c r="E2352" s="102" t="s">
        <v>14814</v>
      </c>
      <c r="F2352" s="102" t="s">
        <v>14834</v>
      </c>
      <c r="G2352" s="105">
        <v>15154</v>
      </c>
      <c r="H2352" s="102" t="s">
        <v>11819</v>
      </c>
      <c r="I2352" s="102" t="s">
        <v>10103</v>
      </c>
      <c r="J2352" s="102" t="s">
        <v>17512</v>
      </c>
      <c r="K2352" s="102"/>
      <c r="L2352" s="111" t="s">
        <v>11694</v>
      </c>
      <c r="M2352" s="168">
        <v>3</v>
      </c>
      <c r="N2352" s="112" t="s">
        <v>17513</v>
      </c>
      <c r="O2352" s="121"/>
      <c r="P2352" s="102"/>
      <c r="Q2352" s="102"/>
      <c r="R2352" s="102"/>
      <c r="S2352" s="102" t="s">
        <v>8315</v>
      </c>
      <c r="T2352" s="102" t="s">
        <v>7789</v>
      </c>
      <c r="U2352" s="122" t="s">
        <v>8118</v>
      </c>
      <c r="V2352" s="102">
        <v>6</v>
      </c>
      <c r="W2352" s="102"/>
      <c r="X2352" s="324"/>
    </row>
    <row r="2353" spans="1:24" ht="12.95" customHeight="1" x14ac:dyDescent="0.2">
      <c r="A2353" s="115">
        <v>2007</v>
      </c>
      <c r="B2353" s="115" t="s">
        <v>4176</v>
      </c>
      <c r="C2353" s="102" t="s">
        <v>12488</v>
      </c>
      <c r="D2353" s="129" t="s">
        <v>6654</v>
      </c>
      <c r="E2353" s="102" t="s">
        <v>12489</v>
      </c>
      <c r="F2353" s="102" t="s">
        <v>14834</v>
      </c>
      <c r="G2353" s="105">
        <v>13376</v>
      </c>
      <c r="H2353" s="102" t="s">
        <v>31302</v>
      </c>
      <c r="I2353" s="102" t="s">
        <v>31301</v>
      </c>
      <c r="J2353" s="102" t="s">
        <v>6655</v>
      </c>
      <c r="K2353" s="102"/>
      <c r="L2353" s="111" t="s">
        <v>17515</v>
      </c>
      <c r="M2353" s="168">
        <v>2</v>
      </c>
      <c r="N2353" s="112" t="s">
        <v>31411</v>
      </c>
      <c r="O2353" s="121" t="s">
        <v>9160</v>
      </c>
      <c r="P2353" s="102"/>
      <c r="Q2353" s="102" t="s">
        <v>17383</v>
      </c>
      <c r="R2353" s="102"/>
      <c r="S2353" s="102"/>
      <c r="T2353" s="102" t="s">
        <v>21408</v>
      </c>
      <c r="U2353" s="102" t="s">
        <v>21625</v>
      </c>
      <c r="V2353" s="102">
        <v>5.5</v>
      </c>
      <c r="W2353" s="102"/>
      <c r="X2353" s="324"/>
    </row>
    <row r="2354" spans="1:24" ht="12.95" customHeight="1" x14ac:dyDescent="0.2">
      <c r="A2354" s="115">
        <v>2007</v>
      </c>
      <c r="B2354" s="115" t="s">
        <v>4176</v>
      </c>
      <c r="C2354" s="102" t="s">
        <v>12488</v>
      </c>
      <c r="D2354" s="129" t="s">
        <v>13761</v>
      </c>
      <c r="E2354" s="102" t="s">
        <v>13969</v>
      </c>
      <c r="F2354" s="102" t="s">
        <v>14834</v>
      </c>
      <c r="G2354" s="105">
        <v>13498</v>
      </c>
      <c r="H2354" s="102" t="s">
        <v>31301</v>
      </c>
      <c r="I2354" s="102" t="s">
        <v>31302</v>
      </c>
      <c r="J2354" s="102" t="s">
        <v>17516</v>
      </c>
      <c r="K2354" s="102"/>
      <c r="L2354" s="111" t="s">
        <v>1542</v>
      </c>
      <c r="M2354" s="168">
        <v>2</v>
      </c>
      <c r="N2354" s="112" t="s">
        <v>17517</v>
      </c>
      <c r="O2354" s="121" t="s">
        <v>17670</v>
      </c>
      <c r="P2354" s="102" t="s">
        <v>9160</v>
      </c>
      <c r="Q2354" s="102" t="s">
        <v>20959</v>
      </c>
      <c r="R2354" s="102"/>
      <c r="S2354" s="102" t="s">
        <v>9435</v>
      </c>
      <c r="T2354" s="102" t="s">
        <v>21408</v>
      </c>
      <c r="U2354" s="102" t="s">
        <v>21626</v>
      </c>
      <c r="V2354" s="102">
        <v>7</v>
      </c>
      <c r="W2354" s="102"/>
      <c r="X2354" s="324"/>
    </row>
    <row r="2355" spans="1:24" ht="12.95" customHeight="1" x14ac:dyDescent="0.2">
      <c r="A2355" s="115">
        <v>2007</v>
      </c>
      <c r="B2355" s="115" t="s">
        <v>4176</v>
      </c>
      <c r="C2355" s="102" t="s">
        <v>12488</v>
      </c>
      <c r="D2355" s="102" t="s">
        <v>14889</v>
      </c>
      <c r="E2355" s="115" t="s">
        <v>11279</v>
      </c>
      <c r="F2355" s="104" t="s">
        <v>14834</v>
      </c>
      <c r="G2355" s="105">
        <v>15419</v>
      </c>
      <c r="H2355" s="102" t="s">
        <v>10103</v>
      </c>
      <c r="I2355" s="102" t="s">
        <v>31412</v>
      </c>
      <c r="J2355" s="102" t="s">
        <v>14823</v>
      </c>
      <c r="K2355" s="102"/>
      <c r="L2355" s="111"/>
      <c r="M2355" s="120">
        <v>2</v>
      </c>
      <c r="N2355" s="112" t="s">
        <v>17518</v>
      </c>
      <c r="O2355" s="121" t="s">
        <v>17110</v>
      </c>
      <c r="P2355" s="102" t="s">
        <v>15889</v>
      </c>
      <c r="Q2355" s="102" t="s">
        <v>19239</v>
      </c>
      <c r="R2355" s="109"/>
      <c r="S2355" s="102" t="s">
        <v>8315</v>
      </c>
      <c r="T2355" s="102" t="s">
        <v>7789</v>
      </c>
      <c r="U2355" s="102" t="s">
        <v>21627</v>
      </c>
      <c r="V2355" s="109">
        <v>8</v>
      </c>
      <c r="W2355" s="107"/>
      <c r="X2355" s="324"/>
    </row>
    <row r="2356" spans="1:24" ht="12.95" customHeight="1" x14ac:dyDescent="0.2">
      <c r="A2356" s="115">
        <v>2007</v>
      </c>
      <c r="B2356" s="115" t="s">
        <v>4176</v>
      </c>
      <c r="C2356" s="102" t="s">
        <v>12488</v>
      </c>
      <c r="D2356" s="179" t="s">
        <v>7356</v>
      </c>
      <c r="E2356" s="115" t="s">
        <v>7355</v>
      </c>
      <c r="F2356" s="104" t="s">
        <v>14834</v>
      </c>
      <c r="G2356" s="105">
        <v>16660</v>
      </c>
      <c r="H2356" s="102" t="s">
        <v>2625</v>
      </c>
      <c r="I2356" s="102" t="s">
        <v>10103</v>
      </c>
      <c r="J2356" s="102" t="s">
        <v>13986</v>
      </c>
      <c r="K2356" s="102"/>
      <c r="L2356" s="111"/>
      <c r="M2356" s="120">
        <v>2</v>
      </c>
      <c r="N2356" s="112" t="s">
        <v>17519</v>
      </c>
      <c r="O2356" s="121" t="s">
        <v>17391</v>
      </c>
      <c r="P2356" s="102" t="s">
        <v>9160</v>
      </c>
      <c r="Q2356" s="102" t="s">
        <v>20904</v>
      </c>
      <c r="R2356" s="109"/>
      <c r="S2356" s="102" t="s">
        <v>8315</v>
      </c>
      <c r="T2356" s="102" t="s">
        <v>20539</v>
      </c>
      <c r="U2356" s="102" t="s">
        <v>21628</v>
      </c>
      <c r="V2356" s="109">
        <v>8.5</v>
      </c>
      <c r="W2356" s="107"/>
      <c r="X2356" s="324"/>
    </row>
    <row r="2357" spans="1:24" ht="12.95" customHeight="1" x14ac:dyDescent="0.2">
      <c r="A2357" s="115">
        <v>2007</v>
      </c>
      <c r="B2357" s="115" t="s">
        <v>4176</v>
      </c>
      <c r="C2357" s="102" t="s">
        <v>12488</v>
      </c>
      <c r="D2357" s="102" t="s">
        <v>3055</v>
      </c>
      <c r="E2357" s="115" t="s">
        <v>3054</v>
      </c>
      <c r="F2357" s="104" t="s">
        <v>14834</v>
      </c>
      <c r="G2357" s="105">
        <v>16666</v>
      </c>
      <c r="H2357" s="102" t="s">
        <v>2625</v>
      </c>
      <c r="I2357" s="102" t="s">
        <v>10103</v>
      </c>
      <c r="J2357" s="102" t="s">
        <v>7354</v>
      </c>
      <c r="K2357" s="102"/>
      <c r="L2357" s="111"/>
      <c r="M2357" s="120">
        <v>2</v>
      </c>
      <c r="N2357" s="112" t="s">
        <v>17520</v>
      </c>
      <c r="O2357" s="121" t="s">
        <v>14682</v>
      </c>
      <c r="P2357" s="102" t="s">
        <v>13301</v>
      </c>
      <c r="Q2357" s="102" t="s">
        <v>16584</v>
      </c>
      <c r="R2357" s="109"/>
      <c r="S2357" s="102" t="s">
        <v>8315</v>
      </c>
      <c r="T2357" s="102" t="s">
        <v>20539</v>
      </c>
      <c r="U2357" s="102" t="s">
        <v>21629</v>
      </c>
      <c r="V2357" s="109">
        <v>9.5</v>
      </c>
      <c r="W2357" s="107"/>
      <c r="X2357" s="324"/>
    </row>
    <row r="2358" spans="1:24" ht="12.95" customHeight="1" x14ac:dyDescent="0.2">
      <c r="A2358" s="115">
        <v>2007</v>
      </c>
      <c r="B2358" s="115" t="s">
        <v>4176</v>
      </c>
      <c r="C2358" s="102" t="s">
        <v>12488</v>
      </c>
      <c r="D2358" s="102" t="s">
        <v>7943</v>
      </c>
      <c r="E2358" s="115" t="s">
        <v>7942</v>
      </c>
      <c r="F2358" s="104" t="s">
        <v>14834</v>
      </c>
      <c r="G2358" s="105">
        <v>15151</v>
      </c>
      <c r="H2358" s="102" t="s">
        <v>11819</v>
      </c>
      <c r="I2358" s="102" t="s">
        <v>10103</v>
      </c>
      <c r="J2358" s="102" t="s">
        <v>7944</v>
      </c>
      <c r="K2358" s="102"/>
      <c r="L2358" s="111"/>
      <c r="M2358" s="169">
        <v>1.5</v>
      </c>
      <c r="N2358" s="108" t="s">
        <v>31413</v>
      </c>
      <c r="O2358" s="121" t="s">
        <v>20609</v>
      </c>
      <c r="P2358" s="102" t="s">
        <v>162</v>
      </c>
      <c r="Q2358" s="102" t="s">
        <v>17596</v>
      </c>
      <c r="R2358" s="109"/>
      <c r="S2358" s="102"/>
      <c r="T2358" s="102" t="s">
        <v>7789</v>
      </c>
      <c r="U2358" s="102" t="s">
        <v>21630</v>
      </c>
      <c r="V2358" s="109">
        <v>6.5</v>
      </c>
      <c r="W2358" s="107"/>
      <c r="X2358" s="324"/>
    </row>
    <row r="2359" spans="1:24" ht="12.95" customHeight="1" x14ac:dyDescent="0.2">
      <c r="A2359" s="115">
        <v>2007</v>
      </c>
      <c r="B2359" s="115" t="s">
        <v>4176</v>
      </c>
      <c r="C2359" s="102" t="s">
        <v>12488</v>
      </c>
      <c r="D2359" s="102" t="s">
        <v>14393</v>
      </c>
      <c r="E2359" s="115" t="s">
        <v>14392</v>
      </c>
      <c r="F2359" s="104" t="s">
        <v>14834</v>
      </c>
      <c r="G2359" s="105">
        <v>14759</v>
      </c>
      <c r="H2359" s="102" t="s">
        <v>11819</v>
      </c>
      <c r="I2359" s="102" t="s">
        <v>5011</v>
      </c>
      <c r="J2359" s="102" t="s">
        <v>8224</v>
      </c>
      <c r="K2359" s="102"/>
      <c r="L2359" s="111"/>
      <c r="M2359" s="169">
        <v>1</v>
      </c>
      <c r="N2359" s="108" t="s">
        <v>30968</v>
      </c>
      <c r="O2359" s="121" t="s">
        <v>16798</v>
      </c>
      <c r="P2359" s="102"/>
      <c r="Q2359" s="102" t="s">
        <v>18156</v>
      </c>
      <c r="R2359" s="109"/>
      <c r="S2359" s="102"/>
      <c r="T2359" s="102" t="s">
        <v>28757</v>
      </c>
      <c r="U2359" s="102"/>
      <c r="V2359" s="109">
        <v>8</v>
      </c>
      <c r="W2359" s="107"/>
      <c r="X2359" s="324"/>
    </row>
    <row r="2360" spans="1:24" ht="12.95" customHeight="1" x14ac:dyDescent="0.2">
      <c r="A2360" s="115">
        <v>2007</v>
      </c>
      <c r="B2360" s="115" t="s">
        <v>4176</v>
      </c>
      <c r="C2360" s="102" t="s">
        <v>12488</v>
      </c>
      <c r="D2360" s="111" t="s">
        <v>9944</v>
      </c>
      <c r="E2360" s="115" t="s">
        <v>11280</v>
      </c>
      <c r="F2360" s="104" t="s">
        <v>14834</v>
      </c>
      <c r="G2360" s="105">
        <v>15116</v>
      </c>
      <c r="H2360" s="102" t="s">
        <v>11819</v>
      </c>
      <c r="I2360" s="102" t="s">
        <v>13336</v>
      </c>
      <c r="J2360" s="102" t="s">
        <v>5783</v>
      </c>
      <c r="K2360" s="102"/>
      <c r="L2360" s="111" t="s">
        <v>17521</v>
      </c>
      <c r="M2360" s="169">
        <v>2</v>
      </c>
      <c r="N2360" s="138" t="s">
        <v>15973</v>
      </c>
      <c r="O2360" s="121" t="s">
        <v>12252</v>
      </c>
      <c r="P2360" s="102"/>
      <c r="Q2360" s="102" t="s">
        <v>16762</v>
      </c>
      <c r="R2360" s="109"/>
      <c r="S2360" s="102"/>
      <c r="T2360" s="102" t="s">
        <v>21275</v>
      </c>
      <c r="U2360" s="102" t="s">
        <v>4888</v>
      </c>
      <c r="V2360" s="109">
        <v>7</v>
      </c>
      <c r="W2360" s="107"/>
      <c r="X2360" s="324"/>
    </row>
    <row r="2361" spans="1:24" ht="12.95" customHeight="1" x14ac:dyDescent="0.2">
      <c r="A2361" s="115">
        <v>2007</v>
      </c>
      <c r="B2361" s="115" t="s">
        <v>4176</v>
      </c>
      <c r="C2361" s="102" t="s">
        <v>12488</v>
      </c>
      <c r="D2361" s="102" t="s">
        <v>4051</v>
      </c>
      <c r="E2361" s="115" t="s">
        <v>4050</v>
      </c>
      <c r="F2361" s="104" t="s">
        <v>14834</v>
      </c>
      <c r="G2361" s="105">
        <v>16476</v>
      </c>
      <c r="H2361" s="102" t="s">
        <v>11819</v>
      </c>
      <c r="I2361" s="102" t="s">
        <v>13336</v>
      </c>
      <c r="J2361" s="102" t="s">
        <v>1083</v>
      </c>
      <c r="K2361" s="102"/>
      <c r="L2361" s="111"/>
      <c r="M2361" s="169">
        <v>3</v>
      </c>
      <c r="N2361" s="112" t="s">
        <v>17522</v>
      </c>
      <c r="O2361" s="121" t="s">
        <v>17511</v>
      </c>
      <c r="P2361" s="102" t="s">
        <v>162</v>
      </c>
      <c r="Q2361" s="102" t="s">
        <v>19517</v>
      </c>
      <c r="R2361" s="109"/>
      <c r="S2361" s="102"/>
      <c r="T2361" s="102" t="s">
        <v>20546</v>
      </c>
      <c r="U2361" s="102" t="s">
        <v>21631</v>
      </c>
      <c r="V2361" s="109">
        <v>9</v>
      </c>
      <c r="W2361" s="107"/>
      <c r="X2361" s="324"/>
    </row>
    <row r="2362" spans="1:24" ht="12.95" customHeight="1" x14ac:dyDescent="0.2">
      <c r="A2362" s="115">
        <v>2007</v>
      </c>
      <c r="B2362" s="115" t="s">
        <v>4176</v>
      </c>
      <c r="C2362" s="102" t="s">
        <v>12488</v>
      </c>
      <c r="D2362" s="102" t="s">
        <v>680</v>
      </c>
      <c r="E2362" s="115" t="s">
        <v>14394</v>
      </c>
      <c r="F2362" s="104" t="s">
        <v>14834</v>
      </c>
      <c r="G2362" s="105">
        <v>15166</v>
      </c>
      <c r="H2362" s="102" t="s">
        <v>10103</v>
      </c>
      <c r="I2362" s="102" t="s">
        <v>11819</v>
      </c>
      <c r="J2362" s="102" t="s">
        <v>6084</v>
      </c>
      <c r="K2362" s="102"/>
      <c r="L2362" s="111"/>
      <c r="M2362" s="120">
        <v>2</v>
      </c>
      <c r="N2362" s="112" t="s">
        <v>17523</v>
      </c>
      <c r="O2362" s="121" t="s">
        <v>16982</v>
      </c>
      <c r="P2362" s="102" t="s">
        <v>162</v>
      </c>
      <c r="Q2362" s="102" t="s">
        <v>16835</v>
      </c>
      <c r="R2362" s="109"/>
      <c r="S2362" s="102"/>
      <c r="T2362" s="102" t="s">
        <v>7789</v>
      </c>
      <c r="U2362" s="102" t="s">
        <v>6085</v>
      </c>
      <c r="V2362" s="109">
        <v>9</v>
      </c>
      <c r="W2362" s="107"/>
      <c r="X2362" s="324"/>
    </row>
    <row r="2363" spans="1:24" ht="12.95" customHeight="1" x14ac:dyDescent="0.2">
      <c r="A2363" s="115">
        <v>2007</v>
      </c>
      <c r="B2363" s="115" t="s">
        <v>4176</v>
      </c>
      <c r="C2363" s="102" t="s">
        <v>12488</v>
      </c>
      <c r="D2363" s="102" t="s">
        <v>59</v>
      </c>
      <c r="E2363" s="115" t="s">
        <v>58</v>
      </c>
      <c r="F2363" s="104" t="s">
        <v>14834</v>
      </c>
      <c r="G2363" s="105">
        <v>16334</v>
      </c>
      <c r="H2363" s="102" t="s">
        <v>10191</v>
      </c>
      <c r="I2363" s="102" t="s">
        <v>11819</v>
      </c>
      <c r="J2363" s="115" t="s">
        <v>2090</v>
      </c>
      <c r="K2363" s="102"/>
      <c r="L2363" s="111"/>
      <c r="M2363" s="120">
        <v>2</v>
      </c>
      <c r="N2363" s="112" t="s">
        <v>17524</v>
      </c>
      <c r="O2363" s="121" t="s">
        <v>16856</v>
      </c>
      <c r="P2363" s="102"/>
      <c r="Q2363" s="102" t="s">
        <v>16576</v>
      </c>
      <c r="R2363" s="109"/>
      <c r="S2363" s="102" t="s">
        <v>8315</v>
      </c>
      <c r="T2363" s="102" t="s">
        <v>20547</v>
      </c>
      <c r="U2363" s="102"/>
      <c r="V2363" s="109">
        <v>8</v>
      </c>
      <c r="W2363" s="107"/>
      <c r="X2363" s="324"/>
    </row>
    <row r="2364" spans="1:24" ht="12.95" customHeight="1" x14ac:dyDescent="0.2">
      <c r="A2364" s="115">
        <v>2007</v>
      </c>
      <c r="B2364" s="115" t="s">
        <v>4176</v>
      </c>
      <c r="C2364" s="102" t="s">
        <v>12488</v>
      </c>
      <c r="D2364" s="102" t="s">
        <v>61</v>
      </c>
      <c r="E2364" s="115" t="s">
        <v>60</v>
      </c>
      <c r="F2364" s="104" t="s">
        <v>14834</v>
      </c>
      <c r="G2364" s="105">
        <v>16543</v>
      </c>
      <c r="H2364" s="102" t="s">
        <v>11819</v>
      </c>
      <c r="I2364" s="102" t="s">
        <v>10103</v>
      </c>
      <c r="J2364" s="102" t="s">
        <v>12466</v>
      </c>
      <c r="K2364" s="102"/>
      <c r="L2364" s="111"/>
      <c r="M2364" s="169">
        <v>1</v>
      </c>
      <c r="N2364" s="112" t="s">
        <v>3248</v>
      </c>
      <c r="O2364" s="121" t="s">
        <v>21632</v>
      </c>
      <c r="P2364" s="102" t="s">
        <v>13555</v>
      </c>
      <c r="Q2364" s="102" t="s">
        <v>21633</v>
      </c>
      <c r="R2364" s="109"/>
      <c r="S2364" s="102" t="s">
        <v>11080</v>
      </c>
      <c r="T2364" s="102" t="s">
        <v>7789</v>
      </c>
      <c r="U2364" s="102" t="s">
        <v>12419</v>
      </c>
      <c r="V2364" s="109">
        <v>10</v>
      </c>
      <c r="W2364" s="107"/>
      <c r="X2364" s="324"/>
    </row>
    <row r="2365" spans="1:24" ht="12.95" customHeight="1" x14ac:dyDescent="0.2">
      <c r="A2365" s="115">
        <v>2007</v>
      </c>
      <c r="B2365" s="115" t="s">
        <v>4176</v>
      </c>
      <c r="C2365" s="102" t="s">
        <v>31414</v>
      </c>
      <c r="D2365" s="111" t="s">
        <v>4592</v>
      </c>
      <c r="E2365" s="115" t="s">
        <v>4750</v>
      </c>
      <c r="F2365" s="148" t="s">
        <v>10085</v>
      </c>
      <c r="G2365" s="105">
        <v>16229</v>
      </c>
      <c r="H2365" s="102" t="s">
        <v>11819</v>
      </c>
      <c r="I2365" s="102" t="s">
        <v>10191</v>
      </c>
      <c r="J2365" s="102" t="s">
        <v>4355</v>
      </c>
      <c r="K2365" s="102"/>
      <c r="L2365" s="111" t="s">
        <v>3218</v>
      </c>
      <c r="M2365" s="169">
        <v>1</v>
      </c>
      <c r="N2365" s="108" t="s">
        <v>1862</v>
      </c>
      <c r="O2365" s="121"/>
      <c r="P2365" s="102"/>
      <c r="Q2365" s="102" t="s">
        <v>16868</v>
      </c>
      <c r="R2365" s="109"/>
      <c r="S2365" s="102" t="s">
        <v>9435</v>
      </c>
      <c r="T2365" s="102" t="s">
        <v>20547</v>
      </c>
      <c r="U2365" s="102" t="s">
        <v>21620</v>
      </c>
      <c r="V2365" s="109">
        <v>6</v>
      </c>
      <c r="W2365" s="107"/>
      <c r="X2365" s="324"/>
    </row>
    <row r="2366" spans="1:24" ht="12.95" customHeight="1" x14ac:dyDescent="0.2">
      <c r="A2366" s="115">
        <v>2007</v>
      </c>
      <c r="B2366" s="115" t="s">
        <v>4176</v>
      </c>
      <c r="C2366" s="102" t="s">
        <v>31414</v>
      </c>
      <c r="D2366" s="111" t="s">
        <v>4594</v>
      </c>
      <c r="E2366" s="115" t="s">
        <v>4751</v>
      </c>
      <c r="F2366" s="148" t="s">
        <v>10085</v>
      </c>
      <c r="G2366" s="105">
        <v>16229</v>
      </c>
      <c r="H2366" s="102" t="s">
        <v>11819</v>
      </c>
      <c r="I2366" s="102" t="s">
        <v>10191</v>
      </c>
      <c r="J2366" s="102" t="s">
        <v>4355</v>
      </c>
      <c r="K2366" s="102"/>
      <c r="L2366" s="111" t="s">
        <v>7234</v>
      </c>
      <c r="M2366" s="169">
        <v>1</v>
      </c>
      <c r="N2366" s="112" t="s">
        <v>1862</v>
      </c>
      <c r="O2366" s="121"/>
      <c r="P2366" s="102"/>
      <c r="Q2366" s="102" t="s">
        <v>16835</v>
      </c>
      <c r="R2366" s="109"/>
      <c r="S2366" s="102" t="s">
        <v>11080</v>
      </c>
      <c r="T2366" s="102" t="s">
        <v>20547</v>
      </c>
      <c r="U2366" s="102" t="s">
        <v>21620</v>
      </c>
      <c r="V2366" s="109">
        <v>7</v>
      </c>
      <c r="W2366" s="107"/>
      <c r="X2366" s="324"/>
    </row>
    <row r="2367" spans="1:24" ht="12.95" customHeight="1" x14ac:dyDescent="0.2">
      <c r="A2367" s="115">
        <v>2007</v>
      </c>
      <c r="B2367" s="115" t="s">
        <v>4176</v>
      </c>
      <c r="C2367" s="102" t="s">
        <v>31414</v>
      </c>
      <c r="D2367" s="111" t="s">
        <v>11545</v>
      </c>
      <c r="E2367" s="115" t="s">
        <v>6612</v>
      </c>
      <c r="F2367" s="148" t="s">
        <v>10085</v>
      </c>
      <c r="G2367" s="105">
        <v>16229</v>
      </c>
      <c r="H2367" s="102" t="s">
        <v>10191</v>
      </c>
      <c r="I2367" s="102" t="s">
        <v>11819</v>
      </c>
      <c r="J2367" s="102" t="s">
        <v>4355</v>
      </c>
      <c r="K2367" s="102"/>
      <c r="L2367" s="111" t="s">
        <v>7235</v>
      </c>
      <c r="M2367" s="169">
        <v>1</v>
      </c>
      <c r="N2367" s="108" t="s">
        <v>1862</v>
      </c>
      <c r="O2367" s="121"/>
      <c r="P2367" s="102"/>
      <c r="Q2367" s="102" t="s">
        <v>16823</v>
      </c>
      <c r="R2367" s="109"/>
      <c r="S2367" s="102" t="s">
        <v>8315</v>
      </c>
      <c r="T2367" s="102" t="s">
        <v>20547</v>
      </c>
      <c r="U2367" s="102" t="s">
        <v>21620</v>
      </c>
      <c r="V2367" s="109">
        <v>5</v>
      </c>
      <c r="W2367" s="107"/>
      <c r="X2367" s="324"/>
    </row>
    <row r="2368" spans="1:24" ht="12.95" customHeight="1" x14ac:dyDescent="0.2">
      <c r="A2368" s="115">
        <v>2007</v>
      </c>
      <c r="B2368" s="115" t="s">
        <v>4176</v>
      </c>
      <c r="C2368" s="102" t="s">
        <v>31414</v>
      </c>
      <c r="D2368" s="111" t="s">
        <v>11546</v>
      </c>
      <c r="E2368" s="115" t="s">
        <v>6613</v>
      </c>
      <c r="F2368" s="148" t="s">
        <v>10085</v>
      </c>
      <c r="G2368" s="105">
        <v>16229</v>
      </c>
      <c r="H2368" s="102" t="s">
        <v>10191</v>
      </c>
      <c r="I2368" s="102" t="s">
        <v>11819</v>
      </c>
      <c r="J2368" s="102" t="s">
        <v>4355</v>
      </c>
      <c r="K2368" s="102"/>
      <c r="L2368" s="111" t="s">
        <v>7227</v>
      </c>
      <c r="M2368" s="169">
        <v>1</v>
      </c>
      <c r="N2368" s="112" t="s">
        <v>1862</v>
      </c>
      <c r="O2368" s="121"/>
      <c r="P2368" s="102"/>
      <c r="Q2368" s="102" t="s">
        <v>16725</v>
      </c>
      <c r="R2368" s="109"/>
      <c r="S2368" s="102" t="s">
        <v>11080</v>
      </c>
      <c r="T2368" s="102" t="s">
        <v>20547</v>
      </c>
      <c r="U2368" s="102" t="s">
        <v>21620</v>
      </c>
      <c r="V2368" s="109">
        <v>7</v>
      </c>
      <c r="W2368" s="107"/>
      <c r="X2368" s="324"/>
    </row>
    <row r="2369" spans="1:24" ht="12.95" customHeight="1" x14ac:dyDescent="0.2">
      <c r="A2369" s="115">
        <v>2007</v>
      </c>
      <c r="B2369" s="115" t="s">
        <v>4176</v>
      </c>
      <c r="C2369" s="102" t="s">
        <v>31414</v>
      </c>
      <c r="D2369" s="111" t="s">
        <v>11544</v>
      </c>
      <c r="E2369" s="115" t="s">
        <v>6614</v>
      </c>
      <c r="F2369" s="148" t="s">
        <v>10085</v>
      </c>
      <c r="G2369" s="105">
        <v>16229</v>
      </c>
      <c r="H2369" s="102" t="s">
        <v>31415</v>
      </c>
      <c r="I2369" s="102" t="s">
        <v>11819</v>
      </c>
      <c r="J2369" s="102" t="s">
        <v>4355</v>
      </c>
      <c r="K2369" s="102"/>
      <c r="L2369" s="111" t="s">
        <v>7232</v>
      </c>
      <c r="M2369" s="169">
        <v>1</v>
      </c>
      <c r="N2369" s="108" t="s">
        <v>1862</v>
      </c>
      <c r="O2369" s="121"/>
      <c r="P2369" s="102"/>
      <c r="Q2369" s="102" t="s">
        <v>21131</v>
      </c>
      <c r="R2369" s="109" t="s">
        <v>7035</v>
      </c>
      <c r="S2369" s="102"/>
      <c r="T2369" s="102" t="s">
        <v>20547</v>
      </c>
      <c r="U2369" s="102" t="s">
        <v>21620</v>
      </c>
      <c r="V2369" s="109">
        <v>8</v>
      </c>
      <c r="W2369" s="107"/>
      <c r="X2369" s="324"/>
    </row>
    <row r="2370" spans="1:24" ht="12.95" customHeight="1" x14ac:dyDescent="0.2">
      <c r="A2370" s="115">
        <v>2007</v>
      </c>
      <c r="B2370" s="115" t="s">
        <v>4176</v>
      </c>
      <c r="C2370" s="102" t="s">
        <v>31414</v>
      </c>
      <c r="D2370" s="111" t="s">
        <v>4593</v>
      </c>
      <c r="E2370" s="115" t="s">
        <v>6615</v>
      </c>
      <c r="F2370" s="148" t="s">
        <v>10085</v>
      </c>
      <c r="G2370" s="105">
        <v>16231</v>
      </c>
      <c r="H2370" s="102" t="s">
        <v>11819</v>
      </c>
      <c r="I2370" s="102" t="s">
        <v>10191</v>
      </c>
      <c r="J2370" s="102" t="s">
        <v>4355</v>
      </c>
      <c r="K2370" s="102"/>
      <c r="L2370" s="111" t="s">
        <v>12860</v>
      </c>
      <c r="M2370" s="169">
        <v>1</v>
      </c>
      <c r="N2370" s="112" t="s">
        <v>1862</v>
      </c>
      <c r="O2370" s="121" t="s">
        <v>16646</v>
      </c>
      <c r="P2370" s="102"/>
      <c r="Q2370" s="102" t="s">
        <v>21621</v>
      </c>
      <c r="R2370" s="109"/>
      <c r="S2370" s="102" t="s">
        <v>11080</v>
      </c>
      <c r="T2370" s="102" t="s">
        <v>20547</v>
      </c>
      <c r="U2370" s="102" t="s">
        <v>21622</v>
      </c>
      <c r="V2370" s="109">
        <v>9</v>
      </c>
      <c r="W2370" s="107"/>
      <c r="X2370" s="324"/>
    </row>
    <row r="2371" spans="1:24" ht="12.95" customHeight="1" x14ac:dyDescent="0.2">
      <c r="A2371" s="115">
        <v>1998</v>
      </c>
      <c r="B2371" s="115" t="s">
        <v>4176</v>
      </c>
      <c r="C2371" s="164" t="s">
        <v>3611</v>
      </c>
      <c r="D2371" s="129" t="s">
        <v>5218</v>
      </c>
      <c r="E2371" s="102" t="s">
        <v>4534</v>
      </c>
      <c r="F2371" s="102" t="s">
        <v>14834</v>
      </c>
      <c r="G2371" s="105">
        <v>15753</v>
      </c>
      <c r="H2371" s="102" t="s">
        <v>10191</v>
      </c>
      <c r="I2371" s="102" t="s">
        <v>11819</v>
      </c>
      <c r="J2371" s="102" t="s">
        <v>17452</v>
      </c>
      <c r="K2371" s="102"/>
      <c r="L2371" s="111" t="s">
        <v>1314</v>
      </c>
      <c r="M2371" s="168">
        <v>1.75</v>
      </c>
      <c r="N2371" s="112" t="s">
        <v>31343</v>
      </c>
      <c r="O2371" s="121" t="s">
        <v>16873</v>
      </c>
      <c r="P2371" s="102" t="s">
        <v>13301</v>
      </c>
      <c r="Q2371" s="102" t="s">
        <v>16157</v>
      </c>
      <c r="R2371" s="102"/>
      <c r="S2371" s="102" t="s">
        <v>11080</v>
      </c>
      <c r="T2371" s="102" t="s">
        <v>14962</v>
      </c>
      <c r="U2371" s="217" t="s">
        <v>21521</v>
      </c>
      <c r="V2371" s="216">
        <v>7.5</v>
      </c>
      <c r="W2371" s="102"/>
      <c r="X2371" s="324"/>
    </row>
    <row r="2372" spans="1:24" ht="12.95" customHeight="1" x14ac:dyDescent="0.2">
      <c r="A2372" s="115">
        <v>1998</v>
      </c>
      <c r="B2372" s="115" t="s">
        <v>4176</v>
      </c>
      <c r="C2372" s="102" t="s">
        <v>3611</v>
      </c>
      <c r="D2372" s="129" t="s">
        <v>5790</v>
      </c>
      <c r="E2372" s="102" t="s">
        <v>4136</v>
      </c>
      <c r="F2372" s="102" t="s">
        <v>14834</v>
      </c>
      <c r="G2372" s="105">
        <v>16502</v>
      </c>
      <c r="H2372" s="102" t="s">
        <v>2625</v>
      </c>
      <c r="I2372" s="102" t="s">
        <v>15082</v>
      </c>
      <c r="J2372" s="102" t="s">
        <v>11095</v>
      </c>
      <c r="K2372" s="102"/>
      <c r="L2372" s="111" t="s">
        <v>13449</v>
      </c>
      <c r="M2372" s="169">
        <v>0.5</v>
      </c>
      <c r="N2372" s="108">
        <v>31</v>
      </c>
      <c r="O2372" s="121"/>
      <c r="P2372" s="102"/>
      <c r="Q2372" s="102" t="s">
        <v>16757</v>
      </c>
      <c r="R2372" s="109"/>
      <c r="S2372" s="102"/>
      <c r="T2372" s="102" t="s">
        <v>20545</v>
      </c>
      <c r="U2372" s="102" t="s">
        <v>21522</v>
      </c>
      <c r="V2372" s="109">
        <v>8</v>
      </c>
      <c r="W2372" s="107"/>
      <c r="X2372" s="324"/>
    </row>
    <row r="2373" spans="1:24" ht="12.95" customHeight="1" x14ac:dyDescent="0.2">
      <c r="A2373" s="115">
        <v>1998</v>
      </c>
      <c r="B2373" s="115" t="s">
        <v>4176</v>
      </c>
      <c r="C2373" s="102" t="s">
        <v>3611</v>
      </c>
      <c r="D2373" s="129" t="s">
        <v>5791</v>
      </c>
      <c r="E2373" s="102" t="s">
        <v>9144</v>
      </c>
      <c r="F2373" s="135" t="s">
        <v>14007</v>
      </c>
      <c r="G2373" s="105">
        <v>15629</v>
      </c>
      <c r="H2373" s="102" t="s">
        <v>10103</v>
      </c>
      <c r="I2373" s="102" t="s">
        <v>11819</v>
      </c>
      <c r="J2373" s="102" t="s">
        <v>4541</v>
      </c>
      <c r="K2373" s="102"/>
      <c r="L2373" s="111" t="s">
        <v>14817</v>
      </c>
      <c r="M2373" s="169">
        <v>1</v>
      </c>
      <c r="N2373" s="108" t="s">
        <v>5125</v>
      </c>
      <c r="O2373" s="121" t="s">
        <v>20529</v>
      </c>
      <c r="P2373" s="102" t="s">
        <v>20529</v>
      </c>
      <c r="Q2373" s="102" t="s">
        <v>20529</v>
      </c>
      <c r="R2373" s="109"/>
      <c r="S2373" s="102" t="s">
        <v>8315</v>
      </c>
      <c r="T2373" s="102" t="s">
        <v>7789</v>
      </c>
      <c r="U2373" s="216" t="s">
        <v>5125</v>
      </c>
      <c r="V2373" s="136" t="s">
        <v>9279</v>
      </c>
      <c r="W2373" s="107"/>
      <c r="X2373" s="324"/>
    </row>
    <row r="2374" spans="1:24" ht="12.95" customHeight="1" x14ac:dyDescent="0.2">
      <c r="A2374" s="115">
        <v>1998</v>
      </c>
      <c r="B2374" s="115" t="s">
        <v>4176</v>
      </c>
      <c r="C2374" s="103" t="s">
        <v>3612</v>
      </c>
      <c r="D2374" s="132" t="s">
        <v>1932</v>
      </c>
      <c r="E2374" s="102" t="s">
        <v>10185</v>
      </c>
      <c r="F2374" s="148" t="s">
        <v>10085</v>
      </c>
      <c r="G2374" s="105">
        <v>15529</v>
      </c>
      <c r="H2374" s="102" t="s">
        <v>3805</v>
      </c>
      <c r="I2374" s="102" t="s">
        <v>30867</v>
      </c>
      <c r="J2374" s="102" t="s">
        <v>3367</v>
      </c>
      <c r="K2374" s="102"/>
      <c r="L2374" s="111"/>
      <c r="M2374" s="169">
        <v>1</v>
      </c>
      <c r="N2374" s="112" t="s">
        <v>5126</v>
      </c>
      <c r="O2374" s="121" t="s">
        <v>21524</v>
      </c>
      <c r="P2374" s="102" t="s">
        <v>13555</v>
      </c>
      <c r="Q2374" s="102" t="s">
        <v>19804</v>
      </c>
      <c r="R2374" s="109" t="s">
        <v>7035</v>
      </c>
      <c r="S2374" s="102" t="s">
        <v>8315</v>
      </c>
      <c r="T2374" s="102" t="s">
        <v>14962</v>
      </c>
      <c r="U2374" s="102" t="s">
        <v>21525</v>
      </c>
      <c r="V2374" s="109">
        <v>12</v>
      </c>
      <c r="W2374" s="107"/>
      <c r="X2374" s="324"/>
    </row>
    <row r="2375" spans="1:24" ht="12.95" customHeight="1" x14ac:dyDescent="0.2">
      <c r="A2375" s="115">
        <v>1998</v>
      </c>
      <c r="B2375" s="115" t="s">
        <v>4176</v>
      </c>
      <c r="C2375" s="102" t="s">
        <v>3612</v>
      </c>
      <c r="D2375" s="132" t="s">
        <v>2867</v>
      </c>
      <c r="E2375" s="102" t="s">
        <v>2866</v>
      </c>
      <c r="F2375" s="102" t="s">
        <v>14834</v>
      </c>
      <c r="G2375" s="105">
        <v>16229</v>
      </c>
      <c r="H2375" s="102" t="s">
        <v>11819</v>
      </c>
      <c r="I2375" s="102" t="s">
        <v>10191</v>
      </c>
      <c r="J2375" s="102" t="s">
        <v>8313</v>
      </c>
      <c r="K2375" s="102"/>
      <c r="L2375" s="111"/>
      <c r="M2375" s="169">
        <v>1</v>
      </c>
      <c r="N2375" s="112" t="s">
        <v>8247</v>
      </c>
      <c r="O2375" s="121" t="s">
        <v>5771</v>
      </c>
      <c r="P2375" s="102" t="s">
        <v>162</v>
      </c>
      <c r="Q2375" s="102" t="s">
        <v>21138</v>
      </c>
      <c r="R2375" s="109"/>
      <c r="S2375" s="102"/>
      <c r="T2375" s="102" t="s">
        <v>20547</v>
      </c>
      <c r="U2375" s="102" t="s">
        <v>21526</v>
      </c>
      <c r="V2375" s="109">
        <v>11.5</v>
      </c>
      <c r="W2375" s="107"/>
      <c r="X2375" s="324"/>
    </row>
    <row r="2376" spans="1:24" ht="12.95" customHeight="1" x14ac:dyDescent="0.2">
      <c r="A2376" s="115">
        <v>1998</v>
      </c>
      <c r="B2376" s="115" t="s">
        <v>4176</v>
      </c>
      <c r="C2376" s="102" t="s">
        <v>3612</v>
      </c>
      <c r="D2376" s="132" t="s">
        <v>9676</v>
      </c>
      <c r="E2376" s="102" t="s">
        <v>13705</v>
      </c>
      <c r="F2376" s="148" t="s">
        <v>10085</v>
      </c>
      <c r="G2376" s="105">
        <v>15677</v>
      </c>
      <c r="H2376" s="102" t="s">
        <v>30867</v>
      </c>
      <c r="I2376" s="102" t="s">
        <v>2625</v>
      </c>
      <c r="J2376" s="102" t="s">
        <v>12675</v>
      </c>
      <c r="K2376" s="102"/>
      <c r="L2376" s="111"/>
      <c r="M2376" s="169">
        <v>1</v>
      </c>
      <c r="N2376" s="108" t="s">
        <v>11487</v>
      </c>
      <c r="O2376" s="121" t="s">
        <v>3620</v>
      </c>
      <c r="P2376" s="102" t="s">
        <v>162</v>
      </c>
      <c r="Q2376" s="102" t="s">
        <v>19101</v>
      </c>
      <c r="R2376" s="109" t="s">
        <v>7035</v>
      </c>
      <c r="S2376" s="102"/>
      <c r="T2376" s="102" t="s">
        <v>21291</v>
      </c>
      <c r="U2376" s="102" t="s">
        <v>21523</v>
      </c>
      <c r="V2376" s="109">
        <v>8</v>
      </c>
      <c r="W2376" s="107"/>
      <c r="X2376" s="324"/>
    </row>
    <row r="2377" spans="1:24" ht="12.95" customHeight="1" x14ac:dyDescent="0.2">
      <c r="A2377" s="115">
        <v>1998</v>
      </c>
      <c r="B2377" s="115" t="s">
        <v>4176</v>
      </c>
      <c r="C2377" s="103" t="s">
        <v>3859</v>
      </c>
      <c r="D2377" s="129" t="s">
        <v>6696</v>
      </c>
      <c r="E2377" s="102" t="s">
        <v>6850</v>
      </c>
      <c r="F2377" s="102" t="s">
        <v>14834</v>
      </c>
      <c r="G2377" s="105">
        <v>15673</v>
      </c>
      <c r="H2377" s="102" t="s">
        <v>11819</v>
      </c>
      <c r="I2377" s="102" t="s">
        <v>13336</v>
      </c>
      <c r="J2377" s="102" t="s">
        <v>14155</v>
      </c>
      <c r="K2377" s="102"/>
      <c r="L2377" s="111" t="s">
        <v>14752</v>
      </c>
      <c r="M2377" s="120">
        <v>4</v>
      </c>
      <c r="N2377" s="112" t="s">
        <v>17526</v>
      </c>
      <c r="O2377" s="121" t="s">
        <v>17935</v>
      </c>
      <c r="P2377" s="102" t="s">
        <v>9125</v>
      </c>
      <c r="Q2377" s="102" t="s">
        <v>8076</v>
      </c>
      <c r="R2377" s="109"/>
      <c r="S2377" s="102"/>
      <c r="T2377" s="102" t="s">
        <v>14962</v>
      </c>
      <c r="U2377" s="102" t="s">
        <v>8594</v>
      </c>
      <c r="V2377" s="109">
        <v>7</v>
      </c>
      <c r="W2377" s="107"/>
      <c r="X2377" s="324"/>
    </row>
    <row r="2378" spans="1:24" ht="12.95" customHeight="1" x14ac:dyDescent="0.2">
      <c r="A2378" s="115">
        <v>1998</v>
      </c>
      <c r="B2378" s="115" t="s">
        <v>4176</v>
      </c>
      <c r="C2378" s="102" t="s">
        <v>3859</v>
      </c>
      <c r="D2378" s="129" t="s">
        <v>8704</v>
      </c>
      <c r="E2378" s="102" t="s">
        <v>13993</v>
      </c>
      <c r="F2378" s="148" t="s">
        <v>10085</v>
      </c>
      <c r="G2378" s="105">
        <v>16253</v>
      </c>
      <c r="H2378" s="102" t="s">
        <v>13336</v>
      </c>
      <c r="I2378" s="102" t="s">
        <v>21222</v>
      </c>
      <c r="J2378" s="102" t="s">
        <v>17528</v>
      </c>
      <c r="K2378" s="102"/>
      <c r="L2378" s="111" t="s">
        <v>17529</v>
      </c>
      <c r="M2378" s="168">
        <v>1</v>
      </c>
      <c r="N2378" s="112" t="s">
        <v>17530</v>
      </c>
      <c r="O2378" s="121" t="s">
        <v>18017</v>
      </c>
      <c r="P2378" s="102" t="s">
        <v>162</v>
      </c>
      <c r="Q2378" s="102" t="s">
        <v>16709</v>
      </c>
      <c r="R2378" s="102"/>
      <c r="S2378" s="102" t="s">
        <v>11080</v>
      </c>
      <c r="T2378" s="102" t="s">
        <v>20547</v>
      </c>
      <c r="U2378" s="102"/>
      <c r="V2378" s="109">
        <v>8</v>
      </c>
      <c r="W2378" s="109"/>
      <c r="X2378" s="324"/>
    </row>
    <row r="2379" spans="1:24" ht="12.95" customHeight="1" x14ac:dyDescent="0.2">
      <c r="A2379" s="115">
        <v>2008</v>
      </c>
      <c r="B2379" s="115" t="s">
        <v>4176</v>
      </c>
      <c r="C2379" s="103" t="s">
        <v>13750</v>
      </c>
      <c r="D2379" s="102" t="s">
        <v>3165</v>
      </c>
      <c r="E2379" s="115" t="s">
        <v>10315</v>
      </c>
      <c r="F2379" s="104" t="s">
        <v>14834</v>
      </c>
      <c r="G2379" s="105">
        <v>16230</v>
      </c>
      <c r="H2379" s="102" t="s">
        <v>4890</v>
      </c>
      <c r="I2379" s="102" t="s">
        <v>30670</v>
      </c>
      <c r="J2379" s="102" t="s">
        <v>14153</v>
      </c>
      <c r="K2379" s="102"/>
      <c r="L2379" s="111" t="s">
        <v>4353</v>
      </c>
      <c r="M2379" s="107">
        <v>2</v>
      </c>
      <c r="N2379" s="112" t="s">
        <v>16077</v>
      </c>
      <c r="O2379" s="102" t="s">
        <v>15831</v>
      </c>
      <c r="P2379" s="102"/>
      <c r="Q2379" s="102" t="s">
        <v>16712</v>
      </c>
      <c r="R2379" s="109"/>
      <c r="S2379" s="102"/>
      <c r="T2379" s="102" t="s">
        <v>20547</v>
      </c>
      <c r="U2379" s="102" t="s">
        <v>17996</v>
      </c>
      <c r="V2379" s="109">
        <v>8</v>
      </c>
      <c r="W2379" s="107"/>
      <c r="X2379" s="324"/>
    </row>
    <row r="2380" spans="1:24" ht="12.95" customHeight="1" x14ac:dyDescent="0.2">
      <c r="A2380" s="115">
        <v>2008</v>
      </c>
      <c r="B2380" s="115" t="s">
        <v>4176</v>
      </c>
      <c r="C2380" s="102" t="s">
        <v>13750</v>
      </c>
      <c r="D2380" s="102" t="s">
        <v>2700</v>
      </c>
      <c r="E2380" s="115" t="s">
        <v>3166</v>
      </c>
      <c r="F2380" s="104" t="s">
        <v>14834</v>
      </c>
      <c r="G2380" s="105">
        <v>15191</v>
      </c>
      <c r="H2380" s="102" t="s">
        <v>10103</v>
      </c>
      <c r="I2380" s="102" t="s">
        <v>11819</v>
      </c>
      <c r="J2380" s="102" t="s">
        <v>15190</v>
      </c>
      <c r="K2380" s="102"/>
      <c r="L2380" s="111" t="s">
        <v>7194</v>
      </c>
      <c r="M2380" s="107">
        <v>4.5</v>
      </c>
      <c r="N2380" s="112" t="s">
        <v>31314</v>
      </c>
      <c r="O2380" s="102" t="s">
        <v>13301</v>
      </c>
      <c r="P2380" s="102" t="s">
        <v>15941</v>
      </c>
      <c r="Q2380" s="102" t="s">
        <v>16695</v>
      </c>
      <c r="R2380" s="109"/>
      <c r="S2380" s="102" t="s">
        <v>9435</v>
      </c>
      <c r="T2380" s="102" t="s">
        <v>7789</v>
      </c>
      <c r="U2380" s="102" t="s">
        <v>21227</v>
      </c>
      <c r="V2380" s="109">
        <v>9</v>
      </c>
      <c r="W2380" s="107"/>
      <c r="X2380" s="324"/>
    </row>
    <row r="2381" spans="1:24" ht="12.95" customHeight="1" x14ac:dyDescent="0.2">
      <c r="A2381" s="115">
        <v>2008</v>
      </c>
      <c r="B2381" s="115" t="s">
        <v>4176</v>
      </c>
      <c r="C2381" s="102" t="s">
        <v>13750</v>
      </c>
      <c r="D2381" s="102" t="s">
        <v>37573</v>
      </c>
      <c r="E2381" s="115" t="s">
        <v>3821</v>
      </c>
      <c r="F2381" s="104" t="s">
        <v>14834</v>
      </c>
      <c r="G2381" s="105">
        <v>15912</v>
      </c>
      <c r="H2381" s="102" t="s">
        <v>2625</v>
      </c>
      <c r="I2381" s="102" t="s">
        <v>10191</v>
      </c>
      <c r="J2381" s="102" t="s">
        <v>11254</v>
      </c>
      <c r="K2381" s="102"/>
      <c r="L2381" s="111" t="s">
        <v>7195</v>
      </c>
      <c r="M2381" s="107">
        <v>1</v>
      </c>
      <c r="N2381" s="112" t="s">
        <v>31315</v>
      </c>
      <c r="O2381" s="102" t="s">
        <v>3620</v>
      </c>
      <c r="P2381" s="102" t="s">
        <v>21228</v>
      </c>
      <c r="Q2381" s="102" t="s">
        <v>21229</v>
      </c>
      <c r="R2381" s="109"/>
      <c r="S2381" s="102" t="s">
        <v>8315</v>
      </c>
      <c r="T2381" s="102" t="s">
        <v>6868</v>
      </c>
      <c r="U2381" s="102"/>
      <c r="V2381" s="109">
        <v>6.5</v>
      </c>
      <c r="W2381" s="107"/>
      <c r="X2381" s="324"/>
    </row>
    <row r="2382" spans="1:24" ht="12.95" customHeight="1" x14ac:dyDescent="0.2">
      <c r="A2382" s="115">
        <v>2008</v>
      </c>
      <c r="B2382" s="115" t="s">
        <v>4176</v>
      </c>
      <c r="C2382" s="102" t="s">
        <v>13750</v>
      </c>
      <c r="D2382" s="102" t="s">
        <v>37574</v>
      </c>
      <c r="E2382" s="115" t="s">
        <v>5999</v>
      </c>
      <c r="F2382" s="104" t="s">
        <v>14834</v>
      </c>
      <c r="G2382" s="105">
        <v>16229</v>
      </c>
      <c r="H2382" s="102" t="s">
        <v>11819</v>
      </c>
      <c r="I2382" s="102" t="s">
        <v>10191</v>
      </c>
      <c r="J2382" s="163" t="s">
        <v>3436</v>
      </c>
      <c r="K2382" s="102" t="s">
        <v>13213</v>
      </c>
      <c r="L2382" s="111" t="s">
        <v>7196</v>
      </c>
      <c r="M2382" s="107">
        <v>1</v>
      </c>
      <c r="N2382" s="112" t="s">
        <v>8247</v>
      </c>
      <c r="O2382" s="102" t="s">
        <v>5771</v>
      </c>
      <c r="P2382" s="102" t="s">
        <v>162</v>
      </c>
      <c r="Q2382" s="102" t="s">
        <v>21138</v>
      </c>
      <c r="R2382" s="109"/>
      <c r="S2382" s="102"/>
      <c r="T2382" s="102" t="s">
        <v>20547</v>
      </c>
      <c r="U2382" s="102" t="s">
        <v>21238</v>
      </c>
      <c r="V2382" s="109">
        <v>10.5</v>
      </c>
      <c r="W2382" s="107"/>
      <c r="X2382" s="324"/>
    </row>
    <row r="2383" spans="1:24" ht="12.95" customHeight="1" x14ac:dyDescent="0.2">
      <c r="A2383" s="115">
        <v>2008</v>
      </c>
      <c r="B2383" s="115" t="s">
        <v>4176</v>
      </c>
      <c r="C2383" s="102" t="s">
        <v>13750</v>
      </c>
      <c r="D2383" s="132" t="s">
        <v>4001</v>
      </c>
      <c r="E2383" s="102" t="s">
        <v>6001</v>
      </c>
      <c r="F2383" s="102" t="s">
        <v>14834</v>
      </c>
      <c r="G2383" s="105">
        <v>16495</v>
      </c>
      <c r="H2383" s="102" t="s">
        <v>10103</v>
      </c>
      <c r="I2383" s="102" t="s">
        <v>11819</v>
      </c>
      <c r="J2383" s="102" t="s">
        <v>5512</v>
      </c>
      <c r="K2383" s="102"/>
      <c r="L2383" s="111" t="s">
        <v>31416</v>
      </c>
      <c r="M2383" s="107">
        <v>1.5</v>
      </c>
      <c r="N2383" s="125" t="s">
        <v>31316</v>
      </c>
      <c r="O2383" s="102" t="s">
        <v>16798</v>
      </c>
      <c r="P2383" s="102"/>
      <c r="Q2383" s="102" t="s">
        <v>16614</v>
      </c>
      <c r="R2383" s="109"/>
      <c r="S2383" s="102" t="s">
        <v>9435</v>
      </c>
      <c r="T2383" s="102" t="s">
        <v>7789</v>
      </c>
      <c r="U2383" s="102" t="s">
        <v>21230</v>
      </c>
      <c r="V2383" s="109">
        <v>6</v>
      </c>
      <c r="W2383" s="107"/>
      <c r="X2383" s="324"/>
    </row>
    <row r="2384" spans="1:24" ht="12.95" customHeight="1" x14ac:dyDescent="0.2">
      <c r="A2384" s="115">
        <v>2008</v>
      </c>
      <c r="B2384" s="115" t="s">
        <v>4176</v>
      </c>
      <c r="C2384" s="102" t="s">
        <v>13750</v>
      </c>
      <c r="D2384" s="132" t="s">
        <v>6003</v>
      </c>
      <c r="E2384" s="102" t="s">
        <v>6002</v>
      </c>
      <c r="F2384" s="102" t="s">
        <v>14834</v>
      </c>
      <c r="G2384" s="105">
        <v>16238</v>
      </c>
      <c r="H2384" s="102" t="s">
        <v>10191</v>
      </c>
      <c r="I2384" s="102" t="s">
        <v>2625</v>
      </c>
      <c r="J2384" s="102" t="s">
        <v>8691</v>
      </c>
      <c r="K2384" s="102"/>
      <c r="L2384" s="111" t="s">
        <v>17531</v>
      </c>
      <c r="M2384" s="107">
        <v>0.75</v>
      </c>
      <c r="N2384" s="125">
        <v>37</v>
      </c>
      <c r="O2384" s="102" t="s">
        <v>12721</v>
      </c>
      <c r="P2384" s="102"/>
      <c r="Q2384" s="102" t="s">
        <v>15832</v>
      </c>
      <c r="R2384" s="109"/>
      <c r="S2384" s="102"/>
      <c r="T2384" s="102" t="s">
        <v>10901</v>
      </c>
      <c r="U2384" s="102" t="s">
        <v>5978</v>
      </c>
      <c r="V2384" s="109">
        <v>7.5</v>
      </c>
      <c r="W2384" s="107"/>
      <c r="X2384" s="324"/>
    </row>
    <row r="2385" spans="1:24" ht="12.95" customHeight="1" x14ac:dyDescent="0.2">
      <c r="A2385" s="115">
        <v>2008</v>
      </c>
      <c r="B2385" s="115" t="s">
        <v>4176</v>
      </c>
      <c r="C2385" s="102" t="s">
        <v>13750</v>
      </c>
      <c r="D2385" s="102" t="s">
        <v>37575</v>
      </c>
      <c r="E2385" s="115" t="s">
        <v>8715</v>
      </c>
      <c r="F2385" s="114" t="s">
        <v>6406</v>
      </c>
      <c r="G2385" s="105">
        <v>16279</v>
      </c>
      <c r="H2385" s="102" t="s">
        <v>11819</v>
      </c>
      <c r="I2385" s="102" t="s">
        <v>10191</v>
      </c>
      <c r="J2385" s="102" t="s">
        <v>674</v>
      </c>
      <c r="K2385" s="102"/>
      <c r="L2385" s="111" t="s">
        <v>5835</v>
      </c>
      <c r="M2385" s="107">
        <v>3</v>
      </c>
      <c r="N2385" s="112" t="s">
        <v>16774</v>
      </c>
      <c r="O2385" s="102" t="s">
        <v>16856</v>
      </c>
      <c r="P2385" s="102"/>
      <c r="Q2385" s="102" t="s">
        <v>16877</v>
      </c>
      <c r="R2385" s="109"/>
      <c r="S2385" s="102" t="s">
        <v>8315</v>
      </c>
      <c r="T2385" s="102" t="s">
        <v>20547</v>
      </c>
      <c r="U2385" s="102" t="s">
        <v>21527</v>
      </c>
      <c r="V2385" s="109">
        <v>7</v>
      </c>
      <c r="W2385" s="107"/>
      <c r="X2385" s="324"/>
    </row>
    <row r="2386" spans="1:24" ht="12.95" customHeight="1" x14ac:dyDescent="0.2">
      <c r="A2386" s="115">
        <v>2008</v>
      </c>
      <c r="B2386" s="115" t="s">
        <v>4176</v>
      </c>
      <c r="C2386" s="102" t="s">
        <v>13750</v>
      </c>
      <c r="D2386" s="102" t="s">
        <v>8717</v>
      </c>
      <c r="E2386" s="115" t="s">
        <v>8716</v>
      </c>
      <c r="F2386" s="104" t="s">
        <v>14834</v>
      </c>
      <c r="G2386" s="105">
        <v>15892</v>
      </c>
      <c r="H2386" s="102" t="s">
        <v>10103</v>
      </c>
      <c r="I2386" s="102" t="s">
        <v>11819</v>
      </c>
      <c r="J2386" s="102" t="s">
        <v>676</v>
      </c>
      <c r="K2386" s="102"/>
      <c r="L2386" s="111" t="s">
        <v>1415</v>
      </c>
      <c r="M2386" s="107">
        <v>3</v>
      </c>
      <c r="N2386" s="112" t="s">
        <v>17532</v>
      </c>
      <c r="O2386" s="102" t="s">
        <v>19478</v>
      </c>
      <c r="P2386" s="102" t="s">
        <v>13301</v>
      </c>
      <c r="Q2386" s="102" t="s">
        <v>21231</v>
      </c>
      <c r="R2386" s="109"/>
      <c r="S2386" s="102" t="s">
        <v>11080</v>
      </c>
      <c r="T2386" s="102" t="s">
        <v>7789</v>
      </c>
      <c r="U2386" s="102" t="s">
        <v>5081</v>
      </c>
      <c r="V2386" s="109">
        <v>7</v>
      </c>
      <c r="W2386" s="107"/>
      <c r="X2386" s="324"/>
    </row>
    <row r="2387" spans="1:24" ht="12.95" customHeight="1" x14ac:dyDescent="0.2">
      <c r="A2387" s="115">
        <v>2008</v>
      </c>
      <c r="B2387" s="115" t="s">
        <v>4176</v>
      </c>
      <c r="C2387" s="102" t="s">
        <v>13750</v>
      </c>
      <c r="D2387" s="102" t="s">
        <v>37576</v>
      </c>
      <c r="E2387" s="115" t="s">
        <v>14020</v>
      </c>
      <c r="F2387" s="104" t="s">
        <v>14834</v>
      </c>
      <c r="G2387" s="105">
        <v>15079</v>
      </c>
      <c r="H2387" s="102" t="s">
        <v>11819</v>
      </c>
      <c r="I2387" s="102" t="s">
        <v>31317</v>
      </c>
      <c r="J2387" s="102" t="s">
        <v>675</v>
      </c>
      <c r="K2387" s="102"/>
      <c r="L2387" s="111" t="s">
        <v>7844</v>
      </c>
      <c r="M2387" s="107">
        <v>4</v>
      </c>
      <c r="N2387" s="112" t="s">
        <v>17384</v>
      </c>
      <c r="O2387" s="102" t="s">
        <v>16684</v>
      </c>
      <c r="P2387" s="102" t="s">
        <v>3620</v>
      </c>
      <c r="Q2387" s="102" t="s">
        <v>19259</v>
      </c>
      <c r="R2387" s="109"/>
      <c r="S2387" s="102"/>
      <c r="T2387" s="102" t="s">
        <v>20542</v>
      </c>
      <c r="U2387" s="102" t="s">
        <v>21528</v>
      </c>
      <c r="V2387" s="109">
        <v>12</v>
      </c>
      <c r="W2387" s="107"/>
      <c r="X2387" s="324"/>
    </row>
    <row r="2388" spans="1:24" ht="12.95" customHeight="1" x14ac:dyDescent="0.2">
      <c r="A2388" s="115">
        <v>2008</v>
      </c>
      <c r="B2388" s="115" t="s">
        <v>4176</v>
      </c>
      <c r="C2388" s="102" t="s">
        <v>13750</v>
      </c>
      <c r="D2388" s="102" t="s">
        <v>11307</v>
      </c>
      <c r="E2388" s="115" t="s">
        <v>9122</v>
      </c>
      <c r="F2388" s="104" t="s">
        <v>14834</v>
      </c>
      <c r="G2388" s="105">
        <v>15378</v>
      </c>
      <c r="H2388" s="102" t="s">
        <v>11819</v>
      </c>
      <c r="I2388" s="102" t="s">
        <v>10103</v>
      </c>
      <c r="J2388" s="102" t="s">
        <v>11308</v>
      </c>
      <c r="K2388" s="102"/>
      <c r="L2388" s="111" t="s">
        <v>7845</v>
      </c>
      <c r="M2388" s="107">
        <v>0.75</v>
      </c>
      <c r="N2388" s="125">
        <v>34</v>
      </c>
      <c r="O2388" s="102"/>
      <c r="P2388" s="102"/>
      <c r="Q2388" s="102" t="s">
        <v>19450</v>
      </c>
      <c r="R2388" s="109"/>
      <c r="S2388" s="102" t="s">
        <v>9435</v>
      </c>
      <c r="T2388" s="102" t="s">
        <v>7789</v>
      </c>
      <c r="U2388" s="102" t="s">
        <v>21232</v>
      </c>
      <c r="V2388" s="109">
        <v>7.5</v>
      </c>
      <c r="W2388" s="107"/>
      <c r="X2388" s="324"/>
    </row>
    <row r="2389" spans="1:24" ht="12.95" customHeight="1" x14ac:dyDescent="0.2">
      <c r="A2389" s="115">
        <v>2008</v>
      </c>
      <c r="B2389" s="115" t="s">
        <v>4176</v>
      </c>
      <c r="C2389" s="103" t="s">
        <v>3850</v>
      </c>
      <c r="D2389" s="102" t="s">
        <v>3688</v>
      </c>
      <c r="E2389" s="115" t="s">
        <v>13289</v>
      </c>
      <c r="F2389" s="104" t="s">
        <v>14834</v>
      </c>
      <c r="G2389" s="105">
        <v>16242</v>
      </c>
      <c r="H2389" s="102" t="s">
        <v>11819</v>
      </c>
      <c r="I2389" s="102" t="s">
        <v>31176</v>
      </c>
      <c r="J2389" s="102" t="s">
        <v>3689</v>
      </c>
      <c r="K2389" s="102"/>
      <c r="L2389" s="111" t="s">
        <v>2988</v>
      </c>
      <c r="M2389" s="107">
        <v>1.5</v>
      </c>
      <c r="N2389" s="112" t="s">
        <v>16450</v>
      </c>
      <c r="O2389" s="102"/>
      <c r="P2389" s="102" t="s">
        <v>9160</v>
      </c>
      <c r="Q2389" s="102" t="s">
        <v>17747</v>
      </c>
      <c r="R2389" s="109"/>
      <c r="S2389" s="102"/>
      <c r="T2389" s="102" t="s">
        <v>7789</v>
      </c>
      <c r="U2389" s="102" t="s">
        <v>21233</v>
      </c>
      <c r="V2389" s="109">
        <v>7</v>
      </c>
      <c r="W2389" s="107"/>
      <c r="X2389" s="324"/>
    </row>
    <row r="2390" spans="1:24" ht="12.95" customHeight="1" x14ac:dyDescent="0.2">
      <c r="A2390" s="115">
        <v>2008</v>
      </c>
      <c r="B2390" s="115" t="s">
        <v>4176</v>
      </c>
      <c r="C2390" s="102" t="s">
        <v>3850</v>
      </c>
      <c r="D2390" s="102" t="s">
        <v>3672</v>
      </c>
      <c r="E2390" s="115" t="s">
        <v>3690</v>
      </c>
      <c r="F2390" s="104" t="s">
        <v>14834</v>
      </c>
      <c r="G2390" s="105">
        <v>15365</v>
      </c>
      <c r="H2390" s="102" t="s">
        <v>11819</v>
      </c>
      <c r="I2390" s="102" t="s">
        <v>10103</v>
      </c>
      <c r="J2390" s="102" t="s">
        <v>8154</v>
      </c>
      <c r="K2390" s="102"/>
      <c r="L2390" s="111" t="s">
        <v>2990</v>
      </c>
      <c r="M2390" s="120">
        <v>2</v>
      </c>
      <c r="N2390" s="112" t="s">
        <v>17222</v>
      </c>
      <c r="O2390" s="102"/>
      <c r="P2390" s="102" t="s">
        <v>162</v>
      </c>
      <c r="Q2390" s="102" t="s">
        <v>18156</v>
      </c>
      <c r="R2390" s="109" t="s">
        <v>7035</v>
      </c>
      <c r="S2390" s="102"/>
      <c r="T2390" s="102" t="s">
        <v>7789</v>
      </c>
      <c r="U2390" s="102" t="s">
        <v>17387</v>
      </c>
      <c r="V2390" s="109">
        <v>6</v>
      </c>
      <c r="W2390" s="107"/>
      <c r="X2390" s="324"/>
    </row>
    <row r="2391" spans="1:24" ht="12.95" customHeight="1" x14ac:dyDescent="0.2">
      <c r="A2391" s="115">
        <v>2008</v>
      </c>
      <c r="B2391" s="115" t="s">
        <v>4176</v>
      </c>
      <c r="C2391" s="102" t="s">
        <v>3850</v>
      </c>
      <c r="D2391" s="102" t="s">
        <v>6050</v>
      </c>
      <c r="E2391" s="115" t="s">
        <v>3217</v>
      </c>
      <c r="F2391" s="104" t="s">
        <v>14834</v>
      </c>
      <c r="G2391" s="105">
        <v>16489</v>
      </c>
      <c r="H2391" s="102" t="s">
        <v>11819</v>
      </c>
      <c r="I2391" s="102" t="s">
        <v>30670</v>
      </c>
      <c r="J2391" s="102" t="s">
        <v>9594</v>
      </c>
      <c r="K2391" s="102"/>
      <c r="L2391" s="111" t="s">
        <v>33</v>
      </c>
      <c r="M2391" s="120">
        <v>1</v>
      </c>
      <c r="N2391" s="108" t="s">
        <v>31406</v>
      </c>
      <c r="O2391" s="102" t="s">
        <v>16686</v>
      </c>
      <c r="P2391" s="102" t="s">
        <v>9125</v>
      </c>
      <c r="Q2391" s="102" t="s">
        <v>15976</v>
      </c>
      <c r="R2391" s="109"/>
      <c r="S2391" s="102" t="s">
        <v>11080</v>
      </c>
      <c r="T2391" s="102" t="s">
        <v>20546</v>
      </c>
      <c r="U2391" s="102" t="s">
        <v>3332</v>
      </c>
      <c r="V2391" s="109">
        <v>6.5</v>
      </c>
      <c r="W2391" s="107"/>
      <c r="X2391" s="324"/>
    </row>
    <row r="2392" spans="1:24" ht="12.95" customHeight="1" x14ac:dyDescent="0.2">
      <c r="A2392" s="115">
        <v>2008</v>
      </c>
      <c r="B2392" s="115" t="s">
        <v>4176</v>
      </c>
      <c r="C2392" s="102" t="s">
        <v>3850</v>
      </c>
      <c r="D2392" s="102" t="s">
        <v>1325</v>
      </c>
      <c r="E2392" s="115" t="s">
        <v>1324</v>
      </c>
      <c r="F2392" s="104" t="s">
        <v>14834</v>
      </c>
      <c r="G2392" s="105">
        <v>15320</v>
      </c>
      <c r="H2392" s="102" t="s">
        <v>31320</v>
      </c>
      <c r="I2392" s="102" t="s">
        <v>2625</v>
      </c>
      <c r="J2392" s="102" t="s">
        <v>1326</v>
      </c>
      <c r="K2392" s="102"/>
      <c r="L2392" s="111" t="s">
        <v>3718</v>
      </c>
      <c r="M2392" s="120">
        <v>1</v>
      </c>
      <c r="N2392" s="108" t="s">
        <v>31417</v>
      </c>
      <c r="O2392" s="102"/>
      <c r="P2392" s="102"/>
      <c r="Q2392" s="102" t="s">
        <v>15945</v>
      </c>
      <c r="R2392" s="109"/>
      <c r="S2392" s="102"/>
      <c r="T2392" s="102" t="s">
        <v>20545</v>
      </c>
      <c r="U2392" s="102" t="s">
        <v>6868</v>
      </c>
      <c r="V2392" s="109">
        <v>7</v>
      </c>
      <c r="W2392" s="107"/>
      <c r="X2392" s="324"/>
    </row>
    <row r="2393" spans="1:24" ht="12.95" customHeight="1" x14ac:dyDescent="0.2">
      <c r="A2393" s="115">
        <v>2008</v>
      </c>
      <c r="B2393" s="115" t="s">
        <v>4176</v>
      </c>
      <c r="C2393" s="102" t="s">
        <v>3850</v>
      </c>
      <c r="D2393" s="102" t="s">
        <v>1734</v>
      </c>
      <c r="E2393" s="115" t="s">
        <v>1327</v>
      </c>
      <c r="F2393" s="104" t="s">
        <v>14834</v>
      </c>
      <c r="G2393" s="105">
        <v>15660</v>
      </c>
      <c r="H2393" s="102" t="s">
        <v>10103</v>
      </c>
      <c r="I2393" s="102" t="s">
        <v>11819</v>
      </c>
      <c r="J2393" s="102" t="s">
        <v>13435</v>
      </c>
      <c r="K2393" s="182"/>
      <c r="L2393" s="111" t="s">
        <v>17533</v>
      </c>
      <c r="M2393" s="120">
        <v>1</v>
      </c>
      <c r="N2393" s="108" t="s">
        <v>13389</v>
      </c>
      <c r="O2393" s="102" t="s">
        <v>16022</v>
      </c>
      <c r="P2393" s="102" t="s">
        <v>19503</v>
      </c>
      <c r="Q2393" s="102" t="s">
        <v>19701</v>
      </c>
      <c r="R2393" s="109"/>
      <c r="S2393" s="102"/>
      <c r="T2393" s="102" t="s">
        <v>7789</v>
      </c>
      <c r="U2393" s="102" t="s">
        <v>21234</v>
      </c>
      <c r="V2393" s="109">
        <v>7</v>
      </c>
      <c r="W2393" s="107"/>
      <c r="X2393" s="324"/>
    </row>
    <row r="2394" spans="1:24" ht="12.95" customHeight="1" x14ac:dyDescent="0.2">
      <c r="A2394" s="115">
        <v>2008</v>
      </c>
      <c r="B2394" s="115" t="s">
        <v>4176</v>
      </c>
      <c r="C2394" s="102" t="s">
        <v>3850</v>
      </c>
      <c r="D2394" s="102" t="s">
        <v>8848</v>
      </c>
      <c r="E2394" s="115" t="s">
        <v>13436</v>
      </c>
      <c r="F2394" s="104" t="s">
        <v>14834</v>
      </c>
      <c r="G2394" s="105">
        <v>14508</v>
      </c>
      <c r="H2394" s="102" t="s">
        <v>31322</v>
      </c>
      <c r="I2394" s="102" t="s">
        <v>10103</v>
      </c>
      <c r="J2394" s="102" t="s">
        <v>8849</v>
      </c>
      <c r="K2394" s="102"/>
      <c r="L2394" s="111" t="s">
        <v>10422</v>
      </c>
      <c r="M2394" s="120">
        <v>3</v>
      </c>
      <c r="N2394" s="112" t="s">
        <v>17388</v>
      </c>
      <c r="O2394" s="102" t="s">
        <v>17196</v>
      </c>
      <c r="P2394" s="102"/>
      <c r="Q2394" s="102"/>
      <c r="R2394" s="109"/>
      <c r="S2394" s="102"/>
      <c r="T2394" s="102" t="s">
        <v>7789</v>
      </c>
      <c r="U2394" s="102"/>
      <c r="V2394" s="109">
        <v>7.5</v>
      </c>
      <c r="W2394" s="107"/>
      <c r="X2394" s="324"/>
    </row>
    <row r="2395" spans="1:24" ht="12.95" customHeight="1" x14ac:dyDescent="0.2">
      <c r="A2395" s="115">
        <v>2008</v>
      </c>
      <c r="B2395" s="115" t="s">
        <v>4176</v>
      </c>
      <c r="C2395" s="102" t="s">
        <v>3850</v>
      </c>
      <c r="D2395" s="102" t="s">
        <v>11281</v>
      </c>
      <c r="E2395" s="115" t="s">
        <v>2831</v>
      </c>
      <c r="F2395" s="104" t="s">
        <v>14834</v>
      </c>
      <c r="G2395" s="105">
        <v>16476</v>
      </c>
      <c r="H2395" s="102" t="s">
        <v>11819</v>
      </c>
      <c r="I2395" s="102" t="s">
        <v>30670</v>
      </c>
      <c r="J2395" s="102" t="s">
        <v>2832</v>
      </c>
      <c r="K2395" s="102"/>
      <c r="L2395" s="111" t="s">
        <v>10424</v>
      </c>
      <c r="M2395" s="120">
        <v>2</v>
      </c>
      <c r="N2395" s="112" t="s">
        <v>15986</v>
      </c>
      <c r="O2395" s="102" t="s">
        <v>17381</v>
      </c>
      <c r="P2395" s="102" t="s">
        <v>162</v>
      </c>
      <c r="Q2395" s="102" t="s">
        <v>20246</v>
      </c>
      <c r="R2395" s="109"/>
      <c r="S2395" s="102" t="s">
        <v>8315</v>
      </c>
      <c r="T2395" s="102" t="s">
        <v>20546</v>
      </c>
      <c r="U2395" s="102" t="s">
        <v>17389</v>
      </c>
      <c r="V2395" s="109">
        <v>13</v>
      </c>
      <c r="W2395" s="107"/>
      <c r="X2395" s="324"/>
    </row>
    <row r="2396" spans="1:24" ht="12.95" customHeight="1" x14ac:dyDescent="0.2">
      <c r="A2396" s="115">
        <v>2008</v>
      </c>
      <c r="B2396" s="115" t="s">
        <v>4176</v>
      </c>
      <c r="C2396" s="102" t="s">
        <v>3850</v>
      </c>
      <c r="D2396" s="102" t="s">
        <v>2834</v>
      </c>
      <c r="E2396" s="115" t="s">
        <v>2833</v>
      </c>
      <c r="F2396" s="104" t="s">
        <v>14834</v>
      </c>
      <c r="G2396" s="105">
        <v>15897</v>
      </c>
      <c r="H2396" s="102" t="s">
        <v>10103</v>
      </c>
      <c r="I2396" s="102" t="s">
        <v>4890</v>
      </c>
      <c r="J2396" s="102" t="s">
        <v>2115</v>
      </c>
      <c r="K2396" s="102"/>
      <c r="L2396" s="111" t="s">
        <v>7843</v>
      </c>
      <c r="M2396" s="120">
        <v>1</v>
      </c>
      <c r="N2396" s="108" t="s">
        <v>31418</v>
      </c>
      <c r="O2396" s="102" t="s">
        <v>17383</v>
      </c>
      <c r="P2396" s="102" t="s">
        <v>9125</v>
      </c>
      <c r="Q2396" s="102" t="s">
        <v>21024</v>
      </c>
      <c r="R2396" s="109"/>
      <c r="S2396" s="102" t="s">
        <v>11080</v>
      </c>
      <c r="T2396" s="102" t="s">
        <v>7789</v>
      </c>
      <c r="U2396" s="102" t="s">
        <v>21236</v>
      </c>
      <c r="V2396" s="109">
        <v>5</v>
      </c>
      <c r="W2396" s="107"/>
      <c r="X2396" s="324"/>
    </row>
    <row r="2397" spans="1:24" ht="12.95" customHeight="1" x14ac:dyDescent="0.2">
      <c r="A2397" s="115">
        <v>2008</v>
      </c>
      <c r="B2397" s="115" t="s">
        <v>4176</v>
      </c>
      <c r="C2397" s="102" t="s">
        <v>3850</v>
      </c>
      <c r="D2397" s="102" t="s">
        <v>1735</v>
      </c>
      <c r="E2397" s="115" t="s">
        <v>8993</v>
      </c>
      <c r="F2397" s="104" t="s">
        <v>14834</v>
      </c>
      <c r="G2397" s="105">
        <v>16224</v>
      </c>
      <c r="H2397" s="102" t="s">
        <v>11819</v>
      </c>
      <c r="I2397" s="102" t="s">
        <v>10103</v>
      </c>
      <c r="J2397" s="102" t="s">
        <v>11052</v>
      </c>
      <c r="K2397" s="102"/>
      <c r="L2397" s="111" t="s">
        <v>17534</v>
      </c>
      <c r="M2397" s="120">
        <v>3</v>
      </c>
      <c r="N2397" s="112" t="s">
        <v>17390</v>
      </c>
      <c r="O2397" s="102" t="s">
        <v>16852</v>
      </c>
      <c r="P2397" s="102" t="s">
        <v>9125</v>
      </c>
      <c r="Q2397" s="102" t="s">
        <v>20443</v>
      </c>
      <c r="R2397" s="109"/>
      <c r="S2397" s="102"/>
      <c r="T2397" s="102" t="s">
        <v>7789</v>
      </c>
      <c r="U2397" s="102"/>
      <c r="V2397" s="109">
        <v>6</v>
      </c>
      <c r="W2397" s="107"/>
      <c r="X2397" s="324"/>
    </row>
    <row r="2398" spans="1:24" ht="12.95" customHeight="1" x14ac:dyDescent="0.2">
      <c r="A2398" s="115">
        <v>2008</v>
      </c>
      <c r="B2398" s="115" t="s">
        <v>4176</v>
      </c>
      <c r="C2398" s="102" t="s">
        <v>3850</v>
      </c>
      <c r="D2398" s="102" t="s">
        <v>14418</v>
      </c>
      <c r="E2398" s="115" t="s">
        <v>14417</v>
      </c>
      <c r="F2398" s="104" t="s">
        <v>14834</v>
      </c>
      <c r="G2398" s="105">
        <v>16432</v>
      </c>
      <c r="H2398" s="102" t="s">
        <v>10191</v>
      </c>
      <c r="I2398" s="102" t="s">
        <v>11819</v>
      </c>
      <c r="J2398" s="102" t="s">
        <v>14419</v>
      </c>
      <c r="K2398" s="102"/>
      <c r="L2398" s="111" t="s">
        <v>8403</v>
      </c>
      <c r="M2398" s="120">
        <v>2</v>
      </c>
      <c r="N2398" s="112" t="s">
        <v>16747</v>
      </c>
      <c r="O2398" s="102" t="s">
        <v>17386</v>
      </c>
      <c r="P2398" s="102" t="s">
        <v>9125</v>
      </c>
      <c r="Q2398" s="102" t="s">
        <v>17527</v>
      </c>
      <c r="R2398" s="109"/>
      <c r="S2398" s="102" t="s">
        <v>9435</v>
      </c>
      <c r="T2398" s="102" t="s">
        <v>20547</v>
      </c>
      <c r="U2398" s="102" t="s">
        <v>21237</v>
      </c>
      <c r="V2398" s="109">
        <v>7</v>
      </c>
      <c r="W2398" s="107"/>
      <c r="X2398" s="324"/>
    </row>
    <row r="2399" spans="1:24" ht="12.95" customHeight="1" x14ac:dyDescent="0.2">
      <c r="A2399" s="115">
        <v>2008</v>
      </c>
      <c r="B2399" s="115" t="s">
        <v>4176</v>
      </c>
      <c r="C2399" s="102" t="s">
        <v>3850</v>
      </c>
      <c r="D2399" s="102" t="s">
        <v>10421</v>
      </c>
      <c r="E2399" s="115" t="s">
        <v>3731</v>
      </c>
      <c r="F2399" s="104" t="s">
        <v>14834</v>
      </c>
      <c r="G2399" s="105">
        <v>15611</v>
      </c>
      <c r="H2399" s="102" t="s">
        <v>2625</v>
      </c>
      <c r="I2399" s="102" t="s">
        <v>15082</v>
      </c>
      <c r="J2399" s="102" t="s">
        <v>11255</v>
      </c>
      <c r="K2399" s="102"/>
      <c r="L2399" s="111" t="s">
        <v>8405</v>
      </c>
      <c r="M2399" s="120">
        <v>3</v>
      </c>
      <c r="N2399" s="112" t="s">
        <v>17393</v>
      </c>
      <c r="O2399" s="102" t="s">
        <v>65</v>
      </c>
      <c r="P2399" s="102" t="s">
        <v>9160</v>
      </c>
      <c r="Q2399" s="102" t="s">
        <v>20099</v>
      </c>
      <c r="R2399" s="109"/>
      <c r="S2399" s="102" t="s">
        <v>8315</v>
      </c>
      <c r="T2399" s="102" t="s">
        <v>20545</v>
      </c>
      <c r="U2399" s="102" t="s">
        <v>21411</v>
      </c>
      <c r="V2399" s="109">
        <v>10.5</v>
      </c>
      <c r="W2399" s="107"/>
      <c r="X2399" s="324"/>
    </row>
    <row r="2400" spans="1:24" ht="12.95" customHeight="1" x14ac:dyDescent="0.2">
      <c r="A2400" s="115">
        <v>2008</v>
      </c>
      <c r="B2400" s="115" t="s">
        <v>4176</v>
      </c>
      <c r="C2400" s="102" t="s">
        <v>3850</v>
      </c>
      <c r="D2400" s="102" t="s">
        <v>10521</v>
      </c>
      <c r="E2400" s="115" t="s">
        <v>841</v>
      </c>
      <c r="F2400" s="104" t="s">
        <v>14834</v>
      </c>
      <c r="G2400" s="105">
        <v>16194</v>
      </c>
      <c r="H2400" s="102" t="s">
        <v>11819</v>
      </c>
      <c r="I2400" s="102" t="s">
        <v>10103</v>
      </c>
      <c r="J2400" s="102" t="s">
        <v>10522</v>
      </c>
      <c r="K2400" s="102" t="s">
        <v>4793</v>
      </c>
      <c r="L2400" s="111" t="s">
        <v>8408</v>
      </c>
      <c r="M2400" s="120">
        <v>2</v>
      </c>
      <c r="N2400" s="112" t="s">
        <v>17394</v>
      </c>
      <c r="O2400" s="107" t="s">
        <v>15923</v>
      </c>
      <c r="P2400" s="102" t="s">
        <v>162</v>
      </c>
      <c r="Q2400" s="102" t="s">
        <v>20734</v>
      </c>
      <c r="R2400" s="109"/>
      <c r="S2400" s="102"/>
      <c r="T2400" s="102" t="s">
        <v>7789</v>
      </c>
      <c r="U2400" s="102" t="s">
        <v>13334</v>
      </c>
      <c r="V2400" s="109">
        <v>7.5</v>
      </c>
      <c r="W2400" s="107"/>
      <c r="X2400" s="324"/>
    </row>
    <row r="2401" spans="1:24" ht="12.95" customHeight="1" x14ac:dyDescent="0.2">
      <c r="A2401" s="115">
        <v>2008</v>
      </c>
      <c r="B2401" s="115" t="s">
        <v>4176</v>
      </c>
      <c r="C2401" s="102" t="s">
        <v>3850</v>
      </c>
      <c r="D2401" s="102" t="s">
        <v>5086</v>
      </c>
      <c r="E2401" s="115" t="s">
        <v>6586</v>
      </c>
      <c r="F2401" s="114" t="s">
        <v>6406</v>
      </c>
      <c r="G2401" s="105">
        <v>14504</v>
      </c>
      <c r="H2401" s="102" t="s">
        <v>31324</v>
      </c>
      <c r="I2401" s="102" t="s">
        <v>11819</v>
      </c>
      <c r="J2401" s="102" t="s">
        <v>7698</v>
      </c>
      <c r="K2401" s="102"/>
      <c r="L2401" s="111" t="s">
        <v>8409</v>
      </c>
      <c r="M2401" s="120">
        <v>2</v>
      </c>
      <c r="N2401" s="112" t="s">
        <v>15879</v>
      </c>
      <c r="O2401" s="107" t="s">
        <v>12721</v>
      </c>
      <c r="P2401" s="107" t="s">
        <v>15928</v>
      </c>
      <c r="Q2401" s="107" t="s">
        <v>20246</v>
      </c>
      <c r="R2401" s="109"/>
      <c r="S2401" s="102" t="s">
        <v>9435</v>
      </c>
      <c r="T2401" s="102" t="s">
        <v>7789</v>
      </c>
      <c r="U2401" s="102" t="s">
        <v>21239</v>
      </c>
      <c r="V2401" s="109">
        <v>9.5</v>
      </c>
      <c r="W2401" s="107"/>
      <c r="X2401" s="324"/>
    </row>
    <row r="2402" spans="1:24" ht="12.95" customHeight="1" x14ac:dyDescent="0.2">
      <c r="A2402" s="115">
        <v>2008</v>
      </c>
      <c r="B2402" s="115" t="s">
        <v>4176</v>
      </c>
      <c r="C2402" s="102" t="s">
        <v>3850</v>
      </c>
      <c r="D2402" s="102" t="s">
        <v>7700</v>
      </c>
      <c r="E2402" s="115" t="s">
        <v>7699</v>
      </c>
      <c r="F2402" s="114" t="s">
        <v>6406</v>
      </c>
      <c r="G2402" s="105">
        <v>16229</v>
      </c>
      <c r="H2402" s="102" t="s">
        <v>11819</v>
      </c>
      <c r="I2402" s="102" t="s">
        <v>10191</v>
      </c>
      <c r="J2402" s="102" t="s">
        <v>7701</v>
      </c>
      <c r="K2402" s="102"/>
      <c r="L2402" s="111" t="s">
        <v>17535</v>
      </c>
      <c r="M2402" s="120">
        <v>4</v>
      </c>
      <c r="N2402" s="112" t="s">
        <v>17350</v>
      </c>
      <c r="O2402" s="107"/>
      <c r="P2402" s="107"/>
      <c r="Q2402" s="107" t="s">
        <v>15870</v>
      </c>
      <c r="R2402" s="109" t="s">
        <v>7035</v>
      </c>
      <c r="S2402" s="102"/>
      <c r="T2402" s="102" t="s">
        <v>20547</v>
      </c>
      <c r="U2402" s="102" t="s">
        <v>17395</v>
      </c>
      <c r="V2402" s="109">
        <v>5</v>
      </c>
      <c r="W2402" s="107"/>
      <c r="X2402" s="324"/>
    </row>
    <row r="2403" spans="1:24" ht="12.95" customHeight="1" x14ac:dyDescent="0.2">
      <c r="A2403" s="115">
        <v>2008</v>
      </c>
      <c r="B2403" s="115" t="s">
        <v>4176</v>
      </c>
      <c r="C2403" s="102" t="s">
        <v>3850</v>
      </c>
      <c r="D2403" s="102" t="s">
        <v>3876</v>
      </c>
      <c r="E2403" s="115" t="s">
        <v>7183</v>
      </c>
      <c r="F2403" s="104" t="s">
        <v>14834</v>
      </c>
      <c r="G2403" s="105">
        <v>14010</v>
      </c>
      <c r="H2403" s="102" t="s">
        <v>2625</v>
      </c>
      <c r="I2403" s="102" t="s">
        <v>14944</v>
      </c>
      <c r="J2403" s="102" t="s">
        <v>6629</v>
      </c>
      <c r="K2403" s="102"/>
      <c r="L2403" s="111" t="s">
        <v>13467</v>
      </c>
      <c r="M2403" s="120">
        <v>3</v>
      </c>
      <c r="N2403" s="112" t="s">
        <v>17396</v>
      </c>
      <c r="O2403" s="107" t="s">
        <v>162</v>
      </c>
      <c r="P2403" s="107" t="s">
        <v>162</v>
      </c>
      <c r="Q2403" s="107" t="s">
        <v>21240</v>
      </c>
      <c r="R2403" s="109"/>
      <c r="S2403" s="102" t="s">
        <v>8315</v>
      </c>
      <c r="T2403" s="102" t="s">
        <v>8947</v>
      </c>
      <c r="U2403" s="102"/>
      <c r="V2403" s="109">
        <v>8</v>
      </c>
      <c r="W2403" s="107"/>
      <c r="X2403" s="324"/>
    </row>
    <row r="2404" spans="1:24" ht="12.95" customHeight="1" x14ac:dyDescent="0.2">
      <c r="A2404" s="115">
        <v>2009</v>
      </c>
      <c r="B2404" s="115" t="s">
        <v>4176</v>
      </c>
      <c r="C2404" s="103" t="s">
        <v>9449</v>
      </c>
      <c r="D2404" s="111" t="s">
        <v>31419</v>
      </c>
      <c r="E2404" s="115" t="s">
        <v>5052</v>
      </c>
      <c r="F2404" s="115" t="s">
        <v>14834</v>
      </c>
      <c r="G2404" s="105">
        <v>15166</v>
      </c>
      <c r="H2404" s="102" t="s">
        <v>10103</v>
      </c>
      <c r="I2404" s="102" t="s">
        <v>11819</v>
      </c>
      <c r="J2404" s="102" t="s">
        <v>6084</v>
      </c>
      <c r="K2404" s="102"/>
      <c r="L2404" s="111" t="s">
        <v>17536</v>
      </c>
      <c r="M2404" s="169">
        <v>2</v>
      </c>
      <c r="N2404" s="138" t="s">
        <v>17156</v>
      </c>
      <c r="O2404" s="121" t="s">
        <v>16982</v>
      </c>
      <c r="P2404" s="102" t="s">
        <v>162</v>
      </c>
      <c r="Q2404" s="102" t="s">
        <v>16805</v>
      </c>
      <c r="R2404" s="109"/>
      <c r="S2404" s="102"/>
      <c r="T2404" s="102" t="s">
        <v>7789</v>
      </c>
      <c r="U2404" s="102" t="s">
        <v>21529</v>
      </c>
      <c r="V2404" s="109">
        <v>9</v>
      </c>
      <c r="W2404" s="107"/>
      <c r="X2404" s="324"/>
    </row>
    <row r="2405" spans="1:24" ht="12.95" customHeight="1" x14ac:dyDescent="0.2">
      <c r="A2405" s="115">
        <v>2009</v>
      </c>
      <c r="B2405" s="115" t="s">
        <v>4176</v>
      </c>
      <c r="C2405" s="102" t="s">
        <v>9449</v>
      </c>
      <c r="D2405" s="111" t="s">
        <v>31420</v>
      </c>
      <c r="E2405" s="115" t="s">
        <v>708</v>
      </c>
      <c r="F2405" s="114" t="s">
        <v>6406</v>
      </c>
      <c r="G2405" s="105">
        <v>16268</v>
      </c>
      <c r="H2405" s="102" t="s">
        <v>4890</v>
      </c>
      <c r="I2405" s="102" t="s">
        <v>10191</v>
      </c>
      <c r="J2405" s="102" t="s">
        <v>4694</v>
      </c>
      <c r="K2405" s="102"/>
      <c r="L2405" s="111" t="s">
        <v>2191</v>
      </c>
      <c r="M2405" s="120">
        <v>2</v>
      </c>
      <c r="N2405" s="112" t="s">
        <v>17436</v>
      </c>
      <c r="O2405" s="121" t="s">
        <v>16856</v>
      </c>
      <c r="P2405" s="102"/>
      <c r="Q2405" s="102" t="s">
        <v>19625</v>
      </c>
      <c r="R2405" s="109"/>
      <c r="S2405" s="102" t="s">
        <v>9435</v>
      </c>
      <c r="T2405" s="102" t="s">
        <v>20547</v>
      </c>
      <c r="U2405" s="102" t="s">
        <v>1596</v>
      </c>
      <c r="V2405" s="109">
        <v>7.5</v>
      </c>
      <c r="W2405" s="107"/>
      <c r="X2405" s="324"/>
    </row>
    <row r="2406" spans="1:24" ht="12.95" customHeight="1" x14ac:dyDescent="0.2">
      <c r="A2406" s="115">
        <v>2009</v>
      </c>
      <c r="B2406" s="115" t="s">
        <v>4176</v>
      </c>
      <c r="C2406" s="102" t="s">
        <v>9449</v>
      </c>
      <c r="D2406" s="111" t="s">
        <v>31421</v>
      </c>
      <c r="E2406" s="115" t="s">
        <v>2210</v>
      </c>
      <c r="F2406" s="104" t="s">
        <v>14834</v>
      </c>
      <c r="G2406" s="105">
        <v>15666</v>
      </c>
      <c r="H2406" s="163" t="s">
        <v>31422</v>
      </c>
      <c r="I2406" s="163" t="s">
        <v>7198</v>
      </c>
      <c r="J2406" s="107" t="s">
        <v>9947</v>
      </c>
      <c r="K2406" s="102"/>
      <c r="L2406" s="111" t="s">
        <v>10824</v>
      </c>
      <c r="M2406" s="168">
        <v>2</v>
      </c>
      <c r="N2406" s="112" t="s">
        <v>17224</v>
      </c>
      <c r="O2406" s="121" t="s">
        <v>14682</v>
      </c>
      <c r="P2406" s="102" t="s">
        <v>162</v>
      </c>
      <c r="Q2406" s="102" t="s">
        <v>15976</v>
      </c>
      <c r="R2406" s="102"/>
      <c r="S2406" s="102"/>
      <c r="T2406" s="102" t="s">
        <v>14962</v>
      </c>
      <c r="U2406" s="102" t="s">
        <v>17537</v>
      </c>
      <c r="V2406" s="109">
        <v>7</v>
      </c>
      <c r="W2406" s="107"/>
      <c r="X2406" s="324"/>
    </row>
    <row r="2407" spans="1:24" ht="12.95" customHeight="1" x14ac:dyDescent="0.2">
      <c r="A2407" s="115">
        <v>2009</v>
      </c>
      <c r="B2407" s="115" t="s">
        <v>4176</v>
      </c>
      <c r="C2407" s="102" t="s">
        <v>9449</v>
      </c>
      <c r="D2407" s="111" t="s">
        <v>31423</v>
      </c>
      <c r="E2407" s="115" t="s">
        <v>4074</v>
      </c>
      <c r="F2407" s="104" t="s">
        <v>14834</v>
      </c>
      <c r="G2407" s="105">
        <v>14612</v>
      </c>
      <c r="H2407" s="102" t="s">
        <v>10103</v>
      </c>
      <c r="I2407" s="102" t="s">
        <v>3253</v>
      </c>
      <c r="J2407" s="102" t="s">
        <v>7105</v>
      </c>
      <c r="K2407" s="102"/>
      <c r="L2407" s="111" t="s">
        <v>4075</v>
      </c>
      <c r="M2407" s="120">
        <v>1</v>
      </c>
      <c r="N2407" s="108" t="s">
        <v>30952</v>
      </c>
      <c r="O2407" s="121" t="s">
        <v>7106</v>
      </c>
      <c r="P2407" s="102"/>
      <c r="Q2407" s="102" t="s">
        <v>21425</v>
      </c>
      <c r="R2407" s="109"/>
      <c r="S2407" s="102" t="s">
        <v>8315</v>
      </c>
      <c r="T2407" s="102" t="s">
        <v>20549</v>
      </c>
      <c r="U2407" s="102" t="s">
        <v>21530</v>
      </c>
      <c r="V2407" s="109">
        <v>7</v>
      </c>
      <c r="W2407" s="107"/>
      <c r="X2407" s="324"/>
    </row>
    <row r="2408" spans="1:24" ht="12.95" customHeight="1" x14ac:dyDescent="0.2">
      <c r="A2408" s="115">
        <v>2009</v>
      </c>
      <c r="B2408" s="115" t="s">
        <v>4176</v>
      </c>
      <c r="C2408" s="102" t="s">
        <v>9449</v>
      </c>
      <c r="D2408" s="111" t="s">
        <v>31424</v>
      </c>
      <c r="E2408" s="115" t="s">
        <v>2017</v>
      </c>
      <c r="F2408" s="104" t="s">
        <v>14834</v>
      </c>
      <c r="G2408" s="105">
        <v>16236</v>
      </c>
      <c r="H2408" s="102" t="s">
        <v>11819</v>
      </c>
      <c r="I2408" s="102" t="s">
        <v>13336</v>
      </c>
      <c r="J2408" s="102" t="s">
        <v>10892</v>
      </c>
      <c r="K2408" s="102"/>
      <c r="L2408" s="111" t="s">
        <v>17538</v>
      </c>
      <c r="M2408" s="120">
        <v>1</v>
      </c>
      <c r="N2408" s="112">
        <v>24</v>
      </c>
      <c r="O2408" s="121" t="s">
        <v>17422</v>
      </c>
      <c r="P2408" s="102" t="s">
        <v>9160</v>
      </c>
      <c r="Q2408" s="102" t="s">
        <v>18174</v>
      </c>
      <c r="R2408" s="109"/>
      <c r="S2408" s="102" t="s">
        <v>8315</v>
      </c>
      <c r="T2408" s="102" t="s">
        <v>20547</v>
      </c>
      <c r="U2408" s="102"/>
      <c r="V2408" s="109">
        <v>5</v>
      </c>
      <c r="W2408" s="107"/>
      <c r="X2408" s="324"/>
    </row>
    <row r="2409" spans="1:24" ht="12.95" customHeight="1" x14ac:dyDescent="0.2">
      <c r="A2409" s="115">
        <v>2009</v>
      </c>
      <c r="B2409" s="115" t="s">
        <v>4176</v>
      </c>
      <c r="C2409" s="102" t="s">
        <v>9449</v>
      </c>
      <c r="D2409" s="111" t="s">
        <v>31425</v>
      </c>
      <c r="E2409" s="115" t="s">
        <v>467</v>
      </c>
      <c r="F2409" s="104" t="s">
        <v>14834</v>
      </c>
      <c r="G2409" s="105">
        <v>16487</v>
      </c>
      <c r="H2409" s="102" t="s">
        <v>11819</v>
      </c>
      <c r="I2409" s="102" t="s">
        <v>30670</v>
      </c>
      <c r="J2409" s="102" t="s">
        <v>14451</v>
      </c>
      <c r="K2409" s="182"/>
      <c r="L2409" s="111" t="s">
        <v>469</v>
      </c>
      <c r="M2409" s="169">
        <v>3</v>
      </c>
      <c r="N2409" s="112" t="s">
        <v>17439</v>
      </c>
      <c r="O2409" s="121" t="s">
        <v>17425</v>
      </c>
      <c r="P2409" s="102" t="s">
        <v>162</v>
      </c>
      <c r="Q2409" s="102" t="s">
        <v>16122</v>
      </c>
      <c r="R2409" s="109"/>
      <c r="S2409" s="102" t="s">
        <v>11080</v>
      </c>
      <c r="T2409" s="102" t="s">
        <v>20546</v>
      </c>
      <c r="U2409" s="102" t="s">
        <v>21531</v>
      </c>
      <c r="V2409" s="109">
        <v>8</v>
      </c>
      <c r="W2409" s="107"/>
      <c r="X2409" s="324"/>
    </row>
    <row r="2410" spans="1:24" ht="12.95" customHeight="1" x14ac:dyDescent="0.2">
      <c r="A2410" s="115">
        <v>2009</v>
      </c>
      <c r="B2410" s="115" t="s">
        <v>4176</v>
      </c>
      <c r="C2410" s="102" t="s">
        <v>9449</v>
      </c>
      <c r="D2410" s="111" t="s">
        <v>31426</v>
      </c>
      <c r="E2410" s="115" t="s">
        <v>2015</v>
      </c>
      <c r="F2410" s="104" t="s">
        <v>14834</v>
      </c>
      <c r="G2410" s="105">
        <v>16438</v>
      </c>
      <c r="H2410" s="102" t="s">
        <v>10191</v>
      </c>
      <c r="I2410" s="102" t="s">
        <v>4890</v>
      </c>
      <c r="J2410" s="102" t="s">
        <v>5965</v>
      </c>
      <c r="K2410" s="102"/>
      <c r="L2410" s="111" t="s">
        <v>17539</v>
      </c>
      <c r="M2410" s="120">
        <v>1</v>
      </c>
      <c r="N2410" s="108" t="s">
        <v>31427</v>
      </c>
      <c r="O2410" s="121" t="s">
        <v>10189</v>
      </c>
      <c r="P2410" s="102" t="s">
        <v>9125</v>
      </c>
      <c r="Q2410" s="102" t="s">
        <v>16813</v>
      </c>
      <c r="R2410" s="109"/>
      <c r="S2410" s="102"/>
      <c r="T2410" s="102" t="s">
        <v>20546</v>
      </c>
      <c r="U2410" s="102" t="s">
        <v>17509</v>
      </c>
      <c r="V2410" s="109">
        <v>6.5</v>
      </c>
      <c r="W2410" s="107"/>
      <c r="X2410" s="324"/>
    </row>
    <row r="2411" spans="1:24" ht="12.95" customHeight="1" x14ac:dyDescent="0.2">
      <c r="A2411" s="115">
        <v>2009</v>
      </c>
      <c r="B2411" s="115" t="s">
        <v>4176</v>
      </c>
      <c r="C2411" s="102" t="s">
        <v>9449</v>
      </c>
      <c r="D2411" s="111" t="s">
        <v>31428</v>
      </c>
      <c r="E2411" s="115" t="s">
        <v>4084</v>
      </c>
      <c r="F2411" s="104" t="s">
        <v>14834</v>
      </c>
      <c r="G2411" s="105">
        <v>16493</v>
      </c>
      <c r="H2411" s="102" t="s">
        <v>10191</v>
      </c>
      <c r="I2411" s="102" t="s">
        <v>11819</v>
      </c>
      <c r="J2411" s="102" t="s">
        <v>7989</v>
      </c>
      <c r="K2411" s="102"/>
      <c r="L2411" s="111" t="s">
        <v>4085</v>
      </c>
      <c r="M2411" s="120">
        <v>2</v>
      </c>
      <c r="N2411" s="112" t="s">
        <v>16064</v>
      </c>
      <c r="O2411" s="121" t="s">
        <v>3620</v>
      </c>
      <c r="P2411" s="102" t="s">
        <v>162</v>
      </c>
      <c r="Q2411" s="102" t="s">
        <v>20961</v>
      </c>
      <c r="R2411" s="109"/>
      <c r="S2411" s="102" t="s">
        <v>8315</v>
      </c>
      <c r="T2411" s="102" t="s">
        <v>20546</v>
      </c>
      <c r="U2411" s="102" t="s">
        <v>20680</v>
      </c>
      <c r="V2411" s="109">
        <v>8</v>
      </c>
      <c r="W2411" s="107"/>
      <c r="X2411" s="324"/>
    </row>
    <row r="2412" spans="1:24" ht="12.95" customHeight="1" x14ac:dyDescent="0.2">
      <c r="A2412" s="115">
        <v>2009</v>
      </c>
      <c r="B2412" s="115" t="s">
        <v>4176</v>
      </c>
      <c r="C2412" s="102" t="s">
        <v>9449</v>
      </c>
      <c r="D2412" s="111" t="s">
        <v>31429</v>
      </c>
      <c r="E2412" s="115" t="s">
        <v>4087</v>
      </c>
      <c r="F2412" s="104" t="s">
        <v>14834</v>
      </c>
      <c r="G2412" s="105">
        <v>15749</v>
      </c>
      <c r="H2412" s="102" t="s">
        <v>4890</v>
      </c>
      <c r="I2412" s="102" t="s">
        <v>10103</v>
      </c>
      <c r="J2412" s="102" t="s">
        <v>10227</v>
      </c>
      <c r="K2412" s="102"/>
      <c r="L2412" s="111" t="s">
        <v>4089</v>
      </c>
      <c r="M2412" s="169">
        <v>3</v>
      </c>
      <c r="N2412" s="108" t="s">
        <v>31430</v>
      </c>
      <c r="O2412" s="121" t="s">
        <v>19550</v>
      </c>
      <c r="P2412" s="102" t="s">
        <v>15941</v>
      </c>
      <c r="Q2412" s="102" t="s">
        <v>21131</v>
      </c>
      <c r="R2412" s="109"/>
      <c r="S2412" s="102"/>
      <c r="T2412" s="102" t="s">
        <v>7789</v>
      </c>
      <c r="U2412" s="102" t="s">
        <v>21532</v>
      </c>
      <c r="V2412" s="109">
        <v>8</v>
      </c>
      <c r="W2412" s="107"/>
      <c r="X2412" s="324"/>
    </row>
    <row r="2413" spans="1:24" ht="12.95" customHeight="1" x14ac:dyDescent="0.2">
      <c r="A2413" s="115">
        <v>2009</v>
      </c>
      <c r="B2413" s="115" t="s">
        <v>4176</v>
      </c>
      <c r="C2413" s="103" t="s">
        <v>9448</v>
      </c>
      <c r="D2413" s="127" t="s">
        <v>37577</v>
      </c>
      <c r="E2413" s="115" t="s">
        <v>709</v>
      </c>
      <c r="F2413" s="104" t="s">
        <v>14834</v>
      </c>
      <c r="G2413" s="105">
        <v>16669</v>
      </c>
      <c r="H2413" s="102" t="s">
        <v>2625</v>
      </c>
      <c r="I2413" s="102" t="s">
        <v>10103</v>
      </c>
      <c r="J2413" s="102" t="s">
        <v>9794</v>
      </c>
      <c r="K2413" s="102"/>
      <c r="L2413" s="111" t="s">
        <v>710</v>
      </c>
      <c r="M2413" s="120">
        <v>2</v>
      </c>
      <c r="N2413" s="112" t="s">
        <v>17540</v>
      </c>
      <c r="O2413" s="121"/>
      <c r="P2413" s="102"/>
      <c r="Q2413" s="102"/>
      <c r="R2413" s="109"/>
      <c r="S2413" s="102"/>
      <c r="T2413" s="102" t="s">
        <v>20539</v>
      </c>
      <c r="U2413" s="102" t="s">
        <v>17541</v>
      </c>
      <c r="V2413" s="118">
        <v>6.5</v>
      </c>
      <c r="W2413" s="107"/>
      <c r="X2413" s="324"/>
    </row>
    <row r="2414" spans="1:24" ht="12.95" customHeight="1" x14ac:dyDescent="0.2">
      <c r="A2414" s="115">
        <v>2009</v>
      </c>
      <c r="B2414" s="115" t="s">
        <v>4176</v>
      </c>
      <c r="C2414" s="102" t="s">
        <v>9448</v>
      </c>
      <c r="D2414" s="127" t="s">
        <v>37578</v>
      </c>
      <c r="E2414" s="115" t="s">
        <v>4090</v>
      </c>
      <c r="F2414" s="104" t="s">
        <v>14834</v>
      </c>
      <c r="G2414" s="105">
        <v>16104</v>
      </c>
      <c r="H2414" s="102" t="s">
        <v>11819</v>
      </c>
      <c r="I2414" s="102" t="s">
        <v>10191</v>
      </c>
      <c r="J2414" s="102" t="s">
        <v>12959</v>
      </c>
      <c r="K2414" s="132"/>
      <c r="L2414" s="111" t="s">
        <v>17542</v>
      </c>
      <c r="M2414" s="120">
        <v>1</v>
      </c>
      <c r="N2414" s="108" t="s">
        <v>30835</v>
      </c>
      <c r="O2414" s="121"/>
      <c r="P2414" s="102"/>
      <c r="Q2414" s="102"/>
      <c r="R2414" s="109"/>
      <c r="S2414" s="102"/>
      <c r="T2414" s="102" t="s">
        <v>21293</v>
      </c>
      <c r="U2414" s="102" t="s">
        <v>12451</v>
      </c>
      <c r="V2414" s="118">
        <v>6.5</v>
      </c>
      <c r="W2414" s="107"/>
      <c r="X2414" s="324"/>
    </row>
    <row r="2415" spans="1:24" ht="12.95" customHeight="1" x14ac:dyDescent="0.2">
      <c r="A2415" s="115">
        <v>2009</v>
      </c>
      <c r="B2415" s="115" t="s">
        <v>4176</v>
      </c>
      <c r="C2415" s="102" t="s">
        <v>9448</v>
      </c>
      <c r="D2415" s="127" t="s">
        <v>5797</v>
      </c>
      <c r="E2415" s="115" t="s">
        <v>711</v>
      </c>
      <c r="F2415" s="104" t="s">
        <v>14834</v>
      </c>
      <c r="G2415" s="105">
        <v>17691</v>
      </c>
      <c r="H2415" s="102" t="s">
        <v>31431</v>
      </c>
      <c r="I2415" s="102" t="s">
        <v>31432</v>
      </c>
      <c r="J2415" s="102" t="s">
        <v>4895</v>
      </c>
      <c r="K2415" s="102"/>
      <c r="L2415" s="111" t="s">
        <v>17543</v>
      </c>
      <c r="M2415" s="120">
        <v>0.75</v>
      </c>
      <c r="N2415" s="108">
        <v>41</v>
      </c>
      <c r="O2415" s="121"/>
      <c r="P2415" s="102"/>
      <c r="Q2415" s="102"/>
      <c r="R2415" s="109"/>
      <c r="S2415" s="102"/>
      <c r="T2415" s="102" t="s">
        <v>21418</v>
      </c>
      <c r="U2415" s="102"/>
      <c r="V2415" s="118">
        <v>7.5</v>
      </c>
      <c r="W2415" s="107"/>
      <c r="X2415" s="324"/>
    </row>
    <row r="2416" spans="1:24" ht="12.95" customHeight="1" x14ac:dyDescent="0.2">
      <c r="A2416" s="115">
        <v>2009</v>
      </c>
      <c r="B2416" s="115" t="s">
        <v>4176</v>
      </c>
      <c r="C2416" s="102" t="s">
        <v>9448</v>
      </c>
      <c r="D2416" s="127" t="s">
        <v>37579</v>
      </c>
      <c r="E2416" s="115" t="s">
        <v>713</v>
      </c>
      <c r="F2416" s="104" t="s">
        <v>14834</v>
      </c>
      <c r="G2416" s="105">
        <v>15259</v>
      </c>
      <c r="H2416" s="102" t="s">
        <v>10103</v>
      </c>
      <c r="I2416" s="102" t="s">
        <v>11819</v>
      </c>
      <c r="J2416" s="102" t="s">
        <v>1041</v>
      </c>
      <c r="K2416" s="102"/>
      <c r="L2416" s="111" t="s">
        <v>17544</v>
      </c>
      <c r="M2416" s="120">
        <v>2</v>
      </c>
      <c r="N2416" s="112" t="s">
        <v>17406</v>
      </c>
      <c r="O2416" s="121"/>
      <c r="P2416" s="102"/>
      <c r="Q2416" s="102"/>
      <c r="R2416" s="109"/>
      <c r="S2416" s="102"/>
      <c r="T2416" s="102" t="s">
        <v>7789</v>
      </c>
      <c r="U2416" s="102" t="s">
        <v>7960</v>
      </c>
      <c r="V2416" s="118">
        <v>6.5</v>
      </c>
      <c r="W2416" s="107"/>
      <c r="X2416" s="324"/>
    </row>
    <row r="2417" spans="1:24" ht="12.95" customHeight="1" x14ac:dyDescent="0.2">
      <c r="A2417" s="115">
        <v>2009</v>
      </c>
      <c r="B2417" s="115" t="s">
        <v>4176</v>
      </c>
      <c r="C2417" s="102" t="s">
        <v>9448</v>
      </c>
      <c r="D2417" s="102" t="s">
        <v>37584</v>
      </c>
      <c r="E2417" s="115" t="s">
        <v>784</v>
      </c>
      <c r="F2417" s="115" t="s">
        <v>14834</v>
      </c>
      <c r="G2417" s="105">
        <v>16354</v>
      </c>
      <c r="H2417" s="102" t="s">
        <v>10191</v>
      </c>
      <c r="I2417" s="102" t="s">
        <v>11819</v>
      </c>
      <c r="J2417" s="102" t="s">
        <v>17444</v>
      </c>
      <c r="K2417" s="124"/>
      <c r="L2417" s="111" t="s">
        <v>2308</v>
      </c>
      <c r="M2417" s="168">
        <v>1</v>
      </c>
      <c r="N2417" s="125" t="s">
        <v>31433</v>
      </c>
      <c r="O2417" s="121" t="s">
        <v>5985</v>
      </c>
      <c r="P2417" s="102"/>
      <c r="Q2417" s="102" t="s">
        <v>19674</v>
      </c>
      <c r="R2417" s="102"/>
      <c r="S2417" s="102"/>
      <c r="T2417" s="102" t="s">
        <v>20547</v>
      </c>
      <c r="U2417" s="102"/>
      <c r="V2417" s="109">
        <v>5</v>
      </c>
      <c r="W2417" s="102"/>
      <c r="X2417" s="324"/>
    </row>
    <row r="2418" spans="1:24" ht="12.95" customHeight="1" x14ac:dyDescent="0.2">
      <c r="A2418" s="115">
        <v>2009</v>
      </c>
      <c r="B2418" s="115" t="s">
        <v>4176</v>
      </c>
      <c r="C2418" s="102" t="s">
        <v>9448</v>
      </c>
      <c r="D2418" s="127" t="s">
        <v>37580</v>
      </c>
      <c r="E2418" s="115" t="s">
        <v>4105</v>
      </c>
      <c r="F2418" s="104" t="s">
        <v>14834</v>
      </c>
      <c r="G2418" s="105">
        <v>16236</v>
      </c>
      <c r="H2418" s="102" t="s">
        <v>13336</v>
      </c>
      <c r="I2418" s="102" t="s">
        <v>11819</v>
      </c>
      <c r="J2418" s="102" t="s">
        <v>10892</v>
      </c>
      <c r="K2418" s="102"/>
      <c r="L2418" s="111" t="s">
        <v>4107</v>
      </c>
      <c r="M2418" s="120">
        <v>1.5</v>
      </c>
      <c r="N2418" s="108" t="s">
        <v>31434</v>
      </c>
      <c r="O2418" s="121"/>
      <c r="P2418" s="102"/>
      <c r="Q2418" s="102"/>
      <c r="R2418" s="109"/>
      <c r="S2418" s="102"/>
      <c r="T2418" s="102" t="s">
        <v>20547</v>
      </c>
      <c r="U2418" s="102"/>
      <c r="V2418" s="118">
        <v>8</v>
      </c>
      <c r="W2418" s="107"/>
      <c r="X2418" s="324"/>
    </row>
    <row r="2419" spans="1:24" ht="12.95" customHeight="1" x14ac:dyDescent="0.2">
      <c r="A2419" s="115">
        <v>2009</v>
      </c>
      <c r="B2419" s="115" t="s">
        <v>4176</v>
      </c>
      <c r="C2419" s="102" t="s">
        <v>9448</v>
      </c>
      <c r="D2419" s="127" t="s">
        <v>37581</v>
      </c>
      <c r="E2419" s="115" t="s">
        <v>4109</v>
      </c>
      <c r="F2419" s="104" t="s">
        <v>14834</v>
      </c>
      <c r="G2419" s="105">
        <v>17672</v>
      </c>
      <c r="H2419" s="102" t="s">
        <v>31431</v>
      </c>
      <c r="I2419" s="102" t="s">
        <v>31432</v>
      </c>
      <c r="J2419" s="102" t="s">
        <v>2320</v>
      </c>
      <c r="K2419" s="102"/>
      <c r="L2419" s="111" t="s">
        <v>781</v>
      </c>
      <c r="M2419" s="120">
        <v>1</v>
      </c>
      <c r="N2419" s="108" t="s">
        <v>31435</v>
      </c>
      <c r="O2419" s="121"/>
      <c r="P2419" s="102"/>
      <c r="Q2419" s="102"/>
      <c r="R2419" s="109"/>
      <c r="S2419" s="102"/>
      <c r="T2419" s="102" t="s">
        <v>21418</v>
      </c>
      <c r="U2419" s="102" t="s">
        <v>2476</v>
      </c>
      <c r="V2419" s="118">
        <v>5</v>
      </c>
      <c r="W2419" s="107"/>
      <c r="X2419" s="324"/>
    </row>
    <row r="2420" spans="1:24" ht="12.95" customHeight="1" x14ac:dyDescent="0.2">
      <c r="A2420" s="115">
        <v>2009</v>
      </c>
      <c r="B2420" s="115" t="s">
        <v>4176</v>
      </c>
      <c r="C2420" s="102" t="s">
        <v>9448</v>
      </c>
      <c r="D2420" s="127" t="s">
        <v>37582</v>
      </c>
      <c r="E2420" s="115" t="s">
        <v>2138</v>
      </c>
      <c r="F2420" s="104" t="s">
        <v>14834</v>
      </c>
      <c r="G2420" s="105">
        <v>15899</v>
      </c>
      <c r="H2420" s="102" t="s">
        <v>31436</v>
      </c>
      <c r="I2420" s="102" t="s">
        <v>11819</v>
      </c>
      <c r="J2420" s="102" t="s">
        <v>11637</v>
      </c>
      <c r="K2420" s="102"/>
      <c r="L2420" s="111" t="s">
        <v>782</v>
      </c>
      <c r="M2420" s="169">
        <v>3</v>
      </c>
      <c r="N2420" s="112" t="s">
        <v>17545</v>
      </c>
      <c r="O2420" s="121"/>
      <c r="P2420" s="102"/>
      <c r="Q2420" s="102"/>
      <c r="R2420" s="109"/>
      <c r="S2420" s="102"/>
      <c r="T2420" s="102" t="s">
        <v>7789</v>
      </c>
      <c r="U2420" s="102"/>
      <c r="V2420" s="118">
        <v>6</v>
      </c>
      <c r="W2420" s="107"/>
      <c r="X2420" s="324"/>
    </row>
    <row r="2421" spans="1:24" ht="12.95" customHeight="1" x14ac:dyDescent="0.2">
      <c r="A2421" s="115">
        <v>2009</v>
      </c>
      <c r="B2421" s="115" t="s">
        <v>4176</v>
      </c>
      <c r="C2421" s="102" t="s">
        <v>9448</v>
      </c>
      <c r="D2421" s="127" t="s">
        <v>37583</v>
      </c>
      <c r="E2421" s="115" t="s">
        <v>4106</v>
      </c>
      <c r="F2421" s="104" t="s">
        <v>14834</v>
      </c>
      <c r="G2421" s="105">
        <v>15849</v>
      </c>
      <c r="H2421" s="102" t="s">
        <v>2625</v>
      </c>
      <c r="I2421" s="102" t="s">
        <v>10191</v>
      </c>
      <c r="J2421" s="102" t="s">
        <v>4378</v>
      </c>
      <c r="K2421" s="102"/>
      <c r="L2421" s="111" t="s">
        <v>4108</v>
      </c>
      <c r="M2421" s="120">
        <v>1</v>
      </c>
      <c r="N2421" s="108" t="s">
        <v>31437</v>
      </c>
      <c r="O2421" s="121"/>
      <c r="P2421" s="102"/>
      <c r="Q2421" s="102"/>
      <c r="R2421" s="109"/>
      <c r="S2421" s="102"/>
      <c r="T2421" s="102" t="s">
        <v>20545</v>
      </c>
      <c r="U2421" s="102" t="s">
        <v>1152</v>
      </c>
      <c r="V2421" s="118">
        <v>6.5</v>
      </c>
      <c r="W2421" s="107"/>
      <c r="X2421" s="324"/>
    </row>
    <row r="2422" spans="1:24" ht="12.95" customHeight="1" x14ac:dyDescent="0.2">
      <c r="A2422" s="115">
        <v>1998</v>
      </c>
      <c r="B2422" s="115" t="s">
        <v>4176</v>
      </c>
      <c r="C2422" s="164" t="s">
        <v>27710</v>
      </c>
      <c r="D2422" s="102" t="s">
        <v>1902</v>
      </c>
      <c r="E2422" s="115" t="s">
        <v>3963</v>
      </c>
      <c r="F2422" s="148" t="s">
        <v>10085</v>
      </c>
      <c r="G2422" s="105">
        <v>15012</v>
      </c>
      <c r="H2422" s="102" t="s">
        <v>30824</v>
      </c>
      <c r="I2422" s="102" t="s">
        <v>7198</v>
      </c>
      <c r="J2422" s="102" t="s">
        <v>3314</v>
      </c>
      <c r="K2422" s="102"/>
      <c r="L2422" s="111"/>
      <c r="M2422" s="169">
        <v>1</v>
      </c>
      <c r="N2422" s="112" t="s">
        <v>3315</v>
      </c>
      <c r="O2422" s="121" t="s">
        <v>21464</v>
      </c>
      <c r="P2422" s="102" t="s">
        <v>15927</v>
      </c>
      <c r="Q2422" s="102" t="s">
        <v>21465</v>
      </c>
      <c r="R2422" s="109"/>
      <c r="S2422" s="102"/>
      <c r="T2422" s="102" t="s">
        <v>14962</v>
      </c>
      <c r="U2422" s="102" t="s">
        <v>17912</v>
      </c>
      <c r="V2422" s="109">
        <v>9</v>
      </c>
      <c r="W2422" s="107"/>
      <c r="X2422" s="324"/>
    </row>
    <row r="2423" spans="1:24" ht="12.95" customHeight="1" x14ac:dyDescent="0.2">
      <c r="A2423" s="115">
        <v>1998</v>
      </c>
      <c r="B2423" s="115" t="s">
        <v>4176</v>
      </c>
      <c r="C2423" s="102" t="s">
        <v>27710</v>
      </c>
      <c r="D2423" s="102" t="s">
        <v>7137</v>
      </c>
      <c r="E2423" s="115" t="s">
        <v>13009</v>
      </c>
      <c r="F2423" s="148" t="s">
        <v>10085</v>
      </c>
      <c r="G2423" s="105">
        <v>15013</v>
      </c>
      <c r="H2423" s="102" t="s">
        <v>13336</v>
      </c>
      <c r="I2423" s="102" t="s">
        <v>7198</v>
      </c>
      <c r="J2423" s="102" t="s">
        <v>10819</v>
      </c>
      <c r="K2423" s="116"/>
      <c r="L2423" s="111"/>
      <c r="M2423" s="169">
        <v>1</v>
      </c>
      <c r="N2423" s="112" t="s">
        <v>3315</v>
      </c>
      <c r="O2423" s="121" t="s">
        <v>21466</v>
      </c>
      <c r="P2423" s="102" t="s">
        <v>16684</v>
      </c>
      <c r="Q2423" s="102" t="s">
        <v>21467</v>
      </c>
      <c r="R2423" s="109"/>
      <c r="S2423" s="102"/>
      <c r="T2423" s="102" t="s">
        <v>14962</v>
      </c>
      <c r="U2423" s="102" t="s">
        <v>21468</v>
      </c>
      <c r="V2423" s="109">
        <v>9</v>
      </c>
      <c r="W2423" s="107"/>
      <c r="X2423" s="324"/>
    </row>
    <row r="2424" spans="1:24" ht="12.95" customHeight="1" x14ac:dyDescent="0.2">
      <c r="A2424" s="115">
        <v>1998</v>
      </c>
      <c r="B2424" s="115" t="s">
        <v>4176</v>
      </c>
      <c r="C2424" s="102" t="s">
        <v>27710</v>
      </c>
      <c r="D2424" s="102" t="s">
        <v>2098</v>
      </c>
      <c r="E2424" s="115" t="s">
        <v>416</v>
      </c>
      <c r="F2424" s="148" t="s">
        <v>10085</v>
      </c>
      <c r="G2424" s="105">
        <v>15014</v>
      </c>
      <c r="H2424" s="102" t="s">
        <v>13336</v>
      </c>
      <c r="I2424" s="102" t="s">
        <v>7198</v>
      </c>
      <c r="J2424" s="102" t="s">
        <v>10819</v>
      </c>
      <c r="K2424" s="116"/>
      <c r="L2424" s="111"/>
      <c r="M2424" s="169">
        <v>1</v>
      </c>
      <c r="N2424" s="112" t="s">
        <v>3315</v>
      </c>
      <c r="O2424" s="121" t="s">
        <v>20519</v>
      </c>
      <c r="P2424" s="102" t="s">
        <v>19103</v>
      </c>
      <c r="Q2424" s="102" t="s">
        <v>21469</v>
      </c>
      <c r="R2424" s="109"/>
      <c r="S2424" s="102" t="s">
        <v>11080</v>
      </c>
      <c r="T2424" s="102" t="s">
        <v>14962</v>
      </c>
      <c r="U2424" s="102" t="s">
        <v>17913</v>
      </c>
      <c r="V2424" s="109">
        <v>7</v>
      </c>
      <c r="W2424" s="107"/>
      <c r="X2424" s="324"/>
    </row>
    <row r="2425" spans="1:24" ht="12.95" customHeight="1" x14ac:dyDescent="0.2">
      <c r="A2425" s="115">
        <v>1998</v>
      </c>
      <c r="B2425" s="115" t="s">
        <v>4176</v>
      </c>
      <c r="C2425" s="102" t="s">
        <v>27710</v>
      </c>
      <c r="D2425" s="102" t="s">
        <v>1002</v>
      </c>
      <c r="E2425" s="115" t="s">
        <v>6628</v>
      </c>
      <c r="F2425" s="148" t="s">
        <v>10085</v>
      </c>
      <c r="G2425" s="105">
        <v>15012</v>
      </c>
      <c r="H2425" s="102" t="s">
        <v>13336</v>
      </c>
      <c r="I2425" s="102" t="s">
        <v>7198</v>
      </c>
      <c r="J2425" s="102" t="s">
        <v>9221</v>
      </c>
      <c r="K2425" s="116"/>
      <c r="L2425" s="133" t="s">
        <v>6389</v>
      </c>
      <c r="M2425" s="169">
        <v>1</v>
      </c>
      <c r="N2425" s="112" t="s">
        <v>3315</v>
      </c>
      <c r="O2425" s="121" t="s">
        <v>21470</v>
      </c>
      <c r="P2425" s="102" t="s">
        <v>17750</v>
      </c>
      <c r="Q2425" s="102" t="s">
        <v>21471</v>
      </c>
      <c r="R2425" s="109"/>
      <c r="S2425" s="102" t="s">
        <v>11080</v>
      </c>
      <c r="T2425" s="102" t="s">
        <v>14962</v>
      </c>
      <c r="U2425" s="102" t="s">
        <v>17914</v>
      </c>
      <c r="V2425" s="107" t="s">
        <v>2280</v>
      </c>
      <c r="W2425" s="107"/>
      <c r="X2425" s="324"/>
    </row>
    <row r="2426" spans="1:24" ht="12.95" customHeight="1" x14ac:dyDescent="0.2">
      <c r="A2426" s="115">
        <v>1998</v>
      </c>
      <c r="B2426" s="115" t="s">
        <v>4176</v>
      </c>
      <c r="C2426" s="102" t="s">
        <v>27710</v>
      </c>
      <c r="D2426" s="102" t="s">
        <v>12420</v>
      </c>
      <c r="E2426" s="115" t="s">
        <v>7961</v>
      </c>
      <c r="F2426" s="115" t="s">
        <v>14834</v>
      </c>
      <c r="G2426" s="105">
        <v>14774</v>
      </c>
      <c r="H2426" s="102" t="s">
        <v>7198</v>
      </c>
      <c r="I2426" s="102" t="s">
        <v>13336</v>
      </c>
      <c r="J2426" s="102" t="s">
        <v>4155</v>
      </c>
      <c r="K2426" s="116"/>
      <c r="L2426" s="111"/>
      <c r="M2426" s="169">
        <v>3</v>
      </c>
      <c r="N2426" s="112" t="s">
        <v>17605</v>
      </c>
      <c r="O2426" s="121" t="s">
        <v>18206</v>
      </c>
      <c r="P2426" s="102" t="s">
        <v>9125</v>
      </c>
      <c r="Q2426" s="102" t="s">
        <v>16563</v>
      </c>
      <c r="R2426" s="109"/>
      <c r="S2426" s="102" t="s">
        <v>9435</v>
      </c>
      <c r="T2426" s="102" t="s">
        <v>14962</v>
      </c>
      <c r="U2426" s="102" t="s">
        <v>13526</v>
      </c>
      <c r="V2426" s="109">
        <v>8</v>
      </c>
      <c r="W2426" s="107"/>
      <c r="X2426" s="324"/>
    </row>
    <row r="2427" spans="1:24" ht="12.95" customHeight="1" x14ac:dyDescent="0.2">
      <c r="A2427" s="115">
        <v>1998</v>
      </c>
      <c r="B2427" s="115" t="s">
        <v>4176</v>
      </c>
      <c r="C2427" s="102" t="s">
        <v>27710</v>
      </c>
      <c r="D2427" s="102" t="s">
        <v>36</v>
      </c>
      <c r="E2427" s="115" t="s">
        <v>3981</v>
      </c>
      <c r="F2427" s="115" t="s">
        <v>14834</v>
      </c>
      <c r="G2427" s="105">
        <v>14774</v>
      </c>
      <c r="H2427" s="102" t="s">
        <v>13336</v>
      </c>
      <c r="I2427" s="102" t="s">
        <v>7198</v>
      </c>
      <c r="J2427" s="102" t="s">
        <v>1305</v>
      </c>
      <c r="K2427" s="116"/>
      <c r="L2427" s="111"/>
      <c r="M2427" s="169">
        <v>1</v>
      </c>
      <c r="N2427" s="112">
        <v>30</v>
      </c>
      <c r="O2427" s="121" t="s">
        <v>13555</v>
      </c>
      <c r="P2427" s="102"/>
      <c r="Q2427" s="102" t="s">
        <v>16856</v>
      </c>
      <c r="R2427" s="109" t="s">
        <v>7035</v>
      </c>
      <c r="S2427" s="102"/>
      <c r="T2427" s="102" t="s">
        <v>14962</v>
      </c>
      <c r="U2427" s="102" t="s">
        <v>21472</v>
      </c>
      <c r="V2427" s="109">
        <v>3</v>
      </c>
      <c r="W2427" s="107"/>
      <c r="X2427" s="324"/>
    </row>
    <row r="2428" spans="1:24" ht="12.95" customHeight="1" x14ac:dyDescent="0.2">
      <c r="A2428" s="115">
        <v>1998</v>
      </c>
      <c r="B2428" s="115" t="s">
        <v>4176</v>
      </c>
      <c r="C2428" s="102" t="s">
        <v>27710</v>
      </c>
      <c r="D2428" s="102" t="s">
        <v>13477</v>
      </c>
      <c r="E2428" s="115" t="s">
        <v>37</v>
      </c>
      <c r="F2428" s="115" t="s">
        <v>14834</v>
      </c>
      <c r="G2428" s="105">
        <v>14778</v>
      </c>
      <c r="H2428" s="102" t="s">
        <v>7198</v>
      </c>
      <c r="I2428" s="102" t="s">
        <v>13336</v>
      </c>
      <c r="J2428" s="102" t="s">
        <v>1306</v>
      </c>
      <c r="K2428" s="116"/>
      <c r="L2428" s="111"/>
      <c r="M2428" s="109">
        <v>2</v>
      </c>
      <c r="N2428" s="112" t="s">
        <v>16603</v>
      </c>
      <c r="O2428" s="102" t="s">
        <v>19571</v>
      </c>
      <c r="P2428" s="102" t="s">
        <v>15928</v>
      </c>
      <c r="Q2428" s="102" t="s">
        <v>21473</v>
      </c>
      <c r="R2428" s="109"/>
      <c r="S2428" s="102"/>
      <c r="T2428" s="102" t="s">
        <v>14962</v>
      </c>
      <c r="U2428" s="102" t="s">
        <v>21474</v>
      </c>
      <c r="V2428" s="109">
        <v>8</v>
      </c>
      <c r="W2428" s="107"/>
      <c r="X2428" s="324"/>
    </row>
    <row r="2429" spans="1:24" ht="12.95" customHeight="1" x14ac:dyDescent="0.2">
      <c r="A2429" s="115">
        <v>1998</v>
      </c>
      <c r="B2429" s="115" t="s">
        <v>4176</v>
      </c>
      <c r="C2429" s="102" t="s">
        <v>27710</v>
      </c>
      <c r="D2429" s="102" t="s">
        <v>17915</v>
      </c>
      <c r="E2429" s="115" t="s">
        <v>8809</v>
      </c>
      <c r="F2429" s="115" t="s">
        <v>14834</v>
      </c>
      <c r="G2429" s="105">
        <v>14809</v>
      </c>
      <c r="H2429" s="102" t="s">
        <v>7198</v>
      </c>
      <c r="I2429" s="102" t="s">
        <v>13336</v>
      </c>
      <c r="J2429" s="102" t="s">
        <v>4155</v>
      </c>
      <c r="K2429" s="116"/>
      <c r="L2429" s="111"/>
      <c r="M2429" s="109">
        <v>3</v>
      </c>
      <c r="N2429" s="112" t="s">
        <v>17903</v>
      </c>
      <c r="O2429" s="102" t="s">
        <v>16121</v>
      </c>
      <c r="P2429" s="102" t="s">
        <v>15922</v>
      </c>
      <c r="Q2429" s="102" t="s">
        <v>21475</v>
      </c>
      <c r="R2429" s="109"/>
      <c r="S2429" s="102" t="s">
        <v>11080</v>
      </c>
      <c r="T2429" s="102" t="s">
        <v>14962</v>
      </c>
      <c r="U2429" s="102" t="s">
        <v>17916</v>
      </c>
      <c r="V2429" s="107">
        <v>8</v>
      </c>
      <c r="W2429" s="107"/>
      <c r="X2429" s="324"/>
    </row>
    <row r="2430" spans="1:24" ht="12.95" customHeight="1" x14ac:dyDescent="0.2">
      <c r="A2430" s="115">
        <v>1998</v>
      </c>
      <c r="B2430" s="115" t="s">
        <v>4176</v>
      </c>
      <c r="C2430" s="102" t="s">
        <v>27710</v>
      </c>
      <c r="D2430" s="102" t="s">
        <v>7831</v>
      </c>
      <c r="E2430" s="115" t="s">
        <v>1414</v>
      </c>
      <c r="F2430" s="115" t="s">
        <v>14834</v>
      </c>
      <c r="G2430" s="105">
        <v>14867</v>
      </c>
      <c r="H2430" s="102" t="s">
        <v>13336</v>
      </c>
      <c r="I2430" s="102" t="s">
        <v>7198</v>
      </c>
      <c r="J2430" s="102" t="s">
        <v>6095</v>
      </c>
      <c r="K2430" s="116"/>
      <c r="L2430" s="111"/>
      <c r="M2430" s="109">
        <v>3</v>
      </c>
      <c r="N2430" s="112" t="s">
        <v>17917</v>
      </c>
      <c r="O2430" s="102" t="s">
        <v>20619</v>
      </c>
      <c r="P2430" s="102" t="s">
        <v>65</v>
      </c>
      <c r="Q2430" s="102" t="s">
        <v>15846</v>
      </c>
      <c r="R2430" s="109"/>
      <c r="S2430" s="102" t="s">
        <v>11080</v>
      </c>
      <c r="T2430" s="102" t="s">
        <v>14962</v>
      </c>
      <c r="U2430" s="102" t="s">
        <v>21476</v>
      </c>
      <c r="V2430" s="107">
        <v>7</v>
      </c>
      <c r="W2430" s="107"/>
      <c r="X2430" s="324"/>
    </row>
    <row r="2431" spans="1:24" ht="12.95" customHeight="1" x14ac:dyDescent="0.2">
      <c r="A2431" s="115">
        <v>1998</v>
      </c>
      <c r="B2431" s="115" t="s">
        <v>4176</v>
      </c>
      <c r="C2431" s="102" t="s">
        <v>27710</v>
      </c>
      <c r="D2431" s="102" t="s">
        <v>15212</v>
      </c>
      <c r="E2431" s="115" t="s">
        <v>13604</v>
      </c>
      <c r="F2431" s="115" t="s">
        <v>14834</v>
      </c>
      <c r="G2431" s="105">
        <v>14954</v>
      </c>
      <c r="H2431" s="102" t="s">
        <v>7198</v>
      </c>
      <c r="I2431" s="102" t="s">
        <v>31203</v>
      </c>
      <c r="J2431" s="102" t="s">
        <v>2186</v>
      </c>
      <c r="K2431" s="116"/>
      <c r="L2431" s="111"/>
      <c r="M2431" s="109">
        <v>3</v>
      </c>
      <c r="N2431" s="112" t="s">
        <v>17918</v>
      </c>
      <c r="O2431" s="102" t="s">
        <v>17434</v>
      </c>
      <c r="P2431" s="102" t="s">
        <v>19520</v>
      </c>
      <c r="Q2431" s="102" t="s">
        <v>19531</v>
      </c>
      <c r="R2431" s="109"/>
      <c r="S2431" s="102" t="s">
        <v>8315</v>
      </c>
      <c r="T2431" s="102" t="s">
        <v>14962</v>
      </c>
      <c r="U2431" s="102" t="s">
        <v>21477</v>
      </c>
      <c r="V2431" s="107">
        <v>8</v>
      </c>
      <c r="W2431" s="107"/>
      <c r="X2431" s="324"/>
    </row>
    <row r="2432" spans="1:24" ht="12.95" customHeight="1" x14ac:dyDescent="0.2">
      <c r="A2432" s="115">
        <v>1998</v>
      </c>
      <c r="B2432" s="115" t="s">
        <v>4176</v>
      </c>
      <c r="C2432" s="102" t="s">
        <v>27710</v>
      </c>
      <c r="D2432" s="102" t="s">
        <v>10290</v>
      </c>
      <c r="E2432" s="115" t="s">
        <v>10289</v>
      </c>
      <c r="F2432" s="115" t="s">
        <v>14834</v>
      </c>
      <c r="G2432" s="105">
        <v>14954</v>
      </c>
      <c r="H2432" s="102" t="s">
        <v>7198</v>
      </c>
      <c r="I2432" s="102" t="s">
        <v>31203</v>
      </c>
      <c r="J2432" s="102" t="s">
        <v>2187</v>
      </c>
      <c r="K2432" s="116"/>
      <c r="L2432" s="111"/>
      <c r="M2432" s="109">
        <v>3</v>
      </c>
      <c r="N2432" s="112" t="s">
        <v>17903</v>
      </c>
      <c r="O2432" s="102" t="s">
        <v>248</v>
      </c>
      <c r="P2432" s="102" t="s">
        <v>13207</v>
      </c>
      <c r="Q2432" s="102" t="s">
        <v>16712</v>
      </c>
      <c r="R2432" s="109"/>
      <c r="S2432" s="102" t="s">
        <v>8315</v>
      </c>
      <c r="T2432" s="102" t="s">
        <v>14962</v>
      </c>
      <c r="U2432" s="102" t="s">
        <v>17919</v>
      </c>
      <c r="V2432" s="107">
        <v>9</v>
      </c>
      <c r="W2432" s="107"/>
      <c r="X2432" s="324"/>
    </row>
    <row r="2433" spans="1:24" ht="12.95" customHeight="1" x14ac:dyDescent="0.2">
      <c r="A2433" s="115">
        <v>1998</v>
      </c>
      <c r="B2433" s="115" t="s">
        <v>4176</v>
      </c>
      <c r="C2433" s="102" t="s">
        <v>27710</v>
      </c>
      <c r="D2433" s="102" t="s">
        <v>14008</v>
      </c>
      <c r="E2433" s="115" t="s">
        <v>10291</v>
      </c>
      <c r="F2433" s="115" t="s">
        <v>14834</v>
      </c>
      <c r="G2433" s="105">
        <v>14955</v>
      </c>
      <c r="H2433" s="102" t="s">
        <v>13336</v>
      </c>
      <c r="I2433" s="102" t="s">
        <v>7198</v>
      </c>
      <c r="J2433" s="102" t="s">
        <v>2978</v>
      </c>
      <c r="K2433" s="116"/>
      <c r="L2433" s="111"/>
      <c r="M2433" s="109">
        <v>2</v>
      </c>
      <c r="N2433" s="112" t="s">
        <v>16603</v>
      </c>
      <c r="O2433" s="102" t="s">
        <v>16798</v>
      </c>
      <c r="P2433" s="102"/>
      <c r="Q2433" s="102" t="s">
        <v>21478</v>
      </c>
      <c r="R2433" s="109"/>
      <c r="S2433" s="102"/>
      <c r="T2433" s="102" t="s">
        <v>14962</v>
      </c>
      <c r="U2433" s="102" t="s">
        <v>13526</v>
      </c>
      <c r="V2433" s="107">
        <v>8</v>
      </c>
      <c r="W2433" s="107"/>
      <c r="X2433" s="324"/>
    </row>
    <row r="2434" spans="1:24" ht="12.95" customHeight="1" x14ac:dyDescent="0.2">
      <c r="A2434" s="115">
        <v>1998</v>
      </c>
      <c r="B2434" s="115" t="s">
        <v>4176</v>
      </c>
      <c r="C2434" s="102" t="s">
        <v>27710</v>
      </c>
      <c r="D2434" s="102" t="s">
        <v>2374</v>
      </c>
      <c r="E2434" s="115" t="s">
        <v>14009</v>
      </c>
      <c r="F2434" s="115" t="s">
        <v>14834</v>
      </c>
      <c r="G2434" s="105">
        <v>14955</v>
      </c>
      <c r="H2434" s="102" t="s">
        <v>7198</v>
      </c>
      <c r="I2434" s="102" t="s">
        <v>13336</v>
      </c>
      <c r="J2434" s="102" t="s">
        <v>2753</v>
      </c>
      <c r="K2434" s="116"/>
      <c r="L2434" s="111"/>
      <c r="M2434" s="109">
        <v>3</v>
      </c>
      <c r="N2434" s="112" t="s">
        <v>17903</v>
      </c>
      <c r="O2434" s="102" t="s">
        <v>18182</v>
      </c>
      <c r="P2434" s="102" t="s">
        <v>13207</v>
      </c>
      <c r="Q2434" s="102" t="s">
        <v>20467</v>
      </c>
      <c r="R2434" s="109"/>
      <c r="S2434" s="102" t="s">
        <v>8315</v>
      </c>
      <c r="T2434" s="102" t="s">
        <v>14962</v>
      </c>
      <c r="U2434" s="102" t="s">
        <v>13676</v>
      </c>
      <c r="V2434" s="107">
        <v>10</v>
      </c>
      <c r="W2434" s="107"/>
      <c r="X2434" s="324"/>
    </row>
    <row r="2435" spans="1:24" ht="12.95" customHeight="1" x14ac:dyDescent="0.2">
      <c r="A2435" s="115">
        <v>1998</v>
      </c>
      <c r="B2435" s="115" t="s">
        <v>4176</v>
      </c>
      <c r="C2435" s="102" t="s">
        <v>27710</v>
      </c>
      <c r="D2435" s="102" t="s">
        <v>6096</v>
      </c>
      <c r="E2435" s="115" t="s">
        <v>6094</v>
      </c>
      <c r="F2435" s="115" t="s">
        <v>14834</v>
      </c>
      <c r="G2435" s="105">
        <v>14962</v>
      </c>
      <c r="H2435" s="102" t="s">
        <v>7198</v>
      </c>
      <c r="I2435" s="102" t="s">
        <v>13336</v>
      </c>
      <c r="J2435" s="102" t="s">
        <v>14280</v>
      </c>
      <c r="K2435" s="116"/>
      <c r="L2435" s="111"/>
      <c r="M2435" s="109">
        <v>3</v>
      </c>
      <c r="N2435" s="112" t="s">
        <v>17903</v>
      </c>
      <c r="O2435" s="102" t="s">
        <v>4187</v>
      </c>
      <c r="P2435" s="102" t="s">
        <v>13555</v>
      </c>
      <c r="Q2435" s="102" t="s">
        <v>4709</v>
      </c>
      <c r="R2435" s="109"/>
      <c r="S2435" s="102" t="s">
        <v>8315</v>
      </c>
      <c r="T2435" s="102" t="s">
        <v>14962</v>
      </c>
      <c r="U2435" s="102" t="s">
        <v>21479</v>
      </c>
      <c r="V2435" s="107">
        <v>7</v>
      </c>
      <c r="W2435" s="107"/>
      <c r="X2435" s="324"/>
    </row>
    <row r="2436" spans="1:24" ht="12.95" customHeight="1" x14ac:dyDescent="0.2">
      <c r="A2436" s="115">
        <v>1998</v>
      </c>
      <c r="B2436" s="115" t="s">
        <v>4176</v>
      </c>
      <c r="C2436" s="102" t="s">
        <v>27710</v>
      </c>
      <c r="D2436" s="102" t="s">
        <v>17920</v>
      </c>
      <c r="E2436" s="115" t="s">
        <v>6097</v>
      </c>
      <c r="F2436" s="115" t="s">
        <v>14834</v>
      </c>
      <c r="G2436" s="105">
        <v>14979</v>
      </c>
      <c r="H2436" s="102" t="s">
        <v>7198</v>
      </c>
      <c r="I2436" s="102" t="s">
        <v>31438</v>
      </c>
      <c r="J2436" s="102" t="s">
        <v>2254</v>
      </c>
      <c r="K2436" s="116"/>
      <c r="L2436" s="111"/>
      <c r="M2436" s="109">
        <v>3</v>
      </c>
      <c r="N2436" s="112" t="s">
        <v>17903</v>
      </c>
      <c r="O2436" s="102" t="s">
        <v>12721</v>
      </c>
      <c r="P2436" s="102" t="s">
        <v>13555</v>
      </c>
      <c r="Q2436" s="102" t="s">
        <v>17710</v>
      </c>
      <c r="R2436" s="109" t="s">
        <v>7035</v>
      </c>
      <c r="S2436" s="102" t="s">
        <v>8315</v>
      </c>
      <c r="T2436" s="102" t="s">
        <v>14962</v>
      </c>
      <c r="U2436" s="102" t="s">
        <v>21480</v>
      </c>
      <c r="V2436" s="107">
        <v>8</v>
      </c>
      <c r="W2436" s="107"/>
      <c r="X2436" s="324"/>
    </row>
    <row r="2437" spans="1:24" ht="12.95" customHeight="1" x14ac:dyDescent="0.2">
      <c r="A2437" s="115">
        <v>1998</v>
      </c>
      <c r="B2437" s="115" t="s">
        <v>4176</v>
      </c>
      <c r="C2437" s="102" t="s">
        <v>27710</v>
      </c>
      <c r="D2437" s="102" t="s">
        <v>6099</v>
      </c>
      <c r="E2437" s="115" t="s">
        <v>6098</v>
      </c>
      <c r="F2437" s="115" t="s">
        <v>14834</v>
      </c>
      <c r="G2437" s="105">
        <v>14979</v>
      </c>
      <c r="H2437" s="102" t="s">
        <v>7198</v>
      </c>
      <c r="I2437" s="102" t="s">
        <v>31438</v>
      </c>
      <c r="J2437" s="102" t="s">
        <v>2255</v>
      </c>
      <c r="K2437" s="116"/>
      <c r="L2437" s="111"/>
      <c r="M2437" s="109">
        <v>2</v>
      </c>
      <c r="N2437" s="112" t="s">
        <v>16603</v>
      </c>
      <c r="O2437" s="102" t="s">
        <v>16545</v>
      </c>
      <c r="P2437" s="102"/>
      <c r="Q2437" s="102" t="s">
        <v>17601</v>
      </c>
      <c r="R2437" s="109"/>
      <c r="S2437" s="102" t="s">
        <v>9435</v>
      </c>
      <c r="T2437" s="102" t="s">
        <v>14962</v>
      </c>
      <c r="U2437" s="102" t="s">
        <v>13675</v>
      </c>
      <c r="V2437" s="107">
        <v>9</v>
      </c>
      <c r="W2437" s="107"/>
      <c r="X2437" s="324"/>
    </row>
    <row r="2438" spans="1:24" ht="12.95" customHeight="1" x14ac:dyDescent="0.2">
      <c r="A2438" s="115">
        <v>1998</v>
      </c>
      <c r="B2438" s="115" t="s">
        <v>4176</v>
      </c>
      <c r="C2438" s="102" t="s">
        <v>27710</v>
      </c>
      <c r="D2438" s="102" t="s">
        <v>6101</v>
      </c>
      <c r="E2438" s="115" t="s">
        <v>6100</v>
      </c>
      <c r="F2438" s="115" t="s">
        <v>14834</v>
      </c>
      <c r="G2438" s="105">
        <v>14979</v>
      </c>
      <c r="H2438" s="102" t="s">
        <v>30643</v>
      </c>
      <c r="I2438" s="102" t="s">
        <v>7198</v>
      </c>
      <c r="J2438" s="102" t="s">
        <v>5149</v>
      </c>
      <c r="K2438" s="116"/>
      <c r="L2438" s="111"/>
      <c r="M2438" s="109">
        <v>2</v>
      </c>
      <c r="N2438" s="112" t="s">
        <v>16603</v>
      </c>
      <c r="O2438" s="102" t="s">
        <v>17511</v>
      </c>
      <c r="P2438" s="102" t="s">
        <v>162</v>
      </c>
      <c r="Q2438" s="102" t="s">
        <v>2447</v>
      </c>
      <c r="R2438" s="109"/>
      <c r="S2438" s="102"/>
      <c r="T2438" s="102" t="s">
        <v>14962</v>
      </c>
      <c r="U2438" s="102" t="s">
        <v>6102</v>
      </c>
      <c r="V2438" s="107">
        <v>6</v>
      </c>
      <c r="W2438" s="107"/>
      <c r="X2438" s="324"/>
    </row>
    <row r="2439" spans="1:24" ht="12.95" customHeight="1" x14ac:dyDescent="0.2">
      <c r="A2439" s="115">
        <v>1998</v>
      </c>
      <c r="B2439" s="115" t="s">
        <v>4176</v>
      </c>
      <c r="C2439" s="102" t="s">
        <v>27710</v>
      </c>
      <c r="D2439" s="102" t="s">
        <v>17921</v>
      </c>
      <c r="E2439" s="115" t="s">
        <v>7934</v>
      </c>
      <c r="F2439" s="115" t="s">
        <v>14834</v>
      </c>
      <c r="G2439" s="105">
        <v>14979</v>
      </c>
      <c r="H2439" s="102" t="s">
        <v>7198</v>
      </c>
      <c r="I2439" s="102" t="s">
        <v>31438</v>
      </c>
      <c r="J2439" s="102" t="s">
        <v>7991</v>
      </c>
      <c r="K2439" s="116"/>
      <c r="L2439" s="111"/>
      <c r="M2439" s="109">
        <v>3</v>
      </c>
      <c r="N2439" s="112" t="s">
        <v>17903</v>
      </c>
      <c r="O2439" s="102" t="s">
        <v>20307</v>
      </c>
      <c r="P2439" s="102" t="s">
        <v>20483</v>
      </c>
      <c r="Q2439" s="102" t="s">
        <v>19550</v>
      </c>
      <c r="R2439" s="109"/>
      <c r="S2439" s="102" t="s">
        <v>8315</v>
      </c>
      <c r="T2439" s="102" t="s">
        <v>14962</v>
      </c>
      <c r="U2439" s="102" t="s">
        <v>21481</v>
      </c>
      <c r="V2439" s="107" t="s">
        <v>7935</v>
      </c>
      <c r="W2439" s="107"/>
      <c r="X2439" s="324"/>
    </row>
    <row r="2440" spans="1:24" ht="12.95" customHeight="1" x14ac:dyDescent="0.2">
      <c r="A2440" s="115">
        <v>1998</v>
      </c>
      <c r="B2440" s="115" t="s">
        <v>4176</v>
      </c>
      <c r="C2440" s="102" t="s">
        <v>27710</v>
      </c>
      <c r="D2440" s="102" t="s">
        <v>12926</v>
      </c>
      <c r="E2440" s="115" t="s">
        <v>12925</v>
      </c>
      <c r="F2440" s="115" t="s">
        <v>14834</v>
      </c>
      <c r="G2440" s="105">
        <v>14980</v>
      </c>
      <c r="H2440" s="102" t="s">
        <v>7198</v>
      </c>
      <c r="I2440" s="102" t="s">
        <v>31438</v>
      </c>
      <c r="J2440" s="102" t="s">
        <v>9155</v>
      </c>
      <c r="K2440" s="116"/>
      <c r="L2440" s="111"/>
      <c r="M2440" s="109">
        <v>1</v>
      </c>
      <c r="N2440" s="112">
        <v>31</v>
      </c>
      <c r="O2440" s="102" t="s">
        <v>16856</v>
      </c>
      <c r="P2440" s="102" t="s">
        <v>9125</v>
      </c>
      <c r="Q2440" s="102" t="s">
        <v>19176</v>
      </c>
      <c r="R2440" s="109"/>
      <c r="S2440" s="102" t="s">
        <v>8315</v>
      </c>
      <c r="T2440" s="102" t="s">
        <v>14962</v>
      </c>
      <c r="U2440" s="102" t="s">
        <v>21482</v>
      </c>
      <c r="V2440" s="107">
        <v>6</v>
      </c>
      <c r="W2440" s="107"/>
      <c r="X2440" s="324"/>
    </row>
    <row r="2441" spans="1:24" ht="12.95" customHeight="1" x14ac:dyDescent="0.2">
      <c r="A2441" s="115">
        <v>1998</v>
      </c>
      <c r="B2441" s="115" t="s">
        <v>4176</v>
      </c>
      <c r="C2441" s="102" t="s">
        <v>27710</v>
      </c>
      <c r="D2441" s="102" t="s">
        <v>9153</v>
      </c>
      <c r="E2441" s="115" t="s">
        <v>9154</v>
      </c>
      <c r="F2441" s="115" t="s">
        <v>14834</v>
      </c>
      <c r="G2441" s="105">
        <v>14997</v>
      </c>
      <c r="H2441" s="102" t="s">
        <v>7198</v>
      </c>
      <c r="I2441" s="102" t="s">
        <v>31439</v>
      </c>
      <c r="J2441" s="102" t="s">
        <v>5150</v>
      </c>
      <c r="K2441" s="116"/>
      <c r="L2441" s="111"/>
      <c r="M2441" s="109">
        <v>4.5</v>
      </c>
      <c r="N2441" s="112" t="s">
        <v>31440</v>
      </c>
      <c r="O2441" s="102" t="s">
        <v>21169</v>
      </c>
      <c r="P2441" s="102" t="s">
        <v>16684</v>
      </c>
      <c r="Q2441" s="102" t="s">
        <v>16757</v>
      </c>
      <c r="R2441" s="109"/>
      <c r="S2441" s="102" t="s">
        <v>11080</v>
      </c>
      <c r="T2441" s="102" t="s">
        <v>14962</v>
      </c>
      <c r="U2441" s="102" t="s">
        <v>21483</v>
      </c>
      <c r="V2441" s="107">
        <v>8</v>
      </c>
      <c r="W2441" s="107"/>
      <c r="X2441" s="324"/>
    </row>
    <row r="2442" spans="1:24" ht="12.95" customHeight="1" x14ac:dyDescent="0.2">
      <c r="A2442" s="115">
        <v>1998</v>
      </c>
      <c r="B2442" s="115" t="s">
        <v>4176</v>
      </c>
      <c r="C2442" s="102" t="s">
        <v>27710</v>
      </c>
      <c r="D2442" s="102" t="s">
        <v>9152</v>
      </c>
      <c r="E2442" s="115" t="s">
        <v>9151</v>
      </c>
      <c r="F2442" s="115" t="s">
        <v>14834</v>
      </c>
      <c r="G2442" s="105">
        <v>14997</v>
      </c>
      <c r="H2442" s="102" t="s">
        <v>7198</v>
      </c>
      <c r="I2442" s="102" t="s">
        <v>13336</v>
      </c>
      <c r="J2442" s="102" t="s">
        <v>8831</v>
      </c>
      <c r="K2442" s="116"/>
      <c r="L2442" s="111"/>
      <c r="M2442" s="109">
        <v>5</v>
      </c>
      <c r="N2442" s="112" t="s">
        <v>31441</v>
      </c>
      <c r="O2442" s="102" t="s">
        <v>10189</v>
      </c>
      <c r="P2442" s="102" t="s">
        <v>2447</v>
      </c>
      <c r="Q2442" s="102"/>
      <c r="R2442" s="109"/>
      <c r="S2442" s="102"/>
      <c r="T2442" s="102" t="s">
        <v>14962</v>
      </c>
      <c r="U2442" s="102" t="s">
        <v>6565</v>
      </c>
      <c r="V2442" s="107">
        <v>10</v>
      </c>
      <c r="W2442" s="107"/>
      <c r="X2442" s="324"/>
    </row>
    <row r="2443" spans="1:24" ht="12.95" customHeight="1" x14ac:dyDescent="0.2">
      <c r="A2443" s="115">
        <v>1998</v>
      </c>
      <c r="B2443" s="115" t="s">
        <v>4176</v>
      </c>
      <c r="C2443" s="102" t="s">
        <v>27710</v>
      </c>
      <c r="D2443" s="102" t="s">
        <v>14073</v>
      </c>
      <c r="E2443" s="115" t="s">
        <v>14349</v>
      </c>
      <c r="F2443" s="115" t="s">
        <v>14834</v>
      </c>
      <c r="G2443" s="105">
        <v>15000</v>
      </c>
      <c r="H2443" s="102" t="s">
        <v>7198</v>
      </c>
      <c r="I2443" s="102" t="s">
        <v>13336</v>
      </c>
      <c r="J2443" s="102" t="s">
        <v>14350</v>
      </c>
      <c r="K2443" s="116"/>
      <c r="L2443" s="111" t="s">
        <v>21453</v>
      </c>
      <c r="M2443" s="109">
        <v>6</v>
      </c>
      <c r="N2443" s="112" t="s">
        <v>16538</v>
      </c>
      <c r="O2443" s="102" t="s">
        <v>20761</v>
      </c>
      <c r="P2443" s="102" t="s">
        <v>2447</v>
      </c>
      <c r="Q2443" s="102"/>
      <c r="R2443" s="109"/>
      <c r="S2443" s="102"/>
      <c r="T2443" s="102" t="s">
        <v>14962</v>
      </c>
      <c r="U2443" s="102" t="s">
        <v>17922</v>
      </c>
      <c r="V2443" s="107">
        <v>10</v>
      </c>
      <c r="W2443" s="107"/>
      <c r="X2443" s="324"/>
    </row>
    <row r="2444" spans="1:24" ht="12.95" customHeight="1" x14ac:dyDescent="0.2">
      <c r="A2444" s="115">
        <v>1997</v>
      </c>
      <c r="B2444" s="115" t="s">
        <v>4176</v>
      </c>
      <c r="C2444" s="164" t="s">
        <v>27711</v>
      </c>
      <c r="D2444" s="102" t="s">
        <v>12958</v>
      </c>
      <c r="E2444" s="115" t="s">
        <v>3307</v>
      </c>
      <c r="F2444" s="158" t="s">
        <v>14961</v>
      </c>
      <c r="G2444" s="105">
        <v>15598</v>
      </c>
      <c r="H2444" s="102" t="s">
        <v>10103</v>
      </c>
      <c r="I2444" s="102" t="s">
        <v>11819</v>
      </c>
      <c r="J2444" s="102" t="s">
        <v>3308</v>
      </c>
      <c r="K2444" s="102"/>
      <c r="L2444" s="111"/>
      <c r="M2444" s="109">
        <v>1</v>
      </c>
      <c r="N2444" s="138" t="s">
        <v>5124</v>
      </c>
      <c r="O2444" s="102" t="s">
        <v>20529</v>
      </c>
      <c r="P2444" s="102" t="s">
        <v>20529</v>
      </c>
      <c r="Q2444" s="102" t="s">
        <v>20529</v>
      </c>
      <c r="R2444" s="109"/>
      <c r="S2444" s="102" t="s">
        <v>11080</v>
      </c>
      <c r="T2444" s="102" t="s">
        <v>7789</v>
      </c>
      <c r="U2444" s="102" t="s">
        <v>6594</v>
      </c>
      <c r="V2444" s="109" t="s">
        <v>3309</v>
      </c>
      <c r="W2444" s="107"/>
      <c r="X2444" s="324"/>
    </row>
    <row r="2445" spans="1:24" ht="12.95" customHeight="1" x14ac:dyDescent="0.2">
      <c r="A2445" s="115">
        <v>1997</v>
      </c>
      <c r="B2445" s="115" t="s">
        <v>4176</v>
      </c>
      <c r="C2445" s="102" t="s">
        <v>27711</v>
      </c>
      <c r="D2445" s="129" t="s">
        <v>5790</v>
      </c>
      <c r="E2445" s="102" t="s">
        <v>6633</v>
      </c>
      <c r="F2445" s="102" t="s">
        <v>14834</v>
      </c>
      <c r="G2445" s="105" t="s">
        <v>17924</v>
      </c>
      <c r="H2445" s="107" t="s">
        <v>2625</v>
      </c>
      <c r="I2445" s="107" t="s">
        <v>16906</v>
      </c>
      <c r="J2445" s="107" t="s">
        <v>11095</v>
      </c>
      <c r="K2445" s="102"/>
      <c r="L2445" s="111" t="s">
        <v>2016</v>
      </c>
      <c r="M2445" s="107" t="s">
        <v>17409</v>
      </c>
      <c r="N2445" s="125" t="s">
        <v>17925</v>
      </c>
      <c r="O2445" s="102"/>
      <c r="P2445" s="102"/>
      <c r="Q2445" s="102" t="s">
        <v>16757</v>
      </c>
      <c r="R2445" s="107"/>
      <c r="S2445" s="107"/>
      <c r="T2445" s="102" t="s">
        <v>20545</v>
      </c>
      <c r="U2445" s="107" t="s">
        <v>27713</v>
      </c>
      <c r="V2445" s="109">
        <v>8</v>
      </c>
      <c r="W2445" s="109"/>
      <c r="X2445" s="324"/>
    </row>
    <row r="2446" spans="1:24" ht="12.95" customHeight="1" x14ac:dyDescent="0.2">
      <c r="A2446" s="115">
        <v>1997</v>
      </c>
      <c r="B2446" s="115" t="s">
        <v>4176</v>
      </c>
      <c r="C2446" s="102" t="s">
        <v>27711</v>
      </c>
      <c r="D2446" s="129" t="s">
        <v>6635</v>
      </c>
      <c r="E2446" s="102" t="s">
        <v>6634</v>
      </c>
      <c r="F2446" s="148" t="s">
        <v>10085</v>
      </c>
      <c r="G2446" s="105" t="s">
        <v>17926</v>
      </c>
      <c r="H2446" s="107" t="s">
        <v>10103</v>
      </c>
      <c r="I2446" s="107" t="s">
        <v>11819</v>
      </c>
      <c r="J2446" s="107" t="s">
        <v>3308</v>
      </c>
      <c r="K2446" s="102"/>
      <c r="L2446" s="111" t="s">
        <v>9598</v>
      </c>
      <c r="M2446" s="107" t="s">
        <v>3669</v>
      </c>
      <c r="N2446" s="112" t="s">
        <v>17927</v>
      </c>
      <c r="O2446" s="102" t="s">
        <v>9160</v>
      </c>
      <c r="P2446" s="102" t="s">
        <v>9160</v>
      </c>
      <c r="Q2446" s="102" t="s">
        <v>21033</v>
      </c>
      <c r="R2446" s="107"/>
      <c r="S2446" s="107"/>
      <c r="T2446" s="102" t="s">
        <v>7789</v>
      </c>
      <c r="U2446" s="107" t="s">
        <v>21520</v>
      </c>
      <c r="V2446" s="107" t="s">
        <v>1924</v>
      </c>
      <c r="W2446" s="107"/>
      <c r="X2446" s="324"/>
    </row>
    <row r="2447" spans="1:24" ht="12.95" customHeight="1" x14ac:dyDescent="0.2">
      <c r="A2447" s="115">
        <v>1997</v>
      </c>
      <c r="B2447" s="115" t="s">
        <v>4176</v>
      </c>
      <c r="C2447" s="102" t="s">
        <v>27711</v>
      </c>
      <c r="D2447" s="129" t="s">
        <v>15211</v>
      </c>
      <c r="E2447" s="102" t="s">
        <v>6636</v>
      </c>
      <c r="F2447" s="102" t="s">
        <v>14834</v>
      </c>
      <c r="G2447" s="105" t="s">
        <v>17928</v>
      </c>
      <c r="H2447" s="107" t="s">
        <v>10191</v>
      </c>
      <c r="I2447" s="107" t="s">
        <v>11819</v>
      </c>
      <c r="J2447" s="107" t="s">
        <v>13866</v>
      </c>
      <c r="K2447" s="102"/>
      <c r="L2447" s="111" t="s">
        <v>435</v>
      </c>
      <c r="M2447" s="107" t="s">
        <v>3669</v>
      </c>
      <c r="N2447" s="112" t="s">
        <v>17929</v>
      </c>
      <c r="O2447" s="102"/>
      <c r="P2447" s="102"/>
      <c r="Q2447" s="102" t="s">
        <v>15976</v>
      </c>
      <c r="R2447" s="107"/>
      <c r="S2447" s="107"/>
      <c r="T2447" s="102" t="s">
        <v>7789</v>
      </c>
      <c r="U2447" s="107" t="s">
        <v>27714</v>
      </c>
      <c r="V2447" s="107" t="s">
        <v>7636</v>
      </c>
      <c r="W2447" s="107"/>
      <c r="X2447" s="324"/>
    </row>
    <row r="2448" spans="1:24" ht="12.95" customHeight="1" x14ac:dyDescent="0.2">
      <c r="A2448" s="115">
        <v>1997</v>
      </c>
      <c r="B2448" s="115" t="s">
        <v>4176</v>
      </c>
      <c r="C2448" s="102" t="s">
        <v>27711</v>
      </c>
      <c r="D2448" s="129" t="s">
        <v>6638</v>
      </c>
      <c r="E2448" s="102" t="s">
        <v>6637</v>
      </c>
      <c r="F2448" s="102" t="s">
        <v>14834</v>
      </c>
      <c r="G2448" s="105" t="s">
        <v>17930</v>
      </c>
      <c r="H2448" s="107" t="s">
        <v>10191</v>
      </c>
      <c r="I2448" s="107" t="s">
        <v>11819</v>
      </c>
      <c r="J2448" s="107" t="s">
        <v>17931</v>
      </c>
      <c r="K2448" s="132"/>
      <c r="L2448" s="111" t="s">
        <v>17932</v>
      </c>
      <c r="M2448" s="107" t="s">
        <v>3913</v>
      </c>
      <c r="N2448" s="112" t="s">
        <v>27715</v>
      </c>
      <c r="O2448" s="102" t="s">
        <v>15939</v>
      </c>
      <c r="P2448" s="102" t="s">
        <v>9160</v>
      </c>
      <c r="Q2448" s="102" t="s">
        <v>18166</v>
      </c>
      <c r="R2448" s="107"/>
      <c r="S2448" s="107" t="s">
        <v>8315</v>
      </c>
      <c r="T2448" s="102" t="s">
        <v>7789</v>
      </c>
      <c r="U2448" s="107"/>
      <c r="V2448" s="107" t="s">
        <v>452</v>
      </c>
      <c r="W2448" s="107"/>
      <c r="X2448" s="324"/>
    </row>
    <row r="2449" spans="1:24" ht="12.95" customHeight="1" x14ac:dyDescent="0.2">
      <c r="A2449" s="115">
        <v>1997</v>
      </c>
      <c r="B2449" s="115" t="s">
        <v>4176</v>
      </c>
      <c r="C2449" s="102" t="s">
        <v>27711</v>
      </c>
      <c r="D2449" s="129" t="s">
        <v>692</v>
      </c>
      <c r="E2449" s="102" t="s">
        <v>14587</v>
      </c>
      <c r="F2449" s="102" t="s">
        <v>14834</v>
      </c>
      <c r="G2449" s="105" t="s">
        <v>17933</v>
      </c>
      <c r="H2449" s="107" t="s">
        <v>10191</v>
      </c>
      <c r="I2449" s="107" t="s">
        <v>11819</v>
      </c>
      <c r="J2449" s="107" t="s">
        <v>693</v>
      </c>
      <c r="K2449" s="132"/>
      <c r="L2449" s="111" t="s">
        <v>432</v>
      </c>
      <c r="M2449" s="107" t="s">
        <v>3669</v>
      </c>
      <c r="N2449" s="112" t="s">
        <v>17934</v>
      </c>
      <c r="O2449" s="102" t="s">
        <v>17422</v>
      </c>
      <c r="P2449" s="102" t="s">
        <v>13301</v>
      </c>
      <c r="Q2449" s="102" t="s">
        <v>15945</v>
      </c>
      <c r="R2449" s="107"/>
      <c r="S2449" s="107"/>
      <c r="T2449" s="102" t="s">
        <v>7789</v>
      </c>
      <c r="U2449" s="107" t="s">
        <v>27716</v>
      </c>
      <c r="V2449" s="107" t="s">
        <v>7636</v>
      </c>
      <c r="W2449" s="107"/>
      <c r="X2449" s="324"/>
    </row>
    <row r="2450" spans="1:24" ht="12.95" customHeight="1" x14ac:dyDescent="0.2">
      <c r="A2450" s="115">
        <v>1997</v>
      </c>
      <c r="B2450" s="115" t="s">
        <v>4176</v>
      </c>
      <c r="C2450" s="102" t="s">
        <v>27711</v>
      </c>
      <c r="D2450" s="132" t="s">
        <v>14496</v>
      </c>
      <c r="E2450" s="102" t="s">
        <v>691</v>
      </c>
      <c r="F2450" s="102" t="s">
        <v>14834</v>
      </c>
      <c r="G2450" s="105">
        <v>16149</v>
      </c>
      <c r="H2450" s="102" t="s">
        <v>30655</v>
      </c>
      <c r="I2450" s="102" t="s">
        <v>11819</v>
      </c>
      <c r="J2450" s="102" t="s">
        <v>3883</v>
      </c>
      <c r="K2450" s="102"/>
      <c r="L2450" s="111"/>
      <c r="M2450" s="109">
        <v>0.5</v>
      </c>
      <c r="N2450" s="138">
        <v>41</v>
      </c>
      <c r="O2450" s="107" t="s">
        <v>17670</v>
      </c>
      <c r="P2450" s="102" t="s">
        <v>15941</v>
      </c>
      <c r="Q2450" s="102" t="s">
        <v>17747</v>
      </c>
      <c r="R2450" s="109"/>
      <c r="S2450" s="102" t="s">
        <v>11080</v>
      </c>
      <c r="T2450" s="102" t="s">
        <v>7789</v>
      </c>
      <c r="U2450" s="109" t="s">
        <v>27717</v>
      </c>
      <c r="V2450" s="109">
        <v>7</v>
      </c>
      <c r="W2450" s="107"/>
      <c r="X2450" s="324"/>
    </row>
    <row r="2451" spans="1:24" ht="12.95" customHeight="1" x14ac:dyDescent="0.2">
      <c r="A2451" s="115">
        <v>1997</v>
      </c>
      <c r="B2451" s="115" t="s">
        <v>4176</v>
      </c>
      <c r="C2451" s="102" t="s">
        <v>27711</v>
      </c>
      <c r="D2451" s="132" t="s">
        <v>14498</v>
      </c>
      <c r="E2451" s="102" t="s">
        <v>14497</v>
      </c>
      <c r="F2451" s="102" t="s">
        <v>14834</v>
      </c>
      <c r="G2451" s="105">
        <v>16553</v>
      </c>
      <c r="H2451" s="102" t="s">
        <v>31442</v>
      </c>
      <c r="I2451" s="102" t="s">
        <v>10103</v>
      </c>
      <c r="J2451" s="102" t="s">
        <v>5119</v>
      </c>
      <c r="K2451" s="102"/>
      <c r="L2451" s="111"/>
      <c r="M2451" s="109">
        <v>1</v>
      </c>
      <c r="N2451" s="108" t="s">
        <v>31443</v>
      </c>
      <c r="O2451" s="102" t="s">
        <v>17473</v>
      </c>
      <c r="P2451" s="107" t="s">
        <v>15928</v>
      </c>
      <c r="Q2451" s="107" t="s">
        <v>20517</v>
      </c>
      <c r="R2451" s="109"/>
      <c r="S2451" s="102" t="s">
        <v>8315</v>
      </c>
      <c r="T2451" s="102" t="s">
        <v>7789</v>
      </c>
      <c r="U2451" s="102" t="s">
        <v>27718</v>
      </c>
      <c r="V2451" s="109">
        <v>7</v>
      </c>
      <c r="W2451" s="107"/>
      <c r="X2451" s="324"/>
    </row>
    <row r="2452" spans="1:24" ht="12.95" customHeight="1" x14ac:dyDescent="0.2">
      <c r="A2452" s="115">
        <v>1997</v>
      </c>
      <c r="B2452" s="115" t="s">
        <v>4176</v>
      </c>
      <c r="C2452" s="102" t="s">
        <v>27711</v>
      </c>
      <c r="D2452" s="132" t="s">
        <v>4827</v>
      </c>
      <c r="E2452" s="102" t="s">
        <v>8723</v>
      </c>
      <c r="F2452" s="148" t="s">
        <v>10085</v>
      </c>
      <c r="G2452" s="105">
        <v>15591</v>
      </c>
      <c r="H2452" s="102" t="s">
        <v>10103</v>
      </c>
      <c r="I2452" s="102" t="s">
        <v>11819</v>
      </c>
      <c r="J2452" s="102" t="s">
        <v>4541</v>
      </c>
      <c r="K2452" s="102"/>
      <c r="L2452" s="111"/>
      <c r="M2452" s="109">
        <v>1</v>
      </c>
      <c r="N2452" s="112" t="s">
        <v>5125</v>
      </c>
      <c r="O2452" s="102" t="s">
        <v>16121</v>
      </c>
      <c r="P2452" s="102" t="s">
        <v>8076</v>
      </c>
      <c r="Q2452" s="102" t="s">
        <v>27719</v>
      </c>
      <c r="R2452" s="109"/>
      <c r="S2452" s="102" t="s">
        <v>8315</v>
      </c>
      <c r="T2452" s="102" t="s">
        <v>7789</v>
      </c>
      <c r="U2452" s="102" t="s">
        <v>27720</v>
      </c>
      <c r="V2452" s="109">
        <v>11</v>
      </c>
      <c r="W2452" s="107"/>
      <c r="X2452" s="324"/>
    </row>
    <row r="2453" spans="1:24" ht="12.95" customHeight="1" x14ac:dyDescent="0.2">
      <c r="A2453" s="115">
        <v>1997</v>
      </c>
      <c r="B2453" s="115" t="s">
        <v>4176</v>
      </c>
      <c r="C2453" s="102" t="s">
        <v>27711</v>
      </c>
      <c r="D2453" s="132" t="s">
        <v>5791</v>
      </c>
      <c r="E2453" s="102" t="s">
        <v>4542</v>
      </c>
      <c r="F2453" s="135" t="s">
        <v>14007</v>
      </c>
      <c r="G2453" s="105" t="s">
        <v>17936</v>
      </c>
      <c r="H2453" s="107" t="s">
        <v>11819</v>
      </c>
      <c r="I2453" s="107" t="s">
        <v>10103</v>
      </c>
      <c r="J2453" s="102" t="s">
        <v>4541</v>
      </c>
      <c r="K2453" s="102"/>
      <c r="L2453" s="111" t="s">
        <v>10516</v>
      </c>
      <c r="M2453" s="107" t="s">
        <v>3669</v>
      </c>
      <c r="N2453" s="112" t="s">
        <v>17937</v>
      </c>
      <c r="O2453" s="102" t="s">
        <v>20529</v>
      </c>
      <c r="P2453" s="102" t="s">
        <v>20529</v>
      </c>
      <c r="Q2453" s="102" t="s">
        <v>20529</v>
      </c>
      <c r="R2453" s="107" t="s">
        <v>7035</v>
      </c>
      <c r="S2453" s="107" t="s">
        <v>11080</v>
      </c>
      <c r="T2453" s="102" t="s">
        <v>7789</v>
      </c>
      <c r="U2453" s="107" t="s">
        <v>27721</v>
      </c>
      <c r="V2453" s="136" t="s">
        <v>9279</v>
      </c>
      <c r="W2453" s="109"/>
      <c r="X2453" s="324"/>
    </row>
    <row r="2454" spans="1:24" ht="12.95" customHeight="1" x14ac:dyDescent="0.2">
      <c r="A2454" s="115">
        <v>1996</v>
      </c>
      <c r="B2454" s="115" t="s">
        <v>4176</v>
      </c>
      <c r="C2454" s="102" t="s">
        <v>27712</v>
      </c>
      <c r="D2454" s="111" t="s">
        <v>5217</v>
      </c>
      <c r="E2454" s="115" t="s">
        <v>21442</v>
      </c>
      <c r="F2454" s="134" t="s">
        <v>14834</v>
      </c>
      <c r="G2454" s="105">
        <v>16243</v>
      </c>
      <c r="H2454" s="102" t="s">
        <v>31444</v>
      </c>
      <c r="I2454" s="102" t="s">
        <v>10103</v>
      </c>
      <c r="J2454" s="102" t="s">
        <v>1705</v>
      </c>
      <c r="K2454" s="102"/>
      <c r="L2454" s="111" t="s">
        <v>2032</v>
      </c>
      <c r="M2454" s="107">
        <v>1</v>
      </c>
      <c r="N2454" s="108" t="s">
        <v>31445</v>
      </c>
      <c r="O2454" s="102" t="s">
        <v>16545</v>
      </c>
      <c r="P2454" s="102" t="s">
        <v>162</v>
      </c>
      <c r="Q2454" s="102" t="s">
        <v>19671</v>
      </c>
      <c r="R2454" s="109"/>
      <c r="S2454" s="102"/>
      <c r="T2454" s="102" t="s">
        <v>20549</v>
      </c>
      <c r="U2454" s="102"/>
      <c r="V2454" s="109">
        <v>7</v>
      </c>
      <c r="W2454" s="107"/>
      <c r="X2454" s="324"/>
    </row>
    <row r="2455" spans="1:24" ht="12.95" customHeight="1" x14ac:dyDescent="0.2">
      <c r="A2455" s="115">
        <v>1996</v>
      </c>
      <c r="B2455" s="115" t="s">
        <v>4176</v>
      </c>
      <c r="C2455" s="102" t="s">
        <v>27712</v>
      </c>
      <c r="D2455" s="102" t="s">
        <v>3759</v>
      </c>
      <c r="E2455" s="115" t="s">
        <v>6827</v>
      </c>
      <c r="F2455" s="104" t="s">
        <v>14834</v>
      </c>
      <c r="G2455" s="105">
        <v>15158</v>
      </c>
      <c r="H2455" s="102" t="s">
        <v>10103</v>
      </c>
      <c r="I2455" s="102" t="s">
        <v>11819</v>
      </c>
      <c r="J2455" s="102" t="s">
        <v>11052</v>
      </c>
      <c r="K2455" s="102"/>
      <c r="L2455" s="111"/>
      <c r="M2455" s="107">
        <v>2</v>
      </c>
      <c r="N2455" s="112" t="s">
        <v>17938</v>
      </c>
      <c r="O2455" s="102" t="s">
        <v>21443</v>
      </c>
      <c r="P2455" s="102" t="s">
        <v>9125</v>
      </c>
      <c r="Q2455" s="102" t="s">
        <v>16545</v>
      </c>
      <c r="R2455" s="109"/>
      <c r="S2455" s="102"/>
      <c r="T2455" s="102" t="s">
        <v>7789</v>
      </c>
      <c r="U2455" s="102" t="s">
        <v>6426</v>
      </c>
      <c r="V2455" s="109">
        <v>6</v>
      </c>
      <c r="W2455" s="107"/>
      <c r="X2455" s="324"/>
    </row>
    <row r="2456" spans="1:24" ht="12.95" customHeight="1" x14ac:dyDescent="0.2">
      <c r="A2456" s="115">
        <v>1996</v>
      </c>
      <c r="B2456" s="115" t="s">
        <v>4176</v>
      </c>
      <c r="C2456" s="102" t="s">
        <v>27712</v>
      </c>
      <c r="D2456" s="102" t="s">
        <v>3818</v>
      </c>
      <c r="E2456" s="115" t="s">
        <v>6828</v>
      </c>
      <c r="F2456" s="104" t="s">
        <v>14834</v>
      </c>
      <c r="G2456" s="105">
        <v>16377</v>
      </c>
      <c r="H2456" s="102" t="s">
        <v>11819</v>
      </c>
      <c r="I2456" s="102" t="s">
        <v>10191</v>
      </c>
      <c r="J2456" s="102" t="s">
        <v>3819</v>
      </c>
      <c r="K2456" s="102"/>
      <c r="L2456" s="111"/>
      <c r="M2456" s="107">
        <v>1.5</v>
      </c>
      <c r="N2456" s="108" t="s">
        <v>30823</v>
      </c>
      <c r="O2456" s="102" t="s">
        <v>8076</v>
      </c>
      <c r="P2456" s="102"/>
      <c r="Q2456" s="102" t="s">
        <v>17381</v>
      </c>
      <c r="R2456" s="109"/>
      <c r="S2456" s="102"/>
      <c r="T2456" s="102" t="s">
        <v>20547</v>
      </c>
      <c r="U2456" s="102" t="s">
        <v>1928</v>
      </c>
      <c r="V2456" s="109">
        <v>6</v>
      </c>
      <c r="W2456" s="107"/>
      <c r="X2456" s="324"/>
    </row>
    <row r="2457" spans="1:24" ht="12.95" customHeight="1" x14ac:dyDescent="0.2">
      <c r="A2457" s="115">
        <v>1996</v>
      </c>
      <c r="B2457" s="115" t="s">
        <v>4176</v>
      </c>
      <c r="C2457" s="102" t="s">
        <v>27712</v>
      </c>
      <c r="D2457" s="111" t="s">
        <v>2637</v>
      </c>
      <c r="E2457" s="115" t="s">
        <v>2728</v>
      </c>
      <c r="F2457" s="104" t="s">
        <v>14834</v>
      </c>
      <c r="G2457" s="105">
        <v>16429</v>
      </c>
      <c r="H2457" s="102" t="s">
        <v>11819</v>
      </c>
      <c r="I2457" s="102" t="s">
        <v>10191</v>
      </c>
      <c r="J2457" s="102" t="s">
        <v>2194</v>
      </c>
      <c r="K2457" s="115"/>
      <c r="L2457" s="111" t="s">
        <v>5056</v>
      </c>
      <c r="M2457" s="107">
        <v>2</v>
      </c>
      <c r="N2457" s="112" t="s">
        <v>16493</v>
      </c>
      <c r="O2457" s="102" t="s">
        <v>20499</v>
      </c>
      <c r="P2457" s="102" t="s">
        <v>162</v>
      </c>
      <c r="Q2457" s="102" t="s">
        <v>20554</v>
      </c>
      <c r="R2457" s="109"/>
      <c r="S2457" s="102"/>
      <c r="T2457" s="102" t="s">
        <v>20547</v>
      </c>
      <c r="U2457" s="102" t="s">
        <v>12451</v>
      </c>
      <c r="V2457" s="109">
        <v>9</v>
      </c>
      <c r="W2457" s="107"/>
      <c r="X2457" s="324"/>
    </row>
    <row r="2458" spans="1:24" ht="12.95" customHeight="1" x14ac:dyDescent="0.2">
      <c r="A2458" s="115">
        <v>1996</v>
      </c>
      <c r="B2458" s="115" t="s">
        <v>4176</v>
      </c>
      <c r="C2458" s="102" t="s">
        <v>27712</v>
      </c>
      <c r="D2458" s="102" t="s">
        <v>14072</v>
      </c>
      <c r="E2458" s="115" t="s">
        <v>2195</v>
      </c>
      <c r="F2458" s="104" t="s">
        <v>14834</v>
      </c>
      <c r="G2458" s="105">
        <v>16501</v>
      </c>
      <c r="H2458" s="102" t="s">
        <v>11819</v>
      </c>
      <c r="I2458" s="102" t="s">
        <v>10191</v>
      </c>
      <c r="J2458" s="102" t="s">
        <v>2196</v>
      </c>
      <c r="K2458" s="102"/>
      <c r="L2458" s="111"/>
      <c r="M2458" s="107">
        <v>2</v>
      </c>
      <c r="N2458" s="112" t="s">
        <v>17939</v>
      </c>
      <c r="O2458" s="102" t="s">
        <v>21444</v>
      </c>
      <c r="P2458" s="102" t="s">
        <v>13301</v>
      </c>
      <c r="Q2458" s="102" t="s">
        <v>16543</v>
      </c>
      <c r="R2458" s="109"/>
      <c r="S2458" s="102" t="s">
        <v>11080</v>
      </c>
      <c r="T2458" s="102" t="s">
        <v>20546</v>
      </c>
      <c r="U2458" s="102" t="s">
        <v>31446</v>
      </c>
      <c r="V2458" s="109">
        <v>6.5</v>
      </c>
      <c r="W2458" s="107"/>
      <c r="X2458" s="324"/>
    </row>
    <row r="2459" spans="1:24" ht="12.95" customHeight="1" x14ac:dyDescent="0.2">
      <c r="A2459" s="115">
        <v>1996</v>
      </c>
      <c r="B2459" s="115" t="s">
        <v>4176</v>
      </c>
      <c r="C2459" s="102" t="s">
        <v>27712</v>
      </c>
      <c r="D2459" s="102" t="s">
        <v>1493</v>
      </c>
      <c r="E2459" s="115" t="s">
        <v>6309</v>
      </c>
      <c r="F2459" s="104" t="s">
        <v>14834</v>
      </c>
      <c r="G2459" s="105">
        <v>16217</v>
      </c>
      <c r="H2459" s="102" t="s">
        <v>14944</v>
      </c>
      <c r="I2459" s="102" t="s">
        <v>2625</v>
      </c>
      <c r="J2459" s="102" t="s">
        <v>1494</v>
      </c>
      <c r="K2459" s="102"/>
      <c r="L2459" s="111"/>
      <c r="M2459" s="120">
        <v>2</v>
      </c>
      <c r="N2459" s="112" t="s">
        <v>17940</v>
      </c>
      <c r="O2459" s="121"/>
      <c r="P2459" s="102" t="s">
        <v>15928</v>
      </c>
      <c r="Q2459" s="102" t="s">
        <v>21179</v>
      </c>
      <c r="R2459" s="109"/>
      <c r="S2459" s="102"/>
      <c r="T2459" s="102" t="s">
        <v>21383</v>
      </c>
      <c r="U2459" s="102" t="s">
        <v>21445</v>
      </c>
      <c r="V2459" s="109">
        <v>10</v>
      </c>
      <c r="W2459" s="107"/>
      <c r="X2459" s="324"/>
    </row>
    <row r="2460" spans="1:24" ht="12.95" customHeight="1" x14ac:dyDescent="0.2">
      <c r="A2460" s="115">
        <v>1996</v>
      </c>
      <c r="B2460" s="115" t="s">
        <v>4176</v>
      </c>
      <c r="C2460" s="102" t="s">
        <v>27712</v>
      </c>
      <c r="D2460" s="102" t="s">
        <v>10532</v>
      </c>
      <c r="E2460" s="115" t="s">
        <v>6417</v>
      </c>
      <c r="F2460" s="104" t="s">
        <v>14834</v>
      </c>
      <c r="G2460" s="105">
        <v>15737</v>
      </c>
      <c r="H2460" s="102" t="s">
        <v>13336</v>
      </c>
      <c r="I2460" s="102" t="s">
        <v>11819</v>
      </c>
      <c r="J2460" s="102" t="s">
        <v>10533</v>
      </c>
      <c r="K2460" s="102"/>
      <c r="L2460" s="111"/>
      <c r="M2460" s="120">
        <v>4</v>
      </c>
      <c r="N2460" s="112" t="s">
        <v>15838</v>
      </c>
      <c r="O2460" s="121" t="s">
        <v>21132</v>
      </c>
      <c r="P2460" s="102" t="s">
        <v>162</v>
      </c>
      <c r="Q2460" s="102" t="s">
        <v>16680</v>
      </c>
      <c r="R2460" s="109"/>
      <c r="S2460" s="102"/>
      <c r="T2460" s="102" t="s">
        <v>14962</v>
      </c>
      <c r="U2460" s="102" t="s">
        <v>13526</v>
      </c>
      <c r="V2460" s="109">
        <v>8</v>
      </c>
      <c r="W2460" s="107"/>
      <c r="X2460" s="324"/>
    </row>
    <row r="2461" spans="1:24" ht="12.95" customHeight="1" x14ac:dyDescent="0.2">
      <c r="A2461" s="115">
        <v>1996</v>
      </c>
      <c r="B2461" s="115" t="s">
        <v>4176</v>
      </c>
      <c r="C2461" s="102" t="s">
        <v>27712</v>
      </c>
      <c r="D2461" s="129" t="s">
        <v>6696</v>
      </c>
      <c r="E2461" s="102" t="s">
        <v>5648</v>
      </c>
      <c r="F2461" s="102" t="s">
        <v>14834</v>
      </c>
      <c r="G2461" s="105" t="s">
        <v>17941</v>
      </c>
      <c r="H2461" s="107" t="s">
        <v>11819</v>
      </c>
      <c r="I2461" s="107" t="s">
        <v>13336</v>
      </c>
      <c r="J2461" s="107" t="s">
        <v>12560</v>
      </c>
      <c r="K2461" s="102"/>
      <c r="L2461" s="111" t="s">
        <v>8663</v>
      </c>
      <c r="M2461" s="120" t="s">
        <v>3913</v>
      </c>
      <c r="N2461" s="112" t="s">
        <v>17942</v>
      </c>
      <c r="O2461" s="121" t="s">
        <v>17935</v>
      </c>
      <c r="P2461" s="102" t="s">
        <v>9125</v>
      </c>
      <c r="Q2461" s="102" t="s">
        <v>8076</v>
      </c>
      <c r="R2461" s="107"/>
      <c r="S2461" s="107"/>
      <c r="T2461" s="107" t="s">
        <v>14962</v>
      </c>
      <c r="U2461" s="107" t="s">
        <v>21446</v>
      </c>
      <c r="V2461" s="109">
        <v>6.5</v>
      </c>
      <c r="W2461" s="109"/>
      <c r="X2461" s="324"/>
    </row>
    <row r="2462" spans="1:24" ht="12.95" customHeight="1" x14ac:dyDescent="0.2">
      <c r="A2462" s="115">
        <v>1996</v>
      </c>
      <c r="B2462" s="115" t="s">
        <v>4176</v>
      </c>
      <c r="C2462" s="102" t="s">
        <v>27712</v>
      </c>
      <c r="D2462" s="102" t="s">
        <v>12094</v>
      </c>
      <c r="E2462" s="115" t="s">
        <v>12093</v>
      </c>
      <c r="F2462" s="104" t="s">
        <v>14834</v>
      </c>
      <c r="G2462" s="105">
        <v>15727</v>
      </c>
      <c r="H2462" s="102" t="s">
        <v>10191</v>
      </c>
      <c r="I2462" s="102" t="s">
        <v>11819</v>
      </c>
      <c r="J2462" s="102" t="s">
        <v>3792</v>
      </c>
      <c r="K2462" s="102"/>
      <c r="L2462" s="111"/>
      <c r="M2462" s="120">
        <v>2</v>
      </c>
      <c r="N2462" s="112" t="s">
        <v>17224</v>
      </c>
      <c r="O2462" s="121" t="s">
        <v>19550</v>
      </c>
      <c r="P2462" s="102"/>
      <c r="Q2462" s="102" t="s">
        <v>17392</v>
      </c>
      <c r="R2462" s="109"/>
      <c r="S2462" s="102"/>
      <c r="T2462" s="102" t="s">
        <v>14962</v>
      </c>
      <c r="U2462" s="102" t="s">
        <v>21447</v>
      </c>
      <c r="V2462" s="109">
        <v>8</v>
      </c>
      <c r="W2462" s="107"/>
      <c r="X2462" s="324"/>
    </row>
    <row r="2463" spans="1:24" ht="12.95" customHeight="1" x14ac:dyDescent="0.2">
      <c r="A2463" s="115">
        <v>1996</v>
      </c>
      <c r="B2463" s="115" t="s">
        <v>4176</v>
      </c>
      <c r="C2463" s="102" t="s">
        <v>27712</v>
      </c>
      <c r="D2463" s="102" t="s">
        <v>5859</v>
      </c>
      <c r="E2463" s="115" t="s">
        <v>10217</v>
      </c>
      <c r="F2463" s="104" t="s">
        <v>14834</v>
      </c>
      <c r="G2463" s="105">
        <v>16396</v>
      </c>
      <c r="H2463" s="102" t="s">
        <v>11819</v>
      </c>
      <c r="I2463" s="102" t="s">
        <v>10191</v>
      </c>
      <c r="J2463" s="102" t="s">
        <v>8462</v>
      </c>
      <c r="K2463" s="102"/>
      <c r="L2463" s="111"/>
      <c r="M2463" s="120">
        <v>2</v>
      </c>
      <c r="N2463" s="112" t="s">
        <v>17571</v>
      </c>
      <c r="O2463" s="121" t="s">
        <v>16499</v>
      </c>
      <c r="P2463" s="102" t="s">
        <v>9125</v>
      </c>
      <c r="Q2463" s="102" t="s">
        <v>17585</v>
      </c>
      <c r="R2463" s="109"/>
      <c r="S2463" s="102" t="s">
        <v>8315</v>
      </c>
      <c r="T2463" s="102" t="s">
        <v>20547</v>
      </c>
      <c r="U2463" s="102" t="s">
        <v>31447</v>
      </c>
      <c r="V2463" s="109">
        <v>9</v>
      </c>
      <c r="W2463" s="107"/>
      <c r="X2463" s="324"/>
    </row>
    <row r="2464" spans="1:24" ht="12.95" customHeight="1" x14ac:dyDescent="0.2">
      <c r="A2464" s="115">
        <v>1996</v>
      </c>
      <c r="B2464" s="115" t="s">
        <v>4176</v>
      </c>
      <c r="C2464" s="102" t="s">
        <v>27712</v>
      </c>
      <c r="D2464" s="102" t="s">
        <v>6697</v>
      </c>
      <c r="E2464" s="115" t="s">
        <v>3938</v>
      </c>
      <c r="F2464" s="104" t="s">
        <v>14834</v>
      </c>
      <c r="G2464" s="105">
        <v>14663</v>
      </c>
      <c r="H2464" s="102" t="s">
        <v>10103</v>
      </c>
      <c r="I2464" s="102" t="s">
        <v>31448</v>
      </c>
      <c r="J2464" s="102" t="s">
        <v>10595</v>
      </c>
      <c r="K2464" s="102"/>
      <c r="L2464" s="111"/>
      <c r="M2464" s="120">
        <v>1</v>
      </c>
      <c r="N2464" s="108" t="s">
        <v>31449</v>
      </c>
      <c r="O2464" s="121" t="s">
        <v>19464</v>
      </c>
      <c r="P2464" s="102"/>
      <c r="Q2464" s="102" t="s">
        <v>17734</v>
      </c>
      <c r="R2464" s="109"/>
      <c r="S2464" s="102"/>
      <c r="T2464" s="102" t="s">
        <v>20549</v>
      </c>
      <c r="U2464" s="102" t="s">
        <v>13055</v>
      </c>
      <c r="V2464" s="109">
        <v>4.5</v>
      </c>
      <c r="W2464" s="107"/>
      <c r="X2464" s="324"/>
    </row>
    <row r="2465" spans="1:24" ht="12.95" customHeight="1" x14ac:dyDescent="0.2">
      <c r="A2465" s="115">
        <v>1996</v>
      </c>
      <c r="B2465" s="115" t="s">
        <v>4176</v>
      </c>
      <c r="C2465" s="102" t="s">
        <v>27712</v>
      </c>
      <c r="D2465" s="102" t="s">
        <v>13057</v>
      </c>
      <c r="E2465" s="115" t="s">
        <v>13056</v>
      </c>
      <c r="F2465" s="104" t="s">
        <v>14834</v>
      </c>
      <c r="G2465" s="105">
        <v>16549</v>
      </c>
      <c r="H2465" s="102" t="s">
        <v>11819</v>
      </c>
      <c r="I2465" s="102" t="s">
        <v>31436</v>
      </c>
      <c r="J2465" s="102" t="s">
        <v>13058</v>
      </c>
      <c r="K2465" s="102"/>
      <c r="L2465" s="111"/>
      <c r="M2465" s="120">
        <v>2</v>
      </c>
      <c r="N2465" s="112" t="s">
        <v>17943</v>
      </c>
      <c r="O2465" s="121" t="s">
        <v>17191</v>
      </c>
      <c r="P2465" s="102" t="s">
        <v>9125</v>
      </c>
      <c r="Q2465" s="102" t="s">
        <v>19695</v>
      </c>
      <c r="R2465" s="109"/>
      <c r="S2465" s="102"/>
      <c r="T2465" s="102" t="s">
        <v>7789</v>
      </c>
      <c r="U2465" s="102" t="s">
        <v>21448</v>
      </c>
      <c r="V2465" s="109">
        <v>6</v>
      </c>
      <c r="W2465" s="107"/>
      <c r="X2465" s="324"/>
    </row>
    <row r="2466" spans="1:24" ht="12.95" customHeight="1" x14ac:dyDescent="0.2">
      <c r="A2466" s="115">
        <v>1996</v>
      </c>
      <c r="B2466" s="115" t="s">
        <v>4176</v>
      </c>
      <c r="C2466" s="102" t="s">
        <v>27712</v>
      </c>
      <c r="D2466" s="102" t="s">
        <v>8982</v>
      </c>
      <c r="E2466" s="115" t="s">
        <v>13059</v>
      </c>
      <c r="F2466" s="104" t="s">
        <v>14834</v>
      </c>
      <c r="G2466" s="105">
        <v>16399</v>
      </c>
      <c r="H2466" s="102" t="s">
        <v>11819</v>
      </c>
      <c r="I2466" s="102" t="s">
        <v>1332</v>
      </c>
      <c r="J2466" s="102" t="s">
        <v>8462</v>
      </c>
      <c r="K2466" s="102"/>
      <c r="L2466" s="111"/>
      <c r="M2466" s="120">
        <v>1.5</v>
      </c>
      <c r="N2466" s="108" t="s">
        <v>31450</v>
      </c>
      <c r="O2466" s="121" t="s">
        <v>16982</v>
      </c>
      <c r="P2466" s="102" t="s">
        <v>9125</v>
      </c>
      <c r="Q2466" s="102" t="s">
        <v>20882</v>
      </c>
      <c r="R2466" s="109"/>
      <c r="S2466" s="102" t="s">
        <v>8315</v>
      </c>
      <c r="T2466" s="102" t="s">
        <v>20547</v>
      </c>
      <c r="U2466" s="102" t="s">
        <v>31451</v>
      </c>
      <c r="V2466" s="109">
        <v>9</v>
      </c>
      <c r="W2466" s="107"/>
      <c r="X2466" s="324"/>
    </row>
    <row r="2467" spans="1:24" ht="12.95" customHeight="1" x14ac:dyDescent="0.2">
      <c r="A2467" s="115">
        <v>1998</v>
      </c>
      <c r="B2467" s="115" t="s">
        <v>4176</v>
      </c>
      <c r="C2467" s="102" t="s">
        <v>27709</v>
      </c>
      <c r="D2467" s="102" t="s">
        <v>15210</v>
      </c>
      <c r="E2467" s="115" t="s">
        <v>10972</v>
      </c>
      <c r="F2467" s="115" t="s">
        <v>14834</v>
      </c>
      <c r="G2467" s="105">
        <v>15002</v>
      </c>
      <c r="H2467" s="102" t="s">
        <v>7198</v>
      </c>
      <c r="I2467" s="102" t="s">
        <v>31438</v>
      </c>
      <c r="J2467" s="216" t="s">
        <v>6222</v>
      </c>
      <c r="K2467" s="116"/>
      <c r="L2467" s="111"/>
      <c r="M2467" s="169">
        <v>4</v>
      </c>
      <c r="N2467" s="112" t="s">
        <v>17923</v>
      </c>
      <c r="O2467" s="121" t="s">
        <v>19806</v>
      </c>
      <c r="P2467" s="102" t="s">
        <v>4709</v>
      </c>
      <c r="Q2467" s="102" t="s">
        <v>16653</v>
      </c>
      <c r="R2467" s="109"/>
      <c r="S2467" s="102" t="s">
        <v>8315</v>
      </c>
      <c r="T2467" s="102" t="s">
        <v>14962</v>
      </c>
      <c r="U2467" s="102" t="s">
        <v>11047</v>
      </c>
      <c r="V2467" s="107">
        <v>10</v>
      </c>
      <c r="W2467" s="107"/>
      <c r="X2467" s="324"/>
    </row>
    <row r="2468" spans="1:24" ht="12.95" customHeight="1" x14ac:dyDescent="0.2">
      <c r="A2468" s="115">
        <v>2011</v>
      </c>
      <c r="B2468" s="102" t="s">
        <v>4176</v>
      </c>
      <c r="C2468" s="103" t="s">
        <v>438</v>
      </c>
      <c r="D2468" s="111" t="s">
        <v>13183</v>
      </c>
      <c r="E2468" s="102" t="s">
        <v>439</v>
      </c>
      <c r="F2468" s="148" t="s">
        <v>10085</v>
      </c>
      <c r="G2468" s="105">
        <v>16427</v>
      </c>
      <c r="H2468" s="115" t="s">
        <v>10191</v>
      </c>
      <c r="I2468" s="115" t="s">
        <v>31452</v>
      </c>
      <c r="J2468" s="115" t="s">
        <v>12602</v>
      </c>
      <c r="K2468" s="115"/>
      <c r="L2468" s="111" t="s">
        <v>17546</v>
      </c>
      <c r="M2468" s="115">
        <v>1</v>
      </c>
      <c r="N2468" s="112" t="s">
        <v>13182</v>
      </c>
      <c r="O2468" s="102" t="s">
        <v>12721</v>
      </c>
      <c r="P2468" s="39"/>
      <c r="Q2468" s="39" t="s">
        <v>15927</v>
      </c>
      <c r="R2468" s="102"/>
      <c r="S2468" s="109"/>
      <c r="T2468" s="102" t="s">
        <v>20547</v>
      </c>
      <c r="U2468" s="102" t="s">
        <v>21533</v>
      </c>
      <c r="V2468" s="109">
        <v>4</v>
      </c>
      <c r="W2468" s="107"/>
      <c r="X2468" s="113"/>
    </row>
    <row r="2469" spans="1:24" ht="12.95" customHeight="1" x14ac:dyDescent="0.2">
      <c r="A2469" s="115">
        <v>2011</v>
      </c>
      <c r="B2469" s="102" t="s">
        <v>4176</v>
      </c>
      <c r="C2469" s="102" t="s">
        <v>438</v>
      </c>
      <c r="D2469" s="111" t="s">
        <v>14265</v>
      </c>
      <c r="E2469" s="102" t="s">
        <v>440</v>
      </c>
      <c r="F2469" s="148" t="s">
        <v>10085</v>
      </c>
      <c r="G2469" s="105">
        <v>16427</v>
      </c>
      <c r="H2469" s="115" t="s">
        <v>10191</v>
      </c>
      <c r="I2469" s="115" t="s">
        <v>11819</v>
      </c>
      <c r="J2469" s="115" t="s">
        <v>226</v>
      </c>
      <c r="K2469" s="115"/>
      <c r="L2469" s="111" t="s">
        <v>17547</v>
      </c>
      <c r="M2469" s="115">
        <v>1</v>
      </c>
      <c r="N2469" s="112" t="s">
        <v>27</v>
      </c>
      <c r="O2469" s="115" t="s">
        <v>17504</v>
      </c>
      <c r="P2469" s="126" t="s">
        <v>13301</v>
      </c>
      <c r="Q2469" s="126" t="s">
        <v>38714</v>
      </c>
      <c r="R2469" s="115"/>
      <c r="S2469" s="115"/>
      <c r="T2469" s="102" t="s">
        <v>20547</v>
      </c>
      <c r="U2469" s="115" t="s">
        <v>2299</v>
      </c>
      <c r="V2469" s="151">
        <v>8</v>
      </c>
      <c r="W2469" s="183"/>
      <c r="X2469" s="113"/>
    </row>
    <row r="2470" spans="1:24" ht="12.95" customHeight="1" x14ac:dyDescent="0.2">
      <c r="A2470" s="115">
        <v>2011</v>
      </c>
      <c r="B2470" s="102" t="s">
        <v>4176</v>
      </c>
      <c r="C2470" s="102" t="s">
        <v>438</v>
      </c>
      <c r="D2470" s="111" t="s">
        <v>31453</v>
      </c>
      <c r="E2470" s="102" t="s">
        <v>441</v>
      </c>
      <c r="F2470" s="148" t="s">
        <v>10085</v>
      </c>
      <c r="G2470" s="105">
        <v>16427</v>
      </c>
      <c r="H2470" s="115" t="s">
        <v>11819</v>
      </c>
      <c r="I2470" s="115" t="s">
        <v>10191</v>
      </c>
      <c r="J2470" s="115" t="s">
        <v>981</v>
      </c>
      <c r="K2470" s="115"/>
      <c r="L2470" s="111" t="s">
        <v>17548</v>
      </c>
      <c r="M2470" s="115">
        <v>1</v>
      </c>
      <c r="N2470" s="108" t="s">
        <v>982</v>
      </c>
      <c r="O2470" s="102" t="s">
        <v>20679</v>
      </c>
      <c r="P2470" s="39" t="s">
        <v>9125</v>
      </c>
      <c r="Q2470" s="39" t="s">
        <v>16022</v>
      </c>
      <c r="R2470" s="102"/>
      <c r="S2470" s="109"/>
      <c r="T2470" s="102" t="s">
        <v>20547</v>
      </c>
      <c r="U2470" s="102" t="s">
        <v>2298</v>
      </c>
      <c r="V2470" s="109">
        <v>4</v>
      </c>
      <c r="W2470" s="107"/>
      <c r="X2470" s="113"/>
    </row>
    <row r="2471" spans="1:24" ht="12.95" customHeight="1" x14ac:dyDescent="0.2">
      <c r="A2471" s="115">
        <v>2011</v>
      </c>
      <c r="B2471" s="102" t="s">
        <v>4176</v>
      </c>
      <c r="C2471" s="102" t="s">
        <v>438</v>
      </c>
      <c r="D2471" s="111" t="s">
        <v>657</v>
      </c>
      <c r="E2471" s="102" t="s">
        <v>442</v>
      </c>
      <c r="F2471" s="148" t="s">
        <v>10085</v>
      </c>
      <c r="G2471" s="105">
        <v>16427</v>
      </c>
      <c r="H2471" s="115" t="s">
        <v>10191</v>
      </c>
      <c r="I2471" s="115" t="s">
        <v>11819</v>
      </c>
      <c r="J2471" s="115" t="s">
        <v>226</v>
      </c>
      <c r="K2471" s="115"/>
      <c r="L2471" s="111" t="s">
        <v>17549</v>
      </c>
      <c r="M2471" s="115">
        <v>1</v>
      </c>
      <c r="N2471" s="108" t="s">
        <v>27</v>
      </c>
      <c r="O2471" s="115" t="s">
        <v>162</v>
      </c>
      <c r="P2471" s="126"/>
      <c r="Q2471" s="126" t="s">
        <v>15928</v>
      </c>
      <c r="R2471" s="115"/>
      <c r="S2471" s="115"/>
      <c r="T2471" s="102" t="s">
        <v>20547</v>
      </c>
      <c r="U2471" s="115" t="s">
        <v>2299</v>
      </c>
      <c r="V2471" s="151">
        <v>5</v>
      </c>
      <c r="W2471" s="107"/>
      <c r="X2471" s="113"/>
    </row>
    <row r="2472" spans="1:24" ht="12.95" customHeight="1" x14ac:dyDescent="0.2">
      <c r="A2472" s="115">
        <v>2011</v>
      </c>
      <c r="B2472" s="102" t="s">
        <v>4176</v>
      </c>
      <c r="C2472" s="102" t="s">
        <v>438</v>
      </c>
      <c r="D2472" s="111" t="s">
        <v>4369</v>
      </c>
      <c r="E2472" s="102" t="s">
        <v>443</v>
      </c>
      <c r="F2472" s="148" t="s">
        <v>10085</v>
      </c>
      <c r="G2472" s="105">
        <v>16427</v>
      </c>
      <c r="H2472" s="115" t="s">
        <v>10191</v>
      </c>
      <c r="I2472" s="115" t="s">
        <v>11819</v>
      </c>
      <c r="J2472" s="115" t="s">
        <v>981</v>
      </c>
      <c r="K2472" s="115"/>
      <c r="L2472" s="111" t="s">
        <v>17550</v>
      </c>
      <c r="M2472" s="115">
        <v>1</v>
      </c>
      <c r="N2472" s="108" t="s">
        <v>982</v>
      </c>
      <c r="O2472" s="102" t="s">
        <v>16680</v>
      </c>
      <c r="P2472" s="39"/>
      <c r="Q2472" s="39" t="s">
        <v>16545</v>
      </c>
      <c r="R2472" s="102"/>
      <c r="S2472" s="109"/>
      <c r="T2472" s="102" t="s">
        <v>20547</v>
      </c>
      <c r="U2472" s="102" t="s">
        <v>2298</v>
      </c>
      <c r="V2472" s="109">
        <v>4</v>
      </c>
      <c r="W2472" s="107"/>
      <c r="X2472" s="113"/>
    </row>
    <row r="2473" spans="1:24" ht="12.95" customHeight="1" x14ac:dyDescent="0.2">
      <c r="A2473" s="115">
        <v>2011</v>
      </c>
      <c r="B2473" s="102" t="s">
        <v>4176</v>
      </c>
      <c r="C2473" s="102" t="s">
        <v>438</v>
      </c>
      <c r="D2473" s="111" t="s">
        <v>983</v>
      </c>
      <c r="E2473" s="102" t="s">
        <v>444</v>
      </c>
      <c r="F2473" s="148" t="s">
        <v>10085</v>
      </c>
      <c r="G2473" s="105">
        <v>16427</v>
      </c>
      <c r="H2473" s="115" t="s">
        <v>11819</v>
      </c>
      <c r="I2473" s="115" t="s">
        <v>10191</v>
      </c>
      <c r="J2473" s="115" t="s">
        <v>981</v>
      </c>
      <c r="K2473" s="115"/>
      <c r="L2473" s="111" t="s">
        <v>17551</v>
      </c>
      <c r="M2473" s="115">
        <v>1</v>
      </c>
      <c r="N2473" s="112" t="s">
        <v>982</v>
      </c>
      <c r="O2473" s="102" t="s">
        <v>16545</v>
      </c>
      <c r="P2473" s="39" t="s">
        <v>17734</v>
      </c>
      <c r="Q2473" s="39" t="s">
        <v>20486</v>
      </c>
      <c r="R2473" s="102"/>
      <c r="S2473" s="109"/>
      <c r="T2473" s="102" t="s">
        <v>20547</v>
      </c>
      <c r="U2473" s="102" t="s">
        <v>13184</v>
      </c>
      <c r="V2473" s="109">
        <v>5</v>
      </c>
      <c r="W2473" s="107"/>
      <c r="X2473" s="113"/>
    </row>
    <row r="2474" spans="1:24" ht="12.95" customHeight="1" x14ac:dyDescent="0.2">
      <c r="A2474" s="115">
        <v>2011</v>
      </c>
      <c r="B2474" s="102" t="s">
        <v>4176</v>
      </c>
      <c r="C2474" s="102" t="s">
        <v>438</v>
      </c>
      <c r="D2474" s="111" t="s">
        <v>984</v>
      </c>
      <c r="E2474" s="102" t="s">
        <v>445</v>
      </c>
      <c r="F2474" s="148" t="s">
        <v>10085</v>
      </c>
      <c r="G2474" s="105">
        <v>16428</v>
      </c>
      <c r="H2474" s="115" t="s">
        <v>11819</v>
      </c>
      <c r="I2474" s="115" t="s">
        <v>10191</v>
      </c>
      <c r="J2474" s="115" t="s">
        <v>981</v>
      </c>
      <c r="K2474" s="115"/>
      <c r="L2474" s="111" t="s">
        <v>17552</v>
      </c>
      <c r="M2474" s="115">
        <v>1</v>
      </c>
      <c r="N2474" s="112" t="s">
        <v>982</v>
      </c>
      <c r="O2474" s="102" t="s">
        <v>21535</v>
      </c>
      <c r="P2474" s="39" t="s">
        <v>162</v>
      </c>
      <c r="Q2474" s="39" t="s">
        <v>15976</v>
      </c>
      <c r="R2474" s="102"/>
      <c r="S2474" s="109"/>
      <c r="T2474" s="102" t="s">
        <v>20547</v>
      </c>
      <c r="U2474" s="102" t="s">
        <v>2298</v>
      </c>
      <c r="V2474" s="109">
        <v>6</v>
      </c>
      <c r="W2474" s="107"/>
      <c r="X2474" s="113"/>
    </row>
    <row r="2475" spans="1:24" ht="12.95" customHeight="1" x14ac:dyDescent="0.2">
      <c r="A2475" s="115">
        <v>2011</v>
      </c>
      <c r="B2475" s="102" t="s">
        <v>4176</v>
      </c>
      <c r="C2475" s="102" t="s">
        <v>438</v>
      </c>
      <c r="D2475" s="111" t="s">
        <v>10858</v>
      </c>
      <c r="E2475" s="102" t="s">
        <v>446</v>
      </c>
      <c r="F2475" s="148" t="s">
        <v>10085</v>
      </c>
      <c r="G2475" s="105">
        <v>16428</v>
      </c>
      <c r="H2475" s="115" t="s">
        <v>11819</v>
      </c>
      <c r="I2475" s="115" t="s">
        <v>10191</v>
      </c>
      <c r="J2475" s="115" t="s">
        <v>12602</v>
      </c>
      <c r="K2475" s="115"/>
      <c r="L2475" s="111" t="s">
        <v>17553</v>
      </c>
      <c r="M2475" s="115">
        <v>1</v>
      </c>
      <c r="N2475" s="108" t="s">
        <v>13182</v>
      </c>
      <c r="O2475" s="102" t="s">
        <v>16798</v>
      </c>
      <c r="P2475" s="39"/>
      <c r="Q2475" s="39" t="s">
        <v>16121</v>
      </c>
      <c r="R2475" s="102"/>
      <c r="S2475" s="109" t="s">
        <v>8315</v>
      </c>
      <c r="T2475" s="102" t="s">
        <v>20547</v>
      </c>
      <c r="U2475" s="102" t="s">
        <v>8626</v>
      </c>
      <c r="V2475" s="109">
        <v>5</v>
      </c>
      <c r="W2475" s="107"/>
      <c r="X2475" s="113"/>
    </row>
    <row r="2476" spans="1:24" ht="12.95" customHeight="1" x14ac:dyDescent="0.2">
      <c r="A2476" s="115">
        <v>2011</v>
      </c>
      <c r="B2476" s="102" t="s">
        <v>4176</v>
      </c>
      <c r="C2476" s="102" t="s">
        <v>438</v>
      </c>
      <c r="D2476" s="111" t="s">
        <v>660</v>
      </c>
      <c r="E2476" s="102" t="s">
        <v>447</v>
      </c>
      <c r="F2476" s="148" t="s">
        <v>10085</v>
      </c>
      <c r="G2476" s="105">
        <v>16428</v>
      </c>
      <c r="H2476" s="115" t="s">
        <v>10191</v>
      </c>
      <c r="I2476" s="115" t="s">
        <v>31452</v>
      </c>
      <c r="J2476" s="115" t="s">
        <v>226</v>
      </c>
      <c r="K2476" s="115"/>
      <c r="L2476" s="111" t="s">
        <v>21536</v>
      </c>
      <c r="M2476" s="115">
        <v>1</v>
      </c>
      <c r="N2476" s="112" t="s">
        <v>27</v>
      </c>
      <c r="O2476" s="115" t="s">
        <v>19238</v>
      </c>
      <c r="P2476" s="126"/>
      <c r="Q2476" s="126"/>
      <c r="R2476" s="115"/>
      <c r="S2476" s="115"/>
      <c r="T2476" s="102" t="s">
        <v>20547</v>
      </c>
      <c r="U2476" s="115" t="s">
        <v>17554</v>
      </c>
      <c r="V2476" s="151">
        <v>6</v>
      </c>
      <c r="W2476" s="107"/>
      <c r="X2476" s="113"/>
    </row>
    <row r="2477" spans="1:24" ht="12.95" customHeight="1" x14ac:dyDescent="0.2">
      <c r="A2477" s="115">
        <v>2011</v>
      </c>
      <c r="B2477" s="102" t="s">
        <v>4176</v>
      </c>
      <c r="C2477" s="102" t="s">
        <v>438</v>
      </c>
      <c r="D2477" s="111" t="s">
        <v>13308</v>
      </c>
      <c r="E2477" s="102" t="s">
        <v>448</v>
      </c>
      <c r="F2477" s="148" t="s">
        <v>10085</v>
      </c>
      <c r="G2477" s="105">
        <v>16428</v>
      </c>
      <c r="H2477" s="102" t="s">
        <v>11819</v>
      </c>
      <c r="I2477" s="115" t="s">
        <v>10191</v>
      </c>
      <c r="J2477" s="115" t="s">
        <v>12602</v>
      </c>
      <c r="K2477" s="115"/>
      <c r="L2477" s="111" t="s">
        <v>17555</v>
      </c>
      <c r="M2477" s="115">
        <v>1</v>
      </c>
      <c r="N2477" s="108" t="s">
        <v>13182</v>
      </c>
      <c r="O2477" s="102" t="s">
        <v>4709</v>
      </c>
      <c r="P2477" s="39"/>
      <c r="Q2477" s="39" t="s">
        <v>17191</v>
      </c>
      <c r="R2477" s="102" t="s">
        <v>7035</v>
      </c>
      <c r="S2477" s="109"/>
      <c r="T2477" s="102" t="s">
        <v>20547</v>
      </c>
      <c r="U2477" s="102" t="s">
        <v>8626</v>
      </c>
      <c r="V2477" s="109">
        <v>5</v>
      </c>
      <c r="W2477" s="107"/>
      <c r="X2477" s="113"/>
    </row>
    <row r="2478" spans="1:24" ht="12.95" customHeight="1" x14ac:dyDescent="0.2">
      <c r="A2478" s="115">
        <v>2011</v>
      </c>
      <c r="B2478" s="102" t="s">
        <v>4176</v>
      </c>
      <c r="C2478" s="102" t="s">
        <v>438</v>
      </c>
      <c r="D2478" s="111" t="s">
        <v>3494</v>
      </c>
      <c r="E2478" s="102" t="s">
        <v>449</v>
      </c>
      <c r="F2478" s="148" t="s">
        <v>10085</v>
      </c>
      <c r="G2478" s="105">
        <v>16428</v>
      </c>
      <c r="H2478" s="115" t="s">
        <v>10191</v>
      </c>
      <c r="I2478" s="115" t="s">
        <v>11819</v>
      </c>
      <c r="J2478" s="115" t="s">
        <v>12602</v>
      </c>
      <c r="K2478" s="115"/>
      <c r="L2478" s="111" t="s">
        <v>17556</v>
      </c>
      <c r="M2478" s="115">
        <v>1</v>
      </c>
      <c r="N2478" s="112" t="s">
        <v>13182</v>
      </c>
      <c r="O2478" s="102" t="s">
        <v>13460</v>
      </c>
      <c r="P2478" s="39" t="s">
        <v>8076</v>
      </c>
      <c r="Q2478" s="39" t="s">
        <v>16868</v>
      </c>
      <c r="R2478" s="102" t="s">
        <v>7035</v>
      </c>
      <c r="S2478" s="109"/>
      <c r="T2478" s="102" t="s">
        <v>20547</v>
      </c>
      <c r="U2478" s="102" t="s">
        <v>8626</v>
      </c>
      <c r="V2478" s="109">
        <v>6.5</v>
      </c>
      <c r="W2478" s="107"/>
      <c r="X2478" s="113"/>
    </row>
    <row r="2479" spans="1:24" ht="12.95" customHeight="1" x14ac:dyDescent="0.2">
      <c r="A2479" s="115">
        <v>2011</v>
      </c>
      <c r="B2479" s="102" t="s">
        <v>4176</v>
      </c>
      <c r="C2479" s="102" t="s">
        <v>438</v>
      </c>
      <c r="D2479" s="111" t="s">
        <v>31454</v>
      </c>
      <c r="E2479" s="102" t="s">
        <v>450</v>
      </c>
      <c r="F2479" s="148" t="s">
        <v>10085</v>
      </c>
      <c r="G2479" s="105">
        <v>16428</v>
      </c>
      <c r="H2479" s="115" t="s">
        <v>10191</v>
      </c>
      <c r="I2479" s="115" t="s">
        <v>11819</v>
      </c>
      <c r="J2479" s="115" t="s">
        <v>226</v>
      </c>
      <c r="K2479" s="115"/>
      <c r="L2479" s="111" t="s">
        <v>17557</v>
      </c>
      <c r="M2479" s="115">
        <v>1</v>
      </c>
      <c r="N2479" s="108" t="s">
        <v>27</v>
      </c>
      <c r="O2479" s="115" t="s">
        <v>15928</v>
      </c>
      <c r="P2479" s="126"/>
      <c r="Q2479" s="126" t="s">
        <v>16684</v>
      </c>
      <c r="R2479" s="115" t="s">
        <v>7035</v>
      </c>
      <c r="S2479" s="115" t="s">
        <v>9435</v>
      </c>
      <c r="T2479" s="102" t="s">
        <v>20547</v>
      </c>
      <c r="U2479" s="115" t="s">
        <v>8626</v>
      </c>
      <c r="V2479" s="151">
        <v>5</v>
      </c>
      <c r="W2479" s="107"/>
      <c r="X2479" s="113"/>
    </row>
    <row r="2480" spans="1:24" ht="12.95" customHeight="1" x14ac:dyDescent="0.2">
      <c r="A2480" s="115">
        <v>2011</v>
      </c>
      <c r="B2480" s="102" t="s">
        <v>4176</v>
      </c>
      <c r="C2480" s="102" t="s">
        <v>438</v>
      </c>
      <c r="D2480" s="111" t="s">
        <v>31455</v>
      </c>
      <c r="E2480" s="102" t="s">
        <v>451</v>
      </c>
      <c r="F2480" s="148" t="s">
        <v>10085</v>
      </c>
      <c r="G2480" s="105">
        <v>16428</v>
      </c>
      <c r="H2480" s="115" t="s">
        <v>10191</v>
      </c>
      <c r="I2480" s="115" t="s">
        <v>11819</v>
      </c>
      <c r="J2480" s="115" t="s">
        <v>226</v>
      </c>
      <c r="K2480" s="115"/>
      <c r="L2480" s="111" t="s">
        <v>17558</v>
      </c>
      <c r="M2480" s="115">
        <v>1</v>
      </c>
      <c r="N2480" s="108" t="s">
        <v>27</v>
      </c>
      <c r="O2480" s="115" t="s">
        <v>16856</v>
      </c>
      <c r="P2480" s="126"/>
      <c r="Q2480" s="126" t="s">
        <v>19534</v>
      </c>
      <c r="R2480" s="115" t="s">
        <v>7035</v>
      </c>
      <c r="S2480" s="115" t="s">
        <v>8315</v>
      </c>
      <c r="T2480" s="102" t="s">
        <v>20547</v>
      </c>
      <c r="U2480" s="115" t="s">
        <v>8626</v>
      </c>
      <c r="V2480" s="151">
        <v>6</v>
      </c>
      <c r="W2480" s="107"/>
      <c r="X2480" s="113"/>
    </row>
    <row r="2481" spans="1:24" ht="12.95" customHeight="1" x14ac:dyDescent="0.2">
      <c r="A2481" s="115">
        <v>2011</v>
      </c>
      <c r="B2481" s="102" t="s">
        <v>4176</v>
      </c>
      <c r="C2481" s="102" t="s">
        <v>438</v>
      </c>
      <c r="D2481" s="111" t="s">
        <v>659</v>
      </c>
      <c r="E2481" s="102" t="s">
        <v>2291</v>
      </c>
      <c r="F2481" s="148" t="s">
        <v>10085</v>
      </c>
      <c r="G2481" s="105">
        <v>16428</v>
      </c>
      <c r="H2481" s="115" t="s">
        <v>10191</v>
      </c>
      <c r="I2481" s="115" t="s">
        <v>11819</v>
      </c>
      <c r="J2481" s="115" t="s">
        <v>226</v>
      </c>
      <c r="K2481" s="115"/>
      <c r="L2481" s="111" t="s">
        <v>17559</v>
      </c>
      <c r="M2481" s="115">
        <v>1</v>
      </c>
      <c r="N2481" s="108" t="s">
        <v>27</v>
      </c>
      <c r="O2481" s="115" t="s">
        <v>15831</v>
      </c>
      <c r="P2481" s="126" t="s">
        <v>162</v>
      </c>
      <c r="Q2481" s="126" t="s">
        <v>20100</v>
      </c>
      <c r="R2481" s="115" t="s">
        <v>7035</v>
      </c>
      <c r="S2481" s="115"/>
      <c r="T2481" s="102" t="s">
        <v>20547</v>
      </c>
      <c r="U2481" s="115" t="s">
        <v>21537</v>
      </c>
      <c r="V2481" s="151">
        <v>5.5</v>
      </c>
      <c r="W2481" s="183"/>
      <c r="X2481" s="113"/>
    </row>
    <row r="2482" spans="1:24" ht="12.95" customHeight="1" x14ac:dyDescent="0.2">
      <c r="A2482" s="115">
        <v>2011</v>
      </c>
      <c r="B2482" s="102" t="s">
        <v>4176</v>
      </c>
      <c r="C2482" s="102" t="s">
        <v>438</v>
      </c>
      <c r="D2482" s="111" t="s">
        <v>2840</v>
      </c>
      <c r="E2482" s="102" t="s">
        <v>2292</v>
      </c>
      <c r="F2482" s="148" t="s">
        <v>10085</v>
      </c>
      <c r="G2482" s="105">
        <v>16429</v>
      </c>
      <c r="H2482" s="115" t="s">
        <v>11819</v>
      </c>
      <c r="I2482" s="115" t="s">
        <v>10191</v>
      </c>
      <c r="J2482" s="115" t="s">
        <v>226</v>
      </c>
      <c r="K2482" s="115"/>
      <c r="L2482" s="111" t="s">
        <v>17560</v>
      </c>
      <c r="M2482" s="115">
        <v>1</v>
      </c>
      <c r="N2482" s="108" t="s">
        <v>27</v>
      </c>
      <c r="O2482" s="115" t="s">
        <v>16856</v>
      </c>
      <c r="P2482" s="126" t="s">
        <v>162</v>
      </c>
      <c r="Q2482" s="126" t="s">
        <v>17671</v>
      </c>
      <c r="R2482" s="115" t="s">
        <v>7035</v>
      </c>
      <c r="S2482" s="115"/>
      <c r="T2482" s="102" t="s">
        <v>20547</v>
      </c>
      <c r="U2482" s="115" t="s">
        <v>8626</v>
      </c>
      <c r="V2482" s="151">
        <v>5.5</v>
      </c>
      <c r="W2482" s="107"/>
      <c r="X2482" s="113"/>
    </row>
    <row r="2483" spans="1:24" ht="12.95" customHeight="1" x14ac:dyDescent="0.2">
      <c r="A2483" s="115">
        <v>2011</v>
      </c>
      <c r="B2483" s="102" t="s">
        <v>4176</v>
      </c>
      <c r="C2483" s="102" t="s">
        <v>438</v>
      </c>
      <c r="D2483" s="111" t="s">
        <v>985</v>
      </c>
      <c r="E2483" s="102" t="s">
        <v>2293</v>
      </c>
      <c r="F2483" s="148" t="s">
        <v>10085</v>
      </c>
      <c r="G2483" s="105">
        <v>16429</v>
      </c>
      <c r="H2483" s="115" t="s">
        <v>11819</v>
      </c>
      <c r="I2483" s="115" t="s">
        <v>10191</v>
      </c>
      <c r="J2483" s="115" t="s">
        <v>981</v>
      </c>
      <c r="K2483" s="115"/>
      <c r="L2483" s="111" t="s">
        <v>17561</v>
      </c>
      <c r="M2483" s="115">
        <v>1</v>
      </c>
      <c r="N2483" s="112" t="s">
        <v>982</v>
      </c>
      <c r="O2483" s="102" t="s">
        <v>16982</v>
      </c>
      <c r="P2483" s="39" t="s">
        <v>9125</v>
      </c>
      <c r="Q2483" s="39" t="s">
        <v>19550</v>
      </c>
      <c r="R2483" s="102"/>
      <c r="S2483" s="109" t="s">
        <v>8315</v>
      </c>
      <c r="T2483" s="102" t="s">
        <v>20547</v>
      </c>
      <c r="U2483" s="102" t="s">
        <v>2298</v>
      </c>
      <c r="V2483" s="109">
        <v>5</v>
      </c>
      <c r="W2483" s="107"/>
      <c r="X2483" s="113"/>
    </row>
    <row r="2484" spans="1:24" ht="12.95" customHeight="1" x14ac:dyDescent="0.2">
      <c r="A2484" s="115">
        <v>2011</v>
      </c>
      <c r="B2484" s="102" t="s">
        <v>4176</v>
      </c>
      <c r="C2484" s="102" t="s">
        <v>438</v>
      </c>
      <c r="D2484" s="111" t="s">
        <v>14070</v>
      </c>
      <c r="E2484" s="102" t="s">
        <v>2294</v>
      </c>
      <c r="F2484" s="148" t="s">
        <v>10085</v>
      </c>
      <c r="G2484" s="105">
        <v>16429</v>
      </c>
      <c r="H2484" s="115" t="s">
        <v>11819</v>
      </c>
      <c r="I2484" s="115" t="s">
        <v>10191</v>
      </c>
      <c r="J2484" s="115" t="s">
        <v>981</v>
      </c>
      <c r="K2484" s="115"/>
      <c r="L2484" s="111" t="s">
        <v>17562</v>
      </c>
      <c r="M2484" s="115">
        <v>1</v>
      </c>
      <c r="N2484" s="108" t="s">
        <v>982</v>
      </c>
      <c r="O2484" s="102"/>
      <c r="P2484" s="39" t="s">
        <v>162</v>
      </c>
      <c r="Q2484" s="39" t="s">
        <v>16823</v>
      </c>
      <c r="R2484" s="102" t="s">
        <v>7035</v>
      </c>
      <c r="S2484" s="109"/>
      <c r="T2484" s="102" t="s">
        <v>20547</v>
      </c>
      <c r="U2484" s="115" t="s">
        <v>8626</v>
      </c>
      <c r="V2484" s="109">
        <v>5</v>
      </c>
      <c r="W2484" s="107"/>
      <c r="X2484" s="113"/>
    </row>
    <row r="2485" spans="1:24" ht="12.95" customHeight="1" x14ac:dyDescent="0.2">
      <c r="A2485" s="115">
        <v>2011</v>
      </c>
      <c r="B2485" s="102" t="s">
        <v>4176</v>
      </c>
      <c r="C2485" s="102" t="s">
        <v>438</v>
      </c>
      <c r="D2485" s="111" t="s">
        <v>28</v>
      </c>
      <c r="E2485" s="102" t="s">
        <v>2295</v>
      </c>
      <c r="F2485" s="148" t="s">
        <v>10085</v>
      </c>
      <c r="G2485" s="105">
        <v>16429</v>
      </c>
      <c r="H2485" s="115" t="s">
        <v>11819</v>
      </c>
      <c r="I2485" s="115" t="s">
        <v>10191</v>
      </c>
      <c r="J2485" s="115" t="s">
        <v>226</v>
      </c>
      <c r="K2485" s="115"/>
      <c r="L2485" s="111" t="s">
        <v>17563</v>
      </c>
      <c r="M2485" s="115">
        <v>1</v>
      </c>
      <c r="N2485" s="108" t="s">
        <v>27</v>
      </c>
      <c r="O2485" s="115" t="s">
        <v>15889</v>
      </c>
      <c r="P2485" s="126" t="s">
        <v>162</v>
      </c>
      <c r="Q2485" s="126" t="s">
        <v>19489</v>
      </c>
      <c r="R2485" s="115"/>
      <c r="S2485" s="115"/>
      <c r="T2485" s="102" t="s">
        <v>20547</v>
      </c>
      <c r="U2485" s="115" t="s">
        <v>2299</v>
      </c>
      <c r="V2485" s="151">
        <v>6</v>
      </c>
      <c r="W2485" s="107"/>
      <c r="X2485" s="113"/>
    </row>
    <row r="2486" spans="1:24" ht="12.95" customHeight="1" x14ac:dyDescent="0.2">
      <c r="A2486" s="115">
        <v>2011</v>
      </c>
      <c r="B2486" s="102" t="s">
        <v>4176</v>
      </c>
      <c r="C2486" s="102" t="s">
        <v>438</v>
      </c>
      <c r="D2486" s="111" t="s">
        <v>1733</v>
      </c>
      <c r="E2486" s="102" t="s">
        <v>2296</v>
      </c>
      <c r="F2486" s="148" t="s">
        <v>10085</v>
      </c>
      <c r="G2486" s="105">
        <v>16430</v>
      </c>
      <c r="H2486" s="115" t="s">
        <v>11819</v>
      </c>
      <c r="I2486" s="115" t="s">
        <v>10191</v>
      </c>
      <c r="J2486" s="115" t="s">
        <v>981</v>
      </c>
      <c r="K2486" s="115"/>
      <c r="L2486" s="111" t="s">
        <v>17564</v>
      </c>
      <c r="M2486" s="115">
        <v>1</v>
      </c>
      <c r="N2486" s="108" t="s">
        <v>982</v>
      </c>
      <c r="O2486" s="102"/>
      <c r="P2486" s="39" t="s">
        <v>13301</v>
      </c>
      <c r="Q2486" s="39" t="s">
        <v>19103</v>
      </c>
      <c r="R2486" s="102" t="s">
        <v>7035</v>
      </c>
      <c r="S2486" s="109"/>
      <c r="T2486" s="102" t="s">
        <v>20547</v>
      </c>
      <c r="U2486" s="115" t="s">
        <v>8626</v>
      </c>
      <c r="V2486" s="109">
        <v>6.5</v>
      </c>
      <c r="W2486" s="107"/>
      <c r="X2486" s="113"/>
    </row>
    <row r="2487" spans="1:24" ht="12.95" customHeight="1" x14ac:dyDescent="0.2">
      <c r="A2487" s="115">
        <v>2011</v>
      </c>
      <c r="B2487" s="102" t="s">
        <v>4176</v>
      </c>
      <c r="C2487" s="102" t="s">
        <v>438</v>
      </c>
      <c r="D2487" s="111" t="s">
        <v>5315</v>
      </c>
      <c r="E2487" s="102" t="s">
        <v>2297</v>
      </c>
      <c r="F2487" s="148" t="s">
        <v>10085</v>
      </c>
      <c r="G2487" s="105">
        <v>16430</v>
      </c>
      <c r="H2487" s="115" t="s">
        <v>11819</v>
      </c>
      <c r="I2487" s="115" t="s">
        <v>10191</v>
      </c>
      <c r="J2487" s="115" t="s">
        <v>981</v>
      </c>
      <c r="K2487" s="115"/>
      <c r="L2487" s="111" t="s">
        <v>17565</v>
      </c>
      <c r="M2487" s="115">
        <v>1</v>
      </c>
      <c r="N2487" s="108" t="s">
        <v>982</v>
      </c>
      <c r="O2487" s="102" t="s">
        <v>15928</v>
      </c>
      <c r="P2487" s="39"/>
      <c r="Q2487" s="39" t="s">
        <v>17671</v>
      </c>
      <c r="R2487" s="102"/>
      <c r="S2487" s="109"/>
      <c r="T2487" s="102" t="s">
        <v>20547</v>
      </c>
      <c r="U2487" s="115" t="s">
        <v>2299</v>
      </c>
      <c r="V2487" s="109">
        <v>5</v>
      </c>
      <c r="W2487" s="107"/>
      <c r="X2487" s="113"/>
    </row>
    <row r="2488" spans="1:24" ht="12.95" customHeight="1" x14ac:dyDescent="0.2">
      <c r="A2488" s="140">
        <v>2014</v>
      </c>
      <c r="B2488" s="128" t="s">
        <v>4176</v>
      </c>
      <c r="C2488" s="197" t="s">
        <v>27005</v>
      </c>
      <c r="D2488" s="128" t="s">
        <v>27023</v>
      </c>
      <c r="E2488" s="128" t="s">
        <v>27024</v>
      </c>
      <c r="F2488" s="128" t="s">
        <v>14834</v>
      </c>
      <c r="G2488" s="142">
        <v>15031</v>
      </c>
      <c r="H2488" s="140" t="s">
        <v>13336</v>
      </c>
      <c r="I2488" s="140" t="s">
        <v>11819</v>
      </c>
      <c r="J2488" s="140" t="s">
        <v>3297</v>
      </c>
      <c r="K2488" s="140"/>
      <c r="L2488" s="211"/>
      <c r="M2488" s="140">
        <v>2</v>
      </c>
      <c r="N2488" s="144" t="s">
        <v>16603</v>
      </c>
      <c r="O2488" s="128" t="s">
        <v>19101</v>
      </c>
      <c r="P2488" s="128" t="s">
        <v>162</v>
      </c>
      <c r="Q2488" s="128" t="s">
        <v>15976</v>
      </c>
      <c r="R2488" s="128"/>
      <c r="S2488" s="145"/>
      <c r="T2488" s="128" t="s">
        <v>14962</v>
      </c>
      <c r="U2488" s="140" t="s">
        <v>27030</v>
      </c>
      <c r="V2488" s="145">
        <v>7</v>
      </c>
      <c r="W2488" s="130"/>
      <c r="X2488" s="113"/>
    </row>
    <row r="2489" spans="1:24" ht="12.95" customHeight="1" x14ac:dyDescent="0.2">
      <c r="A2489" s="140">
        <v>2014</v>
      </c>
      <c r="B2489" s="128" t="s">
        <v>4176</v>
      </c>
      <c r="C2489" s="128" t="s">
        <v>27005</v>
      </c>
      <c r="D2489" s="128" t="s">
        <v>27025</v>
      </c>
      <c r="E2489" s="128" t="s">
        <v>27026</v>
      </c>
      <c r="F2489" s="128" t="s">
        <v>14834</v>
      </c>
      <c r="G2489" s="142">
        <v>15066</v>
      </c>
      <c r="H2489" s="140" t="s">
        <v>13336</v>
      </c>
      <c r="I2489" s="140" t="s">
        <v>17603</v>
      </c>
      <c r="J2489" s="140" t="s">
        <v>27027</v>
      </c>
      <c r="K2489" s="140"/>
      <c r="L2489" s="218" t="s">
        <v>21453</v>
      </c>
      <c r="M2489" s="140">
        <v>4</v>
      </c>
      <c r="N2489" s="144" t="s">
        <v>16654</v>
      </c>
      <c r="O2489" s="128" t="s">
        <v>16873</v>
      </c>
      <c r="P2489" s="128"/>
      <c r="Q2489" s="128"/>
      <c r="R2489" s="128"/>
      <c r="S2489" s="145"/>
      <c r="T2489" s="128" t="s">
        <v>14962</v>
      </c>
      <c r="U2489" s="140" t="s">
        <v>11610</v>
      </c>
      <c r="V2489" s="145">
        <v>8</v>
      </c>
      <c r="W2489" s="130"/>
      <c r="X2489" s="113"/>
    </row>
    <row r="2490" spans="1:24" ht="12.95" customHeight="1" x14ac:dyDescent="0.2">
      <c r="A2490" s="140">
        <v>2014</v>
      </c>
      <c r="B2490" s="128" t="s">
        <v>4176</v>
      </c>
      <c r="C2490" s="128" t="s">
        <v>27005</v>
      </c>
      <c r="D2490" s="128" t="s">
        <v>27028</v>
      </c>
      <c r="E2490" s="128" t="s">
        <v>27029</v>
      </c>
      <c r="F2490" s="128" t="s">
        <v>14834</v>
      </c>
      <c r="G2490" s="142">
        <v>15066</v>
      </c>
      <c r="H2490" s="140" t="s">
        <v>13336</v>
      </c>
      <c r="I2490" s="140" t="s">
        <v>11819</v>
      </c>
      <c r="J2490" s="140" t="s">
        <v>27035</v>
      </c>
      <c r="K2490" s="140"/>
      <c r="L2490" s="218" t="s">
        <v>21453</v>
      </c>
      <c r="M2490" s="140">
        <v>3</v>
      </c>
      <c r="N2490" s="144" t="s">
        <v>31456</v>
      </c>
      <c r="O2490" s="128" t="s">
        <v>16096</v>
      </c>
      <c r="P2490" s="128" t="s">
        <v>10189</v>
      </c>
      <c r="Q2490" s="128"/>
      <c r="R2490" s="128"/>
      <c r="S2490" s="145"/>
      <c r="T2490" s="128" t="s">
        <v>14962</v>
      </c>
      <c r="U2490" s="140" t="s">
        <v>27031</v>
      </c>
      <c r="V2490" s="145">
        <v>7</v>
      </c>
      <c r="W2490" s="130"/>
      <c r="X2490" s="113"/>
    </row>
    <row r="2491" spans="1:24" ht="12.95" customHeight="1" x14ac:dyDescent="0.2">
      <c r="A2491" s="140">
        <v>2014</v>
      </c>
      <c r="B2491" s="128" t="s">
        <v>4176</v>
      </c>
      <c r="C2491" s="128" t="s">
        <v>27005</v>
      </c>
      <c r="D2491" s="128" t="s">
        <v>27032</v>
      </c>
      <c r="E2491" s="128" t="s">
        <v>27033</v>
      </c>
      <c r="F2491" s="128" t="s">
        <v>14834</v>
      </c>
      <c r="G2491" s="142">
        <v>15066</v>
      </c>
      <c r="H2491" s="140" t="s">
        <v>13336</v>
      </c>
      <c r="I2491" s="140" t="s">
        <v>11819</v>
      </c>
      <c r="J2491" s="140" t="s">
        <v>27034</v>
      </c>
      <c r="K2491" s="140"/>
      <c r="L2491" s="211"/>
      <c r="M2491" s="140">
        <v>6</v>
      </c>
      <c r="N2491" s="144" t="s">
        <v>16538</v>
      </c>
      <c r="O2491" s="128" t="s">
        <v>20289</v>
      </c>
      <c r="P2491" s="128" t="s">
        <v>20934</v>
      </c>
      <c r="Q2491" s="128" t="s">
        <v>19239</v>
      </c>
      <c r="R2491" s="128"/>
      <c r="S2491" s="145" t="s">
        <v>11080</v>
      </c>
      <c r="T2491" s="128" t="s">
        <v>14962</v>
      </c>
      <c r="U2491" s="140" t="s">
        <v>27556</v>
      </c>
      <c r="V2491" s="145">
        <v>10</v>
      </c>
      <c r="W2491" s="130"/>
      <c r="X2491" s="113"/>
    </row>
    <row r="2492" spans="1:24" ht="12.95" customHeight="1" x14ac:dyDescent="0.2">
      <c r="A2492" s="140">
        <v>2014</v>
      </c>
      <c r="B2492" s="128" t="s">
        <v>4176</v>
      </c>
      <c r="C2492" s="128" t="s">
        <v>27005</v>
      </c>
      <c r="D2492" s="128" t="s">
        <v>27045</v>
      </c>
      <c r="E2492" s="128" t="s">
        <v>27046</v>
      </c>
      <c r="F2492" s="128" t="s">
        <v>14834</v>
      </c>
      <c r="G2492" s="142">
        <v>15068</v>
      </c>
      <c r="H2492" s="140" t="s">
        <v>13336</v>
      </c>
      <c r="I2492" s="140" t="s">
        <v>11819</v>
      </c>
      <c r="J2492" s="140" t="s">
        <v>27050</v>
      </c>
      <c r="K2492" s="140"/>
      <c r="L2492" s="211"/>
      <c r="M2492" s="140">
        <v>4.5</v>
      </c>
      <c r="N2492" s="200" t="s">
        <v>31457</v>
      </c>
      <c r="O2492" s="128" t="s">
        <v>27043</v>
      </c>
      <c r="P2492" s="128" t="s">
        <v>17478</v>
      </c>
      <c r="Q2492" s="128" t="s">
        <v>17596</v>
      </c>
      <c r="R2492" s="128"/>
      <c r="S2492" s="145"/>
      <c r="T2492" s="128" t="s">
        <v>14962</v>
      </c>
      <c r="U2492" s="140" t="s">
        <v>27044</v>
      </c>
      <c r="V2492" s="145">
        <v>6.5</v>
      </c>
      <c r="W2492" s="130"/>
      <c r="X2492" s="113"/>
    </row>
    <row r="2493" spans="1:24" ht="12.95" customHeight="1" x14ac:dyDescent="0.2">
      <c r="A2493" s="140">
        <v>2014</v>
      </c>
      <c r="B2493" s="128" t="s">
        <v>4176</v>
      </c>
      <c r="C2493" s="128" t="s">
        <v>27005</v>
      </c>
      <c r="D2493" s="128" t="s">
        <v>27047</v>
      </c>
      <c r="E2493" s="128" t="s">
        <v>27048</v>
      </c>
      <c r="F2493" s="128" t="s">
        <v>14834</v>
      </c>
      <c r="G2493" s="142">
        <v>15068</v>
      </c>
      <c r="H2493" s="140" t="s">
        <v>13336</v>
      </c>
      <c r="I2493" s="140" t="s">
        <v>27049</v>
      </c>
      <c r="J2493" s="140" t="s">
        <v>27051</v>
      </c>
      <c r="K2493" s="140"/>
      <c r="L2493" s="218" t="s">
        <v>21453</v>
      </c>
      <c r="M2493" s="140">
        <v>6</v>
      </c>
      <c r="N2493" s="144" t="s">
        <v>16538</v>
      </c>
      <c r="O2493" s="128" t="s">
        <v>16887</v>
      </c>
      <c r="P2493" s="128" t="s">
        <v>9160</v>
      </c>
      <c r="Q2493" s="128"/>
      <c r="R2493" s="128"/>
      <c r="S2493" s="145"/>
      <c r="T2493" s="128" t="s">
        <v>14962</v>
      </c>
      <c r="U2493" s="140" t="s">
        <v>27052</v>
      </c>
      <c r="V2493" s="145">
        <v>9</v>
      </c>
      <c r="W2493" s="130"/>
      <c r="X2493" s="113"/>
    </row>
    <row r="2494" spans="1:24" ht="12.95" customHeight="1" x14ac:dyDescent="0.2">
      <c r="A2494" s="140">
        <v>2014</v>
      </c>
      <c r="B2494" s="128" t="s">
        <v>4176</v>
      </c>
      <c r="C2494" s="128" t="s">
        <v>27005</v>
      </c>
      <c r="D2494" s="128" t="s">
        <v>27053</v>
      </c>
      <c r="E2494" s="128" t="s">
        <v>27054</v>
      </c>
      <c r="F2494" s="128" t="s">
        <v>14834</v>
      </c>
      <c r="G2494" s="142">
        <v>15070</v>
      </c>
      <c r="H2494" s="102" t="s">
        <v>30867</v>
      </c>
      <c r="I2494" s="140" t="s">
        <v>11819</v>
      </c>
      <c r="J2494" s="140" t="s">
        <v>27055</v>
      </c>
      <c r="K2494" s="140"/>
      <c r="L2494" s="211"/>
      <c r="M2494" s="140">
        <v>5</v>
      </c>
      <c r="N2494" s="144" t="s">
        <v>27061</v>
      </c>
      <c r="O2494" s="128" t="s">
        <v>16850</v>
      </c>
      <c r="P2494" s="128" t="s">
        <v>8200</v>
      </c>
      <c r="Q2494" s="128" t="s">
        <v>16560</v>
      </c>
      <c r="R2494" s="128"/>
      <c r="S2494" s="145" t="s">
        <v>8315</v>
      </c>
      <c r="T2494" s="128" t="s">
        <v>14962</v>
      </c>
      <c r="U2494" s="140" t="s">
        <v>27056</v>
      </c>
      <c r="V2494" s="145">
        <v>9.5</v>
      </c>
      <c r="W2494" s="130"/>
      <c r="X2494" s="113"/>
    </row>
    <row r="2495" spans="1:24" ht="12.95" customHeight="1" x14ac:dyDescent="0.2">
      <c r="A2495" s="140">
        <v>2014</v>
      </c>
      <c r="B2495" s="128" t="s">
        <v>4176</v>
      </c>
      <c r="C2495" s="128" t="s">
        <v>27005</v>
      </c>
      <c r="D2495" s="128" t="s">
        <v>27057</v>
      </c>
      <c r="E2495" s="128" t="s">
        <v>27058</v>
      </c>
      <c r="F2495" s="128" t="s">
        <v>14834</v>
      </c>
      <c r="G2495" s="142">
        <v>15072</v>
      </c>
      <c r="H2495" s="140" t="s">
        <v>13336</v>
      </c>
      <c r="I2495" s="140" t="s">
        <v>27049</v>
      </c>
      <c r="J2495" s="140" t="s">
        <v>27059</v>
      </c>
      <c r="K2495" s="140"/>
      <c r="L2495" s="211"/>
      <c r="M2495" s="140">
        <v>3</v>
      </c>
      <c r="N2495" s="144" t="s">
        <v>27060</v>
      </c>
      <c r="O2495" s="128" t="s">
        <v>16121</v>
      </c>
      <c r="P2495" s="128" t="s">
        <v>17478</v>
      </c>
      <c r="Q2495" s="128" t="s">
        <v>20258</v>
      </c>
      <c r="R2495" s="128"/>
      <c r="S2495" s="145"/>
      <c r="T2495" s="128" t="s">
        <v>14962</v>
      </c>
      <c r="U2495" s="140" t="s">
        <v>27062</v>
      </c>
      <c r="V2495" s="145">
        <v>7.5</v>
      </c>
      <c r="W2495" s="130"/>
      <c r="X2495" s="113"/>
    </row>
    <row r="2496" spans="1:24" ht="12.95" customHeight="1" x14ac:dyDescent="0.2">
      <c r="A2496" s="140">
        <v>2014</v>
      </c>
      <c r="B2496" s="128" t="s">
        <v>4176</v>
      </c>
      <c r="C2496" s="128" t="s">
        <v>27005</v>
      </c>
      <c r="D2496" s="128" t="s">
        <v>27063</v>
      </c>
      <c r="E2496" s="128" t="s">
        <v>27064</v>
      </c>
      <c r="F2496" s="128" t="s">
        <v>14834</v>
      </c>
      <c r="G2496" s="142">
        <v>15072</v>
      </c>
      <c r="H2496" s="140" t="s">
        <v>13336</v>
      </c>
      <c r="I2496" s="140" t="s">
        <v>7198</v>
      </c>
      <c r="J2496" s="140" t="s">
        <v>27065</v>
      </c>
      <c r="K2496" s="140"/>
      <c r="L2496" s="211"/>
      <c r="M2496" s="140">
        <v>5</v>
      </c>
      <c r="N2496" s="144" t="s">
        <v>27066</v>
      </c>
      <c r="O2496" s="128" t="s">
        <v>16911</v>
      </c>
      <c r="P2496" s="128" t="s">
        <v>162</v>
      </c>
      <c r="Q2496" s="128" t="s">
        <v>19131</v>
      </c>
      <c r="R2496" s="128"/>
      <c r="S2496" s="145"/>
      <c r="T2496" s="128" t="s">
        <v>14962</v>
      </c>
      <c r="U2496" s="140" t="s">
        <v>27067</v>
      </c>
      <c r="V2496" s="145">
        <v>8.5</v>
      </c>
      <c r="W2496" s="130"/>
      <c r="X2496" s="113"/>
    </row>
    <row r="2497" spans="1:24" ht="12.95" customHeight="1" x14ac:dyDescent="0.2">
      <c r="A2497" s="140">
        <v>2014</v>
      </c>
      <c r="B2497" s="128" t="s">
        <v>4176</v>
      </c>
      <c r="C2497" s="128" t="s">
        <v>27005</v>
      </c>
      <c r="D2497" s="128" t="s">
        <v>27068</v>
      </c>
      <c r="E2497" s="128" t="s">
        <v>27069</v>
      </c>
      <c r="F2497" s="128" t="s">
        <v>14834</v>
      </c>
      <c r="G2497" s="142">
        <v>15073</v>
      </c>
      <c r="H2497" s="140" t="s">
        <v>11819</v>
      </c>
      <c r="I2497" s="140" t="s">
        <v>13336</v>
      </c>
      <c r="J2497" s="140" t="s">
        <v>27070</v>
      </c>
      <c r="K2497" s="140"/>
      <c r="L2497" s="211"/>
      <c r="M2497" s="140">
        <v>4</v>
      </c>
      <c r="N2497" s="200" t="s">
        <v>31458</v>
      </c>
      <c r="O2497" s="128" t="s">
        <v>16520</v>
      </c>
      <c r="P2497" s="128" t="s">
        <v>16764</v>
      </c>
      <c r="Q2497" s="128" t="s">
        <v>15945</v>
      </c>
      <c r="R2497" s="128"/>
      <c r="S2497" s="145"/>
      <c r="T2497" s="128" t="s">
        <v>14962</v>
      </c>
      <c r="U2497" s="140" t="s">
        <v>27071</v>
      </c>
      <c r="V2497" s="145">
        <v>10</v>
      </c>
      <c r="W2497" s="130"/>
      <c r="X2497" s="113"/>
    </row>
    <row r="2498" spans="1:24" ht="12.95" customHeight="1" x14ac:dyDescent="0.2">
      <c r="A2498" s="140">
        <v>2014</v>
      </c>
      <c r="B2498" s="128" t="s">
        <v>4176</v>
      </c>
      <c r="C2498" s="128" t="s">
        <v>27005</v>
      </c>
      <c r="D2498" s="128" t="s">
        <v>27072</v>
      </c>
      <c r="E2498" s="128" t="s">
        <v>27073</v>
      </c>
      <c r="F2498" s="128" t="s">
        <v>14834</v>
      </c>
      <c r="G2498" s="142">
        <v>15074</v>
      </c>
      <c r="H2498" s="140" t="s">
        <v>27049</v>
      </c>
      <c r="I2498" s="102" t="s">
        <v>30867</v>
      </c>
      <c r="J2498" s="140" t="s">
        <v>515</v>
      </c>
      <c r="K2498" s="140"/>
      <c r="L2498" s="211"/>
      <c r="M2498" s="140">
        <v>6</v>
      </c>
      <c r="N2498" s="144" t="s">
        <v>16538</v>
      </c>
      <c r="O2498" s="128" t="s">
        <v>21769</v>
      </c>
      <c r="P2498" s="128" t="s">
        <v>21024</v>
      </c>
      <c r="Q2498" s="128" t="s">
        <v>19722</v>
      </c>
      <c r="R2498" s="128"/>
      <c r="S2498" s="145"/>
      <c r="T2498" s="128" t="s">
        <v>14962</v>
      </c>
      <c r="U2498" s="140" t="s">
        <v>27077</v>
      </c>
      <c r="V2498" s="145">
        <v>10</v>
      </c>
      <c r="W2498" s="130"/>
      <c r="X2498" s="113"/>
    </row>
    <row r="2499" spans="1:24" ht="12.95" customHeight="1" x14ac:dyDescent="0.2">
      <c r="A2499" s="140">
        <v>2014</v>
      </c>
      <c r="B2499" s="128" t="s">
        <v>4176</v>
      </c>
      <c r="C2499" s="128" t="s">
        <v>27005</v>
      </c>
      <c r="D2499" s="128" t="s">
        <v>27074</v>
      </c>
      <c r="E2499" s="128" t="s">
        <v>27075</v>
      </c>
      <c r="F2499" s="128" t="s">
        <v>14834</v>
      </c>
      <c r="G2499" s="142">
        <v>15076</v>
      </c>
      <c r="H2499" s="102" t="s">
        <v>31459</v>
      </c>
      <c r="I2499" s="140" t="s">
        <v>11819</v>
      </c>
      <c r="J2499" s="140" t="s">
        <v>27076</v>
      </c>
      <c r="K2499" s="140"/>
      <c r="L2499" s="211"/>
      <c r="M2499" s="140">
        <v>6</v>
      </c>
      <c r="N2499" s="144" t="s">
        <v>16538</v>
      </c>
      <c r="O2499" s="128" t="s">
        <v>14682</v>
      </c>
      <c r="P2499" s="128" t="s">
        <v>20485</v>
      </c>
      <c r="Q2499" s="128" t="s">
        <v>19101</v>
      </c>
      <c r="R2499" s="128"/>
      <c r="S2499" s="145"/>
      <c r="T2499" s="128" t="s">
        <v>14962</v>
      </c>
      <c r="U2499" s="140" t="s">
        <v>27078</v>
      </c>
      <c r="V2499" s="145">
        <v>9</v>
      </c>
      <c r="W2499" s="130"/>
      <c r="X2499" s="113"/>
    </row>
    <row r="2500" spans="1:24" ht="12.95" customHeight="1" x14ac:dyDescent="0.2">
      <c r="A2500" s="140">
        <v>2016</v>
      </c>
      <c r="B2500" s="128" t="s">
        <v>4176</v>
      </c>
      <c r="C2500" s="128" t="s">
        <v>34765</v>
      </c>
      <c r="D2500" s="128" t="s">
        <v>34766</v>
      </c>
      <c r="E2500" s="128" t="s">
        <v>34767</v>
      </c>
      <c r="F2500" s="148" t="s">
        <v>10085</v>
      </c>
      <c r="G2500" s="142">
        <v>16419</v>
      </c>
      <c r="H2500" s="128" t="s">
        <v>11819</v>
      </c>
      <c r="I2500" s="140" t="s">
        <v>10191</v>
      </c>
      <c r="J2500" s="140" t="s">
        <v>34775</v>
      </c>
      <c r="K2500" s="140"/>
      <c r="L2500" s="211"/>
      <c r="M2500" s="140">
        <v>1</v>
      </c>
      <c r="N2500" s="200" t="s">
        <v>34776</v>
      </c>
      <c r="O2500" s="128"/>
      <c r="P2500" s="128" t="s">
        <v>9125</v>
      </c>
      <c r="Q2500" s="128" t="s">
        <v>15923</v>
      </c>
      <c r="R2500" s="128"/>
      <c r="S2500" s="145"/>
      <c r="T2500" s="128" t="s">
        <v>20547</v>
      </c>
      <c r="U2500" s="140" t="s">
        <v>34777</v>
      </c>
      <c r="V2500" s="145">
        <v>7.5</v>
      </c>
      <c r="W2500" s="130"/>
      <c r="X2500" s="113"/>
    </row>
    <row r="2501" spans="1:24" ht="12.95" customHeight="1" x14ac:dyDescent="0.2">
      <c r="A2501" s="140">
        <v>2016</v>
      </c>
      <c r="B2501" s="128" t="s">
        <v>4176</v>
      </c>
      <c r="C2501" s="128" t="s">
        <v>34765</v>
      </c>
      <c r="D2501" s="128" t="s">
        <v>34778</v>
      </c>
      <c r="E2501" s="128" t="s">
        <v>34768</v>
      </c>
      <c r="F2501" s="148" t="s">
        <v>10085</v>
      </c>
      <c r="G2501" s="142">
        <v>16419</v>
      </c>
      <c r="H2501" s="128" t="s">
        <v>10191</v>
      </c>
      <c r="I2501" s="140" t="s">
        <v>11819</v>
      </c>
      <c r="J2501" s="140" t="s">
        <v>34775</v>
      </c>
      <c r="K2501" s="140"/>
      <c r="L2501" s="211"/>
      <c r="M2501" s="140">
        <v>1</v>
      </c>
      <c r="N2501" s="200" t="s">
        <v>34776</v>
      </c>
      <c r="O2501" s="128"/>
      <c r="P2501" s="128"/>
      <c r="Q2501" s="128" t="s">
        <v>16868</v>
      </c>
      <c r="R2501" s="128"/>
      <c r="S2501" s="145"/>
      <c r="T2501" s="128" t="s">
        <v>20547</v>
      </c>
      <c r="U2501" s="140" t="s">
        <v>39234</v>
      </c>
      <c r="V2501" s="145">
        <v>6.5</v>
      </c>
      <c r="W2501" s="130"/>
      <c r="X2501" s="113"/>
    </row>
    <row r="2502" spans="1:24" ht="12.95" customHeight="1" x14ac:dyDescent="0.2">
      <c r="A2502" s="140">
        <v>2016</v>
      </c>
      <c r="B2502" s="128" t="s">
        <v>4176</v>
      </c>
      <c r="C2502" s="128" t="s">
        <v>34765</v>
      </c>
      <c r="D2502" s="128" t="s">
        <v>34779</v>
      </c>
      <c r="E2502" s="128" t="s">
        <v>34769</v>
      </c>
      <c r="F2502" s="148" t="s">
        <v>10085</v>
      </c>
      <c r="G2502" s="142">
        <v>16420</v>
      </c>
      <c r="H2502" s="128" t="s">
        <v>11819</v>
      </c>
      <c r="I2502" s="140" t="s">
        <v>10191</v>
      </c>
      <c r="J2502" s="140" t="s">
        <v>34775</v>
      </c>
      <c r="K2502" s="140"/>
      <c r="L2502" s="211"/>
      <c r="M2502" s="140">
        <v>1</v>
      </c>
      <c r="N2502" s="200" t="s">
        <v>34776</v>
      </c>
      <c r="O2502" s="128" t="s">
        <v>12252</v>
      </c>
      <c r="P2502" s="128"/>
      <c r="Q2502" s="128" t="s">
        <v>28000</v>
      </c>
      <c r="R2502" s="128"/>
      <c r="S2502" s="145" t="s">
        <v>11080</v>
      </c>
      <c r="T2502" s="128" t="s">
        <v>20547</v>
      </c>
      <c r="U2502" s="140" t="s">
        <v>39235</v>
      </c>
      <c r="V2502" s="145">
        <v>9.5</v>
      </c>
      <c r="W2502" s="130"/>
      <c r="X2502" s="113"/>
    </row>
    <row r="2503" spans="1:24" ht="12.95" customHeight="1" x14ac:dyDescent="0.2">
      <c r="A2503" s="140">
        <v>2016</v>
      </c>
      <c r="B2503" s="128" t="s">
        <v>4176</v>
      </c>
      <c r="C2503" s="128" t="s">
        <v>34765</v>
      </c>
      <c r="D2503" s="128" t="s">
        <v>34780</v>
      </c>
      <c r="E2503" s="128" t="s">
        <v>34770</v>
      </c>
      <c r="F2503" s="148" t="s">
        <v>10085</v>
      </c>
      <c r="G2503" s="142">
        <v>16421</v>
      </c>
      <c r="H2503" s="128" t="s">
        <v>11819</v>
      </c>
      <c r="I2503" s="140" t="s">
        <v>10191</v>
      </c>
      <c r="J2503" s="140" t="s">
        <v>34775</v>
      </c>
      <c r="K2503" s="140"/>
      <c r="L2503" s="211"/>
      <c r="M2503" s="140">
        <v>1</v>
      </c>
      <c r="N2503" s="144" t="s">
        <v>34776</v>
      </c>
      <c r="O2503" s="128" t="s">
        <v>13460</v>
      </c>
      <c r="P2503" s="128" t="s">
        <v>162</v>
      </c>
      <c r="Q2503" s="128" t="s">
        <v>20285</v>
      </c>
      <c r="R2503" s="128"/>
      <c r="S2503" s="145"/>
      <c r="T2503" s="128" t="s">
        <v>20547</v>
      </c>
      <c r="U2503" s="140" t="s">
        <v>39236</v>
      </c>
      <c r="V2503" s="145">
        <v>11.5</v>
      </c>
      <c r="W2503" s="130"/>
      <c r="X2503" s="113"/>
    </row>
    <row r="2504" spans="1:24" ht="12.95" customHeight="1" x14ac:dyDescent="0.2">
      <c r="A2504" s="140">
        <v>2016</v>
      </c>
      <c r="B2504" s="128" t="s">
        <v>4176</v>
      </c>
      <c r="C2504" s="128" t="s">
        <v>34765</v>
      </c>
      <c r="D2504" s="128" t="s">
        <v>34781</v>
      </c>
      <c r="E2504" s="128" t="s">
        <v>34771</v>
      </c>
      <c r="F2504" s="148" t="s">
        <v>10085</v>
      </c>
      <c r="G2504" s="142">
        <v>16422</v>
      </c>
      <c r="H2504" s="128" t="s">
        <v>10191</v>
      </c>
      <c r="I2504" s="140" t="s">
        <v>11819</v>
      </c>
      <c r="J2504" s="140" t="s">
        <v>34775</v>
      </c>
      <c r="K2504" s="140"/>
      <c r="L2504" s="211"/>
      <c r="M2504" s="140">
        <v>1</v>
      </c>
      <c r="N2504" s="144" t="s">
        <v>34776</v>
      </c>
      <c r="O2504" s="128" t="s">
        <v>3325</v>
      </c>
      <c r="P2504" s="128" t="s">
        <v>13555</v>
      </c>
      <c r="Q2504" s="128" t="s">
        <v>34782</v>
      </c>
      <c r="R2504" s="128"/>
      <c r="S2504" s="145"/>
      <c r="T2504" s="128" t="s">
        <v>20547</v>
      </c>
      <c r="U2504" s="140" t="s">
        <v>39237</v>
      </c>
      <c r="V2504" s="145">
        <v>20</v>
      </c>
      <c r="W2504" s="130"/>
      <c r="X2504" s="113"/>
    </row>
    <row r="2505" spans="1:24" ht="12.95" customHeight="1" x14ac:dyDescent="0.2">
      <c r="A2505" s="140">
        <v>2016</v>
      </c>
      <c r="B2505" s="128" t="s">
        <v>4176</v>
      </c>
      <c r="C2505" s="128" t="s">
        <v>34765</v>
      </c>
      <c r="D2505" s="128" t="s">
        <v>13540</v>
      </c>
      <c r="E2505" s="128" t="s">
        <v>34772</v>
      </c>
      <c r="F2505" s="148" t="s">
        <v>10085</v>
      </c>
      <c r="G2505" s="142">
        <v>16467</v>
      </c>
      <c r="H2505" s="128" t="s">
        <v>11819</v>
      </c>
      <c r="I2505" s="140" t="s">
        <v>10191</v>
      </c>
      <c r="J2505" s="140" t="s">
        <v>34775</v>
      </c>
      <c r="K2505" s="140"/>
      <c r="L2505" s="211"/>
      <c r="M2505" s="140">
        <v>1</v>
      </c>
      <c r="N2505" s="200" t="s">
        <v>34776</v>
      </c>
      <c r="O2505" s="128"/>
      <c r="P2505" s="128" t="s">
        <v>162</v>
      </c>
      <c r="Q2505" s="128" t="s">
        <v>27612</v>
      </c>
      <c r="R2505" s="128"/>
      <c r="S2505" s="145" t="s">
        <v>8315</v>
      </c>
      <c r="T2505" s="128" t="s">
        <v>20546</v>
      </c>
      <c r="U2505" s="140" t="s">
        <v>39238</v>
      </c>
      <c r="V2505" s="145">
        <v>10.5</v>
      </c>
      <c r="W2505" s="130"/>
      <c r="X2505" s="113"/>
    </row>
    <row r="2506" spans="1:24" ht="12.95" customHeight="1" x14ac:dyDescent="0.2">
      <c r="A2506" s="140">
        <v>2016</v>
      </c>
      <c r="B2506" s="128" t="s">
        <v>4176</v>
      </c>
      <c r="C2506" s="128" t="s">
        <v>34765</v>
      </c>
      <c r="D2506" s="128" t="s">
        <v>34783</v>
      </c>
      <c r="E2506" s="128" t="s">
        <v>34773</v>
      </c>
      <c r="F2506" s="148" t="s">
        <v>10085</v>
      </c>
      <c r="G2506" s="142">
        <v>16469</v>
      </c>
      <c r="H2506" s="128" t="s">
        <v>11819</v>
      </c>
      <c r="I2506" s="140" t="s">
        <v>10191</v>
      </c>
      <c r="J2506" s="140" t="s">
        <v>34775</v>
      </c>
      <c r="K2506" s="140"/>
      <c r="L2506" s="211"/>
      <c r="M2506" s="140">
        <v>1</v>
      </c>
      <c r="N2506" s="200" t="s">
        <v>34776</v>
      </c>
      <c r="O2506" s="128" t="s">
        <v>325</v>
      </c>
      <c r="P2506" s="128" t="s">
        <v>9125</v>
      </c>
      <c r="Q2506" s="128" t="s">
        <v>16533</v>
      </c>
      <c r="R2506" s="128"/>
      <c r="S2506" s="145"/>
      <c r="T2506" s="128" t="s">
        <v>20546</v>
      </c>
      <c r="U2506" s="140" t="s">
        <v>39239</v>
      </c>
      <c r="V2506" s="145">
        <v>9.5</v>
      </c>
      <c r="W2506" s="130"/>
      <c r="X2506" s="113"/>
    </row>
    <row r="2507" spans="1:24" ht="12.95" customHeight="1" x14ac:dyDescent="0.2">
      <c r="A2507" s="140">
        <v>2016</v>
      </c>
      <c r="B2507" s="128" t="s">
        <v>4176</v>
      </c>
      <c r="C2507" s="128" t="s">
        <v>34765</v>
      </c>
      <c r="D2507" s="128" t="s">
        <v>34784</v>
      </c>
      <c r="E2507" s="128" t="s">
        <v>34774</v>
      </c>
      <c r="F2507" s="148" t="s">
        <v>10085</v>
      </c>
      <c r="G2507" s="142">
        <v>16470</v>
      </c>
      <c r="H2507" s="128" t="s">
        <v>11819</v>
      </c>
      <c r="I2507" s="140" t="s">
        <v>10191</v>
      </c>
      <c r="J2507" s="140" t="s">
        <v>34775</v>
      </c>
      <c r="K2507" s="140"/>
      <c r="L2507" s="211"/>
      <c r="M2507" s="140">
        <v>1</v>
      </c>
      <c r="N2507" s="200" t="s">
        <v>34776</v>
      </c>
      <c r="O2507" s="128"/>
      <c r="P2507" s="128"/>
      <c r="Q2507" s="128" t="s">
        <v>15945</v>
      </c>
      <c r="R2507" s="128"/>
      <c r="S2507" s="145" t="s">
        <v>8315</v>
      </c>
      <c r="T2507" s="128" t="s">
        <v>20547</v>
      </c>
      <c r="U2507" s="140" t="s">
        <v>39240</v>
      </c>
      <c r="V2507" s="145">
        <v>7.5</v>
      </c>
      <c r="W2507" s="130"/>
      <c r="X2507" s="113"/>
    </row>
    <row r="2508" spans="1:24" ht="12.95" customHeight="1" x14ac:dyDescent="0.2">
      <c r="A2508" s="140">
        <v>2014</v>
      </c>
      <c r="B2508" s="128" t="s">
        <v>4176</v>
      </c>
      <c r="C2508" s="197" t="s">
        <v>26994</v>
      </c>
      <c r="D2508" s="128" t="s">
        <v>26995</v>
      </c>
      <c r="E2508" s="128" t="s">
        <v>26974</v>
      </c>
      <c r="F2508" s="148" t="s">
        <v>10085</v>
      </c>
      <c r="G2508" s="142">
        <v>15894</v>
      </c>
      <c r="H2508" s="140" t="s">
        <v>10103</v>
      </c>
      <c r="I2508" s="140" t="s">
        <v>11819</v>
      </c>
      <c r="J2508" s="140" t="s">
        <v>8625</v>
      </c>
      <c r="K2508" s="140"/>
      <c r="L2508" s="211"/>
      <c r="M2508" s="140">
        <v>1</v>
      </c>
      <c r="N2508" s="153" t="s">
        <v>11</v>
      </c>
      <c r="O2508" s="128" t="s">
        <v>16022</v>
      </c>
      <c r="P2508" s="128" t="s">
        <v>13301</v>
      </c>
      <c r="Q2508" s="128" t="s">
        <v>19571</v>
      </c>
      <c r="R2508" s="128" t="s">
        <v>7035</v>
      </c>
      <c r="S2508" s="145"/>
      <c r="T2508" s="128" t="s">
        <v>7789</v>
      </c>
      <c r="U2508" s="140" t="s">
        <v>27554</v>
      </c>
      <c r="V2508" s="145">
        <v>7</v>
      </c>
      <c r="W2508" s="130"/>
      <c r="X2508" s="113"/>
    </row>
    <row r="2509" spans="1:24" ht="12.95" customHeight="1" x14ac:dyDescent="0.2">
      <c r="A2509" s="140">
        <v>2014</v>
      </c>
      <c r="B2509" s="128" t="s">
        <v>4176</v>
      </c>
      <c r="C2509" s="128" t="s">
        <v>26994</v>
      </c>
      <c r="D2509" s="128" t="s">
        <v>26996</v>
      </c>
      <c r="E2509" s="128" t="s">
        <v>26989</v>
      </c>
      <c r="F2509" s="148" t="s">
        <v>10085</v>
      </c>
      <c r="G2509" s="142">
        <v>15895</v>
      </c>
      <c r="H2509" s="140" t="s">
        <v>10103</v>
      </c>
      <c r="I2509" s="140" t="s">
        <v>11819</v>
      </c>
      <c r="J2509" s="140" t="s">
        <v>8625</v>
      </c>
      <c r="K2509" s="140"/>
      <c r="L2509" s="211"/>
      <c r="M2509" s="140">
        <v>1</v>
      </c>
      <c r="N2509" s="153" t="s">
        <v>10</v>
      </c>
      <c r="O2509" s="128" t="s">
        <v>17504</v>
      </c>
      <c r="P2509" s="128" t="s">
        <v>162</v>
      </c>
      <c r="Q2509" s="128" t="s">
        <v>19571</v>
      </c>
      <c r="R2509" s="128"/>
      <c r="S2509" s="145" t="s">
        <v>8315</v>
      </c>
      <c r="T2509" s="128" t="s">
        <v>7789</v>
      </c>
      <c r="U2509" s="140" t="s">
        <v>26997</v>
      </c>
      <c r="V2509" s="145">
        <v>6</v>
      </c>
      <c r="W2509" s="130"/>
      <c r="X2509" s="113"/>
    </row>
    <row r="2510" spans="1:24" ht="12.95" customHeight="1" x14ac:dyDescent="0.2">
      <c r="A2510" s="140">
        <v>2014</v>
      </c>
      <c r="B2510" s="128" t="s">
        <v>4176</v>
      </c>
      <c r="C2510" s="128" t="s">
        <v>26994</v>
      </c>
      <c r="D2510" s="128" t="s">
        <v>26998</v>
      </c>
      <c r="E2510" s="128" t="s">
        <v>26990</v>
      </c>
      <c r="F2510" s="148" t="s">
        <v>10085</v>
      </c>
      <c r="G2510" s="142">
        <v>15895</v>
      </c>
      <c r="H2510" s="140" t="s">
        <v>11819</v>
      </c>
      <c r="I2510" s="140" t="s">
        <v>10103</v>
      </c>
      <c r="J2510" s="140" t="s">
        <v>8625</v>
      </c>
      <c r="K2510" s="140"/>
      <c r="L2510" s="211"/>
      <c r="M2510" s="140">
        <v>1</v>
      </c>
      <c r="N2510" s="153" t="s">
        <v>11</v>
      </c>
      <c r="O2510" s="128" t="s">
        <v>15959</v>
      </c>
      <c r="P2510" s="128" t="s">
        <v>9125</v>
      </c>
      <c r="Q2510" s="128" t="s">
        <v>16753</v>
      </c>
      <c r="R2510" s="128"/>
      <c r="S2510" s="145" t="s">
        <v>11080</v>
      </c>
      <c r="T2510" s="128" t="s">
        <v>7789</v>
      </c>
      <c r="U2510" s="140" t="s">
        <v>26985</v>
      </c>
      <c r="V2510" s="145">
        <v>8.5</v>
      </c>
      <c r="W2510" s="130"/>
      <c r="X2510" s="113"/>
    </row>
    <row r="2511" spans="1:24" ht="12.95" customHeight="1" x14ac:dyDescent="0.2">
      <c r="A2511" s="140">
        <v>2014</v>
      </c>
      <c r="B2511" s="128" t="s">
        <v>4176</v>
      </c>
      <c r="C2511" s="128" t="s">
        <v>26994</v>
      </c>
      <c r="D2511" s="128" t="s">
        <v>26999</v>
      </c>
      <c r="E2511" s="128" t="s">
        <v>26991</v>
      </c>
      <c r="F2511" s="148" t="s">
        <v>10085</v>
      </c>
      <c r="G2511" s="142">
        <v>15895</v>
      </c>
      <c r="H2511" s="140" t="s">
        <v>10103</v>
      </c>
      <c r="I2511" s="140" t="s">
        <v>11819</v>
      </c>
      <c r="J2511" s="140" t="s">
        <v>8625</v>
      </c>
      <c r="K2511" s="140"/>
      <c r="L2511" s="211"/>
      <c r="M2511" s="140">
        <v>1</v>
      </c>
      <c r="N2511" s="153" t="s">
        <v>31460</v>
      </c>
      <c r="O2511" s="128" t="s">
        <v>19625</v>
      </c>
      <c r="P2511" s="128"/>
      <c r="Q2511" s="128" t="s">
        <v>16760</v>
      </c>
      <c r="R2511" s="128"/>
      <c r="S2511" s="145" t="s">
        <v>11080</v>
      </c>
      <c r="T2511" s="128" t="s">
        <v>7789</v>
      </c>
      <c r="U2511" s="140" t="s">
        <v>27553</v>
      </c>
      <c r="V2511" s="145">
        <v>7.5</v>
      </c>
      <c r="W2511" s="130"/>
      <c r="X2511" s="113"/>
    </row>
    <row r="2512" spans="1:24" ht="12.95" customHeight="1" x14ac:dyDescent="0.2">
      <c r="A2512" s="140">
        <v>2014</v>
      </c>
      <c r="B2512" s="128" t="s">
        <v>4176</v>
      </c>
      <c r="C2512" s="128" t="s">
        <v>26994</v>
      </c>
      <c r="D2512" s="128" t="s">
        <v>10925</v>
      </c>
      <c r="E2512" s="128" t="s">
        <v>26992</v>
      </c>
      <c r="F2512" s="148" t="s">
        <v>10085</v>
      </c>
      <c r="G2512" s="142">
        <v>15896</v>
      </c>
      <c r="H2512" s="140" t="s">
        <v>10103</v>
      </c>
      <c r="I2512" s="140" t="s">
        <v>11819</v>
      </c>
      <c r="J2512" s="140" t="s">
        <v>8625</v>
      </c>
      <c r="K2512" s="140"/>
      <c r="L2512" s="211"/>
      <c r="M2512" s="140">
        <v>1</v>
      </c>
      <c r="N2512" s="153" t="s">
        <v>11</v>
      </c>
      <c r="O2512" s="128" t="s">
        <v>19624</v>
      </c>
      <c r="P2512" s="128" t="s">
        <v>2447</v>
      </c>
      <c r="Q2512" s="128" t="s">
        <v>20815</v>
      </c>
      <c r="R2512" s="128"/>
      <c r="S2512" s="145" t="s">
        <v>11080</v>
      </c>
      <c r="T2512" s="128" t="s">
        <v>7789</v>
      </c>
      <c r="U2512" s="140" t="s">
        <v>27000</v>
      </c>
      <c r="V2512" s="145">
        <v>11</v>
      </c>
      <c r="W2512" s="130"/>
      <c r="X2512" s="113"/>
    </row>
    <row r="2513" spans="1:24" ht="12.95" customHeight="1" x14ac:dyDescent="0.2">
      <c r="A2513" s="140">
        <v>2014</v>
      </c>
      <c r="B2513" s="128" t="s">
        <v>4176</v>
      </c>
      <c r="C2513" s="128" t="s">
        <v>26994</v>
      </c>
      <c r="D2513" s="128" t="s">
        <v>27001</v>
      </c>
      <c r="E2513" s="128" t="s">
        <v>26993</v>
      </c>
      <c r="F2513" s="148" t="s">
        <v>10085</v>
      </c>
      <c r="G2513" s="142">
        <v>15897</v>
      </c>
      <c r="H2513" s="140" t="s">
        <v>11819</v>
      </c>
      <c r="I2513" s="140" t="s">
        <v>10103</v>
      </c>
      <c r="J2513" s="140" t="s">
        <v>8625</v>
      </c>
      <c r="K2513" s="140"/>
      <c r="L2513" s="211"/>
      <c r="M2513" s="140">
        <v>1</v>
      </c>
      <c r="N2513" s="153" t="s">
        <v>11</v>
      </c>
      <c r="O2513" s="128" t="s">
        <v>27002</v>
      </c>
      <c r="P2513" s="128" t="s">
        <v>10189</v>
      </c>
      <c r="Q2513" s="128" t="s">
        <v>27003</v>
      </c>
      <c r="R2513" s="128"/>
      <c r="S2513" s="145" t="s">
        <v>11080</v>
      </c>
      <c r="T2513" s="128" t="s">
        <v>7789</v>
      </c>
      <c r="U2513" s="140" t="s">
        <v>27004</v>
      </c>
      <c r="V2513" s="145">
        <v>9</v>
      </c>
      <c r="W2513" s="130"/>
      <c r="X2513" s="113"/>
    </row>
    <row r="2514" spans="1:24" ht="12.95" customHeight="1" x14ac:dyDescent="0.2">
      <c r="A2514" s="140">
        <v>2014</v>
      </c>
      <c r="B2514" s="128" t="s">
        <v>4176</v>
      </c>
      <c r="C2514" s="197" t="s">
        <v>26924</v>
      </c>
      <c r="D2514" s="143" t="s">
        <v>31461</v>
      </c>
      <c r="E2514" s="128" t="s">
        <v>26925</v>
      </c>
      <c r="F2514" s="148" t="s">
        <v>10085</v>
      </c>
      <c r="G2514" s="142">
        <v>15894</v>
      </c>
      <c r="H2514" s="140" t="s">
        <v>10103</v>
      </c>
      <c r="I2514" s="140" t="s">
        <v>11819</v>
      </c>
      <c r="J2514" s="140" t="s">
        <v>26926</v>
      </c>
      <c r="K2514" s="140"/>
      <c r="L2514" s="211" t="s">
        <v>26927</v>
      </c>
      <c r="M2514" s="140">
        <v>1</v>
      </c>
      <c r="N2514" s="153" t="s">
        <v>10</v>
      </c>
      <c r="O2514" s="128" t="s">
        <v>15959</v>
      </c>
      <c r="P2514" s="128" t="s">
        <v>162</v>
      </c>
      <c r="Q2514" s="128" t="s">
        <v>19534</v>
      </c>
      <c r="R2514" s="128"/>
      <c r="S2514" s="145"/>
      <c r="T2514" s="128" t="s">
        <v>7789</v>
      </c>
      <c r="U2514" s="140" t="s">
        <v>26950</v>
      </c>
      <c r="V2514" s="145">
        <v>8</v>
      </c>
      <c r="W2514" s="130"/>
      <c r="X2514" s="113"/>
    </row>
    <row r="2515" spans="1:24" ht="12.95" customHeight="1" x14ac:dyDescent="0.2">
      <c r="A2515" s="140">
        <v>2014</v>
      </c>
      <c r="B2515" s="128" t="s">
        <v>4176</v>
      </c>
      <c r="C2515" s="128" t="s">
        <v>26924</v>
      </c>
      <c r="D2515" s="143" t="s">
        <v>31462</v>
      </c>
      <c r="E2515" s="128" t="s">
        <v>26928</v>
      </c>
      <c r="F2515" s="148" t="s">
        <v>10085</v>
      </c>
      <c r="G2515" s="142">
        <v>15894</v>
      </c>
      <c r="H2515" s="140" t="s">
        <v>10103</v>
      </c>
      <c r="I2515" s="140" t="s">
        <v>11819</v>
      </c>
      <c r="J2515" s="140" t="s">
        <v>26929</v>
      </c>
      <c r="K2515" s="140"/>
      <c r="L2515" s="211" t="s">
        <v>26930</v>
      </c>
      <c r="M2515" s="140">
        <v>1</v>
      </c>
      <c r="N2515" s="153" t="s">
        <v>10</v>
      </c>
      <c r="O2515" s="128" t="s">
        <v>17734</v>
      </c>
      <c r="P2515" s="128" t="s">
        <v>2447</v>
      </c>
      <c r="Q2515" s="128" t="s">
        <v>16520</v>
      </c>
      <c r="R2515" s="128"/>
      <c r="S2515" s="145" t="s">
        <v>8315</v>
      </c>
      <c r="T2515" s="128" t="s">
        <v>7789</v>
      </c>
      <c r="U2515" s="140" t="s">
        <v>26951</v>
      </c>
      <c r="V2515" s="145">
        <v>9.5</v>
      </c>
      <c r="W2515" s="130"/>
      <c r="X2515" s="113"/>
    </row>
    <row r="2516" spans="1:24" ht="12.95" customHeight="1" x14ac:dyDescent="0.2">
      <c r="A2516" s="140">
        <v>2014</v>
      </c>
      <c r="B2516" s="128" t="s">
        <v>4176</v>
      </c>
      <c r="C2516" s="128" t="s">
        <v>26924</v>
      </c>
      <c r="D2516" s="143" t="s">
        <v>31463</v>
      </c>
      <c r="E2516" s="128" t="s">
        <v>26931</v>
      </c>
      <c r="F2516" s="148" t="s">
        <v>10085</v>
      </c>
      <c r="G2516" s="142">
        <v>15894</v>
      </c>
      <c r="H2516" s="140" t="s">
        <v>11819</v>
      </c>
      <c r="I2516" s="140" t="s">
        <v>10103</v>
      </c>
      <c r="J2516" s="140" t="s">
        <v>26932</v>
      </c>
      <c r="K2516" s="140"/>
      <c r="L2516" s="211" t="s">
        <v>26933</v>
      </c>
      <c r="M2516" s="140">
        <v>1</v>
      </c>
      <c r="N2516" s="153" t="s">
        <v>10</v>
      </c>
      <c r="O2516" s="128" t="s">
        <v>3620</v>
      </c>
      <c r="P2516" s="128"/>
      <c r="Q2516" s="128" t="s">
        <v>19531</v>
      </c>
      <c r="R2516" s="128"/>
      <c r="S2516" s="145" t="s">
        <v>8315</v>
      </c>
      <c r="T2516" s="128" t="s">
        <v>7789</v>
      </c>
      <c r="U2516" s="140" t="s">
        <v>26984</v>
      </c>
      <c r="V2516" s="145">
        <v>7.5</v>
      </c>
      <c r="W2516" s="130"/>
      <c r="X2516" s="113"/>
    </row>
    <row r="2517" spans="1:24" ht="12.95" customHeight="1" x14ac:dyDescent="0.2">
      <c r="A2517" s="140">
        <v>2014</v>
      </c>
      <c r="B2517" s="128" t="s">
        <v>4176</v>
      </c>
      <c r="C2517" s="128" t="s">
        <v>26924</v>
      </c>
      <c r="D2517" s="143" t="s">
        <v>31464</v>
      </c>
      <c r="E2517" s="128" t="s">
        <v>26934</v>
      </c>
      <c r="F2517" s="148" t="s">
        <v>10085</v>
      </c>
      <c r="G2517" s="142">
        <v>15896</v>
      </c>
      <c r="H2517" s="140" t="s">
        <v>11819</v>
      </c>
      <c r="I2517" s="140" t="s">
        <v>10103</v>
      </c>
      <c r="J2517" s="140" t="s">
        <v>26935</v>
      </c>
      <c r="K2517" s="140"/>
      <c r="L2517" s="211" t="s">
        <v>26936</v>
      </c>
      <c r="M2517" s="140">
        <v>1</v>
      </c>
      <c r="N2517" s="153" t="s">
        <v>10</v>
      </c>
      <c r="O2517" s="128" t="s">
        <v>17110</v>
      </c>
      <c r="P2517" s="128"/>
      <c r="Q2517" s="128" t="s">
        <v>17386</v>
      </c>
      <c r="R2517" s="128"/>
      <c r="S2517" s="145" t="s">
        <v>8315</v>
      </c>
      <c r="T2517" s="128" t="s">
        <v>7789</v>
      </c>
      <c r="U2517" s="140" t="s">
        <v>26952</v>
      </c>
      <c r="V2517" s="145">
        <v>6</v>
      </c>
      <c r="W2517" s="130"/>
      <c r="X2517" s="113"/>
    </row>
    <row r="2518" spans="1:24" ht="12.95" customHeight="1" x14ac:dyDescent="0.2">
      <c r="A2518" s="140">
        <v>2014</v>
      </c>
      <c r="B2518" s="128" t="s">
        <v>4176</v>
      </c>
      <c r="C2518" s="128" t="s">
        <v>26924</v>
      </c>
      <c r="D2518" s="143" t="s">
        <v>31465</v>
      </c>
      <c r="E2518" s="128" t="s">
        <v>26937</v>
      </c>
      <c r="F2518" s="148" t="s">
        <v>10085</v>
      </c>
      <c r="G2518" s="142">
        <v>15896</v>
      </c>
      <c r="H2518" s="140" t="s">
        <v>10103</v>
      </c>
      <c r="I2518" s="140" t="s">
        <v>11819</v>
      </c>
      <c r="J2518" s="140" t="s">
        <v>26935</v>
      </c>
      <c r="K2518" s="140"/>
      <c r="L2518" s="211" t="s">
        <v>26942</v>
      </c>
      <c r="M2518" s="140">
        <v>1</v>
      </c>
      <c r="N2518" s="153" t="s">
        <v>10</v>
      </c>
      <c r="O2518" s="128" t="s">
        <v>16856</v>
      </c>
      <c r="P2518" s="128" t="s">
        <v>8076</v>
      </c>
      <c r="Q2518" s="128" t="s">
        <v>15846</v>
      </c>
      <c r="R2518" s="128"/>
      <c r="S2518" s="145" t="s">
        <v>8315</v>
      </c>
      <c r="T2518" s="128" t="s">
        <v>7789</v>
      </c>
      <c r="U2518" s="140" t="s">
        <v>26953</v>
      </c>
      <c r="V2518" s="145">
        <v>6.5</v>
      </c>
      <c r="W2518" s="130"/>
      <c r="X2518" s="113"/>
    </row>
    <row r="2519" spans="1:24" ht="12.95" customHeight="1" x14ac:dyDescent="0.2">
      <c r="A2519" s="140">
        <v>2014</v>
      </c>
      <c r="B2519" s="128" t="s">
        <v>4176</v>
      </c>
      <c r="C2519" s="128" t="s">
        <v>26924</v>
      </c>
      <c r="D2519" s="143" t="s">
        <v>31466</v>
      </c>
      <c r="E2519" s="128" t="s">
        <v>26938</v>
      </c>
      <c r="F2519" s="148" t="s">
        <v>10085</v>
      </c>
      <c r="G2519" s="142">
        <v>15895</v>
      </c>
      <c r="H2519" s="140" t="s">
        <v>11819</v>
      </c>
      <c r="I2519" s="140" t="s">
        <v>10103</v>
      </c>
      <c r="J2519" s="140" t="s">
        <v>26939</v>
      </c>
      <c r="K2519" s="140"/>
      <c r="L2519" s="211" t="s">
        <v>26943</v>
      </c>
      <c r="M2519" s="140">
        <v>1</v>
      </c>
      <c r="N2519" s="153" t="s">
        <v>10</v>
      </c>
      <c r="O2519" s="128" t="s">
        <v>17670</v>
      </c>
      <c r="P2519" s="128"/>
      <c r="Q2519" s="128" t="s">
        <v>16520</v>
      </c>
      <c r="R2519" s="128"/>
      <c r="S2519" s="145" t="s">
        <v>8315</v>
      </c>
      <c r="T2519" s="128" t="s">
        <v>7789</v>
      </c>
      <c r="U2519" s="115" t="s">
        <v>27555</v>
      </c>
      <c r="V2519" s="145">
        <v>6</v>
      </c>
      <c r="W2519" s="130"/>
      <c r="X2519" s="113"/>
    </row>
    <row r="2520" spans="1:24" ht="12.95" customHeight="1" x14ac:dyDescent="0.2">
      <c r="A2520" s="140">
        <v>2014</v>
      </c>
      <c r="B2520" s="128" t="s">
        <v>4176</v>
      </c>
      <c r="C2520" s="128" t="s">
        <v>26924</v>
      </c>
      <c r="D2520" s="143" t="s">
        <v>31467</v>
      </c>
      <c r="E2520" s="128" t="s">
        <v>26940</v>
      </c>
      <c r="F2520" s="148" t="s">
        <v>10085</v>
      </c>
      <c r="G2520" s="142">
        <v>15894</v>
      </c>
      <c r="H2520" s="140" t="s">
        <v>10103</v>
      </c>
      <c r="I2520" s="140" t="s">
        <v>11819</v>
      </c>
      <c r="J2520" s="140" t="s">
        <v>26941</v>
      </c>
      <c r="K2520" s="140"/>
      <c r="L2520" s="211" t="s">
        <v>26944</v>
      </c>
      <c r="M2520" s="140">
        <v>1</v>
      </c>
      <c r="N2520" s="153" t="s">
        <v>10</v>
      </c>
      <c r="O2520" s="128" t="s">
        <v>15928</v>
      </c>
      <c r="P2520" s="128" t="s">
        <v>162</v>
      </c>
      <c r="Q2520" s="128" t="s">
        <v>16525</v>
      </c>
      <c r="R2520" s="128"/>
      <c r="S2520" s="145" t="s">
        <v>8315</v>
      </c>
      <c r="T2520" s="128" t="s">
        <v>7789</v>
      </c>
      <c r="U2520" s="140" t="s">
        <v>26953</v>
      </c>
      <c r="V2520" s="145">
        <v>6.5</v>
      </c>
      <c r="W2520" s="130"/>
      <c r="X2520" s="113"/>
    </row>
    <row r="2521" spans="1:24" ht="12.95" customHeight="1" x14ac:dyDescent="0.2">
      <c r="A2521" s="140">
        <v>2014</v>
      </c>
      <c r="B2521" s="128" t="s">
        <v>4176</v>
      </c>
      <c r="C2521" s="128" t="s">
        <v>26924</v>
      </c>
      <c r="D2521" s="143" t="s">
        <v>31468</v>
      </c>
      <c r="E2521" s="128" t="s">
        <v>26948</v>
      </c>
      <c r="F2521" s="148" t="s">
        <v>10085</v>
      </c>
      <c r="G2521" s="142">
        <v>15895</v>
      </c>
      <c r="H2521" s="140" t="s">
        <v>11819</v>
      </c>
      <c r="I2521" s="140" t="s">
        <v>10103</v>
      </c>
      <c r="J2521" s="140" t="s">
        <v>26949</v>
      </c>
      <c r="K2521" s="140"/>
      <c r="L2521" s="211" t="s">
        <v>26945</v>
      </c>
      <c r="M2521" s="140">
        <v>1</v>
      </c>
      <c r="N2521" s="153" t="s">
        <v>11</v>
      </c>
      <c r="O2521" s="128" t="s">
        <v>18174</v>
      </c>
      <c r="P2521" s="128" t="s">
        <v>162</v>
      </c>
      <c r="Q2521" s="128" t="s">
        <v>19627</v>
      </c>
      <c r="R2521" s="128"/>
      <c r="S2521" s="145" t="s">
        <v>11080</v>
      </c>
      <c r="T2521" s="128" t="s">
        <v>7789</v>
      </c>
      <c r="U2521" s="140" t="s">
        <v>26954</v>
      </c>
      <c r="V2521" s="145">
        <v>6.5</v>
      </c>
      <c r="W2521" s="130"/>
      <c r="X2521" s="113"/>
    </row>
    <row r="2522" spans="1:24" ht="12.95" customHeight="1" x14ac:dyDescent="0.2">
      <c r="A2522" s="140">
        <v>2014</v>
      </c>
      <c r="B2522" s="128" t="s">
        <v>4176</v>
      </c>
      <c r="C2522" s="128" t="s">
        <v>26924</v>
      </c>
      <c r="D2522" s="143" t="s">
        <v>31469</v>
      </c>
      <c r="E2522" s="128" t="s">
        <v>26955</v>
      </c>
      <c r="F2522" s="148" t="s">
        <v>10085</v>
      </c>
      <c r="G2522" s="142">
        <v>15896</v>
      </c>
      <c r="H2522" s="140" t="s">
        <v>10103</v>
      </c>
      <c r="I2522" s="140" t="s">
        <v>11819</v>
      </c>
      <c r="J2522" s="140" t="s">
        <v>26935</v>
      </c>
      <c r="K2522" s="140"/>
      <c r="L2522" s="211" t="s">
        <v>26946</v>
      </c>
      <c r="M2522" s="140">
        <v>1</v>
      </c>
      <c r="N2522" s="153" t="s">
        <v>11</v>
      </c>
      <c r="O2522" s="128" t="s">
        <v>15928</v>
      </c>
      <c r="P2522" s="128" t="s">
        <v>9125</v>
      </c>
      <c r="Q2522" s="128" t="s">
        <v>19571</v>
      </c>
      <c r="R2522" s="128"/>
      <c r="S2522" s="145" t="s">
        <v>8315</v>
      </c>
      <c r="T2522" s="128" t="s">
        <v>7789</v>
      </c>
      <c r="U2522" s="140" t="s">
        <v>27540</v>
      </c>
      <c r="V2522" s="145">
        <v>6.5</v>
      </c>
      <c r="W2522" s="130"/>
      <c r="X2522" s="113"/>
    </row>
    <row r="2523" spans="1:24" ht="12.95" customHeight="1" x14ac:dyDescent="0.2">
      <c r="A2523" s="140">
        <v>2014</v>
      </c>
      <c r="B2523" s="128" t="s">
        <v>4176</v>
      </c>
      <c r="C2523" s="128" t="s">
        <v>26924</v>
      </c>
      <c r="D2523" s="143" t="s">
        <v>31470</v>
      </c>
      <c r="E2523" s="128" t="s">
        <v>26956</v>
      </c>
      <c r="F2523" s="148" t="s">
        <v>10085</v>
      </c>
      <c r="G2523" s="142">
        <v>15896</v>
      </c>
      <c r="H2523" s="140" t="s">
        <v>10103</v>
      </c>
      <c r="I2523" s="140" t="s">
        <v>11819</v>
      </c>
      <c r="J2523" s="140" t="s">
        <v>26957</v>
      </c>
      <c r="K2523" s="140"/>
      <c r="L2523" s="211" t="s">
        <v>26947</v>
      </c>
      <c r="M2523" s="140">
        <v>1</v>
      </c>
      <c r="N2523" s="153" t="s">
        <v>11</v>
      </c>
      <c r="O2523" s="128" t="s">
        <v>17670</v>
      </c>
      <c r="P2523" s="128" t="s">
        <v>162</v>
      </c>
      <c r="Q2523" s="128" t="s">
        <v>19534</v>
      </c>
      <c r="R2523" s="128"/>
      <c r="S2523" s="145" t="s">
        <v>11080</v>
      </c>
      <c r="T2523" s="128" t="s">
        <v>7789</v>
      </c>
      <c r="U2523" s="115" t="s">
        <v>26953</v>
      </c>
      <c r="V2523" s="145">
        <v>7.5</v>
      </c>
      <c r="W2523" s="130"/>
      <c r="X2523" s="113"/>
    </row>
    <row r="2524" spans="1:24" ht="12.95" customHeight="1" x14ac:dyDescent="0.2">
      <c r="A2524" s="140">
        <v>2014</v>
      </c>
      <c r="B2524" s="128" t="s">
        <v>4176</v>
      </c>
      <c r="C2524" s="128" t="s">
        <v>26924</v>
      </c>
      <c r="D2524" s="143" t="s">
        <v>31471</v>
      </c>
      <c r="E2524" s="128" t="s">
        <v>26958</v>
      </c>
      <c r="F2524" s="148" t="s">
        <v>10085</v>
      </c>
      <c r="G2524" s="142">
        <v>15895</v>
      </c>
      <c r="H2524" s="140" t="s">
        <v>10103</v>
      </c>
      <c r="I2524" s="140" t="s">
        <v>11819</v>
      </c>
      <c r="J2524" s="140" t="s">
        <v>26959</v>
      </c>
      <c r="K2524" s="140"/>
      <c r="L2524" s="211" t="s">
        <v>26960</v>
      </c>
      <c r="M2524" s="140">
        <v>1</v>
      </c>
      <c r="N2524" s="153" t="s">
        <v>11</v>
      </c>
      <c r="O2524" s="128" t="s">
        <v>16764</v>
      </c>
      <c r="P2524" s="128" t="s">
        <v>13301</v>
      </c>
      <c r="Q2524" s="128" t="s">
        <v>16757</v>
      </c>
      <c r="R2524" s="128"/>
      <c r="S2524" s="145"/>
      <c r="T2524" s="128" t="s">
        <v>7789</v>
      </c>
      <c r="U2524" s="115" t="s">
        <v>26966</v>
      </c>
      <c r="V2524" s="145">
        <v>7</v>
      </c>
      <c r="W2524" s="130"/>
      <c r="X2524" s="113"/>
    </row>
    <row r="2525" spans="1:24" ht="12.95" customHeight="1" x14ac:dyDescent="0.2">
      <c r="A2525" s="140">
        <v>2014</v>
      </c>
      <c r="B2525" s="128" t="s">
        <v>4176</v>
      </c>
      <c r="C2525" s="128" t="s">
        <v>26924</v>
      </c>
      <c r="D2525" s="143" t="s">
        <v>31472</v>
      </c>
      <c r="E2525" s="128" t="s">
        <v>26967</v>
      </c>
      <c r="F2525" s="148" t="s">
        <v>10085</v>
      </c>
      <c r="G2525" s="142">
        <v>15897</v>
      </c>
      <c r="H2525" s="140" t="s">
        <v>11819</v>
      </c>
      <c r="I2525" s="140" t="s">
        <v>10103</v>
      </c>
      <c r="J2525" s="140" t="s">
        <v>26975</v>
      </c>
      <c r="K2525" s="140"/>
      <c r="L2525" s="211" t="s">
        <v>26961</v>
      </c>
      <c r="M2525" s="140">
        <v>1</v>
      </c>
      <c r="N2525" s="153" t="s">
        <v>11</v>
      </c>
      <c r="O2525" s="128" t="s">
        <v>15922</v>
      </c>
      <c r="P2525" s="128"/>
      <c r="Q2525" s="128" t="s">
        <v>17446</v>
      </c>
      <c r="R2525" s="128"/>
      <c r="S2525" s="145" t="s">
        <v>11080</v>
      </c>
      <c r="T2525" s="128" t="s">
        <v>7789</v>
      </c>
      <c r="U2525" s="140" t="s">
        <v>26976</v>
      </c>
      <c r="V2525" s="145">
        <v>7</v>
      </c>
      <c r="W2525" s="130"/>
      <c r="X2525" s="113"/>
    </row>
    <row r="2526" spans="1:24" ht="12.95" customHeight="1" x14ac:dyDescent="0.2">
      <c r="A2526" s="140">
        <v>2014</v>
      </c>
      <c r="B2526" s="128" t="s">
        <v>4176</v>
      </c>
      <c r="C2526" s="128" t="s">
        <v>26924</v>
      </c>
      <c r="D2526" s="143" t="s">
        <v>31473</v>
      </c>
      <c r="E2526" s="128" t="s">
        <v>26968</v>
      </c>
      <c r="F2526" s="148" t="s">
        <v>10085</v>
      </c>
      <c r="G2526" s="142">
        <v>15894</v>
      </c>
      <c r="H2526" s="140" t="s">
        <v>10103</v>
      </c>
      <c r="I2526" s="140" t="s">
        <v>11819</v>
      </c>
      <c r="J2526" s="140" t="s">
        <v>26932</v>
      </c>
      <c r="K2526" s="140"/>
      <c r="L2526" s="211" t="s">
        <v>26962</v>
      </c>
      <c r="M2526" s="140">
        <v>1</v>
      </c>
      <c r="N2526" s="153" t="s">
        <v>11</v>
      </c>
      <c r="O2526" s="128" t="s">
        <v>26977</v>
      </c>
      <c r="P2526" s="128" t="s">
        <v>162</v>
      </c>
      <c r="Q2526" s="128" t="s">
        <v>17383</v>
      </c>
      <c r="R2526" s="128"/>
      <c r="S2526" s="145" t="s">
        <v>8315</v>
      </c>
      <c r="T2526" s="128" t="s">
        <v>7789</v>
      </c>
      <c r="U2526" s="115" t="s">
        <v>27539</v>
      </c>
      <c r="V2526" s="145">
        <v>7</v>
      </c>
      <c r="W2526" s="130"/>
      <c r="X2526" s="113"/>
    </row>
    <row r="2527" spans="1:24" ht="12.95" customHeight="1" x14ac:dyDescent="0.2">
      <c r="A2527" s="140">
        <v>2014</v>
      </c>
      <c r="B2527" s="128" t="s">
        <v>4176</v>
      </c>
      <c r="C2527" s="128" t="s">
        <v>26924</v>
      </c>
      <c r="D2527" s="143" t="s">
        <v>31474</v>
      </c>
      <c r="E2527" s="128" t="s">
        <v>26969</v>
      </c>
      <c r="F2527" s="148" t="s">
        <v>10085</v>
      </c>
      <c r="G2527" s="142">
        <v>15894</v>
      </c>
      <c r="H2527" s="140" t="s">
        <v>10103</v>
      </c>
      <c r="I2527" s="140" t="s">
        <v>11819</v>
      </c>
      <c r="J2527" s="140" t="s">
        <v>26935</v>
      </c>
      <c r="K2527" s="140"/>
      <c r="L2527" s="211" t="s">
        <v>26963</v>
      </c>
      <c r="M2527" s="140">
        <v>1</v>
      </c>
      <c r="N2527" s="153" t="s">
        <v>11</v>
      </c>
      <c r="O2527" s="128" t="s">
        <v>15959</v>
      </c>
      <c r="P2527" s="128" t="s">
        <v>13301</v>
      </c>
      <c r="Q2527" s="128" t="s">
        <v>16762</v>
      </c>
      <c r="R2527" s="128"/>
      <c r="S2527" s="145" t="s">
        <v>8315</v>
      </c>
      <c r="T2527" s="128" t="s">
        <v>7789</v>
      </c>
      <c r="U2527" s="140" t="s">
        <v>26978</v>
      </c>
      <c r="V2527" s="145">
        <v>6</v>
      </c>
      <c r="W2527" s="130"/>
      <c r="X2527" s="113"/>
    </row>
    <row r="2528" spans="1:24" ht="12.95" customHeight="1" x14ac:dyDescent="0.2">
      <c r="A2528" s="140">
        <v>2014</v>
      </c>
      <c r="B2528" s="128" t="s">
        <v>4176</v>
      </c>
      <c r="C2528" s="128" t="s">
        <v>26924</v>
      </c>
      <c r="D2528" s="143" t="s">
        <v>31475</v>
      </c>
      <c r="E2528" s="128" t="s">
        <v>26970</v>
      </c>
      <c r="F2528" s="148" t="s">
        <v>10085</v>
      </c>
      <c r="G2528" s="142">
        <v>15896</v>
      </c>
      <c r="H2528" s="140" t="s">
        <v>10103</v>
      </c>
      <c r="I2528" s="140" t="s">
        <v>11819</v>
      </c>
      <c r="J2528" s="140" t="s">
        <v>26979</v>
      </c>
      <c r="K2528" s="140"/>
      <c r="L2528" s="211" t="s">
        <v>26964</v>
      </c>
      <c r="M2528" s="140">
        <v>2</v>
      </c>
      <c r="N2528" s="144" t="s">
        <v>26980</v>
      </c>
      <c r="O2528" s="128" t="s">
        <v>20802</v>
      </c>
      <c r="P2528" s="128" t="s">
        <v>1863</v>
      </c>
      <c r="Q2528" s="128" t="s">
        <v>26981</v>
      </c>
      <c r="R2528" s="128"/>
      <c r="S2528" s="145" t="s">
        <v>11080</v>
      </c>
      <c r="T2528" s="128" t="s">
        <v>7789</v>
      </c>
      <c r="U2528" s="115" t="s">
        <v>27538</v>
      </c>
      <c r="V2528" s="145">
        <v>12</v>
      </c>
      <c r="W2528" s="130"/>
      <c r="X2528" s="113"/>
    </row>
    <row r="2529" spans="1:24" ht="12.95" customHeight="1" x14ac:dyDescent="0.2">
      <c r="A2529" s="140">
        <v>2014</v>
      </c>
      <c r="B2529" s="128" t="s">
        <v>4176</v>
      </c>
      <c r="C2529" s="128" t="s">
        <v>26924</v>
      </c>
      <c r="D2529" s="143" t="s">
        <v>31476</v>
      </c>
      <c r="E2529" s="128" t="s">
        <v>26971</v>
      </c>
      <c r="F2529" s="148" t="s">
        <v>10085</v>
      </c>
      <c r="G2529" s="142">
        <v>15895</v>
      </c>
      <c r="H2529" s="140" t="s">
        <v>11819</v>
      </c>
      <c r="I2529" s="140" t="s">
        <v>10103</v>
      </c>
      <c r="J2529" s="140" t="s">
        <v>26935</v>
      </c>
      <c r="K2529" s="140"/>
      <c r="L2529" s="211" t="s">
        <v>26965</v>
      </c>
      <c r="M2529" s="140">
        <v>1</v>
      </c>
      <c r="N2529" s="153" t="s">
        <v>11</v>
      </c>
      <c r="O2529" s="128" t="s">
        <v>17734</v>
      </c>
      <c r="P2529" s="128" t="s">
        <v>9125</v>
      </c>
      <c r="Q2529" s="128" t="s">
        <v>16885</v>
      </c>
      <c r="R2529" s="128"/>
      <c r="S2529" s="145" t="s">
        <v>11080</v>
      </c>
      <c r="T2529" s="128" t="s">
        <v>7789</v>
      </c>
      <c r="U2529" s="140" t="s">
        <v>26985</v>
      </c>
      <c r="V2529" s="145">
        <v>6.5</v>
      </c>
      <c r="W2529" s="130"/>
      <c r="X2529" s="113"/>
    </row>
    <row r="2530" spans="1:24" ht="12.95" customHeight="1" x14ac:dyDescent="0.2">
      <c r="A2530" s="140">
        <v>2014</v>
      </c>
      <c r="B2530" s="128" t="s">
        <v>4176</v>
      </c>
      <c r="C2530" s="128" t="s">
        <v>26924</v>
      </c>
      <c r="D2530" s="143" t="s">
        <v>31477</v>
      </c>
      <c r="E2530" s="128" t="s">
        <v>26972</v>
      </c>
      <c r="F2530" s="148" t="s">
        <v>10085</v>
      </c>
      <c r="G2530" s="142">
        <v>15896</v>
      </c>
      <c r="H2530" s="140" t="s">
        <v>11819</v>
      </c>
      <c r="I2530" s="140" t="s">
        <v>10103</v>
      </c>
      <c r="J2530" s="140" t="s">
        <v>26979</v>
      </c>
      <c r="K2530" s="140"/>
      <c r="L2530" s="211" t="s">
        <v>26982</v>
      </c>
      <c r="M2530" s="140">
        <v>1</v>
      </c>
      <c r="N2530" s="153" t="s">
        <v>11</v>
      </c>
      <c r="O2530" s="128" t="s">
        <v>19798</v>
      </c>
      <c r="P2530" s="128"/>
      <c r="Q2530" s="128" t="s">
        <v>17601</v>
      </c>
      <c r="R2530" s="128"/>
      <c r="S2530" s="145" t="s">
        <v>11080</v>
      </c>
      <c r="T2530" s="128" t="s">
        <v>7789</v>
      </c>
      <c r="U2530" s="140" t="s">
        <v>26986</v>
      </c>
      <c r="V2530" s="145">
        <v>6.5</v>
      </c>
      <c r="W2530" s="130"/>
      <c r="X2530" s="113"/>
    </row>
    <row r="2531" spans="1:24" ht="12.95" customHeight="1" x14ac:dyDescent="0.2">
      <c r="A2531" s="140">
        <v>2014</v>
      </c>
      <c r="B2531" s="128" t="s">
        <v>4176</v>
      </c>
      <c r="C2531" s="128" t="s">
        <v>26924</v>
      </c>
      <c r="D2531" s="143" t="s">
        <v>31478</v>
      </c>
      <c r="E2531" s="128" t="s">
        <v>26973</v>
      </c>
      <c r="F2531" s="148" t="s">
        <v>10085</v>
      </c>
      <c r="G2531" s="142">
        <v>15892</v>
      </c>
      <c r="H2531" s="140" t="s">
        <v>10103</v>
      </c>
      <c r="I2531" s="140" t="s">
        <v>11819</v>
      </c>
      <c r="J2531" s="140" t="s">
        <v>26987</v>
      </c>
      <c r="K2531" s="140"/>
      <c r="L2531" s="211" t="s">
        <v>26983</v>
      </c>
      <c r="M2531" s="140">
        <v>1</v>
      </c>
      <c r="N2531" s="153" t="s">
        <v>10</v>
      </c>
      <c r="O2531" s="128" t="s">
        <v>20788</v>
      </c>
      <c r="P2531" s="128" t="s">
        <v>13301</v>
      </c>
      <c r="Q2531" s="128" t="s">
        <v>26988</v>
      </c>
      <c r="R2531" s="128"/>
      <c r="S2531" s="145" t="s">
        <v>8315</v>
      </c>
      <c r="T2531" s="128" t="s">
        <v>7789</v>
      </c>
      <c r="U2531" s="140" t="s">
        <v>27537</v>
      </c>
      <c r="V2531" s="145">
        <v>7.5</v>
      </c>
      <c r="W2531" s="130"/>
      <c r="X2531" s="113"/>
    </row>
    <row r="2532" spans="1:24" ht="12.95" customHeight="1" x14ac:dyDescent="0.2">
      <c r="A2532" s="115">
        <v>2002</v>
      </c>
      <c r="B2532" s="102" t="s">
        <v>4176</v>
      </c>
      <c r="C2532" s="102" t="s">
        <v>37221</v>
      </c>
      <c r="D2532" s="111" t="s">
        <v>15193</v>
      </c>
      <c r="E2532" s="102" t="s">
        <v>7122</v>
      </c>
      <c r="F2532" s="53" t="s">
        <v>235</v>
      </c>
      <c r="G2532" s="105">
        <v>19811</v>
      </c>
      <c r="H2532" s="102" t="s">
        <v>31400</v>
      </c>
      <c r="I2532" s="102" t="s">
        <v>31401</v>
      </c>
      <c r="J2532" s="102" t="s">
        <v>2545</v>
      </c>
      <c r="K2532" s="102"/>
      <c r="L2532" s="111" t="s">
        <v>37222</v>
      </c>
      <c r="M2532" s="109">
        <v>0.5</v>
      </c>
      <c r="N2532" s="108">
        <v>38</v>
      </c>
      <c r="O2532" s="102" t="s">
        <v>10189</v>
      </c>
      <c r="P2532" s="39" t="s">
        <v>13301</v>
      </c>
      <c r="Q2532" s="39" t="s">
        <v>16762</v>
      </c>
      <c r="R2532" s="102"/>
      <c r="S2532" s="109" t="s">
        <v>8315</v>
      </c>
      <c r="T2532" s="102" t="s">
        <v>21545</v>
      </c>
      <c r="U2532" s="102" t="s">
        <v>21546</v>
      </c>
      <c r="V2532" s="109">
        <v>7.5</v>
      </c>
      <c r="W2532" s="107"/>
      <c r="X2532" s="113"/>
    </row>
    <row r="2533" spans="1:24" ht="12.95" customHeight="1" x14ac:dyDescent="0.2">
      <c r="A2533" s="115">
        <v>2002</v>
      </c>
      <c r="B2533" s="102" t="s">
        <v>4176</v>
      </c>
      <c r="C2533" s="102" t="s">
        <v>37221</v>
      </c>
      <c r="D2533" s="111" t="s">
        <v>4533</v>
      </c>
      <c r="E2533" s="102" t="s">
        <v>4532</v>
      </c>
      <c r="F2533" s="53" t="s">
        <v>235</v>
      </c>
      <c r="G2533" s="105">
        <v>19817</v>
      </c>
      <c r="H2533" s="102" t="s">
        <v>31401</v>
      </c>
      <c r="I2533" s="102" t="s">
        <v>31400</v>
      </c>
      <c r="J2533" s="102" t="s">
        <v>13471</v>
      </c>
      <c r="K2533" s="102"/>
      <c r="L2533" s="111" t="s">
        <v>37223</v>
      </c>
      <c r="M2533" s="109">
        <v>1</v>
      </c>
      <c r="N2533" s="108" t="s">
        <v>31479</v>
      </c>
      <c r="O2533" s="102" t="s">
        <v>13301</v>
      </c>
      <c r="P2533" s="39"/>
      <c r="Q2533" s="39" t="s">
        <v>21547</v>
      </c>
      <c r="R2533" s="109" t="s">
        <v>7035</v>
      </c>
      <c r="S2533" s="102" t="s">
        <v>8315</v>
      </c>
      <c r="T2533" s="102" t="s">
        <v>21545</v>
      </c>
      <c r="U2533" s="102" t="s">
        <v>31480</v>
      </c>
      <c r="V2533" s="109">
        <v>7.5</v>
      </c>
      <c r="W2533" s="107"/>
      <c r="X2533" s="113"/>
    </row>
    <row r="2534" spans="1:24" ht="12.95" customHeight="1" x14ac:dyDescent="0.2">
      <c r="A2534" s="115">
        <v>2002</v>
      </c>
      <c r="B2534" s="102" t="s">
        <v>4176</v>
      </c>
      <c r="C2534" s="102" t="s">
        <v>37221</v>
      </c>
      <c r="D2534" s="111" t="s">
        <v>2402</v>
      </c>
      <c r="E2534" s="102" t="s">
        <v>2401</v>
      </c>
      <c r="F2534" s="53" t="s">
        <v>235</v>
      </c>
      <c r="G2534" s="105">
        <v>19846</v>
      </c>
      <c r="H2534" s="102" t="s">
        <v>31400</v>
      </c>
      <c r="I2534" s="102" t="s">
        <v>31481</v>
      </c>
      <c r="J2534" s="102" t="s">
        <v>2403</v>
      </c>
      <c r="K2534" s="102"/>
      <c r="L2534" s="111" t="s">
        <v>37224</v>
      </c>
      <c r="M2534" s="109">
        <v>2</v>
      </c>
      <c r="N2534" s="112" t="s">
        <v>17567</v>
      </c>
      <c r="O2534" s="102" t="s">
        <v>3620</v>
      </c>
      <c r="P2534" s="39" t="s">
        <v>9125</v>
      </c>
      <c r="Q2534" s="39" t="s">
        <v>18013</v>
      </c>
      <c r="R2534" s="109"/>
      <c r="S2534" s="102"/>
      <c r="T2534" s="102" t="s">
        <v>21545</v>
      </c>
      <c r="U2534" s="102" t="s">
        <v>4884</v>
      </c>
      <c r="V2534" s="109">
        <v>7</v>
      </c>
      <c r="W2534" s="107"/>
      <c r="X2534" s="113"/>
    </row>
    <row r="2535" spans="1:24" ht="12.95" customHeight="1" x14ac:dyDescent="0.2">
      <c r="A2535" s="115">
        <v>2002</v>
      </c>
      <c r="B2535" s="102" t="s">
        <v>4176</v>
      </c>
      <c r="C2535" s="102" t="s">
        <v>37221</v>
      </c>
      <c r="D2535" s="111" t="s">
        <v>3410</v>
      </c>
      <c r="E2535" s="102" t="s">
        <v>3980</v>
      </c>
      <c r="F2535" s="53" t="s">
        <v>235</v>
      </c>
      <c r="G2535" s="105">
        <v>19832</v>
      </c>
      <c r="H2535" s="102" t="s">
        <v>31400</v>
      </c>
      <c r="I2535" s="102" t="s">
        <v>31401</v>
      </c>
      <c r="J2535" s="102" t="s">
        <v>13471</v>
      </c>
      <c r="K2535" s="102" t="s">
        <v>11565</v>
      </c>
      <c r="L2535" s="111" t="s">
        <v>37225</v>
      </c>
      <c r="M2535" s="109">
        <v>1</v>
      </c>
      <c r="N2535" s="108" t="s">
        <v>31479</v>
      </c>
      <c r="O2535" s="102"/>
      <c r="P2535" s="39"/>
      <c r="Q2535" s="39" t="s">
        <v>19455</v>
      </c>
      <c r="R2535" s="109"/>
      <c r="S2535" s="102" t="s">
        <v>8315</v>
      </c>
      <c r="T2535" s="102" t="s">
        <v>21545</v>
      </c>
      <c r="U2535" s="102" t="s">
        <v>31482</v>
      </c>
      <c r="V2535" s="109">
        <v>5.5</v>
      </c>
      <c r="W2535" s="107"/>
      <c r="X2535" s="113"/>
    </row>
    <row r="2536" spans="1:24" ht="12.95" customHeight="1" x14ac:dyDescent="0.2">
      <c r="A2536" s="115">
        <v>2002</v>
      </c>
      <c r="B2536" s="102" t="s">
        <v>4176</v>
      </c>
      <c r="C2536" s="102" t="s">
        <v>37221</v>
      </c>
      <c r="D2536" s="111" t="s">
        <v>9675</v>
      </c>
      <c r="E2536" s="102" t="s">
        <v>2406</v>
      </c>
      <c r="F2536" s="53" t="s">
        <v>235</v>
      </c>
      <c r="G2536" s="105">
        <v>19761</v>
      </c>
      <c r="H2536" s="102" t="s">
        <v>31401</v>
      </c>
      <c r="I2536" s="102" t="s">
        <v>31400</v>
      </c>
      <c r="J2536" s="102" t="s">
        <v>2545</v>
      </c>
      <c r="K2536" s="102"/>
      <c r="L2536" s="111" t="s">
        <v>37226</v>
      </c>
      <c r="M2536" s="109">
        <v>0.5</v>
      </c>
      <c r="N2536" s="108">
        <v>39</v>
      </c>
      <c r="O2536" s="102"/>
      <c r="P2536" s="39" t="s">
        <v>9160</v>
      </c>
      <c r="Q2536" s="39" t="s">
        <v>21548</v>
      </c>
      <c r="R2536" s="109"/>
      <c r="S2536" s="102"/>
      <c r="T2536" s="102" t="s">
        <v>21545</v>
      </c>
      <c r="U2536" s="102" t="s">
        <v>10901</v>
      </c>
      <c r="V2536" s="109">
        <v>6</v>
      </c>
      <c r="W2536" s="107"/>
      <c r="X2536" s="113"/>
    </row>
    <row r="2537" spans="1:24" ht="12.95" customHeight="1" x14ac:dyDescent="0.2">
      <c r="A2537" s="115">
        <v>2002</v>
      </c>
      <c r="B2537" s="102" t="s">
        <v>4176</v>
      </c>
      <c r="C2537" s="102" t="s">
        <v>37221</v>
      </c>
      <c r="D2537" s="111" t="s">
        <v>695</v>
      </c>
      <c r="E2537" s="102" t="s">
        <v>694</v>
      </c>
      <c r="F2537" s="53" t="s">
        <v>235</v>
      </c>
      <c r="G2537" s="105">
        <v>19698</v>
      </c>
      <c r="H2537" s="102" t="s">
        <v>31401</v>
      </c>
      <c r="I2537" s="102" t="s">
        <v>31400</v>
      </c>
      <c r="J2537" s="102" t="s">
        <v>2545</v>
      </c>
      <c r="K2537" s="102"/>
      <c r="L2537" s="111" t="s">
        <v>37227</v>
      </c>
      <c r="M2537" s="109">
        <v>3</v>
      </c>
      <c r="N2537" s="138" t="s">
        <v>31483</v>
      </c>
      <c r="O2537" s="102"/>
      <c r="P2537" s="39"/>
      <c r="Q2537" s="39" t="s">
        <v>18163</v>
      </c>
      <c r="R2537" s="109"/>
      <c r="S2537" s="102" t="s">
        <v>11080</v>
      </c>
      <c r="T2537" s="102" t="s">
        <v>21545</v>
      </c>
      <c r="U2537" s="102" t="s">
        <v>6868</v>
      </c>
      <c r="V2537" s="109">
        <v>7</v>
      </c>
      <c r="W2537" s="107"/>
      <c r="X2537" s="113"/>
    </row>
    <row r="2538" spans="1:24" ht="12.95" customHeight="1" x14ac:dyDescent="0.2">
      <c r="A2538" s="115">
        <v>2002</v>
      </c>
      <c r="B2538" s="102" t="s">
        <v>4176</v>
      </c>
      <c r="C2538" s="102" t="s">
        <v>37221</v>
      </c>
      <c r="D2538" s="111" t="s">
        <v>3026</v>
      </c>
      <c r="E2538" s="102" t="s">
        <v>3011</v>
      </c>
      <c r="F2538" s="53" t="s">
        <v>235</v>
      </c>
      <c r="G2538" s="105">
        <v>19683</v>
      </c>
      <c r="H2538" s="102" t="s">
        <v>31400</v>
      </c>
      <c r="I2538" s="102" t="s">
        <v>31401</v>
      </c>
      <c r="J2538" s="102" t="s">
        <v>2545</v>
      </c>
      <c r="K2538" s="102"/>
      <c r="L2538" s="111" t="s">
        <v>37228</v>
      </c>
      <c r="M2538" s="109">
        <v>0.5</v>
      </c>
      <c r="N2538" s="108">
        <v>38</v>
      </c>
      <c r="O2538" s="102"/>
      <c r="P2538" s="39"/>
      <c r="Q2538" s="39" t="s">
        <v>19101</v>
      </c>
      <c r="R2538" s="109"/>
      <c r="S2538" s="102"/>
      <c r="T2538" s="102" t="s">
        <v>21545</v>
      </c>
      <c r="U2538" s="102" t="s">
        <v>2475</v>
      </c>
      <c r="V2538" s="109">
        <v>5.5</v>
      </c>
      <c r="W2538" s="107"/>
      <c r="X2538" s="113"/>
    </row>
    <row r="2539" spans="1:24" ht="12.95" customHeight="1" x14ac:dyDescent="0.2">
      <c r="A2539" s="115">
        <v>2002</v>
      </c>
      <c r="B2539" s="102" t="s">
        <v>4176</v>
      </c>
      <c r="C2539" s="102" t="s">
        <v>37221</v>
      </c>
      <c r="D2539" s="111" t="s">
        <v>3028</v>
      </c>
      <c r="E2539" s="102" t="s">
        <v>3027</v>
      </c>
      <c r="F2539" s="53" t="s">
        <v>235</v>
      </c>
      <c r="G2539" s="105">
        <v>19805</v>
      </c>
      <c r="H2539" s="102" t="s">
        <v>31400</v>
      </c>
      <c r="I2539" s="102" t="s">
        <v>31401</v>
      </c>
      <c r="J2539" s="102" t="s">
        <v>4851</v>
      </c>
      <c r="K2539" s="102"/>
      <c r="L2539" s="111" t="s">
        <v>37229</v>
      </c>
      <c r="M2539" s="109">
        <v>1.5</v>
      </c>
      <c r="N2539" s="108" t="s">
        <v>31484</v>
      </c>
      <c r="O2539" s="102" t="s">
        <v>65</v>
      </c>
      <c r="P2539" s="39"/>
      <c r="Q2539" s="39" t="s">
        <v>19626</v>
      </c>
      <c r="R2539" s="109"/>
      <c r="S2539" s="102"/>
      <c r="T2539" s="102" t="s">
        <v>21545</v>
      </c>
      <c r="U2539" s="102" t="s">
        <v>31485</v>
      </c>
      <c r="V2539" s="109">
        <v>10</v>
      </c>
      <c r="W2539" s="107"/>
      <c r="X2539" s="113"/>
    </row>
    <row r="2540" spans="1:24" ht="12.95" customHeight="1" x14ac:dyDescent="0.2">
      <c r="A2540" s="115">
        <v>2002</v>
      </c>
      <c r="B2540" s="102" t="s">
        <v>4176</v>
      </c>
      <c r="C2540" s="102" t="s">
        <v>37221</v>
      </c>
      <c r="D2540" s="111" t="s">
        <v>2510</v>
      </c>
      <c r="E2540" s="102" t="s">
        <v>5915</v>
      </c>
      <c r="F2540" s="53" t="s">
        <v>235</v>
      </c>
      <c r="G2540" s="105">
        <v>19816</v>
      </c>
      <c r="H2540" s="102" t="s">
        <v>31401</v>
      </c>
      <c r="I2540" s="102" t="s">
        <v>31400</v>
      </c>
      <c r="J2540" s="102" t="s">
        <v>2545</v>
      </c>
      <c r="K2540" s="102"/>
      <c r="L2540" s="111" t="s">
        <v>37230</v>
      </c>
      <c r="M2540" s="109">
        <v>3</v>
      </c>
      <c r="N2540" s="112" t="s">
        <v>17568</v>
      </c>
      <c r="O2540" s="102" t="s">
        <v>13301</v>
      </c>
      <c r="P2540" s="39"/>
      <c r="Q2540" s="39" t="s">
        <v>20728</v>
      </c>
      <c r="R2540" s="109" t="s">
        <v>7035</v>
      </c>
      <c r="S2540" s="102" t="s">
        <v>8315</v>
      </c>
      <c r="T2540" s="102" t="s">
        <v>21545</v>
      </c>
      <c r="U2540" s="102" t="s">
        <v>27552</v>
      </c>
      <c r="V2540" s="109">
        <v>10</v>
      </c>
      <c r="W2540" s="107"/>
      <c r="X2540" s="113"/>
    </row>
    <row r="2541" spans="1:24" ht="12.95" customHeight="1" x14ac:dyDescent="0.2">
      <c r="A2541" s="115">
        <v>2002</v>
      </c>
      <c r="B2541" s="102" t="s">
        <v>4176</v>
      </c>
      <c r="C2541" s="102" t="s">
        <v>37221</v>
      </c>
      <c r="D2541" s="111" t="s">
        <v>12412</v>
      </c>
      <c r="E2541" s="102" t="s">
        <v>11600</v>
      </c>
      <c r="F2541" s="148" t="s">
        <v>10085</v>
      </c>
      <c r="G2541" s="105">
        <v>19814</v>
      </c>
      <c r="H2541" s="102" t="s">
        <v>31400</v>
      </c>
      <c r="I2541" s="102" t="s">
        <v>31401</v>
      </c>
      <c r="J2541" s="102" t="s">
        <v>9433</v>
      </c>
      <c r="K2541" s="102"/>
      <c r="L2541" s="111" t="s">
        <v>37231</v>
      </c>
      <c r="M2541" s="109">
        <v>1</v>
      </c>
      <c r="N2541" s="108" t="s">
        <v>12541</v>
      </c>
      <c r="O2541" s="102" t="s">
        <v>3620</v>
      </c>
      <c r="P2541" s="39"/>
      <c r="Q2541" s="39" t="s">
        <v>19101</v>
      </c>
      <c r="R2541" s="109"/>
      <c r="S2541" s="102"/>
      <c r="T2541" s="102" t="s">
        <v>21545</v>
      </c>
      <c r="U2541" s="102" t="s">
        <v>21538</v>
      </c>
      <c r="V2541" s="109">
        <v>5</v>
      </c>
      <c r="W2541" s="107"/>
      <c r="X2541" s="113"/>
    </row>
    <row r="2542" spans="1:24" ht="12.95" customHeight="1" x14ac:dyDescent="0.2">
      <c r="A2542" s="115">
        <v>2002</v>
      </c>
      <c r="B2542" s="102" t="s">
        <v>4176</v>
      </c>
      <c r="C2542" s="102" t="s">
        <v>37221</v>
      </c>
      <c r="D2542" s="111" t="s">
        <v>12543</v>
      </c>
      <c r="E2542" s="102" t="s">
        <v>12542</v>
      </c>
      <c r="F2542" s="148" t="s">
        <v>10085</v>
      </c>
      <c r="G2542" s="105">
        <v>19814</v>
      </c>
      <c r="H2542" s="102" t="s">
        <v>31401</v>
      </c>
      <c r="I2542" s="102" t="s">
        <v>31400</v>
      </c>
      <c r="J2542" s="102" t="s">
        <v>2545</v>
      </c>
      <c r="K2542" s="102"/>
      <c r="L2542" s="111" t="s">
        <v>37232</v>
      </c>
      <c r="M2542" s="109">
        <v>1</v>
      </c>
      <c r="N2542" s="108" t="s">
        <v>12541</v>
      </c>
      <c r="O2542" s="102" t="s">
        <v>2447</v>
      </c>
      <c r="P2542" s="39"/>
      <c r="Q2542" s="39" t="s">
        <v>17935</v>
      </c>
      <c r="R2542" s="109" t="s">
        <v>7035</v>
      </c>
      <c r="S2542" s="102" t="s">
        <v>11080</v>
      </c>
      <c r="T2542" s="102" t="s">
        <v>21545</v>
      </c>
      <c r="U2542" s="102" t="s">
        <v>21539</v>
      </c>
      <c r="V2542" s="109">
        <v>6</v>
      </c>
      <c r="W2542" s="107"/>
      <c r="X2542" s="113"/>
    </row>
    <row r="2543" spans="1:24" ht="12.95" customHeight="1" x14ac:dyDescent="0.2">
      <c r="A2543" s="115">
        <v>2002</v>
      </c>
      <c r="B2543" s="102" t="s">
        <v>4176</v>
      </c>
      <c r="C2543" s="102" t="s">
        <v>37221</v>
      </c>
      <c r="D2543" s="111" t="s">
        <v>7933</v>
      </c>
      <c r="E2543" s="102" t="s">
        <v>12544</v>
      </c>
      <c r="F2543" s="148" t="s">
        <v>10085</v>
      </c>
      <c r="G2543" s="105">
        <v>19813</v>
      </c>
      <c r="H2543" s="102" t="s">
        <v>31400</v>
      </c>
      <c r="I2543" s="102" t="s">
        <v>31401</v>
      </c>
      <c r="J2543" s="102" t="s">
        <v>13329</v>
      </c>
      <c r="K2543" s="102"/>
      <c r="L2543" s="111" t="s">
        <v>37233</v>
      </c>
      <c r="M2543" s="109">
        <v>1</v>
      </c>
      <c r="N2543" s="108" t="s">
        <v>12541</v>
      </c>
      <c r="O2543" s="102" t="s">
        <v>3620</v>
      </c>
      <c r="P2543" s="39"/>
      <c r="Q2543" s="39" t="s">
        <v>16712</v>
      </c>
      <c r="R2543" s="109" t="s">
        <v>7035</v>
      </c>
      <c r="S2543" s="102" t="s">
        <v>8315</v>
      </c>
      <c r="T2543" s="102" t="s">
        <v>21545</v>
      </c>
      <c r="U2543" s="102" t="s">
        <v>21539</v>
      </c>
      <c r="V2543" s="109">
        <v>7</v>
      </c>
      <c r="W2543" s="107"/>
      <c r="X2543" s="113"/>
    </row>
    <row r="2544" spans="1:24" ht="12.95" customHeight="1" x14ac:dyDescent="0.2">
      <c r="A2544" s="115">
        <v>2002</v>
      </c>
      <c r="B2544" s="102" t="s">
        <v>4176</v>
      </c>
      <c r="C2544" s="102" t="s">
        <v>37221</v>
      </c>
      <c r="D2544" s="111" t="s">
        <v>13331</v>
      </c>
      <c r="E2544" s="102" t="s">
        <v>13330</v>
      </c>
      <c r="F2544" s="148" t="s">
        <v>10085</v>
      </c>
      <c r="G2544" s="105">
        <v>19850</v>
      </c>
      <c r="H2544" s="102" t="s">
        <v>31401</v>
      </c>
      <c r="I2544" s="102" t="s">
        <v>31400</v>
      </c>
      <c r="J2544" s="102" t="s">
        <v>2545</v>
      </c>
      <c r="K2544" s="102"/>
      <c r="L2544" s="111" t="s">
        <v>37234</v>
      </c>
      <c r="M2544" s="109">
        <v>1</v>
      </c>
      <c r="N2544" s="112" t="s">
        <v>12541</v>
      </c>
      <c r="O2544" s="102"/>
      <c r="P2544" s="39" t="s">
        <v>3620</v>
      </c>
      <c r="Q2544" s="39" t="s">
        <v>21163</v>
      </c>
      <c r="R2544" s="109" t="s">
        <v>7035</v>
      </c>
      <c r="S2544" s="102"/>
      <c r="T2544" s="102" t="s">
        <v>21545</v>
      </c>
      <c r="U2544" s="102" t="s">
        <v>21540</v>
      </c>
      <c r="V2544" s="109">
        <v>7.5</v>
      </c>
      <c r="W2544" s="107"/>
      <c r="X2544" s="113"/>
    </row>
    <row r="2545" spans="1:24" ht="12.95" customHeight="1" x14ac:dyDescent="0.2">
      <c r="A2545" s="115">
        <v>2002</v>
      </c>
      <c r="B2545" s="102" t="s">
        <v>4176</v>
      </c>
      <c r="C2545" s="102" t="s">
        <v>37221</v>
      </c>
      <c r="D2545" s="111" t="s">
        <v>7151</v>
      </c>
      <c r="E2545" s="102" t="s">
        <v>7664</v>
      </c>
      <c r="F2545" s="148" t="s">
        <v>10085</v>
      </c>
      <c r="G2545" s="105">
        <v>19851</v>
      </c>
      <c r="H2545" s="102" t="s">
        <v>31401</v>
      </c>
      <c r="I2545" s="102" t="s">
        <v>31400</v>
      </c>
      <c r="J2545" s="102" t="s">
        <v>11135</v>
      </c>
      <c r="K2545" s="102"/>
      <c r="L2545" s="111" t="s">
        <v>37235</v>
      </c>
      <c r="M2545" s="109">
        <v>1</v>
      </c>
      <c r="N2545" s="108" t="s">
        <v>12541</v>
      </c>
      <c r="O2545" s="102"/>
      <c r="P2545" s="39" t="s">
        <v>9160</v>
      </c>
      <c r="Q2545" s="39" t="s">
        <v>18159</v>
      </c>
      <c r="R2545" s="109"/>
      <c r="S2545" s="102"/>
      <c r="T2545" s="102" t="s">
        <v>21545</v>
      </c>
      <c r="U2545" s="102" t="s">
        <v>21549</v>
      </c>
      <c r="V2545" s="109">
        <v>5.5</v>
      </c>
      <c r="W2545" s="107"/>
      <c r="X2545" s="113"/>
    </row>
    <row r="2546" spans="1:24" ht="12.95" customHeight="1" x14ac:dyDescent="0.2">
      <c r="A2546" s="115">
        <v>2002</v>
      </c>
      <c r="B2546" s="102" t="s">
        <v>4176</v>
      </c>
      <c r="C2546" s="102" t="s">
        <v>37221</v>
      </c>
      <c r="D2546" s="111" t="s">
        <v>363</v>
      </c>
      <c r="E2546" s="102" t="s">
        <v>11136</v>
      </c>
      <c r="F2546" s="148" t="s">
        <v>10085</v>
      </c>
      <c r="G2546" s="105">
        <v>19816</v>
      </c>
      <c r="H2546" s="102" t="s">
        <v>31400</v>
      </c>
      <c r="I2546" s="102" t="s">
        <v>31401</v>
      </c>
      <c r="J2546" s="102" t="s">
        <v>2545</v>
      </c>
      <c r="K2546" s="102"/>
      <c r="L2546" s="111" t="s">
        <v>37236</v>
      </c>
      <c r="M2546" s="109">
        <v>1</v>
      </c>
      <c r="N2546" s="108" t="s">
        <v>12541</v>
      </c>
      <c r="O2546" s="102" t="s">
        <v>3620</v>
      </c>
      <c r="P2546" s="39"/>
      <c r="Q2546" s="39" t="s">
        <v>19302</v>
      </c>
      <c r="R2546" s="109"/>
      <c r="S2546" s="102" t="s">
        <v>8315</v>
      </c>
      <c r="T2546" s="102" t="s">
        <v>21545</v>
      </c>
      <c r="U2546" s="102" t="s">
        <v>21550</v>
      </c>
      <c r="V2546" s="109">
        <v>5</v>
      </c>
      <c r="W2546" s="107"/>
      <c r="X2546" s="113"/>
    </row>
    <row r="2547" spans="1:24" ht="12.95" customHeight="1" x14ac:dyDescent="0.2">
      <c r="A2547" s="115">
        <v>2008</v>
      </c>
      <c r="B2547" s="102" t="s">
        <v>4176</v>
      </c>
      <c r="C2547" s="102" t="s">
        <v>37221</v>
      </c>
      <c r="D2547" s="111" t="s">
        <v>14245</v>
      </c>
      <c r="E2547" s="102" t="s">
        <v>2269</v>
      </c>
      <c r="F2547" s="148" t="s">
        <v>10085</v>
      </c>
      <c r="G2547" s="105">
        <v>19818</v>
      </c>
      <c r="H2547" s="102" t="s">
        <v>31486</v>
      </c>
      <c r="I2547" s="102" t="s">
        <v>31399</v>
      </c>
      <c r="J2547" s="102" t="s">
        <v>14313</v>
      </c>
      <c r="K2547" s="102"/>
      <c r="L2547" s="111" t="s">
        <v>37237</v>
      </c>
      <c r="M2547" s="109">
        <v>1</v>
      </c>
      <c r="N2547" s="108" t="s">
        <v>12541</v>
      </c>
      <c r="O2547" s="102"/>
      <c r="P2547" s="39" t="s">
        <v>9125</v>
      </c>
      <c r="Q2547" s="39" t="s">
        <v>16835</v>
      </c>
      <c r="R2547" s="109"/>
      <c r="S2547" s="102" t="s">
        <v>8315</v>
      </c>
      <c r="T2547" s="102" t="s">
        <v>21545</v>
      </c>
      <c r="U2547" s="102" t="s">
        <v>4972</v>
      </c>
      <c r="V2547" s="109">
        <v>5</v>
      </c>
      <c r="W2547" s="107"/>
      <c r="X2547" s="113"/>
    </row>
    <row r="2548" spans="1:24" ht="12.95" customHeight="1" x14ac:dyDescent="0.2">
      <c r="A2548" s="115">
        <v>2008</v>
      </c>
      <c r="B2548" s="102" t="s">
        <v>4176</v>
      </c>
      <c r="C2548" s="102" t="s">
        <v>37221</v>
      </c>
      <c r="D2548" s="111" t="s">
        <v>14055</v>
      </c>
      <c r="E2548" s="102" t="s">
        <v>2268</v>
      </c>
      <c r="F2548" s="53" t="s">
        <v>235</v>
      </c>
      <c r="G2548" s="105">
        <v>19307</v>
      </c>
      <c r="H2548" s="102" t="s">
        <v>31486</v>
      </c>
      <c r="I2548" s="102" t="s">
        <v>31399</v>
      </c>
      <c r="J2548" s="102" t="s">
        <v>12888</v>
      </c>
      <c r="K2548" s="102"/>
      <c r="L2548" s="111" t="s">
        <v>37238</v>
      </c>
      <c r="M2548" s="109">
        <v>3</v>
      </c>
      <c r="N2548" s="108" t="s">
        <v>31487</v>
      </c>
      <c r="O2548" s="102" t="s">
        <v>10122</v>
      </c>
      <c r="P2548" s="39" t="s">
        <v>162</v>
      </c>
      <c r="Q2548" s="39" t="s">
        <v>21551</v>
      </c>
      <c r="R2548" s="109"/>
      <c r="S2548" s="102"/>
      <c r="T2548" s="102" t="s">
        <v>21545</v>
      </c>
      <c r="U2548" s="102" t="s">
        <v>21541</v>
      </c>
      <c r="V2548" s="109">
        <v>8</v>
      </c>
      <c r="W2548" s="107"/>
      <c r="X2548" s="113"/>
    </row>
    <row r="2549" spans="1:24" ht="12.95" customHeight="1" x14ac:dyDescent="0.2">
      <c r="A2549" s="115">
        <v>2008</v>
      </c>
      <c r="B2549" s="102" t="s">
        <v>4176</v>
      </c>
      <c r="C2549" s="102" t="s">
        <v>37221</v>
      </c>
      <c r="D2549" s="111" t="s">
        <v>14472</v>
      </c>
      <c r="E2549" s="102" t="s">
        <v>9531</v>
      </c>
      <c r="F2549" s="53" t="s">
        <v>235</v>
      </c>
      <c r="G2549" s="105">
        <v>19815</v>
      </c>
      <c r="H2549" s="102" t="s">
        <v>31399</v>
      </c>
      <c r="I2549" s="102" t="s">
        <v>31486</v>
      </c>
      <c r="J2549" s="102" t="s">
        <v>9532</v>
      </c>
      <c r="K2549" s="102"/>
      <c r="L2549" s="111" t="s">
        <v>37239</v>
      </c>
      <c r="M2549" s="109">
        <v>0.75</v>
      </c>
      <c r="N2549" s="108">
        <v>37</v>
      </c>
      <c r="O2549" s="102" t="s">
        <v>2842</v>
      </c>
      <c r="P2549" s="39"/>
      <c r="Q2549" s="39" t="s">
        <v>20100</v>
      </c>
      <c r="R2549" s="109"/>
      <c r="S2549" s="102"/>
      <c r="T2549" s="102" t="s">
        <v>21545</v>
      </c>
      <c r="U2549" s="102" t="s">
        <v>21552</v>
      </c>
      <c r="V2549" s="109">
        <v>8</v>
      </c>
      <c r="W2549" s="107"/>
      <c r="X2549" s="113"/>
    </row>
    <row r="2550" spans="1:24" ht="12.95" customHeight="1" x14ac:dyDescent="0.2">
      <c r="A2550" s="115">
        <v>2002</v>
      </c>
      <c r="B2550" s="102" t="s">
        <v>4176</v>
      </c>
      <c r="C2550" s="102" t="s">
        <v>37221</v>
      </c>
      <c r="D2550" s="127" t="s">
        <v>11138</v>
      </c>
      <c r="E2550" s="102" t="s">
        <v>11137</v>
      </c>
      <c r="F2550" s="158" t="s">
        <v>14961</v>
      </c>
      <c r="G2550" s="105">
        <v>19813</v>
      </c>
      <c r="H2550" s="102" t="s">
        <v>31401</v>
      </c>
      <c r="I2550" s="102" t="s">
        <v>31400</v>
      </c>
      <c r="J2550" s="102" t="s">
        <v>2545</v>
      </c>
      <c r="K2550" s="102"/>
      <c r="L2550" s="111" t="s">
        <v>8400</v>
      </c>
      <c r="M2550" s="109">
        <v>1</v>
      </c>
      <c r="N2550" s="112" t="s">
        <v>12541</v>
      </c>
      <c r="O2550" s="102"/>
      <c r="P2550" s="39"/>
      <c r="Q2550" s="39"/>
      <c r="R2550" s="109" t="s">
        <v>7035</v>
      </c>
      <c r="S2550" s="102" t="s">
        <v>11080</v>
      </c>
      <c r="T2550" s="102" t="s">
        <v>21545</v>
      </c>
      <c r="U2550" s="102" t="s">
        <v>21539</v>
      </c>
      <c r="V2550" s="118" t="s">
        <v>6555</v>
      </c>
      <c r="W2550" s="107"/>
      <c r="X2550" s="113"/>
    </row>
    <row r="2551" spans="1:24" ht="12.95" customHeight="1" x14ac:dyDescent="0.2">
      <c r="A2551" s="115">
        <v>2012</v>
      </c>
      <c r="B2551" s="102" t="s">
        <v>4176</v>
      </c>
      <c r="C2551" s="103" t="s">
        <v>17569</v>
      </c>
      <c r="D2551" s="111" t="s">
        <v>5548</v>
      </c>
      <c r="E2551" s="102" t="s">
        <v>15744</v>
      </c>
      <c r="F2551" s="102" t="s">
        <v>14834</v>
      </c>
      <c r="G2551" s="105">
        <v>16469</v>
      </c>
      <c r="H2551" s="102" t="s">
        <v>2625</v>
      </c>
      <c r="I2551" s="102" t="s">
        <v>10191</v>
      </c>
      <c r="J2551" s="102" t="s">
        <v>15752</v>
      </c>
      <c r="K2551" s="102"/>
      <c r="L2551" s="111" t="s">
        <v>15756</v>
      </c>
      <c r="M2551" s="109">
        <v>1</v>
      </c>
      <c r="N2551" s="108" t="s">
        <v>31488</v>
      </c>
      <c r="O2551" s="102" t="s">
        <v>3620</v>
      </c>
      <c r="P2551" s="39" t="s">
        <v>8076</v>
      </c>
      <c r="Q2551" s="39" t="s">
        <v>19479</v>
      </c>
      <c r="R2551" s="109"/>
      <c r="S2551" s="102"/>
      <c r="T2551" s="102" t="s">
        <v>20545</v>
      </c>
      <c r="U2551" s="102" t="s">
        <v>21811</v>
      </c>
      <c r="V2551" s="109">
        <v>6.5</v>
      </c>
      <c r="W2551" s="107"/>
      <c r="X2551" s="113"/>
    </row>
    <row r="2552" spans="1:24" ht="12.95" customHeight="1" x14ac:dyDescent="0.2">
      <c r="A2552" s="115">
        <v>2012</v>
      </c>
      <c r="B2552" s="102" t="s">
        <v>4176</v>
      </c>
      <c r="C2552" s="102" t="s">
        <v>17569</v>
      </c>
      <c r="D2552" s="111" t="s">
        <v>15753</v>
      </c>
      <c r="E2552" s="102" t="s">
        <v>15745</v>
      </c>
      <c r="F2552" s="102" t="s">
        <v>14834</v>
      </c>
      <c r="G2552" s="105">
        <v>16602</v>
      </c>
      <c r="H2552" s="102" t="s">
        <v>2625</v>
      </c>
      <c r="I2552" s="102" t="s">
        <v>31489</v>
      </c>
      <c r="J2552" s="102" t="s">
        <v>15754</v>
      </c>
      <c r="K2552" s="102"/>
      <c r="L2552" s="111" t="s">
        <v>15757</v>
      </c>
      <c r="M2552" s="109">
        <v>1</v>
      </c>
      <c r="N2552" s="108" t="s">
        <v>31490</v>
      </c>
      <c r="O2552" s="102"/>
      <c r="P2552" s="39"/>
      <c r="Q2552" s="39" t="s">
        <v>16873</v>
      </c>
      <c r="R2552" s="109"/>
      <c r="S2552" s="102" t="s">
        <v>8315</v>
      </c>
      <c r="T2552" s="102" t="s">
        <v>20545</v>
      </c>
      <c r="U2552" s="102" t="s">
        <v>2477</v>
      </c>
      <c r="V2552" s="109">
        <v>6.5</v>
      </c>
      <c r="W2552" s="107"/>
      <c r="X2552" s="113"/>
    </row>
    <row r="2553" spans="1:24" ht="12.95" customHeight="1" x14ac:dyDescent="0.2">
      <c r="A2553" s="115">
        <v>2012</v>
      </c>
      <c r="B2553" s="102" t="s">
        <v>4176</v>
      </c>
      <c r="C2553" s="102" t="s">
        <v>17569</v>
      </c>
      <c r="D2553" s="111" t="s">
        <v>6817</v>
      </c>
      <c r="E2553" s="102" t="s">
        <v>15746</v>
      </c>
      <c r="F2553" s="102" t="s">
        <v>14834</v>
      </c>
      <c r="G2553" s="105">
        <v>15392</v>
      </c>
      <c r="H2553" s="102" t="s">
        <v>30951</v>
      </c>
      <c r="I2553" s="102" t="s">
        <v>2625</v>
      </c>
      <c r="J2553" s="102" t="s">
        <v>9828</v>
      </c>
      <c r="K2553" s="102"/>
      <c r="L2553" s="111" t="s">
        <v>15755</v>
      </c>
      <c r="M2553" s="109">
        <v>2</v>
      </c>
      <c r="N2553" s="112" t="s">
        <v>17570</v>
      </c>
      <c r="O2553" s="102"/>
      <c r="P2553" s="39" t="s">
        <v>162</v>
      </c>
      <c r="Q2553" s="39" t="s">
        <v>21548</v>
      </c>
      <c r="R2553" s="109"/>
      <c r="S2553" s="102"/>
      <c r="T2553" s="102" t="s">
        <v>21409</v>
      </c>
      <c r="U2553" s="102" t="s">
        <v>6868</v>
      </c>
      <c r="V2553" s="109">
        <v>7</v>
      </c>
      <c r="W2553" s="107"/>
      <c r="X2553" s="113"/>
    </row>
    <row r="2554" spans="1:24" ht="12.95" customHeight="1" x14ac:dyDescent="0.2">
      <c r="A2554" s="115">
        <v>2012</v>
      </c>
      <c r="B2554" s="102" t="s">
        <v>4176</v>
      </c>
      <c r="C2554" s="102" t="s">
        <v>17569</v>
      </c>
      <c r="D2554" s="111" t="s">
        <v>3344</v>
      </c>
      <c r="E2554" s="102" t="s">
        <v>15747</v>
      </c>
      <c r="F2554" s="102" t="s">
        <v>14834</v>
      </c>
      <c r="G2554" s="105">
        <v>15341</v>
      </c>
      <c r="H2554" s="102" t="s">
        <v>2625</v>
      </c>
      <c r="I2554" s="102" t="s">
        <v>10191</v>
      </c>
      <c r="J2554" s="102" t="s">
        <v>15126</v>
      </c>
      <c r="K2554" s="102"/>
      <c r="L2554" s="111" t="s">
        <v>15758</v>
      </c>
      <c r="M2554" s="109">
        <v>2</v>
      </c>
      <c r="N2554" s="112" t="s">
        <v>17571</v>
      </c>
      <c r="O2554" s="102" t="s">
        <v>18165</v>
      </c>
      <c r="P2554" s="39"/>
      <c r="Q2554" s="39" t="s">
        <v>8076</v>
      </c>
      <c r="R2554" s="109"/>
      <c r="S2554" s="102"/>
      <c r="T2554" s="102" t="s">
        <v>20545</v>
      </c>
      <c r="U2554" s="102" t="s">
        <v>21332</v>
      </c>
      <c r="V2554" s="109">
        <v>6</v>
      </c>
      <c r="W2554" s="107"/>
      <c r="X2554" s="113"/>
    </row>
    <row r="2555" spans="1:24" ht="12.95" customHeight="1" x14ac:dyDescent="0.2">
      <c r="A2555" s="115">
        <v>2012</v>
      </c>
      <c r="B2555" s="102" t="s">
        <v>4176</v>
      </c>
      <c r="C2555" s="102" t="s">
        <v>17569</v>
      </c>
      <c r="D2555" s="111" t="s">
        <v>5571</v>
      </c>
      <c r="E2555" s="102" t="s">
        <v>15748</v>
      </c>
      <c r="F2555" s="102" t="s">
        <v>14834</v>
      </c>
      <c r="G2555" s="105">
        <v>15386</v>
      </c>
      <c r="H2555" s="102" t="s">
        <v>31491</v>
      </c>
      <c r="I2555" s="102" t="s">
        <v>2625</v>
      </c>
      <c r="J2555" s="102" t="s">
        <v>7360</v>
      </c>
      <c r="K2555" s="102"/>
      <c r="L2555" s="111" t="s">
        <v>15759</v>
      </c>
      <c r="M2555" s="109">
        <v>2</v>
      </c>
      <c r="N2555" s="112" t="s">
        <v>16065</v>
      </c>
      <c r="O2555" s="102"/>
      <c r="P2555" s="39" t="s">
        <v>13301</v>
      </c>
      <c r="Q2555" s="39" t="s">
        <v>21566</v>
      </c>
      <c r="R2555" s="109"/>
      <c r="S2555" s="102"/>
      <c r="T2555" s="102" t="s">
        <v>21409</v>
      </c>
      <c r="U2555" s="102" t="s">
        <v>21296</v>
      </c>
      <c r="V2555" s="109">
        <v>8</v>
      </c>
      <c r="W2555" s="107"/>
      <c r="X2555" s="113"/>
    </row>
    <row r="2556" spans="1:24" ht="12.95" customHeight="1" x14ac:dyDescent="0.2">
      <c r="A2556" s="115">
        <v>2012</v>
      </c>
      <c r="B2556" s="102" t="s">
        <v>4176</v>
      </c>
      <c r="C2556" s="102" t="s">
        <v>17569</v>
      </c>
      <c r="D2556" s="111" t="s">
        <v>5568</v>
      </c>
      <c r="E2556" s="102" t="s">
        <v>15749</v>
      </c>
      <c r="F2556" s="102" t="s">
        <v>14834</v>
      </c>
      <c r="G2556" s="105">
        <v>15579</v>
      </c>
      <c r="H2556" s="102" t="s">
        <v>30643</v>
      </c>
      <c r="I2556" s="102" t="s">
        <v>2625</v>
      </c>
      <c r="J2556" s="102" t="s">
        <v>5569</v>
      </c>
      <c r="K2556" s="102"/>
      <c r="L2556" s="111" t="s">
        <v>15760</v>
      </c>
      <c r="M2556" s="109">
        <v>1</v>
      </c>
      <c r="N2556" s="112" t="s">
        <v>15763</v>
      </c>
      <c r="O2556" s="102" t="s">
        <v>3620</v>
      </c>
      <c r="P2556" s="39"/>
      <c r="Q2556" s="39" t="s">
        <v>15948</v>
      </c>
      <c r="R2556" s="109" t="s">
        <v>7035</v>
      </c>
      <c r="S2556" s="102"/>
      <c r="T2556" s="102" t="s">
        <v>21291</v>
      </c>
      <c r="U2556" s="102" t="s">
        <v>21307</v>
      </c>
      <c r="V2556" s="109">
        <v>6</v>
      </c>
      <c r="W2556" s="107"/>
      <c r="X2556" s="113"/>
    </row>
    <row r="2557" spans="1:24" ht="12.95" customHeight="1" x14ac:dyDescent="0.2">
      <c r="A2557" s="115">
        <v>2012</v>
      </c>
      <c r="B2557" s="102" t="s">
        <v>4176</v>
      </c>
      <c r="C2557" s="102" t="s">
        <v>17569</v>
      </c>
      <c r="D2557" s="111" t="s">
        <v>2031</v>
      </c>
      <c r="E2557" s="102" t="s">
        <v>15750</v>
      </c>
      <c r="F2557" s="102" t="s">
        <v>14834</v>
      </c>
      <c r="G2557" s="105">
        <v>15355</v>
      </c>
      <c r="H2557" s="102" t="s">
        <v>30643</v>
      </c>
      <c r="I2557" s="102" t="s">
        <v>2625</v>
      </c>
      <c r="J2557" s="102" t="s">
        <v>11773</v>
      </c>
      <c r="K2557" s="102"/>
      <c r="L2557" s="111" t="s">
        <v>15761</v>
      </c>
      <c r="M2557" s="109">
        <v>1</v>
      </c>
      <c r="N2557" s="112">
        <v>37</v>
      </c>
      <c r="O2557" s="102"/>
      <c r="P2557" s="39"/>
      <c r="Q2557" s="39" t="s">
        <v>19692</v>
      </c>
      <c r="R2557" s="109"/>
      <c r="S2557" s="102" t="s">
        <v>9435</v>
      </c>
      <c r="T2557" s="102" t="s">
        <v>21383</v>
      </c>
      <c r="U2557" s="102" t="s">
        <v>21542</v>
      </c>
      <c r="V2557" s="109">
        <v>8</v>
      </c>
      <c r="W2557" s="107"/>
      <c r="X2557" s="113"/>
    </row>
    <row r="2558" spans="1:24" ht="12.95" customHeight="1" x14ac:dyDescent="0.2">
      <c r="A2558" s="115">
        <v>2012</v>
      </c>
      <c r="B2558" s="102" t="s">
        <v>4176</v>
      </c>
      <c r="C2558" s="102" t="s">
        <v>17569</v>
      </c>
      <c r="D2558" s="111" t="s">
        <v>7385</v>
      </c>
      <c r="E2558" s="102" t="s">
        <v>15751</v>
      </c>
      <c r="F2558" s="102" t="s">
        <v>14834</v>
      </c>
      <c r="G2558" s="105">
        <v>16118</v>
      </c>
      <c r="H2558" s="102" t="s">
        <v>2625</v>
      </c>
      <c r="I2558" s="102" t="s">
        <v>30989</v>
      </c>
      <c r="J2558" s="102" t="s">
        <v>11261</v>
      </c>
      <c r="K2558" s="102"/>
      <c r="L2558" s="111" t="s">
        <v>15762</v>
      </c>
      <c r="M2558" s="109">
        <v>1</v>
      </c>
      <c r="N2558" s="112">
        <v>37</v>
      </c>
      <c r="O2558" s="102" t="s">
        <v>13301</v>
      </c>
      <c r="P2558" s="39" t="s">
        <v>162</v>
      </c>
      <c r="Q2558" s="39" t="s">
        <v>27656</v>
      </c>
      <c r="R2558" s="109"/>
      <c r="S2558" s="102"/>
      <c r="T2558" s="102" t="s">
        <v>20545</v>
      </c>
      <c r="U2558" s="102" t="s">
        <v>21543</v>
      </c>
      <c r="V2558" s="109">
        <v>8</v>
      </c>
      <c r="W2558" s="107"/>
      <c r="X2558" s="113"/>
    </row>
    <row r="2559" spans="1:24" ht="12.95" customHeight="1" x14ac:dyDescent="0.2">
      <c r="A2559" s="115">
        <v>2012</v>
      </c>
      <c r="B2559" s="102" t="s">
        <v>4176</v>
      </c>
      <c r="C2559" s="102" t="s">
        <v>17569</v>
      </c>
      <c r="D2559" s="111" t="s">
        <v>15768</v>
      </c>
      <c r="E2559" s="102" t="s">
        <v>15764</v>
      </c>
      <c r="F2559" s="102" t="s">
        <v>14834</v>
      </c>
      <c r="G2559" s="105">
        <v>15574</v>
      </c>
      <c r="H2559" s="102" t="s">
        <v>2625</v>
      </c>
      <c r="I2559" s="102" t="s">
        <v>15082</v>
      </c>
      <c r="J2559" s="102" t="s">
        <v>11259</v>
      </c>
      <c r="K2559" s="102"/>
      <c r="L2559" s="111" t="s">
        <v>19598</v>
      </c>
      <c r="M2559" s="109">
        <v>2</v>
      </c>
      <c r="N2559" s="112" t="s">
        <v>17572</v>
      </c>
      <c r="O2559" s="102" t="s">
        <v>10189</v>
      </c>
      <c r="P2559" s="39"/>
      <c r="Q2559" s="39" t="s">
        <v>19105</v>
      </c>
      <c r="R2559" s="109"/>
      <c r="S2559" s="102"/>
      <c r="T2559" s="102" t="s">
        <v>20545</v>
      </c>
      <c r="U2559" s="102" t="s">
        <v>21544</v>
      </c>
      <c r="V2559" s="109">
        <v>7</v>
      </c>
      <c r="W2559" s="107"/>
      <c r="X2559" s="113"/>
    </row>
    <row r="2560" spans="1:24" ht="12.95" customHeight="1" x14ac:dyDescent="0.2">
      <c r="A2560" s="115">
        <v>2012</v>
      </c>
      <c r="B2560" s="102" t="s">
        <v>4176</v>
      </c>
      <c r="C2560" s="102" t="s">
        <v>17569</v>
      </c>
      <c r="D2560" s="111" t="s">
        <v>15769</v>
      </c>
      <c r="E2560" s="102" t="s">
        <v>15765</v>
      </c>
      <c r="F2560" s="102" t="s">
        <v>14834</v>
      </c>
      <c r="G2560" s="105">
        <v>15361</v>
      </c>
      <c r="H2560" s="102" t="s">
        <v>2625</v>
      </c>
      <c r="I2560" s="102" t="s">
        <v>30643</v>
      </c>
      <c r="J2560" s="102" t="s">
        <v>3374</v>
      </c>
      <c r="K2560" s="102"/>
      <c r="L2560" s="111" t="s">
        <v>19599</v>
      </c>
      <c r="M2560" s="109">
        <v>1</v>
      </c>
      <c r="N2560" s="112" t="s">
        <v>15763</v>
      </c>
      <c r="O2560" s="102" t="s">
        <v>3620</v>
      </c>
      <c r="P2560" s="39" t="s">
        <v>10189</v>
      </c>
      <c r="Q2560" s="39" t="s">
        <v>16873</v>
      </c>
      <c r="R2560" s="109"/>
      <c r="S2560" s="102"/>
      <c r="T2560" s="102" t="s">
        <v>21383</v>
      </c>
      <c r="U2560" s="102" t="s">
        <v>27657</v>
      </c>
      <c r="V2560" s="109">
        <v>7.5</v>
      </c>
      <c r="W2560" s="107"/>
      <c r="X2560" s="113"/>
    </row>
    <row r="2561" spans="1:24" ht="12.95" customHeight="1" x14ac:dyDescent="0.2">
      <c r="A2561" s="115">
        <v>2012</v>
      </c>
      <c r="B2561" s="102" t="s">
        <v>4176</v>
      </c>
      <c r="C2561" s="102" t="s">
        <v>17569</v>
      </c>
      <c r="D2561" s="111" t="s">
        <v>15770</v>
      </c>
      <c r="E2561" s="102" t="s">
        <v>15766</v>
      </c>
      <c r="F2561" s="102" t="s">
        <v>14834</v>
      </c>
      <c r="G2561" s="105">
        <v>16238</v>
      </c>
      <c r="H2561" s="102" t="s">
        <v>10191</v>
      </c>
      <c r="I2561" s="102" t="s">
        <v>2625</v>
      </c>
      <c r="J2561" s="102" t="s">
        <v>8691</v>
      </c>
      <c r="K2561" s="102"/>
      <c r="L2561" s="111" t="s">
        <v>19600</v>
      </c>
      <c r="M2561" s="107">
        <v>0.75</v>
      </c>
      <c r="N2561" s="125" t="s">
        <v>15763</v>
      </c>
      <c r="O2561" s="102" t="s">
        <v>12721</v>
      </c>
      <c r="P2561" s="39"/>
      <c r="Q2561" s="39" t="s">
        <v>15832</v>
      </c>
      <c r="R2561" s="109"/>
      <c r="S2561" s="102"/>
      <c r="T2561" s="102" t="s">
        <v>21409</v>
      </c>
      <c r="U2561" s="102" t="s">
        <v>10901</v>
      </c>
      <c r="V2561" s="109">
        <v>7.5</v>
      </c>
      <c r="W2561" s="107"/>
      <c r="X2561" s="113"/>
    </row>
    <row r="2562" spans="1:24" ht="12.95" customHeight="1" x14ac:dyDescent="0.2">
      <c r="A2562" s="115">
        <v>2012</v>
      </c>
      <c r="B2562" s="102" t="s">
        <v>4176</v>
      </c>
      <c r="C2562" s="102" t="s">
        <v>17569</v>
      </c>
      <c r="D2562" s="111" t="s">
        <v>15775</v>
      </c>
      <c r="E2562" s="102" t="s">
        <v>15767</v>
      </c>
      <c r="F2562" s="102" t="s">
        <v>14834</v>
      </c>
      <c r="G2562" s="105">
        <v>16362</v>
      </c>
      <c r="H2562" s="102" t="s">
        <v>2625</v>
      </c>
      <c r="I2562" s="102" t="s">
        <v>10191</v>
      </c>
      <c r="J2562" s="102" t="s">
        <v>13988</v>
      </c>
      <c r="K2562" s="102"/>
      <c r="L2562" s="111" t="s">
        <v>19601</v>
      </c>
      <c r="M2562" s="107" t="s">
        <v>3669</v>
      </c>
      <c r="N2562" s="112" t="s">
        <v>15763</v>
      </c>
      <c r="O2562" s="102"/>
      <c r="P2562" s="39"/>
      <c r="Q2562" s="39" t="s">
        <v>16524</v>
      </c>
      <c r="R2562" s="109"/>
      <c r="S2562" s="102"/>
      <c r="T2562" s="102" t="s">
        <v>20545</v>
      </c>
      <c r="U2562" s="102" t="s">
        <v>27658</v>
      </c>
      <c r="V2562" s="109">
        <v>6</v>
      </c>
      <c r="W2562" s="107"/>
      <c r="X2562" s="113"/>
    </row>
    <row r="2563" spans="1:24" ht="12.95" customHeight="1" x14ac:dyDescent="0.2">
      <c r="A2563" s="115"/>
      <c r="B2563" s="115" t="s">
        <v>4176</v>
      </c>
      <c r="C2563" s="164" t="s">
        <v>2464</v>
      </c>
      <c r="D2563" s="347" t="s">
        <v>11829</v>
      </c>
      <c r="E2563" s="102" t="s">
        <v>12584</v>
      </c>
      <c r="F2563" s="102" t="s">
        <v>14834</v>
      </c>
      <c r="G2563" s="105"/>
      <c r="H2563" s="102"/>
      <c r="I2563" s="102"/>
      <c r="J2563" s="102"/>
      <c r="K2563" s="102"/>
      <c r="L2563" s="111" t="s">
        <v>11216</v>
      </c>
      <c r="M2563" s="102"/>
      <c r="N2563" s="112"/>
      <c r="O2563" s="102"/>
      <c r="P2563" s="102"/>
      <c r="Q2563" s="102"/>
      <c r="R2563" s="102"/>
      <c r="S2563" s="102"/>
      <c r="T2563" s="102"/>
      <c r="U2563" s="102"/>
      <c r="V2563" s="118" t="s">
        <v>5147</v>
      </c>
      <c r="W2563" s="109"/>
      <c r="X2563" s="324"/>
    </row>
    <row r="2564" spans="1:24" ht="12.95" customHeight="1" x14ac:dyDescent="0.2">
      <c r="A2564" s="115"/>
      <c r="B2564" s="115" t="s">
        <v>4176</v>
      </c>
      <c r="C2564" s="102" t="s">
        <v>2464</v>
      </c>
      <c r="D2564" s="347" t="s">
        <v>11830</v>
      </c>
      <c r="E2564" s="102" t="s">
        <v>12585</v>
      </c>
      <c r="F2564" s="102" t="s">
        <v>14834</v>
      </c>
      <c r="G2564" s="105">
        <v>14497</v>
      </c>
      <c r="H2564" s="102" t="s">
        <v>30910</v>
      </c>
      <c r="I2564" s="102" t="s">
        <v>11819</v>
      </c>
      <c r="J2564" s="102" t="s">
        <v>13463</v>
      </c>
      <c r="K2564" s="102"/>
      <c r="L2564" s="111"/>
      <c r="M2564" s="109">
        <v>3</v>
      </c>
      <c r="N2564" s="112" t="s">
        <v>17573</v>
      </c>
      <c r="O2564" s="102"/>
      <c r="P2564" s="102"/>
      <c r="Q2564" s="102"/>
      <c r="R2564" s="109"/>
      <c r="S2564" s="102"/>
      <c r="T2564" s="102"/>
      <c r="U2564" s="102" t="s">
        <v>17574</v>
      </c>
      <c r="V2564" s="109">
        <v>7.5</v>
      </c>
      <c r="W2564" s="107"/>
      <c r="X2564" s="324"/>
    </row>
    <row r="2565" spans="1:24" ht="12.95" customHeight="1" x14ac:dyDescent="0.2">
      <c r="A2565" s="140">
        <v>2014</v>
      </c>
      <c r="B2565" s="140" t="s">
        <v>4176</v>
      </c>
      <c r="C2565" s="197" t="s">
        <v>27014</v>
      </c>
      <c r="D2565" s="211" t="s">
        <v>31492</v>
      </c>
      <c r="E2565" s="128" t="s">
        <v>27015</v>
      </c>
      <c r="F2565" s="128" t="s">
        <v>14834</v>
      </c>
      <c r="G2565" s="142">
        <v>16229</v>
      </c>
      <c r="H2565" s="128" t="s">
        <v>11819</v>
      </c>
      <c r="I2565" s="128" t="s">
        <v>10191</v>
      </c>
      <c r="J2565" s="128" t="s">
        <v>7808</v>
      </c>
      <c r="K2565" s="128"/>
      <c r="L2565" s="111" t="s">
        <v>7802</v>
      </c>
      <c r="M2565" s="169">
        <v>1</v>
      </c>
      <c r="N2565" s="200" t="s">
        <v>27079</v>
      </c>
      <c r="O2565" s="214" t="s">
        <v>9125</v>
      </c>
      <c r="P2565" s="128"/>
      <c r="Q2565" s="128" t="s">
        <v>16823</v>
      </c>
      <c r="R2565" s="145"/>
      <c r="S2565" s="128"/>
      <c r="T2565" s="128" t="s">
        <v>20547</v>
      </c>
      <c r="U2565" s="128" t="s">
        <v>1713</v>
      </c>
      <c r="V2565" s="145">
        <v>6.5</v>
      </c>
      <c r="W2565" s="130"/>
      <c r="X2565" s="324"/>
    </row>
    <row r="2566" spans="1:24" ht="12.95" customHeight="1" x14ac:dyDescent="0.2">
      <c r="A2566" s="140">
        <v>2014</v>
      </c>
      <c r="B2566" s="140" t="s">
        <v>4176</v>
      </c>
      <c r="C2566" s="128" t="s">
        <v>27014</v>
      </c>
      <c r="D2566" s="211" t="s">
        <v>31493</v>
      </c>
      <c r="E2566" s="128" t="s">
        <v>27016</v>
      </c>
      <c r="F2566" s="128" t="s">
        <v>14834</v>
      </c>
      <c r="G2566" s="142">
        <v>16229</v>
      </c>
      <c r="H2566" s="128" t="s">
        <v>11819</v>
      </c>
      <c r="I2566" s="128" t="s">
        <v>10191</v>
      </c>
      <c r="J2566" s="128" t="s">
        <v>27080</v>
      </c>
      <c r="K2566" s="128"/>
      <c r="L2566" s="111" t="s">
        <v>7803</v>
      </c>
      <c r="M2566" s="169">
        <v>1</v>
      </c>
      <c r="N2566" s="200" t="s">
        <v>27079</v>
      </c>
      <c r="O2566" s="214" t="s">
        <v>162</v>
      </c>
      <c r="P2566" s="128"/>
      <c r="Q2566" s="128" t="s">
        <v>17383</v>
      </c>
      <c r="R2566" s="145"/>
      <c r="S2566" s="128" t="s">
        <v>9435</v>
      </c>
      <c r="T2566" s="128" t="s">
        <v>20547</v>
      </c>
      <c r="U2566" s="128" t="s">
        <v>1713</v>
      </c>
      <c r="V2566" s="145">
        <v>5.5</v>
      </c>
      <c r="W2566" s="130"/>
      <c r="X2566" s="324"/>
    </row>
    <row r="2567" spans="1:24" ht="12.95" customHeight="1" x14ac:dyDescent="0.2">
      <c r="A2567" s="140">
        <v>2014</v>
      </c>
      <c r="B2567" s="140" t="s">
        <v>4176</v>
      </c>
      <c r="C2567" s="128" t="s">
        <v>27014</v>
      </c>
      <c r="D2567" s="211" t="s">
        <v>31494</v>
      </c>
      <c r="E2567" s="128" t="s">
        <v>27017</v>
      </c>
      <c r="F2567" s="128" t="s">
        <v>14834</v>
      </c>
      <c r="G2567" s="142">
        <v>16229</v>
      </c>
      <c r="H2567" s="128" t="s">
        <v>11819</v>
      </c>
      <c r="I2567" s="128" t="s">
        <v>10191</v>
      </c>
      <c r="J2567" s="128" t="s">
        <v>27081</v>
      </c>
      <c r="K2567" s="128"/>
      <c r="L2567" s="111" t="s">
        <v>7804</v>
      </c>
      <c r="M2567" s="169">
        <v>1</v>
      </c>
      <c r="N2567" s="200" t="s">
        <v>27079</v>
      </c>
      <c r="O2567" s="214" t="s">
        <v>9160</v>
      </c>
      <c r="P2567" s="128" t="s">
        <v>162</v>
      </c>
      <c r="Q2567" s="128" t="s">
        <v>19131</v>
      </c>
      <c r="R2567" s="145"/>
      <c r="S2567" s="128"/>
      <c r="T2567" s="128" t="s">
        <v>20547</v>
      </c>
      <c r="U2567" s="128" t="s">
        <v>1713</v>
      </c>
      <c r="V2567" s="145">
        <v>6.5</v>
      </c>
      <c r="W2567" s="130"/>
      <c r="X2567" s="324"/>
    </row>
    <row r="2568" spans="1:24" ht="12.95" customHeight="1" x14ac:dyDescent="0.2">
      <c r="A2568" s="140">
        <v>2014</v>
      </c>
      <c r="B2568" s="140" t="s">
        <v>4176</v>
      </c>
      <c r="C2568" s="128" t="s">
        <v>27014</v>
      </c>
      <c r="D2568" s="211" t="s">
        <v>31495</v>
      </c>
      <c r="E2568" s="128" t="s">
        <v>27018</v>
      </c>
      <c r="F2568" s="128" t="s">
        <v>14834</v>
      </c>
      <c r="G2568" s="142">
        <v>16229</v>
      </c>
      <c r="H2568" s="128" t="s">
        <v>10191</v>
      </c>
      <c r="I2568" s="128" t="s">
        <v>11819</v>
      </c>
      <c r="J2568" s="128" t="s">
        <v>27082</v>
      </c>
      <c r="K2568" s="128"/>
      <c r="L2568" s="111" t="s">
        <v>7805</v>
      </c>
      <c r="M2568" s="169">
        <v>1</v>
      </c>
      <c r="N2568" s="200" t="s">
        <v>27079</v>
      </c>
      <c r="O2568" s="214"/>
      <c r="P2568" s="128" t="s">
        <v>9160</v>
      </c>
      <c r="Q2568" s="128" t="s">
        <v>19527</v>
      </c>
      <c r="R2568" s="145"/>
      <c r="S2568" s="128"/>
      <c r="T2568" s="128" t="s">
        <v>20547</v>
      </c>
      <c r="U2568" s="128" t="s">
        <v>1713</v>
      </c>
      <c r="V2568" s="145">
        <v>5.5</v>
      </c>
      <c r="W2568" s="130"/>
      <c r="X2568" s="324"/>
    </row>
    <row r="2569" spans="1:24" ht="12.95" customHeight="1" x14ac:dyDescent="0.2">
      <c r="A2569" s="140">
        <v>2014</v>
      </c>
      <c r="B2569" s="140" t="s">
        <v>4176</v>
      </c>
      <c r="C2569" s="128" t="s">
        <v>27014</v>
      </c>
      <c r="D2569" s="211" t="s">
        <v>31496</v>
      </c>
      <c r="E2569" s="128" t="s">
        <v>27019</v>
      </c>
      <c r="F2569" s="128" t="s">
        <v>14834</v>
      </c>
      <c r="G2569" s="142">
        <v>16229</v>
      </c>
      <c r="H2569" s="128" t="s">
        <v>11819</v>
      </c>
      <c r="I2569" s="128" t="s">
        <v>10191</v>
      </c>
      <c r="J2569" s="128" t="s">
        <v>7816</v>
      </c>
      <c r="K2569" s="128"/>
      <c r="L2569" s="111" t="s">
        <v>7806</v>
      </c>
      <c r="M2569" s="169">
        <v>1</v>
      </c>
      <c r="N2569" s="144" t="s">
        <v>27079</v>
      </c>
      <c r="O2569" s="214"/>
      <c r="P2569" s="128" t="s">
        <v>19503</v>
      </c>
      <c r="Q2569" s="128" t="s">
        <v>19103</v>
      </c>
      <c r="R2569" s="145"/>
      <c r="S2569" s="128" t="s">
        <v>9435</v>
      </c>
      <c r="T2569" s="128" t="s">
        <v>20547</v>
      </c>
      <c r="U2569" s="128" t="s">
        <v>17349</v>
      </c>
      <c r="V2569" s="145">
        <v>5.5</v>
      </c>
      <c r="W2569" s="130"/>
      <c r="X2569" s="324"/>
    </row>
    <row r="2570" spans="1:24" ht="12.95" customHeight="1" x14ac:dyDescent="0.2">
      <c r="A2570" s="140">
        <v>2014</v>
      </c>
      <c r="B2570" s="140" t="s">
        <v>4176</v>
      </c>
      <c r="C2570" s="128" t="s">
        <v>27014</v>
      </c>
      <c r="D2570" s="211" t="s">
        <v>31497</v>
      </c>
      <c r="E2570" s="128" t="s">
        <v>27020</v>
      </c>
      <c r="F2570" s="128" t="s">
        <v>14834</v>
      </c>
      <c r="G2570" s="142">
        <v>16230</v>
      </c>
      <c r="H2570" s="128" t="s">
        <v>11819</v>
      </c>
      <c r="I2570" s="128" t="s">
        <v>10191</v>
      </c>
      <c r="J2570" s="128" t="s">
        <v>3436</v>
      </c>
      <c r="K2570" s="128"/>
      <c r="L2570" s="111" t="s">
        <v>7817</v>
      </c>
      <c r="M2570" s="169">
        <v>1</v>
      </c>
      <c r="N2570" s="200" t="s">
        <v>27079</v>
      </c>
      <c r="O2570" s="214" t="s">
        <v>17734</v>
      </c>
      <c r="P2570" s="128" t="s">
        <v>9125</v>
      </c>
      <c r="Q2570" s="128" t="s">
        <v>19531</v>
      </c>
      <c r="R2570" s="145"/>
      <c r="S2570" s="128"/>
      <c r="T2570" s="128" t="s">
        <v>20547</v>
      </c>
      <c r="U2570" s="128" t="s">
        <v>27083</v>
      </c>
      <c r="V2570" s="145">
        <v>6.5</v>
      </c>
      <c r="W2570" s="130"/>
      <c r="X2570" s="324"/>
    </row>
    <row r="2571" spans="1:24" ht="12.95" customHeight="1" x14ac:dyDescent="0.2">
      <c r="A2571" s="140">
        <v>2014</v>
      </c>
      <c r="B2571" s="140" t="s">
        <v>4176</v>
      </c>
      <c r="C2571" s="128" t="s">
        <v>27014</v>
      </c>
      <c r="D2571" s="211" t="s">
        <v>31498</v>
      </c>
      <c r="E2571" s="128" t="s">
        <v>27021</v>
      </c>
      <c r="F2571" s="128" t="s">
        <v>14834</v>
      </c>
      <c r="G2571" s="142">
        <v>16230</v>
      </c>
      <c r="H2571" s="128" t="s">
        <v>11819</v>
      </c>
      <c r="I2571" s="128" t="s">
        <v>10191</v>
      </c>
      <c r="J2571" s="128" t="s">
        <v>27084</v>
      </c>
      <c r="K2571" s="128"/>
      <c r="L2571" s="111" t="s">
        <v>7818</v>
      </c>
      <c r="M2571" s="169">
        <v>1</v>
      </c>
      <c r="N2571" s="200" t="s">
        <v>27079</v>
      </c>
      <c r="O2571" s="214"/>
      <c r="P2571" s="128"/>
      <c r="Q2571" s="128" t="s">
        <v>16831</v>
      </c>
      <c r="R2571" s="145"/>
      <c r="S2571" s="128"/>
      <c r="T2571" s="128" t="s">
        <v>20547</v>
      </c>
      <c r="U2571" s="128" t="s">
        <v>27085</v>
      </c>
      <c r="V2571" s="145">
        <v>5.5</v>
      </c>
      <c r="W2571" s="130"/>
      <c r="X2571" s="324"/>
    </row>
    <row r="2572" spans="1:24" ht="12.95" customHeight="1" x14ac:dyDescent="0.2">
      <c r="A2572" s="140">
        <v>2014</v>
      </c>
      <c r="B2572" s="140" t="s">
        <v>4176</v>
      </c>
      <c r="C2572" s="128" t="s">
        <v>27014</v>
      </c>
      <c r="D2572" s="211" t="s">
        <v>31499</v>
      </c>
      <c r="E2572" s="128" t="s">
        <v>27022</v>
      </c>
      <c r="F2572" s="128" t="s">
        <v>14834</v>
      </c>
      <c r="G2572" s="142">
        <v>16236</v>
      </c>
      <c r="H2572" s="128" t="s">
        <v>11819</v>
      </c>
      <c r="I2572" s="128" t="s">
        <v>10191</v>
      </c>
      <c r="J2572" s="128" t="s">
        <v>27086</v>
      </c>
      <c r="K2572" s="128"/>
      <c r="L2572" s="111" t="s">
        <v>7819</v>
      </c>
      <c r="M2572" s="169">
        <v>1</v>
      </c>
      <c r="N2572" s="144" t="s">
        <v>27079</v>
      </c>
      <c r="O2572" s="214" t="s">
        <v>16856</v>
      </c>
      <c r="P2572" s="128" t="s">
        <v>162</v>
      </c>
      <c r="Q2572" s="128" t="s">
        <v>19486</v>
      </c>
      <c r="R2572" s="145"/>
      <c r="S2572" s="128"/>
      <c r="T2572" s="128" t="s">
        <v>20547</v>
      </c>
      <c r="U2572" s="128" t="s">
        <v>1713</v>
      </c>
      <c r="V2572" s="145">
        <v>9.5</v>
      </c>
      <c r="W2572" s="130"/>
      <c r="X2572" s="324"/>
    </row>
    <row r="2573" spans="1:24" ht="12.95" customHeight="1" x14ac:dyDescent="0.2">
      <c r="A2573" s="115">
        <v>1997</v>
      </c>
      <c r="B2573" s="115" t="s">
        <v>4176</v>
      </c>
      <c r="C2573" s="103" t="s">
        <v>4285</v>
      </c>
      <c r="D2573" s="132" t="s">
        <v>8245</v>
      </c>
      <c r="E2573" s="102" t="s">
        <v>8244</v>
      </c>
      <c r="F2573" s="195" t="s">
        <v>14961</v>
      </c>
      <c r="G2573" s="105">
        <v>15628</v>
      </c>
      <c r="H2573" s="102" t="s">
        <v>10103</v>
      </c>
      <c r="I2573" s="102" t="s">
        <v>11819</v>
      </c>
      <c r="J2573" s="102" t="s">
        <v>2366</v>
      </c>
      <c r="K2573" s="102"/>
      <c r="L2573" s="111"/>
      <c r="M2573" s="169">
        <v>1</v>
      </c>
      <c r="N2573" s="138" t="s">
        <v>5125</v>
      </c>
      <c r="O2573" s="121" t="s">
        <v>20529</v>
      </c>
      <c r="P2573" s="102" t="s">
        <v>20529</v>
      </c>
      <c r="Q2573" s="102" t="s">
        <v>20529</v>
      </c>
      <c r="R2573" s="109" t="s">
        <v>7035</v>
      </c>
      <c r="S2573" s="102" t="s">
        <v>8315</v>
      </c>
      <c r="T2573" s="102" t="s">
        <v>7789</v>
      </c>
      <c r="U2573" s="102" t="s">
        <v>17575</v>
      </c>
      <c r="V2573" s="109" t="s">
        <v>9279</v>
      </c>
      <c r="W2573" s="107"/>
      <c r="X2573" s="324"/>
    </row>
    <row r="2574" spans="1:24" ht="12.95" customHeight="1" x14ac:dyDescent="0.2">
      <c r="A2574" s="115">
        <v>1997</v>
      </c>
      <c r="B2574" s="115" t="s">
        <v>4176</v>
      </c>
      <c r="C2574" s="102" t="s">
        <v>4285</v>
      </c>
      <c r="D2574" s="132" t="s">
        <v>8721</v>
      </c>
      <c r="E2574" s="102" t="s">
        <v>8720</v>
      </c>
      <c r="F2574" s="195" t="s">
        <v>14961</v>
      </c>
      <c r="G2574" s="105">
        <v>15629</v>
      </c>
      <c r="H2574" s="102" t="s">
        <v>10103</v>
      </c>
      <c r="I2574" s="102" t="s">
        <v>11819</v>
      </c>
      <c r="J2574" s="102" t="s">
        <v>2366</v>
      </c>
      <c r="K2574" s="102"/>
      <c r="L2574" s="111"/>
      <c r="M2574" s="169">
        <v>1</v>
      </c>
      <c r="N2574" s="138" t="s">
        <v>5125</v>
      </c>
      <c r="O2574" s="121" t="s">
        <v>20529</v>
      </c>
      <c r="P2574" s="102" t="s">
        <v>20529</v>
      </c>
      <c r="Q2574" s="102" t="s">
        <v>20529</v>
      </c>
      <c r="R2574" s="109" t="s">
        <v>7035</v>
      </c>
      <c r="S2574" s="102" t="s">
        <v>8315</v>
      </c>
      <c r="T2574" s="102" t="s">
        <v>7789</v>
      </c>
      <c r="U2574" s="102" t="s">
        <v>21709</v>
      </c>
      <c r="V2574" s="109" t="s">
        <v>8722</v>
      </c>
      <c r="W2574" s="107"/>
      <c r="X2574" s="324"/>
    </row>
    <row r="2575" spans="1:24" ht="12.95" customHeight="1" x14ac:dyDescent="0.2">
      <c r="A2575" s="115">
        <v>1997</v>
      </c>
      <c r="B2575" s="115" t="s">
        <v>4176</v>
      </c>
      <c r="C2575" s="102" t="s">
        <v>4285</v>
      </c>
      <c r="D2575" s="132" t="s">
        <v>8823</v>
      </c>
      <c r="E2575" s="102" t="s">
        <v>8723</v>
      </c>
      <c r="F2575" s="148" t="s">
        <v>10085</v>
      </c>
      <c r="G2575" s="105">
        <v>15628</v>
      </c>
      <c r="H2575" s="102" t="s">
        <v>10103</v>
      </c>
      <c r="I2575" s="102" t="s">
        <v>11819</v>
      </c>
      <c r="J2575" s="102" t="s">
        <v>2366</v>
      </c>
      <c r="K2575" s="102"/>
      <c r="L2575" s="111"/>
      <c r="M2575" s="109">
        <v>1</v>
      </c>
      <c r="N2575" s="108" t="s">
        <v>5125</v>
      </c>
      <c r="O2575" s="102"/>
      <c r="P2575" s="102" t="s">
        <v>162</v>
      </c>
      <c r="Q2575" s="102" t="s">
        <v>19089</v>
      </c>
      <c r="R2575" s="109"/>
      <c r="S2575" s="102" t="s">
        <v>8315</v>
      </c>
      <c r="T2575" s="102" t="s">
        <v>7789</v>
      </c>
      <c r="U2575" s="102" t="s">
        <v>21553</v>
      </c>
      <c r="V2575" s="109">
        <v>6</v>
      </c>
      <c r="W2575" s="107"/>
      <c r="X2575" s="324"/>
    </row>
    <row r="2576" spans="1:24" ht="12.95" customHeight="1" x14ac:dyDescent="0.2">
      <c r="A2576" s="115">
        <v>1997</v>
      </c>
      <c r="B2576" s="115" t="s">
        <v>4176</v>
      </c>
      <c r="C2576" s="102" t="s">
        <v>4285</v>
      </c>
      <c r="D2576" s="129" t="s">
        <v>5294</v>
      </c>
      <c r="E2576" s="102" t="s">
        <v>8724</v>
      </c>
      <c r="F2576" s="148" t="s">
        <v>10085</v>
      </c>
      <c r="G2576" s="105">
        <v>15629</v>
      </c>
      <c r="H2576" s="102" t="s">
        <v>10103</v>
      </c>
      <c r="I2576" s="102" t="s">
        <v>11819</v>
      </c>
      <c r="J2576" s="102" t="s">
        <v>2366</v>
      </c>
      <c r="K2576" s="102" t="s">
        <v>14364</v>
      </c>
      <c r="L2576" s="111" t="s">
        <v>31500</v>
      </c>
      <c r="M2576" s="102">
        <v>1</v>
      </c>
      <c r="N2576" s="125" t="s">
        <v>5125</v>
      </c>
      <c r="O2576" s="102"/>
      <c r="P2576" s="102" t="s">
        <v>162</v>
      </c>
      <c r="Q2576" s="102" t="s">
        <v>19571</v>
      </c>
      <c r="R2576" s="102"/>
      <c r="S2576" s="102"/>
      <c r="T2576" s="102" t="s">
        <v>7789</v>
      </c>
      <c r="U2576" s="102" t="s">
        <v>17576</v>
      </c>
      <c r="V2576" s="102">
        <v>6</v>
      </c>
      <c r="W2576" s="102"/>
      <c r="X2576" s="324"/>
    </row>
    <row r="2577" spans="1:24" ht="12.95" customHeight="1" x14ac:dyDescent="0.2">
      <c r="A2577" s="115">
        <v>1997</v>
      </c>
      <c r="B2577" s="115" t="s">
        <v>4176</v>
      </c>
      <c r="C2577" s="102" t="s">
        <v>4285</v>
      </c>
      <c r="D2577" s="132" t="s">
        <v>5296</v>
      </c>
      <c r="E2577" s="102" t="s">
        <v>5295</v>
      </c>
      <c r="F2577" s="148" t="s">
        <v>10085</v>
      </c>
      <c r="G2577" s="105">
        <v>15627</v>
      </c>
      <c r="H2577" s="102" t="s">
        <v>11819</v>
      </c>
      <c r="I2577" s="102" t="s">
        <v>10103</v>
      </c>
      <c r="J2577" s="102" t="s">
        <v>2366</v>
      </c>
      <c r="K2577" s="102"/>
      <c r="L2577" s="111"/>
      <c r="M2577" s="109">
        <v>1</v>
      </c>
      <c r="N2577" s="108" t="s">
        <v>5125</v>
      </c>
      <c r="O2577" s="102" t="s">
        <v>17734</v>
      </c>
      <c r="P2577" s="102" t="s">
        <v>9125</v>
      </c>
      <c r="Q2577" s="102" t="s">
        <v>15923</v>
      </c>
      <c r="R2577" s="109"/>
      <c r="S2577" s="102" t="s">
        <v>9435</v>
      </c>
      <c r="T2577" s="102" t="s">
        <v>7789</v>
      </c>
      <c r="U2577" s="102" t="s">
        <v>21556</v>
      </c>
      <c r="V2577" s="109">
        <v>5</v>
      </c>
      <c r="W2577" s="107"/>
      <c r="X2577" s="324"/>
    </row>
    <row r="2578" spans="1:24" ht="12.95" customHeight="1" x14ac:dyDescent="0.2">
      <c r="A2578" s="115">
        <v>1997</v>
      </c>
      <c r="B2578" s="115" t="s">
        <v>4176</v>
      </c>
      <c r="C2578" s="102" t="s">
        <v>4285</v>
      </c>
      <c r="D2578" s="132" t="s">
        <v>1951</v>
      </c>
      <c r="E2578" s="102" t="s">
        <v>108</v>
      </c>
      <c r="F2578" s="148" t="s">
        <v>10085</v>
      </c>
      <c r="G2578" s="105">
        <v>15629</v>
      </c>
      <c r="H2578" s="102" t="s">
        <v>10103</v>
      </c>
      <c r="I2578" s="102" t="s">
        <v>11819</v>
      </c>
      <c r="J2578" s="102" t="s">
        <v>2366</v>
      </c>
      <c r="K2578" s="102"/>
      <c r="L2578" s="111"/>
      <c r="M2578" s="109">
        <v>1</v>
      </c>
      <c r="N2578" s="108" t="s">
        <v>5125</v>
      </c>
      <c r="O2578" s="102" t="s">
        <v>3620</v>
      </c>
      <c r="P2578" s="102" t="s">
        <v>9125</v>
      </c>
      <c r="Q2578" s="102" t="s">
        <v>20443</v>
      </c>
      <c r="R2578" s="109"/>
      <c r="S2578" s="102"/>
      <c r="T2578" s="102" t="s">
        <v>7789</v>
      </c>
      <c r="U2578" s="102" t="s">
        <v>21557</v>
      </c>
      <c r="V2578" s="109">
        <v>6.5</v>
      </c>
      <c r="W2578" s="107"/>
      <c r="X2578" s="324"/>
    </row>
    <row r="2579" spans="1:24" ht="12.95" customHeight="1" x14ac:dyDescent="0.2">
      <c r="A2579" s="140">
        <v>2012</v>
      </c>
      <c r="B2579" s="140" t="s">
        <v>4176</v>
      </c>
      <c r="C2579" s="197" t="s">
        <v>21699</v>
      </c>
      <c r="D2579" s="198" t="s">
        <v>21706</v>
      </c>
      <c r="E2579" s="128" t="s">
        <v>21700</v>
      </c>
      <c r="F2579" s="148" t="s">
        <v>10085</v>
      </c>
      <c r="G2579" s="142">
        <v>15625</v>
      </c>
      <c r="H2579" s="128" t="s">
        <v>11819</v>
      </c>
      <c r="I2579" s="128" t="s">
        <v>10103</v>
      </c>
      <c r="J2579" s="102" t="s">
        <v>2366</v>
      </c>
      <c r="K2579" s="128"/>
      <c r="L2579" s="143"/>
      <c r="M2579" s="145">
        <v>1</v>
      </c>
      <c r="N2579" s="108" t="s">
        <v>5125</v>
      </c>
      <c r="O2579" s="128" t="s">
        <v>21707</v>
      </c>
      <c r="P2579" s="128" t="s">
        <v>162</v>
      </c>
      <c r="Q2579" s="128" t="s">
        <v>21708</v>
      </c>
      <c r="R2579" s="145"/>
      <c r="S2579" s="128"/>
      <c r="T2579" s="102" t="s">
        <v>7789</v>
      </c>
      <c r="U2579" s="102" t="s">
        <v>21709</v>
      </c>
      <c r="V2579" s="145">
        <v>7.5</v>
      </c>
      <c r="W2579" s="130"/>
      <c r="X2579" s="324"/>
    </row>
    <row r="2580" spans="1:24" ht="12.95" customHeight="1" x14ac:dyDescent="0.2">
      <c r="A2580" s="140">
        <v>2012</v>
      </c>
      <c r="B2580" s="140" t="s">
        <v>4176</v>
      </c>
      <c r="C2580" s="128" t="s">
        <v>21699</v>
      </c>
      <c r="D2580" s="198" t="s">
        <v>21713</v>
      </c>
      <c r="E2580" s="128" t="s">
        <v>21701</v>
      </c>
      <c r="F2580" s="148" t="s">
        <v>10085</v>
      </c>
      <c r="G2580" s="142">
        <v>15626</v>
      </c>
      <c r="H2580" s="128" t="s">
        <v>11819</v>
      </c>
      <c r="I2580" s="128" t="s">
        <v>10103</v>
      </c>
      <c r="J2580" s="102" t="s">
        <v>2366</v>
      </c>
      <c r="K2580" s="128"/>
      <c r="L2580" s="143"/>
      <c r="M2580" s="145">
        <v>1</v>
      </c>
      <c r="N2580" s="108" t="s">
        <v>5125</v>
      </c>
      <c r="O2580" s="128" t="s">
        <v>21710</v>
      </c>
      <c r="P2580" s="128" t="s">
        <v>9125</v>
      </c>
      <c r="Q2580" s="128" t="s">
        <v>21711</v>
      </c>
      <c r="R2580" s="145"/>
      <c r="S2580" s="128"/>
      <c r="T2580" s="102" t="s">
        <v>7789</v>
      </c>
      <c r="U2580" s="102" t="s">
        <v>21712</v>
      </c>
      <c r="V2580" s="145">
        <v>5.5</v>
      </c>
      <c r="W2580" s="130"/>
      <c r="X2580" s="324"/>
    </row>
    <row r="2581" spans="1:24" ht="12.95" customHeight="1" x14ac:dyDescent="0.2">
      <c r="A2581" s="140">
        <v>2012</v>
      </c>
      <c r="B2581" s="140" t="s">
        <v>4176</v>
      </c>
      <c r="C2581" s="128" t="s">
        <v>21699</v>
      </c>
      <c r="D2581" s="198" t="s">
        <v>21714</v>
      </c>
      <c r="E2581" s="128" t="s">
        <v>21702</v>
      </c>
      <c r="F2581" s="148" t="s">
        <v>10085</v>
      </c>
      <c r="G2581" s="142">
        <v>15677</v>
      </c>
      <c r="H2581" s="128" t="s">
        <v>11819</v>
      </c>
      <c r="I2581" s="128" t="s">
        <v>10103</v>
      </c>
      <c r="J2581" s="102" t="s">
        <v>2366</v>
      </c>
      <c r="K2581" s="128"/>
      <c r="L2581" s="143"/>
      <c r="M2581" s="145">
        <v>1</v>
      </c>
      <c r="N2581" s="108" t="s">
        <v>5125</v>
      </c>
      <c r="O2581" s="128"/>
      <c r="P2581" s="128"/>
      <c r="Q2581" s="128" t="s">
        <v>18156</v>
      </c>
      <c r="R2581" s="145"/>
      <c r="S2581" s="128"/>
      <c r="T2581" s="102" t="s">
        <v>7789</v>
      </c>
      <c r="U2581" s="102" t="s">
        <v>21715</v>
      </c>
      <c r="V2581" s="145">
        <v>6.5</v>
      </c>
      <c r="W2581" s="130"/>
      <c r="X2581" s="324"/>
    </row>
    <row r="2582" spans="1:24" ht="12.95" customHeight="1" x14ac:dyDescent="0.2">
      <c r="A2582" s="140">
        <v>2012</v>
      </c>
      <c r="B2582" s="140" t="s">
        <v>4176</v>
      </c>
      <c r="C2582" s="128" t="s">
        <v>21699</v>
      </c>
      <c r="D2582" s="198" t="s">
        <v>21716</v>
      </c>
      <c r="E2582" s="128" t="s">
        <v>21703</v>
      </c>
      <c r="F2582" s="148" t="s">
        <v>10085</v>
      </c>
      <c r="G2582" s="142">
        <v>15628</v>
      </c>
      <c r="H2582" s="128" t="s">
        <v>10103</v>
      </c>
      <c r="I2582" s="128" t="s">
        <v>11819</v>
      </c>
      <c r="J2582" s="102" t="s">
        <v>2366</v>
      </c>
      <c r="K2582" s="128"/>
      <c r="L2582" s="143"/>
      <c r="M2582" s="145">
        <v>1</v>
      </c>
      <c r="N2582" s="108" t="s">
        <v>5125</v>
      </c>
      <c r="O2582" s="128"/>
      <c r="P2582" s="128" t="s">
        <v>162</v>
      </c>
      <c r="Q2582" s="128" t="s">
        <v>20910</v>
      </c>
      <c r="R2582" s="145"/>
      <c r="S2582" s="128"/>
      <c r="T2582" s="102" t="s">
        <v>7789</v>
      </c>
      <c r="U2582" s="102" t="s">
        <v>21709</v>
      </c>
      <c r="V2582" s="145">
        <v>7.5</v>
      </c>
      <c r="W2582" s="130"/>
      <c r="X2582" s="324"/>
    </row>
    <row r="2583" spans="1:24" ht="12.95" customHeight="1" x14ac:dyDescent="0.2">
      <c r="A2583" s="140">
        <v>2012</v>
      </c>
      <c r="B2583" s="140" t="s">
        <v>4176</v>
      </c>
      <c r="C2583" s="128" t="s">
        <v>21699</v>
      </c>
      <c r="D2583" s="198" t="s">
        <v>21717</v>
      </c>
      <c r="E2583" s="128" t="s">
        <v>21704</v>
      </c>
      <c r="F2583" s="148" t="s">
        <v>10085</v>
      </c>
      <c r="G2583" s="142">
        <v>15628</v>
      </c>
      <c r="H2583" s="128" t="s">
        <v>10103</v>
      </c>
      <c r="I2583" s="128" t="s">
        <v>11819</v>
      </c>
      <c r="J2583" s="102" t="s">
        <v>2366</v>
      </c>
      <c r="K2583" s="128"/>
      <c r="L2583" s="143"/>
      <c r="M2583" s="145">
        <v>1</v>
      </c>
      <c r="N2583" s="108" t="s">
        <v>5125</v>
      </c>
      <c r="O2583" s="128" t="s">
        <v>231</v>
      </c>
      <c r="P2583" s="128" t="s">
        <v>13301</v>
      </c>
      <c r="Q2583" s="128" t="s">
        <v>19203</v>
      </c>
      <c r="R2583" s="145"/>
      <c r="S2583" s="128"/>
      <c r="T2583" s="102" t="s">
        <v>7789</v>
      </c>
      <c r="U2583" s="102" t="s">
        <v>21709</v>
      </c>
      <c r="V2583" s="145">
        <v>6.5</v>
      </c>
      <c r="W2583" s="130"/>
      <c r="X2583" s="324"/>
    </row>
    <row r="2584" spans="1:24" ht="12.95" customHeight="1" x14ac:dyDescent="0.2">
      <c r="A2584" s="140">
        <v>2012</v>
      </c>
      <c r="B2584" s="140" t="s">
        <v>4176</v>
      </c>
      <c r="C2584" s="128" t="s">
        <v>21699</v>
      </c>
      <c r="D2584" s="198" t="s">
        <v>21718</v>
      </c>
      <c r="E2584" s="128" t="s">
        <v>21705</v>
      </c>
      <c r="F2584" s="148" t="s">
        <v>10085</v>
      </c>
      <c r="G2584" s="142">
        <v>15628</v>
      </c>
      <c r="H2584" s="128" t="s">
        <v>11819</v>
      </c>
      <c r="I2584" s="128" t="s">
        <v>10103</v>
      </c>
      <c r="J2584" s="102" t="s">
        <v>2366</v>
      </c>
      <c r="K2584" s="128"/>
      <c r="L2584" s="143"/>
      <c r="M2584" s="145">
        <v>1</v>
      </c>
      <c r="N2584" s="108" t="s">
        <v>5125</v>
      </c>
      <c r="O2584" s="128"/>
      <c r="P2584" s="128" t="s">
        <v>3620</v>
      </c>
      <c r="Q2584" s="128" t="s">
        <v>20465</v>
      </c>
      <c r="R2584" s="145"/>
      <c r="S2584" s="128"/>
      <c r="T2584" s="102" t="s">
        <v>7789</v>
      </c>
      <c r="U2584" s="102" t="s">
        <v>21719</v>
      </c>
      <c r="V2584" s="145">
        <v>6</v>
      </c>
      <c r="W2584" s="130"/>
      <c r="X2584" s="324"/>
    </row>
    <row r="2585" spans="1:24" ht="12.95" customHeight="1" x14ac:dyDescent="0.2">
      <c r="A2585" s="115">
        <v>2012</v>
      </c>
      <c r="B2585" s="115" t="s">
        <v>4176</v>
      </c>
      <c r="C2585" s="102" t="s">
        <v>17577</v>
      </c>
      <c r="D2585" s="102" t="s">
        <v>17577</v>
      </c>
      <c r="E2585" s="102" t="s">
        <v>17346</v>
      </c>
      <c r="F2585" s="158" t="s">
        <v>14961</v>
      </c>
      <c r="G2585" s="105">
        <v>15079</v>
      </c>
      <c r="H2585" s="102" t="s">
        <v>30643</v>
      </c>
      <c r="I2585" s="102" t="s">
        <v>11819</v>
      </c>
      <c r="J2585" s="102" t="s">
        <v>21558</v>
      </c>
      <c r="K2585" s="102"/>
      <c r="L2585" s="111"/>
      <c r="M2585" s="102">
        <v>2</v>
      </c>
      <c r="N2585" s="112" t="s">
        <v>16393</v>
      </c>
      <c r="O2585" s="102" t="s">
        <v>20529</v>
      </c>
      <c r="P2585" s="102" t="s">
        <v>20529</v>
      </c>
      <c r="Q2585" s="102" t="s">
        <v>20529</v>
      </c>
      <c r="R2585" s="102"/>
      <c r="S2585" s="102"/>
      <c r="T2585" s="102" t="s">
        <v>14962</v>
      </c>
      <c r="U2585" s="102" t="s">
        <v>31501</v>
      </c>
      <c r="V2585" s="109" t="s">
        <v>719</v>
      </c>
      <c r="W2585" s="102"/>
      <c r="X2585" s="324"/>
    </row>
    <row r="2586" spans="1:24" ht="12.95" customHeight="1" x14ac:dyDescent="0.2">
      <c r="A2586" s="140">
        <v>2015</v>
      </c>
      <c r="B2586" s="140" t="s">
        <v>4176</v>
      </c>
      <c r="C2586" s="197" t="s">
        <v>29694</v>
      </c>
      <c r="D2586" s="128" t="s">
        <v>14224</v>
      </c>
      <c r="E2586" s="128">
        <v>1</v>
      </c>
      <c r="F2586" s="148" t="s">
        <v>10085</v>
      </c>
      <c r="G2586" s="142">
        <v>15268</v>
      </c>
      <c r="H2586" s="128" t="s">
        <v>10103</v>
      </c>
      <c r="I2586" s="115" t="s">
        <v>30821</v>
      </c>
      <c r="J2586" s="128" t="s">
        <v>13586</v>
      </c>
      <c r="K2586" s="128"/>
      <c r="L2586" s="143" t="s">
        <v>37241</v>
      </c>
      <c r="M2586" s="128">
        <v>1</v>
      </c>
      <c r="N2586" s="144" t="s">
        <v>13587</v>
      </c>
      <c r="O2586" s="128"/>
      <c r="P2586" s="128"/>
      <c r="Q2586" s="128" t="s">
        <v>17730</v>
      </c>
      <c r="R2586" s="128"/>
      <c r="S2586" s="128"/>
      <c r="T2586" s="128" t="s">
        <v>7789</v>
      </c>
      <c r="U2586" s="128" t="s">
        <v>39241</v>
      </c>
      <c r="V2586" s="145">
        <v>6.5</v>
      </c>
      <c r="W2586" s="128"/>
      <c r="X2586" s="324"/>
    </row>
    <row r="2587" spans="1:24" ht="12.95" customHeight="1" x14ac:dyDescent="0.2">
      <c r="A2587" s="140">
        <v>2015</v>
      </c>
      <c r="B2587" s="140" t="s">
        <v>4176</v>
      </c>
      <c r="C2587" s="128" t="s">
        <v>29694</v>
      </c>
      <c r="D2587" s="128" t="s">
        <v>14779</v>
      </c>
      <c r="E2587" s="128">
        <v>2</v>
      </c>
      <c r="F2587" s="148" t="s">
        <v>10085</v>
      </c>
      <c r="G2587" s="142">
        <v>15269</v>
      </c>
      <c r="H2587" s="115" t="s">
        <v>30821</v>
      </c>
      <c r="I2587" s="128" t="s">
        <v>10103</v>
      </c>
      <c r="J2587" s="128" t="s">
        <v>13586</v>
      </c>
      <c r="K2587" s="128"/>
      <c r="L2587" s="143" t="s">
        <v>37242</v>
      </c>
      <c r="M2587" s="128">
        <v>1</v>
      </c>
      <c r="N2587" s="144" t="s">
        <v>13587</v>
      </c>
      <c r="O2587" s="128"/>
      <c r="P2587" s="128"/>
      <c r="Q2587" s="128" t="s">
        <v>29835</v>
      </c>
      <c r="R2587" s="128" t="s">
        <v>3735</v>
      </c>
      <c r="S2587" s="128" t="s">
        <v>8315</v>
      </c>
      <c r="T2587" s="128" t="s">
        <v>7789</v>
      </c>
      <c r="U2587" s="128" t="s">
        <v>39242</v>
      </c>
      <c r="V2587" s="145">
        <v>6.5</v>
      </c>
      <c r="W2587" s="128"/>
      <c r="X2587" s="324"/>
    </row>
    <row r="2588" spans="1:24" ht="12.95" customHeight="1" x14ac:dyDescent="0.2">
      <c r="A2588" s="140">
        <v>2015</v>
      </c>
      <c r="B2588" s="140" t="s">
        <v>4176</v>
      </c>
      <c r="C2588" s="128" t="s">
        <v>29694</v>
      </c>
      <c r="D2588" s="128" t="s">
        <v>1409</v>
      </c>
      <c r="E2588" s="128">
        <v>3</v>
      </c>
      <c r="F2588" s="148" t="s">
        <v>10085</v>
      </c>
      <c r="G2588" s="142">
        <v>15269</v>
      </c>
      <c r="H2588" s="128" t="s">
        <v>10103</v>
      </c>
      <c r="I2588" s="115" t="s">
        <v>30821</v>
      </c>
      <c r="J2588" s="128" t="s">
        <v>13586</v>
      </c>
      <c r="K2588" s="128"/>
      <c r="L2588" s="143" t="s">
        <v>37243</v>
      </c>
      <c r="M2588" s="128">
        <v>1</v>
      </c>
      <c r="N2588" s="144" t="s">
        <v>13587</v>
      </c>
      <c r="O2588" s="128"/>
      <c r="P2588" s="128"/>
      <c r="Q2588" s="128" t="s">
        <v>19846</v>
      </c>
      <c r="R2588" s="128"/>
      <c r="S2588" s="128"/>
      <c r="T2588" s="128" t="s">
        <v>7789</v>
      </c>
      <c r="U2588" s="128" t="s">
        <v>39243</v>
      </c>
      <c r="V2588" s="145">
        <v>5.5</v>
      </c>
      <c r="W2588" s="128"/>
      <c r="X2588" s="324"/>
    </row>
    <row r="2589" spans="1:24" ht="12.95" customHeight="1" x14ac:dyDescent="0.2">
      <c r="A2589" s="140">
        <v>2015</v>
      </c>
      <c r="B2589" s="140" t="s">
        <v>4176</v>
      </c>
      <c r="C2589" s="128" t="s">
        <v>29694</v>
      </c>
      <c r="D2589" s="128" t="s">
        <v>29836</v>
      </c>
      <c r="E2589" s="128">
        <v>4</v>
      </c>
      <c r="F2589" s="148" t="s">
        <v>10085</v>
      </c>
      <c r="G2589" s="142">
        <v>15269</v>
      </c>
      <c r="H2589" s="128" t="s">
        <v>10103</v>
      </c>
      <c r="I2589" s="115" t="s">
        <v>30821</v>
      </c>
      <c r="J2589" s="128" t="s">
        <v>13586</v>
      </c>
      <c r="K2589" s="128"/>
      <c r="L2589" s="143" t="s">
        <v>37244</v>
      </c>
      <c r="M2589" s="128">
        <v>1</v>
      </c>
      <c r="N2589" s="200" t="s">
        <v>13587</v>
      </c>
      <c r="O2589" s="128"/>
      <c r="P2589" s="128"/>
      <c r="Q2589" s="128" t="s">
        <v>19101</v>
      </c>
      <c r="R2589" s="128"/>
      <c r="S2589" s="128"/>
      <c r="T2589" s="128" t="s">
        <v>7789</v>
      </c>
      <c r="U2589" s="128" t="s">
        <v>39244</v>
      </c>
      <c r="V2589" s="145">
        <v>5.5</v>
      </c>
      <c r="W2589" s="128"/>
      <c r="X2589" s="324"/>
    </row>
    <row r="2590" spans="1:24" ht="12.95" customHeight="1" x14ac:dyDescent="0.2">
      <c r="A2590" s="140">
        <v>2015</v>
      </c>
      <c r="B2590" s="140" t="s">
        <v>4176</v>
      </c>
      <c r="C2590" s="128" t="s">
        <v>29694</v>
      </c>
      <c r="D2590" s="128" t="s">
        <v>1410</v>
      </c>
      <c r="E2590" s="128">
        <v>5</v>
      </c>
      <c r="F2590" s="148" t="s">
        <v>10085</v>
      </c>
      <c r="G2590" s="142">
        <v>15270</v>
      </c>
      <c r="H2590" s="128" t="s">
        <v>10103</v>
      </c>
      <c r="I2590" s="115" t="s">
        <v>30821</v>
      </c>
      <c r="J2590" s="128" t="s">
        <v>1411</v>
      </c>
      <c r="K2590" s="128"/>
      <c r="L2590" s="143" t="s">
        <v>37245</v>
      </c>
      <c r="M2590" s="128">
        <v>1</v>
      </c>
      <c r="N2590" s="144" t="s">
        <v>29840</v>
      </c>
      <c r="O2590" s="128"/>
      <c r="P2590" s="128"/>
      <c r="Q2590" s="128" t="s">
        <v>17747</v>
      </c>
      <c r="R2590" s="128"/>
      <c r="S2590" s="128"/>
      <c r="T2590" s="128" t="s">
        <v>7789</v>
      </c>
      <c r="U2590" s="128" t="s">
        <v>39243</v>
      </c>
      <c r="V2590" s="145">
        <v>6.5</v>
      </c>
      <c r="W2590" s="128"/>
      <c r="X2590" s="324"/>
    </row>
    <row r="2591" spans="1:24" ht="12.95" customHeight="1" x14ac:dyDescent="0.2">
      <c r="A2591" s="140">
        <v>2015</v>
      </c>
      <c r="B2591" s="140" t="s">
        <v>4176</v>
      </c>
      <c r="C2591" s="128" t="s">
        <v>29694</v>
      </c>
      <c r="D2591" s="128" t="s">
        <v>29837</v>
      </c>
      <c r="E2591" s="128">
        <v>6</v>
      </c>
      <c r="F2591" s="148" t="s">
        <v>10085</v>
      </c>
      <c r="G2591" s="142">
        <v>15271</v>
      </c>
      <c r="H2591" s="128" t="s">
        <v>10103</v>
      </c>
      <c r="I2591" s="115" t="s">
        <v>30821</v>
      </c>
      <c r="J2591" s="128" t="s">
        <v>29838</v>
      </c>
      <c r="K2591" s="128"/>
      <c r="L2591" s="143" t="s">
        <v>37246</v>
      </c>
      <c r="M2591" s="128">
        <v>1</v>
      </c>
      <c r="N2591" s="144" t="s">
        <v>29840</v>
      </c>
      <c r="O2591" s="128"/>
      <c r="P2591" s="128"/>
      <c r="Q2591" s="128" t="s">
        <v>29839</v>
      </c>
      <c r="R2591" s="128"/>
      <c r="S2591" s="128" t="s">
        <v>8315</v>
      </c>
      <c r="T2591" s="128" t="s">
        <v>7789</v>
      </c>
      <c r="U2591" s="128" t="s">
        <v>39245</v>
      </c>
      <c r="V2591" s="145">
        <v>9.5</v>
      </c>
      <c r="W2591" s="128"/>
      <c r="X2591" s="324"/>
    </row>
    <row r="2592" spans="1:24" ht="12.95" customHeight="1" x14ac:dyDescent="0.2">
      <c r="A2592" s="140">
        <v>2015</v>
      </c>
      <c r="B2592" s="140" t="s">
        <v>4176</v>
      </c>
      <c r="C2592" s="128" t="s">
        <v>29694</v>
      </c>
      <c r="D2592" s="128" t="s">
        <v>29841</v>
      </c>
      <c r="E2592" s="128">
        <v>7</v>
      </c>
      <c r="F2592" s="148" t="s">
        <v>10085</v>
      </c>
      <c r="G2592" s="142">
        <v>15272</v>
      </c>
      <c r="H2592" s="115" t="s">
        <v>30821</v>
      </c>
      <c r="I2592" s="128" t="s">
        <v>10103</v>
      </c>
      <c r="J2592" s="128" t="s">
        <v>29838</v>
      </c>
      <c r="K2592" s="128"/>
      <c r="L2592" s="143" t="s">
        <v>37247</v>
      </c>
      <c r="M2592" s="128">
        <v>1</v>
      </c>
      <c r="N2592" s="144" t="s">
        <v>29840</v>
      </c>
      <c r="O2592" s="128"/>
      <c r="P2592" s="128" t="s">
        <v>162</v>
      </c>
      <c r="Q2592" s="128" t="s">
        <v>21131</v>
      </c>
      <c r="R2592" s="128" t="s">
        <v>8315</v>
      </c>
      <c r="S2592" s="128"/>
      <c r="T2592" s="128" t="s">
        <v>7789</v>
      </c>
      <c r="U2592" s="128" t="s">
        <v>39243</v>
      </c>
      <c r="V2592" s="145">
        <v>6.5</v>
      </c>
      <c r="W2592" s="128"/>
      <c r="X2592" s="324"/>
    </row>
    <row r="2593" spans="1:24" ht="12.95" customHeight="1" x14ac:dyDescent="0.2">
      <c r="A2593" s="140">
        <v>2015</v>
      </c>
      <c r="B2593" s="140" t="s">
        <v>4176</v>
      </c>
      <c r="C2593" s="128" t="s">
        <v>29694</v>
      </c>
      <c r="D2593" s="128" t="s">
        <v>29842</v>
      </c>
      <c r="E2593" s="128">
        <v>8</v>
      </c>
      <c r="F2593" s="148" t="s">
        <v>10085</v>
      </c>
      <c r="G2593" s="142">
        <v>15281</v>
      </c>
      <c r="H2593" s="115" t="s">
        <v>30821</v>
      </c>
      <c r="I2593" s="128" t="s">
        <v>10103</v>
      </c>
      <c r="J2593" s="128" t="s">
        <v>29838</v>
      </c>
      <c r="K2593" s="128"/>
      <c r="L2593" s="143" t="s">
        <v>37248</v>
      </c>
      <c r="M2593" s="128">
        <v>1</v>
      </c>
      <c r="N2593" s="144" t="s">
        <v>29840</v>
      </c>
      <c r="O2593" s="128"/>
      <c r="P2593" s="128"/>
      <c r="Q2593" s="128" t="s">
        <v>19730</v>
      </c>
      <c r="R2593" s="128"/>
      <c r="S2593" s="128"/>
      <c r="T2593" s="128" t="s">
        <v>7789</v>
      </c>
      <c r="U2593" s="128" t="s">
        <v>39246</v>
      </c>
      <c r="V2593" s="145">
        <v>9.5</v>
      </c>
      <c r="W2593" s="128"/>
      <c r="X2593" s="324"/>
    </row>
    <row r="2594" spans="1:24" ht="12.95" customHeight="1" x14ac:dyDescent="0.2">
      <c r="A2594" s="140">
        <v>2020</v>
      </c>
      <c r="B2594" s="140" t="s">
        <v>4176</v>
      </c>
      <c r="C2594" s="128" t="s">
        <v>42396</v>
      </c>
      <c r="D2594" s="128" t="s">
        <v>42397</v>
      </c>
      <c r="E2594" s="128" t="s">
        <v>42398</v>
      </c>
      <c r="F2594" s="148" t="s">
        <v>10085</v>
      </c>
      <c r="G2594" s="142">
        <v>15596</v>
      </c>
      <c r="H2594" s="140" t="s">
        <v>15082</v>
      </c>
      <c r="I2594" s="128" t="s">
        <v>2625</v>
      </c>
      <c r="J2594" s="128" t="s">
        <v>19355</v>
      </c>
      <c r="K2594" s="128"/>
      <c r="L2594" s="143"/>
      <c r="M2594" s="128">
        <v>1</v>
      </c>
      <c r="N2594" s="200" t="s">
        <v>42404</v>
      </c>
      <c r="O2594" s="128"/>
      <c r="P2594" s="128"/>
      <c r="Q2594" s="128" t="s">
        <v>20753</v>
      </c>
      <c r="R2594" s="128" t="s">
        <v>7035</v>
      </c>
      <c r="S2594" s="128"/>
      <c r="T2594" s="128" t="s">
        <v>20545</v>
      </c>
      <c r="U2594" s="128" t="s">
        <v>6868</v>
      </c>
      <c r="V2594" s="145">
        <v>9</v>
      </c>
      <c r="W2594" s="128"/>
      <c r="X2594" s="379"/>
    </row>
    <row r="2595" spans="1:24" ht="12.95" customHeight="1" x14ac:dyDescent="0.2">
      <c r="A2595" s="140">
        <v>2020</v>
      </c>
      <c r="B2595" s="140" t="s">
        <v>4176</v>
      </c>
      <c r="C2595" s="128" t="s">
        <v>42396</v>
      </c>
      <c r="D2595" s="128" t="s">
        <v>4070</v>
      </c>
      <c r="E2595" s="128" t="s">
        <v>42399</v>
      </c>
      <c r="F2595" s="148" t="s">
        <v>10085</v>
      </c>
      <c r="G2595" s="142">
        <v>15597</v>
      </c>
      <c r="H2595" s="140" t="s">
        <v>2625</v>
      </c>
      <c r="I2595" s="128" t="s">
        <v>15082</v>
      </c>
      <c r="J2595" s="128" t="s">
        <v>19355</v>
      </c>
      <c r="K2595" s="128"/>
      <c r="L2595" s="143"/>
      <c r="M2595" s="128">
        <v>1</v>
      </c>
      <c r="N2595" s="200" t="s">
        <v>42404</v>
      </c>
      <c r="O2595" s="128"/>
      <c r="P2595" s="128"/>
      <c r="Q2595" s="128" t="s">
        <v>18156</v>
      </c>
      <c r="R2595" s="128"/>
      <c r="S2595" s="128"/>
      <c r="T2595" s="128" t="s">
        <v>20545</v>
      </c>
      <c r="U2595" s="128" t="s">
        <v>6868</v>
      </c>
      <c r="V2595" s="145">
        <v>7</v>
      </c>
      <c r="W2595" s="128"/>
      <c r="X2595" s="379"/>
    </row>
    <row r="2596" spans="1:24" ht="12.95" customHeight="1" x14ac:dyDescent="0.2">
      <c r="A2596" s="140">
        <v>2020</v>
      </c>
      <c r="B2596" s="140" t="s">
        <v>4176</v>
      </c>
      <c r="C2596" s="128" t="s">
        <v>42396</v>
      </c>
      <c r="D2596" s="128" t="s">
        <v>42405</v>
      </c>
      <c r="E2596" s="128" t="s">
        <v>42400</v>
      </c>
      <c r="F2596" s="148" t="s">
        <v>10085</v>
      </c>
      <c r="G2596" s="142">
        <v>15597</v>
      </c>
      <c r="H2596" s="140" t="s">
        <v>15082</v>
      </c>
      <c r="I2596" s="128" t="s">
        <v>2625</v>
      </c>
      <c r="J2596" s="128" t="s">
        <v>19355</v>
      </c>
      <c r="K2596" s="128"/>
      <c r="L2596" s="143"/>
      <c r="M2596" s="128">
        <v>1</v>
      </c>
      <c r="N2596" s="200" t="s">
        <v>42404</v>
      </c>
      <c r="O2596" s="128"/>
      <c r="P2596" s="128"/>
      <c r="Q2596" s="128" t="s">
        <v>16757</v>
      </c>
      <c r="R2596" s="128" t="s">
        <v>7035</v>
      </c>
      <c r="S2596" s="128" t="s">
        <v>9435</v>
      </c>
      <c r="T2596" s="128" t="s">
        <v>20545</v>
      </c>
      <c r="U2596" s="128" t="s">
        <v>6868</v>
      </c>
      <c r="V2596" s="145">
        <v>8</v>
      </c>
      <c r="W2596" s="128"/>
      <c r="X2596" s="379"/>
    </row>
    <row r="2597" spans="1:24" ht="12.95" customHeight="1" x14ac:dyDescent="0.2">
      <c r="A2597" s="140">
        <v>2020</v>
      </c>
      <c r="B2597" s="140" t="s">
        <v>4176</v>
      </c>
      <c r="C2597" s="128" t="s">
        <v>42396</v>
      </c>
      <c r="D2597" s="128" t="s">
        <v>42396</v>
      </c>
      <c r="E2597" s="128" t="s">
        <v>42401</v>
      </c>
      <c r="F2597" s="148" t="s">
        <v>10085</v>
      </c>
      <c r="G2597" s="142">
        <v>15596</v>
      </c>
      <c r="H2597" s="140" t="s">
        <v>15082</v>
      </c>
      <c r="I2597" s="128" t="s">
        <v>2625</v>
      </c>
      <c r="J2597" s="128" t="s">
        <v>19355</v>
      </c>
      <c r="K2597" s="128"/>
      <c r="L2597" s="143"/>
      <c r="M2597" s="128">
        <v>1</v>
      </c>
      <c r="N2597" s="144" t="s">
        <v>42404</v>
      </c>
      <c r="O2597" s="128"/>
      <c r="P2597" s="128"/>
      <c r="Q2597" s="128" t="s">
        <v>42406</v>
      </c>
      <c r="R2597" s="128" t="s">
        <v>7035</v>
      </c>
      <c r="S2597" s="128" t="s">
        <v>9435</v>
      </c>
      <c r="T2597" s="128" t="s">
        <v>20545</v>
      </c>
      <c r="U2597" s="128" t="s">
        <v>6868</v>
      </c>
      <c r="V2597" s="145">
        <v>34</v>
      </c>
      <c r="W2597" s="128"/>
      <c r="X2597" s="379"/>
    </row>
    <row r="2598" spans="1:24" ht="12.95" customHeight="1" x14ac:dyDescent="0.2">
      <c r="A2598" s="140">
        <v>2020</v>
      </c>
      <c r="B2598" s="140" t="s">
        <v>4176</v>
      </c>
      <c r="C2598" s="128" t="s">
        <v>42396</v>
      </c>
      <c r="D2598" s="128" t="s">
        <v>375</v>
      </c>
      <c r="E2598" s="128" t="s">
        <v>42402</v>
      </c>
      <c r="F2598" s="148" t="s">
        <v>10085</v>
      </c>
      <c r="G2598" s="142">
        <v>15597</v>
      </c>
      <c r="H2598" s="140" t="s">
        <v>15082</v>
      </c>
      <c r="I2598" s="128" t="s">
        <v>2625</v>
      </c>
      <c r="J2598" s="128" t="s">
        <v>19355</v>
      </c>
      <c r="K2598" s="128"/>
      <c r="L2598" s="143"/>
      <c r="M2598" s="128">
        <v>1</v>
      </c>
      <c r="N2598" s="200" t="s">
        <v>42404</v>
      </c>
      <c r="O2598" s="128"/>
      <c r="P2598" s="128"/>
      <c r="Q2598" s="128" t="s">
        <v>16894</v>
      </c>
      <c r="R2598" s="128"/>
      <c r="S2598" s="128" t="s">
        <v>9435</v>
      </c>
      <c r="T2598" s="128" t="s">
        <v>20545</v>
      </c>
      <c r="U2598" s="128" t="s">
        <v>6868</v>
      </c>
      <c r="V2598" s="145">
        <v>7.5</v>
      </c>
      <c r="W2598" s="128"/>
      <c r="X2598" s="379"/>
    </row>
    <row r="2599" spans="1:24" ht="12.95" customHeight="1" x14ac:dyDescent="0.2">
      <c r="A2599" s="140">
        <v>2020</v>
      </c>
      <c r="B2599" s="140" t="s">
        <v>4176</v>
      </c>
      <c r="C2599" s="128" t="s">
        <v>42396</v>
      </c>
      <c r="D2599" s="128" t="s">
        <v>42407</v>
      </c>
      <c r="E2599" s="128" t="s">
        <v>42403</v>
      </c>
      <c r="F2599" s="148" t="s">
        <v>10085</v>
      </c>
      <c r="G2599" s="142">
        <v>15598</v>
      </c>
      <c r="H2599" s="140" t="s">
        <v>2625</v>
      </c>
      <c r="I2599" s="128" t="s">
        <v>15082</v>
      </c>
      <c r="J2599" s="128" t="s">
        <v>19355</v>
      </c>
      <c r="K2599" s="128"/>
      <c r="L2599" s="143"/>
      <c r="M2599" s="128">
        <v>1</v>
      </c>
      <c r="N2599" s="200" t="s">
        <v>42404</v>
      </c>
      <c r="O2599" s="128"/>
      <c r="P2599" s="128"/>
      <c r="Q2599" s="128" t="s">
        <v>16584</v>
      </c>
      <c r="R2599" s="128"/>
      <c r="S2599" s="128"/>
      <c r="T2599" s="128" t="s">
        <v>20545</v>
      </c>
      <c r="U2599" s="128" t="s">
        <v>6868</v>
      </c>
      <c r="V2599" s="145">
        <v>9</v>
      </c>
      <c r="W2599" s="128"/>
      <c r="X2599" s="379"/>
    </row>
    <row r="2600" spans="1:24" ht="12.95" customHeight="1" x14ac:dyDescent="0.2">
      <c r="A2600" s="115">
        <v>2012</v>
      </c>
      <c r="B2600" s="115" t="s">
        <v>4176</v>
      </c>
      <c r="C2600" s="103" t="s">
        <v>15807</v>
      </c>
      <c r="D2600" s="102" t="s">
        <v>15813</v>
      </c>
      <c r="E2600" s="115" t="s">
        <v>15808</v>
      </c>
      <c r="F2600" s="148" t="s">
        <v>10085</v>
      </c>
      <c r="G2600" s="105">
        <v>15523</v>
      </c>
      <c r="H2600" s="102" t="s">
        <v>31502</v>
      </c>
      <c r="I2600" s="102" t="s">
        <v>11819</v>
      </c>
      <c r="J2600" s="102" t="s">
        <v>3367</v>
      </c>
      <c r="K2600" s="115"/>
      <c r="L2600" s="111"/>
      <c r="M2600" s="109">
        <v>1</v>
      </c>
      <c r="N2600" s="112" t="s">
        <v>5126</v>
      </c>
      <c r="O2600" s="102" t="s">
        <v>20307</v>
      </c>
      <c r="P2600" s="102" t="s">
        <v>15928</v>
      </c>
      <c r="Q2600" s="102" t="s">
        <v>20321</v>
      </c>
      <c r="R2600" s="109"/>
      <c r="S2600" s="102" t="s">
        <v>11080</v>
      </c>
      <c r="T2600" s="102" t="s">
        <v>14962</v>
      </c>
      <c r="U2600" s="102" t="s">
        <v>27666</v>
      </c>
      <c r="V2600" s="109">
        <v>9.5</v>
      </c>
      <c r="W2600" s="107"/>
      <c r="X2600" s="324"/>
    </row>
    <row r="2601" spans="1:24" ht="12.95" customHeight="1" x14ac:dyDescent="0.2">
      <c r="A2601" s="115">
        <v>1998</v>
      </c>
      <c r="B2601" s="115" t="s">
        <v>4176</v>
      </c>
      <c r="C2601" s="102" t="s">
        <v>15807</v>
      </c>
      <c r="D2601" s="102" t="s">
        <v>27667</v>
      </c>
      <c r="E2601" s="115" t="s">
        <v>15809</v>
      </c>
      <c r="F2601" s="148" t="s">
        <v>10085</v>
      </c>
      <c r="G2601" s="105">
        <v>15529</v>
      </c>
      <c r="H2601" s="102" t="s">
        <v>27668</v>
      </c>
      <c r="I2601" s="102" t="s">
        <v>30655</v>
      </c>
      <c r="J2601" s="102" t="s">
        <v>3367</v>
      </c>
      <c r="K2601" s="115"/>
      <c r="L2601" s="111"/>
      <c r="M2601" s="109">
        <v>1</v>
      </c>
      <c r="N2601" s="112" t="s">
        <v>5126</v>
      </c>
      <c r="O2601" s="102" t="s">
        <v>18007</v>
      </c>
      <c r="P2601" s="102" t="s">
        <v>162</v>
      </c>
      <c r="Q2601" s="102" t="s">
        <v>17889</v>
      </c>
      <c r="R2601" s="109" t="s">
        <v>7035</v>
      </c>
      <c r="S2601" s="102" t="s">
        <v>9435</v>
      </c>
      <c r="T2601" s="102" t="s">
        <v>14962</v>
      </c>
      <c r="U2601" s="102" t="s">
        <v>27660</v>
      </c>
      <c r="V2601" s="109">
        <v>10.5</v>
      </c>
      <c r="W2601" s="107"/>
      <c r="X2601" s="324"/>
    </row>
    <row r="2602" spans="1:24" ht="12.95" customHeight="1" x14ac:dyDescent="0.2">
      <c r="A2602" s="115">
        <v>1998</v>
      </c>
      <c r="B2602" s="115" t="s">
        <v>4176</v>
      </c>
      <c r="C2602" s="102" t="s">
        <v>15807</v>
      </c>
      <c r="D2602" s="102" t="s">
        <v>27669</v>
      </c>
      <c r="E2602" s="115" t="s">
        <v>15810</v>
      </c>
      <c r="F2602" s="148" t="s">
        <v>10085</v>
      </c>
      <c r="G2602" s="105">
        <v>15536</v>
      </c>
      <c r="H2602" s="102" t="s">
        <v>7198</v>
      </c>
      <c r="I2602" s="102" t="s">
        <v>13336</v>
      </c>
      <c r="J2602" s="102" t="s">
        <v>3367</v>
      </c>
      <c r="K2602" s="115"/>
      <c r="L2602" s="111"/>
      <c r="M2602" s="109">
        <v>1</v>
      </c>
      <c r="N2602" s="112" t="s">
        <v>5126</v>
      </c>
      <c r="O2602" s="102" t="s">
        <v>3325</v>
      </c>
      <c r="P2602" s="102" t="s">
        <v>13555</v>
      </c>
      <c r="Q2602" s="102" t="s">
        <v>20407</v>
      </c>
      <c r="R2602" s="109" t="s">
        <v>7035</v>
      </c>
      <c r="S2602" s="102"/>
      <c r="T2602" s="102" t="s">
        <v>14962</v>
      </c>
      <c r="U2602" s="102" t="s">
        <v>27664</v>
      </c>
      <c r="V2602" s="109">
        <v>7</v>
      </c>
      <c r="W2602" s="107"/>
      <c r="X2602" s="324"/>
    </row>
    <row r="2603" spans="1:24" ht="12.95" customHeight="1" x14ac:dyDescent="0.2">
      <c r="A2603" s="115">
        <v>1998</v>
      </c>
      <c r="B2603" s="115" t="s">
        <v>4176</v>
      </c>
      <c r="C2603" s="102" t="s">
        <v>15807</v>
      </c>
      <c r="D2603" s="102" t="s">
        <v>27670</v>
      </c>
      <c r="E2603" s="115" t="s">
        <v>27673</v>
      </c>
      <c r="F2603" s="148" t="s">
        <v>10085</v>
      </c>
      <c r="G2603" s="105">
        <v>15537</v>
      </c>
      <c r="H2603" s="102" t="s">
        <v>27668</v>
      </c>
      <c r="I2603" s="102" t="s">
        <v>13336</v>
      </c>
      <c r="J2603" s="102" t="s">
        <v>3367</v>
      </c>
      <c r="K2603" s="115"/>
      <c r="L2603" s="111"/>
      <c r="M2603" s="109">
        <v>1</v>
      </c>
      <c r="N2603" s="112" t="s">
        <v>5126</v>
      </c>
      <c r="O2603" s="102" t="s">
        <v>19534</v>
      </c>
      <c r="P2603" s="102" t="s">
        <v>2447</v>
      </c>
      <c r="Q2603" s="102" t="s">
        <v>27671</v>
      </c>
      <c r="R2603" s="109" t="s">
        <v>7035</v>
      </c>
      <c r="S2603" s="102" t="s">
        <v>11080</v>
      </c>
      <c r="T2603" s="102" t="s">
        <v>14962</v>
      </c>
      <c r="U2603" s="102" t="s">
        <v>27672</v>
      </c>
      <c r="V2603" s="109">
        <v>11.5</v>
      </c>
      <c r="W2603" s="107"/>
      <c r="X2603" s="324"/>
    </row>
    <row r="2604" spans="1:24" ht="12.95" customHeight="1" x14ac:dyDescent="0.2">
      <c r="A2604" s="115">
        <v>1998</v>
      </c>
      <c r="B2604" s="115" t="s">
        <v>4176</v>
      </c>
      <c r="C2604" s="102" t="s">
        <v>15807</v>
      </c>
      <c r="D2604" s="111" t="s">
        <v>6224</v>
      </c>
      <c r="E2604" s="115" t="s">
        <v>15811</v>
      </c>
      <c r="F2604" s="148" t="s">
        <v>10085</v>
      </c>
      <c r="G2604" s="105">
        <v>15537</v>
      </c>
      <c r="H2604" s="102" t="s">
        <v>13336</v>
      </c>
      <c r="I2604" s="102" t="s">
        <v>11819</v>
      </c>
      <c r="J2604" s="102" t="s">
        <v>12661</v>
      </c>
      <c r="K2604" s="102"/>
      <c r="L2604" s="111" t="s">
        <v>27684</v>
      </c>
      <c r="M2604" s="109">
        <v>1</v>
      </c>
      <c r="N2604" s="112" t="s">
        <v>5126</v>
      </c>
      <c r="O2604" s="102" t="s">
        <v>20321</v>
      </c>
      <c r="P2604" s="102" t="s">
        <v>162</v>
      </c>
      <c r="Q2604" s="102" t="s">
        <v>8200</v>
      </c>
      <c r="R2604" s="109"/>
      <c r="S2604" s="102" t="s">
        <v>9435</v>
      </c>
      <c r="T2604" s="102" t="s">
        <v>14962</v>
      </c>
      <c r="U2604" s="102" t="s">
        <v>27661</v>
      </c>
      <c r="V2604" s="109">
        <v>7</v>
      </c>
      <c r="W2604" s="107"/>
      <c r="X2604" s="324"/>
    </row>
    <row r="2605" spans="1:24" ht="12.95" customHeight="1" x14ac:dyDescent="0.2">
      <c r="A2605" s="115">
        <v>1998</v>
      </c>
      <c r="B2605" s="115" t="s">
        <v>4176</v>
      </c>
      <c r="C2605" s="102" t="s">
        <v>15807</v>
      </c>
      <c r="D2605" s="129" t="s">
        <v>8451</v>
      </c>
      <c r="E2605" s="102" t="s">
        <v>15812</v>
      </c>
      <c r="F2605" s="148" t="s">
        <v>10085</v>
      </c>
      <c r="G2605" s="105">
        <v>15537</v>
      </c>
      <c r="H2605" s="102" t="s">
        <v>31503</v>
      </c>
      <c r="I2605" s="102" t="s">
        <v>7198</v>
      </c>
      <c r="J2605" s="102" t="s">
        <v>3367</v>
      </c>
      <c r="K2605" s="102"/>
      <c r="L2605" s="111" t="s">
        <v>27685</v>
      </c>
      <c r="M2605" s="109">
        <v>1</v>
      </c>
      <c r="N2605" s="112" t="s">
        <v>5126</v>
      </c>
      <c r="O2605" s="102" t="s">
        <v>20474</v>
      </c>
      <c r="P2605" s="102" t="s">
        <v>162</v>
      </c>
      <c r="Q2605" s="102" t="s">
        <v>19499</v>
      </c>
      <c r="R2605" s="109"/>
      <c r="S2605" s="102" t="s">
        <v>8315</v>
      </c>
      <c r="T2605" s="102" t="s">
        <v>14962</v>
      </c>
      <c r="U2605" s="102" t="s">
        <v>27662</v>
      </c>
      <c r="V2605" s="109">
        <v>9</v>
      </c>
      <c r="W2605" s="107"/>
      <c r="X2605" s="324"/>
    </row>
    <row r="2606" spans="1:24" ht="12.95" customHeight="1" x14ac:dyDescent="0.2">
      <c r="A2606" s="115">
        <v>1998</v>
      </c>
      <c r="B2606" s="115" t="s">
        <v>4176</v>
      </c>
      <c r="C2606" s="102" t="s">
        <v>15807</v>
      </c>
      <c r="D2606" s="102" t="s">
        <v>27686</v>
      </c>
      <c r="E2606" s="115" t="s">
        <v>27680</v>
      </c>
      <c r="F2606" s="148" t="s">
        <v>10085</v>
      </c>
      <c r="G2606" s="105">
        <v>15538</v>
      </c>
      <c r="H2606" s="102" t="s">
        <v>13336</v>
      </c>
      <c r="I2606" s="102" t="s">
        <v>11819</v>
      </c>
      <c r="J2606" s="102" t="s">
        <v>3367</v>
      </c>
      <c r="K2606" s="102"/>
      <c r="L2606" s="111"/>
      <c r="M2606" s="109">
        <v>1</v>
      </c>
      <c r="N2606" s="112" t="s">
        <v>5126</v>
      </c>
      <c r="O2606" s="102" t="s">
        <v>15976</v>
      </c>
      <c r="P2606" s="102" t="s">
        <v>162</v>
      </c>
      <c r="Q2606" s="102" t="s">
        <v>16805</v>
      </c>
      <c r="R2606" s="109"/>
      <c r="S2606" s="102" t="s">
        <v>11080</v>
      </c>
      <c r="T2606" s="102" t="s">
        <v>14962</v>
      </c>
      <c r="U2606" s="102" t="s">
        <v>27687</v>
      </c>
      <c r="V2606" s="109">
        <v>7.5</v>
      </c>
      <c r="W2606" s="107"/>
      <c r="X2606" s="324"/>
    </row>
    <row r="2607" spans="1:24" ht="12.95" customHeight="1" x14ac:dyDescent="0.2">
      <c r="A2607" s="115">
        <v>1998</v>
      </c>
      <c r="B2607" s="115" t="s">
        <v>4176</v>
      </c>
      <c r="C2607" s="102" t="s">
        <v>15807</v>
      </c>
      <c r="D2607" s="102" t="s">
        <v>3368</v>
      </c>
      <c r="E2607" s="115" t="s">
        <v>27681</v>
      </c>
      <c r="F2607" s="148" t="s">
        <v>10085</v>
      </c>
      <c r="G2607" s="105">
        <v>15544</v>
      </c>
      <c r="H2607" s="102" t="s">
        <v>13336</v>
      </c>
      <c r="I2607" s="102" t="s">
        <v>11819</v>
      </c>
      <c r="J2607" s="102" t="s">
        <v>3367</v>
      </c>
      <c r="K2607" s="102"/>
      <c r="L2607" s="111"/>
      <c r="M2607" s="109">
        <v>1</v>
      </c>
      <c r="N2607" s="112" t="s">
        <v>5126</v>
      </c>
      <c r="O2607" s="102" t="s">
        <v>27503</v>
      </c>
      <c r="P2607" s="102" t="s">
        <v>10189</v>
      </c>
      <c r="Q2607" s="102"/>
      <c r="R2607" s="109"/>
      <c r="S2607" s="102"/>
      <c r="T2607" s="102" t="s">
        <v>14962</v>
      </c>
      <c r="U2607" s="102" t="s">
        <v>27688</v>
      </c>
      <c r="V2607" s="109">
        <v>7.5</v>
      </c>
      <c r="W2607" s="107"/>
      <c r="X2607" s="324"/>
    </row>
    <row r="2608" spans="1:24" ht="12.95" customHeight="1" x14ac:dyDescent="0.2">
      <c r="A2608" s="115">
        <v>1998</v>
      </c>
      <c r="B2608" s="115" t="s">
        <v>4176</v>
      </c>
      <c r="C2608" s="102" t="s">
        <v>15807</v>
      </c>
      <c r="D2608" s="111" t="s">
        <v>27674</v>
      </c>
      <c r="E2608" s="115" t="s">
        <v>14774</v>
      </c>
      <c r="F2608" s="158" t="s">
        <v>14961</v>
      </c>
      <c r="G2608" s="105">
        <v>15536</v>
      </c>
      <c r="H2608" s="102" t="s">
        <v>3805</v>
      </c>
      <c r="I2608" s="102" t="s">
        <v>31362</v>
      </c>
      <c r="J2608" s="102" t="s">
        <v>3367</v>
      </c>
      <c r="K2608" s="102"/>
      <c r="L2608" s="111"/>
      <c r="M2608" s="109">
        <v>1</v>
      </c>
      <c r="N2608" s="112" t="s">
        <v>5126</v>
      </c>
      <c r="O2608" s="102" t="s">
        <v>20529</v>
      </c>
      <c r="P2608" s="102" t="s">
        <v>20529</v>
      </c>
      <c r="Q2608" s="102" t="s">
        <v>20529</v>
      </c>
      <c r="R2608" s="109" t="s">
        <v>7035</v>
      </c>
      <c r="S2608" s="102" t="s">
        <v>11080</v>
      </c>
      <c r="T2608" s="102" t="s">
        <v>14962</v>
      </c>
      <c r="U2608" s="102" t="s">
        <v>27663</v>
      </c>
      <c r="V2608" s="109" t="s">
        <v>8390</v>
      </c>
      <c r="W2608" s="107"/>
      <c r="X2608" s="324"/>
    </row>
    <row r="2609" spans="1:24" ht="12.95" customHeight="1" x14ac:dyDescent="0.2">
      <c r="A2609" s="115">
        <v>2008</v>
      </c>
      <c r="B2609" s="115" t="s">
        <v>4176</v>
      </c>
      <c r="C2609" s="164" t="s">
        <v>14271</v>
      </c>
      <c r="D2609" s="129" t="s">
        <v>3201</v>
      </c>
      <c r="E2609" s="102">
        <v>1</v>
      </c>
      <c r="F2609" s="148" t="s">
        <v>10085</v>
      </c>
      <c r="G2609" s="105">
        <v>18594</v>
      </c>
      <c r="H2609" s="102" t="s">
        <v>15082</v>
      </c>
      <c r="I2609" s="102" t="s">
        <v>14944</v>
      </c>
      <c r="J2609" s="102" t="s">
        <v>9925</v>
      </c>
      <c r="K2609" s="102"/>
      <c r="L2609" s="111" t="s">
        <v>37250</v>
      </c>
      <c r="M2609" s="109">
        <v>1</v>
      </c>
      <c r="N2609" s="125" t="s">
        <v>3202</v>
      </c>
      <c r="O2609" s="102"/>
      <c r="P2609" s="102" t="s">
        <v>162</v>
      </c>
      <c r="Q2609" s="102" t="s">
        <v>21559</v>
      </c>
      <c r="R2609" s="109" t="s">
        <v>7035</v>
      </c>
      <c r="S2609" s="102" t="s">
        <v>9435</v>
      </c>
      <c r="T2609" s="102" t="s">
        <v>20579</v>
      </c>
      <c r="U2609" s="102" t="s">
        <v>21560</v>
      </c>
      <c r="V2609" s="109">
        <v>8</v>
      </c>
      <c r="W2609" s="102"/>
      <c r="X2609" s="324"/>
    </row>
    <row r="2610" spans="1:24" ht="12.95" customHeight="1" x14ac:dyDescent="0.2">
      <c r="A2610" s="115">
        <v>2008</v>
      </c>
      <c r="B2610" s="115" t="s">
        <v>4176</v>
      </c>
      <c r="C2610" s="102" t="s">
        <v>14271</v>
      </c>
      <c r="D2610" s="129" t="s">
        <v>6346</v>
      </c>
      <c r="E2610" s="102">
        <v>2</v>
      </c>
      <c r="F2610" s="148" t="s">
        <v>10085</v>
      </c>
      <c r="G2610" s="105">
        <v>18595</v>
      </c>
      <c r="H2610" s="102" t="s">
        <v>15082</v>
      </c>
      <c r="I2610" s="102" t="s">
        <v>14944</v>
      </c>
      <c r="J2610" s="102" t="s">
        <v>9633</v>
      </c>
      <c r="K2610" s="102"/>
      <c r="L2610" s="111" t="s">
        <v>37251</v>
      </c>
      <c r="M2610" s="109">
        <v>1</v>
      </c>
      <c r="N2610" s="125" t="s">
        <v>3202</v>
      </c>
      <c r="O2610" s="102"/>
      <c r="P2610" s="102" t="s">
        <v>162</v>
      </c>
      <c r="Q2610" s="102" t="s">
        <v>21561</v>
      </c>
      <c r="R2610" s="109"/>
      <c r="S2610" s="102" t="s">
        <v>8315</v>
      </c>
      <c r="T2610" s="102" t="s">
        <v>20579</v>
      </c>
      <c r="U2610" s="102" t="s">
        <v>21563</v>
      </c>
      <c r="V2610" s="109">
        <v>8</v>
      </c>
      <c r="W2610" s="102"/>
      <c r="X2610" s="324"/>
    </row>
    <row r="2611" spans="1:24" ht="12.95" customHeight="1" x14ac:dyDescent="0.2">
      <c r="A2611" s="115">
        <v>2008</v>
      </c>
      <c r="B2611" s="115" t="s">
        <v>4176</v>
      </c>
      <c r="C2611" s="102" t="s">
        <v>14271</v>
      </c>
      <c r="D2611" s="129" t="s">
        <v>7055</v>
      </c>
      <c r="E2611" s="102">
        <v>3</v>
      </c>
      <c r="F2611" s="148" t="s">
        <v>10085</v>
      </c>
      <c r="G2611" s="105">
        <v>18596</v>
      </c>
      <c r="H2611" s="102" t="s">
        <v>15082</v>
      </c>
      <c r="I2611" s="102" t="s">
        <v>14944</v>
      </c>
      <c r="J2611" s="102" t="s">
        <v>3239</v>
      </c>
      <c r="K2611" s="102"/>
      <c r="L2611" s="111" t="s">
        <v>37252</v>
      </c>
      <c r="M2611" s="109">
        <v>1</v>
      </c>
      <c r="N2611" s="125" t="s">
        <v>3202</v>
      </c>
      <c r="O2611" s="102"/>
      <c r="P2611" s="102"/>
      <c r="Q2611" s="102" t="s">
        <v>17386</v>
      </c>
      <c r="R2611" s="109"/>
      <c r="S2611" s="102"/>
      <c r="T2611" s="102" t="s">
        <v>20579</v>
      </c>
      <c r="U2611" s="102" t="s">
        <v>21562</v>
      </c>
      <c r="V2611" s="109">
        <v>4.5</v>
      </c>
      <c r="W2611" s="102"/>
      <c r="X2611" s="324"/>
    </row>
    <row r="2612" spans="1:24" ht="12.95" customHeight="1" x14ac:dyDescent="0.2">
      <c r="A2612" s="115">
        <v>2008</v>
      </c>
      <c r="B2612" s="115" t="s">
        <v>4176</v>
      </c>
      <c r="C2612" s="102" t="s">
        <v>14271</v>
      </c>
      <c r="D2612" s="129" t="s">
        <v>13403</v>
      </c>
      <c r="E2612" s="102">
        <v>4</v>
      </c>
      <c r="F2612" s="148" t="s">
        <v>10085</v>
      </c>
      <c r="G2612" s="105">
        <v>18596</v>
      </c>
      <c r="H2612" s="102" t="s">
        <v>15082</v>
      </c>
      <c r="I2612" s="102" t="s">
        <v>14944</v>
      </c>
      <c r="J2612" s="102" t="s">
        <v>3239</v>
      </c>
      <c r="K2612" s="102"/>
      <c r="L2612" s="111" t="s">
        <v>37253</v>
      </c>
      <c r="M2612" s="109">
        <v>1</v>
      </c>
      <c r="N2612" s="125" t="s">
        <v>3202</v>
      </c>
      <c r="O2612" s="102"/>
      <c r="P2612" s="102" t="s">
        <v>3620</v>
      </c>
      <c r="Q2612" s="102" t="s">
        <v>21564</v>
      </c>
      <c r="R2612" s="109"/>
      <c r="S2612" s="102" t="s">
        <v>9435</v>
      </c>
      <c r="T2612" s="102" t="s">
        <v>20579</v>
      </c>
      <c r="U2612" s="102" t="s">
        <v>21562</v>
      </c>
      <c r="V2612" s="109">
        <v>6.5</v>
      </c>
      <c r="W2612" s="102"/>
      <c r="X2612" s="324"/>
    </row>
    <row r="2613" spans="1:24" ht="12.95" customHeight="1" x14ac:dyDescent="0.2">
      <c r="A2613" s="115">
        <v>2008</v>
      </c>
      <c r="B2613" s="115" t="s">
        <v>4176</v>
      </c>
      <c r="C2613" s="102" t="s">
        <v>14271</v>
      </c>
      <c r="D2613" s="129" t="s">
        <v>11772</v>
      </c>
      <c r="E2613" s="102">
        <v>5</v>
      </c>
      <c r="F2613" s="148" t="s">
        <v>10085</v>
      </c>
      <c r="G2613" s="105">
        <v>18596</v>
      </c>
      <c r="H2613" s="102" t="s">
        <v>15082</v>
      </c>
      <c r="I2613" s="102" t="s">
        <v>14944</v>
      </c>
      <c r="J2613" s="102" t="s">
        <v>9925</v>
      </c>
      <c r="K2613" s="102"/>
      <c r="L2613" s="111" t="s">
        <v>37254</v>
      </c>
      <c r="M2613" s="109">
        <v>1</v>
      </c>
      <c r="N2613" s="125" t="s">
        <v>3202</v>
      </c>
      <c r="O2613" s="102"/>
      <c r="P2613" s="102" t="s">
        <v>15941</v>
      </c>
      <c r="Q2613" s="102" t="s">
        <v>21565</v>
      </c>
      <c r="R2613" s="109" t="s">
        <v>7035</v>
      </c>
      <c r="S2613" s="102"/>
      <c r="T2613" s="102" t="s">
        <v>20579</v>
      </c>
      <c r="U2613" s="102" t="s">
        <v>21562</v>
      </c>
      <c r="V2613" s="109">
        <v>6</v>
      </c>
      <c r="W2613" s="102"/>
      <c r="X2613" s="324"/>
    </row>
    <row r="2614" spans="1:24" ht="12.95" customHeight="1" x14ac:dyDescent="0.2">
      <c r="A2614" s="115">
        <v>2008</v>
      </c>
      <c r="B2614" s="115" t="s">
        <v>4176</v>
      </c>
      <c r="C2614" s="102" t="s">
        <v>14271</v>
      </c>
      <c r="D2614" s="129" t="s">
        <v>5893</v>
      </c>
      <c r="E2614" s="102">
        <v>6</v>
      </c>
      <c r="F2614" s="148" t="s">
        <v>10085</v>
      </c>
      <c r="G2614" s="105">
        <v>18596</v>
      </c>
      <c r="H2614" s="102" t="s">
        <v>15082</v>
      </c>
      <c r="I2614" s="102" t="s">
        <v>14944</v>
      </c>
      <c r="J2614" s="102" t="s">
        <v>3301</v>
      </c>
      <c r="K2614" s="102"/>
      <c r="L2614" s="111" t="s">
        <v>37255</v>
      </c>
      <c r="M2614" s="109">
        <v>1</v>
      </c>
      <c r="N2614" s="125" t="s">
        <v>3202</v>
      </c>
      <c r="O2614" s="102"/>
      <c r="P2614" s="102"/>
      <c r="Q2614" s="102" t="s">
        <v>17425</v>
      </c>
      <c r="R2614" s="109"/>
      <c r="S2614" s="102" t="s">
        <v>9435</v>
      </c>
      <c r="T2614" s="102" t="s">
        <v>20579</v>
      </c>
      <c r="U2614" s="102" t="s">
        <v>17579</v>
      </c>
      <c r="V2614" s="109">
        <v>6</v>
      </c>
      <c r="W2614" s="102"/>
      <c r="X2614" s="324"/>
    </row>
    <row r="2615" spans="1:24" ht="12.95" customHeight="1" x14ac:dyDescent="0.2">
      <c r="A2615" s="115">
        <v>2008</v>
      </c>
      <c r="B2615" s="115" t="s">
        <v>4176</v>
      </c>
      <c r="C2615" s="102" t="s">
        <v>14271</v>
      </c>
      <c r="D2615" s="129" t="s">
        <v>3302</v>
      </c>
      <c r="E2615" s="102">
        <v>7</v>
      </c>
      <c r="F2615" s="148" t="s">
        <v>10085</v>
      </c>
      <c r="G2615" s="105">
        <v>18598</v>
      </c>
      <c r="H2615" s="102" t="s">
        <v>14944</v>
      </c>
      <c r="I2615" s="102" t="s">
        <v>15082</v>
      </c>
      <c r="J2615" s="102" t="s">
        <v>3301</v>
      </c>
      <c r="K2615" s="102"/>
      <c r="L2615" s="111" t="s">
        <v>37256</v>
      </c>
      <c r="M2615" s="109">
        <v>1</v>
      </c>
      <c r="N2615" s="125" t="s">
        <v>3202</v>
      </c>
      <c r="O2615" s="102"/>
      <c r="P2615" s="102" t="s">
        <v>15889</v>
      </c>
      <c r="Q2615" s="102" t="s">
        <v>21566</v>
      </c>
      <c r="R2615" s="109"/>
      <c r="S2615" s="102" t="s">
        <v>8315</v>
      </c>
      <c r="T2615" s="102" t="s">
        <v>20579</v>
      </c>
      <c r="U2615" s="102" t="s">
        <v>21567</v>
      </c>
      <c r="V2615" s="109">
        <v>7</v>
      </c>
      <c r="W2615" s="102"/>
      <c r="X2615" s="324"/>
    </row>
    <row r="2616" spans="1:24" ht="12.95" customHeight="1" x14ac:dyDescent="0.2">
      <c r="A2616" s="115">
        <v>2008</v>
      </c>
      <c r="B2616" s="115" t="s">
        <v>4176</v>
      </c>
      <c r="C2616" s="102" t="s">
        <v>14271</v>
      </c>
      <c r="D2616" s="129" t="s">
        <v>3303</v>
      </c>
      <c r="E2616" s="102">
        <v>8</v>
      </c>
      <c r="F2616" s="148" t="s">
        <v>10085</v>
      </c>
      <c r="G2616" s="105">
        <v>18597</v>
      </c>
      <c r="H2616" s="102" t="s">
        <v>14944</v>
      </c>
      <c r="I2616" s="102" t="s">
        <v>15082</v>
      </c>
      <c r="J2616" s="102" t="s">
        <v>3304</v>
      </c>
      <c r="K2616" s="102"/>
      <c r="L2616" s="111" t="s">
        <v>37257</v>
      </c>
      <c r="M2616" s="109">
        <v>1</v>
      </c>
      <c r="N2616" s="125" t="s">
        <v>3202</v>
      </c>
      <c r="O2616" s="102"/>
      <c r="P2616" s="102"/>
      <c r="Q2616" s="102" t="s">
        <v>16835</v>
      </c>
      <c r="R2616" s="109"/>
      <c r="S2616" s="102"/>
      <c r="T2616" s="102" t="s">
        <v>20579</v>
      </c>
      <c r="U2616" s="102" t="s">
        <v>21568</v>
      </c>
      <c r="V2616" s="109">
        <v>6</v>
      </c>
      <c r="W2616" s="102"/>
      <c r="X2616" s="324"/>
    </row>
    <row r="2617" spans="1:24" ht="12.95" customHeight="1" x14ac:dyDescent="0.2">
      <c r="A2617" s="115">
        <v>2008</v>
      </c>
      <c r="B2617" s="115" t="s">
        <v>4176</v>
      </c>
      <c r="C2617" s="102" t="s">
        <v>14271</v>
      </c>
      <c r="D2617" s="129" t="s">
        <v>3306</v>
      </c>
      <c r="E2617" s="102">
        <v>9</v>
      </c>
      <c r="F2617" s="148" t="s">
        <v>10085</v>
      </c>
      <c r="G2617" s="105">
        <v>18599</v>
      </c>
      <c r="H2617" s="102" t="s">
        <v>15082</v>
      </c>
      <c r="I2617" s="102" t="s">
        <v>14944</v>
      </c>
      <c r="J2617" s="102" t="s">
        <v>11447</v>
      </c>
      <c r="K2617" s="102"/>
      <c r="L2617" s="111" t="s">
        <v>37258</v>
      </c>
      <c r="M2617" s="109">
        <v>1</v>
      </c>
      <c r="N2617" s="112" t="s">
        <v>3202</v>
      </c>
      <c r="O2617" s="102" t="s">
        <v>5985</v>
      </c>
      <c r="P2617" s="102"/>
      <c r="Q2617" s="102" t="s">
        <v>16884</v>
      </c>
      <c r="R2617" s="109"/>
      <c r="S2617" s="102"/>
      <c r="T2617" s="102" t="s">
        <v>20579</v>
      </c>
      <c r="U2617" s="102" t="s">
        <v>21569</v>
      </c>
      <c r="V2617" s="109">
        <v>9</v>
      </c>
      <c r="W2617" s="102"/>
      <c r="X2617" s="324"/>
    </row>
    <row r="2618" spans="1:24" ht="12.95" customHeight="1" x14ac:dyDescent="0.2">
      <c r="A2618" s="115">
        <v>2008</v>
      </c>
      <c r="B2618" s="115" t="s">
        <v>4176</v>
      </c>
      <c r="C2618" s="102" t="s">
        <v>14271</v>
      </c>
      <c r="D2618" s="129" t="s">
        <v>2224</v>
      </c>
      <c r="E2618" s="102">
        <v>10</v>
      </c>
      <c r="F2618" s="148" t="s">
        <v>10085</v>
      </c>
      <c r="G2618" s="105">
        <v>18599</v>
      </c>
      <c r="H2618" s="102" t="s">
        <v>14944</v>
      </c>
      <c r="I2618" s="102" t="s">
        <v>15082</v>
      </c>
      <c r="J2618" s="102" t="s">
        <v>2225</v>
      </c>
      <c r="K2618" s="102"/>
      <c r="L2618" s="111" t="s">
        <v>37259</v>
      </c>
      <c r="M2618" s="109">
        <v>1</v>
      </c>
      <c r="N2618" s="125" t="s">
        <v>3202</v>
      </c>
      <c r="O2618" s="102"/>
      <c r="P2618" s="102" t="s">
        <v>15928</v>
      </c>
      <c r="Q2618" s="102" t="s">
        <v>20809</v>
      </c>
      <c r="R2618" s="109"/>
      <c r="S2618" s="102" t="s">
        <v>11080</v>
      </c>
      <c r="T2618" s="102" t="s">
        <v>20579</v>
      </c>
      <c r="U2618" s="102" t="s">
        <v>21570</v>
      </c>
      <c r="V2618" s="109">
        <v>8</v>
      </c>
      <c r="W2618" s="102"/>
      <c r="X2618" s="324"/>
    </row>
    <row r="2619" spans="1:24" ht="12.95" customHeight="1" x14ac:dyDescent="0.2">
      <c r="A2619" s="115">
        <v>1997</v>
      </c>
      <c r="B2619" s="115" t="s">
        <v>4176</v>
      </c>
      <c r="C2619" s="103" t="s">
        <v>13649</v>
      </c>
      <c r="D2619" s="129" t="s">
        <v>13082</v>
      </c>
      <c r="E2619" s="102" t="s">
        <v>2812</v>
      </c>
      <c r="F2619" s="195" t="s">
        <v>14961</v>
      </c>
      <c r="G2619" s="105">
        <v>15165</v>
      </c>
      <c r="H2619" s="102" t="s">
        <v>10103</v>
      </c>
      <c r="I2619" s="102" t="s">
        <v>11819</v>
      </c>
      <c r="J2619" s="102" t="s">
        <v>17584</v>
      </c>
      <c r="K2619" s="102"/>
      <c r="L2619" s="111" t="s">
        <v>17243</v>
      </c>
      <c r="M2619" s="109">
        <v>2</v>
      </c>
      <c r="N2619" s="138" t="s">
        <v>31504</v>
      </c>
      <c r="O2619" s="102" t="s">
        <v>15928</v>
      </c>
      <c r="P2619" s="102" t="s">
        <v>3620</v>
      </c>
      <c r="Q2619" s="102" t="s">
        <v>19259</v>
      </c>
      <c r="R2619" s="109"/>
      <c r="S2619" s="102"/>
      <c r="T2619" s="102" t="s">
        <v>7789</v>
      </c>
      <c r="U2619" s="102"/>
      <c r="V2619" s="109">
        <v>6.5</v>
      </c>
      <c r="W2619" s="102"/>
      <c r="X2619" s="324"/>
    </row>
    <row r="2620" spans="1:24" ht="12.95" customHeight="1" x14ac:dyDescent="0.2">
      <c r="A2620" s="115">
        <v>1997</v>
      </c>
      <c r="B2620" s="115" t="s">
        <v>4176</v>
      </c>
      <c r="C2620" s="132" t="s">
        <v>13649</v>
      </c>
      <c r="D2620" s="129" t="s">
        <v>5209</v>
      </c>
      <c r="E2620" s="102" t="s">
        <v>13650</v>
      </c>
      <c r="F2620" s="102" t="s">
        <v>14834</v>
      </c>
      <c r="G2620" s="105">
        <v>14489</v>
      </c>
      <c r="H2620" s="102" t="s">
        <v>30910</v>
      </c>
      <c r="I2620" s="102" t="s">
        <v>11819</v>
      </c>
      <c r="J2620" s="163" t="s">
        <v>337</v>
      </c>
      <c r="K2620" s="102"/>
      <c r="L2620" s="111" t="s">
        <v>17244</v>
      </c>
      <c r="M2620" s="109">
        <v>1</v>
      </c>
      <c r="N2620" s="108" t="s">
        <v>31505</v>
      </c>
      <c r="O2620" s="102" t="s">
        <v>12721</v>
      </c>
      <c r="P2620" s="102" t="s">
        <v>162</v>
      </c>
      <c r="Q2620" s="102" t="s">
        <v>15945</v>
      </c>
      <c r="R2620" s="109"/>
      <c r="S2620" s="102"/>
      <c r="T2620" s="102" t="s">
        <v>20541</v>
      </c>
      <c r="U2620" s="102"/>
      <c r="V2620" s="109">
        <v>6.5</v>
      </c>
      <c r="W2620" s="107"/>
      <c r="X2620" s="324"/>
    </row>
    <row r="2621" spans="1:24" ht="12.95" customHeight="1" x14ac:dyDescent="0.2">
      <c r="A2621" s="115">
        <v>1997</v>
      </c>
      <c r="B2621" s="115" t="s">
        <v>4176</v>
      </c>
      <c r="C2621" s="132" t="s">
        <v>13649</v>
      </c>
      <c r="D2621" s="129" t="s">
        <v>375</v>
      </c>
      <c r="E2621" s="102" t="s">
        <v>13651</v>
      </c>
      <c r="F2621" s="102" t="s">
        <v>14834</v>
      </c>
      <c r="G2621" s="105">
        <v>15263</v>
      </c>
      <c r="H2621" s="102" t="s">
        <v>10103</v>
      </c>
      <c r="I2621" s="102" t="s">
        <v>11819</v>
      </c>
      <c r="J2621" s="102" t="s">
        <v>6202</v>
      </c>
      <c r="K2621" s="102"/>
      <c r="L2621" s="111" t="s">
        <v>17246</v>
      </c>
      <c r="M2621" s="109">
        <v>2</v>
      </c>
      <c r="N2621" s="108" t="s">
        <v>31506</v>
      </c>
      <c r="O2621" s="102" t="s">
        <v>248</v>
      </c>
      <c r="P2621" s="102" t="s">
        <v>13555</v>
      </c>
      <c r="Q2621" s="102" t="s">
        <v>19708</v>
      </c>
      <c r="R2621" s="109"/>
      <c r="S2621" s="102"/>
      <c r="T2621" s="102" t="s">
        <v>7789</v>
      </c>
      <c r="U2621" s="102" t="s">
        <v>21266</v>
      </c>
      <c r="V2621" s="109">
        <v>8</v>
      </c>
      <c r="W2621" s="107"/>
      <c r="X2621" s="324"/>
    </row>
    <row r="2622" spans="1:24" ht="12.95" customHeight="1" x14ac:dyDescent="0.2">
      <c r="A2622" s="115">
        <v>1997</v>
      </c>
      <c r="B2622" s="115" t="s">
        <v>4176</v>
      </c>
      <c r="C2622" s="132" t="s">
        <v>13649</v>
      </c>
      <c r="D2622" s="129" t="s">
        <v>13098</v>
      </c>
      <c r="E2622" s="102" t="s">
        <v>13652</v>
      </c>
      <c r="F2622" s="102" t="s">
        <v>14834</v>
      </c>
      <c r="G2622" s="105">
        <v>14497</v>
      </c>
      <c r="H2622" s="102" t="s">
        <v>30910</v>
      </c>
      <c r="I2622" s="102" t="s">
        <v>11819</v>
      </c>
      <c r="J2622" s="102" t="s">
        <v>3739</v>
      </c>
      <c r="K2622" s="102"/>
      <c r="L2622" s="111" t="s">
        <v>17248</v>
      </c>
      <c r="M2622" s="109">
        <v>1</v>
      </c>
      <c r="N2622" s="138">
        <v>18</v>
      </c>
      <c r="O2622" s="102"/>
      <c r="P2622" s="102"/>
      <c r="Q2622" s="102" t="s">
        <v>19478</v>
      </c>
      <c r="R2622" s="109"/>
      <c r="S2622" s="102" t="s">
        <v>9435</v>
      </c>
      <c r="T2622" s="102" t="s">
        <v>20541</v>
      </c>
      <c r="U2622" s="102" t="s">
        <v>13334</v>
      </c>
      <c r="V2622" s="109">
        <v>5.5</v>
      </c>
      <c r="W2622" s="107"/>
      <c r="X2622" s="324"/>
    </row>
    <row r="2623" spans="1:24" ht="12.95" customHeight="1" x14ac:dyDescent="0.2">
      <c r="A2623" s="115">
        <v>1997</v>
      </c>
      <c r="B2623" s="115" t="s">
        <v>4176</v>
      </c>
      <c r="C2623" s="132" t="s">
        <v>13649</v>
      </c>
      <c r="D2623" s="129" t="s">
        <v>10408</v>
      </c>
      <c r="E2623" s="102" t="s">
        <v>11993</v>
      </c>
      <c r="F2623" s="102" t="s">
        <v>14834</v>
      </c>
      <c r="G2623" s="105">
        <v>14744</v>
      </c>
      <c r="H2623" s="102" t="s">
        <v>5011</v>
      </c>
      <c r="I2623" s="102" t="s">
        <v>11819</v>
      </c>
      <c r="J2623" s="102" t="s">
        <v>12640</v>
      </c>
      <c r="K2623" s="102"/>
      <c r="L2623" s="111" t="s">
        <v>17249</v>
      </c>
      <c r="M2623" s="109">
        <v>3</v>
      </c>
      <c r="N2623" s="138" t="s">
        <v>31507</v>
      </c>
      <c r="O2623" s="102" t="s">
        <v>17191</v>
      </c>
      <c r="P2623" s="102" t="s">
        <v>15941</v>
      </c>
      <c r="Q2623" s="102" t="s">
        <v>17030</v>
      </c>
      <c r="R2623" s="109"/>
      <c r="S2623" s="102"/>
      <c r="T2623" s="102" t="s">
        <v>28757</v>
      </c>
      <c r="U2623" s="102" t="s">
        <v>21571</v>
      </c>
      <c r="V2623" s="109">
        <v>9</v>
      </c>
      <c r="W2623" s="107"/>
      <c r="X2623" s="324"/>
    </row>
    <row r="2624" spans="1:24" ht="12.95" customHeight="1" x14ac:dyDescent="0.2">
      <c r="A2624" s="115">
        <v>1997</v>
      </c>
      <c r="B2624" s="115" t="s">
        <v>4176</v>
      </c>
      <c r="C2624" s="132" t="s">
        <v>13649</v>
      </c>
      <c r="D2624" s="129" t="s">
        <v>13745</v>
      </c>
      <c r="E2624" s="102" t="s">
        <v>13220</v>
      </c>
      <c r="F2624" s="102" t="s">
        <v>14834</v>
      </c>
      <c r="G2624" s="105">
        <v>14878</v>
      </c>
      <c r="H2624" s="102" t="s">
        <v>5011</v>
      </c>
      <c r="I2624" s="102" t="s">
        <v>2625</v>
      </c>
      <c r="J2624" s="102" t="s">
        <v>9753</v>
      </c>
      <c r="K2624" s="102"/>
      <c r="L2624" s="111" t="s">
        <v>17251</v>
      </c>
      <c r="M2624" s="109">
        <v>2</v>
      </c>
      <c r="N2624" s="138" t="s">
        <v>31508</v>
      </c>
      <c r="O2624" s="102" t="s">
        <v>10189</v>
      </c>
      <c r="P2624" s="102" t="s">
        <v>15941</v>
      </c>
      <c r="Q2624" s="102" t="s">
        <v>19455</v>
      </c>
      <c r="R2624" s="109"/>
      <c r="S2624" s="102"/>
      <c r="T2624" s="102" t="s">
        <v>20540</v>
      </c>
      <c r="U2624" s="102" t="s">
        <v>10901</v>
      </c>
      <c r="V2624" s="109">
        <v>9</v>
      </c>
      <c r="W2624" s="107"/>
      <c r="X2624" s="324"/>
    </row>
    <row r="2625" spans="1:24" ht="12.95" customHeight="1" x14ac:dyDescent="0.2">
      <c r="A2625" s="115">
        <v>1997</v>
      </c>
      <c r="B2625" s="115" t="s">
        <v>4176</v>
      </c>
      <c r="C2625" s="132" t="s">
        <v>13649</v>
      </c>
      <c r="D2625" s="129" t="s">
        <v>4551</v>
      </c>
      <c r="E2625" s="102" t="s">
        <v>13221</v>
      </c>
      <c r="F2625" s="102" t="s">
        <v>14834</v>
      </c>
      <c r="G2625" s="105">
        <v>14746</v>
      </c>
      <c r="H2625" s="102" t="s">
        <v>11819</v>
      </c>
      <c r="I2625" s="102" t="s">
        <v>5011</v>
      </c>
      <c r="J2625" s="102" t="s">
        <v>9755</v>
      </c>
      <c r="K2625" s="102"/>
      <c r="L2625" s="111" t="s">
        <v>21572</v>
      </c>
      <c r="M2625" s="109">
        <v>3</v>
      </c>
      <c r="N2625" s="138" t="s">
        <v>31509</v>
      </c>
      <c r="O2625" s="102" t="s">
        <v>17580</v>
      </c>
      <c r="P2625" s="102"/>
      <c r="Q2625" s="102"/>
      <c r="R2625" s="109"/>
      <c r="S2625" s="102" t="s">
        <v>9435</v>
      </c>
      <c r="T2625" s="102" t="s">
        <v>28757</v>
      </c>
      <c r="U2625" s="102" t="s">
        <v>17254</v>
      </c>
      <c r="V2625" s="109">
        <v>10</v>
      </c>
      <c r="W2625" s="107"/>
      <c r="X2625" s="324"/>
    </row>
    <row r="2626" spans="1:24" ht="12.95" customHeight="1" x14ac:dyDescent="0.2">
      <c r="A2626" s="115">
        <v>1997</v>
      </c>
      <c r="B2626" s="115" t="s">
        <v>4176</v>
      </c>
      <c r="C2626" s="132" t="s">
        <v>13649</v>
      </c>
      <c r="D2626" s="129" t="s">
        <v>6137</v>
      </c>
      <c r="E2626" s="102" t="s">
        <v>13222</v>
      </c>
      <c r="F2626" s="102" t="s">
        <v>14834</v>
      </c>
      <c r="G2626" s="105">
        <v>14743</v>
      </c>
      <c r="H2626" s="102" t="s">
        <v>5011</v>
      </c>
      <c r="I2626" s="102" t="s">
        <v>11819</v>
      </c>
      <c r="J2626" s="102" t="s">
        <v>10993</v>
      </c>
      <c r="K2626" s="102"/>
      <c r="L2626" s="111" t="s">
        <v>17255</v>
      </c>
      <c r="M2626" s="109">
        <v>2</v>
      </c>
      <c r="N2626" s="138" t="s">
        <v>31510</v>
      </c>
      <c r="O2626" s="102" t="s">
        <v>17581</v>
      </c>
      <c r="P2626" s="102" t="s">
        <v>19503</v>
      </c>
      <c r="Q2626" s="102" t="s">
        <v>16568</v>
      </c>
      <c r="R2626" s="109"/>
      <c r="S2626" s="102"/>
      <c r="T2626" s="102" t="s">
        <v>28757</v>
      </c>
      <c r="U2626" s="102" t="s">
        <v>21573</v>
      </c>
      <c r="V2626" s="109">
        <v>8</v>
      </c>
      <c r="W2626" s="107"/>
      <c r="X2626" s="324"/>
    </row>
    <row r="2627" spans="1:24" ht="12.95" customHeight="1" x14ac:dyDescent="0.2">
      <c r="A2627" s="115">
        <v>1997</v>
      </c>
      <c r="B2627" s="115" t="s">
        <v>4176</v>
      </c>
      <c r="C2627" s="164" t="s">
        <v>12200</v>
      </c>
      <c r="D2627" s="129" t="s">
        <v>11515</v>
      </c>
      <c r="E2627" s="102" t="s">
        <v>1953</v>
      </c>
      <c r="F2627" s="102" t="s">
        <v>14834</v>
      </c>
      <c r="G2627" s="105">
        <v>16413</v>
      </c>
      <c r="H2627" s="102" t="s">
        <v>10191</v>
      </c>
      <c r="I2627" s="102" t="s">
        <v>11819</v>
      </c>
      <c r="J2627" s="102" t="s">
        <v>17586</v>
      </c>
      <c r="K2627" s="102"/>
      <c r="L2627" s="111" t="s">
        <v>424</v>
      </c>
      <c r="M2627" s="102">
        <v>2</v>
      </c>
      <c r="N2627" s="112" t="s">
        <v>17587</v>
      </c>
      <c r="O2627" s="102" t="s">
        <v>13555</v>
      </c>
      <c r="P2627" s="102" t="s">
        <v>17478</v>
      </c>
      <c r="Q2627" s="102" t="s">
        <v>20465</v>
      </c>
      <c r="R2627" s="102"/>
      <c r="S2627" s="102" t="s">
        <v>9435</v>
      </c>
      <c r="T2627" s="102" t="s">
        <v>20547</v>
      </c>
      <c r="U2627" s="102" t="s">
        <v>2477</v>
      </c>
      <c r="V2627" s="102">
        <v>7</v>
      </c>
      <c r="W2627" s="102"/>
      <c r="X2627" s="324"/>
    </row>
    <row r="2628" spans="1:24" ht="12.95" customHeight="1" x14ac:dyDescent="0.2">
      <c r="A2628" s="115">
        <v>1997</v>
      </c>
      <c r="B2628" s="115" t="s">
        <v>4176</v>
      </c>
      <c r="C2628" s="102" t="s">
        <v>12200</v>
      </c>
      <c r="D2628" s="129" t="s">
        <v>11055</v>
      </c>
      <c r="E2628" s="102" t="s">
        <v>1954</v>
      </c>
      <c r="F2628" s="102" t="s">
        <v>14834</v>
      </c>
      <c r="G2628" s="105">
        <v>16431</v>
      </c>
      <c r="H2628" s="102" t="s">
        <v>10191</v>
      </c>
      <c r="I2628" s="102" t="s">
        <v>11819</v>
      </c>
      <c r="J2628" s="102" t="s">
        <v>17588</v>
      </c>
      <c r="K2628" s="102"/>
      <c r="L2628" s="111" t="s">
        <v>425</v>
      </c>
      <c r="M2628" s="102">
        <v>2</v>
      </c>
      <c r="N2628" s="112" t="s">
        <v>17428</v>
      </c>
      <c r="O2628" s="102" t="s">
        <v>162</v>
      </c>
      <c r="P2628" s="102" t="s">
        <v>15922</v>
      </c>
      <c r="Q2628" s="102" t="s">
        <v>19463</v>
      </c>
      <c r="R2628" s="102" t="s">
        <v>7035</v>
      </c>
      <c r="S2628" s="102" t="s">
        <v>8315</v>
      </c>
      <c r="T2628" s="102" t="s">
        <v>21574</v>
      </c>
      <c r="U2628" s="102" t="s">
        <v>16048</v>
      </c>
      <c r="V2628" s="102">
        <v>6.5</v>
      </c>
      <c r="W2628" s="102"/>
      <c r="X2628" s="324"/>
    </row>
    <row r="2629" spans="1:24" ht="12.95" customHeight="1" x14ac:dyDescent="0.2">
      <c r="A2629" s="115">
        <v>1997</v>
      </c>
      <c r="B2629" s="115" t="s">
        <v>4176</v>
      </c>
      <c r="C2629" s="102" t="s">
        <v>12200</v>
      </c>
      <c r="D2629" s="129" t="s">
        <v>374</v>
      </c>
      <c r="E2629" s="102" t="s">
        <v>6781</v>
      </c>
      <c r="F2629" s="102" t="s">
        <v>14834</v>
      </c>
      <c r="G2629" s="105">
        <v>16427</v>
      </c>
      <c r="H2629" s="102" t="s">
        <v>10191</v>
      </c>
      <c r="I2629" s="102" t="s">
        <v>11819</v>
      </c>
      <c r="J2629" s="102" t="s">
        <v>17589</v>
      </c>
      <c r="K2629" s="102"/>
      <c r="L2629" s="111" t="s">
        <v>426</v>
      </c>
      <c r="M2629" s="102">
        <v>2</v>
      </c>
      <c r="N2629" s="112" t="s">
        <v>17590</v>
      </c>
      <c r="O2629" s="102" t="s">
        <v>12721</v>
      </c>
      <c r="P2629" s="102" t="s">
        <v>162</v>
      </c>
      <c r="Q2629" s="102" t="s">
        <v>19450</v>
      </c>
      <c r="R2629" s="102"/>
      <c r="S2629" s="102" t="s">
        <v>11080</v>
      </c>
      <c r="T2629" s="102" t="s">
        <v>21574</v>
      </c>
      <c r="U2629" s="102" t="s">
        <v>8480</v>
      </c>
      <c r="V2629" s="102">
        <v>6</v>
      </c>
      <c r="W2629" s="102"/>
      <c r="X2629" s="324"/>
    </row>
    <row r="2630" spans="1:24" ht="12.95" customHeight="1" x14ac:dyDescent="0.2">
      <c r="A2630" s="115">
        <v>1997</v>
      </c>
      <c r="B2630" s="115" t="s">
        <v>4176</v>
      </c>
      <c r="C2630" s="102" t="s">
        <v>12200</v>
      </c>
      <c r="D2630" s="129" t="s">
        <v>4553</v>
      </c>
      <c r="E2630" s="102" t="s">
        <v>6571</v>
      </c>
      <c r="F2630" s="102" t="s">
        <v>14834</v>
      </c>
      <c r="G2630" s="105">
        <v>16452</v>
      </c>
      <c r="H2630" s="102" t="s">
        <v>11819</v>
      </c>
      <c r="I2630" s="102" t="s">
        <v>10191</v>
      </c>
      <c r="J2630" s="102" t="s">
        <v>389</v>
      </c>
      <c r="K2630" s="102"/>
      <c r="L2630" s="111" t="s">
        <v>427</v>
      </c>
      <c r="M2630" s="102">
        <v>4</v>
      </c>
      <c r="N2630" s="112" t="s">
        <v>31511</v>
      </c>
      <c r="O2630" s="102" t="s">
        <v>16856</v>
      </c>
      <c r="P2630" s="102"/>
      <c r="Q2630" s="102" t="s">
        <v>21169</v>
      </c>
      <c r="R2630" s="102"/>
      <c r="S2630" s="102" t="s">
        <v>11080</v>
      </c>
      <c r="T2630" s="102" t="s">
        <v>21575</v>
      </c>
      <c r="U2630" s="102" t="s">
        <v>21576</v>
      </c>
      <c r="V2630" s="102">
        <v>8</v>
      </c>
      <c r="W2630" s="102"/>
      <c r="X2630" s="324"/>
    </row>
    <row r="2631" spans="1:24" ht="12.95" customHeight="1" x14ac:dyDescent="0.2">
      <c r="A2631" s="115">
        <v>1997</v>
      </c>
      <c r="B2631" s="115" t="s">
        <v>4176</v>
      </c>
      <c r="C2631" s="102" t="s">
        <v>12200</v>
      </c>
      <c r="D2631" s="129" t="s">
        <v>5789</v>
      </c>
      <c r="E2631" s="102" t="s">
        <v>8379</v>
      </c>
      <c r="F2631" s="102" t="s">
        <v>14834</v>
      </c>
      <c r="G2631" s="105">
        <v>16425</v>
      </c>
      <c r="H2631" s="102" t="s">
        <v>10191</v>
      </c>
      <c r="I2631" s="102" t="s">
        <v>4890</v>
      </c>
      <c r="J2631" s="102" t="s">
        <v>21577</v>
      </c>
      <c r="K2631" s="102"/>
      <c r="L2631" s="111" t="s">
        <v>34423</v>
      </c>
      <c r="M2631" s="102">
        <v>1</v>
      </c>
      <c r="N2631" s="112">
        <v>24</v>
      </c>
      <c r="O2631" s="102" t="s">
        <v>16545</v>
      </c>
      <c r="P2631" s="102"/>
      <c r="Q2631" s="102" t="s">
        <v>16563</v>
      </c>
      <c r="R2631" s="102"/>
      <c r="S2631" s="102"/>
      <c r="T2631" s="102" t="s">
        <v>21574</v>
      </c>
      <c r="U2631" s="102" t="s">
        <v>21578</v>
      </c>
      <c r="V2631" s="102">
        <v>5</v>
      </c>
      <c r="W2631" s="102"/>
      <c r="X2631" s="324"/>
    </row>
    <row r="2632" spans="1:24" ht="12.95" customHeight="1" x14ac:dyDescent="0.2">
      <c r="A2632" s="115">
        <v>1997</v>
      </c>
      <c r="B2632" s="115" t="s">
        <v>4176</v>
      </c>
      <c r="C2632" s="102" t="s">
        <v>12200</v>
      </c>
      <c r="D2632" s="129" t="s">
        <v>6282</v>
      </c>
      <c r="E2632" s="102" t="s">
        <v>8380</v>
      </c>
      <c r="F2632" s="102" t="s">
        <v>14834</v>
      </c>
      <c r="G2632" s="105">
        <v>16425</v>
      </c>
      <c r="H2632" s="102" t="s">
        <v>10191</v>
      </c>
      <c r="I2632" s="102" t="s">
        <v>4890</v>
      </c>
      <c r="J2632" s="102" t="s">
        <v>5676</v>
      </c>
      <c r="K2632" s="102"/>
      <c r="L2632" s="111" t="s">
        <v>429</v>
      </c>
      <c r="M2632" s="102">
        <v>2</v>
      </c>
      <c r="N2632" s="112" t="s">
        <v>31512</v>
      </c>
      <c r="O2632" s="102" t="s">
        <v>17191</v>
      </c>
      <c r="P2632" s="102" t="s">
        <v>8076</v>
      </c>
      <c r="Q2632" s="102" t="s">
        <v>19432</v>
      </c>
      <c r="R2632" s="102"/>
      <c r="S2632" s="102"/>
      <c r="T2632" s="102" t="s">
        <v>21574</v>
      </c>
      <c r="U2632" s="102" t="s">
        <v>17591</v>
      </c>
      <c r="V2632" s="102">
        <v>4</v>
      </c>
      <c r="W2632" s="102"/>
      <c r="X2632" s="324"/>
    </row>
    <row r="2633" spans="1:24" ht="12.95" customHeight="1" x14ac:dyDescent="0.2">
      <c r="A2633" s="115">
        <v>1997</v>
      </c>
      <c r="B2633" s="115" t="s">
        <v>4176</v>
      </c>
      <c r="C2633" s="102" t="s">
        <v>12200</v>
      </c>
      <c r="D2633" s="129" t="s">
        <v>10553</v>
      </c>
      <c r="E2633" s="102" t="s">
        <v>4647</v>
      </c>
      <c r="F2633" s="148" t="s">
        <v>10085</v>
      </c>
      <c r="G2633" s="105">
        <v>16425</v>
      </c>
      <c r="H2633" s="102" t="s">
        <v>10191</v>
      </c>
      <c r="I2633" s="102" t="s">
        <v>4890</v>
      </c>
      <c r="J2633" s="102" t="s">
        <v>810</v>
      </c>
      <c r="K2633" s="102"/>
      <c r="L2633" s="111" t="s">
        <v>430</v>
      </c>
      <c r="M2633" s="102">
        <v>1</v>
      </c>
      <c r="N2633" s="125" t="s">
        <v>17592</v>
      </c>
      <c r="O2633" s="102" t="s">
        <v>17514</v>
      </c>
      <c r="P2633" s="102" t="s">
        <v>9125</v>
      </c>
      <c r="Q2633" s="102" t="s">
        <v>18182</v>
      </c>
      <c r="R2633" s="102"/>
      <c r="S2633" s="102"/>
      <c r="T2633" s="102" t="s">
        <v>21574</v>
      </c>
      <c r="U2633" s="102" t="s">
        <v>21579</v>
      </c>
      <c r="V2633" s="102">
        <v>8</v>
      </c>
      <c r="W2633" s="102"/>
      <c r="X2633" s="324"/>
    </row>
    <row r="2634" spans="1:24" ht="12.95" customHeight="1" x14ac:dyDescent="0.2">
      <c r="A2634" s="115">
        <v>1997</v>
      </c>
      <c r="B2634" s="115" t="s">
        <v>4176</v>
      </c>
      <c r="C2634" s="102" t="s">
        <v>12200</v>
      </c>
      <c r="D2634" s="129" t="s">
        <v>9194</v>
      </c>
      <c r="E2634" s="102" t="s">
        <v>3352</v>
      </c>
      <c r="F2634" s="102" t="s">
        <v>14834</v>
      </c>
      <c r="G2634" s="105">
        <v>16426</v>
      </c>
      <c r="H2634" s="102" t="s">
        <v>4890</v>
      </c>
      <c r="I2634" s="102" t="s">
        <v>10191</v>
      </c>
      <c r="J2634" s="102" t="s">
        <v>17593</v>
      </c>
      <c r="K2634" s="102"/>
      <c r="L2634" s="111" t="s">
        <v>431</v>
      </c>
      <c r="M2634" s="102">
        <v>2</v>
      </c>
      <c r="N2634" s="112" t="s">
        <v>17594</v>
      </c>
      <c r="O2634" s="102" t="s">
        <v>20471</v>
      </c>
      <c r="P2634" s="102" t="s">
        <v>13301</v>
      </c>
      <c r="Q2634" s="102" t="s">
        <v>17514</v>
      </c>
      <c r="R2634" s="102"/>
      <c r="S2634" s="102"/>
      <c r="T2634" s="102" t="s">
        <v>21574</v>
      </c>
      <c r="U2634" s="102" t="s">
        <v>31513</v>
      </c>
      <c r="V2634" s="102">
        <v>8</v>
      </c>
      <c r="W2634" s="102"/>
      <c r="X2634" s="324"/>
    </row>
    <row r="2635" spans="1:24" ht="12.95" customHeight="1" x14ac:dyDescent="0.2">
      <c r="A2635" s="115">
        <v>1998</v>
      </c>
      <c r="B2635" s="115" t="s">
        <v>4176</v>
      </c>
      <c r="C2635" s="103" t="s">
        <v>9742</v>
      </c>
      <c r="D2635" s="129" t="s">
        <v>8611</v>
      </c>
      <c r="E2635" s="102" t="s">
        <v>3353</v>
      </c>
      <c r="F2635" s="102" t="s">
        <v>14834</v>
      </c>
      <c r="G2635" s="105">
        <v>16173</v>
      </c>
      <c r="H2635" s="102" t="s">
        <v>10103</v>
      </c>
      <c r="I2635" s="102" t="s">
        <v>4890</v>
      </c>
      <c r="J2635" s="102" t="s">
        <v>8612</v>
      </c>
      <c r="K2635" s="102"/>
      <c r="L2635" s="111" t="s">
        <v>5607</v>
      </c>
      <c r="M2635" s="109">
        <v>3</v>
      </c>
      <c r="N2635" s="138" t="s">
        <v>31514</v>
      </c>
      <c r="O2635" s="102" t="s">
        <v>10189</v>
      </c>
      <c r="P2635" s="102" t="s">
        <v>17110</v>
      </c>
      <c r="Q2635" s="102" t="s">
        <v>19454</v>
      </c>
      <c r="R2635" s="102"/>
      <c r="S2635" s="102" t="s">
        <v>11080</v>
      </c>
      <c r="T2635" s="102" t="s">
        <v>7789</v>
      </c>
      <c r="U2635" s="102" t="s">
        <v>31515</v>
      </c>
      <c r="V2635" s="109">
        <v>9</v>
      </c>
      <c r="W2635" s="107"/>
      <c r="X2635" s="324"/>
    </row>
    <row r="2636" spans="1:24" ht="12.95" customHeight="1" x14ac:dyDescent="0.2">
      <c r="A2636" s="115">
        <v>1998</v>
      </c>
      <c r="B2636" s="115" t="s">
        <v>4176</v>
      </c>
      <c r="C2636" s="102" t="s">
        <v>9742</v>
      </c>
      <c r="D2636" s="129" t="s">
        <v>10299</v>
      </c>
      <c r="E2636" s="102" t="s">
        <v>3383</v>
      </c>
      <c r="F2636" s="102" t="s">
        <v>14834</v>
      </c>
      <c r="G2636" s="105">
        <v>16174</v>
      </c>
      <c r="H2636" s="102" t="s">
        <v>10103</v>
      </c>
      <c r="I2636" s="102" t="s">
        <v>4890</v>
      </c>
      <c r="J2636" s="102" t="s">
        <v>2526</v>
      </c>
      <c r="K2636" s="102"/>
      <c r="L2636" s="111" t="s">
        <v>5608</v>
      </c>
      <c r="M2636" s="109">
        <v>0.5</v>
      </c>
      <c r="N2636" s="108" t="s">
        <v>12955</v>
      </c>
      <c r="O2636" s="102"/>
      <c r="P2636" s="102"/>
      <c r="Q2636" s="102" t="s">
        <v>17391</v>
      </c>
      <c r="R2636" s="102"/>
      <c r="S2636" s="102"/>
      <c r="T2636" s="102" t="s">
        <v>7789</v>
      </c>
      <c r="U2636" s="102" t="s">
        <v>17598</v>
      </c>
      <c r="V2636" s="109">
        <v>6</v>
      </c>
      <c r="W2636" s="107"/>
      <c r="X2636" s="324"/>
    </row>
    <row r="2637" spans="1:24" ht="12.95" customHeight="1" x14ac:dyDescent="0.2">
      <c r="A2637" s="115">
        <v>1998</v>
      </c>
      <c r="B2637" s="115" t="s">
        <v>4176</v>
      </c>
      <c r="C2637" s="102" t="s">
        <v>9742</v>
      </c>
      <c r="D2637" s="129" t="s">
        <v>11054</v>
      </c>
      <c r="E2637" s="102" t="s">
        <v>9873</v>
      </c>
      <c r="F2637" s="102" t="s">
        <v>14834</v>
      </c>
      <c r="G2637" s="105">
        <v>16230</v>
      </c>
      <c r="H2637" s="102" t="s">
        <v>10191</v>
      </c>
      <c r="I2637" s="102" t="s">
        <v>11819</v>
      </c>
      <c r="J2637" s="102" t="s">
        <v>3716</v>
      </c>
      <c r="K2637" s="102"/>
      <c r="L2637" s="111" t="s">
        <v>13386</v>
      </c>
      <c r="M2637" s="109">
        <v>1</v>
      </c>
      <c r="N2637" s="138">
        <v>17</v>
      </c>
      <c r="O2637" s="102" t="s">
        <v>3620</v>
      </c>
      <c r="P2637" s="102"/>
      <c r="Q2637" s="102" t="s">
        <v>19136</v>
      </c>
      <c r="R2637" s="102"/>
      <c r="S2637" s="102"/>
      <c r="T2637" s="102" t="s">
        <v>21068</v>
      </c>
      <c r="U2637" s="102" t="s">
        <v>5541</v>
      </c>
      <c r="V2637" s="109">
        <v>6.5</v>
      </c>
      <c r="W2637" s="107"/>
      <c r="X2637" s="324"/>
    </row>
    <row r="2638" spans="1:24" ht="12.95" customHeight="1" x14ac:dyDescent="0.2">
      <c r="A2638" s="115">
        <v>1998</v>
      </c>
      <c r="B2638" s="115" t="s">
        <v>4176</v>
      </c>
      <c r="C2638" s="102" t="s">
        <v>9742</v>
      </c>
      <c r="D2638" s="129" t="s">
        <v>13099</v>
      </c>
      <c r="E2638" s="102" t="s">
        <v>3646</v>
      </c>
      <c r="F2638" s="102" t="s">
        <v>14834</v>
      </c>
      <c r="G2638" s="105">
        <v>16308</v>
      </c>
      <c r="H2638" s="102" t="s">
        <v>11819</v>
      </c>
      <c r="I2638" s="102" t="s">
        <v>31516</v>
      </c>
      <c r="J2638" s="102" t="s">
        <v>14910</v>
      </c>
      <c r="K2638" s="102"/>
      <c r="L2638" s="111" t="s">
        <v>2856</v>
      </c>
      <c r="M2638" s="109">
        <v>0.5</v>
      </c>
      <c r="N2638" s="108" t="s">
        <v>8687</v>
      </c>
      <c r="O2638" s="102"/>
      <c r="P2638" s="102"/>
      <c r="Q2638" s="102" t="s">
        <v>19479</v>
      </c>
      <c r="R2638" s="102"/>
      <c r="S2638" s="102"/>
      <c r="T2638" s="102" t="s">
        <v>7789</v>
      </c>
      <c r="U2638" s="102"/>
      <c r="V2638" s="109">
        <v>4</v>
      </c>
      <c r="W2638" s="107"/>
      <c r="X2638" s="324"/>
    </row>
    <row r="2639" spans="1:24" ht="12.95" customHeight="1" x14ac:dyDescent="0.2">
      <c r="A2639" s="115">
        <v>1998</v>
      </c>
      <c r="B2639" s="115" t="s">
        <v>4176</v>
      </c>
      <c r="C2639" s="102" t="s">
        <v>9742</v>
      </c>
      <c r="D2639" s="129" t="s">
        <v>2092</v>
      </c>
      <c r="E2639" s="102" t="s">
        <v>13564</v>
      </c>
      <c r="F2639" s="102" t="s">
        <v>14834</v>
      </c>
      <c r="G2639" s="105">
        <v>16296</v>
      </c>
      <c r="H2639" s="102" t="s">
        <v>10103</v>
      </c>
      <c r="I2639" s="102" t="s">
        <v>11819</v>
      </c>
      <c r="J2639" s="102" t="s">
        <v>6393</v>
      </c>
      <c r="K2639" s="102"/>
      <c r="L2639" s="111" t="s">
        <v>2857</v>
      </c>
      <c r="M2639" s="109">
        <v>1</v>
      </c>
      <c r="N2639" s="138">
        <v>16</v>
      </c>
      <c r="O2639" s="102" t="s">
        <v>16499</v>
      </c>
      <c r="P2639" s="102"/>
      <c r="Q2639" s="102" t="s">
        <v>16499</v>
      </c>
      <c r="R2639" s="102"/>
      <c r="S2639" s="102"/>
      <c r="T2639" s="102" t="s">
        <v>7789</v>
      </c>
      <c r="U2639" s="102"/>
      <c r="V2639" s="109">
        <v>7</v>
      </c>
      <c r="W2639" s="107"/>
      <c r="X2639" s="324"/>
    </row>
    <row r="2640" spans="1:24" ht="12.95" customHeight="1" x14ac:dyDescent="0.2">
      <c r="A2640" s="115">
        <v>1998</v>
      </c>
      <c r="B2640" s="115" t="s">
        <v>4176</v>
      </c>
      <c r="C2640" s="102" t="s">
        <v>9742</v>
      </c>
      <c r="D2640" s="129" t="s">
        <v>4552</v>
      </c>
      <c r="E2640" s="102" t="s">
        <v>14387</v>
      </c>
      <c r="F2640" s="167" t="s">
        <v>6406</v>
      </c>
      <c r="G2640" s="105">
        <v>16339</v>
      </c>
      <c r="H2640" s="102" t="s">
        <v>13336</v>
      </c>
      <c r="I2640" s="102" t="s">
        <v>4890</v>
      </c>
      <c r="J2640" s="102" t="s">
        <v>8790</v>
      </c>
      <c r="K2640" s="102"/>
      <c r="L2640" s="111" t="s">
        <v>2858</v>
      </c>
      <c r="M2640" s="109">
        <v>2</v>
      </c>
      <c r="N2640" s="138" t="s">
        <v>31517</v>
      </c>
      <c r="O2640" s="102" t="s">
        <v>10189</v>
      </c>
      <c r="P2640" s="102" t="s">
        <v>13301</v>
      </c>
      <c r="Q2640" s="102" t="s">
        <v>19101</v>
      </c>
      <c r="R2640" s="102"/>
      <c r="S2640" s="102" t="s">
        <v>8315</v>
      </c>
      <c r="T2640" s="102" t="s">
        <v>20547</v>
      </c>
      <c r="U2640" s="102" t="s">
        <v>10101</v>
      </c>
      <c r="V2640" s="109">
        <v>9</v>
      </c>
      <c r="W2640" s="107"/>
      <c r="X2640" s="324"/>
    </row>
    <row r="2641" spans="1:24" ht="12.95" customHeight="1" x14ac:dyDescent="0.2">
      <c r="A2641" s="115">
        <v>1998</v>
      </c>
      <c r="B2641" s="115" t="s">
        <v>4176</v>
      </c>
      <c r="C2641" s="102" t="s">
        <v>9742</v>
      </c>
      <c r="D2641" s="129" t="s">
        <v>8562</v>
      </c>
      <c r="E2641" s="102" t="s">
        <v>813</v>
      </c>
      <c r="F2641" s="102" t="s">
        <v>14834</v>
      </c>
      <c r="G2641" s="105">
        <v>16466</v>
      </c>
      <c r="H2641" s="102" t="s">
        <v>10191</v>
      </c>
      <c r="I2641" s="102" t="s">
        <v>2625</v>
      </c>
      <c r="J2641" s="102" t="s">
        <v>13989</v>
      </c>
      <c r="K2641" s="102"/>
      <c r="L2641" s="111" t="s">
        <v>10244</v>
      </c>
      <c r="M2641" s="102">
        <v>2</v>
      </c>
      <c r="N2641" s="138" t="s">
        <v>31518</v>
      </c>
      <c r="O2641" s="102" t="s">
        <v>17196</v>
      </c>
      <c r="P2641" s="102"/>
      <c r="Q2641" s="102" t="s">
        <v>1863</v>
      </c>
      <c r="R2641" s="102"/>
      <c r="S2641" s="102"/>
      <c r="T2641" s="102" t="s">
        <v>20545</v>
      </c>
      <c r="U2641" s="102" t="s">
        <v>10901</v>
      </c>
      <c r="V2641" s="109">
        <v>7</v>
      </c>
      <c r="W2641" s="107"/>
      <c r="X2641" s="324"/>
    </row>
    <row r="2642" spans="1:24" ht="12.95" customHeight="1" x14ac:dyDescent="0.2">
      <c r="A2642" s="115">
        <v>1998</v>
      </c>
      <c r="B2642" s="115" t="s">
        <v>4176</v>
      </c>
      <c r="C2642" s="102" t="s">
        <v>9742</v>
      </c>
      <c r="D2642" s="129" t="s">
        <v>3200</v>
      </c>
      <c r="E2642" s="102" t="s">
        <v>814</v>
      </c>
      <c r="F2642" s="102" t="s">
        <v>14834</v>
      </c>
      <c r="G2642" s="105">
        <v>16487</v>
      </c>
      <c r="H2642" s="102" t="s">
        <v>11819</v>
      </c>
      <c r="I2642" s="102" t="s">
        <v>30670</v>
      </c>
      <c r="J2642" s="102" t="s">
        <v>4096</v>
      </c>
      <c r="K2642" s="102" t="s">
        <v>7273</v>
      </c>
      <c r="L2642" s="111" t="s">
        <v>10245</v>
      </c>
      <c r="M2642" s="109">
        <v>2</v>
      </c>
      <c r="N2642" s="138" t="s">
        <v>31519</v>
      </c>
      <c r="O2642" s="102" t="s">
        <v>14682</v>
      </c>
      <c r="P2642" s="102" t="s">
        <v>162</v>
      </c>
      <c r="Q2642" s="102" t="s">
        <v>19517</v>
      </c>
      <c r="R2642" s="109"/>
      <c r="S2642" s="102" t="s">
        <v>9435</v>
      </c>
      <c r="T2642" s="102" t="s">
        <v>20546</v>
      </c>
      <c r="U2642" s="102" t="s">
        <v>16549</v>
      </c>
      <c r="V2642" s="109">
        <v>6</v>
      </c>
      <c r="W2642" s="107"/>
      <c r="X2642" s="324"/>
    </row>
    <row r="2643" spans="1:24" ht="12.95" customHeight="1" x14ac:dyDescent="0.2">
      <c r="A2643" s="115">
        <v>1998</v>
      </c>
      <c r="B2643" s="115" t="s">
        <v>4176</v>
      </c>
      <c r="C2643" s="103" t="s">
        <v>9743</v>
      </c>
      <c r="D2643" s="129" t="s">
        <v>560</v>
      </c>
      <c r="E2643" s="102" t="s">
        <v>1866</v>
      </c>
      <c r="F2643" s="102" t="s">
        <v>14834</v>
      </c>
      <c r="G2643" s="105">
        <v>15111</v>
      </c>
      <c r="H2643" s="102" t="s">
        <v>13336</v>
      </c>
      <c r="I2643" s="102" t="s">
        <v>6489</v>
      </c>
      <c r="J2643" s="102" t="s">
        <v>14962</v>
      </c>
      <c r="K2643" s="102"/>
      <c r="L2643" s="111" t="s">
        <v>10246</v>
      </c>
      <c r="M2643" s="109">
        <v>1</v>
      </c>
      <c r="N2643" s="108" t="s">
        <v>31520</v>
      </c>
      <c r="O2643" s="102" t="s">
        <v>20529</v>
      </c>
      <c r="P2643" s="102" t="s">
        <v>20529</v>
      </c>
      <c r="Q2643" s="102" t="s">
        <v>20529</v>
      </c>
      <c r="R2643" s="109"/>
      <c r="S2643" s="102"/>
      <c r="T2643" s="102" t="s">
        <v>14962</v>
      </c>
      <c r="U2643" s="102" t="s">
        <v>13526</v>
      </c>
      <c r="V2643" s="109">
        <v>6</v>
      </c>
      <c r="W2643" s="107"/>
      <c r="X2643" s="324"/>
    </row>
    <row r="2644" spans="1:24" ht="12.95" customHeight="1" x14ac:dyDescent="0.2">
      <c r="A2644" s="115">
        <v>1998</v>
      </c>
      <c r="B2644" s="115" t="s">
        <v>4176</v>
      </c>
      <c r="C2644" s="102" t="s">
        <v>9743</v>
      </c>
      <c r="D2644" s="129" t="s">
        <v>11056</v>
      </c>
      <c r="E2644" s="102" t="s">
        <v>12482</v>
      </c>
      <c r="F2644" s="102" t="s">
        <v>14834</v>
      </c>
      <c r="G2644" s="105">
        <v>15523</v>
      </c>
      <c r="H2644" s="102" t="s">
        <v>31387</v>
      </c>
      <c r="I2644" s="102" t="s">
        <v>11819</v>
      </c>
      <c r="J2644" s="102" t="s">
        <v>2351</v>
      </c>
      <c r="K2644" s="102"/>
      <c r="L2644" s="111" t="s">
        <v>10247</v>
      </c>
      <c r="M2644" s="107">
        <v>2</v>
      </c>
      <c r="N2644" s="112" t="s">
        <v>17600</v>
      </c>
      <c r="O2644" s="102" t="s">
        <v>17595</v>
      </c>
      <c r="P2644" s="102" t="s">
        <v>17581</v>
      </c>
      <c r="Q2644" s="102" t="s">
        <v>17790</v>
      </c>
      <c r="R2644" s="109"/>
      <c r="S2644" s="102"/>
      <c r="T2644" s="102" t="s">
        <v>14962</v>
      </c>
      <c r="U2644" s="102" t="s">
        <v>17602</v>
      </c>
      <c r="V2644" s="109">
        <v>8</v>
      </c>
      <c r="W2644" s="107"/>
      <c r="X2644" s="324"/>
    </row>
    <row r="2645" spans="1:24" ht="12.95" customHeight="1" x14ac:dyDescent="0.2">
      <c r="A2645" s="115">
        <v>1998</v>
      </c>
      <c r="B2645" s="115" t="s">
        <v>4176</v>
      </c>
      <c r="C2645" s="102" t="s">
        <v>9743</v>
      </c>
      <c r="D2645" s="129" t="s">
        <v>2878</v>
      </c>
      <c r="E2645" s="102" t="s">
        <v>12483</v>
      </c>
      <c r="F2645" s="102" t="s">
        <v>14834</v>
      </c>
      <c r="G2645" s="105">
        <v>15414</v>
      </c>
      <c r="H2645" s="102" t="s">
        <v>30767</v>
      </c>
      <c r="I2645" s="102" t="s">
        <v>11819</v>
      </c>
      <c r="J2645" s="102" t="s">
        <v>11474</v>
      </c>
      <c r="K2645" s="102"/>
      <c r="L2645" s="111" t="s">
        <v>21580</v>
      </c>
      <c r="M2645" s="107">
        <v>4</v>
      </c>
      <c r="N2645" s="112" t="s">
        <v>15838</v>
      </c>
      <c r="O2645" s="102" t="s">
        <v>19571</v>
      </c>
      <c r="P2645" s="102" t="s">
        <v>8076</v>
      </c>
      <c r="Q2645" s="102"/>
      <c r="R2645" s="109"/>
      <c r="S2645" s="102"/>
      <c r="T2645" s="102" t="s">
        <v>14962</v>
      </c>
      <c r="U2645" s="102" t="s">
        <v>21581</v>
      </c>
      <c r="V2645" s="109">
        <v>7</v>
      </c>
      <c r="W2645" s="107"/>
      <c r="X2645" s="324"/>
    </row>
    <row r="2646" spans="1:24" ht="12.95" customHeight="1" x14ac:dyDescent="0.2">
      <c r="A2646" s="115">
        <v>1998</v>
      </c>
      <c r="B2646" s="115" t="s">
        <v>4176</v>
      </c>
      <c r="C2646" s="102" t="s">
        <v>9743</v>
      </c>
      <c r="D2646" s="129" t="s">
        <v>10125</v>
      </c>
      <c r="E2646" s="102" t="s">
        <v>6781</v>
      </c>
      <c r="F2646" s="102" t="s">
        <v>14834</v>
      </c>
      <c r="G2646" s="105">
        <v>14778</v>
      </c>
      <c r="H2646" s="102" t="s">
        <v>17603</v>
      </c>
      <c r="I2646" s="102" t="s">
        <v>13336</v>
      </c>
      <c r="J2646" s="102" t="s">
        <v>17604</v>
      </c>
      <c r="K2646" s="102"/>
      <c r="L2646" s="111" t="s">
        <v>21582</v>
      </c>
      <c r="M2646" s="102">
        <v>2</v>
      </c>
      <c r="N2646" s="112" t="s">
        <v>16603</v>
      </c>
      <c r="O2646" s="102" t="s">
        <v>17597</v>
      </c>
      <c r="P2646" s="102"/>
      <c r="Q2646" s="102"/>
      <c r="R2646" s="102"/>
      <c r="S2646" s="102"/>
      <c r="T2646" s="102" t="s">
        <v>14962</v>
      </c>
      <c r="U2646" s="102" t="s">
        <v>21583</v>
      </c>
      <c r="V2646" s="109">
        <v>6</v>
      </c>
      <c r="W2646" s="109"/>
      <c r="X2646" s="324"/>
    </row>
    <row r="2647" spans="1:24" ht="12.95" customHeight="1" x14ac:dyDescent="0.2">
      <c r="A2647" s="115">
        <v>1998</v>
      </c>
      <c r="B2647" s="115" t="s">
        <v>4176</v>
      </c>
      <c r="C2647" s="102" t="s">
        <v>9743</v>
      </c>
      <c r="D2647" s="111" t="s">
        <v>11112</v>
      </c>
      <c r="E2647" s="115" t="s">
        <v>12908</v>
      </c>
      <c r="F2647" s="115" t="s">
        <v>14834</v>
      </c>
      <c r="G2647" s="105">
        <v>14961</v>
      </c>
      <c r="H2647" s="102" t="s">
        <v>7198</v>
      </c>
      <c r="I2647" s="102" t="s">
        <v>30816</v>
      </c>
      <c r="J2647" s="102" t="s">
        <v>14630</v>
      </c>
      <c r="K2647" s="102"/>
      <c r="L2647" s="111" t="s">
        <v>14367</v>
      </c>
      <c r="M2647" s="107">
        <v>2</v>
      </c>
      <c r="N2647" s="112" t="s">
        <v>17225</v>
      </c>
      <c r="O2647" s="102" t="s">
        <v>12252</v>
      </c>
      <c r="P2647" s="102" t="s">
        <v>2447</v>
      </c>
      <c r="Q2647" s="102" t="s">
        <v>19484</v>
      </c>
      <c r="R2647" s="109"/>
      <c r="S2647" s="102" t="s">
        <v>8315</v>
      </c>
      <c r="T2647" s="102" t="s">
        <v>20538</v>
      </c>
      <c r="U2647" s="102"/>
      <c r="V2647" s="109">
        <v>7</v>
      </c>
      <c r="W2647" s="107"/>
      <c r="X2647" s="324"/>
    </row>
    <row r="2648" spans="1:24" ht="12.95" customHeight="1" x14ac:dyDescent="0.2">
      <c r="A2648" s="115">
        <v>1998</v>
      </c>
      <c r="B2648" s="115" t="s">
        <v>4176</v>
      </c>
      <c r="C2648" s="102" t="s">
        <v>9743</v>
      </c>
      <c r="D2648" s="111" t="s">
        <v>1392</v>
      </c>
      <c r="E2648" s="115" t="s">
        <v>7559</v>
      </c>
      <c r="F2648" s="115" t="s">
        <v>14834</v>
      </c>
      <c r="G2648" s="105">
        <v>15494</v>
      </c>
      <c r="H2648" s="102" t="s">
        <v>30767</v>
      </c>
      <c r="I2648" s="102" t="s">
        <v>11819</v>
      </c>
      <c r="J2648" s="102" t="s">
        <v>1611</v>
      </c>
      <c r="K2648" s="102"/>
      <c r="L2648" s="111" t="s">
        <v>13185</v>
      </c>
      <c r="M2648" s="109">
        <v>3</v>
      </c>
      <c r="N2648" s="112" t="s">
        <v>17605</v>
      </c>
      <c r="O2648" s="102" t="s">
        <v>12252</v>
      </c>
      <c r="P2648" s="102"/>
      <c r="Q2648" s="102" t="s">
        <v>15906</v>
      </c>
      <c r="R2648" s="109"/>
      <c r="S2648" s="102"/>
      <c r="T2648" s="102" t="s">
        <v>14962</v>
      </c>
      <c r="U2648" s="102" t="s">
        <v>21584</v>
      </c>
      <c r="V2648" s="109">
        <v>5</v>
      </c>
      <c r="W2648" s="107"/>
      <c r="X2648" s="324"/>
    </row>
    <row r="2649" spans="1:24" ht="12.95" customHeight="1" x14ac:dyDescent="0.2">
      <c r="A2649" s="115">
        <v>1998</v>
      </c>
      <c r="B2649" s="115" t="s">
        <v>4176</v>
      </c>
      <c r="C2649" s="102" t="s">
        <v>9743</v>
      </c>
      <c r="D2649" s="111" t="s">
        <v>2618</v>
      </c>
      <c r="E2649" s="115" t="s">
        <v>4140</v>
      </c>
      <c r="F2649" s="115" t="s">
        <v>14834</v>
      </c>
      <c r="G2649" s="105">
        <v>15025</v>
      </c>
      <c r="H2649" s="102" t="s">
        <v>7198</v>
      </c>
      <c r="I2649" s="102" t="s">
        <v>31521</v>
      </c>
      <c r="J2649" s="102" t="s">
        <v>3298</v>
      </c>
      <c r="K2649" s="102"/>
      <c r="L2649" s="111" t="s">
        <v>14368</v>
      </c>
      <c r="M2649" s="109">
        <v>4</v>
      </c>
      <c r="N2649" s="112" t="s">
        <v>17606</v>
      </c>
      <c r="O2649" s="102" t="s">
        <v>17422</v>
      </c>
      <c r="P2649" s="102" t="s">
        <v>19520</v>
      </c>
      <c r="Q2649" s="102" t="s">
        <v>19521</v>
      </c>
      <c r="R2649" s="109"/>
      <c r="S2649" s="102"/>
      <c r="T2649" s="102" t="s">
        <v>14962</v>
      </c>
      <c r="U2649" s="102" t="s">
        <v>5827</v>
      </c>
      <c r="V2649" s="109">
        <v>8</v>
      </c>
      <c r="W2649" s="107"/>
      <c r="X2649" s="324"/>
    </row>
    <row r="2650" spans="1:24" ht="12.95" customHeight="1" x14ac:dyDescent="0.2">
      <c r="A2650" s="115">
        <v>1998</v>
      </c>
      <c r="B2650" s="115" t="s">
        <v>4176</v>
      </c>
      <c r="C2650" s="102" t="s">
        <v>9743</v>
      </c>
      <c r="D2650" s="111" t="s">
        <v>2619</v>
      </c>
      <c r="E2650" s="115" t="s">
        <v>12129</v>
      </c>
      <c r="F2650" s="115" t="s">
        <v>14834</v>
      </c>
      <c r="G2650" s="105">
        <v>15025</v>
      </c>
      <c r="H2650" s="102" t="s">
        <v>31521</v>
      </c>
      <c r="I2650" s="102" t="s">
        <v>7198</v>
      </c>
      <c r="J2650" s="102" t="s">
        <v>3298</v>
      </c>
      <c r="K2650" s="102"/>
      <c r="L2650" s="111" t="s">
        <v>9787</v>
      </c>
      <c r="M2650" s="109">
        <v>2</v>
      </c>
      <c r="N2650" s="112" t="s">
        <v>17137</v>
      </c>
      <c r="O2650" s="102" t="s">
        <v>5147</v>
      </c>
      <c r="P2650" s="102" t="s">
        <v>5147</v>
      </c>
      <c r="Q2650" s="102" t="s">
        <v>5147</v>
      </c>
      <c r="R2650" s="109"/>
      <c r="S2650" s="102"/>
      <c r="T2650" s="102" t="s">
        <v>14962</v>
      </c>
      <c r="U2650" s="102" t="s">
        <v>21585</v>
      </c>
      <c r="V2650" s="109">
        <v>7</v>
      </c>
      <c r="W2650" s="107"/>
      <c r="X2650" s="324"/>
    </row>
    <row r="2651" spans="1:24" ht="12.95" customHeight="1" x14ac:dyDescent="0.2">
      <c r="A2651" s="115">
        <v>1999</v>
      </c>
      <c r="B2651" s="115" t="s">
        <v>4176</v>
      </c>
      <c r="C2651" s="103" t="s">
        <v>13592</v>
      </c>
      <c r="D2651" s="111" t="s">
        <v>8702</v>
      </c>
      <c r="E2651" s="115" t="s">
        <v>5830</v>
      </c>
      <c r="F2651" s="115" t="s">
        <v>14834</v>
      </c>
      <c r="G2651" s="105">
        <v>15215</v>
      </c>
      <c r="H2651" s="102" t="s">
        <v>12388</v>
      </c>
      <c r="I2651" s="102" t="s">
        <v>10103</v>
      </c>
      <c r="J2651" s="102" t="s">
        <v>4157</v>
      </c>
      <c r="K2651" s="102"/>
      <c r="L2651" s="111" t="s">
        <v>14369</v>
      </c>
      <c r="M2651" s="109">
        <v>3</v>
      </c>
      <c r="N2651" s="112" t="s">
        <v>17607</v>
      </c>
      <c r="O2651" s="102"/>
      <c r="P2651" s="102" t="s">
        <v>3620</v>
      </c>
      <c r="Q2651" s="102" t="s">
        <v>19458</v>
      </c>
      <c r="R2651" s="109"/>
      <c r="S2651" s="102"/>
      <c r="T2651" s="102" t="s">
        <v>20549</v>
      </c>
      <c r="U2651" s="102" t="s">
        <v>11925</v>
      </c>
      <c r="V2651" s="109">
        <v>8</v>
      </c>
      <c r="W2651" s="107"/>
      <c r="X2651" s="324"/>
    </row>
    <row r="2652" spans="1:24" ht="12.95" customHeight="1" x14ac:dyDescent="0.2">
      <c r="A2652" s="115">
        <v>1999</v>
      </c>
      <c r="B2652" s="115" t="s">
        <v>4176</v>
      </c>
      <c r="C2652" s="102" t="s">
        <v>13592</v>
      </c>
      <c r="D2652" s="111" t="s">
        <v>11514</v>
      </c>
      <c r="E2652" s="115" t="s">
        <v>5332</v>
      </c>
      <c r="F2652" s="115" t="s">
        <v>14834</v>
      </c>
      <c r="G2652" s="105">
        <v>15316</v>
      </c>
      <c r="H2652" s="102" t="s">
        <v>11819</v>
      </c>
      <c r="I2652" s="102" t="s">
        <v>10103</v>
      </c>
      <c r="J2652" s="102" t="s">
        <v>8502</v>
      </c>
      <c r="K2652" s="102"/>
      <c r="L2652" s="111" t="s">
        <v>17608</v>
      </c>
      <c r="M2652" s="107">
        <v>2</v>
      </c>
      <c r="N2652" s="112" t="s">
        <v>16077</v>
      </c>
      <c r="O2652" s="102" t="s">
        <v>17511</v>
      </c>
      <c r="P2652" s="102" t="s">
        <v>13301</v>
      </c>
      <c r="Q2652" s="102" t="s">
        <v>19228</v>
      </c>
      <c r="R2652" s="109"/>
      <c r="S2652" s="102"/>
      <c r="T2652" s="102" t="s">
        <v>7789</v>
      </c>
      <c r="U2652" s="102" t="s">
        <v>17609</v>
      </c>
      <c r="V2652" s="109">
        <v>8</v>
      </c>
      <c r="W2652" s="107"/>
      <c r="X2652" s="324"/>
    </row>
    <row r="2653" spans="1:24" ht="12.95" customHeight="1" x14ac:dyDescent="0.2">
      <c r="A2653" s="115">
        <v>1999</v>
      </c>
      <c r="B2653" s="115" t="s">
        <v>4176</v>
      </c>
      <c r="C2653" s="102" t="s">
        <v>13592</v>
      </c>
      <c r="D2653" s="102" t="s">
        <v>12548</v>
      </c>
      <c r="E2653" s="115" t="s">
        <v>11072</v>
      </c>
      <c r="F2653" s="115" t="s">
        <v>14834</v>
      </c>
      <c r="G2653" s="105">
        <v>15159</v>
      </c>
      <c r="H2653" s="102" t="s">
        <v>10103</v>
      </c>
      <c r="I2653" s="102" t="s">
        <v>11819</v>
      </c>
      <c r="J2653" s="102" t="s">
        <v>9402</v>
      </c>
      <c r="K2653" s="102"/>
      <c r="L2653" s="111"/>
      <c r="M2653" s="109">
        <v>3</v>
      </c>
      <c r="N2653" s="112" t="s">
        <v>17610</v>
      </c>
      <c r="O2653" s="102"/>
      <c r="P2653" s="102" t="s">
        <v>15928</v>
      </c>
      <c r="Q2653" s="102" t="s">
        <v>19823</v>
      </c>
      <c r="R2653" s="109"/>
      <c r="S2653" s="102"/>
      <c r="T2653" s="102" t="s">
        <v>7789</v>
      </c>
      <c r="U2653" s="102" t="s">
        <v>1904</v>
      </c>
      <c r="V2653" s="107" t="s">
        <v>1903</v>
      </c>
      <c r="W2653" s="107"/>
      <c r="X2653" s="324"/>
    </row>
    <row r="2654" spans="1:24" ht="12.95" customHeight="1" x14ac:dyDescent="0.2">
      <c r="A2654" s="115">
        <v>1999</v>
      </c>
      <c r="B2654" s="115" t="s">
        <v>4176</v>
      </c>
      <c r="C2654" s="102" t="s">
        <v>13592</v>
      </c>
      <c r="D2654" s="102" t="s">
        <v>17611</v>
      </c>
      <c r="E2654" s="115" t="s">
        <v>1905</v>
      </c>
      <c r="F2654" s="115" t="s">
        <v>14834</v>
      </c>
      <c r="G2654" s="105">
        <v>15260</v>
      </c>
      <c r="H2654" s="102" t="s">
        <v>11819</v>
      </c>
      <c r="I2654" s="102" t="s">
        <v>10103</v>
      </c>
      <c r="J2654" s="102" t="s">
        <v>4174</v>
      </c>
      <c r="K2654" s="102"/>
      <c r="L2654" s="111"/>
      <c r="M2654" s="107">
        <v>4</v>
      </c>
      <c r="N2654" s="112" t="s">
        <v>17612</v>
      </c>
      <c r="O2654" s="102" t="s">
        <v>19550</v>
      </c>
      <c r="P2654" s="102" t="s">
        <v>15889</v>
      </c>
      <c r="Q2654" s="102" t="s">
        <v>16885</v>
      </c>
      <c r="R2654" s="109"/>
      <c r="S2654" s="102"/>
      <c r="T2654" s="102" t="s">
        <v>7789</v>
      </c>
      <c r="U2654" s="102" t="s">
        <v>21586</v>
      </c>
      <c r="V2654" s="109">
        <v>7</v>
      </c>
      <c r="W2654" s="107"/>
      <c r="X2654" s="324"/>
    </row>
    <row r="2655" spans="1:24" ht="12.95" customHeight="1" x14ac:dyDescent="0.2">
      <c r="A2655" s="115">
        <v>1999</v>
      </c>
      <c r="B2655" s="115" t="s">
        <v>4176</v>
      </c>
      <c r="C2655" s="102" t="s">
        <v>13592</v>
      </c>
      <c r="D2655" s="102" t="s">
        <v>2509</v>
      </c>
      <c r="E2655" s="115" t="s">
        <v>1906</v>
      </c>
      <c r="F2655" s="115" t="s">
        <v>14834</v>
      </c>
      <c r="G2655" s="105">
        <v>15225</v>
      </c>
      <c r="H2655" s="102" t="s">
        <v>10103</v>
      </c>
      <c r="I2655" s="102" t="s">
        <v>30841</v>
      </c>
      <c r="J2655" s="102" t="s">
        <v>5829</v>
      </c>
      <c r="K2655" s="102"/>
      <c r="L2655" s="111"/>
      <c r="M2655" s="109">
        <v>3</v>
      </c>
      <c r="N2655" s="112" t="s">
        <v>17613</v>
      </c>
      <c r="O2655" s="102"/>
      <c r="P2655" s="102" t="s">
        <v>162</v>
      </c>
      <c r="Q2655" s="102" t="s">
        <v>16760</v>
      </c>
      <c r="R2655" s="109"/>
      <c r="S2655" s="102" t="s">
        <v>8315</v>
      </c>
      <c r="T2655" s="102" t="s">
        <v>7789</v>
      </c>
      <c r="U2655" s="102" t="s">
        <v>21587</v>
      </c>
      <c r="V2655" s="109">
        <v>8</v>
      </c>
      <c r="W2655" s="107"/>
      <c r="X2655" s="324"/>
    </row>
    <row r="2656" spans="1:24" ht="12.95" customHeight="1" x14ac:dyDescent="0.2">
      <c r="A2656" s="115">
        <v>1999</v>
      </c>
      <c r="B2656" s="115" t="s">
        <v>4176</v>
      </c>
      <c r="C2656" s="102" t="s">
        <v>13592</v>
      </c>
      <c r="D2656" s="102" t="s">
        <v>5313</v>
      </c>
      <c r="E2656" s="115" t="s">
        <v>4158</v>
      </c>
      <c r="F2656" s="167" t="s">
        <v>6406</v>
      </c>
      <c r="G2656" s="105">
        <v>15891</v>
      </c>
      <c r="H2656" s="102" t="s">
        <v>10103</v>
      </c>
      <c r="I2656" s="102" t="s">
        <v>11819</v>
      </c>
      <c r="J2656" s="102" t="s">
        <v>4159</v>
      </c>
      <c r="K2656" s="102"/>
      <c r="L2656" s="111"/>
      <c r="M2656" s="109">
        <v>1.5</v>
      </c>
      <c r="N2656" s="108" t="s">
        <v>31522</v>
      </c>
      <c r="O2656" s="102" t="s">
        <v>15889</v>
      </c>
      <c r="P2656" s="102" t="s">
        <v>162</v>
      </c>
      <c r="Q2656" s="102" t="s">
        <v>19101</v>
      </c>
      <c r="R2656" s="109"/>
      <c r="S2656" s="102" t="s">
        <v>11080</v>
      </c>
      <c r="T2656" s="102" t="s">
        <v>7789</v>
      </c>
      <c r="U2656" s="102" t="s">
        <v>21588</v>
      </c>
      <c r="V2656" s="109">
        <v>7</v>
      </c>
      <c r="W2656" s="107"/>
      <c r="X2656" s="324"/>
    </row>
    <row r="2657" spans="1:24" ht="12.95" customHeight="1" x14ac:dyDescent="0.2">
      <c r="A2657" s="115">
        <v>1999</v>
      </c>
      <c r="B2657" s="115" t="s">
        <v>4176</v>
      </c>
      <c r="C2657" s="102" t="s">
        <v>13592</v>
      </c>
      <c r="D2657" s="102" t="s">
        <v>1689</v>
      </c>
      <c r="E2657" s="115" t="s">
        <v>11070</v>
      </c>
      <c r="F2657" s="115" t="s">
        <v>14834</v>
      </c>
      <c r="G2657" s="105">
        <v>15219</v>
      </c>
      <c r="H2657" s="102" t="s">
        <v>11819</v>
      </c>
      <c r="I2657" s="102" t="s">
        <v>10103</v>
      </c>
      <c r="J2657" s="102" t="s">
        <v>11071</v>
      </c>
      <c r="K2657" s="102"/>
      <c r="L2657" s="111"/>
      <c r="M2657" s="109">
        <v>2</v>
      </c>
      <c r="N2657" s="112" t="s">
        <v>15986</v>
      </c>
      <c r="O2657" s="102" t="s">
        <v>162</v>
      </c>
      <c r="P2657" s="102" t="s">
        <v>9125</v>
      </c>
      <c r="Q2657" s="102" t="s">
        <v>20101</v>
      </c>
      <c r="R2657" s="109"/>
      <c r="S2657" s="102"/>
      <c r="T2657" s="102" t="s">
        <v>7789</v>
      </c>
      <c r="U2657" s="102" t="s">
        <v>21589</v>
      </c>
      <c r="V2657" s="109">
        <v>8</v>
      </c>
      <c r="W2657" s="107"/>
      <c r="X2657" s="324"/>
    </row>
    <row r="2658" spans="1:24" ht="12.95" customHeight="1" x14ac:dyDescent="0.2">
      <c r="A2658" s="115">
        <v>1999</v>
      </c>
      <c r="B2658" s="115" t="s">
        <v>4176</v>
      </c>
      <c r="C2658" s="102" t="s">
        <v>13592</v>
      </c>
      <c r="D2658" s="102" t="s">
        <v>11776</v>
      </c>
      <c r="E2658" s="115" t="s">
        <v>11775</v>
      </c>
      <c r="F2658" s="115" t="s">
        <v>14834</v>
      </c>
      <c r="G2658" s="105">
        <v>15561</v>
      </c>
      <c r="H2658" s="102" t="s">
        <v>10103</v>
      </c>
      <c r="I2658" s="102" t="s">
        <v>11819</v>
      </c>
      <c r="J2658" s="102" t="s">
        <v>13506</v>
      </c>
      <c r="K2658" s="102"/>
      <c r="L2658" s="111"/>
      <c r="M2658" s="109">
        <v>3</v>
      </c>
      <c r="N2658" s="112" t="s">
        <v>31523</v>
      </c>
      <c r="O2658" s="102" t="s">
        <v>21590</v>
      </c>
      <c r="P2658" s="39" t="s">
        <v>162</v>
      </c>
      <c r="Q2658" s="39" t="s">
        <v>21591</v>
      </c>
      <c r="R2658" s="109"/>
      <c r="S2658" s="102" t="s">
        <v>11080</v>
      </c>
      <c r="T2658" s="102" t="s">
        <v>7789</v>
      </c>
      <c r="U2658" s="102" t="s">
        <v>21592</v>
      </c>
      <c r="V2658" s="109">
        <v>6.5</v>
      </c>
      <c r="W2658" s="107"/>
      <c r="X2658" s="194"/>
    </row>
    <row r="2659" spans="1:24" ht="12.95" customHeight="1" x14ac:dyDescent="0.2">
      <c r="A2659" s="115">
        <v>1999</v>
      </c>
      <c r="B2659" s="115" t="s">
        <v>4176</v>
      </c>
      <c r="C2659" s="103" t="s">
        <v>1466</v>
      </c>
      <c r="D2659" s="111" t="s">
        <v>10864</v>
      </c>
      <c r="E2659" s="115" t="s">
        <v>1954</v>
      </c>
      <c r="F2659" s="115" t="s">
        <v>14834</v>
      </c>
      <c r="G2659" s="105">
        <v>15962</v>
      </c>
      <c r="H2659" s="102" t="s">
        <v>31524</v>
      </c>
      <c r="I2659" s="102" t="s">
        <v>4890</v>
      </c>
      <c r="J2659" s="102" t="s">
        <v>4701</v>
      </c>
      <c r="K2659" s="102"/>
      <c r="L2659" s="111" t="s">
        <v>14370</v>
      </c>
      <c r="M2659" s="107">
        <v>1</v>
      </c>
      <c r="N2659" s="112">
        <v>21</v>
      </c>
      <c r="O2659" s="102" t="s">
        <v>3620</v>
      </c>
      <c r="P2659" s="39"/>
      <c r="Q2659" s="39" t="s">
        <v>19464</v>
      </c>
      <c r="R2659" s="109"/>
      <c r="S2659" s="102"/>
      <c r="T2659" s="102" t="s">
        <v>21275</v>
      </c>
      <c r="U2659" s="102" t="s">
        <v>1756</v>
      </c>
      <c r="V2659" s="109">
        <v>5</v>
      </c>
      <c r="W2659" s="107"/>
      <c r="X2659" s="194"/>
    </row>
    <row r="2660" spans="1:24" ht="12.95" customHeight="1" x14ac:dyDescent="0.2">
      <c r="A2660" s="115">
        <v>1999</v>
      </c>
      <c r="B2660" s="115" t="s">
        <v>4176</v>
      </c>
      <c r="C2660" s="102" t="s">
        <v>1466</v>
      </c>
      <c r="D2660" s="111" t="s">
        <v>12001</v>
      </c>
      <c r="E2660" s="115" t="s">
        <v>5276</v>
      </c>
      <c r="F2660" s="115" t="s">
        <v>14834</v>
      </c>
      <c r="G2660" s="105">
        <v>13783</v>
      </c>
      <c r="H2660" s="102" t="s">
        <v>2625</v>
      </c>
      <c r="I2660" s="102" t="s">
        <v>31194</v>
      </c>
      <c r="J2660" s="102" t="s">
        <v>12002</v>
      </c>
      <c r="K2660" s="102"/>
      <c r="L2660" s="111" t="s">
        <v>14366</v>
      </c>
      <c r="M2660" s="107">
        <v>0.75</v>
      </c>
      <c r="N2660" s="108" t="s">
        <v>12003</v>
      </c>
      <c r="O2660" s="102" t="s">
        <v>13301</v>
      </c>
      <c r="P2660" s="39"/>
      <c r="Q2660" s="39" t="s">
        <v>19511</v>
      </c>
      <c r="R2660" s="109"/>
      <c r="S2660" s="102"/>
      <c r="T2660" s="102" t="s">
        <v>8947</v>
      </c>
      <c r="U2660" s="102" t="s">
        <v>16986</v>
      </c>
      <c r="V2660" s="109">
        <v>7</v>
      </c>
      <c r="W2660" s="107"/>
      <c r="X2660" s="194"/>
    </row>
    <row r="2661" spans="1:24" ht="12.95" customHeight="1" x14ac:dyDescent="0.2">
      <c r="A2661" s="115">
        <v>1999</v>
      </c>
      <c r="B2661" s="115" t="s">
        <v>4176</v>
      </c>
      <c r="C2661" s="102" t="s">
        <v>1466</v>
      </c>
      <c r="D2661" s="111" t="s">
        <v>11599</v>
      </c>
      <c r="E2661" s="115" t="s">
        <v>3464</v>
      </c>
      <c r="F2661" s="115" t="s">
        <v>14834</v>
      </c>
      <c r="G2661" s="105">
        <v>17265</v>
      </c>
      <c r="H2661" s="102" t="s">
        <v>30950</v>
      </c>
      <c r="I2661" s="102" t="s">
        <v>10103</v>
      </c>
      <c r="J2661" s="102" t="s">
        <v>13319</v>
      </c>
      <c r="K2661" s="102"/>
      <c r="L2661" s="111" t="s">
        <v>14913</v>
      </c>
      <c r="M2661" s="109">
        <v>2</v>
      </c>
      <c r="N2661" s="112" t="s">
        <v>17520</v>
      </c>
      <c r="O2661" s="102" t="s">
        <v>10189</v>
      </c>
      <c r="P2661" s="39"/>
      <c r="Q2661" s="39" t="s">
        <v>20258</v>
      </c>
      <c r="R2661" s="109"/>
      <c r="S2661" s="102"/>
      <c r="T2661" s="102" t="s">
        <v>7789</v>
      </c>
      <c r="U2661" s="102" t="s">
        <v>21593</v>
      </c>
      <c r="V2661" s="109">
        <v>7.5</v>
      </c>
      <c r="W2661" s="107"/>
      <c r="X2661" s="194"/>
    </row>
    <row r="2662" spans="1:24" ht="12.95" customHeight="1" x14ac:dyDescent="0.2">
      <c r="A2662" s="115">
        <v>1999</v>
      </c>
      <c r="B2662" s="115" t="s">
        <v>4176</v>
      </c>
      <c r="C2662" s="102" t="s">
        <v>1466</v>
      </c>
      <c r="D2662" s="102" t="s">
        <v>2507</v>
      </c>
      <c r="E2662" s="115" t="s">
        <v>3465</v>
      </c>
      <c r="F2662" s="115" t="s">
        <v>14834</v>
      </c>
      <c r="G2662" s="105">
        <v>16218</v>
      </c>
      <c r="H2662" s="102" t="s">
        <v>4890</v>
      </c>
      <c r="I2662" s="102" t="s">
        <v>31525</v>
      </c>
      <c r="J2662" s="102" t="s">
        <v>8895</v>
      </c>
      <c r="K2662" s="102"/>
      <c r="L2662" s="111"/>
      <c r="M2662" s="109">
        <v>0.75</v>
      </c>
      <c r="N2662" s="108">
        <v>21</v>
      </c>
      <c r="O2662" s="102"/>
      <c r="P2662" s="39"/>
      <c r="Q2662" s="39" t="s">
        <v>19499</v>
      </c>
      <c r="R2662" s="109" t="s">
        <v>7035</v>
      </c>
      <c r="S2662" s="102"/>
      <c r="T2662" s="102" t="s">
        <v>20542</v>
      </c>
      <c r="U2662" s="102" t="s">
        <v>19635</v>
      </c>
      <c r="V2662" s="109">
        <v>6.5</v>
      </c>
      <c r="W2662" s="107"/>
      <c r="X2662" s="194"/>
    </row>
    <row r="2663" spans="1:24" ht="12.95" customHeight="1" x14ac:dyDescent="0.2">
      <c r="A2663" s="115">
        <v>1999</v>
      </c>
      <c r="B2663" s="115" t="s">
        <v>4176</v>
      </c>
      <c r="C2663" s="102" t="s">
        <v>1466</v>
      </c>
      <c r="D2663" s="102" t="s">
        <v>13936</v>
      </c>
      <c r="E2663" s="115" t="s">
        <v>14092</v>
      </c>
      <c r="F2663" s="115" t="s">
        <v>14834</v>
      </c>
      <c r="G2663" s="105">
        <v>16292</v>
      </c>
      <c r="H2663" s="102" t="s">
        <v>31526</v>
      </c>
      <c r="I2663" s="102" t="s">
        <v>4890</v>
      </c>
      <c r="J2663" s="102" t="s">
        <v>13937</v>
      </c>
      <c r="K2663" s="102"/>
      <c r="L2663" s="111"/>
      <c r="M2663" s="109">
        <v>3</v>
      </c>
      <c r="N2663" s="112" t="s">
        <v>17043</v>
      </c>
      <c r="O2663" s="102" t="s">
        <v>16022</v>
      </c>
      <c r="P2663" s="39" t="s">
        <v>162</v>
      </c>
      <c r="Q2663" s="39" t="s">
        <v>20995</v>
      </c>
      <c r="R2663" s="109"/>
      <c r="S2663" s="102"/>
      <c r="T2663" s="102" t="s">
        <v>7789</v>
      </c>
      <c r="U2663" s="102" t="s">
        <v>21594</v>
      </c>
      <c r="V2663" s="109">
        <v>7.5</v>
      </c>
      <c r="W2663" s="107"/>
      <c r="X2663" s="194"/>
    </row>
    <row r="2664" spans="1:24" ht="12.95" customHeight="1" x14ac:dyDescent="0.2">
      <c r="A2664" s="140">
        <v>1999</v>
      </c>
      <c r="B2664" s="140" t="s">
        <v>4176</v>
      </c>
      <c r="C2664" s="128" t="s">
        <v>1466</v>
      </c>
      <c r="D2664" s="128" t="s">
        <v>10870</v>
      </c>
      <c r="E2664" s="140" t="s">
        <v>14093</v>
      </c>
      <c r="F2664" s="140" t="s">
        <v>14834</v>
      </c>
      <c r="G2664" s="142">
        <v>13585</v>
      </c>
      <c r="H2664" s="128" t="s">
        <v>31527</v>
      </c>
      <c r="I2664" s="128" t="s">
        <v>31528</v>
      </c>
      <c r="J2664" s="128" t="s">
        <v>4633</v>
      </c>
      <c r="K2664" s="128"/>
      <c r="L2664" s="143"/>
      <c r="M2664" s="145">
        <v>1.5</v>
      </c>
      <c r="N2664" s="153" t="s">
        <v>31529</v>
      </c>
      <c r="O2664" s="128" t="s">
        <v>17734</v>
      </c>
      <c r="P2664" s="128" t="s">
        <v>3620</v>
      </c>
      <c r="Q2664" s="128" t="s">
        <v>15976</v>
      </c>
      <c r="R2664" s="145"/>
      <c r="S2664" s="128" t="s">
        <v>8315</v>
      </c>
      <c r="T2664" s="128" t="s">
        <v>21408</v>
      </c>
      <c r="U2664" s="128" t="s">
        <v>17541</v>
      </c>
      <c r="V2664" s="145">
        <v>7</v>
      </c>
      <c r="W2664" s="130"/>
      <c r="X2664" s="194"/>
    </row>
    <row r="2665" spans="1:24" ht="12.95" customHeight="1" x14ac:dyDescent="0.2">
      <c r="A2665" s="140">
        <v>1999</v>
      </c>
      <c r="B2665" s="140" t="s">
        <v>4176</v>
      </c>
      <c r="C2665" s="128" t="s">
        <v>1466</v>
      </c>
      <c r="D2665" s="128" t="s">
        <v>8737</v>
      </c>
      <c r="E2665" s="140" t="s">
        <v>13500</v>
      </c>
      <c r="F2665" s="140" t="s">
        <v>14834</v>
      </c>
      <c r="G2665" s="142">
        <v>15079</v>
      </c>
      <c r="H2665" s="128" t="s">
        <v>31530</v>
      </c>
      <c r="I2665" s="128" t="s">
        <v>4890</v>
      </c>
      <c r="J2665" s="128" t="s">
        <v>8738</v>
      </c>
      <c r="K2665" s="128"/>
      <c r="L2665" s="143"/>
      <c r="M2665" s="145">
        <v>3</v>
      </c>
      <c r="N2665" s="144" t="s">
        <v>17614</v>
      </c>
      <c r="O2665" s="128" t="s">
        <v>12721</v>
      </c>
      <c r="P2665" s="128" t="s">
        <v>15831</v>
      </c>
      <c r="Q2665" s="128" t="s">
        <v>16805</v>
      </c>
      <c r="R2665" s="145"/>
      <c r="S2665" s="128"/>
      <c r="T2665" s="102" t="s">
        <v>21275</v>
      </c>
      <c r="U2665" s="128" t="s">
        <v>21595</v>
      </c>
      <c r="V2665" s="145">
        <v>8</v>
      </c>
      <c r="W2665" s="130"/>
      <c r="X2665" s="194"/>
    </row>
    <row r="2666" spans="1:24" ht="12.95" customHeight="1" x14ac:dyDescent="0.2">
      <c r="A2666" s="140">
        <v>1999</v>
      </c>
      <c r="B2666" s="140" t="s">
        <v>4176</v>
      </c>
      <c r="C2666" s="128" t="s">
        <v>1466</v>
      </c>
      <c r="D2666" s="128" t="s">
        <v>7440</v>
      </c>
      <c r="E2666" s="140" t="s">
        <v>7439</v>
      </c>
      <c r="F2666" s="140" t="s">
        <v>14834</v>
      </c>
      <c r="G2666" s="142">
        <v>15735</v>
      </c>
      <c r="H2666" s="128" t="s">
        <v>31531</v>
      </c>
      <c r="I2666" s="128" t="s">
        <v>31532</v>
      </c>
      <c r="J2666" s="128" t="s">
        <v>9765</v>
      </c>
      <c r="K2666" s="128"/>
      <c r="L2666" s="143"/>
      <c r="M2666" s="145">
        <v>2</v>
      </c>
      <c r="N2666" s="144" t="s">
        <v>16136</v>
      </c>
      <c r="O2666" s="128" t="s">
        <v>12252</v>
      </c>
      <c r="P2666" s="128" t="s">
        <v>162</v>
      </c>
      <c r="Q2666" s="128" t="s">
        <v>19550</v>
      </c>
      <c r="R2666" s="145"/>
      <c r="S2666" s="128" t="s">
        <v>11080</v>
      </c>
      <c r="T2666" s="128" t="s">
        <v>20542</v>
      </c>
      <c r="U2666" s="128" t="s">
        <v>21596</v>
      </c>
      <c r="V2666" s="145">
        <v>7</v>
      </c>
      <c r="W2666" s="130"/>
      <c r="X2666" s="194"/>
    </row>
    <row r="2667" spans="1:24" ht="12.95" customHeight="1" x14ac:dyDescent="0.2">
      <c r="A2667" s="140">
        <v>2011</v>
      </c>
      <c r="B2667" s="128" t="s">
        <v>4176</v>
      </c>
      <c r="C2667" s="210" t="s">
        <v>2300</v>
      </c>
      <c r="D2667" s="143" t="s">
        <v>4399</v>
      </c>
      <c r="E2667" s="128" t="s">
        <v>2522</v>
      </c>
      <c r="F2667" s="356" t="s">
        <v>10085</v>
      </c>
      <c r="G2667" s="142">
        <v>14741</v>
      </c>
      <c r="H2667" s="128" t="s">
        <v>31533</v>
      </c>
      <c r="I2667" s="128" t="s">
        <v>11819</v>
      </c>
      <c r="J2667" s="128" t="s">
        <v>14314</v>
      </c>
      <c r="K2667" s="198"/>
      <c r="L2667" s="143" t="s">
        <v>12825</v>
      </c>
      <c r="M2667" s="145">
        <v>1</v>
      </c>
      <c r="N2667" s="153" t="s">
        <v>14315</v>
      </c>
      <c r="O2667" s="128"/>
      <c r="P2667" s="128" t="s">
        <v>13555</v>
      </c>
      <c r="Q2667" s="128" t="s">
        <v>19531</v>
      </c>
      <c r="R2667" s="145"/>
      <c r="S2667" s="128"/>
      <c r="T2667" s="128" t="s">
        <v>28757</v>
      </c>
      <c r="U2667" s="128" t="s">
        <v>21597</v>
      </c>
      <c r="V2667" s="145">
        <v>6.5</v>
      </c>
      <c r="W2667" s="130"/>
      <c r="X2667" s="113"/>
    </row>
    <row r="2668" spans="1:24" ht="12.95" customHeight="1" x14ac:dyDescent="0.2">
      <c r="A2668" s="140">
        <v>2011</v>
      </c>
      <c r="B2668" s="128" t="s">
        <v>4176</v>
      </c>
      <c r="C2668" s="128" t="s">
        <v>2300</v>
      </c>
      <c r="D2668" s="143" t="s">
        <v>7456</v>
      </c>
      <c r="E2668" s="128" t="s">
        <v>2523</v>
      </c>
      <c r="F2668" s="356" t="s">
        <v>10085</v>
      </c>
      <c r="G2668" s="142">
        <v>14741</v>
      </c>
      <c r="H2668" s="128" t="s">
        <v>11819</v>
      </c>
      <c r="I2668" s="128" t="s">
        <v>30739</v>
      </c>
      <c r="J2668" s="128" t="s">
        <v>14314</v>
      </c>
      <c r="K2668" s="128"/>
      <c r="L2668" s="143" t="s">
        <v>12826</v>
      </c>
      <c r="M2668" s="145">
        <v>1</v>
      </c>
      <c r="N2668" s="153" t="s">
        <v>14315</v>
      </c>
      <c r="O2668" s="128"/>
      <c r="P2668" s="128"/>
      <c r="Q2668" s="128" t="s">
        <v>19806</v>
      </c>
      <c r="R2668" s="145"/>
      <c r="S2668" s="128" t="s">
        <v>9435</v>
      </c>
      <c r="T2668" s="128" t="s">
        <v>28757</v>
      </c>
      <c r="U2668" s="128" t="s">
        <v>7931</v>
      </c>
      <c r="V2668" s="145">
        <v>6</v>
      </c>
      <c r="W2668" s="130"/>
      <c r="X2668" s="113"/>
    </row>
    <row r="2669" spans="1:24" ht="12.95" customHeight="1" x14ac:dyDescent="0.2">
      <c r="A2669" s="140">
        <v>2011</v>
      </c>
      <c r="B2669" s="128" t="s">
        <v>4176</v>
      </c>
      <c r="C2669" s="128" t="s">
        <v>2300</v>
      </c>
      <c r="D2669" s="143" t="s">
        <v>2702</v>
      </c>
      <c r="E2669" s="128" t="s">
        <v>11777</v>
      </c>
      <c r="F2669" s="356" t="s">
        <v>10085</v>
      </c>
      <c r="G2669" s="142">
        <v>14741</v>
      </c>
      <c r="H2669" s="128" t="s">
        <v>31533</v>
      </c>
      <c r="I2669" s="128" t="s">
        <v>11819</v>
      </c>
      <c r="J2669" s="128" t="s">
        <v>14314</v>
      </c>
      <c r="K2669" s="128"/>
      <c r="L2669" s="143" t="s">
        <v>12827</v>
      </c>
      <c r="M2669" s="145">
        <v>1</v>
      </c>
      <c r="N2669" s="153" t="s">
        <v>14315</v>
      </c>
      <c r="O2669" s="128"/>
      <c r="P2669" s="128"/>
      <c r="Q2669" s="128" t="s">
        <v>19698</v>
      </c>
      <c r="R2669" s="145"/>
      <c r="S2669" s="128"/>
      <c r="T2669" s="128" t="s">
        <v>28757</v>
      </c>
      <c r="U2669" s="128" t="s">
        <v>21598</v>
      </c>
      <c r="V2669" s="145">
        <v>4</v>
      </c>
      <c r="W2669" s="130"/>
      <c r="X2669" s="113"/>
    </row>
    <row r="2670" spans="1:24" ht="12.95" customHeight="1" x14ac:dyDescent="0.2">
      <c r="A2670" s="140">
        <v>2011</v>
      </c>
      <c r="B2670" s="128" t="s">
        <v>4176</v>
      </c>
      <c r="C2670" s="128" t="s">
        <v>2300</v>
      </c>
      <c r="D2670" s="143" t="s">
        <v>2703</v>
      </c>
      <c r="E2670" s="128" t="s">
        <v>11778</v>
      </c>
      <c r="F2670" s="356" t="s">
        <v>10085</v>
      </c>
      <c r="G2670" s="142">
        <v>14741</v>
      </c>
      <c r="H2670" s="128" t="s">
        <v>11819</v>
      </c>
      <c r="I2670" s="128" t="s">
        <v>30739</v>
      </c>
      <c r="J2670" s="128" t="s">
        <v>17501</v>
      </c>
      <c r="K2670" s="128"/>
      <c r="L2670" s="143" t="s">
        <v>12828</v>
      </c>
      <c r="M2670" s="145">
        <v>1</v>
      </c>
      <c r="N2670" s="153" t="s">
        <v>14315</v>
      </c>
      <c r="O2670" s="128" t="s">
        <v>9160</v>
      </c>
      <c r="P2670" s="128"/>
      <c r="Q2670" s="128" t="s">
        <v>16684</v>
      </c>
      <c r="R2670" s="145"/>
      <c r="S2670" s="128"/>
      <c r="T2670" s="128" t="s">
        <v>28757</v>
      </c>
      <c r="U2670" s="128" t="s">
        <v>7931</v>
      </c>
      <c r="V2670" s="145">
        <v>4</v>
      </c>
      <c r="W2670" s="130"/>
      <c r="X2670" s="113"/>
    </row>
    <row r="2671" spans="1:24" ht="12.95" customHeight="1" x14ac:dyDescent="0.2">
      <c r="A2671" s="140">
        <v>2011</v>
      </c>
      <c r="B2671" s="128" t="s">
        <v>4176</v>
      </c>
      <c r="C2671" s="128" t="s">
        <v>2300</v>
      </c>
      <c r="D2671" s="143" t="s">
        <v>31534</v>
      </c>
      <c r="E2671" s="128" t="s">
        <v>11779</v>
      </c>
      <c r="F2671" s="356" t="s">
        <v>10085</v>
      </c>
      <c r="G2671" s="142">
        <v>14741</v>
      </c>
      <c r="H2671" s="128" t="s">
        <v>31533</v>
      </c>
      <c r="I2671" s="128" t="s">
        <v>11819</v>
      </c>
      <c r="J2671" s="128" t="s">
        <v>14314</v>
      </c>
      <c r="K2671" s="128"/>
      <c r="L2671" s="143" t="s">
        <v>12829</v>
      </c>
      <c r="M2671" s="145">
        <v>1</v>
      </c>
      <c r="N2671" s="153" t="s">
        <v>14315</v>
      </c>
      <c r="O2671" s="128"/>
      <c r="P2671" s="128"/>
      <c r="Q2671" s="128" t="s">
        <v>16880</v>
      </c>
      <c r="R2671" s="145"/>
      <c r="S2671" s="128"/>
      <c r="T2671" s="128" t="s">
        <v>28757</v>
      </c>
      <c r="U2671" s="128" t="s">
        <v>7931</v>
      </c>
      <c r="V2671" s="145">
        <v>4</v>
      </c>
      <c r="W2671" s="130"/>
      <c r="X2671" s="113"/>
    </row>
    <row r="2672" spans="1:24" ht="12.95" customHeight="1" x14ac:dyDescent="0.2">
      <c r="A2672" s="115">
        <v>2011</v>
      </c>
      <c r="B2672" s="102" t="s">
        <v>4176</v>
      </c>
      <c r="C2672" s="102" t="s">
        <v>2300</v>
      </c>
      <c r="D2672" s="111" t="s">
        <v>31535</v>
      </c>
      <c r="E2672" s="102" t="s">
        <v>11780</v>
      </c>
      <c r="F2672" s="148" t="s">
        <v>10085</v>
      </c>
      <c r="G2672" s="105">
        <v>14742</v>
      </c>
      <c r="H2672" s="102" t="s">
        <v>31533</v>
      </c>
      <c r="I2672" s="102" t="s">
        <v>11819</v>
      </c>
      <c r="J2672" s="102" t="s">
        <v>14314</v>
      </c>
      <c r="K2672" s="102"/>
      <c r="L2672" s="111" t="s">
        <v>12830</v>
      </c>
      <c r="M2672" s="109">
        <v>1</v>
      </c>
      <c r="N2672" s="108" t="s">
        <v>14315</v>
      </c>
      <c r="O2672" s="102" t="s">
        <v>162</v>
      </c>
      <c r="P2672" s="39"/>
      <c r="Q2672" s="39" t="s">
        <v>19464</v>
      </c>
      <c r="R2672" s="109"/>
      <c r="S2672" s="102"/>
      <c r="T2672" s="128" t="s">
        <v>28757</v>
      </c>
      <c r="U2672" s="102" t="s">
        <v>17615</v>
      </c>
      <c r="V2672" s="109">
        <v>5</v>
      </c>
      <c r="W2672" s="107"/>
      <c r="X2672" s="113"/>
    </row>
    <row r="2673" spans="1:24" ht="12.95" customHeight="1" x14ac:dyDescent="0.2">
      <c r="A2673" s="115">
        <v>2012</v>
      </c>
      <c r="B2673" s="102" t="s">
        <v>4176</v>
      </c>
      <c r="C2673" s="164" t="s">
        <v>20418</v>
      </c>
      <c r="D2673" s="102" t="s">
        <v>21599</v>
      </c>
      <c r="E2673" s="102" t="s">
        <v>21600</v>
      </c>
      <c r="F2673" s="148" t="s">
        <v>10085</v>
      </c>
      <c r="G2673" s="105">
        <v>16425</v>
      </c>
      <c r="H2673" s="102" t="s">
        <v>10191</v>
      </c>
      <c r="I2673" s="102" t="s">
        <v>11819</v>
      </c>
      <c r="J2673" s="102" t="s">
        <v>9584</v>
      </c>
      <c r="K2673" s="102"/>
      <c r="L2673" s="129"/>
      <c r="M2673" s="109">
        <v>1</v>
      </c>
      <c r="N2673" s="112" t="s">
        <v>21601</v>
      </c>
      <c r="O2673" s="102" t="s">
        <v>17734</v>
      </c>
      <c r="P2673" s="39"/>
      <c r="Q2673" s="39" t="s">
        <v>18206</v>
      </c>
      <c r="R2673" s="109"/>
      <c r="S2673" s="102"/>
      <c r="T2673" s="102" t="s">
        <v>20547</v>
      </c>
      <c r="U2673" s="102" t="s">
        <v>21602</v>
      </c>
      <c r="V2673" s="109">
        <v>5.5</v>
      </c>
      <c r="W2673" s="107"/>
      <c r="X2673" s="113"/>
    </row>
    <row r="2674" spans="1:24" ht="12.95" customHeight="1" x14ac:dyDescent="0.2">
      <c r="A2674" s="115">
        <v>2012</v>
      </c>
      <c r="B2674" s="102" t="s">
        <v>4176</v>
      </c>
      <c r="C2674" s="102" t="s">
        <v>20418</v>
      </c>
      <c r="D2674" s="102" t="s">
        <v>20417</v>
      </c>
      <c r="E2674" s="102" t="s">
        <v>21603</v>
      </c>
      <c r="F2674" s="148" t="s">
        <v>10085</v>
      </c>
      <c r="G2674" s="105">
        <v>16425</v>
      </c>
      <c r="H2674" s="102" t="s">
        <v>10191</v>
      </c>
      <c r="I2674" s="102" t="s">
        <v>11819</v>
      </c>
      <c r="J2674" s="102" t="s">
        <v>9584</v>
      </c>
      <c r="K2674" s="102"/>
      <c r="L2674" s="129"/>
      <c r="M2674" s="109">
        <v>1</v>
      </c>
      <c r="N2674" s="112" t="s">
        <v>21608</v>
      </c>
      <c r="O2674" s="102" t="s">
        <v>18206</v>
      </c>
      <c r="P2674" s="39"/>
      <c r="Q2674" s="39" t="s">
        <v>17527</v>
      </c>
      <c r="R2674" s="109"/>
      <c r="S2674" s="102"/>
      <c r="T2674" s="102" t="s">
        <v>20547</v>
      </c>
      <c r="U2674" s="102" t="s">
        <v>21602</v>
      </c>
      <c r="V2674" s="109">
        <v>6.5</v>
      </c>
      <c r="W2674" s="107"/>
      <c r="X2674" s="113"/>
    </row>
    <row r="2675" spans="1:24" ht="12.95" customHeight="1" x14ac:dyDescent="0.2">
      <c r="A2675" s="115">
        <v>2012</v>
      </c>
      <c r="B2675" s="102" t="s">
        <v>4176</v>
      </c>
      <c r="C2675" s="102" t="s">
        <v>20418</v>
      </c>
      <c r="D2675" s="102" t="s">
        <v>20418</v>
      </c>
      <c r="E2675" s="102" t="s">
        <v>21604</v>
      </c>
      <c r="F2675" s="148" t="s">
        <v>10085</v>
      </c>
      <c r="G2675" s="105">
        <v>16425</v>
      </c>
      <c r="H2675" s="102" t="s">
        <v>10191</v>
      </c>
      <c r="I2675" s="102" t="s">
        <v>11819</v>
      </c>
      <c r="J2675" s="102" t="s">
        <v>9584</v>
      </c>
      <c r="K2675" s="102"/>
      <c r="L2675" s="129"/>
      <c r="M2675" s="109">
        <v>1</v>
      </c>
      <c r="N2675" s="112" t="s">
        <v>21609</v>
      </c>
      <c r="O2675" s="102" t="s">
        <v>20258</v>
      </c>
      <c r="P2675" s="39" t="s">
        <v>2447</v>
      </c>
      <c r="Q2675" s="39" t="s">
        <v>20894</v>
      </c>
      <c r="R2675" s="109"/>
      <c r="S2675" s="102" t="s">
        <v>8315</v>
      </c>
      <c r="T2675" s="102" t="s">
        <v>20547</v>
      </c>
      <c r="U2675" s="102" t="s">
        <v>21610</v>
      </c>
      <c r="V2675" s="109">
        <v>14.5</v>
      </c>
      <c r="W2675" s="107"/>
      <c r="X2675" s="113"/>
    </row>
    <row r="2676" spans="1:24" ht="12.95" customHeight="1" x14ac:dyDescent="0.2">
      <c r="A2676" s="115">
        <v>2012</v>
      </c>
      <c r="B2676" s="102" t="s">
        <v>4176</v>
      </c>
      <c r="C2676" s="102" t="s">
        <v>20418</v>
      </c>
      <c r="D2676" s="102" t="s">
        <v>20419</v>
      </c>
      <c r="E2676" s="102" t="s">
        <v>21605</v>
      </c>
      <c r="F2676" s="148" t="s">
        <v>10085</v>
      </c>
      <c r="G2676" s="105">
        <v>16425</v>
      </c>
      <c r="H2676" s="102" t="s">
        <v>11819</v>
      </c>
      <c r="I2676" s="102" t="s">
        <v>10191</v>
      </c>
      <c r="J2676" s="102" t="s">
        <v>9584</v>
      </c>
      <c r="K2676" s="102"/>
      <c r="L2676" s="129"/>
      <c r="M2676" s="109">
        <v>2</v>
      </c>
      <c r="N2676" s="112" t="s">
        <v>21611</v>
      </c>
      <c r="O2676" s="102" t="s">
        <v>17381</v>
      </c>
      <c r="P2676" s="39"/>
      <c r="Q2676" s="39" t="s">
        <v>20100</v>
      </c>
      <c r="R2676" s="109"/>
      <c r="S2676" s="102" t="s">
        <v>9435</v>
      </c>
      <c r="T2676" s="102" t="s">
        <v>20547</v>
      </c>
      <c r="U2676" s="102" t="s">
        <v>21612</v>
      </c>
      <c r="V2676" s="109">
        <v>15.5</v>
      </c>
      <c r="W2676" s="107"/>
      <c r="X2676" s="113"/>
    </row>
    <row r="2677" spans="1:24" ht="12.95" customHeight="1" x14ac:dyDescent="0.2">
      <c r="A2677" s="115">
        <v>2012</v>
      </c>
      <c r="B2677" s="102" t="s">
        <v>4176</v>
      </c>
      <c r="C2677" s="102" t="s">
        <v>20418</v>
      </c>
      <c r="D2677" s="102" t="s">
        <v>20420</v>
      </c>
      <c r="E2677" s="102" t="s">
        <v>21606</v>
      </c>
      <c r="F2677" s="148" t="s">
        <v>10085</v>
      </c>
      <c r="G2677" s="105">
        <v>16426</v>
      </c>
      <c r="H2677" s="102" t="s">
        <v>11819</v>
      </c>
      <c r="I2677" s="102" t="s">
        <v>10191</v>
      </c>
      <c r="J2677" s="102" t="s">
        <v>6342</v>
      </c>
      <c r="K2677" s="102"/>
      <c r="L2677" s="129"/>
      <c r="M2677" s="109">
        <v>0.5</v>
      </c>
      <c r="N2677" s="125" t="s">
        <v>21609</v>
      </c>
      <c r="O2677" s="102" t="s">
        <v>15846</v>
      </c>
      <c r="P2677" s="39" t="s">
        <v>9160</v>
      </c>
      <c r="Q2677" s="39" t="s">
        <v>20619</v>
      </c>
      <c r="R2677" s="109"/>
      <c r="S2677" s="102"/>
      <c r="T2677" s="102" t="s">
        <v>20547</v>
      </c>
      <c r="U2677" s="102" t="s">
        <v>21615</v>
      </c>
      <c r="V2677" s="109">
        <v>7.5</v>
      </c>
      <c r="W2677" s="107"/>
      <c r="X2677" s="113"/>
    </row>
    <row r="2678" spans="1:24" ht="12.95" customHeight="1" x14ac:dyDescent="0.2">
      <c r="A2678" s="115">
        <v>2012</v>
      </c>
      <c r="B2678" s="102" t="s">
        <v>4176</v>
      </c>
      <c r="C2678" s="102" t="s">
        <v>20418</v>
      </c>
      <c r="D2678" s="102" t="s">
        <v>21616</v>
      </c>
      <c r="E2678" s="102" t="s">
        <v>21607</v>
      </c>
      <c r="F2678" s="148" t="s">
        <v>10085</v>
      </c>
      <c r="G2678" s="105">
        <v>16426</v>
      </c>
      <c r="H2678" s="102" t="s">
        <v>10191</v>
      </c>
      <c r="I2678" s="102" t="s">
        <v>11819</v>
      </c>
      <c r="J2678" s="102" t="s">
        <v>9584</v>
      </c>
      <c r="K2678" s="102"/>
      <c r="L2678" s="129"/>
      <c r="M2678" s="109" t="s">
        <v>21617</v>
      </c>
      <c r="N2678" s="125" t="s">
        <v>21609</v>
      </c>
      <c r="O2678" s="102" t="s">
        <v>10189</v>
      </c>
      <c r="P2678" s="39"/>
      <c r="Q2678" s="39" t="s">
        <v>15913</v>
      </c>
      <c r="R2678" s="109" t="s">
        <v>7035</v>
      </c>
      <c r="S2678" s="102" t="s">
        <v>8315</v>
      </c>
      <c r="T2678" s="102" t="s">
        <v>20547</v>
      </c>
      <c r="U2678" s="102" t="s">
        <v>21602</v>
      </c>
      <c r="V2678" s="109">
        <v>6.5</v>
      </c>
      <c r="W2678" s="107"/>
      <c r="X2678" s="113"/>
    </row>
    <row r="2679" spans="1:24" ht="12.95" customHeight="1" x14ac:dyDescent="0.2">
      <c r="A2679" s="115">
        <v>2012</v>
      </c>
      <c r="B2679" s="102" t="s">
        <v>4176</v>
      </c>
      <c r="C2679" s="102" t="s">
        <v>20418</v>
      </c>
      <c r="D2679" s="102" t="s">
        <v>21618</v>
      </c>
      <c r="E2679" s="102" t="s">
        <v>21613</v>
      </c>
      <c r="F2679" s="148" t="s">
        <v>10085</v>
      </c>
      <c r="G2679" s="105">
        <v>16450</v>
      </c>
      <c r="H2679" s="102" t="s">
        <v>11819</v>
      </c>
      <c r="I2679" s="102" t="s">
        <v>10191</v>
      </c>
      <c r="J2679" s="102" t="s">
        <v>12080</v>
      </c>
      <c r="K2679" s="102"/>
      <c r="L2679" s="129"/>
      <c r="M2679" s="109">
        <v>0.5</v>
      </c>
      <c r="N2679" s="125" t="s">
        <v>21609</v>
      </c>
      <c r="O2679" s="102" t="s">
        <v>9125</v>
      </c>
      <c r="P2679" s="39"/>
      <c r="Q2679" s="39" t="s">
        <v>19846</v>
      </c>
      <c r="R2679" s="109"/>
      <c r="S2679" s="102" t="s">
        <v>11080</v>
      </c>
      <c r="T2679" s="102" t="s">
        <v>20546</v>
      </c>
      <c r="U2679" s="102" t="s">
        <v>21602</v>
      </c>
      <c r="V2679" s="109">
        <v>7.5</v>
      </c>
      <c r="W2679" s="107"/>
      <c r="X2679" s="113"/>
    </row>
    <row r="2680" spans="1:24" ht="12.95" customHeight="1" x14ac:dyDescent="0.2">
      <c r="A2680" s="115">
        <v>2012</v>
      </c>
      <c r="B2680" s="102" t="s">
        <v>4176</v>
      </c>
      <c r="C2680" s="102" t="s">
        <v>20418</v>
      </c>
      <c r="D2680" s="102" t="s">
        <v>20416</v>
      </c>
      <c r="E2680" s="102" t="s">
        <v>21614</v>
      </c>
      <c r="F2680" s="148" t="s">
        <v>10085</v>
      </c>
      <c r="G2680" s="105">
        <v>16425</v>
      </c>
      <c r="H2680" s="102" t="s">
        <v>10191</v>
      </c>
      <c r="I2680" s="102" t="s">
        <v>11819</v>
      </c>
      <c r="J2680" s="102" t="s">
        <v>21619</v>
      </c>
      <c r="K2680" s="102"/>
      <c r="L2680" s="129"/>
      <c r="M2680" s="109">
        <v>0.5</v>
      </c>
      <c r="N2680" s="125" t="s">
        <v>21609</v>
      </c>
      <c r="O2680" s="102"/>
      <c r="P2680" s="39" t="s">
        <v>13301</v>
      </c>
      <c r="Q2680" s="39" t="s">
        <v>16565</v>
      </c>
      <c r="R2680" s="109"/>
      <c r="S2680" s="102"/>
      <c r="T2680" s="102" t="s">
        <v>20547</v>
      </c>
      <c r="U2680" s="102" t="s">
        <v>21602</v>
      </c>
      <c r="V2680" s="109">
        <v>7.5</v>
      </c>
      <c r="W2680" s="107"/>
      <c r="X2680" s="113"/>
    </row>
    <row r="2681" spans="1:24" ht="12.95" customHeight="1" x14ac:dyDescent="0.2">
      <c r="A2681" s="115">
        <v>2004</v>
      </c>
      <c r="B2681" s="102" t="s">
        <v>4176</v>
      </c>
      <c r="C2681" s="164" t="s">
        <v>21634</v>
      </c>
      <c r="D2681" s="102" t="s">
        <v>6033</v>
      </c>
      <c r="E2681" s="102" t="s">
        <v>13521</v>
      </c>
      <c r="F2681" s="104" t="s">
        <v>14834</v>
      </c>
      <c r="G2681" s="105">
        <v>15158</v>
      </c>
      <c r="H2681" s="102" t="s">
        <v>10103</v>
      </c>
      <c r="I2681" s="102" t="s">
        <v>31536</v>
      </c>
      <c r="J2681" s="102" t="s">
        <v>12901</v>
      </c>
      <c r="K2681" s="102"/>
      <c r="L2681" s="128" t="s">
        <v>35674</v>
      </c>
      <c r="M2681" s="109">
        <v>1</v>
      </c>
      <c r="N2681" s="108" t="s">
        <v>31537</v>
      </c>
      <c r="O2681" s="102" t="s">
        <v>10189</v>
      </c>
      <c r="P2681" s="39" t="s">
        <v>162</v>
      </c>
      <c r="Q2681" s="39" t="s">
        <v>16751</v>
      </c>
      <c r="R2681" s="109"/>
      <c r="S2681" s="102"/>
      <c r="T2681" s="102" t="s">
        <v>20549</v>
      </c>
      <c r="U2681" s="102" t="s">
        <v>13589</v>
      </c>
      <c r="V2681" s="109">
        <v>6.5</v>
      </c>
      <c r="W2681" s="107"/>
      <c r="X2681" s="113"/>
    </row>
    <row r="2682" spans="1:24" ht="12.95" customHeight="1" x14ac:dyDescent="0.2">
      <c r="A2682" s="115">
        <v>2004</v>
      </c>
      <c r="B2682" s="102" t="s">
        <v>4176</v>
      </c>
      <c r="C2682" s="102" t="s">
        <v>21634</v>
      </c>
      <c r="D2682" s="102" t="s">
        <v>10113</v>
      </c>
      <c r="E2682" s="102" t="s">
        <v>5679</v>
      </c>
      <c r="F2682" s="104" t="s">
        <v>14834</v>
      </c>
      <c r="G2682" s="105">
        <v>15304</v>
      </c>
      <c r="H2682" s="102" t="s">
        <v>10103</v>
      </c>
      <c r="I2682" s="102" t="s">
        <v>31536</v>
      </c>
      <c r="J2682" s="102" t="s">
        <v>10975</v>
      </c>
      <c r="K2682" s="102"/>
      <c r="L2682" s="128" t="s">
        <v>35675</v>
      </c>
      <c r="M2682" s="109">
        <v>1</v>
      </c>
      <c r="N2682" s="108" t="s">
        <v>31538</v>
      </c>
      <c r="O2682" s="102" t="s">
        <v>16856</v>
      </c>
      <c r="P2682" s="39" t="s">
        <v>162</v>
      </c>
      <c r="Q2682" s="39" t="s">
        <v>19439</v>
      </c>
      <c r="R2682" s="109"/>
      <c r="S2682" s="102"/>
      <c r="T2682" s="102" t="s">
        <v>20549</v>
      </c>
      <c r="U2682" s="102" t="s">
        <v>13589</v>
      </c>
      <c r="V2682" s="109">
        <v>5.5</v>
      </c>
      <c r="W2682" s="107"/>
      <c r="X2682" s="113"/>
    </row>
    <row r="2683" spans="1:24" ht="12.95" customHeight="1" x14ac:dyDescent="0.2">
      <c r="A2683" s="115">
        <v>2004</v>
      </c>
      <c r="B2683" s="102" t="s">
        <v>4176</v>
      </c>
      <c r="C2683" s="102" t="s">
        <v>21634</v>
      </c>
      <c r="D2683" s="102" t="s">
        <v>2508</v>
      </c>
      <c r="E2683" s="102" t="s">
        <v>5680</v>
      </c>
      <c r="F2683" s="104" t="s">
        <v>14834</v>
      </c>
      <c r="G2683" s="105">
        <v>15218</v>
      </c>
      <c r="H2683" s="102" t="s">
        <v>10103</v>
      </c>
      <c r="I2683" s="102" t="s">
        <v>31539</v>
      </c>
      <c r="J2683" s="115" t="s">
        <v>795</v>
      </c>
      <c r="K2683" s="102"/>
      <c r="L2683" s="128" t="s">
        <v>35676</v>
      </c>
      <c r="M2683" s="109">
        <v>1.5</v>
      </c>
      <c r="N2683" s="108" t="s">
        <v>31540</v>
      </c>
      <c r="O2683" s="102" t="s">
        <v>17734</v>
      </c>
      <c r="P2683" s="39" t="s">
        <v>162</v>
      </c>
      <c r="Q2683" s="39" t="s">
        <v>15913</v>
      </c>
      <c r="R2683" s="109"/>
      <c r="S2683" s="102"/>
      <c r="T2683" s="102" t="s">
        <v>20549</v>
      </c>
      <c r="U2683" s="102" t="s">
        <v>21635</v>
      </c>
      <c r="V2683" s="109">
        <v>6.5</v>
      </c>
      <c r="W2683" s="107"/>
      <c r="X2683" s="113"/>
    </row>
    <row r="2684" spans="1:24" ht="12.95" customHeight="1" x14ac:dyDescent="0.2">
      <c r="A2684" s="140">
        <v>2004</v>
      </c>
      <c r="B2684" s="128" t="s">
        <v>4176</v>
      </c>
      <c r="C2684" s="128" t="s">
        <v>21634</v>
      </c>
      <c r="D2684" s="128" t="s">
        <v>3618</v>
      </c>
      <c r="E2684" s="128" t="s">
        <v>5681</v>
      </c>
      <c r="F2684" s="141" t="s">
        <v>14834</v>
      </c>
      <c r="G2684" s="142">
        <v>16249</v>
      </c>
      <c r="H2684" s="128" t="s">
        <v>31541</v>
      </c>
      <c r="I2684" s="102" t="s">
        <v>10103</v>
      </c>
      <c r="J2684" s="128" t="s">
        <v>6706</v>
      </c>
      <c r="K2684" s="128"/>
      <c r="L2684" s="128" t="s">
        <v>35677</v>
      </c>
      <c r="M2684" s="145">
        <v>1.5</v>
      </c>
      <c r="N2684" s="153" t="s">
        <v>31542</v>
      </c>
      <c r="O2684" s="128" t="s">
        <v>16751</v>
      </c>
      <c r="P2684" s="128" t="s">
        <v>19503</v>
      </c>
      <c r="Q2684" s="128" t="s">
        <v>16614</v>
      </c>
      <c r="R2684" s="145"/>
      <c r="S2684" s="128"/>
      <c r="T2684" s="128" t="s">
        <v>20549</v>
      </c>
      <c r="U2684" s="128" t="s">
        <v>17616</v>
      </c>
      <c r="V2684" s="145">
        <v>6.5</v>
      </c>
      <c r="W2684" s="130"/>
      <c r="X2684" s="113"/>
    </row>
    <row r="2685" spans="1:24" ht="12.95" customHeight="1" x14ac:dyDescent="0.2">
      <c r="A2685" s="140">
        <v>2004</v>
      </c>
      <c r="B2685" s="128" t="s">
        <v>4176</v>
      </c>
      <c r="C2685" s="128" t="s">
        <v>21634</v>
      </c>
      <c r="D2685" s="128" t="s">
        <v>5979</v>
      </c>
      <c r="E2685" s="128" t="s">
        <v>6698</v>
      </c>
      <c r="F2685" s="141" t="s">
        <v>14834</v>
      </c>
      <c r="G2685" s="142">
        <v>16251</v>
      </c>
      <c r="H2685" s="128" t="s">
        <v>31543</v>
      </c>
      <c r="I2685" s="128" t="s">
        <v>10103</v>
      </c>
      <c r="J2685" s="128" t="s">
        <v>13588</v>
      </c>
      <c r="K2685" s="128"/>
      <c r="L2685" s="128" t="s">
        <v>35678</v>
      </c>
      <c r="M2685" s="145">
        <v>1</v>
      </c>
      <c r="N2685" s="153" t="s">
        <v>31544</v>
      </c>
      <c r="O2685" s="128" t="s">
        <v>15927</v>
      </c>
      <c r="P2685" s="128" t="s">
        <v>9125</v>
      </c>
      <c r="Q2685" s="128" t="s">
        <v>16869</v>
      </c>
      <c r="R2685" s="145"/>
      <c r="S2685" s="128"/>
      <c r="T2685" s="128" t="s">
        <v>20549</v>
      </c>
      <c r="U2685" s="128" t="s">
        <v>13589</v>
      </c>
      <c r="V2685" s="145">
        <v>7.5</v>
      </c>
      <c r="W2685" s="130"/>
      <c r="X2685" s="113"/>
    </row>
    <row r="2686" spans="1:24" ht="12.95" customHeight="1" x14ac:dyDescent="0.2">
      <c r="A2686" s="140">
        <v>2004</v>
      </c>
      <c r="B2686" s="128" t="s">
        <v>4176</v>
      </c>
      <c r="C2686" s="128" t="s">
        <v>21634</v>
      </c>
      <c r="D2686" s="128" t="s">
        <v>13590</v>
      </c>
      <c r="E2686" s="128" t="s">
        <v>6699</v>
      </c>
      <c r="F2686" s="141" t="s">
        <v>14834</v>
      </c>
      <c r="G2686" s="142">
        <v>15226</v>
      </c>
      <c r="H2686" s="128" t="s">
        <v>10103</v>
      </c>
      <c r="I2686" s="128" t="s">
        <v>31543</v>
      </c>
      <c r="J2686" s="128" t="s">
        <v>13591</v>
      </c>
      <c r="K2686" s="128"/>
      <c r="L2686" s="128" t="s">
        <v>35679</v>
      </c>
      <c r="M2686" s="145">
        <v>1</v>
      </c>
      <c r="N2686" s="153" t="s">
        <v>31545</v>
      </c>
      <c r="O2686" s="128"/>
      <c r="P2686" s="128"/>
      <c r="Q2686" s="128" t="s">
        <v>16666</v>
      </c>
      <c r="R2686" s="145"/>
      <c r="S2686" s="128"/>
      <c r="T2686" s="128" t="s">
        <v>20549</v>
      </c>
      <c r="U2686" s="128" t="s">
        <v>13589</v>
      </c>
      <c r="V2686" s="145">
        <v>6.5</v>
      </c>
      <c r="W2686" s="130"/>
      <c r="X2686" s="113"/>
    </row>
    <row r="2687" spans="1:24" ht="12.95" customHeight="1" x14ac:dyDescent="0.2">
      <c r="A2687" s="140">
        <v>2004</v>
      </c>
      <c r="B2687" s="128" t="s">
        <v>4176</v>
      </c>
      <c r="C2687" s="128" t="s">
        <v>21634</v>
      </c>
      <c r="D2687" s="128" t="s">
        <v>21636</v>
      </c>
      <c r="E2687" s="128" t="s">
        <v>6700</v>
      </c>
      <c r="F2687" s="141" t="s">
        <v>14834</v>
      </c>
      <c r="G2687" s="142">
        <v>16260</v>
      </c>
      <c r="H2687" s="128" t="s">
        <v>31546</v>
      </c>
      <c r="I2687" s="128" t="s">
        <v>10103</v>
      </c>
      <c r="J2687" s="128" t="s">
        <v>9026</v>
      </c>
      <c r="K2687" s="128"/>
      <c r="L2687" s="128" t="s">
        <v>35680</v>
      </c>
      <c r="M2687" s="145">
        <v>2</v>
      </c>
      <c r="N2687" s="153" t="s">
        <v>31547</v>
      </c>
      <c r="O2687" s="128" t="s">
        <v>12721</v>
      </c>
      <c r="P2687" s="128" t="s">
        <v>162</v>
      </c>
      <c r="Q2687" s="128" t="s">
        <v>16140</v>
      </c>
      <c r="R2687" s="145"/>
      <c r="S2687" s="128" t="s">
        <v>9435</v>
      </c>
      <c r="T2687" s="128" t="s">
        <v>20549</v>
      </c>
      <c r="U2687" s="128" t="s">
        <v>21637</v>
      </c>
      <c r="V2687" s="145">
        <v>6.5</v>
      </c>
      <c r="W2687" s="130"/>
      <c r="X2687" s="113"/>
    </row>
    <row r="2688" spans="1:24" ht="12.95" customHeight="1" x14ac:dyDescent="0.2">
      <c r="A2688" s="140">
        <v>2004</v>
      </c>
      <c r="B2688" s="128" t="s">
        <v>4176</v>
      </c>
      <c r="C2688" s="128" t="s">
        <v>21634</v>
      </c>
      <c r="D2688" s="128" t="s">
        <v>11084</v>
      </c>
      <c r="E2688" s="128" t="s">
        <v>6701</v>
      </c>
      <c r="F2688" s="141" t="s">
        <v>14834</v>
      </c>
      <c r="G2688" s="142">
        <v>15250</v>
      </c>
      <c r="H2688" s="128" t="s">
        <v>10103</v>
      </c>
      <c r="I2688" s="102" t="s">
        <v>31546</v>
      </c>
      <c r="J2688" s="128" t="s">
        <v>9294</v>
      </c>
      <c r="K2688" s="128"/>
      <c r="L2688" s="128" t="s">
        <v>35681</v>
      </c>
      <c r="M2688" s="145">
        <v>2</v>
      </c>
      <c r="N2688" s="144" t="s">
        <v>17617</v>
      </c>
      <c r="O2688" s="128" t="s">
        <v>16911</v>
      </c>
      <c r="P2688" s="128" t="s">
        <v>16982</v>
      </c>
      <c r="Q2688" s="128" t="s">
        <v>20874</v>
      </c>
      <c r="R2688" s="145"/>
      <c r="S2688" s="128"/>
      <c r="T2688" s="128" t="s">
        <v>20549</v>
      </c>
      <c r="U2688" s="128" t="s">
        <v>21638</v>
      </c>
      <c r="V2688" s="145">
        <v>7.5</v>
      </c>
      <c r="W2688" s="130"/>
      <c r="X2688" s="113"/>
    </row>
    <row r="2689" spans="1:24" ht="12.95" customHeight="1" x14ac:dyDescent="0.2">
      <c r="A2689" s="140">
        <v>2004</v>
      </c>
      <c r="B2689" s="128" t="s">
        <v>4176</v>
      </c>
      <c r="C2689" s="128" t="s">
        <v>21634</v>
      </c>
      <c r="D2689" s="128" t="s">
        <v>11085</v>
      </c>
      <c r="E2689" s="128" t="s">
        <v>6702</v>
      </c>
      <c r="F2689" s="141" t="s">
        <v>14834</v>
      </c>
      <c r="G2689" s="142">
        <v>16243</v>
      </c>
      <c r="H2689" s="128" t="s">
        <v>31546</v>
      </c>
      <c r="I2689" s="102" t="s">
        <v>10103</v>
      </c>
      <c r="J2689" s="128" t="s">
        <v>1705</v>
      </c>
      <c r="K2689" s="128"/>
      <c r="L2689" s="128" t="s">
        <v>35682</v>
      </c>
      <c r="M2689" s="145">
        <v>1</v>
      </c>
      <c r="N2689" s="153" t="s">
        <v>31548</v>
      </c>
      <c r="O2689" s="128" t="s">
        <v>16565</v>
      </c>
      <c r="P2689" s="128" t="s">
        <v>162</v>
      </c>
      <c r="Q2689" s="128" t="s">
        <v>18163</v>
      </c>
      <c r="R2689" s="145"/>
      <c r="S2689" s="128"/>
      <c r="T2689" s="128" t="s">
        <v>20549</v>
      </c>
      <c r="U2689" s="128" t="s">
        <v>21639</v>
      </c>
      <c r="V2689" s="145">
        <v>7.5</v>
      </c>
      <c r="W2689" s="130"/>
      <c r="X2689" s="113"/>
    </row>
    <row r="2690" spans="1:24" ht="12.95" customHeight="1" x14ac:dyDescent="0.2">
      <c r="A2690" s="140">
        <v>2004</v>
      </c>
      <c r="B2690" s="128" t="s">
        <v>4176</v>
      </c>
      <c r="C2690" s="128" t="s">
        <v>21634</v>
      </c>
      <c r="D2690" s="128" t="s">
        <v>4674</v>
      </c>
      <c r="E2690" s="128" t="s">
        <v>6703</v>
      </c>
      <c r="F2690" s="141" t="s">
        <v>14834</v>
      </c>
      <c r="G2690" s="142">
        <v>16251</v>
      </c>
      <c r="H2690" s="128" t="s">
        <v>31546</v>
      </c>
      <c r="I2690" s="102" t="s">
        <v>10103</v>
      </c>
      <c r="J2690" s="128" t="s">
        <v>10147</v>
      </c>
      <c r="K2690" s="128"/>
      <c r="L2690" s="128" t="s">
        <v>35683</v>
      </c>
      <c r="M2690" s="145">
        <v>2</v>
      </c>
      <c r="N2690" s="153" t="s">
        <v>31549</v>
      </c>
      <c r="O2690" s="128" t="s">
        <v>16565</v>
      </c>
      <c r="P2690" s="128" t="s">
        <v>162</v>
      </c>
      <c r="Q2690" s="128" t="s">
        <v>19627</v>
      </c>
      <c r="R2690" s="145"/>
      <c r="S2690" s="128" t="s">
        <v>8315</v>
      </c>
      <c r="T2690" s="128" t="s">
        <v>20549</v>
      </c>
      <c r="U2690" s="128" t="s">
        <v>21640</v>
      </c>
      <c r="V2690" s="145">
        <v>6.5</v>
      </c>
      <c r="W2690" s="130"/>
      <c r="X2690" s="113"/>
    </row>
    <row r="2691" spans="1:24" ht="12.95" customHeight="1" x14ac:dyDescent="0.2">
      <c r="A2691" s="140">
        <v>2004</v>
      </c>
      <c r="B2691" s="128" t="s">
        <v>4176</v>
      </c>
      <c r="C2691" s="128" t="s">
        <v>21634</v>
      </c>
      <c r="D2691" s="128" t="s">
        <v>5698</v>
      </c>
      <c r="E2691" s="128" t="s">
        <v>6704</v>
      </c>
      <c r="F2691" s="141" t="s">
        <v>14834</v>
      </c>
      <c r="G2691" s="142">
        <v>16258</v>
      </c>
      <c r="H2691" s="128" t="s">
        <v>31543</v>
      </c>
      <c r="I2691" s="102" t="s">
        <v>10103</v>
      </c>
      <c r="J2691" s="128" t="s">
        <v>14035</v>
      </c>
      <c r="K2691" s="128"/>
      <c r="L2691" s="128" t="s">
        <v>35684</v>
      </c>
      <c r="M2691" s="145">
        <v>1</v>
      </c>
      <c r="N2691" s="153" t="s">
        <v>31550</v>
      </c>
      <c r="O2691" s="128" t="s">
        <v>3620</v>
      </c>
      <c r="P2691" s="128"/>
      <c r="Q2691" s="128" t="s">
        <v>19627</v>
      </c>
      <c r="R2691" s="145"/>
      <c r="S2691" s="128"/>
      <c r="T2691" s="128" t="s">
        <v>20549</v>
      </c>
      <c r="U2691" s="128" t="s">
        <v>1090</v>
      </c>
      <c r="V2691" s="145">
        <v>6.5</v>
      </c>
      <c r="W2691" s="130"/>
      <c r="X2691" s="113"/>
    </row>
    <row r="2692" spans="1:24" ht="12.95" customHeight="1" x14ac:dyDescent="0.2">
      <c r="A2692" s="140">
        <v>2004</v>
      </c>
      <c r="B2692" s="128" t="s">
        <v>4176</v>
      </c>
      <c r="C2692" s="128" t="s">
        <v>21634</v>
      </c>
      <c r="D2692" s="128" t="s">
        <v>1091</v>
      </c>
      <c r="E2692" s="128" t="s">
        <v>6705</v>
      </c>
      <c r="F2692" s="141" t="s">
        <v>14834</v>
      </c>
      <c r="G2692" s="105">
        <v>16265</v>
      </c>
      <c r="H2692" s="102" t="s">
        <v>10103</v>
      </c>
      <c r="I2692" s="102" t="s">
        <v>31543</v>
      </c>
      <c r="J2692" s="102" t="s">
        <v>10513</v>
      </c>
      <c r="K2692" s="128"/>
      <c r="L2692" s="128" t="s">
        <v>35685</v>
      </c>
      <c r="M2692" s="109">
        <v>1.5</v>
      </c>
      <c r="N2692" s="108" t="s">
        <v>31551</v>
      </c>
      <c r="O2692" s="102" t="s">
        <v>17422</v>
      </c>
      <c r="P2692" s="39" t="s">
        <v>15941</v>
      </c>
      <c r="Q2692" s="39" t="s">
        <v>19101</v>
      </c>
      <c r="R2692" s="109"/>
      <c r="S2692" s="102" t="s">
        <v>8315</v>
      </c>
      <c r="T2692" s="102" t="s">
        <v>20549</v>
      </c>
      <c r="U2692" s="102" t="s">
        <v>21641</v>
      </c>
      <c r="V2692" s="109">
        <v>6.5</v>
      </c>
      <c r="W2692" s="107"/>
      <c r="X2692" s="113"/>
    </row>
    <row r="2693" spans="1:24" ht="12.95" customHeight="1" x14ac:dyDescent="0.2">
      <c r="A2693" s="140">
        <v>2012</v>
      </c>
      <c r="B2693" s="128" t="s">
        <v>4176</v>
      </c>
      <c r="C2693" s="197" t="s">
        <v>21642</v>
      </c>
      <c r="D2693" s="143" t="s">
        <v>20335</v>
      </c>
      <c r="E2693" s="128">
        <v>1</v>
      </c>
      <c r="F2693" s="141" t="s">
        <v>14834</v>
      </c>
      <c r="G2693" s="105">
        <v>14590</v>
      </c>
      <c r="H2693" s="102" t="s">
        <v>10103</v>
      </c>
      <c r="I2693" s="102" t="s">
        <v>31552</v>
      </c>
      <c r="J2693" s="102" t="s">
        <v>21643</v>
      </c>
      <c r="K2693" s="128"/>
      <c r="L2693" s="143" t="s">
        <v>21645</v>
      </c>
      <c r="M2693" s="109">
        <v>1</v>
      </c>
      <c r="N2693" s="125" t="s">
        <v>31553</v>
      </c>
      <c r="O2693" s="102"/>
      <c r="P2693" s="39"/>
      <c r="Q2693" s="39" t="s">
        <v>19259</v>
      </c>
      <c r="R2693" s="109" t="s">
        <v>7035</v>
      </c>
      <c r="S2693" s="102"/>
      <c r="T2693" s="102" t="s">
        <v>20549</v>
      </c>
      <c r="U2693" s="102" t="s">
        <v>21644</v>
      </c>
      <c r="V2693" s="109">
        <v>6.5</v>
      </c>
      <c r="W2693" s="107"/>
      <c r="X2693" s="113"/>
    </row>
    <row r="2694" spans="1:24" ht="12.95" customHeight="1" x14ac:dyDescent="0.2">
      <c r="A2694" s="140">
        <v>2012</v>
      </c>
      <c r="B2694" s="128" t="s">
        <v>4176</v>
      </c>
      <c r="C2694" s="128" t="s">
        <v>21642</v>
      </c>
      <c r="D2694" s="143" t="s">
        <v>20340</v>
      </c>
      <c r="E2694" s="128">
        <v>2</v>
      </c>
      <c r="F2694" s="141" t="s">
        <v>14834</v>
      </c>
      <c r="G2694" s="105">
        <v>14669</v>
      </c>
      <c r="H2694" s="102" t="s">
        <v>3253</v>
      </c>
      <c r="I2694" s="102" t="s">
        <v>10103</v>
      </c>
      <c r="J2694" s="102" t="s">
        <v>1591</v>
      </c>
      <c r="K2694" s="128"/>
      <c r="L2694" s="143" t="s">
        <v>35703</v>
      </c>
      <c r="M2694" s="109">
        <v>2</v>
      </c>
      <c r="N2694" s="112" t="s">
        <v>21647</v>
      </c>
      <c r="O2694" s="102" t="s">
        <v>14682</v>
      </c>
      <c r="P2694" s="39"/>
      <c r="Q2694" s="39" t="s">
        <v>15837</v>
      </c>
      <c r="R2694" s="109"/>
      <c r="S2694" s="102" t="s">
        <v>9435</v>
      </c>
      <c r="T2694" s="102" t="s">
        <v>20549</v>
      </c>
      <c r="U2694" s="102" t="s">
        <v>21648</v>
      </c>
      <c r="V2694" s="109">
        <v>7.5</v>
      </c>
      <c r="W2694" s="107"/>
      <c r="X2694" s="113"/>
    </row>
    <row r="2695" spans="1:24" ht="12.95" customHeight="1" x14ac:dyDescent="0.2">
      <c r="A2695" s="140">
        <v>2012</v>
      </c>
      <c r="B2695" s="128" t="s">
        <v>4176</v>
      </c>
      <c r="C2695" s="128" t="s">
        <v>21642</v>
      </c>
      <c r="D2695" s="143" t="s">
        <v>20336</v>
      </c>
      <c r="E2695" s="128">
        <v>3</v>
      </c>
      <c r="F2695" s="141" t="s">
        <v>14834</v>
      </c>
      <c r="G2695" s="105">
        <v>14598</v>
      </c>
      <c r="H2695" s="102" t="s">
        <v>3253</v>
      </c>
      <c r="I2695" s="102" t="s">
        <v>10103</v>
      </c>
      <c r="J2695" s="102" t="s">
        <v>9750</v>
      </c>
      <c r="K2695" s="128"/>
      <c r="L2695" s="143" t="s">
        <v>21649</v>
      </c>
      <c r="M2695" s="109">
        <v>3</v>
      </c>
      <c r="N2695" s="112" t="s">
        <v>21650</v>
      </c>
      <c r="O2695" s="102" t="s">
        <v>325</v>
      </c>
      <c r="P2695" s="39" t="s">
        <v>162</v>
      </c>
      <c r="Q2695" s="39" t="s">
        <v>21183</v>
      </c>
      <c r="R2695" s="109"/>
      <c r="S2695" s="102"/>
      <c r="T2695" s="102" t="s">
        <v>20549</v>
      </c>
      <c r="U2695" s="102" t="s">
        <v>21651</v>
      </c>
      <c r="V2695" s="109">
        <v>10.5</v>
      </c>
      <c r="W2695" s="107"/>
      <c r="X2695" s="113"/>
    </row>
    <row r="2696" spans="1:24" ht="12.95" customHeight="1" x14ac:dyDescent="0.2">
      <c r="A2696" s="140">
        <v>2012</v>
      </c>
      <c r="B2696" s="128" t="s">
        <v>4176</v>
      </c>
      <c r="C2696" s="128" t="s">
        <v>21642</v>
      </c>
      <c r="D2696" s="143" t="s">
        <v>13177</v>
      </c>
      <c r="E2696" s="128">
        <v>4</v>
      </c>
      <c r="F2696" s="141" t="s">
        <v>14834</v>
      </c>
      <c r="G2696" s="105">
        <v>14591</v>
      </c>
      <c r="H2696" s="102" t="s">
        <v>3253</v>
      </c>
      <c r="I2696" s="102" t="s">
        <v>10103</v>
      </c>
      <c r="J2696" s="102" t="s">
        <v>21652</v>
      </c>
      <c r="K2696" s="128"/>
      <c r="L2696" s="143" t="s">
        <v>35706</v>
      </c>
      <c r="M2696" s="109">
        <v>2</v>
      </c>
      <c r="N2696" s="112" t="s">
        <v>21646</v>
      </c>
      <c r="O2696" s="102"/>
      <c r="P2696" s="39" t="s">
        <v>9160</v>
      </c>
      <c r="Q2696" s="39" t="s">
        <v>17446</v>
      </c>
      <c r="R2696" s="109"/>
      <c r="S2696" s="102"/>
      <c r="T2696" s="102" t="s">
        <v>20549</v>
      </c>
      <c r="U2696" s="102" t="s">
        <v>21653</v>
      </c>
      <c r="V2696" s="109">
        <v>7.5</v>
      </c>
      <c r="W2696" s="107"/>
      <c r="X2696" s="113"/>
    </row>
    <row r="2697" spans="1:24" ht="12.95" customHeight="1" x14ac:dyDescent="0.2">
      <c r="A2697" s="140">
        <v>2012</v>
      </c>
      <c r="B2697" s="128" t="s">
        <v>4176</v>
      </c>
      <c r="C2697" s="128" t="s">
        <v>21642</v>
      </c>
      <c r="D2697" s="143" t="s">
        <v>20338</v>
      </c>
      <c r="E2697" s="128">
        <v>5</v>
      </c>
      <c r="F2697" s="141" t="s">
        <v>14834</v>
      </c>
      <c r="G2697" s="105">
        <v>14663</v>
      </c>
      <c r="H2697" s="102" t="s">
        <v>10103</v>
      </c>
      <c r="I2697" s="102" t="s">
        <v>31552</v>
      </c>
      <c r="J2697" s="102" t="s">
        <v>10595</v>
      </c>
      <c r="K2697" s="128"/>
      <c r="L2697" s="143" t="s">
        <v>21654</v>
      </c>
      <c r="M2697" s="109">
        <v>1</v>
      </c>
      <c r="N2697" s="125" t="s">
        <v>31554</v>
      </c>
      <c r="O2697" s="102" t="s">
        <v>19464</v>
      </c>
      <c r="P2697" s="39"/>
      <c r="Q2697" s="39" t="s">
        <v>17110</v>
      </c>
      <c r="R2697" s="109"/>
      <c r="S2697" s="102"/>
      <c r="T2697" s="102" t="s">
        <v>20549</v>
      </c>
      <c r="U2697" s="102" t="s">
        <v>21655</v>
      </c>
      <c r="V2697" s="109">
        <v>4.5</v>
      </c>
      <c r="W2697" s="107"/>
      <c r="X2697" s="113"/>
    </row>
    <row r="2698" spans="1:24" ht="12.95" customHeight="1" x14ac:dyDescent="0.2">
      <c r="A2698" s="140">
        <v>2012</v>
      </c>
      <c r="B2698" s="128" t="s">
        <v>4176</v>
      </c>
      <c r="C2698" s="128" t="s">
        <v>21642</v>
      </c>
      <c r="D2698" s="143" t="s">
        <v>3240</v>
      </c>
      <c r="E2698" s="128">
        <v>6</v>
      </c>
      <c r="F2698" s="141" t="s">
        <v>14834</v>
      </c>
      <c r="G2698" s="105">
        <v>14593</v>
      </c>
      <c r="H2698" s="102" t="s">
        <v>10103</v>
      </c>
      <c r="I2698" s="102" t="s">
        <v>31552</v>
      </c>
      <c r="J2698" s="102" t="s">
        <v>21656</v>
      </c>
      <c r="K2698" s="128"/>
      <c r="L2698" s="143" t="s">
        <v>35689</v>
      </c>
      <c r="M2698" s="109">
        <v>1.5</v>
      </c>
      <c r="N2698" s="125" t="s">
        <v>31555</v>
      </c>
      <c r="O2698" s="102" t="s">
        <v>8076</v>
      </c>
      <c r="P2698" s="39"/>
      <c r="Q2698" s="39" t="s">
        <v>21657</v>
      </c>
      <c r="R2698" s="109"/>
      <c r="S2698" s="102"/>
      <c r="T2698" s="102" t="s">
        <v>20549</v>
      </c>
      <c r="U2698" s="102" t="s">
        <v>21658</v>
      </c>
      <c r="V2698" s="109">
        <v>8</v>
      </c>
      <c r="W2698" s="107"/>
      <c r="X2698" s="113"/>
    </row>
    <row r="2699" spans="1:24" ht="12.95" customHeight="1" x14ac:dyDescent="0.2">
      <c r="A2699" s="140">
        <v>2012</v>
      </c>
      <c r="B2699" s="128" t="s">
        <v>4176</v>
      </c>
      <c r="C2699" s="128" t="s">
        <v>21642</v>
      </c>
      <c r="D2699" s="111" t="s">
        <v>5938</v>
      </c>
      <c r="E2699" s="128">
        <v>7</v>
      </c>
      <c r="F2699" s="141" t="s">
        <v>14834</v>
      </c>
      <c r="G2699" s="105">
        <v>14591</v>
      </c>
      <c r="H2699" s="102" t="s">
        <v>10103</v>
      </c>
      <c r="I2699" s="102" t="s">
        <v>31552</v>
      </c>
      <c r="J2699" s="102" t="s">
        <v>8143</v>
      </c>
      <c r="K2699" s="128"/>
      <c r="L2699" s="143" t="s">
        <v>35693</v>
      </c>
      <c r="M2699" s="109">
        <v>1</v>
      </c>
      <c r="N2699" s="125" t="s">
        <v>31554</v>
      </c>
      <c r="O2699" s="102"/>
      <c r="P2699" s="39"/>
      <c r="Q2699" s="39" t="s">
        <v>19089</v>
      </c>
      <c r="R2699" s="109"/>
      <c r="S2699" s="102"/>
      <c r="T2699" s="102" t="s">
        <v>20549</v>
      </c>
      <c r="U2699" s="102" t="s">
        <v>21659</v>
      </c>
      <c r="V2699" s="109">
        <v>7</v>
      </c>
      <c r="W2699" s="107"/>
      <c r="X2699" s="113"/>
    </row>
    <row r="2700" spans="1:24" ht="12.95" customHeight="1" x14ac:dyDescent="0.2">
      <c r="A2700" s="140">
        <v>2012</v>
      </c>
      <c r="B2700" s="128" t="s">
        <v>4176</v>
      </c>
      <c r="C2700" s="128" t="s">
        <v>21642</v>
      </c>
      <c r="D2700" s="111" t="s">
        <v>20337</v>
      </c>
      <c r="E2700" s="128">
        <v>8</v>
      </c>
      <c r="F2700" s="141" t="s">
        <v>14834</v>
      </c>
      <c r="G2700" s="105">
        <v>14612</v>
      </c>
      <c r="H2700" s="102" t="s">
        <v>10103</v>
      </c>
      <c r="I2700" s="102" t="s">
        <v>31552</v>
      </c>
      <c r="J2700" s="102" t="s">
        <v>7105</v>
      </c>
      <c r="K2700" s="128"/>
      <c r="L2700" s="143" t="s">
        <v>21660</v>
      </c>
      <c r="M2700" s="109">
        <v>1</v>
      </c>
      <c r="N2700" s="125" t="s">
        <v>31553</v>
      </c>
      <c r="O2700" s="102" t="s">
        <v>2447</v>
      </c>
      <c r="P2700" s="39" t="s">
        <v>21661</v>
      </c>
      <c r="Q2700" s="39" t="s">
        <v>21425</v>
      </c>
      <c r="R2700" s="109"/>
      <c r="S2700" s="102" t="s">
        <v>11080</v>
      </c>
      <c r="T2700" s="102" t="s">
        <v>20549</v>
      </c>
      <c r="U2700" s="102" t="s">
        <v>21662</v>
      </c>
      <c r="V2700" s="109">
        <v>7</v>
      </c>
      <c r="W2700" s="107"/>
      <c r="X2700" s="113"/>
    </row>
    <row r="2701" spans="1:24" ht="12.95" customHeight="1" x14ac:dyDescent="0.2">
      <c r="A2701" s="140">
        <v>2012</v>
      </c>
      <c r="B2701" s="128" t="s">
        <v>4176</v>
      </c>
      <c r="C2701" s="128" t="s">
        <v>21642</v>
      </c>
      <c r="D2701" s="111" t="s">
        <v>6033</v>
      </c>
      <c r="E2701" s="128">
        <v>9</v>
      </c>
      <c r="F2701" s="141" t="s">
        <v>14834</v>
      </c>
      <c r="G2701" s="105">
        <v>15158</v>
      </c>
      <c r="H2701" s="102" t="s">
        <v>10103</v>
      </c>
      <c r="I2701" s="102" t="s">
        <v>31536</v>
      </c>
      <c r="J2701" s="102" t="s">
        <v>12901</v>
      </c>
      <c r="K2701" s="128"/>
      <c r="L2701" s="143" t="s">
        <v>21664</v>
      </c>
      <c r="M2701" s="109">
        <v>1</v>
      </c>
      <c r="N2701" s="108" t="s">
        <v>31537</v>
      </c>
      <c r="O2701" s="102" t="s">
        <v>10189</v>
      </c>
      <c r="P2701" s="39" t="s">
        <v>162</v>
      </c>
      <c r="Q2701" s="39" t="s">
        <v>16751</v>
      </c>
      <c r="R2701" s="109"/>
      <c r="S2701" s="102"/>
      <c r="T2701" s="102" t="s">
        <v>20549</v>
      </c>
      <c r="U2701" s="102" t="s">
        <v>21663</v>
      </c>
      <c r="V2701" s="109">
        <v>6.5</v>
      </c>
      <c r="W2701" s="107"/>
      <c r="X2701" s="113"/>
    </row>
    <row r="2702" spans="1:24" ht="12.95" customHeight="1" x14ac:dyDescent="0.2">
      <c r="A2702" s="140">
        <v>2012</v>
      </c>
      <c r="B2702" s="128" t="s">
        <v>4176</v>
      </c>
      <c r="C2702" s="128" t="s">
        <v>21642</v>
      </c>
      <c r="D2702" s="111" t="s">
        <v>10113</v>
      </c>
      <c r="E2702" s="128">
        <v>10</v>
      </c>
      <c r="F2702" s="141" t="s">
        <v>14834</v>
      </c>
      <c r="G2702" s="105">
        <v>15304</v>
      </c>
      <c r="H2702" s="102" t="s">
        <v>10103</v>
      </c>
      <c r="I2702" s="102" t="s">
        <v>31536</v>
      </c>
      <c r="J2702" s="102" t="s">
        <v>10975</v>
      </c>
      <c r="K2702" s="128"/>
      <c r="L2702" s="143" t="s">
        <v>21665</v>
      </c>
      <c r="M2702" s="109">
        <v>1</v>
      </c>
      <c r="N2702" s="108" t="s">
        <v>31538</v>
      </c>
      <c r="O2702" s="102" t="s">
        <v>16856</v>
      </c>
      <c r="P2702" s="39" t="s">
        <v>162</v>
      </c>
      <c r="Q2702" s="39" t="s">
        <v>19439</v>
      </c>
      <c r="R2702" s="109"/>
      <c r="S2702" s="102"/>
      <c r="T2702" s="102" t="s">
        <v>20549</v>
      </c>
      <c r="U2702" s="102" t="s">
        <v>13589</v>
      </c>
      <c r="V2702" s="109">
        <v>5.5</v>
      </c>
      <c r="W2702" s="107"/>
      <c r="X2702" s="113"/>
    </row>
    <row r="2703" spans="1:24" ht="12.95" customHeight="1" x14ac:dyDescent="0.2">
      <c r="A2703" s="140">
        <v>2012</v>
      </c>
      <c r="B2703" s="128" t="s">
        <v>4176</v>
      </c>
      <c r="C2703" s="128" t="s">
        <v>21642</v>
      </c>
      <c r="D2703" s="111" t="s">
        <v>21672</v>
      </c>
      <c r="E2703" s="128">
        <v>11</v>
      </c>
      <c r="F2703" s="141" t="s">
        <v>14834</v>
      </c>
      <c r="G2703" s="105">
        <v>15218</v>
      </c>
      <c r="H2703" s="102" t="s">
        <v>10103</v>
      </c>
      <c r="I2703" s="102" t="s">
        <v>31539</v>
      </c>
      <c r="J2703" s="115" t="s">
        <v>795</v>
      </c>
      <c r="K2703" s="128"/>
      <c r="L2703" s="143" t="s">
        <v>21666</v>
      </c>
      <c r="M2703" s="109">
        <v>1.5</v>
      </c>
      <c r="N2703" s="108" t="s">
        <v>31540</v>
      </c>
      <c r="O2703" s="102" t="s">
        <v>17734</v>
      </c>
      <c r="P2703" s="39" t="s">
        <v>162</v>
      </c>
      <c r="Q2703" s="39" t="s">
        <v>15913</v>
      </c>
      <c r="R2703" s="109"/>
      <c r="S2703" s="102"/>
      <c r="T2703" s="102" t="s">
        <v>20549</v>
      </c>
      <c r="U2703" s="102" t="s">
        <v>21670</v>
      </c>
      <c r="V2703" s="109">
        <v>6.5</v>
      </c>
      <c r="W2703" s="107"/>
      <c r="X2703" s="113"/>
    </row>
    <row r="2704" spans="1:24" ht="12.95" customHeight="1" x14ac:dyDescent="0.2">
      <c r="A2704" s="140">
        <v>2012</v>
      </c>
      <c r="B2704" s="128" t="s">
        <v>4176</v>
      </c>
      <c r="C2704" s="128" t="s">
        <v>21642</v>
      </c>
      <c r="D2704" s="143" t="s">
        <v>3618</v>
      </c>
      <c r="E2704" s="128">
        <v>12</v>
      </c>
      <c r="F2704" s="141" t="s">
        <v>14834</v>
      </c>
      <c r="G2704" s="142">
        <v>16249</v>
      </c>
      <c r="H2704" s="128" t="s">
        <v>31541</v>
      </c>
      <c r="I2704" s="102" t="s">
        <v>10103</v>
      </c>
      <c r="J2704" s="128" t="s">
        <v>6706</v>
      </c>
      <c r="K2704" s="128"/>
      <c r="L2704" s="143" t="s">
        <v>21667</v>
      </c>
      <c r="M2704" s="145">
        <v>1.5</v>
      </c>
      <c r="N2704" s="153" t="s">
        <v>31542</v>
      </c>
      <c r="O2704" s="128" t="s">
        <v>16751</v>
      </c>
      <c r="P2704" s="128" t="s">
        <v>19503</v>
      </c>
      <c r="Q2704" s="128" t="s">
        <v>16614</v>
      </c>
      <c r="R2704" s="145"/>
      <c r="S2704" s="128"/>
      <c r="T2704" s="128" t="s">
        <v>20549</v>
      </c>
      <c r="U2704" s="128" t="s">
        <v>21671</v>
      </c>
      <c r="V2704" s="145">
        <v>6.5</v>
      </c>
      <c r="W2704" s="130"/>
      <c r="X2704" s="113"/>
    </row>
    <row r="2705" spans="1:24" ht="12.95" customHeight="1" x14ac:dyDescent="0.2">
      <c r="A2705" s="140">
        <v>2012</v>
      </c>
      <c r="B2705" s="128" t="s">
        <v>4176</v>
      </c>
      <c r="C2705" s="128" t="s">
        <v>21642</v>
      </c>
      <c r="D2705" s="143" t="s">
        <v>21673</v>
      </c>
      <c r="E2705" s="128">
        <v>13</v>
      </c>
      <c r="F2705" s="141" t="s">
        <v>14834</v>
      </c>
      <c r="G2705" s="142">
        <v>16251</v>
      </c>
      <c r="H2705" s="102" t="s">
        <v>31543</v>
      </c>
      <c r="I2705" s="128" t="s">
        <v>10103</v>
      </c>
      <c r="J2705" s="128" t="s">
        <v>13588</v>
      </c>
      <c r="K2705" s="128"/>
      <c r="L2705" s="143" t="s">
        <v>21668</v>
      </c>
      <c r="M2705" s="145">
        <v>1</v>
      </c>
      <c r="N2705" s="153" t="s">
        <v>31544</v>
      </c>
      <c r="O2705" s="128" t="s">
        <v>15927</v>
      </c>
      <c r="P2705" s="128" t="s">
        <v>9125</v>
      </c>
      <c r="Q2705" s="128" t="s">
        <v>16869</v>
      </c>
      <c r="R2705" s="145"/>
      <c r="S2705" s="128"/>
      <c r="T2705" s="128" t="s">
        <v>20549</v>
      </c>
      <c r="U2705" s="128" t="s">
        <v>21663</v>
      </c>
      <c r="V2705" s="145">
        <v>7.5</v>
      </c>
      <c r="W2705" s="130"/>
      <c r="X2705" s="113"/>
    </row>
    <row r="2706" spans="1:24" ht="12.95" customHeight="1" x14ac:dyDescent="0.2">
      <c r="A2706" s="140">
        <v>2012</v>
      </c>
      <c r="B2706" s="128" t="s">
        <v>4176</v>
      </c>
      <c r="C2706" s="128" t="s">
        <v>21642</v>
      </c>
      <c r="D2706" s="143" t="s">
        <v>13590</v>
      </c>
      <c r="E2706" s="128">
        <v>14</v>
      </c>
      <c r="F2706" s="141" t="s">
        <v>14834</v>
      </c>
      <c r="G2706" s="142">
        <v>15226</v>
      </c>
      <c r="H2706" s="128" t="s">
        <v>10103</v>
      </c>
      <c r="I2706" s="102" t="s">
        <v>31543</v>
      </c>
      <c r="J2706" s="128" t="s">
        <v>13591</v>
      </c>
      <c r="K2706" s="128"/>
      <c r="L2706" s="143" t="s">
        <v>21669</v>
      </c>
      <c r="M2706" s="145">
        <v>1</v>
      </c>
      <c r="N2706" s="153" t="s">
        <v>31545</v>
      </c>
      <c r="O2706" s="128"/>
      <c r="P2706" s="128"/>
      <c r="Q2706" s="128" t="s">
        <v>16666</v>
      </c>
      <c r="R2706" s="145"/>
      <c r="S2706" s="128"/>
      <c r="T2706" s="128" t="s">
        <v>20549</v>
      </c>
      <c r="U2706" s="128" t="s">
        <v>21663</v>
      </c>
      <c r="V2706" s="145">
        <v>6.5</v>
      </c>
      <c r="W2706" s="130"/>
      <c r="X2706" s="113"/>
    </row>
    <row r="2707" spans="1:24" ht="12.95" customHeight="1" x14ac:dyDescent="0.2">
      <c r="A2707" s="140">
        <v>2012</v>
      </c>
      <c r="B2707" s="128" t="s">
        <v>4176</v>
      </c>
      <c r="C2707" s="128" t="s">
        <v>21642</v>
      </c>
      <c r="D2707" s="143" t="s">
        <v>21674</v>
      </c>
      <c r="E2707" s="128">
        <v>15</v>
      </c>
      <c r="F2707" s="141" t="s">
        <v>14834</v>
      </c>
      <c r="G2707" s="142">
        <v>16260</v>
      </c>
      <c r="H2707" s="128" t="s">
        <v>31546</v>
      </c>
      <c r="I2707" s="128" t="s">
        <v>10103</v>
      </c>
      <c r="J2707" s="128" t="s">
        <v>9026</v>
      </c>
      <c r="K2707" s="128"/>
      <c r="L2707" s="143" t="s">
        <v>21675</v>
      </c>
      <c r="M2707" s="145">
        <v>2</v>
      </c>
      <c r="N2707" s="153" t="s">
        <v>31556</v>
      </c>
      <c r="O2707" s="128" t="s">
        <v>12721</v>
      </c>
      <c r="P2707" s="128" t="s">
        <v>162</v>
      </c>
      <c r="Q2707" s="128" t="s">
        <v>16140</v>
      </c>
      <c r="R2707" s="145"/>
      <c r="S2707" s="128" t="s">
        <v>9435</v>
      </c>
      <c r="T2707" s="128" t="s">
        <v>20549</v>
      </c>
      <c r="U2707" s="128" t="s">
        <v>21684</v>
      </c>
      <c r="V2707" s="145">
        <v>6.5</v>
      </c>
      <c r="W2707" s="130"/>
      <c r="X2707" s="113"/>
    </row>
    <row r="2708" spans="1:24" ht="12.95" customHeight="1" x14ac:dyDescent="0.2">
      <c r="A2708" s="140">
        <v>2012</v>
      </c>
      <c r="B2708" s="128" t="s">
        <v>4176</v>
      </c>
      <c r="C2708" s="128" t="s">
        <v>21642</v>
      </c>
      <c r="D2708" s="143" t="s">
        <v>11084</v>
      </c>
      <c r="E2708" s="128">
        <v>16</v>
      </c>
      <c r="F2708" s="141" t="s">
        <v>14834</v>
      </c>
      <c r="G2708" s="142">
        <v>15250</v>
      </c>
      <c r="H2708" s="102" t="s">
        <v>10103</v>
      </c>
      <c r="I2708" s="102" t="s">
        <v>31546</v>
      </c>
      <c r="J2708" s="128" t="s">
        <v>9294</v>
      </c>
      <c r="K2708" s="128"/>
      <c r="L2708" s="143" t="s">
        <v>21676</v>
      </c>
      <c r="M2708" s="145">
        <v>2</v>
      </c>
      <c r="N2708" s="144" t="s">
        <v>17617</v>
      </c>
      <c r="O2708" s="128" t="s">
        <v>16911</v>
      </c>
      <c r="P2708" s="128" t="s">
        <v>16982</v>
      </c>
      <c r="Q2708" s="128" t="s">
        <v>20874</v>
      </c>
      <c r="R2708" s="145"/>
      <c r="S2708" s="128"/>
      <c r="T2708" s="128" t="s">
        <v>20549</v>
      </c>
      <c r="U2708" s="128" t="s">
        <v>21685</v>
      </c>
      <c r="V2708" s="145">
        <v>7.5</v>
      </c>
      <c r="W2708" s="130"/>
      <c r="X2708" s="113"/>
    </row>
    <row r="2709" spans="1:24" ht="12.95" customHeight="1" x14ac:dyDescent="0.2">
      <c r="A2709" s="115">
        <v>2012</v>
      </c>
      <c r="B2709" s="102" t="s">
        <v>4176</v>
      </c>
      <c r="C2709" s="102" t="s">
        <v>21642</v>
      </c>
      <c r="D2709" s="111" t="s">
        <v>11085</v>
      </c>
      <c r="E2709" s="102">
        <v>17</v>
      </c>
      <c r="F2709" s="104" t="s">
        <v>14834</v>
      </c>
      <c r="G2709" s="105">
        <v>16243</v>
      </c>
      <c r="H2709" s="102" t="s">
        <v>31546</v>
      </c>
      <c r="I2709" s="102" t="s">
        <v>10103</v>
      </c>
      <c r="J2709" s="102" t="s">
        <v>1705</v>
      </c>
      <c r="K2709" s="102"/>
      <c r="L2709" s="143" t="s">
        <v>21677</v>
      </c>
      <c r="M2709" s="109">
        <v>1</v>
      </c>
      <c r="N2709" s="108" t="s">
        <v>31548</v>
      </c>
      <c r="O2709" s="102" t="s">
        <v>16565</v>
      </c>
      <c r="P2709" s="39" t="s">
        <v>162</v>
      </c>
      <c r="Q2709" s="39" t="s">
        <v>18163</v>
      </c>
      <c r="R2709" s="109"/>
      <c r="S2709" s="102"/>
      <c r="T2709" s="128" t="s">
        <v>20549</v>
      </c>
      <c r="U2709" s="102" t="s">
        <v>21686</v>
      </c>
      <c r="V2709" s="109">
        <v>7.5</v>
      </c>
      <c r="W2709" s="107"/>
      <c r="X2709" s="113"/>
    </row>
    <row r="2710" spans="1:24" ht="12.95" customHeight="1" x14ac:dyDescent="0.2">
      <c r="A2710" s="115">
        <v>2012</v>
      </c>
      <c r="B2710" s="102" t="s">
        <v>4176</v>
      </c>
      <c r="C2710" s="102" t="s">
        <v>21642</v>
      </c>
      <c r="D2710" s="111" t="s">
        <v>4674</v>
      </c>
      <c r="E2710" s="102">
        <v>18</v>
      </c>
      <c r="F2710" s="104" t="s">
        <v>14834</v>
      </c>
      <c r="G2710" s="105">
        <v>16251</v>
      </c>
      <c r="H2710" s="102" t="s">
        <v>31546</v>
      </c>
      <c r="I2710" s="102" t="s">
        <v>10103</v>
      </c>
      <c r="J2710" s="102" t="s">
        <v>10147</v>
      </c>
      <c r="K2710" s="102"/>
      <c r="L2710" s="143" t="s">
        <v>21678</v>
      </c>
      <c r="M2710" s="109">
        <v>2</v>
      </c>
      <c r="N2710" s="108" t="s">
        <v>31557</v>
      </c>
      <c r="O2710" s="102" t="s">
        <v>16565</v>
      </c>
      <c r="P2710" s="39" t="s">
        <v>162</v>
      </c>
      <c r="Q2710" s="39" t="s">
        <v>19627</v>
      </c>
      <c r="R2710" s="109"/>
      <c r="S2710" s="102" t="s">
        <v>8315</v>
      </c>
      <c r="T2710" s="128" t="s">
        <v>20549</v>
      </c>
      <c r="U2710" s="102" t="s">
        <v>21687</v>
      </c>
      <c r="V2710" s="109">
        <v>6.5</v>
      </c>
      <c r="W2710" s="107"/>
      <c r="X2710" s="113"/>
    </row>
    <row r="2711" spans="1:24" ht="12.95" customHeight="1" x14ac:dyDescent="0.2">
      <c r="A2711" s="115">
        <v>2012</v>
      </c>
      <c r="B2711" s="102" t="s">
        <v>4176</v>
      </c>
      <c r="C2711" s="102" t="s">
        <v>21642</v>
      </c>
      <c r="D2711" s="111" t="s">
        <v>5698</v>
      </c>
      <c r="E2711" s="102">
        <v>19</v>
      </c>
      <c r="F2711" s="104" t="s">
        <v>14834</v>
      </c>
      <c r="G2711" s="105">
        <v>16258</v>
      </c>
      <c r="H2711" s="102" t="s">
        <v>31543</v>
      </c>
      <c r="I2711" s="102" t="s">
        <v>10103</v>
      </c>
      <c r="J2711" s="102" t="s">
        <v>14035</v>
      </c>
      <c r="K2711" s="102"/>
      <c r="L2711" s="143" t="s">
        <v>21679</v>
      </c>
      <c r="M2711" s="109">
        <v>1</v>
      </c>
      <c r="N2711" s="108" t="s">
        <v>31558</v>
      </c>
      <c r="O2711" s="102" t="s">
        <v>3620</v>
      </c>
      <c r="P2711" s="39"/>
      <c r="Q2711" s="39" t="s">
        <v>19627</v>
      </c>
      <c r="R2711" s="109"/>
      <c r="S2711" s="102"/>
      <c r="T2711" s="128" t="s">
        <v>20549</v>
      </c>
      <c r="U2711" s="102" t="s">
        <v>21688</v>
      </c>
      <c r="V2711" s="109">
        <v>6.5</v>
      </c>
      <c r="W2711" s="107"/>
      <c r="X2711" s="113"/>
    </row>
    <row r="2712" spans="1:24" ht="12.95" customHeight="1" x14ac:dyDescent="0.2">
      <c r="A2712" s="115">
        <v>2012</v>
      </c>
      <c r="B2712" s="102" t="s">
        <v>4176</v>
      </c>
      <c r="C2712" s="102" t="s">
        <v>21642</v>
      </c>
      <c r="D2712" s="111" t="s">
        <v>1091</v>
      </c>
      <c r="E2712" s="102">
        <v>20</v>
      </c>
      <c r="F2712" s="104" t="s">
        <v>14834</v>
      </c>
      <c r="G2712" s="105">
        <v>16265</v>
      </c>
      <c r="H2712" s="102" t="s">
        <v>10103</v>
      </c>
      <c r="I2712" s="102" t="s">
        <v>31543</v>
      </c>
      <c r="J2712" s="102" t="s">
        <v>10513</v>
      </c>
      <c r="K2712" s="102"/>
      <c r="L2712" s="143" t="s">
        <v>21680</v>
      </c>
      <c r="M2712" s="109">
        <v>1.5</v>
      </c>
      <c r="N2712" s="108" t="s">
        <v>31559</v>
      </c>
      <c r="O2712" s="102" t="s">
        <v>17422</v>
      </c>
      <c r="P2712" s="39" t="s">
        <v>15941</v>
      </c>
      <c r="Q2712" s="39" t="s">
        <v>19101</v>
      </c>
      <c r="R2712" s="109"/>
      <c r="S2712" s="102" t="s">
        <v>8315</v>
      </c>
      <c r="T2712" s="128" t="s">
        <v>20549</v>
      </c>
      <c r="U2712" s="102" t="s">
        <v>21689</v>
      </c>
      <c r="V2712" s="109">
        <v>6.5</v>
      </c>
      <c r="W2712" s="107"/>
      <c r="X2712" s="113"/>
    </row>
    <row r="2713" spans="1:24" ht="12.95" customHeight="1" x14ac:dyDescent="0.2">
      <c r="A2713" s="115">
        <v>2012</v>
      </c>
      <c r="B2713" s="102" t="s">
        <v>4176</v>
      </c>
      <c r="C2713" s="102" t="s">
        <v>21642</v>
      </c>
      <c r="D2713" s="111" t="s">
        <v>21681</v>
      </c>
      <c r="E2713" s="102">
        <v>21</v>
      </c>
      <c r="F2713" s="104" t="s">
        <v>14834</v>
      </c>
      <c r="G2713" s="105">
        <v>15467</v>
      </c>
      <c r="H2713" s="102" t="s">
        <v>10103</v>
      </c>
      <c r="I2713" s="102" t="s">
        <v>31539</v>
      </c>
      <c r="J2713" s="102" t="s">
        <v>21682</v>
      </c>
      <c r="K2713" s="102"/>
      <c r="L2713" s="143"/>
      <c r="M2713" s="109">
        <v>3</v>
      </c>
      <c r="N2713" s="112" t="s">
        <v>21683</v>
      </c>
      <c r="O2713" s="102"/>
      <c r="P2713" s="39"/>
      <c r="Q2713" s="39" t="s">
        <v>17601</v>
      </c>
      <c r="R2713" s="109"/>
      <c r="S2713" s="102"/>
      <c r="T2713" s="128" t="s">
        <v>7789</v>
      </c>
      <c r="U2713" s="102" t="s">
        <v>21690</v>
      </c>
      <c r="V2713" s="109">
        <v>7.5</v>
      </c>
      <c r="W2713" s="107"/>
      <c r="X2713" s="113"/>
    </row>
    <row r="2714" spans="1:24" ht="12.95" customHeight="1" x14ac:dyDescent="0.2">
      <c r="A2714" s="115">
        <v>2012</v>
      </c>
      <c r="B2714" s="102" t="s">
        <v>4176</v>
      </c>
      <c r="C2714" s="102" t="s">
        <v>21642</v>
      </c>
      <c r="D2714" s="111" t="s">
        <v>10974</v>
      </c>
      <c r="E2714" s="102">
        <v>22</v>
      </c>
      <c r="F2714" s="104" t="s">
        <v>14834</v>
      </c>
      <c r="G2714" s="105">
        <v>16350</v>
      </c>
      <c r="H2714" s="102" t="s">
        <v>31546</v>
      </c>
      <c r="I2714" s="102" t="s">
        <v>11819</v>
      </c>
      <c r="J2714" s="102" t="s">
        <v>21691</v>
      </c>
      <c r="K2714" s="102"/>
      <c r="L2714" s="143" t="s">
        <v>21692</v>
      </c>
      <c r="M2714" s="109">
        <v>2</v>
      </c>
      <c r="N2714" s="112" t="s">
        <v>17938</v>
      </c>
      <c r="O2714" s="102" t="s">
        <v>15959</v>
      </c>
      <c r="P2714" s="39" t="s">
        <v>15941</v>
      </c>
      <c r="Q2714" s="39" t="s">
        <v>19695</v>
      </c>
      <c r="R2714" s="109"/>
      <c r="S2714" s="102"/>
      <c r="T2714" s="128" t="s">
        <v>20549</v>
      </c>
      <c r="U2714" s="102" t="s">
        <v>3909</v>
      </c>
      <c r="V2714" s="109">
        <v>6</v>
      </c>
      <c r="W2714" s="107"/>
      <c r="X2714" s="113"/>
    </row>
    <row r="2715" spans="1:24" ht="12.95" customHeight="1" x14ac:dyDescent="0.2">
      <c r="A2715" s="115">
        <v>2012</v>
      </c>
      <c r="B2715" s="102" t="s">
        <v>4176</v>
      </c>
      <c r="C2715" s="102" t="s">
        <v>21642</v>
      </c>
      <c r="D2715" s="111" t="s">
        <v>5612</v>
      </c>
      <c r="E2715" s="102">
        <v>23</v>
      </c>
      <c r="F2715" s="104" t="s">
        <v>14834</v>
      </c>
      <c r="G2715" s="105">
        <v>15199</v>
      </c>
      <c r="H2715" s="102" t="s">
        <v>10103</v>
      </c>
      <c r="I2715" s="102" t="s">
        <v>31539</v>
      </c>
      <c r="J2715" s="102" t="s">
        <v>21693</v>
      </c>
      <c r="K2715" s="102"/>
      <c r="L2715" s="143" t="s">
        <v>21694</v>
      </c>
      <c r="M2715" s="109">
        <v>2</v>
      </c>
      <c r="N2715" s="112" t="s">
        <v>16583</v>
      </c>
      <c r="O2715" s="102" t="s">
        <v>16499</v>
      </c>
      <c r="P2715" s="39" t="s">
        <v>17734</v>
      </c>
      <c r="Q2715" s="39" t="s">
        <v>16533</v>
      </c>
      <c r="R2715" s="109"/>
      <c r="S2715" s="102" t="s">
        <v>8315</v>
      </c>
      <c r="T2715" s="128" t="s">
        <v>7789</v>
      </c>
      <c r="U2715" s="102" t="s">
        <v>21695</v>
      </c>
      <c r="V2715" s="109">
        <v>6.5</v>
      </c>
      <c r="W2715" s="107"/>
      <c r="X2715" s="113"/>
    </row>
    <row r="2716" spans="1:24" ht="12.95" customHeight="1" x14ac:dyDescent="0.2">
      <c r="A2716" s="115">
        <v>2012</v>
      </c>
      <c r="B2716" s="102" t="s">
        <v>4176</v>
      </c>
      <c r="C2716" s="102" t="s">
        <v>21642</v>
      </c>
      <c r="D2716" s="111" t="s">
        <v>21696</v>
      </c>
      <c r="E2716" s="102">
        <v>24</v>
      </c>
      <c r="F2716" s="104" t="s">
        <v>14834</v>
      </c>
      <c r="G2716" s="105">
        <v>15792</v>
      </c>
      <c r="H2716" s="102" t="s">
        <v>11819</v>
      </c>
      <c r="I2716" s="102" t="s">
        <v>10103</v>
      </c>
      <c r="J2716" s="102" t="s">
        <v>20380</v>
      </c>
      <c r="K2716" s="102"/>
      <c r="L2716" s="143"/>
      <c r="M2716" s="109">
        <v>2</v>
      </c>
      <c r="N2716" s="112" t="s">
        <v>21646</v>
      </c>
      <c r="O2716" s="102"/>
      <c r="P2716" s="39" t="s">
        <v>16686</v>
      </c>
      <c r="Q2716" s="39" t="s">
        <v>20443</v>
      </c>
      <c r="R2716" s="109"/>
      <c r="S2716" s="102"/>
      <c r="T2716" s="128" t="s">
        <v>7789</v>
      </c>
      <c r="U2716" s="102" t="s">
        <v>21697</v>
      </c>
      <c r="V2716" s="109">
        <v>5.5</v>
      </c>
      <c r="W2716" s="107"/>
      <c r="X2716" s="113"/>
    </row>
    <row r="2717" spans="1:24" ht="12.95" customHeight="1" x14ac:dyDescent="0.2">
      <c r="A2717" s="115">
        <v>2012</v>
      </c>
      <c r="B2717" s="102" t="s">
        <v>4176</v>
      </c>
      <c r="C2717" s="102" t="s">
        <v>21642</v>
      </c>
      <c r="D2717" s="111" t="s">
        <v>21698</v>
      </c>
      <c r="E2717" s="102">
        <v>25</v>
      </c>
      <c r="F2717" s="104" t="s">
        <v>14834</v>
      </c>
      <c r="G2717" s="105">
        <v>7040</v>
      </c>
      <c r="H2717" s="102" t="s">
        <v>31560</v>
      </c>
      <c r="I2717" s="102" t="s">
        <v>31561</v>
      </c>
      <c r="J2717" s="102" t="s">
        <v>20329</v>
      </c>
      <c r="K2717" s="102"/>
      <c r="L2717" s="143"/>
      <c r="M2717" s="109">
        <v>0.5</v>
      </c>
      <c r="N2717" s="125">
        <v>45</v>
      </c>
      <c r="O2717" s="102" t="s">
        <v>19503</v>
      </c>
      <c r="P2717" s="39"/>
      <c r="Q2717" s="39" t="s">
        <v>17601</v>
      </c>
      <c r="R2717" s="109"/>
      <c r="S2717" s="102"/>
      <c r="T2717" s="128" t="s">
        <v>20549</v>
      </c>
      <c r="U2717" s="102"/>
      <c r="V2717" s="109">
        <v>6</v>
      </c>
      <c r="W2717" s="107"/>
      <c r="X2717" s="113"/>
    </row>
    <row r="2718" spans="1:24" ht="12.95" customHeight="1" x14ac:dyDescent="0.2">
      <c r="A2718" s="115">
        <v>2009</v>
      </c>
      <c r="B2718" s="102" t="s">
        <v>4176</v>
      </c>
      <c r="C2718" s="333" t="s">
        <v>12563</v>
      </c>
      <c r="D2718" s="111" t="s">
        <v>7952</v>
      </c>
      <c r="E2718" s="102">
        <v>1</v>
      </c>
      <c r="F2718" s="148" t="s">
        <v>10085</v>
      </c>
      <c r="G2718" s="105">
        <v>16229</v>
      </c>
      <c r="H2718" s="102" t="s">
        <v>11819</v>
      </c>
      <c r="I2718" s="102" t="s">
        <v>10191</v>
      </c>
      <c r="J2718" s="102" t="s">
        <v>4683</v>
      </c>
      <c r="K2718" s="102"/>
      <c r="L2718" s="143" t="s">
        <v>27418</v>
      </c>
      <c r="M2718" s="109">
        <v>1</v>
      </c>
      <c r="N2718" s="108" t="s">
        <v>7138</v>
      </c>
      <c r="O2718" s="102"/>
      <c r="P2718" s="39"/>
      <c r="Q2718" s="39" t="s">
        <v>17473</v>
      </c>
      <c r="R2718" s="109"/>
      <c r="S2718" s="102"/>
      <c r="T2718" s="128" t="s">
        <v>20547</v>
      </c>
      <c r="U2718" s="102" t="s">
        <v>10689</v>
      </c>
      <c r="V2718" s="109">
        <v>6</v>
      </c>
      <c r="W2718" s="107"/>
      <c r="X2718" s="113"/>
    </row>
    <row r="2719" spans="1:24" ht="12.95" customHeight="1" x14ac:dyDescent="0.2">
      <c r="A2719" s="115">
        <v>2009</v>
      </c>
      <c r="B2719" s="102" t="s">
        <v>4176</v>
      </c>
      <c r="C2719" s="102" t="s">
        <v>12563</v>
      </c>
      <c r="D2719" s="111" t="s">
        <v>4966</v>
      </c>
      <c r="E2719" s="102">
        <v>2</v>
      </c>
      <c r="F2719" s="148" t="s">
        <v>10085</v>
      </c>
      <c r="G2719" s="105">
        <v>16229</v>
      </c>
      <c r="H2719" s="102" t="s">
        <v>10191</v>
      </c>
      <c r="I2719" s="102" t="s">
        <v>11819</v>
      </c>
      <c r="J2719" s="102" t="s">
        <v>13785</v>
      </c>
      <c r="K2719" s="102"/>
      <c r="L2719" s="143" t="s">
        <v>27419</v>
      </c>
      <c r="M2719" s="109">
        <v>1</v>
      </c>
      <c r="N2719" s="108" t="s">
        <v>7138</v>
      </c>
      <c r="O2719" s="102"/>
      <c r="P2719" s="39"/>
      <c r="Q2719" s="39" t="s">
        <v>17191</v>
      </c>
      <c r="R2719" s="109"/>
      <c r="S2719" s="102"/>
      <c r="T2719" s="128" t="s">
        <v>20547</v>
      </c>
      <c r="U2719" s="115" t="s">
        <v>17618</v>
      </c>
      <c r="V2719" s="109">
        <v>5.5</v>
      </c>
      <c r="W2719" s="107"/>
      <c r="X2719" s="113"/>
    </row>
    <row r="2720" spans="1:24" ht="12.95" customHeight="1" x14ac:dyDescent="0.2">
      <c r="A2720" s="115">
        <v>2009</v>
      </c>
      <c r="B2720" s="102" t="s">
        <v>4176</v>
      </c>
      <c r="C2720" s="102" t="s">
        <v>12563</v>
      </c>
      <c r="D2720" s="111" t="s">
        <v>14934</v>
      </c>
      <c r="E2720" s="102">
        <v>3</v>
      </c>
      <c r="F2720" s="148" t="s">
        <v>10085</v>
      </c>
      <c r="G2720" s="105">
        <v>16229</v>
      </c>
      <c r="H2720" s="102" t="s">
        <v>10191</v>
      </c>
      <c r="I2720" s="102" t="s">
        <v>11819</v>
      </c>
      <c r="J2720" s="102" t="s">
        <v>13786</v>
      </c>
      <c r="K2720" s="102"/>
      <c r="L2720" s="143" t="s">
        <v>27420</v>
      </c>
      <c r="M2720" s="109">
        <v>1</v>
      </c>
      <c r="N2720" s="108" t="s">
        <v>7138</v>
      </c>
      <c r="O2720" s="102"/>
      <c r="P2720" s="39"/>
      <c r="Q2720" s="39" t="s">
        <v>19527</v>
      </c>
      <c r="R2720" s="109"/>
      <c r="S2720" s="102"/>
      <c r="T2720" s="128" t="s">
        <v>20547</v>
      </c>
      <c r="U2720" s="102" t="s">
        <v>10689</v>
      </c>
      <c r="V2720" s="109">
        <v>8</v>
      </c>
      <c r="W2720" s="107"/>
      <c r="X2720" s="113"/>
    </row>
    <row r="2721" spans="1:24" ht="12.95" customHeight="1" x14ac:dyDescent="0.2">
      <c r="A2721" s="115">
        <v>2009</v>
      </c>
      <c r="B2721" s="102" t="s">
        <v>4176</v>
      </c>
      <c r="C2721" s="102" t="s">
        <v>12563</v>
      </c>
      <c r="D2721" s="111" t="s">
        <v>5243</v>
      </c>
      <c r="E2721" s="102">
        <v>4</v>
      </c>
      <c r="F2721" s="148" t="s">
        <v>10085</v>
      </c>
      <c r="G2721" s="105">
        <v>16229</v>
      </c>
      <c r="H2721" s="102" t="s">
        <v>11819</v>
      </c>
      <c r="I2721" s="102" t="s">
        <v>10191</v>
      </c>
      <c r="J2721" s="102" t="s">
        <v>21720</v>
      </c>
      <c r="K2721" s="102"/>
      <c r="L2721" s="143" t="s">
        <v>27421</v>
      </c>
      <c r="M2721" s="109">
        <v>1</v>
      </c>
      <c r="N2721" s="108" t="s">
        <v>7138</v>
      </c>
      <c r="O2721" s="102" t="s">
        <v>325</v>
      </c>
      <c r="P2721" s="39" t="s">
        <v>13555</v>
      </c>
      <c r="Q2721" s="39"/>
      <c r="R2721" s="109"/>
      <c r="S2721" s="102"/>
      <c r="T2721" s="128" t="s">
        <v>20547</v>
      </c>
      <c r="U2721" s="115" t="s">
        <v>17619</v>
      </c>
      <c r="V2721" s="109">
        <v>5</v>
      </c>
      <c r="W2721" s="107"/>
      <c r="X2721" s="113"/>
    </row>
    <row r="2722" spans="1:24" ht="12.95" customHeight="1" x14ac:dyDescent="0.2">
      <c r="A2722" s="115">
        <v>2009</v>
      </c>
      <c r="B2722" s="102" t="s">
        <v>4176</v>
      </c>
      <c r="C2722" s="102" t="s">
        <v>12563</v>
      </c>
      <c r="D2722" s="111" t="s">
        <v>4853</v>
      </c>
      <c r="E2722" s="102">
        <v>5</v>
      </c>
      <c r="F2722" s="148" t="s">
        <v>10085</v>
      </c>
      <c r="G2722" s="105">
        <v>16229</v>
      </c>
      <c r="H2722" s="102" t="s">
        <v>11819</v>
      </c>
      <c r="I2722" s="102" t="s">
        <v>10191</v>
      </c>
      <c r="J2722" s="102" t="s">
        <v>13786</v>
      </c>
      <c r="K2722" s="102"/>
      <c r="L2722" s="143" t="s">
        <v>27422</v>
      </c>
      <c r="M2722" s="109">
        <v>1</v>
      </c>
      <c r="N2722" s="108" t="s">
        <v>7138</v>
      </c>
      <c r="O2722" s="102"/>
      <c r="P2722" s="39"/>
      <c r="Q2722" s="39" t="s">
        <v>17110</v>
      </c>
      <c r="R2722" s="109"/>
      <c r="S2722" s="102" t="s">
        <v>8315</v>
      </c>
      <c r="T2722" s="128" t="s">
        <v>20547</v>
      </c>
      <c r="U2722" s="102" t="s">
        <v>10689</v>
      </c>
      <c r="V2722" s="109">
        <v>5</v>
      </c>
      <c r="W2722" s="107"/>
      <c r="X2722" s="113"/>
    </row>
    <row r="2723" spans="1:24" ht="12.95" customHeight="1" x14ac:dyDescent="0.2">
      <c r="A2723" s="115">
        <v>2009</v>
      </c>
      <c r="B2723" s="102" t="s">
        <v>4176</v>
      </c>
      <c r="C2723" s="102" t="s">
        <v>12563</v>
      </c>
      <c r="D2723" s="111" t="s">
        <v>13787</v>
      </c>
      <c r="E2723" s="102">
        <v>6</v>
      </c>
      <c r="F2723" s="148" t="s">
        <v>10085</v>
      </c>
      <c r="G2723" s="105">
        <v>16229</v>
      </c>
      <c r="H2723" s="102" t="s">
        <v>11819</v>
      </c>
      <c r="I2723" s="102" t="s">
        <v>10191</v>
      </c>
      <c r="J2723" s="102" t="s">
        <v>7243</v>
      </c>
      <c r="K2723" s="102"/>
      <c r="L2723" s="143" t="s">
        <v>27423</v>
      </c>
      <c r="M2723" s="109">
        <v>1</v>
      </c>
      <c r="N2723" s="108" t="s">
        <v>31562</v>
      </c>
      <c r="O2723" s="102" t="s">
        <v>5985</v>
      </c>
      <c r="P2723" s="39" t="s">
        <v>162</v>
      </c>
      <c r="Q2723" s="39" t="s">
        <v>17595</v>
      </c>
      <c r="R2723" s="109"/>
      <c r="S2723" s="102"/>
      <c r="T2723" s="128" t="s">
        <v>20547</v>
      </c>
      <c r="U2723" s="115" t="s">
        <v>17620</v>
      </c>
      <c r="V2723" s="109">
        <v>9</v>
      </c>
      <c r="W2723" s="107"/>
      <c r="X2723" s="113"/>
    </row>
    <row r="2724" spans="1:24" ht="12.95" customHeight="1" x14ac:dyDescent="0.2">
      <c r="A2724" s="115">
        <v>2009</v>
      </c>
      <c r="B2724" s="102" t="s">
        <v>4176</v>
      </c>
      <c r="C2724" s="102" t="s">
        <v>12563</v>
      </c>
      <c r="D2724" s="111" t="s">
        <v>7242</v>
      </c>
      <c r="E2724" s="102">
        <v>7</v>
      </c>
      <c r="F2724" s="148" t="s">
        <v>10085</v>
      </c>
      <c r="G2724" s="105">
        <v>16229</v>
      </c>
      <c r="H2724" s="102" t="s">
        <v>11819</v>
      </c>
      <c r="I2724" s="102" t="s">
        <v>10191</v>
      </c>
      <c r="J2724" s="102" t="s">
        <v>7244</v>
      </c>
      <c r="K2724" s="102"/>
      <c r="L2724" s="143" t="s">
        <v>27424</v>
      </c>
      <c r="M2724" s="109">
        <v>1</v>
      </c>
      <c r="N2724" s="108" t="s">
        <v>7245</v>
      </c>
      <c r="O2724" s="102"/>
      <c r="P2724" s="39" t="s">
        <v>162</v>
      </c>
      <c r="Q2724" s="39" t="s">
        <v>16850</v>
      </c>
      <c r="R2724" s="109"/>
      <c r="S2724" s="102"/>
      <c r="T2724" s="102" t="s">
        <v>20547</v>
      </c>
      <c r="U2724" s="115" t="s">
        <v>7246</v>
      </c>
      <c r="V2724" s="109">
        <v>6</v>
      </c>
      <c r="W2724" s="107"/>
      <c r="X2724" s="113"/>
    </row>
    <row r="2725" spans="1:24" ht="12.95" customHeight="1" x14ac:dyDescent="0.2">
      <c r="A2725" s="115">
        <v>2009</v>
      </c>
      <c r="B2725" s="102" t="s">
        <v>4176</v>
      </c>
      <c r="C2725" s="102" t="s">
        <v>12563</v>
      </c>
      <c r="D2725" s="111" t="s">
        <v>7247</v>
      </c>
      <c r="E2725" s="102">
        <v>8</v>
      </c>
      <c r="F2725" s="148" t="s">
        <v>10085</v>
      </c>
      <c r="G2725" s="105">
        <v>16229</v>
      </c>
      <c r="H2725" s="102" t="s">
        <v>11819</v>
      </c>
      <c r="I2725" s="102" t="s">
        <v>10191</v>
      </c>
      <c r="J2725" s="102" t="s">
        <v>7248</v>
      </c>
      <c r="K2725" s="102"/>
      <c r="L2725" s="111" t="s">
        <v>27425</v>
      </c>
      <c r="M2725" s="109">
        <v>1</v>
      </c>
      <c r="N2725" s="108" t="s">
        <v>7138</v>
      </c>
      <c r="O2725" s="102"/>
      <c r="P2725" s="39"/>
      <c r="Q2725" s="39" t="s">
        <v>19625</v>
      </c>
      <c r="R2725" s="109"/>
      <c r="S2725" s="102"/>
      <c r="T2725" s="102" t="s">
        <v>20547</v>
      </c>
      <c r="U2725" s="102" t="s">
        <v>10689</v>
      </c>
      <c r="V2725" s="109">
        <v>5</v>
      </c>
      <c r="W2725" s="107"/>
      <c r="X2725" s="113"/>
    </row>
    <row r="2726" spans="1:24" ht="12.95" customHeight="1" x14ac:dyDescent="0.2">
      <c r="A2726" s="115">
        <v>2009</v>
      </c>
      <c r="B2726" s="102" t="s">
        <v>4176</v>
      </c>
      <c r="C2726" s="102" t="s">
        <v>12563</v>
      </c>
      <c r="D2726" s="111" t="s">
        <v>7249</v>
      </c>
      <c r="E2726" s="102">
        <v>9</v>
      </c>
      <c r="F2726" s="148" t="s">
        <v>10085</v>
      </c>
      <c r="G2726" s="105">
        <v>16229</v>
      </c>
      <c r="H2726" s="102" t="s">
        <v>11819</v>
      </c>
      <c r="I2726" s="102" t="s">
        <v>10191</v>
      </c>
      <c r="J2726" s="102" t="s">
        <v>7250</v>
      </c>
      <c r="K2726" s="102"/>
      <c r="L2726" s="111" t="s">
        <v>27426</v>
      </c>
      <c r="M2726" s="109">
        <v>1</v>
      </c>
      <c r="N2726" s="108" t="s">
        <v>7251</v>
      </c>
      <c r="O2726" s="102" t="s">
        <v>3620</v>
      </c>
      <c r="P2726" s="39" t="s">
        <v>162</v>
      </c>
      <c r="Q2726" s="39" t="s">
        <v>19434</v>
      </c>
      <c r="R2726" s="109"/>
      <c r="S2726" s="102" t="s">
        <v>8315</v>
      </c>
      <c r="T2726" s="102" t="s">
        <v>20547</v>
      </c>
      <c r="U2726" s="102" t="s">
        <v>21721</v>
      </c>
      <c r="V2726" s="109">
        <v>6</v>
      </c>
      <c r="W2726" s="107"/>
      <c r="X2726" s="113"/>
    </row>
    <row r="2727" spans="1:24" ht="12.95" customHeight="1" x14ac:dyDescent="0.2">
      <c r="A2727" s="140">
        <v>2009</v>
      </c>
      <c r="B2727" s="128" t="s">
        <v>4176</v>
      </c>
      <c r="C2727" s="128" t="s">
        <v>12563</v>
      </c>
      <c r="D2727" s="111" t="s">
        <v>7252</v>
      </c>
      <c r="E2727" s="102">
        <v>10</v>
      </c>
      <c r="F2727" s="148" t="s">
        <v>10085</v>
      </c>
      <c r="G2727" s="105">
        <v>16229</v>
      </c>
      <c r="H2727" s="102" t="s">
        <v>11819</v>
      </c>
      <c r="I2727" s="102" t="s">
        <v>10191</v>
      </c>
      <c r="J2727" s="102" t="s">
        <v>7253</v>
      </c>
      <c r="K2727" s="102"/>
      <c r="L2727" s="111" t="s">
        <v>27427</v>
      </c>
      <c r="M2727" s="109">
        <v>1</v>
      </c>
      <c r="N2727" s="108" t="s">
        <v>31563</v>
      </c>
      <c r="O2727" s="102" t="s">
        <v>248</v>
      </c>
      <c r="P2727" s="39" t="s">
        <v>162</v>
      </c>
      <c r="Q2727" s="39" t="s">
        <v>19806</v>
      </c>
      <c r="R2727" s="109"/>
      <c r="S2727" s="102"/>
      <c r="T2727" s="102" t="s">
        <v>20547</v>
      </c>
      <c r="U2727" s="115" t="s">
        <v>17621</v>
      </c>
      <c r="V2727" s="109">
        <v>7</v>
      </c>
      <c r="W2727" s="107"/>
      <c r="X2727" s="113"/>
    </row>
    <row r="2728" spans="1:24" ht="12.95" customHeight="1" x14ac:dyDescent="0.2">
      <c r="A2728" s="140">
        <v>2009</v>
      </c>
      <c r="B2728" s="128" t="s">
        <v>4176</v>
      </c>
      <c r="C2728" s="128" t="s">
        <v>12563</v>
      </c>
      <c r="D2728" s="111" t="s">
        <v>9797</v>
      </c>
      <c r="E2728" s="102">
        <v>11</v>
      </c>
      <c r="F2728" s="148" t="s">
        <v>10085</v>
      </c>
      <c r="G2728" s="105">
        <v>16229</v>
      </c>
      <c r="H2728" s="102" t="s">
        <v>11819</v>
      </c>
      <c r="I2728" s="102" t="s">
        <v>10191</v>
      </c>
      <c r="J2728" s="102" t="s">
        <v>12402</v>
      </c>
      <c r="K2728" s="102"/>
      <c r="L2728" s="111" t="s">
        <v>27428</v>
      </c>
      <c r="M2728" s="109">
        <v>1</v>
      </c>
      <c r="N2728" s="108" t="s">
        <v>31563</v>
      </c>
      <c r="O2728" s="102"/>
      <c r="P2728" s="39"/>
      <c r="Q2728" s="39" t="s">
        <v>16757</v>
      </c>
      <c r="R2728" s="109"/>
      <c r="S2728" s="102"/>
      <c r="T2728" s="102" t="s">
        <v>20547</v>
      </c>
      <c r="U2728" s="115" t="s">
        <v>17619</v>
      </c>
      <c r="V2728" s="109">
        <v>6</v>
      </c>
      <c r="W2728" s="107"/>
      <c r="X2728" s="113"/>
    </row>
    <row r="2729" spans="1:24" ht="12.95" customHeight="1" x14ac:dyDescent="0.2">
      <c r="A2729" s="140">
        <v>2009</v>
      </c>
      <c r="B2729" s="128" t="s">
        <v>4176</v>
      </c>
      <c r="C2729" s="128" t="s">
        <v>12563</v>
      </c>
      <c r="D2729" s="111" t="s">
        <v>12403</v>
      </c>
      <c r="E2729" s="102">
        <v>12</v>
      </c>
      <c r="F2729" s="148" t="s">
        <v>10085</v>
      </c>
      <c r="G2729" s="105">
        <v>16229</v>
      </c>
      <c r="H2729" s="102" t="s">
        <v>11819</v>
      </c>
      <c r="I2729" s="102" t="s">
        <v>10191</v>
      </c>
      <c r="J2729" s="102" t="s">
        <v>12404</v>
      </c>
      <c r="K2729" s="102"/>
      <c r="L2729" s="111" t="s">
        <v>27429</v>
      </c>
      <c r="M2729" s="109">
        <v>1</v>
      </c>
      <c r="N2729" s="108" t="s">
        <v>7251</v>
      </c>
      <c r="O2729" s="102"/>
      <c r="P2729" s="39" t="s">
        <v>4709</v>
      </c>
      <c r="Q2729" s="39" t="s">
        <v>19532</v>
      </c>
      <c r="R2729" s="109"/>
      <c r="S2729" s="102"/>
      <c r="T2729" s="102" t="s">
        <v>20547</v>
      </c>
      <c r="U2729" s="102" t="s">
        <v>10689</v>
      </c>
      <c r="V2729" s="109">
        <v>7</v>
      </c>
      <c r="W2729" s="107"/>
      <c r="X2729" s="113"/>
    </row>
    <row r="2730" spans="1:24" ht="12.95" customHeight="1" x14ac:dyDescent="0.2">
      <c r="A2730" s="140">
        <v>2009</v>
      </c>
      <c r="B2730" s="128" t="s">
        <v>4176</v>
      </c>
      <c r="C2730" s="128" t="s">
        <v>12563</v>
      </c>
      <c r="D2730" s="111" t="s">
        <v>12397</v>
      </c>
      <c r="E2730" s="102">
        <v>13</v>
      </c>
      <c r="F2730" s="148" t="s">
        <v>10085</v>
      </c>
      <c r="G2730" s="105">
        <v>16229</v>
      </c>
      <c r="H2730" s="102" t="s">
        <v>11819</v>
      </c>
      <c r="I2730" s="102" t="s">
        <v>10191</v>
      </c>
      <c r="J2730" s="102" t="s">
        <v>12398</v>
      </c>
      <c r="K2730" s="102"/>
      <c r="L2730" s="111" t="s">
        <v>27430</v>
      </c>
      <c r="M2730" s="109">
        <v>1</v>
      </c>
      <c r="N2730" s="108" t="s">
        <v>7251</v>
      </c>
      <c r="O2730" s="102" t="s">
        <v>325</v>
      </c>
      <c r="P2730" s="39" t="s">
        <v>13555</v>
      </c>
      <c r="Q2730" s="39" t="s">
        <v>16565</v>
      </c>
      <c r="R2730" s="109"/>
      <c r="S2730" s="102"/>
      <c r="T2730" s="102" t="s">
        <v>20547</v>
      </c>
      <c r="U2730" s="115" t="s">
        <v>17622</v>
      </c>
      <c r="V2730" s="109">
        <v>8</v>
      </c>
      <c r="W2730" s="107"/>
      <c r="X2730" s="113"/>
    </row>
    <row r="2731" spans="1:24" ht="12.95" customHeight="1" x14ac:dyDescent="0.2">
      <c r="A2731" s="140">
        <v>2009</v>
      </c>
      <c r="B2731" s="128" t="s">
        <v>4176</v>
      </c>
      <c r="C2731" s="128" t="s">
        <v>12563</v>
      </c>
      <c r="D2731" s="111" t="s">
        <v>4852</v>
      </c>
      <c r="E2731" s="102">
        <v>14</v>
      </c>
      <c r="F2731" s="148" t="s">
        <v>10085</v>
      </c>
      <c r="G2731" s="105">
        <v>16229</v>
      </c>
      <c r="H2731" s="102" t="s">
        <v>11819</v>
      </c>
      <c r="I2731" s="102" t="s">
        <v>10191</v>
      </c>
      <c r="J2731" s="102" t="s">
        <v>12399</v>
      </c>
      <c r="K2731" s="102"/>
      <c r="L2731" s="111" t="s">
        <v>27431</v>
      </c>
      <c r="M2731" s="109">
        <v>1</v>
      </c>
      <c r="N2731" s="108" t="s">
        <v>7138</v>
      </c>
      <c r="O2731" s="102" t="s">
        <v>231</v>
      </c>
      <c r="P2731" s="39" t="s">
        <v>13555</v>
      </c>
      <c r="Q2731" s="39" t="s">
        <v>20675</v>
      </c>
      <c r="R2731" s="109"/>
      <c r="S2731" s="102"/>
      <c r="T2731" s="102" t="s">
        <v>20547</v>
      </c>
      <c r="U2731" s="115" t="s">
        <v>21722</v>
      </c>
      <c r="V2731" s="109">
        <v>8</v>
      </c>
      <c r="W2731" s="107"/>
      <c r="X2731" s="113"/>
    </row>
    <row r="2732" spans="1:24" ht="12.95" customHeight="1" x14ac:dyDescent="0.2">
      <c r="A2732" s="140">
        <v>2009</v>
      </c>
      <c r="B2732" s="128" t="s">
        <v>4176</v>
      </c>
      <c r="C2732" s="128" t="s">
        <v>12563</v>
      </c>
      <c r="D2732" s="111" t="s">
        <v>12400</v>
      </c>
      <c r="E2732" s="102">
        <v>15</v>
      </c>
      <c r="F2732" s="148" t="s">
        <v>10085</v>
      </c>
      <c r="G2732" s="105">
        <v>16229</v>
      </c>
      <c r="H2732" s="102" t="s">
        <v>11819</v>
      </c>
      <c r="I2732" s="102" t="s">
        <v>10191</v>
      </c>
      <c r="J2732" s="102" t="s">
        <v>12401</v>
      </c>
      <c r="K2732" s="102"/>
      <c r="L2732" s="111" t="s">
        <v>27432</v>
      </c>
      <c r="M2732" s="109">
        <v>1</v>
      </c>
      <c r="N2732" s="108" t="s">
        <v>31563</v>
      </c>
      <c r="O2732" s="102" t="s">
        <v>13460</v>
      </c>
      <c r="P2732" s="39" t="s">
        <v>9125</v>
      </c>
      <c r="Q2732" s="39" t="s">
        <v>20863</v>
      </c>
      <c r="R2732" s="109"/>
      <c r="S2732" s="102"/>
      <c r="T2732" s="102" t="s">
        <v>20547</v>
      </c>
      <c r="U2732" s="115" t="s">
        <v>21723</v>
      </c>
      <c r="V2732" s="109">
        <v>7</v>
      </c>
      <c r="W2732" s="107"/>
      <c r="X2732" s="113"/>
    </row>
    <row r="2733" spans="1:24" ht="12.95" customHeight="1" x14ac:dyDescent="0.2">
      <c r="A2733" s="140">
        <v>2009</v>
      </c>
      <c r="B2733" s="128" t="s">
        <v>4176</v>
      </c>
      <c r="C2733" s="128" t="s">
        <v>12563</v>
      </c>
      <c r="D2733" s="111" t="s">
        <v>9655</v>
      </c>
      <c r="E2733" s="102">
        <v>16</v>
      </c>
      <c r="F2733" s="148" t="s">
        <v>10085</v>
      </c>
      <c r="G2733" s="105">
        <v>16229</v>
      </c>
      <c r="H2733" s="102" t="s">
        <v>11819</v>
      </c>
      <c r="I2733" s="102" t="s">
        <v>10191</v>
      </c>
      <c r="J2733" s="102" t="s">
        <v>13932</v>
      </c>
      <c r="K2733" s="102"/>
      <c r="L2733" s="111" t="s">
        <v>27433</v>
      </c>
      <c r="M2733" s="109">
        <v>3</v>
      </c>
      <c r="N2733" s="112" t="s">
        <v>17623</v>
      </c>
      <c r="O2733" s="102" t="s">
        <v>3807</v>
      </c>
      <c r="P2733" s="39"/>
      <c r="Q2733" s="39"/>
      <c r="R2733" s="109"/>
      <c r="S2733" s="102"/>
      <c r="T2733" s="102" t="s">
        <v>20547</v>
      </c>
      <c r="U2733" s="115" t="s">
        <v>21724</v>
      </c>
      <c r="V2733" s="109">
        <v>39</v>
      </c>
      <c r="W2733" s="107"/>
      <c r="X2733" s="113"/>
    </row>
    <row r="2734" spans="1:24" ht="12.95" customHeight="1" x14ac:dyDescent="0.2">
      <c r="A2734" s="140">
        <v>1994</v>
      </c>
      <c r="B2734" s="128" t="s">
        <v>4176</v>
      </c>
      <c r="C2734" s="210" t="s">
        <v>8913</v>
      </c>
      <c r="D2734" s="102" t="s">
        <v>2506</v>
      </c>
      <c r="E2734" s="102" t="s">
        <v>11536</v>
      </c>
      <c r="F2734" s="104" t="s">
        <v>14834</v>
      </c>
      <c r="G2734" s="105">
        <v>15149</v>
      </c>
      <c r="H2734" s="102" t="s">
        <v>31564</v>
      </c>
      <c r="I2734" s="102" t="s">
        <v>11819</v>
      </c>
      <c r="J2734" s="102" t="s">
        <v>8439</v>
      </c>
      <c r="K2734" s="102"/>
      <c r="L2734" s="111"/>
      <c r="M2734" s="107">
        <v>0.5</v>
      </c>
      <c r="N2734" s="108">
        <v>38</v>
      </c>
      <c r="O2734" s="102" t="s">
        <v>17734</v>
      </c>
      <c r="P2734" s="39" t="s">
        <v>162</v>
      </c>
      <c r="Q2734" s="39" t="s">
        <v>16565</v>
      </c>
      <c r="R2734" s="109"/>
      <c r="S2734" s="102" t="s">
        <v>9435</v>
      </c>
      <c r="T2734" s="102" t="s">
        <v>7789</v>
      </c>
      <c r="U2734" s="102" t="s">
        <v>16509</v>
      </c>
      <c r="V2734" s="109">
        <v>6</v>
      </c>
      <c r="W2734" s="107"/>
      <c r="X2734" s="113"/>
    </row>
    <row r="2735" spans="1:24" ht="12.95" customHeight="1" x14ac:dyDescent="0.2">
      <c r="A2735" s="140">
        <v>1994</v>
      </c>
      <c r="B2735" s="128" t="s">
        <v>4176</v>
      </c>
      <c r="C2735" s="128" t="s">
        <v>8913</v>
      </c>
      <c r="D2735" s="102" t="s">
        <v>8442</v>
      </c>
      <c r="E2735" s="102" t="s">
        <v>8441</v>
      </c>
      <c r="F2735" s="104" t="s">
        <v>14834</v>
      </c>
      <c r="G2735" s="105">
        <v>15260</v>
      </c>
      <c r="H2735" s="102" t="s">
        <v>11819</v>
      </c>
      <c r="I2735" s="102" t="s">
        <v>31565</v>
      </c>
      <c r="J2735" s="102" t="s">
        <v>4174</v>
      </c>
      <c r="K2735" s="102"/>
      <c r="L2735" s="111"/>
      <c r="M2735" s="107">
        <v>4</v>
      </c>
      <c r="N2735" s="112" t="s">
        <v>17612</v>
      </c>
      <c r="O2735" s="102" t="s">
        <v>20101</v>
      </c>
      <c r="P2735" s="39" t="s">
        <v>15889</v>
      </c>
      <c r="Q2735" s="39" t="s">
        <v>17790</v>
      </c>
      <c r="R2735" s="109"/>
      <c r="S2735" s="102"/>
      <c r="T2735" s="102" t="s">
        <v>7789</v>
      </c>
      <c r="U2735" s="102" t="s">
        <v>13151</v>
      </c>
      <c r="V2735" s="109">
        <v>7</v>
      </c>
      <c r="W2735" s="107"/>
      <c r="X2735" s="113"/>
    </row>
    <row r="2736" spans="1:24" ht="12.95" customHeight="1" x14ac:dyDescent="0.2">
      <c r="A2736" s="140">
        <v>2018</v>
      </c>
      <c r="B2736" s="128" t="s">
        <v>4176</v>
      </c>
      <c r="C2736" s="197" t="s">
        <v>39022</v>
      </c>
      <c r="D2736" s="128" t="s">
        <v>39032</v>
      </c>
      <c r="E2736" s="128" t="s">
        <v>39023</v>
      </c>
      <c r="F2736" s="104" t="s">
        <v>14834</v>
      </c>
      <c r="G2736" s="142">
        <v>26943</v>
      </c>
      <c r="H2736" s="102" t="s">
        <v>37933</v>
      </c>
      <c r="I2736" s="102" t="s">
        <v>39031</v>
      </c>
      <c r="J2736" s="128" t="s">
        <v>39033</v>
      </c>
      <c r="K2736" s="128"/>
      <c r="L2736" s="143"/>
      <c r="M2736" s="130" t="s">
        <v>452</v>
      </c>
      <c r="N2736" s="144" t="s">
        <v>39034</v>
      </c>
      <c r="O2736" s="128" t="s">
        <v>29669</v>
      </c>
      <c r="P2736" s="128" t="s">
        <v>15831</v>
      </c>
      <c r="Q2736" s="128" t="s">
        <v>20691</v>
      </c>
      <c r="R2736" s="145"/>
      <c r="S2736" s="128" t="s">
        <v>8315</v>
      </c>
      <c r="T2736" s="102" t="s">
        <v>38185</v>
      </c>
      <c r="U2736" s="128" t="s">
        <v>39036</v>
      </c>
      <c r="V2736" s="145">
        <v>10.5</v>
      </c>
      <c r="W2736" s="130"/>
      <c r="X2736" s="113"/>
    </row>
    <row r="2737" spans="1:24" ht="12.95" customHeight="1" x14ac:dyDescent="0.2">
      <c r="A2737" s="140">
        <v>2018</v>
      </c>
      <c r="B2737" s="128" t="s">
        <v>4176</v>
      </c>
      <c r="C2737" s="128" t="s">
        <v>39022</v>
      </c>
      <c r="D2737" s="128" t="s">
        <v>39037</v>
      </c>
      <c r="E2737" s="128" t="s">
        <v>39024</v>
      </c>
      <c r="F2737" s="104" t="s">
        <v>14834</v>
      </c>
      <c r="G2737" s="142">
        <v>26943</v>
      </c>
      <c r="H2737" s="102" t="s">
        <v>37933</v>
      </c>
      <c r="I2737" s="102" t="s">
        <v>39031</v>
      </c>
      <c r="J2737" s="128" t="s">
        <v>39033</v>
      </c>
      <c r="K2737" s="128"/>
      <c r="L2737" s="143"/>
      <c r="M2737" s="130" t="s">
        <v>4587</v>
      </c>
      <c r="N2737" s="144" t="s">
        <v>39038</v>
      </c>
      <c r="O2737" s="128" t="s">
        <v>17596</v>
      </c>
      <c r="P2737" s="128" t="s">
        <v>12252</v>
      </c>
      <c r="Q2737" s="128" t="s">
        <v>19228</v>
      </c>
      <c r="R2737" s="145"/>
      <c r="S2737" s="128"/>
      <c r="T2737" s="102" t="s">
        <v>38185</v>
      </c>
      <c r="U2737" s="128" t="s">
        <v>39039</v>
      </c>
      <c r="V2737" s="145">
        <v>10.5</v>
      </c>
      <c r="W2737" s="130"/>
      <c r="X2737" s="113"/>
    </row>
    <row r="2738" spans="1:24" ht="12.95" customHeight="1" x14ac:dyDescent="0.2">
      <c r="A2738" s="140">
        <v>2018</v>
      </c>
      <c r="B2738" s="128" t="s">
        <v>4176</v>
      </c>
      <c r="C2738" s="128" t="s">
        <v>39022</v>
      </c>
      <c r="D2738" s="128" t="s">
        <v>39040</v>
      </c>
      <c r="E2738" s="128" t="s">
        <v>39025</v>
      </c>
      <c r="F2738" s="104" t="s">
        <v>14834</v>
      </c>
      <c r="G2738" s="142">
        <v>26944</v>
      </c>
      <c r="H2738" s="102" t="s">
        <v>39031</v>
      </c>
      <c r="I2738" s="102" t="s">
        <v>37933</v>
      </c>
      <c r="J2738" s="128" t="s">
        <v>39033</v>
      </c>
      <c r="K2738" s="128"/>
      <c r="L2738" s="143"/>
      <c r="M2738" s="130" t="s">
        <v>16976</v>
      </c>
      <c r="N2738" s="144" t="s">
        <v>39041</v>
      </c>
      <c r="O2738" s="128" t="s">
        <v>27089</v>
      </c>
      <c r="P2738" s="128"/>
      <c r="Q2738" s="128" t="s">
        <v>19787</v>
      </c>
      <c r="R2738" s="145"/>
      <c r="S2738" s="128" t="s">
        <v>9435</v>
      </c>
      <c r="T2738" s="102" t="s">
        <v>38185</v>
      </c>
      <c r="U2738" s="128" t="s">
        <v>39042</v>
      </c>
      <c r="V2738" s="145">
        <v>8.5</v>
      </c>
      <c r="W2738" s="130"/>
      <c r="X2738" s="113"/>
    </row>
    <row r="2739" spans="1:24" ht="12.95" customHeight="1" x14ac:dyDescent="0.2">
      <c r="A2739" s="140">
        <v>2018</v>
      </c>
      <c r="B2739" s="128" t="s">
        <v>4176</v>
      </c>
      <c r="C2739" s="128" t="s">
        <v>39022</v>
      </c>
      <c r="D2739" s="128" t="s">
        <v>39043</v>
      </c>
      <c r="E2739" s="128" t="s">
        <v>39026</v>
      </c>
      <c r="F2739" s="104" t="s">
        <v>14834</v>
      </c>
      <c r="G2739" s="142">
        <v>26945</v>
      </c>
      <c r="H2739" s="102" t="s">
        <v>37933</v>
      </c>
      <c r="I2739" s="102" t="s">
        <v>39031</v>
      </c>
      <c r="J2739" s="128" t="s">
        <v>39033</v>
      </c>
      <c r="K2739" s="128"/>
      <c r="L2739" s="143"/>
      <c r="M2739" s="130" t="s">
        <v>8014</v>
      </c>
      <c r="N2739" s="144" t="s">
        <v>39044</v>
      </c>
      <c r="O2739" s="128" t="s">
        <v>16678</v>
      </c>
      <c r="P2739" s="128" t="s">
        <v>3620</v>
      </c>
      <c r="Q2739" s="128" t="s">
        <v>16140</v>
      </c>
      <c r="R2739" s="145"/>
      <c r="S2739" s="128"/>
      <c r="T2739" s="102" t="s">
        <v>38185</v>
      </c>
      <c r="U2739" s="128" t="s">
        <v>39047</v>
      </c>
      <c r="V2739" s="145">
        <v>10</v>
      </c>
      <c r="W2739" s="130"/>
      <c r="X2739" s="113"/>
    </row>
    <row r="2740" spans="1:24" ht="12.95" customHeight="1" x14ac:dyDescent="0.2">
      <c r="A2740" s="140">
        <v>2018</v>
      </c>
      <c r="B2740" s="128" t="s">
        <v>4176</v>
      </c>
      <c r="C2740" s="128" t="s">
        <v>39022</v>
      </c>
      <c r="D2740" s="128" t="s">
        <v>39045</v>
      </c>
      <c r="E2740" s="128" t="s">
        <v>39027</v>
      </c>
      <c r="F2740" s="104" t="s">
        <v>14834</v>
      </c>
      <c r="G2740" s="142">
        <v>26945</v>
      </c>
      <c r="H2740" s="102" t="s">
        <v>37933</v>
      </c>
      <c r="I2740" s="102" t="s">
        <v>39031</v>
      </c>
      <c r="J2740" s="128" t="s">
        <v>39033</v>
      </c>
      <c r="K2740" s="128"/>
      <c r="L2740" s="143"/>
      <c r="M2740" s="130" t="s">
        <v>16976</v>
      </c>
      <c r="N2740" s="144" t="s">
        <v>39046</v>
      </c>
      <c r="O2740" s="128" t="s">
        <v>39048</v>
      </c>
      <c r="P2740" s="128" t="s">
        <v>13460</v>
      </c>
      <c r="Q2740" s="128" t="s">
        <v>39049</v>
      </c>
      <c r="R2740" s="145"/>
      <c r="S2740" s="128" t="s">
        <v>8315</v>
      </c>
      <c r="T2740" s="102" t="s">
        <v>38185</v>
      </c>
      <c r="U2740" s="128" t="s">
        <v>39039</v>
      </c>
      <c r="V2740" s="145">
        <v>9.5</v>
      </c>
      <c r="W2740" s="130"/>
      <c r="X2740" s="113"/>
    </row>
    <row r="2741" spans="1:24" ht="12.95" customHeight="1" x14ac:dyDescent="0.2">
      <c r="A2741" s="140">
        <v>2018</v>
      </c>
      <c r="B2741" s="128" t="s">
        <v>4176</v>
      </c>
      <c r="C2741" s="128" t="s">
        <v>39022</v>
      </c>
      <c r="D2741" s="128" t="s">
        <v>39050</v>
      </c>
      <c r="E2741" s="128" t="s">
        <v>39028</v>
      </c>
      <c r="F2741" s="104" t="s">
        <v>14834</v>
      </c>
      <c r="G2741" s="142">
        <v>26945</v>
      </c>
      <c r="H2741" s="102" t="s">
        <v>39031</v>
      </c>
      <c r="I2741" s="102" t="s">
        <v>37933</v>
      </c>
      <c r="J2741" s="128" t="s">
        <v>39033</v>
      </c>
      <c r="K2741" s="128"/>
      <c r="L2741" s="143"/>
      <c r="M2741" s="130" t="s">
        <v>8014</v>
      </c>
      <c r="N2741" s="144" t="s">
        <v>39051</v>
      </c>
      <c r="O2741" s="128" t="s">
        <v>39052</v>
      </c>
      <c r="P2741" s="128" t="s">
        <v>13207</v>
      </c>
      <c r="Q2741" s="128" t="s">
        <v>20681</v>
      </c>
      <c r="R2741" s="145"/>
      <c r="S2741" s="128" t="s">
        <v>9435</v>
      </c>
      <c r="T2741" s="102" t="s">
        <v>38185</v>
      </c>
      <c r="U2741" s="128" t="s">
        <v>39039</v>
      </c>
      <c r="V2741" s="145">
        <v>10.5</v>
      </c>
      <c r="W2741" s="130"/>
      <c r="X2741" s="113"/>
    </row>
    <row r="2742" spans="1:24" ht="12.95" customHeight="1" x14ac:dyDescent="0.2">
      <c r="A2742" s="140">
        <v>2018</v>
      </c>
      <c r="B2742" s="128" t="s">
        <v>4176</v>
      </c>
      <c r="C2742" s="128" t="s">
        <v>39022</v>
      </c>
      <c r="D2742" s="201" t="s">
        <v>39053</v>
      </c>
      <c r="E2742" s="128" t="s">
        <v>39029</v>
      </c>
      <c r="F2742" s="104" t="s">
        <v>14834</v>
      </c>
      <c r="G2742" s="142">
        <v>26945</v>
      </c>
      <c r="H2742" s="102" t="s">
        <v>39031</v>
      </c>
      <c r="I2742" s="102" t="s">
        <v>37933</v>
      </c>
      <c r="J2742" s="128" t="s">
        <v>39033</v>
      </c>
      <c r="K2742" s="128"/>
      <c r="L2742" s="143" t="s">
        <v>21453</v>
      </c>
      <c r="M2742" s="130" t="s">
        <v>4587</v>
      </c>
      <c r="N2742" s="144" t="s">
        <v>39054</v>
      </c>
      <c r="O2742" s="128" t="s">
        <v>39055</v>
      </c>
      <c r="P2742" s="128"/>
      <c r="Q2742" s="128"/>
      <c r="R2742" s="145"/>
      <c r="S2742" s="128"/>
      <c r="T2742" s="102" t="s">
        <v>38185</v>
      </c>
      <c r="U2742" s="128" t="s">
        <v>39039</v>
      </c>
      <c r="V2742" s="145">
        <v>16</v>
      </c>
      <c r="W2742" s="130"/>
      <c r="X2742" s="113"/>
    </row>
    <row r="2743" spans="1:24" ht="12.95" customHeight="1" x14ac:dyDescent="0.2">
      <c r="A2743" s="140">
        <v>2018</v>
      </c>
      <c r="B2743" s="128" t="s">
        <v>4176</v>
      </c>
      <c r="C2743" s="128" t="s">
        <v>39022</v>
      </c>
      <c r="D2743" s="128" t="s">
        <v>39056</v>
      </c>
      <c r="E2743" s="128" t="s">
        <v>39030</v>
      </c>
      <c r="F2743" s="104" t="s">
        <v>14834</v>
      </c>
      <c r="G2743" s="142">
        <v>26952</v>
      </c>
      <c r="H2743" s="102" t="s">
        <v>37933</v>
      </c>
      <c r="I2743" s="102" t="s">
        <v>39031</v>
      </c>
      <c r="J2743" s="128" t="s">
        <v>39033</v>
      </c>
      <c r="K2743" s="128"/>
      <c r="L2743" s="143"/>
      <c r="M2743" s="130" t="s">
        <v>8014</v>
      </c>
      <c r="N2743" s="144" t="s">
        <v>39057</v>
      </c>
      <c r="O2743" s="128" t="s">
        <v>20409</v>
      </c>
      <c r="P2743" s="128"/>
      <c r="Q2743" s="128" t="s">
        <v>39058</v>
      </c>
      <c r="R2743" s="145"/>
      <c r="S2743" s="128"/>
      <c r="T2743" s="102" t="s">
        <v>38185</v>
      </c>
      <c r="U2743" s="128" t="s">
        <v>39059</v>
      </c>
      <c r="V2743" s="145">
        <v>9</v>
      </c>
      <c r="W2743" s="130"/>
      <c r="X2743" s="113"/>
    </row>
    <row r="2744" spans="1:24" ht="12.95" customHeight="1" x14ac:dyDescent="0.2">
      <c r="A2744" s="140">
        <v>2014</v>
      </c>
      <c r="B2744" s="128" t="s">
        <v>4176</v>
      </c>
      <c r="C2744" s="197" t="s">
        <v>27759</v>
      </c>
      <c r="D2744" s="111" t="s">
        <v>31566</v>
      </c>
      <c r="E2744" s="102" t="s">
        <v>27761</v>
      </c>
      <c r="F2744" s="148" t="s">
        <v>10085</v>
      </c>
      <c r="G2744" s="105">
        <v>15647</v>
      </c>
      <c r="H2744" s="102" t="s">
        <v>11819</v>
      </c>
      <c r="I2744" s="163" t="s">
        <v>13336</v>
      </c>
      <c r="J2744" s="107" t="s">
        <v>3617</v>
      </c>
      <c r="K2744" s="102"/>
      <c r="L2744" s="111" t="s">
        <v>31567</v>
      </c>
      <c r="M2744" s="102">
        <v>4</v>
      </c>
      <c r="N2744" s="112" t="s">
        <v>31568</v>
      </c>
      <c r="O2744" s="102" t="s">
        <v>20471</v>
      </c>
      <c r="P2744" s="39" t="s">
        <v>8200</v>
      </c>
      <c r="Q2744" s="39"/>
      <c r="R2744" s="102"/>
      <c r="S2744" s="102" t="s">
        <v>8315</v>
      </c>
      <c r="T2744" s="102" t="s">
        <v>14962</v>
      </c>
      <c r="U2744" s="102" t="s">
        <v>27036</v>
      </c>
      <c r="V2744" s="109">
        <v>6.5</v>
      </c>
      <c r="W2744" s="107"/>
      <c r="X2744" s="113"/>
    </row>
    <row r="2745" spans="1:24" ht="12.95" customHeight="1" x14ac:dyDescent="0.2">
      <c r="A2745" s="115">
        <v>2014</v>
      </c>
      <c r="B2745" s="102" t="s">
        <v>4176</v>
      </c>
      <c r="C2745" s="102" t="s">
        <v>27759</v>
      </c>
      <c r="D2745" s="111" t="s">
        <v>27760</v>
      </c>
      <c r="E2745" s="102" t="s">
        <v>27762</v>
      </c>
      <c r="F2745" s="148" t="s">
        <v>10085</v>
      </c>
      <c r="G2745" s="105">
        <v>15519</v>
      </c>
      <c r="H2745" s="163" t="s">
        <v>13336</v>
      </c>
      <c r="I2745" s="102" t="s">
        <v>11819</v>
      </c>
      <c r="J2745" s="107" t="s">
        <v>12493</v>
      </c>
      <c r="K2745" s="102"/>
      <c r="L2745" s="111" t="s">
        <v>27789</v>
      </c>
      <c r="M2745" s="102">
        <v>1</v>
      </c>
      <c r="N2745" s="112" t="s">
        <v>31569</v>
      </c>
      <c r="O2745" s="102" t="s">
        <v>9160</v>
      </c>
      <c r="P2745" s="39"/>
      <c r="Q2745" s="39" t="s">
        <v>16798</v>
      </c>
      <c r="R2745" s="102" t="s">
        <v>7035</v>
      </c>
      <c r="S2745" s="102"/>
      <c r="T2745" s="102" t="s">
        <v>14962</v>
      </c>
      <c r="U2745" s="102" t="s">
        <v>27036</v>
      </c>
      <c r="V2745" s="109">
        <v>5</v>
      </c>
      <c r="W2745" s="107"/>
      <c r="X2745" s="113"/>
    </row>
    <row r="2746" spans="1:24" ht="12.95" customHeight="1" x14ac:dyDescent="0.2">
      <c r="A2746" s="115">
        <v>2014</v>
      </c>
      <c r="B2746" s="102" t="s">
        <v>4176</v>
      </c>
      <c r="C2746" s="102" t="s">
        <v>27759</v>
      </c>
      <c r="D2746" s="111" t="s">
        <v>27778</v>
      </c>
      <c r="E2746" s="102" t="s">
        <v>27763</v>
      </c>
      <c r="F2746" s="148" t="s">
        <v>10085</v>
      </c>
      <c r="G2746" s="105">
        <v>15645</v>
      </c>
      <c r="H2746" s="102" t="s">
        <v>31166</v>
      </c>
      <c r="I2746" s="102" t="s">
        <v>11819</v>
      </c>
      <c r="J2746" s="107" t="s">
        <v>12495</v>
      </c>
      <c r="K2746" s="102"/>
      <c r="L2746" s="111" t="s">
        <v>27790</v>
      </c>
      <c r="M2746" s="102">
        <v>1</v>
      </c>
      <c r="N2746" s="112" t="s">
        <v>31568</v>
      </c>
      <c r="O2746" s="102" t="s">
        <v>18007</v>
      </c>
      <c r="P2746" s="39" t="s">
        <v>13301</v>
      </c>
      <c r="Q2746" s="39" t="s">
        <v>18206</v>
      </c>
      <c r="R2746" s="102"/>
      <c r="S2746" s="102"/>
      <c r="T2746" s="102" t="s">
        <v>14962</v>
      </c>
      <c r="U2746" s="102" t="s">
        <v>27037</v>
      </c>
      <c r="V2746" s="109">
        <v>6</v>
      </c>
      <c r="W2746" s="107"/>
      <c r="X2746" s="113"/>
    </row>
    <row r="2747" spans="1:24" ht="12.95" customHeight="1" x14ac:dyDescent="0.2">
      <c r="A2747" s="115">
        <v>2014</v>
      </c>
      <c r="B2747" s="102" t="s">
        <v>4176</v>
      </c>
      <c r="C2747" s="102" t="s">
        <v>27759</v>
      </c>
      <c r="D2747" s="111" t="s">
        <v>27771</v>
      </c>
      <c r="E2747" s="102" t="s">
        <v>27764</v>
      </c>
      <c r="F2747" s="148" t="s">
        <v>10085</v>
      </c>
      <c r="G2747" s="105">
        <v>15638</v>
      </c>
      <c r="H2747" s="163" t="s">
        <v>7198</v>
      </c>
      <c r="I2747" s="163" t="s">
        <v>13336</v>
      </c>
      <c r="J2747" s="107" t="s">
        <v>12496</v>
      </c>
      <c r="K2747" s="102"/>
      <c r="L2747" s="111" t="s">
        <v>27791</v>
      </c>
      <c r="M2747" s="102">
        <v>1</v>
      </c>
      <c r="N2747" s="112" t="s">
        <v>31570</v>
      </c>
      <c r="O2747" s="102"/>
      <c r="P2747" s="39"/>
      <c r="Q2747" s="39" t="s">
        <v>17191</v>
      </c>
      <c r="R2747" s="102" t="s">
        <v>7035</v>
      </c>
      <c r="S2747" s="102"/>
      <c r="T2747" s="102" t="s">
        <v>14962</v>
      </c>
      <c r="U2747" s="102" t="s">
        <v>27038</v>
      </c>
      <c r="V2747" s="109">
        <v>5.5</v>
      </c>
      <c r="W2747" s="107"/>
      <c r="X2747" s="113"/>
    </row>
    <row r="2748" spans="1:24" ht="12.95" customHeight="1" x14ac:dyDescent="0.2">
      <c r="A2748" s="115">
        <v>2014</v>
      </c>
      <c r="B2748" s="102" t="s">
        <v>4176</v>
      </c>
      <c r="C2748" s="102" t="s">
        <v>27759</v>
      </c>
      <c r="D2748" s="111" t="s">
        <v>27772</v>
      </c>
      <c r="E2748" s="102" t="s">
        <v>27765</v>
      </c>
      <c r="F2748" s="148" t="s">
        <v>10085</v>
      </c>
      <c r="G2748" s="105">
        <v>15647</v>
      </c>
      <c r="H2748" s="163" t="s">
        <v>3805</v>
      </c>
      <c r="I2748" s="163" t="s">
        <v>13336</v>
      </c>
      <c r="J2748" s="107" t="s">
        <v>3617</v>
      </c>
      <c r="K2748" s="102"/>
      <c r="L2748" s="111" t="s">
        <v>27792</v>
      </c>
      <c r="M2748" s="102">
        <v>1</v>
      </c>
      <c r="N2748" s="112" t="s">
        <v>31571</v>
      </c>
      <c r="O2748" s="102" t="s">
        <v>21112</v>
      </c>
      <c r="P2748" s="39" t="s">
        <v>13555</v>
      </c>
      <c r="Q2748" s="39"/>
      <c r="R2748" s="102"/>
      <c r="S2748" s="102"/>
      <c r="T2748" s="102" t="s">
        <v>14962</v>
      </c>
      <c r="U2748" s="102" t="s">
        <v>27039</v>
      </c>
      <c r="V2748" s="109">
        <v>6.5</v>
      </c>
      <c r="W2748" s="107"/>
      <c r="X2748" s="113"/>
    </row>
    <row r="2749" spans="1:24" ht="12.95" customHeight="1" x14ac:dyDescent="0.2">
      <c r="A2749" s="115">
        <v>2014</v>
      </c>
      <c r="B2749" s="102" t="s">
        <v>4176</v>
      </c>
      <c r="C2749" s="102" t="s">
        <v>27759</v>
      </c>
      <c r="D2749" s="111" t="s">
        <v>27773</v>
      </c>
      <c r="E2749" s="102" t="s">
        <v>27766</v>
      </c>
      <c r="F2749" s="148" t="s">
        <v>10085</v>
      </c>
      <c r="G2749" s="105">
        <v>15637</v>
      </c>
      <c r="H2749" s="102" t="s">
        <v>11819</v>
      </c>
      <c r="I2749" s="163" t="s">
        <v>13336</v>
      </c>
      <c r="J2749" s="107" t="s">
        <v>3617</v>
      </c>
      <c r="K2749" s="102"/>
      <c r="L2749" s="111" t="s">
        <v>27793</v>
      </c>
      <c r="M2749" s="102">
        <v>1</v>
      </c>
      <c r="N2749" s="112" t="s">
        <v>31568</v>
      </c>
      <c r="O2749" s="102"/>
      <c r="P2749" s="39" t="s">
        <v>162</v>
      </c>
      <c r="Q2749" s="39" t="s">
        <v>19695</v>
      </c>
      <c r="R2749" s="102"/>
      <c r="S2749" s="102"/>
      <c r="T2749" s="102" t="s">
        <v>14962</v>
      </c>
      <c r="U2749" s="102" t="s">
        <v>27040</v>
      </c>
      <c r="V2749" s="109">
        <v>8.5</v>
      </c>
      <c r="W2749" s="107"/>
      <c r="X2749" s="113"/>
    </row>
    <row r="2750" spans="1:24" ht="12.95" customHeight="1" x14ac:dyDescent="0.2">
      <c r="A2750" s="115">
        <v>2014</v>
      </c>
      <c r="B2750" s="102" t="s">
        <v>4176</v>
      </c>
      <c r="C2750" s="102" t="s">
        <v>27759</v>
      </c>
      <c r="D2750" s="111" t="s">
        <v>27774</v>
      </c>
      <c r="E2750" s="102" t="s">
        <v>27767</v>
      </c>
      <c r="F2750" s="148" t="s">
        <v>10085</v>
      </c>
      <c r="G2750" s="105">
        <v>15639</v>
      </c>
      <c r="H2750" s="163" t="s">
        <v>3805</v>
      </c>
      <c r="I2750" s="163" t="s">
        <v>13336</v>
      </c>
      <c r="J2750" s="107" t="s">
        <v>3617</v>
      </c>
      <c r="K2750" s="102"/>
      <c r="L2750" s="111" t="s">
        <v>27794</v>
      </c>
      <c r="M2750" s="102">
        <v>1</v>
      </c>
      <c r="N2750" s="112" t="s">
        <v>31571</v>
      </c>
      <c r="O2750" s="102" t="s">
        <v>21113</v>
      </c>
      <c r="P2750" s="39" t="s">
        <v>15959</v>
      </c>
      <c r="Q2750" s="39" t="s">
        <v>19145</v>
      </c>
      <c r="R2750" s="102"/>
      <c r="S2750" s="102"/>
      <c r="T2750" s="102" t="s">
        <v>14962</v>
      </c>
      <c r="U2750" s="102" t="s">
        <v>27797</v>
      </c>
      <c r="V2750" s="109">
        <v>6.5</v>
      </c>
      <c r="W2750" s="107"/>
      <c r="X2750" s="113"/>
    </row>
    <row r="2751" spans="1:24" ht="12.95" customHeight="1" x14ac:dyDescent="0.2">
      <c r="A2751" s="115">
        <v>2014</v>
      </c>
      <c r="B2751" s="102" t="s">
        <v>4176</v>
      </c>
      <c r="C2751" s="102" t="s">
        <v>27759</v>
      </c>
      <c r="D2751" s="111" t="s">
        <v>27775</v>
      </c>
      <c r="E2751" s="102" t="s">
        <v>27768</v>
      </c>
      <c r="F2751" s="148" t="s">
        <v>10085</v>
      </c>
      <c r="G2751" s="105">
        <v>15587</v>
      </c>
      <c r="H2751" s="102" t="s">
        <v>7198</v>
      </c>
      <c r="I2751" s="163" t="s">
        <v>13336</v>
      </c>
      <c r="J2751" s="107" t="s">
        <v>12499</v>
      </c>
      <c r="K2751" s="102"/>
      <c r="L2751" s="111" t="s">
        <v>27795</v>
      </c>
      <c r="M2751" s="102">
        <v>1</v>
      </c>
      <c r="N2751" s="112" t="s">
        <v>31568</v>
      </c>
      <c r="O2751" s="102" t="s">
        <v>3620</v>
      </c>
      <c r="P2751" s="39" t="s">
        <v>15906</v>
      </c>
      <c r="Q2751" s="39" t="s">
        <v>16140</v>
      </c>
      <c r="R2751" s="102" t="s">
        <v>7035</v>
      </c>
      <c r="S2751" s="102"/>
      <c r="T2751" s="102" t="s">
        <v>14962</v>
      </c>
      <c r="U2751" s="102" t="s">
        <v>27798</v>
      </c>
      <c r="V2751" s="109">
        <v>8.5</v>
      </c>
      <c r="W2751" s="107"/>
      <c r="X2751" s="113"/>
    </row>
    <row r="2752" spans="1:24" ht="12.95" customHeight="1" x14ac:dyDescent="0.2">
      <c r="A2752" s="115">
        <v>2014</v>
      </c>
      <c r="B2752" s="102" t="s">
        <v>4176</v>
      </c>
      <c r="C2752" s="102" t="s">
        <v>27759</v>
      </c>
      <c r="D2752" s="111" t="s">
        <v>27776</v>
      </c>
      <c r="E2752" s="102" t="s">
        <v>27769</v>
      </c>
      <c r="F2752" s="148" t="s">
        <v>10085</v>
      </c>
      <c r="G2752" s="105">
        <v>15637</v>
      </c>
      <c r="H2752" s="102" t="s">
        <v>7198</v>
      </c>
      <c r="I2752" s="163" t="s">
        <v>13336</v>
      </c>
      <c r="J2752" s="107" t="s">
        <v>2579</v>
      </c>
      <c r="K2752" s="102"/>
      <c r="L2752" s="111" t="s">
        <v>27796</v>
      </c>
      <c r="M2752" s="102">
        <v>1</v>
      </c>
      <c r="N2752" s="112" t="s">
        <v>31570</v>
      </c>
      <c r="O2752" s="102" t="s">
        <v>13460</v>
      </c>
      <c r="P2752" s="39" t="s">
        <v>162</v>
      </c>
      <c r="Q2752" s="39" t="s">
        <v>15902</v>
      </c>
      <c r="R2752" s="102"/>
      <c r="S2752" s="102"/>
      <c r="T2752" s="102" t="s">
        <v>14962</v>
      </c>
      <c r="U2752" s="102" t="s">
        <v>27799</v>
      </c>
      <c r="V2752" s="109">
        <v>3.5</v>
      </c>
      <c r="W2752" s="107"/>
      <c r="X2752" s="113"/>
    </row>
    <row r="2753" spans="1:24" ht="12.95" customHeight="1" x14ac:dyDescent="0.2">
      <c r="A2753" s="115">
        <v>2014</v>
      </c>
      <c r="B2753" s="102" t="s">
        <v>4176</v>
      </c>
      <c r="C2753" s="102" t="s">
        <v>27759</v>
      </c>
      <c r="D2753" s="111" t="s">
        <v>27777</v>
      </c>
      <c r="E2753" s="102" t="s">
        <v>27770</v>
      </c>
      <c r="F2753" s="148" t="s">
        <v>10085</v>
      </c>
      <c r="G2753" s="105">
        <v>15583</v>
      </c>
      <c r="H2753" s="102" t="s">
        <v>11819</v>
      </c>
      <c r="I2753" s="163" t="s">
        <v>13336</v>
      </c>
      <c r="J2753" s="107" t="s">
        <v>3617</v>
      </c>
      <c r="K2753" s="102"/>
      <c r="L2753" s="111" t="s">
        <v>31572</v>
      </c>
      <c r="M2753" s="102">
        <v>1</v>
      </c>
      <c r="N2753" s="112" t="s">
        <v>31571</v>
      </c>
      <c r="O2753" s="102" t="s">
        <v>2447</v>
      </c>
      <c r="P2753" s="39"/>
      <c r="Q2753" s="39"/>
      <c r="R2753" s="102"/>
      <c r="S2753" s="102"/>
      <c r="T2753" s="102" t="s">
        <v>14962</v>
      </c>
      <c r="U2753" s="102" t="s">
        <v>27042</v>
      </c>
      <c r="V2753" s="109">
        <v>6.5</v>
      </c>
      <c r="W2753" s="107"/>
      <c r="X2753" s="113"/>
    </row>
    <row r="2754" spans="1:24" ht="12.95" customHeight="1" x14ac:dyDescent="0.2">
      <c r="A2754" s="140">
        <v>2016</v>
      </c>
      <c r="B2754" s="128" t="s">
        <v>4176</v>
      </c>
      <c r="C2754" s="197" t="s">
        <v>35254</v>
      </c>
      <c r="D2754" s="128" t="s">
        <v>35227</v>
      </c>
      <c r="E2754" s="128" t="s">
        <v>35212</v>
      </c>
      <c r="F2754" s="148" t="s">
        <v>10085</v>
      </c>
      <c r="G2754" s="142">
        <v>20521</v>
      </c>
      <c r="H2754" s="128" t="s">
        <v>35223</v>
      </c>
      <c r="I2754" s="152" t="s">
        <v>5011</v>
      </c>
      <c r="J2754" s="130" t="s">
        <v>35224</v>
      </c>
      <c r="K2754" s="128"/>
      <c r="L2754" s="143"/>
      <c r="M2754" s="168">
        <v>1</v>
      </c>
      <c r="N2754" s="144" t="s">
        <v>35225</v>
      </c>
      <c r="O2754" s="128"/>
      <c r="P2754" s="128"/>
      <c r="Q2754" s="128" t="s">
        <v>17889</v>
      </c>
      <c r="R2754" s="128"/>
      <c r="S2754" s="128"/>
      <c r="T2754" s="128" t="s">
        <v>14962</v>
      </c>
      <c r="U2754" s="128" t="s">
        <v>39247</v>
      </c>
      <c r="V2754" s="145">
        <v>6.5</v>
      </c>
      <c r="W2754" s="130"/>
      <c r="X2754" s="113"/>
    </row>
    <row r="2755" spans="1:24" ht="12.95" customHeight="1" x14ac:dyDescent="0.2">
      <c r="A2755" s="140">
        <v>2016</v>
      </c>
      <c r="B2755" s="128" t="s">
        <v>4176</v>
      </c>
      <c r="C2755" s="128" t="s">
        <v>35254</v>
      </c>
      <c r="D2755" s="128" t="s">
        <v>35228</v>
      </c>
      <c r="E2755" s="128" t="s">
        <v>35211</v>
      </c>
      <c r="F2755" s="148" t="s">
        <v>10085</v>
      </c>
      <c r="G2755" s="142">
        <v>20543</v>
      </c>
      <c r="H2755" s="128" t="s">
        <v>35223</v>
      </c>
      <c r="I2755" s="152" t="s">
        <v>5011</v>
      </c>
      <c r="J2755" s="130" t="s">
        <v>35229</v>
      </c>
      <c r="K2755" s="128"/>
      <c r="L2755" s="143"/>
      <c r="M2755" s="168">
        <v>0.5</v>
      </c>
      <c r="N2755" s="200" t="s">
        <v>35225</v>
      </c>
      <c r="O2755" s="128" t="s">
        <v>3620</v>
      </c>
      <c r="P2755" s="128"/>
      <c r="Q2755" s="128" t="s">
        <v>16798</v>
      </c>
      <c r="R2755" s="128"/>
      <c r="S2755" s="128"/>
      <c r="T2755" s="128" t="s">
        <v>14962</v>
      </c>
      <c r="U2755" s="128" t="s">
        <v>39248</v>
      </c>
      <c r="V2755" s="145">
        <v>6.5</v>
      </c>
      <c r="W2755" s="130"/>
      <c r="X2755" s="113"/>
    </row>
    <row r="2756" spans="1:24" ht="12.95" customHeight="1" x14ac:dyDescent="0.2">
      <c r="A2756" s="140">
        <v>2016</v>
      </c>
      <c r="B2756" s="128" t="s">
        <v>4176</v>
      </c>
      <c r="C2756" s="128" t="s">
        <v>35254</v>
      </c>
      <c r="D2756" s="128" t="s">
        <v>35230</v>
      </c>
      <c r="E2756" s="128" t="s">
        <v>35213</v>
      </c>
      <c r="F2756" s="148" t="s">
        <v>10085</v>
      </c>
      <c r="G2756" s="142">
        <v>20961</v>
      </c>
      <c r="H2756" s="128" t="s">
        <v>35223</v>
      </c>
      <c r="I2756" s="152" t="s">
        <v>5011</v>
      </c>
      <c r="J2756" s="130" t="s">
        <v>35231</v>
      </c>
      <c r="K2756" s="128"/>
      <c r="L2756" s="143"/>
      <c r="M2756" s="168">
        <v>0.25</v>
      </c>
      <c r="N2756" s="200" t="s">
        <v>35225</v>
      </c>
      <c r="O2756" s="128" t="s">
        <v>10189</v>
      </c>
      <c r="P2756" s="128"/>
      <c r="Q2756" s="128" t="s">
        <v>16798</v>
      </c>
      <c r="R2756" s="128"/>
      <c r="S2756" s="128"/>
      <c r="T2756" s="128" t="s">
        <v>14962</v>
      </c>
      <c r="U2756" s="128" t="s">
        <v>39248</v>
      </c>
      <c r="V2756" s="145">
        <v>6</v>
      </c>
      <c r="W2756" s="130"/>
      <c r="X2756" s="113"/>
    </row>
    <row r="2757" spans="1:24" ht="12.95" customHeight="1" x14ac:dyDescent="0.2">
      <c r="A2757" s="140">
        <v>2016</v>
      </c>
      <c r="B2757" s="128" t="s">
        <v>4176</v>
      </c>
      <c r="C2757" s="128" t="s">
        <v>35254</v>
      </c>
      <c r="D2757" s="128" t="s">
        <v>35232</v>
      </c>
      <c r="E2757" s="128" t="s">
        <v>35214</v>
      </c>
      <c r="F2757" s="148" t="s">
        <v>10085</v>
      </c>
      <c r="G2757" s="142">
        <v>21196</v>
      </c>
      <c r="H2757" s="128" t="s">
        <v>5011</v>
      </c>
      <c r="I2757" s="128" t="s">
        <v>35223</v>
      </c>
      <c r="J2757" s="130" t="s">
        <v>35233</v>
      </c>
      <c r="K2757" s="128"/>
      <c r="L2757" s="143"/>
      <c r="M2757" s="168">
        <v>1</v>
      </c>
      <c r="N2757" s="200" t="s">
        <v>35234</v>
      </c>
      <c r="O2757" s="128"/>
      <c r="P2757" s="128"/>
      <c r="Q2757" s="128" t="s">
        <v>19088</v>
      </c>
      <c r="R2757" s="128"/>
      <c r="S2757" s="128"/>
      <c r="T2757" s="128" t="s">
        <v>14962</v>
      </c>
      <c r="U2757" s="128" t="s">
        <v>39248</v>
      </c>
      <c r="V2757" s="145">
        <v>7.5</v>
      </c>
      <c r="W2757" s="130"/>
      <c r="X2757" s="113"/>
    </row>
    <row r="2758" spans="1:24" ht="12.95" customHeight="1" x14ac:dyDescent="0.2">
      <c r="A2758" s="140">
        <v>2016</v>
      </c>
      <c r="B2758" s="128" t="s">
        <v>4176</v>
      </c>
      <c r="C2758" s="128" t="s">
        <v>35254</v>
      </c>
      <c r="D2758" s="128" t="s">
        <v>35235</v>
      </c>
      <c r="E2758" s="128" t="s">
        <v>35218</v>
      </c>
      <c r="F2758" s="148" t="s">
        <v>10085</v>
      </c>
      <c r="G2758" s="142">
        <v>21230</v>
      </c>
      <c r="H2758" s="128" t="s">
        <v>5011</v>
      </c>
      <c r="I2758" s="128" t="s">
        <v>35223</v>
      </c>
      <c r="J2758" s="130" t="s">
        <v>35236</v>
      </c>
      <c r="K2758" s="128"/>
      <c r="L2758" s="143"/>
      <c r="M2758" s="168">
        <v>1</v>
      </c>
      <c r="N2758" s="200" t="s">
        <v>35234</v>
      </c>
      <c r="O2758" s="128"/>
      <c r="P2758" s="128"/>
      <c r="Q2758" s="128" t="s">
        <v>21064</v>
      </c>
      <c r="R2758" s="128"/>
      <c r="S2758" s="128"/>
      <c r="T2758" s="128" t="s">
        <v>14962</v>
      </c>
      <c r="U2758" s="128" t="s">
        <v>39249</v>
      </c>
      <c r="V2758" s="145">
        <v>9.5</v>
      </c>
      <c r="W2758" s="130"/>
      <c r="X2758" s="113"/>
    </row>
    <row r="2759" spans="1:24" ht="12.95" customHeight="1" x14ac:dyDescent="0.2">
      <c r="A2759" s="140">
        <v>2016</v>
      </c>
      <c r="B2759" s="128" t="s">
        <v>4176</v>
      </c>
      <c r="C2759" s="128" t="s">
        <v>35254</v>
      </c>
      <c r="D2759" s="128" t="s">
        <v>35237</v>
      </c>
      <c r="E2759" s="128" t="s">
        <v>35219</v>
      </c>
      <c r="F2759" s="148" t="s">
        <v>10085</v>
      </c>
      <c r="G2759" s="142">
        <v>21230</v>
      </c>
      <c r="H2759" s="128" t="s">
        <v>35223</v>
      </c>
      <c r="I2759" s="152" t="s">
        <v>5011</v>
      </c>
      <c r="J2759" s="130" t="s">
        <v>35236</v>
      </c>
      <c r="K2759" s="128"/>
      <c r="L2759" s="143"/>
      <c r="M2759" s="168">
        <v>2</v>
      </c>
      <c r="N2759" s="144" t="s">
        <v>35238</v>
      </c>
      <c r="O2759" s="128"/>
      <c r="P2759" s="128"/>
      <c r="Q2759" s="128" t="s">
        <v>19671</v>
      </c>
      <c r="R2759" s="128"/>
      <c r="S2759" s="128"/>
      <c r="T2759" s="128" t="s">
        <v>14962</v>
      </c>
      <c r="U2759" s="128" t="s">
        <v>39250</v>
      </c>
      <c r="V2759" s="145">
        <v>9.5</v>
      </c>
      <c r="W2759" s="130"/>
      <c r="X2759" s="113"/>
    </row>
    <row r="2760" spans="1:24" ht="12.95" customHeight="1" x14ac:dyDescent="0.2">
      <c r="A2760" s="140">
        <v>2016</v>
      </c>
      <c r="B2760" s="128" t="s">
        <v>4176</v>
      </c>
      <c r="C2760" s="128" t="s">
        <v>35254</v>
      </c>
      <c r="D2760" s="128" t="s">
        <v>35239</v>
      </c>
      <c r="E2760" s="128" t="s">
        <v>35215</v>
      </c>
      <c r="F2760" s="148" t="s">
        <v>10085</v>
      </c>
      <c r="G2760" s="142">
        <v>21304</v>
      </c>
      <c r="H2760" s="128" t="s">
        <v>35223</v>
      </c>
      <c r="I2760" s="152" t="s">
        <v>5011</v>
      </c>
      <c r="J2760" s="130" t="s">
        <v>35240</v>
      </c>
      <c r="K2760" s="128"/>
      <c r="L2760" s="143"/>
      <c r="M2760" s="168">
        <v>2</v>
      </c>
      <c r="N2760" s="144" t="s">
        <v>35238</v>
      </c>
      <c r="O2760" s="128"/>
      <c r="P2760" s="128" t="s">
        <v>9160</v>
      </c>
      <c r="Q2760" s="128" t="s">
        <v>16712</v>
      </c>
      <c r="R2760" s="128"/>
      <c r="S2760" s="128"/>
      <c r="T2760" s="128" t="s">
        <v>14962</v>
      </c>
      <c r="U2760" s="128" t="s">
        <v>39251</v>
      </c>
      <c r="V2760" s="145">
        <v>8.5</v>
      </c>
      <c r="W2760" s="130"/>
      <c r="X2760" s="113"/>
    </row>
    <row r="2761" spans="1:24" ht="12.95" customHeight="1" x14ac:dyDescent="0.2">
      <c r="A2761" s="140">
        <v>2016</v>
      </c>
      <c r="B2761" s="128" t="s">
        <v>4176</v>
      </c>
      <c r="C2761" s="128" t="s">
        <v>35254</v>
      </c>
      <c r="D2761" s="128" t="s">
        <v>35241</v>
      </c>
      <c r="E2761" s="128" t="s">
        <v>35216</v>
      </c>
      <c r="F2761" s="148" t="s">
        <v>10085</v>
      </c>
      <c r="G2761" s="142">
        <v>21304</v>
      </c>
      <c r="H2761" s="128" t="s">
        <v>35223</v>
      </c>
      <c r="I2761" s="152" t="s">
        <v>5011</v>
      </c>
      <c r="J2761" s="130" t="s">
        <v>35240</v>
      </c>
      <c r="K2761" s="128"/>
      <c r="L2761" s="143"/>
      <c r="M2761" s="168">
        <v>0.75</v>
      </c>
      <c r="N2761" s="200" t="s">
        <v>35242</v>
      </c>
      <c r="O2761" s="128"/>
      <c r="P2761" s="128"/>
      <c r="Q2761" s="128" t="s">
        <v>20182</v>
      </c>
      <c r="R2761" s="128"/>
      <c r="S2761" s="128"/>
      <c r="T2761" s="128" t="s">
        <v>14962</v>
      </c>
      <c r="U2761" s="128" t="s">
        <v>39248</v>
      </c>
      <c r="V2761" s="145">
        <v>8.5</v>
      </c>
      <c r="W2761" s="130"/>
      <c r="X2761" s="113"/>
    </row>
    <row r="2762" spans="1:24" ht="12.95" customHeight="1" x14ac:dyDescent="0.2">
      <c r="A2762" s="140">
        <v>2016</v>
      </c>
      <c r="B2762" s="128" t="s">
        <v>4176</v>
      </c>
      <c r="C2762" s="128" t="s">
        <v>35254</v>
      </c>
      <c r="D2762" s="128" t="s">
        <v>35243</v>
      </c>
      <c r="E2762" s="128" t="s">
        <v>35217</v>
      </c>
      <c r="F2762" s="148" t="s">
        <v>10085</v>
      </c>
      <c r="G2762" s="142">
        <v>21696</v>
      </c>
      <c r="H2762" s="128" t="s">
        <v>5011</v>
      </c>
      <c r="I2762" s="128" t="s">
        <v>35223</v>
      </c>
      <c r="J2762" s="130" t="s">
        <v>35244</v>
      </c>
      <c r="K2762" s="128"/>
      <c r="L2762" s="143"/>
      <c r="M2762" s="168">
        <v>1.75</v>
      </c>
      <c r="N2762" s="144" t="s">
        <v>35245</v>
      </c>
      <c r="O2762" s="128" t="s">
        <v>8076</v>
      </c>
      <c r="P2762" s="128" t="s">
        <v>9125</v>
      </c>
      <c r="Q2762" s="128" t="s">
        <v>17727</v>
      </c>
      <c r="R2762" s="128"/>
      <c r="S2762" s="128" t="s">
        <v>9435</v>
      </c>
      <c r="T2762" s="128" t="s">
        <v>14962</v>
      </c>
      <c r="U2762" s="128" t="s">
        <v>39248</v>
      </c>
      <c r="V2762" s="145">
        <v>8.5</v>
      </c>
      <c r="W2762" s="130"/>
      <c r="X2762" s="113"/>
    </row>
    <row r="2763" spans="1:24" ht="12.95" customHeight="1" x14ac:dyDescent="0.2">
      <c r="A2763" s="140">
        <v>2016</v>
      </c>
      <c r="B2763" s="128" t="s">
        <v>4176</v>
      </c>
      <c r="C2763" s="128" t="s">
        <v>35254</v>
      </c>
      <c r="D2763" s="128" t="s">
        <v>35246</v>
      </c>
      <c r="E2763" s="128" t="s">
        <v>35220</v>
      </c>
      <c r="F2763" s="148" t="s">
        <v>10085</v>
      </c>
      <c r="G2763" s="142">
        <v>22750</v>
      </c>
      <c r="H2763" s="128" t="s">
        <v>35223</v>
      </c>
      <c r="I2763" s="152" t="s">
        <v>5011</v>
      </c>
      <c r="J2763" s="130" t="s">
        <v>35247</v>
      </c>
      <c r="K2763" s="128"/>
      <c r="L2763" s="143"/>
      <c r="M2763" s="168">
        <v>0.5</v>
      </c>
      <c r="N2763" s="200" t="s">
        <v>35225</v>
      </c>
      <c r="O2763" s="128"/>
      <c r="P2763" s="128"/>
      <c r="Q2763" s="128" t="s">
        <v>16813</v>
      </c>
      <c r="R2763" s="128"/>
      <c r="S2763" s="128"/>
      <c r="T2763" s="128" t="s">
        <v>14962</v>
      </c>
      <c r="U2763" s="128" t="s">
        <v>39252</v>
      </c>
      <c r="V2763" s="145">
        <v>8</v>
      </c>
      <c r="W2763" s="130"/>
      <c r="X2763" s="113"/>
    </row>
    <row r="2764" spans="1:24" ht="12.95" customHeight="1" x14ac:dyDescent="0.2">
      <c r="A2764" s="140">
        <v>2016</v>
      </c>
      <c r="B2764" s="128" t="s">
        <v>4176</v>
      </c>
      <c r="C2764" s="128" t="s">
        <v>35254</v>
      </c>
      <c r="D2764" s="128" t="s">
        <v>35248</v>
      </c>
      <c r="E2764" s="128" t="s">
        <v>35221</v>
      </c>
      <c r="F2764" s="148" t="s">
        <v>10085</v>
      </c>
      <c r="G2764" s="142">
        <v>21259</v>
      </c>
      <c r="H2764" s="128" t="s">
        <v>35223</v>
      </c>
      <c r="I2764" s="152" t="s">
        <v>5011</v>
      </c>
      <c r="J2764" s="130" t="s">
        <v>35249</v>
      </c>
      <c r="K2764" s="128"/>
      <c r="L2764" s="143"/>
      <c r="M2764" s="168">
        <v>1</v>
      </c>
      <c r="N2764" s="144" t="s">
        <v>35250</v>
      </c>
      <c r="O2764" s="128" t="s">
        <v>12721</v>
      </c>
      <c r="P2764" s="128"/>
      <c r="Q2764" s="128" t="s">
        <v>19479</v>
      </c>
      <c r="R2764" s="128"/>
      <c r="S2764" s="128"/>
      <c r="T2764" s="128" t="s">
        <v>14962</v>
      </c>
      <c r="U2764" s="128" t="s">
        <v>39248</v>
      </c>
      <c r="V2764" s="145">
        <v>7.5</v>
      </c>
      <c r="W2764" s="130"/>
      <c r="X2764" s="113"/>
    </row>
    <row r="2765" spans="1:24" ht="12.95" customHeight="1" x14ac:dyDescent="0.2">
      <c r="A2765" s="140">
        <v>2016</v>
      </c>
      <c r="B2765" s="128" t="s">
        <v>4176</v>
      </c>
      <c r="C2765" s="128" t="s">
        <v>35254</v>
      </c>
      <c r="D2765" s="128" t="s">
        <v>35251</v>
      </c>
      <c r="E2765" s="128" t="s">
        <v>35222</v>
      </c>
      <c r="F2765" s="148" t="s">
        <v>10085</v>
      </c>
      <c r="G2765" s="142">
        <v>22253</v>
      </c>
      <c r="H2765" s="128" t="s">
        <v>35223</v>
      </c>
      <c r="I2765" s="152" t="s">
        <v>5011</v>
      </c>
      <c r="J2765" s="130" t="s">
        <v>35252</v>
      </c>
      <c r="K2765" s="128"/>
      <c r="L2765" s="143"/>
      <c r="M2765" s="168">
        <v>2</v>
      </c>
      <c r="N2765" s="144" t="s">
        <v>35238</v>
      </c>
      <c r="O2765" s="128"/>
      <c r="P2765" s="128"/>
      <c r="Q2765" s="128" t="s">
        <v>35253</v>
      </c>
      <c r="R2765" s="128"/>
      <c r="S2765" s="128"/>
      <c r="T2765" s="128" t="s">
        <v>14962</v>
      </c>
      <c r="U2765" s="128" t="s">
        <v>39253</v>
      </c>
      <c r="V2765" s="145">
        <v>8.5</v>
      </c>
      <c r="W2765" s="130"/>
      <c r="X2765" s="113"/>
    </row>
    <row r="2766" spans="1:24" ht="12.95" customHeight="1" x14ac:dyDescent="0.2">
      <c r="A2766" s="140">
        <v>2016</v>
      </c>
      <c r="B2766" s="128" t="s">
        <v>4176</v>
      </c>
      <c r="C2766" s="197" t="s">
        <v>35261</v>
      </c>
      <c r="D2766" s="128" t="s">
        <v>35275</v>
      </c>
      <c r="E2766" s="128" t="s">
        <v>35262</v>
      </c>
      <c r="F2766" s="148" t="s">
        <v>10085</v>
      </c>
      <c r="G2766" s="142">
        <v>14793</v>
      </c>
      <c r="H2766" s="102" t="s">
        <v>30683</v>
      </c>
      <c r="I2766" s="152" t="s">
        <v>7198</v>
      </c>
      <c r="J2766" s="130" t="s">
        <v>34141</v>
      </c>
      <c r="K2766" s="128"/>
      <c r="L2766" s="143"/>
      <c r="M2766" s="168">
        <v>4</v>
      </c>
      <c r="N2766" s="144" t="s">
        <v>35276</v>
      </c>
      <c r="O2766" s="128"/>
      <c r="P2766" s="128" t="s">
        <v>15928</v>
      </c>
      <c r="Q2766" s="128" t="s">
        <v>19498</v>
      </c>
      <c r="R2766" s="128"/>
      <c r="S2766" s="128" t="s">
        <v>8315</v>
      </c>
      <c r="T2766" s="128" t="s">
        <v>20538</v>
      </c>
      <c r="U2766" s="128" t="s">
        <v>35277</v>
      </c>
      <c r="V2766" s="145">
        <v>8.5</v>
      </c>
      <c r="W2766" s="130"/>
      <c r="X2766" s="113"/>
    </row>
    <row r="2767" spans="1:24" ht="12.95" customHeight="1" x14ac:dyDescent="0.2">
      <c r="A2767" s="140">
        <v>2016</v>
      </c>
      <c r="B2767" s="128" t="s">
        <v>4176</v>
      </c>
      <c r="C2767" s="128" t="s">
        <v>35261</v>
      </c>
      <c r="D2767" s="128" t="s">
        <v>35278</v>
      </c>
      <c r="E2767" s="128" t="s">
        <v>35263</v>
      </c>
      <c r="F2767" s="148" t="s">
        <v>10085</v>
      </c>
      <c r="G2767" s="142">
        <v>14796</v>
      </c>
      <c r="H2767" s="102" t="s">
        <v>35279</v>
      </c>
      <c r="I2767" s="152" t="s">
        <v>35282</v>
      </c>
      <c r="J2767" s="130" t="s">
        <v>35280</v>
      </c>
      <c r="K2767" s="128"/>
      <c r="L2767" s="143"/>
      <c r="M2767" s="168">
        <v>2</v>
      </c>
      <c r="N2767" s="144" t="s">
        <v>35281</v>
      </c>
      <c r="O2767" s="128" t="s">
        <v>19136</v>
      </c>
      <c r="P2767" s="128" t="s">
        <v>8076</v>
      </c>
      <c r="Q2767" s="128" t="s">
        <v>21150</v>
      </c>
      <c r="R2767" s="128"/>
      <c r="S2767" s="128" t="s">
        <v>8315</v>
      </c>
      <c r="T2767" s="128" t="s">
        <v>20538</v>
      </c>
      <c r="U2767" s="128" t="s">
        <v>35289</v>
      </c>
      <c r="V2767" s="145">
        <v>9.5</v>
      </c>
      <c r="W2767" s="130"/>
      <c r="X2767" s="113"/>
    </row>
    <row r="2768" spans="1:24" ht="12.95" customHeight="1" x14ac:dyDescent="0.2">
      <c r="A2768" s="140">
        <v>2016</v>
      </c>
      <c r="B2768" s="128" t="s">
        <v>4176</v>
      </c>
      <c r="C2768" s="128" t="s">
        <v>35261</v>
      </c>
      <c r="D2768" s="128" t="s">
        <v>35283</v>
      </c>
      <c r="E2768" s="128" t="s">
        <v>35264</v>
      </c>
      <c r="F2768" s="148" t="s">
        <v>10085</v>
      </c>
      <c r="G2768" s="142">
        <v>14828</v>
      </c>
      <c r="H2768" s="102" t="s">
        <v>30683</v>
      </c>
      <c r="I2768" s="152" t="s">
        <v>7198</v>
      </c>
      <c r="J2768" s="130" t="s">
        <v>35284</v>
      </c>
      <c r="K2768" s="128"/>
      <c r="L2768" s="143"/>
      <c r="M2768" s="168">
        <v>2</v>
      </c>
      <c r="N2768" s="144" t="s">
        <v>35285</v>
      </c>
      <c r="O2768" s="128" t="s">
        <v>65</v>
      </c>
      <c r="P2768" s="128"/>
      <c r="Q2768" s="128" t="s">
        <v>17599</v>
      </c>
      <c r="R2768" s="128"/>
      <c r="S2768" s="128"/>
      <c r="T2768" s="128" t="s">
        <v>20538</v>
      </c>
      <c r="U2768" s="128" t="s">
        <v>35290</v>
      </c>
      <c r="V2768" s="145">
        <v>8.5</v>
      </c>
      <c r="W2768" s="130"/>
      <c r="X2768" s="113"/>
    </row>
    <row r="2769" spans="1:24" ht="12.95" customHeight="1" x14ac:dyDescent="0.2">
      <c r="A2769" s="140">
        <v>2016</v>
      </c>
      <c r="B2769" s="128" t="s">
        <v>4176</v>
      </c>
      <c r="C2769" s="128" t="s">
        <v>35261</v>
      </c>
      <c r="D2769" s="128" t="s">
        <v>35286</v>
      </c>
      <c r="E2769" s="128" t="s">
        <v>35265</v>
      </c>
      <c r="F2769" s="148" t="s">
        <v>10085</v>
      </c>
      <c r="G2769" s="142">
        <v>14921</v>
      </c>
      <c r="H2769" s="128" t="s">
        <v>7198</v>
      </c>
      <c r="I2769" s="102" t="s">
        <v>30683</v>
      </c>
      <c r="J2769" s="130" t="s">
        <v>35287</v>
      </c>
      <c r="K2769" s="128"/>
      <c r="L2769" s="143"/>
      <c r="M2769" s="168">
        <v>4</v>
      </c>
      <c r="N2769" s="144" t="s">
        <v>35288</v>
      </c>
      <c r="O2769" s="128" t="s">
        <v>16539</v>
      </c>
      <c r="P2769" s="128" t="s">
        <v>162</v>
      </c>
      <c r="Q2769" s="128" t="s">
        <v>20459</v>
      </c>
      <c r="R2769" s="128"/>
      <c r="S2769" s="128" t="s">
        <v>9435</v>
      </c>
      <c r="T2769" s="128" t="s">
        <v>20538</v>
      </c>
      <c r="U2769" s="128" t="s">
        <v>35291</v>
      </c>
      <c r="V2769" s="145">
        <v>8.5</v>
      </c>
      <c r="W2769" s="130"/>
      <c r="X2769" s="113"/>
    </row>
    <row r="2770" spans="1:24" ht="12.95" customHeight="1" x14ac:dyDescent="0.2">
      <c r="A2770" s="140">
        <v>2016</v>
      </c>
      <c r="B2770" s="128" t="s">
        <v>4176</v>
      </c>
      <c r="C2770" s="128" t="s">
        <v>35261</v>
      </c>
      <c r="D2770" s="128" t="s">
        <v>35292</v>
      </c>
      <c r="E2770" s="128" t="s">
        <v>35266</v>
      </c>
      <c r="F2770" s="148" t="s">
        <v>10085</v>
      </c>
      <c r="G2770" s="142">
        <v>14997</v>
      </c>
      <c r="H2770" s="152" t="s">
        <v>35282</v>
      </c>
      <c r="I2770" s="102" t="s">
        <v>35295</v>
      </c>
      <c r="J2770" s="130" t="s">
        <v>35293</v>
      </c>
      <c r="K2770" s="128"/>
      <c r="L2770" s="143"/>
      <c r="M2770" s="168">
        <v>2.5</v>
      </c>
      <c r="N2770" s="144" t="s">
        <v>35294</v>
      </c>
      <c r="O2770" s="128" t="s">
        <v>12252</v>
      </c>
      <c r="P2770" s="128" t="s">
        <v>15889</v>
      </c>
      <c r="Q2770" s="128" t="s">
        <v>20557</v>
      </c>
      <c r="R2770" s="128"/>
      <c r="S2770" s="128"/>
      <c r="T2770" s="128" t="s">
        <v>20538</v>
      </c>
      <c r="U2770" s="128" t="s">
        <v>35296</v>
      </c>
      <c r="V2770" s="145">
        <v>9.5</v>
      </c>
      <c r="W2770" s="130"/>
      <c r="X2770" s="113"/>
    </row>
    <row r="2771" spans="1:24" ht="12.95" customHeight="1" x14ac:dyDescent="0.2">
      <c r="A2771" s="140">
        <v>2016</v>
      </c>
      <c r="B2771" s="128" t="s">
        <v>4176</v>
      </c>
      <c r="C2771" s="128" t="s">
        <v>35261</v>
      </c>
      <c r="D2771" s="128" t="s">
        <v>35297</v>
      </c>
      <c r="E2771" s="128" t="s">
        <v>35267</v>
      </c>
      <c r="F2771" s="148" t="s">
        <v>10085</v>
      </c>
      <c r="G2771" s="142">
        <v>15007</v>
      </c>
      <c r="H2771" s="128" t="s">
        <v>7198</v>
      </c>
      <c r="I2771" s="102" t="s">
        <v>30683</v>
      </c>
      <c r="J2771" s="130" t="s">
        <v>35298</v>
      </c>
      <c r="K2771" s="128"/>
      <c r="L2771" s="143"/>
      <c r="M2771" s="168">
        <v>2</v>
      </c>
      <c r="N2771" s="144" t="s">
        <v>35299</v>
      </c>
      <c r="O2771" s="128" t="s">
        <v>21025</v>
      </c>
      <c r="P2771" s="128"/>
      <c r="Q2771" s="128" t="s">
        <v>19846</v>
      </c>
      <c r="R2771" s="128"/>
      <c r="S2771" s="128"/>
      <c r="T2771" s="128" t="s">
        <v>20538</v>
      </c>
      <c r="U2771" s="128" t="s">
        <v>35300</v>
      </c>
      <c r="V2771" s="145">
        <v>9</v>
      </c>
      <c r="W2771" s="130"/>
      <c r="X2771" s="113"/>
    </row>
    <row r="2772" spans="1:24" ht="12.95" customHeight="1" x14ac:dyDescent="0.2">
      <c r="A2772" s="140">
        <v>2016</v>
      </c>
      <c r="B2772" s="128" t="s">
        <v>4176</v>
      </c>
      <c r="C2772" s="128" t="s">
        <v>35261</v>
      </c>
      <c r="D2772" s="128" t="s">
        <v>35301</v>
      </c>
      <c r="E2772" s="128" t="s">
        <v>35268</v>
      </c>
      <c r="F2772" s="148" t="s">
        <v>10085</v>
      </c>
      <c r="G2772" s="142">
        <v>15009</v>
      </c>
      <c r="H2772" s="128" t="s">
        <v>7198</v>
      </c>
      <c r="I2772" s="102" t="s">
        <v>30683</v>
      </c>
      <c r="J2772" s="130" t="s">
        <v>35302</v>
      </c>
      <c r="K2772" s="128"/>
      <c r="L2772" s="143"/>
      <c r="M2772" s="168">
        <v>6</v>
      </c>
      <c r="N2772" s="144" t="s">
        <v>35303</v>
      </c>
      <c r="O2772" s="128" t="s">
        <v>13460</v>
      </c>
      <c r="P2772" s="128" t="s">
        <v>16911</v>
      </c>
      <c r="Q2772" s="128" t="s">
        <v>19151</v>
      </c>
      <c r="R2772" s="128"/>
      <c r="S2772" s="128" t="s">
        <v>8315</v>
      </c>
      <c r="T2772" s="128" t="s">
        <v>20538</v>
      </c>
      <c r="U2772" s="128" t="s">
        <v>35304</v>
      </c>
      <c r="V2772" s="145">
        <v>10</v>
      </c>
      <c r="W2772" s="130"/>
      <c r="X2772" s="113"/>
    </row>
    <row r="2773" spans="1:24" ht="12.95" customHeight="1" x14ac:dyDescent="0.2">
      <c r="A2773" s="140">
        <v>2016</v>
      </c>
      <c r="B2773" s="128" t="s">
        <v>4176</v>
      </c>
      <c r="C2773" s="128" t="s">
        <v>35261</v>
      </c>
      <c r="D2773" s="128" t="s">
        <v>35305</v>
      </c>
      <c r="E2773" s="128" t="s">
        <v>35269</v>
      </c>
      <c r="F2773" s="148" t="s">
        <v>10085</v>
      </c>
      <c r="G2773" s="142">
        <v>15022</v>
      </c>
      <c r="H2773" s="102" t="s">
        <v>30683</v>
      </c>
      <c r="I2773" s="152" t="s">
        <v>7198</v>
      </c>
      <c r="J2773" s="130" t="s">
        <v>35306</v>
      </c>
      <c r="K2773" s="128"/>
      <c r="L2773" s="143"/>
      <c r="M2773" s="168">
        <v>2</v>
      </c>
      <c r="N2773" s="144" t="s">
        <v>35285</v>
      </c>
      <c r="O2773" s="128" t="s">
        <v>19450</v>
      </c>
      <c r="P2773" s="128"/>
      <c r="Q2773" s="128" t="s">
        <v>16157</v>
      </c>
      <c r="R2773" s="128"/>
      <c r="S2773" s="128"/>
      <c r="T2773" s="128" t="s">
        <v>20538</v>
      </c>
      <c r="U2773" s="128" t="s">
        <v>35307</v>
      </c>
      <c r="V2773" s="145">
        <v>9</v>
      </c>
      <c r="W2773" s="130"/>
      <c r="X2773" s="113"/>
    </row>
    <row r="2774" spans="1:24" ht="12.95" customHeight="1" x14ac:dyDescent="0.2">
      <c r="A2774" s="140">
        <v>2016</v>
      </c>
      <c r="B2774" s="128" t="s">
        <v>4176</v>
      </c>
      <c r="C2774" s="128" t="s">
        <v>35261</v>
      </c>
      <c r="D2774" s="128" t="s">
        <v>35308</v>
      </c>
      <c r="E2774" s="128" t="s">
        <v>35270</v>
      </c>
      <c r="F2774" s="148" t="s">
        <v>10085</v>
      </c>
      <c r="G2774" s="142">
        <v>15024</v>
      </c>
      <c r="H2774" s="128" t="s">
        <v>7198</v>
      </c>
      <c r="I2774" s="102" t="s">
        <v>30683</v>
      </c>
      <c r="J2774" s="130" t="s">
        <v>35309</v>
      </c>
      <c r="K2774" s="128"/>
      <c r="L2774" s="143"/>
      <c r="M2774" s="168">
        <v>2</v>
      </c>
      <c r="N2774" s="144" t="s">
        <v>35310</v>
      </c>
      <c r="O2774" s="128" t="s">
        <v>10189</v>
      </c>
      <c r="P2774" s="128" t="s">
        <v>13301</v>
      </c>
      <c r="Q2774" s="128" t="s">
        <v>35311</v>
      </c>
      <c r="R2774" s="128"/>
      <c r="S2774" s="128" t="s">
        <v>8315</v>
      </c>
      <c r="T2774" s="128" t="s">
        <v>20538</v>
      </c>
      <c r="U2774" s="128" t="s">
        <v>35312</v>
      </c>
      <c r="V2774" s="145">
        <v>8.5</v>
      </c>
      <c r="W2774" s="130"/>
      <c r="X2774" s="113"/>
    </row>
    <row r="2775" spans="1:24" ht="12.95" customHeight="1" x14ac:dyDescent="0.2">
      <c r="A2775" s="140">
        <v>2016</v>
      </c>
      <c r="B2775" s="128" t="s">
        <v>4176</v>
      </c>
      <c r="C2775" s="128" t="s">
        <v>35261</v>
      </c>
      <c r="D2775" s="128" t="s">
        <v>35313</v>
      </c>
      <c r="E2775" s="128" t="s">
        <v>35271</v>
      </c>
      <c r="F2775" s="148" t="s">
        <v>10085</v>
      </c>
      <c r="G2775" s="142">
        <v>15056</v>
      </c>
      <c r="H2775" s="128" t="s">
        <v>7198</v>
      </c>
      <c r="I2775" s="102" t="s">
        <v>30683</v>
      </c>
      <c r="J2775" s="130" t="s">
        <v>35314</v>
      </c>
      <c r="K2775" s="128"/>
      <c r="L2775" s="143"/>
      <c r="M2775" s="168">
        <v>3</v>
      </c>
      <c r="N2775" s="144" t="s">
        <v>35315</v>
      </c>
      <c r="O2775" s="128" t="s">
        <v>13460</v>
      </c>
      <c r="P2775" s="128" t="s">
        <v>162</v>
      </c>
      <c r="Q2775" s="128" t="s">
        <v>16712</v>
      </c>
      <c r="R2775" s="128"/>
      <c r="S2775" s="128" t="s">
        <v>11080</v>
      </c>
      <c r="T2775" s="128" t="s">
        <v>20538</v>
      </c>
      <c r="U2775" s="128" t="s">
        <v>35316</v>
      </c>
      <c r="V2775" s="145">
        <v>9.5</v>
      </c>
      <c r="W2775" s="130"/>
      <c r="X2775" s="113"/>
    </row>
    <row r="2776" spans="1:24" ht="12.95" customHeight="1" x14ac:dyDescent="0.2">
      <c r="A2776" s="140">
        <v>2016</v>
      </c>
      <c r="B2776" s="128" t="s">
        <v>4176</v>
      </c>
      <c r="C2776" s="128" t="s">
        <v>35261</v>
      </c>
      <c r="D2776" s="128" t="s">
        <v>35317</v>
      </c>
      <c r="E2776" s="128" t="s">
        <v>35272</v>
      </c>
      <c r="F2776" s="148" t="s">
        <v>10085</v>
      </c>
      <c r="G2776" s="142">
        <v>15085</v>
      </c>
      <c r="H2776" s="128" t="s">
        <v>7198</v>
      </c>
      <c r="I2776" s="102" t="s">
        <v>30683</v>
      </c>
      <c r="J2776" s="130" t="s">
        <v>35318</v>
      </c>
      <c r="K2776" s="128"/>
      <c r="L2776" s="143"/>
      <c r="M2776" s="168">
        <v>4</v>
      </c>
      <c r="N2776" s="144" t="s">
        <v>35319</v>
      </c>
      <c r="O2776" s="128" t="s">
        <v>5771</v>
      </c>
      <c r="P2776" s="128" t="s">
        <v>8076</v>
      </c>
      <c r="Q2776" s="128" t="s">
        <v>16725</v>
      </c>
      <c r="R2776" s="128"/>
      <c r="S2776" s="128" t="s">
        <v>9435</v>
      </c>
      <c r="T2776" s="128" t="s">
        <v>20538</v>
      </c>
      <c r="U2776" s="128" t="s">
        <v>11565</v>
      </c>
      <c r="V2776" s="145">
        <v>7.5</v>
      </c>
      <c r="W2776" s="130"/>
      <c r="X2776" s="113"/>
    </row>
    <row r="2777" spans="1:24" ht="12.95" customHeight="1" x14ac:dyDescent="0.2">
      <c r="A2777" s="140">
        <v>2016</v>
      </c>
      <c r="B2777" s="128" t="s">
        <v>4176</v>
      </c>
      <c r="C2777" s="128" t="s">
        <v>35261</v>
      </c>
      <c r="D2777" s="349" t="s">
        <v>35320</v>
      </c>
      <c r="E2777" s="128" t="s">
        <v>35273</v>
      </c>
      <c r="F2777" s="148" t="s">
        <v>10085</v>
      </c>
      <c r="G2777" s="142">
        <v>15109</v>
      </c>
      <c r="H2777" s="128" t="s">
        <v>7198</v>
      </c>
      <c r="I2777" s="102" t="s">
        <v>30683</v>
      </c>
      <c r="J2777" s="130" t="s">
        <v>35321</v>
      </c>
      <c r="K2777" s="128"/>
      <c r="L2777" s="143"/>
      <c r="M2777" s="168">
        <v>4</v>
      </c>
      <c r="N2777" s="144" t="s">
        <v>35322</v>
      </c>
      <c r="O2777" s="128" t="s">
        <v>16828</v>
      </c>
      <c r="P2777" s="128" t="s">
        <v>13301</v>
      </c>
      <c r="Q2777" s="128" t="s">
        <v>20554</v>
      </c>
      <c r="R2777" s="128"/>
      <c r="S2777" s="128"/>
      <c r="T2777" s="128" t="s">
        <v>20538</v>
      </c>
      <c r="U2777" s="128" t="s">
        <v>35323</v>
      </c>
      <c r="V2777" s="145">
        <v>9</v>
      </c>
      <c r="W2777" s="130"/>
      <c r="X2777" s="113"/>
    </row>
    <row r="2778" spans="1:24" ht="12.95" customHeight="1" x14ac:dyDescent="0.2">
      <c r="A2778" s="115">
        <v>2011</v>
      </c>
      <c r="B2778" s="102" t="s">
        <v>4176</v>
      </c>
      <c r="C2778" s="103" t="s">
        <v>17624</v>
      </c>
      <c r="D2778" s="111" t="s">
        <v>5253</v>
      </c>
      <c r="E2778" s="102" t="s">
        <v>17625</v>
      </c>
      <c r="F2778" s="158" t="s">
        <v>14961</v>
      </c>
      <c r="G2778" s="105">
        <v>14744</v>
      </c>
      <c r="H2778" s="102" t="s">
        <v>5011</v>
      </c>
      <c r="I2778" s="102" t="s">
        <v>11819</v>
      </c>
      <c r="J2778" s="102" t="s">
        <v>8775</v>
      </c>
      <c r="K2778" s="102"/>
      <c r="L2778" s="111" t="s">
        <v>21736</v>
      </c>
      <c r="M2778" s="169">
        <v>4.5</v>
      </c>
      <c r="N2778" s="112" t="s">
        <v>31573</v>
      </c>
      <c r="O2778" s="102" t="s">
        <v>20529</v>
      </c>
      <c r="P2778" s="39" t="s">
        <v>20529</v>
      </c>
      <c r="Q2778" s="39" t="s">
        <v>20529</v>
      </c>
      <c r="R2778" s="109"/>
      <c r="S2778" s="102" t="s">
        <v>11080</v>
      </c>
      <c r="T2778" s="102" t="s">
        <v>28757</v>
      </c>
      <c r="U2778" s="102" t="s">
        <v>21734</v>
      </c>
      <c r="V2778" s="109" t="s">
        <v>6473</v>
      </c>
      <c r="W2778" s="107"/>
      <c r="X2778" s="324"/>
    </row>
    <row r="2779" spans="1:24" ht="12.95" customHeight="1" x14ac:dyDescent="0.2">
      <c r="A2779" s="115">
        <v>2011</v>
      </c>
      <c r="B2779" s="102" t="s">
        <v>4176</v>
      </c>
      <c r="C2779" s="102" t="s">
        <v>17624</v>
      </c>
      <c r="D2779" s="111" t="s">
        <v>9552</v>
      </c>
      <c r="E2779" s="102" t="s">
        <v>11781</v>
      </c>
      <c r="F2779" s="104" t="s">
        <v>14834</v>
      </c>
      <c r="G2779" s="105">
        <v>14742</v>
      </c>
      <c r="H2779" s="102" t="s">
        <v>11819</v>
      </c>
      <c r="I2779" s="102" t="s">
        <v>5011</v>
      </c>
      <c r="J2779" s="102" t="s">
        <v>9553</v>
      </c>
      <c r="K2779" s="102"/>
      <c r="L2779" s="111" t="s">
        <v>21735</v>
      </c>
      <c r="M2779" s="169">
        <v>2</v>
      </c>
      <c r="N2779" s="112" t="s">
        <v>15954</v>
      </c>
      <c r="O2779" s="102" t="s">
        <v>15906</v>
      </c>
      <c r="P2779" s="39"/>
      <c r="Q2779" s="39"/>
      <c r="R2779" s="109"/>
      <c r="S2779" s="102"/>
      <c r="T2779" s="102" t="s">
        <v>28757</v>
      </c>
      <c r="U2779" s="102"/>
      <c r="V2779" s="109">
        <v>5.5</v>
      </c>
      <c r="W2779" s="107"/>
      <c r="X2779" s="324"/>
    </row>
    <row r="2780" spans="1:24" ht="12.95" customHeight="1" x14ac:dyDescent="0.2">
      <c r="A2780" s="115">
        <v>2011</v>
      </c>
      <c r="B2780" s="102" t="s">
        <v>4176</v>
      </c>
      <c r="C2780" s="102" t="s">
        <v>17624</v>
      </c>
      <c r="D2780" s="111" t="s">
        <v>9554</v>
      </c>
      <c r="E2780" s="102" t="s">
        <v>11782</v>
      </c>
      <c r="F2780" s="104" t="s">
        <v>14834</v>
      </c>
      <c r="G2780" s="105">
        <v>14743</v>
      </c>
      <c r="H2780" s="102" t="s">
        <v>5011</v>
      </c>
      <c r="I2780" s="102" t="s">
        <v>11819</v>
      </c>
      <c r="J2780" s="102" t="s">
        <v>9555</v>
      </c>
      <c r="K2780" s="102"/>
      <c r="L2780" s="111" t="s">
        <v>2606</v>
      </c>
      <c r="M2780" s="169">
        <v>3</v>
      </c>
      <c r="N2780" s="112" t="s">
        <v>21737</v>
      </c>
      <c r="O2780" s="102" t="s">
        <v>19131</v>
      </c>
      <c r="P2780" s="39"/>
      <c r="Q2780" s="39" t="s">
        <v>19103</v>
      </c>
      <c r="R2780" s="109"/>
      <c r="S2780" s="102"/>
      <c r="T2780" s="102" t="s">
        <v>28757</v>
      </c>
      <c r="U2780" s="102" t="s">
        <v>3012</v>
      </c>
      <c r="V2780" s="109">
        <v>8</v>
      </c>
      <c r="W2780" s="107"/>
      <c r="X2780" s="324"/>
    </row>
    <row r="2781" spans="1:24" ht="12.95" customHeight="1" x14ac:dyDescent="0.2">
      <c r="A2781" s="115">
        <v>2011</v>
      </c>
      <c r="B2781" s="102" t="s">
        <v>4176</v>
      </c>
      <c r="C2781" s="102" t="s">
        <v>17624</v>
      </c>
      <c r="D2781" s="111" t="s">
        <v>4818</v>
      </c>
      <c r="E2781" s="102" t="s">
        <v>11783</v>
      </c>
      <c r="F2781" s="104" t="s">
        <v>14834</v>
      </c>
      <c r="G2781" s="105">
        <v>14743</v>
      </c>
      <c r="H2781" s="102" t="s">
        <v>5011</v>
      </c>
      <c r="I2781" s="102" t="s">
        <v>11819</v>
      </c>
      <c r="J2781" s="102" t="s">
        <v>4819</v>
      </c>
      <c r="K2781" s="102"/>
      <c r="L2781" s="111" t="s">
        <v>2607</v>
      </c>
      <c r="M2781" s="169">
        <v>3</v>
      </c>
      <c r="N2781" s="112" t="s">
        <v>31574</v>
      </c>
      <c r="O2781" s="102" t="s">
        <v>16828</v>
      </c>
      <c r="P2781" s="39"/>
      <c r="Q2781" s="39" t="s">
        <v>17191</v>
      </c>
      <c r="R2781" s="109"/>
      <c r="S2781" s="102" t="s">
        <v>9435</v>
      </c>
      <c r="T2781" s="102" t="s">
        <v>28757</v>
      </c>
      <c r="U2781" s="102"/>
      <c r="V2781" s="109">
        <v>7.5</v>
      </c>
      <c r="W2781" s="107"/>
      <c r="X2781" s="324"/>
    </row>
    <row r="2782" spans="1:24" ht="12.95" customHeight="1" x14ac:dyDescent="0.2">
      <c r="A2782" s="115">
        <v>2011</v>
      </c>
      <c r="B2782" s="102" t="s">
        <v>4176</v>
      </c>
      <c r="C2782" s="102" t="s">
        <v>17624</v>
      </c>
      <c r="D2782" s="111" t="s">
        <v>8396</v>
      </c>
      <c r="E2782" s="102" t="s">
        <v>11784</v>
      </c>
      <c r="F2782" s="104" t="s">
        <v>14834</v>
      </c>
      <c r="G2782" s="105">
        <v>14743</v>
      </c>
      <c r="H2782" s="102" t="s">
        <v>5011</v>
      </c>
      <c r="I2782" s="102" t="s">
        <v>11819</v>
      </c>
      <c r="J2782" s="102" t="s">
        <v>605</v>
      </c>
      <c r="K2782" s="102"/>
      <c r="L2782" s="111" t="s">
        <v>2608</v>
      </c>
      <c r="M2782" s="169">
        <v>3</v>
      </c>
      <c r="N2782" s="112" t="s">
        <v>21738</v>
      </c>
      <c r="O2782" s="102" t="s">
        <v>18151</v>
      </c>
      <c r="P2782" s="39" t="s">
        <v>162</v>
      </c>
      <c r="Q2782" s="39" t="s">
        <v>16520</v>
      </c>
      <c r="R2782" s="109" t="s">
        <v>7035</v>
      </c>
      <c r="S2782" s="102" t="s">
        <v>11080</v>
      </c>
      <c r="T2782" s="102" t="s">
        <v>28757</v>
      </c>
      <c r="U2782" s="102" t="s">
        <v>31575</v>
      </c>
      <c r="V2782" s="109">
        <v>9</v>
      </c>
      <c r="W2782" s="107"/>
      <c r="X2782" s="324"/>
    </row>
    <row r="2783" spans="1:24" ht="12.95" customHeight="1" x14ac:dyDescent="0.2">
      <c r="A2783" s="115">
        <v>2011</v>
      </c>
      <c r="B2783" s="102" t="s">
        <v>4176</v>
      </c>
      <c r="C2783" s="102" t="s">
        <v>17624</v>
      </c>
      <c r="D2783" s="111" t="s">
        <v>2323</v>
      </c>
      <c r="E2783" s="102" t="s">
        <v>11785</v>
      </c>
      <c r="F2783" s="104" t="s">
        <v>14834</v>
      </c>
      <c r="G2783" s="105">
        <v>14744</v>
      </c>
      <c r="H2783" s="102" t="s">
        <v>30668</v>
      </c>
      <c r="I2783" s="102" t="s">
        <v>5011</v>
      </c>
      <c r="J2783" s="102" t="s">
        <v>278</v>
      </c>
      <c r="K2783" s="102"/>
      <c r="L2783" s="111" t="s">
        <v>2609</v>
      </c>
      <c r="M2783" s="169">
        <v>1</v>
      </c>
      <c r="N2783" s="112">
        <v>16</v>
      </c>
      <c r="O2783" s="102" t="s">
        <v>16856</v>
      </c>
      <c r="P2783" s="39" t="s">
        <v>162</v>
      </c>
      <c r="Q2783" s="39" t="s">
        <v>16524</v>
      </c>
      <c r="R2783" s="109"/>
      <c r="S2783" s="102"/>
      <c r="T2783" s="102" t="s">
        <v>28757</v>
      </c>
      <c r="U2783" s="102" t="s">
        <v>17629</v>
      </c>
      <c r="V2783" s="109">
        <v>7.5</v>
      </c>
      <c r="W2783" s="107"/>
      <c r="X2783" s="324"/>
    </row>
    <row r="2784" spans="1:24" ht="12.95" customHeight="1" x14ac:dyDescent="0.2">
      <c r="A2784" s="115">
        <v>2011</v>
      </c>
      <c r="B2784" s="102" t="s">
        <v>4176</v>
      </c>
      <c r="C2784" s="102" t="s">
        <v>17624</v>
      </c>
      <c r="D2784" s="111" t="s">
        <v>5360</v>
      </c>
      <c r="E2784" s="102" t="s">
        <v>11786</v>
      </c>
      <c r="F2784" s="104" t="s">
        <v>14834</v>
      </c>
      <c r="G2784" s="105">
        <v>14745</v>
      </c>
      <c r="H2784" s="102" t="s">
        <v>5011</v>
      </c>
      <c r="I2784" s="102" t="s">
        <v>11819</v>
      </c>
      <c r="J2784" s="102" t="s">
        <v>5361</v>
      </c>
      <c r="K2784" s="102"/>
      <c r="L2784" s="111" t="s">
        <v>2610</v>
      </c>
      <c r="M2784" s="169">
        <v>2</v>
      </c>
      <c r="N2784" s="112" t="s">
        <v>16178</v>
      </c>
      <c r="O2784" s="102" t="s">
        <v>5985</v>
      </c>
      <c r="P2784" s="39" t="s">
        <v>13301</v>
      </c>
      <c r="Q2784" s="39" t="s">
        <v>20572</v>
      </c>
      <c r="R2784" s="109"/>
      <c r="S2784" s="102"/>
      <c r="T2784" s="102" t="s">
        <v>28757</v>
      </c>
      <c r="U2784" s="102" t="s">
        <v>17630</v>
      </c>
      <c r="V2784" s="109">
        <v>7.5</v>
      </c>
      <c r="W2784" s="107"/>
      <c r="X2784" s="324"/>
    </row>
    <row r="2785" spans="1:24" ht="12.95" customHeight="1" x14ac:dyDescent="0.2">
      <c r="A2785" s="115">
        <v>2011</v>
      </c>
      <c r="B2785" s="102" t="s">
        <v>4176</v>
      </c>
      <c r="C2785" s="102" t="s">
        <v>17624</v>
      </c>
      <c r="D2785" s="111" t="s">
        <v>13615</v>
      </c>
      <c r="E2785" s="102" t="s">
        <v>10931</v>
      </c>
      <c r="F2785" s="104" t="s">
        <v>14834</v>
      </c>
      <c r="G2785" s="105">
        <v>14746</v>
      </c>
      <c r="H2785" s="102" t="s">
        <v>11819</v>
      </c>
      <c r="I2785" s="102" t="s">
        <v>5011</v>
      </c>
      <c r="J2785" s="102" t="s">
        <v>13616</v>
      </c>
      <c r="K2785" s="102"/>
      <c r="L2785" s="111" t="s">
        <v>2611</v>
      </c>
      <c r="M2785" s="169">
        <v>2</v>
      </c>
      <c r="N2785" s="112" t="s">
        <v>15986</v>
      </c>
      <c r="O2785" s="102" t="s">
        <v>9738</v>
      </c>
      <c r="P2785" s="39" t="s">
        <v>9125</v>
      </c>
      <c r="Q2785" s="39" t="s">
        <v>18182</v>
      </c>
      <c r="R2785" s="109"/>
      <c r="S2785" s="102"/>
      <c r="T2785" s="102" t="s">
        <v>28757</v>
      </c>
      <c r="U2785" s="102" t="s">
        <v>579</v>
      </c>
      <c r="V2785" s="109">
        <v>9.5</v>
      </c>
      <c r="W2785" s="107"/>
      <c r="X2785" s="324"/>
    </row>
    <row r="2786" spans="1:24" ht="12.95" customHeight="1" x14ac:dyDescent="0.2">
      <c r="A2786" s="115">
        <v>2011</v>
      </c>
      <c r="B2786" s="102" t="s">
        <v>4176</v>
      </c>
      <c r="C2786" s="102" t="s">
        <v>17624</v>
      </c>
      <c r="D2786" s="111" t="s">
        <v>8397</v>
      </c>
      <c r="E2786" s="102" t="s">
        <v>10932</v>
      </c>
      <c r="F2786" s="104" t="s">
        <v>14834</v>
      </c>
      <c r="G2786" s="105">
        <v>14746</v>
      </c>
      <c r="H2786" s="102" t="s">
        <v>5011</v>
      </c>
      <c r="I2786" s="102" t="s">
        <v>11819</v>
      </c>
      <c r="J2786" s="102" t="s">
        <v>5480</v>
      </c>
      <c r="K2786" s="102"/>
      <c r="L2786" s="111" t="s">
        <v>2612</v>
      </c>
      <c r="M2786" s="169">
        <v>0.5</v>
      </c>
      <c r="N2786" s="108">
        <v>14</v>
      </c>
      <c r="O2786" s="121"/>
      <c r="P2786" s="102"/>
      <c r="Q2786" s="102" t="s">
        <v>16096</v>
      </c>
      <c r="R2786" s="109"/>
      <c r="S2786" s="102"/>
      <c r="T2786" s="102" t="s">
        <v>28757</v>
      </c>
      <c r="U2786" s="102" t="s">
        <v>17631</v>
      </c>
      <c r="V2786" s="109">
        <v>7</v>
      </c>
      <c r="W2786" s="107"/>
      <c r="X2786" s="324"/>
    </row>
    <row r="2787" spans="1:24" ht="12.95" customHeight="1" x14ac:dyDescent="0.2">
      <c r="A2787" s="104">
        <v>1997</v>
      </c>
      <c r="B2787" s="104" t="s">
        <v>4176</v>
      </c>
      <c r="C2787" s="103" t="s">
        <v>5242</v>
      </c>
      <c r="D2787" s="129" t="s">
        <v>9552</v>
      </c>
      <c r="E2787" s="102" t="s">
        <v>11781</v>
      </c>
      <c r="F2787" s="102" t="s">
        <v>14834</v>
      </c>
      <c r="G2787" s="105">
        <v>14742</v>
      </c>
      <c r="H2787" s="102" t="s">
        <v>11819</v>
      </c>
      <c r="I2787" s="102" t="s">
        <v>5011</v>
      </c>
      <c r="J2787" s="102" t="s">
        <v>9553</v>
      </c>
      <c r="K2787" s="102"/>
      <c r="L2787" s="111" t="s">
        <v>21735</v>
      </c>
      <c r="M2787" s="169">
        <v>2</v>
      </c>
      <c r="N2787" s="112" t="s">
        <v>15954</v>
      </c>
      <c r="O2787" s="121" t="s">
        <v>15906</v>
      </c>
      <c r="P2787" s="102"/>
      <c r="Q2787" s="102"/>
      <c r="R2787" s="109"/>
      <c r="S2787" s="102"/>
      <c r="T2787" s="102" t="s">
        <v>28757</v>
      </c>
      <c r="U2787" s="102"/>
      <c r="V2787" s="109">
        <v>5.5</v>
      </c>
      <c r="W2787" s="107"/>
      <c r="X2787" s="324"/>
    </row>
    <row r="2788" spans="1:24" ht="12.95" customHeight="1" x14ac:dyDescent="0.2">
      <c r="A2788" s="104">
        <v>1997</v>
      </c>
      <c r="B2788" s="104" t="s">
        <v>4176</v>
      </c>
      <c r="C2788" s="104" t="s">
        <v>5242</v>
      </c>
      <c r="D2788" s="129" t="s">
        <v>9554</v>
      </c>
      <c r="E2788" s="102" t="s">
        <v>11782</v>
      </c>
      <c r="F2788" s="102" t="s">
        <v>14834</v>
      </c>
      <c r="G2788" s="105">
        <v>14743</v>
      </c>
      <c r="H2788" s="102" t="s">
        <v>5011</v>
      </c>
      <c r="I2788" s="102" t="s">
        <v>11819</v>
      </c>
      <c r="J2788" s="102" t="s">
        <v>9555</v>
      </c>
      <c r="K2788" s="102"/>
      <c r="L2788" s="111" t="s">
        <v>2606</v>
      </c>
      <c r="M2788" s="169">
        <v>3</v>
      </c>
      <c r="N2788" s="112" t="s">
        <v>21737</v>
      </c>
      <c r="O2788" s="121" t="s">
        <v>19131</v>
      </c>
      <c r="P2788" s="102"/>
      <c r="Q2788" s="102" t="s">
        <v>19103</v>
      </c>
      <c r="R2788" s="109"/>
      <c r="S2788" s="102"/>
      <c r="T2788" s="102" t="s">
        <v>28757</v>
      </c>
      <c r="U2788" s="102" t="s">
        <v>3012</v>
      </c>
      <c r="V2788" s="109">
        <v>8</v>
      </c>
      <c r="W2788" s="107"/>
      <c r="X2788" s="324"/>
    </row>
    <row r="2789" spans="1:24" ht="12.95" customHeight="1" x14ac:dyDescent="0.2">
      <c r="A2789" s="104">
        <v>1997</v>
      </c>
      <c r="B2789" s="104" t="s">
        <v>4176</v>
      </c>
      <c r="C2789" s="104" t="s">
        <v>5242</v>
      </c>
      <c r="D2789" s="129" t="s">
        <v>4818</v>
      </c>
      <c r="E2789" s="102" t="s">
        <v>11783</v>
      </c>
      <c r="F2789" s="102" t="s">
        <v>14834</v>
      </c>
      <c r="G2789" s="105">
        <v>14743</v>
      </c>
      <c r="H2789" s="102" t="s">
        <v>5011</v>
      </c>
      <c r="I2789" s="102" t="s">
        <v>11819</v>
      </c>
      <c r="J2789" s="102" t="s">
        <v>4819</v>
      </c>
      <c r="K2789" s="102"/>
      <c r="L2789" s="111" t="s">
        <v>2607</v>
      </c>
      <c r="M2789" s="169">
        <v>3</v>
      </c>
      <c r="N2789" s="112" t="s">
        <v>31574</v>
      </c>
      <c r="O2789" s="121" t="s">
        <v>16828</v>
      </c>
      <c r="P2789" s="102"/>
      <c r="Q2789" s="102" t="s">
        <v>17191</v>
      </c>
      <c r="R2789" s="109"/>
      <c r="S2789" s="102" t="s">
        <v>9435</v>
      </c>
      <c r="T2789" s="102" t="s">
        <v>28757</v>
      </c>
      <c r="U2789" s="102"/>
      <c r="V2789" s="109">
        <v>7.5</v>
      </c>
      <c r="W2789" s="107"/>
      <c r="X2789" s="324"/>
    </row>
    <row r="2790" spans="1:24" ht="12.95" customHeight="1" x14ac:dyDescent="0.2">
      <c r="A2790" s="104">
        <v>1997</v>
      </c>
      <c r="B2790" s="104" t="s">
        <v>4176</v>
      </c>
      <c r="C2790" s="104" t="s">
        <v>5242</v>
      </c>
      <c r="D2790" s="129" t="s">
        <v>8396</v>
      </c>
      <c r="E2790" s="102" t="s">
        <v>11784</v>
      </c>
      <c r="F2790" s="102" t="s">
        <v>14834</v>
      </c>
      <c r="G2790" s="105">
        <v>14743</v>
      </c>
      <c r="H2790" s="102" t="s">
        <v>5011</v>
      </c>
      <c r="I2790" s="102" t="s">
        <v>11819</v>
      </c>
      <c r="J2790" s="102" t="s">
        <v>605</v>
      </c>
      <c r="K2790" s="102"/>
      <c r="L2790" s="111" t="s">
        <v>2608</v>
      </c>
      <c r="M2790" s="169">
        <v>3</v>
      </c>
      <c r="N2790" s="112" t="s">
        <v>21738</v>
      </c>
      <c r="O2790" s="121" t="s">
        <v>18151</v>
      </c>
      <c r="P2790" s="102" t="s">
        <v>162</v>
      </c>
      <c r="Q2790" s="102" t="s">
        <v>16520</v>
      </c>
      <c r="R2790" s="109" t="s">
        <v>7035</v>
      </c>
      <c r="S2790" s="102" t="s">
        <v>11080</v>
      </c>
      <c r="T2790" s="102" t="s">
        <v>28757</v>
      </c>
      <c r="U2790" s="102" t="s">
        <v>31575</v>
      </c>
      <c r="V2790" s="109">
        <v>9</v>
      </c>
      <c r="W2790" s="107"/>
      <c r="X2790" s="324"/>
    </row>
    <row r="2791" spans="1:24" ht="12.95" customHeight="1" x14ac:dyDescent="0.2">
      <c r="A2791" s="104">
        <v>1997</v>
      </c>
      <c r="B2791" s="104" t="s">
        <v>4176</v>
      </c>
      <c r="C2791" s="104" t="s">
        <v>5242</v>
      </c>
      <c r="D2791" s="129" t="s">
        <v>2323</v>
      </c>
      <c r="E2791" s="102" t="s">
        <v>11785</v>
      </c>
      <c r="F2791" s="102" t="s">
        <v>14834</v>
      </c>
      <c r="G2791" s="105">
        <v>14744</v>
      </c>
      <c r="H2791" s="102" t="s">
        <v>30668</v>
      </c>
      <c r="I2791" s="102" t="s">
        <v>5011</v>
      </c>
      <c r="J2791" s="102" t="s">
        <v>278</v>
      </c>
      <c r="K2791" s="102"/>
      <c r="L2791" s="111" t="s">
        <v>2609</v>
      </c>
      <c r="M2791" s="169">
        <v>1</v>
      </c>
      <c r="N2791" s="112">
        <v>16</v>
      </c>
      <c r="O2791" s="121" t="s">
        <v>16856</v>
      </c>
      <c r="P2791" s="102" t="s">
        <v>162</v>
      </c>
      <c r="Q2791" s="102" t="s">
        <v>16524</v>
      </c>
      <c r="R2791" s="109"/>
      <c r="S2791" s="102"/>
      <c r="T2791" s="102" t="s">
        <v>28757</v>
      </c>
      <c r="U2791" s="102" t="s">
        <v>17629</v>
      </c>
      <c r="V2791" s="109">
        <v>7.5</v>
      </c>
      <c r="W2791" s="107"/>
      <c r="X2791" s="324"/>
    </row>
    <row r="2792" spans="1:24" ht="12.95" customHeight="1" x14ac:dyDescent="0.2">
      <c r="A2792" s="104">
        <v>1997</v>
      </c>
      <c r="B2792" s="104" t="s">
        <v>4176</v>
      </c>
      <c r="C2792" s="104" t="s">
        <v>5242</v>
      </c>
      <c r="D2792" s="129" t="s">
        <v>5360</v>
      </c>
      <c r="E2792" s="102" t="s">
        <v>11786</v>
      </c>
      <c r="F2792" s="102" t="s">
        <v>14834</v>
      </c>
      <c r="G2792" s="105">
        <v>14745</v>
      </c>
      <c r="H2792" s="102" t="s">
        <v>5011</v>
      </c>
      <c r="I2792" s="102" t="s">
        <v>11819</v>
      </c>
      <c r="J2792" s="102" t="s">
        <v>5361</v>
      </c>
      <c r="K2792" s="102"/>
      <c r="L2792" s="111" t="s">
        <v>2610</v>
      </c>
      <c r="M2792" s="169">
        <v>2</v>
      </c>
      <c r="N2792" s="112" t="s">
        <v>16178</v>
      </c>
      <c r="O2792" s="121" t="s">
        <v>5985</v>
      </c>
      <c r="P2792" s="102" t="s">
        <v>13301</v>
      </c>
      <c r="Q2792" s="102" t="s">
        <v>20572</v>
      </c>
      <c r="R2792" s="109"/>
      <c r="S2792" s="102"/>
      <c r="T2792" s="102" t="s">
        <v>28757</v>
      </c>
      <c r="U2792" s="102" t="s">
        <v>17630</v>
      </c>
      <c r="V2792" s="109">
        <v>7.5</v>
      </c>
      <c r="W2792" s="107"/>
      <c r="X2792" s="324"/>
    </row>
    <row r="2793" spans="1:24" ht="12.95" customHeight="1" x14ac:dyDescent="0.2">
      <c r="A2793" s="104">
        <v>1997</v>
      </c>
      <c r="B2793" s="104" t="s">
        <v>4176</v>
      </c>
      <c r="C2793" s="104" t="s">
        <v>5242</v>
      </c>
      <c r="D2793" s="129" t="s">
        <v>13615</v>
      </c>
      <c r="E2793" s="102" t="s">
        <v>10931</v>
      </c>
      <c r="F2793" s="102" t="s">
        <v>14834</v>
      </c>
      <c r="G2793" s="105">
        <v>14746</v>
      </c>
      <c r="H2793" s="102" t="s">
        <v>11819</v>
      </c>
      <c r="I2793" s="102" t="s">
        <v>5011</v>
      </c>
      <c r="J2793" s="102" t="s">
        <v>13616</v>
      </c>
      <c r="K2793" s="102"/>
      <c r="L2793" s="111" t="s">
        <v>2611</v>
      </c>
      <c r="M2793" s="169">
        <v>2</v>
      </c>
      <c r="N2793" s="112" t="s">
        <v>21739</v>
      </c>
      <c r="O2793" s="121" t="s">
        <v>16880</v>
      </c>
      <c r="P2793" s="102" t="s">
        <v>9125</v>
      </c>
      <c r="Q2793" s="102" t="s">
        <v>18182</v>
      </c>
      <c r="R2793" s="109"/>
      <c r="S2793" s="102"/>
      <c r="T2793" s="102" t="s">
        <v>28757</v>
      </c>
      <c r="U2793" s="102" t="s">
        <v>579</v>
      </c>
      <c r="V2793" s="109">
        <v>9.5</v>
      </c>
      <c r="W2793" s="107"/>
      <c r="X2793" s="324"/>
    </row>
    <row r="2794" spans="1:24" ht="12.95" customHeight="1" x14ac:dyDescent="0.2">
      <c r="A2794" s="104">
        <v>1997</v>
      </c>
      <c r="B2794" s="104" t="s">
        <v>4176</v>
      </c>
      <c r="C2794" s="104" t="s">
        <v>5242</v>
      </c>
      <c r="D2794" s="129" t="s">
        <v>8397</v>
      </c>
      <c r="E2794" s="102" t="s">
        <v>10932</v>
      </c>
      <c r="F2794" s="102" t="s">
        <v>14834</v>
      </c>
      <c r="G2794" s="105">
        <v>14746</v>
      </c>
      <c r="H2794" s="102" t="s">
        <v>5011</v>
      </c>
      <c r="I2794" s="102" t="s">
        <v>11819</v>
      </c>
      <c r="J2794" s="102" t="s">
        <v>5480</v>
      </c>
      <c r="K2794" s="102"/>
      <c r="L2794" s="111" t="s">
        <v>2612</v>
      </c>
      <c r="M2794" s="169">
        <v>0.5</v>
      </c>
      <c r="N2794" s="125">
        <v>14</v>
      </c>
      <c r="O2794" s="121"/>
      <c r="P2794" s="102"/>
      <c r="Q2794" s="102" t="s">
        <v>16096</v>
      </c>
      <c r="R2794" s="109"/>
      <c r="S2794" s="102"/>
      <c r="T2794" s="102" t="s">
        <v>28757</v>
      </c>
      <c r="U2794" s="102" t="s">
        <v>17631</v>
      </c>
      <c r="V2794" s="109">
        <v>7</v>
      </c>
      <c r="W2794" s="107"/>
      <c r="X2794" s="324"/>
    </row>
    <row r="2795" spans="1:24" ht="12.95" customHeight="1" x14ac:dyDescent="0.2">
      <c r="A2795" s="104">
        <v>1997</v>
      </c>
      <c r="B2795" s="104" t="s">
        <v>4176</v>
      </c>
      <c r="C2795" s="104" t="s">
        <v>5242</v>
      </c>
      <c r="D2795" s="129" t="s">
        <v>5253</v>
      </c>
      <c r="E2795" s="102" t="s">
        <v>17625</v>
      </c>
      <c r="F2795" s="195" t="s">
        <v>14961</v>
      </c>
      <c r="G2795" s="105">
        <v>14744</v>
      </c>
      <c r="H2795" s="102" t="s">
        <v>5011</v>
      </c>
      <c r="I2795" s="102" t="s">
        <v>11819</v>
      </c>
      <c r="J2795" s="102" t="s">
        <v>8775</v>
      </c>
      <c r="K2795" s="102"/>
      <c r="L2795" s="111" t="s">
        <v>17626</v>
      </c>
      <c r="M2795" s="169">
        <v>4.5</v>
      </c>
      <c r="N2795" s="112" t="s">
        <v>17632</v>
      </c>
      <c r="O2795" s="121" t="s">
        <v>65</v>
      </c>
      <c r="P2795" s="102"/>
      <c r="Q2795" s="102"/>
      <c r="R2795" s="109"/>
      <c r="S2795" s="102"/>
      <c r="T2795" s="102" t="s">
        <v>28757</v>
      </c>
      <c r="U2795" s="102" t="s">
        <v>17627</v>
      </c>
      <c r="V2795" s="109" t="s">
        <v>6473</v>
      </c>
      <c r="W2795" s="102"/>
      <c r="X2795" s="324"/>
    </row>
    <row r="2796" spans="1:24" ht="12.95" customHeight="1" x14ac:dyDescent="0.2">
      <c r="A2796" s="104">
        <v>2001</v>
      </c>
      <c r="B2796" s="104" t="s">
        <v>4176</v>
      </c>
      <c r="C2796" s="103" t="s">
        <v>2790</v>
      </c>
      <c r="D2796" s="129" t="s">
        <v>10670</v>
      </c>
      <c r="E2796" s="102" t="s">
        <v>4480</v>
      </c>
      <c r="F2796" s="102" t="s">
        <v>14834</v>
      </c>
      <c r="G2796" s="105">
        <v>17673</v>
      </c>
      <c r="H2796" s="102" t="s">
        <v>31382</v>
      </c>
      <c r="I2796" s="102" t="s">
        <v>31576</v>
      </c>
      <c r="J2796" s="102" t="s">
        <v>12699</v>
      </c>
      <c r="K2796" s="102"/>
      <c r="L2796" s="111" t="s">
        <v>37292</v>
      </c>
      <c r="M2796" s="169">
        <v>1</v>
      </c>
      <c r="N2796" s="112" t="s">
        <v>31577</v>
      </c>
      <c r="O2796" s="121" t="s">
        <v>5985</v>
      </c>
      <c r="P2796" s="102" t="s">
        <v>9125</v>
      </c>
      <c r="Q2796" s="102" t="s">
        <v>19534</v>
      </c>
      <c r="R2796" s="109"/>
      <c r="S2796" s="102" t="s">
        <v>8315</v>
      </c>
      <c r="T2796" s="102" t="s">
        <v>38185</v>
      </c>
      <c r="U2796" s="102" t="s">
        <v>31578</v>
      </c>
      <c r="V2796" s="109">
        <v>6.5</v>
      </c>
      <c r="W2796" s="102"/>
      <c r="X2796" s="324"/>
    </row>
    <row r="2797" spans="1:24" ht="12.95" customHeight="1" x14ac:dyDescent="0.2">
      <c r="A2797" s="104">
        <v>2001</v>
      </c>
      <c r="B2797" s="104" t="s">
        <v>4176</v>
      </c>
      <c r="C2797" s="104" t="s">
        <v>2790</v>
      </c>
      <c r="D2797" s="129" t="s">
        <v>1046</v>
      </c>
      <c r="E2797" s="102" t="s">
        <v>3015</v>
      </c>
      <c r="F2797" s="102" t="s">
        <v>14834</v>
      </c>
      <c r="G2797" s="105">
        <v>17874</v>
      </c>
      <c r="H2797" s="102" t="s">
        <v>31382</v>
      </c>
      <c r="I2797" s="102" t="s">
        <v>31579</v>
      </c>
      <c r="J2797" s="102" t="s">
        <v>9700</v>
      </c>
      <c r="K2797" s="102"/>
      <c r="L2797" s="111" t="s">
        <v>37293</v>
      </c>
      <c r="M2797" s="169">
        <v>2</v>
      </c>
      <c r="N2797" s="112" t="s">
        <v>16434</v>
      </c>
      <c r="O2797" s="121" t="s">
        <v>15846</v>
      </c>
      <c r="P2797" s="102" t="s">
        <v>13301</v>
      </c>
      <c r="Q2797" s="102" t="s">
        <v>19439</v>
      </c>
      <c r="R2797" s="109"/>
      <c r="S2797" s="102" t="s">
        <v>8315</v>
      </c>
      <c r="T2797" s="102" t="s">
        <v>38185</v>
      </c>
      <c r="U2797" s="102" t="s">
        <v>21740</v>
      </c>
      <c r="V2797" s="109">
        <v>7</v>
      </c>
      <c r="W2797" s="102"/>
      <c r="X2797" s="324"/>
    </row>
    <row r="2798" spans="1:24" ht="12.95" customHeight="1" x14ac:dyDescent="0.2">
      <c r="A2798" s="104">
        <v>2001</v>
      </c>
      <c r="B2798" s="104" t="s">
        <v>4176</v>
      </c>
      <c r="C2798" s="104" t="s">
        <v>2790</v>
      </c>
      <c r="D2798" s="129" t="s">
        <v>9701</v>
      </c>
      <c r="E2798" s="102" t="s">
        <v>3016</v>
      </c>
      <c r="F2798" s="102" t="s">
        <v>14834</v>
      </c>
      <c r="G2798" s="105">
        <v>17666</v>
      </c>
      <c r="H2798" s="102" t="s">
        <v>31382</v>
      </c>
      <c r="I2798" s="102" t="s">
        <v>31381</v>
      </c>
      <c r="J2798" s="102" t="s">
        <v>6190</v>
      </c>
      <c r="K2798" s="102"/>
      <c r="L2798" s="111" t="s">
        <v>37294</v>
      </c>
      <c r="M2798" s="109">
        <v>2</v>
      </c>
      <c r="N2798" s="112" t="s">
        <v>17633</v>
      </c>
      <c r="O2798" s="102" t="s">
        <v>14682</v>
      </c>
      <c r="P2798" s="102" t="s">
        <v>9125</v>
      </c>
      <c r="Q2798" s="102" t="s">
        <v>16520</v>
      </c>
      <c r="R2798" s="109"/>
      <c r="S2798" s="102" t="s">
        <v>8315</v>
      </c>
      <c r="T2798" s="102" t="s">
        <v>38185</v>
      </c>
      <c r="U2798" s="102" t="s">
        <v>21741</v>
      </c>
      <c r="V2798" s="109">
        <v>6.5</v>
      </c>
      <c r="W2798" s="102"/>
      <c r="X2798" s="324"/>
    </row>
    <row r="2799" spans="1:24" ht="12.95" customHeight="1" x14ac:dyDescent="0.2">
      <c r="A2799" s="104">
        <v>2001</v>
      </c>
      <c r="B2799" s="104" t="s">
        <v>4176</v>
      </c>
      <c r="C2799" s="104" t="s">
        <v>2790</v>
      </c>
      <c r="D2799" s="129" t="s">
        <v>7949</v>
      </c>
      <c r="E2799" s="102" t="s">
        <v>3017</v>
      </c>
      <c r="F2799" s="102" t="s">
        <v>14834</v>
      </c>
      <c r="G2799" s="105">
        <v>17676</v>
      </c>
      <c r="H2799" s="102" t="s">
        <v>31382</v>
      </c>
      <c r="I2799" s="102" t="s">
        <v>31579</v>
      </c>
      <c r="J2799" s="102" t="s">
        <v>7950</v>
      </c>
      <c r="K2799" s="102"/>
      <c r="L2799" s="111" t="s">
        <v>37295</v>
      </c>
      <c r="M2799" s="109">
        <v>1</v>
      </c>
      <c r="N2799" s="112" t="s">
        <v>16506</v>
      </c>
      <c r="O2799" s="102" t="s">
        <v>325</v>
      </c>
      <c r="P2799" s="102"/>
      <c r="Q2799" s="102" t="s">
        <v>17599</v>
      </c>
      <c r="R2799" s="109"/>
      <c r="S2799" s="102" t="s">
        <v>8315</v>
      </c>
      <c r="T2799" s="102" t="s">
        <v>38185</v>
      </c>
      <c r="U2799" s="102" t="s">
        <v>21742</v>
      </c>
      <c r="V2799" s="109">
        <v>6.5</v>
      </c>
      <c r="W2799" s="102"/>
      <c r="X2799" s="324"/>
    </row>
    <row r="2800" spans="1:24" ht="12.95" customHeight="1" x14ac:dyDescent="0.2">
      <c r="A2800" s="104">
        <v>2001</v>
      </c>
      <c r="B2800" s="104" t="s">
        <v>4176</v>
      </c>
      <c r="C2800" s="104" t="s">
        <v>2790</v>
      </c>
      <c r="D2800" s="129" t="s">
        <v>7951</v>
      </c>
      <c r="E2800" s="102" t="s">
        <v>979</v>
      </c>
      <c r="F2800" s="102" t="s">
        <v>14834</v>
      </c>
      <c r="G2800" s="105">
        <v>17690</v>
      </c>
      <c r="H2800" s="102" t="s">
        <v>31382</v>
      </c>
      <c r="I2800" s="102" t="s">
        <v>31580</v>
      </c>
      <c r="J2800" s="102" t="s">
        <v>7907</v>
      </c>
      <c r="K2800" s="102"/>
      <c r="L2800" s="111" t="s">
        <v>37296</v>
      </c>
      <c r="M2800" s="109">
        <v>2</v>
      </c>
      <c r="N2800" s="112" t="s">
        <v>16767</v>
      </c>
      <c r="O2800" s="102"/>
      <c r="P2800" s="102"/>
      <c r="Q2800" s="102" t="s">
        <v>21134</v>
      </c>
      <c r="R2800" s="109"/>
      <c r="S2800" s="102" t="s">
        <v>8315</v>
      </c>
      <c r="T2800" s="102" t="s">
        <v>38185</v>
      </c>
      <c r="U2800" s="102" t="s">
        <v>31581</v>
      </c>
      <c r="V2800" s="109">
        <v>6.5</v>
      </c>
      <c r="W2800" s="102"/>
      <c r="X2800" s="324"/>
    </row>
    <row r="2801" spans="1:24" ht="12.95" customHeight="1" x14ac:dyDescent="0.2">
      <c r="A2801" s="104">
        <v>2001</v>
      </c>
      <c r="B2801" s="104" t="s">
        <v>4176</v>
      </c>
      <c r="C2801" s="104" t="s">
        <v>2790</v>
      </c>
      <c r="D2801" s="129" t="s">
        <v>624</v>
      </c>
      <c r="E2801" s="102" t="s">
        <v>2972</v>
      </c>
      <c r="F2801" s="102" t="s">
        <v>14834</v>
      </c>
      <c r="G2801" s="105">
        <v>17825</v>
      </c>
      <c r="H2801" s="102" t="s">
        <v>31579</v>
      </c>
      <c r="I2801" s="102" t="s">
        <v>31382</v>
      </c>
      <c r="J2801" s="102" t="s">
        <v>9474</v>
      </c>
      <c r="K2801" s="102"/>
      <c r="L2801" s="111" t="s">
        <v>37297</v>
      </c>
      <c r="M2801" s="109">
        <v>2</v>
      </c>
      <c r="N2801" s="112" t="s">
        <v>16851</v>
      </c>
      <c r="O2801" s="102"/>
      <c r="P2801" s="102" t="s">
        <v>9160</v>
      </c>
      <c r="Q2801" s="102" t="s">
        <v>20098</v>
      </c>
      <c r="R2801" s="109" t="s">
        <v>7035</v>
      </c>
      <c r="S2801" s="102" t="s">
        <v>9435</v>
      </c>
      <c r="T2801" s="102" t="s">
        <v>38185</v>
      </c>
      <c r="U2801" s="102" t="s">
        <v>21743</v>
      </c>
      <c r="V2801" s="109">
        <v>8</v>
      </c>
      <c r="W2801" s="102"/>
      <c r="X2801" s="324"/>
    </row>
    <row r="2802" spans="1:24" ht="12.95" customHeight="1" x14ac:dyDescent="0.2">
      <c r="A2802" s="104">
        <v>2001</v>
      </c>
      <c r="B2802" s="104" t="s">
        <v>4176</v>
      </c>
      <c r="C2802" s="104" t="s">
        <v>2790</v>
      </c>
      <c r="D2802" s="129" t="s">
        <v>12712</v>
      </c>
      <c r="E2802" s="102" t="s">
        <v>2973</v>
      </c>
      <c r="F2802" s="102" t="s">
        <v>14834</v>
      </c>
      <c r="G2802" s="105">
        <v>17694</v>
      </c>
      <c r="H2802" s="102" t="s">
        <v>31382</v>
      </c>
      <c r="I2802" s="102" t="s">
        <v>31576</v>
      </c>
      <c r="J2802" s="102" t="s">
        <v>12727</v>
      </c>
      <c r="K2802" s="102" t="s">
        <v>12726</v>
      </c>
      <c r="L2802" s="111" t="s">
        <v>37298</v>
      </c>
      <c r="M2802" s="109">
        <v>1.5</v>
      </c>
      <c r="N2802" s="112" t="s">
        <v>31582</v>
      </c>
      <c r="O2802" s="102" t="s">
        <v>12721</v>
      </c>
      <c r="P2802" s="102"/>
      <c r="Q2802" s="102" t="s">
        <v>16795</v>
      </c>
      <c r="R2802" s="109"/>
      <c r="S2802" s="102" t="s">
        <v>8315</v>
      </c>
      <c r="T2802" s="102" t="s">
        <v>38185</v>
      </c>
      <c r="U2802" s="102" t="s">
        <v>21268</v>
      </c>
      <c r="V2802" s="109">
        <v>7.5</v>
      </c>
      <c r="W2802" s="102"/>
      <c r="X2802" s="324"/>
    </row>
    <row r="2803" spans="1:24" ht="12.95" customHeight="1" x14ac:dyDescent="0.2">
      <c r="A2803" s="104">
        <v>2001</v>
      </c>
      <c r="B2803" s="104" t="s">
        <v>4176</v>
      </c>
      <c r="C2803" s="104" t="s">
        <v>2790</v>
      </c>
      <c r="D2803" s="129" t="s">
        <v>14836</v>
      </c>
      <c r="E2803" s="102" t="s">
        <v>2974</v>
      </c>
      <c r="F2803" s="102" t="s">
        <v>14834</v>
      </c>
      <c r="G2803" s="105">
        <v>17687</v>
      </c>
      <c r="H2803" s="102" t="s">
        <v>31583</v>
      </c>
      <c r="I2803" s="102" t="s">
        <v>31382</v>
      </c>
      <c r="J2803" s="102" t="s">
        <v>17635</v>
      </c>
      <c r="K2803" s="102"/>
      <c r="L2803" s="111" t="s">
        <v>17636</v>
      </c>
      <c r="M2803" s="102">
        <v>3</v>
      </c>
      <c r="N2803" s="112" t="s">
        <v>17637</v>
      </c>
      <c r="O2803" s="102" t="s">
        <v>15959</v>
      </c>
      <c r="P2803" s="102" t="s">
        <v>17110</v>
      </c>
      <c r="Q2803" s="102" t="s">
        <v>21744</v>
      </c>
      <c r="R2803" s="102"/>
      <c r="S2803" s="102" t="s">
        <v>8315</v>
      </c>
      <c r="T2803" s="102" t="s">
        <v>38185</v>
      </c>
      <c r="U2803" s="102" t="s">
        <v>21745</v>
      </c>
      <c r="V2803" s="102">
        <v>9</v>
      </c>
      <c r="W2803" s="102"/>
      <c r="X2803" s="324"/>
    </row>
    <row r="2804" spans="1:24" ht="12.95" customHeight="1" x14ac:dyDescent="0.2">
      <c r="A2804" s="115">
        <v>2001</v>
      </c>
      <c r="B2804" s="115" t="s">
        <v>4176</v>
      </c>
      <c r="C2804" s="102" t="s">
        <v>2790</v>
      </c>
      <c r="D2804" s="129" t="s">
        <v>13607</v>
      </c>
      <c r="E2804" s="102" t="s">
        <v>2975</v>
      </c>
      <c r="F2804" s="148" t="s">
        <v>10085</v>
      </c>
      <c r="G2804" s="105">
        <v>17672</v>
      </c>
      <c r="H2804" s="102" t="s">
        <v>31381</v>
      </c>
      <c r="I2804" s="102" t="s">
        <v>31382</v>
      </c>
      <c r="J2804" s="102" t="s">
        <v>13608</v>
      </c>
      <c r="K2804" s="102"/>
      <c r="L2804" s="111" t="s">
        <v>37471</v>
      </c>
      <c r="M2804" s="109">
        <v>1</v>
      </c>
      <c r="N2804" s="108" t="s">
        <v>12026</v>
      </c>
      <c r="O2804" s="102" t="s">
        <v>3620</v>
      </c>
      <c r="P2804" s="102" t="s">
        <v>9160</v>
      </c>
      <c r="Q2804" s="102" t="s">
        <v>21186</v>
      </c>
      <c r="R2804" s="109" t="s">
        <v>7035</v>
      </c>
      <c r="S2804" s="102"/>
      <c r="T2804" s="102" t="s">
        <v>38185</v>
      </c>
      <c r="U2804" s="102" t="s">
        <v>21746</v>
      </c>
      <c r="V2804" s="109">
        <v>6.5</v>
      </c>
      <c r="W2804" s="107"/>
      <c r="X2804" s="324"/>
    </row>
    <row r="2805" spans="1:24" ht="12.95" customHeight="1" x14ac:dyDescent="0.2">
      <c r="A2805" s="104">
        <v>2001</v>
      </c>
      <c r="B2805" s="104" t="s">
        <v>4176</v>
      </c>
      <c r="C2805" s="104" t="s">
        <v>2790</v>
      </c>
      <c r="D2805" s="129" t="s">
        <v>7669</v>
      </c>
      <c r="E2805" s="102" t="s">
        <v>2976</v>
      </c>
      <c r="F2805" s="102" t="s">
        <v>14834</v>
      </c>
      <c r="G2805" s="105">
        <v>20758</v>
      </c>
      <c r="H2805" s="102" t="s">
        <v>31579</v>
      </c>
      <c r="I2805" s="102" t="s">
        <v>31584</v>
      </c>
      <c r="J2805" s="102" t="s">
        <v>3660</v>
      </c>
      <c r="K2805" s="102"/>
      <c r="L2805" s="111" t="s">
        <v>17638</v>
      </c>
      <c r="M2805" s="102">
        <v>2</v>
      </c>
      <c r="N2805" s="125" t="s">
        <v>31585</v>
      </c>
      <c r="O2805" s="102" t="s">
        <v>65</v>
      </c>
      <c r="P2805" s="102" t="s">
        <v>13301</v>
      </c>
      <c r="Q2805" s="102" t="s">
        <v>21747</v>
      </c>
      <c r="R2805" s="102"/>
      <c r="S2805" s="102"/>
      <c r="T2805" s="102" t="s">
        <v>38185</v>
      </c>
      <c r="U2805" s="102" t="s">
        <v>21748</v>
      </c>
      <c r="V2805" s="109">
        <v>6.5</v>
      </c>
      <c r="W2805" s="102"/>
      <c r="X2805" s="324"/>
    </row>
    <row r="2806" spans="1:24" ht="12.95" customHeight="1" x14ac:dyDescent="0.2">
      <c r="A2806" s="104">
        <v>2001</v>
      </c>
      <c r="B2806" s="104" t="s">
        <v>4176</v>
      </c>
      <c r="C2806" s="104" t="s">
        <v>2790</v>
      </c>
      <c r="D2806" s="129" t="s">
        <v>8395</v>
      </c>
      <c r="E2806" s="102" t="s">
        <v>2977</v>
      </c>
      <c r="F2806" s="102" t="s">
        <v>14834</v>
      </c>
      <c r="G2806" s="105">
        <v>20759</v>
      </c>
      <c r="H2806" s="102" t="s">
        <v>31586</v>
      </c>
      <c r="I2806" s="102" t="s">
        <v>31587</v>
      </c>
      <c r="J2806" s="102" t="s">
        <v>3661</v>
      </c>
      <c r="K2806" s="102"/>
      <c r="L2806" s="111" t="s">
        <v>17639</v>
      </c>
      <c r="M2806" s="102">
        <v>2</v>
      </c>
      <c r="N2806" s="125" t="s">
        <v>31588</v>
      </c>
      <c r="O2806" s="102" t="s">
        <v>3325</v>
      </c>
      <c r="P2806" s="102" t="s">
        <v>13301</v>
      </c>
      <c r="Q2806" s="102" t="s">
        <v>20593</v>
      </c>
      <c r="R2806" s="102"/>
      <c r="S2806" s="102"/>
      <c r="T2806" s="102" t="s">
        <v>38185</v>
      </c>
      <c r="U2806" s="102" t="s">
        <v>21749</v>
      </c>
      <c r="V2806" s="109">
        <v>6</v>
      </c>
      <c r="W2806" s="102"/>
      <c r="X2806" s="324"/>
    </row>
    <row r="2807" spans="1:24" ht="12.95" customHeight="1" x14ac:dyDescent="0.2">
      <c r="A2807" s="104">
        <v>2001</v>
      </c>
      <c r="B2807" s="104" t="s">
        <v>4176</v>
      </c>
      <c r="C2807" s="104" t="s">
        <v>2790</v>
      </c>
      <c r="D2807" s="129" t="s">
        <v>10530</v>
      </c>
      <c r="E2807" s="102" t="s">
        <v>10902</v>
      </c>
      <c r="F2807" s="102" t="s">
        <v>14834</v>
      </c>
      <c r="G2807" s="105">
        <v>20761</v>
      </c>
      <c r="H2807" s="102" t="s">
        <v>31586</v>
      </c>
      <c r="I2807" s="102" t="s">
        <v>31587</v>
      </c>
      <c r="J2807" s="102" t="s">
        <v>9644</v>
      </c>
      <c r="K2807" s="102"/>
      <c r="L2807" s="111" t="s">
        <v>21750</v>
      </c>
      <c r="M2807" s="109">
        <v>1</v>
      </c>
      <c r="N2807" s="112">
        <v>26</v>
      </c>
      <c r="O2807" s="102" t="s">
        <v>17473</v>
      </c>
      <c r="P2807" s="102"/>
      <c r="Q2807" s="102"/>
      <c r="R2807" s="109"/>
      <c r="S2807" s="102"/>
      <c r="T2807" s="102" t="s">
        <v>38185</v>
      </c>
      <c r="U2807" s="102" t="s">
        <v>21751</v>
      </c>
      <c r="V2807" s="109">
        <v>5.5</v>
      </c>
      <c r="W2807" s="102"/>
      <c r="X2807" s="324"/>
    </row>
    <row r="2808" spans="1:24" ht="12.95" customHeight="1" x14ac:dyDescent="0.2">
      <c r="A2808" s="102">
        <v>2001</v>
      </c>
      <c r="B2808" s="102" t="s">
        <v>4176</v>
      </c>
      <c r="C2808" s="102" t="s">
        <v>2790</v>
      </c>
      <c r="D2808" s="129" t="s">
        <v>3662</v>
      </c>
      <c r="E2808" s="102" t="s">
        <v>15814</v>
      </c>
      <c r="F2808" s="148" t="s">
        <v>10085</v>
      </c>
      <c r="G2808" s="105">
        <v>17676</v>
      </c>
      <c r="H2808" s="102" t="s">
        <v>31382</v>
      </c>
      <c r="I2808" s="102" t="s">
        <v>31381</v>
      </c>
      <c r="J2808" s="102" t="s">
        <v>13608</v>
      </c>
      <c r="K2808" s="102"/>
      <c r="L2808" s="111" t="s">
        <v>37477</v>
      </c>
      <c r="M2808" s="109">
        <v>1</v>
      </c>
      <c r="N2808" s="108" t="s">
        <v>12026</v>
      </c>
      <c r="O2808" s="121" t="s">
        <v>10189</v>
      </c>
      <c r="P2808" s="102" t="s">
        <v>15941</v>
      </c>
      <c r="Q2808" s="102" t="s">
        <v>16576</v>
      </c>
      <c r="R2808" s="109"/>
      <c r="S2808" s="102"/>
      <c r="T2808" s="102" t="s">
        <v>38185</v>
      </c>
      <c r="U2808" s="102" t="s">
        <v>21752</v>
      </c>
      <c r="V2808" s="109">
        <v>6</v>
      </c>
      <c r="W2808" s="107"/>
      <c r="X2808" s="324"/>
    </row>
    <row r="2809" spans="1:24" ht="12.95" customHeight="1" x14ac:dyDescent="0.2">
      <c r="A2809" s="104">
        <v>2001</v>
      </c>
      <c r="B2809" s="104" t="s">
        <v>4176</v>
      </c>
      <c r="C2809" s="104" t="s">
        <v>2790</v>
      </c>
      <c r="D2809" s="129" t="s">
        <v>13135</v>
      </c>
      <c r="E2809" s="102" t="s">
        <v>10476</v>
      </c>
      <c r="F2809" s="102" t="s">
        <v>14834</v>
      </c>
      <c r="G2809" s="105">
        <v>17546</v>
      </c>
      <c r="H2809" s="102" t="s">
        <v>31382</v>
      </c>
      <c r="I2809" s="102" t="s">
        <v>31589</v>
      </c>
      <c r="J2809" s="102" t="s">
        <v>7610</v>
      </c>
      <c r="K2809" s="102"/>
      <c r="L2809" s="111" t="s">
        <v>17640</v>
      </c>
      <c r="M2809" s="102">
        <v>2</v>
      </c>
      <c r="N2809" s="125" t="s">
        <v>31590</v>
      </c>
      <c r="O2809" s="121"/>
      <c r="P2809" s="102"/>
      <c r="Q2809" s="102" t="s">
        <v>15837</v>
      </c>
      <c r="R2809" s="102"/>
      <c r="S2809" s="102"/>
      <c r="T2809" s="102" t="s">
        <v>38185</v>
      </c>
      <c r="U2809" s="102" t="s">
        <v>21753</v>
      </c>
      <c r="V2809" s="102">
        <v>6.5</v>
      </c>
      <c r="W2809" s="102"/>
      <c r="X2809" s="324"/>
    </row>
    <row r="2810" spans="1:24" ht="12.95" customHeight="1" x14ac:dyDescent="0.2">
      <c r="A2810" s="104">
        <v>2001</v>
      </c>
      <c r="B2810" s="104" t="s">
        <v>4176</v>
      </c>
      <c r="C2810" s="104" t="s">
        <v>2790</v>
      </c>
      <c r="D2810" s="129" t="s">
        <v>7611</v>
      </c>
      <c r="E2810" s="102" t="s">
        <v>10469</v>
      </c>
      <c r="F2810" s="102" t="s">
        <v>14834</v>
      </c>
      <c r="G2810" s="105">
        <v>17644</v>
      </c>
      <c r="H2810" s="102" t="s">
        <v>31591</v>
      </c>
      <c r="I2810" s="102" t="s">
        <v>31382</v>
      </c>
      <c r="J2810" s="102" t="s">
        <v>12481</v>
      </c>
      <c r="K2810" s="102"/>
      <c r="L2810" s="111" t="s">
        <v>17641</v>
      </c>
      <c r="M2810" s="102">
        <v>3</v>
      </c>
      <c r="N2810" s="112" t="s">
        <v>17642</v>
      </c>
      <c r="O2810" s="121" t="s">
        <v>3620</v>
      </c>
      <c r="P2810" s="102" t="s">
        <v>3620</v>
      </c>
      <c r="Q2810" s="102" t="s">
        <v>21754</v>
      </c>
      <c r="R2810" s="109" t="s">
        <v>7035</v>
      </c>
      <c r="S2810" s="102"/>
      <c r="T2810" s="102" t="s">
        <v>38185</v>
      </c>
      <c r="U2810" s="102" t="s">
        <v>21755</v>
      </c>
      <c r="V2810" s="109">
        <v>8</v>
      </c>
      <c r="W2810" s="102"/>
      <c r="X2810" s="324"/>
    </row>
    <row r="2811" spans="1:24" ht="12.95" customHeight="1" x14ac:dyDescent="0.2">
      <c r="A2811" s="115">
        <v>2001</v>
      </c>
      <c r="B2811" s="115" t="s">
        <v>4176</v>
      </c>
      <c r="C2811" s="102" t="s">
        <v>2790</v>
      </c>
      <c r="D2811" s="129" t="s">
        <v>2459</v>
      </c>
      <c r="E2811" s="102" t="s">
        <v>17643</v>
      </c>
      <c r="F2811" s="148" t="s">
        <v>10085</v>
      </c>
      <c r="G2811" s="105">
        <v>17672</v>
      </c>
      <c r="H2811" s="102" t="s">
        <v>31382</v>
      </c>
      <c r="I2811" s="102" t="s">
        <v>31381</v>
      </c>
      <c r="J2811" s="102" t="s">
        <v>13608</v>
      </c>
      <c r="K2811" s="102"/>
      <c r="L2811" s="111"/>
      <c r="M2811" s="109">
        <v>1</v>
      </c>
      <c r="N2811" s="108" t="s">
        <v>12026</v>
      </c>
      <c r="O2811" s="102" t="s">
        <v>20529</v>
      </c>
      <c r="P2811" s="102" t="s">
        <v>20529</v>
      </c>
      <c r="Q2811" s="102" t="s">
        <v>20529</v>
      </c>
      <c r="R2811" s="109"/>
      <c r="S2811" s="102"/>
      <c r="T2811" s="102" t="s">
        <v>38185</v>
      </c>
      <c r="U2811" s="102" t="s">
        <v>21756</v>
      </c>
      <c r="V2811" s="109" t="s">
        <v>2460</v>
      </c>
      <c r="W2811" s="107"/>
      <c r="X2811" s="324"/>
    </row>
    <row r="2812" spans="1:24" ht="12.95" customHeight="1" x14ac:dyDescent="0.2">
      <c r="A2812" s="115">
        <v>2011</v>
      </c>
      <c r="B2812" s="115" t="s">
        <v>4176</v>
      </c>
      <c r="C2812" s="103" t="s">
        <v>17644</v>
      </c>
      <c r="D2812" s="111" t="s">
        <v>31592</v>
      </c>
      <c r="E2812" s="115" t="s">
        <v>17645</v>
      </c>
      <c r="F2812" s="104" t="s">
        <v>14834</v>
      </c>
      <c r="G2812" s="105">
        <v>17673</v>
      </c>
      <c r="H2812" s="102" t="s">
        <v>31593</v>
      </c>
      <c r="I2812" s="102" t="s">
        <v>31594</v>
      </c>
      <c r="J2812" s="102" t="s">
        <v>12699</v>
      </c>
      <c r="K2812" s="102"/>
      <c r="L2812" s="111" t="s">
        <v>1786</v>
      </c>
      <c r="M2812" s="109">
        <v>0.75</v>
      </c>
      <c r="N2812" s="108" t="s">
        <v>31595</v>
      </c>
      <c r="O2812" s="102" t="s">
        <v>5985</v>
      </c>
      <c r="P2812" s="102" t="s">
        <v>9125</v>
      </c>
      <c r="Q2812" s="102" t="s">
        <v>19534</v>
      </c>
      <c r="R2812" s="109"/>
      <c r="S2812" s="102" t="s">
        <v>8315</v>
      </c>
      <c r="T2812" s="102" t="s">
        <v>38185</v>
      </c>
      <c r="U2812" s="102" t="s">
        <v>21757</v>
      </c>
      <c r="V2812" s="109">
        <v>7.5</v>
      </c>
      <c r="W2812" s="107"/>
      <c r="X2812" s="324"/>
    </row>
    <row r="2813" spans="1:24" ht="12.95" customHeight="1" x14ac:dyDescent="0.2">
      <c r="A2813" s="115">
        <v>2011</v>
      </c>
      <c r="B2813" s="115" t="s">
        <v>4176</v>
      </c>
      <c r="C2813" s="102" t="s">
        <v>17644</v>
      </c>
      <c r="D2813" s="111" t="s">
        <v>1046</v>
      </c>
      <c r="E2813" s="115" t="s">
        <v>17646</v>
      </c>
      <c r="F2813" s="104" t="s">
        <v>14834</v>
      </c>
      <c r="G2813" s="105">
        <v>17874</v>
      </c>
      <c r="H2813" s="102" t="s">
        <v>31593</v>
      </c>
      <c r="I2813" s="102" t="s">
        <v>31329</v>
      </c>
      <c r="J2813" s="102" t="s">
        <v>9700</v>
      </c>
      <c r="K2813" s="102"/>
      <c r="L2813" s="111" t="s">
        <v>1787</v>
      </c>
      <c r="M2813" s="109">
        <v>2</v>
      </c>
      <c r="N2813" s="112" t="s">
        <v>16434</v>
      </c>
      <c r="O2813" s="102" t="s">
        <v>20679</v>
      </c>
      <c r="P2813" s="102" t="s">
        <v>13301</v>
      </c>
      <c r="Q2813" s="102" t="s">
        <v>19439</v>
      </c>
      <c r="R2813" s="109"/>
      <c r="S2813" s="102" t="s">
        <v>8315</v>
      </c>
      <c r="T2813" s="102" t="s">
        <v>38185</v>
      </c>
      <c r="U2813" s="102" t="s">
        <v>21740</v>
      </c>
      <c r="V2813" s="109">
        <v>7</v>
      </c>
      <c r="W2813" s="107"/>
      <c r="X2813" s="324"/>
    </row>
    <row r="2814" spans="1:24" ht="12.95" customHeight="1" x14ac:dyDescent="0.2">
      <c r="A2814" s="115">
        <v>2011</v>
      </c>
      <c r="B2814" s="115" t="s">
        <v>4176</v>
      </c>
      <c r="C2814" s="102" t="s">
        <v>17644</v>
      </c>
      <c r="D2814" s="111" t="s">
        <v>9701</v>
      </c>
      <c r="E2814" s="115" t="s">
        <v>17647</v>
      </c>
      <c r="F2814" s="104" t="s">
        <v>14834</v>
      </c>
      <c r="G2814" s="105">
        <v>17666</v>
      </c>
      <c r="H2814" s="102" t="s">
        <v>31593</v>
      </c>
      <c r="I2814" s="102" t="s">
        <v>31596</v>
      </c>
      <c r="J2814" s="102" t="s">
        <v>6190</v>
      </c>
      <c r="K2814" s="102"/>
      <c r="L2814" s="111" t="s">
        <v>1789</v>
      </c>
      <c r="M2814" s="109">
        <v>2</v>
      </c>
      <c r="N2814" s="112" t="s">
        <v>17633</v>
      </c>
      <c r="O2814" s="102" t="s">
        <v>325</v>
      </c>
      <c r="P2814" s="102" t="s">
        <v>9125</v>
      </c>
      <c r="Q2814" s="102" t="s">
        <v>19627</v>
      </c>
      <c r="R2814" s="109"/>
      <c r="S2814" s="102" t="s">
        <v>8315</v>
      </c>
      <c r="T2814" s="102" t="s">
        <v>38185</v>
      </c>
      <c r="U2814" s="102" t="s">
        <v>21758</v>
      </c>
      <c r="V2814" s="109">
        <v>6.5</v>
      </c>
      <c r="W2814" s="107"/>
      <c r="X2814" s="324"/>
    </row>
    <row r="2815" spans="1:24" ht="12.95" customHeight="1" x14ac:dyDescent="0.2">
      <c r="A2815" s="115">
        <v>2011</v>
      </c>
      <c r="B2815" s="115" t="s">
        <v>4176</v>
      </c>
      <c r="C2815" s="102" t="s">
        <v>17644</v>
      </c>
      <c r="D2815" s="111" t="s">
        <v>31597</v>
      </c>
      <c r="E2815" s="115" t="s">
        <v>17648</v>
      </c>
      <c r="F2815" s="104" t="s">
        <v>14834</v>
      </c>
      <c r="G2815" s="105">
        <v>17676</v>
      </c>
      <c r="H2815" s="102" t="s">
        <v>31593</v>
      </c>
      <c r="I2815" s="102" t="s">
        <v>31329</v>
      </c>
      <c r="J2815" s="102" t="s">
        <v>7950</v>
      </c>
      <c r="K2815" s="102"/>
      <c r="L2815" s="111" t="s">
        <v>1788</v>
      </c>
      <c r="M2815" s="109">
        <v>1</v>
      </c>
      <c r="N2815" s="108" t="s">
        <v>31598</v>
      </c>
      <c r="O2815" s="102" t="s">
        <v>325</v>
      </c>
      <c r="P2815" s="102"/>
      <c r="Q2815" s="102" t="s">
        <v>20572</v>
      </c>
      <c r="R2815" s="109"/>
      <c r="S2815" s="102" t="s">
        <v>8315</v>
      </c>
      <c r="T2815" s="102" t="s">
        <v>38185</v>
      </c>
      <c r="U2815" s="102" t="s">
        <v>21742</v>
      </c>
      <c r="V2815" s="109">
        <v>6.5</v>
      </c>
      <c r="W2815" s="107"/>
      <c r="X2815" s="324"/>
    </row>
    <row r="2816" spans="1:24" ht="12.95" customHeight="1" x14ac:dyDescent="0.2">
      <c r="A2816" s="115">
        <v>2011</v>
      </c>
      <c r="B2816" s="115" t="s">
        <v>4176</v>
      </c>
      <c r="C2816" s="102" t="s">
        <v>17644</v>
      </c>
      <c r="D2816" s="111" t="s">
        <v>31599</v>
      </c>
      <c r="E2816" s="115" t="s">
        <v>17649</v>
      </c>
      <c r="F2816" s="104" t="s">
        <v>14834</v>
      </c>
      <c r="G2816" s="105">
        <v>17690</v>
      </c>
      <c r="H2816" s="102" t="s">
        <v>31593</v>
      </c>
      <c r="I2816" s="102" t="s">
        <v>31600</v>
      </c>
      <c r="J2816" s="102" t="s">
        <v>7907</v>
      </c>
      <c r="K2816" s="102"/>
      <c r="L2816" s="111" t="s">
        <v>1790</v>
      </c>
      <c r="M2816" s="109">
        <v>2</v>
      </c>
      <c r="N2816" s="112" t="s">
        <v>17634</v>
      </c>
      <c r="O2816" s="102"/>
      <c r="P2816" s="102"/>
      <c r="Q2816" s="102" t="s">
        <v>21134</v>
      </c>
      <c r="R2816" s="109"/>
      <c r="S2816" s="102" t="s">
        <v>8315</v>
      </c>
      <c r="T2816" s="102" t="s">
        <v>38185</v>
      </c>
      <c r="U2816" s="102"/>
      <c r="V2816" s="109">
        <v>7.5</v>
      </c>
      <c r="W2816" s="107"/>
      <c r="X2816" s="324"/>
    </row>
    <row r="2817" spans="1:24" ht="12.95" customHeight="1" x14ac:dyDescent="0.2">
      <c r="A2817" s="115">
        <v>2011</v>
      </c>
      <c r="B2817" s="115" t="s">
        <v>4176</v>
      </c>
      <c r="C2817" s="102" t="s">
        <v>17644</v>
      </c>
      <c r="D2817" s="111" t="s">
        <v>624</v>
      </c>
      <c r="E2817" s="115" t="s">
        <v>17650</v>
      </c>
      <c r="F2817" s="104" t="s">
        <v>14834</v>
      </c>
      <c r="G2817" s="105">
        <v>17825</v>
      </c>
      <c r="H2817" s="102" t="s">
        <v>31329</v>
      </c>
      <c r="I2817" s="102" t="s">
        <v>31593</v>
      </c>
      <c r="J2817" s="102" t="s">
        <v>9474</v>
      </c>
      <c r="K2817" s="102"/>
      <c r="L2817" s="111" t="s">
        <v>1791</v>
      </c>
      <c r="M2817" s="109">
        <v>2</v>
      </c>
      <c r="N2817" s="112" t="s">
        <v>16851</v>
      </c>
      <c r="O2817" s="102"/>
      <c r="P2817" s="102" t="s">
        <v>9160</v>
      </c>
      <c r="Q2817" s="102" t="s">
        <v>20098</v>
      </c>
      <c r="R2817" s="109" t="s">
        <v>7035</v>
      </c>
      <c r="S2817" s="102" t="s">
        <v>9435</v>
      </c>
      <c r="T2817" s="102" t="s">
        <v>38185</v>
      </c>
      <c r="U2817" s="102" t="s">
        <v>21743</v>
      </c>
      <c r="V2817" s="109">
        <v>8</v>
      </c>
      <c r="W2817" s="107"/>
      <c r="X2817" s="324"/>
    </row>
    <row r="2818" spans="1:24" ht="12.95" customHeight="1" x14ac:dyDescent="0.2">
      <c r="A2818" s="115">
        <v>2011</v>
      </c>
      <c r="B2818" s="115" t="s">
        <v>4176</v>
      </c>
      <c r="C2818" s="102" t="s">
        <v>17644</v>
      </c>
      <c r="D2818" s="111" t="s">
        <v>12712</v>
      </c>
      <c r="E2818" s="115" t="s">
        <v>17651</v>
      </c>
      <c r="F2818" s="104" t="s">
        <v>14834</v>
      </c>
      <c r="G2818" s="105">
        <v>17694</v>
      </c>
      <c r="H2818" s="102" t="s">
        <v>31593</v>
      </c>
      <c r="I2818" s="102" t="s">
        <v>31594</v>
      </c>
      <c r="J2818" s="102" t="s">
        <v>12727</v>
      </c>
      <c r="K2818" s="102" t="s">
        <v>12726</v>
      </c>
      <c r="L2818" s="111" t="s">
        <v>1792</v>
      </c>
      <c r="M2818" s="109">
        <v>1.5</v>
      </c>
      <c r="N2818" s="108" t="s">
        <v>31601</v>
      </c>
      <c r="O2818" s="102" t="s">
        <v>12721</v>
      </c>
      <c r="P2818" s="102"/>
      <c r="Q2818" s="102" t="s">
        <v>16795</v>
      </c>
      <c r="R2818" s="109"/>
      <c r="S2818" s="102" t="s">
        <v>8315</v>
      </c>
      <c r="T2818" s="102" t="s">
        <v>38185</v>
      </c>
      <c r="U2818" s="102" t="s">
        <v>21268</v>
      </c>
      <c r="V2818" s="109">
        <v>6.5</v>
      </c>
      <c r="W2818" s="107"/>
      <c r="X2818" s="324"/>
    </row>
    <row r="2819" spans="1:24" ht="12.95" customHeight="1" x14ac:dyDescent="0.2">
      <c r="A2819" s="115">
        <v>2011</v>
      </c>
      <c r="B2819" s="115" t="s">
        <v>4176</v>
      </c>
      <c r="C2819" s="102" t="s">
        <v>17644</v>
      </c>
      <c r="D2819" s="111" t="s">
        <v>14836</v>
      </c>
      <c r="E2819" s="115" t="s">
        <v>17652</v>
      </c>
      <c r="F2819" s="104" t="s">
        <v>14834</v>
      </c>
      <c r="G2819" s="105">
        <v>17687</v>
      </c>
      <c r="H2819" s="102" t="s">
        <v>31602</v>
      </c>
      <c r="I2819" s="102" t="s">
        <v>31593</v>
      </c>
      <c r="J2819" s="102" t="s">
        <v>11914</v>
      </c>
      <c r="K2819" s="102"/>
      <c r="L2819" s="111" t="s">
        <v>1793</v>
      </c>
      <c r="M2819" s="109">
        <v>3</v>
      </c>
      <c r="N2819" s="112" t="s">
        <v>17653</v>
      </c>
      <c r="O2819" s="102" t="s">
        <v>15959</v>
      </c>
      <c r="P2819" s="102" t="s">
        <v>17110</v>
      </c>
      <c r="Q2819" s="102" t="s">
        <v>21744</v>
      </c>
      <c r="R2819" s="102"/>
      <c r="S2819" s="102" t="s">
        <v>8315</v>
      </c>
      <c r="T2819" s="102" t="s">
        <v>38185</v>
      </c>
      <c r="U2819" s="102" t="s">
        <v>21745</v>
      </c>
      <c r="V2819" s="109">
        <v>8</v>
      </c>
      <c r="W2819" s="107"/>
      <c r="X2819" s="324"/>
    </row>
    <row r="2820" spans="1:24" ht="12.95" customHeight="1" x14ac:dyDescent="0.2">
      <c r="A2820" s="115">
        <v>2011</v>
      </c>
      <c r="B2820" s="115" t="s">
        <v>4176</v>
      </c>
      <c r="C2820" s="102" t="s">
        <v>17644</v>
      </c>
      <c r="D2820" s="111" t="s">
        <v>10904</v>
      </c>
      <c r="E2820" s="115" t="s">
        <v>17654</v>
      </c>
      <c r="F2820" s="104" t="s">
        <v>14834</v>
      </c>
      <c r="G2820" s="105">
        <v>17730</v>
      </c>
      <c r="H2820" s="102" t="s">
        <v>31596</v>
      </c>
      <c r="I2820" s="102" t="s">
        <v>31593</v>
      </c>
      <c r="J2820" s="102" t="s">
        <v>3290</v>
      </c>
      <c r="K2820" s="102"/>
      <c r="L2820" s="111" t="s">
        <v>1798</v>
      </c>
      <c r="M2820" s="109">
        <v>1</v>
      </c>
      <c r="N2820" s="138">
        <v>11</v>
      </c>
      <c r="O2820" s="102" t="s">
        <v>17473</v>
      </c>
      <c r="P2820" s="102"/>
      <c r="Q2820" s="102" t="s">
        <v>17392</v>
      </c>
      <c r="R2820" s="109"/>
      <c r="S2820" s="102"/>
      <c r="T2820" s="102" t="s">
        <v>38185</v>
      </c>
      <c r="U2820" s="102" t="s">
        <v>8238</v>
      </c>
      <c r="V2820" s="109">
        <v>6</v>
      </c>
      <c r="W2820" s="107"/>
      <c r="X2820" s="324"/>
    </row>
    <row r="2821" spans="1:24" ht="12.95" customHeight="1" x14ac:dyDescent="0.2">
      <c r="A2821" s="115">
        <v>2011</v>
      </c>
      <c r="B2821" s="115" t="s">
        <v>4176</v>
      </c>
      <c r="C2821" s="102" t="s">
        <v>17644</v>
      </c>
      <c r="D2821" s="111" t="s">
        <v>13135</v>
      </c>
      <c r="E2821" s="115" t="s">
        <v>17655</v>
      </c>
      <c r="F2821" s="104" t="s">
        <v>14834</v>
      </c>
      <c r="G2821" s="105">
        <v>17546</v>
      </c>
      <c r="H2821" s="102" t="s">
        <v>31593</v>
      </c>
      <c r="I2821" s="102" t="s">
        <v>31596</v>
      </c>
      <c r="J2821" s="102" t="s">
        <v>7610</v>
      </c>
      <c r="K2821" s="102"/>
      <c r="L2821" s="111" t="s">
        <v>1796</v>
      </c>
      <c r="M2821" s="109">
        <v>1</v>
      </c>
      <c r="N2821" s="108" t="s">
        <v>31603</v>
      </c>
      <c r="O2821" s="102"/>
      <c r="P2821" s="102"/>
      <c r="Q2821" s="102" t="s">
        <v>15837</v>
      </c>
      <c r="R2821" s="109"/>
      <c r="S2821" s="102"/>
      <c r="T2821" s="102" t="s">
        <v>38185</v>
      </c>
      <c r="U2821" s="102" t="s">
        <v>21759</v>
      </c>
      <c r="V2821" s="109">
        <v>6.5</v>
      </c>
      <c r="W2821" s="107"/>
      <c r="X2821" s="324"/>
    </row>
    <row r="2822" spans="1:24" ht="12.95" customHeight="1" x14ac:dyDescent="0.2">
      <c r="A2822" s="115">
        <v>2011</v>
      </c>
      <c r="B2822" s="115" t="s">
        <v>4176</v>
      </c>
      <c r="C2822" s="102" t="s">
        <v>17644</v>
      </c>
      <c r="D2822" s="111" t="s">
        <v>6926</v>
      </c>
      <c r="E2822" s="115" t="s">
        <v>17656</v>
      </c>
      <c r="F2822" s="104" t="s">
        <v>14834</v>
      </c>
      <c r="G2822" s="105">
        <v>17682</v>
      </c>
      <c r="H2822" s="102" t="s">
        <v>31329</v>
      </c>
      <c r="I2822" s="102" t="s">
        <v>31593</v>
      </c>
      <c r="J2822" s="102" t="s">
        <v>8553</v>
      </c>
      <c r="K2822" s="102"/>
      <c r="L2822" s="111" t="s">
        <v>1799</v>
      </c>
      <c r="M2822" s="109">
        <v>0.5</v>
      </c>
      <c r="N2822" s="108">
        <v>16</v>
      </c>
      <c r="O2822" s="102" t="s">
        <v>1863</v>
      </c>
      <c r="P2822" s="102"/>
      <c r="Q2822" s="102" t="s">
        <v>2447</v>
      </c>
      <c r="R2822" s="109"/>
      <c r="S2822" s="102"/>
      <c r="T2822" s="102" t="s">
        <v>38185</v>
      </c>
      <c r="U2822" s="102" t="s">
        <v>17657</v>
      </c>
      <c r="V2822" s="109">
        <v>3</v>
      </c>
      <c r="W2822" s="107"/>
      <c r="X2822" s="324"/>
    </row>
    <row r="2823" spans="1:24" ht="12.95" customHeight="1" x14ac:dyDescent="0.2">
      <c r="A2823" s="115">
        <v>2011</v>
      </c>
      <c r="B2823" s="115" t="s">
        <v>4176</v>
      </c>
      <c r="C2823" s="102" t="s">
        <v>17644</v>
      </c>
      <c r="D2823" s="111" t="s">
        <v>7611</v>
      </c>
      <c r="E2823" s="115" t="s">
        <v>17658</v>
      </c>
      <c r="F2823" s="104" t="s">
        <v>14834</v>
      </c>
      <c r="G2823" s="105">
        <v>17644</v>
      </c>
      <c r="H2823" s="102" t="s">
        <v>31596</v>
      </c>
      <c r="I2823" s="102" t="s">
        <v>31593</v>
      </c>
      <c r="J2823" s="102" t="s">
        <v>12481</v>
      </c>
      <c r="K2823" s="102"/>
      <c r="L2823" s="111" t="s">
        <v>1797</v>
      </c>
      <c r="M2823" s="109">
        <v>3</v>
      </c>
      <c r="N2823" s="112" t="s">
        <v>17659</v>
      </c>
      <c r="O2823" s="102" t="s">
        <v>3620</v>
      </c>
      <c r="P2823" s="102" t="s">
        <v>3620</v>
      </c>
      <c r="Q2823" s="102" t="s">
        <v>21754</v>
      </c>
      <c r="R2823" s="109" t="s">
        <v>7035</v>
      </c>
      <c r="S2823" s="102"/>
      <c r="T2823" s="102" t="s">
        <v>38185</v>
      </c>
      <c r="U2823" s="102" t="s">
        <v>21755</v>
      </c>
      <c r="V2823" s="109">
        <v>8</v>
      </c>
      <c r="W2823" s="107"/>
      <c r="X2823" s="324"/>
    </row>
    <row r="2824" spans="1:24" ht="12.95" customHeight="1" x14ac:dyDescent="0.2">
      <c r="A2824" s="115">
        <v>2011</v>
      </c>
      <c r="B2824" s="115" t="s">
        <v>4176</v>
      </c>
      <c r="C2824" s="102" t="s">
        <v>17644</v>
      </c>
      <c r="D2824" s="102" t="s">
        <v>20442</v>
      </c>
      <c r="E2824" s="115" t="s">
        <v>17660</v>
      </c>
      <c r="F2824" s="104" t="s">
        <v>14834</v>
      </c>
      <c r="G2824" s="105">
        <v>18597</v>
      </c>
      <c r="H2824" s="102" t="s">
        <v>31596</v>
      </c>
      <c r="I2824" s="102" t="s">
        <v>31593</v>
      </c>
      <c r="J2824" s="102" t="s">
        <v>1800</v>
      </c>
      <c r="K2824" s="102"/>
      <c r="L2824" s="129"/>
      <c r="M2824" s="109">
        <v>3</v>
      </c>
      <c r="N2824" s="112" t="s">
        <v>17661</v>
      </c>
      <c r="O2824" s="102" t="s">
        <v>20445</v>
      </c>
      <c r="P2824" s="102" t="s">
        <v>19503</v>
      </c>
      <c r="Q2824" s="102" t="s">
        <v>16990</v>
      </c>
      <c r="R2824" s="109"/>
      <c r="S2824" s="102"/>
      <c r="T2824" s="102" t="s">
        <v>38185</v>
      </c>
      <c r="U2824" s="102" t="s">
        <v>21760</v>
      </c>
      <c r="V2824" s="109">
        <v>8.5</v>
      </c>
      <c r="W2824" s="107"/>
      <c r="X2824" s="324"/>
    </row>
    <row r="2825" spans="1:24" ht="12.95" customHeight="1" x14ac:dyDescent="0.2">
      <c r="A2825" s="140">
        <v>2011</v>
      </c>
      <c r="B2825" s="140" t="s">
        <v>4176</v>
      </c>
      <c r="C2825" s="128" t="s">
        <v>17644</v>
      </c>
      <c r="D2825" s="143" t="s">
        <v>7669</v>
      </c>
      <c r="E2825" s="140" t="s">
        <v>17662</v>
      </c>
      <c r="F2825" s="141" t="s">
        <v>14834</v>
      </c>
      <c r="G2825" s="142">
        <v>20758</v>
      </c>
      <c r="H2825" s="128" t="s">
        <v>31329</v>
      </c>
      <c r="I2825" s="128" t="s">
        <v>31593</v>
      </c>
      <c r="J2825" s="128" t="s">
        <v>3660</v>
      </c>
      <c r="K2825" s="128"/>
      <c r="L2825" s="111" t="s">
        <v>1794</v>
      </c>
      <c r="M2825" s="145">
        <v>1.25</v>
      </c>
      <c r="N2825" s="153" t="s">
        <v>31604</v>
      </c>
      <c r="O2825" s="128" t="s">
        <v>65</v>
      </c>
      <c r="P2825" s="128" t="s">
        <v>13301</v>
      </c>
      <c r="Q2825" s="128" t="s">
        <v>21747</v>
      </c>
      <c r="R2825" s="145"/>
      <c r="S2825" s="128"/>
      <c r="T2825" s="102" t="s">
        <v>38185</v>
      </c>
      <c r="U2825" s="128" t="s">
        <v>21748</v>
      </c>
      <c r="V2825" s="145">
        <v>6.5</v>
      </c>
      <c r="W2825" s="130"/>
      <c r="X2825" s="324"/>
    </row>
    <row r="2826" spans="1:24" ht="12.95" customHeight="1" x14ac:dyDescent="0.2">
      <c r="A2826" s="140">
        <v>2011</v>
      </c>
      <c r="B2826" s="140" t="s">
        <v>4176</v>
      </c>
      <c r="C2826" s="128" t="s">
        <v>17644</v>
      </c>
      <c r="D2826" s="143" t="s">
        <v>12035</v>
      </c>
      <c r="E2826" s="140" t="s">
        <v>17663</v>
      </c>
      <c r="F2826" s="140" t="s">
        <v>14834</v>
      </c>
      <c r="G2826" s="142">
        <v>20759</v>
      </c>
      <c r="H2826" s="102" t="s">
        <v>31329</v>
      </c>
      <c r="I2826" s="128" t="s">
        <v>31593</v>
      </c>
      <c r="J2826" s="128" t="s">
        <v>12036</v>
      </c>
      <c r="K2826" s="128"/>
      <c r="L2826" s="111" t="s">
        <v>1801</v>
      </c>
      <c r="M2826" s="145">
        <v>1.5</v>
      </c>
      <c r="N2826" s="153" t="s">
        <v>31605</v>
      </c>
      <c r="O2826" s="128" t="s">
        <v>17475</v>
      </c>
      <c r="P2826" s="128" t="s">
        <v>13301</v>
      </c>
      <c r="Q2826" s="128" t="s">
        <v>15976</v>
      </c>
      <c r="R2826" s="145" t="s">
        <v>7035</v>
      </c>
      <c r="S2826" s="128"/>
      <c r="T2826" s="102" t="s">
        <v>38185</v>
      </c>
      <c r="U2826" s="128" t="s">
        <v>21761</v>
      </c>
      <c r="V2826" s="145">
        <v>6.5</v>
      </c>
      <c r="W2826" s="130"/>
      <c r="X2826" s="324"/>
    </row>
    <row r="2827" spans="1:24" ht="12.95" customHeight="1" x14ac:dyDescent="0.2">
      <c r="A2827" s="140">
        <v>2011</v>
      </c>
      <c r="B2827" s="140" t="s">
        <v>4176</v>
      </c>
      <c r="C2827" s="128" t="s">
        <v>17644</v>
      </c>
      <c r="D2827" s="143" t="s">
        <v>8395</v>
      </c>
      <c r="E2827" s="140" t="s">
        <v>17664</v>
      </c>
      <c r="F2827" s="141" t="s">
        <v>14834</v>
      </c>
      <c r="G2827" s="142">
        <v>20759</v>
      </c>
      <c r="H2827" s="128" t="s">
        <v>31329</v>
      </c>
      <c r="I2827" s="102" t="s">
        <v>31593</v>
      </c>
      <c r="J2827" s="128" t="s">
        <v>3661</v>
      </c>
      <c r="K2827" s="128"/>
      <c r="L2827" s="111" t="s">
        <v>1795</v>
      </c>
      <c r="M2827" s="145">
        <v>0.75</v>
      </c>
      <c r="N2827" s="153" t="s">
        <v>31606</v>
      </c>
      <c r="O2827" s="128" t="s">
        <v>3325</v>
      </c>
      <c r="P2827" s="128" t="s">
        <v>13301</v>
      </c>
      <c r="Q2827" s="128" t="s">
        <v>20593</v>
      </c>
      <c r="R2827" s="145"/>
      <c r="S2827" s="128"/>
      <c r="T2827" s="102" t="s">
        <v>38185</v>
      </c>
      <c r="U2827" s="128" t="s">
        <v>21749</v>
      </c>
      <c r="V2827" s="145">
        <v>6</v>
      </c>
      <c r="W2827" s="130"/>
      <c r="X2827" s="324"/>
    </row>
    <row r="2828" spans="1:24" ht="12.95" customHeight="1" x14ac:dyDescent="0.2">
      <c r="A2828" s="140">
        <v>2011</v>
      </c>
      <c r="B2828" s="140" t="s">
        <v>4176</v>
      </c>
      <c r="C2828" s="128" t="s">
        <v>17644</v>
      </c>
      <c r="D2828" s="143" t="s">
        <v>10530</v>
      </c>
      <c r="E2828" s="140" t="s">
        <v>17665</v>
      </c>
      <c r="F2828" s="141" t="s">
        <v>14834</v>
      </c>
      <c r="G2828" s="142">
        <v>20761</v>
      </c>
      <c r="H2828" s="128" t="s">
        <v>31329</v>
      </c>
      <c r="I2828" s="128" t="s">
        <v>31593</v>
      </c>
      <c r="J2828" s="128" t="s">
        <v>9644</v>
      </c>
      <c r="K2828" s="128"/>
      <c r="L2828" s="111" t="s">
        <v>21762</v>
      </c>
      <c r="M2828" s="145">
        <v>1</v>
      </c>
      <c r="N2828" s="144">
        <v>26</v>
      </c>
      <c r="O2828" s="128" t="s">
        <v>17473</v>
      </c>
      <c r="P2828" s="128"/>
      <c r="Q2828" s="128" t="s">
        <v>13301</v>
      </c>
      <c r="R2828" s="145"/>
      <c r="S2828" s="128"/>
      <c r="T2828" s="102" t="s">
        <v>38185</v>
      </c>
      <c r="U2828" s="128" t="s">
        <v>3909</v>
      </c>
      <c r="V2828" s="145">
        <v>5.5</v>
      </c>
      <c r="W2828" s="130"/>
      <c r="X2828" s="324"/>
    </row>
    <row r="2829" spans="1:24" ht="12.95" customHeight="1" x14ac:dyDescent="0.2">
      <c r="A2829" s="140">
        <v>2011</v>
      </c>
      <c r="B2829" s="140" t="s">
        <v>4176</v>
      </c>
      <c r="C2829" s="128" t="s">
        <v>17644</v>
      </c>
      <c r="D2829" s="128" t="s">
        <v>1802</v>
      </c>
      <c r="E2829" s="140" t="s">
        <v>17666</v>
      </c>
      <c r="F2829" s="141" t="s">
        <v>14834</v>
      </c>
      <c r="G2829" s="142">
        <v>24629</v>
      </c>
      <c r="H2829" s="102" t="s">
        <v>31329</v>
      </c>
      <c r="I2829" s="128" t="s">
        <v>31593</v>
      </c>
      <c r="J2829" s="128" t="s">
        <v>1803</v>
      </c>
      <c r="K2829" s="128"/>
      <c r="L2829" s="129"/>
      <c r="M2829" s="145">
        <v>1</v>
      </c>
      <c r="N2829" s="144">
        <v>38</v>
      </c>
      <c r="O2829" s="128" t="s">
        <v>20474</v>
      </c>
      <c r="P2829" s="128" t="s">
        <v>9125</v>
      </c>
      <c r="Q2829" s="128" t="s">
        <v>19145</v>
      </c>
      <c r="R2829" s="145"/>
      <c r="S2829" s="128" t="s">
        <v>9435</v>
      </c>
      <c r="T2829" s="102" t="s">
        <v>38185</v>
      </c>
      <c r="U2829" s="128" t="s">
        <v>21763</v>
      </c>
      <c r="V2829" s="145">
        <v>6.5</v>
      </c>
      <c r="W2829" s="130"/>
      <c r="X2829" s="324"/>
    </row>
    <row r="2830" spans="1:24" ht="12.95" customHeight="1" x14ac:dyDescent="0.2">
      <c r="A2830" s="140">
        <v>2011</v>
      </c>
      <c r="B2830" s="140" t="s">
        <v>4176</v>
      </c>
      <c r="C2830" s="128" t="s">
        <v>17644</v>
      </c>
      <c r="D2830" s="128" t="s">
        <v>1804</v>
      </c>
      <c r="E2830" s="140" t="s">
        <v>17667</v>
      </c>
      <c r="F2830" s="141" t="s">
        <v>14834</v>
      </c>
      <c r="G2830" s="142">
        <v>24629</v>
      </c>
      <c r="H2830" s="128" t="s">
        <v>31607</v>
      </c>
      <c r="I2830" s="128" t="s">
        <v>31593</v>
      </c>
      <c r="J2830" s="128" t="s">
        <v>1805</v>
      </c>
      <c r="K2830" s="128"/>
      <c r="L2830" s="129"/>
      <c r="M2830" s="145">
        <v>2</v>
      </c>
      <c r="N2830" s="144" t="s">
        <v>15912</v>
      </c>
      <c r="O2830" s="128" t="s">
        <v>16893</v>
      </c>
      <c r="P2830" s="128" t="s">
        <v>162</v>
      </c>
      <c r="Q2830" s="128" t="s">
        <v>16805</v>
      </c>
      <c r="R2830" s="145"/>
      <c r="S2830" s="128"/>
      <c r="T2830" s="102" t="s">
        <v>38185</v>
      </c>
      <c r="U2830" s="128"/>
      <c r="V2830" s="145">
        <v>7.5</v>
      </c>
      <c r="W2830" s="130"/>
      <c r="X2830" s="324"/>
    </row>
    <row r="2831" spans="1:24" ht="12.95" customHeight="1" x14ac:dyDescent="0.2">
      <c r="A2831" s="140">
        <v>2011</v>
      </c>
      <c r="B2831" s="140" t="s">
        <v>4176</v>
      </c>
      <c r="C2831" s="128" t="s">
        <v>17644</v>
      </c>
      <c r="D2831" s="128" t="s">
        <v>1806</v>
      </c>
      <c r="E2831" s="140" t="s">
        <v>17668</v>
      </c>
      <c r="F2831" s="141" t="s">
        <v>14834</v>
      </c>
      <c r="G2831" s="142">
        <v>17673</v>
      </c>
      <c r="H2831" s="128" t="s">
        <v>31593</v>
      </c>
      <c r="I2831" s="128" t="s">
        <v>31594</v>
      </c>
      <c r="J2831" s="128" t="s">
        <v>1807</v>
      </c>
      <c r="K2831" s="128"/>
      <c r="L2831" s="129"/>
      <c r="M2831" s="145">
        <v>1</v>
      </c>
      <c r="N2831" s="153" t="s">
        <v>31608</v>
      </c>
      <c r="O2831" s="128" t="s">
        <v>12721</v>
      </c>
      <c r="P2831" s="128" t="s">
        <v>9125</v>
      </c>
      <c r="Q2831" s="128" t="s">
        <v>17297</v>
      </c>
      <c r="R2831" s="145"/>
      <c r="S2831" s="128"/>
      <c r="T2831" s="102" t="s">
        <v>38185</v>
      </c>
      <c r="U2831" s="128" t="s">
        <v>21764</v>
      </c>
      <c r="V2831" s="145">
        <v>7.5</v>
      </c>
      <c r="W2831" s="130"/>
      <c r="X2831" s="324"/>
    </row>
    <row r="2832" spans="1:24" ht="12.95" customHeight="1" x14ac:dyDescent="0.2">
      <c r="A2832" s="140">
        <v>2011</v>
      </c>
      <c r="B2832" s="140" t="s">
        <v>4176</v>
      </c>
      <c r="C2832" s="128" t="s">
        <v>17644</v>
      </c>
      <c r="D2832" s="143" t="s">
        <v>1808</v>
      </c>
      <c r="E2832" s="140" t="s">
        <v>17669</v>
      </c>
      <c r="F2832" s="141" t="s">
        <v>14834</v>
      </c>
      <c r="G2832" s="142">
        <v>24632</v>
      </c>
      <c r="H2832" s="128" t="s">
        <v>31594</v>
      </c>
      <c r="I2832" s="128" t="s">
        <v>31593</v>
      </c>
      <c r="J2832" s="128" t="s">
        <v>1809</v>
      </c>
      <c r="K2832" s="128"/>
      <c r="L2832" s="129" t="s">
        <v>38191</v>
      </c>
      <c r="M2832" s="145">
        <v>1</v>
      </c>
      <c r="N2832" s="153" t="s">
        <v>31609</v>
      </c>
      <c r="O2832" s="128" t="s">
        <v>10189</v>
      </c>
      <c r="P2832" s="128" t="s">
        <v>9125</v>
      </c>
      <c r="Q2832" s="128" t="s">
        <v>16140</v>
      </c>
      <c r="R2832" s="145"/>
      <c r="S2832" s="128" t="s">
        <v>11080</v>
      </c>
      <c r="T2832" s="102" t="s">
        <v>38185</v>
      </c>
      <c r="U2832" s="128" t="s">
        <v>21765</v>
      </c>
      <c r="V2832" s="145">
        <v>8.5</v>
      </c>
      <c r="W2832" s="130"/>
      <c r="X2832" s="324"/>
    </row>
    <row r="2833" spans="1:24" ht="12.95" customHeight="1" x14ac:dyDescent="0.2">
      <c r="A2833" s="115">
        <v>2011</v>
      </c>
      <c r="B2833" s="115" t="s">
        <v>4176</v>
      </c>
      <c r="C2833" s="102" t="s">
        <v>17644</v>
      </c>
      <c r="D2833" s="111" t="s">
        <v>1810</v>
      </c>
      <c r="E2833" s="115" t="s">
        <v>21766</v>
      </c>
      <c r="F2833" s="104" t="s">
        <v>14834</v>
      </c>
      <c r="G2833" s="105">
        <v>26945</v>
      </c>
      <c r="H2833" s="102" t="s">
        <v>31329</v>
      </c>
      <c r="I2833" s="102" t="s">
        <v>31593</v>
      </c>
      <c r="J2833" s="102" t="s">
        <v>1227</v>
      </c>
      <c r="K2833" s="102"/>
      <c r="L2833" s="129" t="s">
        <v>38190</v>
      </c>
      <c r="M2833" s="109">
        <v>4</v>
      </c>
      <c r="N2833" s="112" t="s">
        <v>15838</v>
      </c>
      <c r="O2833" s="102" t="s">
        <v>5985</v>
      </c>
      <c r="P2833" s="102" t="s">
        <v>8076</v>
      </c>
      <c r="Q2833" s="102" t="s">
        <v>9125</v>
      </c>
      <c r="R2833" s="109"/>
      <c r="S2833" s="102"/>
      <c r="T2833" s="102" t="s">
        <v>38185</v>
      </c>
      <c r="U2833" s="102" t="s">
        <v>8594</v>
      </c>
      <c r="V2833" s="109">
        <v>8.5</v>
      </c>
      <c r="W2833" s="107"/>
      <c r="X2833" s="324"/>
    </row>
    <row r="2834" spans="1:24" ht="12.95" customHeight="1" x14ac:dyDescent="0.2">
      <c r="A2834" s="140">
        <v>2018</v>
      </c>
      <c r="B2834" s="140" t="s">
        <v>4176</v>
      </c>
      <c r="C2834" s="164" t="s">
        <v>37274</v>
      </c>
      <c r="D2834" s="143" t="s">
        <v>1046</v>
      </c>
      <c r="E2834" s="140" t="s">
        <v>37275</v>
      </c>
      <c r="F2834" s="104" t="s">
        <v>14834</v>
      </c>
      <c r="G2834" s="105">
        <v>17874</v>
      </c>
      <c r="H2834" s="102" t="s">
        <v>37287</v>
      </c>
      <c r="I2834" s="102" t="s">
        <v>37288</v>
      </c>
      <c r="J2834" s="102" t="s">
        <v>9700</v>
      </c>
      <c r="K2834" s="128"/>
      <c r="L2834" s="211" t="s">
        <v>37751</v>
      </c>
      <c r="M2834" s="145">
        <v>2</v>
      </c>
      <c r="N2834" s="144" t="s">
        <v>37289</v>
      </c>
      <c r="O2834" s="128" t="s">
        <v>20679</v>
      </c>
      <c r="P2834" s="128" t="s">
        <v>13301</v>
      </c>
      <c r="Q2834" s="128" t="s">
        <v>19439</v>
      </c>
      <c r="R2834" s="145"/>
      <c r="S2834" s="128" t="s">
        <v>8315</v>
      </c>
      <c r="T2834" s="102" t="s">
        <v>38185</v>
      </c>
      <c r="U2834" s="128" t="s">
        <v>39254</v>
      </c>
      <c r="V2834" s="145">
        <v>7</v>
      </c>
      <c r="W2834" s="130"/>
      <c r="X2834" s="324"/>
    </row>
    <row r="2835" spans="1:24" ht="12.95" customHeight="1" x14ac:dyDescent="0.2">
      <c r="A2835" s="140">
        <v>2018</v>
      </c>
      <c r="B2835" s="140" t="s">
        <v>4176</v>
      </c>
      <c r="C2835" s="102" t="s">
        <v>37274</v>
      </c>
      <c r="D2835" s="143" t="s">
        <v>37741</v>
      </c>
      <c r="E2835" s="140" t="s">
        <v>37276</v>
      </c>
      <c r="F2835" s="104" t="s">
        <v>14834</v>
      </c>
      <c r="G2835" s="105">
        <v>17676</v>
      </c>
      <c r="H2835" s="102" t="s">
        <v>37290</v>
      </c>
      <c r="I2835" s="102" t="s">
        <v>37288</v>
      </c>
      <c r="J2835" s="102" t="s">
        <v>7950</v>
      </c>
      <c r="K2835" s="128"/>
      <c r="L2835" s="211" t="s">
        <v>37299</v>
      </c>
      <c r="M2835" s="145">
        <v>2</v>
      </c>
      <c r="N2835" s="144" t="s">
        <v>37291</v>
      </c>
      <c r="O2835" s="128" t="s">
        <v>325</v>
      </c>
      <c r="P2835" s="128"/>
      <c r="Q2835" s="128" t="s">
        <v>17527</v>
      </c>
      <c r="R2835" s="145"/>
      <c r="S2835" s="128" t="s">
        <v>8315</v>
      </c>
      <c r="T2835" s="102" t="s">
        <v>38185</v>
      </c>
      <c r="U2835" s="128" t="s">
        <v>39255</v>
      </c>
      <c r="V2835" s="145">
        <v>8.5</v>
      </c>
      <c r="W2835" s="130"/>
      <c r="X2835" s="324"/>
    </row>
    <row r="2836" spans="1:24" ht="12.95" customHeight="1" x14ac:dyDescent="0.2">
      <c r="A2836" s="140">
        <v>2018</v>
      </c>
      <c r="B2836" s="140" t="s">
        <v>4176</v>
      </c>
      <c r="C2836" s="102" t="s">
        <v>37274</v>
      </c>
      <c r="D2836" s="111" t="s">
        <v>31599</v>
      </c>
      <c r="E2836" s="115" t="s">
        <v>37278</v>
      </c>
      <c r="F2836" s="104" t="s">
        <v>14834</v>
      </c>
      <c r="G2836" s="105">
        <v>17690</v>
      </c>
      <c r="H2836" s="102" t="s">
        <v>37290</v>
      </c>
      <c r="I2836" s="102" t="s">
        <v>31600</v>
      </c>
      <c r="J2836" s="102" t="s">
        <v>7907</v>
      </c>
      <c r="K2836" s="128"/>
      <c r="L2836" s="211" t="s">
        <v>37300</v>
      </c>
      <c r="M2836" s="145">
        <v>2</v>
      </c>
      <c r="N2836" s="144" t="s">
        <v>37291</v>
      </c>
      <c r="O2836" s="128" t="s">
        <v>325</v>
      </c>
      <c r="P2836" s="128"/>
      <c r="Q2836" s="128" t="s">
        <v>21134</v>
      </c>
      <c r="R2836" s="145"/>
      <c r="S2836" s="128" t="s">
        <v>8315</v>
      </c>
      <c r="T2836" s="102" t="s">
        <v>38185</v>
      </c>
      <c r="U2836" s="128" t="s">
        <v>39256</v>
      </c>
      <c r="V2836" s="145">
        <v>7.5</v>
      </c>
      <c r="W2836" s="130"/>
      <c r="X2836" s="324"/>
    </row>
    <row r="2837" spans="1:24" ht="12.95" customHeight="1" x14ac:dyDescent="0.2">
      <c r="A2837" s="140">
        <v>2018</v>
      </c>
      <c r="B2837" s="140" t="s">
        <v>4176</v>
      </c>
      <c r="C2837" s="102" t="s">
        <v>37274</v>
      </c>
      <c r="D2837" s="143" t="s">
        <v>37742</v>
      </c>
      <c r="E2837" s="140" t="s">
        <v>37277</v>
      </c>
      <c r="F2837" s="104" t="s">
        <v>14834</v>
      </c>
      <c r="G2837" s="105">
        <v>17825</v>
      </c>
      <c r="H2837" s="102" t="s">
        <v>37288</v>
      </c>
      <c r="I2837" s="102" t="s">
        <v>37290</v>
      </c>
      <c r="J2837" s="102" t="s">
        <v>9474</v>
      </c>
      <c r="K2837" s="128"/>
      <c r="L2837" s="211" t="s">
        <v>37301</v>
      </c>
      <c r="M2837" s="145">
        <v>2</v>
      </c>
      <c r="N2837" s="144" t="s">
        <v>37302</v>
      </c>
      <c r="O2837" s="128"/>
      <c r="P2837" s="128" t="s">
        <v>9125</v>
      </c>
      <c r="Q2837" s="128" t="s">
        <v>20808</v>
      </c>
      <c r="R2837" s="145" t="s">
        <v>7035</v>
      </c>
      <c r="S2837" s="128" t="s">
        <v>9435</v>
      </c>
      <c r="T2837" s="102" t="s">
        <v>38185</v>
      </c>
      <c r="U2837" s="128" t="s">
        <v>39257</v>
      </c>
      <c r="V2837" s="145">
        <v>8</v>
      </c>
      <c r="W2837" s="130"/>
      <c r="X2837" s="324"/>
    </row>
    <row r="2838" spans="1:24" ht="12.95" customHeight="1" x14ac:dyDescent="0.2">
      <c r="A2838" s="140">
        <v>2018</v>
      </c>
      <c r="B2838" s="140" t="s">
        <v>4176</v>
      </c>
      <c r="C2838" s="102" t="s">
        <v>37274</v>
      </c>
      <c r="D2838" s="143" t="s">
        <v>37303</v>
      </c>
      <c r="E2838" s="140" t="s">
        <v>37278</v>
      </c>
      <c r="F2838" s="104" t="s">
        <v>14834</v>
      </c>
      <c r="G2838" s="105">
        <v>17730</v>
      </c>
      <c r="H2838" s="102" t="s">
        <v>37304</v>
      </c>
      <c r="I2838" s="102" t="s">
        <v>37290</v>
      </c>
      <c r="J2838" s="102" t="s">
        <v>3290</v>
      </c>
      <c r="K2838" s="102"/>
      <c r="L2838" s="111" t="s">
        <v>37305</v>
      </c>
      <c r="M2838" s="109">
        <v>1</v>
      </c>
      <c r="N2838" s="138" t="s">
        <v>11453</v>
      </c>
      <c r="O2838" s="102" t="s">
        <v>17473</v>
      </c>
      <c r="P2838" s="102"/>
      <c r="Q2838" s="102" t="s">
        <v>17392</v>
      </c>
      <c r="R2838" s="109"/>
      <c r="S2838" s="102"/>
      <c r="T2838" s="102" t="s">
        <v>38185</v>
      </c>
      <c r="U2838" s="128" t="s">
        <v>39258</v>
      </c>
      <c r="V2838" s="145">
        <v>6</v>
      </c>
      <c r="W2838" s="130"/>
      <c r="X2838" s="324"/>
    </row>
    <row r="2839" spans="1:24" ht="12.95" customHeight="1" x14ac:dyDescent="0.2">
      <c r="A2839" s="140">
        <v>2018</v>
      </c>
      <c r="B2839" s="140" t="s">
        <v>4176</v>
      </c>
      <c r="C2839" s="102" t="s">
        <v>37274</v>
      </c>
      <c r="D2839" s="143" t="s">
        <v>13135</v>
      </c>
      <c r="E2839" s="140" t="s">
        <v>37279</v>
      </c>
      <c r="F2839" s="104" t="s">
        <v>14834</v>
      </c>
      <c r="G2839" s="105">
        <v>17546</v>
      </c>
      <c r="H2839" s="102" t="s">
        <v>37290</v>
      </c>
      <c r="I2839" s="102" t="s">
        <v>37304</v>
      </c>
      <c r="J2839" s="102" t="s">
        <v>7610</v>
      </c>
      <c r="K2839" s="128"/>
      <c r="L2839" s="211" t="s">
        <v>37308</v>
      </c>
      <c r="M2839" s="145">
        <v>2</v>
      </c>
      <c r="N2839" s="144" t="s">
        <v>37307</v>
      </c>
      <c r="O2839" s="128"/>
      <c r="P2839" s="128"/>
      <c r="Q2839" s="128" t="s">
        <v>15837</v>
      </c>
      <c r="R2839" s="145"/>
      <c r="S2839" s="128"/>
      <c r="T2839" s="102" t="s">
        <v>38185</v>
      </c>
      <c r="U2839" s="128" t="s">
        <v>39259</v>
      </c>
      <c r="V2839" s="145">
        <v>6.5</v>
      </c>
      <c r="W2839" s="130"/>
      <c r="X2839" s="324"/>
    </row>
    <row r="2840" spans="1:24" ht="12.95" customHeight="1" x14ac:dyDescent="0.2">
      <c r="A2840" s="140">
        <v>2018</v>
      </c>
      <c r="B2840" s="140" t="s">
        <v>4176</v>
      </c>
      <c r="C2840" s="102" t="s">
        <v>37274</v>
      </c>
      <c r="D2840" s="143" t="s">
        <v>37743</v>
      </c>
      <c r="E2840" s="140" t="s">
        <v>37280</v>
      </c>
      <c r="F2840" s="104" t="s">
        <v>14834</v>
      </c>
      <c r="G2840" s="105">
        <v>17682</v>
      </c>
      <c r="H2840" s="102" t="s">
        <v>37288</v>
      </c>
      <c r="I2840" s="102" t="s">
        <v>37290</v>
      </c>
      <c r="J2840" s="102" t="s">
        <v>8553</v>
      </c>
      <c r="K2840" s="102"/>
      <c r="L2840" s="111" t="s">
        <v>37309</v>
      </c>
      <c r="M2840" s="145">
        <v>2</v>
      </c>
      <c r="N2840" s="144" t="s">
        <v>37310</v>
      </c>
      <c r="O2840" s="128" t="s">
        <v>65</v>
      </c>
      <c r="P2840" s="128"/>
      <c r="Q2840" s="128" t="s">
        <v>5985</v>
      </c>
      <c r="R2840" s="145"/>
      <c r="S2840" s="128"/>
      <c r="T2840" s="102" t="s">
        <v>38185</v>
      </c>
      <c r="U2840" s="128" t="s">
        <v>39260</v>
      </c>
      <c r="V2840" s="145">
        <v>5</v>
      </c>
      <c r="W2840" s="130"/>
      <c r="X2840" s="324"/>
    </row>
    <row r="2841" spans="1:24" ht="12.95" customHeight="1" x14ac:dyDescent="0.2">
      <c r="A2841" s="140">
        <v>2018</v>
      </c>
      <c r="B2841" s="140" t="s">
        <v>4176</v>
      </c>
      <c r="C2841" s="102" t="s">
        <v>37274</v>
      </c>
      <c r="D2841" s="143" t="s">
        <v>37744</v>
      </c>
      <c r="E2841" s="140" t="s">
        <v>37281</v>
      </c>
      <c r="F2841" s="104" t="s">
        <v>14834</v>
      </c>
      <c r="G2841" s="142">
        <v>20759</v>
      </c>
      <c r="H2841" s="102" t="s">
        <v>37288</v>
      </c>
      <c r="I2841" s="128" t="s">
        <v>37290</v>
      </c>
      <c r="J2841" s="128" t="s">
        <v>12036</v>
      </c>
      <c r="K2841" s="128"/>
      <c r="L2841" s="111" t="s">
        <v>37311</v>
      </c>
      <c r="M2841" s="145">
        <v>3</v>
      </c>
      <c r="N2841" s="144" t="s">
        <v>37312</v>
      </c>
      <c r="O2841" s="128" t="s">
        <v>17475</v>
      </c>
      <c r="P2841" s="128" t="s">
        <v>13301</v>
      </c>
      <c r="Q2841" s="128" t="s">
        <v>15976</v>
      </c>
      <c r="R2841" s="145" t="s">
        <v>7035</v>
      </c>
      <c r="S2841" s="128"/>
      <c r="T2841" s="102" t="s">
        <v>38185</v>
      </c>
      <c r="U2841" s="128" t="s">
        <v>40633</v>
      </c>
      <c r="V2841" s="145">
        <v>8.5</v>
      </c>
      <c r="W2841" s="130"/>
      <c r="X2841" s="324"/>
    </row>
    <row r="2842" spans="1:24" ht="12.95" customHeight="1" x14ac:dyDescent="0.2">
      <c r="A2842" s="140">
        <v>2018</v>
      </c>
      <c r="B2842" s="140" t="s">
        <v>4176</v>
      </c>
      <c r="C2842" s="102" t="s">
        <v>37274</v>
      </c>
      <c r="D2842" s="143" t="s">
        <v>37745</v>
      </c>
      <c r="E2842" s="140" t="s">
        <v>37282</v>
      </c>
      <c r="F2842" s="104" t="s">
        <v>14834</v>
      </c>
      <c r="G2842" s="142">
        <v>20759</v>
      </c>
      <c r="H2842" s="128" t="s">
        <v>37288</v>
      </c>
      <c r="I2842" s="102" t="s">
        <v>37290</v>
      </c>
      <c r="J2842" s="128" t="s">
        <v>3661</v>
      </c>
      <c r="K2842" s="128"/>
      <c r="L2842" s="211" t="s">
        <v>37313</v>
      </c>
      <c r="M2842" s="145">
        <v>1.75</v>
      </c>
      <c r="N2842" s="200" t="s">
        <v>37314</v>
      </c>
      <c r="O2842" s="128" t="s">
        <v>683</v>
      </c>
      <c r="P2842" s="128" t="s">
        <v>13301</v>
      </c>
      <c r="Q2842" s="128" t="s">
        <v>20593</v>
      </c>
      <c r="R2842" s="145"/>
      <c r="S2842" s="128"/>
      <c r="T2842" s="102" t="s">
        <v>38185</v>
      </c>
      <c r="U2842" s="128" t="s">
        <v>39261</v>
      </c>
      <c r="V2842" s="145">
        <v>7</v>
      </c>
      <c r="W2842" s="130"/>
      <c r="X2842" s="324"/>
    </row>
    <row r="2843" spans="1:24" ht="12.95" customHeight="1" x14ac:dyDescent="0.2">
      <c r="A2843" s="140">
        <v>2018</v>
      </c>
      <c r="B2843" s="140" t="s">
        <v>4176</v>
      </c>
      <c r="C2843" s="102" t="s">
        <v>37274</v>
      </c>
      <c r="D2843" s="143" t="s">
        <v>37746</v>
      </c>
      <c r="E2843" s="140" t="s">
        <v>37283</v>
      </c>
      <c r="F2843" s="104" t="s">
        <v>14834</v>
      </c>
      <c r="G2843" s="142">
        <v>20761</v>
      </c>
      <c r="H2843" s="128" t="s">
        <v>37288</v>
      </c>
      <c r="I2843" s="128" t="s">
        <v>37290</v>
      </c>
      <c r="J2843" s="128" t="s">
        <v>9644</v>
      </c>
      <c r="K2843" s="128"/>
      <c r="L2843" s="111" t="s">
        <v>37315</v>
      </c>
      <c r="M2843" s="145">
        <v>2</v>
      </c>
      <c r="N2843" s="144" t="s">
        <v>37289</v>
      </c>
      <c r="O2843" s="128" t="s">
        <v>17473</v>
      </c>
      <c r="P2843" s="128"/>
      <c r="Q2843" s="128" t="s">
        <v>10189</v>
      </c>
      <c r="R2843" s="145"/>
      <c r="S2843" s="128"/>
      <c r="T2843" s="102" t="s">
        <v>38185</v>
      </c>
      <c r="U2843" s="128" t="s">
        <v>39262</v>
      </c>
      <c r="V2843" s="145">
        <v>5.5</v>
      </c>
      <c r="W2843" s="130"/>
      <c r="X2843" s="324"/>
    </row>
    <row r="2844" spans="1:24" ht="12.95" customHeight="1" x14ac:dyDescent="0.2">
      <c r="A2844" s="140">
        <v>2018</v>
      </c>
      <c r="B2844" s="140" t="s">
        <v>4176</v>
      </c>
      <c r="C2844" s="102" t="s">
        <v>37274</v>
      </c>
      <c r="D2844" s="143" t="s">
        <v>37747</v>
      </c>
      <c r="E2844" s="140" t="s">
        <v>37284</v>
      </c>
      <c r="F2844" s="104" t="s">
        <v>14834</v>
      </c>
      <c r="G2844" s="142">
        <v>24629</v>
      </c>
      <c r="H2844" s="102" t="s">
        <v>37288</v>
      </c>
      <c r="I2844" s="128" t="s">
        <v>37290</v>
      </c>
      <c r="J2844" s="128" t="s">
        <v>1803</v>
      </c>
      <c r="K2844" s="128"/>
      <c r="L2844" s="129" t="s">
        <v>37316</v>
      </c>
      <c r="M2844" s="145">
        <v>4</v>
      </c>
      <c r="N2844" s="144" t="s">
        <v>37317</v>
      </c>
      <c r="O2844" s="128" t="s">
        <v>16545</v>
      </c>
      <c r="P2844" s="128" t="s">
        <v>9125</v>
      </c>
      <c r="Q2844" s="128" t="s">
        <v>19145</v>
      </c>
      <c r="R2844" s="145"/>
      <c r="S2844" s="128" t="s">
        <v>9435</v>
      </c>
      <c r="T2844" s="102" t="s">
        <v>38185</v>
      </c>
      <c r="U2844" s="128" t="s">
        <v>39263</v>
      </c>
      <c r="V2844" s="145">
        <v>6.5</v>
      </c>
      <c r="W2844" s="130"/>
      <c r="X2844" s="324"/>
    </row>
    <row r="2845" spans="1:24" ht="12.95" customHeight="1" x14ac:dyDescent="0.2">
      <c r="A2845" s="140">
        <v>2018</v>
      </c>
      <c r="B2845" s="140" t="s">
        <v>4176</v>
      </c>
      <c r="C2845" s="102" t="s">
        <v>37274</v>
      </c>
      <c r="D2845" s="143" t="s">
        <v>37748</v>
      </c>
      <c r="E2845" s="140" t="s">
        <v>37285</v>
      </c>
      <c r="F2845" s="104" t="s">
        <v>14834</v>
      </c>
      <c r="G2845" s="142">
        <v>24629</v>
      </c>
      <c r="H2845" s="128" t="s">
        <v>37318</v>
      </c>
      <c r="I2845" s="128" t="s">
        <v>37290</v>
      </c>
      <c r="J2845" s="128" t="s">
        <v>1805</v>
      </c>
      <c r="K2845" s="128"/>
      <c r="L2845" s="129" t="s">
        <v>37319</v>
      </c>
      <c r="M2845" s="145">
        <v>3</v>
      </c>
      <c r="N2845" s="144" t="s">
        <v>37320</v>
      </c>
      <c r="O2845" s="128" t="s">
        <v>19695</v>
      </c>
      <c r="P2845" s="128" t="s">
        <v>8076</v>
      </c>
      <c r="Q2845" s="128" t="s">
        <v>16805</v>
      </c>
      <c r="R2845" s="145"/>
      <c r="S2845" s="128"/>
      <c r="T2845" s="102" t="s">
        <v>38185</v>
      </c>
      <c r="U2845" s="128" t="s">
        <v>39261</v>
      </c>
      <c r="V2845" s="145">
        <v>7.5</v>
      </c>
      <c r="W2845" s="130"/>
      <c r="X2845" s="324"/>
    </row>
    <row r="2846" spans="1:24" ht="12.95" customHeight="1" x14ac:dyDescent="0.2">
      <c r="A2846" s="140">
        <v>2018</v>
      </c>
      <c r="B2846" s="140" t="s">
        <v>4176</v>
      </c>
      <c r="C2846" s="102" t="s">
        <v>37274</v>
      </c>
      <c r="D2846" s="143" t="s">
        <v>37749</v>
      </c>
      <c r="E2846" s="140" t="s">
        <v>37286</v>
      </c>
      <c r="F2846" s="104" t="s">
        <v>14834</v>
      </c>
      <c r="G2846" s="142">
        <v>24632</v>
      </c>
      <c r="H2846" s="128" t="s">
        <v>31594</v>
      </c>
      <c r="I2846" s="128" t="s">
        <v>31593</v>
      </c>
      <c r="J2846" s="128" t="s">
        <v>1809</v>
      </c>
      <c r="K2846" s="128"/>
      <c r="L2846" s="129" t="s">
        <v>37321</v>
      </c>
      <c r="M2846" s="145">
        <v>1.75</v>
      </c>
      <c r="N2846" s="200" t="s">
        <v>37307</v>
      </c>
      <c r="O2846" s="128" t="s">
        <v>10189</v>
      </c>
      <c r="P2846" s="128" t="s">
        <v>9125</v>
      </c>
      <c r="Q2846" s="128" t="s">
        <v>16140</v>
      </c>
      <c r="R2846" s="145"/>
      <c r="S2846" s="128" t="s">
        <v>11080</v>
      </c>
      <c r="T2846" s="102" t="s">
        <v>38185</v>
      </c>
      <c r="U2846" s="128" t="s">
        <v>39264</v>
      </c>
      <c r="V2846" s="145">
        <v>8.5</v>
      </c>
      <c r="W2846" s="130"/>
      <c r="X2846" s="324"/>
    </row>
    <row r="2847" spans="1:24" ht="12.95" customHeight="1" x14ac:dyDescent="0.2">
      <c r="A2847" s="140">
        <v>2018</v>
      </c>
      <c r="B2847" s="140" t="s">
        <v>4176</v>
      </c>
      <c r="C2847" s="102" t="s">
        <v>37274</v>
      </c>
      <c r="D2847" s="143" t="s">
        <v>37750</v>
      </c>
      <c r="E2847" s="140" t="s">
        <v>37306</v>
      </c>
      <c r="F2847" s="104" t="s">
        <v>14834</v>
      </c>
      <c r="G2847" s="105">
        <v>26945</v>
      </c>
      <c r="H2847" s="102" t="s">
        <v>37288</v>
      </c>
      <c r="I2847" s="102" t="s">
        <v>37290</v>
      </c>
      <c r="J2847" s="102" t="s">
        <v>1227</v>
      </c>
      <c r="K2847" s="102"/>
      <c r="L2847" s="129" t="s">
        <v>37323</v>
      </c>
      <c r="M2847" s="145">
        <v>3</v>
      </c>
      <c r="N2847" s="144" t="s">
        <v>37322</v>
      </c>
      <c r="O2847" s="128" t="s">
        <v>13460</v>
      </c>
      <c r="P2847" s="128" t="s">
        <v>9125</v>
      </c>
      <c r="Q2847" s="128" t="s">
        <v>162</v>
      </c>
      <c r="R2847" s="145"/>
      <c r="S2847" s="128"/>
      <c r="T2847" s="102" t="s">
        <v>38185</v>
      </c>
      <c r="U2847" s="128" t="s">
        <v>39261</v>
      </c>
      <c r="V2847" s="145">
        <v>7.5</v>
      </c>
      <c r="W2847" s="130"/>
      <c r="X2847" s="324"/>
    </row>
    <row r="2848" spans="1:24" ht="12.95" customHeight="1" x14ac:dyDescent="0.2">
      <c r="A2848" s="140">
        <v>2015</v>
      </c>
      <c r="B2848" s="140" t="s">
        <v>4176</v>
      </c>
      <c r="C2848" s="197" t="s">
        <v>34307</v>
      </c>
      <c r="D2848" s="128" t="s">
        <v>34289</v>
      </c>
      <c r="E2848" s="140" t="s">
        <v>34265</v>
      </c>
      <c r="F2848" s="104" t="s">
        <v>14834</v>
      </c>
      <c r="G2848" s="142">
        <v>15574</v>
      </c>
      <c r="H2848" s="128" t="s">
        <v>2625</v>
      </c>
      <c r="I2848" s="128" t="s">
        <v>15082</v>
      </c>
      <c r="J2848" s="128" t="s">
        <v>34290</v>
      </c>
      <c r="K2848" s="128"/>
      <c r="L2848" s="211"/>
      <c r="M2848" s="145">
        <v>2</v>
      </c>
      <c r="N2848" s="144" t="s">
        <v>34291</v>
      </c>
      <c r="O2848" s="128" t="s">
        <v>10189</v>
      </c>
      <c r="P2848" s="128"/>
      <c r="Q2848" s="128" t="s">
        <v>19105</v>
      </c>
      <c r="R2848" s="145"/>
      <c r="S2848" s="128"/>
      <c r="T2848" s="128" t="s">
        <v>20545</v>
      </c>
      <c r="U2848" s="128" t="s">
        <v>34292</v>
      </c>
      <c r="V2848" s="145">
        <v>8</v>
      </c>
      <c r="W2848" s="130"/>
      <c r="X2848" s="324"/>
    </row>
    <row r="2849" spans="1:24" ht="12.95" customHeight="1" x14ac:dyDescent="0.2">
      <c r="A2849" s="140">
        <v>2015</v>
      </c>
      <c r="B2849" s="140" t="s">
        <v>4176</v>
      </c>
      <c r="C2849" s="128" t="s">
        <v>34307</v>
      </c>
      <c r="D2849" s="128" t="s">
        <v>34293</v>
      </c>
      <c r="E2849" s="140" t="s">
        <v>34266</v>
      </c>
      <c r="F2849" s="104" t="s">
        <v>14834</v>
      </c>
      <c r="G2849" s="142">
        <v>16330</v>
      </c>
      <c r="H2849" s="128" t="s">
        <v>2625</v>
      </c>
      <c r="I2849" s="128" t="s">
        <v>15082</v>
      </c>
      <c r="J2849" s="128" t="s">
        <v>34294</v>
      </c>
      <c r="K2849" s="128"/>
      <c r="L2849" s="211"/>
      <c r="M2849" s="145">
        <v>1</v>
      </c>
      <c r="N2849" s="144" t="s">
        <v>34295</v>
      </c>
      <c r="O2849" s="128" t="s">
        <v>16680</v>
      </c>
      <c r="P2849" s="128"/>
      <c r="Q2849" s="128" t="s">
        <v>16560</v>
      </c>
      <c r="R2849" s="145"/>
      <c r="S2849" s="128" t="s">
        <v>8315</v>
      </c>
      <c r="T2849" s="128" t="s">
        <v>20545</v>
      </c>
      <c r="U2849" s="128" t="s">
        <v>28338</v>
      </c>
      <c r="V2849" s="145">
        <v>8.5</v>
      </c>
      <c r="W2849" s="130"/>
      <c r="X2849" s="324"/>
    </row>
    <row r="2850" spans="1:24" ht="12.95" customHeight="1" x14ac:dyDescent="0.2">
      <c r="A2850" s="140">
        <v>2015</v>
      </c>
      <c r="B2850" s="140" t="s">
        <v>4176</v>
      </c>
      <c r="C2850" s="128" t="s">
        <v>34307</v>
      </c>
      <c r="D2850" s="128" t="s">
        <v>34296</v>
      </c>
      <c r="E2850" s="140" t="s">
        <v>34267</v>
      </c>
      <c r="F2850" s="104" t="s">
        <v>14834</v>
      </c>
      <c r="G2850" s="142">
        <v>16279</v>
      </c>
      <c r="H2850" s="128" t="s">
        <v>15082</v>
      </c>
      <c r="I2850" s="128" t="s">
        <v>2625</v>
      </c>
      <c r="J2850" s="128" t="s">
        <v>34294</v>
      </c>
      <c r="K2850" s="128"/>
      <c r="L2850" s="211"/>
      <c r="M2850" s="145">
        <v>0.75</v>
      </c>
      <c r="N2850" s="200" t="s">
        <v>34295</v>
      </c>
      <c r="O2850" s="128"/>
      <c r="P2850" s="128"/>
      <c r="Q2850" s="128" t="s">
        <v>16805</v>
      </c>
      <c r="R2850" s="145" t="s">
        <v>7035</v>
      </c>
      <c r="S2850" s="128"/>
      <c r="T2850" s="128" t="s">
        <v>20545</v>
      </c>
      <c r="U2850" s="128" t="s">
        <v>6868</v>
      </c>
      <c r="V2850" s="145">
        <v>6.5</v>
      </c>
      <c r="W2850" s="130"/>
      <c r="X2850" s="324"/>
    </row>
    <row r="2851" spans="1:24" ht="12.95" customHeight="1" x14ac:dyDescent="0.2">
      <c r="A2851" s="140">
        <v>2015</v>
      </c>
      <c r="B2851" s="140" t="s">
        <v>4176</v>
      </c>
      <c r="C2851" s="128" t="s">
        <v>34307</v>
      </c>
      <c r="D2851" s="128" t="s">
        <v>34297</v>
      </c>
      <c r="E2851" s="140" t="s">
        <v>34268</v>
      </c>
      <c r="F2851" s="104" t="s">
        <v>14834</v>
      </c>
      <c r="G2851" s="142">
        <v>16333</v>
      </c>
      <c r="H2851" s="128" t="s">
        <v>2625</v>
      </c>
      <c r="I2851" s="128" t="s">
        <v>15082</v>
      </c>
      <c r="J2851" s="128" t="s">
        <v>10121</v>
      </c>
      <c r="K2851" s="128"/>
      <c r="L2851" s="211"/>
      <c r="M2851" s="145">
        <v>2</v>
      </c>
      <c r="N2851" s="144" t="s">
        <v>34291</v>
      </c>
      <c r="O2851" s="128" t="s">
        <v>3620</v>
      </c>
      <c r="P2851" s="128" t="s">
        <v>13301</v>
      </c>
      <c r="Q2851" s="128" t="s">
        <v>19228</v>
      </c>
      <c r="R2851" s="145"/>
      <c r="S2851" s="128" t="s">
        <v>9435</v>
      </c>
      <c r="T2851" s="128" t="s">
        <v>20545</v>
      </c>
      <c r="U2851" s="102" t="s">
        <v>34302</v>
      </c>
      <c r="V2851" s="145">
        <v>8.5</v>
      </c>
      <c r="W2851" s="130"/>
      <c r="X2851" s="324"/>
    </row>
    <row r="2852" spans="1:24" ht="12.95" customHeight="1" x14ac:dyDescent="0.2">
      <c r="A2852" s="140">
        <v>2015</v>
      </c>
      <c r="B2852" s="140" t="s">
        <v>4176</v>
      </c>
      <c r="C2852" s="128" t="s">
        <v>34307</v>
      </c>
      <c r="D2852" s="128" t="s">
        <v>34298</v>
      </c>
      <c r="E2852" s="140" t="s">
        <v>34269</v>
      </c>
      <c r="F2852" s="104" t="s">
        <v>14834</v>
      </c>
      <c r="G2852" s="142">
        <v>15597</v>
      </c>
      <c r="H2852" s="128" t="s">
        <v>2625</v>
      </c>
      <c r="I2852" s="128" t="s">
        <v>15082</v>
      </c>
      <c r="J2852" s="128" t="s">
        <v>19355</v>
      </c>
      <c r="K2852" s="128"/>
      <c r="L2852" s="211"/>
      <c r="M2852" s="145">
        <v>2</v>
      </c>
      <c r="N2852" s="144" t="s">
        <v>34299</v>
      </c>
      <c r="O2852" s="128"/>
      <c r="P2852" s="128"/>
      <c r="Q2852" s="128" t="s">
        <v>19259</v>
      </c>
      <c r="R2852" s="145" t="s">
        <v>7035</v>
      </c>
      <c r="S2852" s="128" t="s">
        <v>8315</v>
      </c>
      <c r="T2852" s="128" t="s">
        <v>20545</v>
      </c>
      <c r="U2852" s="128" t="s">
        <v>6868</v>
      </c>
      <c r="V2852" s="145">
        <v>7.5</v>
      </c>
      <c r="W2852" s="130"/>
      <c r="X2852" s="324"/>
    </row>
    <row r="2853" spans="1:24" ht="12.95" customHeight="1" x14ac:dyDescent="0.2">
      <c r="A2853" s="140">
        <v>2015</v>
      </c>
      <c r="B2853" s="140" t="s">
        <v>4176</v>
      </c>
      <c r="C2853" s="128" t="s">
        <v>34307</v>
      </c>
      <c r="D2853" s="128" t="s">
        <v>34300</v>
      </c>
      <c r="E2853" s="140" t="s">
        <v>34270</v>
      </c>
      <c r="F2853" s="104" t="s">
        <v>14834</v>
      </c>
      <c r="G2853" s="142">
        <v>16037</v>
      </c>
      <c r="H2853" s="128" t="s">
        <v>2625</v>
      </c>
      <c r="I2853" s="128" t="s">
        <v>15082</v>
      </c>
      <c r="J2853" s="128" t="s">
        <v>5556</v>
      </c>
      <c r="K2853" s="128"/>
      <c r="L2853" s="211"/>
      <c r="M2853" s="145">
        <v>2</v>
      </c>
      <c r="N2853" s="144" t="s">
        <v>34291</v>
      </c>
      <c r="O2853" s="128"/>
      <c r="P2853" s="128"/>
      <c r="Q2853" s="128" t="s">
        <v>15923</v>
      </c>
      <c r="R2853" s="145"/>
      <c r="S2853" s="128"/>
      <c r="T2853" s="128" t="s">
        <v>20545</v>
      </c>
      <c r="U2853" s="102" t="s">
        <v>34301</v>
      </c>
      <c r="V2853" s="145">
        <v>7.5</v>
      </c>
      <c r="W2853" s="130"/>
      <c r="X2853" s="324"/>
    </row>
    <row r="2854" spans="1:24" ht="12.95" customHeight="1" x14ac:dyDescent="0.2">
      <c r="A2854" s="140">
        <v>2015</v>
      </c>
      <c r="B2854" s="140" t="s">
        <v>4176</v>
      </c>
      <c r="C2854" s="128" t="s">
        <v>34307</v>
      </c>
      <c r="D2854" s="128" t="s">
        <v>34303</v>
      </c>
      <c r="E2854" s="140" t="s">
        <v>34271</v>
      </c>
      <c r="F2854" s="104" t="s">
        <v>14834</v>
      </c>
      <c r="G2854" s="142">
        <v>15888</v>
      </c>
      <c r="H2854" s="128" t="s">
        <v>2625</v>
      </c>
      <c r="I2854" s="128" t="s">
        <v>15082</v>
      </c>
      <c r="J2854" s="128" t="s">
        <v>34304</v>
      </c>
      <c r="K2854" s="128"/>
      <c r="L2854" s="211"/>
      <c r="M2854" s="145">
        <v>2</v>
      </c>
      <c r="N2854" s="144" t="s">
        <v>34291</v>
      </c>
      <c r="O2854" s="128"/>
      <c r="P2854" s="128" t="s">
        <v>162</v>
      </c>
      <c r="Q2854" s="128" t="s">
        <v>20102</v>
      </c>
      <c r="R2854" s="145"/>
      <c r="S2854" s="128"/>
      <c r="T2854" s="128" t="s">
        <v>20545</v>
      </c>
      <c r="U2854" s="102" t="s">
        <v>34305</v>
      </c>
      <c r="V2854" s="145">
        <v>7.5</v>
      </c>
      <c r="W2854" s="130"/>
      <c r="X2854" s="324"/>
    </row>
    <row r="2855" spans="1:24" ht="12.95" customHeight="1" x14ac:dyDescent="0.2">
      <c r="A2855" s="140">
        <v>2015</v>
      </c>
      <c r="B2855" s="140" t="s">
        <v>4176</v>
      </c>
      <c r="C2855" s="128" t="s">
        <v>34307</v>
      </c>
      <c r="D2855" s="128" t="s">
        <v>34306</v>
      </c>
      <c r="E2855" s="140" t="s">
        <v>34272</v>
      </c>
      <c r="F2855" s="104" t="s">
        <v>14834</v>
      </c>
      <c r="G2855" s="142">
        <v>16058</v>
      </c>
      <c r="H2855" s="128" t="s">
        <v>2625</v>
      </c>
      <c r="I2855" s="128" t="s">
        <v>15082</v>
      </c>
      <c r="J2855" s="128" t="s">
        <v>34308</v>
      </c>
      <c r="K2855" s="128"/>
      <c r="L2855" s="211"/>
      <c r="M2855" s="145">
        <v>3</v>
      </c>
      <c r="N2855" s="144" t="s">
        <v>34309</v>
      </c>
      <c r="O2855" s="128"/>
      <c r="P2855" s="128" t="s">
        <v>3620</v>
      </c>
      <c r="Q2855" s="128" t="s">
        <v>29186</v>
      </c>
      <c r="R2855" s="145"/>
      <c r="S2855" s="128"/>
      <c r="T2855" s="128" t="s">
        <v>20545</v>
      </c>
      <c r="U2855" s="128" t="s">
        <v>34310</v>
      </c>
      <c r="V2855" s="145">
        <v>8.5</v>
      </c>
      <c r="W2855" s="130"/>
      <c r="X2855" s="324"/>
    </row>
    <row r="2856" spans="1:24" ht="12.95" customHeight="1" x14ac:dyDescent="0.2">
      <c r="A2856" s="140">
        <v>2015</v>
      </c>
      <c r="B2856" s="140" t="s">
        <v>4176</v>
      </c>
      <c r="C2856" s="197" t="s">
        <v>34333</v>
      </c>
      <c r="D2856" s="128" t="s">
        <v>34311</v>
      </c>
      <c r="E2856" s="140" t="s">
        <v>34273</v>
      </c>
      <c r="F2856" s="104" t="s">
        <v>14834</v>
      </c>
      <c r="G2856" s="142">
        <v>15574</v>
      </c>
      <c r="H2856" s="128" t="s">
        <v>15082</v>
      </c>
      <c r="I2856" s="128" t="s">
        <v>2625</v>
      </c>
      <c r="J2856" s="128" t="s">
        <v>19355</v>
      </c>
      <c r="K2856" s="128"/>
      <c r="L2856" s="211"/>
      <c r="M2856" s="145">
        <v>1</v>
      </c>
      <c r="N2856" s="144" t="s">
        <v>34312</v>
      </c>
      <c r="O2856" s="128" t="s">
        <v>162</v>
      </c>
      <c r="P2856" s="128" t="s">
        <v>9125</v>
      </c>
      <c r="Q2856" s="128" t="s">
        <v>17724</v>
      </c>
      <c r="R2856" s="145"/>
      <c r="S2856" s="128" t="s">
        <v>9435</v>
      </c>
      <c r="T2856" s="128" t="s">
        <v>20545</v>
      </c>
      <c r="U2856" s="128" t="s">
        <v>34313</v>
      </c>
      <c r="V2856" s="145">
        <v>7.5</v>
      </c>
      <c r="W2856" s="130"/>
      <c r="X2856" s="324"/>
    </row>
    <row r="2857" spans="1:24" ht="12.95" customHeight="1" x14ac:dyDescent="0.2">
      <c r="A2857" s="140">
        <v>2015</v>
      </c>
      <c r="B2857" s="140" t="s">
        <v>4176</v>
      </c>
      <c r="C2857" s="128" t="s">
        <v>34333</v>
      </c>
      <c r="D2857" s="128" t="s">
        <v>34314</v>
      </c>
      <c r="E2857" s="140" t="s">
        <v>34274</v>
      </c>
      <c r="F2857" s="104" t="s">
        <v>14834</v>
      </c>
      <c r="G2857" s="142">
        <v>16498</v>
      </c>
      <c r="H2857" s="128" t="s">
        <v>2625</v>
      </c>
      <c r="I2857" s="128" t="s">
        <v>15082</v>
      </c>
      <c r="J2857" s="128" t="s">
        <v>34315</v>
      </c>
      <c r="K2857" s="128"/>
      <c r="L2857" s="211"/>
      <c r="M2857" s="145">
        <v>1</v>
      </c>
      <c r="N2857" s="144" t="s">
        <v>34079</v>
      </c>
      <c r="O2857" s="128" t="s">
        <v>12721</v>
      </c>
      <c r="P2857" s="128" t="s">
        <v>8076</v>
      </c>
      <c r="Q2857" s="128" t="s">
        <v>20246</v>
      </c>
      <c r="R2857" s="145"/>
      <c r="S2857" s="128" t="s">
        <v>11080</v>
      </c>
      <c r="T2857" s="128" t="s">
        <v>20545</v>
      </c>
      <c r="U2857" s="128" t="s">
        <v>34316</v>
      </c>
      <c r="V2857" s="145">
        <v>7.5</v>
      </c>
      <c r="W2857" s="130"/>
      <c r="X2857" s="324"/>
    </row>
    <row r="2858" spans="1:24" ht="12.95" customHeight="1" x14ac:dyDescent="0.2">
      <c r="A2858" s="140">
        <v>2015</v>
      </c>
      <c r="B2858" s="140" t="s">
        <v>4176</v>
      </c>
      <c r="C2858" s="128" t="s">
        <v>34333</v>
      </c>
      <c r="D2858" s="128" t="s">
        <v>34317</v>
      </c>
      <c r="E2858" s="140" t="s">
        <v>34275</v>
      </c>
      <c r="F2858" s="104" t="s">
        <v>14834</v>
      </c>
      <c r="G2858" s="142">
        <v>15561</v>
      </c>
      <c r="H2858" s="128" t="s">
        <v>2625</v>
      </c>
      <c r="I2858" s="128" t="s">
        <v>15082</v>
      </c>
      <c r="J2858" s="128" t="s">
        <v>34318</v>
      </c>
      <c r="K2858" s="128"/>
      <c r="L2858" s="211"/>
      <c r="M2858" s="145">
        <v>2</v>
      </c>
      <c r="N2858" s="144" t="s">
        <v>34319</v>
      </c>
      <c r="O2858" s="128"/>
      <c r="P2858" s="128" t="s">
        <v>9125</v>
      </c>
      <c r="Q2858" s="128" t="s">
        <v>17297</v>
      </c>
      <c r="R2858" s="145"/>
      <c r="S2858" s="128" t="s">
        <v>8315</v>
      </c>
      <c r="T2858" s="128" t="s">
        <v>20545</v>
      </c>
      <c r="U2858" s="128" t="s">
        <v>10901</v>
      </c>
      <c r="V2858" s="145">
        <v>7.5</v>
      </c>
      <c r="W2858" s="130"/>
      <c r="X2858" s="324"/>
    </row>
    <row r="2859" spans="1:24" ht="12.95" customHeight="1" x14ac:dyDescent="0.2">
      <c r="A2859" s="140">
        <v>2015</v>
      </c>
      <c r="B2859" s="140" t="s">
        <v>4176</v>
      </c>
      <c r="C2859" s="128" t="s">
        <v>34333</v>
      </c>
      <c r="D2859" s="128" t="s">
        <v>34320</v>
      </c>
      <c r="E2859" s="140" t="s">
        <v>34276</v>
      </c>
      <c r="F2859" s="104" t="s">
        <v>14834</v>
      </c>
      <c r="G2859" s="142">
        <v>15333</v>
      </c>
      <c r="H2859" s="128" t="s">
        <v>15082</v>
      </c>
      <c r="I2859" s="128" t="s">
        <v>2625</v>
      </c>
      <c r="J2859" s="128" t="s">
        <v>13552</v>
      </c>
      <c r="K2859" s="128"/>
      <c r="L2859" s="211"/>
      <c r="M2859" s="145">
        <v>2</v>
      </c>
      <c r="N2859" s="144" t="s">
        <v>34321</v>
      </c>
      <c r="O2859" s="128" t="s">
        <v>10189</v>
      </c>
      <c r="P2859" s="128" t="s">
        <v>162</v>
      </c>
      <c r="Q2859" s="128" t="s">
        <v>19531</v>
      </c>
      <c r="R2859" s="145" t="s">
        <v>7035</v>
      </c>
      <c r="S2859" s="128"/>
      <c r="T2859" s="128" t="s">
        <v>20545</v>
      </c>
      <c r="U2859" s="102" t="s">
        <v>34322</v>
      </c>
      <c r="V2859" s="145">
        <v>8.5</v>
      </c>
      <c r="W2859" s="130"/>
      <c r="X2859" s="324"/>
    </row>
    <row r="2860" spans="1:24" ht="12.95" customHeight="1" x14ac:dyDescent="0.2">
      <c r="A2860" s="140">
        <v>2015</v>
      </c>
      <c r="B2860" s="140" t="s">
        <v>4176</v>
      </c>
      <c r="C2860" s="128" t="s">
        <v>34333</v>
      </c>
      <c r="D2860" s="128" t="s">
        <v>34323</v>
      </c>
      <c r="E2860" s="140" t="s">
        <v>34277</v>
      </c>
      <c r="F2860" s="104" t="s">
        <v>14834</v>
      </c>
      <c r="G2860" s="142">
        <v>16073</v>
      </c>
      <c r="H2860" s="128" t="s">
        <v>2625</v>
      </c>
      <c r="I2860" s="128" t="s">
        <v>15082</v>
      </c>
      <c r="J2860" s="128" t="s">
        <v>34324</v>
      </c>
      <c r="K2860" s="128"/>
      <c r="L2860" s="211"/>
      <c r="M2860" s="145">
        <v>1</v>
      </c>
      <c r="N2860" s="144" t="s">
        <v>34325</v>
      </c>
      <c r="O2860" s="128"/>
      <c r="P2860" s="128"/>
      <c r="Q2860" s="128" t="s">
        <v>19531</v>
      </c>
      <c r="R2860" s="145"/>
      <c r="S2860" s="128"/>
      <c r="T2860" s="128" t="s">
        <v>20545</v>
      </c>
      <c r="U2860" s="128" t="s">
        <v>34326</v>
      </c>
      <c r="V2860" s="145">
        <v>6.5</v>
      </c>
      <c r="W2860" s="130"/>
      <c r="X2860" s="324"/>
    </row>
    <row r="2861" spans="1:24" ht="12.95" customHeight="1" x14ac:dyDescent="0.2">
      <c r="A2861" s="140">
        <v>2015</v>
      </c>
      <c r="B2861" s="140" t="s">
        <v>4176</v>
      </c>
      <c r="C2861" s="128" t="s">
        <v>34333</v>
      </c>
      <c r="D2861" s="128" t="s">
        <v>34329</v>
      </c>
      <c r="E2861" s="140" t="s">
        <v>34278</v>
      </c>
      <c r="F2861" s="104" t="s">
        <v>14834</v>
      </c>
      <c r="G2861" s="142">
        <v>15637</v>
      </c>
      <c r="H2861" s="128" t="s">
        <v>15082</v>
      </c>
      <c r="I2861" s="128" t="s">
        <v>2625</v>
      </c>
      <c r="J2861" s="128" t="s">
        <v>19355</v>
      </c>
      <c r="K2861" s="128"/>
      <c r="L2861" s="211"/>
      <c r="M2861" s="145">
        <v>2</v>
      </c>
      <c r="N2861" s="144" t="s">
        <v>34330</v>
      </c>
      <c r="O2861" s="128" t="s">
        <v>5985</v>
      </c>
      <c r="P2861" s="128" t="s">
        <v>162</v>
      </c>
      <c r="Q2861" s="128" t="s">
        <v>16753</v>
      </c>
      <c r="R2861" s="145"/>
      <c r="S2861" s="128" t="s">
        <v>9435</v>
      </c>
      <c r="T2861" s="128" t="s">
        <v>20545</v>
      </c>
      <c r="U2861" s="128" t="s">
        <v>6868</v>
      </c>
      <c r="V2861" s="145">
        <v>8</v>
      </c>
      <c r="W2861" s="130"/>
      <c r="X2861" s="324"/>
    </row>
    <row r="2862" spans="1:24" ht="12.95" customHeight="1" x14ac:dyDescent="0.2">
      <c r="A2862" s="140">
        <v>2015</v>
      </c>
      <c r="B2862" s="140" t="s">
        <v>4176</v>
      </c>
      <c r="C2862" s="128" t="s">
        <v>34333</v>
      </c>
      <c r="D2862" s="128" t="s">
        <v>34331</v>
      </c>
      <c r="E2862" s="140" t="s">
        <v>34279</v>
      </c>
      <c r="F2862" s="104" t="s">
        <v>14834</v>
      </c>
      <c r="G2862" s="142">
        <v>16487</v>
      </c>
      <c r="H2862" s="128" t="s">
        <v>2625</v>
      </c>
      <c r="I2862" s="128" t="s">
        <v>15082</v>
      </c>
      <c r="J2862" s="128" t="s">
        <v>34328</v>
      </c>
      <c r="K2862" s="128"/>
      <c r="L2862" s="211"/>
      <c r="M2862" s="145">
        <v>1</v>
      </c>
      <c r="N2862" s="144" t="s">
        <v>34088</v>
      </c>
      <c r="O2862" s="128" t="s">
        <v>3620</v>
      </c>
      <c r="P2862" s="128" t="s">
        <v>162</v>
      </c>
      <c r="Q2862" s="128" t="s">
        <v>19671</v>
      </c>
      <c r="R2862" s="145"/>
      <c r="S2862" s="128"/>
      <c r="T2862" s="128" t="s">
        <v>20545</v>
      </c>
      <c r="U2862" s="128" t="s">
        <v>34332</v>
      </c>
      <c r="V2862" s="145">
        <v>8.5</v>
      </c>
      <c r="W2862" s="130"/>
      <c r="X2862" s="324"/>
    </row>
    <row r="2863" spans="1:24" ht="12.95" customHeight="1" x14ac:dyDescent="0.2">
      <c r="A2863" s="140">
        <v>2015</v>
      </c>
      <c r="B2863" s="140" t="s">
        <v>4176</v>
      </c>
      <c r="C2863" s="128" t="s">
        <v>34333</v>
      </c>
      <c r="D2863" s="128" t="s">
        <v>34327</v>
      </c>
      <c r="E2863" s="140" t="s">
        <v>34280</v>
      </c>
      <c r="F2863" s="104" t="s">
        <v>14834</v>
      </c>
      <c r="G2863" s="142">
        <v>16503</v>
      </c>
      <c r="H2863" s="128" t="s">
        <v>2625</v>
      </c>
      <c r="I2863" s="128" t="s">
        <v>15082</v>
      </c>
      <c r="J2863" s="128" t="s">
        <v>34328</v>
      </c>
      <c r="K2863" s="128"/>
      <c r="L2863" s="211"/>
      <c r="M2863" s="145">
        <v>1</v>
      </c>
      <c r="N2863" s="144" t="s">
        <v>34079</v>
      </c>
      <c r="O2863" s="128" t="s">
        <v>12252</v>
      </c>
      <c r="P2863" s="128" t="s">
        <v>162</v>
      </c>
      <c r="Q2863" s="128" t="s">
        <v>20874</v>
      </c>
      <c r="R2863" s="145"/>
      <c r="S2863" s="128" t="s">
        <v>8315</v>
      </c>
      <c r="T2863" s="128" t="s">
        <v>20545</v>
      </c>
      <c r="U2863" s="128"/>
      <c r="V2863" s="145">
        <v>8.5</v>
      </c>
      <c r="W2863" s="130"/>
      <c r="X2863" s="324"/>
    </row>
    <row r="2864" spans="1:24" ht="12.95" customHeight="1" x14ac:dyDescent="0.2">
      <c r="A2864" s="140">
        <v>2015</v>
      </c>
      <c r="B2864" s="140" t="s">
        <v>4176</v>
      </c>
      <c r="C2864" s="197" t="s">
        <v>34334</v>
      </c>
      <c r="D2864" s="128" t="s">
        <v>34335</v>
      </c>
      <c r="E2864" s="140" t="s">
        <v>34281</v>
      </c>
      <c r="F2864" s="104" t="s">
        <v>14834</v>
      </c>
      <c r="G2864" s="142">
        <v>15333</v>
      </c>
      <c r="H2864" s="128" t="s">
        <v>15082</v>
      </c>
      <c r="I2864" s="128" t="s">
        <v>2625</v>
      </c>
      <c r="J2864" s="128" t="s">
        <v>34336</v>
      </c>
      <c r="K2864" s="128"/>
      <c r="L2864" s="211"/>
      <c r="M2864" s="145">
        <v>1.5</v>
      </c>
      <c r="N2864" s="144" t="s">
        <v>34337</v>
      </c>
      <c r="O2864" s="128" t="s">
        <v>10189</v>
      </c>
      <c r="P2864" s="128" t="s">
        <v>162</v>
      </c>
      <c r="Q2864" s="128" t="s">
        <v>18156</v>
      </c>
      <c r="R2864" s="145" t="s">
        <v>7035</v>
      </c>
      <c r="S2864" s="128"/>
      <c r="T2864" s="128" t="s">
        <v>20545</v>
      </c>
      <c r="U2864" s="128" t="s">
        <v>34338</v>
      </c>
      <c r="V2864" s="145">
        <v>6.5</v>
      </c>
      <c r="W2864" s="130"/>
      <c r="X2864" s="324"/>
    </row>
    <row r="2865" spans="1:24" ht="12.95" customHeight="1" x14ac:dyDescent="0.2">
      <c r="A2865" s="140">
        <v>2015</v>
      </c>
      <c r="B2865" s="140" t="s">
        <v>4176</v>
      </c>
      <c r="C2865" s="128" t="s">
        <v>34334</v>
      </c>
      <c r="D2865" s="128" t="s">
        <v>34339</v>
      </c>
      <c r="E2865" s="140" t="s">
        <v>34282</v>
      </c>
      <c r="F2865" s="104" t="s">
        <v>14834</v>
      </c>
      <c r="G2865" s="142">
        <v>16330</v>
      </c>
      <c r="H2865" s="128" t="s">
        <v>2625</v>
      </c>
      <c r="I2865" s="128" t="s">
        <v>15082</v>
      </c>
      <c r="J2865" s="128" t="s">
        <v>10121</v>
      </c>
      <c r="K2865" s="128"/>
      <c r="L2865" s="211"/>
      <c r="M2865" s="145">
        <v>2</v>
      </c>
      <c r="N2865" s="144" t="s">
        <v>34340</v>
      </c>
      <c r="O2865" s="128" t="s">
        <v>14682</v>
      </c>
      <c r="P2865" s="128" t="s">
        <v>13301</v>
      </c>
      <c r="Q2865" s="128" t="s">
        <v>16122</v>
      </c>
      <c r="R2865" s="145"/>
      <c r="S2865" s="128"/>
      <c r="T2865" s="128" t="s">
        <v>20545</v>
      </c>
      <c r="U2865" s="128" t="s">
        <v>34341</v>
      </c>
      <c r="V2865" s="145">
        <v>11.5</v>
      </c>
      <c r="W2865" s="130"/>
      <c r="X2865" s="324"/>
    </row>
    <row r="2866" spans="1:24" ht="12.95" customHeight="1" x14ac:dyDescent="0.2">
      <c r="A2866" s="140">
        <v>2015</v>
      </c>
      <c r="B2866" s="140" t="s">
        <v>4176</v>
      </c>
      <c r="C2866" s="128" t="s">
        <v>34334</v>
      </c>
      <c r="D2866" s="128" t="s">
        <v>1733</v>
      </c>
      <c r="E2866" s="140" t="s">
        <v>34283</v>
      </c>
      <c r="F2866" s="104" t="s">
        <v>14834</v>
      </c>
      <c r="G2866" s="142">
        <v>16030</v>
      </c>
      <c r="H2866" s="128" t="s">
        <v>2625</v>
      </c>
      <c r="I2866" s="128" t="s">
        <v>15082</v>
      </c>
      <c r="J2866" s="128" t="s">
        <v>34342</v>
      </c>
      <c r="K2866" s="128"/>
      <c r="L2866" s="211"/>
      <c r="M2866" s="145">
        <v>1</v>
      </c>
      <c r="N2866" s="144" t="s">
        <v>34343</v>
      </c>
      <c r="O2866" s="128" t="s">
        <v>3620</v>
      </c>
      <c r="P2866" s="128"/>
      <c r="Q2866" s="128" t="s">
        <v>15959</v>
      </c>
      <c r="R2866" s="145"/>
      <c r="S2866" s="128"/>
      <c r="T2866" s="128" t="s">
        <v>20545</v>
      </c>
      <c r="U2866" s="102" t="s">
        <v>34344</v>
      </c>
      <c r="V2866" s="145">
        <v>6.5</v>
      </c>
      <c r="W2866" s="130"/>
      <c r="X2866" s="324"/>
    </row>
    <row r="2867" spans="1:24" ht="12.95" customHeight="1" x14ac:dyDescent="0.2">
      <c r="A2867" s="140">
        <v>2015</v>
      </c>
      <c r="B2867" s="140" t="s">
        <v>4176</v>
      </c>
      <c r="C2867" s="128" t="s">
        <v>34334</v>
      </c>
      <c r="D2867" s="128" t="s">
        <v>34345</v>
      </c>
      <c r="E2867" s="140" t="s">
        <v>34284</v>
      </c>
      <c r="F2867" s="104" t="s">
        <v>14834</v>
      </c>
      <c r="G2867" s="142">
        <v>16522</v>
      </c>
      <c r="H2867" s="128" t="s">
        <v>15082</v>
      </c>
      <c r="I2867" s="128" t="s">
        <v>2625</v>
      </c>
      <c r="J2867" s="128" t="s">
        <v>34328</v>
      </c>
      <c r="K2867" s="128"/>
      <c r="L2867" s="211"/>
      <c r="M2867" s="145">
        <v>1</v>
      </c>
      <c r="N2867" s="144" t="s">
        <v>34295</v>
      </c>
      <c r="O2867" s="128"/>
      <c r="P2867" s="128"/>
      <c r="Q2867" s="128" t="s">
        <v>20101</v>
      </c>
      <c r="R2867" s="145" t="s">
        <v>7035</v>
      </c>
      <c r="S2867" s="128"/>
      <c r="T2867" s="128" t="s">
        <v>20545</v>
      </c>
      <c r="U2867" s="102" t="s">
        <v>34346</v>
      </c>
      <c r="V2867" s="145">
        <v>7.5</v>
      </c>
      <c r="W2867" s="130"/>
      <c r="X2867" s="324"/>
    </row>
    <row r="2868" spans="1:24" ht="12.95" customHeight="1" x14ac:dyDescent="0.2">
      <c r="A2868" s="140">
        <v>2015</v>
      </c>
      <c r="B2868" s="140" t="s">
        <v>4176</v>
      </c>
      <c r="C2868" s="128" t="s">
        <v>34334</v>
      </c>
      <c r="D2868" s="128" t="s">
        <v>34347</v>
      </c>
      <c r="E2868" s="140" t="s">
        <v>34285</v>
      </c>
      <c r="F2868" s="104" t="s">
        <v>14834</v>
      </c>
      <c r="G2868" s="142">
        <v>15597</v>
      </c>
      <c r="H2868" s="128" t="s">
        <v>15082</v>
      </c>
      <c r="I2868" s="128" t="s">
        <v>2625</v>
      </c>
      <c r="J2868" s="128" t="s">
        <v>19355</v>
      </c>
      <c r="K2868" s="128"/>
      <c r="L2868" s="211"/>
      <c r="M2868" s="145">
        <v>1</v>
      </c>
      <c r="N2868" s="144" t="s">
        <v>34348</v>
      </c>
      <c r="O2868" s="128"/>
      <c r="P2868" s="128"/>
      <c r="Q2868" s="128" t="s">
        <v>15902</v>
      </c>
      <c r="R2868" s="145" t="s">
        <v>7035</v>
      </c>
      <c r="S2868" s="128"/>
      <c r="T2868" s="128" t="s">
        <v>20545</v>
      </c>
      <c r="U2868" s="128" t="s">
        <v>10901</v>
      </c>
      <c r="V2868" s="145">
        <v>7.5</v>
      </c>
      <c r="W2868" s="130"/>
      <c r="X2868" s="324"/>
    </row>
    <row r="2869" spans="1:24" ht="12.95" customHeight="1" x14ac:dyDescent="0.2">
      <c r="A2869" s="140">
        <v>2015</v>
      </c>
      <c r="B2869" s="140" t="s">
        <v>4176</v>
      </c>
      <c r="C2869" s="128" t="s">
        <v>34334</v>
      </c>
      <c r="D2869" s="128" t="s">
        <v>34349</v>
      </c>
      <c r="E2869" s="140" t="s">
        <v>34286</v>
      </c>
      <c r="F2869" s="104" t="s">
        <v>14834</v>
      </c>
      <c r="G2869" s="142">
        <v>16030</v>
      </c>
      <c r="H2869" s="128" t="s">
        <v>2625</v>
      </c>
      <c r="I2869" s="128" t="s">
        <v>15082</v>
      </c>
      <c r="J2869" s="128" t="s">
        <v>34350</v>
      </c>
      <c r="K2869" s="128"/>
      <c r="L2869" s="211"/>
      <c r="M2869" s="145">
        <v>0.75</v>
      </c>
      <c r="N2869" s="200" t="s">
        <v>34351</v>
      </c>
      <c r="O2869" s="128"/>
      <c r="P2869" s="128"/>
      <c r="Q2869" s="128" t="s">
        <v>17989</v>
      </c>
      <c r="R2869" s="145"/>
      <c r="S2869" s="128"/>
      <c r="T2869" s="128" t="s">
        <v>20545</v>
      </c>
      <c r="U2869" s="128" t="s">
        <v>34352</v>
      </c>
      <c r="V2869" s="145">
        <v>5.5</v>
      </c>
      <c r="W2869" s="130"/>
      <c r="X2869" s="324"/>
    </row>
    <row r="2870" spans="1:24" ht="12.95" customHeight="1" x14ac:dyDescent="0.2">
      <c r="A2870" s="140">
        <v>2015</v>
      </c>
      <c r="B2870" s="140" t="s">
        <v>4176</v>
      </c>
      <c r="C2870" s="128" t="s">
        <v>34334</v>
      </c>
      <c r="D2870" s="128" t="s">
        <v>34353</v>
      </c>
      <c r="E2870" s="140" t="s">
        <v>34287</v>
      </c>
      <c r="F2870" s="104" t="s">
        <v>14834</v>
      </c>
      <c r="G2870" s="142">
        <v>15608</v>
      </c>
      <c r="H2870" s="128" t="s">
        <v>2625</v>
      </c>
      <c r="I2870" s="128" t="s">
        <v>15082</v>
      </c>
      <c r="J2870" s="128" t="s">
        <v>19355</v>
      </c>
      <c r="K2870" s="128"/>
      <c r="L2870" s="211"/>
      <c r="M2870" s="145">
        <v>1</v>
      </c>
      <c r="N2870" s="144" t="s">
        <v>34348</v>
      </c>
      <c r="O2870" s="128"/>
      <c r="P2870" s="128"/>
      <c r="Q2870" s="128" t="s">
        <v>16666</v>
      </c>
      <c r="R2870" s="145"/>
      <c r="S2870" s="128"/>
      <c r="T2870" s="128" t="s">
        <v>20545</v>
      </c>
      <c r="U2870" s="128" t="s">
        <v>10901</v>
      </c>
      <c r="V2870" s="145">
        <v>6.5</v>
      </c>
      <c r="W2870" s="130"/>
      <c r="X2870" s="324"/>
    </row>
    <row r="2871" spans="1:24" ht="12.95" customHeight="1" x14ac:dyDescent="0.2">
      <c r="A2871" s="140">
        <v>2015</v>
      </c>
      <c r="B2871" s="140" t="s">
        <v>4176</v>
      </c>
      <c r="C2871" s="128" t="s">
        <v>34334</v>
      </c>
      <c r="D2871" s="128" t="s">
        <v>34354</v>
      </c>
      <c r="E2871" s="140" t="s">
        <v>34288</v>
      </c>
      <c r="F2871" s="104" t="s">
        <v>14834</v>
      </c>
      <c r="G2871" s="142">
        <v>16030</v>
      </c>
      <c r="H2871" s="128" t="s">
        <v>2625</v>
      </c>
      <c r="I2871" s="128" t="s">
        <v>15082</v>
      </c>
      <c r="J2871" s="128" t="s">
        <v>34350</v>
      </c>
      <c r="K2871" s="128"/>
      <c r="L2871" s="211"/>
      <c r="M2871" s="145">
        <v>1</v>
      </c>
      <c r="N2871" s="144" t="s">
        <v>34351</v>
      </c>
      <c r="O2871" s="128" t="s">
        <v>15889</v>
      </c>
      <c r="P2871" s="128" t="s">
        <v>9125</v>
      </c>
      <c r="Q2871" s="128" t="s">
        <v>21193</v>
      </c>
      <c r="R2871" s="145"/>
      <c r="S2871" s="128"/>
      <c r="T2871" s="128" t="s">
        <v>20545</v>
      </c>
      <c r="U2871" s="128" t="s">
        <v>34355</v>
      </c>
      <c r="V2871" s="145">
        <v>9.5</v>
      </c>
      <c r="W2871" s="130"/>
      <c r="X2871" s="324"/>
    </row>
    <row r="2872" spans="1:24" ht="12.95" customHeight="1" x14ac:dyDescent="0.2">
      <c r="A2872" s="140">
        <v>2017</v>
      </c>
      <c r="B2872" s="140" t="s">
        <v>4176</v>
      </c>
      <c r="C2872" s="197" t="s">
        <v>35914</v>
      </c>
      <c r="D2872" s="128" t="s">
        <v>35915</v>
      </c>
      <c r="E2872" s="140">
        <v>1</v>
      </c>
      <c r="F2872" s="148" t="s">
        <v>10085</v>
      </c>
      <c r="G2872" s="142">
        <v>16229</v>
      </c>
      <c r="H2872" s="128" t="s">
        <v>11819</v>
      </c>
      <c r="I2872" s="128" t="s">
        <v>13336</v>
      </c>
      <c r="J2872" s="128" t="s">
        <v>35916</v>
      </c>
      <c r="K2872" s="128"/>
      <c r="L2872" s="211"/>
      <c r="M2872" s="145">
        <v>1</v>
      </c>
      <c r="N2872" s="200" t="s">
        <v>36016</v>
      </c>
      <c r="O2872" s="128" t="s">
        <v>20686</v>
      </c>
      <c r="P2872" s="128" t="s">
        <v>162</v>
      </c>
      <c r="Q2872" s="128" t="s">
        <v>17383</v>
      </c>
      <c r="R2872" s="145"/>
      <c r="S2872" s="128" t="s">
        <v>9435</v>
      </c>
      <c r="T2872" s="128" t="s">
        <v>20547</v>
      </c>
      <c r="U2872" s="128" t="s">
        <v>39265</v>
      </c>
      <c r="V2872" s="145">
        <v>9.5</v>
      </c>
      <c r="W2872" s="130"/>
      <c r="X2872" s="324"/>
    </row>
    <row r="2873" spans="1:24" ht="12.95" customHeight="1" x14ac:dyDescent="0.2">
      <c r="A2873" s="140">
        <v>2017</v>
      </c>
      <c r="B2873" s="140" t="s">
        <v>4176</v>
      </c>
      <c r="C2873" s="128" t="s">
        <v>35914</v>
      </c>
      <c r="D2873" s="128" t="s">
        <v>35917</v>
      </c>
      <c r="E2873" s="140">
        <v>2</v>
      </c>
      <c r="F2873" s="148" t="s">
        <v>10085</v>
      </c>
      <c r="G2873" s="142">
        <v>16229</v>
      </c>
      <c r="H2873" s="128" t="s">
        <v>11819</v>
      </c>
      <c r="I2873" s="128" t="s">
        <v>13336</v>
      </c>
      <c r="J2873" s="128" t="s">
        <v>35916</v>
      </c>
      <c r="K2873" s="128"/>
      <c r="L2873" s="211"/>
      <c r="M2873" s="145">
        <v>1</v>
      </c>
      <c r="N2873" s="144" t="s">
        <v>36017</v>
      </c>
      <c r="O2873" s="128" t="s">
        <v>13460</v>
      </c>
      <c r="P2873" s="128" t="s">
        <v>9125</v>
      </c>
      <c r="Q2873" s="128" t="s">
        <v>35918</v>
      </c>
      <c r="R2873" s="145"/>
      <c r="S2873" s="128" t="s">
        <v>9435</v>
      </c>
      <c r="T2873" s="128" t="s">
        <v>20547</v>
      </c>
      <c r="U2873" s="128" t="s">
        <v>39266</v>
      </c>
      <c r="V2873" s="145">
        <v>8.5</v>
      </c>
      <c r="W2873" s="130"/>
      <c r="X2873" s="324"/>
    </row>
    <row r="2874" spans="1:24" ht="12.95" customHeight="1" x14ac:dyDescent="0.2">
      <c r="A2874" s="140">
        <v>2017</v>
      </c>
      <c r="B2874" s="140" t="s">
        <v>4176</v>
      </c>
      <c r="C2874" s="128" t="s">
        <v>35914</v>
      </c>
      <c r="D2874" s="128" t="s">
        <v>35919</v>
      </c>
      <c r="E2874" s="140">
        <v>3</v>
      </c>
      <c r="F2874" s="148" t="s">
        <v>10085</v>
      </c>
      <c r="G2874" s="142">
        <v>16229</v>
      </c>
      <c r="H2874" s="128" t="s">
        <v>11819</v>
      </c>
      <c r="I2874" s="128" t="s">
        <v>13336</v>
      </c>
      <c r="J2874" s="128" t="s">
        <v>35916</v>
      </c>
      <c r="K2874" s="128"/>
      <c r="L2874" s="211"/>
      <c r="M2874" s="145">
        <v>2</v>
      </c>
      <c r="N2874" s="144" t="s">
        <v>36018</v>
      </c>
      <c r="O2874" s="128" t="s">
        <v>162</v>
      </c>
      <c r="P2874" s="128" t="s">
        <v>14960</v>
      </c>
      <c r="Q2874" s="128" t="s">
        <v>19531</v>
      </c>
      <c r="R2874" s="145"/>
      <c r="S2874" s="128" t="s">
        <v>9435</v>
      </c>
      <c r="T2874" s="128" t="s">
        <v>20547</v>
      </c>
      <c r="U2874" s="128" t="s">
        <v>39267</v>
      </c>
      <c r="V2874" s="145">
        <v>10</v>
      </c>
      <c r="W2874" s="130"/>
      <c r="X2874" s="324"/>
    </row>
    <row r="2875" spans="1:24" ht="12.95" customHeight="1" x14ac:dyDescent="0.2">
      <c r="A2875" s="140">
        <v>2017</v>
      </c>
      <c r="B2875" s="140" t="s">
        <v>4176</v>
      </c>
      <c r="C2875" s="128" t="s">
        <v>35914</v>
      </c>
      <c r="D2875" s="128" t="s">
        <v>35920</v>
      </c>
      <c r="E2875" s="140">
        <v>4</v>
      </c>
      <c r="F2875" s="148" t="s">
        <v>10085</v>
      </c>
      <c r="G2875" s="142">
        <v>16229</v>
      </c>
      <c r="H2875" s="128" t="s">
        <v>11819</v>
      </c>
      <c r="I2875" s="128" t="s">
        <v>13336</v>
      </c>
      <c r="J2875" s="128" t="s">
        <v>35922</v>
      </c>
      <c r="K2875" s="128"/>
      <c r="L2875" s="211"/>
      <c r="M2875" s="145">
        <v>1</v>
      </c>
      <c r="N2875" s="144" t="s">
        <v>35921</v>
      </c>
      <c r="O2875" s="128" t="s">
        <v>10189</v>
      </c>
      <c r="P2875" s="128" t="s">
        <v>9125</v>
      </c>
      <c r="Q2875" s="128" t="s">
        <v>16762</v>
      </c>
      <c r="R2875" s="145"/>
      <c r="S2875" s="128" t="s">
        <v>9435</v>
      </c>
      <c r="T2875" s="128" t="s">
        <v>20547</v>
      </c>
      <c r="U2875" s="128" t="s">
        <v>39268</v>
      </c>
      <c r="V2875" s="145">
        <v>8.5</v>
      </c>
      <c r="W2875" s="130"/>
      <c r="X2875" s="324"/>
    </row>
    <row r="2876" spans="1:24" ht="12.95" customHeight="1" x14ac:dyDescent="0.2">
      <c r="A2876" s="140">
        <v>2017</v>
      </c>
      <c r="B2876" s="140" t="s">
        <v>4176</v>
      </c>
      <c r="C2876" s="128" t="s">
        <v>35914</v>
      </c>
      <c r="D2876" s="128" t="s">
        <v>35923</v>
      </c>
      <c r="E2876" s="140">
        <v>5</v>
      </c>
      <c r="F2876" s="148" t="s">
        <v>10085</v>
      </c>
      <c r="G2876" s="142">
        <v>16229</v>
      </c>
      <c r="H2876" s="128" t="s">
        <v>11819</v>
      </c>
      <c r="I2876" s="128" t="s">
        <v>13336</v>
      </c>
      <c r="J2876" s="128" t="s">
        <v>35924</v>
      </c>
      <c r="K2876" s="128"/>
      <c r="L2876" s="211"/>
      <c r="M2876" s="145">
        <v>3</v>
      </c>
      <c r="N2876" s="144" t="s">
        <v>36019</v>
      </c>
      <c r="O2876" s="128"/>
      <c r="P2876" s="128"/>
      <c r="Q2876" s="128" t="s">
        <v>20520</v>
      </c>
      <c r="R2876" s="145"/>
      <c r="S2876" s="128"/>
      <c r="T2876" s="128" t="s">
        <v>20547</v>
      </c>
      <c r="U2876" s="128" t="s">
        <v>39268</v>
      </c>
      <c r="V2876" s="145">
        <v>9.5</v>
      </c>
      <c r="W2876" s="130"/>
      <c r="X2876" s="324"/>
    </row>
    <row r="2877" spans="1:24" ht="12.95" customHeight="1" x14ac:dyDescent="0.2">
      <c r="A2877" s="140">
        <v>2017</v>
      </c>
      <c r="B2877" s="140" t="s">
        <v>4176</v>
      </c>
      <c r="C2877" s="128" t="s">
        <v>35914</v>
      </c>
      <c r="D2877" s="128" t="s">
        <v>35925</v>
      </c>
      <c r="E2877" s="140">
        <v>6</v>
      </c>
      <c r="F2877" s="148" t="s">
        <v>10085</v>
      </c>
      <c r="G2877" s="142">
        <v>16229</v>
      </c>
      <c r="H2877" s="128" t="s">
        <v>13336</v>
      </c>
      <c r="I2877" s="128" t="s">
        <v>11819</v>
      </c>
      <c r="J2877" s="128" t="s">
        <v>35924</v>
      </c>
      <c r="K2877" s="128"/>
      <c r="L2877" s="211"/>
      <c r="M2877" s="145">
        <v>3</v>
      </c>
      <c r="N2877" s="144" t="s">
        <v>36019</v>
      </c>
      <c r="O2877" s="128" t="s">
        <v>9160</v>
      </c>
      <c r="P2877" s="128"/>
      <c r="Q2877" s="128" t="s">
        <v>26988</v>
      </c>
      <c r="R2877" s="145"/>
      <c r="S2877" s="128"/>
      <c r="T2877" s="128" t="s">
        <v>20547</v>
      </c>
      <c r="U2877" s="128" t="s">
        <v>39268</v>
      </c>
      <c r="V2877" s="145">
        <v>10.5</v>
      </c>
      <c r="W2877" s="130"/>
      <c r="X2877" s="324"/>
    </row>
    <row r="2878" spans="1:24" ht="12.95" customHeight="1" x14ac:dyDescent="0.2">
      <c r="A2878" s="140">
        <v>2017</v>
      </c>
      <c r="B2878" s="140" t="s">
        <v>4176</v>
      </c>
      <c r="C2878" s="128" t="s">
        <v>35914</v>
      </c>
      <c r="D2878" s="128" t="s">
        <v>35926</v>
      </c>
      <c r="E2878" s="140">
        <v>7</v>
      </c>
      <c r="F2878" s="148" t="s">
        <v>10085</v>
      </c>
      <c r="G2878" s="142">
        <v>16229</v>
      </c>
      <c r="H2878" s="128" t="s">
        <v>11819</v>
      </c>
      <c r="I2878" s="128" t="s">
        <v>13336</v>
      </c>
      <c r="J2878" s="128" t="s">
        <v>35916</v>
      </c>
      <c r="K2878" s="128"/>
      <c r="L2878" s="211"/>
      <c r="M2878" s="145">
        <v>4</v>
      </c>
      <c r="N2878" s="144" t="s">
        <v>36020</v>
      </c>
      <c r="O2878" s="128" t="s">
        <v>10189</v>
      </c>
      <c r="P2878" s="128" t="s">
        <v>13301</v>
      </c>
      <c r="Q2878" s="128" t="s">
        <v>20246</v>
      </c>
      <c r="R2878" s="145"/>
      <c r="S2878" s="128"/>
      <c r="T2878" s="128" t="s">
        <v>20547</v>
      </c>
      <c r="U2878" s="128" t="s">
        <v>39269</v>
      </c>
      <c r="V2878" s="145">
        <v>9</v>
      </c>
      <c r="W2878" s="130"/>
      <c r="X2878" s="324"/>
    </row>
    <row r="2879" spans="1:24" ht="12.95" customHeight="1" x14ac:dyDescent="0.2">
      <c r="A2879" s="140">
        <v>2017</v>
      </c>
      <c r="B2879" s="140" t="s">
        <v>4176</v>
      </c>
      <c r="C2879" s="128" t="s">
        <v>35914</v>
      </c>
      <c r="D2879" s="128" t="s">
        <v>35927</v>
      </c>
      <c r="E2879" s="140">
        <v>8</v>
      </c>
      <c r="F2879" s="148" t="s">
        <v>10085</v>
      </c>
      <c r="G2879" s="142">
        <v>16229</v>
      </c>
      <c r="H2879" s="128" t="s">
        <v>11819</v>
      </c>
      <c r="I2879" s="128" t="s">
        <v>13336</v>
      </c>
      <c r="J2879" s="128" t="s">
        <v>35928</v>
      </c>
      <c r="K2879" s="128"/>
      <c r="L2879" s="211"/>
      <c r="M2879" s="145">
        <v>1</v>
      </c>
      <c r="N2879" s="144" t="s">
        <v>36021</v>
      </c>
      <c r="O2879" s="128"/>
      <c r="P2879" s="128" t="s">
        <v>8076</v>
      </c>
      <c r="Q2879" s="128" t="s">
        <v>20474</v>
      </c>
      <c r="R2879" s="145"/>
      <c r="S2879" s="128"/>
      <c r="T2879" s="128" t="s">
        <v>20547</v>
      </c>
      <c r="U2879" s="128" t="s">
        <v>39268</v>
      </c>
      <c r="V2879" s="145">
        <v>8.5</v>
      </c>
      <c r="W2879" s="130"/>
      <c r="X2879" s="324"/>
    </row>
    <row r="2880" spans="1:24" ht="12.95" customHeight="1" x14ac:dyDescent="0.2">
      <c r="A2880" s="140">
        <v>2017</v>
      </c>
      <c r="B2880" s="140" t="s">
        <v>4176</v>
      </c>
      <c r="C2880" s="128" t="s">
        <v>35914</v>
      </c>
      <c r="D2880" s="128" t="s">
        <v>35930</v>
      </c>
      <c r="E2880" s="140">
        <v>9</v>
      </c>
      <c r="F2880" s="148" t="s">
        <v>10085</v>
      </c>
      <c r="G2880" s="142">
        <v>16229</v>
      </c>
      <c r="H2880" s="128" t="s">
        <v>11819</v>
      </c>
      <c r="I2880" s="128" t="s">
        <v>13336</v>
      </c>
      <c r="J2880" s="128" t="s">
        <v>35929</v>
      </c>
      <c r="K2880" s="128"/>
      <c r="L2880" s="211"/>
      <c r="M2880" s="145">
        <v>2</v>
      </c>
      <c r="N2880" s="144" t="s">
        <v>36022</v>
      </c>
      <c r="O2880" s="128" t="s">
        <v>12721</v>
      </c>
      <c r="P2880" s="128" t="s">
        <v>162</v>
      </c>
      <c r="Q2880" s="128" t="s">
        <v>16868</v>
      </c>
      <c r="R2880" s="145"/>
      <c r="S2880" s="128"/>
      <c r="T2880" s="128" t="s">
        <v>20547</v>
      </c>
      <c r="U2880" s="128" t="s">
        <v>39268</v>
      </c>
      <c r="V2880" s="145">
        <v>7.5</v>
      </c>
      <c r="W2880" s="130"/>
      <c r="X2880" s="324"/>
    </row>
    <row r="2881" spans="1:24" ht="12.95" customHeight="1" x14ac:dyDescent="0.2">
      <c r="A2881" s="140">
        <v>2017</v>
      </c>
      <c r="B2881" s="140" t="s">
        <v>4176</v>
      </c>
      <c r="C2881" s="128" t="s">
        <v>35914</v>
      </c>
      <c r="D2881" s="128" t="s">
        <v>35931</v>
      </c>
      <c r="E2881" s="140">
        <v>10</v>
      </c>
      <c r="F2881" s="148" t="s">
        <v>10085</v>
      </c>
      <c r="G2881" s="142">
        <v>16229</v>
      </c>
      <c r="H2881" s="128" t="s">
        <v>11819</v>
      </c>
      <c r="I2881" s="128" t="s">
        <v>13336</v>
      </c>
      <c r="J2881" s="128" t="s">
        <v>35916</v>
      </c>
      <c r="K2881" s="128"/>
      <c r="L2881" s="211"/>
      <c r="M2881" s="145">
        <v>18</v>
      </c>
      <c r="N2881" s="144"/>
      <c r="O2881" s="128" t="s">
        <v>35932</v>
      </c>
      <c r="P2881" s="128" t="s">
        <v>20407</v>
      </c>
      <c r="Q2881" s="128" t="s">
        <v>35933</v>
      </c>
      <c r="R2881" s="145" t="s">
        <v>11565</v>
      </c>
      <c r="S2881" s="128" t="s">
        <v>9435</v>
      </c>
      <c r="T2881" s="128" t="s">
        <v>20547</v>
      </c>
      <c r="U2881" s="128" t="s">
        <v>39270</v>
      </c>
      <c r="V2881" s="145">
        <v>24</v>
      </c>
      <c r="W2881" s="130"/>
      <c r="X2881" s="324"/>
    </row>
    <row r="2882" spans="1:24" ht="12.95" customHeight="1" x14ac:dyDescent="0.2">
      <c r="A2882" s="115">
        <v>2014</v>
      </c>
      <c r="B2882" s="115" t="s">
        <v>4176</v>
      </c>
      <c r="C2882" s="164" t="s">
        <v>27092</v>
      </c>
      <c r="D2882" s="111" t="s">
        <v>27093</v>
      </c>
      <c r="E2882" s="115" t="s">
        <v>27094</v>
      </c>
      <c r="F2882" s="104" t="s">
        <v>14834</v>
      </c>
      <c r="G2882" s="105">
        <v>14774</v>
      </c>
      <c r="H2882" s="102" t="s">
        <v>7198</v>
      </c>
      <c r="I2882" s="102" t="s">
        <v>13336</v>
      </c>
      <c r="J2882" s="102" t="s">
        <v>27123</v>
      </c>
      <c r="K2882" s="102"/>
      <c r="L2882" s="111" t="s">
        <v>27102</v>
      </c>
      <c r="M2882" s="109">
        <v>3</v>
      </c>
      <c r="N2882" s="112" t="s">
        <v>17605</v>
      </c>
      <c r="O2882" s="102" t="s">
        <v>16982</v>
      </c>
      <c r="P2882" s="102" t="s">
        <v>9125</v>
      </c>
      <c r="Q2882" s="102" t="s">
        <v>16563</v>
      </c>
      <c r="R2882" s="109"/>
      <c r="S2882" s="102" t="s">
        <v>9435</v>
      </c>
      <c r="T2882" s="102" t="s">
        <v>14962</v>
      </c>
      <c r="U2882" s="102" t="s">
        <v>27124</v>
      </c>
      <c r="V2882" s="109">
        <v>7.5</v>
      </c>
      <c r="W2882" s="107"/>
      <c r="X2882" s="324"/>
    </row>
    <row r="2883" spans="1:24" ht="12.95" customHeight="1" x14ac:dyDescent="0.2">
      <c r="A2883" s="115">
        <v>2014</v>
      </c>
      <c r="B2883" s="115" t="s">
        <v>4176</v>
      </c>
      <c r="C2883" s="102" t="s">
        <v>27092</v>
      </c>
      <c r="D2883" s="111" t="s">
        <v>27104</v>
      </c>
      <c r="E2883" s="115" t="s">
        <v>27095</v>
      </c>
      <c r="F2883" s="104" t="s">
        <v>14834</v>
      </c>
      <c r="G2883" s="105">
        <v>14979</v>
      </c>
      <c r="H2883" s="102" t="s">
        <v>30867</v>
      </c>
      <c r="I2883" s="102" t="s">
        <v>17603</v>
      </c>
      <c r="J2883" s="102" t="s">
        <v>8974</v>
      </c>
      <c r="K2883" s="102"/>
      <c r="L2883" s="111"/>
      <c r="M2883" s="109">
        <v>3</v>
      </c>
      <c r="N2883" s="112" t="s">
        <v>17903</v>
      </c>
      <c r="O2883" s="102" t="s">
        <v>15976</v>
      </c>
      <c r="P2883" s="102" t="s">
        <v>4709</v>
      </c>
      <c r="Q2883" s="102" t="s">
        <v>19550</v>
      </c>
      <c r="R2883" s="109"/>
      <c r="S2883" s="102" t="s">
        <v>8315</v>
      </c>
      <c r="T2883" s="102" t="s">
        <v>14962</v>
      </c>
      <c r="U2883" s="102" t="s">
        <v>27125</v>
      </c>
      <c r="V2883" s="109">
        <v>9.5</v>
      </c>
      <c r="W2883" s="107"/>
      <c r="X2883" s="324"/>
    </row>
    <row r="2884" spans="1:24" ht="12.95" customHeight="1" x14ac:dyDescent="0.2">
      <c r="A2884" s="115">
        <v>2014</v>
      </c>
      <c r="B2884" s="115" t="s">
        <v>4176</v>
      </c>
      <c r="C2884" s="102" t="s">
        <v>27092</v>
      </c>
      <c r="D2884" s="111" t="s">
        <v>27107</v>
      </c>
      <c r="E2884" s="115" t="s">
        <v>27096</v>
      </c>
      <c r="F2884" s="104" t="s">
        <v>14834</v>
      </c>
      <c r="G2884" s="105">
        <v>14979</v>
      </c>
      <c r="H2884" s="102" t="s">
        <v>7198</v>
      </c>
      <c r="I2884" s="102" t="s">
        <v>30867</v>
      </c>
      <c r="J2884" s="102" t="s">
        <v>8974</v>
      </c>
      <c r="K2884" s="102"/>
      <c r="L2884" s="111"/>
      <c r="M2884" s="109">
        <v>2</v>
      </c>
      <c r="N2884" s="112" t="s">
        <v>16603</v>
      </c>
      <c r="O2884" s="102" t="s">
        <v>17191</v>
      </c>
      <c r="P2884" s="102"/>
      <c r="Q2884" s="102" t="s">
        <v>15923</v>
      </c>
      <c r="R2884" s="109"/>
      <c r="S2884" s="102" t="s">
        <v>9435</v>
      </c>
      <c r="T2884" s="102" t="s">
        <v>14962</v>
      </c>
      <c r="U2884" s="102" t="s">
        <v>19524</v>
      </c>
      <c r="V2884" s="109">
        <v>8.5</v>
      </c>
      <c r="W2884" s="107"/>
      <c r="X2884" s="324"/>
    </row>
    <row r="2885" spans="1:24" ht="12.95" customHeight="1" x14ac:dyDescent="0.2">
      <c r="A2885" s="115">
        <v>2014</v>
      </c>
      <c r="B2885" s="115" t="s">
        <v>4176</v>
      </c>
      <c r="C2885" s="102" t="s">
        <v>27092</v>
      </c>
      <c r="D2885" s="111" t="s">
        <v>27105</v>
      </c>
      <c r="E2885" s="115" t="s">
        <v>27097</v>
      </c>
      <c r="F2885" s="104" t="s">
        <v>14834</v>
      </c>
      <c r="G2885" s="105">
        <v>14774</v>
      </c>
      <c r="H2885" s="102" t="s">
        <v>13336</v>
      </c>
      <c r="I2885" s="102" t="s">
        <v>7198</v>
      </c>
      <c r="J2885" s="102" t="s">
        <v>27126</v>
      </c>
      <c r="K2885" s="102"/>
      <c r="L2885" s="111"/>
      <c r="M2885" s="109">
        <v>1</v>
      </c>
      <c r="N2885" s="112">
        <v>30</v>
      </c>
      <c r="O2885" s="102" t="s">
        <v>13555</v>
      </c>
      <c r="P2885" s="102"/>
      <c r="Q2885" s="102" t="s">
        <v>16856</v>
      </c>
      <c r="R2885" s="109" t="s">
        <v>7035</v>
      </c>
      <c r="S2885" s="102"/>
      <c r="T2885" s="102" t="s">
        <v>14962</v>
      </c>
      <c r="U2885" s="102" t="s">
        <v>11610</v>
      </c>
      <c r="V2885" s="109">
        <v>4.5</v>
      </c>
      <c r="W2885" s="107"/>
      <c r="X2885" s="324"/>
    </row>
    <row r="2886" spans="1:24" ht="12.95" customHeight="1" x14ac:dyDescent="0.2">
      <c r="A2886" s="115">
        <v>2014</v>
      </c>
      <c r="B2886" s="115" t="s">
        <v>4176</v>
      </c>
      <c r="C2886" s="102" t="s">
        <v>27092</v>
      </c>
      <c r="D2886" s="111" t="s">
        <v>27103</v>
      </c>
      <c r="E2886" s="115" t="s">
        <v>27098</v>
      </c>
      <c r="F2886" s="104" t="s">
        <v>14834</v>
      </c>
      <c r="G2886" s="105">
        <v>14979</v>
      </c>
      <c r="H2886" s="102" t="s">
        <v>30867</v>
      </c>
      <c r="I2886" s="102" t="s">
        <v>7198</v>
      </c>
      <c r="J2886" s="102" t="s">
        <v>8974</v>
      </c>
      <c r="K2886" s="102"/>
      <c r="L2886" s="111"/>
      <c r="M2886" s="109">
        <v>2</v>
      </c>
      <c r="N2886" s="112" t="s">
        <v>16603</v>
      </c>
      <c r="O2886" s="102" t="s">
        <v>17511</v>
      </c>
      <c r="P2886" s="102" t="s">
        <v>162</v>
      </c>
      <c r="Q2886" s="102" t="s">
        <v>2447</v>
      </c>
      <c r="R2886" s="109"/>
      <c r="S2886" s="102"/>
      <c r="T2886" s="102" t="s">
        <v>14962</v>
      </c>
      <c r="U2886" s="102" t="s">
        <v>27127</v>
      </c>
      <c r="V2886" s="109">
        <v>6</v>
      </c>
      <c r="W2886" s="107"/>
      <c r="X2886" s="324"/>
    </row>
    <row r="2887" spans="1:24" ht="12.95" customHeight="1" x14ac:dyDescent="0.2">
      <c r="A2887" s="115">
        <v>2014</v>
      </c>
      <c r="B2887" s="115" t="s">
        <v>4176</v>
      </c>
      <c r="C2887" s="102" t="s">
        <v>27092</v>
      </c>
      <c r="D2887" s="111" t="s">
        <v>27106</v>
      </c>
      <c r="E2887" s="115" t="s">
        <v>27099</v>
      </c>
      <c r="F2887" s="104" t="s">
        <v>14834</v>
      </c>
      <c r="G2887" s="105">
        <v>14954</v>
      </c>
      <c r="H2887" s="102" t="s">
        <v>7198</v>
      </c>
      <c r="I2887" s="102" t="s">
        <v>13336</v>
      </c>
      <c r="J2887" s="102" t="s">
        <v>10363</v>
      </c>
      <c r="K2887" s="102"/>
      <c r="L2887" s="111"/>
      <c r="M2887" s="109">
        <v>3</v>
      </c>
      <c r="N2887" s="112" t="s">
        <v>17903</v>
      </c>
      <c r="O2887" s="102" t="s">
        <v>17508</v>
      </c>
      <c r="P2887" s="102" t="s">
        <v>13207</v>
      </c>
      <c r="Q2887" s="102" t="s">
        <v>16712</v>
      </c>
      <c r="R2887" s="109"/>
      <c r="S2887" s="102"/>
      <c r="T2887" s="102" t="s">
        <v>14962</v>
      </c>
      <c r="U2887" s="102" t="s">
        <v>27128</v>
      </c>
      <c r="V2887" s="109">
        <v>8</v>
      </c>
      <c r="W2887" s="107"/>
      <c r="X2887" s="324"/>
    </row>
    <row r="2888" spans="1:24" ht="12.95" customHeight="1" x14ac:dyDescent="0.2">
      <c r="A2888" s="115">
        <v>2014</v>
      </c>
      <c r="B2888" s="115" t="s">
        <v>4176</v>
      </c>
      <c r="C2888" s="102" t="s">
        <v>27092</v>
      </c>
      <c r="D2888" s="111" t="s">
        <v>27129</v>
      </c>
      <c r="E2888" s="115" t="s">
        <v>27100</v>
      </c>
      <c r="F2888" s="104" t="s">
        <v>14834</v>
      </c>
      <c r="G2888" s="105">
        <v>15002</v>
      </c>
      <c r="H2888" s="102" t="s">
        <v>7198</v>
      </c>
      <c r="I2888" s="102" t="s">
        <v>13336</v>
      </c>
      <c r="J2888" s="102" t="s">
        <v>9418</v>
      </c>
      <c r="K2888" s="102"/>
      <c r="L2888" s="111"/>
      <c r="M2888" s="109">
        <v>4</v>
      </c>
      <c r="N2888" s="112" t="s">
        <v>27130</v>
      </c>
      <c r="O2888" s="102" t="s">
        <v>27131</v>
      </c>
      <c r="P2888" s="102" t="s">
        <v>4709</v>
      </c>
      <c r="Q2888" s="102" t="s">
        <v>18013</v>
      </c>
      <c r="R2888" s="109"/>
      <c r="S2888" s="102" t="s">
        <v>8315</v>
      </c>
      <c r="T2888" s="102" t="s">
        <v>14962</v>
      </c>
      <c r="U2888" s="102" t="s">
        <v>27132</v>
      </c>
      <c r="V2888" s="109">
        <v>9.5</v>
      </c>
      <c r="W2888" s="107"/>
      <c r="X2888" s="324"/>
    </row>
    <row r="2889" spans="1:24" ht="12.95" customHeight="1" x14ac:dyDescent="0.2">
      <c r="A2889" s="115">
        <v>2014</v>
      </c>
      <c r="B2889" s="115" t="s">
        <v>4176</v>
      </c>
      <c r="C2889" s="102" t="s">
        <v>27092</v>
      </c>
      <c r="D2889" s="111" t="s">
        <v>27133</v>
      </c>
      <c r="E2889" s="115" t="s">
        <v>27101</v>
      </c>
      <c r="F2889" s="104" t="s">
        <v>14834</v>
      </c>
      <c r="G2889" s="105">
        <v>14867</v>
      </c>
      <c r="H2889" s="102" t="s">
        <v>7198</v>
      </c>
      <c r="I2889" s="102" t="s">
        <v>13336</v>
      </c>
      <c r="J2889" s="102" t="s">
        <v>27134</v>
      </c>
      <c r="K2889" s="102"/>
      <c r="L2889" s="111"/>
      <c r="M2889" s="109">
        <v>5</v>
      </c>
      <c r="N2889" s="112" t="s">
        <v>27135</v>
      </c>
      <c r="O2889" s="102" t="s">
        <v>19624</v>
      </c>
      <c r="P2889" s="102" t="s">
        <v>8200</v>
      </c>
      <c r="Q2889" s="102" t="s">
        <v>19432</v>
      </c>
      <c r="R2889" s="109"/>
      <c r="S2889" s="102" t="s">
        <v>8315</v>
      </c>
      <c r="T2889" s="102" t="s">
        <v>14962</v>
      </c>
      <c r="U2889" s="102" t="s">
        <v>27136</v>
      </c>
      <c r="V2889" s="109">
        <v>8.5</v>
      </c>
      <c r="W2889" s="107"/>
      <c r="X2889" s="324"/>
    </row>
    <row r="2890" spans="1:24" ht="12.95" customHeight="1" x14ac:dyDescent="0.2">
      <c r="A2890" s="115">
        <v>2007</v>
      </c>
      <c r="B2890" s="115" t="s">
        <v>4176</v>
      </c>
      <c r="C2890" s="103" t="s">
        <v>31610</v>
      </c>
      <c r="D2890" s="347" t="s">
        <v>4275</v>
      </c>
      <c r="E2890" s="102" t="s">
        <v>12832</v>
      </c>
      <c r="F2890" s="148" t="s">
        <v>10085</v>
      </c>
      <c r="G2890" s="105">
        <v>14746</v>
      </c>
      <c r="H2890" s="102" t="s">
        <v>5011</v>
      </c>
      <c r="I2890" s="102" t="s">
        <v>11819</v>
      </c>
      <c r="J2890" s="102" t="s">
        <v>11144</v>
      </c>
      <c r="K2890" s="132"/>
      <c r="L2890" s="111" t="s">
        <v>37324</v>
      </c>
      <c r="M2890" s="102">
        <v>1</v>
      </c>
      <c r="N2890" s="112" t="s">
        <v>14839</v>
      </c>
      <c r="O2890" s="102"/>
      <c r="P2890" s="102"/>
      <c r="Q2890" s="102" t="s">
        <v>17601</v>
      </c>
      <c r="R2890" s="102"/>
      <c r="S2890" s="102"/>
      <c r="T2890" s="102" t="s">
        <v>28757</v>
      </c>
      <c r="U2890" s="102" t="s">
        <v>14838</v>
      </c>
      <c r="V2890" s="109">
        <v>6</v>
      </c>
      <c r="W2890" s="102"/>
      <c r="X2890" s="324"/>
    </row>
    <row r="2891" spans="1:24" ht="12.95" customHeight="1" x14ac:dyDescent="0.2">
      <c r="A2891" s="115">
        <v>2007</v>
      </c>
      <c r="B2891" s="115" t="s">
        <v>4176</v>
      </c>
      <c r="C2891" s="102" t="s">
        <v>31612</v>
      </c>
      <c r="D2891" s="347" t="s">
        <v>37585</v>
      </c>
      <c r="E2891" s="102" t="s">
        <v>12833</v>
      </c>
      <c r="F2891" s="148" t="s">
        <v>10085</v>
      </c>
      <c r="G2891" s="105">
        <v>14748</v>
      </c>
      <c r="H2891" s="102" t="s">
        <v>5011</v>
      </c>
      <c r="I2891" s="102" t="s">
        <v>11819</v>
      </c>
      <c r="J2891" s="102" t="s">
        <v>11144</v>
      </c>
      <c r="K2891" s="132"/>
      <c r="L2891" s="111" t="s">
        <v>37325</v>
      </c>
      <c r="M2891" s="102">
        <v>1</v>
      </c>
      <c r="N2891" s="125" t="s">
        <v>14839</v>
      </c>
      <c r="O2891" s="102"/>
      <c r="P2891" s="102" t="s">
        <v>9160</v>
      </c>
      <c r="Q2891" s="102" t="s">
        <v>15837</v>
      </c>
      <c r="R2891" s="102"/>
      <c r="S2891" s="102" t="s">
        <v>11080</v>
      </c>
      <c r="T2891" s="102" t="s">
        <v>28757</v>
      </c>
      <c r="U2891" s="102" t="s">
        <v>21767</v>
      </c>
      <c r="V2891" s="109">
        <v>6</v>
      </c>
      <c r="W2891" s="102"/>
      <c r="X2891" s="324"/>
    </row>
    <row r="2892" spans="1:24" ht="12.95" customHeight="1" x14ac:dyDescent="0.2">
      <c r="A2892" s="115">
        <v>2007</v>
      </c>
      <c r="B2892" s="115" t="s">
        <v>4176</v>
      </c>
      <c r="C2892" s="102" t="s">
        <v>31612</v>
      </c>
      <c r="D2892" s="347" t="s">
        <v>8345</v>
      </c>
      <c r="E2892" s="102" t="s">
        <v>12834</v>
      </c>
      <c r="F2892" s="148" t="s">
        <v>10085</v>
      </c>
      <c r="G2892" s="105">
        <v>14749</v>
      </c>
      <c r="H2892" s="102" t="s">
        <v>11819</v>
      </c>
      <c r="I2892" s="102" t="s">
        <v>5011</v>
      </c>
      <c r="J2892" s="102" t="s">
        <v>11144</v>
      </c>
      <c r="K2892" s="132"/>
      <c r="L2892" s="111" t="s">
        <v>37326</v>
      </c>
      <c r="M2892" s="102">
        <v>1</v>
      </c>
      <c r="N2892" s="125" t="s">
        <v>14839</v>
      </c>
      <c r="O2892" s="102" t="s">
        <v>248</v>
      </c>
      <c r="P2892" s="102" t="s">
        <v>13555</v>
      </c>
      <c r="Q2892" s="102" t="s">
        <v>17727</v>
      </c>
      <c r="R2892" s="102"/>
      <c r="S2892" s="102" t="s">
        <v>9435</v>
      </c>
      <c r="T2892" s="102" t="s">
        <v>28757</v>
      </c>
      <c r="U2892" s="102" t="s">
        <v>21768</v>
      </c>
      <c r="V2892" s="109">
        <v>7</v>
      </c>
      <c r="W2892" s="102"/>
      <c r="X2892" s="324"/>
    </row>
    <row r="2893" spans="1:24" ht="12.95" customHeight="1" x14ac:dyDescent="0.2">
      <c r="A2893" s="115">
        <v>2007</v>
      </c>
      <c r="B2893" s="115" t="s">
        <v>4176</v>
      </c>
      <c r="C2893" s="102" t="s">
        <v>31612</v>
      </c>
      <c r="D2893" s="347" t="s">
        <v>37586</v>
      </c>
      <c r="E2893" s="102" t="s">
        <v>12835</v>
      </c>
      <c r="F2893" s="148" t="s">
        <v>10085</v>
      </c>
      <c r="G2893" s="105">
        <v>14746</v>
      </c>
      <c r="H2893" s="102" t="s">
        <v>5011</v>
      </c>
      <c r="I2893" s="102" t="s">
        <v>11819</v>
      </c>
      <c r="J2893" s="102" t="s">
        <v>11144</v>
      </c>
      <c r="K2893" s="132"/>
      <c r="L2893" s="111" t="s">
        <v>37327</v>
      </c>
      <c r="M2893" s="102">
        <v>1</v>
      </c>
      <c r="N2893" s="112" t="s">
        <v>14839</v>
      </c>
      <c r="O2893" s="102" t="s">
        <v>21769</v>
      </c>
      <c r="P2893" s="102" t="s">
        <v>14682</v>
      </c>
      <c r="Q2893" s="102" t="s">
        <v>20876</v>
      </c>
      <c r="R2893" s="102"/>
      <c r="S2893" s="102" t="s">
        <v>8315</v>
      </c>
      <c r="T2893" s="102" t="s">
        <v>28757</v>
      </c>
      <c r="U2893" s="102" t="s">
        <v>14838</v>
      </c>
      <c r="V2893" s="109">
        <v>7.5</v>
      </c>
      <c r="W2893" s="102"/>
      <c r="X2893" s="324"/>
    </row>
    <row r="2894" spans="1:24" ht="12.95" customHeight="1" x14ac:dyDescent="0.2">
      <c r="A2894" s="115">
        <v>2007</v>
      </c>
      <c r="B2894" s="115" t="s">
        <v>4176</v>
      </c>
      <c r="C2894" s="102" t="s">
        <v>31612</v>
      </c>
      <c r="D2894" s="347" t="s">
        <v>37587</v>
      </c>
      <c r="E2894" s="102" t="s">
        <v>12836</v>
      </c>
      <c r="F2894" s="148" t="s">
        <v>10085</v>
      </c>
      <c r="G2894" s="105">
        <v>14748</v>
      </c>
      <c r="H2894" s="102" t="s">
        <v>11819</v>
      </c>
      <c r="I2894" s="102" t="s">
        <v>5011</v>
      </c>
      <c r="J2894" s="102" t="s">
        <v>11144</v>
      </c>
      <c r="K2894" s="132"/>
      <c r="L2894" s="111" t="s">
        <v>37328</v>
      </c>
      <c r="M2894" s="102">
        <v>1</v>
      </c>
      <c r="N2894" s="125" t="s">
        <v>14839</v>
      </c>
      <c r="O2894" s="102" t="s">
        <v>10189</v>
      </c>
      <c r="P2894" s="102" t="s">
        <v>9125</v>
      </c>
      <c r="Q2894" s="102" t="s">
        <v>21770</v>
      </c>
      <c r="R2894" s="102"/>
      <c r="S2894" s="102"/>
      <c r="T2894" s="102" t="s">
        <v>28757</v>
      </c>
      <c r="U2894" s="102" t="s">
        <v>21771</v>
      </c>
      <c r="V2894" s="109">
        <v>5</v>
      </c>
      <c r="W2894" s="102"/>
      <c r="X2894" s="324"/>
    </row>
    <row r="2895" spans="1:24" ht="12.95" customHeight="1" x14ac:dyDescent="0.2">
      <c r="A2895" s="115">
        <v>2007</v>
      </c>
      <c r="B2895" s="115" t="s">
        <v>4176</v>
      </c>
      <c r="C2895" s="102" t="s">
        <v>31612</v>
      </c>
      <c r="D2895" s="347" t="s">
        <v>37588</v>
      </c>
      <c r="E2895" s="102" t="s">
        <v>12837</v>
      </c>
      <c r="F2895" s="148" t="s">
        <v>10085</v>
      </c>
      <c r="G2895" s="105">
        <v>14746</v>
      </c>
      <c r="H2895" s="102" t="s">
        <v>5011</v>
      </c>
      <c r="I2895" s="102" t="s">
        <v>11819</v>
      </c>
      <c r="J2895" s="102" t="s">
        <v>11144</v>
      </c>
      <c r="K2895" s="132"/>
      <c r="L2895" s="111" t="s">
        <v>37329</v>
      </c>
      <c r="M2895" s="102">
        <v>1</v>
      </c>
      <c r="N2895" s="125" t="s">
        <v>14839</v>
      </c>
      <c r="O2895" s="102" t="s">
        <v>21632</v>
      </c>
      <c r="P2895" s="102" t="s">
        <v>13301</v>
      </c>
      <c r="Q2895" s="102" t="s">
        <v>21015</v>
      </c>
      <c r="R2895" s="102"/>
      <c r="S2895" s="102" t="s">
        <v>9435</v>
      </c>
      <c r="T2895" s="102" t="s">
        <v>28757</v>
      </c>
      <c r="U2895" s="102" t="s">
        <v>21772</v>
      </c>
      <c r="V2895" s="109">
        <v>7</v>
      </c>
      <c r="W2895" s="102"/>
      <c r="X2895" s="324"/>
    </row>
    <row r="2896" spans="1:24" ht="12.95" customHeight="1" x14ac:dyDescent="0.2">
      <c r="A2896" s="115">
        <v>2007</v>
      </c>
      <c r="B2896" s="115" t="s">
        <v>4176</v>
      </c>
      <c r="C2896" s="102" t="s">
        <v>31612</v>
      </c>
      <c r="D2896" s="347" t="s">
        <v>6820</v>
      </c>
      <c r="E2896" s="102" t="s">
        <v>12838</v>
      </c>
      <c r="F2896" s="148" t="s">
        <v>10085</v>
      </c>
      <c r="G2896" s="105">
        <v>14747</v>
      </c>
      <c r="H2896" s="102" t="s">
        <v>11819</v>
      </c>
      <c r="I2896" s="102" t="s">
        <v>5011</v>
      </c>
      <c r="J2896" s="102" t="s">
        <v>11144</v>
      </c>
      <c r="K2896" s="132"/>
      <c r="L2896" s="111" t="s">
        <v>37330</v>
      </c>
      <c r="M2896" s="109">
        <v>1</v>
      </c>
      <c r="N2896" s="125" t="s">
        <v>14839</v>
      </c>
      <c r="O2896" s="102" t="s">
        <v>21169</v>
      </c>
      <c r="P2896" s="102" t="s">
        <v>4709</v>
      </c>
      <c r="Q2896" s="102" t="s">
        <v>19239</v>
      </c>
      <c r="R2896" s="109"/>
      <c r="S2896" s="102" t="s">
        <v>11080</v>
      </c>
      <c r="T2896" s="102" t="s">
        <v>28757</v>
      </c>
      <c r="U2896" s="102" t="s">
        <v>14838</v>
      </c>
      <c r="V2896" s="109">
        <v>6</v>
      </c>
      <c r="W2896" s="102"/>
      <c r="X2896" s="324"/>
    </row>
    <row r="2897" spans="1:24" ht="12.95" customHeight="1" x14ac:dyDescent="0.2">
      <c r="A2897" s="115">
        <v>2007</v>
      </c>
      <c r="B2897" s="115" t="s">
        <v>4176</v>
      </c>
      <c r="C2897" s="102" t="s">
        <v>31612</v>
      </c>
      <c r="D2897" s="347" t="s">
        <v>6790</v>
      </c>
      <c r="E2897" s="102" t="s">
        <v>12839</v>
      </c>
      <c r="F2897" s="148" t="s">
        <v>10085</v>
      </c>
      <c r="G2897" s="105">
        <v>14748</v>
      </c>
      <c r="H2897" s="102" t="s">
        <v>11819</v>
      </c>
      <c r="I2897" s="102" t="s">
        <v>5011</v>
      </c>
      <c r="J2897" s="102" t="s">
        <v>11144</v>
      </c>
      <c r="K2897" s="132"/>
      <c r="L2897" s="111" t="s">
        <v>37331</v>
      </c>
      <c r="M2897" s="102">
        <v>1</v>
      </c>
      <c r="N2897" s="112" t="s">
        <v>14839</v>
      </c>
      <c r="O2897" s="102"/>
      <c r="P2897" s="102"/>
      <c r="Q2897" s="102" t="s">
        <v>16687</v>
      </c>
      <c r="R2897" s="102"/>
      <c r="S2897" s="102" t="s">
        <v>8315</v>
      </c>
      <c r="T2897" s="102" t="s">
        <v>28757</v>
      </c>
      <c r="U2897" s="102" t="s">
        <v>21771</v>
      </c>
      <c r="V2897" s="109">
        <v>8</v>
      </c>
      <c r="W2897" s="102"/>
      <c r="X2897" s="324"/>
    </row>
    <row r="2898" spans="1:24" ht="12.95" customHeight="1" x14ac:dyDescent="0.2">
      <c r="A2898" s="115">
        <v>2007</v>
      </c>
      <c r="B2898" s="115" t="s">
        <v>4176</v>
      </c>
      <c r="C2898" s="102" t="s">
        <v>31612</v>
      </c>
      <c r="D2898" s="347" t="s">
        <v>6821</v>
      </c>
      <c r="E2898" s="102" t="s">
        <v>12840</v>
      </c>
      <c r="F2898" s="148" t="s">
        <v>10085</v>
      </c>
      <c r="G2898" s="105">
        <v>14746</v>
      </c>
      <c r="H2898" s="102" t="s">
        <v>5011</v>
      </c>
      <c r="I2898" s="102" t="s">
        <v>11819</v>
      </c>
      <c r="J2898" s="102" t="s">
        <v>11144</v>
      </c>
      <c r="K2898" s="132"/>
      <c r="L2898" s="111" t="s">
        <v>37332</v>
      </c>
      <c r="M2898" s="102">
        <v>1</v>
      </c>
      <c r="N2898" s="125" t="s">
        <v>14839</v>
      </c>
      <c r="O2898" s="102" t="s">
        <v>3620</v>
      </c>
      <c r="P2898" s="102" t="s">
        <v>162</v>
      </c>
      <c r="Q2898" s="102" t="s">
        <v>19099</v>
      </c>
      <c r="R2898" s="102"/>
      <c r="S2898" s="102"/>
      <c r="T2898" s="102" t="s">
        <v>28757</v>
      </c>
      <c r="U2898" s="102" t="s">
        <v>14838</v>
      </c>
      <c r="V2898" s="109">
        <v>5</v>
      </c>
      <c r="W2898" s="102"/>
      <c r="X2898" s="324"/>
    </row>
    <row r="2899" spans="1:24" ht="12.95" customHeight="1" x14ac:dyDescent="0.2">
      <c r="A2899" s="115">
        <v>2007</v>
      </c>
      <c r="B2899" s="115" t="s">
        <v>4176</v>
      </c>
      <c r="C2899" s="102" t="s">
        <v>31612</v>
      </c>
      <c r="D2899" s="347" t="s">
        <v>6822</v>
      </c>
      <c r="E2899" s="102" t="s">
        <v>12841</v>
      </c>
      <c r="F2899" s="148" t="s">
        <v>10085</v>
      </c>
      <c r="G2899" s="105">
        <v>14746</v>
      </c>
      <c r="H2899" s="102" t="s">
        <v>5011</v>
      </c>
      <c r="I2899" s="102" t="s">
        <v>11819</v>
      </c>
      <c r="J2899" s="102" t="s">
        <v>11144</v>
      </c>
      <c r="K2899" s="132"/>
      <c r="L2899" s="111" t="s">
        <v>37333</v>
      </c>
      <c r="M2899" s="102">
        <v>1</v>
      </c>
      <c r="N2899" s="125" t="s">
        <v>14839</v>
      </c>
      <c r="O2899" s="102" t="s">
        <v>9160</v>
      </c>
      <c r="P2899" s="102" t="s">
        <v>162</v>
      </c>
      <c r="Q2899" s="102" t="s">
        <v>20474</v>
      </c>
      <c r="R2899" s="102"/>
      <c r="S2899" s="102"/>
      <c r="T2899" s="102" t="s">
        <v>28757</v>
      </c>
      <c r="U2899" s="102" t="s">
        <v>14838</v>
      </c>
      <c r="V2899" s="109">
        <v>5.5</v>
      </c>
      <c r="W2899" s="102"/>
      <c r="X2899" s="324"/>
    </row>
    <row r="2900" spans="1:24" ht="12.95" customHeight="1" x14ac:dyDescent="0.2">
      <c r="A2900" s="115">
        <v>2007</v>
      </c>
      <c r="B2900" s="115" t="s">
        <v>4176</v>
      </c>
      <c r="C2900" s="102" t="s">
        <v>31612</v>
      </c>
      <c r="D2900" s="347" t="s">
        <v>6823</v>
      </c>
      <c r="E2900" s="102" t="s">
        <v>12842</v>
      </c>
      <c r="F2900" s="148" t="s">
        <v>10085</v>
      </c>
      <c r="G2900" s="105">
        <v>14746</v>
      </c>
      <c r="H2900" s="102" t="s">
        <v>11819</v>
      </c>
      <c r="I2900" s="102" t="s">
        <v>5011</v>
      </c>
      <c r="J2900" s="102" t="s">
        <v>11144</v>
      </c>
      <c r="K2900" s="132"/>
      <c r="L2900" s="111" t="s">
        <v>37334</v>
      </c>
      <c r="M2900" s="102">
        <v>1</v>
      </c>
      <c r="N2900" s="125" t="s">
        <v>14839</v>
      </c>
      <c r="O2900" s="102" t="s">
        <v>65</v>
      </c>
      <c r="P2900" s="102" t="s">
        <v>9125</v>
      </c>
      <c r="Q2900" s="102" t="s">
        <v>7661</v>
      </c>
      <c r="R2900" s="102"/>
      <c r="S2900" s="102"/>
      <c r="T2900" s="102" t="s">
        <v>28757</v>
      </c>
      <c r="U2900" s="102" t="s">
        <v>14838</v>
      </c>
      <c r="V2900" s="109">
        <v>6</v>
      </c>
      <c r="W2900" s="102"/>
      <c r="X2900" s="324"/>
    </row>
    <row r="2901" spans="1:24" ht="12.95" customHeight="1" x14ac:dyDescent="0.2">
      <c r="A2901" s="115">
        <v>2007</v>
      </c>
      <c r="B2901" s="115" t="s">
        <v>4176</v>
      </c>
      <c r="C2901" s="102" t="s">
        <v>31612</v>
      </c>
      <c r="D2901" s="347" t="s">
        <v>6824</v>
      </c>
      <c r="E2901" s="102" t="s">
        <v>12843</v>
      </c>
      <c r="F2901" s="148" t="s">
        <v>10085</v>
      </c>
      <c r="G2901" s="105">
        <v>14746</v>
      </c>
      <c r="H2901" s="102" t="s">
        <v>11819</v>
      </c>
      <c r="I2901" s="102" t="s">
        <v>5011</v>
      </c>
      <c r="J2901" s="102" t="s">
        <v>11144</v>
      </c>
      <c r="K2901" s="132"/>
      <c r="L2901" s="111" t="s">
        <v>37335</v>
      </c>
      <c r="M2901" s="102">
        <v>1</v>
      </c>
      <c r="N2901" s="125" t="s">
        <v>14839</v>
      </c>
      <c r="O2901" s="102" t="s">
        <v>10189</v>
      </c>
      <c r="P2901" s="102" t="s">
        <v>3620</v>
      </c>
      <c r="Q2901" s="102" t="s">
        <v>19787</v>
      </c>
      <c r="R2901" s="102"/>
      <c r="S2901" s="102"/>
      <c r="T2901" s="102" t="s">
        <v>28757</v>
      </c>
      <c r="U2901" s="102" t="s">
        <v>14838</v>
      </c>
      <c r="V2901" s="109">
        <v>4.5</v>
      </c>
      <c r="W2901" s="102"/>
      <c r="X2901" s="324"/>
    </row>
    <row r="2902" spans="1:24" ht="12.95" customHeight="1" x14ac:dyDescent="0.2">
      <c r="A2902" s="115">
        <v>2007</v>
      </c>
      <c r="B2902" s="115" t="s">
        <v>4176</v>
      </c>
      <c r="C2902" s="102" t="s">
        <v>31612</v>
      </c>
      <c r="D2902" s="347" t="s">
        <v>4770</v>
      </c>
      <c r="E2902" s="102" t="s">
        <v>12844</v>
      </c>
      <c r="F2902" s="148" t="s">
        <v>10085</v>
      </c>
      <c r="G2902" s="105">
        <v>14747</v>
      </c>
      <c r="H2902" s="102" t="s">
        <v>11819</v>
      </c>
      <c r="I2902" s="102" t="s">
        <v>5011</v>
      </c>
      <c r="J2902" s="102" t="s">
        <v>11144</v>
      </c>
      <c r="K2902" s="132"/>
      <c r="L2902" s="111" t="s">
        <v>37336</v>
      </c>
      <c r="M2902" s="102">
        <v>1</v>
      </c>
      <c r="N2902" s="125" t="s">
        <v>14839</v>
      </c>
      <c r="O2902" s="102" t="s">
        <v>15928</v>
      </c>
      <c r="P2902" s="102" t="s">
        <v>162</v>
      </c>
      <c r="Q2902" s="102" t="s">
        <v>13207</v>
      </c>
      <c r="R2902" s="102"/>
      <c r="S2902" s="102"/>
      <c r="T2902" s="102" t="s">
        <v>28757</v>
      </c>
      <c r="U2902" s="102" t="s">
        <v>14838</v>
      </c>
      <c r="V2902" s="109">
        <v>4</v>
      </c>
      <c r="W2902" s="102"/>
      <c r="X2902" s="324"/>
    </row>
    <row r="2903" spans="1:24" ht="12.95" customHeight="1" x14ac:dyDescent="0.2">
      <c r="A2903" s="115">
        <v>2007</v>
      </c>
      <c r="B2903" s="115" t="s">
        <v>4176</v>
      </c>
      <c r="C2903" s="102" t="s">
        <v>31612</v>
      </c>
      <c r="D2903" s="347" t="s">
        <v>4771</v>
      </c>
      <c r="E2903" s="102" t="s">
        <v>12845</v>
      </c>
      <c r="F2903" s="148" t="s">
        <v>10085</v>
      </c>
      <c r="G2903" s="105">
        <v>14749</v>
      </c>
      <c r="H2903" s="102" t="s">
        <v>5011</v>
      </c>
      <c r="I2903" s="102" t="s">
        <v>11819</v>
      </c>
      <c r="J2903" s="102" t="s">
        <v>11144</v>
      </c>
      <c r="K2903" s="132"/>
      <c r="L2903" s="111" t="s">
        <v>37337</v>
      </c>
      <c r="M2903" s="102">
        <v>1</v>
      </c>
      <c r="N2903" s="125" t="s">
        <v>14839</v>
      </c>
      <c r="O2903" s="102"/>
      <c r="P2903" s="102" t="s">
        <v>3620</v>
      </c>
      <c r="Q2903" s="102" t="s">
        <v>16884</v>
      </c>
      <c r="R2903" s="102"/>
      <c r="S2903" s="102" t="s">
        <v>8315</v>
      </c>
      <c r="T2903" s="102" t="s">
        <v>28757</v>
      </c>
      <c r="U2903" s="102" t="s">
        <v>21773</v>
      </c>
      <c r="V2903" s="109">
        <v>5.5</v>
      </c>
      <c r="W2903" s="102"/>
      <c r="X2903" s="324"/>
    </row>
    <row r="2904" spans="1:24" ht="12.95" customHeight="1" x14ac:dyDescent="0.2">
      <c r="A2904" s="115">
        <v>2007</v>
      </c>
      <c r="B2904" s="115" t="s">
        <v>4176</v>
      </c>
      <c r="C2904" s="102" t="s">
        <v>31612</v>
      </c>
      <c r="D2904" s="347" t="s">
        <v>3399</v>
      </c>
      <c r="E2904" s="102" t="s">
        <v>12846</v>
      </c>
      <c r="F2904" s="148" t="s">
        <v>10085</v>
      </c>
      <c r="G2904" s="105">
        <v>14749</v>
      </c>
      <c r="H2904" s="102" t="s">
        <v>5011</v>
      </c>
      <c r="I2904" s="102" t="s">
        <v>11819</v>
      </c>
      <c r="J2904" s="102" t="s">
        <v>11144</v>
      </c>
      <c r="K2904" s="132"/>
      <c r="L2904" s="111" t="s">
        <v>37338</v>
      </c>
      <c r="M2904" s="102">
        <v>1</v>
      </c>
      <c r="N2904" s="125" t="s">
        <v>14839</v>
      </c>
      <c r="O2904" s="102" t="s">
        <v>9160</v>
      </c>
      <c r="P2904" s="102"/>
      <c r="Q2904" s="102" t="s">
        <v>19531</v>
      </c>
      <c r="R2904" s="102"/>
      <c r="S2904" s="102"/>
      <c r="T2904" s="102" t="s">
        <v>28757</v>
      </c>
      <c r="U2904" s="102" t="s">
        <v>14838</v>
      </c>
      <c r="V2904" s="109">
        <v>5.5</v>
      </c>
      <c r="W2904" s="102"/>
      <c r="X2904" s="324"/>
    </row>
    <row r="2905" spans="1:24" ht="12.95" customHeight="1" x14ac:dyDescent="0.2">
      <c r="A2905" s="115">
        <v>2007</v>
      </c>
      <c r="B2905" s="115" t="s">
        <v>4176</v>
      </c>
      <c r="C2905" s="102" t="s">
        <v>31612</v>
      </c>
      <c r="D2905" s="347" t="s">
        <v>3398</v>
      </c>
      <c r="E2905" s="102" t="s">
        <v>12847</v>
      </c>
      <c r="F2905" s="148" t="s">
        <v>10085</v>
      </c>
      <c r="G2905" s="105">
        <v>14754</v>
      </c>
      <c r="H2905" s="102" t="s">
        <v>5011</v>
      </c>
      <c r="I2905" s="102" t="s">
        <v>11819</v>
      </c>
      <c r="J2905" s="102" t="s">
        <v>11144</v>
      </c>
      <c r="K2905" s="132"/>
      <c r="L2905" s="111" t="s">
        <v>37339</v>
      </c>
      <c r="M2905" s="102">
        <v>1</v>
      </c>
      <c r="N2905" s="125" t="s">
        <v>14839</v>
      </c>
      <c r="O2905" s="102"/>
      <c r="P2905" s="102" t="s">
        <v>9125</v>
      </c>
      <c r="Q2905" s="102" t="s">
        <v>16828</v>
      </c>
      <c r="R2905" s="102"/>
      <c r="S2905" s="102"/>
      <c r="T2905" s="102" t="s">
        <v>28757</v>
      </c>
      <c r="U2905" s="102" t="s">
        <v>14838</v>
      </c>
      <c r="V2905" s="109">
        <v>5.5</v>
      </c>
      <c r="W2905" s="102"/>
      <c r="X2905" s="324"/>
    </row>
    <row r="2906" spans="1:24" ht="12.95" customHeight="1" x14ac:dyDescent="0.2">
      <c r="A2906" s="115">
        <v>2007</v>
      </c>
      <c r="B2906" s="115" t="s">
        <v>4176</v>
      </c>
      <c r="C2906" s="102" t="s">
        <v>31612</v>
      </c>
      <c r="D2906" s="347" t="s">
        <v>12957</v>
      </c>
      <c r="E2906" s="102" t="s">
        <v>17625</v>
      </c>
      <c r="F2906" s="195" t="s">
        <v>14961</v>
      </c>
      <c r="G2906" s="105">
        <v>14746</v>
      </c>
      <c r="H2906" s="102" t="s">
        <v>5011</v>
      </c>
      <c r="I2906" s="102" t="s">
        <v>11819</v>
      </c>
      <c r="J2906" s="102" t="s">
        <v>11144</v>
      </c>
      <c r="K2906" s="132"/>
      <c r="L2906" s="111" t="s">
        <v>27935</v>
      </c>
      <c r="M2906" s="102">
        <v>1</v>
      </c>
      <c r="N2906" s="112" t="s">
        <v>14839</v>
      </c>
      <c r="O2906" s="102" t="s">
        <v>20529</v>
      </c>
      <c r="P2906" s="102" t="s">
        <v>20529</v>
      </c>
      <c r="Q2906" s="102" t="s">
        <v>20529</v>
      </c>
      <c r="R2906" s="102"/>
      <c r="S2906" s="102" t="s">
        <v>11080</v>
      </c>
      <c r="T2906" s="102" t="s">
        <v>28757</v>
      </c>
      <c r="U2906" s="102" t="s">
        <v>17672</v>
      </c>
      <c r="V2906" s="109" t="s">
        <v>1861</v>
      </c>
      <c r="W2906" s="102"/>
      <c r="X2906" s="324"/>
    </row>
    <row r="2907" spans="1:24" ht="12.95" customHeight="1" x14ac:dyDescent="0.2">
      <c r="A2907" s="115">
        <v>2007</v>
      </c>
      <c r="B2907" s="115" t="s">
        <v>4176</v>
      </c>
      <c r="C2907" s="102" t="s">
        <v>31612</v>
      </c>
      <c r="D2907" s="347" t="s">
        <v>9057</v>
      </c>
      <c r="E2907" s="102" t="s">
        <v>17673</v>
      </c>
      <c r="F2907" s="195" t="s">
        <v>14961</v>
      </c>
      <c r="G2907" s="105">
        <v>14748</v>
      </c>
      <c r="H2907" s="102" t="s">
        <v>5011</v>
      </c>
      <c r="I2907" s="102" t="s">
        <v>11819</v>
      </c>
      <c r="J2907" s="102" t="s">
        <v>11144</v>
      </c>
      <c r="K2907" s="132"/>
      <c r="L2907" s="111" t="s">
        <v>27936</v>
      </c>
      <c r="M2907" s="109">
        <v>1</v>
      </c>
      <c r="N2907" s="112" t="s">
        <v>14839</v>
      </c>
      <c r="O2907" s="102" t="s">
        <v>20529</v>
      </c>
      <c r="P2907" s="102" t="s">
        <v>20529</v>
      </c>
      <c r="Q2907" s="102" t="s">
        <v>20529</v>
      </c>
      <c r="R2907" s="109"/>
      <c r="S2907" s="102" t="s">
        <v>11080</v>
      </c>
      <c r="T2907" s="102" t="s">
        <v>28757</v>
      </c>
      <c r="U2907" s="102" t="s">
        <v>14838</v>
      </c>
      <c r="V2907" s="109" t="s">
        <v>1865</v>
      </c>
      <c r="W2907" s="102"/>
      <c r="X2907" s="324"/>
    </row>
    <row r="2908" spans="1:24" ht="12.95" customHeight="1" x14ac:dyDescent="0.2">
      <c r="A2908" s="115">
        <v>2007</v>
      </c>
      <c r="B2908" s="115" t="s">
        <v>4176</v>
      </c>
      <c r="C2908" s="102" t="s">
        <v>31612</v>
      </c>
      <c r="D2908" s="347" t="s">
        <v>10653</v>
      </c>
      <c r="E2908" s="102" t="s">
        <v>17674</v>
      </c>
      <c r="F2908" s="195" t="s">
        <v>14961</v>
      </c>
      <c r="G2908" s="105">
        <v>14746</v>
      </c>
      <c r="H2908" s="102" t="s">
        <v>5011</v>
      </c>
      <c r="I2908" s="102" t="s">
        <v>11819</v>
      </c>
      <c r="J2908" s="102" t="s">
        <v>11144</v>
      </c>
      <c r="K2908" s="132"/>
      <c r="L2908" s="111" t="s">
        <v>27937</v>
      </c>
      <c r="M2908" s="109">
        <v>1</v>
      </c>
      <c r="N2908" s="112" t="s">
        <v>14839</v>
      </c>
      <c r="O2908" s="102" t="s">
        <v>20529</v>
      </c>
      <c r="P2908" s="102" t="s">
        <v>20529</v>
      </c>
      <c r="Q2908" s="102" t="s">
        <v>20529</v>
      </c>
      <c r="R2908" s="109"/>
      <c r="S2908" s="102" t="s">
        <v>11080</v>
      </c>
      <c r="T2908" s="102" t="s">
        <v>28757</v>
      </c>
      <c r="U2908" s="102" t="s">
        <v>14840</v>
      </c>
      <c r="V2908" s="109" t="s">
        <v>5057</v>
      </c>
      <c r="W2908" s="102"/>
      <c r="X2908" s="324"/>
    </row>
    <row r="2909" spans="1:24" ht="12.95" customHeight="1" x14ac:dyDescent="0.2">
      <c r="A2909" s="115">
        <v>2001</v>
      </c>
      <c r="B2909" s="115" t="s">
        <v>4176</v>
      </c>
      <c r="C2909" s="103" t="s">
        <v>15256</v>
      </c>
      <c r="D2909" s="129" t="s">
        <v>9299</v>
      </c>
      <c r="E2909" s="102" t="s">
        <v>10933</v>
      </c>
      <c r="F2909" s="102" t="s">
        <v>14834</v>
      </c>
      <c r="G2909" s="105">
        <v>13864</v>
      </c>
      <c r="H2909" s="102" t="s">
        <v>31628</v>
      </c>
      <c r="I2909" s="102" t="s">
        <v>31629</v>
      </c>
      <c r="J2909" s="102" t="s">
        <v>9300</v>
      </c>
      <c r="K2909" s="102" t="s">
        <v>10048</v>
      </c>
      <c r="L2909" s="111" t="s">
        <v>13229</v>
      </c>
      <c r="M2909" s="109">
        <v>2</v>
      </c>
      <c r="N2909" s="112" t="s">
        <v>17367</v>
      </c>
      <c r="O2909" s="102" t="s">
        <v>12252</v>
      </c>
      <c r="P2909" s="102" t="s">
        <v>15941</v>
      </c>
      <c r="Q2909" s="102" t="s">
        <v>17297</v>
      </c>
      <c r="R2909" s="109"/>
      <c r="S2909" s="102"/>
      <c r="T2909" s="102" t="s">
        <v>21408</v>
      </c>
      <c r="U2909" s="102" t="s">
        <v>21269</v>
      </c>
      <c r="V2909" s="109">
        <v>6.5</v>
      </c>
      <c r="W2909" s="102"/>
      <c r="X2909" s="324"/>
    </row>
    <row r="2910" spans="1:24" ht="12.95" customHeight="1" x14ac:dyDescent="0.2">
      <c r="A2910" s="115">
        <v>2001</v>
      </c>
      <c r="B2910" s="115" t="s">
        <v>4176</v>
      </c>
      <c r="C2910" s="102" t="s">
        <v>15256</v>
      </c>
      <c r="D2910" s="129" t="s">
        <v>4666</v>
      </c>
      <c r="E2910" s="102" t="s">
        <v>10934</v>
      </c>
      <c r="F2910" s="102" t="s">
        <v>14834</v>
      </c>
      <c r="G2910" s="105">
        <v>13865</v>
      </c>
      <c r="H2910" s="102" t="s">
        <v>31628</v>
      </c>
      <c r="I2910" s="102" t="s">
        <v>31629</v>
      </c>
      <c r="J2910" s="102" t="s">
        <v>17675</v>
      </c>
      <c r="K2910" s="102"/>
      <c r="L2910" s="111" t="s">
        <v>17676</v>
      </c>
      <c r="M2910" s="102">
        <v>2</v>
      </c>
      <c r="N2910" s="112" t="s">
        <v>17677</v>
      </c>
      <c r="O2910" s="102" t="s">
        <v>17670</v>
      </c>
      <c r="P2910" s="102" t="s">
        <v>13301</v>
      </c>
      <c r="Q2910" s="102" t="s">
        <v>20786</v>
      </c>
      <c r="R2910" s="102"/>
      <c r="S2910" s="102"/>
      <c r="T2910" s="102" t="s">
        <v>21408</v>
      </c>
      <c r="U2910" s="102"/>
      <c r="V2910" s="102">
        <v>7.5</v>
      </c>
      <c r="W2910" s="102"/>
      <c r="X2910" s="324"/>
    </row>
    <row r="2911" spans="1:24" ht="12.95" customHeight="1" x14ac:dyDescent="0.2">
      <c r="A2911" s="115">
        <v>2001</v>
      </c>
      <c r="B2911" s="115" t="s">
        <v>4176</v>
      </c>
      <c r="C2911" s="102" t="s">
        <v>15256</v>
      </c>
      <c r="D2911" s="129" t="s">
        <v>3765</v>
      </c>
      <c r="E2911" s="102" t="s">
        <v>10935</v>
      </c>
      <c r="F2911" s="102" t="s">
        <v>14834</v>
      </c>
      <c r="G2911" s="105">
        <v>13379</v>
      </c>
      <c r="H2911" s="102" t="s">
        <v>31628</v>
      </c>
      <c r="I2911" s="102" t="s">
        <v>31629</v>
      </c>
      <c r="J2911" s="102" t="s">
        <v>3766</v>
      </c>
      <c r="K2911" s="102"/>
      <c r="L2911" s="111" t="s">
        <v>17678</v>
      </c>
      <c r="M2911" s="102">
        <v>2</v>
      </c>
      <c r="N2911" s="112" t="s">
        <v>17679</v>
      </c>
      <c r="O2911" s="102" t="s">
        <v>15889</v>
      </c>
      <c r="P2911" s="102" t="s">
        <v>15889</v>
      </c>
      <c r="Q2911" s="102" t="s">
        <v>16624</v>
      </c>
      <c r="R2911" s="102"/>
      <c r="S2911" s="102"/>
      <c r="T2911" s="102" t="s">
        <v>21408</v>
      </c>
      <c r="U2911" s="102" t="s">
        <v>21788</v>
      </c>
      <c r="V2911" s="102">
        <v>7.5</v>
      </c>
      <c r="W2911" s="102"/>
      <c r="X2911" s="324"/>
    </row>
    <row r="2912" spans="1:24" ht="12.95" customHeight="1" x14ac:dyDescent="0.2">
      <c r="A2912" s="115">
        <v>2001</v>
      </c>
      <c r="B2912" s="115" t="s">
        <v>4176</v>
      </c>
      <c r="C2912" s="102" t="s">
        <v>15256</v>
      </c>
      <c r="D2912" s="129" t="s">
        <v>4733</v>
      </c>
      <c r="E2912" s="102" t="s">
        <v>14221</v>
      </c>
      <c r="F2912" s="102" t="s">
        <v>14834</v>
      </c>
      <c r="G2912" s="105">
        <v>13569</v>
      </c>
      <c r="H2912" s="102" t="s">
        <v>31628</v>
      </c>
      <c r="I2912" s="102" t="s">
        <v>31629</v>
      </c>
      <c r="J2912" s="102" t="s">
        <v>4734</v>
      </c>
      <c r="K2912" s="102"/>
      <c r="L2912" s="111" t="s">
        <v>17680</v>
      </c>
      <c r="M2912" s="102">
        <v>2</v>
      </c>
      <c r="N2912" s="112" t="s">
        <v>17681</v>
      </c>
      <c r="O2912" s="102" t="s">
        <v>10189</v>
      </c>
      <c r="P2912" s="39"/>
      <c r="Q2912" s="39" t="s">
        <v>21177</v>
      </c>
      <c r="R2912" s="102"/>
      <c r="S2912" s="102" t="s">
        <v>11080</v>
      </c>
      <c r="T2912" s="102" t="s">
        <v>21408</v>
      </c>
      <c r="U2912" s="102" t="s">
        <v>21784</v>
      </c>
      <c r="V2912" s="102">
        <v>8</v>
      </c>
      <c r="W2912" s="102"/>
      <c r="X2912" s="194"/>
    </row>
    <row r="2913" spans="1:24" ht="12.95" customHeight="1" x14ac:dyDescent="0.2">
      <c r="A2913" s="115">
        <v>2001</v>
      </c>
      <c r="B2913" s="115" t="s">
        <v>4176</v>
      </c>
      <c r="C2913" s="102" t="s">
        <v>15256</v>
      </c>
      <c r="D2913" s="129" t="s">
        <v>4735</v>
      </c>
      <c r="E2913" s="102" t="s">
        <v>14222</v>
      </c>
      <c r="F2913" s="102" t="s">
        <v>14834</v>
      </c>
      <c r="G2913" s="105">
        <v>13470</v>
      </c>
      <c r="H2913" s="102" t="s">
        <v>31629</v>
      </c>
      <c r="I2913" s="102" t="s">
        <v>31628</v>
      </c>
      <c r="J2913" s="102" t="s">
        <v>17682</v>
      </c>
      <c r="K2913" s="102"/>
      <c r="L2913" s="111" t="s">
        <v>17683</v>
      </c>
      <c r="M2913" s="102">
        <v>2</v>
      </c>
      <c r="N2913" s="112" t="s">
        <v>17684</v>
      </c>
      <c r="O2913" s="102"/>
      <c r="P2913" s="39"/>
      <c r="Q2913" s="39" t="s">
        <v>17601</v>
      </c>
      <c r="R2913" s="102"/>
      <c r="S2913" s="102" t="s">
        <v>8315</v>
      </c>
      <c r="T2913" s="102" t="s">
        <v>21408</v>
      </c>
      <c r="U2913" s="102" t="s">
        <v>31630</v>
      </c>
      <c r="V2913" s="102">
        <v>7</v>
      </c>
      <c r="W2913" s="102"/>
      <c r="X2913" s="194"/>
    </row>
    <row r="2914" spans="1:24" ht="12.95" customHeight="1" x14ac:dyDescent="0.2">
      <c r="A2914" s="115">
        <v>2001</v>
      </c>
      <c r="B2914" s="115" t="s">
        <v>4176</v>
      </c>
      <c r="C2914" s="102" t="s">
        <v>15256</v>
      </c>
      <c r="D2914" s="129" t="s">
        <v>4691</v>
      </c>
      <c r="E2914" s="102" t="s">
        <v>14223</v>
      </c>
      <c r="F2914" s="102" t="s">
        <v>14834</v>
      </c>
      <c r="G2914" s="105">
        <v>13592</v>
      </c>
      <c r="H2914" s="102" t="s">
        <v>31631</v>
      </c>
      <c r="I2914" s="102" t="s">
        <v>31629</v>
      </c>
      <c r="J2914" s="102" t="s">
        <v>17685</v>
      </c>
      <c r="K2914" s="102"/>
      <c r="L2914" s="111" t="s">
        <v>17686</v>
      </c>
      <c r="M2914" s="102">
        <v>2</v>
      </c>
      <c r="N2914" s="112" t="s">
        <v>17687</v>
      </c>
      <c r="O2914" s="102" t="s">
        <v>17671</v>
      </c>
      <c r="P2914" s="39" t="s">
        <v>9125</v>
      </c>
      <c r="Q2914" s="39" t="s">
        <v>21177</v>
      </c>
      <c r="R2914" s="102"/>
      <c r="S2914" s="102" t="s">
        <v>11080</v>
      </c>
      <c r="T2914" s="102" t="s">
        <v>21408</v>
      </c>
      <c r="U2914" s="102" t="s">
        <v>21787</v>
      </c>
      <c r="V2914" s="102">
        <v>8</v>
      </c>
      <c r="W2914" s="102"/>
      <c r="X2914" s="194"/>
    </row>
    <row r="2915" spans="1:24" ht="12.95" customHeight="1" x14ac:dyDescent="0.2">
      <c r="A2915" s="115">
        <v>2001</v>
      </c>
      <c r="B2915" s="115" t="s">
        <v>4176</v>
      </c>
      <c r="C2915" s="102" t="s">
        <v>15256</v>
      </c>
      <c r="D2915" s="129" t="s">
        <v>8394</v>
      </c>
      <c r="E2915" s="102" t="s">
        <v>10033</v>
      </c>
      <c r="F2915" s="102" t="s">
        <v>14834</v>
      </c>
      <c r="G2915" s="105">
        <v>13483</v>
      </c>
      <c r="H2915" s="102" t="s">
        <v>31629</v>
      </c>
      <c r="I2915" s="102" t="s">
        <v>31628</v>
      </c>
      <c r="J2915" s="102" t="s">
        <v>1400</v>
      </c>
      <c r="K2915" s="102"/>
      <c r="L2915" s="111" t="s">
        <v>17688</v>
      </c>
      <c r="M2915" s="102">
        <v>2</v>
      </c>
      <c r="N2915" s="125" t="s">
        <v>31632</v>
      </c>
      <c r="O2915" s="102" t="s">
        <v>9125</v>
      </c>
      <c r="P2915" s="39"/>
      <c r="Q2915" s="39" t="s">
        <v>15847</v>
      </c>
      <c r="R2915" s="102"/>
      <c r="S2915" s="102"/>
      <c r="T2915" s="102" t="s">
        <v>21408</v>
      </c>
      <c r="U2915" s="102" t="s">
        <v>2476</v>
      </c>
      <c r="V2915" s="102">
        <v>7</v>
      </c>
      <c r="W2915" s="102"/>
      <c r="X2915" s="194"/>
    </row>
    <row r="2916" spans="1:24" ht="12.95" customHeight="1" x14ac:dyDescent="0.2">
      <c r="A2916" s="115">
        <v>2001</v>
      </c>
      <c r="B2916" s="115" t="s">
        <v>4176</v>
      </c>
      <c r="C2916" s="102" t="s">
        <v>15256</v>
      </c>
      <c r="D2916" s="129" t="s">
        <v>1743</v>
      </c>
      <c r="E2916" s="102" t="s">
        <v>10034</v>
      </c>
      <c r="F2916" s="102" t="s">
        <v>14834</v>
      </c>
      <c r="G2916" s="105">
        <v>14086</v>
      </c>
      <c r="H2916" s="102" t="s">
        <v>31628</v>
      </c>
      <c r="I2916" s="102" t="s">
        <v>31629</v>
      </c>
      <c r="J2916" s="102" t="s">
        <v>17689</v>
      </c>
      <c r="K2916" s="102"/>
      <c r="L2916" s="111" t="s">
        <v>17690</v>
      </c>
      <c r="M2916" s="102">
        <v>2</v>
      </c>
      <c r="N2916" s="112" t="s">
        <v>17691</v>
      </c>
      <c r="O2916" s="102" t="s">
        <v>15959</v>
      </c>
      <c r="P2916" s="39" t="s">
        <v>162</v>
      </c>
      <c r="Q2916" s="39" t="s">
        <v>20709</v>
      </c>
      <c r="R2916" s="102"/>
      <c r="S2916" s="102" t="s">
        <v>11080</v>
      </c>
      <c r="T2916" s="102" t="s">
        <v>21408</v>
      </c>
      <c r="U2916" s="102" t="s">
        <v>21786</v>
      </c>
      <c r="V2916" s="102">
        <v>8</v>
      </c>
      <c r="W2916" s="102"/>
      <c r="X2916" s="194"/>
    </row>
    <row r="2917" spans="1:24" ht="12.95" customHeight="1" x14ac:dyDescent="0.2">
      <c r="A2917" s="115">
        <v>2001</v>
      </c>
      <c r="B2917" s="115" t="s">
        <v>4176</v>
      </c>
      <c r="C2917" s="102" t="s">
        <v>15256</v>
      </c>
      <c r="D2917" s="129" t="s">
        <v>7670</v>
      </c>
      <c r="E2917" s="102" t="s">
        <v>10035</v>
      </c>
      <c r="F2917" s="102" t="s">
        <v>14834</v>
      </c>
      <c r="G2917" s="105">
        <v>13585</v>
      </c>
      <c r="H2917" s="102" t="s">
        <v>31629</v>
      </c>
      <c r="I2917" s="102" t="s">
        <v>31631</v>
      </c>
      <c r="J2917" s="102" t="s">
        <v>17692</v>
      </c>
      <c r="K2917" s="102"/>
      <c r="L2917" s="111" t="s">
        <v>17693</v>
      </c>
      <c r="M2917" s="102">
        <v>3</v>
      </c>
      <c r="N2917" s="125" t="s">
        <v>31633</v>
      </c>
      <c r="O2917" s="102" t="s">
        <v>16880</v>
      </c>
      <c r="P2917" s="39" t="s">
        <v>9125</v>
      </c>
      <c r="Q2917" s="39" t="s">
        <v>16533</v>
      </c>
      <c r="R2917" s="102"/>
      <c r="S2917" s="102" t="s">
        <v>8315</v>
      </c>
      <c r="T2917" s="102" t="s">
        <v>21408</v>
      </c>
      <c r="U2917" s="102" t="s">
        <v>21785</v>
      </c>
      <c r="V2917" s="102">
        <v>8</v>
      </c>
      <c r="W2917" s="102"/>
      <c r="X2917" s="194"/>
    </row>
    <row r="2918" spans="1:24" ht="12.95" customHeight="1" x14ac:dyDescent="0.2">
      <c r="A2918" s="115">
        <v>2001</v>
      </c>
      <c r="B2918" s="115" t="s">
        <v>4176</v>
      </c>
      <c r="C2918" s="102" t="s">
        <v>15256</v>
      </c>
      <c r="D2918" s="129" t="s">
        <v>4568</v>
      </c>
      <c r="E2918" s="102" t="s">
        <v>10036</v>
      </c>
      <c r="F2918" s="102" t="s">
        <v>14834</v>
      </c>
      <c r="G2918" s="105">
        <v>13702</v>
      </c>
      <c r="H2918" s="102" t="s">
        <v>31628</v>
      </c>
      <c r="I2918" s="102" t="s">
        <v>31629</v>
      </c>
      <c r="J2918" s="102" t="s">
        <v>17694</v>
      </c>
      <c r="K2918" s="102"/>
      <c r="L2918" s="111" t="s">
        <v>17695</v>
      </c>
      <c r="M2918" s="102">
        <v>2</v>
      </c>
      <c r="N2918" s="112" t="s">
        <v>16940</v>
      </c>
      <c r="O2918" s="102" t="s">
        <v>5985</v>
      </c>
      <c r="P2918" s="39" t="s">
        <v>15922</v>
      </c>
      <c r="Q2918" s="39" t="s">
        <v>15847</v>
      </c>
      <c r="R2918" s="102"/>
      <c r="S2918" s="102" t="s">
        <v>9435</v>
      </c>
      <c r="T2918" s="102" t="s">
        <v>21408</v>
      </c>
      <c r="U2918" s="102" t="s">
        <v>21785</v>
      </c>
      <c r="V2918" s="102">
        <v>7.5</v>
      </c>
      <c r="W2918" s="102"/>
      <c r="X2918" s="194"/>
    </row>
    <row r="2919" spans="1:24" ht="12.95" customHeight="1" x14ac:dyDescent="0.2">
      <c r="A2919" s="115">
        <v>2001</v>
      </c>
      <c r="B2919" s="115" t="s">
        <v>4176</v>
      </c>
      <c r="C2919" s="102" t="s">
        <v>15256</v>
      </c>
      <c r="D2919" s="129" t="s">
        <v>4569</v>
      </c>
      <c r="E2919" s="102" t="s">
        <v>10037</v>
      </c>
      <c r="F2919" s="102" t="s">
        <v>14834</v>
      </c>
      <c r="G2919" s="105">
        <v>13584</v>
      </c>
      <c r="H2919" s="102" t="s">
        <v>31629</v>
      </c>
      <c r="I2919" s="102" t="s">
        <v>31631</v>
      </c>
      <c r="J2919" s="102" t="s">
        <v>17696</v>
      </c>
      <c r="K2919" s="102" t="s">
        <v>13258</v>
      </c>
      <c r="L2919" s="111" t="s">
        <v>17697</v>
      </c>
      <c r="M2919" s="102">
        <v>2</v>
      </c>
      <c r="N2919" s="112" t="s">
        <v>31634</v>
      </c>
      <c r="O2919" s="102" t="s">
        <v>12252</v>
      </c>
      <c r="P2919" s="39"/>
      <c r="Q2919" s="39" t="s">
        <v>18013</v>
      </c>
      <c r="R2919" s="102"/>
      <c r="S2919" s="102"/>
      <c r="T2919" s="102" t="s">
        <v>21408</v>
      </c>
      <c r="U2919" s="102" t="s">
        <v>21785</v>
      </c>
      <c r="V2919" s="102">
        <v>7.5</v>
      </c>
      <c r="W2919" s="102"/>
      <c r="X2919" s="194"/>
    </row>
    <row r="2920" spans="1:24" ht="12.95" customHeight="1" x14ac:dyDescent="0.2">
      <c r="A2920" s="115">
        <v>2001</v>
      </c>
      <c r="B2920" s="115" t="s">
        <v>4176</v>
      </c>
      <c r="C2920" s="102" t="s">
        <v>15256</v>
      </c>
      <c r="D2920" s="129" t="s">
        <v>4570</v>
      </c>
      <c r="E2920" s="102" t="s">
        <v>10038</v>
      </c>
      <c r="F2920" s="102" t="s">
        <v>14834</v>
      </c>
      <c r="G2920" s="105">
        <v>13678</v>
      </c>
      <c r="H2920" s="102" t="s">
        <v>31629</v>
      </c>
      <c r="I2920" s="102" t="s">
        <v>31628</v>
      </c>
      <c r="J2920" s="102" t="s">
        <v>17698</v>
      </c>
      <c r="K2920" s="102"/>
      <c r="L2920" s="111" t="s">
        <v>17699</v>
      </c>
      <c r="M2920" s="102">
        <v>4</v>
      </c>
      <c r="N2920" s="112" t="s">
        <v>31635</v>
      </c>
      <c r="O2920" s="102" t="s">
        <v>19745</v>
      </c>
      <c r="P2920" s="39" t="s">
        <v>13555</v>
      </c>
      <c r="Q2920" s="39" t="s">
        <v>21789</v>
      </c>
      <c r="R2920" s="102"/>
      <c r="S2920" s="102" t="s">
        <v>11080</v>
      </c>
      <c r="T2920" s="102" t="s">
        <v>21408</v>
      </c>
      <c r="U2920" s="102" t="s">
        <v>21790</v>
      </c>
      <c r="V2920" s="102">
        <v>8</v>
      </c>
      <c r="W2920" s="102"/>
      <c r="X2920" s="194"/>
    </row>
    <row r="2921" spans="1:24" ht="12.95" customHeight="1" x14ac:dyDescent="0.2">
      <c r="A2921" s="115">
        <v>2012</v>
      </c>
      <c r="B2921" s="102" t="s">
        <v>4176</v>
      </c>
      <c r="C2921" s="103" t="s">
        <v>17700</v>
      </c>
      <c r="D2921" s="111" t="s">
        <v>6581</v>
      </c>
      <c r="E2921" s="115" t="s">
        <v>17359</v>
      </c>
      <c r="F2921" s="158" t="s">
        <v>14961</v>
      </c>
      <c r="G2921" s="105">
        <v>16113</v>
      </c>
      <c r="H2921" s="102" t="s">
        <v>11819</v>
      </c>
      <c r="I2921" s="102" t="s">
        <v>10191</v>
      </c>
      <c r="J2921" s="102" t="s">
        <v>3049</v>
      </c>
      <c r="K2921" s="102"/>
      <c r="L2921" s="111" t="s">
        <v>37181</v>
      </c>
      <c r="M2921" s="109">
        <v>1</v>
      </c>
      <c r="N2921" s="125" t="s">
        <v>31636</v>
      </c>
      <c r="O2921" s="102"/>
      <c r="P2921" s="39"/>
      <c r="Q2921" s="39" t="s">
        <v>20279</v>
      </c>
      <c r="R2921" s="109"/>
      <c r="S2921" s="102" t="s">
        <v>11080</v>
      </c>
      <c r="T2921" s="102" t="s">
        <v>21275</v>
      </c>
      <c r="U2921" s="102" t="s">
        <v>15367</v>
      </c>
      <c r="V2921" s="109">
        <v>6</v>
      </c>
      <c r="W2921" s="107"/>
      <c r="X2921" s="113"/>
    </row>
    <row r="2922" spans="1:24" ht="12.95" customHeight="1" x14ac:dyDescent="0.2">
      <c r="A2922" s="115">
        <v>2012</v>
      </c>
      <c r="B2922" s="102" t="s">
        <v>4176</v>
      </c>
      <c r="C2922" s="132" t="s">
        <v>17700</v>
      </c>
      <c r="D2922" s="111" t="s">
        <v>10064</v>
      </c>
      <c r="E2922" s="115" t="s">
        <v>17360</v>
      </c>
      <c r="F2922" s="158" t="s">
        <v>14961</v>
      </c>
      <c r="G2922" s="105">
        <v>16120</v>
      </c>
      <c r="H2922" s="102" t="s">
        <v>11819</v>
      </c>
      <c r="I2922" s="102" t="s">
        <v>30855</v>
      </c>
      <c r="J2922" s="102" t="s">
        <v>3049</v>
      </c>
      <c r="K2922" s="102"/>
      <c r="L2922" s="111" t="s">
        <v>37182</v>
      </c>
      <c r="M2922" s="109">
        <v>1</v>
      </c>
      <c r="N2922" s="125" t="s">
        <v>31636</v>
      </c>
      <c r="O2922" s="102"/>
      <c r="P2922" s="39"/>
      <c r="Q2922" s="39" t="s">
        <v>17434</v>
      </c>
      <c r="R2922" s="109"/>
      <c r="S2922" s="102" t="s">
        <v>11080</v>
      </c>
      <c r="T2922" s="102" t="s">
        <v>21275</v>
      </c>
      <c r="U2922" s="102" t="s">
        <v>15367</v>
      </c>
      <c r="V2922" s="109">
        <v>5</v>
      </c>
      <c r="W2922" s="107"/>
      <c r="X2922" s="113"/>
    </row>
    <row r="2923" spans="1:24" ht="12.95" customHeight="1" x14ac:dyDescent="0.2">
      <c r="A2923" s="115">
        <v>2012</v>
      </c>
      <c r="B2923" s="102" t="s">
        <v>4176</v>
      </c>
      <c r="C2923" s="132" t="s">
        <v>17700</v>
      </c>
      <c r="D2923" s="111" t="s">
        <v>14940</v>
      </c>
      <c r="E2923" s="115" t="s">
        <v>17362</v>
      </c>
      <c r="F2923" s="158" t="s">
        <v>14961</v>
      </c>
      <c r="G2923" s="105">
        <v>16204</v>
      </c>
      <c r="H2923" s="102" t="s">
        <v>11819</v>
      </c>
      <c r="I2923" s="102" t="s">
        <v>31298</v>
      </c>
      <c r="J2923" s="102" t="s">
        <v>3049</v>
      </c>
      <c r="K2923" s="102"/>
      <c r="L2923" s="111" t="s">
        <v>37183</v>
      </c>
      <c r="M2923" s="109">
        <v>1</v>
      </c>
      <c r="N2923" s="125" t="s">
        <v>31636</v>
      </c>
      <c r="O2923" s="102"/>
      <c r="P2923" s="39" t="s">
        <v>9160</v>
      </c>
      <c r="Q2923" s="39" t="s">
        <v>19823</v>
      </c>
      <c r="R2923" s="109"/>
      <c r="S2923" s="102" t="s">
        <v>8315</v>
      </c>
      <c r="T2923" s="102" t="s">
        <v>21275</v>
      </c>
      <c r="U2923" s="102" t="s">
        <v>27145</v>
      </c>
      <c r="V2923" s="109">
        <v>5</v>
      </c>
      <c r="W2923" s="107"/>
      <c r="X2923" s="113"/>
    </row>
    <row r="2924" spans="1:24" ht="12.95" customHeight="1" x14ac:dyDescent="0.2">
      <c r="A2924" s="115">
        <v>2012</v>
      </c>
      <c r="B2924" s="102" t="s">
        <v>4176</v>
      </c>
      <c r="C2924" s="132" t="s">
        <v>17700</v>
      </c>
      <c r="D2924" s="111" t="s">
        <v>14941</v>
      </c>
      <c r="E2924" s="115" t="s">
        <v>17364</v>
      </c>
      <c r="F2924" s="158" t="s">
        <v>14961</v>
      </c>
      <c r="G2924" s="105">
        <v>16209</v>
      </c>
      <c r="H2924" s="102" t="s">
        <v>11819</v>
      </c>
      <c r="I2924" s="102" t="s">
        <v>31298</v>
      </c>
      <c r="J2924" s="102" t="s">
        <v>3049</v>
      </c>
      <c r="K2924" s="102"/>
      <c r="L2924" s="111" t="s">
        <v>37184</v>
      </c>
      <c r="M2924" s="109">
        <v>1</v>
      </c>
      <c r="N2924" s="125" t="s">
        <v>31636</v>
      </c>
      <c r="O2924" s="102" t="s">
        <v>20409</v>
      </c>
      <c r="P2924" s="39" t="s">
        <v>10189</v>
      </c>
      <c r="Q2924" s="39" t="s">
        <v>14682</v>
      </c>
      <c r="R2924" s="109"/>
      <c r="S2924" s="102"/>
      <c r="T2924" s="102" t="s">
        <v>21275</v>
      </c>
      <c r="U2924" s="102" t="s">
        <v>15367</v>
      </c>
      <c r="V2924" s="109">
        <v>5</v>
      </c>
      <c r="W2924" s="107"/>
      <c r="X2924" s="113"/>
    </row>
    <row r="2925" spans="1:24" ht="12.95" customHeight="1" x14ac:dyDescent="0.2">
      <c r="A2925" s="115">
        <v>2012</v>
      </c>
      <c r="B2925" s="102" t="s">
        <v>4176</v>
      </c>
      <c r="C2925" s="132" t="s">
        <v>17700</v>
      </c>
      <c r="D2925" s="111" t="s">
        <v>37185</v>
      </c>
      <c r="E2925" s="102" t="s">
        <v>15357</v>
      </c>
      <c r="F2925" s="148" t="s">
        <v>10085</v>
      </c>
      <c r="G2925" s="105">
        <v>16097</v>
      </c>
      <c r="H2925" s="102" t="s">
        <v>30894</v>
      </c>
      <c r="I2925" s="102" t="s">
        <v>11819</v>
      </c>
      <c r="J2925" s="102" t="s">
        <v>15365</v>
      </c>
      <c r="K2925" s="102"/>
      <c r="L2925" s="111" t="s">
        <v>27137</v>
      </c>
      <c r="M2925" s="109">
        <v>1</v>
      </c>
      <c r="N2925" s="125" t="s">
        <v>31636</v>
      </c>
      <c r="O2925" s="102"/>
      <c r="P2925" s="39"/>
      <c r="Q2925" s="39" t="s">
        <v>20279</v>
      </c>
      <c r="R2925" s="109"/>
      <c r="S2925" s="102" t="s">
        <v>11080</v>
      </c>
      <c r="T2925" s="102" t="s">
        <v>21275</v>
      </c>
      <c r="U2925" s="102" t="s">
        <v>15367</v>
      </c>
      <c r="V2925" s="109">
        <v>6</v>
      </c>
      <c r="W2925" s="107"/>
      <c r="X2925" s="113"/>
    </row>
    <row r="2926" spans="1:24" ht="12.95" customHeight="1" x14ac:dyDescent="0.2">
      <c r="A2926" s="115">
        <v>2012</v>
      </c>
      <c r="B2926" s="102" t="s">
        <v>4176</v>
      </c>
      <c r="C2926" s="132" t="s">
        <v>17700</v>
      </c>
      <c r="D2926" s="102" t="s">
        <v>37589</v>
      </c>
      <c r="E2926" s="102" t="s">
        <v>15358</v>
      </c>
      <c r="F2926" s="148" t="s">
        <v>10085</v>
      </c>
      <c r="G2926" s="105">
        <v>16113</v>
      </c>
      <c r="H2926" s="102" t="s">
        <v>11819</v>
      </c>
      <c r="I2926" s="102" t="s">
        <v>10191</v>
      </c>
      <c r="J2926" s="102" t="s">
        <v>15366</v>
      </c>
      <c r="K2926" s="102"/>
      <c r="L2926" s="111" t="s">
        <v>27138</v>
      </c>
      <c r="M2926" s="109">
        <v>1</v>
      </c>
      <c r="N2926" s="125" t="s">
        <v>31636</v>
      </c>
      <c r="O2926" s="102"/>
      <c r="P2926" s="39"/>
      <c r="Q2926" s="39" t="s">
        <v>17434</v>
      </c>
      <c r="R2926" s="109"/>
      <c r="S2926" s="102" t="s">
        <v>11080</v>
      </c>
      <c r="T2926" s="102" t="s">
        <v>21275</v>
      </c>
      <c r="U2926" s="102" t="s">
        <v>15367</v>
      </c>
      <c r="V2926" s="109">
        <v>5</v>
      </c>
      <c r="W2926" s="107"/>
      <c r="X2926" s="113"/>
    </row>
    <row r="2927" spans="1:24" ht="12.95" customHeight="1" x14ac:dyDescent="0.2">
      <c r="A2927" s="115">
        <v>2012</v>
      </c>
      <c r="B2927" s="102" t="s">
        <v>4176</v>
      </c>
      <c r="C2927" s="132" t="s">
        <v>17700</v>
      </c>
      <c r="D2927" s="102" t="s">
        <v>37590</v>
      </c>
      <c r="E2927" s="102" t="s">
        <v>15359</v>
      </c>
      <c r="F2927" s="148" t="s">
        <v>10085</v>
      </c>
      <c r="G2927" s="105">
        <v>16120</v>
      </c>
      <c r="H2927" s="102" t="s">
        <v>30855</v>
      </c>
      <c r="I2927" s="102" t="s">
        <v>11819</v>
      </c>
      <c r="J2927" s="102" t="s">
        <v>20388</v>
      </c>
      <c r="K2927" s="102"/>
      <c r="L2927" s="111" t="s">
        <v>27139</v>
      </c>
      <c r="M2927" s="109">
        <v>1</v>
      </c>
      <c r="N2927" s="125" t="s">
        <v>31636</v>
      </c>
      <c r="O2927" s="102"/>
      <c r="P2927" s="39" t="s">
        <v>9160</v>
      </c>
      <c r="Q2927" s="39" t="s">
        <v>19823</v>
      </c>
      <c r="R2927" s="109"/>
      <c r="S2927" s="102" t="s">
        <v>8315</v>
      </c>
      <c r="T2927" s="102" t="s">
        <v>21275</v>
      </c>
      <c r="U2927" s="102" t="s">
        <v>27145</v>
      </c>
      <c r="V2927" s="109">
        <v>5</v>
      </c>
      <c r="W2927" s="107"/>
      <c r="X2927" s="113"/>
    </row>
    <row r="2928" spans="1:24" ht="12.95" customHeight="1" x14ac:dyDescent="0.2">
      <c r="A2928" s="115">
        <v>2012</v>
      </c>
      <c r="B2928" s="102" t="s">
        <v>4176</v>
      </c>
      <c r="C2928" s="132" t="s">
        <v>17700</v>
      </c>
      <c r="D2928" s="102" t="s">
        <v>37591</v>
      </c>
      <c r="E2928" s="102" t="s">
        <v>15360</v>
      </c>
      <c r="F2928" s="148" t="s">
        <v>10085</v>
      </c>
      <c r="G2928" s="105">
        <v>16150</v>
      </c>
      <c r="H2928" s="102" t="s">
        <v>27146</v>
      </c>
      <c r="I2928" s="102" t="s">
        <v>11819</v>
      </c>
      <c r="J2928" s="102" t="s">
        <v>2819</v>
      </c>
      <c r="K2928" s="102"/>
      <c r="L2928" s="111" t="s">
        <v>27140</v>
      </c>
      <c r="M2928" s="109">
        <v>1</v>
      </c>
      <c r="N2928" s="125" t="s">
        <v>31636</v>
      </c>
      <c r="O2928" s="102" t="s">
        <v>20409</v>
      </c>
      <c r="P2928" s="39" t="s">
        <v>10189</v>
      </c>
      <c r="Q2928" s="39" t="s">
        <v>14682</v>
      </c>
      <c r="R2928" s="109"/>
      <c r="S2928" s="102"/>
      <c r="T2928" s="102" t="s">
        <v>21275</v>
      </c>
      <c r="U2928" s="102" t="s">
        <v>15367</v>
      </c>
      <c r="V2928" s="109">
        <v>5</v>
      </c>
      <c r="W2928" s="107"/>
      <c r="X2928" s="113"/>
    </row>
    <row r="2929" spans="1:24" ht="12.95" customHeight="1" x14ac:dyDescent="0.2">
      <c r="A2929" s="115">
        <v>2012</v>
      </c>
      <c r="B2929" s="102" t="s">
        <v>4176</v>
      </c>
      <c r="C2929" s="132" t="s">
        <v>17700</v>
      </c>
      <c r="D2929" s="102" t="s">
        <v>37592</v>
      </c>
      <c r="E2929" s="102" t="s">
        <v>15361</v>
      </c>
      <c r="F2929" s="148" t="s">
        <v>10085</v>
      </c>
      <c r="G2929" s="105">
        <v>16209</v>
      </c>
      <c r="H2929" s="102" t="s">
        <v>11819</v>
      </c>
      <c r="I2929" s="102" t="s">
        <v>31298</v>
      </c>
      <c r="J2929" s="102" t="s">
        <v>20388</v>
      </c>
      <c r="K2929" s="102"/>
      <c r="L2929" s="111" t="s">
        <v>27141</v>
      </c>
      <c r="M2929" s="109">
        <v>1</v>
      </c>
      <c r="N2929" s="125" t="s">
        <v>31636</v>
      </c>
      <c r="O2929" s="102"/>
      <c r="P2929" s="39" t="s">
        <v>15906</v>
      </c>
      <c r="Q2929" s="39" t="s">
        <v>20961</v>
      </c>
      <c r="R2929" s="109"/>
      <c r="S2929" s="102" t="s">
        <v>9435</v>
      </c>
      <c r="T2929" s="102" t="s">
        <v>21275</v>
      </c>
      <c r="U2929" s="102" t="s">
        <v>27147</v>
      </c>
      <c r="V2929" s="109">
        <v>8</v>
      </c>
      <c r="W2929" s="107"/>
      <c r="X2929" s="113"/>
    </row>
    <row r="2930" spans="1:24" ht="12.95" customHeight="1" x14ac:dyDescent="0.2">
      <c r="A2930" s="115">
        <v>2012</v>
      </c>
      <c r="B2930" s="102" t="s">
        <v>4176</v>
      </c>
      <c r="C2930" s="132" t="s">
        <v>17700</v>
      </c>
      <c r="D2930" s="102" t="s">
        <v>37593</v>
      </c>
      <c r="E2930" s="102" t="s">
        <v>15362</v>
      </c>
      <c r="F2930" s="148" t="s">
        <v>10085</v>
      </c>
      <c r="G2930" s="105">
        <v>16204</v>
      </c>
      <c r="H2930" s="102" t="s">
        <v>11819</v>
      </c>
      <c r="I2930" s="102" t="s">
        <v>31298</v>
      </c>
      <c r="J2930" s="102" t="s">
        <v>27148</v>
      </c>
      <c r="K2930" s="102"/>
      <c r="L2930" s="111" t="s">
        <v>27142</v>
      </c>
      <c r="M2930" s="109">
        <v>1</v>
      </c>
      <c r="N2930" s="125" t="s">
        <v>31636</v>
      </c>
      <c r="O2930" s="102" t="s">
        <v>325</v>
      </c>
      <c r="P2930" s="39" t="s">
        <v>13207</v>
      </c>
      <c r="Q2930" s="39" t="s">
        <v>16527</v>
      </c>
      <c r="R2930" s="109"/>
      <c r="S2930" s="102" t="s">
        <v>11080</v>
      </c>
      <c r="T2930" s="102" t="s">
        <v>21275</v>
      </c>
      <c r="U2930" s="102" t="s">
        <v>27567</v>
      </c>
      <c r="V2930" s="109">
        <v>8</v>
      </c>
      <c r="W2930" s="107"/>
      <c r="X2930" s="113"/>
    </row>
    <row r="2931" spans="1:24" ht="12.95" customHeight="1" x14ac:dyDescent="0.2">
      <c r="A2931" s="115">
        <v>2012</v>
      </c>
      <c r="B2931" s="102" t="s">
        <v>4176</v>
      </c>
      <c r="C2931" s="132" t="s">
        <v>17700</v>
      </c>
      <c r="D2931" s="102" t="s">
        <v>37594</v>
      </c>
      <c r="E2931" s="102" t="s">
        <v>15363</v>
      </c>
      <c r="F2931" s="148" t="s">
        <v>10085</v>
      </c>
      <c r="G2931" s="105">
        <v>16204</v>
      </c>
      <c r="H2931" s="102" t="s">
        <v>11819</v>
      </c>
      <c r="I2931" s="102" t="s">
        <v>31298</v>
      </c>
      <c r="J2931" s="102" t="s">
        <v>2430</v>
      </c>
      <c r="K2931" s="102"/>
      <c r="L2931" s="111" t="s">
        <v>27143</v>
      </c>
      <c r="M2931" s="109">
        <v>1</v>
      </c>
      <c r="N2931" s="125" t="s">
        <v>31636</v>
      </c>
      <c r="O2931" s="102"/>
      <c r="P2931" s="39" t="s">
        <v>162</v>
      </c>
      <c r="Q2931" s="39" t="s">
        <v>20787</v>
      </c>
      <c r="R2931" s="109"/>
      <c r="S2931" s="102" t="s">
        <v>8315</v>
      </c>
      <c r="T2931" s="102" t="s">
        <v>21275</v>
      </c>
      <c r="U2931" s="102" t="s">
        <v>27149</v>
      </c>
      <c r="V2931" s="109">
        <v>6</v>
      </c>
      <c r="W2931" s="107"/>
      <c r="X2931" s="113"/>
    </row>
    <row r="2932" spans="1:24" ht="12.95" customHeight="1" x14ac:dyDescent="0.2">
      <c r="A2932" s="115">
        <v>2012</v>
      </c>
      <c r="B2932" s="102" t="s">
        <v>4176</v>
      </c>
      <c r="C2932" s="132" t="s">
        <v>17700</v>
      </c>
      <c r="D2932" s="102" t="s">
        <v>37595</v>
      </c>
      <c r="E2932" s="102" t="s">
        <v>15364</v>
      </c>
      <c r="F2932" s="148" t="s">
        <v>10085</v>
      </c>
      <c r="G2932" s="142">
        <v>16209</v>
      </c>
      <c r="H2932" s="102" t="s">
        <v>11819</v>
      </c>
      <c r="I2932" s="102" t="s">
        <v>31298</v>
      </c>
      <c r="J2932" s="102" t="s">
        <v>8586</v>
      </c>
      <c r="K2932" s="128"/>
      <c r="L2932" s="143" t="s">
        <v>27144</v>
      </c>
      <c r="M2932" s="169">
        <v>1</v>
      </c>
      <c r="N2932" s="125" t="s">
        <v>31636</v>
      </c>
      <c r="O2932" s="102" t="s">
        <v>12252</v>
      </c>
      <c r="P2932" s="39" t="s">
        <v>13301</v>
      </c>
      <c r="Q2932" s="39" t="s">
        <v>21193</v>
      </c>
      <c r="R2932" s="109"/>
      <c r="S2932" s="102" t="s">
        <v>11080</v>
      </c>
      <c r="T2932" s="102" t="s">
        <v>21275</v>
      </c>
      <c r="U2932" s="102" t="s">
        <v>15367</v>
      </c>
      <c r="V2932" s="145">
        <v>9</v>
      </c>
      <c r="W2932" s="130"/>
      <c r="X2932" s="113"/>
    </row>
    <row r="2933" spans="1:24" ht="12.95" customHeight="1" x14ac:dyDescent="0.2">
      <c r="A2933" s="140">
        <v>2020</v>
      </c>
      <c r="B2933" s="128" t="s">
        <v>4176</v>
      </c>
      <c r="C2933" s="210" t="s">
        <v>41789</v>
      </c>
      <c r="D2933" s="128" t="s">
        <v>41757</v>
      </c>
      <c r="E2933" s="128" t="s">
        <v>41734</v>
      </c>
      <c r="F2933" s="128" t="s">
        <v>14834</v>
      </c>
      <c r="G2933" s="142">
        <v>16229</v>
      </c>
      <c r="H2933" s="128" t="s">
        <v>11176</v>
      </c>
      <c r="I2933" s="128" t="s">
        <v>29370</v>
      </c>
      <c r="J2933" s="128" t="s">
        <v>11149</v>
      </c>
      <c r="K2933" s="128"/>
      <c r="L2933" s="143"/>
      <c r="M2933" s="380">
        <v>4</v>
      </c>
      <c r="N2933" s="144" t="s">
        <v>41758</v>
      </c>
      <c r="O2933" s="128" t="s">
        <v>14682</v>
      </c>
      <c r="P2933" s="128"/>
      <c r="Q2933" s="128" t="s">
        <v>16894</v>
      </c>
      <c r="R2933" s="145"/>
      <c r="S2933" s="128"/>
      <c r="T2933" s="128" t="s">
        <v>20547</v>
      </c>
      <c r="U2933" s="128" t="s">
        <v>41759</v>
      </c>
      <c r="V2933" s="145">
        <v>10</v>
      </c>
      <c r="W2933" s="130"/>
      <c r="X2933" s="113"/>
    </row>
    <row r="2934" spans="1:24" ht="12.95" customHeight="1" x14ac:dyDescent="0.2">
      <c r="A2934" s="140">
        <v>2020</v>
      </c>
      <c r="B2934" s="128" t="s">
        <v>4176</v>
      </c>
      <c r="C2934" s="198" t="s">
        <v>41789</v>
      </c>
      <c r="D2934" s="128" t="s">
        <v>41760</v>
      </c>
      <c r="E2934" s="128" t="s">
        <v>41735</v>
      </c>
      <c r="F2934" s="128" t="s">
        <v>14834</v>
      </c>
      <c r="G2934" s="142">
        <v>16230</v>
      </c>
      <c r="H2934" s="128" t="s">
        <v>11176</v>
      </c>
      <c r="I2934" s="128" t="s">
        <v>29370</v>
      </c>
      <c r="J2934" s="128" t="s">
        <v>41761</v>
      </c>
      <c r="K2934" s="128"/>
      <c r="L2934" s="143"/>
      <c r="M2934" s="380">
        <v>4</v>
      </c>
      <c r="N2934" s="144" t="s">
        <v>41765</v>
      </c>
      <c r="O2934" s="128" t="s">
        <v>10189</v>
      </c>
      <c r="P2934" s="128"/>
      <c r="Q2934" s="128" t="s">
        <v>19534</v>
      </c>
      <c r="R2934" s="145"/>
      <c r="S2934" s="128"/>
      <c r="T2934" s="128" t="s">
        <v>20547</v>
      </c>
      <c r="U2934" s="128" t="s">
        <v>1713</v>
      </c>
      <c r="V2934" s="145">
        <v>7.5</v>
      </c>
      <c r="W2934" s="130"/>
      <c r="X2934" s="113"/>
    </row>
    <row r="2935" spans="1:24" ht="12.95" customHeight="1" x14ac:dyDescent="0.2">
      <c r="A2935" s="140">
        <v>2020</v>
      </c>
      <c r="B2935" s="128" t="s">
        <v>4176</v>
      </c>
      <c r="C2935" s="198" t="s">
        <v>41789</v>
      </c>
      <c r="D2935" s="128" t="s">
        <v>41762</v>
      </c>
      <c r="E2935" s="128" t="s">
        <v>41736</v>
      </c>
      <c r="F2935" s="128" t="s">
        <v>14834</v>
      </c>
      <c r="G2935" s="142">
        <v>16237</v>
      </c>
      <c r="H2935" s="128" t="s">
        <v>13336</v>
      </c>
      <c r="I2935" s="128" t="s">
        <v>11819</v>
      </c>
      <c r="J2935" s="128" t="s">
        <v>41763</v>
      </c>
      <c r="K2935" s="128"/>
      <c r="L2935" s="143"/>
      <c r="M2935" s="380">
        <v>4</v>
      </c>
      <c r="N2935" s="144" t="s">
        <v>41764</v>
      </c>
      <c r="O2935" s="128" t="s">
        <v>16852</v>
      </c>
      <c r="P2935" s="128"/>
      <c r="Q2935" s="128" t="s">
        <v>15913</v>
      </c>
      <c r="R2935" s="145"/>
      <c r="S2935" s="128" t="s">
        <v>9435</v>
      </c>
      <c r="T2935" s="128" t="s">
        <v>20547</v>
      </c>
      <c r="U2935" s="128" t="s">
        <v>1713</v>
      </c>
      <c r="V2935" s="145">
        <v>7</v>
      </c>
      <c r="W2935" s="130"/>
      <c r="X2935" s="113"/>
    </row>
    <row r="2936" spans="1:24" ht="12.95" customHeight="1" x14ac:dyDescent="0.2">
      <c r="A2936" s="140">
        <v>2020</v>
      </c>
      <c r="B2936" s="128" t="s">
        <v>4176</v>
      </c>
      <c r="C2936" s="198" t="s">
        <v>41789</v>
      </c>
      <c r="D2936" s="128" t="s">
        <v>41766</v>
      </c>
      <c r="E2936" s="128" t="s">
        <v>41737</v>
      </c>
      <c r="F2936" s="128" t="s">
        <v>14834</v>
      </c>
      <c r="G2936" s="142">
        <v>16249</v>
      </c>
      <c r="H2936" s="128" t="s">
        <v>11819</v>
      </c>
      <c r="I2936" s="128" t="s">
        <v>13336</v>
      </c>
      <c r="J2936" s="128" t="s">
        <v>41777</v>
      </c>
      <c r="K2936" s="128"/>
      <c r="L2936" s="143"/>
      <c r="M2936" s="380">
        <v>3</v>
      </c>
      <c r="N2936" s="144" t="s">
        <v>41767</v>
      </c>
      <c r="O2936" s="128" t="s">
        <v>5985</v>
      </c>
      <c r="P2936" s="128" t="s">
        <v>162</v>
      </c>
      <c r="Q2936" s="128" t="s">
        <v>17446</v>
      </c>
      <c r="R2936" s="145"/>
      <c r="S2936" s="128"/>
      <c r="T2936" s="128" t="s">
        <v>20547</v>
      </c>
      <c r="U2936" s="128"/>
      <c r="V2936" s="145">
        <v>8</v>
      </c>
      <c r="W2936" s="130"/>
      <c r="X2936" s="113"/>
    </row>
    <row r="2937" spans="1:24" ht="12.95" customHeight="1" x14ac:dyDescent="0.2">
      <c r="A2937" s="140">
        <v>2020</v>
      </c>
      <c r="B2937" s="128" t="s">
        <v>4176</v>
      </c>
      <c r="C2937" s="198" t="s">
        <v>41789</v>
      </c>
      <c r="D2937" s="128" t="s">
        <v>41768</v>
      </c>
      <c r="E2937" s="128" t="s">
        <v>41738</v>
      </c>
      <c r="F2937" s="128" t="s">
        <v>14834</v>
      </c>
      <c r="G2937" s="142">
        <v>16250</v>
      </c>
      <c r="H2937" s="128" t="s">
        <v>13336</v>
      </c>
      <c r="I2937" s="128" t="s">
        <v>11819</v>
      </c>
      <c r="J2937" s="128" t="s">
        <v>41777</v>
      </c>
      <c r="K2937" s="128"/>
      <c r="L2937" s="143"/>
      <c r="M2937" s="380">
        <v>2</v>
      </c>
      <c r="N2937" s="144" t="s">
        <v>41769</v>
      </c>
      <c r="O2937" s="128" t="s">
        <v>16121</v>
      </c>
      <c r="P2937" s="128" t="s">
        <v>8076</v>
      </c>
      <c r="Q2937" s="128" t="s">
        <v>19846</v>
      </c>
      <c r="R2937" s="145"/>
      <c r="S2937" s="128"/>
      <c r="T2937" s="128" t="s">
        <v>20547</v>
      </c>
      <c r="U2937" s="128" t="s">
        <v>9744</v>
      </c>
      <c r="V2937" s="145">
        <v>7</v>
      </c>
      <c r="W2937" s="130"/>
      <c r="X2937" s="113"/>
    </row>
    <row r="2938" spans="1:24" ht="12.95" customHeight="1" x14ac:dyDescent="0.2">
      <c r="A2938" s="140">
        <v>2020</v>
      </c>
      <c r="B2938" s="128" t="s">
        <v>4176</v>
      </c>
      <c r="C2938" s="198" t="s">
        <v>41789</v>
      </c>
      <c r="D2938" s="128" t="s">
        <v>41770</v>
      </c>
      <c r="E2938" s="128" t="s">
        <v>41739</v>
      </c>
      <c r="F2938" s="128" t="s">
        <v>14834</v>
      </c>
      <c r="G2938" s="142">
        <v>16292</v>
      </c>
      <c r="H2938" s="128" t="s">
        <v>11176</v>
      </c>
      <c r="I2938" s="128" t="s">
        <v>29370</v>
      </c>
      <c r="J2938" s="381" t="s">
        <v>41771</v>
      </c>
      <c r="K2938" s="128"/>
      <c r="L2938" s="143"/>
      <c r="M2938" s="380">
        <v>6</v>
      </c>
      <c r="N2938" s="144" t="s">
        <v>41772</v>
      </c>
      <c r="O2938" s="128" t="s">
        <v>20506</v>
      </c>
      <c r="P2938" s="128" t="s">
        <v>8076</v>
      </c>
      <c r="Q2938" s="128" t="s">
        <v>16584</v>
      </c>
      <c r="R2938" s="145"/>
      <c r="S2938" s="128" t="s">
        <v>9435</v>
      </c>
      <c r="T2938" s="128" t="s">
        <v>20547</v>
      </c>
      <c r="U2938" s="128"/>
      <c r="V2938" s="145">
        <v>15</v>
      </c>
      <c r="W2938" s="130"/>
      <c r="X2938" s="113"/>
    </row>
    <row r="2939" spans="1:24" ht="12.95" customHeight="1" x14ac:dyDescent="0.2">
      <c r="A2939" s="140">
        <v>2020</v>
      </c>
      <c r="B2939" s="128" t="s">
        <v>4176</v>
      </c>
      <c r="C2939" s="210" t="s">
        <v>41790</v>
      </c>
      <c r="D2939" s="128" t="s">
        <v>41773</v>
      </c>
      <c r="E2939" s="128" t="s">
        <v>41740</v>
      </c>
      <c r="F2939" s="128" t="s">
        <v>14834</v>
      </c>
      <c r="G2939" s="142">
        <v>16229</v>
      </c>
      <c r="H2939" s="128" t="s">
        <v>29370</v>
      </c>
      <c r="I2939" s="128" t="s">
        <v>11176</v>
      </c>
      <c r="J2939" s="128" t="s">
        <v>41774</v>
      </c>
      <c r="K2939" s="128"/>
      <c r="L2939" s="143"/>
      <c r="M2939" s="380">
        <v>2</v>
      </c>
      <c r="N2939" s="144" t="s">
        <v>41775</v>
      </c>
      <c r="O2939" s="128" t="s">
        <v>9125</v>
      </c>
      <c r="P2939" s="128"/>
      <c r="Q2939" s="128" t="s">
        <v>16525</v>
      </c>
      <c r="R2939" s="145"/>
      <c r="S2939" s="128"/>
      <c r="T2939" s="128" t="s">
        <v>20547</v>
      </c>
      <c r="U2939" s="128" t="s">
        <v>17349</v>
      </c>
      <c r="V2939" s="145">
        <v>7.5</v>
      </c>
      <c r="W2939" s="130"/>
      <c r="X2939" s="113"/>
    </row>
    <row r="2940" spans="1:24" ht="12.95" customHeight="1" x14ac:dyDescent="0.2">
      <c r="A2940" s="140">
        <v>2020</v>
      </c>
      <c r="B2940" s="128" t="s">
        <v>4176</v>
      </c>
      <c r="C2940" s="198" t="s">
        <v>41790</v>
      </c>
      <c r="D2940" s="128" t="s">
        <v>15325</v>
      </c>
      <c r="E2940" s="128" t="s">
        <v>41741</v>
      </c>
      <c r="F2940" s="128" t="s">
        <v>14834</v>
      </c>
      <c r="G2940" s="142">
        <v>16229</v>
      </c>
      <c r="H2940" s="128" t="s">
        <v>11819</v>
      </c>
      <c r="I2940" s="128" t="s">
        <v>10191</v>
      </c>
      <c r="J2940" s="128" t="s">
        <v>41776</v>
      </c>
      <c r="K2940" s="128"/>
      <c r="L2940" s="143"/>
      <c r="M2940" s="380">
        <v>1</v>
      </c>
      <c r="N2940" s="144" t="s">
        <v>41778</v>
      </c>
      <c r="O2940" s="128" t="s">
        <v>162</v>
      </c>
      <c r="P2940" s="128"/>
      <c r="Q2940" s="128" t="s">
        <v>16666</v>
      </c>
      <c r="R2940" s="145"/>
      <c r="S2940" s="128" t="s">
        <v>9435</v>
      </c>
      <c r="T2940" s="128" t="s">
        <v>20547</v>
      </c>
      <c r="U2940" s="128" t="s">
        <v>1713</v>
      </c>
      <c r="V2940" s="145">
        <v>7.5</v>
      </c>
      <c r="W2940" s="130"/>
      <c r="X2940" s="113"/>
    </row>
    <row r="2941" spans="1:24" ht="12.95" customHeight="1" x14ac:dyDescent="0.2">
      <c r="A2941" s="140">
        <v>2020</v>
      </c>
      <c r="B2941" s="128" t="s">
        <v>4176</v>
      </c>
      <c r="C2941" s="198" t="s">
        <v>41790</v>
      </c>
      <c r="D2941" s="128" t="s">
        <v>41779</v>
      </c>
      <c r="E2941" s="128" t="s">
        <v>41742</v>
      </c>
      <c r="F2941" s="128" t="s">
        <v>14834</v>
      </c>
      <c r="G2941" s="142">
        <v>16229</v>
      </c>
      <c r="H2941" s="128" t="s">
        <v>11819</v>
      </c>
      <c r="I2941" s="128" t="s">
        <v>10191</v>
      </c>
      <c r="J2941" s="128" t="s">
        <v>7816</v>
      </c>
      <c r="K2941" s="128"/>
      <c r="L2941" s="143"/>
      <c r="M2941" s="380">
        <v>2</v>
      </c>
      <c r="N2941" s="144" t="s">
        <v>41775</v>
      </c>
      <c r="O2941" s="128"/>
      <c r="P2941" s="128" t="s">
        <v>13301</v>
      </c>
      <c r="Q2941" s="128" t="s">
        <v>15832</v>
      </c>
      <c r="R2941" s="145"/>
      <c r="S2941" s="128" t="s">
        <v>9435</v>
      </c>
      <c r="T2941" s="128" t="s">
        <v>20547</v>
      </c>
      <c r="U2941" s="128" t="s">
        <v>41780</v>
      </c>
      <c r="V2941" s="145">
        <v>7.5</v>
      </c>
      <c r="W2941" s="130"/>
      <c r="X2941" s="113"/>
    </row>
    <row r="2942" spans="1:24" ht="12.95" customHeight="1" x14ac:dyDescent="0.2">
      <c r="A2942" s="140">
        <v>2020</v>
      </c>
      <c r="B2942" s="128" t="s">
        <v>4176</v>
      </c>
      <c r="C2942" s="198" t="s">
        <v>41790</v>
      </c>
      <c r="D2942" s="128" t="s">
        <v>41781</v>
      </c>
      <c r="E2942" s="128" t="s">
        <v>41743</v>
      </c>
      <c r="F2942" s="128" t="s">
        <v>14834</v>
      </c>
      <c r="G2942" s="142">
        <v>16234</v>
      </c>
      <c r="H2942" s="128" t="s">
        <v>11819</v>
      </c>
      <c r="I2942" s="128" t="s">
        <v>10191</v>
      </c>
      <c r="J2942" s="128" t="s">
        <v>41782</v>
      </c>
      <c r="K2942" s="128"/>
      <c r="L2942" s="143"/>
      <c r="M2942" s="380">
        <v>2</v>
      </c>
      <c r="N2942" s="144" t="s">
        <v>41783</v>
      </c>
      <c r="O2942" s="128" t="s">
        <v>12721</v>
      </c>
      <c r="P2942" s="128"/>
      <c r="Q2942" s="128" t="s">
        <v>16511</v>
      </c>
      <c r="R2942" s="145"/>
      <c r="S2942" s="128"/>
      <c r="T2942" s="128" t="s">
        <v>20547</v>
      </c>
      <c r="U2942" s="128" t="s">
        <v>1713</v>
      </c>
      <c r="V2942" s="145">
        <v>6.5</v>
      </c>
      <c r="W2942" s="130"/>
      <c r="X2942" s="113"/>
    </row>
    <row r="2943" spans="1:24" ht="12.95" customHeight="1" x14ac:dyDescent="0.2">
      <c r="A2943" s="140">
        <v>2020</v>
      </c>
      <c r="B2943" s="128" t="s">
        <v>4176</v>
      </c>
      <c r="C2943" s="198" t="s">
        <v>41790</v>
      </c>
      <c r="D2943" s="128" t="s">
        <v>41784</v>
      </c>
      <c r="E2943" s="128" t="s">
        <v>41744</v>
      </c>
      <c r="F2943" s="128" t="s">
        <v>14834</v>
      </c>
      <c r="G2943" s="142">
        <v>16282</v>
      </c>
      <c r="H2943" s="128" t="s">
        <v>10191</v>
      </c>
      <c r="I2943" s="128" t="s">
        <v>11819</v>
      </c>
      <c r="J2943" s="128" t="s">
        <v>41201</v>
      </c>
      <c r="K2943" s="128"/>
      <c r="L2943" s="143"/>
      <c r="M2943" s="380">
        <v>2</v>
      </c>
      <c r="N2943" s="144" t="s">
        <v>41785</v>
      </c>
      <c r="O2943" s="128" t="s">
        <v>12252</v>
      </c>
      <c r="P2943" s="128" t="s">
        <v>162</v>
      </c>
      <c r="Q2943" s="128" t="s">
        <v>16576</v>
      </c>
      <c r="R2943" s="145"/>
      <c r="S2943" s="128"/>
      <c r="T2943" s="128" t="s">
        <v>20547</v>
      </c>
      <c r="U2943" s="128" t="s">
        <v>1713</v>
      </c>
      <c r="V2943" s="145">
        <v>8.5</v>
      </c>
      <c r="W2943" s="130"/>
      <c r="X2943" s="113"/>
    </row>
    <row r="2944" spans="1:24" ht="12.95" customHeight="1" x14ac:dyDescent="0.2">
      <c r="A2944" s="140">
        <v>2020</v>
      </c>
      <c r="B2944" s="128" t="s">
        <v>4176</v>
      </c>
      <c r="C2944" s="198" t="s">
        <v>41790</v>
      </c>
      <c r="D2944" s="128" t="s">
        <v>41786</v>
      </c>
      <c r="E2944" s="128" t="s">
        <v>41745</v>
      </c>
      <c r="F2944" s="128" t="s">
        <v>14834</v>
      </c>
      <c r="G2944" s="142">
        <v>16265</v>
      </c>
      <c r="H2944" s="102" t="s">
        <v>30647</v>
      </c>
      <c r="I2944" s="128" t="s">
        <v>11819</v>
      </c>
      <c r="J2944" s="128" t="s">
        <v>41787</v>
      </c>
      <c r="K2944" s="128"/>
      <c r="L2944" s="143"/>
      <c r="M2944" s="380">
        <v>2</v>
      </c>
      <c r="N2944" s="144" t="s">
        <v>41788</v>
      </c>
      <c r="O2944" s="128"/>
      <c r="P2944" s="128"/>
      <c r="Q2944" s="128" t="s">
        <v>16576</v>
      </c>
      <c r="R2944" s="145"/>
      <c r="S2944" s="128"/>
      <c r="T2944" s="128" t="s">
        <v>20547</v>
      </c>
      <c r="U2944" s="128" t="s">
        <v>17996</v>
      </c>
      <c r="V2944" s="145">
        <v>7.5</v>
      </c>
      <c r="W2944" s="130"/>
      <c r="X2944" s="113"/>
    </row>
    <row r="2945" spans="1:24" ht="12.95" customHeight="1" x14ac:dyDescent="0.2">
      <c r="A2945" s="140">
        <v>2020</v>
      </c>
      <c r="B2945" s="128" t="s">
        <v>4176</v>
      </c>
      <c r="C2945" s="210" t="s">
        <v>41791</v>
      </c>
      <c r="D2945" s="128"/>
      <c r="E2945" s="128" t="s">
        <v>41746</v>
      </c>
      <c r="F2945" s="128" t="s">
        <v>14834</v>
      </c>
      <c r="G2945" s="142"/>
      <c r="H2945" s="128"/>
      <c r="I2945" s="128"/>
      <c r="J2945" s="128"/>
      <c r="K2945" s="128"/>
      <c r="L2945" s="143"/>
      <c r="M2945" s="380"/>
      <c r="N2945" s="144" t="s">
        <v>41764</v>
      </c>
      <c r="O2945" s="128"/>
      <c r="P2945" s="128"/>
      <c r="Q2945" s="128"/>
      <c r="R2945" s="145"/>
      <c r="S2945" s="128"/>
      <c r="T2945" s="128" t="s">
        <v>20547</v>
      </c>
      <c r="U2945" s="128" t="s">
        <v>1713</v>
      </c>
      <c r="V2945" s="145"/>
      <c r="W2945" s="130"/>
      <c r="X2945" s="113"/>
    </row>
    <row r="2946" spans="1:24" ht="12.95" customHeight="1" x14ac:dyDescent="0.2">
      <c r="A2946" s="140">
        <v>2020</v>
      </c>
      <c r="B2946" s="128" t="s">
        <v>4176</v>
      </c>
      <c r="C2946" s="198" t="s">
        <v>41791</v>
      </c>
      <c r="D2946" s="128"/>
      <c r="E2946" s="128" t="s">
        <v>41747</v>
      </c>
      <c r="F2946" s="128" t="s">
        <v>14834</v>
      </c>
      <c r="G2946" s="142"/>
      <c r="H2946" s="128"/>
      <c r="I2946" s="128"/>
      <c r="J2946" s="128"/>
      <c r="K2946" s="128"/>
      <c r="L2946" s="143"/>
      <c r="M2946" s="380"/>
      <c r="N2946" s="144" t="s">
        <v>41764</v>
      </c>
      <c r="O2946" s="128"/>
      <c r="P2946" s="128"/>
      <c r="Q2946" s="128"/>
      <c r="R2946" s="145"/>
      <c r="S2946" s="128"/>
      <c r="T2946" s="128" t="s">
        <v>20547</v>
      </c>
      <c r="U2946" s="128" t="s">
        <v>1713</v>
      </c>
      <c r="V2946" s="145"/>
      <c r="W2946" s="130"/>
      <c r="X2946" s="113"/>
    </row>
    <row r="2947" spans="1:24" ht="12.95" customHeight="1" x14ac:dyDescent="0.2">
      <c r="A2947" s="140">
        <v>2020</v>
      </c>
      <c r="B2947" s="128" t="s">
        <v>4176</v>
      </c>
      <c r="C2947" s="198" t="s">
        <v>41791</v>
      </c>
      <c r="D2947" s="128"/>
      <c r="E2947" s="128" t="s">
        <v>41748</v>
      </c>
      <c r="F2947" s="128" t="s">
        <v>14834</v>
      </c>
      <c r="G2947" s="142"/>
      <c r="H2947" s="128"/>
      <c r="I2947" s="128"/>
      <c r="J2947" s="128"/>
      <c r="K2947" s="128"/>
      <c r="L2947" s="143"/>
      <c r="M2947" s="380"/>
      <c r="N2947" s="144" t="s">
        <v>41764</v>
      </c>
      <c r="O2947" s="128"/>
      <c r="P2947" s="128"/>
      <c r="Q2947" s="128"/>
      <c r="R2947" s="145"/>
      <c r="S2947" s="128"/>
      <c r="T2947" s="128" t="s">
        <v>20547</v>
      </c>
      <c r="U2947" s="128" t="s">
        <v>1713</v>
      </c>
      <c r="V2947" s="145"/>
      <c r="W2947" s="130"/>
      <c r="X2947" s="113"/>
    </row>
    <row r="2948" spans="1:24" ht="12.95" customHeight="1" x14ac:dyDescent="0.2">
      <c r="A2948" s="140">
        <v>2020</v>
      </c>
      <c r="B2948" s="128" t="s">
        <v>4176</v>
      </c>
      <c r="C2948" s="198" t="s">
        <v>41791</v>
      </c>
      <c r="D2948" s="128"/>
      <c r="E2948" s="128" t="s">
        <v>41749</v>
      </c>
      <c r="F2948" s="128" t="s">
        <v>14834</v>
      </c>
      <c r="G2948" s="142"/>
      <c r="H2948" s="128"/>
      <c r="I2948" s="128"/>
      <c r="J2948" s="128"/>
      <c r="K2948" s="128"/>
      <c r="L2948" s="143"/>
      <c r="M2948" s="380"/>
      <c r="N2948" s="144" t="s">
        <v>41764</v>
      </c>
      <c r="O2948" s="128"/>
      <c r="P2948" s="128"/>
      <c r="Q2948" s="128"/>
      <c r="R2948" s="145"/>
      <c r="S2948" s="128"/>
      <c r="T2948" s="128" t="s">
        <v>20547</v>
      </c>
      <c r="U2948" s="128" t="s">
        <v>1713</v>
      </c>
      <c r="V2948" s="145"/>
      <c r="W2948" s="130"/>
      <c r="X2948" s="113"/>
    </row>
    <row r="2949" spans="1:24" ht="12.95" customHeight="1" x14ac:dyDescent="0.2">
      <c r="A2949" s="140">
        <v>2020</v>
      </c>
      <c r="B2949" s="128" t="s">
        <v>4176</v>
      </c>
      <c r="C2949" s="198" t="s">
        <v>41791</v>
      </c>
      <c r="D2949" s="128"/>
      <c r="E2949" s="128" t="s">
        <v>41750</v>
      </c>
      <c r="F2949" s="128" t="s">
        <v>14834</v>
      </c>
      <c r="G2949" s="142"/>
      <c r="H2949" s="128"/>
      <c r="I2949" s="128"/>
      <c r="J2949" s="128"/>
      <c r="K2949" s="128"/>
      <c r="L2949" s="143"/>
      <c r="M2949" s="380"/>
      <c r="N2949" s="144" t="s">
        <v>41764</v>
      </c>
      <c r="O2949" s="128"/>
      <c r="P2949" s="128"/>
      <c r="Q2949" s="128"/>
      <c r="R2949" s="145"/>
      <c r="S2949" s="128"/>
      <c r="T2949" s="128" t="s">
        <v>20547</v>
      </c>
      <c r="U2949" s="128" t="s">
        <v>1713</v>
      </c>
      <c r="V2949" s="145"/>
      <c r="W2949" s="130"/>
      <c r="X2949" s="113"/>
    </row>
    <row r="2950" spans="1:24" ht="12.95" customHeight="1" x14ac:dyDescent="0.2">
      <c r="A2950" s="140">
        <v>2020</v>
      </c>
      <c r="B2950" s="128" t="s">
        <v>4176</v>
      </c>
      <c r="C2950" s="198" t="s">
        <v>41791</v>
      </c>
      <c r="D2950" s="128"/>
      <c r="E2950" s="128" t="s">
        <v>41751</v>
      </c>
      <c r="F2950" s="128" t="s">
        <v>14834</v>
      </c>
      <c r="G2950" s="142"/>
      <c r="H2950" s="128"/>
      <c r="I2950" s="128"/>
      <c r="J2950" s="128"/>
      <c r="K2950" s="128"/>
      <c r="L2950" s="143"/>
      <c r="M2950" s="380"/>
      <c r="N2950" s="144" t="s">
        <v>41764</v>
      </c>
      <c r="O2950" s="128"/>
      <c r="P2950" s="128"/>
      <c r="Q2950" s="128"/>
      <c r="R2950" s="145"/>
      <c r="S2950" s="128"/>
      <c r="T2950" s="128" t="s">
        <v>20547</v>
      </c>
      <c r="U2950" s="128" t="s">
        <v>1713</v>
      </c>
      <c r="V2950" s="145"/>
      <c r="W2950" s="130"/>
      <c r="X2950" s="113"/>
    </row>
    <row r="2951" spans="1:24" ht="12.95" customHeight="1" x14ac:dyDescent="0.2">
      <c r="A2951" s="140">
        <v>2020</v>
      </c>
      <c r="B2951" s="128" t="s">
        <v>4176</v>
      </c>
      <c r="C2951" s="210" t="s">
        <v>41792</v>
      </c>
      <c r="D2951" s="128"/>
      <c r="E2951" s="128" t="s">
        <v>41752</v>
      </c>
      <c r="F2951" s="128" t="s">
        <v>14834</v>
      </c>
      <c r="G2951" s="142"/>
      <c r="H2951" s="128"/>
      <c r="I2951" s="128"/>
      <c r="J2951" s="128"/>
      <c r="K2951" s="128"/>
      <c r="L2951" s="143"/>
      <c r="M2951" s="380"/>
      <c r="N2951" s="144" t="s">
        <v>41764</v>
      </c>
      <c r="O2951" s="128"/>
      <c r="P2951" s="128"/>
      <c r="Q2951" s="128"/>
      <c r="R2951" s="145"/>
      <c r="S2951" s="128"/>
      <c r="T2951" s="128" t="s">
        <v>20547</v>
      </c>
      <c r="U2951" s="128" t="s">
        <v>1713</v>
      </c>
      <c r="V2951" s="145"/>
      <c r="W2951" s="130"/>
      <c r="X2951" s="113"/>
    </row>
    <row r="2952" spans="1:24" ht="12.95" customHeight="1" x14ac:dyDescent="0.2">
      <c r="A2952" s="140">
        <v>2020</v>
      </c>
      <c r="B2952" s="128" t="s">
        <v>4176</v>
      </c>
      <c r="C2952" s="198" t="s">
        <v>41792</v>
      </c>
      <c r="D2952" s="128"/>
      <c r="E2952" s="128" t="s">
        <v>41753</v>
      </c>
      <c r="F2952" s="128" t="s">
        <v>14834</v>
      </c>
      <c r="G2952" s="142"/>
      <c r="H2952" s="128"/>
      <c r="I2952" s="128"/>
      <c r="J2952" s="128"/>
      <c r="K2952" s="128"/>
      <c r="L2952" s="143"/>
      <c r="M2952" s="380"/>
      <c r="N2952" s="144" t="s">
        <v>41764</v>
      </c>
      <c r="O2952" s="128"/>
      <c r="P2952" s="128"/>
      <c r="Q2952" s="128"/>
      <c r="R2952" s="145"/>
      <c r="S2952" s="128"/>
      <c r="T2952" s="128" t="s">
        <v>20547</v>
      </c>
      <c r="U2952" s="128" t="s">
        <v>1713</v>
      </c>
      <c r="V2952" s="145"/>
      <c r="W2952" s="130"/>
      <c r="X2952" s="113"/>
    </row>
    <row r="2953" spans="1:24" ht="12.95" customHeight="1" x14ac:dyDescent="0.2">
      <c r="A2953" s="140">
        <v>2020</v>
      </c>
      <c r="B2953" s="128" t="s">
        <v>4176</v>
      </c>
      <c r="C2953" s="198" t="s">
        <v>41792</v>
      </c>
      <c r="D2953" s="128"/>
      <c r="E2953" s="128" t="s">
        <v>41754</v>
      </c>
      <c r="F2953" s="128" t="s">
        <v>14834</v>
      </c>
      <c r="G2953" s="142"/>
      <c r="H2953" s="128"/>
      <c r="I2953" s="128"/>
      <c r="J2953" s="128"/>
      <c r="K2953" s="128"/>
      <c r="L2953" s="143"/>
      <c r="M2953" s="380"/>
      <c r="N2953" s="144" t="s">
        <v>41764</v>
      </c>
      <c r="O2953" s="128"/>
      <c r="P2953" s="128"/>
      <c r="Q2953" s="128"/>
      <c r="R2953" s="145"/>
      <c r="S2953" s="128"/>
      <c r="T2953" s="128" t="s">
        <v>20547</v>
      </c>
      <c r="U2953" s="128" t="s">
        <v>1713</v>
      </c>
      <c r="V2953" s="145"/>
      <c r="W2953" s="130"/>
      <c r="X2953" s="113"/>
    </row>
    <row r="2954" spans="1:24" ht="12.95" customHeight="1" x14ac:dyDescent="0.2">
      <c r="A2954" s="140">
        <v>2020</v>
      </c>
      <c r="B2954" s="128" t="s">
        <v>4176</v>
      </c>
      <c r="C2954" s="198" t="s">
        <v>41792</v>
      </c>
      <c r="D2954" s="128"/>
      <c r="E2954" s="128" t="s">
        <v>41755</v>
      </c>
      <c r="F2954" s="128" t="s">
        <v>14834</v>
      </c>
      <c r="G2954" s="142"/>
      <c r="H2954" s="128"/>
      <c r="I2954" s="128"/>
      <c r="J2954" s="128"/>
      <c r="K2954" s="128"/>
      <c r="L2954" s="143"/>
      <c r="M2954" s="380"/>
      <c r="N2954" s="144" t="s">
        <v>41764</v>
      </c>
      <c r="O2954" s="128"/>
      <c r="P2954" s="128"/>
      <c r="Q2954" s="128"/>
      <c r="R2954" s="145"/>
      <c r="S2954" s="128"/>
      <c r="T2954" s="128" t="s">
        <v>20547</v>
      </c>
      <c r="U2954" s="128" t="s">
        <v>1713</v>
      </c>
      <c r="V2954" s="145"/>
      <c r="W2954" s="130"/>
      <c r="X2954" s="113"/>
    </row>
    <row r="2955" spans="1:24" ht="12.95" customHeight="1" x14ac:dyDescent="0.2">
      <c r="A2955" s="140">
        <v>2020</v>
      </c>
      <c r="B2955" s="128" t="s">
        <v>4176</v>
      </c>
      <c r="C2955" s="198" t="s">
        <v>41792</v>
      </c>
      <c r="D2955" s="128"/>
      <c r="E2955" s="128" t="s">
        <v>41756</v>
      </c>
      <c r="F2955" s="128" t="s">
        <v>14834</v>
      </c>
      <c r="G2955" s="142"/>
      <c r="H2955" s="128"/>
      <c r="I2955" s="128"/>
      <c r="J2955" s="128"/>
      <c r="K2955" s="128"/>
      <c r="L2955" s="143"/>
      <c r="M2955" s="380"/>
      <c r="N2955" s="144"/>
      <c r="O2955" s="128"/>
      <c r="P2955" s="128"/>
      <c r="Q2955" s="128"/>
      <c r="R2955" s="145"/>
      <c r="S2955" s="128"/>
      <c r="T2955" s="128" t="s">
        <v>20547</v>
      </c>
      <c r="U2955" s="128"/>
      <c r="V2955" s="145"/>
      <c r="W2955" s="130"/>
      <c r="X2955" s="113"/>
    </row>
    <row r="2956" spans="1:24" ht="12.95" customHeight="1" x14ac:dyDescent="0.2">
      <c r="A2956" s="140">
        <v>2020</v>
      </c>
      <c r="B2956" s="128" t="s">
        <v>4176</v>
      </c>
      <c r="C2956" s="198" t="s">
        <v>41792</v>
      </c>
      <c r="D2956" s="128"/>
      <c r="E2956" s="128" t="s">
        <v>41795</v>
      </c>
      <c r="F2956" s="128" t="s">
        <v>14834</v>
      </c>
      <c r="G2956" s="142"/>
      <c r="H2956" s="128"/>
      <c r="I2956" s="128"/>
      <c r="J2956" s="128"/>
      <c r="K2956" s="128"/>
      <c r="L2956" s="143"/>
      <c r="M2956" s="380"/>
      <c r="N2956" s="144"/>
      <c r="O2956" s="128"/>
      <c r="P2956" s="128"/>
      <c r="Q2956" s="128"/>
      <c r="R2956" s="145"/>
      <c r="S2956" s="128"/>
      <c r="T2956" s="128" t="s">
        <v>20547</v>
      </c>
      <c r="U2956" s="128"/>
      <c r="V2956" s="145"/>
      <c r="W2956" s="130"/>
      <c r="X2956" s="113"/>
    </row>
    <row r="2957" spans="1:24" ht="12.95" customHeight="1" x14ac:dyDescent="0.2">
      <c r="A2957" s="140">
        <v>2020</v>
      </c>
      <c r="B2957" s="128" t="s">
        <v>4176</v>
      </c>
      <c r="C2957" s="210" t="s">
        <v>41793</v>
      </c>
      <c r="D2957" s="128"/>
      <c r="E2957" s="128" t="s">
        <v>41796</v>
      </c>
      <c r="F2957" s="128" t="s">
        <v>14834</v>
      </c>
      <c r="G2957" s="142"/>
      <c r="H2957" s="128"/>
      <c r="I2957" s="128"/>
      <c r="J2957" s="128"/>
      <c r="K2957" s="128"/>
      <c r="L2957" s="143"/>
      <c r="M2957" s="380"/>
      <c r="N2957" s="144"/>
      <c r="O2957" s="128"/>
      <c r="P2957" s="128"/>
      <c r="Q2957" s="128"/>
      <c r="R2957" s="145"/>
      <c r="S2957" s="128"/>
      <c r="T2957" s="128" t="s">
        <v>20547</v>
      </c>
      <c r="U2957" s="128"/>
      <c r="V2957" s="145"/>
      <c r="W2957" s="130"/>
      <c r="X2957" s="113"/>
    </row>
    <row r="2958" spans="1:24" ht="12.95" customHeight="1" x14ac:dyDescent="0.2">
      <c r="A2958" s="140">
        <v>2020</v>
      </c>
      <c r="B2958" s="128" t="s">
        <v>4176</v>
      </c>
      <c r="C2958" s="198" t="s">
        <v>41793</v>
      </c>
      <c r="D2958" s="128"/>
      <c r="E2958" s="128" t="s">
        <v>41797</v>
      </c>
      <c r="F2958" s="128" t="s">
        <v>14834</v>
      </c>
      <c r="G2958" s="142"/>
      <c r="H2958" s="128"/>
      <c r="I2958" s="128"/>
      <c r="J2958" s="128"/>
      <c r="K2958" s="128"/>
      <c r="L2958" s="143"/>
      <c r="M2958" s="380"/>
      <c r="N2958" s="144"/>
      <c r="O2958" s="128"/>
      <c r="P2958" s="128"/>
      <c r="Q2958" s="128"/>
      <c r="R2958" s="145"/>
      <c r="S2958" s="128"/>
      <c r="T2958" s="128" t="s">
        <v>20547</v>
      </c>
      <c r="U2958" s="128"/>
      <c r="V2958" s="145"/>
      <c r="W2958" s="130"/>
      <c r="X2958" s="113"/>
    </row>
    <row r="2959" spans="1:24" ht="12.95" customHeight="1" x14ac:dyDescent="0.2">
      <c r="A2959" s="140">
        <v>2020</v>
      </c>
      <c r="B2959" s="128" t="s">
        <v>4176</v>
      </c>
      <c r="C2959" s="198" t="s">
        <v>41793</v>
      </c>
      <c r="D2959" s="128"/>
      <c r="E2959" s="128" t="s">
        <v>41798</v>
      </c>
      <c r="F2959" s="128" t="s">
        <v>14834</v>
      </c>
      <c r="G2959" s="142"/>
      <c r="H2959" s="128"/>
      <c r="I2959" s="128"/>
      <c r="J2959" s="128"/>
      <c r="K2959" s="128"/>
      <c r="L2959" s="143"/>
      <c r="M2959" s="380"/>
      <c r="N2959" s="144"/>
      <c r="O2959" s="128"/>
      <c r="P2959" s="128"/>
      <c r="Q2959" s="128"/>
      <c r="R2959" s="145"/>
      <c r="S2959" s="128"/>
      <c r="T2959" s="128" t="s">
        <v>20547</v>
      </c>
      <c r="U2959" s="128"/>
      <c r="V2959" s="145"/>
      <c r="W2959" s="130"/>
      <c r="X2959" s="113"/>
    </row>
    <row r="2960" spans="1:24" ht="12.95" customHeight="1" x14ac:dyDescent="0.2">
      <c r="A2960" s="140">
        <v>2020</v>
      </c>
      <c r="B2960" s="128" t="s">
        <v>4176</v>
      </c>
      <c r="C2960" s="198" t="s">
        <v>41793</v>
      </c>
      <c r="D2960" s="128"/>
      <c r="E2960" s="128" t="s">
        <v>41799</v>
      </c>
      <c r="F2960" s="128" t="s">
        <v>14834</v>
      </c>
      <c r="G2960" s="142"/>
      <c r="H2960" s="128"/>
      <c r="I2960" s="128"/>
      <c r="J2960" s="128"/>
      <c r="K2960" s="128"/>
      <c r="L2960" s="143"/>
      <c r="M2960" s="380"/>
      <c r="N2960" s="144"/>
      <c r="O2960" s="128"/>
      <c r="P2960" s="128"/>
      <c r="Q2960" s="128"/>
      <c r="R2960" s="145"/>
      <c r="S2960" s="128"/>
      <c r="T2960" s="128" t="s">
        <v>20547</v>
      </c>
      <c r="U2960" s="128"/>
      <c r="V2960" s="145"/>
      <c r="W2960" s="130"/>
      <c r="X2960" s="113"/>
    </row>
    <row r="2961" spans="1:24" ht="12.95" customHeight="1" x14ac:dyDescent="0.2">
      <c r="A2961" s="140">
        <v>2020</v>
      </c>
      <c r="B2961" s="128" t="s">
        <v>4176</v>
      </c>
      <c r="C2961" s="198" t="s">
        <v>41793</v>
      </c>
      <c r="D2961" s="128"/>
      <c r="E2961" s="128" t="s">
        <v>41800</v>
      </c>
      <c r="F2961" s="128" t="s">
        <v>14834</v>
      </c>
      <c r="G2961" s="142"/>
      <c r="H2961" s="128"/>
      <c r="I2961" s="128"/>
      <c r="J2961" s="128"/>
      <c r="K2961" s="128"/>
      <c r="L2961" s="143"/>
      <c r="M2961" s="380"/>
      <c r="N2961" s="144"/>
      <c r="O2961" s="128"/>
      <c r="P2961" s="128"/>
      <c r="Q2961" s="128"/>
      <c r="R2961" s="145"/>
      <c r="S2961" s="128"/>
      <c r="T2961" s="128" t="s">
        <v>20547</v>
      </c>
      <c r="U2961" s="128"/>
      <c r="V2961" s="145"/>
      <c r="W2961" s="130"/>
      <c r="X2961" s="113"/>
    </row>
    <row r="2962" spans="1:24" ht="12.95" customHeight="1" x14ac:dyDescent="0.2">
      <c r="A2962" s="140">
        <v>2020</v>
      </c>
      <c r="B2962" s="128" t="s">
        <v>4176</v>
      </c>
      <c r="C2962" s="198" t="s">
        <v>41793</v>
      </c>
      <c r="D2962" s="128"/>
      <c r="E2962" s="128" t="s">
        <v>41801</v>
      </c>
      <c r="F2962" s="128" t="s">
        <v>14834</v>
      </c>
      <c r="G2962" s="142"/>
      <c r="H2962" s="128"/>
      <c r="I2962" s="128"/>
      <c r="J2962" s="128"/>
      <c r="K2962" s="128"/>
      <c r="L2962" s="143"/>
      <c r="M2962" s="380"/>
      <c r="N2962" s="144"/>
      <c r="O2962" s="128"/>
      <c r="P2962" s="128"/>
      <c r="Q2962" s="128"/>
      <c r="R2962" s="145"/>
      <c r="S2962" s="128"/>
      <c r="T2962" s="128" t="s">
        <v>20547</v>
      </c>
      <c r="U2962" s="128"/>
      <c r="V2962" s="145"/>
      <c r="W2962" s="130"/>
      <c r="X2962" s="113"/>
    </row>
    <row r="2963" spans="1:24" ht="12.95" customHeight="1" x14ac:dyDescent="0.2">
      <c r="A2963" s="140">
        <v>2020</v>
      </c>
      <c r="B2963" s="128" t="s">
        <v>4176</v>
      </c>
      <c r="C2963" s="210" t="s">
        <v>41794</v>
      </c>
      <c r="D2963" s="201" t="s">
        <v>41808</v>
      </c>
      <c r="E2963" s="128" t="s">
        <v>41802</v>
      </c>
      <c r="F2963" s="128" t="s">
        <v>14834</v>
      </c>
      <c r="G2963" s="142">
        <v>16231</v>
      </c>
      <c r="H2963" s="128" t="s">
        <v>11819</v>
      </c>
      <c r="I2963" s="128" t="s">
        <v>10191</v>
      </c>
      <c r="J2963" s="128" t="s">
        <v>3779</v>
      </c>
      <c r="K2963" s="128"/>
      <c r="L2963" s="143"/>
      <c r="M2963" s="380">
        <v>2</v>
      </c>
      <c r="N2963" s="144" t="s">
        <v>41809</v>
      </c>
      <c r="O2963" s="128" t="s">
        <v>8076</v>
      </c>
      <c r="P2963" s="128"/>
      <c r="Q2963" s="128" t="s">
        <v>16140</v>
      </c>
      <c r="R2963" s="145"/>
      <c r="S2963" s="128"/>
      <c r="T2963" s="128" t="s">
        <v>20547</v>
      </c>
      <c r="U2963" s="128" t="s">
        <v>1713</v>
      </c>
      <c r="V2963" s="145">
        <v>9</v>
      </c>
      <c r="W2963" s="130"/>
      <c r="X2963" s="113"/>
    </row>
    <row r="2964" spans="1:24" ht="12.95" customHeight="1" x14ac:dyDescent="0.2">
      <c r="A2964" s="140">
        <v>2020</v>
      </c>
      <c r="B2964" s="128" t="s">
        <v>4176</v>
      </c>
      <c r="C2964" s="198" t="s">
        <v>41794</v>
      </c>
      <c r="D2964" s="128" t="s">
        <v>41810</v>
      </c>
      <c r="E2964" s="128" t="s">
        <v>41803</v>
      </c>
      <c r="F2964" s="128" t="s">
        <v>14834</v>
      </c>
      <c r="G2964" s="142">
        <v>16291</v>
      </c>
      <c r="H2964" s="128" t="s">
        <v>11819</v>
      </c>
      <c r="I2964" s="128" t="s">
        <v>13336</v>
      </c>
      <c r="J2964" s="128" t="s">
        <v>41811</v>
      </c>
      <c r="K2964" s="128"/>
      <c r="L2964" s="143"/>
      <c r="M2964" s="380">
        <v>2</v>
      </c>
      <c r="N2964" s="144" t="s">
        <v>41812</v>
      </c>
      <c r="O2964" s="128" t="s">
        <v>12721</v>
      </c>
      <c r="P2964" s="128" t="s">
        <v>162</v>
      </c>
      <c r="Q2964" s="128" t="s">
        <v>16835</v>
      </c>
      <c r="R2964" s="145"/>
      <c r="S2964" s="128"/>
      <c r="T2964" s="128" t="s">
        <v>20547</v>
      </c>
      <c r="U2964" s="128" t="s">
        <v>1713</v>
      </c>
      <c r="V2964" s="145">
        <v>7.5</v>
      </c>
      <c r="W2964" s="130"/>
      <c r="X2964" s="113"/>
    </row>
    <row r="2965" spans="1:24" ht="12.95" customHeight="1" x14ac:dyDescent="0.2">
      <c r="A2965" s="140">
        <v>2020</v>
      </c>
      <c r="B2965" s="128" t="s">
        <v>4176</v>
      </c>
      <c r="C2965" s="198" t="s">
        <v>41794</v>
      </c>
      <c r="D2965" s="128" t="s">
        <v>41813</v>
      </c>
      <c r="E2965" s="128" t="s">
        <v>41804</v>
      </c>
      <c r="F2965" s="128" t="s">
        <v>14834</v>
      </c>
      <c r="G2965" s="142">
        <v>16271</v>
      </c>
      <c r="H2965" s="102" t="s">
        <v>30647</v>
      </c>
      <c r="I2965" s="128" t="s">
        <v>11819</v>
      </c>
      <c r="J2965" s="128" t="s">
        <v>6970</v>
      </c>
      <c r="K2965" s="128"/>
      <c r="L2965" s="143"/>
      <c r="M2965" s="380">
        <v>2</v>
      </c>
      <c r="N2965" s="144" t="s">
        <v>41814</v>
      </c>
      <c r="O2965" s="128" t="s">
        <v>16852</v>
      </c>
      <c r="P2965" s="128"/>
      <c r="Q2965" s="128" t="s">
        <v>19531</v>
      </c>
      <c r="R2965" s="145"/>
      <c r="S2965" s="128"/>
      <c r="T2965" s="128" t="s">
        <v>20547</v>
      </c>
      <c r="U2965" s="128" t="s">
        <v>1713</v>
      </c>
      <c r="V2965" s="145">
        <v>10</v>
      </c>
      <c r="W2965" s="130"/>
      <c r="X2965" s="113"/>
    </row>
    <row r="2966" spans="1:24" ht="12.95" customHeight="1" x14ac:dyDescent="0.2">
      <c r="A2966" s="140">
        <v>2020</v>
      </c>
      <c r="B2966" s="128" t="s">
        <v>4176</v>
      </c>
      <c r="C2966" s="198" t="s">
        <v>41794</v>
      </c>
      <c r="D2966" s="128" t="s">
        <v>41815</v>
      </c>
      <c r="E2966" s="128" t="s">
        <v>41805</v>
      </c>
      <c r="F2966" s="128" t="s">
        <v>14834</v>
      </c>
      <c r="G2966" s="142">
        <v>16231</v>
      </c>
      <c r="H2966" s="102" t="s">
        <v>41817</v>
      </c>
      <c r="I2966" s="128" t="s">
        <v>11819</v>
      </c>
      <c r="J2966" s="128" t="s">
        <v>41816</v>
      </c>
      <c r="K2966" s="128"/>
      <c r="L2966" s="143"/>
      <c r="M2966" s="380">
        <v>2</v>
      </c>
      <c r="N2966" s="144" t="s">
        <v>41814</v>
      </c>
      <c r="O2966" s="128"/>
      <c r="P2966" s="128"/>
      <c r="Q2966" s="128" t="s">
        <v>19571</v>
      </c>
      <c r="R2966" s="145"/>
      <c r="S2966" s="128"/>
      <c r="T2966" s="128" t="s">
        <v>20547</v>
      </c>
      <c r="U2966" s="128" t="s">
        <v>1713</v>
      </c>
      <c r="V2966" s="145">
        <v>8</v>
      </c>
      <c r="W2966" s="130"/>
      <c r="X2966" s="113"/>
    </row>
    <row r="2967" spans="1:24" ht="12.95" customHeight="1" x14ac:dyDescent="0.2">
      <c r="A2967" s="140">
        <v>2020</v>
      </c>
      <c r="B2967" s="128" t="s">
        <v>4176</v>
      </c>
      <c r="C2967" s="198" t="s">
        <v>41794</v>
      </c>
      <c r="D2967" s="128" t="s">
        <v>41818</v>
      </c>
      <c r="E2967" s="128" t="s">
        <v>41806</v>
      </c>
      <c r="F2967" s="128" t="s">
        <v>14834</v>
      </c>
      <c r="G2967" s="142">
        <v>16329</v>
      </c>
      <c r="H2967" s="128" t="s">
        <v>10191</v>
      </c>
      <c r="I2967" s="128" t="s">
        <v>11819</v>
      </c>
      <c r="J2967" s="128" t="s">
        <v>41819</v>
      </c>
      <c r="K2967" s="128"/>
      <c r="L2967" s="143"/>
      <c r="M2967" s="380">
        <v>2</v>
      </c>
      <c r="N2967" s="144" t="s">
        <v>41820</v>
      </c>
      <c r="O2967" s="128" t="s">
        <v>3620</v>
      </c>
      <c r="P2967" s="128" t="s">
        <v>162</v>
      </c>
      <c r="Q2967" s="128" t="s">
        <v>16831</v>
      </c>
      <c r="R2967" s="145"/>
      <c r="S2967" s="128"/>
      <c r="T2967" s="128" t="s">
        <v>20547</v>
      </c>
      <c r="U2967" s="128" t="s">
        <v>1713</v>
      </c>
      <c r="V2967" s="145">
        <v>7</v>
      </c>
      <c r="W2967" s="130"/>
      <c r="X2967" s="113"/>
    </row>
    <row r="2968" spans="1:24" ht="12.95" customHeight="1" x14ac:dyDescent="0.2">
      <c r="A2968" s="140">
        <v>2020</v>
      </c>
      <c r="B2968" s="128" t="s">
        <v>4176</v>
      </c>
      <c r="C2968" s="198" t="s">
        <v>41794</v>
      </c>
      <c r="D2968" s="128" t="s">
        <v>41821</v>
      </c>
      <c r="E2968" s="128" t="s">
        <v>41807</v>
      </c>
      <c r="F2968" s="128" t="s">
        <v>14834</v>
      </c>
      <c r="G2968" s="142">
        <v>16304</v>
      </c>
      <c r="H2968" s="128" t="s">
        <v>11819</v>
      </c>
      <c r="I2968" s="128" t="s">
        <v>10191</v>
      </c>
      <c r="J2968" s="128" t="s">
        <v>41822</v>
      </c>
      <c r="K2968" s="128"/>
      <c r="L2968" s="143"/>
      <c r="M2968" s="380">
        <v>1</v>
      </c>
      <c r="N2968" s="144" t="s">
        <v>41823</v>
      </c>
      <c r="O2968" s="128"/>
      <c r="P2968" s="128" t="s">
        <v>9125</v>
      </c>
      <c r="Q2968" s="128" t="s">
        <v>15976</v>
      </c>
      <c r="R2968" s="145"/>
      <c r="S2968" s="128"/>
      <c r="T2968" s="128" t="s">
        <v>20547</v>
      </c>
      <c r="U2968" s="128" t="s">
        <v>1713</v>
      </c>
      <c r="V2968" s="145">
        <v>6</v>
      </c>
      <c r="W2968" s="130"/>
      <c r="X2968" s="113"/>
    </row>
    <row r="2969" spans="1:24" ht="12.95" customHeight="1" x14ac:dyDescent="0.2">
      <c r="A2969" s="115">
        <v>2012</v>
      </c>
      <c r="B2969" s="102" t="s">
        <v>4176</v>
      </c>
      <c r="C2969" s="103" t="s">
        <v>15776</v>
      </c>
      <c r="D2969" s="111" t="s">
        <v>4697</v>
      </c>
      <c r="E2969" s="102" t="s">
        <v>15777</v>
      </c>
      <c r="F2969" s="148" t="s">
        <v>10085</v>
      </c>
      <c r="G2969" s="105">
        <v>16204</v>
      </c>
      <c r="H2969" s="102" t="s">
        <v>11819</v>
      </c>
      <c r="I2969" s="102" t="s">
        <v>10191</v>
      </c>
      <c r="J2969" s="102" t="s">
        <v>14793</v>
      </c>
      <c r="K2969" s="132"/>
      <c r="L2969" s="111" t="s">
        <v>29708</v>
      </c>
      <c r="M2969" s="169">
        <v>1</v>
      </c>
      <c r="N2969" s="108" t="s">
        <v>10215</v>
      </c>
      <c r="O2969" s="102"/>
      <c r="P2969" s="39"/>
      <c r="Q2969" s="39" t="s">
        <v>15959</v>
      </c>
      <c r="R2969" s="109" t="s">
        <v>7035</v>
      </c>
      <c r="S2969" s="102"/>
      <c r="T2969" s="102" t="s">
        <v>21275</v>
      </c>
      <c r="U2969" s="102" t="s">
        <v>15790</v>
      </c>
      <c r="V2969" s="109">
        <v>6</v>
      </c>
      <c r="W2969" s="107"/>
      <c r="X2969" s="324"/>
    </row>
    <row r="2970" spans="1:24" ht="12.95" customHeight="1" x14ac:dyDescent="0.2">
      <c r="A2970" s="115">
        <v>2004</v>
      </c>
      <c r="B2970" s="102" t="s">
        <v>4176</v>
      </c>
      <c r="C2970" s="102" t="s">
        <v>15776</v>
      </c>
      <c r="D2970" s="111" t="s">
        <v>31637</v>
      </c>
      <c r="E2970" s="102" t="s">
        <v>15778</v>
      </c>
      <c r="F2970" s="148" t="s">
        <v>10085</v>
      </c>
      <c r="G2970" s="105">
        <v>16204</v>
      </c>
      <c r="H2970" s="102" t="s">
        <v>11819</v>
      </c>
      <c r="I2970" s="102" t="s">
        <v>10191</v>
      </c>
      <c r="J2970" s="102" t="s">
        <v>14793</v>
      </c>
      <c r="K2970" s="102"/>
      <c r="L2970" s="111" t="s">
        <v>29709</v>
      </c>
      <c r="M2970" s="169">
        <v>1</v>
      </c>
      <c r="N2970" s="108" t="s">
        <v>10215</v>
      </c>
      <c r="O2970" s="102"/>
      <c r="P2970" s="39"/>
      <c r="Q2970" s="39" t="s">
        <v>16895</v>
      </c>
      <c r="R2970" s="109" t="s">
        <v>7035</v>
      </c>
      <c r="S2970" s="102"/>
      <c r="T2970" s="102" t="s">
        <v>21275</v>
      </c>
      <c r="U2970" s="102" t="s">
        <v>15790</v>
      </c>
      <c r="V2970" s="109">
        <v>8</v>
      </c>
      <c r="W2970" s="107"/>
      <c r="X2970" s="324"/>
    </row>
    <row r="2971" spans="1:24" ht="12.95" customHeight="1" x14ac:dyDescent="0.2">
      <c r="A2971" s="115">
        <v>2004</v>
      </c>
      <c r="B2971" s="102" t="s">
        <v>4176</v>
      </c>
      <c r="C2971" s="102" t="s">
        <v>15776</v>
      </c>
      <c r="D2971" s="111" t="s">
        <v>15792</v>
      </c>
      <c r="E2971" s="102" t="s">
        <v>15779</v>
      </c>
      <c r="F2971" s="148" t="s">
        <v>10085</v>
      </c>
      <c r="G2971" s="105">
        <v>16204</v>
      </c>
      <c r="H2971" s="102" t="s">
        <v>11819</v>
      </c>
      <c r="I2971" s="102" t="s">
        <v>10191</v>
      </c>
      <c r="J2971" s="102" t="s">
        <v>4696</v>
      </c>
      <c r="K2971" s="102"/>
      <c r="L2971" s="111" t="s">
        <v>29710</v>
      </c>
      <c r="M2971" s="169">
        <v>1</v>
      </c>
      <c r="N2971" s="108" t="s">
        <v>10215</v>
      </c>
      <c r="O2971" s="102"/>
      <c r="P2971" s="39" t="s">
        <v>162</v>
      </c>
      <c r="Q2971" s="39" t="s">
        <v>15877</v>
      </c>
      <c r="R2971" s="109"/>
      <c r="S2971" s="102" t="s">
        <v>9435</v>
      </c>
      <c r="T2971" s="102" t="s">
        <v>21275</v>
      </c>
      <c r="U2971" s="102" t="s">
        <v>15791</v>
      </c>
      <c r="V2971" s="109">
        <v>7</v>
      </c>
      <c r="W2971" s="107"/>
      <c r="X2971" s="324"/>
    </row>
    <row r="2972" spans="1:24" ht="12.95" customHeight="1" x14ac:dyDescent="0.2">
      <c r="A2972" s="115">
        <v>2004</v>
      </c>
      <c r="B2972" s="102" t="s">
        <v>4176</v>
      </c>
      <c r="C2972" s="102" t="s">
        <v>15776</v>
      </c>
      <c r="D2972" s="111" t="s">
        <v>31638</v>
      </c>
      <c r="E2972" s="102" t="s">
        <v>15780</v>
      </c>
      <c r="F2972" s="148" t="s">
        <v>10085</v>
      </c>
      <c r="G2972" s="105">
        <v>16204</v>
      </c>
      <c r="H2972" s="102" t="s">
        <v>11819</v>
      </c>
      <c r="I2972" s="102" t="s">
        <v>10191</v>
      </c>
      <c r="J2972" s="179" t="s">
        <v>1395</v>
      </c>
      <c r="K2972" s="102"/>
      <c r="L2972" s="111" t="s">
        <v>29711</v>
      </c>
      <c r="M2972" s="169">
        <v>1</v>
      </c>
      <c r="N2972" s="108" t="s">
        <v>10215</v>
      </c>
      <c r="O2972" s="102"/>
      <c r="P2972" s="39" t="s">
        <v>15941</v>
      </c>
      <c r="Q2972" s="39" t="s">
        <v>16880</v>
      </c>
      <c r="R2972" s="109"/>
      <c r="S2972" s="102"/>
      <c r="T2972" s="102" t="s">
        <v>21275</v>
      </c>
      <c r="U2972" s="102" t="s">
        <v>15790</v>
      </c>
      <c r="V2972" s="109">
        <v>6</v>
      </c>
      <c r="W2972" s="107"/>
      <c r="X2972" s="324"/>
    </row>
    <row r="2973" spans="1:24" ht="12.95" customHeight="1" x14ac:dyDescent="0.2">
      <c r="A2973" s="115">
        <v>2004</v>
      </c>
      <c r="B2973" s="102" t="s">
        <v>4176</v>
      </c>
      <c r="C2973" s="102" t="s">
        <v>15776</v>
      </c>
      <c r="D2973" s="111" t="s">
        <v>31224</v>
      </c>
      <c r="E2973" s="102" t="s">
        <v>15781</v>
      </c>
      <c r="F2973" s="148" t="s">
        <v>10085</v>
      </c>
      <c r="G2973" s="105">
        <v>16204</v>
      </c>
      <c r="H2973" s="102" t="s">
        <v>11819</v>
      </c>
      <c r="I2973" s="102" t="s">
        <v>10191</v>
      </c>
      <c r="J2973" s="102" t="s">
        <v>13043</v>
      </c>
      <c r="K2973" s="102"/>
      <c r="L2973" s="111" t="s">
        <v>29712</v>
      </c>
      <c r="M2973" s="169">
        <v>1</v>
      </c>
      <c r="N2973" s="108" t="s">
        <v>10215</v>
      </c>
      <c r="O2973" s="102" t="s">
        <v>9125</v>
      </c>
      <c r="P2973" s="39" t="s">
        <v>13301</v>
      </c>
      <c r="Q2973" s="39" t="s">
        <v>17386</v>
      </c>
      <c r="R2973" s="109"/>
      <c r="S2973" s="102" t="s">
        <v>8315</v>
      </c>
      <c r="T2973" s="102" t="s">
        <v>21275</v>
      </c>
      <c r="U2973" s="102" t="s">
        <v>15790</v>
      </c>
      <c r="V2973" s="109">
        <v>8</v>
      </c>
      <c r="W2973" s="107"/>
      <c r="X2973" s="324"/>
    </row>
    <row r="2974" spans="1:24" ht="12.95" customHeight="1" x14ac:dyDescent="0.2">
      <c r="A2974" s="115">
        <v>2004</v>
      </c>
      <c r="B2974" s="102" t="s">
        <v>4176</v>
      </c>
      <c r="C2974" s="102" t="s">
        <v>15776</v>
      </c>
      <c r="D2974" s="111" t="s">
        <v>10214</v>
      </c>
      <c r="E2974" s="102" t="s">
        <v>15782</v>
      </c>
      <c r="F2974" s="148" t="s">
        <v>10085</v>
      </c>
      <c r="G2974" s="105">
        <v>16204</v>
      </c>
      <c r="H2974" s="102" t="s">
        <v>11819</v>
      </c>
      <c r="I2974" s="102" t="s">
        <v>10191</v>
      </c>
      <c r="J2974" s="102" t="s">
        <v>1396</v>
      </c>
      <c r="K2974" s="102"/>
      <c r="L2974" s="111" t="s">
        <v>29713</v>
      </c>
      <c r="M2974" s="169">
        <v>1</v>
      </c>
      <c r="N2974" s="108" t="s">
        <v>10215</v>
      </c>
      <c r="O2974" s="102" t="s">
        <v>12721</v>
      </c>
      <c r="P2974" s="39" t="s">
        <v>9125</v>
      </c>
      <c r="Q2974" s="39" t="s">
        <v>16022</v>
      </c>
      <c r="R2974" s="109"/>
      <c r="S2974" s="102"/>
      <c r="T2974" s="102" t="s">
        <v>21275</v>
      </c>
      <c r="U2974" s="102" t="s">
        <v>15790</v>
      </c>
      <c r="V2974" s="109">
        <v>5</v>
      </c>
      <c r="W2974" s="107"/>
      <c r="X2974" s="324"/>
    </row>
    <row r="2975" spans="1:24" ht="12.95" customHeight="1" x14ac:dyDescent="0.2">
      <c r="A2975" s="115">
        <v>2004</v>
      </c>
      <c r="B2975" s="102" t="s">
        <v>4176</v>
      </c>
      <c r="C2975" s="102" t="s">
        <v>15776</v>
      </c>
      <c r="D2975" s="111" t="s">
        <v>12991</v>
      </c>
      <c r="E2975" s="102" t="s">
        <v>15783</v>
      </c>
      <c r="F2975" s="148" t="s">
        <v>10085</v>
      </c>
      <c r="G2975" s="105">
        <v>16204</v>
      </c>
      <c r="H2975" s="102" t="s">
        <v>11819</v>
      </c>
      <c r="I2975" s="102" t="s">
        <v>10191</v>
      </c>
      <c r="J2975" s="102" t="s">
        <v>14793</v>
      </c>
      <c r="K2975" s="102"/>
      <c r="L2975" s="111" t="s">
        <v>29714</v>
      </c>
      <c r="M2975" s="169">
        <v>1</v>
      </c>
      <c r="N2975" s="112" t="s">
        <v>10215</v>
      </c>
      <c r="O2975" s="102" t="s">
        <v>18017</v>
      </c>
      <c r="P2975" s="39" t="s">
        <v>17110</v>
      </c>
      <c r="Q2975" s="39" t="s">
        <v>20929</v>
      </c>
      <c r="R2975" s="109"/>
      <c r="S2975" s="102" t="s">
        <v>8315</v>
      </c>
      <c r="T2975" s="102" t="s">
        <v>21275</v>
      </c>
      <c r="U2975" s="102" t="s">
        <v>15790</v>
      </c>
      <c r="V2975" s="109">
        <v>9.5</v>
      </c>
      <c r="W2975" s="107"/>
      <c r="X2975" s="324"/>
    </row>
    <row r="2976" spans="1:24" ht="12.95" customHeight="1" x14ac:dyDescent="0.2">
      <c r="A2976" s="115">
        <v>2004</v>
      </c>
      <c r="B2976" s="102" t="s">
        <v>4176</v>
      </c>
      <c r="C2976" s="102" t="s">
        <v>15776</v>
      </c>
      <c r="D2976" s="111" t="s">
        <v>12988</v>
      </c>
      <c r="E2976" s="102" t="s">
        <v>15784</v>
      </c>
      <c r="F2976" s="148" t="s">
        <v>10085</v>
      </c>
      <c r="G2976" s="105">
        <v>16204</v>
      </c>
      <c r="H2976" s="102" t="s">
        <v>10191</v>
      </c>
      <c r="I2976" s="102" t="s">
        <v>11819</v>
      </c>
      <c r="J2976" s="102" t="s">
        <v>12990</v>
      </c>
      <c r="K2976" s="102" t="s">
        <v>12989</v>
      </c>
      <c r="L2976" s="111" t="s">
        <v>29715</v>
      </c>
      <c r="M2976" s="169">
        <v>1</v>
      </c>
      <c r="N2976" s="108" t="s">
        <v>10215</v>
      </c>
      <c r="O2976" s="102" t="s">
        <v>9160</v>
      </c>
      <c r="P2976" s="39"/>
      <c r="Q2976" s="39" t="s">
        <v>16122</v>
      </c>
      <c r="R2976" s="109" t="s">
        <v>7035</v>
      </c>
      <c r="S2976" s="102"/>
      <c r="T2976" s="102" t="s">
        <v>21275</v>
      </c>
      <c r="U2976" s="102" t="s">
        <v>15790</v>
      </c>
      <c r="V2976" s="109">
        <v>7</v>
      </c>
      <c r="W2976" s="107"/>
      <c r="X2976" s="324"/>
    </row>
    <row r="2977" spans="1:24" ht="12.95" customHeight="1" x14ac:dyDescent="0.2">
      <c r="A2977" s="115">
        <v>2004</v>
      </c>
      <c r="B2977" s="102" t="s">
        <v>4176</v>
      </c>
      <c r="C2977" s="102" t="s">
        <v>15776</v>
      </c>
      <c r="D2977" s="111" t="s">
        <v>7444</v>
      </c>
      <c r="E2977" s="102" t="s">
        <v>15785</v>
      </c>
      <c r="F2977" s="148" t="s">
        <v>10085</v>
      </c>
      <c r="G2977" s="105">
        <v>16205</v>
      </c>
      <c r="H2977" s="102" t="s">
        <v>11819</v>
      </c>
      <c r="I2977" s="102" t="s">
        <v>10191</v>
      </c>
      <c r="J2977" s="102" t="s">
        <v>12621</v>
      </c>
      <c r="K2977" s="102"/>
      <c r="L2977" s="111" t="s">
        <v>29716</v>
      </c>
      <c r="M2977" s="109">
        <v>1</v>
      </c>
      <c r="N2977" s="108" t="s">
        <v>10215</v>
      </c>
      <c r="O2977" s="102"/>
      <c r="P2977" s="102" t="s">
        <v>15889</v>
      </c>
      <c r="Q2977" s="102" t="s">
        <v>19625</v>
      </c>
      <c r="R2977" s="109"/>
      <c r="S2977" s="102" t="s">
        <v>8315</v>
      </c>
      <c r="T2977" s="102" t="s">
        <v>21275</v>
      </c>
      <c r="U2977" s="102" t="s">
        <v>15790</v>
      </c>
      <c r="V2977" s="109">
        <v>6.5</v>
      </c>
      <c r="W2977" s="107"/>
      <c r="X2977" s="113"/>
    </row>
    <row r="2978" spans="1:24" ht="12.95" customHeight="1" x14ac:dyDescent="0.2">
      <c r="A2978" s="115">
        <v>2004</v>
      </c>
      <c r="B2978" s="102" t="s">
        <v>4176</v>
      </c>
      <c r="C2978" s="102" t="s">
        <v>15776</v>
      </c>
      <c r="D2978" s="111" t="s">
        <v>31639</v>
      </c>
      <c r="E2978" s="102" t="s">
        <v>15786</v>
      </c>
      <c r="F2978" s="148" t="s">
        <v>10085</v>
      </c>
      <c r="G2978" s="105">
        <v>16205</v>
      </c>
      <c r="H2978" s="102" t="s">
        <v>11819</v>
      </c>
      <c r="I2978" s="102" t="s">
        <v>10191</v>
      </c>
      <c r="J2978" s="102" t="s">
        <v>8532</v>
      </c>
      <c r="K2978" s="102"/>
      <c r="L2978" s="111" t="s">
        <v>29717</v>
      </c>
      <c r="M2978" s="109">
        <v>1</v>
      </c>
      <c r="N2978" s="108" t="s">
        <v>10215</v>
      </c>
      <c r="O2978" s="102" t="s">
        <v>3620</v>
      </c>
      <c r="P2978" s="102" t="s">
        <v>15941</v>
      </c>
      <c r="Q2978" s="102" t="s">
        <v>16982</v>
      </c>
      <c r="R2978" s="109"/>
      <c r="S2978" s="102"/>
      <c r="T2978" s="102" t="s">
        <v>21275</v>
      </c>
      <c r="U2978" s="102" t="s">
        <v>15790</v>
      </c>
      <c r="V2978" s="109">
        <v>6</v>
      </c>
      <c r="W2978" s="107"/>
      <c r="X2978" s="113"/>
    </row>
    <row r="2979" spans="1:24" ht="12.95" customHeight="1" x14ac:dyDescent="0.2">
      <c r="A2979" s="115">
        <v>2004</v>
      </c>
      <c r="B2979" s="102" t="s">
        <v>4176</v>
      </c>
      <c r="C2979" s="102" t="s">
        <v>15776</v>
      </c>
      <c r="D2979" s="111" t="s">
        <v>7446</v>
      </c>
      <c r="E2979" s="102" t="s">
        <v>15787</v>
      </c>
      <c r="F2979" s="148" t="s">
        <v>10085</v>
      </c>
      <c r="G2979" s="105">
        <v>16205</v>
      </c>
      <c r="H2979" s="102" t="s">
        <v>11819</v>
      </c>
      <c r="I2979" s="102" t="s">
        <v>10191</v>
      </c>
      <c r="J2979" s="102" t="s">
        <v>1110</v>
      </c>
      <c r="K2979" s="102"/>
      <c r="L2979" s="111" t="s">
        <v>29718</v>
      </c>
      <c r="M2979" s="109">
        <v>1</v>
      </c>
      <c r="N2979" s="108" t="s">
        <v>10215</v>
      </c>
      <c r="O2979" s="102"/>
      <c r="P2979" s="102" t="s">
        <v>9125</v>
      </c>
      <c r="Q2979" s="102" t="s">
        <v>16511</v>
      </c>
      <c r="R2979" s="109" t="s">
        <v>7035</v>
      </c>
      <c r="S2979" s="102"/>
      <c r="T2979" s="102" t="s">
        <v>21275</v>
      </c>
      <c r="U2979" s="102" t="s">
        <v>15790</v>
      </c>
      <c r="V2979" s="109">
        <v>6.5</v>
      </c>
      <c r="W2979" s="107"/>
      <c r="X2979" s="113"/>
    </row>
    <row r="2980" spans="1:24" ht="12.95" customHeight="1" x14ac:dyDescent="0.2">
      <c r="A2980" s="115">
        <v>2004</v>
      </c>
      <c r="B2980" s="102" t="s">
        <v>4176</v>
      </c>
      <c r="C2980" s="102" t="s">
        <v>15776</v>
      </c>
      <c r="D2980" s="111" t="s">
        <v>8533</v>
      </c>
      <c r="E2980" s="102" t="s">
        <v>15788</v>
      </c>
      <c r="F2980" s="148" t="s">
        <v>10085</v>
      </c>
      <c r="G2980" s="105">
        <v>16206</v>
      </c>
      <c r="H2980" s="102" t="s">
        <v>11819</v>
      </c>
      <c r="I2980" s="102" t="s">
        <v>10191</v>
      </c>
      <c r="J2980" s="102" t="s">
        <v>7034</v>
      </c>
      <c r="K2980" s="102"/>
      <c r="L2980" s="111" t="s">
        <v>29719</v>
      </c>
      <c r="M2980" s="109">
        <v>1</v>
      </c>
      <c r="N2980" s="108" t="s">
        <v>10215</v>
      </c>
      <c r="O2980" s="102" t="s">
        <v>16905</v>
      </c>
      <c r="P2980" s="102" t="s">
        <v>19503</v>
      </c>
      <c r="Q2980" s="102" t="s">
        <v>20321</v>
      </c>
      <c r="R2980" s="109"/>
      <c r="S2980" s="102" t="s">
        <v>8315</v>
      </c>
      <c r="T2980" s="102" t="s">
        <v>21275</v>
      </c>
      <c r="U2980" s="102" t="s">
        <v>15790</v>
      </c>
      <c r="V2980" s="109">
        <v>7.5</v>
      </c>
      <c r="W2980" s="107"/>
      <c r="X2980" s="113"/>
    </row>
    <row r="2981" spans="1:24" ht="12.95" customHeight="1" x14ac:dyDescent="0.2">
      <c r="A2981" s="115">
        <v>2011</v>
      </c>
      <c r="B2981" s="102" t="s">
        <v>4176</v>
      </c>
      <c r="C2981" s="164" t="s">
        <v>37342</v>
      </c>
      <c r="D2981" s="111" t="s">
        <v>31640</v>
      </c>
      <c r="E2981" s="102" t="s">
        <v>13973</v>
      </c>
      <c r="F2981" s="148" t="s">
        <v>10085</v>
      </c>
      <c r="G2981" s="105">
        <v>15512</v>
      </c>
      <c r="H2981" s="102" t="s">
        <v>10103</v>
      </c>
      <c r="I2981" s="102" t="s">
        <v>11819</v>
      </c>
      <c r="J2981" s="102" t="s">
        <v>12903</v>
      </c>
      <c r="K2981" s="102"/>
      <c r="L2981" s="111" t="s">
        <v>9931</v>
      </c>
      <c r="M2981" s="109">
        <v>1</v>
      </c>
      <c r="N2981" s="112" t="s">
        <v>9932</v>
      </c>
      <c r="O2981" s="102" t="s">
        <v>3620</v>
      </c>
      <c r="P2981" s="102" t="s">
        <v>9125</v>
      </c>
      <c r="Q2981" s="102" t="s">
        <v>19101</v>
      </c>
      <c r="R2981" s="109"/>
      <c r="S2981" s="102" t="s">
        <v>8315</v>
      </c>
      <c r="T2981" s="102" t="s">
        <v>7789</v>
      </c>
      <c r="U2981" s="102" t="s">
        <v>27551</v>
      </c>
      <c r="V2981" s="109">
        <v>5</v>
      </c>
      <c r="W2981" s="107"/>
      <c r="X2981" s="113"/>
    </row>
    <row r="2982" spans="1:24" ht="12.95" customHeight="1" x14ac:dyDescent="0.2">
      <c r="A2982" s="115">
        <v>2011</v>
      </c>
      <c r="B2982" s="102" t="s">
        <v>4176</v>
      </c>
      <c r="C2982" s="102" t="s">
        <v>37342</v>
      </c>
      <c r="D2982" s="102" t="s">
        <v>37596</v>
      </c>
      <c r="E2982" s="102" t="s">
        <v>13974</v>
      </c>
      <c r="F2982" s="104" t="s">
        <v>14834</v>
      </c>
      <c r="G2982" s="105">
        <v>16425</v>
      </c>
      <c r="H2982" s="102" t="s">
        <v>10191</v>
      </c>
      <c r="I2982" s="102" t="s">
        <v>4890</v>
      </c>
      <c r="J2982" s="102" t="s">
        <v>5674</v>
      </c>
      <c r="K2982" s="102"/>
      <c r="L2982" s="129"/>
      <c r="M2982" s="109">
        <v>1</v>
      </c>
      <c r="N2982" s="112" t="s">
        <v>6017</v>
      </c>
      <c r="O2982" s="102" t="s">
        <v>16880</v>
      </c>
      <c r="P2982" s="102"/>
      <c r="Q2982" s="102" t="s">
        <v>15948</v>
      </c>
      <c r="R2982" s="109"/>
      <c r="S2982" s="102"/>
      <c r="T2982" s="102" t="s">
        <v>20547</v>
      </c>
      <c r="U2982" s="102" t="s">
        <v>21792</v>
      </c>
      <c r="V2982" s="109">
        <v>5.5</v>
      </c>
      <c r="W2982" s="107"/>
      <c r="X2982" s="113"/>
    </row>
    <row r="2983" spans="1:24" ht="12.95" customHeight="1" x14ac:dyDescent="0.2">
      <c r="A2983" s="115">
        <v>2011</v>
      </c>
      <c r="B2983" s="102" t="s">
        <v>4176</v>
      </c>
      <c r="C2983" s="102" t="s">
        <v>37342</v>
      </c>
      <c r="D2983" s="102" t="s">
        <v>4257</v>
      </c>
      <c r="E2983" s="102" t="s">
        <v>4260</v>
      </c>
      <c r="F2983" s="148" t="s">
        <v>10085</v>
      </c>
      <c r="G2983" s="105">
        <v>15775</v>
      </c>
      <c r="H2983" s="102" t="s">
        <v>10103</v>
      </c>
      <c r="I2983" s="102" t="s">
        <v>4890</v>
      </c>
      <c r="J2983" s="102" t="s">
        <v>6522</v>
      </c>
      <c r="K2983" s="102"/>
      <c r="L2983" s="129"/>
      <c r="M2983" s="109">
        <v>1</v>
      </c>
      <c r="N2983" s="112" t="s">
        <v>4258</v>
      </c>
      <c r="O2983" s="102" t="s">
        <v>3620</v>
      </c>
      <c r="P2983" s="102" t="s">
        <v>162</v>
      </c>
      <c r="Q2983" s="102" t="s">
        <v>16868</v>
      </c>
      <c r="R2983" s="109"/>
      <c r="S2983" s="102"/>
      <c r="T2983" s="102" t="s">
        <v>7789</v>
      </c>
      <c r="U2983" s="102" t="s">
        <v>4635</v>
      </c>
      <c r="V2983" s="109">
        <v>5.5</v>
      </c>
      <c r="W2983" s="107"/>
      <c r="X2983" s="113"/>
    </row>
    <row r="2984" spans="1:24" ht="12.95" customHeight="1" x14ac:dyDescent="0.2">
      <c r="A2984" s="115">
        <v>2011</v>
      </c>
      <c r="B2984" s="102" t="s">
        <v>4176</v>
      </c>
      <c r="C2984" s="102" t="s">
        <v>37342</v>
      </c>
      <c r="D2984" s="102" t="s">
        <v>4259</v>
      </c>
      <c r="E2984" s="102" t="s">
        <v>4261</v>
      </c>
      <c r="F2984" s="148" t="s">
        <v>10085</v>
      </c>
      <c r="G2984" s="105">
        <v>15775</v>
      </c>
      <c r="H2984" s="102" t="s">
        <v>4890</v>
      </c>
      <c r="I2984" s="102" t="s">
        <v>10103</v>
      </c>
      <c r="J2984" s="102" t="s">
        <v>6522</v>
      </c>
      <c r="K2984" s="102"/>
      <c r="L2984" s="129"/>
      <c r="M2984" s="109">
        <v>1</v>
      </c>
      <c r="N2984" s="112" t="s">
        <v>4258</v>
      </c>
      <c r="O2984" s="102"/>
      <c r="P2984" s="102" t="s">
        <v>9125</v>
      </c>
      <c r="Q2984" s="102" t="s">
        <v>20520</v>
      </c>
      <c r="R2984" s="109"/>
      <c r="S2984" s="102" t="s">
        <v>9435</v>
      </c>
      <c r="T2984" s="102" t="s">
        <v>7789</v>
      </c>
      <c r="U2984" s="102" t="s">
        <v>26889</v>
      </c>
      <c r="V2984" s="109">
        <v>6.5</v>
      </c>
      <c r="W2984" s="107"/>
      <c r="X2984" s="113"/>
    </row>
    <row r="2985" spans="1:24" ht="12.95" customHeight="1" x14ac:dyDescent="0.2">
      <c r="A2985" s="115">
        <v>2011</v>
      </c>
      <c r="B2985" s="102" t="s">
        <v>4176</v>
      </c>
      <c r="C2985" s="102" t="s">
        <v>37342</v>
      </c>
      <c r="D2985" s="111" t="s">
        <v>31641</v>
      </c>
      <c r="E2985" s="102" t="s">
        <v>10235</v>
      </c>
      <c r="F2985" s="148" t="s">
        <v>10085</v>
      </c>
      <c r="G2985" s="105">
        <v>15897</v>
      </c>
      <c r="H2985" s="102" t="s">
        <v>10103</v>
      </c>
      <c r="I2985" s="102" t="s">
        <v>4890</v>
      </c>
      <c r="J2985" s="102" t="s">
        <v>5609</v>
      </c>
      <c r="K2985" s="132"/>
      <c r="L2985" s="111" t="s">
        <v>37344</v>
      </c>
      <c r="M2985" s="109">
        <v>1</v>
      </c>
      <c r="N2985" s="108" t="s">
        <v>5904</v>
      </c>
      <c r="O2985" s="102" t="s">
        <v>162</v>
      </c>
      <c r="P2985" s="102" t="s">
        <v>17110</v>
      </c>
      <c r="Q2985" s="102" t="s">
        <v>16579</v>
      </c>
      <c r="R2985" s="109"/>
      <c r="S2985" s="102" t="s">
        <v>11080</v>
      </c>
      <c r="T2985" s="102" t="s">
        <v>7789</v>
      </c>
      <c r="U2985" s="102" t="s">
        <v>27549</v>
      </c>
      <c r="V2985" s="109">
        <v>6.5</v>
      </c>
      <c r="W2985" s="107"/>
      <c r="X2985" s="113"/>
    </row>
    <row r="2986" spans="1:24" ht="12.95" customHeight="1" x14ac:dyDescent="0.2">
      <c r="A2986" s="115">
        <v>2011</v>
      </c>
      <c r="B2986" s="102" t="s">
        <v>4176</v>
      </c>
      <c r="C2986" s="102" t="s">
        <v>37342</v>
      </c>
      <c r="D2986" s="111" t="s">
        <v>31642</v>
      </c>
      <c r="E2986" s="102" t="s">
        <v>10236</v>
      </c>
      <c r="F2986" s="148" t="s">
        <v>10085</v>
      </c>
      <c r="G2986" s="105">
        <v>15898</v>
      </c>
      <c r="H2986" s="102" t="s">
        <v>4890</v>
      </c>
      <c r="I2986" s="102" t="s">
        <v>10103</v>
      </c>
      <c r="J2986" s="102" t="s">
        <v>5609</v>
      </c>
      <c r="K2986" s="115"/>
      <c r="L2986" s="111" t="s">
        <v>37345</v>
      </c>
      <c r="M2986" s="109">
        <v>1</v>
      </c>
      <c r="N2986" s="108" t="s">
        <v>5904</v>
      </c>
      <c r="O2986" s="102" t="s">
        <v>17383</v>
      </c>
      <c r="P2986" s="102" t="s">
        <v>15941</v>
      </c>
      <c r="Q2986" s="102" t="s">
        <v>16893</v>
      </c>
      <c r="R2986" s="109"/>
      <c r="S2986" s="102"/>
      <c r="T2986" s="102" t="s">
        <v>7789</v>
      </c>
      <c r="U2986" s="102" t="s">
        <v>21793</v>
      </c>
      <c r="V2986" s="109">
        <v>6</v>
      </c>
      <c r="W2986" s="107"/>
      <c r="X2986" s="113"/>
    </row>
    <row r="2987" spans="1:24" ht="12.95" customHeight="1" x14ac:dyDescent="0.2">
      <c r="A2987" s="115">
        <v>2011</v>
      </c>
      <c r="B2987" s="102" t="s">
        <v>4176</v>
      </c>
      <c r="C2987" s="102" t="s">
        <v>37342</v>
      </c>
      <c r="D2987" s="111" t="s">
        <v>31643</v>
      </c>
      <c r="E2987" s="102" t="s">
        <v>10237</v>
      </c>
      <c r="F2987" s="148" t="s">
        <v>10085</v>
      </c>
      <c r="G2987" s="105">
        <v>15898</v>
      </c>
      <c r="H2987" s="102" t="s">
        <v>10103</v>
      </c>
      <c r="I2987" s="102" t="s">
        <v>4890</v>
      </c>
      <c r="J2987" s="102" t="s">
        <v>5609</v>
      </c>
      <c r="K2987" s="115"/>
      <c r="L2987" s="111" t="s">
        <v>37346</v>
      </c>
      <c r="M2987" s="109">
        <v>1</v>
      </c>
      <c r="N2987" s="108" t="s">
        <v>5904</v>
      </c>
      <c r="O2987" s="102" t="s">
        <v>12252</v>
      </c>
      <c r="P2987" s="102" t="s">
        <v>162</v>
      </c>
      <c r="Q2987" s="102" t="s">
        <v>15945</v>
      </c>
      <c r="R2987" s="109"/>
      <c r="S2987" s="102" t="s">
        <v>11080</v>
      </c>
      <c r="T2987" s="102" t="s">
        <v>7789</v>
      </c>
      <c r="U2987" s="102" t="s">
        <v>4635</v>
      </c>
      <c r="V2987" s="109">
        <v>5.5</v>
      </c>
      <c r="W2987" s="107"/>
      <c r="X2987" s="113"/>
    </row>
    <row r="2988" spans="1:24" ht="12.95" customHeight="1" x14ac:dyDescent="0.2">
      <c r="A2988" s="115">
        <v>2011</v>
      </c>
      <c r="B2988" s="102" t="s">
        <v>4176</v>
      </c>
      <c r="C2988" s="102" t="s">
        <v>37342</v>
      </c>
      <c r="D2988" s="111" t="s">
        <v>31644</v>
      </c>
      <c r="E2988" s="102" t="s">
        <v>10238</v>
      </c>
      <c r="F2988" s="148" t="s">
        <v>10085</v>
      </c>
      <c r="G2988" s="105">
        <v>15898</v>
      </c>
      <c r="H2988" s="102" t="s">
        <v>10103</v>
      </c>
      <c r="I2988" s="102" t="s">
        <v>4890</v>
      </c>
      <c r="J2988" s="102" t="s">
        <v>5609</v>
      </c>
      <c r="K2988" s="115"/>
      <c r="L2988" s="111" t="s">
        <v>37347</v>
      </c>
      <c r="M2988" s="109">
        <v>1</v>
      </c>
      <c r="N2988" s="108" t="s">
        <v>5904</v>
      </c>
      <c r="O2988" s="102" t="s">
        <v>21794</v>
      </c>
      <c r="P2988" s="102" t="s">
        <v>15941</v>
      </c>
      <c r="Q2988" s="102" t="s">
        <v>16798</v>
      </c>
      <c r="R2988" s="109"/>
      <c r="S2988" s="102"/>
      <c r="T2988" s="102" t="s">
        <v>7789</v>
      </c>
      <c r="U2988" s="102" t="s">
        <v>21795</v>
      </c>
      <c r="V2988" s="109">
        <v>5</v>
      </c>
      <c r="W2988" s="107"/>
      <c r="X2988" s="113"/>
    </row>
    <row r="2989" spans="1:24" ht="12.95" customHeight="1" x14ac:dyDescent="0.2">
      <c r="A2989" s="115">
        <v>2011</v>
      </c>
      <c r="B2989" s="102" t="s">
        <v>4176</v>
      </c>
      <c r="C2989" s="102" t="s">
        <v>37342</v>
      </c>
      <c r="D2989" s="111" t="s">
        <v>31645</v>
      </c>
      <c r="E2989" s="102" t="s">
        <v>10239</v>
      </c>
      <c r="F2989" s="148" t="s">
        <v>10085</v>
      </c>
      <c r="G2989" s="105">
        <v>15901</v>
      </c>
      <c r="H2989" s="102" t="s">
        <v>4890</v>
      </c>
      <c r="I2989" s="102" t="s">
        <v>10103</v>
      </c>
      <c r="J2989" s="102" t="s">
        <v>5609</v>
      </c>
      <c r="K2989" s="115"/>
      <c r="L2989" s="111" t="s">
        <v>37348</v>
      </c>
      <c r="M2989" s="109">
        <v>1</v>
      </c>
      <c r="N2989" s="112" t="s">
        <v>5904</v>
      </c>
      <c r="O2989" s="102" t="s">
        <v>16565</v>
      </c>
      <c r="P2989" s="39" t="s">
        <v>15928</v>
      </c>
      <c r="Q2989" s="39" t="s">
        <v>16795</v>
      </c>
      <c r="R2989" s="109"/>
      <c r="S2989" s="102" t="s">
        <v>11080</v>
      </c>
      <c r="T2989" s="102" t="s">
        <v>7789</v>
      </c>
      <c r="U2989" s="102" t="s">
        <v>21796</v>
      </c>
      <c r="V2989" s="109">
        <v>7.5</v>
      </c>
      <c r="W2989" s="107"/>
      <c r="X2989" s="113"/>
    </row>
    <row r="2990" spans="1:24" ht="12.95" customHeight="1" x14ac:dyDescent="0.2">
      <c r="A2990" s="115">
        <v>2011</v>
      </c>
      <c r="B2990" s="102" t="s">
        <v>4176</v>
      </c>
      <c r="C2990" s="102" t="s">
        <v>37342</v>
      </c>
      <c r="D2990" s="111" t="s">
        <v>31646</v>
      </c>
      <c r="E2990" s="102" t="s">
        <v>11106</v>
      </c>
      <c r="F2990" s="148" t="s">
        <v>10085</v>
      </c>
      <c r="G2990" s="105">
        <v>15899</v>
      </c>
      <c r="H2990" s="102" t="s">
        <v>4890</v>
      </c>
      <c r="I2990" s="102" t="s">
        <v>10103</v>
      </c>
      <c r="J2990" s="102" t="s">
        <v>5609</v>
      </c>
      <c r="K2990" s="115"/>
      <c r="L2990" s="111" t="s">
        <v>37349</v>
      </c>
      <c r="M2990" s="109">
        <v>1</v>
      </c>
      <c r="N2990" s="112" t="s">
        <v>5904</v>
      </c>
      <c r="O2990" s="102" t="s">
        <v>20246</v>
      </c>
      <c r="P2990" s="39" t="s">
        <v>16121</v>
      </c>
      <c r="Q2990" s="39" t="s">
        <v>21797</v>
      </c>
      <c r="R2990" s="109"/>
      <c r="S2990" s="102" t="s">
        <v>11080</v>
      </c>
      <c r="T2990" s="102" t="s">
        <v>7789</v>
      </c>
      <c r="U2990" s="102" t="s">
        <v>27550</v>
      </c>
      <c r="V2990" s="109">
        <v>9</v>
      </c>
      <c r="W2990" s="107"/>
      <c r="X2990" s="113"/>
    </row>
    <row r="2991" spans="1:24" ht="12.95" customHeight="1" x14ac:dyDescent="0.2">
      <c r="A2991" s="115">
        <v>2011</v>
      </c>
      <c r="B2991" s="102" t="s">
        <v>4176</v>
      </c>
      <c r="C2991" s="102" t="s">
        <v>37342</v>
      </c>
      <c r="D2991" s="111" t="s">
        <v>31647</v>
      </c>
      <c r="E2991" s="102" t="s">
        <v>9493</v>
      </c>
      <c r="F2991" s="148" t="s">
        <v>10085</v>
      </c>
      <c r="G2991" s="105">
        <v>15900</v>
      </c>
      <c r="H2991" s="102" t="s">
        <v>4890</v>
      </c>
      <c r="I2991" s="102" t="s">
        <v>10103</v>
      </c>
      <c r="J2991" s="102" t="s">
        <v>5609</v>
      </c>
      <c r="K2991" s="102"/>
      <c r="L2991" s="111" t="s">
        <v>37350</v>
      </c>
      <c r="M2991" s="109">
        <v>1</v>
      </c>
      <c r="N2991" s="108" t="s">
        <v>5904</v>
      </c>
      <c r="O2991" s="102" t="s">
        <v>15927</v>
      </c>
      <c r="P2991" s="39" t="s">
        <v>16499</v>
      </c>
      <c r="Q2991" s="39" t="s">
        <v>17935</v>
      </c>
      <c r="R2991" s="109"/>
      <c r="S2991" s="102" t="s">
        <v>9435</v>
      </c>
      <c r="T2991" s="102" t="s">
        <v>7789</v>
      </c>
      <c r="U2991" s="102" t="s">
        <v>21798</v>
      </c>
      <c r="V2991" s="109">
        <v>7</v>
      </c>
      <c r="W2991" s="107"/>
      <c r="X2991" s="113"/>
    </row>
    <row r="2992" spans="1:24" ht="12.95" customHeight="1" x14ac:dyDescent="0.2">
      <c r="A2992" s="115">
        <v>2011</v>
      </c>
      <c r="B2992" s="102" t="s">
        <v>4176</v>
      </c>
      <c r="C2992" s="102" t="s">
        <v>37342</v>
      </c>
      <c r="D2992" s="111" t="s">
        <v>31648</v>
      </c>
      <c r="E2992" s="102" t="s">
        <v>7974</v>
      </c>
      <c r="F2992" s="148" t="s">
        <v>10085</v>
      </c>
      <c r="G2992" s="105">
        <v>15902</v>
      </c>
      <c r="H2992" s="102" t="s">
        <v>4890</v>
      </c>
      <c r="I2992" s="102" t="s">
        <v>10103</v>
      </c>
      <c r="J2992" s="102" t="s">
        <v>5609</v>
      </c>
      <c r="K2992" s="102"/>
      <c r="L2992" s="111" t="s">
        <v>37351</v>
      </c>
      <c r="M2992" s="109">
        <v>1</v>
      </c>
      <c r="N2992" s="108" t="s">
        <v>5904</v>
      </c>
      <c r="O2992" s="102" t="s">
        <v>18166</v>
      </c>
      <c r="P2992" s="39" t="s">
        <v>9125</v>
      </c>
      <c r="Q2992" s="39" t="s">
        <v>17386</v>
      </c>
      <c r="R2992" s="109"/>
      <c r="S2992" s="102" t="s">
        <v>11080</v>
      </c>
      <c r="T2992" s="102" t="s">
        <v>7789</v>
      </c>
      <c r="U2992" s="102" t="s">
        <v>4635</v>
      </c>
      <c r="V2992" s="109">
        <v>6.5</v>
      </c>
      <c r="W2992" s="107"/>
      <c r="X2992" s="113"/>
    </row>
    <row r="2993" spans="1:24" ht="12.95" customHeight="1" x14ac:dyDescent="0.2">
      <c r="A2993" s="115">
        <v>2011</v>
      </c>
      <c r="B2993" s="102" t="s">
        <v>4176</v>
      </c>
      <c r="C2993" s="102" t="s">
        <v>37342</v>
      </c>
      <c r="D2993" s="102" t="s">
        <v>37597</v>
      </c>
      <c r="E2993" s="102" t="s">
        <v>11016</v>
      </c>
      <c r="F2993" s="148" t="s">
        <v>10085</v>
      </c>
      <c r="G2993" s="105">
        <v>15903</v>
      </c>
      <c r="H2993" s="102" t="s">
        <v>4890</v>
      </c>
      <c r="I2993" s="102" t="s">
        <v>10103</v>
      </c>
      <c r="J2993" s="102" t="s">
        <v>5609</v>
      </c>
      <c r="K2993" s="102"/>
      <c r="L2993" s="129"/>
      <c r="M2993" s="109">
        <v>1</v>
      </c>
      <c r="N2993" s="108" t="s">
        <v>5904</v>
      </c>
      <c r="O2993" s="102" t="s">
        <v>15927</v>
      </c>
      <c r="P2993" s="39" t="s">
        <v>9125</v>
      </c>
      <c r="Q2993" s="39" t="s">
        <v>16873</v>
      </c>
      <c r="R2993" s="109" t="s">
        <v>7035</v>
      </c>
      <c r="S2993" s="102"/>
      <c r="T2993" s="102" t="s">
        <v>7789</v>
      </c>
      <c r="U2993" s="102" t="s">
        <v>4635</v>
      </c>
      <c r="V2993" s="109">
        <v>7.5</v>
      </c>
      <c r="W2993" s="107"/>
      <c r="X2993" s="113"/>
    </row>
    <row r="2994" spans="1:24" ht="12.95" customHeight="1" x14ac:dyDescent="0.2">
      <c r="A2994" s="115">
        <v>2005</v>
      </c>
      <c r="B2994" s="102" t="s">
        <v>4176</v>
      </c>
      <c r="C2994" s="164" t="s">
        <v>37343</v>
      </c>
      <c r="D2994" s="102" t="s">
        <v>4068</v>
      </c>
      <c r="E2994" s="102" t="s">
        <v>4069</v>
      </c>
      <c r="F2994" s="104" t="s">
        <v>14834</v>
      </c>
      <c r="G2994" s="105">
        <v>16438</v>
      </c>
      <c r="H2994" s="163" t="s">
        <v>10191</v>
      </c>
      <c r="I2994" s="102" t="s">
        <v>4890</v>
      </c>
      <c r="J2994" s="102" t="s">
        <v>5965</v>
      </c>
      <c r="K2994" s="102"/>
      <c r="L2994" s="129"/>
      <c r="M2994" s="109">
        <v>1</v>
      </c>
      <c r="N2994" s="108" t="s">
        <v>31649</v>
      </c>
      <c r="O2994" s="102" t="s">
        <v>12252</v>
      </c>
      <c r="P2994" s="39" t="s">
        <v>162</v>
      </c>
      <c r="Q2994" s="39" t="s">
        <v>19203</v>
      </c>
      <c r="R2994" s="109"/>
      <c r="S2994" s="102"/>
      <c r="T2994" s="102" t="s">
        <v>20546</v>
      </c>
      <c r="U2994" s="102" t="s">
        <v>16048</v>
      </c>
      <c r="V2994" s="109">
        <v>6.5</v>
      </c>
      <c r="W2994" s="107"/>
      <c r="X2994" s="113"/>
    </row>
    <row r="2995" spans="1:24" ht="12.95" customHeight="1" x14ac:dyDescent="0.2">
      <c r="A2995" s="115">
        <v>2000</v>
      </c>
      <c r="B2995" s="102" t="s">
        <v>4176</v>
      </c>
      <c r="C2995" s="102" t="s">
        <v>37343</v>
      </c>
      <c r="D2995" s="102" t="s">
        <v>17701</v>
      </c>
      <c r="E2995" s="102" t="s">
        <v>17702</v>
      </c>
      <c r="F2995" s="158" t="s">
        <v>14961</v>
      </c>
      <c r="G2995" s="105">
        <v>15897</v>
      </c>
      <c r="H2995" s="102" t="s">
        <v>10103</v>
      </c>
      <c r="I2995" s="102" t="s">
        <v>4890</v>
      </c>
      <c r="J2995" s="102" t="s">
        <v>5609</v>
      </c>
      <c r="K2995" s="115"/>
      <c r="L2995" s="111"/>
      <c r="M2995" s="109">
        <v>1</v>
      </c>
      <c r="N2995" s="112" t="s">
        <v>5904</v>
      </c>
      <c r="O2995" s="102" t="s">
        <v>20529</v>
      </c>
      <c r="P2995" s="39" t="s">
        <v>20529</v>
      </c>
      <c r="Q2995" s="39" t="s">
        <v>20529</v>
      </c>
      <c r="R2995" s="109" t="s">
        <v>7035</v>
      </c>
      <c r="S2995" s="102" t="s">
        <v>11080</v>
      </c>
      <c r="T2995" s="102" t="s">
        <v>7789</v>
      </c>
      <c r="U2995" s="102" t="s">
        <v>17491</v>
      </c>
      <c r="V2995" s="109" t="s">
        <v>1865</v>
      </c>
      <c r="W2995" s="107"/>
      <c r="X2995" s="113"/>
    </row>
    <row r="2996" spans="1:24" ht="12.95" customHeight="1" x14ac:dyDescent="0.2">
      <c r="A2996" s="115">
        <v>2000</v>
      </c>
      <c r="B2996" s="102" t="s">
        <v>4176</v>
      </c>
      <c r="C2996" s="102" t="s">
        <v>37343</v>
      </c>
      <c r="D2996" s="102" t="s">
        <v>17703</v>
      </c>
      <c r="E2996" s="102" t="s">
        <v>17704</v>
      </c>
      <c r="F2996" s="158" t="s">
        <v>14961</v>
      </c>
      <c r="G2996" s="105">
        <v>15900</v>
      </c>
      <c r="H2996" s="102" t="s">
        <v>10103</v>
      </c>
      <c r="I2996" s="102" t="s">
        <v>4890</v>
      </c>
      <c r="J2996" s="102" t="s">
        <v>5609</v>
      </c>
      <c r="K2996" s="115"/>
      <c r="L2996" s="111"/>
      <c r="M2996" s="109">
        <v>1</v>
      </c>
      <c r="N2996" s="112" t="s">
        <v>5904</v>
      </c>
      <c r="O2996" s="102" t="s">
        <v>20529</v>
      </c>
      <c r="P2996" s="39" t="s">
        <v>20529</v>
      </c>
      <c r="Q2996" s="39" t="s">
        <v>20529</v>
      </c>
      <c r="R2996" s="109" t="s">
        <v>7035</v>
      </c>
      <c r="S2996" s="102" t="s">
        <v>11080</v>
      </c>
      <c r="T2996" s="102" t="s">
        <v>7789</v>
      </c>
      <c r="U2996" s="102" t="s">
        <v>4635</v>
      </c>
      <c r="V2996" s="109" t="s">
        <v>7191</v>
      </c>
      <c r="W2996" s="107"/>
      <c r="X2996" s="113"/>
    </row>
    <row r="2997" spans="1:24" ht="12.95" customHeight="1" x14ac:dyDescent="0.2">
      <c r="A2997" s="115">
        <v>2000</v>
      </c>
      <c r="B2997" s="102" t="s">
        <v>4176</v>
      </c>
      <c r="C2997" s="102" t="s">
        <v>37343</v>
      </c>
      <c r="D2997" s="102" t="s">
        <v>17703</v>
      </c>
      <c r="E2997" s="102" t="s">
        <v>17490</v>
      </c>
      <c r="F2997" s="158" t="s">
        <v>14961</v>
      </c>
      <c r="G2997" s="105">
        <v>15897</v>
      </c>
      <c r="H2997" s="102" t="s">
        <v>10103</v>
      </c>
      <c r="I2997" s="102" t="s">
        <v>4890</v>
      </c>
      <c r="J2997" s="102" t="s">
        <v>5609</v>
      </c>
      <c r="K2997" s="115"/>
      <c r="L2997" s="111"/>
      <c r="M2997" s="109">
        <v>1</v>
      </c>
      <c r="N2997" s="112" t="s">
        <v>5904</v>
      </c>
      <c r="O2997" s="102" t="s">
        <v>20529</v>
      </c>
      <c r="P2997" s="39" t="s">
        <v>20529</v>
      </c>
      <c r="Q2997" s="39" t="s">
        <v>20529</v>
      </c>
      <c r="R2997" s="109" t="s">
        <v>7035</v>
      </c>
      <c r="S2997" s="102" t="s">
        <v>11080</v>
      </c>
      <c r="T2997" s="102" t="s">
        <v>7789</v>
      </c>
      <c r="U2997" s="102" t="s">
        <v>4635</v>
      </c>
      <c r="V2997" s="109" t="s">
        <v>6555</v>
      </c>
      <c r="W2997" s="107"/>
      <c r="X2997" s="113"/>
    </row>
    <row r="2998" spans="1:24" ht="12.95" customHeight="1" x14ac:dyDescent="0.2">
      <c r="A2998" s="115">
        <v>2011</v>
      </c>
      <c r="B2998" s="115" t="s">
        <v>4176</v>
      </c>
      <c r="C2998" s="102" t="s">
        <v>37343</v>
      </c>
      <c r="D2998" s="111" t="s">
        <v>12170</v>
      </c>
      <c r="E2998" s="115" t="s">
        <v>10235</v>
      </c>
      <c r="F2998" s="148" t="s">
        <v>10085</v>
      </c>
      <c r="G2998" s="105">
        <v>15897</v>
      </c>
      <c r="H2998" s="102" t="s">
        <v>10103</v>
      </c>
      <c r="I2998" s="102" t="s">
        <v>4890</v>
      </c>
      <c r="J2998" s="102" t="s">
        <v>5609</v>
      </c>
      <c r="K2998" s="132"/>
      <c r="L2998" s="111" t="s">
        <v>37352</v>
      </c>
      <c r="M2998" s="109">
        <v>1</v>
      </c>
      <c r="N2998" s="108" t="s">
        <v>5904</v>
      </c>
      <c r="O2998" s="102" t="s">
        <v>162</v>
      </c>
      <c r="P2998" s="39" t="s">
        <v>17110</v>
      </c>
      <c r="Q2998" s="39" t="s">
        <v>16579</v>
      </c>
      <c r="R2998" s="109"/>
      <c r="S2998" s="102" t="s">
        <v>11080</v>
      </c>
      <c r="T2998" s="102" t="s">
        <v>7789</v>
      </c>
      <c r="U2998" s="102" t="s">
        <v>27549</v>
      </c>
      <c r="V2998" s="109">
        <v>6.5</v>
      </c>
      <c r="W2998" s="107"/>
      <c r="X2998" s="194"/>
    </row>
    <row r="2999" spans="1:24" ht="12.95" customHeight="1" x14ac:dyDescent="0.2">
      <c r="A2999" s="115">
        <v>2011</v>
      </c>
      <c r="B2999" s="115" t="s">
        <v>4176</v>
      </c>
      <c r="C2999" s="102" t="s">
        <v>37343</v>
      </c>
      <c r="D2999" s="111" t="s">
        <v>31642</v>
      </c>
      <c r="E2999" s="115" t="s">
        <v>10236</v>
      </c>
      <c r="F2999" s="148" t="s">
        <v>10085</v>
      </c>
      <c r="G2999" s="105">
        <v>15898</v>
      </c>
      <c r="H2999" s="102" t="s">
        <v>4890</v>
      </c>
      <c r="I2999" s="102" t="s">
        <v>10103</v>
      </c>
      <c r="J2999" s="102" t="s">
        <v>5609</v>
      </c>
      <c r="K2999" s="115"/>
      <c r="L2999" s="111" t="s">
        <v>37353</v>
      </c>
      <c r="M2999" s="109">
        <v>1</v>
      </c>
      <c r="N2999" s="108" t="s">
        <v>5904</v>
      </c>
      <c r="O2999" s="102" t="s">
        <v>17383</v>
      </c>
      <c r="P2999" s="39" t="s">
        <v>15941</v>
      </c>
      <c r="Q2999" s="39" t="s">
        <v>16893</v>
      </c>
      <c r="R2999" s="109"/>
      <c r="S2999" s="102"/>
      <c r="T2999" s="102" t="s">
        <v>7789</v>
      </c>
      <c r="U2999" s="102" t="s">
        <v>21793</v>
      </c>
      <c r="V2999" s="109">
        <v>6</v>
      </c>
      <c r="W2999" s="107"/>
      <c r="X2999" s="194"/>
    </row>
    <row r="3000" spans="1:24" ht="12.95" customHeight="1" x14ac:dyDescent="0.2">
      <c r="A3000" s="115">
        <v>2011</v>
      </c>
      <c r="B3000" s="115" t="s">
        <v>4176</v>
      </c>
      <c r="C3000" s="102" t="s">
        <v>37343</v>
      </c>
      <c r="D3000" s="111" t="s">
        <v>31643</v>
      </c>
      <c r="E3000" s="115" t="s">
        <v>10237</v>
      </c>
      <c r="F3000" s="148" t="s">
        <v>10085</v>
      </c>
      <c r="G3000" s="105">
        <v>15898</v>
      </c>
      <c r="H3000" s="102" t="s">
        <v>10103</v>
      </c>
      <c r="I3000" s="102" t="s">
        <v>4890</v>
      </c>
      <c r="J3000" s="102" t="s">
        <v>5609</v>
      </c>
      <c r="K3000" s="115"/>
      <c r="L3000" s="111" t="s">
        <v>37354</v>
      </c>
      <c r="M3000" s="109">
        <v>1</v>
      </c>
      <c r="N3000" s="108" t="s">
        <v>5904</v>
      </c>
      <c r="O3000" s="102" t="s">
        <v>12252</v>
      </c>
      <c r="P3000" s="39" t="s">
        <v>162</v>
      </c>
      <c r="Q3000" s="39" t="s">
        <v>15945</v>
      </c>
      <c r="R3000" s="109"/>
      <c r="S3000" s="102" t="s">
        <v>11080</v>
      </c>
      <c r="T3000" s="102" t="s">
        <v>7789</v>
      </c>
      <c r="U3000" s="102" t="s">
        <v>4635</v>
      </c>
      <c r="V3000" s="109">
        <v>5.5</v>
      </c>
      <c r="W3000" s="107"/>
      <c r="X3000" s="194"/>
    </row>
    <row r="3001" spans="1:24" ht="12.95" customHeight="1" x14ac:dyDescent="0.2">
      <c r="A3001" s="115">
        <v>2011</v>
      </c>
      <c r="B3001" s="115" t="s">
        <v>4176</v>
      </c>
      <c r="C3001" s="102" t="s">
        <v>37343</v>
      </c>
      <c r="D3001" s="111" t="s">
        <v>31644</v>
      </c>
      <c r="E3001" s="115" t="s">
        <v>10238</v>
      </c>
      <c r="F3001" s="148" t="s">
        <v>10085</v>
      </c>
      <c r="G3001" s="105">
        <v>15898</v>
      </c>
      <c r="H3001" s="102" t="s">
        <v>10103</v>
      </c>
      <c r="I3001" s="102" t="s">
        <v>4890</v>
      </c>
      <c r="J3001" s="102" t="s">
        <v>5609</v>
      </c>
      <c r="K3001" s="115"/>
      <c r="L3001" s="111" t="s">
        <v>37355</v>
      </c>
      <c r="M3001" s="109">
        <v>1</v>
      </c>
      <c r="N3001" s="108" t="s">
        <v>5904</v>
      </c>
      <c r="O3001" s="102" t="s">
        <v>21794</v>
      </c>
      <c r="P3001" s="39" t="s">
        <v>15941</v>
      </c>
      <c r="Q3001" s="39" t="s">
        <v>16798</v>
      </c>
      <c r="R3001" s="109"/>
      <c r="S3001" s="102"/>
      <c r="T3001" s="102" t="s">
        <v>7789</v>
      </c>
      <c r="U3001" s="102" t="s">
        <v>21795</v>
      </c>
      <c r="V3001" s="109">
        <v>5</v>
      </c>
      <c r="W3001" s="107"/>
      <c r="X3001" s="194"/>
    </row>
    <row r="3002" spans="1:24" ht="12.95" customHeight="1" x14ac:dyDescent="0.2">
      <c r="A3002" s="115">
        <v>2011</v>
      </c>
      <c r="B3002" s="115" t="s">
        <v>4176</v>
      </c>
      <c r="C3002" s="102" t="s">
        <v>37343</v>
      </c>
      <c r="D3002" s="111" t="s">
        <v>31645</v>
      </c>
      <c r="E3002" s="115" t="s">
        <v>10239</v>
      </c>
      <c r="F3002" s="148" t="s">
        <v>10085</v>
      </c>
      <c r="G3002" s="105">
        <v>15901</v>
      </c>
      <c r="H3002" s="102" t="s">
        <v>4890</v>
      </c>
      <c r="I3002" s="102" t="s">
        <v>10103</v>
      </c>
      <c r="J3002" s="102" t="s">
        <v>5609</v>
      </c>
      <c r="K3002" s="115"/>
      <c r="L3002" s="111" t="s">
        <v>37356</v>
      </c>
      <c r="M3002" s="109">
        <v>1</v>
      </c>
      <c r="N3002" s="112" t="s">
        <v>5904</v>
      </c>
      <c r="O3002" s="102" t="s">
        <v>16565</v>
      </c>
      <c r="P3002" s="39" t="s">
        <v>15928</v>
      </c>
      <c r="Q3002" s="39" t="s">
        <v>16795</v>
      </c>
      <c r="R3002" s="109"/>
      <c r="S3002" s="102" t="s">
        <v>11080</v>
      </c>
      <c r="T3002" s="102" t="s">
        <v>7789</v>
      </c>
      <c r="U3002" s="102" t="s">
        <v>27547</v>
      </c>
      <c r="V3002" s="109">
        <v>7.5</v>
      </c>
      <c r="W3002" s="107"/>
      <c r="X3002" s="194"/>
    </row>
    <row r="3003" spans="1:24" ht="12.95" customHeight="1" x14ac:dyDescent="0.2">
      <c r="A3003" s="115">
        <v>2011</v>
      </c>
      <c r="B3003" s="115" t="s">
        <v>4176</v>
      </c>
      <c r="C3003" s="102" t="s">
        <v>37343</v>
      </c>
      <c r="D3003" s="111" t="s">
        <v>31646</v>
      </c>
      <c r="E3003" s="115" t="s">
        <v>11106</v>
      </c>
      <c r="F3003" s="148" t="s">
        <v>10085</v>
      </c>
      <c r="G3003" s="105">
        <v>15899</v>
      </c>
      <c r="H3003" s="102" t="s">
        <v>4890</v>
      </c>
      <c r="I3003" s="102" t="s">
        <v>10103</v>
      </c>
      <c r="J3003" s="102" t="s">
        <v>5609</v>
      </c>
      <c r="K3003" s="115"/>
      <c r="L3003" s="111" t="s">
        <v>37357</v>
      </c>
      <c r="M3003" s="109">
        <v>1</v>
      </c>
      <c r="N3003" s="112" t="s">
        <v>5904</v>
      </c>
      <c r="O3003" s="102" t="s">
        <v>20246</v>
      </c>
      <c r="P3003" s="39" t="s">
        <v>16121</v>
      </c>
      <c r="Q3003" s="39" t="s">
        <v>21797</v>
      </c>
      <c r="R3003" s="109"/>
      <c r="S3003" s="102" t="s">
        <v>11080</v>
      </c>
      <c r="T3003" s="102" t="s">
        <v>7789</v>
      </c>
      <c r="U3003" s="102" t="s">
        <v>27548</v>
      </c>
      <c r="V3003" s="109">
        <v>9</v>
      </c>
      <c r="W3003" s="107"/>
      <c r="X3003" s="194"/>
    </row>
    <row r="3004" spans="1:24" ht="12.95" customHeight="1" x14ac:dyDescent="0.2">
      <c r="A3004" s="115">
        <v>2011</v>
      </c>
      <c r="B3004" s="115" t="s">
        <v>4176</v>
      </c>
      <c r="C3004" s="102" t="s">
        <v>37343</v>
      </c>
      <c r="D3004" s="111" t="s">
        <v>31647</v>
      </c>
      <c r="E3004" s="102" t="s">
        <v>9493</v>
      </c>
      <c r="F3004" s="148" t="s">
        <v>10085</v>
      </c>
      <c r="G3004" s="105">
        <v>15900</v>
      </c>
      <c r="H3004" s="102" t="s">
        <v>4890</v>
      </c>
      <c r="I3004" s="102" t="s">
        <v>10103</v>
      </c>
      <c r="J3004" s="102" t="s">
        <v>5609</v>
      </c>
      <c r="K3004" s="102"/>
      <c r="L3004" s="111" t="s">
        <v>37358</v>
      </c>
      <c r="M3004" s="109">
        <v>1</v>
      </c>
      <c r="N3004" s="108" t="s">
        <v>5904</v>
      </c>
      <c r="O3004" s="102" t="s">
        <v>15927</v>
      </c>
      <c r="P3004" s="39" t="s">
        <v>16499</v>
      </c>
      <c r="Q3004" s="39" t="s">
        <v>17935</v>
      </c>
      <c r="R3004" s="109"/>
      <c r="S3004" s="102" t="s">
        <v>9435</v>
      </c>
      <c r="T3004" s="102" t="s">
        <v>7789</v>
      </c>
      <c r="U3004" s="102" t="s">
        <v>21798</v>
      </c>
      <c r="V3004" s="109">
        <v>7</v>
      </c>
      <c r="W3004" s="107"/>
      <c r="X3004" s="194"/>
    </row>
    <row r="3005" spans="1:24" ht="12.95" customHeight="1" x14ac:dyDescent="0.2">
      <c r="A3005" s="115">
        <v>2011</v>
      </c>
      <c r="B3005" s="115" t="s">
        <v>4176</v>
      </c>
      <c r="C3005" s="102" t="s">
        <v>37343</v>
      </c>
      <c r="D3005" s="111" t="s">
        <v>31648</v>
      </c>
      <c r="E3005" s="102" t="s">
        <v>7974</v>
      </c>
      <c r="F3005" s="148" t="s">
        <v>10085</v>
      </c>
      <c r="G3005" s="105">
        <v>15902</v>
      </c>
      <c r="H3005" s="102" t="s">
        <v>4890</v>
      </c>
      <c r="I3005" s="102" t="s">
        <v>10103</v>
      </c>
      <c r="J3005" s="102" t="s">
        <v>5609</v>
      </c>
      <c r="K3005" s="102"/>
      <c r="L3005" s="111" t="s">
        <v>37359</v>
      </c>
      <c r="M3005" s="109">
        <v>1</v>
      </c>
      <c r="N3005" s="108" t="s">
        <v>5904</v>
      </c>
      <c r="O3005" s="102" t="s">
        <v>18166</v>
      </c>
      <c r="P3005" s="39" t="s">
        <v>9125</v>
      </c>
      <c r="Q3005" s="39" t="s">
        <v>17386</v>
      </c>
      <c r="R3005" s="109"/>
      <c r="S3005" s="102" t="s">
        <v>11080</v>
      </c>
      <c r="T3005" s="102" t="s">
        <v>7789</v>
      </c>
      <c r="U3005" s="102" t="s">
        <v>4635</v>
      </c>
      <c r="V3005" s="109">
        <v>6.5</v>
      </c>
      <c r="W3005" s="107"/>
      <c r="X3005" s="194"/>
    </row>
    <row r="3006" spans="1:24" ht="12.95" customHeight="1" x14ac:dyDescent="0.2">
      <c r="A3006" s="115">
        <v>2002</v>
      </c>
      <c r="B3006" s="102" t="s">
        <v>4176</v>
      </c>
      <c r="C3006" s="103" t="s">
        <v>13410</v>
      </c>
      <c r="D3006" s="111" t="s">
        <v>6436</v>
      </c>
      <c r="E3006" s="102" t="s">
        <v>7043</v>
      </c>
      <c r="F3006" s="104" t="s">
        <v>14834</v>
      </c>
      <c r="G3006" s="105">
        <v>16350</v>
      </c>
      <c r="H3006" s="163" t="s">
        <v>11819</v>
      </c>
      <c r="I3006" s="163" t="s">
        <v>10191</v>
      </c>
      <c r="J3006" s="107" t="s">
        <v>6437</v>
      </c>
      <c r="K3006" s="102"/>
      <c r="L3006" s="111" t="s">
        <v>37360</v>
      </c>
      <c r="M3006" s="102">
        <v>1</v>
      </c>
      <c r="N3006" s="108" t="s">
        <v>31650</v>
      </c>
      <c r="O3006" s="102"/>
      <c r="P3006" s="39"/>
      <c r="Q3006" s="39" t="s">
        <v>21024</v>
      </c>
      <c r="R3006" s="109"/>
      <c r="S3006" s="102" t="s">
        <v>8315</v>
      </c>
      <c r="T3006" s="102" t="s">
        <v>20547</v>
      </c>
      <c r="U3006" s="102"/>
      <c r="V3006" s="109">
        <v>5</v>
      </c>
      <c r="W3006" s="107"/>
      <c r="X3006" s="113"/>
    </row>
    <row r="3007" spans="1:24" ht="12.95" customHeight="1" x14ac:dyDescent="0.2">
      <c r="A3007" s="115">
        <v>2002</v>
      </c>
      <c r="B3007" s="102" t="s">
        <v>4176</v>
      </c>
      <c r="C3007" s="102" t="s">
        <v>13410</v>
      </c>
      <c r="D3007" s="111" t="s">
        <v>2081</v>
      </c>
      <c r="E3007" s="102" t="s">
        <v>6438</v>
      </c>
      <c r="F3007" s="104" t="s">
        <v>14834</v>
      </c>
      <c r="G3007" s="105">
        <v>16329</v>
      </c>
      <c r="H3007" s="163" t="s">
        <v>10191</v>
      </c>
      <c r="I3007" s="102" t="s">
        <v>11819</v>
      </c>
      <c r="J3007" s="107" t="s">
        <v>2082</v>
      </c>
      <c r="K3007" s="102"/>
      <c r="L3007" s="111" t="s">
        <v>37361</v>
      </c>
      <c r="M3007" s="102">
        <v>1</v>
      </c>
      <c r="N3007" s="108" t="s">
        <v>31651</v>
      </c>
      <c r="O3007" s="102" t="s">
        <v>3620</v>
      </c>
      <c r="P3007" s="39" t="s">
        <v>9125</v>
      </c>
      <c r="Q3007" s="39" t="s">
        <v>16121</v>
      </c>
      <c r="R3007" s="109"/>
      <c r="S3007" s="102"/>
      <c r="T3007" s="102" t="s">
        <v>20547</v>
      </c>
      <c r="U3007" s="102" t="s">
        <v>5329</v>
      </c>
      <c r="V3007" s="109">
        <v>5.5</v>
      </c>
      <c r="W3007" s="107"/>
      <c r="X3007" s="113"/>
    </row>
    <row r="3008" spans="1:24" ht="12.95" customHeight="1" x14ac:dyDescent="0.2">
      <c r="A3008" s="115">
        <v>2002</v>
      </c>
      <c r="B3008" s="102" t="s">
        <v>4176</v>
      </c>
      <c r="C3008" s="102" t="s">
        <v>13410</v>
      </c>
      <c r="D3008" s="111" t="s">
        <v>6302</v>
      </c>
      <c r="E3008" s="102" t="s">
        <v>2083</v>
      </c>
      <c r="F3008" s="104" t="s">
        <v>14834</v>
      </c>
      <c r="G3008" s="105">
        <v>16442</v>
      </c>
      <c r="H3008" s="102" t="s">
        <v>11819</v>
      </c>
      <c r="I3008" s="163" t="s">
        <v>10191</v>
      </c>
      <c r="J3008" s="107" t="s">
        <v>6303</v>
      </c>
      <c r="K3008" s="102"/>
      <c r="L3008" s="111" t="s">
        <v>37362</v>
      </c>
      <c r="M3008" s="102">
        <v>1</v>
      </c>
      <c r="N3008" s="108" t="s">
        <v>31652</v>
      </c>
      <c r="O3008" s="102" t="s">
        <v>17734</v>
      </c>
      <c r="P3008" s="39"/>
      <c r="Q3008" s="39" t="s">
        <v>16868</v>
      </c>
      <c r="R3008" s="109"/>
      <c r="S3008" s="102"/>
      <c r="T3008" s="102" t="s">
        <v>20546</v>
      </c>
      <c r="U3008" s="102" t="s">
        <v>7960</v>
      </c>
      <c r="V3008" s="109">
        <v>4</v>
      </c>
      <c r="W3008" s="107"/>
      <c r="X3008" s="113"/>
    </row>
    <row r="3009" spans="1:24" ht="12.95" customHeight="1" x14ac:dyDescent="0.2">
      <c r="A3009" s="115">
        <v>2002</v>
      </c>
      <c r="B3009" s="102" t="s">
        <v>4176</v>
      </c>
      <c r="C3009" s="102" t="s">
        <v>13410</v>
      </c>
      <c r="D3009" s="111" t="s">
        <v>7715</v>
      </c>
      <c r="E3009" s="102" t="s">
        <v>7714</v>
      </c>
      <c r="F3009" s="104" t="s">
        <v>14834</v>
      </c>
      <c r="G3009" s="105">
        <v>16446</v>
      </c>
      <c r="H3009" s="102" t="s">
        <v>11819</v>
      </c>
      <c r="I3009" s="102" t="s">
        <v>30894</v>
      </c>
      <c r="J3009" s="107" t="s">
        <v>8791</v>
      </c>
      <c r="K3009" s="102"/>
      <c r="L3009" s="111" t="s">
        <v>37363</v>
      </c>
      <c r="M3009" s="102">
        <v>1</v>
      </c>
      <c r="N3009" s="108" t="s">
        <v>31653</v>
      </c>
      <c r="O3009" s="102" t="s">
        <v>15959</v>
      </c>
      <c r="P3009" s="39"/>
      <c r="Q3009" s="39" t="s">
        <v>17383</v>
      </c>
      <c r="R3009" s="109"/>
      <c r="S3009" s="102"/>
      <c r="T3009" s="102" t="s">
        <v>20546</v>
      </c>
      <c r="U3009" s="102" t="s">
        <v>7960</v>
      </c>
      <c r="V3009" s="109">
        <v>6</v>
      </c>
      <c r="W3009" s="107"/>
      <c r="X3009" s="113"/>
    </row>
    <row r="3010" spans="1:24" ht="12.95" customHeight="1" x14ac:dyDescent="0.2">
      <c r="A3010" s="115">
        <v>2002</v>
      </c>
      <c r="B3010" s="102" t="s">
        <v>4176</v>
      </c>
      <c r="C3010" s="102" t="s">
        <v>13410</v>
      </c>
      <c r="D3010" s="111" t="s">
        <v>13719</v>
      </c>
      <c r="E3010" s="102" t="s">
        <v>7716</v>
      </c>
      <c r="F3010" s="104" t="s">
        <v>14834</v>
      </c>
      <c r="G3010" s="105">
        <v>16423</v>
      </c>
      <c r="H3010" s="163" t="s">
        <v>10191</v>
      </c>
      <c r="I3010" s="102" t="s">
        <v>11819</v>
      </c>
      <c r="J3010" s="107" t="s">
        <v>1089</v>
      </c>
      <c r="K3010" s="102"/>
      <c r="L3010" s="111" t="s">
        <v>37364</v>
      </c>
      <c r="M3010" s="102">
        <v>2</v>
      </c>
      <c r="N3010" s="112" t="s">
        <v>17705</v>
      </c>
      <c r="O3010" s="102" t="s">
        <v>10189</v>
      </c>
      <c r="P3010" s="39" t="s">
        <v>162</v>
      </c>
      <c r="Q3010" s="39" t="s">
        <v>19531</v>
      </c>
      <c r="R3010" s="109"/>
      <c r="S3010" s="102"/>
      <c r="T3010" s="102" t="s">
        <v>20547</v>
      </c>
      <c r="U3010" s="102" t="s">
        <v>16048</v>
      </c>
      <c r="V3010" s="109">
        <v>6.5</v>
      </c>
      <c r="W3010" s="107"/>
      <c r="X3010" s="113"/>
    </row>
    <row r="3011" spans="1:24" ht="12.95" customHeight="1" x14ac:dyDescent="0.2">
      <c r="A3011" s="115">
        <v>2002</v>
      </c>
      <c r="B3011" s="102" t="s">
        <v>4176</v>
      </c>
      <c r="C3011" s="102" t="s">
        <v>13410</v>
      </c>
      <c r="D3011" s="111" t="s">
        <v>7292</v>
      </c>
      <c r="E3011" s="102" t="s">
        <v>7291</v>
      </c>
      <c r="F3011" s="104" t="s">
        <v>14834</v>
      </c>
      <c r="G3011" s="105">
        <v>16423</v>
      </c>
      <c r="H3011" s="163" t="s">
        <v>10191</v>
      </c>
      <c r="I3011" s="102" t="s">
        <v>11819</v>
      </c>
      <c r="J3011" s="107" t="s">
        <v>9933</v>
      </c>
      <c r="K3011" s="102"/>
      <c r="L3011" s="111" t="s">
        <v>37365</v>
      </c>
      <c r="M3011" s="102">
        <v>1</v>
      </c>
      <c r="N3011" s="108" t="s">
        <v>31654</v>
      </c>
      <c r="O3011" s="102" t="s">
        <v>162</v>
      </c>
      <c r="P3011" s="39" t="s">
        <v>17110</v>
      </c>
      <c r="Q3011" s="39" t="s">
        <v>16568</v>
      </c>
      <c r="R3011" s="109"/>
      <c r="S3011" s="102"/>
      <c r="T3011" s="102" t="s">
        <v>20547</v>
      </c>
      <c r="U3011" s="102" t="s">
        <v>16048</v>
      </c>
      <c r="V3011" s="109">
        <v>6.5</v>
      </c>
      <c r="W3011" s="107"/>
      <c r="X3011" s="113"/>
    </row>
    <row r="3012" spans="1:24" ht="12.95" customHeight="1" x14ac:dyDescent="0.2">
      <c r="A3012" s="115">
        <v>2002</v>
      </c>
      <c r="B3012" s="102" t="s">
        <v>4176</v>
      </c>
      <c r="C3012" s="102" t="s">
        <v>13410</v>
      </c>
      <c r="D3012" s="111" t="s">
        <v>7294</v>
      </c>
      <c r="E3012" s="102" t="s">
        <v>7293</v>
      </c>
      <c r="F3012" s="104" t="s">
        <v>14834</v>
      </c>
      <c r="G3012" s="105">
        <v>16383</v>
      </c>
      <c r="H3012" s="102" t="s">
        <v>10191</v>
      </c>
      <c r="I3012" s="163" t="s">
        <v>11819</v>
      </c>
      <c r="J3012" s="107" t="s">
        <v>7643</v>
      </c>
      <c r="K3012" s="102"/>
      <c r="L3012" s="111" t="s">
        <v>37366</v>
      </c>
      <c r="M3012" s="102">
        <v>2</v>
      </c>
      <c r="N3012" s="108" t="s">
        <v>31655</v>
      </c>
      <c r="O3012" s="102" t="s">
        <v>16764</v>
      </c>
      <c r="P3012" s="39" t="s">
        <v>9125</v>
      </c>
      <c r="Q3012" s="39" t="s">
        <v>16157</v>
      </c>
      <c r="R3012" s="109"/>
      <c r="S3012" s="102"/>
      <c r="T3012" s="102" t="s">
        <v>20547</v>
      </c>
      <c r="U3012" s="102"/>
      <c r="V3012" s="109">
        <v>5.5</v>
      </c>
      <c r="W3012" s="107"/>
      <c r="X3012" s="113"/>
    </row>
    <row r="3013" spans="1:24" ht="12.95" customHeight="1" x14ac:dyDescent="0.2">
      <c r="A3013" s="115">
        <v>2002</v>
      </c>
      <c r="B3013" s="102" t="s">
        <v>4176</v>
      </c>
      <c r="C3013" s="102" t="s">
        <v>13410</v>
      </c>
      <c r="D3013" s="111" t="s">
        <v>7296</v>
      </c>
      <c r="E3013" s="102" t="s">
        <v>7295</v>
      </c>
      <c r="F3013" s="104" t="s">
        <v>14834</v>
      </c>
      <c r="G3013" s="105">
        <v>16423</v>
      </c>
      <c r="H3013" s="102" t="s">
        <v>10191</v>
      </c>
      <c r="I3013" s="102" t="s">
        <v>4890</v>
      </c>
      <c r="J3013" s="102" t="s">
        <v>5674</v>
      </c>
      <c r="K3013" s="102"/>
      <c r="L3013" s="111" t="s">
        <v>37367</v>
      </c>
      <c r="M3013" s="102">
        <v>1</v>
      </c>
      <c r="N3013" s="108" t="s">
        <v>31310</v>
      </c>
      <c r="O3013" s="102" t="s">
        <v>16982</v>
      </c>
      <c r="P3013" s="39"/>
      <c r="Q3013" s="39" t="s">
        <v>17671</v>
      </c>
      <c r="R3013" s="109"/>
      <c r="S3013" s="102"/>
      <c r="T3013" s="102" t="s">
        <v>20547</v>
      </c>
      <c r="U3013" s="102"/>
      <c r="V3013" s="109">
        <v>5.5</v>
      </c>
      <c r="W3013" s="107"/>
      <c r="X3013" s="113"/>
    </row>
    <row r="3014" spans="1:24" ht="12.95" customHeight="1" x14ac:dyDescent="0.2">
      <c r="A3014" s="115">
        <v>2003</v>
      </c>
      <c r="B3014" s="102" t="s">
        <v>4176</v>
      </c>
      <c r="C3014" s="103" t="s">
        <v>9799</v>
      </c>
      <c r="D3014" s="111" t="s">
        <v>12063</v>
      </c>
      <c r="E3014" s="102" t="s">
        <v>7297</v>
      </c>
      <c r="F3014" s="104" t="s">
        <v>14834</v>
      </c>
      <c r="G3014" s="105">
        <v>16546</v>
      </c>
      <c r="H3014" s="102" t="s">
        <v>4890</v>
      </c>
      <c r="I3014" s="102" t="s">
        <v>10103</v>
      </c>
      <c r="J3014" s="107" t="s">
        <v>10317</v>
      </c>
      <c r="K3014" s="102"/>
      <c r="L3014" s="111" t="s">
        <v>37369</v>
      </c>
      <c r="M3014" s="102">
        <v>1</v>
      </c>
      <c r="N3014" s="108" t="s">
        <v>31356</v>
      </c>
      <c r="O3014" s="102" t="s">
        <v>16798</v>
      </c>
      <c r="P3014" s="39" t="s">
        <v>9160</v>
      </c>
      <c r="Q3014" s="39" t="s">
        <v>16805</v>
      </c>
      <c r="R3014" s="109"/>
      <c r="S3014" s="102"/>
      <c r="T3014" s="102" t="s">
        <v>7789</v>
      </c>
      <c r="U3014" s="102" t="s">
        <v>21799</v>
      </c>
      <c r="V3014" s="109">
        <v>6.5</v>
      </c>
      <c r="W3014" s="107"/>
      <c r="X3014" s="113"/>
    </row>
    <row r="3015" spans="1:24" ht="12.95" customHeight="1" x14ac:dyDescent="0.2">
      <c r="A3015" s="115">
        <v>2003</v>
      </c>
      <c r="B3015" s="102" t="s">
        <v>4176</v>
      </c>
      <c r="C3015" s="102" t="s">
        <v>9799</v>
      </c>
      <c r="D3015" s="111" t="s">
        <v>12065</v>
      </c>
      <c r="E3015" s="102" t="s">
        <v>12064</v>
      </c>
      <c r="F3015" s="104" t="s">
        <v>14834</v>
      </c>
      <c r="G3015" s="105">
        <v>16545</v>
      </c>
      <c r="H3015" s="102" t="s">
        <v>4890</v>
      </c>
      <c r="I3015" s="102" t="s">
        <v>10103</v>
      </c>
      <c r="J3015" s="102" t="s">
        <v>10318</v>
      </c>
      <c r="K3015" s="102"/>
      <c r="L3015" s="111" t="s">
        <v>37370</v>
      </c>
      <c r="M3015" s="109">
        <v>0.75</v>
      </c>
      <c r="N3015" s="108">
        <v>42</v>
      </c>
      <c r="O3015" s="102" t="s">
        <v>16905</v>
      </c>
      <c r="P3015" s="39" t="s">
        <v>162</v>
      </c>
      <c r="Q3015" s="39" t="s">
        <v>17671</v>
      </c>
      <c r="R3015" s="109"/>
      <c r="S3015" s="102"/>
      <c r="T3015" s="102" t="s">
        <v>7789</v>
      </c>
      <c r="U3015" s="102"/>
      <c r="V3015" s="109">
        <v>6.5</v>
      </c>
      <c r="W3015" s="107"/>
      <c r="X3015" s="113"/>
    </row>
    <row r="3016" spans="1:24" ht="12.95" customHeight="1" x14ac:dyDescent="0.2">
      <c r="A3016" s="115">
        <v>2003</v>
      </c>
      <c r="B3016" s="102" t="s">
        <v>4176</v>
      </c>
      <c r="C3016" s="102" t="s">
        <v>9799</v>
      </c>
      <c r="D3016" s="111" t="s">
        <v>9711</v>
      </c>
      <c r="E3016" s="102" t="s">
        <v>12066</v>
      </c>
      <c r="F3016" s="104" t="s">
        <v>14834</v>
      </c>
      <c r="G3016" s="105">
        <v>16552</v>
      </c>
      <c r="H3016" s="163" t="s">
        <v>11819</v>
      </c>
      <c r="I3016" s="163" t="s">
        <v>10103</v>
      </c>
      <c r="J3016" s="102" t="s">
        <v>10114</v>
      </c>
      <c r="K3016" s="102"/>
      <c r="L3016" s="111" t="s">
        <v>37371</v>
      </c>
      <c r="M3016" s="109">
        <v>1</v>
      </c>
      <c r="N3016" s="108" t="s">
        <v>31656</v>
      </c>
      <c r="O3016" s="102" t="s">
        <v>3620</v>
      </c>
      <c r="P3016" s="39"/>
      <c r="Q3016" s="39" t="s">
        <v>15945</v>
      </c>
      <c r="R3016" s="109"/>
      <c r="S3016" s="102"/>
      <c r="T3016" s="102" t="s">
        <v>7789</v>
      </c>
      <c r="U3016" s="102" t="s">
        <v>2475</v>
      </c>
      <c r="V3016" s="109">
        <v>5.5</v>
      </c>
      <c r="W3016" s="107"/>
      <c r="X3016" s="113"/>
    </row>
    <row r="3017" spans="1:24" ht="12.95" customHeight="1" x14ac:dyDescent="0.2">
      <c r="A3017" s="115">
        <v>2003</v>
      </c>
      <c r="B3017" s="102" t="s">
        <v>4176</v>
      </c>
      <c r="C3017" s="102" t="s">
        <v>9799</v>
      </c>
      <c r="D3017" s="111" t="s">
        <v>5435</v>
      </c>
      <c r="E3017" s="102" t="s">
        <v>9712</v>
      </c>
      <c r="F3017" s="104" t="s">
        <v>14834</v>
      </c>
      <c r="G3017" s="105">
        <v>16373</v>
      </c>
      <c r="H3017" s="102" t="s">
        <v>11819</v>
      </c>
      <c r="I3017" s="163" t="s">
        <v>10103</v>
      </c>
      <c r="J3017" s="102" t="s">
        <v>10115</v>
      </c>
      <c r="K3017" s="102"/>
      <c r="L3017" s="111" t="s">
        <v>37372</v>
      </c>
      <c r="M3017" s="109">
        <v>1</v>
      </c>
      <c r="N3017" s="108" t="s">
        <v>31657</v>
      </c>
      <c r="O3017" s="102" t="s">
        <v>16856</v>
      </c>
      <c r="P3017" s="39" t="s">
        <v>9125</v>
      </c>
      <c r="Q3017" s="39" t="s">
        <v>19131</v>
      </c>
      <c r="R3017" s="109"/>
      <c r="S3017" s="102"/>
      <c r="T3017" s="102" t="s">
        <v>7789</v>
      </c>
      <c r="U3017" s="102" t="s">
        <v>21800</v>
      </c>
      <c r="V3017" s="109">
        <v>5.5</v>
      </c>
      <c r="W3017" s="107"/>
      <c r="X3017" s="113"/>
    </row>
    <row r="3018" spans="1:24" ht="12.95" customHeight="1" x14ac:dyDescent="0.2">
      <c r="A3018" s="115">
        <v>2003</v>
      </c>
      <c r="B3018" s="102" t="s">
        <v>4176</v>
      </c>
      <c r="C3018" s="102" t="s">
        <v>9799</v>
      </c>
      <c r="D3018" s="111" t="s">
        <v>5437</v>
      </c>
      <c r="E3018" s="102" t="s">
        <v>5436</v>
      </c>
      <c r="F3018" s="114" t="s">
        <v>6406</v>
      </c>
      <c r="G3018" s="105">
        <v>15151</v>
      </c>
      <c r="H3018" s="102" t="s">
        <v>31658</v>
      </c>
      <c r="I3018" s="163" t="s">
        <v>10103</v>
      </c>
      <c r="J3018" s="102" t="s">
        <v>10116</v>
      </c>
      <c r="K3018" s="102"/>
      <c r="L3018" s="111" t="s">
        <v>37373</v>
      </c>
      <c r="M3018" s="109">
        <v>2</v>
      </c>
      <c r="N3018" s="112" t="s">
        <v>15879</v>
      </c>
      <c r="O3018" s="102" t="s">
        <v>21801</v>
      </c>
      <c r="P3018" s="39" t="s">
        <v>9160</v>
      </c>
      <c r="Q3018" s="39" t="s">
        <v>21802</v>
      </c>
      <c r="R3018" s="109"/>
      <c r="S3018" s="102"/>
      <c r="T3018" s="102" t="s">
        <v>7789</v>
      </c>
      <c r="U3018" s="102" t="s">
        <v>21803</v>
      </c>
      <c r="V3018" s="109">
        <v>4.5</v>
      </c>
      <c r="W3018" s="107"/>
      <c r="X3018" s="113"/>
    </row>
    <row r="3019" spans="1:24" ht="12.95" customHeight="1" x14ac:dyDescent="0.2">
      <c r="A3019" s="115">
        <v>2003</v>
      </c>
      <c r="B3019" s="102" t="s">
        <v>4176</v>
      </c>
      <c r="C3019" s="102" t="s">
        <v>9799</v>
      </c>
      <c r="D3019" s="111" t="s">
        <v>5439</v>
      </c>
      <c r="E3019" s="102" t="s">
        <v>5438</v>
      </c>
      <c r="F3019" s="104" t="s">
        <v>14834</v>
      </c>
      <c r="G3019" s="105">
        <v>15167</v>
      </c>
      <c r="H3019" s="102" t="s">
        <v>4890</v>
      </c>
      <c r="I3019" s="163" t="s">
        <v>10103</v>
      </c>
      <c r="J3019" s="102" t="s">
        <v>10117</v>
      </c>
      <c r="K3019" s="102"/>
      <c r="L3019" s="111" t="s">
        <v>37374</v>
      </c>
      <c r="M3019" s="109">
        <v>1.5</v>
      </c>
      <c r="N3019" s="108" t="s">
        <v>31659</v>
      </c>
      <c r="O3019" s="102" t="s">
        <v>21804</v>
      </c>
      <c r="P3019" s="39" t="s">
        <v>7837</v>
      </c>
      <c r="Q3019" s="39" t="s">
        <v>21805</v>
      </c>
      <c r="R3019" s="109"/>
      <c r="S3019" s="102" t="s">
        <v>9435</v>
      </c>
      <c r="T3019" s="102" t="s">
        <v>7789</v>
      </c>
      <c r="U3019" s="102" t="s">
        <v>21806</v>
      </c>
      <c r="V3019" s="109">
        <v>7</v>
      </c>
      <c r="W3019" s="107"/>
      <c r="X3019" s="113"/>
    </row>
    <row r="3020" spans="1:24" ht="12.95" customHeight="1" x14ac:dyDescent="0.2">
      <c r="A3020" s="115">
        <v>2003</v>
      </c>
      <c r="B3020" s="102" t="s">
        <v>4176</v>
      </c>
      <c r="C3020" s="102" t="s">
        <v>9799</v>
      </c>
      <c r="D3020" s="111" t="s">
        <v>5441</v>
      </c>
      <c r="E3020" s="102" t="s">
        <v>5440</v>
      </c>
      <c r="F3020" s="104" t="s">
        <v>14834</v>
      </c>
      <c r="G3020" s="105">
        <v>15160</v>
      </c>
      <c r="H3020" s="102" t="s">
        <v>10103</v>
      </c>
      <c r="I3020" s="102" t="s">
        <v>31660</v>
      </c>
      <c r="J3020" s="102" t="s">
        <v>6938</v>
      </c>
      <c r="K3020" s="102"/>
      <c r="L3020" s="111" t="s">
        <v>37375</v>
      </c>
      <c r="M3020" s="109">
        <v>1</v>
      </c>
      <c r="N3020" s="108" t="s">
        <v>31661</v>
      </c>
      <c r="O3020" s="102"/>
      <c r="P3020" s="39"/>
      <c r="Q3020" s="39" t="s">
        <v>19534</v>
      </c>
      <c r="R3020" s="109"/>
      <c r="S3020" s="102"/>
      <c r="T3020" s="102" t="s">
        <v>7789</v>
      </c>
      <c r="U3020" s="102" t="s">
        <v>19636</v>
      </c>
      <c r="V3020" s="109">
        <v>4.5</v>
      </c>
      <c r="W3020" s="107"/>
      <c r="X3020" s="113"/>
    </row>
    <row r="3021" spans="1:24" ht="12.95" customHeight="1" x14ac:dyDescent="0.2">
      <c r="A3021" s="115">
        <v>2003</v>
      </c>
      <c r="B3021" s="102" t="s">
        <v>4176</v>
      </c>
      <c r="C3021" s="102" t="s">
        <v>9799</v>
      </c>
      <c r="D3021" s="111" t="s">
        <v>22</v>
      </c>
      <c r="E3021" s="102" t="s">
        <v>21</v>
      </c>
      <c r="F3021" s="104" t="s">
        <v>14834</v>
      </c>
      <c r="G3021" s="105">
        <v>15874</v>
      </c>
      <c r="H3021" s="102" t="s">
        <v>11819</v>
      </c>
      <c r="I3021" s="163" t="s">
        <v>10103</v>
      </c>
      <c r="J3021" s="102" t="s">
        <v>10021</v>
      </c>
      <c r="K3021" s="102"/>
      <c r="L3021" s="111" t="s">
        <v>37368</v>
      </c>
      <c r="M3021" s="109">
        <v>0.5</v>
      </c>
      <c r="N3021" s="108" t="s">
        <v>6939</v>
      </c>
      <c r="O3021" s="102"/>
      <c r="P3021" s="39" t="s">
        <v>9125</v>
      </c>
      <c r="Q3021" s="39" t="s">
        <v>18182</v>
      </c>
      <c r="R3021" s="109"/>
      <c r="S3021" s="102"/>
      <c r="T3021" s="102" t="s">
        <v>7789</v>
      </c>
      <c r="U3021" s="102" t="s">
        <v>21807</v>
      </c>
      <c r="V3021" s="109">
        <v>3.5</v>
      </c>
      <c r="W3021" s="107"/>
      <c r="X3021" s="113"/>
    </row>
    <row r="3022" spans="1:24" ht="12.95" customHeight="1" x14ac:dyDescent="0.2">
      <c r="A3022" s="115">
        <v>2005</v>
      </c>
      <c r="B3022" s="102" t="s">
        <v>4176</v>
      </c>
      <c r="C3022" s="103" t="s">
        <v>6910</v>
      </c>
      <c r="D3022" s="111" t="s">
        <v>7853</v>
      </c>
      <c r="E3022" s="102" t="s">
        <v>10681</v>
      </c>
      <c r="F3022" s="104" t="s">
        <v>14834</v>
      </c>
      <c r="G3022" s="105">
        <v>16247</v>
      </c>
      <c r="H3022" s="102" t="s">
        <v>15082</v>
      </c>
      <c r="I3022" s="102" t="s">
        <v>2625</v>
      </c>
      <c r="J3022" s="102" t="s">
        <v>7059</v>
      </c>
      <c r="K3022" s="102"/>
      <c r="L3022" s="111" t="s">
        <v>37376</v>
      </c>
      <c r="M3022" s="109">
        <v>0.5</v>
      </c>
      <c r="N3022" s="108">
        <v>41</v>
      </c>
      <c r="O3022" s="102" t="s">
        <v>15959</v>
      </c>
      <c r="P3022" s="39"/>
      <c r="Q3022" s="39" t="s">
        <v>15945</v>
      </c>
      <c r="R3022" s="109"/>
      <c r="S3022" s="102"/>
      <c r="T3022" s="102" t="s">
        <v>20545</v>
      </c>
      <c r="U3022" s="102" t="s">
        <v>6868</v>
      </c>
      <c r="V3022" s="109">
        <v>5.5</v>
      </c>
      <c r="W3022" s="107"/>
      <c r="X3022" s="113"/>
    </row>
    <row r="3023" spans="1:24" ht="12.95" customHeight="1" x14ac:dyDescent="0.2">
      <c r="A3023" s="115">
        <v>2005</v>
      </c>
      <c r="B3023" s="102" t="s">
        <v>4176</v>
      </c>
      <c r="C3023" s="102" t="s">
        <v>6910</v>
      </c>
      <c r="D3023" s="111" t="s">
        <v>7060</v>
      </c>
      <c r="E3023" s="102" t="s">
        <v>10128</v>
      </c>
      <c r="F3023" s="104" t="s">
        <v>14834</v>
      </c>
      <c r="G3023" s="105">
        <v>16255</v>
      </c>
      <c r="H3023" s="102" t="s">
        <v>2625</v>
      </c>
      <c r="I3023" s="102" t="s">
        <v>15082</v>
      </c>
      <c r="J3023" s="102" t="s">
        <v>7059</v>
      </c>
      <c r="K3023" s="102"/>
      <c r="L3023" s="111" t="s">
        <v>37377</v>
      </c>
      <c r="M3023" s="109">
        <v>0.5</v>
      </c>
      <c r="N3023" s="108">
        <v>10</v>
      </c>
      <c r="O3023" s="102" t="s">
        <v>3620</v>
      </c>
      <c r="P3023" s="39" t="s">
        <v>9125</v>
      </c>
      <c r="Q3023" s="39" t="s">
        <v>16873</v>
      </c>
      <c r="R3023" s="109"/>
      <c r="S3023" s="102"/>
      <c r="T3023" s="102" t="s">
        <v>20545</v>
      </c>
      <c r="U3023" s="102" t="s">
        <v>21809</v>
      </c>
      <c r="V3023" s="109">
        <v>6.5</v>
      </c>
      <c r="W3023" s="107"/>
      <c r="X3023" s="113"/>
    </row>
    <row r="3024" spans="1:24" ht="12.95" customHeight="1" x14ac:dyDescent="0.2">
      <c r="A3024" s="115">
        <v>2005</v>
      </c>
      <c r="B3024" s="102" t="s">
        <v>4176</v>
      </c>
      <c r="C3024" s="102" t="s">
        <v>6910</v>
      </c>
      <c r="D3024" s="111" t="s">
        <v>11511</v>
      </c>
      <c r="E3024" s="102" t="s">
        <v>2484</v>
      </c>
      <c r="F3024" s="104" t="s">
        <v>14834</v>
      </c>
      <c r="G3024" s="105">
        <v>15403</v>
      </c>
      <c r="H3024" s="102" t="s">
        <v>31662</v>
      </c>
      <c r="I3024" s="102" t="s">
        <v>2625</v>
      </c>
      <c r="J3024" s="102" t="s">
        <v>11720</v>
      </c>
      <c r="K3024" s="102"/>
      <c r="L3024" s="111" t="s">
        <v>37378</v>
      </c>
      <c r="M3024" s="109">
        <v>1</v>
      </c>
      <c r="N3024" s="108" t="s">
        <v>31663</v>
      </c>
      <c r="O3024" s="102" t="s">
        <v>12252</v>
      </c>
      <c r="P3024" s="39"/>
      <c r="Q3024" s="39"/>
      <c r="R3024" s="109"/>
      <c r="S3024" s="102" t="s">
        <v>9435</v>
      </c>
      <c r="T3024" s="102" t="s">
        <v>21409</v>
      </c>
      <c r="U3024" s="102" t="s">
        <v>6868</v>
      </c>
      <c r="V3024" s="109">
        <v>5.5</v>
      </c>
      <c r="W3024" s="107"/>
      <c r="X3024" s="113"/>
    </row>
    <row r="3025" spans="1:24" ht="12.95" customHeight="1" x14ac:dyDescent="0.2">
      <c r="A3025" s="115">
        <v>2005</v>
      </c>
      <c r="B3025" s="102" t="s">
        <v>4176</v>
      </c>
      <c r="C3025" s="102" t="s">
        <v>6910</v>
      </c>
      <c r="D3025" s="111" t="s">
        <v>11512</v>
      </c>
      <c r="E3025" s="102" t="s">
        <v>10129</v>
      </c>
      <c r="F3025" s="104" t="s">
        <v>14834</v>
      </c>
      <c r="G3025" s="105">
        <v>15407</v>
      </c>
      <c r="H3025" s="102" t="s">
        <v>31664</v>
      </c>
      <c r="I3025" s="102" t="s">
        <v>2625</v>
      </c>
      <c r="J3025" s="102" t="s">
        <v>11721</v>
      </c>
      <c r="K3025" s="102"/>
      <c r="L3025" s="111" t="s">
        <v>37379</v>
      </c>
      <c r="M3025" s="109">
        <v>1</v>
      </c>
      <c r="N3025" s="108" t="s">
        <v>31665</v>
      </c>
      <c r="O3025" s="102" t="s">
        <v>162</v>
      </c>
      <c r="P3025" s="39" t="s">
        <v>8076</v>
      </c>
      <c r="Q3025" s="39" t="s">
        <v>21810</v>
      </c>
      <c r="R3025" s="109"/>
      <c r="S3025" s="102"/>
      <c r="T3025" s="102" t="s">
        <v>21409</v>
      </c>
      <c r="U3025" s="102" t="s">
        <v>21808</v>
      </c>
      <c r="V3025" s="109">
        <v>5.5</v>
      </c>
      <c r="W3025" s="107"/>
      <c r="X3025" s="113"/>
    </row>
    <row r="3026" spans="1:24" ht="12.95" customHeight="1" x14ac:dyDescent="0.2">
      <c r="A3026" s="115">
        <v>2005</v>
      </c>
      <c r="B3026" s="102" t="s">
        <v>4176</v>
      </c>
      <c r="C3026" s="102" t="s">
        <v>6910</v>
      </c>
      <c r="D3026" s="111" t="s">
        <v>14504</v>
      </c>
      <c r="E3026" s="102" t="s">
        <v>10130</v>
      </c>
      <c r="F3026" s="104" t="s">
        <v>14834</v>
      </c>
      <c r="G3026" s="105">
        <v>16507</v>
      </c>
      <c r="H3026" s="102" t="s">
        <v>2625</v>
      </c>
      <c r="I3026" s="102" t="s">
        <v>10191</v>
      </c>
      <c r="J3026" s="102" t="s">
        <v>13990</v>
      </c>
      <c r="K3026" s="102"/>
      <c r="L3026" s="111" t="s">
        <v>37380</v>
      </c>
      <c r="M3026" s="109">
        <v>0.5</v>
      </c>
      <c r="N3026" s="108">
        <v>34</v>
      </c>
      <c r="O3026" s="102"/>
      <c r="P3026" s="39"/>
      <c r="Q3026" s="39" t="s">
        <v>17191</v>
      </c>
      <c r="R3026" s="109"/>
      <c r="S3026" s="102"/>
      <c r="T3026" s="102" t="s">
        <v>20545</v>
      </c>
      <c r="U3026" s="102" t="s">
        <v>21811</v>
      </c>
      <c r="V3026" s="109">
        <v>5.5</v>
      </c>
      <c r="W3026" s="107"/>
      <c r="X3026" s="113"/>
    </row>
    <row r="3027" spans="1:24" ht="12.95" customHeight="1" x14ac:dyDescent="0.2">
      <c r="A3027" s="115">
        <v>2005</v>
      </c>
      <c r="B3027" s="102" t="s">
        <v>4176</v>
      </c>
      <c r="C3027" s="102" t="s">
        <v>6910</v>
      </c>
      <c r="D3027" s="111" t="s">
        <v>14505</v>
      </c>
      <c r="E3027" s="102" t="s">
        <v>12326</v>
      </c>
      <c r="F3027" s="104" t="s">
        <v>14834</v>
      </c>
      <c r="G3027" s="105">
        <v>16507</v>
      </c>
      <c r="H3027" s="102" t="s">
        <v>10191</v>
      </c>
      <c r="I3027" s="102" t="s">
        <v>2625</v>
      </c>
      <c r="J3027" s="102" t="s">
        <v>13990</v>
      </c>
      <c r="K3027" s="102"/>
      <c r="L3027" s="111" t="s">
        <v>37381</v>
      </c>
      <c r="M3027" s="169">
        <v>0.5</v>
      </c>
      <c r="N3027" s="108">
        <v>43</v>
      </c>
      <c r="O3027" s="121" t="s">
        <v>16499</v>
      </c>
      <c r="P3027" s="102"/>
      <c r="Q3027" s="102" t="s">
        <v>19131</v>
      </c>
      <c r="R3027" s="109"/>
      <c r="S3027" s="102"/>
      <c r="T3027" s="102" t="s">
        <v>20545</v>
      </c>
      <c r="U3027" s="102" t="s">
        <v>21332</v>
      </c>
      <c r="V3027" s="109">
        <v>4.5</v>
      </c>
      <c r="W3027" s="107"/>
      <c r="X3027" s="324"/>
    </row>
    <row r="3028" spans="1:24" ht="12.95" customHeight="1" x14ac:dyDescent="0.2">
      <c r="A3028" s="115">
        <v>2005</v>
      </c>
      <c r="B3028" s="102" t="s">
        <v>4176</v>
      </c>
      <c r="C3028" s="102" t="s">
        <v>6910</v>
      </c>
      <c r="D3028" s="111" t="s">
        <v>11507</v>
      </c>
      <c r="E3028" s="102" t="s">
        <v>12327</v>
      </c>
      <c r="F3028" s="104" t="s">
        <v>14834</v>
      </c>
      <c r="G3028" s="105">
        <v>15734</v>
      </c>
      <c r="H3028" s="102" t="s">
        <v>30867</v>
      </c>
      <c r="I3028" s="102" t="s">
        <v>2625</v>
      </c>
      <c r="J3028" s="102" t="s">
        <v>11508</v>
      </c>
      <c r="K3028" s="102"/>
      <c r="L3028" s="111" t="s">
        <v>37382</v>
      </c>
      <c r="M3028" s="169">
        <v>0.5</v>
      </c>
      <c r="N3028" s="108" t="s">
        <v>12955</v>
      </c>
      <c r="O3028" s="121"/>
      <c r="P3028" s="102"/>
      <c r="Q3028" s="102" t="s">
        <v>17671</v>
      </c>
      <c r="R3028" s="109"/>
      <c r="S3028" s="102"/>
      <c r="T3028" s="102" t="s">
        <v>20545</v>
      </c>
      <c r="U3028" s="102" t="s">
        <v>6868</v>
      </c>
      <c r="V3028" s="109">
        <v>5.5</v>
      </c>
      <c r="W3028" s="107"/>
      <c r="X3028" s="324"/>
    </row>
    <row r="3029" spans="1:24" ht="12.95" customHeight="1" x14ac:dyDescent="0.2">
      <c r="A3029" s="115">
        <v>2005</v>
      </c>
      <c r="B3029" s="102" t="s">
        <v>4176</v>
      </c>
      <c r="C3029" s="102" t="s">
        <v>6910</v>
      </c>
      <c r="D3029" s="111" t="s">
        <v>11509</v>
      </c>
      <c r="E3029" s="102" t="s">
        <v>12328</v>
      </c>
      <c r="F3029" s="104" t="s">
        <v>14834</v>
      </c>
      <c r="G3029" s="105">
        <v>15740</v>
      </c>
      <c r="H3029" s="102" t="s">
        <v>2625</v>
      </c>
      <c r="I3029" s="102" t="s">
        <v>30867</v>
      </c>
      <c r="J3029" s="102" t="s">
        <v>11510</v>
      </c>
      <c r="K3029" s="102"/>
      <c r="L3029" s="111" t="s">
        <v>37383</v>
      </c>
      <c r="M3029" s="169">
        <v>0.5</v>
      </c>
      <c r="N3029" s="108">
        <v>37</v>
      </c>
      <c r="O3029" s="121"/>
      <c r="P3029" s="102"/>
      <c r="Q3029" s="102" t="s">
        <v>18166</v>
      </c>
      <c r="R3029" s="109"/>
      <c r="S3029" s="102"/>
      <c r="T3029" s="102" t="s">
        <v>20545</v>
      </c>
      <c r="U3029" s="102" t="s">
        <v>21364</v>
      </c>
      <c r="V3029" s="109">
        <v>5.5</v>
      </c>
      <c r="W3029" s="107"/>
      <c r="X3029" s="324"/>
    </row>
    <row r="3030" spans="1:24" ht="12.95" customHeight="1" x14ac:dyDescent="0.2">
      <c r="A3030" s="115">
        <v>2005</v>
      </c>
      <c r="B3030" s="102" t="s">
        <v>4176</v>
      </c>
      <c r="C3030" s="102" t="s">
        <v>6910</v>
      </c>
      <c r="D3030" s="111" t="s">
        <v>7946</v>
      </c>
      <c r="E3030" s="102" t="s">
        <v>4854</v>
      </c>
      <c r="F3030" s="104" t="s">
        <v>14834</v>
      </c>
      <c r="G3030" s="105">
        <v>15680</v>
      </c>
      <c r="H3030" s="102" t="s">
        <v>2625</v>
      </c>
      <c r="I3030" s="102" t="s">
        <v>31666</v>
      </c>
      <c r="J3030" s="102" t="s">
        <v>12685</v>
      </c>
      <c r="K3030" s="102"/>
      <c r="L3030" s="111" t="s">
        <v>37384</v>
      </c>
      <c r="M3030" s="169">
        <v>0.5</v>
      </c>
      <c r="N3030" s="108">
        <v>35</v>
      </c>
      <c r="O3030" s="121" t="s">
        <v>3620</v>
      </c>
      <c r="P3030" s="102" t="s">
        <v>9125</v>
      </c>
      <c r="Q3030" s="102" t="s">
        <v>19238</v>
      </c>
      <c r="R3030" s="109"/>
      <c r="S3030" s="102"/>
      <c r="T3030" s="102" t="s">
        <v>20545</v>
      </c>
      <c r="U3030" s="102" t="s">
        <v>10901</v>
      </c>
      <c r="V3030" s="109">
        <v>4.5</v>
      </c>
      <c r="W3030" s="107"/>
      <c r="X3030" s="324"/>
    </row>
    <row r="3031" spans="1:24" ht="12.95" customHeight="1" x14ac:dyDescent="0.2">
      <c r="A3031" s="115">
        <v>2005</v>
      </c>
      <c r="B3031" s="102" t="s">
        <v>4176</v>
      </c>
      <c r="C3031" s="102" t="s">
        <v>6910</v>
      </c>
      <c r="D3031" s="111" t="s">
        <v>4664</v>
      </c>
      <c r="E3031" s="102" t="s">
        <v>4855</v>
      </c>
      <c r="F3031" s="104" t="s">
        <v>14834</v>
      </c>
      <c r="G3031" s="105">
        <v>16144</v>
      </c>
      <c r="H3031" s="102" t="s">
        <v>2625</v>
      </c>
      <c r="I3031" s="102" t="s">
        <v>10191</v>
      </c>
      <c r="J3031" s="102" t="s">
        <v>12686</v>
      </c>
      <c r="K3031" s="102"/>
      <c r="L3031" s="111" t="s">
        <v>37385</v>
      </c>
      <c r="M3031" s="169">
        <v>0.5</v>
      </c>
      <c r="N3031" s="108">
        <v>35</v>
      </c>
      <c r="O3031" s="121" t="s">
        <v>9160</v>
      </c>
      <c r="P3031" s="102"/>
      <c r="Q3031" s="102" t="s">
        <v>16511</v>
      </c>
      <c r="R3031" s="109"/>
      <c r="S3031" s="102"/>
      <c r="T3031" s="102" t="s">
        <v>20545</v>
      </c>
      <c r="U3031" s="102" t="s">
        <v>6868</v>
      </c>
      <c r="V3031" s="109">
        <v>5.5</v>
      </c>
      <c r="W3031" s="107"/>
      <c r="X3031" s="324"/>
    </row>
    <row r="3032" spans="1:24" ht="12.95" customHeight="1" x14ac:dyDescent="0.2">
      <c r="A3032" s="115">
        <v>2006</v>
      </c>
      <c r="B3032" s="102" t="s">
        <v>4176</v>
      </c>
      <c r="C3032" s="103" t="s">
        <v>10000</v>
      </c>
      <c r="D3032" s="111" t="s">
        <v>3372</v>
      </c>
      <c r="E3032" s="102" t="s">
        <v>11693</v>
      </c>
      <c r="F3032" s="104" t="s">
        <v>14834</v>
      </c>
      <c r="G3032" s="105">
        <v>15154</v>
      </c>
      <c r="H3032" s="102" t="s">
        <v>11819</v>
      </c>
      <c r="I3032" s="102" t="s">
        <v>10103</v>
      </c>
      <c r="J3032" s="102" t="s">
        <v>7131</v>
      </c>
      <c r="K3032" s="102"/>
      <c r="L3032" s="111" t="s">
        <v>37386</v>
      </c>
      <c r="M3032" s="120">
        <v>1.5</v>
      </c>
      <c r="N3032" s="108" t="s">
        <v>31667</v>
      </c>
      <c r="O3032" s="121" t="s">
        <v>17504</v>
      </c>
      <c r="P3032" s="102" t="s">
        <v>10189</v>
      </c>
      <c r="Q3032" s="102" t="s">
        <v>21812</v>
      </c>
      <c r="R3032" s="109"/>
      <c r="S3032" s="102" t="s">
        <v>8315</v>
      </c>
      <c r="T3032" s="102" t="s">
        <v>7789</v>
      </c>
      <c r="U3032" s="102" t="s">
        <v>21813</v>
      </c>
      <c r="V3032" s="109">
        <v>6</v>
      </c>
      <c r="W3032" s="107"/>
      <c r="X3032" s="324"/>
    </row>
    <row r="3033" spans="1:24" ht="12.95" customHeight="1" x14ac:dyDescent="0.2">
      <c r="A3033" s="115">
        <v>2006</v>
      </c>
      <c r="B3033" s="102" t="s">
        <v>4176</v>
      </c>
      <c r="C3033" s="102" t="s">
        <v>10000</v>
      </c>
      <c r="D3033" s="111" t="s">
        <v>4665</v>
      </c>
      <c r="E3033" s="102" t="s">
        <v>11693</v>
      </c>
      <c r="F3033" s="104" t="s">
        <v>14834</v>
      </c>
      <c r="G3033" s="105">
        <v>15908</v>
      </c>
      <c r="H3033" s="102" t="s">
        <v>11819</v>
      </c>
      <c r="I3033" s="102" t="s">
        <v>13336</v>
      </c>
      <c r="J3033" s="102" t="s">
        <v>2839</v>
      </c>
      <c r="K3033" s="102"/>
      <c r="L3033" s="111" t="s">
        <v>37387</v>
      </c>
      <c r="M3033" s="169">
        <v>1</v>
      </c>
      <c r="N3033" s="108" t="s">
        <v>30787</v>
      </c>
      <c r="O3033" s="121" t="s">
        <v>15889</v>
      </c>
      <c r="P3033" s="102"/>
      <c r="Q3033" s="102" t="s">
        <v>17671</v>
      </c>
      <c r="R3033" s="109"/>
      <c r="S3033" s="102"/>
      <c r="T3033" s="102" t="s">
        <v>21275</v>
      </c>
      <c r="U3033" s="102" t="s">
        <v>10050</v>
      </c>
      <c r="V3033" s="109">
        <v>7</v>
      </c>
      <c r="W3033" s="107"/>
      <c r="X3033" s="324"/>
    </row>
    <row r="3034" spans="1:24" ht="12.95" customHeight="1" x14ac:dyDescent="0.2">
      <c r="A3034" s="115">
        <v>2006</v>
      </c>
      <c r="B3034" s="102" t="s">
        <v>4176</v>
      </c>
      <c r="C3034" s="102" t="s">
        <v>10000</v>
      </c>
      <c r="D3034" s="111" t="s">
        <v>2883</v>
      </c>
      <c r="E3034" s="102" t="s">
        <v>5096</v>
      </c>
      <c r="F3034" s="104" t="s">
        <v>14834</v>
      </c>
      <c r="G3034" s="105">
        <v>16111</v>
      </c>
      <c r="H3034" s="102" t="s">
        <v>1332</v>
      </c>
      <c r="I3034" s="102" t="s">
        <v>11819</v>
      </c>
      <c r="J3034" s="102" t="s">
        <v>11692</v>
      </c>
      <c r="K3034" s="102"/>
      <c r="L3034" s="111" t="s">
        <v>37388</v>
      </c>
      <c r="M3034" s="169">
        <v>0.75</v>
      </c>
      <c r="N3034" s="108">
        <v>25</v>
      </c>
      <c r="O3034" s="121"/>
      <c r="P3034" s="102"/>
      <c r="Q3034" s="102" t="s">
        <v>16863</v>
      </c>
      <c r="R3034" s="109"/>
      <c r="S3034" s="102"/>
      <c r="T3034" s="102" t="s">
        <v>21275</v>
      </c>
      <c r="U3034" s="102" t="s">
        <v>21814</v>
      </c>
      <c r="V3034" s="109">
        <v>6</v>
      </c>
      <c r="W3034" s="107"/>
      <c r="X3034" s="324"/>
    </row>
    <row r="3035" spans="1:24" ht="12.95" customHeight="1" x14ac:dyDescent="0.2">
      <c r="A3035" s="115">
        <v>2006</v>
      </c>
      <c r="B3035" s="102" t="s">
        <v>4176</v>
      </c>
      <c r="C3035" s="102" t="s">
        <v>10000</v>
      </c>
      <c r="D3035" s="111" t="s">
        <v>13117</v>
      </c>
      <c r="E3035" s="102" t="s">
        <v>368</v>
      </c>
      <c r="F3035" s="104" t="s">
        <v>14834</v>
      </c>
      <c r="G3035" s="105">
        <v>16118</v>
      </c>
      <c r="H3035" s="102" t="s">
        <v>13336</v>
      </c>
      <c r="I3035" s="102" t="s">
        <v>31668</v>
      </c>
      <c r="J3035" s="102" t="s">
        <v>14173</v>
      </c>
      <c r="K3035" s="102"/>
      <c r="L3035" s="111" t="s">
        <v>37389</v>
      </c>
      <c r="M3035" s="169">
        <v>1</v>
      </c>
      <c r="N3035" s="108" t="s">
        <v>31669</v>
      </c>
      <c r="O3035" s="121" t="s">
        <v>15928</v>
      </c>
      <c r="P3035" s="102" t="s">
        <v>9125</v>
      </c>
      <c r="Q3035" s="102" t="s">
        <v>19627</v>
      </c>
      <c r="R3035" s="109"/>
      <c r="S3035" s="102"/>
      <c r="T3035" s="102" t="s">
        <v>21275</v>
      </c>
      <c r="U3035" s="102" t="s">
        <v>5978</v>
      </c>
      <c r="V3035" s="109">
        <v>5.5</v>
      </c>
      <c r="W3035" s="107"/>
      <c r="X3035" s="324"/>
    </row>
    <row r="3036" spans="1:24" ht="12.95" customHeight="1" x14ac:dyDescent="0.2">
      <c r="A3036" s="115">
        <v>2006</v>
      </c>
      <c r="B3036" s="102" t="s">
        <v>4176</v>
      </c>
      <c r="C3036" s="102" t="s">
        <v>10000</v>
      </c>
      <c r="D3036" s="111" t="s">
        <v>654</v>
      </c>
      <c r="E3036" s="102" t="s">
        <v>4856</v>
      </c>
      <c r="F3036" s="104" t="s">
        <v>14834</v>
      </c>
      <c r="G3036" s="105">
        <v>15165</v>
      </c>
      <c r="H3036" s="102" t="s">
        <v>8934</v>
      </c>
      <c r="I3036" s="102" t="s">
        <v>30867</v>
      </c>
      <c r="J3036" s="102" t="s">
        <v>14351</v>
      </c>
      <c r="K3036" s="102"/>
      <c r="L3036" s="111" t="s">
        <v>37390</v>
      </c>
      <c r="M3036" s="169">
        <v>0.25</v>
      </c>
      <c r="N3036" s="108">
        <v>12</v>
      </c>
      <c r="O3036" s="121" t="s">
        <v>162</v>
      </c>
      <c r="P3036" s="102"/>
      <c r="Q3036" s="102" t="s">
        <v>17391</v>
      </c>
      <c r="R3036" s="109"/>
      <c r="S3036" s="102"/>
      <c r="T3036" s="102" t="s">
        <v>21275</v>
      </c>
      <c r="U3036" s="102"/>
      <c r="V3036" s="109">
        <v>4</v>
      </c>
      <c r="W3036" s="107"/>
      <c r="X3036" s="324"/>
    </row>
    <row r="3037" spans="1:24" ht="12.95" customHeight="1" x14ac:dyDescent="0.2">
      <c r="A3037" s="115">
        <v>2006</v>
      </c>
      <c r="B3037" s="102" t="s">
        <v>4176</v>
      </c>
      <c r="C3037" s="102" t="s">
        <v>10000</v>
      </c>
      <c r="D3037" s="111" t="s">
        <v>2884</v>
      </c>
      <c r="E3037" s="102" t="s">
        <v>369</v>
      </c>
      <c r="F3037" s="104" t="s">
        <v>14834</v>
      </c>
      <c r="G3037" s="105">
        <v>15958</v>
      </c>
      <c r="H3037" s="102" t="s">
        <v>31670</v>
      </c>
      <c r="I3037" s="102" t="s">
        <v>7198</v>
      </c>
      <c r="J3037" s="102" t="s">
        <v>3658</v>
      </c>
      <c r="K3037" s="102"/>
      <c r="L3037" s="111" t="s">
        <v>37391</v>
      </c>
      <c r="M3037" s="169">
        <v>1</v>
      </c>
      <c r="N3037" s="108" t="s">
        <v>31671</v>
      </c>
      <c r="O3037" s="121" t="s">
        <v>162</v>
      </c>
      <c r="P3037" s="102" t="s">
        <v>162</v>
      </c>
      <c r="Q3037" s="102" t="s">
        <v>17386</v>
      </c>
      <c r="R3037" s="109"/>
      <c r="S3037" s="102"/>
      <c r="T3037" s="102" t="s">
        <v>21275</v>
      </c>
      <c r="U3037" s="102" t="s">
        <v>21815</v>
      </c>
      <c r="V3037" s="109">
        <v>5.5</v>
      </c>
      <c r="W3037" s="107"/>
      <c r="X3037" s="324"/>
    </row>
    <row r="3038" spans="1:24" ht="12.95" customHeight="1" x14ac:dyDescent="0.2">
      <c r="A3038" s="115">
        <v>2006</v>
      </c>
      <c r="B3038" s="102" t="s">
        <v>4176</v>
      </c>
      <c r="C3038" s="102" t="s">
        <v>10000</v>
      </c>
      <c r="D3038" s="111" t="s">
        <v>3656</v>
      </c>
      <c r="E3038" s="102" t="s">
        <v>370</v>
      </c>
      <c r="F3038" s="104" t="s">
        <v>14834</v>
      </c>
      <c r="G3038" s="105">
        <v>15982</v>
      </c>
      <c r="H3038" s="102" t="s">
        <v>13336</v>
      </c>
      <c r="I3038" s="102" t="s">
        <v>11819</v>
      </c>
      <c r="J3038" s="102" t="s">
        <v>3657</v>
      </c>
      <c r="K3038" s="102"/>
      <c r="L3038" s="111" t="s">
        <v>37392</v>
      </c>
      <c r="M3038" s="169">
        <v>0.5</v>
      </c>
      <c r="N3038" s="108">
        <v>18</v>
      </c>
      <c r="O3038" s="121" t="s">
        <v>9125</v>
      </c>
      <c r="P3038" s="102" t="s">
        <v>13301</v>
      </c>
      <c r="Q3038" s="102" t="s">
        <v>16511</v>
      </c>
      <c r="R3038" s="109"/>
      <c r="S3038" s="102"/>
      <c r="T3038" s="102" t="s">
        <v>21275</v>
      </c>
      <c r="U3038" s="102" t="s">
        <v>11610</v>
      </c>
      <c r="V3038" s="109">
        <v>6.5</v>
      </c>
      <c r="W3038" s="107"/>
      <c r="X3038" s="324"/>
    </row>
    <row r="3039" spans="1:24" ht="12.95" customHeight="1" x14ac:dyDescent="0.2">
      <c r="A3039" s="115">
        <v>2006</v>
      </c>
      <c r="B3039" s="102" t="s">
        <v>4176</v>
      </c>
      <c r="C3039" s="102" t="s">
        <v>10000</v>
      </c>
      <c r="D3039" s="111" t="s">
        <v>3092</v>
      </c>
      <c r="E3039" s="102" t="s">
        <v>371</v>
      </c>
      <c r="F3039" s="104" t="s">
        <v>14834</v>
      </c>
      <c r="G3039" s="105">
        <v>15695</v>
      </c>
      <c r="H3039" s="102" t="s">
        <v>14252</v>
      </c>
      <c r="I3039" s="102" t="s">
        <v>7198</v>
      </c>
      <c r="J3039" s="102" t="s">
        <v>20377</v>
      </c>
      <c r="K3039" s="102"/>
      <c r="L3039" s="111" t="s">
        <v>37393</v>
      </c>
      <c r="M3039" s="169">
        <v>0.75</v>
      </c>
      <c r="N3039" s="108">
        <v>33</v>
      </c>
      <c r="O3039" s="121" t="s">
        <v>17734</v>
      </c>
      <c r="P3039" s="102" t="s">
        <v>15941</v>
      </c>
      <c r="Q3039" s="102" t="s">
        <v>16022</v>
      </c>
      <c r="R3039" s="109"/>
      <c r="S3039" s="102"/>
      <c r="T3039" s="102" t="s">
        <v>21275</v>
      </c>
      <c r="U3039" s="102" t="s">
        <v>6855</v>
      </c>
      <c r="V3039" s="109">
        <v>5.5</v>
      </c>
      <c r="W3039" s="107"/>
      <c r="X3039" s="324"/>
    </row>
    <row r="3040" spans="1:24" ht="12.95" customHeight="1" x14ac:dyDescent="0.2">
      <c r="A3040" s="115">
        <v>2006</v>
      </c>
      <c r="B3040" s="102" t="s">
        <v>4176</v>
      </c>
      <c r="C3040" s="102" t="s">
        <v>10000</v>
      </c>
      <c r="D3040" s="111" t="s">
        <v>1529</v>
      </c>
      <c r="E3040" s="102" t="s">
        <v>9514</v>
      </c>
      <c r="F3040" s="104" t="s">
        <v>14834</v>
      </c>
      <c r="G3040" s="105">
        <v>16432</v>
      </c>
      <c r="H3040" s="102" t="s">
        <v>30685</v>
      </c>
      <c r="I3040" s="102" t="s">
        <v>7198</v>
      </c>
      <c r="J3040" s="102" t="s">
        <v>7459</v>
      </c>
      <c r="K3040" s="102"/>
      <c r="L3040" s="111" t="s">
        <v>37394</v>
      </c>
      <c r="M3040" s="169">
        <v>1</v>
      </c>
      <c r="N3040" s="108" t="s">
        <v>31672</v>
      </c>
      <c r="O3040" s="121" t="s">
        <v>17734</v>
      </c>
      <c r="P3040" s="102" t="s">
        <v>10189</v>
      </c>
      <c r="Q3040" s="102" t="s">
        <v>17297</v>
      </c>
      <c r="R3040" s="109"/>
      <c r="S3040" s="102" t="s">
        <v>9435</v>
      </c>
      <c r="T3040" s="102" t="s">
        <v>21275</v>
      </c>
      <c r="U3040" s="102" t="s">
        <v>21816</v>
      </c>
      <c r="V3040" s="109">
        <v>5.5</v>
      </c>
      <c r="W3040" s="107"/>
      <c r="X3040" s="324"/>
    </row>
    <row r="3041" spans="1:24" ht="12.95" customHeight="1" x14ac:dyDescent="0.2">
      <c r="A3041" s="115">
        <v>2006</v>
      </c>
      <c r="B3041" s="102" t="s">
        <v>4176</v>
      </c>
      <c r="C3041" s="102" t="s">
        <v>10000</v>
      </c>
      <c r="D3041" s="111" t="s">
        <v>7238</v>
      </c>
      <c r="E3041" s="102" t="s">
        <v>9515</v>
      </c>
      <c r="F3041" s="104" t="s">
        <v>14834</v>
      </c>
      <c r="G3041" s="105">
        <v>15900</v>
      </c>
      <c r="H3041" s="102" t="s">
        <v>7198</v>
      </c>
      <c r="I3041" s="102" t="s">
        <v>13336</v>
      </c>
      <c r="J3041" s="102" t="s">
        <v>10782</v>
      </c>
      <c r="K3041" s="102"/>
      <c r="L3041" s="111" t="s">
        <v>37395</v>
      </c>
      <c r="M3041" s="169">
        <v>0.75</v>
      </c>
      <c r="N3041" s="108">
        <v>49</v>
      </c>
      <c r="O3041" s="121" t="s">
        <v>16905</v>
      </c>
      <c r="P3041" s="102" t="s">
        <v>9125</v>
      </c>
      <c r="Q3041" s="102" t="s">
        <v>19101</v>
      </c>
      <c r="R3041" s="109"/>
      <c r="S3041" s="102"/>
      <c r="T3041" s="102" t="s">
        <v>21275</v>
      </c>
      <c r="U3041" s="102" t="s">
        <v>21817</v>
      </c>
      <c r="V3041" s="109">
        <v>5.5</v>
      </c>
      <c r="W3041" s="107"/>
      <c r="X3041" s="324"/>
    </row>
    <row r="3042" spans="1:24" ht="12.95" customHeight="1" x14ac:dyDescent="0.2">
      <c r="A3042" s="115">
        <v>2006</v>
      </c>
      <c r="B3042" s="102" t="s">
        <v>4176</v>
      </c>
      <c r="C3042" s="102" t="s">
        <v>10000</v>
      </c>
      <c r="D3042" s="111" t="s">
        <v>8495</v>
      </c>
      <c r="E3042" s="102" t="s">
        <v>9516</v>
      </c>
      <c r="F3042" s="104" t="s">
        <v>14834</v>
      </c>
      <c r="G3042" s="105">
        <v>14783</v>
      </c>
      <c r="H3042" s="102" t="s">
        <v>5011</v>
      </c>
      <c r="I3042" s="102" t="s">
        <v>7198</v>
      </c>
      <c r="J3042" s="102" t="s">
        <v>7239</v>
      </c>
      <c r="K3042" s="102"/>
      <c r="L3042" s="111" t="s">
        <v>37396</v>
      </c>
      <c r="M3042" s="169">
        <v>1</v>
      </c>
      <c r="N3042" s="108" t="s">
        <v>31673</v>
      </c>
      <c r="O3042" s="121" t="s">
        <v>12721</v>
      </c>
      <c r="P3042" s="102" t="s">
        <v>13301</v>
      </c>
      <c r="Q3042" s="102" t="s">
        <v>19479</v>
      </c>
      <c r="R3042" s="109"/>
      <c r="S3042" s="102" t="s">
        <v>8315</v>
      </c>
      <c r="T3042" s="102" t="s">
        <v>21275</v>
      </c>
      <c r="U3042" s="102" t="s">
        <v>21818</v>
      </c>
      <c r="V3042" s="109">
        <v>6.5</v>
      </c>
      <c r="W3042" s="107"/>
      <c r="X3042" s="324"/>
    </row>
    <row r="3043" spans="1:24" ht="12.95" customHeight="1" x14ac:dyDescent="0.2">
      <c r="A3043" s="115">
        <v>2006</v>
      </c>
      <c r="B3043" s="102" t="s">
        <v>4176</v>
      </c>
      <c r="C3043" s="102" t="s">
        <v>10000</v>
      </c>
      <c r="D3043" s="111" t="s">
        <v>10022</v>
      </c>
      <c r="E3043" s="102" t="s">
        <v>9517</v>
      </c>
      <c r="F3043" s="104" t="s">
        <v>14834</v>
      </c>
      <c r="G3043" s="105">
        <v>15653</v>
      </c>
      <c r="H3043" s="102" t="s">
        <v>8934</v>
      </c>
      <c r="I3043" s="102" t="s">
        <v>10191</v>
      </c>
      <c r="J3043" s="102" t="s">
        <v>7905</v>
      </c>
      <c r="K3043" s="102"/>
      <c r="L3043" s="111" t="s">
        <v>37397</v>
      </c>
      <c r="M3043" s="109">
        <v>1</v>
      </c>
      <c r="N3043" s="108" t="s">
        <v>31674</v>
      </c>
      <c r="O3043" s="102" t="s">
        <v>10189</v>
      </c>
      <c r="P3043" s="39" t="s">
        <v>13301</v>
      </c>
      <c r="Q3043" s="39" t="s">
        <v>19571</v>
      </c>
      <c r="R3043" s="109"/>
      <c r="S3043" s="102"/>
      <c r="T3043" s="102" t="s">
        <v>21275</v>
      </c>
      <c r="U3043" s="102" t="s">
        <v>21819</v>
      </c>
      <c r="V3043" s="109">
        <v>6.5</v>
      </c>
      <c r="W3043" s="107"/>
      <c r="X3043" s="113"/>
    </row>
    <row r="3044" spans="1:24" ht="12.95" customHeight="1" x14ac:dyDescent="0.2">
      <c r="A3044" s="140">
        <v>2018</v>
      </c>
      <c r="B3044" s="128" t="s">
        <v>4176</v>
      </c>
      <c r="C3044" s="197" t="s">
        <v>38839</v>
      </c>
      <c r="D3044" s="128" t="s">
        <v>38282</v>
      </c>
      <c r="E3044" s="128">
        <v>1</v>
      </c>
      <c r="F3044" s="123" t="s">
        <v>10085</v>
      </c>
      <c r="G3044" s="142">
        <v>15823</v>
      </c>
      <c r="H3044" s="128" t="s">
        <v>11819</v>
      </c>
      <c r="I3044" s="128" t="s">
        <v>10191</v>
      </c>
      <c r="J3044" s="128" t="s">
        <v>38283</v>
      </c>
      <c r="K3044" s="128"/>
      <c r="L3044" s="143"/>
      <c r="M3044" s="145">
        <v>1</v>
      </c>
      <c r="N3044" s="153" t="s">
        <v>38840</v>
      </c>
      <c r="O3044" s="128"/>
      <c r="P3044" s="128" t="s">
        <v>162</v>
      </c>
      <c r="Q3044" s="128" t="s">
        <v>20520</v>
      </c>
      <c r="R3044" s="145"/>
      <c r="S3044" s="128" t="s">
        <v>11080</v>
      </c>
      <c r="T3044" s="128" t="s">
        <v>14962</v>
      </c>
      <c r="U3044" s="128" t="s">
        <v>39271</v>
      </c>
      <c r="V3044" s="145">
        <v>8.5</v>
      </c>
      <c r="W3044" s="130"/>
      <c r="X3044" s="113"/>
    </row>
    <row r="3045" spans="1:24" ht="12.95" customHeight="1" x14ac:dyDescent="0.2">
      <c r="A3045" s="140">
        <v>2018</v>
      </c>
      <c r="B3045" s="128" t="s">
        <v>4176</v>
      </c>
      <c r="C3045" s="128" t="s">
        <v>38839</v>
      </c>
      <c r="D3045" s="128" t="s">
        <v>38284</v>
      </c>
      <c r="E3045" s="128">
        <v>2</v>
      </c>
      <c r="F3045" s="123" t="s">
        <v>10085</v>
      </c>
      <c r="G3045" s="142">
        <v>15824</v>
      </c>
      <c r="H3045" s="128" t="s">
        <v>11819</v>
      </c>
      <c r="I3045" s="128" t="s">
        <v>10191</v>
      </c>
      <c r="J3045" s="128" t="s">
        <v>38283</v>
      </c>
      <c r="K3045" s="128"/>
      <c r="L3045" s="143"/>
      <c r="M3045" s="145">
        <v>1</v>
      </c>
      <c r="N3045" s="153" t="s">
        <v>38840</v>
      </c>
      <c r="O3045" s="128"/>
      <c r="P3045" s="128" t="s">
        <v>162</v>
      </c>
      <c r="Q3045" s="128" t="s">
        <v>15870</v>
      </c>
      <c r="R3045" s="145"/>
      <c r="S3045" s="128" t="s">
        <v>8315</v>
      </c>
      <c r="T3045" s="128" t="s">
        <v>14962</v>
      </c>
      <c r="U3045" s="128" t="s">
        <v>39271</v>
      </c>
      <c r="V3045" s="145">
        <v>9.5</v>
      </c>
      <c r="W3045" s="130"/>
      <c r="X3045" s="113"/>
    </row>
    <row r="3046" spans="1:24" ht="12.95" customHeight="1" x14ac:dyDescent="0.2">
      <c r="A3046" s="140">
        <v>2018</v>
      </c>
      <c r="B3046" s="128" t="s">
        <v>4176</v>
      </c>
      <c r="C3046" s="128" t="s">
        <v>38839</v>
      </c>
      <c r="D3046" s="128" t="s">
        <v>38285</v>
      </c>
      <c r="E3046" s="128">
        <v>3</v>
      </c>
      <c r="F3046" s="123" t="s">
        <v>10085</v>
      </c>
      <c r="G3046" s="142">
        <v>15825</v>
      </c>
      <c r="H3046" s="128" t="s">
        <v>11819</v>
      </c>
      <c r="I3046" s="128" t="s">
        <v>10191</v>
      </c>
      <c r="J3046" s="128" t="s">
        <v>38283</v>
      </c>
      <c r="K3046" s="128"/>
      <c r="L3046" s="143"/>
      <c r="M3046" s="145">
        <v>1</v>
      </c>
      <c r="N3046" s="153" t="s">
        <v>38840</v>
      </c>
      <c r="O3046" s="128"/>
      <c r="P3046" s="128" t="s">
        <v>162</v>
      </c>
      <c r="Q3046" s="128" t="s">
        <v>20475</v>
      </c>
      <c r="R3046" s="145"/>
      <c r="S3046" s="128" t="s">
        <v>8315</v>
      </c>
      <c r="T3046" s="128" t="s">
        <v>14962</v>
      </c>
      <c r="U3046" s="128" t="s">
        <v>39271</v>
      </c>
      <c r="V3046" s="145">
        <v>8.5</v>
      </c>
      <c r="W3046" s="130"/>
      <c r="X3046" s="113"/>
    </row>
    <row r="3047" spans="1:24" ht="12.95" customHeight="1" x14ac:dyDescent="0.2">
      <c r="A3047" s="140">
        <v>2018</v>
      </c>
      <c r="B3047" s="128" t="s">
        <v>4176</v>
      </c>
      <c r="C3047" s="128" t="s">
        <v>38839</v>
      </c>
      <c r="D3047" s="128" t="s">
        <v>38286</v>
      </c>
      <c r="E3047" s="128">
        <v>4</v>
      </c>
      <c r="F3047" s="123" t="s">
        <v>10085</v>
      </c>
      <c r="G3047" s="142">
        <v>15825</v>
      </c>
      <c r="H3047" s="128" t="s">
        <v>11819</v>
      </c>
      <c r="I3047" s="128" t="s">
        <v>10191</v>
      </c>
      <c r="J3047" s="128" t="s">
        <v>38283</v>
      </c>
      <c r="K3047" s="128"/>
      <c r="L3047" s="143"/>
      <c r="M3047" s="145">
        <v>1</v>
      </c>
      <c r="N3047" s="153" t="s">
        <v>38840</v>
      </c>
      <c r="O3047" s="128" t="s">
        <v>12252</v>
      </c>
      <c r="P3047" s="128" t="s">
        <v>162</v>
      </c>
      <c r="Q3047" s="128" t="s">
        <v>20492</v>
      </c>
      <c r="R3047" s="145"/>
      <c r="S3047" s="128" t="s">
        <v>8315</v>
      </c>
      <c r="T3047" s="128" t="s">
        <v>14962</v>
      </c>
      <c r="U3047" s="128" t="s">
        <v>39272</v>
      </c>
      <c r="V3047" s="145">
        <v>8.5</v>
      </c>
      <c r="W3047" s="130"/>
      <c r="X3047" s="113"/>
    </row>
    <row r="3048" spans="1:24" ht="12.95" customHeight="1" x14ac:dyDescent="0.2">
      <c r="A3048" s="140">
        <v>2018</v>
      </c>
      <c r="B3048" s="128" t="s">
        <v>4176</v>
      </c>
      <c r="C3048" s="128" t="s">
        <v>38839</v>
      </c>
      <c r="D3048" s="128" t="s">
        <v>38287</v>
      </c>
      <c r="E3048" s="128">
        <v>5</v>
      </c>
      <c r="F3048" s="123" t="s">
        <v>10085</v>
      </c>
      <c r="G3048" s="142">
        <v>15826</v>
      </c>
      <c r="H3048" s="128" t="s">
        <v>11819</v>
      </c>
      <c r="I3048" s="128" t="s">
        <v>10191</v>
      </c>
      <c r="J3048" s="128" t="s">
        <v>38283</v>
      </c>
      <c r="K3048" s="128"/>
      <c r="L3048" s="143"/>
      <c r="M3048" s="145">
        <v>1</v>
      </c>
      <c r="N3048" s="144" t="s">
        <v>38840</v>
      </c>
      <c r="O3048" s="128"/>
      <c r="P3048" s="128" t="s">
        <v>13207</v>
      </c>
      <c r="Q3048" s="128" t="s">
        <v>38841</v>
      </c>
      <c r="R3048" s="145"/>
      <c r="S3048" s="128" t="s">
        <v>11080</v>
      </c>
      <c r="T3048" s="128" t="s">
        <v>14962</v>
      </c>
      <c r="U3048" s="128" t="s">
        <v>39271</v>
      </c>
      <c r="V3048" s="145">
        <v>15</v>
      </c>
      <c r="W3048" s="130"/>
      <c r="X3048" s="113"/>
    </row>
    <row r="3049" spans="1:24" ht="12.95" customHeight="1" x14ac:dyDescent="0.2">
      <c r="A3049" s="140">
        <v>2018</v>
      </c>
      <c r="B3049" s="128" t="s">
        <v>4176</v>
      </c>
      <c r="C3049" s="128" t="s">
        <v>38839</v>
      </c>
      <c r="D3049" s="128" t="s">
        <v>38288</v>
      </c>
      <c r="E3049" s="128">
        <v>6</v>
      </c>
      <c r="F3049" s="123" t="s">
        <v>10085</v>
      </c>
      <c r="G3049" s="142">
        <v>15826</v>
      </c>
      <c r="H3049" s="128" t="s">
        <v>11819</v>
      </c>
      <c r="I3049" s="128" t="s">
        <v>10191</v>
      </c>
      <c r="J3049" s="128" t="s">
        <v>38283</v>
      </c>
      <c r="K3049" s="128"/>
      <c r="L3049" s="143"/>
      <c r="M3049" s="145">
        <v>1</v>
      </c>
      <c r="N3049" s="144" t="s">
        <v>38840</v>
      </c>
      <c r="O3049" s="128" t="s">
        <v>248</v>
      </c>
      <c r="P3049" s="128" t="s">
        <v>13207</v>
      </c>
      <c r="Q3049" s="128" t="s">
        <v>38842</v>
      </c>
      <c r="R3049" s="145"/>
      <c r="S3049" s="128" t="s">
        <v>11080</v>
      </c>
      <c r="T3049" s="128" t="s">
        <v>14962</v>
      </c>
      <c r="U3049" s="128" t="s">
        <v>39271</v>
      </c>
      <c r="V3049" s="145">
        <v>11</v>
      </c>
      <c r="W3049" s="130"/>
      <c r="X3049" s="113"/>
    </row>
    <row r="3050" spans="1:24" ht="12.95" customHeight="1" x14ac:dyDescent="0.2">
      <c r="A3050" s="140">
        <v>2018</v>
      </c>
      <c r="B3050" s="128" t="s">
        <v>4176</v>
      </c>
      <c r="C3050" s="128" t="s">
        <v>38839</v>
      </c>
      <c r="D3050" s="128" t="s">
        <v>9523</v>
      </c>
      <c r="E3050" s="128">
        <v>7</v>
      </c>
      <c r="F3050" s="123" t="s">
        <v>10085</v>
      </c>
      <c r="G3050" s="142">
        <v>15825</v>
      </c>
      <c r="H3050" s="128" t="s">
        <v>10191</v>
      </c>
      <c r="I3050" s="128" t="s">
        <v>11819</v>
      </c>
      <c r="J3050" s="128" t="s">
        <v>38283</v>
      </c>
      <c r="K3050" s="128"/>
      <c r="L3050" s="143"/>
      <c r="M3050" s="145">
        <v>1</v>
      </c>
      <c r="N3050" s="153" t="s">
        <v>38840</v>
      </c>
      <c r="O3050" s="128"/>
      <c r="P3050" s="128"/>
      <c r="Q3050" s="128" t="s">
        <v>38843</v>
      </c>
      <c r="R3050" s="145"/>
      <c r="S3050" s="128" t="s">
        <v>9435</v>
      </c>
      <c r="T3050" s="128" t="s">
        <v>14962</v>
      </c>
      <c r="U3050" s="128" t="s">
        <v>39272</v>
      </c>
      <c r="V3050" s="145">
        <v>8</v>
      </c>
      <c r="W3050" s="130"/>
      <c r="X3050" s="113"/>
    </row>
    <row r="3051" spans="1:24" ht="12.95" customHeight="1" x14ac:dyDescent="0.2">
      <c r="A3051" s="140">
        <v>2018</v>
      </c>
      <c r="B3051" s="128" t="s">
        <v>4176</v>
      </c>
      <c r="C3051" s="128" t="s">
        <v>38839</v>
      </c>
      <c r="D3051" s="128" t="s">
        <v>38844</v>
      </c>
      <c r="E3051" s="128">
        <v>8</v>
      </c>
      <c r="F3051" s="123" t="s">
        <v>10085</v>
      </c>
      <c r="G3051" s="142">
        <v>15825</v>
      </c>
      <c r="H3051" s="128" t="s">
        <v>11819</v>
      </c>
      <c r="I3051" s="128" t="s">
        <v>10191</v>
      </c>
      <c r="J3051" s="128" t="s">
        <v>38283</v>
      </c>
      <c r="K3051" s="128"/>
      <c r="L3051" s="143"/>
      <c r="M3051" s="145">
        <v>1</v>
      </c>
      <c r="N3051" s="144" t="s">
        <v>38840</v>
      </c>
      <c r="O3051" s="128" t="s">
        <v>16539</v>
      </c>
      <c r="P3051" s="128" t="s">
        <v>13207</v>
      </c>
      <c r="Q3051" s="128" t="s">
        <v>38845</v>
      </c>
      <c r="R3051" s="145"/>
      <c r="S3051" s="128" t="s">
        <v>11080</v>
      </c>
      <c r="T3051" s="128" t="s">
        <v>14962</v>
      </c>
      <c r="U3051" s="128" t="s">
        <v>39273</v>
      </c>
      <c r="V3051" s="145">
        <v>25</v>
      </c>
      <c r="W3051" s="130"/>
      <c r="X3051" s="113"/>
    </row>
    <row r="3052" spans="1:24" ht="12.95" customHeight="1" x14ac:dyDescent="0.2">
      <c r="A3052" s="115">
        <v>2012</v>
      </c>
      <c r="B3052" s="115" t="s">
        <v>4176</v>
      </c>
      <c r="C3052" s="164" t="s">
        <v>37398</v>
      </c>
      <c r="D3052" s="111" t="s">
        <v>17706</v>
      </c>
      <c r="E3052" s="102" t="s">
        <v>17707</v>
      </c>
      <c r="F3052" s="104" t="s">
        <v>14834</v>
      </c>
      <c r="G3052" s="105">
        <v>15598</v>
      </c>
      <c r="H3052" s="102" t="s">
        <v>10103</v>
      </c>
      <c r="I3052" s="102" t="s">
        <v>11819</v>
      </c>
      <c r="J3052" s="102" t="s">
        <v>17708</v>
      </c>
      <c r="K3052" s="102"/>
      <c r="L3052" s="111" t="s">
        <v>37840</v>
      </c>
      <c r="M3052" s="109">
        <v>1</v>
      </c>
      <c r="N3052" s="108" t="s">
        <v>40560</v>
      </c>
      <c r="O3052" s="102" t="s">
        <v>17709</v>
      </c>
      <c r="P3052" s="39" t="s">
        <v>13301</v>
      </c>
      <c r="Q3052" s="39" t="s">
        <v>17710</v>
      </c>
      <c r="R3052" s="109"/>
      <c r="S3052" s="102" t="s">
        <v>11080</v>
      </c>
      <c r="T3052" s="102" t="s">
        <v>7789</v>
      </c>
      <c r="U3052" s="102" t="s">
        <v>21820</v>
      </c>
      <c r="V3052" s="109">
        <v>7.5</v>
      </c>
      <c r="W3052" s="107"/>
      <c r="X3052" s="194"/>
    </row>
    <row r="3053" spans="1:24" ht="12.95" customHeight="1" x14ac:dyDescent="0.2">
      <c r="A3053" s="115">
        <v>2012</v>
      </c>
      <c r="B3053" s="115" t="s">
        <v>4176</v>
      </c>
      <c r="C3053" s="102" t="s">
        <v>37398</v>
      </c>
      <c r="D3053" s="111" t="s">
        <v>17711</v>
      </c>
      <c r="E3053" s="102" t="s">
        <v>17712</v>
      </c>
      <c r="F3053" s="104" t="s">
        <v>14834</v>
      </c>
      <c r="G3053" s="105">
        <v>15600</v>
      </c>
      <c r="H3053" s="102" t="s">
        <v>11819</v>
      </c>
      <c r="I3053" s="102" t="s">
        <v>10103</v>
      </c>
      <c r="J3053" s="102" t="s">
        <v>17708</v>
      </c>
      <c r="K3053" s="102"/>
      <c r="L3053" s="111" t="s">
        <v>37841</v>
      </c>
      <c r="M3053" s="109">
        <v>1</v>
      </c>
      <c r="N3053" s="108" t="s">
        <v>40560</v>
      </c>
      <c r="O3053" s="102"/>
      <c r="P3053" s="39" t="s">
        <v>15922</v>
      </c>
      <c r="Q3053" s="39" t="s">
        <v>17713</v>
      </c>
      <c r="R3053" s="109"/>
      <c r="S3053" s="102" t="s">
        <v>11080</v>
      </c>
      <c r="T3053" s="102" t="s">
        <v>7789</v>
      </c>
      <c r="U3053" s="102" t="s">
        <v>21820</v>
      </c>
      <c r="V3053" s="109">
        <v>8</v>
      </c>
      <c r="W3053" s="107"/>
      <c r="X3053" s="194"/>
    </row>
    <row r="3054" spans="1:24" ht="12.95" customHeight="1" x14ac:dyDescent="0.2">
      <c r="A3054" s="115">
        <v>2012</v>
      </c>
      <c r="B3054" s="115" t="s">
        <v>4176</v>
      </c>
      <c r="C3054" s="102" t="s">
        <v>37398</v>
      </c>
      <c r="D3054" s="111" t="s">
        <v>17714</v>
      </c>
      <c r="E3054" s="102" t="s">
        <v>17715</v>
      </c>
      <c r="F3054" s="104" t="s">
        <v>14834</v>
      </c>
      <c r="G3054" s="105">
        <v>15602</v>
      </c>
      <c r="H3054" s="102" t="s">
        <v>11819</v>
      </c>
      <c r="I3054" s="102" t="s">
        <v>10103</v>
      </c>
      <c r="J3054" s="102" t="s">
        <v>17708</v>
      </c>
      <c r="K3054" s="102"/>
      <c r="L3054" s="111" t="s">
        <v>37842</v>
      </c>
      <c r="M3054" s="109">
        <v>1</v>
      </c>
      <c r="N3054" s="108" t="s">
        <v>40560</v>
      </c>
      <c r="O3054" s="102" t="s">
        <v>17716</v>
      </c>
      <c r="P3054" s="39"/>
      <c r="Q3054" s="39" t="s">
        <v>17717</v>
      </c>
      <c r="R3054" s="109"/>
      <c r="S3054" s="102"/>
      <c r="T3054" s="102" t="s">
        <v>7789</v>
      </c>
      <c r="U3054" s="102" t="s">
        <v>21821</v>
      </c>
      <c r="V3054" s="109">
        <v>6</v>
      </c>
      <c r="W3054" s="107"/>
      <c r="X3054" s="194"/>
    </row>
    <row r="3055" spans="1:24" ht="12.95" customHeight="1" x14ac:dyDescent="0.2">
      <c r="A3055" s="115">
        <v>2012</v>
      </c>
      <c r="B3055" s="115" t="s">
        <v>4176</v>
      </c>
      <c r="C3055" s="102" t="s">
        <v>37398</v>
      </c>
      <c r="D3055" s="111" t="s">
        <v>17719</v>
      </c>
      <c r="E3055" s="102" t="s">
        <v>17720</v>
      </c>
      <c r="F3055" s="104" t="s">
        <v>14834</v>
      </c>
      <c r="G3055" s="105">
        <v>15604</v>
      </c>
      <c r="H3055" s="102" t="s">
        <v>10103</v>
      </c>
      <c r="I3055" s="102" t="s">
        <v>11819</v>
      </c>
      <c r="J3055" s="102" t="s">
        <v>17708</v>
      </c>
      <c r="K3055" s="102"/>
      <c r="L3055" s="111" t="s">
        <v>37843</v>
      </c>
      <c r="M3055" s="109">
        <v>1</v>
      </c>
      <c r="N3055" s="108" t="s">
        <v>40560</v>
      </c>
      <c r="O3055" s="102" t="s">
        <v>5985</v>
      </c>
      <c r="P3055" s="102" t="s">
        <v>15941</v>
      </c>
      <c r="Q3055" s="102" t="s">
        <v>17721</v>
      </c>
      <c r="R3055" s="109"/>
      <c r="S3055" s="102" t="s">
        <v>11080</v>
      </c>
      <c r="T3055" s="102" t="s">
        <v>7789</v>
      </c>
      <c r="U3055" s="102" t="s">
        <v>17718</v>
      </c>
      <c r="V3055" s="109">
        <v>6.5</v>
      </c>
      <c r="W3055" s="107"/>
      <c r="X3055" s="324"/>
    </row>
    <row r="3056" spans="1:24" ht="12.95" customHeight="1" x14ac:dyDescent="0.2">
      <c r="A3056" s="115">
        <v>2012</v>
      </c>
      <c r="B3056" s="115" t="s">
        <v>4176</v>
      </c>
      <c r="C3056" s="102" t="s">
        <v>37398</v>
      </c>
      <c r="D3056" s="111" t="s">
        <v>17722</v>
      </c>
      <c r="E3056" s="102" t="s">
        <v>17723</v>
      </c>
      <c r="F3056" s="104" t="s">
        <v>14834</v>
      </c>
      <c r="G3056" s="105">
        <v>15606</v>
      </c>
      <c r="H3056" s="102" t="s">
        <v>10103</v>
      </c>
      <c r="I3056" s="102" t="s">
        <v>11819</v>
      </c>
      <c r="J3056" s="102" t="s">
        <v>17708</v>
      </c>
      <c r="K3056" s="102"/>
      <c r="L3056" s="111" t="s">
        <v>37844</v>
      </c>
      <c r="M3056" s="109">
        <v>1</v>
      </c>
      <c r="N3056" s="108" t="s">
        <v>40560</v>
      </c>
      <c r="O3056" s="102" t="s">
        <v>3620</v>
      </c>
      <c r="P3056" s="102" t="s">
        <v>16764</v>
      </c>
      <c r="Q3056" s="102" t="s">
        <v>17724</v>
      </c>
      <c r="R3056" s="109"/>
      <c r="S3056" s="102" t="s">
        <v>11080</v>
      </c>
      <c r="T3056" s="102" t="s">
        <v>7789</v>
      </c>
      <c r="U3056" s="102" t="s">
        <v>21822</v>
      </c>
      <c r="V3056" s="109">
        <v>8</v>
      </c>
      <c r="W3056" s="107"/>
      <c r="X3056" s="324"/>
    </row>
    <row r="3057" spans="1:24" ht="12.95" customHeight="1" x14ac:dyDescent="0.2">
      <c r="A3057" s="115">
        <v>2012</v>
      </c>
      <c r="B3057" s="115" t="s">
        <v>4176</v>
      </c>
      <c r="C3057" s="102" t="s">
        <v>37398</v>
      </c>
      <c r="D3057" s="111" t="s">
        <v>17725</v>
      </c>
      <c r="E3057" s="102" t="s">
        <v>17726</v>
      </c>
      <c r="F3057" s="104" t="s">
        <v>14834</v>
      </c>
      <c r="G3057" s="105">
        <v>15608</v>
      </c>
      <c r="H3057" s="102" t="s">
        <v>11819</v>
      </c>
      <c r="I3057" s="102" t="s">
        <v>10103</v>
      </c>
      <c r="J3057" s="102" t="s">
        <v>17708</v>
      </c>
      <c r="K3057" s="102"/>
      <c r="L3057" s="111" t="s">
        <v>37845</v>
      </c>
      <c r="M3057" s="109">
        <v>1</v>
      </c>
      <c r="N3057" s="108" t="s">
        <v>40560</v>
      </c>
      <c r="O3057" s="102" t="s">
        <v>10189</v>
      </c>
      <c r="P3057" s="39" t="s">
        <v>17110</v>
      </c>
      <c r="Q3057" s="39" t="s">
        <v>17727</v>
      </c>
      <c r="R3057" s="109"/>
      <c r="S3057" s="102" t="s">
        <v>11080</v>
      </c>
      <c r="T3057" s="102" t="s">
        <v>7789</v>
      </c>
      <c r="U3057" s="102" t="s">
        <v>17718</v>
      </c>
      <c r="V3057" s="109">
        <v>7.5</v>
      </c>
      <c r="W3057" s="107"/>
      <c r="X3057" s="194"/>
    </row>
    <row r="3058" spans="1:24" ht="12.95" customHeight="1" x14ac:dyDescent="0.2">
      <c r="A3058" s="115">
        <v>2012</v>
      </c>
      <c r="B3058" s="115" t="s">
        <v>4176</v>
      </c>
      <c r="C3058" s="102" t="s">
        <v>37398</v>
      </c>
      <c r="D3058" s="111" t="s">
        <v>17728</v>
      </c>
      <c r="E3058" s="102" t="s">
        <v>17729</v>
      </c>
      <c r="F3058" s="104" t="s">
        <v>14834</v>
      </c>
      <c r="G3058" s="105">
        <v>15611</v>
      </c>
      <c r="H3058" s="102" t="s">
        <v>10103</v>
      </c>
      <c r="I3058" s="102" t="s">
        <v>11819</v>
      </c>
      <c r="J3058" s="102" t="s">
        <v>17708</v>
      </c>
      <c r="K3058" s="102"/>
      <c r="L3058" s="111" t="s">
        <v>37846</v>
      </c>
      <c r="M3058" s="109">
        <v>1</v>
      </c>
      <c r="N3058" s="108" t="s">
        <v>40560</v>
      </c>
      <c r="O3058" s="102" t="s">
        <v>16762</v>
      </c>
      <c r="P3058" s="39" t="s">
        <v>17730</v>
      </c>
      <c r="Q3058" s="39" t="s">
        <v>17731</v>
      </c>
      <c r="R3058" s="109"/>
      <c r="S3058" s="102" t="s">
        <v>11080</v>
      </c>
      <c r="T3058" s="102" t="s">
        <v>7789</v>
      </c>
      <c r="U3058" s="102" t="s">
        <v>21823</v>
      </c>
      <c r="V3058" s="109">
        <v>10</v>
      </c>
      <c r="W3058" s="107"/>
      <c r="X3058" s="194"/>
    </row>
    <row r="3059" spans="1:24" ht="12.95" customHeight="1" x14ac:dyDescent="0.2">
      <c r="A3059" s="115">
        <v>2012</v>
      </c>
      <c r="B3059" s="115" t="s">
        <v>4176</v>
      </c>
      <c r="C3059" s="102" t="s">
        <v>37398</v>
      </c>
      <c r="D3059" s="111" t="s">
        <v>17732</v>
      </c>
      <c r="E3059" s="102" t="s">
        <v>17733</v>
      </c>
      <c r="F3059" s="104" t="s">
        <v>14834</v>
      </c>
      <c r="G3059" s="105">
        <v>15612</v>
      </c>
      <c r="H3059" s="102" t="s">
        <v>10103</v>
      </c>
      <c r="I3059" s="102" t="s">
        <v>11819</v>
      </c>
      <c r="J3059" s="102" t="s">
        <v>17708</v>
      </c>
      <c r="K3059" s="102"/>
      <c r="L3059" s="111" t="s">
        <v>37847</v>
      </c>
      <c r="M3059" s="109">
        <v>1</v>
      </c>
      <c r="N3059" s="108" t="s">
        <v>40560</v>
      </c>
      <c r="O3059" s="102" t="s">
        <v>17734</v>
      </c>
      <c r="P3059" s="39" t="s">
        <v>15889</v>
      </c>
      <c r="Q3059" s="39" t="s">
        <v>17735</v>
      </c>
      <c r="R3059" s="109"/>
      <c r="S3059" s="102" t="s">
        <v>8315</v>
      </c>
      <c r="T3059" s="102" t="s">
        <v>7789</v>
      </c>
      <c r="U3059" s="102" t="s">
        <v>21824</v>
      </c>
      <c r="V3059" s="109">
        <v>6</v>
      </c>
      <c r="W3059" s="107"/>
      <c r="X3059" s="194"/>
    </row>
    <row r="3060" spans="1:24" ht="12.95" customHeight="1" x14ac:dyDescent="0.2">
      <c r="A3060" s="115">
        <v>2012</v>
      </c>
      <c r="B3060" s="115" t="s">
        <v>4176</v>
      </c>
      <c r="C3060" s="102" t="s">
        <v>37398</v>
      </c>
      <c r="D3060" s="111" t="s">
        <v>17736</v>
      </c>
      <c r="E3060" s="102" t="s">
        <v>17737</v>
      </c>
      <c r="F3060" s="104" t="s">
        <v>14834</v>
      </c>
      <c r="G3060" s="105">
        <v>15612</v>
      </c>
      <c r="H3060" s="102" t="s">
        <v>10103</v>
      </c>
      <c r="I3060" s="102" t="s">
        <v>31675</v>
      </c>
      <c r="J3060" s="102" t="s">
        <v>17708</v>
      </c>
      <c r="K3060" s="102"/>
      <c r="L3060" s="111" t="s">
        <v>37848</v>
      </c>
      <c r="M3060" s="109">
        <v>1</v>
      </c>
      <c r="N3060" s="108" t="s">
        <v>40560</v>
      </c>
      <c r="O3060" s="102"/>
      <c r="P3060" s="39" t="s">
        <v>9125</v>
      </c>
      <c r="Q3060" s="39" t="s">
        <v>17671</v>
      </c>
      <c r="R3060" s="109"/>
      <c r="S3060" s="102"/>
      <c r="T3060" s="102" t="s">
        <v>7789</v>
      </c>
      <c r="U3060" s="102" t="s">
        <v>27546</v>
      </c>
      <c r="V3060" s="109">
        <v>4.5</v>
      </c>
      <c r="W3060" s="107"/>
      <c r="X3060" s="194"/>
    </row>
    <row r="3061" spans="1:24" ht="12.95" customHeight="1" x14ac:dyDescent="0.2">
      <c r="A3061" s="115">
        <v>2012</v>
      </c>
      <c r="B3061" s="115" t="s">
        <v>4176</v>
      </c>
      <c r="C3061" s="102" t="s">
        <v>37398</v>
      </c>
      <c r="D3061" s="111" t="s">
        <v>17738</v>
      </c>
      <c r="E3061" s="102" t="s">
        <v>17739</v>
      </c>
      <c r="F3061" s="104" t="s">
        <v>14834</v>
      </c>
      <c r="G3061" s="105">
        <v>15613</v>
      </c>
      <c r="H3061" s="102" t="s">
        <v>31675</v>
      </c>
      <c r="I3061" s="102" t="s">
        <v>10103</v>
      </c>
      <c r="J3061" s="102" t="s">
        <v>17708</v>
      </c>
      <c r="K3061" s="102"/>
      <c r="L3061" s="111" t="s">
        <v>37849</v>
      </c>
      <c r="M3061" s="109">
        <v>1</v>
      </c>
      <c r="N3061" s="108" t="s">
        <v>40560</v>
      </c>
      <c r="O3061" s="102"/>
      <c r="P3061" s="39" t="s">
        <v>15941</v>
      </c>
      <c r="Q3061" s="39" t="s">
        <v>16687</v>
      </c>
      <c r="R3061" s="109"/>
      <c r="S3061" s="102"/>
      <c r="T3061" s="102" t="s">
        <v>7789</v>
      </c>
      <c r="U3061" s="102" t="s">
        <v>21820</v>
      </c>
      <c r="V3061" s="109">
        <v>6.5</v>
      </c>
      <c r="W3061" s="107"/>
      <c r="X3061" s="194"/>
    </row>
    <row r="3062" spans="1:24" ht="12.95" customHeight="1" x14ac:dyDescent="0.2">
      <c r="A3062" s="115">
        <v>2012</v>
      </c>
      <c r="B3062" s="115" t="s">
        <v>4176</v>
      </c>
      <c r="C3062" s="102" t="s">
        <v>37398</v>
      </c>
      <c r="D3062" s="111" t="s">
        <v>17740</v>
      </c>
      <c r="E3062" s="102" t="s">
        <v>17741</v>
      </c>
      <c r="F3062" s="104" t="s">
        <v>14834</v>
      </c>
      <c r="G3062" s="105">
        <v>15614</v>
      </c>
      <c r="H3062" s="102" t="s">
        <v>10103</v>
      </c>
      <c r="I3062" s="102" t="s">
        <v>11819</v>
      </c>
      <c r="J3062" s="102" t="s">
        <v>17708</v>
      </c>
      <c r="K3062" s="102"/>
      <c r="L3062" s="111" t="s">
        <v>37850</v>
      </c>
      <c r="M3062" s="109">
        <v>1</v>
      </c>
      <c r="N3062" s="108" t="s">
        <v>40560</v>
      </c>
      <c r="O3062" s="102" t="s">
        <v>10189</v>
      </c>
      <c r="P3062" s="39" t="s">
        <v>162</v>
      </c>
      <c r="Q3062" s="39" t="s">
        <v>17742</v>
      </c>
      <c r="R3062" s="109"/>
      <c r="S3062" s="102"/>
      <c r="T3062" s="102" t="s">
        <v>7789</v>
      </c>
      <c r="U3062" s="102" t="s">
        <v>21825</v>
      </c>
      <c r="V3062" s="109">
        <v>6.5</v>
      </c>
      <c r="W3062" s="107"/>
      <c r="X3062" s="194"/>
    </row>
    <row r="3063" spans="1:24" ht="12.95" customHeight="1" x14ac:dyDescent="0.2">
      <c r="A3063" s="115">
        <v>2012</v>
      </c>
      <c r="B3063" s="115" t="s">
        <v>4176</v>
      </c>
      <c r="C3063" s="102" t="s">
        <v>37398</v>
      </c>
      <c r="D3063" s="111" t="s">
        <v>17743</v>
      </c>
      <c r="E3063" s="102" t="s">
        <v>17744</v>
      </c>
      <c r="F3063" s="104" t="s">
        <v>14834</v>
      </c>
      <c r="G3063" s="105">
        <v>15617</v>
      </c>
      <c r="H3063" s="102" t="s">
        <v>10103</v>
      </c>
      <c r="I3063" s="102" t="s">
        <v>11819</v>
      </c>
      <c r="J3063" s="102" t="s">
        <v>17708</v>
      </c>
      <c r="K3063" s="102"/>
      <c r="L3063" s="111" t="s">
        <v>37851</v>
      </c>
      <c r="M3063" s="109">
        <v>1</v>
      </c>
      <c r="N3063" s="108" t="s">
        <v>40560</v>
      </c>
      <c r="O3063" s="102"/>
      <c r="P3063" s="39"/>
      <c r="Q3063" s="39" t="s">
        <v>16646</v>
      </c>
      <c r="R3063" s="109" t="s">
        <v>7035</v>
      </c>
      <c r="S3063" s="102"/>
      <c r="T3063" s="102" t="s">
        <v>7789</v>
      </c>
      <c r="U3063" s="102" t="s">
        <v>17718</v>
      </c>
      <c r="V3063" s="109">
        <v>5.5</v>
      </c>
      <c r="W3063" s="107"/>
      <c r="X3063" s="194"/>
    </row>
    <row r="3064" spans="1:24" ht="12.95" customHeight="1" x14ac:dyDescent="0.2">
      <c r="A3064" s="115">
        <v>2012</v>
      </c>
      <c r="B3064" s="115" t="s">
        <v>4176</v>
      </c>
      <c r="C3064" s="102" t="s">
        <v>37398</v>
      </c>
      <c r="D3064" s="111" t="s">
        <v>17745</v>
      </c>
      <c r="E3064" s="102" t="s">
        <v>17746</v>
      </c>
      <c r="F3064" s="104" t="s">
        <v>14834</v>
      </c>
      <c r="G3064" s="105">
        <v>15617</v>
      </c>
      <c r="H3064" s="102" t="s">
        <v>10103</v>
      </c>
      <c r="I3064" s="102" t="s">
        <v>11819</v>
      </c>
      <c r="J3064" s="102" t="s">
        <v>17708</v>
      </c>
      <c r="K3064" s="102"/>
      <c r="L3064" s="111" t="s">
        <v>37852</v>
      </c>
      <c r="M3064" s="109">
        <v>1</v>
      </c>
      <c r="N3064" s="108" t="s">
        <v>40560</v>
      </c>
      <c r="O3064" s="102" t="s">
        <v>10189</v>
      </c>
      <c r="P3064" s="39" t="s">
        <v>162</v>
      </c>
      <c r="Q3064" s="39" t="s">
        <v>17747</v>
      </c>
      <c r="R3064" s="109"/>
      <c r="S3064" s="102" t="s">
        <v>9435</v>
      </c>
      <c r="T3064" s="102" t="s">
        <v>7789</v>
      </c>
      <c r="U3064" s="102" t="s">
        <v>21825</v>
      </c>
      <c r="V3064" s="109">
        <v>7.5</v>
      </c>
      <c r="W3064" s="107"/>
      <c r="X3064" s="194"/>
    </row>
    <row r="3065" spans="1:24" ht="12.95" customHeight="1" x14ac:dyDescent="0.2">
      <c r="A3065" s="115">
        <v>2012</v>
      </c>
      <c r="B3065" s="115" t="s">
        <v>4176</v>
      </c>
      <c r="C3065" s="102" t="s">
        <v>37398</v>
      </c>
      <c r="D3065" s="111" t="s">
        <v>17748</v>
      </c>
      <c r="E3065" s="102" t="s">
        <v>17749</v>
      </c>
      <c r="F3065" s="104" t="s">
        <v>14834</v>
      </c>
      <c r="G3065" s="105">
        <v>15656</v>
      </c>
      <c r="H3065" s="102" t="s">
        <v>10103</v>
      </c>
      <c r="I3065" s="102" t="s">
        <v>11819</v>
      </c>
      <c r="J3065" s="102" t="s">
        <v>17708</v>
      </c>
      <c r="K3065" s="102"/>
      <c r="L3065" s="111" t="s">
        <v>37853</v>
      </c>
      <c r="M3065" s="109">
        <v>1</v>
      </c>
      <c r="N3065" s="108" t="s">
        <v>40560</v>
      </c>
      <c r="O3065" s="102" t="s">
        <v>10189</v>
      </c>
      <c r="P3065" s="39" t="s">
        <v>13301</v>
      </c>
      <c r="Q3065" s="39" t="s">
        <v>17750</v>
      </c>
      <c r="R3065" s="109"/>
      <c r="S3065" s="102" t="s">
        <v>9435</v>
      </c>
      <c r="T3065" s="102" t="s">
        <v>7789</v>
      </c>
      <c r="U3065" s="102" t="s">
        <v>27545</v>
      </c>
      <c r="V3065" s="109">
        <v>6.5</v>
      </c>
      <c r="W3065" s="107"/>
      <c r="X3065" s="194"/>
    </row>
    <row r="3066" spans="1:24" ht="12.95" customHeight="1" x14ac:dyDescent="0.2">
      <c r="A3066" s="115">
        <v>2012</v>
      </c>
      <c r="B3066" s="115" t="s">
        <v>4176</v>
      </c>
      <c r="C3066" s="102" t="s">
        <v>37398</v>
      </c>
      <c r="D3066" s="111" t="s">
        <v>17751</v>
      </c>
      <c r="E3066" s="102" t="s">
        <v>17752</v>
      </c>
      <c r="F3066" s="104" t="s">
        <v>14834</v>
      </c>
      <c r="G3066" s="105">
        <v>15732</v>
      </c>
      <c r="H3066" s="102" t="s">
        <v>11819</v>
      </c>
      <c r="I3066" s="102" t="s">
        <v>10103</v>
      </c>
      <c r="J3066" s="102" t="s">
        <v>17708</v>
      </c>
      <c r="K3066" s="102"/>
      <c r="L3066" s="111" t="s">
        <v>37854</v>
      </c>
      <c r="M3066" s="109">
        <v>1</v>
      </c>
      <c r="N3066" s="108" t="s">
        <v>40560</v>
      </c>
      <c r="O3066" s="102" t="s">
        <v>13460</v>
      </c>
      <c r="P3066" s="39" t="s">
        <v>17753</v>
      </c>
      <c r="Q3066" s="39" t="s">
        <v>16548</v>
      </c>
      <c r="R3066" s="109"/>
      <c r="S3066" s="102" t="s">
        <v>8315</v>
      </c>
      <c r="T3066" s="102" t="s">
        <v>7789</v>
      </c>
      <c r="U3066" s="102" t="s">
        <v>21826</v>
      </c>
      <c r="V3066" s="109">
        <v>6.5</v>
      </c>
      <c r="W3066" s="107"/>
      <c r="X3066" s="194"/>
    </row>
    <row r="3067" spans="1:24" ht="12.95" customHeight="1" x14ac:dyDescent="0.2">
      <c r="A3067" s="115">
        <v>2012</v>
      </c>
      <c r="B3067" s="115" t="s">
        <v>4176</v>
      </c>
      <c r="C3067" s="102" t="s">
        <v>37398</v>
      </c>
      <c r="D3067" s="111" t="s">
        <v>17754</v>
      </c>
      <c r="E3067" s="102" t="s">
        <v>17346</v>
      </c>
      <c r="F3067" s="158" t="s">
        <v>14961</v>
      </c>
      <c r="G3067" s="105">
        <v>15611</v>
      </c>
      <c r="H3067" s="102" t="s">
        <v>11819</v>
      </c>
      <c r="I3067" s="102" t="s">
        <v>10103</v>
      </c>
      <c r="J3067" s="102" t="s">
        <v>17708</v>
      </c>
      <c r="K3067" s="102"/>
      <c r="L3067" s="111" t="s">
        <v>37399</v>
      </c>
      <c r="M3067" s="109">
        <v>1</v>
      </c>
      <c r="N3067" s="112" t="s">
        <v>40560</v>
      </c>
      <c r="O3067" s="102" t="s">
        <v>20529</v>
      </c>
      <c r="P3067" s="39" t="s">
        <v>20529</v>
      </c>
      <c r="Q3067" s="39" t="s">
        <v>20529</v>
      </c>
      <c r="R3067" s="109"/>
      <c r="S3067" s="102" t="s">
        <v>11080</v>
      </c>
      <c r="T3067" s="102" t="s">
        <v>7789</v>
      </c>
      <c r="U3067" s="102" t="s">
        <v>17718</v>
      </c>
      <c r="V3067" s="131" t="s">
        <v>7191</v>
      </c>
      <c r="W3067" s="107"/>
      <c r="X3067" s="194"/>
    </row>
    <row r="3068" spans="1:24" ht="12.95" customHeight="1" x14ac:dyDescent="0.2">
      <c r="A3068" s="140">
        <v>2019</v>
      </c>
      <c r="B3068" s="140" t="s">
        <v>4176</v>
      </c>
      <c r="C3068" s="197" t="s">
        <v>40548</v>
      </c>
      <c r="D3068" s="128" t="s">
        <v>40549</v>
      </c>
      <c r="E3068" s="128" t="s">
        <v>40550</v>
      </c>
      <c r="F3068" s="104" t="s">
        <v>14834</v>
      </c>
      <c r="G3068" s="142">
        <v>15367</v>
      </c>
      <c r="H3068" s="128" t="s">
        <v>10103</v>
      </c>
      <c r="I3068" s="128" t="s">
        <v>11819</v>
      </c>
      <c r="J3068" s="128" t="s">
        <v>40556</v>
      </c>
      <c r="K3068" s="128"/>
      <c r="L3068" s="143"/>
      <c r="M3068" s="145">
        <v>1</v>
      </c>
      <c r="N3068" s="200" t="s">
        <v>40557</v>
      </c>
      <c r="O3068" s="128"/>
      <c r="P3068" s="128"/>
      <c r="Q3068" s="128" t="s">
        <v>20995</v>
      </c>
      <c r="R3068" s="145"/>
      <c r="S3068" s="128"/>
      <c r="T3068" s="102" t="s">
        <v>7789</v>
      </c>
      <c r="U3068" s="128"/>
      <c r="V3068" s="109">
        <v>7</v>
      </c>
      <c r="W3068" s="130"/>
      <c r="X3068" s="194"/>
    </row>
    <row r="3069" spans="1:24" ht="12.95" customHeight="1" x14ac:dyDescent="0.2">
      <c r="A3069" s="140">
        <v>2019</v>
      </c>
      <c r="B3069" s="140" t="s">
        <v>4176</v>
      </c>
      <c r="C3069" s="128" t="s">
        <v>40548</v>
      </c>
      <c r="D3069" s="128" t="s">
        <v>40558</v>
      </c>
      <c r="E3069" s="128" t="s">
        <v>40551</v>
      </c>
      <c r="F3069" s="104" t="s">
        <v>14834</v>
      </c>
      <c r="G3069" s="142">
        <v>15155</v>
      </c>
      <c r="H3069" s="128" t="s">
        <v>10103</v>
      </c>
      <c r="I3069" s="128" t="s">
        <v>11819</v>
      </c>
      <c r="J3069" s="128" t="s">
        <v>2770</v>
      </c>
      <c r="K3069" s="128"/>
      <c r="L3069" s="143"/>
      <c r="M3069" s="145">
        <v>1</v>
      </c>
      <c r="N3069" s="144" t="s">
        <v>40557</v>
      </c>
      <c r="O3069" s="128"/>
      <c r="P3069" s="128"/>
      <c r="Q3069" s="128" t="s">
        <v>16140</v>
      </c>
      <c r="R3069" s="145"/>
      <c r="S3069" s="128"/>
      <c r="T3069" s="102" t="s">
        <v>7789</v>
      </c>
      <c r="U3069" s="128" t="s">
        <v>6085</v>
      </c>
      <c r="V3069" s="109">
        <v>8</v>
      </c>
      <c r="W3069" s="130"/>
      <c r="X3069" s="194"/>
    </row>
    <row r="3070" spans="1:24" ht="12.95" customHeight="1" x14ac:dyDescent="0.2">
      <c r="A3070" s="140">
        <v>2019</v>
      </c>
      <c r="B3070" s="140" t="s">
        <v>4176</v>
      </c>
      <c r="C3070" s="128" t="s">
        <v>40548</v>
      </c>
      <c r="D3070" s="128" t="s">
        <v>40559</v>
      </c>
      <c r="E3070" s="128" t="s">
        <v>40552</v>
      </c>
      <c r="F3070" s="104" t="s">
        <v>14834</v>
      </c>
      <c r="G3070" s="142">
        <v>15559</v>
      </c>
      <c r="H3070" s="128" t="s">
        <v>10103</v>
      </c>
      <c r="I3070" s="128" t="s">
        <v>11819</v>
      </c>
      <c r="J3070" s="128" t="s">
        <v>17454</v>
      </c>
      <c r="K3070" s="128"/>
      <c r="L3070" s="143"/>
      <c r="M3070" s="145">
        <v>1</v>
      </c>
      <c r="N3070" s="144" t="s">
        <v>40557</v>
      </c>
      <c r="O3070" s="128"/>
      <c r="P3070" s="128" t="s">
        <v>9125</v>
      </c>
      <c r="Q3070" s="128" t="s">
        <v>20465</v>
      </c>
      <c r="R3070" s="145"/>
      <c r="S3070" s="128"/>
      <c r="T3070" s="102" t="s">
        <v>7789</v>
      </c>
      <c r="U3070" s="128"/>
      <c r="V3070" s="109">
        <v>8</v>
      </c>
      <c r="W3070" s="130"/>
      <c r="X3070" s="194"/>
    </row>
    <row r="3071" spans="1:24" ht="12.95" customHeight="1" x14ac:dyDescent="0.2">
      <c r="A3071" s="140">
        <v>2019</v>
      </c>
      <c r="B3071" s="140" t="s">
        <v>4176</v>
      </c>
      <c r="C3071" s="128" t="s">
        <v>40548</v>
      </c>
      <c r="D3071" s="128" t="s">
        <v>40561</v>
      </c>
      <c r="E3071" s="128" t="s">
        <v>40553</v>
      </c>
      <c r="F3071" s="104" t="s">
        <v>14834</v>
      </c>
      <c r="G3071" s="142">
        <v>15477</v>
      </c>
      <c r="H3071" s="128" t="s">
        <v>11819</v>
      </c>
      <c r="I3071" s="128" t="s">
        <v>10103</v>
      </c>
      <c r="J3071" s="128" t="s">
        <v>6414</v>
      </c>
      <c r="K3071" s="128"/>
      <c r="L3071" s="143" t="s">
        <v>27689</v>
      </c>
      <c r="M3071" s="145">
        <v>1</v>
      </c>
      <c r="N3071" s="144" t="s">
        <v>40557</v>
      </c>
      <c r="O3071" s="128" t="s">
        <v>17191</v>
      </c>
      <c r="P3071" s="128"/>
      <c r="Q3071" s="128"/>
      <c r="R3071" s="145"/>
      <c r="S3071" s="128"/>
      <c r="T3071" s="102" t="s">
        <v>7789</v>
      </c>
      <c r="U3071" s="128"/>
      <c r="V3071" s="109">
        <v>7</v>
      </c>
      <c r="W3071" s="130"/>
      <c r="X3071" s="194"/>
    </row>
    <row r="3072" spans="1:24" ht="12.95" customHeight="1" x14ac:dyDescent="0.2">
      <c r="A3072" s="140">
        <v>2019</v>
      </c>
      <c r="B3072" s="140" t="s">
        <v>4176</v>
      </c>
      <c r="C3072" s="128" t="s">
        <v>40548</v>
      </c>
      <c r="D3072" s="128" t="s">
        <v>40562</v>
      </c>
      <c r="E3072" s="128" t="s">
        <v>40554</v>
      </c>
      <c r="F3072" s="104" t="s">
        <v>14834</v>
      </c>
      <c r="G3072" s="142">
        <v>15395</v>
      </c>
      <c r="H3072" s="128" t="s">
        <v>10103</v>
      </c>
      <c r="I3072" s="128" t="s">
        <v>11819</v>
      </c>
      <c r="J3072" s="128" t="s">
        <v>15143</v>
      </c>
      <c r="K3072" s="128"/>
      <c r="L3072" s="143"/>
      <c r="M3072" s="145">
        <v>1</v>
      </c>
      <c r="N3072" s="144" t="s">
        <v>40557</v>
      </c>
      <c r="O3072" s="128" t="s">
        <v>13301</v>
      </c>
      <c r="P3072" s="128" t="s">
        <v>9160</v>
      </c>
      <c r="Q3072" s="128" t="s">
        <v>19489</v>
      </c>
      <c r="R3072" s="145"/>
      <c r="S3072" s="128"/>
      <c r="T3072" s="102" t="s">
        <v>7789</v>
      </c>
      <c r="U3072" s="128"/>
      <c r="V3072" s="109">
        <v>7</v>
      </c>
      <c r="W3072" s="130"/>
      <c r="X3072" s="194"/>
    </row>
    <row r="3073" spans="1:24" ht="12.95" customHeight="1" x14ac:dyDescent="0.2">
      <c r="A3073" s="140">
        <v>2019</v>
      </c>
      <c r="B3073" s="140" t="s">
        <v>4176</v>
      </c>
      <c r="C3073" s="128" t="s">
        <v>40548</v>
      </c>
      <c r="D3073" s="128" t="s">
        <v>40563</v>
      </c>
      <c r="E3073" s="128" t="s">
        <v>40555</v>
      </c>
      <c r="F3073" s="104" t="s">
        <v>14834</v>
      </c>
      <c r="G3073" s="142">
        <v>15660</v>
      </c>
      <c r="H3073" s="128" t="s">
        <v>10103</v>
      </c>
      <c r="I3073" s="128" t="s">
        <v>11819</v>
      </c>
      <c r="J3073" s="128" t="s">
        <v>12723</v>
      </c>
      <c r="K3073" s="128"/>
      <c r="L3073" s="143"/>
      <c r="M3073" s="145">
        <v>1</v>
      </c>
      <c r="N3073" s="200" t="s">
        <v>40557</v>
      </c>
      <c r="O3073" s="128" t="s">
        <v>15959</v>
      </c>
      <c r="P3073" s="128" t="s">
        <v>19503</v>
      </c>
      <c r="Q3073" s="128" t="s">
        <v>16990</v>
      </c>
      <c r="R3073" s="145"/>
      <c r="S3073" s="128"/>
      <c r="T3073" s="102" t="s">
        <v>7789</v>
      </c>
      <c r="U3073" s="128"/>
      <c r="V3073" s="109">
        <v>7</v>
      </c>
      <c r="W3073" s="130"/>
      <c r="X3073" s="194"/>
    </row>
    <row r="3074" spans="1:24" ht="12.95" customHeight="1" x14ac:dyDescent="0.2">
      <c r="A3074" s="115">
        <v>2008</v>
      </c>
      <c r="B3074" s="102" t="s">
        <v>4176</v>
      </c>
      <c r="C3074" s="103" t="s">
        <v>9037</v>
      </c>
      <c r="D3074" s="111" t="s">
        <v>8529</v>
      </c>
      <c r="E3074" s="102">
        <v>1</v>
      </c>
      <c r="F3074" s="123" t="s">
        <v>10085</v>
      </c>
      <c r="G3074" s="105">
        <v>16416</v>
      </c>
      <c r="H3074" s="102" t="s">
        <v>11819</v>
      </c>
      <c r="I3074" s="102" t="s">
        <v>10191</v>
      </c>
      <c r="J3074" s="102" t="s">
        <v>8530</v>
      </c>
      <c r="K3074" s="102"/>
      <c r="L3074" s="111" t="s">
        <v>37172</v>
      </c>
      <c r="M3074" s="109">
        <v>1</v>
      </c>
      <c r="N3074" s="108" t="s">
        <v>8531</v>
      </c>
      <c r="O3074" s="102"/>
      <c r="P3074" s="39"/>
      <c r="Q3074" s="39" t="s">
        <v>16157</v>
      </c>
      <c r="R3074" s="109"/>
      <c r="S3074" s="102" t="s">
        <v>8315</v>
      </c>
      <c r="T3074" s="102" t="s">
        <v>20547</v>
      </c>
      <c r="U3074" s="102" t="s">
        <v>3848</v>
      </c>
      <c r="V3074" s="109">
        <v>6</v>
      </c>
      <c r="W3074" s="107"/>
      <c r="X3074" s="113"/>
    </row>
    <row r="3075" spans="1:24" ht="12.95" customHeight="1" x14ac:dyDescent="0.2">
      <c r="A3075" s="140">
        <v>2008</v>
      </c>
      <c r="B3075" s="128" t="s">
        <v>4176</v>
      </c>
      <c r="C3075" s="128" t="s">
        <v>9037</v>
      </c>
      <c r="D3075" s="111" t="s">
        <v>12320</v>
      </c>
      <c r="E3075" s="102">
        <v>2</v>
      </c>
      <c r="F3075" s="123" t="s">
        <v>10085</v>
      </c>
      <c r="G3075" s="105">
        <v>16417</v>
      </c>
      <c r="H3075" s="102" t="s">
        <v>10191</v>
      </c>
      <c r="I3075" s="102" t="s">
        <v>11819</v>
      </c>
      <c r="J3075" s="102" t="s">
        <v>8530</v>
      </c>
      <c r="K3075" s="102"/>
      <c r="L3075" s="111" t="s">
        <v>37173</v>
      </c>
      <c r="M3075" s="109">
        <v>1</v>
      </c>
      <c r="N3075" s="112" t="s">
        <v>8531</v>
      </c>
      <c r="O3075" s="102" t="s">
        <v>12867</v>
      </c>
      <c r="P3075" s="102"/>
      <c r="Q3075" s="102" t="s">
        <v>17601</v>
      </c>
      <c r="R3075" s="109"/>
      <c r="S3075" s="102"/>
      <c r="T3075" s="128" t="s">
        <v>20547</v>
      </c>
      <c r="U3075" s="102"/>
      <c r="V3075" s="109">
        <v>7</v>
      </c>
      <c r="W3075" s="107"/>
      <c r="X3075" s="113"/>
    </row>
    <row r="3076" spans="1:24" ht="12.95" customHeight="1" x14ac:dyDescent="0.2">
      <c r="A3076" s="140">
        <v>2008</v>
      </c>
      <c r="B3076" s="128" t="s">
        <v>4176</v>
      </c>
      <c r="C3076" s="128" t="s">
        <v>9037</v>
      </c>
      <c r="D3076" s="111" t="s">
        <v>7671</v>
      </c>
      <c r="E3076" s="102">
        <v>3</v>
      </c>
      <c r="F3076" s="123" t="s">
        <v>10085</v>
      </c>
      <c r="G3076" s="105">
        <v>16418</v>
      </c>
      <c r="H3076" s="102" t="s">
        <v>10191</v>
      </c>
      <c r="I3076" s="102" t="s">
        <v>11819</v>
      </c>
      <c r="J3076" s="102" t="s">
        <v>8530</v>
      </c>
      <c r="K3076" s="102"/>
      <c r="L3076" s="111" t="s">
        <v>37174</v>
      </c>
      <c r="M3076" s="109">
        <v>1</v>
      </c>
      <c r="N3076" s="112" t="s">
        <v>8531</v>
      </c>
      <c r="O3076" s="102" t="s">
        <v>17392</v>
      </c>
      <c r="P3076" s="102"/>
      <c r="Q3076" s="102" t="s">
        <v>9125</v>
      </c>
      <c r="R3076" s="109"/>
      <c r="S3076" s="102"/>
      <c r="T3076" s="128" t="s">
        <v>20547</v>
      </c>
      <c r="U3076" s="102"/>
      <c r="V3076" s="109">
        <v>7</v>
      </c>
      <c r="W3076" s="107"/>
      <c r="X3076" s="113"/>
    </row>
    <row r="3077" spans="1:24" ht="12.95" customHeight="1" x14ac:dyDescent="0.2">
      <c r="A3077" s="140">
        <v>2008</v>
      </c>
      <c r="B3077" s="128" t="s">
        <v>4176</v>
      </c>
      <c r="C3077" s="128" t="s">
        <v>9037</v>
      </c>
      <c r="D3077" s="111" t="s">
        <v>10844</v>
      </c>
      <c r="E3077" s="102">
        <v>4</v>
      </c>
      <c r="F3077" s="123" t="s">
        <v>10085</v>
      </c>
      <c r="G3077" s="105">
        <v>16419</v>
      </c>
      <c r="H3077" s="102" t="s">
        <v>10191</v>
      </c>
      <c r="I3077" s="102" t="s">
        <v>11819</v>
      </c>
      <c r="J3077" s="102" t="s">
        <v>8530</v>
      </c>
      <c r="K3077" s="102"/>
      <c r="L3077" s="111" t="s">
        <v>37175</v>
      </c>
      <c r="M3077" s="109">
        <v>1</v>
      </c>
      <c r="N3077" s="108" t="s">
        <v>8531</v>
      </c>
      <c r="O3077" s="102" t="s">
        <v>3620</v>
      </c>
      <c r="P3077" s="102"/>
      <c r="Q3077" s="102" t="s">
        <v>16684</v>
      </c>
      <c r="R3077" s="109"/>
      <c r="S3077" s="102"/>
      <c r="T3077" s="128" t="s">
        <v>20547</v>
      </c>
      <c r="U3077" s="102" t="s">
        <v>3848</v>
      </c>
      <c r="V3077" s="109">
        <v>6</v>
      </c>
      <c r="W3077" s="107"/>
      <c r="X3077" s="113"/>
    </row>
    <row r="3078" spans="1:24" ht="12.95" customHeight="1" x14ac:dyDescent="0.2">
      <c r="A3078" s="140">
        <v>2008</v>
      </c>
      <c r="B3078" s="140" t="s">
        <v>4176</v>
      </c>
      <c r="C3078" s="128" t="s">
        <v>9037</v>
      </c>
      <c r="D3078" s="129" t="s">
        <v>10772</v>
      </c>
      <c r="E3078" s="115" t="s">
        <v>10771</v>
      </c>
      <c r="F3078" s="123" t="s">
        <v>10085</v>
      </c>
      <c r="G3078" s="105">
        <v>16229</v>
      </c>
      <c r="H3078" s="102" t="s">
        <v>11819</v>
      </c>
      <c r="I3078" s="102" t="s">
        <v>10191</v>
      </c>
      <c r="J3078" s="102" t="s">
        <v>21827</v>
      </c>
      <c r="K3078" s="102"/>
      <c r="L3078" s="111" t="s">
        <v>37176</v>
      </c>
      <c r="M3078" s="102">
        <v>1</v>
      </c>
      <c r="N3078" s="112" t="s">
        <v>10770</v>
      </c>
      <c r="O3078" s="102"/>
      <c r="P3078" s="102" t="s">
        <v>8076</v>
      </c>
      <c r="Q3078" s="102" t="s">
        <v>18206</v>
      </c>
      <c r="R3078" s="102"/>
      <c r="S3078" s="102"/>
      <c r="T3078" s="128" t="s">
        <v>20547</v>
      </c>
      <c r="U3078" s="102"/>
      <c r="V3078" s="109">
        <v>5</v>
      </c>
      <c r="W3078" s="102"/>
      <c r="X3078" s="194"/>
    </row>
    <row r="3079" spans="1:24" ht="12.95" customHeight="1" x14ac:dyDescent="0.2">
      <c r="A3079" s="140">
        <v>2008</v>
      </c>
      <c r="B3079" s="140" t="s">
        <v>4176</v>
      </c>
      <c r="C3079" s="128" t="s">
        <v>9037</v>
      </c>
      <c r="D3079" s="129" t="s">
        <v>7800</v>
      </c>
      <c r="E3079" s="115" t="s">
        <v>10773</v>
      </c>
      <c r="F3079" s="123" t="s">
        <v>10085</v>
      </c>
      <c r="G3079" s="105">
        <v>16229</v>
      </c>
      <c r="H3079" s="102" t="s">
        <v>11819</v>
      </c>
      <c r="I3079" s="102" t="s">
        <v>10191</v>
      </c>
      <c r="J3079" s="102" t="s">
        <v>20392</v>
      </c>
      <c r="K3079" s="102"/>
      <c r="L3079" s="111" t="s">
        <v>37177</v>
      </c>
      <c r="M3079" s="102">
        <v>1</v>
      </c>
      <c r="N3079" s="112" t="s">
        <v>10770</v>
      </c>
      <c r="O3079" s="102" t="s">
        <v>15928</v>
      </c>
      <c r="P3079" s="102"/>
      <c r="Q3079" s="102" t="s">
        <v>15906</v>
      </c>
      <c r="R3079" s="102"/>
      <c r="S3079" s="102"/>
      <c r="T3079" s="128" t="s">
        <v>20547</v>
      </c>
      <c r="U3079" s="102"/>
      <c r="V3079" s="109">
        <v>6</v>
      </c>
      <c r="W3079" s="102"/>
      <c r="X3079" s="194"/>
    </row>
    <row r="3080" spans="1:24" ht="12.95" customHeight="1" x14ac:dyDescent="0.2">
      <c r="A3080" s="140">
        <v>2008</v>
      </c>
      <c r="B3080" s="128" t="s">
        <v>4176</v>
      </c>
      <c r="C3080" s="128" t="s">
        <v>9037</v>
      </c>
      <c r="D3080" s="111" t="s">
        <v>10775</v>
      </c>
      <c r="E3080" s="102" t="s">
        <v>10774</v>
      </c>
      <c r="F3080" s="123" t="s">
        <v>10085</v>
      </c>
      <c r="G3080" s="105">
        <v>16229</v>
      </c>
      <c r="H3080" s="102" t="s">
        <v>11819</v>
      </c>
      <c r="I3080" s="102" t="s">
        <v>10191</v>
      </c>
      <c r="J3080" s="102" t="s">
        <v>7701</v>
      </c>
      <c r="K3080" s="102"/>
      <c r="L3080" s="111" t="s">
        <v>37178</v>
      </c>
      <c r="M3080" s="109">
        <v>1</v>
      </c>
      <c r="N3080" s="112" t="s">
        <v>10770</v>
      </c>
      <c r="O3080" s="102"/>
      <c r="P3080" s="102"/>
      <c r="Q3080" s="102" t="s">
        <v>15945</v>
      </c>
      <c r="R3080" s="109" t="s">
        <v>7035</v>
      </c>
      <c r="S3080" s="102"/>
      <c r="T3080" s="128" t="s">
        <v>20547</v>
      </c>
      <c r="U3080" s="102" t="s">
        <v>17755</v>
      </c>
      <c r="V3080" s="109">
        <v>6.5</v>
      </c>
      <c r="W3080" s="107"/>
      <c r="X3080" s="113"/>
    </row>
    <row r="3081" spans="1:24" ht="12.95" customHeight="1" x14ac:dyDescent="0.2">
      <c r="A3081" s="140">
        <v>2008</v>
      </c>
      <c r="B3081" s="128" t="s">
        <v>4176</v>
      </c>
      <c r="C3081" s="128" t="s">
        <v>9037</v>
      </c>
      <c r="D3081" s="111" t="s">
        <v>8550</v>
      </c>
      <c r="E3081" s="102" t="s">
        <v>8549</v>
      </c>
      <c r="F3081" s="123" t="s">
        <v>10085</v>
      </c>
      <c r="G3081" s="105">
        <v>16229</v>
      </c>
      <c r="H3081" s="102" t="s">
        <v>11819</v>
      </c>
      <c r="I3081" s="102" t="s">
        <v>10191</v>
      </c>
      <c r="J3081" s="102" t="s">
        <v>6753</v>
      </c>
      <c r="K3081" s="102"/>
      <c r="L3081" s="111" t="s">
        <v>37179</v>
      </c>
      <c r="M3081" s="109">
        <v>1</v>
      </c>
      <c r="N3081" s="112" t="s">
        <v>10770</v>
      </c>
      <c r="O3081" s="102"/>
      <c r="P3081" s="102"/>
      <c r="Q3081" s="102" t="s">
        <v>19534</v>
      </c>
      <c r="R3081" s="109"/>
      <c r="S3081" s="102" t="s">
        <v>9435</v>
      </c>
      <c r="T3081" s="128" t="s">
        <v>20547</v>
      </c>
      <c r="U3081" s="102"/>
      <c r="V3081" s="109">
        <v>5.5</v>
      </c>
      <c r="W3081" s="107"/>
      <c r="X3081" s="113"/>
    </row>
    <row r="3082" spans="1:24" ht="12.95" customHeight="1" x14ac:dyDescent="0.2">
      <c r="A3082" s="140">
        <v>2015</v>
      </c>
      <c r="B3082" s="128" t="s">
        <v>4176</v>
      </c>
      <c r="C3082" s="197" t="s">
        <v>34507</v>
      </c>
      <c r="D3082" s="128" t="s">
        <v>35177</v>
      </c>
      <c r="E3082" s="128">
        <v>1</v>
      </c>
      <c r="F3082" s="123" t="s">
        <v>10085</v>
      </c>
      <c r="G3082" s="142">
        <v>16351</v>
      </c>
      <c r="H3082" s="128" t="s">
        <v>11819</v>
      </c>
      <c r="I3082" s="128" t="s">
        <v>10191</v>
      </c>
      <c r="J3082" s="128" t="s">
        <v>35178</v>
      </c>
      <c r="K3082" s="128"/>
      <c r="L3082" s="143"/>
      <c r="M3082" s="145">
        <v>1</v>
      </c>
      <c r="N3082" s="200" t="s">
        <v>29801</v>
      </c>
      <c r="O3082" s="128" t="s">
        <v>12721</v>
      </c>
      <c r="P3082" s="128" t="s">
        <v>13301</v>
      </c>
      <c r="Q3082" s="128" t="s">
        <v>17721</v>
      </c>
      <c r="R3082" s="145"/>
      <c r="S3082" s="128" t="s">
        <v>11080</v>
      </c>
      <c r="T3082" s="128" t="s">
        <v>20547</v>
      </c>
      <c r="U3082" s="128" t="s">
        <v>35179</v>
      </c>
      <c r="V3082" s="145">
        <v>9.5</v>
      </c>
      <c r="W3082" s="130"/>
      <c r="X3082" s="113"/>
    </row>
    <row r="3083" spans="1:24" ht="12.95" customHeight="1" x14ac:dyDescent="0.2">
      <c r="A3083" s="140">
        <v>2015</v>
      </c>
      <c r="B3083" s="128" t="s">
        <v>4176</v>
      </c>
      <c r="C3083" s="128" t="s">
        <v>34507</v>
      </c>
      <c r="D3083" s="128" t="s">
        <v>35180</v>
      </c>
      <c r="E3083" s="128">
        <v>2</v>
      </c>
      <c r="F3083" s="123" t="s">
        <v>10085</v>
      </c>
      <c r="G3083" s="142">
        <v>16378</v>
      </c>
      <c r="H3083" s="128" t="s">
        <v>11819</v>
      </c>
      <c r="I3083" s="128" t="s">
        <v>10191</v>
      </c>
      <c r="J3083" s="128" t="s">
        <v>4891</v>
      </c>
      <c r="K3083" s="128"/>
      <c r="L3083" s="143"/>
      <c r="M3083" s="145">
        <v>1</v>
      </c>
      <c r="N3083" s="144" t="s">
        <v>29801</v>
      </c>
      <c r="O3083" s="128" t="s">
        <v>17508</v>
      </c>
      <c r="P3083" s="128" t="s">
        <v>13301</v>
      </c>
      <c r="Q3083" s="128" t="s">
        <v>35181</v>
      </c>
      <c r="R3083" s="145"/>
      <c r="S3083" s="128" t="s">
        <v>11080</v>
      </c>
      <c r="T3083" s="128" t="s">
        <v>20547</v>
      </c>
      <c r="U3083" s="128" t="s">
        <v>8480</v>
      </c>
      <c r="V3083" s="145">
        <v>9.5</v>
      </c>
      <c r="W3083" s="130"/>
      <c r="X3083" s="113"/>
    </row>
    <row r="3084" spans="1:24" ht="12.95" customHeight="1" x14ac:dyDescent="0.2">
      <c r="A3084" s="140">
        <v>2015</v>
      </c>
      <c r="B3084" s="128" t="s">
        <v>4176</v>
      </c>
      <c r="C3084" s="128" t="s">
        <v>34507</v>
      </c>
      <c r="D3084" s="128" t="s">
        <v>35182</v>
      </c>
      <c r="E3084" s="128">
        <v>3</v>
      </c>
      <c r="F3084" s="123" t="s">
        <v>10085</v>
      </c>
      <c r="G3084" s="142">
        <v>16378</v>
      </c>
      <c r="H3084" s="128" t="s">
        <v>11819</v>
      </c>
      <c r="I3084" s="128" t="s">
        <v>10191</v>
      </c>
      <c r="J3084" s="128" t="s">
        <v>4891</v>
      </c>
      <c r="K3084" s="128"/>
      <c r="L3084" s="143"/>
      <c r="M3084" s="145">
        <v>1</v>
      </c>
      <c r="N3084" s="200" t="s">
        <v>29801</v>
      </c>
      <c r="O3084" s="128" t="s">
        <v>10189</v>
      </c>
      <c r="P3084" s="128"/>
      <c r="Q3084" s="128" t="s">
        <v>19531</v>
      </c>
      <c r="R3084" s="145"/>
      <c r="S3084" s="128"/>
      <c r="T3084" s="128" t="s">
        <v>20547</v>
      </c>
      <c r="U3084" s="128" t="s">
        <v>8480</v>
      </c>
      <c r="V3084" s="145">
        <v>7.5</v>
      </c>
      <c r="W3084" s="130"/>
      <c r="X3084" s="113"/>
    </row>
    <row r="3085" spans="1:24" ht="12.95" customHeight="1" x14ac:dyDescent="0.2">
      <c r="A3085" s="140">
        <v>2015</v>
      </c>
      <c r="B3085" s="128" t="s">
        <v>4176</v>
      </c>
      <c r="C3085" s="128" t="s">
        <v>34507</v>
      </c>
      <c r="D3085" s="128" t="s">
        <v>35183</v>
      </c>
      <c r="E3085" s="128">
        <v>4</v>
      </c>
      <c r="F3085" s="123" t="s">
        <v>10085</v>
      </c>
      <c r="G3085" s="142">
        <v>16379</v>
      </c>
      <c r="H3085" s="128" t="s">
        <v>11819</v>
      </c>
      <c r="I3085" s="128" t="s">
        <v>10191</v>
      </c>
      <c r="J3085" s="128" t="s">
        <v>35184</v>
      </c>
      <c r="K3085" s="128"/>
      <c r="L3085" s="143"/>
      <c r="M3085" s="145">
        <v>1</v>
      </c>
      <c r="N3085" s="200" t="s">
        <v>29801</v>
      </c>
      <c r="O3085" s="128"/>
      <c r="P3085" s="128"/>
      <c r="Q3085" s="128" t="s">
        <v>16545</v>
      </c>
      <c r="R3085" s="145"/>
      <c r="S3085" s="128"/>
      <c r="T3085" s="128" t="s">
        <v>20547</v>
      </c>
      <c r="U3085" s="128" t="s">
        <v>27586</v>
      </c>
      <c r="V3085" s="145">
        <v>6.5</v>
      </c>
      <c r="W3085" s="130"/>
      <c r="X3085" s="113"/>
    </row>
    <row r="3086" spans="1:24" ht="12.95" customHeight="1" x14ac:dyDescent="0.2">
      <c r="A3086" s="140">
        <v>2015</v>
      </c>
      <c r="B3086" s="128" t="s">
        <v>4176</v>
      </c>
      <c r="C3086" s="128" t="s">
        <v>34507</v>
      </c>
      <c r="D3086" s="128" t="s">
        <v>35185</v>
      </c>
      <c r="E3086" s="128">
        <v>5</v>
      </c>
      <c r="F3086" s="123" t="s">
        <v>10085</v>
      </c>
      <c r="G3086" s="142">
        <v>16380</v>
      </c>
      <c r="H3086" s="128" t="s">
        <v>11819</v>
      </c>
      <c r="I3086" s="128" t="s">
        <v>10191</v>
      </c>
      <c r="J3086" s="128" t="s">
        <v>35186</v>
      </c>
      <c r="K3086" s="128"/>
      <c r="L3086" s="143"/>
      <c r="M3086" s="145">
        <v>1</v>
      </c>
      <c r="N3086" s="200" t="s">
        <v>29801</v>
      </c>
      <c r="O3086" s="128"/>
      <c r="P3086" s="128"/>
      <c r="Q3086" s="128" t="s">
        <v>17446</v>
      </c>
      <c r="R3086" s="145"/>
      <c r="S3086" s="128"/>
      <c r="T3086" s="128" t="s">
        <v>20547</v>
      </c>
      <c r="U3086" s="128"/>
      <c r="V3086" s="145">
        <v>6.5</v>
      </c>
      <c r="W3086" s="130"/>
      <c r="X3086" s="113"/>
    </row>
    <row r="3087" spans="1:24" ht="12.95" customHeight="1" x14ac:dyDescent="0.2">
      <c r="A3087" s="140">
        <v>2015</v>
      </c>
      <c r="B3087" s="128" t="s">
        <v>4176</v>
      </c>
      <c r="C3087" s="128" t="s">
        <v>34507</v>
      </c>
      <c r="D3087" s="128" t="s">
        <v>35187</v>
      </c>
      <c r="E3087" s="128">
        <v>6</v>
      </c>
      <c r="F3087" s="123" t="s">
        <v>10085</v>
      </c>
      <c r="G3087" s="142">
        <v>16382</v>
      </c>
      <c r="H3087" s="128" t="s">
        <v>11819</v>
      </c>
      <c r="I3087" s="128" t="s">
        <v>10191</v>
      </c>
      <c r="J3087" s="128" t="s">
        <v>35188</v>
      </c>
      <c r="K3087" s="128"/>
      <c r="L3087" s="143"/>
      <c r="M3087" s="145">
        <v>1</v>
      </c>
      <c r="N3087" s="200" t="s">
        <v>29801</v>
      </c>
      <c r="O3087" s="128" t="s">
        <v>9160</v>
      </c>
      <c r="P3087" s="128"/>
      <c r="Q3087" s="128" t="s">
        <v>17730</v>
      </c>
      <c r="R3087" s="145"/>
      <c r="S3087" s="128"/>
      <c r="T3087" s="128" t="s">
        <v>20547</v>
      </c>
      <c r="U3087" s="128" t="s">
        <v>21170</v>
      </c>
      <c r="V3087" s="145">
        <v>7.5</v>
      </c>
      <c r="W3087" s="130"/>
      <c r="X3087" s="113"/>
    </row>
    <row r="3088" spans="1:24" ht="12.95" customHeight="1" x14ac:dyDescent="0.2">
      <c r="A3088" s="140">
        <v>2015</v>
      </c>
      <c r="B3088" s="128" t="s">
        <v>4176</v>
      </c>
      <c r="C3088" s="128" t="s">
        <v>34507</v>
      </c>
      <c r="D3088" s="128" t="s">
        <v>35189</v>
      </c>
      <c r="E3088" s="128">
        <v>7</v>
      </c>
      <c r="F3088" s="123" t="s">
        <v>10085</v>
      </c>
      <c r="G3088" s="142">
        <v>16383</v>
      </c>
      <c r="H3088" s="128" t="s">
        <v>10191</v>
      </c>
      <c r="I3088" s="128" t="s">
        <v>11819</v>
      </c>
      <c r="J3088" s="128" t="s">
        <v>4891</v>
      </c>
      <c r="K3088" s="128"/>
      <c r="L3088" s="143"/>
      <c r="M3088" s="145">
        <v>1</v>
      </c>
      <c r="N3088" s="200" t="s">
        <v>29801</v>
      </c>
      <c r="O3088" s="128"/>
      <c r="P3088" s="128"/>
      <c r="Q3088" s="128" t="s">
        <v>17383</v>
      </c>
      <c r="R3088" s="145" t="s">
        <v>7035</v>
      </c>
      <c r="S3088" s="128"/>
      <c r="T3088" s="128" t="s">
        <v>20547</v>
      </c>
      <c r="U3088" s="128" t="s">
        <v>20625</v>
      </c>
      <c r="V3088" s="145">
        <v>6.5</v>
      </c>
      <c r="W3088" s="130"/>
      <c r="X3088" s="113"/>
    </row>
    <row r="3089" spans="1:24" ht="12.95" customHeight="1" x14ac:dyDescent="0.2">
      <c r="A3089" s="140">
        <v>2015</v>
      </c>
      <c r="B3089" s="128" t="s">
        <v>4176</v>
      </c>
      <c r="C3089" s="128" t="s">
        <v>34507</v>
      </c>
      <c r="D3089" s="128" t="s">
        <v>35190</v>
      </c>
      <c r="E3089" s="128">
        <v>8</v>
      </c>
      <c r="F3089" s="123" t="s">
        <v>10085</v>
      </c>
      <c r="G3089" s="142">
        <v>16383</v>
      </c>
      <c r="H3089" s="128" t="s">
        <v>11819</v>
      </c>
      <c r="I3089" s="128" t="s">
        <v>10191</v>
      </c>
      <c r="J3089" s="128" t="s">
        <v>4891</v>
      </c>
      <c r="K3089" s="128"/>
      <c r="L3089" s="143"/>
      <c r="M3089" s="145">
        <v>1</v>
      </c>
      <c r="N3089" s="200" t="s">
        <v>29801</v>
      </c>
      <c r="O3089" s="128" t="s">
        <v>16905</v>
      </c>
      <c r="P3089" s="128"/>
      <c r="Q3089" s="128" t="s">
        <v>16624</v>
      </c>
      <c r="R3089" s="145"/>
      <c r="S3089" s="128"/>
      <c r="T3089" s="128" t="s">
        <v>20547</v>
      </c>
      <c r="U3089" s="128" t="s">
        <v>21170</v>
      </c>
      <c r="V3089" s="145">
        <v>9.5</v>
      </c>
      <c r="W3089" s="130"/>
      <c r="X3089" s="113"/>
    </row>
    <row r="3090" spans="1:24" ht="12.95" customHeight="1" x14ac:dyDescent="0.2">
      <c r="A3090" s="140">
        <v>2018</v>
      </c>
      <c r="B3090" s="128" t="s">
        <v>4176</v>
      </c>
      <c r="C3090" s="197" t="s">
        <v>37400</v>
      </c>
      <c r="D3090" s="143" t="s">
        <v>37752</v>
      </c>
      <c r="E3090" s="128" t="s">
        <v>37401</v>
      </c>
      <c r="F3090" s="104" t="s">
        <v>14834</v>
      </c>
      <c r="G3090" s="105">
        <v>17673</v>
      </c>
      <c r="H3090" s="102" t="s">
        <v>37933</v>
      </c>
      <c r="I3090" s="102" t="s">
        <v>37934</v>
      </c>
      <c r="J3090" s="102" t="s">
        <v>12699</v>
      </c>
      <c r="K3090" s="102"/>
      <c r="L3090" s="111" t="s">
        <v>37409</v>
      </c>
      <c r="M3090" s="145">
        <v>2</v>
      </c>
      <c r="N3090" s="144" t="s">
        <v>37410</v>
      </c>
      <c r="O3090" s="128" t="s">
        <v>5985</v>
      </c>
      <c r="P3090" s="128" t="s">
        <v>9125</v>
      </c>
      <c r="Q3090" s="128" t="s">
        <v>19534</v>
      </c>
      <c r="R3090" s="145"/>
      <c r="S3090" s="128" t="s">
        <v>8315</v>
      </c>
      <c r="T3090" s="128" t="s">
        <v>38185</v>
      </c>
      <c r="U3090" s="128" t="s">
        <v>39274</v>
      </c>
      <c r="V3090" s="145">
        <v>7.5</v>
      </c>
      <c r="W3090" s="130"/>
      <c r="X3090" s="113"/>
    </row>
    <row r="3091" spans="1:24" ht="12.95" customHeight="1" x14ac:dyDescent="0.2">
      <c r="A3091" s="140">
        <v>2018</v>
      </c>
      <c r="B3091" s="128" t="s">
        <v>4176</v>
      </c>
      <c r="C3091" s="128" t="s">
        <v>37400</v>
      </c>
      <c r="D3091" s="143" t="s">
        <v>37753</v>
      </c>
      <c r="E3091" s="128" t="s">
        <v>37402</v>
      </c>
      <c r="F3091" s="104" t="s">
        <v>14834</v>
      </c>
      <c r="G3091" s="105">
        <v>17666</v>
      </c>
      <c r="H3091" s="102" t="s">
        <v>37933</v>
      </c>
      <c r="I3091" s="102" t="s">
        <v>37935</v>
      </c>
      <c r="J3091" s="102" t="s">
        <v>6190</v>
      </c>
      <c r="K3091" s="102"/>
      <c r="L3091" s="111" t="s">
        <v>37411</v>
      </c>
      <c r="M3091" s="145">
        <v>6</v>
      </c>
      <c r="N3091" s="144" t="s">
        <v>37412</v>
      </c>
      <c r="O3091" s="102" t="s">
        <v>325</v>
      </c>
      <c r="P3091" s="102" t="s">
        <v>9125</v>
      </c>
      <c r="Q3091" s="102" t="s">
        <v>19627</v>
      </c>
      <c r="R3091" s="109"/>
      <c r="S3091" s="102" t="s">
        <v>8315</v>
      </c>
      <c r="T3091" s="128" t="s">
        <v>38185</v>
      </c>
      <c r="U3091" s="128" t="s">
        <v>39275</v>
      </c>
      <c r="V3091" s="145">
        <v>9.5</v>
      </c>
      <c r="W3091" s="130"/>
      <c r="X3091" s="113"/>
    </row>
    <row r="3092" spans="1:24" ht="12.95" customHeight="1" x14ac:dyDescent="0.2">
      <c r="A3092" s="140">
        <v>2018</v>
      </c>
      <c r="B3092" s="128" t="s">
        <v>4176</v>
      </c>
      <c r="C3092" s="128" t="s">
        <v>37400</v>
      </c>
      <c r="D3092" s="143" t="s">
        <v>37754</v>
      </c>
      <c r="E3092" s="128" t="s">
        <v>37403</v>
      </c>
      <c r="F3092" s="104" t="s">
        <v>14834</v>
      </c>
      <c r="G3092" s="105">
        <v>17694</v>
      </c>
      <c r="H3092" s="102" t="s">
        <v>37933</v>
      </c>
      <c r="I3092" s="102" t="s">
        <v>37934</v>
      </c>
      <c r="J3092" s="102" t="s">
        <v>12727</v>
      </c>
      <c r="K3092" s="102" t="s">
        <v>12726</v>
      </c>
      <c r="L3092" s="111" t="s">
        <v>37413</v>
      </c>
      <c r="M3092" s="145">
        <v>2</v>
      </c>
      <c r="N3092" s="144" t="s">
        <v>37414</v>
      </c>
      <c r="O3092" s="102" t="s">
        <v>12721</v>
      </c>
      <c r="P3092" s="102"/>
      <c r="Q3092" s="102" t="s">
        <v>16795</v>
      </c>
      <c r="R3092" s="109"/>
      <c r="S3092" s="102" t="s">
        <v>8315</v>
      </c>
      <c r="T3092" s="128" t="s">
        <v>38185</v>
      </c>
      <c r="U3092" s="128" t="s">
        <v>39276</v>
      </c>
      <c r="V3092" s="145">
        <v>8.5</v>
      </c>
      <c r="W3092" s="130"/>
      <c r="X3092" s="113"/>
    </row>
    <row r="3093" spans="1:24" ht="12.95" customHeight="1" x14ac:dyDescent="0.2">
      <c r="A3093" s="140">
        <v>2018</v>
      </c>
      <c r="B3093" s="128" t="s">
        <v>4176</v>
      </c>
      <c r="C3093" s="128" t="s">
        <v>37400</v>
      </c>
      <c r="D3093" s="143" t="s">
        <v>37755</v>
      </c>
      <c r="E3093" s="128" t="s">
        <v>37404</v>
      </c>
      <c r="F3093" s="104" t="s">
        <v>14834</v>
      </c>
      <c r="G3093" s="105">
        <v>17687</v>
      </c>
      <c r="H3093" s="102" t="s">
        <v>37936</v>
      </c>
      <c r="I3093" s="102" t="s">
        <v>37933</v>
      </c>
      <c r="J3093" s="102" t="s">
        <v>11914</v>
      </c>
      <c r="K3093" s="102"/>
      <c r="L3093" s="111" t="s">
        <v>37415</v>
      </c>
      <c r="M3093" s="109">
        <v>6</v>
      </c>
      <c r="N3093" s="144" t="s">
        <v>37416</v>
      </c>
      <c r="O3093" s="102" t="s">
        <v>15959</v>
      </c>
      <c r="P3093" s="102" t="s">
        <v>17110</v>
      </c>
      <c r="Q3093" s="102" t="s">
        <v>21744</v>
      </c>
      <c r="R3093" s="102"/>
      <c r="S3093" s="102" t="s">
        <v>8315</v>
      </c>
      <c r="T3093" s="128" t="s">
        <v>38185</v>
      </c>
      <c r="U3093" s="102" t="s">
        <v>39277</v>
      </c>
      <c r="V3093" s="109">
        <v>8</v>
      </c>
      <c r="W3093" s="130"/>
      <c r="X3093" s="113"/>
    </row>
    <row r="3094" spans="1:24" ht="12.95" customHeight="1" x14ac:dyDescent="0.2">
      <c r="A3094" s="140">
        <v>2018</v>
      </c>
      <c r="B3094" s="128" t="s">
        <v>4176</v>
      </c>
      <c r="C3094" s="128" t="s">
        <v>37400</v>
      </c>
      <c r="D3094" s="143" t="s">
        <v>37756</v>
      </c>
      <c r="E3094" s="128" t="s">
        <v>37405</v>
      </c>
      <c r="F3094" s="104" t="s">
        <v>14834</v>
      </c>
      <c r="G3094" s="105">
        <v>17644</v>
      </c>
      <c r="H3094" s="102" t="s">
        <v>37935</v>
      </c>
      <c r="I3094" s="102" t="s">
        <v>37933</v>
      </c>
      <c r="J3094" s="102" t="s">
        <v>12481</v>
      </c>
      <c r="K3094" s="102"/>
      <c r="L3094" s="111" t="s">
        <v>37417</v>
      </c>
      <c r="M3094" s="109">
        <v>4</v>
      </c>
      <c r="N3094" s="144" t="s">
        <v>37418</v>
      </c>
      <c r="O3094" s="102" t="s">
        <v>3620</v>
      </c>
      <c r="P3094" s="102" t="s">
        <v>3620</v>
      </c>
      <c r="Q3094" s="102" t="s">
        <v>21754</v>
      </c>
      <c r="R3094" s="109" t="s">
        <v>7035</v>
      </c>
      <c r="S3094" s="102"/>
      <c r="T3094" s="128" t="s">
        <v>38185</v>
      </c>
      <c r="U3094" s="102" t="s">
        <v>39278</v>
      </c>
      <c r="V3094" s="109">
        <v>8</v>
      </c>
      <c r="W3094" s="130"/>
      <c r="X3094" s="113"/>
    </row>
    <row r="3095" spans="1:24" ht="12.95" customHeight="1" x14ac:dyDescent="0.2">
      <c r="A3095" s="140">
        <v>2018</v>
      </c>
      <c r="B3095" s="128" t="s">
        <v>4176</v>
      </c>
      <c r="C3095" s="128" t="s">
        <v>37400</v>
      </c>
      <c r="D3095" s="128" t="s">
        <v>37598</v>
      </c>
      <c r="E3095" s="128" t="s">
        <v>37406</v>
      </c>
      <c r="F3095" s="104" t="s">
        <v>14834</v>
      </c>
      <c r="G3095" s="142">
        <v>17732</v>
      </c>
      <c r="H3095" s="102" t="s">
        <v>37933</v>
      </c>
      <c r="I3095" s="102" t="s">
        <v>37937</v>
      </c>
      <c r="J3095" s="128" t="s">
        <v>37419</v>
      </c>
      <c r="K3095" s="128"/>
      <c r="L3095" s="143"/>
      <c r="M3095" s="145">
        <v>2</v>
      </c>
      <c r="N3095" s="144" t="s">
        <v>37420</v>
      </c>
      <c r="O3095" s="128"/>
      <c r="P3095" s="128" t="s">
        <v>162</v>
      </c>
      <c r="Q3095" s="128" t="s">
        <v>15837</v>
      </c>
      <c r="R3095" s="145"/>
      <c r="S3095" s="128" t="s">
        <v>8315</v>
      </c>
      <c r="T3095" s="128" t="s">
        <v>38185</v>
      </c>
      <c r="U3095" s="128" t="s">
        <v>39279</v>
      </c>
      <c r="V3095" s="145">
        <v>8</v>
      </c>
      <c r="W3095" s="130"/>
      <c r="X3095" s="113"/>
    </row>
    <row r="3096" spans="1:24" ht="12.95" customHeight="1" x14ac:dyDescent="0.2">
      <c r="A3096" s="140">
        <v>2018</v>
      </c>
      <c r="B3096" s="128" t="s">
        <v>4176</v>
      </c>
      <c r="C3096" s="128" t="s">
        <v>37400</v>
      </c>
      <c r="D3096" s="143" t="s">
        <v>37757</v>
      </c>
      <c r="E3096" s="128" t="s">
        <v>37407</v>
      </c>
      <c r="F3096" s="104" t="s">
        <v>14834</v>
      </c>
      <c r="G3096" s="142">
        <v>17673</v>
      </c>
      <c r="H3096" s="102" t="s">
        <v>37933</v>
      </c>
      <c r="I3096" s="102" t="s">
        <v>37934</v>
      </c>
      <c r="J3096" s="128" t="s">
        <v>1807</v>
      </c>
      <c r="K3096" s="128"/>
      <c r="L3096" s="129" t="s">
        <v>37421</v>
      </c>
      <c r="M3096" s="145">
        <v>2</v>
      </c>
      <c r="N3096" s="144" t="s">
        <v>37422</v>
      </c>
      <c r="O3096" s="128" t="s">
        <v>12721</v>
      </c>
      <c r="P3096" s="128" t="s">
        <v>9125</v>
      </c>
      <c r="Q3096" s="128" t="s">
        <v>17297</v>
      </c>
      <c r="R3096" s="145"/>
      <c r="S3096" s="128"/>
      <c r="T3096" s="128" t="s">
        <v>38185</v>
      </c>
      <c r="U3096" s="128" t="s">
        <v>39280</v>
      </c>
      <c r="V3096" s="145">
        <v>7.5</v>
      </c>
      <c r="W3096" s="130"/>
      <c r="X3096" s="113"/>
    </row>
    <row r="3097" spans="1:24" ht="12.95" customHeight="1" x14ac:dyDescent="0.2">
      <c r="A3097" s="140">
        <v>2018</v>
      </c>
      <c r="B3097" s="128" t="s">
        <v>4176</v>
      </c>
      <c r="C3097" s="128" t="s">
        <v>37400</v>
      </c>
      <c r="D3097" s="128" t="s">
        <v>37599</v>
      </c>
      <c r="E3097" s="128" t="s">
        <v>37408</v>
      </c>
      <c r="F3097" s="104" t="s">
        <v>14834</v>
      </c>
      <c r="G3097" s="142">
        <v>17632</v>
      </c>
      <c r="H3097" s="102" t="s">
        <v>37933</v>
      </c>
      <c r="I3097" s="128" t="s">
        <v>37938</v>
      </c>
      <c r="J3097" s="128" t="s">
        <v>37423</v>
      </c>
      <c r="K3097" s="128"/>
      <c r="L3097" s="143"/>
      <c r="M3097" s="145">
        <v>2</v>
      </c>
      <c r="N3097" s="144" t="s">
        <v>37424</v>
      </c>
      <c r="O3097" s="128"/>
      <c r="P3097" s="128"/>
      <c r="Q3097" s="128" t="s">
        <v>20100</v>
      </c>
      <c r="R3097" s="145"/>
      <c r="S3097" s="128" t="s">
        <v>8315</v>
      </c>
      <c r="T3097" s="128" t="s">
        <v>38185</v>
      </c>
      <c r="U3097" s="128" t="s">
        <v>39281</v>
      </c>
      <c r="V3097" s="145">
        <v>8.5</v>
      </c>
      <c r="W3097" s="130"/>
      <c r="X3097" s="113"/>
    </row>
    <row r="3098" spans="1:24" ht="12.95" customHeight="1" x14ac:dyDescent="0.2">
      <c r="A3098" s="140">
        <v>2008</v>
      </c>
      <c r="B3098" s="128" t="s">
        <v>4176</v>
      </c>
      <c r="C3098" s="210" t="s">
        <v>1055</v>
      </c>
      <c r="D3098" s="111" t="s">
        <v>31676</v>
      </c>
      <c r="E3098" s="102" t="s">
        <v>8067</v>
      </c>
      <c r="F3098" s="123" t="s">
        <v>10085</v>
      </c>
      <c r="G3098" s="105">
        <v>15625</v>
      </c>
      <c r="H3098" s="102" t="s">
        <v>11819</v>
      </c>
      <c r="I3098" s="102" t="s">
        <v>10103</v>
      </c>
      <c r="J3098" s="102" t="s">
        <v>9568</v>
      </c>
      <c r="K3098" s="102"/>
      <c r="L3098" s="111" t="s">
        <v>31677</v>
      </c>
      <c r="M3098" s="102">
        <v>1</v>
      </c>
      <c r="N3098" s="112" t="s">
        <v>17756</v>
      </c>
      <c r="O3098" s="102" t="s">
        <v>16982</v>
      </c>
      <c r="P3098" s="102" t="s">
        <v>162</v>
      </c>
      <c r="Q3098" s="102" t="s">
        <v>20820</v>
      </c>
      <c r="R3098" s="102"/>
      <c r="S3098" s="102"/>
      <c r="T3098" s="128" t="s">
        <v>7789</v>
      </c>
      <c r="U3098" s="102" t="s">
        <v>21828</v>
      </c>
      <c r="V3098" s="102">
        <v>8</v>
      </c>
      <c r="W3098" s="102"/>
      <c r="X3098" s="113"/>
    </row>
    <row r="3099" spans="1:24" ht="12.95" customHeight="1" x14ac:dyDescent="0.2">
      <c r="A3099" s="140">
        <v>2008</v>
      </c>
      <c r="B3099" s="128" t="s">
        <v>4176</v>
      </c>
      <c r="C3099" s="128" t="s">
        <v>1055</v>
      </c>
      <c r="D3099" s="111" t="s">
        <v>31678</v>
      </c>
      <c r="E3099" s="102" t="s">
        <v>8068</v>
      </c>
      <c r="F3099" s="123" t="s">
        <v>10085</v>
      </c>
      <c r="G3099" s="105">
        <v>15626</v>
      </c>
      <c r="H3099" s="102" t="s">
        <v>11819</v>
      </c>
      <c r="I3099" s="102" t="s">
        <v>10103</v>
      </c>
      <c r="J3099" s="102" t="s">
        <v>9568</v>
      </c>
      <c r="K3099" s="102"/>
      <c r="L3099" s="111" t="s">
        <v>31679</v>
      </c>
      <c r="M3099" s="102">
        <v>1</v>
      </c>
      <c r="N3099" s="112" t="s">
        <v>17756</v>
      </c>
      <c r="O3099" s="102" t="s">
        <v>21829</v>
      </c>
      <c r="P3099" s="102" t="s">
        <v>9125</v>
      </c>
      <c r="Q3099" s="102" t="s">
        <v>21830</v>
      </c>
      <c r="R3099" s="102"/>
      <c r="S3099" s="102"/>
      <c r="T3099" s="128" t="s">
        <v>7789</v>
      </c>
      <c r="U3099" s="102" t="s">
        <v>21831</v>
      </c>
      <c r="V3099" s="102">
        <v>8</v>
      </c>
      <c r="W3099" s="102"/>
      <c r="X3099" s="113"/>
    </row>
    <row r="3100" spans="1:24" ht="12.95" customHeight="1" x14ac:dyDescent="0.2">
      <c r="A3100" s="140">
        <v>2008</v>
      </c>
      <c r="B3100" s="128" t="s">
        <v>4176</v>
      </c>
      <c r="C3100" s="128" t="s">
        <v>1055</v>
      </c>
      <c r="D3100" s="143" t="s">
        <v>31680</v>
      </c>
      <c r="E3100" s="128" t="s">
        <v>8069</v>
      </c>
      <c r="F3100" s="123" t="s">
        <v>10085</v>
      </c>
      <c r="G3100" s="142">
        <v>15621</v>
      </c>
      <c r="H3100" s="128" t="s">
        <v>10103</v>
      </c>
      <c r="I3100" s="128" t="s">
        <v>11819</v>
      </c>
      <c r="J3100" s="128" t="s">
        <v>9568</v>
      </c>
      <c r="K3100" s="128"/>
      <c r="L3100" s="143" t="s">
        <v>31681</v>
      </c>
      <c r="M3100" s="128">
        <v>1</v>
      </c>
      <c r="N3100" s="144" t="s">
        <v>17756</v>
      </c>
      <c r="O3100" s="128" t="s">
        <v>5985</v>
      </c>
      <c r="P3100" s="128" t="s">
        <v>13301</v>
      </c>
      <c r="Q3100" s="128" t="s">
        <v>18149</v>
      </c>
      <c r="R3100" s="128"/>
      <c r="S3100" s="128" t="s">
        <v>11080</v>
      </c>
      <c r="T3100" s="128" t="s">
        <v>7789</v>
      </c>
      <c r="U3100" s="128" t="s">
        <v>21832</v>
      </c>
      <c r="V3100" s="128">
        <v>7.5</v>
      </c>
      <c r="W3100" s="128"/>
      <c r="X3100" s="113"/>
    </row>
    <row r="3101" spans="1:24" ht="12.95" customHeight="1" x14ac:dyDescent="0.2">
      <c r="A3101" s="140">
        <v>2008</v>
      </c>
      <c r="B3101" s="128" t="s">
        <v>4176</v>
      </c>
      <c r="C3101" s="128" t="s">
        <v>1055</v>
      </c>
      <c r="D3101" s="143" t="s">
        <v>31682</v>
      </c>
      <c r="E3101" s="128" t="s">
        <v>14935</v>
      </c>
      <c r="F3101" s="123" t="s">
        <v>10085</v>
      </c>
      <c r="G3101" s="142">
        <v>15677</v>
      </c>
      <c r="H3101" s="128" t="s">
        <v>10103</v>
      </c>
      <c r="I3101" s="128" t="s">
        <v>11819</v>
      </c>
      <c r="J3101" s="128" t="s">
        <v>9568</v>
      </c>
      <c r="K3101" s="128"/>
      <c r="L3101" s="143" t="s">
        <v>31683</v>
      </c>
      <c r="M3101" s="128">
        <v>1</v>
      </c>
      <c r="N3101" s="144" t="s">
        <v>17756</v>
      </c>
      <c r="O3101" s="128"/>
      <c r="P3101" s="128"/>
      <c r="Q3101" s="128" t="s">
        <v>21747</v>
      </c>
      <c r="R3101" s="128"/>
      <c r="S3101" s="128" t="s">
        <v>8315</v>
      </c>
      <c r="T3101" s="128" t="s">
        <v>7789</v>
      </c>
      <c r="U3101" s="128" t="s">
        <v>21833</v>
      </c>
      <c r="V3101" s="128">
        <v>8</v>
      </c>
      <c r="W3101" s="128"/>
      <c r="X3101" s="113"/>
    </row>
    <row r="3102" spans="1:24" ht="12.95" customHeight="1" x14ac:dyDescent="0.2">
      <c r="A3102" s="140">
        <v>2008</v>
      </c>
      <c r="B3102" s="128" t="s">
        <v>4176</v>
      </c>
      <c r="C3102" s="128" t="s">
        <v>1055</v>
      </c>
      <c r="D3102" s="143" t="s">
        <v>31684</v>
      </c>
      <c r="E3102" s="128" t="s">
        <v>14936</v>
      </c>
      <c r="F3102" s="123" t="s">
        <v>10085</v>
      </c>
      <c r="G3102" s="142">
        <v>15628</v>
      </c>
      <c r="H3102" s="128" t="s">
        <v>10103</v>
      </c>
      <c r="I3102" s="128" t="s">
        <v>11819</v>
      </c>
      <c r="J3102" s="128" t="s">
        <v>9568</v>
      </c>
      <c r="K3102" s="128" t="s">
        <v>2859</v>
      </c>
      <c r="L3102" s="143" t="s">
        <v>31685</v>
      </c>
      <c r="M3102" s="128">
        <v>1</v>
      </c>
      <c r="N3102" s="144" t="s">
        <v>17756</v>
      </c>
      <c r="O3102" s="128"/>
      <c r="P3102" s="128"/>
      <c r="Q3102" s="128" t="s">
        <v>16516</v>
      </c>
      <c r="R3102" s="128"/>
      <c r="S3102" s="128"/>
      <c r="T3102" s="128" t="s">
        <v>7789</v>
      </c>
      <c r="U3102" s="128" t="s">
        <v>6085</v>
      </c>
      <c r="V3102" s="128">
        <v>9.5</v>
      </c>
      <c r="W3102" s="128"/>
      <c r="X3102" s="113"/>
    </row>
    <row r="3103" spans="1:24" ht="12.95" customHeight="1" x14ac:dyDescent="0.2">
      <c r="A3103" s="140">
        <v>2008</v>
      </c>
      <c r="B3103" s="128" t="s">
        <v>4176</v>
      </c>
      <c r="C3103" s="128" t="s">
        <v>1055</v>
      </c>
      <c r="D3103" s="143" t="s">
        <v>31686</v>
      </c>
      <c r="E3103" s="128" t="s">
        <v>14937</v>
      </c>
      <c r="F3103" s="123" t="s">
        <v>10085</v>
      </c>
      <c r="G3103" s="142">
        <v>15629</v>
      </c>
      <c r="H3103" s="128" t="s">
        <v>10103</v>
      </c>
      <c r="I3103" s="128" t="s">
        <v>11819</v>
      </c>
      <c r="J3103" s="128" t="s">
        <v>9568</v>
      </c>
      <c r="K3103" s="128" t="s">
        <v>14364</v>
      </c>
      <c r="L3103" s="143" t="s">
        <v>31687</v>
      </c>
      <c r="M3103" s="128">
        <v>1</v>
      </c>
      <c r="N3103" s="144" t="s">
        <v>17756</v>
      </c>
      <c r="O3103" s="128" t="s">
        <v>17391</v>
      </c>
      <c r="P3103" s="128" t="s">
        <v>162</v>
      </c>
      <c r="Q3103" s="128" t="s">
        <v>16560</v>
      </c>
      <c r="R3103" s="128"/>
      <c r="S3103" s="128"/>
      <c r="T3103" s="128" t="s">
        <v>7789</v>
      </c>
      <c r="U3103" s="128" t="s">
        <v>21268</v>
      </c>
      <c r="V3103" s="128">
        <v>7.5</v>
      </c>
      <c r="W3103" s="128"/>
      <c r="X3103" s="113"/>
    </row>
    <row r="3104" spans="1:24" ht="12.95" customHeight="1" x14ac:dyDescent="0.2">
      <c r="A3104" s="140">
        <v>2008</v>
      </c>
      <c r="B3104" s="128" t="s">
        <v>4176</v>
      </c>
      <c r="C3104" s="128" t="s">
        <v>1055</v>
      </c>
      <c r="D3104" s="143" t="s">
        <v>31688</v>
      </c>
      <c r="E3104" s="128" t="s">
        <v>14938</v>
      </c>
      <c r="F3104" s="123" t="s">
        <v>10085</v>
      </c>
      <c r="G3104" s="142">
        <v>15628</v>
      </c>
      <c r="H3104" s="128" t="s">
        <v>10103</v>
      </c>
      <c r="I3104" s="128" t="s">
        <v>11819</v>
      </c>
      <c r="J3104" s="128" t="s">
        <v>9568</v>
      </c>
      <c r="K3104" s="128"/>
      <c r="L3104" s="143" t="s">
        <v>31689</v>
      </c>
      <c r="M3104" s="128">
        <v>1</v>
      </c>
      <c r="N3104" s="144" t="s">
        <v>17756</v>
      </c>
      <c r="O3104" s="128" t="s">
        <v>4187</v>
      </c>
      <c r="P3104" s="128" t="s">
        <v>8076</v>
      </c>
      <c r="Q3104" s="128" t="s">
        <v>21064</v>
      </c>
      <c r="R3104" s="128"/>
      <c r="S3104" s="128"/>
      <c r="T3104" s="128" t="s">
        <v>7789</v>
      </c>
      <c r="U3104" s="128" t="s">
        <v>21268</v>
      </c>
      <c r="V3104" s="128">
        <v>7.5</v>
      </c>
      <c r="W3104" s="128"/>
      <c r="X3104" s="113"/>
    </row>
    <row r="3105" spans="1:24" ht="12.95" customHeight="1" x14ac:dyDescent="0.2">
      <c r="A3105" s="140">
        <v>2008</v>
      </c>
      <c r="B3105" s="128" t="s">
        <v>4176</v>
      </c>
      <c r="C3105" s="128" t="s">
        <v>1055</v>
      </c>
      <c r="D3105" s="143" t="s">
        <v>31690</v>
      </c>
      <c r="E3105" s="128" t="s">
        <v>7479</v>
      </c>
      <c r="F3105" s="123" t="s">
        <v>10085</v>
      </c>
      <c r="G3105" s="142">
        <v>15628</v>
      </c>
      <c r="H3105" s="128" t="s">
        <v>10103</v>
      </c>
      <c r="I3105" s="128" t="s">
        <v>11819</v>
      </c>
      <c r="J3105" s="128" t="s">
        <v>9568</v>
      </c>
      <c r="K3105" s="128"/>
      <c r="L3105" s="143" t="s">
        <v>31691</v>
      </c>
      <c r="M3105" s="128">
        <v>1</v>
      </c>
      <c r="N3105" s="144" t="s">
        <v>17756</v>
      </c>
      <c r="O3105" s="128"/>
      <c r="P3105" s="128" t="s">
        <v>9125</v>
      </c>
      <c r="Q3105" s="128" t="s">
        <v>16838</v>
      </c>
      <c r="R3105" s="128"/>
      <c r="S3105" s="128"/>
      <c r="T3105" s="128" t="s">
        <v>7789</v>
      </c>
      <c r="U3105" s="128" t="s">
        <v>21828</v>
      </c>
      <c r="V3105" s="128">
        <v>5.5</v>
      </c>
      <c r="W3105" s="128"/>
      <c r="X3105" s="113"/>
    </row>
    <row r="3106" spans="1:24" ht="12.95" customHeight="1" x14ac:dyDescent="0.2">
      <c r="A3106" s="140">
        <v>2008</v>
      </c>
      <c r="B3106" s="128" t="s">
        <v>4176</v>
      </c>
      <c r="C3106" s="128" t="s">
        <v>1055</v>
      </c>
      <c r="D3106" s="143" t="s">
        <v>31692</v>
      </c>
      <c r="E3106" s="128" t="s">
        <v>7480</v>
      </c>
      <c r="F3106" s="275" t="s">
        <v>10085</v>
      </c>
      <c r="G3106" s="142">
        <v>15621</v>
      </c>
      <c r="H3106" s="128" t="s">
        <v>10103</v>
      </c>
      <c r="I3106" s="128" t="s">
        <v>11819</v>
      </c>
      <c r="J3106" s="128" t="s">
        <v>9568</v>
      </c>
      <c r="K3106" s="128"/>
      <c r="L3106" s="143" t="s">
        <v>31693</v>
      </c>
      <c r="M3106" s="128">
        <v>1</v>
      </c>
      <c r="N3106" s="144" t="s">
        <v>17756</v>
      </c>
      <c r="O3106" s="128" t="s">
        <v>21834</v>
      </c>
      <c r="P3106" s="128" t="s">
        <v>13555</v>
      </c>
      <c r="Q3106" s="128" t="s">
        <v>21835</v>
      </c>
      <c r="R3106" s="128"/>
      <c r="S3106" s="128" t="s">
        <v>8315</v>
      </c>
      <c r="T3106" s="128" t="s">
        <v>7789</v>
      </c>
      <c r="U3106" s="128" t="s">
        <v>21268</v>
      </c>
      <c r="V3106" s="128">
        <v>9.5</v>
      </c>
      <c r="W3106" s="128"/>
      <c r="X3106" s="113"/>
    </row>
    <row r="3107" spans="1:24" ht="12.95" customHeight="1" x14ac:dyDescent="0.2">
      <c r="A3107" s="140">
        <v>2008</v>
      </c>
      <c r="B3107" s="128" t="s">
        <v>4176</v>
      </c>
      <c r="C3107" s="128" t="s">
        <v>1055</v>
      </c>
      <c r="D3107" s="143" t="s">
        <v>31694</v>
      </c>
      <c r="E3107" s="128" t="s">
        <v>7481</v>
      </c>
      <c r="F3107" s="123" t="s">
        <v>10085</v>
      </c>
      <c r="G3107" s="142">
        <v>15660</v>
      </c>
      <c r="H3107" s="128" t="s">
        <v>10103</v>
      </c>
      <c r="I3107" s="128" t="s">
        <v>11819</v>
      </c>
      <c r="J3107" s="128" t="s">
        <v>12723</v>
      </c>
      <c r="K3107" s="128"/>
      <c r="L3107" s="143"/>
      <c r="M3107" s="128">
        <v>1</v>
      </c>
      <c r="N3107" s="144" t="s">
        <v>17756</v>
      </c>
      <c r="O3107" s="128" t="s">
        <v>16852</v>
      </c>
      <c r="P3107" s="128" t="s">
        <v>15928</v>
      </c>
      <c r="Q3107" s="128" t="s">
        <v>21836</v>
      </c>
      <c r="R3107" s="128"/>
      <c r="S3107" s="128"/>
      <c r="T3107" s="128" t="s">
        <v>7789</v>
      </c>
      <c r="U3107" s="128" t="s">
        <v>21837</v>
      </c>
      <c r="V3107" s="128">
        <v>9.5</v>
      </c>
      <c r="W3107" s="128"/>
      <c r="X3107" s="113"/>
    </row>
    <row r="3108" spans="1:24" ht="12.95" customHeight="1" x14ac:dyDescent="0.2">
      <c r="A3108" s="115">
        <v>2013</v>
      </c>
      <c r="B3108" s="102" t="s">
        <v>4176</v>
      </c>
      <c r="C3108" s="164" t="s">
        <v>20634</v>
      </c>
      <c r="D3108" s="102" t="s">
        <v>11771</v>
      </c>
      <c r="E3108" s="115" t="s">
        <v>21848</v>
      </c>
      <c r="F3108" s="158" t="s">
        <v>14961</v>
      </c>
      <c r="G3108" s="105">
        <v>15762</v>
      </c>
      <c r="H3108" s="115" t="s">
        <v>2625</v>
      </c>
      <c r="I3108" s="115" t="s">
        <v>15082</v>
      </c>
      <c r="J3108" s="115" t="s">
        <v>11094</v>
      </c>
      <c r="K3108" s="115"/>
      <c r="L3108" s="111"/>
      <c r="M3108" s="115">
        <v>1</v>
      </c>
      <c r="N3108" s="112" t="s">
        <v>11227</v>
      </c>
      <c r="O3108" s="115" t="s">
        <v>20529</v>
      </c>
      <c r="P3108" s="126" t="s">
        <v>20529</v>
      </c>
      <c r="Q3108" s="126" t="s">
        <v>20529</v>
      </c>
      <c r="R3108" s="115"/>
      <c r="S3108" s="115" t="s">
        <v>8315</v>
      </c>
      <c r="T3108" s="102" t="s">
        <v>20545</v>
      </c>
      <c r="U3108" s="115" t="s">
        <v>17971</v>
      </c>
      <c r="V3108" s="109" t="s">
        <v>8940</v>
      </c>
      <c r="W3108" s="183"/>
      <c r="X3108" s="113"/>
    </row>
    <row r="3109" spans="1:24" ht="12.95" customHeight="1" x14ac:dyDescent="0.2">
      <c r="A3109" s="115">
        <v>2013</v>
      </c>
      <c r="B3109" s="102" t="s">
        <v>4176</v>
      </c>
      <c r="C3109" s="102" t="s">
        <v>20634</v>
      </c>
      <c r="D3109" s="102" t="s">
        <v>37600</v>
      </c>
      <c r="E3109" s="115" t="s">
        <v>21849</v>
      </c>
      <c r="F3109" s="148" t="s">
        <v>10085</v>
      </c>
      <c r="G3109" s="105">
        <v>15762</v>
      </c>
      <c r="H3109" s="115" t="s">
        <v>2625</v>
      </c>
      <c r="I3109" s="115" t="s">
        <v>15082</v>
      </c>
      <c r="J3109" s="115" t="s">
        <v>11094</v>
      </c>
      <c r="K3109" s="115"/>
      <c r="L3109" s="111"/>
      <c r="M3109" s="115">
        <v>1</v>
      </c>
      <c r="N3109" s="108" t="s">
        <v>11227</v>
      </c>
      <c r="O3109" s="115"/>
      <c r="P3109" s="115"/>
      <c r="Q3109" s="115" t="s">
        <v>15976</v>
      </c>
      <c r="R3109" s="115"/>
      <c r="S3109" s="115" t="s">
        <v>11080</v>
      </c>
      <c r="T3109" s="102" t="s">
        <v>20545</v>
      </c>
      <c r="U3109" s="115" t="s">
        <v>17972</v>
      </c>
      <c r="V3109" s="109">
        <v>6.5</v>
      </c>
      <c r="W3109" s="183"/>
      <c r="X3109" s="324"/>
    </row>
    <row r="3110" spans="1:24" ht="12.95" customHeight="1" x14ac:dyDescent="0.2">
      <c r="A3110" s="115">
        <v>2013</v>
      </c>
      <c r="B3110" s="102" t="s">
        <v>4176</v>
      </c>
      <c r="C3110" s="102" t="s">
        <v>20634</v>
      </c>
      <c r="D3110" s="102" t="s">
        <v>37601</v>
      </c>
      <c r="E3110" s="115" t="s">
        <v>21850</v>
      </c>
      <c r="F3110" s="148" t="s">
        <v>10085</v>
      </c>
      <c r="G3110" s="105">
        <v>15763</v>
      </c>
      <c r="H3110" s="115" t="s">
        <v>2625</v>
      </c>
      <c r="I3110" s="115" t="s">
        <v>15082</v>
      </c>
      <c r="J3110" s="115" t="s">
        <v>11094</v>
      </c>
      <c r="K3110" s="115"/>
      <c r="L3110" s="111"/>
      <c r="M3110" s="115">
        <v>1</v>
      </c>
      <c r="N3110" s="108" t="s">
        <v>11227</v>
      </c>
      <c r="O3110" s="115" t="s">
        <v>5985</v>
      </c>
      <c r="P3110" s="126" t="s">
        <v>13301</v>
      </c>
      <c r="Q3110" s="126" t="s">
        <v>17297</v>
      </c>
      <c r="R3110" s="115"/>
      <c r="S3110" s="115" t="s">
        <v>11080</v>
      </c>
      <c r="T3110" s="102" t="s">
        <v>20545</v>
      </c>
      <c r="U3110" s="115" t="s">
        <v>21857</v>
      </c>
      <c r="V3110" s="109">
        <v>7.5</v>
      </c>
      <c r="W3110" s="183"/>
      <c r="X3110" s="113"/>
    </row>
    <row r="3111" spans="1:24" ht="12.95" customHeight="1" x14ac:dyDescent="0.2">
      <c r="A3111" s="115">
        <v>2013</v>
      </c>
      <c r="B3111" s="102" t="s">
        <v>4176</v>
      </c>
      <c r="C3111" s="102" t="s">
        <v>20634</v>
      </c>
      <c r="D3111" s="102" t="s">
        <v>37602</v>
      </c>
      <c r="E3111" s="115" t="s">
        <v>21851</v>
      </c>
      <c r="F3111" s="148" t="s">
        <v>10085</v>
      </c>
      <c r="G3111" s="105">
        <v>15764</v>
      </c>
      <c r="H3111" s="115" t="s">
        <v>2625</v>
      </c>
      <c r="I3111" s="115" t="s">
        <v>15082</v>
      </c>
      <c r="J3111" s="115" t="s">
        <v>11094</v>
      </c>
      <c r="K3111" s="115"/>
      <c r="L3111" s="111"/>
      <c r="M3111" s="115">
        <v>1</v>
      </c>
      <c r="N3111" s="108" t="s">
        <v>11227</v>
      </c>
      <c r="O3111" s="115"/>
      <c r="P3111" s="126" t="s">
        <v>9125</v>
      </c>
      <c r="Q3111" s="126" t="s">
        <v>17449</v>
      </c>
      <c r="R3111" s="115"/>
      <c r="S3111" s="115"/>
      <c r="T3111" s="102" t="s">
        <v>20545</v>
      </c>
      <c r="U3111" s="115" t="s">
        <v>17973</v>
      </c>
      <c r="V3111" s="109">
        <v>6</v>
      </c>
      <c r="W3111" s="183"/>
      <c r="X3111" s="113"/>
    </row>
    <row r="3112" spans="1:24" ht="12.95" customHeight="1" x14ac:dyDescent="0.2">
      <c r="A3112" s="115">
        <v>2013</v>
      </c>
      <c r="B3112" s="102" t="s">
        <v>4176</v>
      </c>
      <c r="C3112" s="102" t="s">
        <v>20634</v>
      </c>
      <c r="D3112" s="102" t="s">
        <v>12863</v>
      </c>
      <c r="E3112" s="115" t="s">
        <v>21852</v>
      </c>
      <c r="F3112" s="148" t="s">
        <v>10085</v>
      </c>
      <c r="G3112" s="105">
        <v>15765</v>
      </c>
      <c r="H3112" s="115" t="s">
        <v>2625</v>
      </c>
      <c r="I3112" s="115" t="s">
        <v>15082</v>
      </c>
      <c r="J3112" s="115" t="s">
        <v>11094</v>
      </c>
      <c r="K3112" s="115"/>
      <c r="L3112" s="111"/>
      <c r="M3112" s="115">
        <v>1</v>
      </c>
      <c r="N3112" s="108" t="s">
        <v>11227</v>
      </c>
      <c r="O3112" s="115" t="s">
        <v>12252</v>
      </c>
      <c r="P3112" s="126" t="s">
        <v>15959</v>
      </c>
      <c r="Q3112" s="126" t="s">
        <v>16157</v>
      </c>
      <c r="R3112" s="115"/>
      <c r="S3112" s="115" t="s">
        <v>11080</v>
      </c>
      <c r="T3112" s="102" t="s">
        <v>20545</v>
      </c>
      <c r="U3112" s="115" t="s">
        <v>17974</v>
      </c>
      <c r="V3112" s="109">
        <v>7</v>
      </c>
      <c r="W3112" s="183"/>
      <c r="X3112" s="113"/>
    </row>
    <row r="3113" spans="1:24" ht="12.95" customHeight="1" x14ac:dyDescent="0.2">
      <c r="A3113" s="115">
        <v>2013</v>
      </c>
      <c r="B3113" s="102" t="s">
        <v>4176</v>
      </c>
      <c r="C3113" s="102" t="s">
        <v>20634</v>
      </c>
      <c r="D3113" s="102" t="s">
        <v>7525</v>
      </c>
      <c r="E3113" s="115" t="s">
        <v>21853</v>
      </c>
      <c r="F3113" s="148" t="s">
        <v>10085</v>
      </c>
      <c r="G3113" s="105">
        <v>16496</v>
      </c>
      <c r="H3113" s="115" t="s">
        <v>2625</v>
      </c>
      <c r="I3113" s="115" t="s">
        <v>15082</v>
      </c>
      <c r="J3113" s="115" t="s">
        <v>11094</v>
      </c>
      <c r="K3113" s="115"/>
      <c r="L3113" s="111"/>
      <c r="M3113" s="115">
        <v>1</v>
      </c>
      <c r="N3113" s="108" t="s">
        <v>11227</v>
      </c>
      <c r="O3113" s="115"/>
      <c r="P3113" s="126" t="s">
        <v>9160</v>
      </c>
      <c r="Q3113" s="126" t="s">
        <v>16868</v>
      </c>
      <c r="R3113" s="115"/>
      <c r="S3113" s="115" t="s">
        <v>8315</v>
      </c>
      <c r="T3113" s="102" t="s">
        <v>20545</v>
      </c>
      <c r="U3113" s="115" t="s">
        <v>17975</v>
      </c>
      <c r="V3113" s="109">
        <v>7</v>
      </c>
      <c r="W3113" s="183"/>
      <c r="X3113" s="113"/>
    </row>
    <row r="3114" spans="1:24" ht="12.95" customHeight="1" x14ac:dyDescent="0.2">
      <c r="A3114" s="115">
        <v>2013</v>
      </c>
      <c r="B3114" s="102" t="s">
        <v>4176</v>
      </c>
      <c r="C3114" s="102" t="s">
        <v>20634</v>
      </c>
      <c r="D3114" s="102">
        <v>119</v>
      </c>
      <c r="E3114" s="115" t="s">
        <v>21854</v>
      </c>
      <c r="F3114" s="148" t="s">
        <v>10085</v>
      </c>
      <c r="G3114" s="105">
        <v>16496</v>
      </c>
      <c r="H3114" s="115" t="s">
        <v>2625</v>
      </c>
      <c r="I3114" s="115" t="s">
        <v>15082</v>
      </c>
      <c r="J3114" s="115" t="s">
        <v>11094</v>
      </c>
      <c r="K3114" s="115"/>
      <c r="L3114" s="111"/>
      <c r="M3114" s="115">
        <v>1</v>
      </c>
      <c r="N3114" s="112" t="s">
        <v>11227</v>
      </c>
      <c r="O3114" s="115" t="s">
        <v>17425</v>
      </c>
      <c r="P3114" s="126" t="s">
        <v>20516</v>
      </c>
      <c r="Q3114" s="126" t="s">
        <v>21431</v>
      </c>
      <c r="R3114" s="115"/>
      <c r="S3114" s="115" t="s">
        <v>11080</v>
      </c>
      <c r="T3114" s="102" t="s">
        <v>20545</v>
      </c>
      <c r="U3114" s="115" t="s">
        <v>21858</v>
      </c>
      <c r="V3114" s="109">
        <v>15</v>
      </c>
      <c r="W3114" s="183"/>
      <c r="X3114" s="113"/>
    </row>
    <row r="3115" spans="1:24" ht="12.95" customHeight="1" x14ac:dyDescent="0.2">
      <c r="A3115" s="115">
        <v>2013</v>
      </c>
      <c r="B3115" s="102" t="s">
        <v>4176</v>
      </c>
      <c r="C3115" s="102" t="s">
        <v>20634</v>
      </c>
      <c r="D3115" s="102" t="s">
        <v>9367</v>
      </c>
      <c r="E3115" s="115" t="s">
        <v>21855</v>
      </c>
      <c r="F3115" s="104" t="s">
        <v>14834</v>
      </c>
      <c r="G3115" s="105">
        <v>16487</v>
      </c>
      <c r="H3115" s="115" t="s">
        <v>2625</v>
      </c>
      <c r="I3115" s="115" t="s">
        <v>15082</v>
      </c>
      <c r="J3115" s="115" t="s">
        <v>11094</v>
      </c>
      <c r="K3115" s="102"/>
      <c r="L3115" s="111"/>
      <c r="M3115" s="115">
        <v>0.5</v>
      </c>
      <c r="N3115" s="108">
        <v>28</v>
      </c>
      <c r="O3115" s="115" t="s">
        <v>3620</v>
      </c>
      <c r="P3115" s="126" t="s">
        <v>9125</v>
      </c>
      <c r="Q3115" s="126" t="s">
        <v>16880</v>
      </c>
      <c r="R3115" s="115"/>
      <c r="S3115" s="115"/>
      <c r="T3115" s="102" t="s">
        <v>20545</v>
      </c>
      <c r="U3115" s="115" t="s">
        <v>21859</v>
      </c>
      <c r="V3115" s="109">
        <v>6</v>
      </c>
      <c r="W3115" s="183"/>
      <c r="X3115" s="113"/>
    </row>
    <row r="3116" spans="1:24" ht="12.95" customHeight="1" x14ac:dyDescent="0.2">
      <c r="A3116" s="115">
        <v>2013</v>
      </c>
      <c r="B3116" s="102" t="s">
        <v>4176</v>
      </c>
      <c r="C3116" s="102" t="s">
        <v>20634</v>
      </c>
      <c r="D3116" s="132" t="s">
        <v>37603</v>
      </c>
      <c r="E3116" s="115" t="s">
        <v>21856</v>
      </c>
      <c r="F3116" s="104" t="s">
        <v>14834</v>
      </c>
      <c r="G3116" s="105">
        <v>16504</v>
      </c>
      <c r="H3116" s="115" t="s">
        <v>15082</v>
      </c>
      <c r="I3116" s="115" t="s">
        <v>2625</v>
      </c>
      <c r="J3116" s="115" t="s">
        <v>11094</v>
      </c>
      <c r="K3116" s="102"/>
      <c r="L3116" s="111"/>
      <c r="M3116" s="115">
        <v>2</v>
      </c>
      <c r="N3116" s="112" t="s">
        <v>16393</v>
      </c>
      <c r="O3116" s="115"/>
      <c r="P3116" s="126"/>
      <c r="Q3116" s="126" t="s">
        <v>16520</v>
      </c>
      <c r="R3116" s="115" t="s">
        <v>7035</v>
      </c>
      <c r="S3116" s="115" t="s">
        <v>9435</v>
      </c>
      <c r="T3116" s="102" t="s">
        <v>20545</v>
      </c>
      <c r="U3116" s="115" t="s">
        <v>21860</v>
      </c>
      <c r="V3116" s="109">
        <v>6</v>
      </c>
      <c r="W3116" s="183"/>
      <c r="X3116" s="113"/>
    </row>
    <row r="3117" spans="1:24" ht="12.95" customHeight="1" x14ac:dyDescent="0.2">
      <c r="A3117" s="115">
        <v>2013</v>
      </c>
      <c r="B3117" s="102" t="s">
        <v>4176</v>
      </c>
      <c r="C3117" s="164" t="s">
        <v>20635</v>
      </c>
      <c r="D3117" s="102" t="s">
        <v>20427</v>
      </c>
      <c r="E3117" s="102" t="s">
        <v>21838</v>
      </c>
      <c r="F3117" s="123" t="s">
        <v>10085</v>
      </c>
      <c r="G3117" s="105">
        <v>16496</v>
      </c>
      <c r="H3117" s="102" t="s">
        <v>2625</v>
      </c>
      <c r="I3117" s="102" t="s">
        <v>15082</v>
      </c>
      <c r="J3117" s="102" t="s">
        <v>20428</v>
      </c>
      <c r="K3117" s="102"/>
      <c r="L3117" s="111"/>
      <c r="M3117" s="102">
        <v>1</v>
      </c>
      <c r="N3117" s="112" t="s">
        <v>20434</v>
      </c>
      <c r="O3117" s="102" t="s">
        <v>9125</v>
      </c>
      <c r="P3117" s="39"/>
      <c r="Q3117" s="39" t="s">
        <v>16809</v>
      </c>
      <c r="R3117" s="102"/>
      <c r="S3117" s="102"/>
      <c r="T3117" s="102" t="s">
        <v>20545</v>
      </c>
      <c r="U3117" s="102"/>
      <c r="V3117" s="102">
        <v>6.5</v>
      </c>
      <c r="W3117" s="102"/>
      <c r="X3117" s="113"/>
    </row>
    <row r="3118" spans="1:24" ht="12.95" customHeight="1" x14ac:dyDescent="0.2">
      <c r="A3118" s="115">
        <v>2013</v>
      </c>
      <c r="B3118" s="102" t="s">
        <v>4176</v>
      </c>
      <c r="C3118" s="102" t="s">
        <v>20635</v>
      </c>
      <c r="D3118" s="102" t="s">
        <v>20429</v>
      </c>
      <c r="E3118" s="102" t="s">
        <v>21839</v>
      </c>
      <c r="F3118" s="123" t="s">
        <v>10085</v>
      </c>
      <c r="G3118" s="105">
        <v>16496</v>
      </c>
      <c r="H3118" s="102" t="s">
        <v>2625</v>
      </c>
      <c r="I3118" s="102" t="s">
        <v>15082</v>
      </c>
      <c r="J3118" s="102" t="s">
        <v>20428</v>
      </c>
      <c r="K3118" s="102"/>
      <c r="L3118" s="111"/>
      <c r="M3118" s="102">
        <v>1</v>
      </c>
      <c r="N3118" s="112" t="s">
        <v>20434</v>
      </c>
      <c r="O3118" s="102" t="s">
        <v>5985</v>
      </c>
      <c r="P3118" s="39" t="s">
        <v>2447</v>
      </c>
      <c r="Q3118" s="39" t="s">
        <v>17446</v>
      </c>
      <c r="R3118" s="102"/>
      <c r="S3118" s="102" t="s">
        <v>11080</v>
      </c>
      <c r="T3118" s="102" t="s">
        <v>20545</v>
      </c>
      <c r="U3118" s="102"/>
      <c r="V3118" s="102">
        <v>8.5</v>
      </c>
      <c r="W3118" s="102"/>
      <c r="X3118" s="113"/>
    </row>
    <row r="3119" spans="1:24" ht="12.95" customHeight="1" x14ac:dyDescent="0.2">
      <c r="A3119" s="115">
        <v>2013</v>
      </c>
      <c r="B3119" s="102" t="s">
        <v>4176</v>
      </c>
      <c r="C3119" s="102" t="s">
        <v>20635</v>
      </c>
      <c r="D3119" s="102" t="s">
        <v>20430</v>
      </c>
      <c r="E3119" s="102" t="s">
        <v>21840</v>
      </c>
      <c r="F3119" s="123" t="s">
        <v>10085</v>
      </c>
      <c r="G3119" s="105">
        <v>16497</v>
      </c>
      <c r="H3119" s="102" t="s">
        <v>2625</v>
      </c>
      <c r="I3119" s="102" t="s">
        <v>15082</v>
      </c>
      <c r="J3119" s="102" t="s">
        <v>20428</v>
      </c>
      <c r="K3119" s="102"/>
      <c r="L3119" s="111"/>
      <c r="M3119" s="102">
        <v>1</v>
      </c>
      <c r="N3119" s="112" t="s">
        <v>20434</v>
      </c>
      <c r="O3119" s="102" t="s">
        <v>3620</v>
      </c>
      <c r="P3119" s="39"/>
      <c r="Q3119" s="39" t="s">
        <v>16545</v>
      </c>
      <c r="R3119" s="102"/>
      <c r="S3119" s="102" t="s">
        <v>8315</v>
      </c>
      <c r="T3119" s="102" t="s">
        <v>20545</v>
      </c>
      <c r="U3119" s="102"/>
      <c r="V3119" s="102">
        <v>7.5</v>
      </c>
      <c r="W3119" s="102"/>
      <c r="X3119" s="113"/>
    </row>
    <row r="3120" spans="1:24" ht="12.95" customHeight="1" x14ac:dyDescent="0.2">
      <c r="A3120" s="115">
        <v>2013</v>
      </c>
      <c r="B3120" s="102" t="s">
        <v>4176</v>
      </c>
      <c r="C3120" s="102" t="s">
        <v>20635</v>
      </c>
      <c r="D3120" s="102" t="s">
        <v>20431</v>
      </c>
      <c r="E3120" s="102" t="s">
        <v>21841</v>
      </c>
      <c r="F3120" s="123" t="s">
        <v>10085</v>
      </c>
      <c r="G3120" s="105">
        <v>16497</v>
      </c>
      <c r="H3120" s="102" t="s">
        <v>15082</v>
      </c>
      <c r="I3120" s="102" t="s">
        <v>2625</v>
      </c>
      <c r="J3120" s="102" t="s">
        <v>20428</v>
      </c>
      <c r="K3120" s="102"/>
      <c r="L3120" s="111"/>
      <c r="M3120" s="102">
        <v>1</v>
      </c>
      <c r="N3120" s="112" t="s">
        <v>20434</v>
      </c>
      <c r="O3120" s="102"/>
      <c r="P3120" s="39"/>
      <c r="Q3120" s="39" t="s">
        <v>20321</v>
      </c>
      <c r="R3120" s="102"/>
      <c r="S3120" s="102" t="s">
        <v>9435</v>
      </c>
      <c r="T3120" s="102" t="s">
        <v>20545</v>
      </c>
      <c r="U3120" s="102"/>
      <c r="V3120" s="102">
        <v>7.5</v>
      </c>
      <c r="W3120" s="102"/>
      <c r="X3120" s="113"/>
    </row>
    <row r="3121" spans="1:24" ht="12.95" customHeight="1" x14ac:dyDescent="0.2">
      <c r="A3121" s="115">
        <v>2013</v>
      </c>
      <c r="B3121" s="102" t="s">
        <v>4176</v>
      </c>
      <c r="C3121" s="102" t="s">
        <v>20635</v>
      </c>
      <c r="D3121" s="102" t="s">
        <v>20432</v>
      </c>
      <c r="E3121" s="102" t="s">
        <v>21842</v>
      </c>
      <c r="F3121" s="123" t="s">
        <v>10085</v>
      </c>
      <c r="G3121" s="105">
        <v>16497</v>
      </c>
      <c r="H3121" s="102" t="s">
        <v>2625</v>
      </c>
      <c r="I3121" s="102" t="s">
        <v>15082</v>
      </c>
      <c r="J3121" s="102" t="s">
        <v>20428</v>
      </c>
      <c r="K3121" s="102"/>
      <c r="L3121" s="111"/>
      <c r="M3121" s="102">
        <v>1</v>
      </c>
      <c r="N3121" s="112" t="s">
        <v>20434</v>
      </c>
      <c r="O3121" s="102" t="s">
        <v>16982</v>
      </c>
      <c r="P3121" s="39" t="s">
        <v>13555</v>
      </c>
      <c r="Q3121" s="39" t="s">
        <v>21165</v>
      </c>
      <c r="R3121" s="102"/>
      <c r="S3121" s="102" t="s">
        <v>11080</v>
      </c>
      <c r="T3121" s="102" t="s">
        <v>20545</v>
      </c>
      <c r="U3121" s="102"/>
      <c r="V3121" s="102">
        <v>9.5</v>
      </c>
      <c r="W3121" s="102"/>
      <c r="X3121" s="113"/>
    </row>
    <row r="3122" spans="1:24" ht="12.95" customHeight="1" x14ac:dyDescent="0.2">
      <c r="A3122" s="115">
        <v>2013</v>
      </c>
      <c r="B3122" s="102" t="s">
        <v>4176</v>
      </c>
      <c r="C3122" s="102" t="s">
        <v>20635</v>
      </c>
      <c r="D3122" s="102" t="s">
        <v>21846</v>
      </c>
      <c r="E3122" s="102" t="s">
        <v>21843</v>
      </c>
      <c r="F3122" s="123" t="s">
        <v>10085</v>
      </c>
      <c r="G3122" s="105">
        <v>16498</v>
      </c>
      <c r="H3122" s="102" t="s">
        <v>15082</v>
      </c>
      <c r="I3122" s="102" t="s">
        <v>2625</v>
      </c>
      <c r="J3122" s="102" t="s">
        <v>20428</v>
      </c>
      <c r="K3122" s="102"/>
      <c r="L3122" s="111"/>
      <c r="M3122" s="102">
        <v>1</v>
      </c>
      <c r="N3122" s="112" t="s">
        <v>20434</v>
      </c>
      <c r="O3122" s="102" t="s">
        <v>3620</v>
      </c>
      <c r="P3122" s="39"/>
      <c r="Q3122" s="39" t="s">
        <v>18206</v>
      </c>
      <c r="R3122" s="102"/>
      <c r="S3122" s="102" t="s">
        <v>8315</v>
      </c>
      <c r="T3122" s="102" t="s">
        <v>20545</v>
      </c>
      <c r="U3122" s="102"/>
      <c r="V3122" s="102">
        <v>4.5</v>
      </c>
      <c r="W3122" s="102"/>
      <c r="X3122" s="113"/>
    </row>
    <row r="3123" spans="1:24" ht="12.95" customHeight="1" x14ac:dyDescent="0.2">
      <c r="A3123" s="115">
        <v>2013</v>
      </c>
      <c r="B3123" s="102" t="s">
        <v>4176</v>
      </c>
      <c r="C3123" s="102" t="s">
        <v>20635</v>
      </c>
      <c r="D3123" s="102" t="s">
        <v>20433</v>
      </c>
      <c r="E3123" s="102" t="s">
        <v>21844</v>
      </c>
      <c r="F3123" s="123" t="s">
        <v>10085</v>
      </c>
      <c r="G3123" s="105">
        <v>16499</v>
      </c>
      <c r="H3123" s="102" t="s">
        <v>15082</v>
      </c>
      <c r="I3123" s="102" t="s">
        <v>2625</v>
      </c>
      <c r="J3123" s="102" t="s">
        <v>20428</v>
      </c>
      <c r="K3123" s="102"/>
      <c r="L3123" s="111"/>
      <c r="M3123" s="102">
        <v>1</v>
      </c>
      <c r="N3123" s="112" t="s">
        <v>20434</v>
      </c>
      <c r="O3123" s="102" t="s">
        <v>13301</v>
      </c>
      <c r="P3123" s="39"/>
      <c r="Q3123" s="39" t="s">
        <v>16524</v>
      </c>
      <c r="R3123" s="102"/>
      <c r="S3123" s="102" t="s">
        <v>9435</v>
      </c>
      <c r="T3123" s="102" t="s">
        <v>20545</v>
      </c>
      <c r="U3123" s="102"/>
      <c r="V3123" s="102">
        <v>4.5</v>
      </c>
      <c r="W3123" s="102"/>
      <c r="X3123" s="113"/>
    </row>
    <row r="3124" spans="1:24" ht="12.95" customHeight="1" x14ac:dyDescent="0.2">
      <c r="A3124" s="115">
        <v>2013</v>
      </c>
      <c r="B3124" s="102" t="s">
        <v>4176</v>
      </c>
      <c r="C3124" s="102" t="s">
        <v>20635</v>
      </c>
      <c r="D3124" s="102" t="s">
        <v>20434</v>
      </c>
      <c r="E3124" s="102" t="s">
        <v>21845</v>
      </c>
      <c r="F3124" s="158" t="s">
        <v>14961</v>
      </c>
      <c r="G3124" s="105">
        <v>16497</v>
      </c>
      <c r="H3124" s="102" t="s">
        <v>2625</v>
      </c>
      <c r="I3124" s="102" t="s">
        <v>15082</v>
      </c>
      <c r="J3124" s="102" t="s">
        <v>20428</v>
      </c>
      <c r="K3124" s="102"/>
      <c r="L3124" s="111"/>
      <c r="M3124" s="102">
        <v>1</v>
      </c>
      <c r="N3124" s="112" t="s">
        <v>20434</v>
      </c>
      <c r="O3124" s="102" t="s">
        <v>20529</v>
      </c>
      <c r="P3124" s="39" t="s">
        <v>20529</v>
      </c>
      <c r="Q3124" s="39" t="s">
        <v>20529</v>
      </c>
      <c r="R3124" s="102"/>
      <c r="S3124" s="102" t="s">
        <v>11080</v>
      </c>
      <c r="T3124" s="102" t="s">
        <v>20545</v>
      </c>
      <c r="U3124" s="102"/>
      <c r="V3124" s="102" t="s">
        <v>21847</v>
      </c>
      <c r="W3124" s="102"/>
      <c r="X3124" s="113"/>
    </row>
    <row r="3125" spans="1:24" ht="12.95" customHeight="1" x14ac:dyDescent="0.2">
      <c r="A3125" s="115">
        <v>1996</v>
      </c>
      <c r="B3125" s="102" t="s">
        <v>4176</v>
      </c>
      <c r="C3125" s="103" t="s">
        <v>4225</v>
      </c>
      <c r="D3125" s="102" t="s">
        <v>10973</v>
      </c>
      <c r="E3125" s="102">
        <v>1</v>
      </c>
      <c r="F3125" s="104" t="s">
        <v>14834</v>
      </c>
      <c r="G3125" s="105">
        <v>15250</v>
      </c>
      <c r="H3125" s="102" t="s">
        <v>10103</v>
      </c>
      <c r="I3125" s="102" t="s">
        <v>31695</v>
      </c>
      <c r="J3125" s="102" t="s">
        <v>1167</v>
      </c>
      <c r="K3125" s="102"/>
      <c r="L3125" s="111"/>
      <c r="M3125" s="107">
        <v>2</v>
      </c>
      <c r="N3125" s="112" t="s">
        <v>16050</v>
      </c>
      <c r="O3125" s="102" t="s">
        <v>16686</v>
      </c>
      <c r="P3125" s="39" t="s">
        <v>162</v>
      </c>
      <c r="Q3125" s="39" t="s">
        <v>16725</v>
      </c>
      <c r="R3125" s="109"/>
      <c r="S3125" s="102" t="s">
        <v>8315</v>
      </c>
      <c r="T3125" s="102" t="s">
        <v>7789</v>
      </c>
      <c r="U3125" s="102"/>
      <c r="V3125" s="109">
        <v>7</v>
      </c>
      <c r="W3125" s="107"/>
      <c r="X3125" s="113"/>
    </row>
    <row r="3126" spans="1:24" ht="12.95" customHeight="1" x14ac:dyDescent="0.2">
      <c r="A3126" s="140">
        <v>1996</v>
      </c>
      <c r="B3126" s="140" t="s">
        <v>4176</v>
      </c>
      <c r="C3126" s="128" t="s">
        <v>4225</v>
      </c>
      <c r="D3126" s="211" t="s">
        <v>5217</v>
      </c>
      <c r="E3126" s="128">
        <v>2</v>
      </c>
      <c r="F3126" s="128" t="s">
        <v>14834</v>
      </c>
      <c r="G3126" s="142">
        <v>16243</v>
      </c>
      <c r="H3126" s="128" t="s">
        <v>3253</v>
      </c>
      <c r="I3126" s="128" t="s">
        <v>10103</v>
      </c>
      <c r="J3126" s="128" t="s">
        <v>1705</v>
      </c>
      <c r="K3126" s="128"/>
      <c r="L3126" s="143" t="s">
        <v>31696</v>
      </c>
      <c r="M3126" s="128">
        <v>2</v>
      </c>
      <c r="N3126" s="144" t="s">
        <v>17420</v>
      </c>
      <c r="O3126" s="128" t="s">
        <v>16545</v>
      </c>
      <c r="P3126" s="128" t="s">
        <v>162</v>
      </c>
      <c r="Q3126" s="128" t="s">
        <v>16548</v>
      </c>
      <c r="R3126" s="128"/>
      <c r="S3126" s="128"/>
      <c r="T3126" s="102" t="s">
        <v>20549</v>
      </c>
      <c r="U3126" s="128"/>
      <c r="V3126" s="145">
        <v>7</v>
      </c>
      <c r="W3126" s="145"/>
      <c r="X3126" s="194"/>
    </row>
    <row r="3127" spans="1:24" ht="12.95" customHeight="1" x14ac:dyDescent="0.2">
      <c r="A3127" s="140">
        <v>1996</v>
      </c>
      <c r="B3127" s="128" t="s">
        <v>4176</v>
      </c>
      <c r="C3127" s="128" t="s">
        <v>4225</v>
      </c>
      <c r="D3127" s="128" t="s">
        <v>2100</v>
      </c>
      <c r="E3127" s="128">
        <v>3</v>
      </c>
      <c r="F3127" s="141" t="s">
        <v>14834</v>
      </c>
      <c r="G3127" s="142">
        <v>16237</v>
      </c>
      <c r="H3127" s="128" t="s">
        <v>31564</v>
      </c>
      <c r="I3127" s="128" t="s">
        <v>31695</v>
      </c>
      <c r="J3127" s="128" t="s">
        <v>3036</v>
      </c>
      <c r="K3127" s="140"/>
      <c r="L3127" s="143"/>
      <c r="M3127" s="130">
        <v>1.5</v>
      </c>
      <c r="N3127" s="153" t="s">
        <v>31697</v>
      </c>
      <c r="O3127" s="128" t="s">
        <v>21160</v>
      </c>
      <c r="P3127" s="128" t="s">
        <v>13301</v>
      </c>
      <c r="Q3127" s="128" t="s">
        <v>20182</v>
      </c>
      <c r="R3127" s="145" t="s">
        <v>7035</v>
      </c>
      <c r="S3127" s="128" t="s">
        <v>11080</v>
      </c>
      <c r="T3127" s="102" t="s">
        <v>20549</v>
      </c>
      <c r="U3127" s="128" t="s">
        <v>21861</v>
      </c>
      <c r="V3127" s="145">
        <v>8</v>
      </c>
      <c r="W3127" s="130"/>
      <c r="X3127" s="113"/>
    </row>
    <row r="3128" spans="1:24" ht="12.95" customHeight="1" x14ac:dyDescent="0.2">
      <c r="A3128" s="140">
        <v>1996</v>
      </c>
      <c r="B3128" s="128" t="s">
        <v>4176</v>
      </c>
      <c r="C3128" s="128" t="s">
        <v>4225</v>
      </c>
      <c r="D3128" s="128" t="s">
        <v>13337</v>
      </c>
      <c r="E3128" s="128">
        <v>4</v>
      </c>
      <c r="F3128" s="141" t="s">
        <v>14834</v>
      </c>
      <c r="G3128" s="142">
        <v>16236</v>
      </c>
      <c r="H3128" s="128" t="s">
        <v>31444</v>
      </c>
      <c r="I3128" s="128" t="s">
        <v>10103</v>
      </c>
      <c r="J3128" s="128" t="s">
        <v>3036</v>
      </c>
      <c r="K3128" s="140"/>
      <c r="L3128" s="143"/>
      <c r="M3128" s="130">
        <v>2</v>
      </c>
      <c r="N3128" s="144" t="s">
        <v>17758</v>
      </c>
      <c r="O3128" s="128" t="s">
        <v>5985</v>
      </c>
      <c r="P3128" s="128" t="s">
        <v>162</v>
      </c>
      <c r="Q3128" s="128" t="s">
        <v>20102</v>
      </c>
      <c r="R3128" s="145"/>
      <c r="S3128" s="128" t="s">
        <v>11080</v>
      </c>
      <c r="T3128" s="102" t="s">
        <v>20549</v>
      </c>
      <c r="U3128" s="128" t="s">
        <v>26888</v>
      </c>
      <c r="V3128" s="145">
        <v>6.5</v>
      </c>
      <c r="W3128" s="130"/>
      <c r="X3128" s="113"/>
    </row>
    <row r="3129" spans="1:24" ht="12.95" customHeight="1" x14ac:dyDescent="0.2">
      <c r="A3129" s="140">
        <v>1996</v>
      </c>
      <c r="B3129" s="128" t="s">
        <v>4176</v>
      </c>
      <c r="C3129" s="128" t="s">
        <v>4225</v>
      </c>
      <c r="D3129" s="128" t="s">
        <v>5612</v>
      </c>
      <c r="E3129" s="128">
        <v>5</v>
      </c>
      <c r="F3129" s="141" t="s">
        <v>14834</v>
      </c>
      <c r="G3129" s="142">
        <v>15199</v>
      </c>
      <c r="H3129" s="128" t="s">
        <v>10103</v>
      </c>
      <c r="I3129" s="128" t="s">
        <v>31698</v>
      </c>
      <c r="J3129" s="128" t="s">
        <v>5613</v>
      </c>
      <c r="K3129" s="140"/>
      <c r="L3129" s="143"/>
      <c r="M3129" s="130">
        <v>2</v>
      </c>
      <c r="N3129" s="144" t="s">
        <v>17759</v>
      </c>
      <c r="O3129" s="128" t="s">
        <v>16499</v>
      </c>
      <c r="P3129" s="128" t="s">
        <v>17734</v>
      </c>
      <c r="Q3129" s="128" t="s">
        <v>19239</v>
      </c>
      <c r="R3129" s="145"/>
      <c r="S3129" s="128" t="s">
        <v>8315</v>
      </c>
      <c r="T3129" s="102" t="s">
        <v>20549</v>
      </c>
      <c r="U3129" s="128" t="s">
        <v>21695</v>
      </c>
      <c r="V3129" s="145">
        <v>7</v>
      </c>
      <c r="W3129" s="130"/>
      <c r="X3129" s="113"/>
    </row>
    <row r="3130" spans="1:24" ht="12.95" customHeight="1" x14ac:dyDescent="0.2">
      <c r="A3130" s="140">
        <v>1996</v>
      </c>
      <c r="B3130" s="128" t="s">
        <v>4176</v>
      </c>
      <c r="C3130" s="128" t="s">
        <v>4225</v>
      </c>
      <c r="D3130" s="128" t="s">
        <v>8862</v>
      </c>
      <c r="E3130" s="128">
        <v>6</v>
      </c>
      <c r="F3130" s="141" t="s">
        <v>14834</v>
      </c>
      <c r="G3130" s="142">
        <v>15315</v>
      </c>
      <c r="H3130" s="128" t="s">
        <v>31564</v>
      </c>
      <c r="I3130" s="128" t="s">
        <v>31695</v>
      </c>
      <c r="J3130" s="128" t="s">
        <v>2349</v>
      </c>
      <c r="K3130" s="140"/>
      <c r="L3130" s="143"/>
      <c r="M3130" s="145">
        <v>3</v>
      </c>
      <c r="N3130" s="153" t="s">
        <v>31699</v>
      </c>
      <c r="O3130" s="128" t="s">
        <v>19238</v>
      </c>
      <c r="P3130" s="128" t="s">
        <v>15906</v>
      </c>
      <c r="Q3130" s="128" t="s">
        <v>16757</v>
      </c>
      <c r="R3130" s="145"/>
      <c r="S3130" s="128"/>
      <c r="T3130" s="102" t="s">
        <v>20549</v>
      </c>
      <c r="U3130" s="128" t="s">
        <v>16163</v>
      </c>
      <c r="V3130" s="145">
        <v>9</v>
      </c>
      <c r="W3130" s="130"/>
      <c r="X3130" s="113"/>
    </row>
    <row r="3131" spans="1:24" ht="12.95" customHeight="1" x14ac:dyDescent="0.2">
      <c r="A3131" s="140">
        <v>1996</v>
      </c>
      <c r="B3131" s="128" t="s">
        <v>4176</v>
      </c>
      <c r="C3131" s="128" t="s">
        <v>4225</v>
      </c>
      <c r="D3131" s="128" t="s">
        <v>10974</v>
      </c>
      <c r="E3131" s="128">
        <v>7</v>
      </c>
      <c r="F3131" s="141" t="s">
        <v>14834</v>
      </c>
      <c r="G3131" s="142">
        <v>16350</v>
      </c>
      <c r="H3131" s="128" t="s">
        <v>31444</v>
      </c>
      <c r="I3131" s="128" t="s">
        <v>31347</v>
      </c>
      <c r="J3131" s="128" t="s">
        <v>14564</v>
      </c>
      <c r="K3131" s="140"/>
      <c r="L3131" s="111" t="s">
        <v>37260</v>
      </c>
      <c r="M3131" s="130">
        <v>1</v>
      </c>
      <c r="N3131" s="153" t="s">
        <v>31700</v>
      </c>
      <c r="O3131" s="128" t="s">
        <v>16022</v>
      </c>
      <c r="P3131" s="128" t="s">
        <v>9160</v>
      </c>
      <c r="Q3131" s="128" t="s">
        <v>19695</v>
      </c>
      <c r="R3131" s="145"/>
      <c r="S3131" s="128"/>
      <c r="T3131" s="102" t="s">
        <v>20549</v>
      </c>
      <c r="U3131" s="128" t="s">
        <v>18805</v>
      </c>
      <c r="V3131" s="145">
        <v>6</v>
      </c>
      <c r="W3131" s="130"/>
      <c r="X3131" s="113"/>
    </row>
    <row r="3132" spans="1:24" ht="12.95" customHeight="1" x14ac:dyDescent="0.2">
      <c r="A3132" s="140">
        <v>1996</v>
      </c>
      <c r="B3132" s="128" t="s">
        <v>4176</v>
      </c>
      <c r="C3132" s="128" t="s">
        <v>4225</v>
      </c>
      <c r="D3132" s="128" t="s">
        <v>6514</v>
      </c>
      <c r="E3132" s="128">
        <v>8</v>
      </c>
      <c r="F3132" s="141" t="s">
        <v>14834</v>
      </c>
      <c r="G3132" s="142">
        <v>16103</v>
      </c>
      <c r="H3132" s="128" t="s">
        <v>10103</v>
      </c>
      <c r="I3132" s="128" t="s">
        <v>11819</v>
      </c>
      <c r="J3132" s="128" t="s">
        <v>10107</v>
      </c>
      <c r="K3132" s="140"/>
      <c r="L3132" s="143"/>
      <c r="M3132" s="130">
        <v>2</v>
      </c>
      <c r="N3132" s="144" t="s">
        <v>16745</v>
      </c>
      <c r="O3132" s="128"/>
      <c r="P3132" s="128" t="s">
        <v>13301</v>
      </c>
      <c r="Q3132" s="128" t="s">
        <v>16684</v>
      </c>
      <c r="R3132" s="145" t="s">
        <v>7035</v>
      </c>
      <c r="S3132" s="128"/>
      <c r="T3132" s="102" t="s">
        <v>20549</v>
      </c>
      <c r="U3132" s="128" t="s">
        <v>17760</v>
      </c>
      <c r="V3132" s="145">
        <v>10</v>
      </c>
      <c r="W3132" s="130"/>
      <c r="X3132" s="113"/>
    </row>
    <row r="3133" spans="1:24" ht="12.95" customHeight="1" x14ac:dyDescent="0.2">
      <c r="A3133" s="140">
        <v>2014</v>
      </c>
      <c r="B3133" s="128" t="s">
        <v>4176</v>
      </c>
      <c r="C3133" s="371" t="s">
        <v>37455</v>
      </c>
      <c r="D3133" s="146"/>
      <c r="E3133" s="146"/>
      <c r="F3133" s="356" t="s">
        <v>10085</v>
      </c>
      <c r="G3133" s="142"/>
      <c r="H3133" s="128"/>
      <c r="I3133" s="128"/>
      <c r="J3133" s="128"/>
      <c r="K3133" s="140"/>
      <c r="L3133" s="143"/>
      <c r="M3133" s="130"/>
      <c r="N3133" s="144"/>
      <c r="O3133" s="128"/>
      <c r="P3133" s="128"/>
      <c r="Q3133" s="128"/>
      <c r="R3133" s="145"/>
      <c r="S3133" s="128"/>
      <c r="T3133" s="128" t="s">
        <v>38185</v>
      </c>
      <c r="U3133" s="128"/>
      <c r="V3133" s="145"/>
      <c r="W3133" s="130"/>
      <c r="X3133" s="113"/>
    </row>
    <row r="3134" spans="1:24" ht="12.95" customHeight="1" x14ac:dyDescent="0.2">
      <c r="A3134" s="140">
        <v>2014</v>
      </c>
      <c r="B3134" s="128" t="s">
        <v>4176</v>
      </c>
      <c r="C3134" s="146" t="s">
        <v>37455</v>
      </c>
      <c r="D3134" s="146"/>
      <c r="E3134" s="146"/>
      <c r="F3134" s="356" t="s">
        <v>10085</v>
      </c>
      <c r="G3134" s="142"/>
      <c r="H3134" s="128"/>
      <c r="I3134" s="128"/>
      <c r="J3134" s="128"/>
      <c r="K3134" s="140"/>
      <c r="L3134" s="143"/>
      <c r="M3134" s="130"/>
      <c r="N3134" s="144"/>
      <c r="O3134" s="128"/>
      <c r="P3134" s="128"/>
      <c r="Q3134" s="128"/>
      <c r="R3134" s="145"/>
      <c r="S3134" s="128"/>
      <c r="T3134" s="128" t="s">
        <v>38185</v>
      </c>
      <c r="U3134" s="128"/>
      <c r="V3134" s="145"/>
      <c r="W3134" s="130"/>
      <c r="X3134" s="113"/>
    </row>
    <row r="3135" spans="1:24" ht="12.95" customHeight="1" x14ac:dyDescent="0.2">
      <c r="A3135" s="140">
        <v>2014</v>
      </c>
      <c r="B3135" s="128" t="s">
        <v>4176</v>
      </c>
      <c r="C3135" s="146" t="s">
        <v>37455</v>
      </c>
      <c r="D3135" s="146"/>
      <c r="E3135" s="146"/>
      <c r="F3135" s="356" t="s">
        <v>10085</v>
      </c>
      <c r="G3135" s="142"/>
      <c r="H3135" s="128"/>
      <c r="I3135" s="128"/>
      <c r="J3135" s="128"/>
      <c r="K3135" s="140"/>
      <c r="L3135" s="143"/>
      <c r="M3135" s="130"/>
      <c r="N3135" s="144"/>
      <c r="O3135" s="128"/>
      <c r="P3135" s="128"/>
      <c r="Q3135" s="128"/>
      <c r="R3135" s="145"/>
      <c r="S3135" s="128"/>
      <c r="T3135" s="128" t="s">
        <v>38185</v>
      </c>
      <c r="U3135" s="128"/>
      <c r="V3135" s="145"/>
      <c r="W3135" s="130"/>
      <c r="X3135" s="113"/>
    </row>
    <row r="3136" spans="1:24" ht="12.95" customHeight="1" x14ac:dyDescent="0.2">
      <c r="A3136" s="140">
        <v>2014</v>
      </c>
      <c r="B3136" s="128" t="s">
        <v>4176</v>
      </c>
      <c r="C3136" s="146" t="s">
        <v>37455</v>
      </c>
      <c r="D3136" s="146"/>
      <c r="E3136" s="146"/>
      <c r="F3136" s="356" t="s">
        <v>10085</v>
      </c>
      <c r="G3136" s="142"/>
      <c r="H3136" s="128"/>
      <c r="I3136" s="128"/>
      <c r="J3136" s="128"/>
      <c r="K3136" s="140"/>
      <c r="L3136" s="143"/>
      <c r="M3136" s="130"/>
      <c r="N3136" s="144"/>
      <c r="O3136" s="128"/>
      <c r="P3136" s="128"/>
      <c r="Q3136" s="128"/>
      <c r="R3136" s="145"/>
      <c r="S3136" s="128"/>
      <c r="T3136" s="128" t="s">
        <v>38185</v>
      </c>
      <c r="U3136" s="128"/>
      <c r="V3136" s="145"/>
      <c r="W3136" s="130"/>
      <c r="X3136" s="113"/>
    </row>
    <row r="3137" spans="1:24" ht="12.95" customHeight="1" x14ac:dyDescent="0.2">
      <c r="A3137" s="140">
        <v>2014</v>
      </c>
      <c r="B3137" s="128" t="s">
        <v>4176</v>
      </c>
      <c r="C3137" s="146" t="s">
        <v>37455</v>
      </c>
      <c r="D3137" s="146"/>
      <c r="E3137" s="146"/>
      <c r="F3137" s="158" t="s">
        <v>14961</v>
      </c>
      <c r="G3137" s="142"/>
      <c r="H3137" s="128"/>
      <c r="I3137" s="128"/>
      <c r="J3137" s="128"/>
      <c r="K3137" s="140"/>
      <c r="L3137" s="143"/>
      <c r="M3137" s="130"/>
      <c r="N3137" s="144"/>
      <c r="O3137" s="128"/>
      <c r="P3137" s="128"/>
      <c r="Q3137" s="128"/>
      <c r="R3137" s="145"/>
      <c r="S3137" s="128"/>
      <c r="T3137" s="128" t="s">
        <v>38185</v>
      </c>
      <c r="U3137" s="128"/>
      <c r="V3137" s="145"/>
      <c r="W3137" s="130"/>
      <c r="X3137" s="113"/>
    </row>
    <row r="3138" spans="1:24" ht="12.95" customHeight="1" x14ac:dyDescent="0.2">
      <c r="A3138" s="140">
        <v>2018</v>
      </c>
      <c r="B3138" s="128" t="s">
        <v>4176</v>
      </c>
      <c r="C3138" s="197" t="s">
        <v>37441</v>
      </c>
      <c r="D3138" s="143" t="s">
        <v>37473</v>
      </c>
      <c r="E3138" s="128" t="s">
        <v>37442</v>
      </c>
      <c r="F3138" s="356" t="s">
        <v>10085</v>
      </c>
      <c r="G3138" s="142">
        <v>17672</v>
      </c>
      <c r="H3138" s="102" t="s">
        <v>37939</v>
      </c>
      <c r="I3138" s="102" t="s">
        <v>37940</v>
      </c>
      <c r="J3138" s="128" t="s">
        <v>37449</v>
      </c>
      <c r="K3138" s="140"/>
      <c r="L3138" s="143" t="s">
        <v>37470</v>
      </c>
      <c r="M3138" s="130" t="s">
        <v>3669</v>
      </c>
      <c r="N3138" s="200" t="s">
        <v>37450</v>
      </c>
      <c r="O3138" s="128" t="s">
        <v>3620</v>
      </c>
      <c r="P3138" s="128" t="s">
        <v>9125</v>
      </c>
      <c r="Q3138" s="128" t="s">
        <v>21186</v>
      </c>
      <c r="R3138" s="145" t="s">
        <v>7035</v>
      </c>
      <c r="S3138" s="128"/>
      <c r="T3138" s="128" t="s">
        <v>38185</v>
      </c>
      <c r="U3138" s="128" t="s">
        <v>39282</v>
      </c>
      <c r="V3138" s="145">
        <v>6.5</v>
      </c>
      <c r="W3138" s="130"/>
      <c r="X3138" s="113"/>
    </row>
    <row r="3139" spans="1:24" ht="12.95" customHeight="1" x14ac:dyDescent="0.2">
      <c r="A3139" s="140">
        <v>2018</v>
      </c>
      <c r="B3139" s="128" t="s">
        <v>4176</v>
      </c>
      <c r="C3139" s="128" t="s">
        <v>37441</v>
      </c>
      <c r="D3139" s="143" t="s">
        <v>37474</v>
      </c>
      <c r="E3139" s="128" t="s">
        <v>37443</v>
      </c>
      <c r="F3139" s="356" t="s">
        <v>10085</v>
      </c>
      <c r="G3139" s="142">
        <v>17676</v>
      </c>
      <c r="H3139" s="102" t="s">
        <v>37940</v>
      </c>
      <c r="I3139" s="102" t="s">
        <v>37939</v>
      </c>
      <c r="J3139" s="128" t="s">
        <v>37449</v>
      </c>
      <c r="K3139" s="140"/>
      <c r="L3139" s="143" t="s">
        <v>37472</v>
      </c>
      <c r="M3139" s="130" t="s">
        <v>3669</v>
      </c>
      <c r="N3139" s="200" t="s">
        <v>37450</v>
      </c>
      <c r="O3139" s="128" t="s">
        <v>10189</v>
      </c>
      <c r="P3139" s="128" t="s">
        <v>15941</v>
      </c>
      <c r="Q3139" s="128" t="s">
        <v>20784</v>
      </c>
      <c r="R3139" s="145"/>
      <c r="S3139" s="128"/>
      <c r="T3139" s="128" t="s">
        <v>38185</v>
      </c>
      <c r="U3139" s="128" t="s">
        <v>39283</v>
      </c>
      <c r="V3139" s="145">
        <v>6</v>
      </c>
      <c r="W3139" s="130"/>
      <c r="X3139" s="113"/>
    </row>
    <row r="3140" spans="1:24" ht="12.95" customHeight="1" x14ac:dyDescent="0.2">
      <c r="A3140" s="140">
        <v>2018</v>
      </c>
      <c r="B3140" s="128" t="s">
        <v>4176</v>
      </c>
      <c r="C3140" s="128" t="s">
        <v>37441</v>
      </c>
      <c r="D3140" s="128" t="s">
        <v>37758</v>
      </c>
      <c r="E3140" s="128" t="s">
        <v>37444</v>
      </c>
      <c r="F3140" s="356" t="s">
        <v>10085</v>
      </c>
      <c r="G3140" s="142">
        <v>17671</v>
      </c>
      <c r="H3140" s="102" t="s">
        <v>37939</v>
      </c>
      <c r="I3140" s="102" t="s">
        <v>37940</v>
      </c>
      <c r="J3140" s="128" t="s">
        <v>37449</v>
      </c>
      <c r="K3140" s="140"/>
      <c r="L3140" s="143"/>
      <c r="M3140" s="130" t="s">
        <v>3669</v>
      </c>
      <c r="N3140" s="200" t="s">
        <v>37450</v>
      </c>
      <c r="O3140" s="128"/>
      <c r="P3140" s="128"/>
      <c r="Q3140" s="128" t="s">
        <v>20798</v>
      </c>
      <c r="R3140" s="145" t="s">
        <v>7035</v>
      </c>
      <c r="S3140" s="128"/>
      <c r="T3140" s="128" t="s">
        <v>38185</v>
      </c>
      <c r="U3140" s="128" t="s">
        <v>39276</v>
      </c>
      <c r="V3140" s="145">
        <v>5.5</v>
      </c>
      <c r="W3140" s="130"/>
      <c r="X3140" s="113"/>
    </row>
    <row r="3141" spans="1:24" ht="12.95" customHeight="1" x14ac:dyDescent="0.2">
      <c r="A3141" s="140">
        <v>2018</v>
      </c>
      <c r="B3141" s="128" t="s">
        <v>4176</v>
      </c>
      <c r="C3141" s="128" t="s">
        <v>37441</v>
      </c>
      <c r="D3141" s="128" t="s">
        <v>37759</v>
      </c>
      <c r="E3141" s="128" t="s">
        <v>37445</v>
      </c>
      <c r="F3141" s="356" t="s">
        <v>10085</v>
      </c>
      <c r="G3141" s="142">
        <v>17731</v>
      </c>
      <c r="H3141" s="102" t="s">
        <v>37939</v>
      </c>
      <c r="I3141" s="102" t="s">
        <v>37940</v>
      </c>
      <c r="J3141" s="128" t="s">
        <v>37449</v>
      </c>
      <c r="K3141" s="140"/>
      <c r="L3141" s="143"/>
      <c r="M3141" s="130" t="s">
        <v>3669</v>
      </c>
      <c r="N3141" s="200" t="s">
        <v>37450</v>
      </c>
      <c r="O3141" s="128"/>
      <c r="P3141" s="128" t="s">
        <v>162</v>
      </c>
      <c r="Q3141" s="128" t="s">
        <v>20150</v>
      </c>
      <c r="R3141" s="145" t="s">
        <v>7035</v>
      </c>
      <c r="S3141" s="128" t="s">
        <v>8315</v>
      </c>
      <c r="T3141" s="128" t="s">
        <v>38185</v>
      </c>
      <c r="U3141" s="128" t="s">
        <v>39284</v>
      </c>
      <c r="V3141" s="145">
        <v>8.5</v>
      </c>
      <c r="W3141" s="130"/>
      <c r="X3141" s="113"/>
    </row>
    <row r="3142" spans="1:24" ht="12.95" customHeight="1" x14ac:dyDescent="0.2">
      <c r="A3142" s="140">
        <v>2018</v>
      </c>
      <c r="B3142" s="128" t="s">
        <v>4176</v>
      </c>
      <c r="C3142" s="128" t="s">
        <v>37441</v>
      </c>
      <c r="D3142" s="128" t="s">
        <v>37451</v>
      </c>
      <c r="E3142" s="128" t="s">
        <v>37446</v>
      </c>
      <c r="F3142" s="356" t="s">
        <v>10085</v>
      </c>
      <c r="G3142" s="142">
        <v>24630</v>
      </c>
      <c r="H3142" s="102" t="s">
        <v>37941</v>
      </c>
      <c r="I3142" s="102" t="s">
        <v>37940</v>
      </c>
      <c r="J3142" s="128" t="s">
        <v>37452</v>
      </c>
      <c r="K3142" s="140"/>
      <c r="L3142" s="143"/>
      <c r="M3142" s="130" t="s">
        <v>3669</v>
      </c>
      <c r="N3142" s="200" t="s">
        <v>37450</v>
      </c>
      <c r="O3142" s="128" t="s">
        <v>3620</v>
      </c>
      <c r="P3142" s="128" t="s">
        <v>3620</v>
      </c>
      <c r="Q3142" s="128" t="s">
        <v>16511</v>
      </c>
      <c r="R3142" s="145"/>
      <c r="S3142" s="128"/>
      <c r="T3142" s="128" t="s">
        <v>38185</v>
      </c>
      <c r="U3142" s="128" t="s">
        <v>39276</v>
      </c>
      <c r="V3142" s="145">
        <v>6.5</v>
      </c>
      <c r="W3142" s="130"/>
      <c r="X3142" s="113"/>
    </row>
    <row r="3143" spans="1:24" ht="12.95" customHeight="1" x14ac:dyDescent="0.2">
      <c r="A3143" s="140">
        <v>2018</v>
      </c>
      <c r="B3143" s="128" t="s">
        <v>4176</v>
      </c>
      <c r="C3143" s="128" t="s">
        <v>37441</v>
      </c>
      <c r="D3143" s="128" t="s">
        <v>37458</v>
      </c>
      <c r="E3143" s="128" t="s">
        <v>37447</v>
      </c>
      <c r="F3143" s="141" t="s">
        <v>14834</v>
      </c>
      <c r="G3143" s="142">
        <v>24628</v>
      </c>
      <c r="H3143" s="102" t="s">
        <v>37941</v>
      </c>
      <c r="I3143" s="102" t="s">
        <v>37940</v>
      </c>
      <c r="J3143" s="128" t="s">
        <v>37459</v>
      </c>
      <c r="K3143" s="140"/>
      <c r="L3143" s="143"/>
      <c r="M3143" s="130" t="s">
        <v>3913</v>
      </c>
      <c r="N3143" s="144" t="s">
        <v>37460</v>
      </c>
      <c r="O3143" s="128" t="s">
        <v>14682</v>
      </c>
      <c r="P3143" s="128" t="s">
        <v>162</v>
      </c>
      <c r="Q3143" s="128" t="s">
        <v>16140</v>
      </c>
      <c r="R3143" s="145"/>
      <c r="S3143" s="128"/>
      <c r="T3143" s="128" t="s">
        <v>38185</v>
      </c>
      <c r="U3143" s="128" t="s">
        <v>39285</v>
      </c>
      <c r="V3143" s="145">
        <v>9.5</v>
      </c>
      <c r="W3143" s="130"/>
      <c r="X3143" s="113"/>
    </row>
    <row r="3144" spans="1:24" ht="12.95" customHeight="1" x14ac:dyDescent="0.2">
      <c r="A3144" s="140">
        <v>2018</v>
      </c>
      <c r="B3144" s="128" t="s">
        <v>4176</v>
      </c>
      <c r="C3144" s="128" t="s">
        <v>37441</v>
      </c>
      <c r="D3144" s="128" t="s">
        <v>37461</v>
      </c>
      <c r="E3144" s="128" t="s">
        <v>37447</v>
      </c>
      <c r="F3144" s="141" t="s">
        <v>14834</v>
      </c>
      <c r="G3144" s="142">
        <v>24629</v>
      </c>
      <c r="H3144" s="102" t="s">
        <v>37941</v>
      </c>
      <c r="I3144" s="102" t="s">
        <v>37940</v>
      </c>
      <c r="J3144" s="128" t="s">
        <v>37462</v>
      </c>
      <c r="K3144" s="140"/>
      <c r="L3144" s="143"/>
      <c r="M3144" s="130" t="s">
        <v>6453</v>
      </c>
      <c r="N3144" s="144" t="s">
        <v>37463</v>
      </c>
      <c r="O3144" s="128"/>
      <c r="P3144" s="128" t="s">
        <v>162</v>
      </c>
      <c r="Q3144" s="128" t="s">
        <v>16885</v>
      </c>
      <c r="R3144" s="145"/>
      <c r="S3144" s="128"/>
      <c r="T3144" s="128" t="s">
        <v>38185</v>
      </c>
      <c r="U3144" s="128" t="s">
        <v>39286</v>
      </c>
      <c r="V3144" s="145">
        <v>7.5</v>
      </c>
      <c r="W3144" s="130"/>
      <c r="X3144" s="113"/>
    </row>
    <row r="3145" spans="1:24" ht="12.95" customHeight="1" x14ac:dyDescent="0.2">
      <c r="A3145" s="140">
        <v>2018</v>
      </c>
      <c r="B3145" s="128" t="s">
        <v>4176</v>
      </c>
      <c r="C3145" s="128" t="s">
        <v>37441</v>
      </c>
      <c r="D3145" s="128" t="s">
        <v>37464</v>
      </c>
      <c r="E3145" s="128" t="s">
        <v>37447</v>
      </c>
      <c r="F3145" s="141" t="s">
        <v>14834</v>
      </c>
      <c r="G3145" s="142">
        <v>24629</v>
      </c>
      <c r="H3145" s="102" t="s">
        <v>37940</v>
      </c>
      <c r="I3145" s="102" t="s">
        <v>37939</v>
      </c>
      <c r="J3145" s="128" t="s">
        <v>37465</v>
      </c>
      <c r="K3145" s="140"/>
      <c r="L3145" s="143"/>
      <c r="M3145" s="130" t="s">
        <v>3669</v>
      </c>
      <c r="N3145" s="144" t="s">
        <v>37466</v>
      </c>
      <c r="O3145" s="128"/>
      <c r="P3145" s="128"/>
      <c r="Q3145" s="128" t="s">
        <v>248</v>
      </c>
      <c r="R3145" s="145"/>
      <c r="S3145" s="128"/>
      <c r="T3145" s="128" t="s">
        <v>38185</v>
      </c>
      <c r="U3145" s="128" t="s">
        <v>39287</v>
      </c>
      <c r="V3145" s="145">
        <v>6</v>
      </c>
      <c r="W3145" s="130"/>
      <c r="X3145" s="113"/>
    </row>
    <row r="3146" spans="1:24" ht="12.95" customHeight="1" x14ac:dyDescent="0.2">
      <c r="A3146" s="140">
        <v>2018</v>
      </c>
      <c r="B3146" s="128" t="s">
        <v>4176</v>
      </c>
      <c r="C3146" s="128" t="s">
        <v>37441</v>
      </c>
      <c r="D3146" s="128" t="s">
        <v>37467</v>
      </c>
      <c r="E3146" s="128" t="s">
        <v>37447</v>
      </c>
      <c r="F3146" s="141" t="s">
        <v>14834</v>
      </c>
      <c r="G3146" s="142">
        <v>24629</v>
      </c>
      <c r="H3146" s="102" t="s">
        <v>37940</v>
      </c>
      <c r="I3146" s="102" t="s">
        <v>37941</v>
      </c>
      <c r="J3146" s="128" t="s">
        <v>37468</v>
      </c>
      <c r="K3146" s="140"/>
      <c r="L3146" s="143"/>
      <c r="M3146" s="130" t="s">
        <v>6453</v>
      </c>
      <c r="N3146" s="144" t="s">
        <v>37469</v>
      </c>
      <c r="O3146" s="128" t="s">
        <v>18007</v>
      </c>
      <c r="P3146" s="128" t="s">
        <v>162</v>
      </c>
      <c r="Q3146" s="128" t="s">
        <v>16548</v>
      </c>
      <c r="R3146" s="145"/>
      <c r="S3146" s="128"/>
      <c r="T3146" s="128" t="s">
        <v>38185</v>
      </c>
      <c r="U3146" s="128" t="s">
        <v>39288</v>
      </c>
      <c r="V3146" s="145">
        <v>8.5</v>
      </c>
      <c r="W3146" s="130"/>
      <c r="X3146" s="113"/>
    </row>
    <row r="3147" spans="1:24" ht="12.95" customHeight="1" x14ac:dyDescent="0.2">
      <c r="A3147" s="140">
        <v>2018</v>
      </c>
      <c r="B3147" s="128" t="s">
        <v>4176</v>
      </c>
      <c r="C3147" s="128" t="s">
        <v>37441</v>
      </c>
      <c r="D3147" s="128" t="s">
        <v>37456</v>
      </c>
      <c r="E3147" s="128" t="s">
        <v>37448</v>
      </c>
      <c r="F3147" s="158" t="s">
        <v>14961</v>
      </c>
      <c r="G3147" s="142">
        <v>17669</v>
      </c>
      <c r="H3147" s="102" t="s">
        <v>37940</v>
      </c>
      <c r="I3147" s="102" t="s">
        <v>37941</v>
      </c>
      <c r="J3147" s="128" t="s">
        <v>37462</v>
      </c>
      <c r="K3147" s="140"/>
      <c r="L3147" s="143"/>
      <c r="M3147" s="130" t="s">
        <v>3669</v>
      </c>
      <c r="N3147" s="144" t="s">
        <v>37450</v>
      </c>
      <c r="O3147" s="128" t="s">
        <v>20529</v>
      </c>
      <c r="P3147" s="128" t="s">
        <v>20529</v>
      </c>
      <c r="Q3147" s="128" t="s">
        <v>20529</v>
      </c>
      <c r="R3147" s="145" t="s">
        <v>7035</v>
      </c>
      <c r="S3147" s="128" t="s">
        <v>11080</v>
      </c>
      <c r="T3147" s="128" t="s">
        <v>38185</v>
      </c>
      <c r="U3147" s="128" t="s">
        <v>39289</v>
      </c>
      <c r="V3147" s="145" t="s">
        <v>719</v>
      </c>
      <c r="W3147" s="130"/>
      <c r="X3147" s="113"/>
    </row>
    <row r="3148" spans="1:24" ht="12.95" customHeight="1" x14ac:dyDescent="0.2">
      <c r="A3148" s="140">
        <v>2012</v>
      </c>
      <c r="B3148" s="128" t="s">
        <v>4176</v>
      </c>
      <c r="C3148" s="210" t="s">
        <v>15794</v>
      </c>
      <c r="D3148" s="128" t="s">
        <v>15795</v>
      </c>
      <c r="E3148" s="128">
        <v>1</v>
      </c>
      <c r="F3148" s="356" t="s">
        <v>10085</v>
      </c>
      <c r="G3148" s="142">
        <v>15775</v>
      </c>
      <c r="H3148" s="128" t="s">
        <v>10103</v>
      </c>
      <c r="I3148" s="128" t="s">
        <v>4890</v>
      </c>
      <c r="J3148" s="128" t="s">
        <v>6522</v>
      </c>
      <c r="K3148" s="140"/>
      <c r="L3148" s="143" t="s">
        <v>37425</v>
      </c>
      <c r="M3148" s="145">
        <v>1</v>
      </c>
      <c r="N3148" s="200" t="s">
        <v>15796</v>
      </c>
      <c r="O3148" s="128" t="s">
        <v>16096</v>
      </c>
      <c r="P3148" s="128" t="s">
        <v>13301</v>
      </c>
      <c r="Q3148" s="128" t="s">
        <v>19550</v>
      </c>
      <c r="R3148" s="145"/>
      <c r="S3148" s="128" t="s">
        <v>8315</v>
      </c>
      <c r="T3148" s="102" t="s">
        <v>7789</v>
      </c>
      <c r="U3148" s="128" t="s">
        <v>27174</v>
      </c>
      <c r="V3148" s="145">
        <v>7</v>
      </c>
      <c r="W3148" s="130"/>
      <c r="X3148" s="113"/>
    </row>
    <row r="3149" spans="1:24" ht="12.95" customHeight="1" x14ac:dyDescent="0.2">
      <c r="A3149" s="140">
        <v>2012</v>
      </c>
      <c r="B3149" s="128" t="s">
        <v>4176</v>
      </c>
      <c r="C3149" s="128" t="s">
        <v>15794</v>
      </c>
      <c r="D3149" s="128" t="s">
        <v>15797</v>
      </c>
      <c r="E3149" s="128">
        <v>2</v>
      </c>
      <c r="F3149" s="356" t="s">
        <v>10085</v>
      </c>
      <c r="G3149" s="142">
        <v>15775</v>
      </c>
      <c r="H3149" s="128" t="s">
        <v>4890</v>
      </c>
      <c r="I3149" s="128" t="s">
        <v>10103</v>
      </c>
      <c r="J3149" s="128" t="s">
        <v>6522</v>
      </c>
      <c r="K3149" s="140"/>
      <c r="L3149" s="143" t="s">
        <v>37427</v>
      </c>
      <c r="M3149" s="145">
        <v>1</v>
      </c>
      <c r="N3149" s="200" t="s">
        <v>15796</v>
      </c>
      <c r="O3149" s="128" t="s">
        <v>17196</v>
      </c>
      <c r="P3149" s="128" t="s">
        <v>9160</v>
      </c>
      <c r="Q3149" s="128" t="s">
        <v>16863</v>
      </c>
      <c r="R3149" s="145"/>
      <c r="S3149" s="128" t="s">
        <v>11080</v>
      </c>
      <c r="T3149" s="102" t="s">
        <v>7789</v>
      </c>
      <c r="U3149" s="128" t="s">
        <v>27175</v>
      </c>
      <c r="V3149" s="145">
        <v>7</v>
      </c>
      <c r="W3149" s="130"/>
      <c r="X3149" s="113"/>
    </row>
    <row r="3150" spans="1:24" ht="12.95" customHeight="1" x14ac:dyDescent="0.2">
      <c r="A3150" s="115">
        <v>2012</v>
      </c>
      <c r="B3150" s="102" t="s">
        <v>4176</v>
      </c>
      <c r="C3150" s="102" t="s">
        <v>15794</v>
      </c>
      <c r="D3150" s="102" t="s">
        <v>15798</v>
      </c>
      <c r="E3150" s="102">
        <v>3</v>
      </c>
      <c r="F3150" s="148" t="s">
        <v>10085</v>
      </c>
      <c r="G3150" s="105">
        <v>15775</v>
      </c>
      <c r="H3150" s="102" t="s">
        <v>4890</v>
      </c>
      <c r="I3150" s="102" t="s">
        <v>10103</v>
      </c>
      <c r="J3150" s="102" t="s">
        <v>6522</v>
      </c>
      <c r="K3150" s="115"/>
      <c r="L3150" s="143" t="s">
        <v>37428</v>
      </c>
      <c r="M3150" s="109">
        <v>1</v>
      </c>
      <c r="N3150" s="125" t="s">
        <v>15796</v>
      </c>
      <c r="O3150" s="102" t="s">
        <v>17422</v>
      </c>
      <c r="P3150" s="39" t="s">
        <v>15941</v>
      </c>
      <c r="Q3150" s="39" t="s">
        <v>27176</v>
      </c>
      <c r="R3150" s="109"/>
      <c r="S3150" s="102" t="s">
        <v>9435</v>
      </c>
      <c r="T3150" s="102" t="s">
        <v>7789</v>
      </c>
      <c r="U3150" s="102" t="s">
        <v>27177</v>
      </c>
      <c r="V3150" s="107" t="s">
        <v>4185</v>
      </c>
      <c r="W3150" s="107"/>
      <c r="X3150" s="113"/>
    </row>
    <row r="3151" spans="1:24" ht="12.95" customHeight="1" x14ac:dyDescent="0.2">
      <c r="A3151" s="115">
        <v>2012</v>
      </c>
      <c r="B3151" s="102" t="s">
        <v>4176</v>
      </c>
      <c r="C3151" s="102" t="s">
        <v>15794</v>
      </c>
      <c r="D3151" s="102" t="s">
        <v>15799</v>
      </c>
      <c r="E3151" s="102">
        <v>4</v>
      </c>
      <c r="F3151" s="148" t="s">
        <v>10085</v>
      </c>
      <c r="G3151" s="105">
        <v>15776</v>
      </c>
      <c r="H3151" s="102" t="s">
        <v>10103</v>
      </c>
      <c r="I3151" s="102" t="s">
        <v>4890</v>
      </c>
      <c r="J3151" s="102" t="s">
        <v>6522</v>
      </c>
      <c r="K3151" s="115"/>
      <c r="L3151" s="143" t="s">
        <v>37429</v>
      </c>
      <c r="M3151" s="109">
        <v>1</v>
      </c>
      <c r="N3151" s="125" t="s">
        <v>15796</v>
      </c>
      <c r="O3151" s="102" t="s">
        <v>17757</v>
      </c>
      <c r="P3151" s="39" t="s">
        <v>9125</v>
      </c>
      <c r="Q3151" s="39" t="s">
        <v>20098</v>
      </c>
      <c r="R3151" s="109"/>
      <c r="S3151" s="102" t="s">
        <v>11080</v>
      </c>
      <c r="T3151" s="102" t="s">
        <v>7789</v>
      </c>
      <c r="U3151" s="102" t="s">
        <v>17761</v>
      </c>
      <c r="V3151" s="109">
        <v>6.5</v>
      </c>
      <c r="W3151" s="107"/>
      <c r="X3151" s="113"/>
    </row>
    <row r="3152" spans="1:24" ht="12.95" customHeight="1" x14ac:dyDescent="0.2">
      <c r="A3152" s="115">
        <v>2012</v>
      </c>
      <c r="B3152" s="102" t="s">
        <v>4176</v>
      </c>
      <c r="C3152" s="102" t="s">
        <v>15794</v>
      </c>
      <c r="D3152" s="102" t="s">
        <v>15800</v>
      </c>
      <c r="E3152" s="102">
        <v>5</v>
      </c>
      <c r="F3152" s="148" t="s">
        <v>10085</v>
      </c>
      <c r="G3152" s="105">
        <v>15777</v>
      </c>
      <c r="H3152" s="102" t="s">
        <v>10103</v>
      </c>
      <c r="I3152" s="102" t="s">
        <v>4890</v>
      </c>
      <c r="J3152" s="102" t="s">
        <v>6522</v>
      </c>
      <c r="K3152" s="115"/>
      <c r="L3152" s="143" t="s">
        <v>37430</v>
      </c>
      <c r="M3152" s="109">
        <v>1</v>
      </c>
      <c r="N3152" s="125" t="s">
        <v>15796</v>
      </c>
      <c r="O3152" s="102" t="s">
        <v>17473</v>
      </c>
      <c r="P3152" s="102" t="s">
        <v>162</v>
      </c>
      <c r="Q3152" s="102" t="s">
        <v>20874</v>
      </c>
      <c r="R3152" s="109"/>
      <c r="S3152" s="102" t="s">
        <v>8315</v>
      </c>
      <c r="T3152" s="102" t="s">
        <v>7789</v>
      </c>
      <c r="U3152" s="102" t="s">
        <v>27178</v>
      </c>
      <c r="V3152" s="109">
        <v>7</v>
      </c>
      <c r="W3152" s="107"/>
      <c r="X3152" s="324"/>
    </row>
    <row r="3153" spans="1:24" ht="12.95" customHeight="1" x14ac:dyDescent="0.2">
      <c r="A3153" s="115">
        <v>2012</v>
      </c>
      <c r="B3153" s="102" t="s">
        <v>4176</v>
      </c>
      <c r="C3153" s="102" t="s">
        <v>15794</v>
      </c>
      <c r="D3153" s="102" t="s">
        <v>15801</v>
      </c>
      <c r="E3153" s="102">
        <v>6</v>
      </c>
      <c r="F3153" s="148" t="s">
        <v>10085</v>
      </c>
      <c r="G3153" s="105">
        <v>15776</v>
      </c>
      <c r="H3153" s="102" t="s">
        <v>10103</v>
      </c>
      <c r="I3153" s="102" t="s">
        <v>4890</v>
      </c>
      <c r="J3153" s="102" t="s">
        <v>6522</v>
      </c>
      <c r="K3153" s="115"/>
      <c r="L3153" s="143" t="s">
        <v>37431</v>
      </c>
      <c r="M3153" s="109">
        <v>1</v>
      </c>
      <c r="N3153" s="125" t="s">
        <v>15796</v>
      </c>
      <c r="O3153" s="102" t="s">
        <v>16856</v>
      </c>
      <c r="P3153" s="102"/>
      <c r="Q3153" s="102" t="s">
        <v>16820</v>
      </c>
      <c r="R3153" s="109"/>
      <c r="S3153" s="102"/>
      <c r="T3153" s="102" t="s">
        <v>7789</v>
      </c>
      <c r="U3153" s="102" t="s">
        <v>27179</v>
      </c>
      <c r="V3153" s="109">
        <v>7</v>
      </c>
      <c r="W3153" s="107"/>
      <c r="X3153" s="324"/>
    </row>
    <row r="3154" spans="1:24" ht="12.95" customHeight="1" x14ac:dyDescent="0.2">
      <c r="A3154" s="115">
        <v>2012</v>
      </c>
      <c r="B3154" s="102" t="s">
        <v>4176</v>
      </c>
      <c r="C3154" s="102" t="s">
        <v>15794</v>
      </c>
      <c r="D3154" s="102" t="s">
        <v>15802</v>
      </c>
      <c r="E3154" s="102">
        <v>7</v>
      </c>
      <c r="F3154" s="148" t="s">
        <v>10085</v>
      </c>
      <c r="G3154" s="105">
        <v>15777</v>
      </c>
      <c r="H3154" s="102" t="s">
        <v>4890</v>
      </c>
      <c r="I3154" s="102" t="s">
        <v>10103</v>
      </c>
      <c r="J3154" s="102" t="s">
        <v>6522</v>
      </c>
      <c r="K3154" s="115"/>
      <c r="L3154" s="143" t="s">
        <v>37432</v>
      </c>
      <c r="M3154" s="109">
        <v>1</v>
      </c>
      <c r="N3154" s="125" t="s">
        <v>15796</v>
      </c>
      <c r="O3154" s="102" t="s">
        <v>9160</v>
      </c>
      <c r="P3154" s="39"/>
      <c r="Q3154" s="39" t="s">
        <v>27180</v>
      </c>
      <c r="R3154" s="109"/>
      <c r="S3154" s="102" t="s">
        <v>9435</v>
      </c>
      <c r="T3154" s="102" t="s">
        <v>7789</v>
      </c>
      <c r="U3154" s="102" t="s">
        <v>15803</v>
      </c>
      <c r="V3154" s="107" t="s">
        <v>4185</v>
      </c>
      <c r="W3154" s="107"/>
      <c r="X3154" s="113"/>
    </row>
    <row r="3155" spans="1:24" ht="12.95" customHeight="1" x14ac:dyDescent="0.2">
      <c r="A3155" s="115">
        <v>2012</v>
      </c>
      <c r="B3155" s="102" t="s">
        <v>4176</v>
      </c>
      <c r="C3155" s="102" t="s">
        <v>15794</v>
      </c>
      <c r="D3155" s="102" t="s">
        <v>15804</v>
      </c>
      <c r="E3155" s="102">
        <v>8</v>
      </c>
      <c r="F3155" s="148" t="s">
        <v>10085</v>
      </c>
      <c r="G3155" s="105">
        <v>15778</v>
      </c>
      <c r="H3155" s="102" t="s">
        <v>10103</v>
      </c>
      <c r="I3155" s="102" t="s">
        <v>4890</v>
      </c>
      <c r="J3155" s="102" t="s">
        <v>6522</v>
      </c>
      <c r="K3155" s="115"/>
      <c r="L3155" s="143" t="s">
        <v>37433</v>
      </c>
      <c r="M3155" s="109">
        <v>1</v>
      </c>
      <c r="N3155" s="112" t="s">
        <v>15796</v>
      </c>
      <c r="O3155" s="102" t="s">
        <v>20859</v>
      </c>
      <c r="P3155" s="39"/>
      <c r="Q3155" s="39" t="s">
        <v>27181</v>
      </c>
      <c r="R3155" s="109"/>
      <c r="S3155" s="102" t="s">
        <v>11080</v>
      </c>
      <c r="T3155" s="102" t="s">
        <v>7789</v>
      </c>
      <c r="U3155" s="102" t="s">
        <v>27182</v>
      </c>
      <c r="V3155" s="109">
        <v>10</v>
      </c>
      <c r="W3155" s="107"/>
      <c r="X3155" s="113"/>
    </row>
    <row r="3156" spans="1:24" ht="12.95" customHeight="1" x14ac:dyDescent="0.2">
      <c r="A3156" s="115">
        <v>2012</v>
      </c>
      <c r="B3156" s="102" t="s">
        <v>4176</v>
      </c>
      <c r="C3156" s="102" t="s">
        <v>15794</v>
      </c>
      <c r="D3156" s="102" t="s">
        <v>15805</v>
      </c>
      <c r="E3156" s="102">
        <v>9</v>
      </c>
      <c r="F3156" s="148" t="s">
        <v>10085</v>
      </c>
      <c r="G3156" s="105">
        <v>15775</v>
      </c>
      <c r="H3156" s="102" t="s">
        <v>10103</v>
      </c>
      <c r="I3156" s="102" t="s">
        <v>4890</v>
      </c>
      <c r="J3156" s="102" t="s">
        <v>6522</v>
      </c>
      <c r="K3156" s="115"/>
      <c r="L3156" s="143" t="s">
        <v>37434</v>
      </c>
      <c r="M3156" s="109">
        <v>1</v>
      </c>
      <c r="N3156" s="125" t="s">
        <v>15796</v>
      </c>
      <c r="O3156" s="102" t="s">
        <v>17381</v>
      </c>
      <c r="P3156" s="39" t="s">
        <v>13301</v>
      </c>
      <c r="Q3156" s="39" t="s">
        <v>19624</v>
      </c>
      <c r="R3156" s="109"/>
      <c r="S3156" s="102" t="s">
        <v>9435</v>
      </c>
      <c r="T3156" s="102" t="s">
        <v>7789</v>
      </c>
      <c r="U3156" s="102" t="s">
        <v>27184</v>
      </c>
      <c r="V3156" s="109">
        <v>7</v>
      </c>
      <c r="W3156" s="107"/>
      <c r="X3156" s="113"/>
    </row>
    <row r="3157" spans="1:24" ht="12.95" customHeight="1" x14ac:dyDescent="0.2">
      <c r="A3157" s="115">
        <v>2012</v>
      </c>
      <c r="B3157" s="102" t="s">
        <v>4176</v>
      </c>
      <c r="C3157" s="102" t="s">
        <v>15794</v>
      </c>
      <c r="D3157" s="102" t="s">
        <v>15806</v>
      </c>
      <c r="E3157" s="102">
        <v>10</v>
      </c>
      <c r="F3157" s="148" t="s">
        <v>10085</v>
      </c>
      <c r="G3157" s="105">
        <v>15777</v>
      </c>
      <c r="H3157" s="102" t="s">
        <v>4890</v>
      </c>
      <c r="I3157" s="102" t="s">
        <v>10103</v>
      </c>
      <c r="J3157" s="102" t="s">
        <v>6522</v>
      </c>
      <c r="K3157" s="115"/>
      <c r="L3157" s="111" t="s">
        <v>37426</v>
      </c>
      <c r="M3157" s="109">
        <v>1</v>
      </c>
      <c r="N3157" s="125" t="s">
        <v>15796</v>
      </c>
      <c r="O3157" s="102" t="s">
        <v>27183</v>
      </c>
      <c r="P3157" s="102" t="s">
        <v>12252</v>
      </c>
      <c r="Q3157" s="102" t="s">
        <v>27186</v>
      </c>
      <c r="R3157" s="109"/>
      <c r="S3157" s="102" t="s">
        <v>11080</v>
      </c>
      <c r="T3157" s="102" t="s">
        <v>7789</v>
      </c>
      <c r="U3157" s="102" t="s">
        <v>27185</v>
      </c>
      <c r="V3157" s="109">
        <v>11</v>
      </c>
      <c r="W3157" s="107"/>
      <c r="X3157" s="324"/>
    </row>
    <row r="3158" spans="1:24" ht="12.95" customHeight="1" x14ac:dyDescent="0.2">
      <c r="A3158" s="140">
        <v>2016</v>
      </c>
      <c r="B3158" s="128" t="s">
        <v>4176</v>
      </c>
      <c r="C3158" s="197" t="s">
        <v>35750</v>
      </c>
      <c r="D3158" s="128" t="s">
        <v>35762</v>
      </c>
      <c r="E3158" s="128" t="s">
        <v>35751</v>
      </c>
      <c r="F3158" s="123" t="s">
        <v>10085</v>
      </c>
      <c r="G3158" s="142">
        <v>16229</v>
      </c>
      <c r="H3158" s="128" t="s">
        <v>11819</v>
      </c>
      <c r="I3158" s="128" t="s">
        <v>13336</v>
      </c>
      <c r="J3158" s="128" t="s">
        <v>35763</v>
      </c>
      <c r="K3158" s="128"/>
      <c r="L3158" s="143"/>
      <c r="M3158" s="145">
        <v>1</v>
      </c>
      <c r="N3158" s="144" t="s">
        <v>11226</v>
      </c>
      <c r="O3158" s="128" t="s">
        <v>16569</v>
      </c>
      <c r="P3158" s="128" t="s">
        <v>13301</v>
      </c>
      <c r="Q3158" s="128" t="s">
        <v>35764</v>
      </c>
      <c r="R3158" s="145"/>
      <c r="S3158" s="128" t="s">
        <v>8315</v>
      </c>
      <c r="T3158" s="128" t="s">
        <v>20547</v>
      </c>
      <c r="U3158" s="128" t="s">
        <v>35771</v>
      </c>
      <c r="V3158" s="145">
        <v>11.5</v>
      </c>
      <c r="W3158" s="130"/>
      <c r="X3158" s="113"/>
    </row>
    <row r="3159" spans="1:24" ht="12.95" customHeight="1" x14ac:dyDescent="0.2">
      <c r="A3159" s="140">
        <v>2016</v>
      </c>
      <c r="B3159" s="128" t="s">
        <v>4176</v>
      </c>
      <c r="C3159" s="128" t="s">
        <v>35750</v>
      </c>
      <c r="D3159" s="128" t="s">
        <v>35765</v>
      </c>
      <c r="E3159" s="128" t="s">
        <v>35752</v>
      </c>
      <c r="F3159" s="123" t="s">
        <v>10085</v>
      </c>
      <c r="G3159" s="142">
        <v>16229</v>
      </c>
      <c r="H3159" s="128" t="s">
        <v>11819</v>
      </c>
      <c r="I3159" s="128" t="s">
        <v>13336</v>
      </c>
      <c r="J3159" s="128" t="s">
        <v>35763</v>
      </c>
      <c r="K3159" s="128"/>
      <c r="L3159" s="143"/>
      <c r="M3159" s="145">
        <v>1</v>
      </c>
      <c r="N3159" s="144" t="s">
        <v>11226</v>
      </c>
      <c r="O3159" s="128" t="s">
        <v>16573</v>
      </c>
      <c r="P3159" s="128" t="s">
        <v>13301</v>
      </c>
      <c r="Q3159" s="128" t="s">
        <v>20502</v>
      </c>
      <c r="R3159" s="145"/>
      <c r="S3159" s="128"/>
      <c r="T3159" s="128" t="s">
        <v>20547</v>
      </c>
      <c r="U3159" s="128" t="s">
        <v>35770</v>
      </c>
      <c r="V3159" s="145">
        <v>9.5</v>
      </c>
      <c r="W3159" s="130"/>
      <c r="X3159" s="113"/>
    </row>
    <row r="3160" spans="1:24" ht="12.95" customHeight="1" x14ac:dyDescent="0.2">
      <c r="A3160" s="140">
        <v>2016</v>
      </c>
      <c r="B3160" s="128" t="s">
        <v>4176</v>
      </c>
      <c r="C3160" s="128" t="s">
        <v>35750</v>
      </c>
      <c r="D3160" s="201" t="s">
        <v>35766</v>
      </c>
      <c r="E3160" s="128" t="s">
        <v>35753</v>
      </c>
      <c r="F3160" s="123" t="s">
        <v>10085</v>
      </c>
      <c r="G3160" s="142">
        <v>16229</v>
      </c>
      <c r="H3160" s="128" t="s">
        <v>11819</v>
      </c>
      <c r="I3160" s="128" t="s">
        <v>13336</v>
      </c>
      <c r="J3160" s="128" t="s">
        <v>35763</v>
      </c>
      <c r="K3160" s="128"/>
      <c r="L3160" s="143"/>
      <c r="M3160" s="145">
        <v>1</v>
      </c>
      <c r="N3160" s="144" t="s">
        <v>11226</v>
      </c>
      <c r="O3160" s="128" t="s">
        <v>12721</v>
      </c>
      <c r="P3160" s="128" t="s">
        <v>162</v>
      </c>
      <c r="Q3160" s="128" t="s">
        <v>20786</v>
      </c>
      <c r="R3160" s="145"/>
      <c r="S3160" s="128" t="s">
        <v>8315</v>
      </c>
      <c r="T3160" s="128" t="s">
        <v>20547</v>
      </c>
      <c r="U3160" s="128" t="s">
        <v>35767</v>
      </c>
      <c r="V3160" s="145">
        <v>8.5</v>
      </c>
      <c r="W3160" s="130"/>
      <c r="X3160" s="113"/>
    </row>
    <row r="3161" spans="1:24" ht="12.95" customHeight="1" x14ac:dyDescent="0.2">
      <c r="A3161" s="140">
        <v>2016</v>
      </c>
      <c r="B3161" s="128" t="s">
        <v>4176</v>
      </c>
      <c r="C3161" s="128" t="s">
        <v>35750</v>
      </c>
      <c r="D3161" s="128" t="s">
        <v>35768</v>
      </c>
      <c r="E3161" s="128" t="s">
        <v>35754</v>
      </c>
      <c r="F3161" s="123" t="s">
        <v>10085</v>
      </c>
      <c r="G3161" s="142">
        <v>16229</v>
      </c>
      <c r="H3161" s="128" t="s">
        <v>11819</v>
      </c>
      <c r="I3161" s="128" t="s">
        <v>13336</v>
      </c>
      <c r="J3161" s="128" t="s">
        <v>1682</v>
      </c>
      <c r="K3161" s="128"/>
      <c r="L3161" s="143"/>
      <c r="M3161" s="145">
        <v>1</v>
      </c>
      <c r="N3161" s="200" t="s">
        <v>35769</v>
      </c>
      <c r="O3161" s="128" t="s">
        <v>9125</v>
      </c>
      <c r="P3161" s="128" t="s">
        <v>9125</v>
      </c>
      <c r="Q3161" s="128" t="s">
        <v>16868</v>
      </c>
      <c r="R3161" s="145" t="s">
        <v>7035</v>
      </c>
      <c r="S3161" s="128"/>
      <c r="T3161" s="128" t="s">
        <v>20547</v>
      </c>
      <c r="U3161" s="128" t="s">
        <v>35772</v>
      </c>
      <c r="V3161" s="145">
        <v>5.5</v>
      </c>
      <c r="W3161" s="130"/>
      <c r="X3161" s="113"/>
    </row>
    <row r="3162" spans="1:24" ht="12.95" customHeight="1" x14ac:dyDescent="0.2">
      <c r="A3162" s="140">
        <v>2016</v>
      </c>
      <c r="B3162" s="128" t="s">
        <v>4176</v>
      </c>
      <c r="C3162" s="128" t="s">
        <v>35750</v>
      </c>
      <c r="D3162" s="128" t="s">
        <v>35773</v>
      </c>
      <c r="E3162" s="128" t="s">
        <v>35755</v>
      </c>
      <c r="F3162" s="123" t="s">
        <v>10085</v>
      </c>
      <c r="G3162" s="142">
        <v>16229</v>
      </c>
      <c r="H3162" s="128" t="s">
        <v>11819</v>
      </c>
      <c r="I3162" s="128" t="s">
        <v>13336</v>
      </c>
      <c r="J3162" s="128" t="s">
        <v>35435</v>
      </c>
      <c r="K3162" s="128"/>
      <c r="L3162" s="143"/>
      <c r="M3162" s="145">
        <v>1</v>
      </c>
      <c r="N3162" s="200" t="s">
        <v>35769</v>
      </c>
      <c r="O3162" s="128"/>
      <c r="P3162" s="128"/>
      <c r="Q3162" s="128" t="s">
        <v>15959</v>
      </c>
      <c r="R3162" s="145" t="s">
        <v>7035</v>
      </c>
      <c r="S3162" s="128"/>
      <c r="T3162" s="128" t="s">
        <v>20547</v>
      </c>
      <c r="U3162" s="128" t="s">
        <v>35772</v>
      </c>
      <c r="V3162" s="145">
        <v>3.5</v>
      </c>
      <c r="W3162" s="130"/>
      <c r="X3162" s="113"/>
    </row>
    <row r="3163" spans="1:24" ht="12.95" customHeight="1" x14ac:dyDescent="0.2">
      <c r="A3163" s="140">
        <v>2016</v>
      </c>
      <c r="B3163" s="128" t="s">
        <v>4176</v>
      </c>
      <c r="C3163" s="128" t="s">
        <v>35750</v>
      </c>
      <c r="D3163" s="128" t="s">
        <v>35774</v>
      </c>
      <c r="E3163" s="128" t="s">
        <v>35756</v>
      </c>
      <c r="F3163" s="123" t="s">
        <v>10085</v>
      </c>
      <c r="G3163" s="142">
        <v>16229</v>
      </c>
      <c r="H3163" s="128" t="s">
        <v>13336</v>
      </c>
      <c r="I3163" s="128" t="s">
        <v>11819</v>
      </c>
      <c r="J3163" s="128" t="s">
        <v>1682</v>
      </c>
      <c r="K3163" s="128"/>
      <c r="L3163" s="143"/>
      <c r="M3163" s="145">
        <v>1</v>
      </c>
      <c r="N3163" s="200" t="s">
        <v>35769</v>
      </c>
      <c r="O3163" s="128" t="s">
        <v>10189</v>
      </c>
      <c r="P3163" s="128" t="s">
        <v>9125</v>
      </c>
      <c r="Q3163" s="128" t="s">
        <v>19627</v>
      </c>
      <c r="R3163" s="145" t="s">
        <v>7035</v>
      </c>
      <c r="S3163" s="128"/>
      <c r="T3163" s="128" t="s">
        <v>20547</v>
      </c>
      <c r="U3163" s="128" t="s">
        <v>27318</v>
      </c>
      <c r="V3163" s="145">
        <v>7.5</v>
      </c>
      <c r="W3163" s="130"/>
      <c r="X3163" s="113"/>
    </row>
    <row r="3164" spans="1:24" ht="12.95" customHeight="1" x14ac:dyDescent="0.2">
      <c r="A3164" s="140">
        <v>2016</v>
      </c>
      <c r="B3164" s="128" t="s">
        <v>4176</v>
      </c>
      <c r="C3164" s="128" t="s">
        <v>35750</v>
      </c>
      <c r="D3164" s="128" t="s">
        <v>35775</v>
      </c>
      <c r="E3164" s="128" t="s">
        <v>35757</v>
      </c>
      <c r="F3164" s="123" t="s">
        <v>10085</v>
      </c>
      <c r="G3164" s="142">
        <v>16229</v>
      </c>
      <c r="H3164" s="128" t="s">
        <v>13336</v>
      </c>
      <c r="I3164" s="128" t="s">
        <v>11819</v>
      </c>
      <c r="J3164" s="128" t="s">
        <v>1682</v>
      </c>
      <c r="K3164" s="128"/>
      <c r="L3164" s="143"/>
      <c r="M3164" s="145">
        <v>1</v>
      </c>
      <c r="N3164" s="200" t="s">
        <v>35769</v>
      </c>
      <c r="O3164" s="128" t="s">
        <v>3620</v>
      </c>
      <c r="P3164" s="128"/>
      <c r="Q3164" s="128" t="s">
        <v>16157</v>
      </c>
      <c r="R3164" s="145"/>
      <c r="S3164" s="128"/>
      <c r="T3164" s="128" t="s">
        <v>20547</v>
      </c>
      <c r="U3164" s="128" t="s">
        <v>27318</v>
      </c>
      <c r="V3164" s="145">
        <v>7.5</v>
      </c>
      <c r="W3164" s="130"/>
      <c r="X3164" s="113"/>
    </row>
    <row r="3165" spans="1:24" ht="12.95" customHeight="1" x14ac:dyDescent="0.2">
      <c r="A3165" s="140">
        <v>2016</v>
      </c>
      <c r="B3165" s="128" t="s">
        <v>4176</v>
      </c>
      <c r="C3165" s="128" t="s">
        <v>35750</v>
      </c>
      <c r="D3165" s="128" t="s">
        <v>35776</v>
      </c>
      <c r="E3165" s="128" t="s">
        <v>35758</v>
      </c>
      <c r="F3165" s="123" t="s">
        <v>10085</v>
      </c>
      <c r="G3165" s="142">
        <v>16229</v>
      </c>
      <c r="H3165" s="128" t="s">
        <v>11819</v>
      </c>
      <c r="I3165" s="128" t="s">
        <v>13336</v>
      </c>
      <c r="J3165" s="128" t="s">
        <v>1682</v>
      </c>
      <c r="K3165" s="128"/>
      <c r="L3165" s="143"/>
      <c r="M3165" s="145">
        <v>1</v>
      </c>
      <c r="N3165" s="200" t="s">
        <v>35769</v>
      </c>
      <c r="O3165" s="128"/>
      <c r="P3165" s="128"/>
      <c r="Q3165" s="128" t="s">
        <v>16121</v>
      </c>
      <c r="R3165" s="145"/>
      <c r="S3165" s="128"/>
      <c r="T3165" s="128" t="s">
        <v>20547</v>
      </c>
      <c r="U3165" s="128" t="s">
        <v>28184</v>
      </c>
      <c r="V3165" s="145">
        <v>5.5</v>
      </c>
      <c r="W3165" s="130"/>
      <c r="X3165" s="113"/>
    </row>
    <row r="3166" spans="1:24" ht="12.95" customHeight="1" x14ac:dyDescent="0.2">
      <c r="A3166" s="140">
        <v>2016</v>
      </c>
      <c r="B3166" s="128" t="s">
        <v>4176</v>
      </c>
      <c r="C3166" s="128" t="s">
        <v>35750</v>
      </c>
      <c r="D3166" s="128" t="s">
        <v>35777</v>
      </c>
      <c r="E3166" s="128" t="s">
        <v>35759</v>
      </c>
      <c r="F3166" s="123" t="s">
        <v>10085</v>
      </c>
      <c r="G3166" s="142">
        <v>16229</v>
      </c>
      <c r="H3166" s="128" t="s">
        <v>13336</v>
      </c>
      <c r="I3166" s="128" t="s">
        <v>11819</v>
      </c>
      <c r="J3166" s="128" t="s">
        <v>1682</v>
      </c>
      <c r="K3166" s="128"/>
      <c r="L3166" s="143"/>
      <c r="M3166" s="145">
        <v>1</v>
      </c>
      <c r="N3166" s="200" t="s">
        <v>35769</v>
      </c>
      <c r="O3166" s="128" t="s">
        <v>12252</v>
      </c>
      <c r="P3166" s="128"/>
      <c r="Q3166" s="128" t="s">
        <v>19527</v>
      </c>
      <c r="R3166" s="145"/>
      <c r="S3166" s="128"/>
      <c r="T3166" s="128" t="s">
        <v>20547</v>
      </c>
      <c r="U3166" s="128" t="s">
        <v>27318</v>
      </c>
      <c r="V3166" s="145">
        <v>6</v>
      </c>
      <c r="W3166" s="130"/>
      <c r="X3166" s="113"/>
    </row>
    <row r="3167" spans="1:24" ht="12.95" customHeight="1" x14ac:dyDescent="0.2">
      <c r="A3167" s="140">
        <v>2016</v>
      </c>
      <c r="B3167" s="128" t="s">
        <v>4176</v>
      </c>
      <c r="C3167" s="128" t="s">
        <v>35750</v>
      </c>
      <c r="D3167" s="128" t="s">
        <v>35778</v>
      </c>
      <c r="E3167" s="128" t="s">
        <v>35760</v>
      </c>
      <c r="F3167" s="123" t="s">
        <v>10085</v>
      </c>
      <c r="G3167" s="142">
        <v>16229</v>
      </c>
      <c r="H3167" s="128" t="s">
        <v>13336</v>
      </c>
      <c r="I3167" s="128" t="s">
        <v>11819</v>
      </c>
      <c r="J3167" s="128" t="s">
        <v>1682</v>
      </c>
      <c r="K3167" s="128"/>
      <c r="L3167" s="143"/>
      <c r="M3167" s="145">
        <v>1</v>
      </c>
      <c r="N3167" s="144" t="s">
        <v>35769</v>
      </c>
      <c r="O3167" s="128" t="s">
        <v>20609</v>
      </c>
      <c r="P3167" s="128" t="s">
        <v>9125</v>
      </c>
      <c r="Q3167" s="128" t="s">
        <v>35779</v>
      </c>
      <c r="R3167" s="145"/>
      <c r="S3167" s="128"/>
      <c r="T3167" s="128" t="s">
        <v>20547</v>
      </c>
      <c r="U3167" s="128" t="s">
        <v>27318</v>
      </c>
      <c r="V3167" s="145">
        <v>10.5</v>
      </c>
      <c r="W3167" s="130"/>
      <c r="X3167" s="113"/>
    </row>
    <row r="3168" spans="1:24" ht="12.95" customHeight="1" x14ac:dyDescent="0.2">
      <c r="A3168" s="140">
        <v>2016</v>
      </c>
      <c r="B3168" s="128" t="s">
        <v>4176</v>
      </c>
      <c r="C3168" s="128" t="s">
        <v>35750</v>
      </c>
      <c r="D3168" s="128" t="s">
        <v>35780</v>
      </c>
      <c r="E3168" s="128" t="s">
        <v>35761</v>
      </c>
      <c r="F3168" s="123" t="s">
        <v>10085</v>
      </c>
      <c r="G3168" s="142">
        <v>16229</v>
      </c>
      <c r="H3168" s="128" t="s">
        <v>13336</v>
      </c>
      <c r="I3168" s="128" t="s">
        <v>11819</v>
      </c>
      <c r="J3168" s="128" t="s">
        <v>1682</v>
      </c>
      <c r="K3168" s="128"/>
      <c r="L3168" s="143"/>
      <c r="M3168" s="145">
        <v>1</v>
      </c>
      <c r="N3168" s="144" t="s">
        <v>35769</v>
      </c>
      <c r="O3168" s="128" t="s">
        <v>19103</v>
      </c>
      <c r="P3168" s="128" t="s">
        <v>9125</v>
      </c>
      <c r="Q3168" s="128" t="s">
        <v>35781</v>
      </c>
      <c r="R3168" s="145"/>
      <c r="S3168" s="128"/>
      <c r="T3168" s="128" t="s">
        <v>20547</v>
      </c>
      <c r="U3168" s="128"/>
      <c r="V3168" s="145">
        <v>19.5</v>
      </c>
      <c r="W3168" s="130"/>
      <c r="X3168" s="113"/>
    </row>
    <row r="3169" spans="1:24" ht="12.95" customHeight="1" x14ac:dyDescent="0.2">
      <c r="A3169" s="140">
        <v>2015</v>
      </c>
      <c r="B3169" s="128" t="s">
        <v>4176</v>
      </c>
      <c r="C3169" s="197" t="s">
        <v>34411</v>
      </c>
      <c r="D3169" s="128" t="s">
        <v>34460</v>
      </c>
      <c r="E3169" s="128" t="s">
        <v>34403</v>
      </c>
      <c r="F3169" s="148" t="s">
        <v>10085</v>
      </c>
      <c r="G3169" s="142">
        <v>16422</v>
      </c>
      <c r="H3169" s="128" t="s">
        <v>11819</v>
      </c>
      <c r="I3169" s="128" t="s">
        <v>10191</v>
      </c>
      <c r="J3169" s="128" t="s">
        <v>1569</v>
      </c>
      <c r="K3169" s="128"/>
      <c r="L3169" s="143"/>
      <c r="M3169" s="145">
        <v>0.25</v>
      </c>
      <c r="N3169" s="200" t="s">
        <v>34465</v>
      </c>
      <c r="O3169" s="128"/>
      <c r="P3169" s="128"/>
      <c r="Q3169" s="128" t="s">
        <v>19101</v>
      </c>
      <c r="R3169" s="145"/>
      <c r="S3169" s="128"/>
      <c r="T3169" s="140" t="s">
        <v>20547</v>
      </c>
      <c r="U3169" s="128" t="s">
        <v>39290</v>
      </c>
      <c r="V3169" s="145">
        <v>4.5</v>
      </c>
      <c r="W3169" s="130"/>
      <c r="X3169" s="113"/>
    </row>
    <row r="3170" spans="1:24" ht="12.95" customHeight="1" x14ac:dyDescent="0.2">
      <c r="A3170" s="140">
        <v>2015</v>
      </c>
      <c r="B3170" s="128" t="s">
        <v>4176</v>
      </c>
      <c r="C3170" s="128" t="s">
        <v>34411</v>
      </c>
      <c r="D3170" s="128" t="s">
        <v>34461</v>
      </c>
      <c r="E3170" s="128" t="s">
        <v>34404</v>
      </c>
      <c r="F3170" s="148" t="s">
        <v>10085</v>
      </c>
      <c r="G3170" s="142">
        <v>16422</v>
      </c>
      <c r="H3170" s="128" t="s">
        <v>10191</v>
      </c>
      <c r="I3170" s="128" t="s">
        <v>11819</v>
      </c>
      <c r="J3170" s="128" t="s">
        <v>34462</v>
      </c>
      <c r="K3170" s="128"/>
      <c r="L3170" s="143"/>
      <c r="M3170" s="145">
        <v>0.25</v>
      </c>
      <c r="N3170" s="200" t="s">
        <v>34465</v>
      </c>
      <c r="O3170" s="128"/>
      <c r="P3170" s="128"/>
      <c r="Q3170" s="128" t="s">
        <v>17601</v>
      </c>
      <c r="R3170" s="145"/>
      <c r="S3170" s="128" t="s">
        <v>9435</v>
      </c>
      <c r="T3170" s="140" t="s">
        <v>20547</v>
      </c>
      <c r="U3170" s="128" t="s">
        <v>39290</v>
      </c>
      <c r="V3170" s="145">
        <v>7.5</v>
      </c>
      <c r="W3170" s="130"/>
      <c r="X3170" s="113"/>
    </row>
    <row r="3171" spans="1:24" ht="12.95" customHeight="1" x14ac:dyDescent="0.2">
      <c r="A3171" s="140">
        <v>2015</v>
      </c>
      <c r="B3171" s="128" t="s">
        <v>4176</v>
      </c>
      <c r="C3171" s="128" t="s">
        <v>34411</v>
      </c>
      <c r="D3171" s="128" t="s">
        <v>34463</v>
      </c>
      <c r="E3171" s="128" t="s">
        <v>34405</v>
      </c>
      <c r="F3171" s="148" t="s">
        <v>10085</v>
      </c>
      <c r="G3171" s="142">
        <v>16423</v>
      </c>
      <c r="H3171" s="128" t="s">
        <v>10191</v>
      </c>
      <c r="I3171" s="128" t="s">
        <v>11819</v>
      </c>
      <c r="J3171" s="128" t="s">
        <v>34464</v>
      </c>
      <c r="K3171" s="128"/>
      <c r="L3171" s="143"/>
      <c r="M3171" s="145">
        <v>0.25</v>
      </c>
      <c r="N3171" s="200" t="s">
        <v>34465</v>
      </c>
      <c r="O3171" s="128" t="s">
        <v>16905</v>
      </c>
      <c r="P3171" s="128" t="s">
        <v>9125</v>
      </c>
      <c r="Q3171" s="128" t="s">
        <v>20279</v>
      </c>
      <c r="R3171" s="145" t="s">
        <v>7035</v>
      </c>
      <c r="S3171" s="128" t="s">
        <v>9435</v>
      </c>
      <c r="T3171" s="140" t="s">
        <v>20547</v>
      </c>
      <c r="U3171" s="128" t="s">
        <v>39291</v>
      </c>
      <c r="V3171" s="145">
        <v>7.5</v>
      </c>
      <c r="W3171" s="130"/>
      <c r="X3171" s="113"/>
    </row>
    <row r="3172" spans="1:24" ht="12.95" customHeight="1" x14ac:dyDescent="0.2">
      <c r="A3172" s="140">
        <v>2015</v>
      </c>
      <c r="B3172" s="128" t="s">
        <v>4176</v>
      </c>
      <c r="C3172" s="128" t="s">
        <v>34411</v>
      </c>
      <c r="D3172" s="128" t="s">
        <v>34466</v>
      </c>
      <c r="E3172" s="128" t="s">
        <v>34406</v>
      </c>
      <c r="F3172" s="148" t="s">
        <v>10085</v>
      </c>
      <c r="G3172" s="142">
        <v>16424</v>
      </c>
      <c r="H3172" s="128" t="s">
        <v>10191</v>
      </c>
      <c r="I3172" s="128" t="s">
        <v>11819</v>
      </c>
      <c r="J3172" s="128" t="s">
        <v>34464</v>
      </c>
      <c r="K3172" s="128"/>
      <c r="L3172" s="143"/>
      <c r="M3172" s="145">
        <v>0.25</v>
      </c>
      <c r="N3172" s="200" t="s">
        <v>34465</v>
      </c>
      <c r="O3172" s="128" t="s">
        <v>16828</v>
      </c>
      <c r="P3172" s="128" t="s">
        <v>9125</v>
      </c>
      <c r="Q3172" s="128" t="s">
        <v>16546</v>
      </c>
      <c r="R3172" s="145"/>
      <c r="S3172" s="128" t="s">
        <v>9435</v>
      </c>
      <c r="T3172" s="140" t="s">
        <v>20547</v>
      </c>
      <c r="U3172" s="128" t="s">
        <v>39292</v>
      </c>
      <c r="V3172" s="145">
        <v>8.5</v>
      </c>
      <c r="W3172" s="130"/>
      <c r="X3172" s="113"/>
    </row>
    <row r="3173" spans="1:24" ht="12.95" customHeight="1" x14ac:dyDescent="0.2">
      <c r="A3173" s="140">
        <v>2015</v>
      </c>
      <c r="B3173" s="128" t="s">
        <v>4176</v>
      </c>
      <c r="C3173" s="128" t="s">
        <v>34411</v>
      </c>
      <c r="D3173" s="128" t="s">
        <v>34467</v>
      </c>
      <c r="E3173" s="128" t="s">
        <v>34407</v>
      </c>
      <c r="F3173" s="148" t="s">
        <v>10085</v>
      </c>
      <c r="G3173" s="142">
        <v>16424</v>
      </c>
      <c r="H3173" s="128" t="s">
        <v>10191</v>
      </c>
      <c r="I3173" s="128" t="s">
        <v>11819</v>
      </c>
      <c r="J3173" s="128" t="s">
        <v>34468</v>
      </c>
      <c r="K3173" s="128"/>
      <c r="L3173" s="143"/>
      <c r="M3173" s="145">
        <v>1</v>
      </c>
      <c r="N3173" s="144" t="s">
        <v>34465</v>
      </c>
      <c r="O3173" s="128" t="s">
        <v>20977</v>
      </c>
      <c r="P3173" s="128" t="s">
        <v>13301</v>
      </c>
      <c r="Q3173" s="128" t="s">
        <v>34469</v>
      </c>
      <c r="R3173" s="145"/>
      <c r="S3173" s="128" t="s">
        <v>11080</v>
      </c>
      <c r="T3173" s="140" t="s">
        <v>20547</v>
      </c>
      <c r="U3173" s="128" t="s">
        <v>39292</v>
      </c>
      <c r="V3173" s="145">
        <v>10.5</v>
      </c>
      <c r="W3173" s="130"/>
      <c r="X3173" s="113"/>
    </row>
    <row r="3174" spans="1:24" ht="12.95" customHeight="1" x14ac:dyDescent="0.2">
      <c r="A3174" s="140">
        <v>2015</v>
      </c>
      <c r="B3174" s="128" t="s">
        <v>4176</v>
      </c>
      <c r="C3174" s="128" t="s">
        <v>34411</v>
      </c>
      <c r="D3174" s="128" t="s">
        <v>34470</v>
      </c>
      <c r="E3174" s="128" t="s">
        <v>34408</v>
      </c>
      <c r="F3174" s="148" t="s">
        <v>10085</v>
      </c>
      <c r="G3174" s="142">
        <v>16423</v>
      </c>
      <c r="H3174" s="128" t="s">
        <v>10191</v>
      </c>
      <c r="I3174" s="128" t="s">
        <v>11819</v>
      </c>
      <c r="J3174" s="128" t="s">
        <v>34468</v>
      </c>
      <c r="K3174" s="128"/>
      <c r="L3174" s="143"/>
      <c r="M3174" s="145">
        <v>0.25</v>
      </c>
      <c r="N3174" s="200" t="s">
        <v>34465</v>
      </c>
      <c r="O3174" s="128" t="s">
        <v>18206</v>
      </c>
      <c r="P3174" s="128" t="s">
        <v>162</v>
      </c>
      <c r="Q3174" s="128" t="s">
        <v>20322</v>
      </c>
      <c r="R3174" s="145" t="s">
        <v>7035</v>
      </c>
      <c r="S3174" s="128"/>
      <c r="T3174" s="140" t="s">
        <v>20547</v>
      </c>
      <c r="U3174" s="128"/>
      <c r="V3174" s="145">
        <v>9</v>
      </c>
      <c r="W3174" s="130"/>
      <c r="X3174" s="113"/>
    </row>
    <row r="3175" spans="1:24" ht="12.95" customHeight="1" x14ac:dyDescent="0.2">
      <c r="A3175" s="140">
        <v>2015</v>
      </c>
      <c r="B3175" s="128" t="s">
        <v>4176</v>
      </c>
      <c r="C3175" s="128" t="s">
        <v>34411</v>
      </c>
      <c r="D3175" s="128" t="s">
        <v>34471</v>
      </c>
      <c r="E3175" s="128" t="s">
        <v>34409</v>
      </c>
      <c r="F3175" s="148" t="s">
        <v>10085</v>
      </c>
      <c r="G3175" s="142">
        <v>16425</v>
      </c>
      <c r="H3175" s="128" t="s">
        <v>10191</v>
      </c>
      <c r="I3175" s="128" t="s">
        <v>11819</v>
      </c>
      <c r="J3175" s="128" t="s">
        <v>34468</v>
      </c>
      <c r="K3175" s="128"/>
      <c r="L3175" s="143"/>
      <c r="M3175" s="145">
        <v>0.25</v>
      </c>
      <c r="N3175" s="200" t="s">
        <v>34465</v>
      </c>
      <c r="O3175" s="128" t="s">
        <v>16686</v>
      </c>
      <c r="P3175" s="128" t="s">
        <v>9125</v>
      </c>
      <c r="Q3175" s="128" t="s">
        <v>19145</v>
      </c>
      <c r="R3175" s="145"/>
      <c r="S3175" s="128"/>
      <c r="T3175" s="140" t="s">
        <v>20547</v>
      </c>
      <c r="U3175" s="128" t="s">
        <v>39290</v>
      </c>
      <c r="V3175" s="145">
        <v>8.5</v>
      </c>
      <c r="W3175" s="130"/>
      <c r="X3175" s="113"/>
    </row>
    <row r="3176" spans="1:24" ht="12.95" customHeight="1" x14ac:dyDescent="0.2">
      <c r="A3176" s="140">
        <v>2015</v>
      </c>
      <c r="B3176" s="128" t="s">
        <v>4176</v>
      </c>
      <c r="C3176" s="128" t="s">
        <v>34411</v>
      </c>
      <c r="D3176" s="128" t="s">
        <v>34472</v>
      </c>
      <c r="E3176" s="128" t="s">
        <v>34410</v>
      </c>
      <c r="F3176" s="148" t="s">
        <v>10085</v>
      </c>
      <c r="G3176" s="142">
        <v>16422</v>
      </c>
      <c r="H3176" s="128" t="s">
        <v>10191</v>
      </c>
      <c r="I3176" s="128" t="s">
        <v>11819</v>
      </c>
      <c r="J3176" s="128" t="s">
        <v>34468</v>
      </c>
      <c r="K3176" s="128"/>
      <c r="L3176" s="143"/>
      <c r="M3176" s="145">
        <v>1</v>
      </c>
      <c r="N3176" s="144" t="s">
        <v>34465</v>
      </c>
      <c r="O3176" s="128" t="s">
        <v>20908</v>
      </c>
      <c r="P3176" s="128" t="s">
        <v>17196</v>
      </c>
      <c r="Q3176" s="128" t="s">
        <v>34473</v>
      </c>
      <c r="R3176" s="145" t="s">
        <v>7035</v>
      </c>
      <c r="S3176" s="128" t="s">
        <v>11080</v>
      </c>
      <c r="T3176" s="140" t="s">
        <v>20547</v>
      </c>
      <c r="U3176" s="128" t="s">
        <v>39292</v>
      </c>
      <c r="V3176" s="145">
        <v>46</v>
      </c>
      <c r="W3176" s="130"/>
      <c r="X3176" s="113"/>
    </row>
    <row r="3177" spans="1:24" ht="12.95" customHeight="1" x14ac:dyDescent="0.2">
      <c r="A3177" s="140">
        <v>2018</v>
      </c>
      <c r="B3177" s="128" t="s">
        <v>4176</v>
      </c>
      <c r="C3177" s="197" t="s">
        <v>39198</v>
      </c>
      <c r="D3177" s="128" t="s">
        <v>38293</v>
      </c>
      <c r="E3177" s="128" t="s">
        <v>39199</v>
      </c>
      <c r="F3177" s="148" t="s">
        <v>10085</v>
      </c>
      <c r="G3177" s="142">
        <v>16261</v>
      </c>
      <c r="H3177" s="128" t="s">
        <v>11819</v>
      </c>
      <c r="I3177" s="128" t="s">
        <v>10103</v>
      </c>
      <c r="J3177" s="128" t="s">
        <v>39214</v>
      </c>
      <c r="K3177" s="128"/>
      <c r="L3177" s="143"/>
      <c r="M3177" s="145">
        <v>1</v>
      </c>
      <c r="N3177" s="200" t="s">
        <v>39207</v>
      </c>
      <c r="O3177" s="128" t="s">
        <v>325</v>
      </c>
      <c r="P3177" s="128" t="s">
        <v>13301</v>
      </c>
      <c r="Q3177" s="128" t="s">
        <v>16753</v>
      </c>
      <c r="R3177" s="145"/>
      <c r="S3177" s="128" t="s">
        <v>11080</v>
      </c>
      <c r="T3177" s="140" t="s">
        <v>7789</v>
      </c>
      <c r="U3177" s="128" t="s">
        <v>39215</v>
      </c>
      <c r="V3177" s="145">
        <v>9.5</v>
      </c>
      <c r="W3177" s="130"/>
      <c r="X3177" s="113"/>
    </row>
    <row r="3178" spans="1:24" ht="12.95" customHeight="1" x14ac:dyDescent="0.2">
      <c r="A3178" s="140">
        <v>2018</v>
      </c>
      <c r="B3178" s="128" t="s">
        <v>4176</v>
      </c>
      <c r="C3178" s="128" t="s">
        <v>39198</v>
      </c>
      <c r="D3178" s="128" t="s">
        <v>39216</v>
      </c>
      <c r="E3178" s="128" t="s">
        <v>39200</v>
      </c>
      <c r="F3178" s="148" t="s">
        <v>10085</v>
      </c>
      <c r="G3178" s="142">
        <v>16270</v>
      </c>
      <c r="H3178" s="128" t="s">
        <v>4890</v>
      </c>
      <c r="I3178" s="128" t="s">
        <v>10103</v>
      </c>
      <c r="J3178" s="128" t="s">
        <v>39217</v>
      </c>
      <c r="K3178" s="128"/>
      <c r="L3178" s="143"/>
      <c r="M3178" s="145">
        <v>1</v>
      </c>
      <c r="N3178" s="144" t="s">
        <v>39207</v>
      </c>
      <c r="O3178" s="128" t="s">
        <v>14682</v>
      </c>
      <c r="P3178" s="128" t="s">
        <v>8076</v>
      </c>
      <c r="Q3178" s="128" t="s">
        <v>39218</v>
      </c>
      <c r="R3178" s="145"/>
      <c r="S3178" s="128" t="s">
        <v>9435</v>
      </c>
      <c r="T3178" s="140" t="s">
        <v>7789</v>
      </c>
      <c r="U3178" s="128" t="s">
        <v>39219</v>
      </c>
      <c r="V3178" s="145">
        <v>8</v>
      </c>
      <c r="W3178" s="130"/>
      <c r="X3178" s="113"/>
    </row>
    <row r="3179" spans="1:24" ht="12.95" customHeight="1" x14ac:dyDescent="0.2">
      <c r="A3179" s="140">
        <v>2018</v>
      </c>
      <c r="B3179" s="128" t="s">
        <v>4176</v>
      </c>
      <c r="C3179" s="128" t="s">
        <v>39198</v>
      </c>
      <c r="D3179" s="128" t="s">
        <v>38294</v>
      </c>
      <c r="E3179" s="128" t="s">
        <v>39201</v>
      </c>
      <c r="F3179" s="148" t="s">
        <v>10085</v>
      </c>
      <c r="G3179" s="142">
        <v>16271</v>
      </c>
      <c r="H3179" s="128" t="s">
        <v>4890</v>
      </c>
      <c r="I3179" s="128" t="s">
        <v>10103</v>
      </c>
      <c r="J3179" s="128" t="s">
        <v>39217</v>
      </c>
      <c r="K3179" s="128"/>
      <c r="L3179" s="143"/>
      <c r="M3179" s="145">
        <v>1</v>
      </c>
      <c r="N3179" s="200" t="s">
        <v>39207</v>
      </c>
      <c r="O3179" s="128"/>
      <c r="P3179" s="128"/>
      <c r="Q3179" s="128" t="s">
        <v>18174</v>
      </c>
      <c r="R3179" s="145"/>
      <c r="S3179" s="128"/>
      <c r="T3179" s="140" t="s">
        <v>7789</v>
      </c>
      <c r="U3179" s="128" t="s">
        <v>39220</v>
      </c>
      <c r="V3179" s="145">
        <v>6.5</v>
      </c>
      <c r="W3179" s="130"/>
      <c r="X3179" s="113"/>
    </row>
    <row r="3180" spans="1:24" ht="12.95" customHeight="1" x14ac:dyDescent="0.2">
      <c r="A3180" s="140">
        <v>2018</v>
      </c>
      <c r="B3180" s="128" t="s">
        <v>4176</v>
      </c>
      <c r="C3180" s="128" t="s">
        <v>39198</v>
      </c>
      <c r="D3180" s="128" t="s">
        <v>38295</v>
      </c>
      <c r="E3180" s="128" t="s">
        <v>39202</v>
      </c>
      <c r="F3180" s="148" t="s">
        <v>10085</v>
      </c>
      <c r="G3180" s="142">
        <v>16272</v>
      </c>
      <c r="H3180" s="128" t="s">
        <v>4890</v>
      </c>
      <c r="I3180" s="128" t="s">
        <v>10103</v>
      </c>
      <c r="J3180" s="128" t="s">
        <v>39217</v>
      </c>
      <c r="K3180" s="128"/>
      <c r="L3180" s="143"/>
      <c r="M3180" s="145">
        <v>1</v>
      </c>
      <c r="N3180" s="200" t="s">
        <v>39207</v>
      </c>
      <c r="O3180" s="128" t="s">
        <v>683</v>
      </c>
      <c r="P3180" s="128" t="s">
        <v>162</v>
      </c>
      <c r="Q3180" s="128" t="s">
        <v>4709</v>
      </c>
      <c r="R3180" s="145"/>
      <c r="S3180" s="128"/>
      <c r="T3180" s="140" t="s">
        <v>7789</v>
      </c>
      <c r="U3180" s="128" t="s">
        <v>39213</v>
      </c>
      <c r="V3180" s="145">
        <v>7.5</v>
      </c>
      <c r="W3180" s="130"/>
      <c r="X3180" s="113"/>
    </row>
    <row r="3181" spans="1:24" ht="12.95" customHeight="1" x14ac:dyDescent="0.2">
      <c r="A3181" s="140">
        <v>2018</v>
      </c>
      <c r="B3181" s="128" t="s">
        <v>4176</v>
      </c>
      <c r="C3181" s="128" t="s">
        <v>39198</v>
      </c>
      <c r="D3181" s="128" t="s">
        <v>38296</v>
      </c>
      <c r="E3181" s="128" t="s">
        <v>39203</v>
      </c>
      <c r="F3181" s="148" t="s">
        <v>10085</v>
      </c>
      <c r="G3181" s="142">
        <v>16273</v>
      </c>
      <c r="H3181" s="128" t="s">
        <v>11819</v>
      </c>
      <c r="I3181" s="128" t="s">
        <v>10103</v>
      </c>
      <c r="J3181" s="128" t="s">
        <v>39217</v>
      </c>
      <c r="K3181" s="128"/>
      <c r="L3181" s="143"/>
      <c r="M3181" s="145">
        <v>1</v>
      </c>
      <c r="N3181" s="144" t="s">
        <v>39207</v>
      </c>
      <c r="O3181" s="128" t="s">
        <v>17386</v>
      </c>
      <c r="P3181" s="128" t="s">
        <v>13555</v>
      </c>
      <c r="Q3181" s="128" t="s">
        <v>28095</v>
      </c>
      <c r="R3181" s="145"/>
      <c r="S3181" s="128" t="s">
        <v>11080</v>
      </c>
      <c r="T3181" s="140" t="s">
        <v>7789</v>
      </c>
      <c r="U3181" s="128" t="s">
        <v>39221</v>
      </c>
      <c r="V3181" s="145">
        <v>11</v>
      </c>
      <c r="W3181" s="130"/>
      <c r="X3181" s="113"/>
    </row>
    <row r="3182" spans="1:24" ht="12.95" customHeight="1" x14ac:dyDescent="0.2">
      <c r="A3182" s="140">
        <v>2018</v>
      </c>
      <c r="B3182" s="128" t="s">
        <v>4176</v>
      </c>
      <c r="C3182" s="128" t="s">
        <v>39198</v>
      </c>
      <c r="D3182" s="128" t="s">
        <v>39222</v>
      </c>
      <c r="E3182" s="128" t="s">
        <v>39204</v>
      </c>
      <c r="F3182" s="148" t="s">
        <v>10085</v>
      </c>
      <c r="G3182" s="142">
        <v>16278</v>
      </c>
      <c r="H3182" s="128" t="s">
        <v>10103</v>
      </c>
      <c r="I3182" s="128" t="s">
        <v>11819</v>
      </c>
      <c r="J3182" s="128" t="s">
        <v>39217</v>
      </c>
      <c r="K3182" s="128"/>
      <c r="L3182" s="143"/>
      <c r="M3182" s="145">
        <v>1</v>
      </c>
      <c r="N3182" s="200" t="s">
        <v>39207</v>
      </c>
      <c r="O3182" s="128" t="s">
        <v>20483</v>
      </c>
      <c r="P3182" s="128" t="s">
        <v>12721</v>
      </c>
      <c r="Q3182" s="128" t="s">
        <v>17710</v>
      </c>
      <c r="R3182" s="145"/>
      <c r="S3182" s="128" t="s">
        <v>11080</v>
      </c>
      <c r="T3182" s="140" t="s">
        <v>7789</v>
      </c>
      <c r="U3182" s="128" t="s">
        <v>39223</v>
      </c>
      <c r="V3182" s="145">
        <v>9</v>
      </c>
      <c r="W3182" s="130"/>
      <c r="X3182" s="113"/>
    </row>
    <row r="3183" spans="1:24" ht="12.95" customHeight="1" x14ac:dyDescent="0.2">
      <c r="A3183" s="140">
        <v>2018</v>
      </c>
      <c r="B3183" s="128" t="s">
        <v>4176</v>
      </c>
      <c r="C3183" s="128" t="s">
        <v>39198</v>
      </c>
      <c r="D3183" s="128" t="s">
        <v>38297</v>
      </c>
      <c r="E3183" s="128" t="s">
        <v>39205</v>
      </c>
      <c r="F3183" s="148" t="s">
        <v>10085</v>
      </c>
      <c r="G3183" s="142">
        <v>16282</v>
      </c>
      <c r="H3183" s="128" t="s">
        <v>11819</v>
      </c>
      <c r="I3183" s="128" t="s">
        <v>10103</v>
      </c>
      <c r="J3183" s="128" t="s">
        <v>39217</v>
      </c>
      <c r="K3183" s="128"/>
      <c r="L3183" s="143"/>
      <c r="M3183" s="145">
        <v>1</v>
      </c>
      <c r="N3183" s="200" t="s">
        <v>39207</v>
      </c>
      <c r="O3183" s="128" t="s">
        <v>19531</v>
      </c>
      <c r="P3183" s="128"/>
      <c r="Q3183" s="128" t="s">
        <v>17030</v>
      </c>
      <c r="R3183" s="145"/>
      <c r="S3183" s="128" t="s">
        <v>11080</v>
      </c>
      <c r="T3183" s="140" t="s">
        <v>7789</v>
      </c>
      <c r="U3183" s="128" t="s">
        <v>39224</v>
      </c>
      <c r="V3183" s="145">
        <v>8</v>
      </c>
      <c r="W3183" s="130"/>
      <c r="X3183" s="113"/>
    </row>
    <row r="3184" spans="1:24" ht="12.95" customHeight="1" x14ac:dyDescent="0.2">
      <c r="A3184" s="140">
        <v>2018</v>
      </c>
      <c r="B3184" s="128" t="s">
        <v>4176</v>
      </c>
      <c r="C3184" s="128" t="s">
        <v>39198</v>
      </c>
      <c r="D3184" s="128" t="s">
        <v>38298</v>
      </c>
      <c r="E3184" s="128" t="s">
        <v>39206</v>
      </c>
      <c r="F3184" s="148" t="s">
        <v>10085</v>
      </c>
      <c r="G3184" s="142">
        <v>16270</v>
      </c>
      <c r="H3184" s="128" t="s">
        <v>11819</v>
      </c>
      <c r="I3184" s="128" t="s">
        <v>10103</v>
      </c>
      <c r="J3184" s="128" t="s">
        <v>39217</v>
      </c>
      <c r="K3184" s="128"/>
      <c r="L3184" s="143"/>
      <c r="M3184" s="145">
        <v>1</v>
      </c>
      <c r="N3184" s="144" t="s">
        <v>39207</v>
      </c>
      <c r="O3184" s="128" t="s">
        <v>39225</v>
      </c>
      <c r="P3184" s="128" t="s">
        <v>2842</v>
      </c>
      <c r="Q3184" s="128" t="s">
        <v>39226</v>
      </c>
      <c r="R3184" s="145"/>
      <c r="S3184" s="128" t="s">
        <v>11080</v>
      </c>
      <c r="T3184" s="140" t="s">
        <v>7789</v>
      </c>
      <c r="U3184" s="128" t="s">
        <v>39213</v>
      </c>
      <c r="V3184" s="145">
        <v>32</v>
      </c>
      <c r="W3184" s="130"/>
      <c r="X3184" s="113"/>
    </row>
    <row r="3185" spans="1:24" ht="12.95" customHeight="1" x14ac:dyDescent="0.2">
      <c r="A3185" s="140">
        <v>2010</v>
      </c>
      <c r="B3185" s="128" t="s">
        <v>4176</v>
      </c>
      <c r="C3185" s="197" t="s">
        <v>37198</v>
      </c>
      <c r="D3185" s="143" t="s">
        <v>8624</v>
      </c>
      <c r="E3185" s="128" t="s">
        <v>26925</v>
      </c>
      <c r="F3185" s="148" t="s">
        <v>10085</v>
      </c>
      <c r="G3185" s="142">
        <v>15894</v>
      </c>
      <c r="H3185" s="140" t="s">
        <v>10103</v>
      </c>
      <c r="I3185" s="140" t="s">
        <v>11819</v>
      </c>
      <c r="J3185" s="140" t="s">
        <v>26926</v>
      </c>
      <c r="K3185" s="140"/>
      <c r="L3185" s="211" t="s">
        <v>37203</v>
      </c>
      <c r="M3185" s="140">
        <v>1</v>
      </c>
      <c r="N3185" s="153" t="s">
        <v>39208</v>
      </c>
      <c r="O3185" s="128" t="s">
        <v>15959</v>
      </c>
      <c r="P3185" s="128" t="s">
        <v>162</v>
      </c>
      <c r="Q3185" s="128" t="s">
        <v>19534</v>
      </c>
      <c r="R3185" s="128"/>
      <c r="S3185" s="145"/>
      <c r="T3185" s="128" t="s">
        <v>7789</v>
      </c>
      <c r="U3185" s="140" t="s">
        <v>26950</v>
      </c>
      <c r="V3185" s="145">
        <v>8</v>
      </c>
      <c r="W3185" s="130"/>
      <c r="X3185" s="113"/>
    </row>
    <row r="3186" spans="1:24" ht="12.95" customHeight="1" x14ac:dyDescent="0.2">
      <c r="A3186" s="140">
        <v>2010</v>
      </c>
      <c r="B3186" s="128" t="s">
        <v>4176</v>
      </c>
      <c r="C3186" s="128" t="s">
        <v>37198</v>
      </c>
      <c r="D3186" s="143" t="s">
        <v>8627</v>
      </c>
      <c r="E3186" s="128" t="s">
        <v>26928</v>
      </c>
      <c r="F3186" s="148" t="s">
        <v>10085</v>
      </c>
      <c r="G3186" s="142">
        <v>15894</v>
      </c>
      <c r="H3186" s="140" t="s">
        <v>10103</v>
      </c>
      <c r="I3186" s="140" t="s">
        <v>11819</v>
      </c>
      <c r="J3186" s="140" t="s">
        <v>26929</v>
      </c>
      <c r="K3186" s="140"/>
      <c r="L3186" s="211" t="s">
        <v>37204</v>
      </c>
      <c r="M3186" s="140">
        <v>1</v>
      </c>
      <c r="N3186" s="153" t="s">
        <v>39208</v>
      </c>
      <c r="O3186" s="128" t="s">
        <v>17734</v>
      </c>
      <c r="P3186" s="128" t="s">
        <v>2447</v>
      </c>
      <c r="Q3186" s="128" t="s">
        <v>16520</v>
      </c>
      <c r="R3186" s="128"/>
      <c r="S3186" s="145" t="s">
        <v>8315</v>
      </c>
      <c r="T3186" s="128" t="s">
        <v>7789</v>
      </c>
      <c r="U3186" s="140" t="s">
        <v>26951</v>
      </c>
      <c r="V3186" s="145">
        <v>9.5</v>
      </c>
      <c r="W3186" s="130"/>
      <c r="X3186" s="113"/>
    </row>
    <row r="3187" spans="1:24" ht="12.95" customHeight="1" x14ac:dyDescent="0.2">
      <c r="A3187" s="140">
        <v>2010</v>
      </c>
      <c r="B3187" s="128" t="s">
        <v>4176</v>
      </c>
      <c r="C3187" s="128" t="s">
        <v>37198</v>
      </c>
      <c r="D3187" s="143" t="s">
        <v>37199</v>
      </c>
      <c r="E3187" s="128" t="s">
        <v>26931</v>
      </c>
      <c r="F3187" s="148" t="s">
        <v>10085</v>
      </c>
      <c r="G3187" s="142">
        <v>15894</v>
      </c>
      <c r="H3187" s="140" t="s">
        <v>11819</v>
      </c>
      <c r="I3187" s="140" t="s">
        <v>10103</v>
      </c>
      <c r="J3187" s="140" t="s">
        <v>26932</v>
      </c>
      <c r="K3187" s="140"/>
      <c r="L3187" s="211" t="s">
        <v>37205</v>
      </c>
      <c r="M3187" s="140">
        <v>1</v>
      </c>
      <c r="N3187" s="153" t="s">
        <v>39208</v>
      </c>
      <c r="O3187" s="128" t="s">
        <v>3620</v>
      </c>
      <c r="P3187" s="128"/>
      <c r="Q3187" s="128" t="s">
        <v>19531</v>
      </c>
      <c r="R3187" s="128"/>
      <c r="S3187" s="145" t="s">
        <v>8315</v>
      </c>
      <c r="T3187" s="128" t="s">
        <v>7789</v>
      </c>
      <c r="U3187" s="140" t="s">
        <v>26984</v>
      </c>
      <c r="V3187" s="145">
        <v>7.5</v>
      </c>
      <c r="W3187" s="130"/>
      <c r="X3187" s="113"/>
    </row>
    <row r="3188" spans="1:24" ht="12.95" customHeight="1" x14ac:dyDescent="0.2">
      <c r="A3188" s="140">
        <v>2010</v>
      </c>
      <c r="B3188" s="128" t="s">
        <v>4176</v>
      </c>
      <c r="C3188" s="128" t="s">
        <v>37198</v>
      </c>
      <c r="D3188" s="143" t="s">
        <v>1738</v>
      </c>
      <c r="E3188" s="128" t="s">
        <v>26934</v>
      </c>
      <c r="F3188" s="148" t="s">
        <v>10085</v>
      </c>
      <c r="G3188" s="142">
        <v>15896</v>
      </c>
      <c r="H3188" s="140" t="s">
        <v>11819</v>
      </c>
      <c r="I3188" s="140" t="s">
        <v>10103</v>
      </c>
      <c r="J3188" s="140" t="s">
        <v>26935</v>
      </c>
      <c r="K3188" s="140"/>
      <c r="L3188" s="211" t="s">
        <v>37206</v>
      </c>
      <c r="M3188" s="140">
        <v>1</v>
      </c>
      <c r="N3188" s="153" t="s">
        <v>39208</v>
      </c>
      <c r="O3188" s="128" t="s">
        <v>17110</v>
      </c>
      <c r="P3188" s="128"/>
      <c r="Q3188" s="128" t="s">
        <v>17386</v>
      </c>
      <c r="R3188" s="128"/>
      <c r="S3188" s="145" t="s">
        <v>8315</v>
      </c>
      <c r="T3188" s="128" t="s">
        <v>7789</v>
      </c>
      <c r="U3188" s="140" t="s">
        <v>26952</v>
      </c>
      <c r="V3188" s="145">
        <v>6</v>
      </c>
      <c r="W3188" s="130"/>
      <c r="X3188" s="113"/>
    </row>
    <row r="3189" spans="1:24" ht="12.95" customHeight="1" x14ac:dyDescent="0.2">
      <c r="A3189" s="140">
        <v>2010</v>
      </c>
      <c r="B3189" s="128" t="s">
        <v>4176</v>
      </c>
      <c r="C3189" s="128" t="s">
        <v>37198</v>
      </c>
      <c r="D3189" s="143" t="s">
        <v>1739</v>
      </c>
      <c r="E3189" s="128" t="s">
        <v>26937</v>
      </c>
      <c r="F3189" s="148" t="s">
        <v>10085</v>
      </c>
      <c r="G3189" s="142">
        <v>15896</v>
      </c>
      <c r="H3189" s="140" t="s">
        <v>10103</v>
      </c>
      <c r="I3189" s="140" t="s">
        <v>11819</v>
      </c>
      <c r="J3189" s="140" t="s">
        <v>26935</v>
      </c>
      <c r="K3189" s="140"/>
      <c r="L3189" s="211" t="s">
        <v>37207</v>
      </c>
      <c r="M3189" s="140">
        <v>1</v>
      </c>
      <c r="N3189" s="153" t="s">
        <v>39208</v>
      </c>
      <c r="O3189" s="128" t="s">
        <v>16856</v>
      </c>
      <c r="P3189" s="128" t="s">
        <v>8076</v>
      </c>
      <c r="Q3189" s="128" t="s">
        <v>15846</v>
      </c>
      <c r="R3189" s="128"/>
      <c r="S3189" s="145" t="s">
        <v>8315</v>
      </c>
      <c r="T3189" s="128" t="s">
        <v>7789</v>
      </c>
      <c r="U3189" s="140" t="s">
        <v>26953</v>
      </c>
      <c r="V3189" s="145">
        <v>6.5</v>
      </c>
      <c r="W3189" s="130"/>
      <c r="X3189" s="113"/>
    </row>
    <row r="3190" spans="1:24" ht="12.95" customHeight="1" x14ac:dyDescent="0.2">
      <c r="A3190" s="140">
        <v>2010</v>
      </c>
      <c r="B3190" s="128" t="s">
        <v>4176</v>
      </c>
      <c r="C3190" s="128" t="s">
        <v>37198</v>
      </c>
      <c r="D3190" s="143" t="s">
        <v>1740</v>
      </c>
      <c r="E3190" s="128" t="s">
        <v>26938</v>
      </c>
      <c r="F3190" s="148" t="s">
        <v>10085</v>
      </c>
      <c r="G3190" s="142">
        <v>15895</v>
      </c>
      <c r="H3190" s="140" t="s">
        <v>11819</v>
      </c>
      <c r="I3190" s="140" t="s">
        <v>10103</v>
      </c>
      <c r="J3190" s="140" t="s">
        <v>26939</v>
      </c>
      <c r="K3190" s="140"/>
      <c r="L3190" s="211" t="s">
        <v>37208</v>
      </c>
      <c r="M3190" s="140">
        <v>1</v>
      </c>
      <c r="N3190" s="153" t="s">
        <v>39208</v>
      </c>
      <c r="O3190" s="128" t="s">
        <v>17670</v>
      </c>
      <c r="P3190" s="128"/>
      <c r="Q3190" s="128" t="s">
        <v>16520</v>
      </c>
      <c r="R3190" s="128"/>
      <c r="S3190" s="145" t="s">
        <v>8315</v>
      </c>
      <c r="T3190" s="128" t="s">
        <v>7789</v>
      </c>
      <c r="U3190" s="115" t="s">
        <v>27555</v>
      </c>
      <c r="V3190" s="145">
        <v>6</v>
      </c>
      <c r="W3190" s="130"/>
      <c r="X3190" s="113"/>
    </row>
    <row r="3191" spans="1:24" ht="12.95" customHeight="1" x14ac:dyDescent="0.2">
      <c r="A3191" s="140">
        <v>2010</v>
      </c>
      <c r="B3191" s="128" t="s">
        <v>4176</v>
      </c>
      <c r="C3191" s="128" t="s">
        <v>37198</v>
      </c>
      <c r="D3191" s="143" t="s">
        <v>1741</v>
      </c>
      <c r="E3191" s="128" t="s">
        <v>26940</v>
      </c>
      <c r="F3191" s="148" t="s">
        <v>10085</v>
      </c>
      <c r="G3191" s="142">
        <v>15894</v>
      </c>
      <c r="H3191" s="140" t="s">
        <v>10103</v>
      </c>
      <c r="I3191" s="140" t="s">
        <v>11819</v>
      </c>
      <c r="J3191" s="140" t="s">
        <v>26941</v>
      </c>
      <c r="K3191" s="140"/>
      <c r="L3191" s="211" t="s">
        <v>37209</v>
      </c>
      <c r="M3191" s="140">
        <v>1</v>
      </c>
      <c r="N3191" s="153" t="s">
        <v>39208</v>
      </c>
      <c r="O3191" s="128" t="s">
        <v>15928</v>
      </c>
      <c r="P3191" s="128" t="s">
        <v>162</v>
      </c>
      <c r="Q3191" s="128" t="s">
        <v>16525</v>
      </c>
      <c r="R3191" s="128"/>
      <c r="S3191" s="145" t="s">
        <v>8315</v>
      </c>
      <c r="T3191" s="128" t="s">
        <v>7789</v>
      </c>
      <c r="U3191" s="140" t="s">
        <v>26953</v>
      </c>
      <c r="V3191" s="145">
        <v>6.5</v>
      </c>
      <c r="W3191" s="130"/>
      <c r="X3191" s="113"/>
    </row>
    <row r="3192" spans="1:24" ht="12.95" customHeight="1" x14ac:dyDescent="0.2">
      <c r="A3192" s="140">
        <v>2010</v>
      </c>
      <c r="B3192" s="128" t="s">
        <v>4176</v>
      </c>
      <c r="C3192" s="128" t="s">
        <v>37198</v>
      </c>
      <c r="D3192" s="143" t="s">
        <v>35418</v>
      </c>
      <c r="E3192" s="128" t="s">
        <v>26948</v>
      </c>
      <c r="F3192" s="148" t="s">
        <v>10085</v>
      </c>
      <c r="G3192" s="142">
        <v>15895</v>
      </c>
      <c r="H3192" s="140" t="s">
        <v>11819</v>
      </c>
      <c r="I3192" s="140" t="s">
        <v>10103</v>
      </c>
      <c r="J3192" s="140" t="s">
        <v>26949</v>
      </c>
      <c r="K3192" s="140"/>
      <c r="L3192" s="211" t="s">
        <v>37210</v>
      </c>
      <c r="M3192" s="140">
        <v>1</v>
      </c>
      <c r="N3192" s="153" t="s">
        <v>39209</v>
      </c>
      <c r="O3192" s="128" t="s">
        <v>18174</v>
      </c>
      <c r="P3192" s="128" t="s">
        <v>162</v>
      </c>
      <c r="Q3192" s="128" t="s">
        <v>19627</v>
      </c>
      <c r="R3192" s="128"/>
      <c r="S3192" s="145" t="s">
        <v>11080</v>
      </c>
      <c r="T3192" s="128" t="s">
        <v>7789</v>
      </c>
      <c r="U3192" s="140" t="s">
        <v>26954</v>
      </c>
      <c r="V3192" s="145">
        <v>6.5</v>
      </c>
      <c r="W3192" s="130"/>
      <c r="X3192" s="113"/>
    </row>
    <row r="3193" spans="1:24" ht="12.95" customHeight="1" x14ac:dyDescent="0.2">
      <c r="A3193" s="140">
        <v>2010</v>
      </c>
      <c r="B3193" s="128" t="s">
        <v>4176</v>
      </c>
      <c r="C3193" s="128" t="s">
        <v>37198</v>
      </c>
      <c r="D3193" s="143" t="s">
        <v>2801</v>
      </c>
      <c r="E3193" s="128" t="s">
        <v>26955</v>
      </c>
      <c r="F3193" s="148" t="s">
        <v>10085</v>
      </c>
      <c r="G3193" s="142">
        <v>15896</v>
      </c>
      <c r="H3193" s="140" t="s">
        <v>10103</v>
      </c>
      <c r="I3193" s="140" t="s">
        <v>11819</v>
      </c>
      <c r="J3193" s="140" t="s">
        <v>26935</v>
      </c>
      <c r="K3193" s="140"/>
      <c r="L3193" s="211" t="s">
        <v>37211</v>
      </c>
      <c r="M3193" s="140">
        <v>1</v>
      </c>
      <c r="N3193" s="153" t="s">
        <v>39209</v>
      </c>
      <c r="O3193" s="128" t="s">
        <v>15928</v>
      </c>
      <c r="P3193" s="128" t="s">
        <v>9125</v>
      </c>
      <c r="Q3193" s="128" t="s">
        <v>19571</v>
      </c>
      <c r="R3193" s="128"/>
      <c r="S3193" s="145" t="s">
        <v>8315</v>
      </c>
      <c r="T3193" s="128" t="s">
        <v>7789</v>
      </c>
      <c r="U3193" s="140" t="s">
        <v>27540</v>
      </c>
      <c r="V3193" s="145">
        <v>6.5</v>
      </c>
      <c r="W3193" s="130"/>
      <c r="X3193" s="113"/>
    </row>
    <row r="3194" spans="1:24" ht="12.95" customHeight="1" x14ac:dyDescent="0.2">
      <c r="A3194" s="140">
        <v>2010</v>
      </c>
      <c r="B3194" s="128" t="s">
        <v>4176</v>
      </c>
      <c r="C3194" s="128" t="s">
        <v>37198</v>
      </c>
      <c r="D3194" s="143" t="s">
        <v>35419</v>
      </c>
      <c r="E3194" s="128" t="s">
        <v>26956</v>
      </c>
      <c r="F3194" s="148" t="s">
        <v>10085</v>
      </c>
      <c r="G3194" s="142">
        <v>15896</v>
      </c>
      <c r="H3194" s="140" t="s">
        <v>10103</v>
      </c>
      <c r="I3194" s="140" t="s">
        <v>11819</v>
      </c>
      <c r="J3194" s="140" t="s">
        <v>26957</v>
      </c>
      <c r="K3194" s="140"/>
      <c r="L3194" s="211" t="s">
        <v>37212</v>
      </c>
      <c r="M3194" s="140">
        <v>1</v>
      </c>
      <c r="N3194" s="153" t="s">
        <v>39209</v>
      </c>
      <c r="O3194" s="128" t="s">
        <v>17670</v>
      </c>
      <c r="P3194" s="128" t="s">
        <v>162</v>
      </c>
      <c r="Q3194" s="128" t="s">
        <v>19534</v>
      </c>
      <c r="R3194" s="128"/>
      <c r="S3194" s="145" t="s">
        <v>11080</v>
      </c>
      <c r="T3194" s="128" t="s">
        <v>7789</v>
      </c>
      <c r="U3194" s="115" t="s">
        <v>26953</v>
      </c>
      <c r="V3194" s="145">
        <v>7.5</v>
      </c>
      <c r="W3194" s="130"/>
      <c r="X3194" s="113"/>
    </row>
    <row r="3195" spans="1:24" ht="12.95" customHeight="1" x14ac:dyDescent="0.2">
      <c r="A3195" s="140">
        <v>2010</v>
      </c>
      <c r="B3195" s="128" t="s">
        <v>4176</v>
      </c>
      <c r="C3195" s="128" t="s">
        <v>37198</v>
      </c>
      <c r="D3195" s="143" t="s">
        <v>2802</v>
      </c>
      <c r="E3195" s="128" t="s">
        <v>26958</v>
      </c>
      <c r="F3195" s="148" t="s">
        <v>10085</v>
      </c>
      <c r="G3195" s="142">
        <v>15895</v>
      </c>
      <c r="H3195" s="140" t="s">
        <v>10103</v>
      </c>
      <c r="I3195" s="140" t="s">
        <v>11819</v>
      </c>
      <c r="J3195" s="140" t="s">
        <v>26959</v>
      </c>
      <c r="K3195" s="140"/>
      <c r="L3195" s="211" t="s">
        <v>37213</v>
      </c>
      <c r="M3195" s="140">
        <v>1</v>
      </c>
      <c r="N3195" s="153" t="s">
        <v>39209</v>
      </c>
      <c r="O3195" s="128" t="s">
        <v>16764</v>
      </c>
      <c r="P3195" s="128" t="s">
        <v>13301</v>
      </c>
      <c r="Q3195" s="128" t="s">
        <v>16757</v>
      </c>
      <c r="R3195" s="128"/>
      <c r="S3195" s="145"/>
      <c r="T3195" s="128" t="s">
        <v>7789</v>
      </c>
      <c r="U3195" s="115" t="s">
        <v>26966</v>
      </c>
      <c r="V3195" s="145">
        <v>7</v>
      </c>
      <c r="W3195" s="130"/>
      <c r="X3195" s="113"/>
    </row>
    <row r="3196" spans="1:24" ht="12.95" customHeight="1" x14ac:dyDescent="0.2">
      <c r="A3196" s="140">
        <v>2010</v>
      </c>
      <c r="B3196" s="128" t="s">
        <v>4176</v>
      </c>
      <c r="C3196" s="128" t="s">
        <v>37198</v>
      </c>
      <c r="D3196" s="143" t="s">
        <v>2803</v>
      </c>
      <c r="E3196" s="128" t="s">
        <v>26967</v>
      </c>
      <c r="F3196" s="148" t="s">
        <v>10085</v>
      </c>
      <c r="G3196" s="142">
        <v>15897</v>
      </c>
      <c r="H3196" s="140" t="s">
        <v>11819</v>
      </c>
      <c r="I3196" s="140" t="s">
        <v>10103</v>
      </c>
      <c r="J3196" s="140" t="s">
        <v>26975</v>
      </c>
      <c r="K3196" s="140"/>
      <c r="L3196" s="211" t="s">
        <v>37214</v>
      </c>
      <c r="M3196" s="140">
        <v>1</v>
      </c>
      <c r="N3196" s="153" t="s">
        <v>39209</v>
      </c>
      <c r="O3196" s="128" t="s">
        <v>15922</v>
      </c>
      <c r="P3196" s="128"/>
      <c r="Q3196" s="128" t="s">
        <v>17446</v>
      </c>
      <c r="R3196" s="128"/>
      <c r="S3196" s="145" t="s">
        <v>11080</v>
      </c>
      <c r="T3196" s="128" t="s">
        <v>7789</v>
      </c>
      <c r="U3196" s="140" t="s">
        <v>26976</v>
      </c>
      <c r="V3196" s="145">
        <v>7</v>
      </c>
      <c r="W3196" s="130"/>
      <c r="X3196" s="113"/>
    </row>
    <row r="3197" spans="1:24" ht="12.95" customHeight="1" x14ac:dyDescent="0.2">
      <c r="A3197" s="140">
        <v>2010</v>
      </c>
      <c r="B3197" s="128" t="s">
        <v>4176</v>
      </c>
      <c r="C3197" s="128" t="s">
        <v>37198</v>
      </c>
      <c r="D3197" s="143" t="s">
        <v>2804</v>
      </c>
      <c r="E3197" s="128" t="s">
        <v>26968</v>
      </c>
      <c r="F3197" s="148" t="s">
        <v>10085</v>
      </c>
      <c r="G3197" s="142">
        <v>15894</v>
      </c>
      <c r="H3197" s="140" t="s">
        <v>10103</v>
      </c>
      <c r="I3197" s="140" t="s">
        <v>11819</v>
      </c>
      <c r="J3197" s="140" t="s">
        <v>26932</v>
      </c>
      <c r="K3197" s="140"/>
      <c r="L3197" s="211" t="s">
        <v>37215</v>
      </c>
      <c r="M3197" s="140">
        <v>1</v>
      </c>
      <c r="N3197" s="153" t="s">
        <v>39209</v>
      </c>
      <c r="O3197" s="128" t="s">
        <v>26977</v>
      </c>
      <c r="P3197" s="128" t="s">
        <v>162</v>
      </c>
      <c r="Q3197" s="128" t="s">
        <v>17383</v>
      </c>
      <c r="R3197" s="128"/>
      <c r="S3197" s="145" t="s">
        <v>8315</v>
      </c>
      <c r="T3197" s="128" t="s">
        <v>7789</v>
      </c>
      <c r="U3197" s="115" t="s">
        <v>27539</v>
      </c>
      <c r="V3197" s="145">
        <v>7</v>
      </c>
      <c r="W3197" s="130"/>
      <c r="X3197" s="113"/>
    </row>
    <row r="3198" spans="1:24" ht="12.95" customHeight="1" x14ac:dyDescent="0.2">
      <c r="A3198" s="140">
        <v>2010</v>
      </c>
      <c r="B3198" s="128" t="s">
        <v>4176</v>
      </c>
      <c r="C3198" s="128" t="s">
        <v>37198</v>
      </c>
      <c r="D3198" s="143" t="s">
        <v>37200</v>
      </c>
      <c r="E3198" s="128" t="s">
        <v>26969</v>
      </c>
      <c r="F3198" s="148" t="s">
        <v>10085</v>
      </c>
      <c r="G3198" s="142">
        <v>15894</v>
      </c>
      <c r="H3198" s="140" t="s">
        <v>10103</v>
      </c>
      <c r="I3198" s="140" t="s">
        <v>11819</v>
      </c>
      <c r="J3198" s="140" t="s">
        <v>26935</v>
      </c>
      <c r="K3198" s="140"/>
      <c r="L3198" s="211" t="s">
        <v>37216</v>
      </c>
      <c r="M3198" s="140">
        <v>1</v>
      </c>
      <c r="N3198" s="153" t="s">
        <v>39209</v>
      </c>
      <c r="O3198" s="128" t="s">
        <v>15959</v>
      </c>
      <c r="P3198" s="128" t="s">
        <v>13301</v>
      </c>
      <c r="Q3198" s="128" t="s">
        <v>16762</v>
      </c>
      <c r="R3198" s="128"/>
      <c r="S3198" s="145" t="s">
        <v>8315</v>
      </c>
      <c r="T3198" s="128" t="s">
        <v>7789</v>
      </c>
      <c r="U3198" s="140" t="s">
        <v>26978</v>
      </c>
      <c r="V3198" s="145">
        <v>6</v>
      </c>
      <c r="W3198" s="130"/>
      <c r="X3198" s="113"/>
    </row>
    <row r="3199" spans="1:24" ht="12.95" customHeight="1" x14ac:dyDescent="0.2">
      <c r="A3199" s="140">
        <v>2010</v>
      </c>
      <c r="B3199" s="128" t="s">
        <v>4176</v>
      </c>
      <c r="C3199" s="128" t="s">
        <v>37198</v>
      </c>
      <c r="D3199" s="143" t="s">
        <v>37201</v>
      </c>
      <c r="E3199" s="128" t="s">
        <v>26970</v>
      </c>
      <c r="F3199" s="148" t="s">
        <v>10085</v>
      </c>
      <c r="G3199" s="142">
        <v>15896</v>
      </c>
      <c r="H3199" s="140" t="s">
        <v>10103</v>
      </c>
      <c r="I3199" s="140" t="s">
        <v>11819</v>
      </c>
      <c r="J3199" s="140" t="s">
        <v>26979</v>
      </c>
      <c r="K3199" s="140"/>
      <c r="L3199" s="211" t="s">
        <v>37217</v>
      </c>
      <c r="M3199" s="140">
        <v>2</v>
      </c>
      <c r="N3199" s="144" t="s">
        <v>26980</v>
      </c>
      <c r="O3199" s="128" t="s">
        <v>20802</v>
      </c>
      <c r="P3199" s="128" t="s">
        <v>1863</v>
      </c>
      <c r="Q3199" s="128" t="s">
        <v>26981</v>
      </c>
      <c r="R3199" s="128"/>
      <c r="S3199" s="145" t="s">
        <v>11080</v>
      </c>
      <c r="T3199" s="128" t="s">
        <v>7789</v>
      </c>
      <c r="U3199" s="115" t="s">
        <v>27538</v>
      </c>
      <c r="V3199" s="145">
        <v>12</v>
      </c>
      <c r="W3199" s="130"/>
      <c r="X3199" s="113"/>
    </row>
    <row r="3200" spans="1:24" ht="12.95" customHeight="1" x14ac:dyDescent="0.2">
      <c r="A3200" s="140">
        <v>2010</v>
      </c>
      <c r="B3200" s="128" t="s">
        <v>4176</v>
      </c>
      <c r="C3200" s="128" t="s">
        <v>37198</v>
      </c>
      <c r="D3200" s="143" t="s">
        <v>37202</v>
      </c>
      <c r="E3200" s="128" t="s">
        <v>26971</v>
      </c>
      <c r="F3200" s="148" t="s">
        <v>10085</v>
      </c>
      <c r="G3200" s="142">
        <v>15895</v>
      </c>
      <c r="H3200" s="140" t="s">
        <v>11819</v>
      </c>
      <c r="I3200" s="140" t="s">
        <v>10103</v>
      </c>
      <c r="J3200" s="140" t="s">
        <v>26935</v>
      </c>
      <c r="K3200" s="140"/>
      <c r="L3200" s="211" t="s">
        <v>37218</v>
      </c>
      <c r="M3200" s="140">
        <v>1</v>
      </c>
      <c r="N3200" s="153" t="s">
        <v>39209</v>
      </c>
      <c r="O3200" s="128" t="s">
        <v>17734</v>
      </c>
      <c r="P3200" s="128" t="s">
        <v>9125</v>
      </c>
      <c r="Q3200" s="128" t="s">
        <v>16885</v>
      </c>
      <c r="R3200" s="128"/>
      <c r="S3200" s="145" t="s">
        <v>11080</v>
      </c>
      <c r="T3200" s="128" t="s">
        <v>7789</v>
      </c>
      <c r="U3200" s="140" t="s">
        <v>26985</v>
      </c>
      <c r="V3200" s="145">
        <v>6.5</v>
      </c>
      <c r="W3200" s="130"/>
      <c r="X3200" s="113"/>
    </row>
    <row r="3201" spans="1:24" ht="12.95" customHeight="1" x14ac:dyDescent="0.2">
      <c r="A3201" s="140">
        <v>2010</v>
      </c>
      <c r="B3201" s="128" t="s">
        <v>4176</v>
      </c>
      <c r="C3201" s="128" t="s">
        <v>37198</v>
      </c>
      <c r="D3201" s="143" t="s">
        <v>2805</v>
      </c>
      <c r="E3201" s="128" t="s">
        <v>26972</v>
      </c>
      <c r="F3201" s="148" t="s">
        <v>10085</v>
      </c>
      <c r="G3201" s="142">
        <v>15896</v>
      </c>
      <c r="H3201" s="140" t="s">
        <v>11819</v>
      </c>
      <c r="I3201" s="140" t="s">
        <v>10103</v>
      </c>
      <c r="J3201" s="140" t="s">
        <v>26979</v>
      </c>
      <c r="K3201" s="140"/>
      <c r="L3201" s="211" t="s">
        <v>37219</v>
      </c>
      <c r="M3201" s="140">
        <v>1</v>
      </c>
      <c r="N3201" s="153" t="s">
        <v>39209</v>
      </c>
      <c r="O3201" s="128" t="s">
        <v>19798</v>
      </c>
      <c r="P3201" s="128"/>
      <c r="Q3201" s="128" t="s">
        <v>17601</v>
      </c>
      <c r="R3201" s="128"/>
      <c r="S3201" s="145" t="s">
        <v>11080</v>
      </c>
      <c r="T3201" s="128" t="s">
        <v>7789</v>
      </c>
      <c r="U3201" s="140" t="s">
        <v>26986</v>
      </c>
      <c r="V3201" s="145">
        <v>6.5</v>
      </c>
      <c r="W3201" s="130"/>
      <c r="X3201" s="113"/>
    </row>
    <row r="3202" spans="1:24" ht="12.95" customHeight="1" x14ac:dyDescent="0.2">
      <c r="A3202" s="140">
        <v>2010</v>
      </c>
      <c r="B3202" s="128" t="s">
        <v>4176</v>
      </c>
      <c r="C3202" s="128" t="s">
        <v>37198</v>
      </c>
      <c r="D3202" s="143" t="s">
        <v>2806</v>
      </c>
      <c r="E3202" s="128" t="s">
        <v>26973</v>
      </c>
      <c r="F3202" s="148" t="s">
        <v>10085</v>
      </c>
      <c r="G3202" s="142">
        <v>15892</v>
      </c>
      <c r="H3202" s="140" t="s">
        <v>10103</v>
      </c>
      <c r="I3202" s="140" t="s">
        <v>11819</v>
      </c>
      <c r="J3202" s="140" t="s">
        <v>26987</v>
      </c>
      <c r="K3202" s="140"/>
      <c r="L3202" s="211" t="s">
        <v>37220</v>
      </c>
      <c r="M3202" s="140">
        <v>1</v>
      </c>
      <c r="N3202" s="153" t="s">
        <v>39208</v>
      </c>
      <c r="O3202" s="128" t="s">
        <v>20788</v>
      </c>
      <c r="P3202" s="128" t="s">
        <v>13301</v>
      </c>
      <c r="Q3202" s="128" t="s">
        <v>26988</v>
      </c>
      <c r="R3202" s="128"/>
      <c r="S3202" s="145" t="s">
        <v>8315</v>
      </c>
      <c r="T3202" s="128" t="s">
        <v>7789</v>
      </c>
      <c r="U3202" s="140" t="s">
        <v>27537</v>
      </c>
      <c r="V3202" s="145">
        <v>7.5</v>
      </c>
      <c r="W3202" s="130"/>
      <c r="X3202" s="113"/>
    </row>
    <row r="3203" spans="1:24" ht="12.95" customHeight="1" x14ac:dyDescent="0.2">
      <c r="A3203" s="115">
        <v>2014</v>
      </c>
      <c r="B3203" s="102" t="s">
        <v>4176</v>
      </c>
      <c r="C3203" s="164" t="s">
        <v>27187</v>
      </c>
      <c r="D3203" s="102" t="s">
        <v>27109</v>
      </c>
      <c r="E3203" s="102" t="s">
        <v>27188</v>
      </c>
      <c r="F3203" s="148" t="s">
        <v>10085</v>
      </c>
      <c r="G3203" s="105">
        <v>15894</v>
      </c>
      <c r="H3203" s="102" t="s">
        <v>10103</v>
      </c>
      <c r="I3203" s="102" t="s">
        <v>11819</v>
      </c>
      <c r="J3203" s="102" t="s">
        <v>27108</v>
      </c>
      <c r="K3203" s="115"/>
      <c r="L3203" s="111"/>
      <c r="M3203" s="109">
        <v>1</v>
      </c>
      <c r="N3203" s="125" t="s">
        <v>39210</v>
      </c>
      <c r="O3203" s="102" t="s">
        <v>12721</v>
      </c>
      <c r="P3203" s="39" t="s">
        <v>8076</v>
      </c>
      <c r="Q3203" s="39" t="s">
        <v>17735</v>
      </c>
      <c r="R3203" s="109"/>
      <c r="S3203" s="102" t="s">
        <v>11080</v>
      </c>
      <c r="T3203" s="102" t="s">
        <v>7789</v>
      </c>
      <c r="U3203" s="102" t="s">
        <v>27544</v>
      </c>
      <c r="V3203" s="109">
        <v>8.5</v>
      </c>
      <c r="W3203" s="107"/>
      <c r="X3203" s="113"/>
    </row>
    <row r="3204" spans="1:24" ht="12.95" customHeight="1" x14ac:dyDescent="0.2">
      <c r="A3204" s="115">
        <v>2014</v>
      </c>
      <c r="B3204" s="102" t="s">
        <v>4176</v>
      </c>
      <c r="C3204" s="102" t="s">
        <v>27187</v>
      </c>
      <c r="D3204" s="102" t="s">
        <v>27112</v>
      </c>
      <c r="E3204" s="102" t="s">
        <v>27189</v>
      </c>
      <c r="F3204" s="148" t="s">
        <v>10085</v>
      </c>
      <c r="G3204" s="105">
        <v>15894</v>
      </c>
      <c r="H3204" s="102" t="s">
        <v>11819</v>
      </c>
      <c r="I3204" s="102" t="s">
        <v>10103</v>
      </c>
      <c r="J3204" s="102" t="s">
        <v>8625</v>
      </c>
      <c r="K3204" s="115"/>
      <c r="L3204" s="111"/>
      <c r="M3204" s="109">
        <v>1</v>
      </c>
      <c r="N3204" s="125" t="s">
        <v>39210</v>
      </c>
      <c r="O3204" s="102" t="s">
        <v>27198</v>
      </c>
      <c r="P3204" s="39"/>
      <c r="Q3204" s="39" t="s">
        <v>27199</v>
      </c>
      <c r="R3204" s="109"/>
      <c r="S3204" s="102" t="s">
        <v>11080</v>
      </c>
      <c r="T3204" s="102" t="s">
        <v>7789</v>
      </c>
      <c r="U3204" s="102" t="s">
        <v>27543</v>
      </c>
      <c r="V3204" s="109">
        <v>8</v>
      </c>
      <c r="W3204" s="107"/>
      <c r="X3204" s="113"/>
    </row>
    <row r="3205" spans="1:24" ht="12.95" customHeight="1" x14ac:dyDescent="0.2">
      <c r="A3205" s="115">
        <v>2014</v>
      </c>
      <c r="B3205" s="102" t="s">
        <v>4176</v>
      </c>
      <c r="C3205" s="102" t="s">
        <v>27187</v>
      </c>
      <c r="D3205" s="102" t="s">
        <v>27111</v>
      </c>
      <c r="E3205" s="102" t="s">
        <v>27190</v>
      </c>
      <c r="F3205" s="148" t="s">
        <v>10085</v>
      </c>
      <c r="G3205" s="105">
        <v>15894</v>
      </c>
      <c r="H3205" s="102" t="s">
        <v>10103</v>
      </c>
      <c r="I3205" s="102" t="s">
        <v>11819</v>
      </c>
      <c r="J3205" s="102" t="s">
        <v>8625</v>
      </c>
      <c r="K3205" s="115"/>
      <c r="L3205" s="111"/>
      <c r="M3205" s="109">
        <v>1</v>
      </c>
      <c r="N3205" s="125" t="s">
        <v>39210</v>
      </c>
      <c r="O3205" s="102" t="s">
        <v>15889</v>
      </c>
      <c r="P3205" s="39" t="s">
        <v>9125</v>
      </c>
      <c r="Q3205" s="39" t="s">
        <v>18159</v>
      </c>
      <c r="R3205" s="109"/>
      <c r="S3205" s="102" t="s">
        <v>11080</v>
      </c>
      <c r="T3205" s="102" t="s">
        <v>7789</v>
      </c>
      <c r="U3205" s="102" t="s">
        <v>27200</v>
      </c>
      <c r="V3205" s="109">
        <v>8.5</v>
      </c>
      <c r="W3205" s="107"/>
      <c r="X3205" s="113"/>
    </row>
    <row r="3206" spans="1:24" ht="12.95" customHeight="1" x14ac:dyDescent="0.2">
      <c r="A3206" s="115">
        <v>2014</v>
      </c>
      <c r="B3206" s="102" t="s">
        <v>4176</v>
      </c>
      <c r="C3206" s="102" t="s">
        <v>27187</v>
      </c>
      <c r="D3206" s="102" t="s">
        <v>27201</v>
      </c>
      <c r="E3206" s="102" t="s">
        <v>27191</v>
      </c>
      <c r="F3206" s="148" t="s">
        <v>10085</v>
      </c>
      <c r="G3206" s="105">
        <v>15895</v>
      </c>
      <c r="H3206" s="102" t="s">
        <v>10103</v>
      </c>
      <c r="I3206" s="102" t="s">
        <v>11819</v>
      </c>
      <c r="J3206" s="102" t="s">
        <v>8625</v>
      </c>
      <c r="K3206" s="115"/>
      <c r="L3206" s="111"/>
      <c r="M3206" s="109">
        <v>1</v>
      </c>
      <c r="N3206" s="125" t="s">
        <v>39210</v>
      </c>
      <c r="O3206" s="102" t="s">
        <v>17734</v>
      </c>
      <c r="P3206" s="39" t="s">
        <v>162</v>
      </c>
      <c r="Q3206" s="39" t="s">
        <v>19695</v>
      </c>
      <c r="R3206" s="109"/>
      <c r="S3206" s="102" t="s">
        <v>11080</v>
      </c>
      <c r="T3206" s="102" t="s">
        <v>7789</v>
      </c>
      <c r="U3206" s="102" t="s">
        <v>27197</v>
      </c>
      <c r="V3206" s="109">
        <v>7.5</v>
      </c>
      <c r="W3206" s="107"/>
      <c r="X3206" s="113"/>
    </row>
    <row r="3207" spans="1:24" ht="12.95" customHeight="1" x14ac:dyDescent="0.2">
      <c r="A3207" s="115">
        <v>2014</v>
      </c>
      <c r="B3207" s="102" t="s">
        <v>4176</v>
      </c>
      <c r="C3207" s="102" t="s">
        <v>27187</v>
      </c>
      <c r="D3207" s="102" t="s">
        <v>27110</v>
      </c>
      <c r="E3207" s="102" t="s">
        <v>27192</v>
      </c>
      <c r="F3207" s="148" t="s">
        <v>10085</v>
      </c>
      <c r="G3207" s="105">
        <v>15895</v>
      </c>
      <c r="H3207" s="102" t="s">
        <v>11819</v>
      </c>
      <c r="I3207" s="102" t="s">
        <v>10103</v>
      </c>
      <c r="J3207" s="102" t="s">
        <v>8625</v>
      </c>
      <c r="K3207" s="115"/>
      <c r="L3207" s="111"/>
      <c r="M3207" s="109">
        <v>1</v>
      </c>
      <c r="N3207" s="125" t="s">
        <v>39210</v>
      </c>
      <c r="O3207" s="102" t="s">
        <v>16499</v>
      </c>
      <c r="P3207" s="39"/>
      <c r="Q3207" s="39" t="s">
        <v>20246</v>
      </c>
      <c r="R3207" s="109"/>
      <c r="S3207" s="102" t="s">
        <v>11080</v>
      </c>
      <c r="T3207" s="102" t="s">
        <v>7789</v>
      </c>
      <c r="U3207" s="102" t="s">
        <v>27202</v>
      </c>
      <c r="V3207" s="109">
        <v>6.5</v>
      </c>
      <c r="W3207" s="107"/>
      <c r="X3207" s="113"/>
    </row>
    <row r="3208" spans="1:24" ht="12.95" customHeight="1" x14ac:dyDescent="0.2">
      <c r="A3208" s="115">
        <v>2014</v>
      </c>
      <c r="B3208" s="102" t="s">
        <v>4176</v>
      </c>
      <c r="C3208" s="102" t="s">
        <v>27187</v>
      </c>
      <c r="D3208" s="102" t="s">
        <v>27203</v>
      </c>
      <c r="E3208" s="102" t="s">
        <v>27193</v>
      </c>
      <c r="F3208" s="148" t="s">
        <v>10085</v>
      </c>
      <c r="G3208" s="105">
        <v>15895</v>
      </c>
      <c r="H3208" s="102" t="s">
        <v>11819</v>
      </c>
      <c r="I3208" s="102" t="s">
        <v>10103</v>
      </c>
      <c r="J3208" s="102" t="s">
        <v>8625</v>
      </c>
      <c r="K3208" s="115"/>
      <c r="L3208" s="111"/>
      <c r="M3208" s="109">
        <v>1</v>
      </c>
      <c r="N3208" s="125" t="s">
        <v>39210</v>
      </c>
      <c r="O3208" s="102" t="s">
        <v>17110</v>
      </c>
      <c r="P3208" s="39"/>
      <c r="Q3208" s="39" t="s">
        <v>15913</v>
      </c>
      <c r="R3208" s="109"/>
      <c r="S3208" s="102"/>
      <c r="T3208" s="102" t="s">
        <v>7789</v>
      </c>
      <c r="U3208" s="102" t="s">
        <v>27204</v>
      </c>
      <c r="V3208" s="109">
        <v>7.5</v>
      </c>
      <c r="W3208" s="107"/>
      <c r="X3208" s="113"/>
    </row>
    <row r="3209" spans="1:24" ht="12.95" customHeight="1" x14ac:dyDescent="0.2">
      <c r="A3209" s="115">
        <v>2014</v>
      </c>
      <c r="B3209" s="102" t="s">
        <v>4176</v>
      </c>
      <c r="C3209" s="102" t="s">
        <v>27187</v>
      </c>
      <c r="D3209" s="102" t="s">
        <v>27205</v>
      </c>
      <c r="E3209" s="102" t="s">
        <v>27194</v>
      </c>
      <c r="F3209" s="148" t="s">
        <v>10085</v>
      </c>
      <c r="G3209" s="105">
        <v>15895</v>
      </c>
      <c r="H3209" s="102" t="s">
        <v>11819</v>
      </c>
      <c r="I3209" s="102" t="s">
        <v>10103</v>
      </c>
      <c r="J3209" s="102" t="s">
        <v>8625</v>
      </c>
      <c r="K3209" s="115"/>
      <c r="L3209" s="111"/>
      <c r="M3209" s="109">
        <v>1</v>
      </c>
      <c r="N3209" s="125" t="s">
        <v>39210</v>
      </c>
      <c r="O3209" s="102" t="s">
        <v>15928</v>
      </c>
      <c r="P3209" s="39" t="s">
        <v>9125</v>
      </c>
      <c r="Q3209" s="39" t="s">
        <v>16873</v>
      </c>
      <c r="R3209" s="109"/>
      <c r="S3209" s="102"/>
      <c r="T3209" s="102" t="s">
        <v>7789</v>
      </c>
      <c r="U3209" s="102" t="s">
        <v>8626</v>
      </c>
      <c r="V3209" s="109">
        <v>6.5</v>
      </c>
      <c r="W3209" s="107"/>
      <c r="X3209" s="113"/>
    </row>
    <row r="3210" spans="1:24" ht="12.95" customHeight="1" x14ac:dyDescent="0.2">
      <c r="A3210" s="115">
        <v>2014</v>
      </c>
      <c r="B3210" s="102" t="s">
        <v>4176</v>
      </c>
      <c r="C3210" s="102" t="s">
        <v>27187</v>
      </c>
      <c r="D3210" s="102" t="s">
        <v>27206</v>
      </c>
      <c r="E3210" s="102" t="s">
        <v>27195</v>
      </c>
      <c r="F3210" s="148" t="s">
        <v>10085</v>
      </c>
      <c r="G3210" s="105">
        <v>15895</v>
      </c>
      <c r="H3210" s="102" t="s">
        <v>11819</v>
      </c>
      <c r="I3210" s="102" t="s">
        <v>10103</v>
      </c>
      <c r="J3210" s="102" t="s">
        <v>27209</v>
      </c>
      <c r="K3210" s="115"/>
      <c r="L3210" s="111"/>
      <c r="M3210" s="109">
        <v>2</v>
      </c>
      <c r="N3210" s="112" t="s">
        <v>39211</v>
      </c>
      <c r="O3210" s="102" t="s">
        <v>16880</v>
      </c>
      <c r="P3210" s="39" t="s">
        <v>19520</v>
      </c>
      <c r="Q3210" s="39" t="s">
        <v>27207</v>
      </c>
      <c r="R3210" s="109"/>
      <c r="S3210" s="102" t="s">
        <v>11080</v>
      </c>
      <c r="T3210" s="102" t="s">
        <v>7789</v>
      </c>
      <c r="U3210" s="102" t="s">
        <v>27208</v>
      </c>
      <c r="V3210" s="109">
        <v>10.5</v>
      </c>
      <c r="W3210" s="107"/>
      <c r="X3210" s="113"/>
    </row>
    <row r="3211" spans="1:24" ht="12.95" customHeight="1" x14ac:dyDescent="0.2">
      <c r="A3211" s="115">
        <v>2014</v>
      </c>
      <c r="B3211" s="102" t="s">
        <v>4176</v>
      </c>
      <c r="C3211" s="102" t="s">
        <v>27187</v>
      </c>
      <c r="D3211" s="102" t="s">
        <v>27113</v>
      </c>
      <c r="E3211" s="102" t="s">
        <v>27196</v>
      </c>
      <c r="F3211" s="148" t="s">
        <v>10085</v>
      </c>
      <c r="G3211" s="105">
        <v>15896</v>
      </c>
      <c r="H3211" s="102" t="s">
        <v>10103</v>
      </c>
      <c r="I3211" s="102" t="s">
        <v>11819</v>
      </c>
      <c r="J3211" s="102" t="s">
        <v>27210</v>
      </c>
      <c r="K3211" s="115"/>
      <c r="L3211" s="111" t="s">
        <v>27213</v>
      </c>
      <c r="M3211" s="109">
        <v>4</v>
      </c>
      <c r="N3211" s="112" t="s">
        <v>39212</v>
      </c>
      <c r="O3211" s="102" t="s">
        <v>27211</v>
      </c>
      <c r="P3211" s="39" t="s">
        <v>2447</v>
      </c>
      <c r="Q3211" s="39" t="s">
        <v>27212</v>
      </c>
      <c r="R3211" s="109"/>
      <c r="S3211" s="102" t="s">
        <v>11080</v>
      </c>
      <c r="T3211" s="102" t="s">
        <v>7789</v>
      </c>
      <c r="U3211" s="102" t="s">
        <v>27542</v>
      </c>
      <c r="V3211" s="109">
        <v>8.5</v>
      </c>
      <c r="W3211" s="107"/>
      <c r="X3211" s="113"/>
    </row>
    <row r="3212" spans="1:24" ht="12.95" customHeight="1" x14ac:dyDescent="0.2">
      <c r="A3212" s="115">
        <v>1995</v>
      </c>
      <c r="B3212" s="102" t="s">
        <v>4176</v>
      </c>
      <c r="C3212" s="103" t="s">
        <v>10001</v>
      </c>
      <c r="D3212" s="102" t="s">
        <v>6516</v>
      </c>
      <c r="E3212" s="102" t="s">
        <v>6515</v>
      </c>
      <c r="F3212" s="104" t="s">
        <v>14834</v>
      </c>
      <c r="G3212" s="105">
        <v>15574</v>
      </c>
      <c r="H3212" s="102" t="s">
        <v>15082</v>
      </c>
      <c r="I3212" s="102" t="s">
        <v>2625</v>
      </c>
      <c r="J3212" s="102" t="s">
        <v>11256</v>
      </c>
      <c r="K3212" s="115"/>
      <c r="L3212" s="111"/>
      <c r="M3212" s="107">
        <v>1</v>
      </c>
      <c r="N3212" s="112">
        <v>35</v>
      </c>
      <c r="O3212" s="102" t="s">
        <v>162</v>
      </c>
      <c r="P3212" s="39" t="s">
        <v>19503</v>
      </c>
      <c r="Q3212" s="39" t="s">
        <v>27214</v>
      </c>
      <c r="R3212" s="109"/>
      <c r="S3212" s="102" t="s">
        <v>11080</v>
      </c>
      <c r="T3212" s="102" t="s">
        <v>20545</v>
      </c>
      <c r="U3212" s="102" t="s">
        <v>27215</v>
      </c>
      <c r="V3212" s="109">
        <v>6</v>
      </c>
      <c r="W3212" s="107"/>
      <c r="X3212" s="113"/>
    </row>
    <row r="3213" spans="1:24" ht="12.95" customHeight="1" x14ac:dyDescent="0.2">
      <c r="A3213" s="115">
        <v>1995</v>
      </c>
      <c r="B3213" s="102" t="s">
        <v>4176</v>
      </c>
      <c r="C3213" s="102" t="s">
        <v>10001</v>
      </c>
      <c r="D3213" s="102" t="s">
        <v>6532</v>
      </c>
      <c r="E3213" s="102" t="s">
        <v>6531</v>
      </c>
      <c r="F3213" s="104" t="s">
        <v>14834</v>
      </c>
      <c r="G3213" s="105">
        <v>16002</v>
      </c>
      <c r="H3213" s="102" t="s">
        <v>15082</v>
      </c>
      <c r="I3213" s="102" t="s">
        <v>2625</v>
      </c>
      <c r="J3213" s="102" t="s">
        <v>11257</v>
      </c>
      <c r="K3213" s="115"/>
      <c r="L3213" s="111"/>
      <c r="M3213" s="109">
        <v>3</v>
      </c>
      <c r="N3213" s="112" t="s">
        <v>17762</v>
      </c>
      <c r="O3213" s="102" t="s">
        <v>20609</v>
      </c>
      <c r="P3213" s="39" t="s">
        <v>17110</v>
      </c>
      <c r="Q3213" s="39" t="s">
        <v>27216</v>
      </c>
      <c r="R3213" s="109" t="s">
        <v>7035</v>
      </c>
      <c r="S3213" s="102" t="s">
        <v>9435</v>
      </c>
      <c r="T3213" s="102" t="s">
        <v>20545</v>
      </c>
      <c r="U3213" s="102" t="s">
        <v>21343</v>
      </c>
      <c r="V3213" s="109">
        <v>11</v>
      </c>
      <c r="W3213" s="107"/>
      <c r="X3213" s="113"/>
    </row>
    <row r="3214" spans="1:24" ht="12.95" customHeight="1" x14ac:dyDescent="0.2">
      <c r="A3214" s="115">
        <v>1995</v>
      </c>
      <c r="B3214" s="115" t="s">
        <v>4176</v>
      </c>
      <c r="C3214" s="102" t="s">
        <v>10001</v>
      </c>
      <c r="D3214" s="129" t="s">
        <v>9090</v>
      </c>
      <c r="E3214" s="102" t="s">
        <v>14088</v>
      </c>
      <c r="F3214" s="102" t="s">
        <v>14834</v>
      </c>
      <c r="G3214" s="105">
        <v>15888</v>
      </c>
      <c r="H3214" s="102" t="s">
        <v>2625</v>
      </c>
      <c r="I3214" s="102" t="s">
        <v>15082</v>
      </c>
      <c r="J3214" s="102" t="s">
        <v>17763</v>
      </c>
      <c r="K3214" s="102"/>
      <c r="L3214" s="111" t="s">
        <v>3924</v>
      </c>
      <c r="M3214" s="102">
        <v>2</v>
      </c>
      <c r="N3214" s="112" t="s">
        <v>16944</v>
      </c>
      <c r="O3214" s="102"/>
      <c r="P3214" s="39" t="s">
        <v>162</v>
      </c>
      <c r="Q3214" s="39" t="s">
        <v>20893</v>
      </c>
      <c r="R3214" s="102"/>
      <c r="S3214" s="102"/>
      <c r="T3214" s="102" t="s">
        <v>20545</v>
      </c>
      <c r="U3214" s="102" t="s">
        <v>27217</v>
      </c>
      <c r="V3214" s="102">
        <v>7</v>
      </c>
      <c r="W3214" s="102"/>
      <c r="X3214" s="194"/>
    </row>
    <row r="3215" spans="1:24" ht="12.95" customHeight="1" x14ac:dyDescent="0.2">
      <c r="A3215" s="115">
        <v>1995</v>
      </c>
      <c r="B3215" s="115" t="s">
        <v>4176</v>
      </c>
      <c r="C3215" s="102" t="s">
        <v>10001</v>
      </c>
      <c r="D3215" s="129" t="s">
        <v>7414</v>
      </c>
      <c r="E3215" s="102" t="s">
        <v>13507</v>
      </c>
      <c r="F3215" s="102" t="s">
        <v>14834</v>
      </c>
      <c r="G3215" s="105">
        <v>15888</v>
      </c>
      <c r="H3215" s="102" t="s">
        <v>2625</v>
      </c>
      <c r="I3215" s="102" t="s">
        <v>15082</v>
      </c>
      <c r="J3215" s="102" t="s">
        <v>17764</v>
      </c>
      <c r="K3215" s="102"/>
      <c r="L3215" s="111" t="s">
        <v>6846</v>
      </c>
      <c r="M3215" s="102">
        <v>2</v>
      </c>
      <c r="N3215" s="112" t="s">
        <v>31701</v>
      </c>
      <c r="O3215" s="102"/>
      <c r="P3215" s="39"/>
      <c r="Q3215" s="39" t="s">
        <v>16646</v>
      </c>
      <c r="R3215" s="102"/>
      <c r="S3215" s="102"/>
      <c r="T3215" s="102" t="s">
        <v>20545</v>
      </c>
      <c r="U3215" s="102" t="s">
        <v>27218</v>
      </c>
      <c r="V3215" s="102">
        <v>4.5</v>
      </c>
      <c r="W3215" s="102"/>
      <c r="X3215" s="194"/>
    </row>
    <row r="3216" spans="1:24" ht="12.95" customHeight="1" x14ac:dyDescent="0.2">
      <c r="A3216" s="115">
        <v>1995</v>
      </c>
      <c r="B3216" s="102" t="s">
        <v>4176</v>
      </c>
      <c r="C3216" s="102" t="s">
        <v>10001</v>
      </c>
      <c r="D3216" s="102" t="s">
        <v>1746</v>
      </c>
      <c r="E3216" s="102" t="s">
        <v>1745</v>
      </c>
      <c r="F3216" s="104" t="s">
        <v>14834</v>
      </c>
      <c r="G3216" s="105">
        <v>16033</v>
      </c>
      <c r="H3216" s="102" t="s">
        <v>2625</v>
      </c>
      <c r="I3216" s="102" t="s">
        <v>15082</v>
      </c>
      <c r="J3216" s="102" t="s">
        <v>1747</v>
      </c>
      <c r="K3216" s="115"/>
      <c r="L3216" s="111"/>
      <c r="M3216" s="107">
        <v>1</v>
      </c>
      <c r="N3216" s="108" t="s">
        <v>31702</v>
      </c>
      <c r="O3216" s="102"/>
      <c r="P3216" s="39"/>
      <c r="Q3216" s="39" t="s">
        <v>18151</v>
      </c>
      <c r="R3216" s="109"/>
      <c r="S3216" s="102" t="s">
        <v>8315</v>
      </c>
      <c r="T3216" s="102" t="s">
        <v>20545</v>
      </c>
      <c r="U3216" s="102" t="s">
        <v>21332</v>
      </c>
      <c r="V3216" s="109">
        <v>6</v>
      </c>
      <c r="W3216" s="107"/>
      <c r="X3216" s="113"/>
    </row>
    <row r="3217" spans="1:24" ht="12.95" customHeight="1" x14ac:dyDescent="0.2">
      <c r="A3217" s="115">
        <v>1995</v>
      </c>
      <c r="B3217" s="102" t="s">
        <v>4176</v>
      </c>
      <c r="C3217" s="102" t="s">
        <v>10001</v>
      </c>
      <c r="D3217" s="102" t="s">
        <v>2356</v>
      </c>
      <c r="E3217" s="102" t="s">
        <v>2355</v>
      </c>
      <c r="F3217" s="104" t="s">
        <v>14834</v>
      </c>
      <c r="G3217" s="105">
        <v>16037</v>
      </c>
      <c r="H3217" s="102" t="s">
        <v>2625</v>
      </c>
      <c r="I3217" s="102" t="s">
        <v>15082</v>
      </c>
      <c r="J3217" s="102" t="s">
        <v>5556</v>
      </c>
      <c r="K3217" s="115"/>
      <c r="L3217" s="111"/>
      <c r="M3217" s="107">
        <v>1</v>
      </c>
      <c r="N3217" s="112">
        <v>37</v>
      </c>
      <c r="O3217" s="102"/>
      <c r="P3217" s="39"/>
      <c r="Q3217" s="39" t="s">
        <v>20691</v>
      </c>
      <c r="R3217" s="109"/>
      <c r="S3217" s="102" t="s">
        <v>8315</v>
      </c>
      <c r="T3217" s="102" t="s">
        <v>20545</v>
      </c>
      <c r="U3217" s="102" t="s">
        <v>6868</v>
      </c>
      <c r="V3217" s="109">
        <v>7</v>
      </c>
      <c r="W3217" s="107"/>
      <c r="X3217" s="113"/>
    </row>
    <row r="3218" spans="1:24" ht="12.95" customHeight="1" x14ac:dyDescent="0.2">
      <c r="A3218" s="115">
        <v>1995</v>
      </c>
      <c r="B3218" s="102" t="s">
        <v>4176</v>
      </c>
      <c r="C3218" s="102" t="s">
        <v>10001</v>
      </c>
      <c r="D3218" s="102" t="s">
        <v>1156</v>
      </c>
      <c r="E3218" s="102" t="s">
        <v>1155</v>
      </c>
      <c r="F3218" s="104" t="s">
        <v>14834</v>
      </c>
      <c r="G3218" s="105">
        <v>16240</v>
      </c>
      <c r="H3218" s="102" t="s">
        <v>15082</v>
      </c>
      <c r="I3218" s="102" t="s">
        <v>2625</v>
      </c>
      <c r="J3218" s="102" t="s">
        <v>31703</v>
      </c>
      <c r="K3218" s="115"/>
      <c r="L3218" s="111"/>
      <c r="M3218" s="107">
        <v>4</v>
      </c>
      <c r="N3218" s="112" t="s">
        <v>17765</v>
      </c>
      <c r="O3218" s="102" t="s">
        <v>20466</v>
      </c>
      <c r="P3218" s="39" t="s">
        <v>162</v>
      </c>
      <c r="Q3218" s="39" t="s">
        <v>20527</v>
      </c>
      <c r="R3218" s="109" t="s">
        <v>7035</v>
      </c>
      <c r="S3218" s="102" t="s">
        <v>9435</v>
      </c>
      <c r="T3218" s="102" t="s">
        <v>20545</v>
      </c>
      <c r="U3218" s="102" t="s">
        <v>6868</v>
      </c>
      <c r="V3218" s="109">
        <v>10</v>
      </c>
      <c r="W3218" s="107"/>
      <c r="X3218" s="113"/>
    </row>
    <row r="3219" spans="1:24" ht="12.95" customHeight="1" x14ac:dyDescent="0.2">
      <c r="A3219" s="102">
        <v>1995</v>
      </c>
      <c r="B3219" s="115" t="s">
        <v>4176</v>
      </c>
      <c r="C3219" s="102" t="s">
        <v>10001</v>
      </c>
      <c r="D3219" s="129" t="s">
        <v>4824</v>
      </c>
      <c r="E3219" s="102" t="s">
        <v>4823</v>
      </c>
      <c r="F3219" s="102" t="s">
        <v>14834</v>
      </c>
      <c r="G3219" s="105">
        <v>16277</v>
      </c>
      <c r="H3219" s="102" t="s">
        <v>2625</v>
      </c>
      <c r="I3219" s="102" t="s">
        <v>15082</v>
      </c>
      <c r="J3219" s="102" t="s">
        <v>17766</v>
      </c>
      <c r="K3219" s="102"/>
      <c r="L3219" s="111" t="s">
        <v>465</v>
      </c>
      <c r="M3219" s="102" t="s">
        <v>27219</v>
      </c>
      <c r="N3219" s="125">
        <v>40</v>
      </c>
      <c r="O3219" s="102" t="s">
        <v>325</v>
      </c>
      <c r="P3219" s="39"/>
      <c r="Q3219" s="39" t="s">
        <v>20307</v>
      </c>
      <c r="R3219" s="102"/>
      <c r="S3219" s="102" t="s">
        <v>8315</v>
      </c>
      <c r="T3219" s="102" t="s">
        <v>20545</v>
      </c>
      <c r="U3219" s="102" t="s">
        <v>27220</v>
      </c>
      <c r="V3219" s="102">
        <v>9</v>
      </c>
      <c r="W3219" s="102"/>
      <c r="X3219" s="194"/>
    </row>
    <row r="3220" spans="1:24" ht="12.95" customHeight="1" x14ac:dyDescent="0.2">
      <c r="A3220" s="115">
        <v>1995</v>
      </c>
      <c r="B3220" s="102" t="s">
        <v>4176</v>
      </c>
      <c r="C3220" s="102" t="s">
        <v>10001</v>
      </c>
      <c r="D3220" s="102" t="s">
        <v>900</v>
      </c>
      <c r="E3220" s="102" t="s">
        <v>7616</v>
      </c>
      <c r="F3220" s="104" t="s">
        <v>14834</v>
      </c>
      <c r="G3220" s="105">
        <v>16287</v>
      </c>
      <c r="H3220" s="102" t="s">
        <v>2625</v>
      </c>
      <c r="I3220" s="102" t="s">
        <v>15082</v>
      </c>
      <c r="J3220" s="102" t="s">
        <v>7617</v>
      </c>
      <c r="K3220" s="115"/>
      <c r="L3220" s="111"/>
      <c r="M3220" s="107">
        <v>1</v>
      </c>
      <c r="N3220" s="112">
        <v>19</v>
      </c>
      <c r="O3220" s="102" t="s">
        <v>9160</v>
      </c>
      <c r="P3220" s="39"/>
      <c r="Q3220" s="39" t="s">
        <v>27221</v>
      </c>
      <c r="R3220" s="109"/>
      <c r="S3220" s="102"/>
      <c r="T3220" s="102" t="s">
        <v>20545</v>
      </c>
      <c r="U3220" s="102" t="s">
        <v>27222</v>
      </c>
      <c r="V3220" s="109">
        <v>6</v>
      </c>
      <c r="W3220" s="107"/>
      <c r="X3220" s="113"/>
    </row>
    <row r="3221" spans="1:24" ht="12.95" customHeight="1" x14ac:dyDescent="0.2">
      <c r="A3221" s="115">
        <v>1995</v>
      </c>
      <c r="B3221" s="102" t="s">
        <v>4176</v>
      </c>
      <c r="C3221" s="102" t="s">
        <v>10001</v>
      </c>
      <c r="D3221" s="102" t="s">
        <v>901</v>
      </c>
      <c r="E3221" s="102" t="s">
        <v>7618</v>
      </c>
      <c r="F3221" s="104" t="s">
        <v>14834</v>
      </c>
      <c r="G3221" s="105">
        <v>16287</v>
      </c>
      <c r="H3221" s="102" t="s">
        <v>2625</v>
      </c>
      <c r="I3221" s="102" t="s">
        <v>15082</v>
      </c>
      <c r="J3221" s="102" t="s">
        <v>27223</v>
      </c>
      <c r="K3221" s="115"/>
      <c r="L3221" s="111"/>
      <c r="M3221" s="107">
        <v>1</v>
      </c>
      <c r="N3221" s="112">
        <v>35</v>
      </c>
      <c r="O3221" s="102" t="s">
        <v>16542</v>
      </c>
      <c r="P3221" s="39" t="s">
        <v>9125</v>
      </c>
      <c r="Q3221" s="39" t="s">
        <v>17030</v>
      </c>
      <c r="R3221" s="109"/>
      <c r="S3221" s="102"/>
      <c r="T3221" s="102" t="s">
        <v>20545</v>
      </c>
      <c r="U3221" s="102" t="s">
        <v>27224</v>
      </c>
      <c r="V3221" s="109">
        <v>8</v>
      </c>
      <c r="W3221" s="107"/>
      <c r="X3221" s="113"/>
    </row>
    <row r="3222" spans="1:24" ht="12.95" customHeight="1" x14ac:dyDescent="0.2">
      <c r="A3222" s="115">
        <v>1995</v>
      </c>
      <c r="B3222" s="102" t="s">
        <v>4176</v>
      </c>
      <c r="C3222" s="102" t="s">
        <v>10001</v>
      </c>
      <c r="D3222" s="102" t="s">
        <v>2286</v>
      </c>
      <c r="E3222" s="102" t="s">
        <v>13349</v>
      </c>
      <c r="F3222" s="104" t="s">
        <v>14834</v>
      </c>
      <c r="G3222" s="105">
        <v>16287</v>
      </c>
      <c r="H3222" s="102" t="s">
        <v>15082</v>
      </c>
      <c r="I3222" s="102" t="s">
        <v>2625</v>
      </c>
      <c r="J3222" s="102" t="s">
        <v>7617</v>
      </c>
      <c r="K3222" s="115"/>
      <c r="L3222" s="111"/>
      <c r="M3222" s="107">
        <v>1</v>
      </c>
      <c r="N3222" s="112">
        <v>19</v>
      </c>
      <c r="O3222" s="102" t="s">
        <v>3620</v>
      </c>
      <c r="P3222" s="39" t="s">
        <v>162</v>
      </c>
      <c r="Q3222" s="39" t="s">
        <v>20318</v>
      </c>
      <c r="R3222" s="109" t="s">
        <v>7035</v>
      </c>
      <c r="S3222" s="102" t="s">
        <v>8315</v>
      </c>
      <c r="T3222" s="102" t="s">
        <v>20545</v>
      </c>
      <c r="U3222" s="102" t="s">
        <v>6868</v>
      </c>
      <c r="V3222" s="109">
        <v>6</v>
      </c>
      <c r="W3222" s="107"/>
      <c r="X3222" s="113"/>
    </row>
    <row r="3223" spans="1:24" ht="12.95" customHeight="1" x14ac:dyDescent="0.2">
      <c r="A3223" s="115">
        <v>1995</v>
      </c>
      <c r="B3223" s="102" t="s">
        <v>4176</v>
      </c>
      <c r="C3223" s="102" t="s">
        <v>10001</v>
      </c>
      <c r="D3223" s="102" t="s">
        <v>2287</v>
      </c>
      <c r="E3223" s="102" t="s">
        <v>1430</v>
      </c>
      <c r="F3223" s="114" t="s">
        <v>6406</v>
      </c>
      <c r="G3223" s="105">
        <v>16570</v>
      </c>
      <c r="H3223" s="102" t="s">
        <v>2625</v>
      </c>
      <c r="I3223" s="102" t="s">
        <v>15082</v>
      </c>
      <c r="J3223" s="102" t="s">
        <v>5706</v>
      </c>
      <c r="K3223" s="115"/>
      <c r="L3223" s="111"/>
      <c r="M3223" s="109">
        <v>3</v>
      </c>
      <c r="N3223" s="112" t="s">
        <v>16771</v>
      </c>
      <c r="O3223" s="102" t="s">
        <v>5985</v>
      </c>
      <c r="P3223" s="39" t="s">
        <v>8076</v>
      </c>
      <c r="Q3223" s="39" t="s">
        <v>16548</v>
      </c>
      <c r="R3223" s="109"/>
      <c r="S3223" s="102"/>
      <c r="T3223" s="102" t="s">
        <v>20545</v>
      </c>
      <c r="U3223" s="102" t="s">
        <v>27225</v>
      </c>
      <c r="V3223" s="109">
        <v>9</v>
      </c>
      <c r="W3223" s="107"/>
      <c r="X3223" s="113"/>
    </row>
    <row r="3224" spans="1:24" ht="12.95" customHeight="1" x14ac:dyDescent="0.2">
      <c r="A3224" s="140">
        <v>1995</v>
      </c>
      <c r="B3224" s="128" t="s">
        <v>4176</v>
      </c>
      <c r="C3224" s="128" t="s">
        <v>10001</v>
      </c>
      <c r="D3224" s="128" t="s">
        <v>7027</v>
      </c>
      <c r="E3224" s="128" t="s">
        <v>5707</v>
      </c>
      <c r="F3224" s="141" t="s">
        <v>14834</v>
      </c>
      <c r="G3224" s="142">
        <v>16260</v>
      </c>
      <c r="H3224" s="102" t="s">
        <v>15082</v>
      </c>
      <c r="I3224" s="102" t="s">
        <v>2625</v>
      </c>
      <c r="J3224" s="128" t="s">
        <v>7628</v>
      </c>
      <c r="K3224" s="140"/>
      <c r="L3224" s="143"/>
      <c r="M3224" s="130">
        <v>4</v>
      </c>
      <c r="N3224" s="144" t="s">
        <v>17767</v>
      </c>
      <c r="O3224" s="128" t="s">
        <v>15928</v>
      </c>
      <c r="P3224" s="128" t="s">
        <v>2447</v>
      </c>
      <c r="Q3224" s="128" t="s">
        <v>27226</v>
      </c>
      <c r="R3224" s="145" t="s">
        <v>7035</v>
      </c>
      <c r="S3224" s="128" t="s">
        <v>9435</v>
      </c>
      <c r="T3224" s="128" t="s">
        <v>20545</v>
      </c>
      <c r="U3224" s="128" t="s">
        <v>27227</v>
      </c>
      <c r="V3224" s="145">
        <v>15</v>
      </c>
      <c r="W3224" s="130"/>
      <c r="X3224" s="113"/>
    </row>
    <row r="3225" spans="1:24" ht="12.95" customHeight="1" x14ac:dyDescent="0.2">
      <c r="A3225" s="140">
        <v>1998</v>
      </c>
      <c r="B3225" s="128" t="s">
        <v>4176</v>
      </c>
      <c r="C3225" s="210" t="s">
        <v>13746</v>
      </c>
      <c r="D3225" s="128" t="s">
        <v>12241</v>
      </c>
      <c r="E3225" s="128" t="s">
        <v>10701</v>
      </c>
      <c r="F3225" s="141" t="s">
        <v>14834</v>
      </c>
      <c r="G3225" s="142">
        <v>16330</v>
      </c>
      <c r="H3225" s="102" t="s">
        <v>2625</v>
      </c>
      <c r="I3225" s="102" t="s">
        <v>15082</v>
      </c>
      <c r="J3225" s="128" t="s">
        <v>10121</v>
      </c>
      <c r="K3225" s="140"/>
      <c r="L3225" s="143"/>
      <c r="M3225" s="145">
        <v>0.5</v>
      </c>
      <c r="N3225" s="153">
        <v>38</v>
      </c>
      <c r="O3225" s="128" t="s">
        <v>16680</v>
      </c>
      <c r="P3225" s="128"/>
      <c r="Q3225" s="128" t="s">
        <v>16560</v>
      </c>
      <c r="R3225" s="145"/>
      <c r="S3225" s="128" t="s">
        <v>8315</v>
      </c>
      <c r="T3225" s="128" t="s">
        <v>20545</v>
      </c>
      <c r="U3225" s="128" t="s">
        <v>27273</v>
      </c>
      <c r="V3225" s="145">
        <v>7</v>
      </c>
      <c r="W3225" s="130"/>
      <c r="X3225" s="113"/>
    </row>
    <row r="3226" spans="1:24" ht="12.95" customHeight="1" x14ac:dyDescent="0.2">
      <c r="A3226" s="140">
        <v>1998</v>
      </c>
      <c r="B3226" s="128" t="s">
        <v>4176</v>
      </c>
      <c r="C3226" s="128" t="s">
        <v>13746</v>
      </c>
      <c r="D3226" s="128" t="s">
        <v>10134</v>
      </c>
      <c r="E3226" s="128" t="s">
        <v>10702</v>
      </c>
      <c r="F3226" s="141" t="s">
        <v>14834</v>
      </c>
      <c r="G3226" s="142">
        <v>16058</v>
      </c>
      <c r="H3226" s="102" t="s">
        <v>2625</v>
      </c>
      <c r="I3226" s="102" t="s">
        <v>15082</v>
      </c>
      <c r="J3226" s="128" t="s">
        <v>11241</v>
      </c>
      <c r="K3226" s="140"/>
      <c r="L3226" s="143"/>
      <c r="M3226" s="145">
        <v>3</v>
      </c>
      <c r="N3226" s="144" t="s">
        <v>17768</v>
      </c>
      <c r="O3226" s="128"/>
      <c r="P3226" s="128"/>
      <c r="Q3226" s="128" t="s">
        <v>20288</v>
      </c>
      <c r="R3226" s="145"/>
      <c r="S3226" s="128"/>
      <c r="T3226" s="128" t="s">
        <v>20545</v>
      </c>
      <c r="U3226" s="128" t="s">
        <v>27274</v>
      </c>
      <c r="V3226" s="145">
        <v>8.5</v>
      </c>
      <c r="W3226" s="130"/>
      <c r="X3226" s="113"/>
    </row>
    <row r="3227" spans="1:24" ht="12.95" customHeight="1" x14ac:dyDescent="0.2">
      <c r="A3227" s="140">
        <v>1998</v>
      </c>
      <c r="B3227" s="128" t="s">
        <v>4176</v>
      </c>
      <c r="C3227" s="128" t="s">
        <v>13746</v>
      </c>
      <c r="D3227" s="128" t="s">
        <v>2715</v>
      </c>
      <c r="E3227" s="128" t="s">
        <v>10703</v>
      </c>
      <c r="F3227" s="141" t="s">
        <v>14834</v>
      </c>
      <c r="G3227" s="142">
        <v>16279</v>
      </c>
      <c r="H3227" s="102" t="s">
        <v>15082</v>
      </c>
      <c r="I3227" s="102" t="s">
        <v>2625</v>
      </c>
      <c r="J3227" s="128" t="s">
        <v>2716</v>
      </c>
      <c r="K3227" s="140"/>
      <c r="L3227" s="143"/>
      <c r="M3227" s="145">
        <v>0.5</v>
      </c>
      <c r="N3227" s="153">
        <v>34</v>
      </c>
      <c r="O3227" s="128"/>
      <c r="P3227" s="128"/>
      <c r="Q3227" s="128" t="s">
        <v>16757</v>
      </c>
      <c r="R3227" s="145" t="s">
        <v>7035</v>
      </c>
      <c r="S3227" s="128"/>
      <c r="T3227" s="128" t="s">
        <v>20545</v>
      </c>
      <c r="U3227" s="128" t="s">
        <v>21332</v>
      </c>
      <c r="V3227" s="145">
        <v>7.5</v>
      </c>
      <c r="W3227" s="130"/>
      <c r="X3227" s="113"/>
    </row>
    <row r="3228" spans="1:24" ht="12.95" customHeight="1" x14ac:dyDescent="0.2">
      <c r="A3228" s="140">
        <v>1998</v>
      </c>
      <c r="B3228" s="128" t="s">
        <v>4176</v>
      </c>
      <c r="C3228" s="128" t="s">
        <v>13746</v>
      </c>
      <c r="D3228" s="128" t="s">
        <v>12242</v>
      </c>
      <c r="E3228" s="128" t="s">
        <v>10704</v>
      </c>
      <c r="F3228" s="141" t="s">
        <v>14834</v>
      </c>
      <c r="G3228" s="142">
        <v>16073</v>
      </c>
      <c r="H3228" s="102" t="s">
        <v>2625</v>
      </c>
      <c r="I3228" s="102" t="s">
        <v>15082</v>
      </c>
      <c r="J3228" s="128" t="s">
        <v>12243</v>
      </c>
      <c r="K3228" s="140"/>
      <c r="L3228" s="143"/>
      <c r="M3228" s="145">
        <v>0.5</v>
      </c>
      <c r="N3228" s="153">
        <v>34</v>
      </c>
      <c r="O3228" s="128"/>
      <c r="P3228" s="128"/>
      <c r="Q3228" s="128" t="s">
        <v>15976</v>
      </c>
      <c r="R3228" s="145"/>
      <c r="S3228" s="128"/>
      <c r="T3228" s="128" t="s">
        <v>20545</v>
      </c>
      <c r="U3228" s="128" t="s">
        <v>10901</v>
      </c>
      <c r="V3228" s="145">
        <v>6</v>
      </c>
      <c r="W3228" s="130"/>
      <c r="X3228" s="113"/>
    </row>
    <row r="3229" spans="1:24" ht="12.95" customHeight="1" x14ac:dyDescent="0.2">
      <c r="A3229" s="140">
        <v>1998</v>
      </c>
      <c r="B3229" s="128" t="s">
        <v>4176</v>
      </c>
      <c r="C3229" s="128" t="s">
        <v>13746</v>
      </c>
      <c r="D3229" s="128" t="s">
        <v>13709</v>
      </c>
      <c r="E3229" s="128" t="s">
        <v>10705</v>
      </c>
      <c r="F3229" s="141" t="s">
        <v>14834</v>
      </c>
      <c r="G3229" s="142">
        <v>16330</v>
      </c>
      <c r="H3229" s="102" t="s">
        <v>2625</v>
      </c>
      <c r="I3229" s="102" t="s">
        <v>15082</v>
      </c>
      <c r="J3229" s="128" t="s">
        <v>10121</v>
      </c>
      <c r="K3229" s="140"/>
      <c r="L3229" s="143"/>
      <c r="M3229" s="145">
        <v>1</v>
      </c>
      <c r="N3229" s="144">
        <v>15</v>
      </c>
      <c r="O3229" s="128" t="s">
        <v>5985</v>
      </c>
      <c r="P3229" s="128" t="s">
        <v>162</v>
      </c>
      <c r="Q3229" s="128" t="s">
        <v>16122</v>
      </c>
      <c r="R3229" s="145"/>
      <c r="S3229" s="128" t="s">
        <v>8315</v>
      </c>
      <c r="T3229" s="128" t="s">
        <v>20545</v>
      </c>
      <c r="U3229" s="128" t="s">
        <v>27275</v>
      </c>
      <c r="V3229" s="145">
        <v>11.5</v>
      </c>
      <c r="W3229" s="130"/>
      <c r="X3229" s="113"/>
    </row>
    <row r="3230" spans="1:24" ht="12.95" customHeight="1" x14ac:dyDescent="0.2">
      <c r="A3230" s="140">
        <v>1998</v>
      </c>
      <c r="B3230" s="128" t="s">
        <v>4176</v>
      </c>
      <c r="C3230" s="128" t="s">
        <v>13746</v>
      </c>
      <c r="D3230" s="128" t="s">
        <v>1565</v>
      </c>
      <c r="E3230" s="128" t="s">
        <v>10706</v>
      </c>
      <c r="F3230" s="141" t="s">
        <v>14834</v>
      </c>
      <c r="G3230" s="142">
        <v>16333</v>
      </c>
      <c r="H3230" s="102" t="s">
        <v>2625</v>
      </c>
      <c r="I3230" s="102" t="s">
        <v>15082</v>
      </c>
      <c r="J3230" s="128" t="s">
        <v>10121</v>
      </c>
      <c r="K3230" s="140"/>
      <c r="L3230" s="143"/>
      <c r="M3230" s="145">
        <v>0.75</v>
      </c>
      <c r="N3230" s="153" t="s">
        <v>31704</v>
      </c>
      <c r="O3230" s="128"/>
      <c r="P3230" s="128" t="s">
        <v>13301</v>
      </c>
      <c r="Q3230" s="128" t="s">
        <v>19228</v>
      </c>
      <c r="R3230" s="145"/>
      <c r="S3230" s="128" t="s">
        <v>9435</v>
      </c>
      <c r="T3230" s="128" t="s">
        <v>20545</v>
      </c>
      <c r="U3230" s="128" t="s">
        <v>27276</v>
      </c>
      <c r="V3230" s="145">
        <v>7</v>
      </c>
      <c r="W3230" s="130"/>
      <c r="X3230" s="113"/>
    </row>
    <row r="3231" spans="1:24" ht="12.95" customHeight="1" x14ac:dyDescent="0.2">
      <c r="A3231" s="140">
        <v>1998</v>
      </c>
      <c r="B3231" s="128" t="s">
        <v>4176</v>
      </c>
      <c r="C3231" s="128" t="s">
        <v>13746</v>
      </c>
      <c r="D3231" s="128" t="s">
        <v>9943</v>
      </c>
      <c r="E3231" s="128" t="s">
        <v>10707</v>
      </c>
      <c r="F3231" s="141" t="s">
        <v>14834</v>
      </c>
      <c r="G3231" s="142">
        <v>16032</v>
      </c>
      <c r="H3231" s="102" t="s">
        <v>2625</v>
      </c>
      <c r="I3231" s="102" t="s">
        <v>15082</v>
      </c>
      <c r="J3231" s="128" t="s">
        <v>5556</v>
      </c>
      <c r="K3231" s="140"/>
      <c r="L3231" s="143"/>
      <c r="M3231" s="145">
        <v>2</v>
      </c>
      <c r="N3231" s="153" t="s">
        <v>31705</v>
      </c>
      <c r="O3231" s="128" t="s">
        <v>9160</v>
      </c>
      <c r="P3231" s="128" t="s">
        <v>3620</v>
      </c>
      <c r="Q3231" s="128" t="s">
        <v>20142</v>
      </c>
      <c r="R3231" s="145"/>
      <c r="S3231" s="128"/>
      <c r="T3231" s="128" t="s">
        <v>20545</v>
      </c>
      <c r="U3231" s="128" t="s">
        <v>27277</v>
      </c>
      <c r="V3231" s="145">
        <v>8</v>
      </c>
      <c r="W3231" s="130"/>
      <c r="X3231" s="113"/>
    </row>
    <row r="3232" spans="1:24" ht="12.95" customHeight="1" x14ac:dyDescent="0.2">
      <c r="A3232" s="115">
        <v>1998</v>
      </c>
      <c r="B3232" s="102" t="s">
        <v>4176</v>
      </c>
      <c r="C3232" s="102" t="s">
        <v>13746</v>
      </c>
      <c r="D3232" s="102" t="s">
        <v>12244</v>
      </c>
      <c r="E3232" s="102" t="s">
        <v>10708</v>
      </c>
      <c r="F3232" s="104" t="s">
        <v>14834</v>
      </c>
      <c r="G3232" s="105">
        <v>17012</v>
      </c>
      <c r="H3232" s="102" t="s">
        <v>14944</v>
      </c>
      <c r="I3232" s="102" t="s">
        <v>15082</v>
      </c>
      <c r="J3232" s="102" t="s">
        <v>6035</v>
      </c>
      <c r="K3232" s="115"/>
      <c r="L3232" s="111"/>
      <c r="M3232" s="109">
        <v>2</v>
      </c>
      <c r="N3232" s="112" t="s">
        <v>16044</v>
      </c>
      <c r="O3232" s="102" t="s">
        <v>9160</v>
      </c>
      <c r="P3232" s="39"/>
      <c r="Q3232" s="39" t="s">
        <v>15902</v>
      </c>
      <c r="R3232" s="109"/>
      <c r="S3232" s="102"/>
      <c r="T3232" s="102" t="s">
        <v>8947</v>
      </c>
      <c r="U3232" s="102" t="s">
        <v>27278</v>
      </c>
      <c r="V3232" s="109">
        <v>7</v>
      </c>
      <c r="W3232" s="107"/>
      <c r="X3232" s="113"/>
    </row>
    <row r="3233" spans="1:24" ht="12.95" customHeight="1" x14ac:dyDescent="0.2">
      <c r="A3233" s="115">
        <v>1999</v>
      </c>
      <c r="B3233" s="102" t="s">
        <v>4176</v>
      </c>
      <c r="C3233" s="103" t="s">
        <v>13747</v>
      </c>
      <c r="D3233" s="102" t="s">
        <v>2631</v>
      </c>
      <c r="E3233" s="102" t="s">
        <v>10709</v>
      </c>
      <c r="F3233" s="104" t="s">
        <v>14834</v>
      </c>
      <c r="G3233" s="105">
        <v>16534</v>
      </c>
      <c r="H3233" s="102" t="s">
        <v>2625</v>
      </c>
      <c r="I3233" s="102" t="s">
        <v>10191</v>
      </c>
      <c r="J3233" s="102" t="s">
        <v>12485</v>
      </c>
      <c r="K3233" s="115"/>
      <c r="L3233" s="111"/>
      <c r="M3233" s="109">
        <v>1</v>
      </c>
      <c r="N3233" s="108" t="s">
        <v>31706</v>
      </c>
      <c r="O3233" s="102" t="s">
        <v>4187</v>
      </c>
      <c r="P3233" s="39"/>
      <c r="Q3233" s="39" t="s">
        <v>17601</v>
      </c>
      <c r="R3233" s="109"/>
      <c r="S3233" s="102" t="s">
        <v>9435</v>
      </c>
      <c r="T3233" s="102" t="s">
        <v>20545</v>
      </c>
      <c r="U3233" s="102" t="s">
        <v>27279</v>
      </c>
      <c r="V3233" s="109">
        <v>10</v>
      </c>
      <c r="W3233" s="107"/>
      <c r="X3233" s="113"/>
    </row>
    <row r="3234" spans="1:24" ht="12.95" customHeight="1" x14ac:dyDescent="0.2">
      <c r="A3234" s="115">
        <v>1999</v>
      </c>
      <c r="B3234" s="102" t="s">
        <v>4176</v>
      </c>
      <c r="C3234" s="102" t="s">
        <v>13747</v>
      </c>
      <c r="D3234" s="102" t="s">
        <v>14172</v>
      </c>
      <c r="E3234" s="102" t="s">
        <v>8785</v>
      </c>
      <c r="F3234" s="104" t="s">
        <v>14834</v>
      </c>
      <c r="G3234" s="105">
        <v>16532</v>
      </c>
      <c r="H3234" s="102" t="s">
        <v>2625</v>
      </c>
      <c r="I3234" s="102" t="s">
        <v>10191</v>
      </c>
      <c r="J3234" s="102" t="s">
        <v>12485</v>
      </c>
      <c r="K3234" s="115"/>
      <c r="L3234" s="111"/>
      <c r="M3234" s="109">
        <v>2</v>
      </c>
      <c r="N3234" s="112" t="s">
        <v>15961</v>
      </c>
      <c r="O3234" s="102" t="s">
        <v>13301</v>
      </c>
      <c r="P3234" s="39" t="s">
        <v>8076</v>
      </c>
      <c r="Q3234" s="39" t="s">
        <v>27280</v>
      </c>
      <c r="R3234" s="109"/>
      <c r="S3234" s="102" t="s">
        <v>8315</v>
      </c>
      <c r="T3234" s="102" t="s">
        <v>20545</v>
      </c>
      <c r="U3234" s="102" t="s">
        <v>27281</v>
      </c>
      <c r="V3234" s="109">
        <v>11</v>
      </c>
      <c r="W3234" s="107"/>
      <c r="X3234" s="113"/>
    </row>
    <row r="3235" spans="1:24" ht="12.95" customHeight="1" x14ac:dyDescent="0.2">
      <c r="A3235" s="115">
        <v>1999</v>
      </c>
      <c r="B3235" s="102" t="s">
        <v>4176</v>
      </c>
      <c r="C3235" s="102" t="s">
        <v>13747</v>
      </c>
      <c r="D3235" s="102" t="s">
        <v>7707</v>
      </c>
      <c r="E3235" s="102" t="s">
        <v>14569</v>
      </c>
      <c r="F3235" s="104" t="s">
        <v>14834</v>
      </c>
      <c r="G3235" s="105">
        <v>16522</v>
      </c>
      <c r="H3235" s="102" t="s">
        <v>2625</v>
      </c>
      <c r="I3235" s="102" t="s">
        <v>10191</v>
      </c>
      <c r="J3235" s="102" t="s">
        <v>7706</v>
      </c>
      <c r="K3235" s="115"/>
      <c r="L3235" s="111"/>
      <c r="M3235" s="109">
        <v>1</v>
      </c>
      <c r="N3235" s="108" t="s">
        <v>30956</v>
      </c>
      <c r="O3235" s="102" t="s">
        <v>325</v>
      </c>
      <c r="P3235" s="39" t="s">
        <v>9125</v>
      </c>
      <c r="Q3235" s="39" t="s">
        <v>21015</v>
      </c>
      <c r="R3235" s="109"/>
      <c r="S3235" s="102"/>
      <c r="T3235" s="102" t="s">
        <v>20545</v>
      </c>
      <c r="U3235" s="102" t="s">
        <v>27282</v>
      </c>
      <c r="V3235" s="109">
        <v>10</v>
      </c>
      <c r="W3235" s="107"/>
      <c r="X3235" s="113"/>
    </row>
    <row r="3236" spans="1:24" ht="12.95" customHeight="1" x14ac:dyDescent="0.2">
      <c r="A3236" s="115">
        <v>1999</v>
      </c>
      <c r="B3236" s="102" t="s">
        <v>4176</v>
      </c>
      <c r="C3236" s="102" t="s">
        <v>13747</v>
      </c>
      <c r="D3236" s="102" t="s">
        <v>2830</v>
      </c>
      <c r="E3236" s="102" t="s">
        <v>14570</v>
      </c>
      <c r="F3236" s="104" t="s">
        <v>14834</v>
      </c>
      <c r="G3236" s="105">
        <v>16523</v>
      </c>
      <c r="H3236" s="102" t="s">
        <v>10191</v>
      </c>
      <c r="I3236" s="102" t="s">
        <v>2625</v>
      </c>
      <c r="J3236" s="102" t="s">
        <v>2629</v>
      </c>
      <c r="K3236" s="115"/>
      <c r="L3236" s="111"/>
      <c r="M3236" s="109">
        <v>0.5</v>
      </c>
      <c r="N3236" s="108">
        <v>39</v>
      </c>
      <c r="O3236" s="102"/>
      <c r="P3236" s="39"/>
      <c r="Q3236" s="39" t="s">
        <v>27283</v>
      </c>
      <c r="R3236" s="109" t="s">
        <v>7035</v>
      </c>
      <c r="S3236" s="102" t="s">
        <v>9435</v>
      </c>
      <c r="T3236" s="102" t="s">
        <v>20545</v>
      </c>
      <c r="U3236" s="102" t="s">
        <v>21332</v>
      </c>
      <c r="V3236" s="109">
        <v>8.5</v>
      </c>
      <c r="W3236" s="107"/>
      <c r="X3236" s="113"/>
    </row>
    <row r="3237" spans="1:24" ht="12.95" customHeight="1" x14ac:dyDescent="0.2">
      <c r="A3237" s="115">
        <v>1999</v>
      </c>
      <c r="B3237" s="102" t="s">
        <v>4176</v>
      </c>
      <c r="C3237" s="102" t="s">
        <v>13747</v>
      </c>
      <c r="D3237" s="102" t="s">
        <v>2630</v>
      </c>
      <c r="E3237" s="102" t="s">
        <v>14571</v>
      </c>
      <c r="F3237" s="104" t="s">
        <v>14834</v>
      </c>
      <c r="G3237" s="105">
        <v>16532</v>
      </c>
      <c r="H3237" s="102" t="s">
        <v>2625</v>
      </c>
      <c r="I3237" s="102" t="s">
        <v>10191</v>
      </c>
      <c r="J3237" s="102" t="s">
        <v>12485</v>
      </c>
      <c r="K3237" s="115"/>
      <c r="L3237" s="111"/>
      <c r="M3237" s="109">
        <v>2</v>
      </c>
      <c r="N3237" s="112" t="s">
        <v>17769</v>
      </c>
      <c r="O3237" s="102" t="s">
        <v>14682</v>
      </c>
      <c r="P3237" s="39" t="s">
        <v>2447</v>
      </c>
      <c r="Q3237" s="39" t="s">
        <v>17425</v>
      </c>
      <c r="R3237" s="109"/>
      <c r="S3237" s="102"/>
      <c r="T3237" s="102" t="s">
        <v>20545</v>
      </c>
      <c r="U3237" s="102" t="s">
        <v>27284</v>
      </c>
      <c r="V3237" s="109">
        <v>10</v>
      </c>
      <c r="W3237" s="107"/>
      <c r="X3237" s="113"/>
    </row>
    <row r="3238" spans="1:24" ht="12.95" customHeight="1" x14ac:dyDescent="0.2">
      <c r="A3238" s="115">
        <v>1999</v>
      </c>
      <c r="B3238" s="102" t="s">
        <v>4176</v>
      </c>
      <c r="C3238" s="102" t="s">
        <v>13747</v>
      </c>
      <c r="D3238" s="102" t="s">
        <v>2829</v>
      </c>
      <c r="E3238" s="102" t="s">
        <v>10936</v>
      </c>
      <c r="F3238" s="104" t="s">
        <v>14834</v>
      </c>
      <c r="G3238" s="105">
        <v>16523</v>
      </c>
      <c r="H3238" s="102" t="s">
        <v>2625</v>
      </c>
      <c r="I3238" s="102" t="s">
        <v>10191</v>
      </c>
      <c r="J3238" s="102" t="s">
        <v>7706</v>
      </c>
      <c r="K3238" s="115"/>
      <c r="L3238" s="111"/>
      <c r="M3238" s="109">
        <v>0.5</v>
      </c>
      <c r="N3238" s="108">
        <v>25</v>
      </c>
      <c r="O3238" s="102"/>
      <c r="P3238" s="39"/>
      <c r="Q3238" s="39" t="s">
        <v>16828</v>
      </c>
      <c r="R3238" s="109"/>
      <c r="S3238" s="102" t="s">
        <v>11080</v>
      </c>
      <c r="T3238" s="102" t="s">
        <v>20545</v>
      </c>
      <c r="U3238" s="102" t="s">
        <v>27285</v>
      </c>
      <c r="V3238" s="109">
        <v>9</v>
      </c>
      <c r="W3238" s="107"/>
      <c r="X3238" s="113"/>
    </row>
    <row r="3239" spans="1:24" ht="12.95" customHeight="1" x14ac:dyDescent="0.2">
      <c r="A3239" s="115">
        <v>1999</v>
      </c>
      <c r="B3239" s="102" t="s">
        <v>4176</v>
      </c>
      <c r="C3239" s="102" t="s">
        <v>13747</v>
      </c>
      <c r="D3239" s="102" t="s">
        <v>8544</v>
      </c>
      <c r="E3239" s="102" t="s">
        <v>10937</v>
      </c>
      <c r="F3239" s="104" t="s">
        <v>14834</v>
      </c>
      <c r="G3239" s="105">
        <v>15332</v>
      </c>
      <c r="H3239" s="102" t="s">
        <v>2625</v>
      </c>
      <c r="I3239" s="102" t="s">
        <v>30996</v>
      </c>
      <c r="J3239" s="102" t="s">
        <v>2828</v>
      </c>
      <c r="K3239" s="115"/>
      <c r="L3239" s="111"/>
      <c r="M3239" s="109">
        <v>1.5</v>
      </c>
      <c r="N3239" s="108" t="s">
        <v>31707</v>
      </c>
      <c r="O3239" s="102"/>
      <c r="P3239" s="39"/>
      <c r="Q3239" s="39" t="s">
        <v>19708</v>
      </c>
      <c r="R3239" s="109"/>
      <c r="S3239" s="102"/>
      <c r="T3239" s="102" t="s">
        <v>20545</v>
      </c>
      <c r="U3239" s="102" t="s">
        <v>21307</v>
      </c>
      <c r="V3239" s="109">
        <v>8</v>
      </c>
      <c r="W3239" s="107"/>
      <c r="X3239" s="113"/>
    </row>
    <row r="3240" spans="1:24" ht="12.95" customHeight="1" x14ac:dyDescent="0.2">
      <c r="A3240" s="115">
        <v>1999</v>
      </c>
      <c r="B3240" s="102" t="s">
        <v>4176</v>
      </c>
      <c r="C3240" s="102" t="s">
        <v>13747</v>
      </c>
      <c r="D3240" s="102" t="s">
        <v>14800</v>
      </c>
      <c r="E3240" s="102" t="s">
        <v>5702</v>
      </c>
      <c r="F3240" s="104" t="s">
        <v>14834</v>
      </c>
      <c r="G3240" s="105">
        <v>16502</v>
      </c>
      <c r="H3240" s="102" t="s">
        <v>2625</v>
      </c>
      <c r="I3240" s="102" t="s">
        <v>15082</v>
      </c>
      <c r="J3240" s="102" t="s">
        <v>11094</v>
      </c>
      <c r="K3240" s="115"/>
      <c r="L3240" s="111"/>
      <c r="M3240" s="109">
        <v>1</v>
      </c>
      <c r="N3240" s="108" t="s">
        <v>31708</v>
      </c>
      <c r="O3240" s="102" t="s">
        <v>10189</v>
      </c>
      <c r="P3240" s="39" t="s">
        <v>9125</v>
      </c>
      <c r="Q3240" s="39" t="s">
        <v>15976</v>
      </c>
      <c r="R3240" s="109"/>
      <c r="S3240" s="102" t="s">
        <v>11080</v>
      </c>
      <c r="T3240" s="102" t="s">
        <v>20545</v>
      </c>
      <c r="U3240" s="102" t="s">
        <v>27286</v>
      </c>
      <c r="V3240" s="109">
        <v>8</v>
      </c>
      <c r="W3240" s="107"/>
      <c r="X3240" s="113"/>
    </row>
    <row r="3241" spans="1:24" ht="12.95" customHeight="1" x14ac:dyDescent="0.2">
      <c r="A3241" s="140">
        <v>2018</v>
      </c>
      <c r="B3241" s="128" t="s">
        <v>4176</v>
      </c>
      <c r="C3241" s="197" t="s">
        <v>38976</v>
      </c>
      <c r="D3241" s="128" t="s">
        <v>38978</v>
      </c>
      <c r="E3241" s="128" t="s">
        <v>38979</v>
      </c>
      <c r="F3241" s="104" t="s">
        <v>14834</v>
      </c>
      <c r="G3241" s="142">
        <v>30108</v>
      </c>
      <c r="H3241" s="102" t="s">
        <v>38977</v>
      </c>
      <c r="I3241" s="102" t="s">
        <v>37771</v>
      </c>
      <c r="J3241" s="128" t="s">
        <v>38987</v>
      </c>
      <c r="K3241" s="140"/>
      <c r="L3241" s="143"/>
      <c r="M3241" s="145">
        <v>2</v>
      </c>
      <c r="N3241" s="144" t="s">
        <v>38988</v>
      </c>
      <c r="O3241" s="128" t="s">
        <v>14682</v>
      </c>
      <c r="P3241" s="128"/>
      <c r="Q3241" s="128" t="s">
        <v>21464</v>
      </c>
      <c r="R3241" s="145"/>
      <c r="S3241" s="128"/>
      <c r="T3241" s="128" t="s">
        <v>38185</v>
      </c>
      <c r="U3241" s="128" t="s">
        <v>39000</v>
      </c>
      <c r="V3241" s="145">
        <v>8.5</v>
      </c>
      <c r="W3241" s="130"/>
      <c r="X3241" s="113"/>
    </row>
    <row r="3242" spans="1:24" ht="12.95" customHeight="1" x14ac:dyDescent="0.2">
      <c r="A3242" s="140">
        <v>2018</v>
      </c>
      <c r="B3242" s="128" t="s">
        <v>4176</v>
      </c>
      <c r="C3242" s="128" t="s">
        <v>38976</v>
      </c>
      <c r="D3242" s="128" t="s">
        <v>38989</v>
      </c>
      <c r="E3242" s="128" t="s">
        <v>38980</v>
      </c>
      <c r="F3242" s="104" t="s">
        <v>14834</v>
      </c>
      <c r="G3242" s="142">
        <v>30108</v>
      </c>
      <c r="H3242" s="102" t="s">
        <v>38977</v>
      </c>
      <c r="I3242" s="102" t="s">
        <v>37771</v>
      </c>
      <c r="J3242" s="128" t="s">
        <v>38990</v>
      </c>
      <c r="K3242" s="140"/>
      <c r="L3242" s="143"/>
      <c r="M3242" s="145">
        <v>3</v>
      </c>
      <c r="N3242" s="144" t="s">
        <v>38991</v>
      </c>
      <c r="O3242" s="128" t="s">
        <v>20689</v>
      </c>
      <c r="P3242" s="128" t="s">
        <v>8076</v>
      </c>
      <c r="Q3242" s="128" t="s">
        <v>20601</v>
      </c>
      <c r="R3242" s="145"/>
      <c r="S3242" s="128"/>
      <c r="T3242" s="128" t="s">
        <v>38185</v>
      </c>
      <c r="U3242" s="128" t="s">
        <v>39000</v>
      </c>
      <c r="V3242" s="145">
        <v>8.5</v>
      </c>
      <c r="W3242" s="130"/>
      <c r="X3242" s="113"/>
    </row>
    <row r="3243" spans="1:24" ht="12.95" customHeight="1" x14ac:dyDescent="0.2">
      <c r="A3243" s="140">
        <v>2018</v>
      </c>
      <c r="B3243" s="128" t="s">
        <v>4176</v>
      </c>
      <c r="C3243" s="128" t="s">
        <v>38976</v>
      </c>
      <c r="D3243" s="128" t="s">
        <v>38992</v>
      </c>
      <c r="E3243" s="128" t="s">
        <v>38981</v>
      </c>
      <c r="F3243" s="104" t="s">
        <v>14834</v>
      </c>
      <c r="G3243" s="142">
        <v>30109</v>
      </c>
      <c r="H3243" s="102" t="s">
        <v>38977</v>
      </c>
      <c r="I3243" s="102" t="s">
        <v>37771</v>
      </c>
      <c r="J3243" s="128" t="s">
        <v>38993</v>
      </c>
      <c r="K3243" s="140"/>
      <c r="L3243" s="143"/>
      <c r="M3243" s="145">
        <v>6</v>
      </c>
      <c r="N3243" s="144" t="s">
        <v>38994</v>
      </c>
      <c r="O3243" s="128" t="s">
        <v>12644</v>
      </c>
      <c r="P3243" s="128" t="s">
        <v>8076</v>
      </c>
      <c r="Q3243" s="128" t="s">
        <v>38995</v>
      </c>
      <c r="R3243" s="145"/>
      <c r="S3243" s="128"/>
      <c r="T3243" s="128" t="s">
        <v>38185</v>
      </c>
      <c r="U3243" s="128" t="s">
        <v>39001</v>
      </c>
      <c r="V3243" s="145">
        <v>10.5</v>
      </c>
      <c r="W3243" s="130"/>
      <c r="X3243" s="113"/>
    </row>
    <row r="3244" spans="1:24" ht="12.95" customHeight="1" x14ac:dyDescent="0.2">
      <c r="A3244" s="140">
        <v>2018</v>
      </c>
      <c r="B3244" s="128" t="s">
        <v>4176</v>
      </c>
      <c r="C3244" s="128" t="s">
        <v>38976</v>
      </c>
      <c r="D3244" s="128" t="s">
        <v>38996</v>
      </c>
      <c r="E3244" s="128" t="s">
        <v>38982</v>
      </c>
      <c r="F3244" s="104" t="s">
        <v>14834</v>
      </c>
      <c r="G3244" s="142">
        <v>30110</v>
      </c>
      <c r="H3244" s="102" t="s">
        <v>38997</v>
      </c>
      <c r="I3244" s="102" t="s">
        <v>37771</v>
      </c>
      <c r="J3244" s="128" t="s">
        <v>38998</v>
      </c>
      <c r="K3244" s="140"/>
      <c r="L3244" s="143"/>
      <c r="M3244" s="145">
        <v>6</v>
      </c>
      <c r="N3244" s="144" t="s">
        <v>38999</v>
      </c>
      <c r="O3244" s="128" t="s">
        <v>20995</v>
      </c>
      <c r="P3244" s="128"/>
      <c r="Q3244" s="128" t="s">
        <v>17790</v>
      </c>
      <c r="R3244" s="145"/>
      <c r="S3244" s="128" t="s">
        <v>8315</v>
      </c>
      <c r="T3244" s="128" t="s">
        <v>38185</v>
      </c>
      <c r="U3244" s="128" t="s">
        <v>39003</v>
      </c>
      <c r="V3244" s="145">
        <v>8.5</v>
      </c>
      <c r="W3244" s="130"/>
      <c r="X3244" s="113"/>
    </row>
    <row r="3245" spans="1:24" ht="12.95" customHeight="1" x14ac:dyDescent="0.2">
      <c r="A3245" s="140">
        <v>2018</v>
      </c>
      <c r="B3245" s="128" t="s">
        <v>4176</v>
      </c>
      <c r="C3245" s="128" t="s">
        <v>38976</v>
      </c>
      <c r="D3245" s="128" t="s">
        <v>39004</v>
      </c>
      <c r="E3245" s="128" t="s">
        <v>38983</v>
      </c>
      <c r="F3245" s="104" t="s">
        <v>14834</v>
      </c>
      <c r="G3245" s="142">
        <v>30110</v>
      </c>
      <c r="H3245" s="102" t="s">
        <v>39005</v>
      </c>
      <c r="I3245" s="102" t="s">
        <v>37771</v>
      </c>
      <c r="J3245" s="128" t="s">
        <v>39006</v>
      </c>
      <c r="K3245" s="140"/>
      <c r="L3245" s="143"/>
      <c r="M3245" s="145">
        <v>9</v>
      </c>
      <c r="N3245" s="144" t="s">
        <v>39007</v>
      </c>
      <c r="O3245" s="128" t="s">
        <v>36042</v>
      </c>
      <c r="P3245" s="128"/>
      <c r="Q3245" s="128" t="s">
        <v>19474</v>
      </c>
      <c r="R3245" s="145"/>
      <c r="S3245" s="128"/>
      <c r="T3245" s="128" t="s">
        <v>38185</v>
      </c>
      <c r="U3245" s="128" t="s">
        <v>39008</v>
      </c>
      <c r="V3245" s="145">
        <v>9</v>
      </c>
      <c r="W3245" s="130"/>
      <c r="X3245" s="113"/>
    </row>
    <row r="3246" spans="1:24" ht="12.95" customHeight="1" x14ac:dyDescent="0.2">
      <c r="A3246" s="140">
        <v>2018</v>
      </c>
      <c r="B3246" s="128" t="s">
        <v>4176</v>
      </c>
      <c r="C3246" s="128" t="s">
        <v>38976</v>
      </c>
      <c r="D3246" s="128" t="s">
        <v>39009</v>
      </c>
      <c r="E3246" s="128" t="s">
        <v>38984</v>
      </c>
      <c r="F3246" s="104" t="s">
        <v>14834</v>
      </c>
      <c r="G3246" s="142">
        <v>30111</v>
      </c>
      <c r="H3246" s="102" t="s">
        <v>38977</v>
      </c>
      <c r="I3246" s="102" t="s">
        <v>37771</v>
      </c>
      <c r="J3246" s="128" t="s">
        <v>39010</v>
      </c>
      <c r="K3246" s="140"/>
      <c r="L3246" s="143"/>
      <c r="M3246" s="145">
        <v>3</v>
      </c>
      <c r="N3246" s="144" t="s">
        <v>39011</v>
      </c>
      <c r="O3246" s="128"/>
      <c r="P3246" s="128" t="s">
        <v>162</v>
      </c>
      <c r="Q3246" s="128" t="s">
        <v>19089</v>
      </c>
      <c r="R3246" s="145"/>
      <c r="S3246" s="128"/>
      <c r="T3246" s="128" t="s">
        <v>38185</v>
      </c>
      <c r="U3246" s="128" t="s">
        <v>39002</v>
      </c>
      <c r="V3246" s="145">
        <v>6.5</v>
      </c>
      <c r="W3246" s="130"/>
      <c r="X3246" s="113"/>
    </row>
    <row r="3247" spans="1:24" ht="12.95" customHeight="1" x14ac:dyDescent="0.2">
      <c r="A3247" s="140">
        <v>2018</v>
      </c>
      <c r="B3247" s="128" t="s">
        <v>4176</v>
      </c>
      <c r="C3247" s="128" t="s">
        <v>38976</v>
      </c>
      <c r="D3247" s="128" t="s">
        <v>39012</v>
      </c>
      <c r="E3247" s="128" t="s">
        <v>38985</v>
      </c>
      <c r="F3247" s="104" t="s">
        <v>14834</v>
      </c>
      <c r="G3247" s="142">
        <v>30111</v>
      </c>
      <c r="H3247" s="102" t="s">
        <v>38997</v>
      </c>
      <c r="I3247" s="102" t="s">
        <v>37771</v>
      </c>
      <c r="J3247" s="128" t="s">
        <v>39013</v>
      </c>
      <c r="K3247" s="140"/>
      <c r="L3247" s="143"/>
      <c r="M3247" s="145">
        <v>6</v>
      </c>
      <c r="N3247" s="144" t="s">
        <v>39014</v>
      </c>
      <c r="O3247" s="128" t="s">
        <v>39015</v>
      </c>
      <c r="P3247" s="128"/>
      <c r="Q3247" s="128" t="s">
        <v>39016</v>
      </c>
      <c r="R3247" s="145"/>
      <c r="S3247" s="128" t="s">
        <v>8315</v>
      </c>
      <c r="T3247" s="128" t="s">
        <v>38185</v>
      </c>
      <c r="U3247" s="128" t="s">
        <v>39017</v>
      </c>
      <c r="V3247" s="145">
        <v>11</v>
      </c>
      <c r="W3247" s="130"/>
      <c r="X3247" s="113"/>
    </row>
    <row r="3248" spans="1:24" ht="12.95" customHeight="1" x14ac:dyDescent="0.2">
      <c r="A3248" s="140">
        <v>2018</v>
      </c>
      <c r="B3248" s="128" t="s">
        <v>4176</v>
      </c>
      <c r="C3248" s="128" t="s">
        <v>38976</v>
      </c>
      <c r="D3248" s="128" t="s">
        <v>39018</v>
      </c>
      <c r="E3248" s="128" t="s">
        <v>38986</v>
      </c>
      <c r="F3248" s="104" t="s">
        <v>14834</v>
      </c>
      <c r="G3248" s="142">
        <v>30113</v>
      </c>
      <c r="H3248" s="102" t="s">
        <v>37771</v>
      </c>
      <c r="I3248" s="102" t="s">
        <v>38997</v>
      </c>
      <c r="J3248" s="128" t="s">
        <v>39019</v>
      </c>
      <c r="K3248" s="140"/>
      <c r="L3248" s="143"/>
      <c r="M3248" s="145">
        <v>9</v>
      </c>
      <c r="N3248" s="144" t="s">
        <v>39020</v>
      </c>
      <c r="O3248" s="128" t="s">
        <v>16753</v>
      </c>
      <c r="P3248" s="128"/>
      <c r="Q3248" s="128" t="s">
        <v>19113</v>
      </c>
      <c r="R3248" s="145"/>
      <c r="S3248" s="128" t="s">
        <v>8315</v>
      </c>
      <c r="T3248" s="128" t="s">
        <v>38185</v>
      </c>
      <c r="U3248" s="128" t="s">
        <v>39021</v>
      </c>
      <c r="V3248" s="145">
        <v>12</v>
      </c>
      <c r="W3248" s="130"/>
      <c r="X3248" s="113"/>
    </row>
    <row r="3249" spans="1:24" ht="12.95" customHeight="1" x14ac:dyDescent="0.2">
      <c r="A3249" s="140">
        <v>2019</v>
      </c>
      <c r="B3249" s="128" t="s">
        <v>4176</v>
      </c>
      <c r="C3249" s="197" t="s">
        <v>40460</v>
      </c>
      <c r="D3249" s="128" t="s">
        <v>40478</v>
      </c>
      <c r="E3249" s="128" t="s">
        <v>40461</v>
      </c>
      <c r="F3249" s="148" t="s">
        <v>10085</v>
      </c>
      <c r="G3249" s="142">
        <v>15170</v>
      </c>
      <c r="H3249" s="128" t="s">
        <v>10103</v>
      </c>
      <c r="I3249" s="128" t="s">
        <v>11819</v>
      </c>
      <c r="J3249" s="128" t="s">
        <v>40479</v>
      </c>
      <c r="K3249" s="140"/>
      <c r="L3249" s="143"/>
      <c r="M3249" s="145">
        <v>1</v>
      </c>
      <c r="N3249" s="200" t="s">
        <v>40461</v>
      </c>
      <c r="O3249" s="128"/>
      <c r="P3249" s="128"/>
      <c r="Q3249" s="128" t="s">
        <v>18174</v>
      </c>
      <c r="R3249" s="145" t="s">
        <v>7035</v>
      </c>
      <c r="S3249" s="128"/>
      <c r="T3249" s="128" t="s">
        <v>7789</v>
      </c>
      <c r="U3249" s="128" t="s">
        <v>40480</v>
      </c>
      <c r="V3249" s="145">
        <v>6.5</v>
      </c>
      <c r="W3249" s="130"/>
      <c r="X3249" s="113"/>
    </row>
    <row r="3250" spans="1:24" ht="12.95" customHeight="1" x14ac:dyDescent="0.2">
      <c r="A3250" s="140">
        <v>2019</v>
      </c>
      <c r="B3250" s="128" t="s">
        <v>4176</v>
      </c>
      <c r="C3250" s="128" t="s">
        <v>40460</v>
      </c>
      <c r="D3250" s="128" t="s">
        <v>13606</v>
      </c>
      <c r="E3250" s="128" t="s">
        <v>40462</v>
      </c>
      <c r="F3250" s="148" t="s">
        <v>10085</v>
      </c>
      <c r="G3250" s="142">
        <v>15172</v>
      </c>
      <c r="H3250" s="128" t="s">
        <v>11819</v>
      </c>
      <c r="I3250" s="128" t="s">
        <v>10103</v>
      </c>
      <c r="J3250" s="128" t="s">
        <v>40481</v>
      </c>
      <c r="K3250" s="140"/>
      <c r="L3250" s="143"/>
      <c r="M3250" s="145">
        <v>1</v>
      </c>
      <c r="N3250" s="200" t="s">
        <v>40461</v>
      </c>
      <c r="O3250" s="128" t="s">
        <v>21057</v>
      </c>
      <c r="P3250" s="128" t="s">
        <v>2842</v>
      </c>
      <c r="Q3250" s="128" t="s">
        <v>40482</v>
      </c>
      <c r="R3250" s="145"/>
      <c r="S3250" s="128" t="s">
        <v>9435</v>
      </c>
      <c r="T3250" s="128" t="s">
        <v>7789</v>
      </c>
      <c r="U3250" s="128" t="s">
        <v>40483</v>
      </c>
      <c r="V3250" s="145">
        <v>9</v>
      </c>
      <c r="W3250" s="130"/>
      <c r="X3250" s="113"/>
    </row>
    <row r="3251" spans="1:24" ht="12.95" customHeight="1" x14ac:dyDescent="0.2">
      <c r="A3251" s="140">
        <v>2019</v>
      </c>
      <c r="B3251" s="128" t="s">
        <v>4176</v>
      </c>
      <c r="C3251" s="128" t="s">
        <v>40460</v>
      </c>
      <c r="D3251" s="128" t="s">
        <v>40484</v>
      </c>
      <c r="E3251" s="128" t="s">
        <v>40463</v>
      </c>
      <c r="F3251" s="148" t="s">
        <v>10085</v>
      </c>
      <c r="G3251" s="142">
        <v>15172</v>
      </c>
      <c r="H3251" s="128" t="s">
        <v>11819</v>
      </c>
      <c r="I3251" s="128" t="s">
        <v>10103</v>
      </c>
      <c r="J3251" s="128" t="s">
        <v>40481</v>
      </c>
      <c r="K3251" s="140"/>
      <c r="L3251" s="143"/>
      <c r="M3251" s="145">
        <v>1</v>
      </c>
      <c r="N3251" s="200" t="s">
        <v>40461</v>
      </c>
      <c r="O3251" s="128" t="s">
        <v>13555</v>
      </c>
      <c r="P3251" s="128" t="s">
        <v>8076</v>
      </c>
      <c r="Q3251" s="128" t="s">
        <v>29307</v>
      </c>
      <c r="R3251" s="145"/>
      <c r="S3251" s="128" t="s">
        <v>9435</v>
      </c>
      <c r="T3251" s="128" t="s">
        <v>7789</v>
      </c>
      <c r="U3251" s="128" t="s">
        <v>40477</v>
      </c>
      <c r="V3251" s="145">
        <v>8</v>
      </c>
      <c r="W3251" s="130"/>
      <c r="X3251" s="113"/>
    </row>
    <row r="3252" spans="1:24" ht="12.95" customHeight="1" x14ac:dyDescent="0.2">
      <c r="A3252" s="140">
        <v>2019</v>
      </c>
      <c r="B3252" s="128" t="s">
        <v>4176</v>
      </c>
      <c r="C3252" s="128" t="s">
        <v>40460</v>
      </c>
      <c r="D3252" s="128" t="s">
        <v>40485</v>
      </c>
      <c r="E3252" s="128" t="s">
        <v>40464</v>
      </c>
      <c r="F3252" s="148" t="s">
        <v>10085</v>
      </c>
      <c r="G3252" s="142">
        <v>15172</v>
      </c>
      <c r="H3252" s="128" t="s">
        <v>11819</v>
      </c>
      <c r="I3252" s="128" t="s">
        <v>10103</v>
      </c>
      <c r="J3252" s="128" t="s">
        <v>40481</v>
      </c>
      <c r="K3252" s="140"/>
      <c r="L3252" s="143"/>
      <c r="M3252" s="145">
        <v>1</v>
      </c>
      <c r="N3252" s="144" t="s">
        <v>40461</v>
      </c>
      <c r="O3252" s="128" t="s">
        <v>40486</v>
      </c>
      <c r="P3252" s="128" t="s">
        <v>27306</v>
      </c>
      <c r="Q3252" s="128" t="s">
        <v>40487</v>
      </c>
      <c r="R3252" s="145"/>
      <c r="S3252" s="128"/>
      <c r="T3252" s="128" t="s">
        <v>7789</v>
      </c>
      <c r="U3252" s="128" t="s">
        <v>40477</v>
      </c>
      <c r="V3252" s="145">
        <v>18</v>
      </c>
      <c r="W3252" s="130"/>
      <c r="X3252" s="113"/>
    </row>
    <row r="3253" spans="1:24" ht="12.95" customHeight="1" x14ac:dyDescent="0.2">
      <c r="A3253" s="140">
        <v>2019</v>
      </c>
      <c r="B3253" s="128" t="s">
        <v>4176</v>
      </c>
      <c r="C3253" s="128" t="s">
        <v>40460</v>
      </c>
      <c r="D3253" s="128" t="s">
        <v>40488</v>
      </c>
      <c r="E3253" s="128" t="s">
        <v>40465</v>
      </c>
      <c r="F3253" s="148" t="s">
        <v>10085</v>
      </c>
      <c r="G3253" s="142">
        <v>15175</v>
      </c>
      <c r="H3253" s="128" t="s">
        <v>11819</v>
      </c>
      <c r="I3253" s="128" t="s">
        <v>10103</v>
      </c>
      <c r="J3253" s="128" t="s">
        <v>40479</v>
      </c>
      <c r="K3253" s="140"/>
      <c r="L3253" s="143"/>
      <c r="M3253" s="145">
        <v>1</v>
      </c>
      <c r="N3253" s="200" t="s">
        <v>40461</v>
      </c>
      <c r="O3253" s="128" t="s">
        <v>13555</v>
      </c>
      <c r="P3253" s="128" t="s">
        <v>9125</v>
      </c>
      <c r="Q3253" s="128" t="s">
        <v>17601</v>
      </c>
      <c r="R3253" s="145"/>
      <c r="S3253" s="128"/>
      <c r="T3253" s="128" t="s">
        <v>7789</v>
      </c>
      <c r="U3253" s="128" t="s">
        <v>40489</v>
      </c>
      <c r="V3253" s="145">
        <v>7</v>
      </c>
      <c r="W3253" s="130"/>
      <c r="X3253" s="113"/>
    </row>
    <row r="3254" spans="1:24" ht="12.95" customHeight="1" x14ac:dyDescent="0.2">
      <c r="A3254" s="140">
        <v>2019</v>
      </c>
      <c r="B3254" s="128" t="s">
        <v>4176</v>
      </c>
      <c r="C3254" s="128" t="s">
        <v>40460</v>
      </c>
      <c r="D3254" s="128" t="s">
        <v>40490</v>
      </c>
      <c r="E3254" s="128" t="s">
        <v>40466</v>
      </c>
      <c r="F3254" s="148" t="s">
        <v>10085</v>
      </c>
      <c r="G3254" s="142">
        <v>15175</v>
      </c>
      <c r="H3254" s="128" t="s">
        <v>11819</v>
      </c>
      <c r="I3254" s="128" t="s">
        <v>10103</v>
      </c>
      <c r="J3254" s="128" t="s">
        <v>40491</v>
      </c>
      <c r="K3254" s="140"/>
      <c r="L3254" s="143"/>
      <c r="M3254" s="145">
        <v>1</v>
      </c>
      <c r="N3254" s="200" t="s">
        <v>40461</v>
      </c>
      <c r="O3254" s="128" t="s">
        <v>13207</v>
      </c>
      <c r="P3254" s="128" t="s">
        <v>29274</v>
      </c>
      <c r="Q3254" s="128" t="s">
        <v>40492</v>
      </c>
      <c r="R3254" s="145"/>
      <c r="S3254" s="128"/>
      <c r="T3254" s="128" t="s">
        <v>7789</v>
      </c>
      <c r="U3254" s="128" t="s">
        <v>40493</v>
      </c>
      <c r="V3254" s="145">
        <v>9</v>
      </c>
      <c r="W3254" s="130"/>
      <c r="X3254" s="113"/>
    </row>
    <row r="3255" spans="1:24" ht="12.95" customHeight="1" x14ac:dyDescent="0.2">
      <c r="A3255" s="140">
        <v>2019</v>
      </c>
      <c r="B3255" s="128" t="s">
        <v>4176</v>
      </c>
      <c r="C3255" s="128" t="s">
        <v>40460</v>
      </c>
      <c r="D3255" s="128" t="s">
        <v>40494</v>
      </c>
      <c r="E3255" s="128" t="s">
        <v>40467</v>
      </c>
      <c r="F3255" s="148" t="s">
        <v>10085</v>
      </c>
      <c r="G3255" s="142">
        <v>15175</v>
      </c>
      <c r="H3255" s="128" t="s">
        <v>11819</v>
      </c>
      <c r="I3255" s="128" t="s">
        <v>10103</v>
      </c>
      <c r="J3255" s="128" t="s">
        <v>40481</v>
      </c>
      <c r="K3255" s="140"/>
      <c r="L3255" s="143"/>
      <c r="M3255" s="145">
        <v>1</v>
      </c>
      <c r="N3255" s="200" t="s">
        <v>40461</v>
      </c>
      <c r="O3255" s="128" t="s">
        <v>15928</v>
      </c>
      <c r="P3255" s="128" t="s">
        <v>162</v>
      </c>
      <c r="Q3255" s="128" t="s">
        <v>27656</v>
      </c>
      <c r="R3255" s="145"/>
      <c r="S3255" s="128"/>
      <c r="T3255" s="128" t="s">
        <v>7789</v>
      </c>
      <c r="U3255" s="128" t="s">
        <v>40477</v>
      </c>
      <c r="V3255" s="145">
        <v>8.5</v>
      </c>
      <c r="W3255" s="130"/>
      <c r="X3255" s="113"/>
    </row>
    <row r="3256" spans="1:24" ht="12.95" customHeight="1" x14ac:dyDescent="0.2">
      <c r="A3256" s="140">
        <v>2019</v>
      </c>
      <c r="B3256" s="128" t="s">
        <v>4176</v>
      </c>
      <c r="C3256" s="128" t="s">
        <v>40460</v>
      </c>
      <c r="D3256" s="128" t="s">
        <v>40495</v>
      </c>
      <c r="E3256" s="128" t="s">
        <v>40468</v>
      </c>
      <c r="F3256" s="148" t="s">
        <v>10085</v>
      </c>
      <c r="G3256" s="142">
        <v>15177</v>
      </c>
      <c r="H3256" s="128" t="s">
        <v>11819</v>
      </c>
      <c r="I3256" s="128" t="s">
        <v>10103</v>
      </c>
      <c r="J3256" s="128" t="s">
        <v>40481</v>
      </c>
      <c r="K3256" s="140"/>
      <c r="L3256" s="143"/>
      <c r="M3256" s="145">
        <v>1</v>
      </c>
      <c r="N3256" s="200" t="s">
        <v>40461</v>
      </c>
      <c r="O3256" s="128" t="s">
        <v>19502</v>
      </c>
      <c r="P3256" s="128" t="s">
        <v>20485</v>
      </c>
      <c r="Q3256" s="128" t="s">
        <v>40496</v>
      </c>
      <c r="R3256" s="145"/>
      <c r="S3256" s="128" t="s">
        <v>11080</v>
      </c>
      <c r="T3256" s="128" t="s">
        <v>7789</v>
      </c>
      <c r="U3256" s="128" t="s">
        <v>40497</v>
      </c>
      <c r="V3256" s="145">
        <v>10</v>
      </c>
      <c r="W3256" s="130"/>
      <c r="X3256" s="113"/>
    </row>
    <row r="3257" spans="1:24" ht="12.95" customHeight="1" x14ac:dyDescent="0.2">
      <c r="A3257" s="140">
        <v>2019</v>
      </c>
      <c r="B3257" s="128" t="s">
        <v>4176</v>
      </c>
      <c r="C3257" s="197" t="s">
        <v>40498</v>
      </c>
      <c r="D3257" s="128" t="s">
        <v>40499</v>
      </c>
      <c r="E3257" s="128" t="s">
        <v>40469</v>
      </c>
      <c r="F3257" s="148" t="s">
        <v>10085</v>
      </c>
      <c r="G3257" s="142">
        <v>15176</v>
      </c>
      <c r="H3257" s="128" t="s">
        <v>11819</v>
      </c>
      <c r="I3257" s="128" t="s">
        <v>10103</v>
      </c>
      <c r="J3257" s="128" t="s">
        <v>40481</v>
      </c>
      <c r="K3257" s="140"/>
      <c r="L3257" s="143"/>
      <c r="M3257" s="145">
        <v>1</v>
      </c>
      <c r="N3257" s="200" t="s">
        <v>40500</v>
      </c>
      <c r="O3257" s="128"/>
      <c r="P3257" s="128" t="s">
        <v>162</v>
      </c>
      <c r="Q3257" s="128" t="s">
        <v>19136</v>
      </c>
      <c r="R3257" s="145" t="s">
        <v>7035</v>
      </c>
      <c r="S3257" s="128"/>
      <c r="T3257" s="128" t="s">
        <v>7789</v>
      </c>
      <c r="U3257" s="128" t="s">
        <v>40501</v>
      </c>
      <c r="V3257" s="145">
        <v>7</v>
      </c>
      <c r="W3257" s="130"/>
      <c r="X3257" s="113"/>
    </row>
    <row r="3258" spans="1:24" ht="12.95" customHeight="1" x14ac:dyDescent="0.2">
      <c r="A3258" s="140">
        <v>2019</v>
      </c>
      <c r="B3258" s="128" t="s">
        <v>4176</v>
      </c>
      <c r="C3258" s="128" t="s">
        <v>40498</v>
      </c>
      <c r="D3258" s="128" t="s">
        <v>40505</v>
      </c>
      <c r="E3258" s="128" t="s">
        <v>40470</v>
      </c>
      <c r="F3258" s="148" t="s">
        <v>10085</v>
      </c>
      <c r="G3258" s="142">
        <v>15178</v>
      </c>
      <c r="H3258" s="128" t="s">
        <v>10103</v>
      </c>
      <c r="I3258" s="128" t="s">
        <v>11819</v>
      </c>
      <c r="J3258" s="128" t="s">
        <v>40506</v>
      </c>
      <c r="K3258" s="140"/>
      <c r="L3258" s="143"/>
      <c r="M3258" s="145">
        <v>1</v>
      </c>
      <c r="N3258" s="144" t="s">
        <v>40507</v>
      </c>
      <c r="O3258" s="128" t="s">
        <v>14960</v>
      </c>
      <c r="P3258" s="128" t="s">
        <v>16764</v>
      </c>
      <c r="Q3258" s="128" t="s">
        <v>20809</v>
      </c>
      <c r="R3258" s="145"/>
      <c r="S3258" s="128"/>
      <c r="T3258" s="128" t="s">
        <v>7789</v>
      </c>
      <c r="U3258" s="128" t="s">
        <v>40508</v>
      </c>
      <c r="V3258" s="145">
        <v>9</v>
      </c>
      <c r="W3258" s="130"/>
      <c r="X3258" s="113"/>
    </row>
    <row r="3259" spans="1:24" ht="12.95" customHeight="1" x14ac:dyDescent="0.2">
      <c r="A3259" s="140">
        <v>2019</v>
      </c>
      <c r="B3259" s="128" t="s">
        <v>4176</v>
      </c>
      <c r="C3259" s="128" t="s">
        <v>40498</v>
      </c>
      <c r="D3259" s="128" t="s">
        <v>40509</v>
      </c>
      <c r="E3259" s="128" t="s">
        <v>40471</v>
      </c>
      <c r="F3259" s="148" t="s">
        <v>10085</v>
      </c>
      <c r="G3259" s="142">
        <v>15196</v>
      </c>
      <c r="H3259" s="128" t="s">
        <v>10103</v>
      </c>
      <c r="I3259" s="128" t="s">
        <v>11819</v>
      </c>
      <c r="J3259" s="128" t="s">
        <v>40481</v>
      </c>
      <c r="K3259" s="140"/>
      <c r="L3259" s="143"/>
      <c r="M3259" s="145">
        <v>2</v>
      </c>
      <c r="N3259" s="144" t="s">
        <v>40510</v>
      </c>
      <c r="O3259" s="128" t="s">
        <v>40511</v>
      </c>
      <c r="P3259" s="128" t="s">
        <v>20593</v>
      </c>
      <c r="Q3259" s="128" t="s">
        <v>40512</v>
      </c>
      <c r="R3259" s="145"/>
      <c r="S3259" s="128" t="s">
        <v>11080</v>
      </c>
      <c r="T3259" s="128" t="s">
        <v>7789</v>
      </c>
      <c r="U3259" s="128" t="s">
        <v>40513</v>
      </c>
      <c r="V3259" s="145">
        <v>18</v>
      </c>
      <c r="W3259" s="130"/>
      <c r="X3259" s="113"/>
    </row>
    <row r="3260" spans="1:24" ht="12.95" customHeight="1" x14ac:dyDescent="0.2">
      <c r="A3260" s="140">
        <v>2019</v>
      </c>
      <c r="B3260" s="128" t="s">
        <v>4176</v>
      </c>
      <c r="C3260" s="128" t="s">
        <v>40498</v>
      </c>
      <c r="D3260" s="128" t="s">
        <v>40514</v>
      </c>
      <c r="E3260" s="128" t="s">
        <v>40472</v>
      </c>
      <c r="F3260" s="148" t="s">
        <v>10085</v>
      </c>
      <c r="G3260" s="142">
        <v>15198</v>
      </c>
      <c r="H3260" s="128" t="s">
        <v>10103</v>
      </c>
      <c r="I3260" s="128" t="s">
        <v>11819</v>
      </c>
      <c r="J3260" s="128" t="s">
        <v>40515</v>
      </c>
      <c r="K3260" s="140"/>
      <c r="L3260" s="143"/>
      <c r="M3260" s="145">
        <v>1</v>
      </c>
      <c r="N3260" s="200" t="s">
        <v>40516</v>
      </c>
      <c r="O3260" s="128" t="s">
        <v>15959</v>
      </c>
      <c r="P3260" s="128" t="s">
        <v>19503</v>
      </c>
      <c r="Q3260" s="128" t="s">
        <v>19671</v>
      </c>
      <c r="R3260" s="145"/>
      <c r="S3260" s="128"/>
      <c r="T3260" s="128" t="s">
        <v>7789</v>
      </c>
      <c r="U3260" s="128" t="s">
        <v>40477</v>
      </c>
      <c r="V3260" s="145">
        <v>9</v>
      </c>
      <c r="W3260" s="130"/>
      <c r="X3260" s="113"/>
    </row>
    <row r="3261" spans="1:24" ht="12.95" customHeight="1" x14ac:dyDescent="0.2">
      <c r="A3261" s="140">
        <v>2019</v>
      </c>
      <c r="B3261" s="128" t="s">
        <v>4176</v>
      </c>
      <c r="C3261" s="128" t="s">
        <v>40498</v>
      </c>
      <c r="D3261" s="128" t="s">
        <v>40517</v>
      </c>
      <c r="E3261" s="128" t="s">
        <v>40473</v>
      </c>
      <c r="F3261" s="148" t="s">
        <v>10085</v>
      </c>
      <c r="G3261" s="142">
        <v>15198</v>
      </c>
      <c r="H3261" s="128" t="s">
        <v>10103</v>
      </c>
      <c r="I3261" s="128" t="s">
        <v>11819</v>
      </c>
      <c r="J3261" s="128" t="s">
        <v>40518</v>
      </c>
      <c r="K3261" s="140"/>
      <c r="L3261" s="143"/>
      <c r="M3261" s="145">
        <v>1</v>
      </c>
      <c r="N3261" s="200" t="s">
        <v>40462</v>
      </c>
      <c r="O3261" s="128" t="s">
        <v>325</v>
      </c>
      <c r="P3261" s="128" t="s">
        <v>8076</v>
      </c>
      <c r="Q3261" s="128" t="s">
        <v>27648</v>
      </c>
      <c r="R3261" s="145"/>
      <c r="S3261" s="128" t="s">
        <v>8315</v>
      </c>
      <c r="T3261" s="128" t="s">
        <v>7789</v>
      </c>
      <c r="U3261" s="128" t="s">
        <v>40519</v>
      </c>
      <c r="V3261" s="145">
        <v>9</v>
      </c>
      <c r="W3261" s="130"/>
      <c r="X3261" s="113"/>
    </row>
    <row r="3262" spans="1:24" ht="12.95" customHeight="1" x14ac:dyDescent="0.2">
      <c r="A3262" s="140">
        <v>2019</v>
      </c>
      <c r="B3262" s="128" t="s">
        <v>4176</v>
      </c>
      <c r="C3262" s="128" t="s">
        <v>40498</v>
      </c>
      <c r="D3262" s="128" t="s">
        <v>40520</v>
      </c>
      <c r="E3262" s="128" t="s">
        <v>40474</v>
      </c>
      <c r="F3262" s="148" t="s">
        <v>10085</v>
      </c>
      <c r="G3262" s="142">
        <v>15199</v>
      </c>
      <c r="H3262" s="128" t="s">
        <v>10103</v>
      </c>
      <c r="I3262" s="128" t="s">
        <v>11819</v>
      </c>
      <c r="J3262" s="128" t="s">
        <v>40521</v>
      </c>
      <c r="K3262" s="140"/>
      <c r="L3262" s="143"/>
      <c r="M3262" s="145">
        <v>1</v>
      </c>
      <c r="N3262" s="144" t="s">
        <v>40462</v>
      </c>
      <c r="O3262" s="128" t="s">
        <v>34050</v>
      </c>
      <c r="P3262" s="128" t="s">
        <v>16543</v>
      </c>
      <c r="Q3262" s="128" t="s">
        <v>40522</v>
      </c>
      <c r="R3262" s="145"/>
      <c r="S3262" s="128" t="s">
        <v>11080</v>
      </c>
      <c r="T3262" s="128" t="s">
        <v>7789</v>
      </c>
      <c r="U3262" s="128" t="s">
        <v>40525</v>
      </c>
      <c r="V3262" s="145">
        <v>15</v>
      </c>
      <c r="W3262" s="130"/>
      <c r="X3262" s="113"/>
    </row>
    <row r="3263" spans="1:24" ht="12.95" customHeight="1" x14ac:dyDescent="0.2">
      <c r="A3263" s="140">
        <v>2019</v>
      </c>
      <c r="B3263" s="128" t="s">
        <v>4176</v>
      </c>
      <c r="C3263" s="128" t="s">
        <v>40498</v>
      </c>
      <c r="D3263" s="128" t="s">
        <v>40523</v>
      </c>
      <c r="E3263" s="128" t="s">
        <v>40475</v>
      </c>
      <c r="F3263" s="148" t="s">
        <v>10085</v>
      </c>
      <c r="G3263" s="142">
        <v>15171</v>
      </c>
      <c r="H3263" s="128" t="s">
        <v>11819</v>
      </c>
      <c r="I3263" s="128" t="s">
        <v>10103</v>
      </c>
      <c r="J3263" s="128" t="s">
        <v>40524</v>
      </c>
      <c r="K3263" s="140"/>
      <c r="L3263" s="143"/>
      <c r="M3263" s="145">
        <v>1</v>
      </c>
      <c r="N3263" s="200" t="s">
        <v>40462</v>
      </c>
      <c r="O3263" s="128" t="s">
        <v>3325</v>
      </c>
      <c r="P3263" s="128" t="s">
        <v>9125</v>
      </c>
      <c r="Q3263" s="128" t="s">
        <v>30035</v>
      </c>
      <c r="R3263" s="145"/>
      <c r="S3263" s="128"/>
      <c r="T3263" s="128" t="s">
        <v>7789</v>
      </c>
      <c r="U3263" s="128" t="s">
        <v>40477</v>
      </c>
      <c r="V3263" s="145">
        <v>8</v>
      </c>
      <c r="W3263" s="130"/>
      <c r="X3263" s="113"/>
    </row>
    <row r="3264" spans="1:24" ht="12.95" customHeight="1" x14ac:dyDescent="0.2">
      <c r="A3264" s="140">
        <v>2019</v>
      </c>
      <c r="B3264" s="128" t="s">
        <v>4176</v>
      </c>
      <c r="C3264" s="128" t="s">
        <v>40498</v>
      </c>
      <c r="D3264" s="128" t="s">
        <v>40526</v>
      </c>
      <c r="E3264" s="128" t="s">
        <v>40476</v>
      </c>
      <c r="F3264" s="356" t="s">
        <v>10085</v>
      </c>
      <c r="G3264" s="142">
        <v>15171</v>
      </c>
      <c r="H3264" s="128" t="s">
        <v>10103</v>
      </c>
      <c r="I3264" s="128" t="s">
        <v>11819</v>
      </c>
      <c r="J3264" s="128" t="s">
        <v>40527</v>
      </c>
      <c r="K3264" s="140"/>
      <c r="L3264" s="143"/>
      <c r="M3264" s="145">
        <v>1</v>
      </c>
      <c r="N3264" s="144" t="s">
        <v>40528</v>
      </c>
      <c r="O3264" s="128" t="s">
        <v>12721</v>
      </c>
      <c r="P3264" s="128" t="s">
        <v>9125</v>
      </c>
      <c r="Q3264" s="128" t="s">
        <v>2447</v>
      </c>
      <c r="R3264" s="145"/>
      <c r="S3264" s="128"/>
      <c r="T3264" s="128" t="s">
        <v>7789</v>
      </c>
      <c r="U3264" s="128" t="s">
        <v>40477</v>
      </c>
      <c r="V3264" s="145">
        <v>6.5</v>
      </c>
      <c r="W3264" s="130"/>
      <c r="X3264" s="113"/>
    </row>
    <row r="3265" spans="1:24" ht="12.95" customHeight="1" x14ac:dyDescent="0.2">
      <c r="A3265" s="140">
        <v>2019</v>
      </c>
      <c r="B3265" s="128" t="s">
        <v>4176</v>
      </c>
      <c r="C3265" s="128" t="s">
        <v>40498</v>
      </c>
      <c r="D3265" s="128" t="s">
        <v>40503</v>
      </c>
      <c r="E3265" s="128" t="s">
        <v>40502</v>
      </c>
      <c r="F3265" s="148" t="s">
        <v>10085</v>
      </c>
      <c r="G3265" s="142">
        <v>15158</v>
      </c>
      <c r="H3265" s="128" t="s">
        <v>10103</v>
      </c>
      <c r="I3265" s="128" t="s">
        <v>4890</v>
      </c>
      <c r="J3265" s="128" t="s">
        <v>13134</v>
      </c>
      <c r="K3265" s="140"/>
      <c r="L3265" s="143"/>
      <c r="M3265" s="145">
        <v>1</v>
      </c>
      <c r="N3265" s="200" t="s">
        <v>40462</v>
      </c>
      <c r="O3265" s="128" t="s">
        <v>18206</v>
      </c>
      <c r="P3265" s="128" t="s">
        <v>13301</v>
      </c>
      <c r="Q3265" s="128" t="s">
        <v>16725</v>
      </c>
      <c r="R3265" s="145"/>
      <c r="S3265" s="128" t="s">
        <v>8315</v>
      </c>
      <c r="T3265" s="128" t="s">
        <v>20549</v>
      </c>
      <c r="U3265" s="128" t="s">
        <v>40504</v>
      </c>
      <c r="V3265" s="145">
        <v>10</v>
      </c>
      <c r="W3265" s="130"/>
      <c r="X3265" s="113"/>
    </row>
    <row r="3266" spans="1:24" ht="12.95" customHeight="1" x14ac:dyDescent="0.2">
      <c r="A3266" s="115">
        <v>2014</v>
      </c>
      <c r="B3266" s="102" t="s">
        <v>4176</v>
      </c>
      <c r="C3266" s="164" t="s">
        <v>28073</v>
      </c>
      <c r="D3266" s="102" t="s">
        <v>28074</v>
      </c>
      <c r="E3266" s="102" t="s">
        <v>28075</v>
      </c>
      <c r="F3266" s="104" t="s">
        <v>14834</v>
      </c>
      <c r="G3266" s="105">
        <v>12853</v>
      </c>
      <c r="H3266" s="102" t="s">
        <v>31709</v>
      </c>
      <c r="I3266" s="102" t="s">
        <v>31710</v>
      </c>
      <c r="J3266" s="102" t="s">
        <v>28087</v>
      </c>
      <c r="K3266" s="115"/>
      <c r="L3266" s="111"/>
      <c r="M3266" s="109">
        <v>1</v>
      </c>
      <c r="N3266" s="112" t="s">
        <v>28083</v>
      </c>
      <c r="O3266" s="102"/>
      <c r="P3266" s="39" t="s">
        <v>3620</v>
      </c>
      <c r="Q3266" s="39" t="s">
        <v>16548</v>
      </c>
      <c r="R3266" s="109"/>
      <c r="S3266" s="102"/>
      <c r="T3266" s="102" t="s">
        <v>20538</v>
      </c>
      <c r="U3266" s="102" t="s">
        <v>28084</v>
      </c>
      <c r="V3266" s="109">
        <v>8.5</v>
      </c>
      <c r="W3266" s="107"/>
      <c r="X3266" s="113"/>
    </row>
    <row r="3267" spans="1:24" ht="12.95" customHeight="1" x14ac:dyDescent="0.2">
      <c r="A3267" s="115">
        <v>2014</v>
      </c>
      <c r="B3267" s="102" t="s">
        <v>4176</v>
      </c>
      <c r="C3267" s="102" t="s">
        <v>28073</v>
      </c>
      <c r="D3267" s="102" t="s">
        <v>28085</v>
      </c>
      <c r="E3267" s="102" t="s">
        <v>28076</v>
      </c>
      <c r="F3267" s="104" t="s">
        <v>14834</v>
      </c>
      <c r="G3267" s="105">
        <v>13133</v>
      </c>
      <c r="H3267" s="102" t="s">
        <v>31709</v>
      </c>
      <c r="I3267" s="102" t="s">
        <v>7198</v>
      </c>
      <c r="J3267" s="102" t="s">
        <v>28086</v>
      </c>
      <c r="K3267" s="115"/>
      <c r="L3267" s="111"/>
      <c r="M3267" s="109">
        <v>3</v>
      </c>
      <c r="N3267" s="112" t="s">
        <v>17203</v>
      </c>
      <c r="O3267" s="102" t="s">
        <v>12721</v>
      </c>
      <c r="P3267" s="39" t="s">
        <v>9160</v>
      </c>
      <c r="Q3267" s="39" t="s">
        <v>21176</v>
      </c>
      <c r="R3267" s="109"/>
      <c r="S3267" s="102"/>
      <c r="T3267" s="102" t="s">
        <v>20538</v>
      </c>
      <c r="U3267" s="102" t="s">
        <v>28088</v>
      </c>
      <c r="V3267" s="109">
        <v>7.5</v>
      </c>
      <c r="W3267" s="107"/>
      <c r="X3267" s="113"/>
    </row>
    <row r="3268" spans="1:24" ht="12.95" customHeight="1" x14ac:dyDescent="0.2">
      <c r="A3268" s="115">
        <v>2014</v>
      </c>
      <c r="B3268" s="102" t="s">
        <v>4176</v>
      </c>
      <c r="C3268" s="102" t="s">
        <v>28073</v>
      </c>
      <c r="D3268" s="102" t="s">
        <v>28092</v>
      </c>
      <c r="E3268" s="102" t="s">
        <v>28077</v>
      </c>
      <c r="F3268" s="104" t="s">
        <v>14834</v>
      </c>
      <c r="G3268" s="105">
        <v>13207</v>
      </c>
      <c r="H3268" s="102" t="s">
        <v>7198</v>
      </c>
      <c r="I3268" s="102" t="s">
        <v>31709</v>
      </c>
      <c r="J3268" s="128" t="s">
        <v>28089</v>
      </c>
      <c r="K3268" s="115"/>
      <c r="L3268" s="143"/>
      <c r="M3268" s="109">
        <v>0.5</v>
      </c>
      <c r="N3268" s="125" t="s">
        <v>28090</v>
      </c>
      <c r="O3268" s="102"/>
      <c r="P3268" s="39" t="s">
        <v>9160</v>
      </c>
      <c r="Q3268" s="39" t="s">
        <v>16757</v>
      </c>
      <c r="R3268" s="109"/>
      <c r="S3268" s="102"/>
      <c r="T3268" s="102" t="s">
        <v>20538</v>
      </c>
      <c r="U3268" s="128" t="s">
        <v>28091</v>
      </c>
      <c r="V3268" s="109">
        <v>6.5</v>
      </c>
      <c r="W3268" s="107"/>
      <c r="X3268" s="113"/>
    </row>
    <row r="3269" spans="1:24" ht="12.95" customHeight="1" x14ac:dyDescent="0.2">
      <c r="A3269" s="115">
        <v>2014</v>
      </c>
      <c r="B3269" s="102" t="s">
        <v>4176</v>
      </c>
      <c r="C3269" s="102" t="s">
        <v>28073</v>
      </c>
      <c r="D3269" s="102" t="s">
        <v>28093</v>
      </c>
      <c r="E3269" s="102" t="s">
        <v>28078</v>
      </c>
      <c r="F3269" s="104" t="s">
        <v>14834</v>
      </c>
      <c r="G3269" s="105">
        <v>13192</v>
      </c>
      <c r="H3269" s="102" t="s">
        <v>7198</v>
      </c>
      <c r="I3269" s="102" t="s">
        <v>31709</v>
      </c>
      <c r="J3269" s="128" t="s">
        <v>28094</v>
      </c>
      <c r="K3269" s="115"/>
      <c r="L3269" s="143"/>
      <c r="M3269" s="109">
        <v>3</v>
      </c>
      <c r="N3269" s="112" t="s">
        <v>17839</v>
      </c>
      <c r="O3269" s="102"/>
      <c r="P3269" s="39" t="s">
        <v>9125</v>
      </c>
      <c r="Q3269" s="39" t="s">
        <v>28095</v>
      </c>
      <c r="R3269" s="109"/>
      <c r="S3269" s="102" t="s">
        <v>9435</v>
      </c>
      <c r="T3269" s="102" t="s">
        <v>20538</v>
      </c>
      <c r="U3269" s="128" t="s">
        <v>28096</v>
      </c>
      <c r="V3269" s="109">
        <v>8.5</v>
      </c>
      <c r="W3269" s="107"/>
      <c r="X3269" s="113"/>
    </row>
    <row r="3270" spans="1:24" ht="12.95" customHeight="1" x14ac:dyDescent="0.2">
      <c r="A3270" s="115">
        <v>2014</v>
      </c>
      <c r="B3270" s="102" t="s">
        <v>4176</v>
      </c>
      <c r="C3270" s="102" t="s">
        <v>28073</v>
      </c>
      <c r="D3270" s="102" t="s">
        <v>28097</v>
      </c>
      <c r="E3270" s="102" t="s">
        <v>28079</v>
      </c>
      <c r="F3270" s="104" t="s">
        <v>14834</v>
      </c>
      <c r="G3270" s="105">
        <v>13211</v>
      </c>
      <c r="H3270" s="102" t="s">
        <v>31709</v>
      </c>
      <c r="I3270" s="102" t="s">
        <v>7198</v>
      </c>
      <c r="J3270" s="128" t="s">
        <v>28098</v>
      </c>
      <c r="K3270" s="115"/>
      <c r="L3270" s="143"/>
      <c r="M3270" s="109">
        <v>1</v>
      </c>
      <c r="N3270" s="125" t="s">
        <v>31711</v>
      </c>
      <c r="O3270" s="102" t="s">
        <v>14682</v>
      </c>
      <c r="P3270" s="39"/>
      <c r="Q3270" s="39" t="s">
        <v>19176</v>
      </c>
      <c r="R3270" s="109"/>
      <c r="S3270" s="102"/>
      <c r="T3270" s="102" t="s">
        <v>20538</v>
      </c>
      <c r="U3270" s="128" t="s">
        <v>28099</v>
      </c>
      <c r="V3270" s="109">
        <v>6.5</v>
      </c>
      <c r="W3270" s="107"/>
      <c r="X3270" s="113"/>
    </row>
    <row r="3271" spans="1:24" ht="12.95" customHeight="1" x14ac:dyDescent="0.2">
      <c r="A3271" s="115">
        <v>2014</v>
      </c>
      <c r="B3271" s="102" t="s">
        <v>4176</v>
      </c>
      <c r="C3271" s="102" t="s">
        <v>28073</v>
      </c>
      <c r="D3271" s="102" t="s">
        <v>28100</v>
      </c>
      <c r="E3271" s="102" t="s">
        <v>28080</v>
      </c>
      <c r="F3271" s="104" t="s">
        <v>14834</v>
      </c>
      <c r="G3271" s="105">
        <v>13240</v>
      </c>
      <c r="H3271" s="102" t="s">
        <v>7198</v>
      </c>
      <c r="I3271" s="102" t="s">
        <v>31709</v>
      </c>
      <c r="J3271" s="128" t="s">
        <v>5457</v>
      </c>
      <c r="K3271" s="115"/>
      <c r="L3271" s="143"/>
      <c r="M3271" s="109">
        <v>2</v>
      </c>
      <c r="N3271" s="112" t="s">
        <v>28101</v>
      </c>
      <c r="O3271" s="102"/>
      <c r="P3271" s="39" t="s">
        <v>19503</v>
      </c>
      <c r="Q3271" s="39" t="s">
        <v>16548</v>
      </c>
      <c r="R3271" s="109"/>
      <c r="S3271" s="102" t="s">
        <v>11080</v>
      </c>
      <c r="T3271" s="102" t="s">
        <v>20538</v>
      </c>
      <c r="U3271" s="128" t="s">
        <v>28109</v>
      </c>
      <c r="V3271" s="109">
        <v>6.5</v>
      </c>
      <c r="W3271" s="107"/>
      <c r="X3271" s="113"/>
    </row>
    <row r="3272" spans="1:24" ht="12.95" customHeight="1" x14ac:dyDescent="0.2">
      <c r="A3272" s="115">
        <v>2014</v>
      </c>
      <c r="B3272" s="102" t="s">
        <v>4176</v>
      </c>
      <c r="C3272" s="102" t="s">
        <v>28073</v>
      </c>
      <c r="D3272" s="102" t="s">
        <v>28102</v>
      </c>
      <c r="E3272" s="102" t="s">
        <v>28081</v>
      </c>
      <c r="F3272" s="104" t="s">
        <v>14834</v>
      </c>
      <c r="G3272" s="105">
        <v>13263</v>
      </c>
      <c r="H3272" s="102" t="s">
        <v>7198</v>
      </c>
      <c r="I3272" s="102" t="s">
        <v>31709</v>
      </c>
      <c r="J3272" s="128" t="s">
        <v>28103</v>
      </c>
      <c r="K3272" s="115"/>
      <c r="L3272" s="143"/>
      <c r="M3272" s="109">
        <v>3</v>
      </c>
      <c r="N3272" s="112" t="s">
        <v>28104</v>
      </c>
      <c r="O3272" s="102" t="s">
        <v>2447</v>
      </c>
      <c r="P3272" s="39" t="s">
        <v>3620</v>
      </c>
      <c r="Q3272" s="39" t="s">
        <v>17889</v>
      </c>
      <c r="R3272" s="109"/>
      <c r="S3272" s="102" t="s">
        <v>9435</v>
      </c>
      <c r="T3272" s="102" t="s">
        <v>20538</v>
      </c>
      <c r="U3272" s="128" t="s">
        <v>28105</v>
      </c>
      <c r="V3272" s="109">
        <v>6.5</v>
      </c>
      <c r="W3272" s="107"/>
      <c r="X3272" s="113"/>
    </row>
    <row r="3273" spans="1:24" ht="12.95" customHeight="1" x14ac:dyDescent="0.2">
      <c r="A3273" s="115">
        <v>2014</v>
      </c>
      <c r="B3273" s="102" t="s">
        <v>4176</v>
      </c>
      <c r="C3273" s="102" t="s">
        <v>28073</v>
      </c>
      <c r="D3273" s="102" t="s">
        <v>28106</v>
      </c>
      <c r="E3273" s="102" t="s">
        <v>28082</v>
      </c>
      <c r="F3273" s="104" t="s">
        <v>14834</v>
      </c>
      <c r="G3273" s="105">
        <v>13359</v>
      </c>
      <c r="H3273" s="102" t="s">
        <v>31710</v>
      </c>
      <c r="I3273" s="102" t="s">
        <v>31712</v>
      </c>
      <c r="J3273" s="128" t="s">
        <v>28107</v>
      </c>
      <c r="K3273" s="115"/>
      <c r="L3273" s="143"/>
      <c r="M3273" s="109">
        <v>1.5</v>
      </c>
      <c r="N3273" s="112" t="s">
        <v>31713</v>
      </c>
      <c r="O3273" s="102" t="s">
        <v>3620</v>
      </c>
      <c r="P3273" s="39"/>
      <c r="Q3273" s="39" t="s">
        <v>28108</v>
      </c>
      <c r="R3273" s="109"/>
      <c r="S3273" s="102"/>
      <c r="T3273" s="102" t="s">
        <v>20538</v>
      </c>
      <c r="U3273" s="128" t="s">
        <v>28110</v>
      </c>
      <c r="V3273" s="109">
        <v>8.5</v>
      </c>
      <c r="W3273" s="107"/>
      <c r="X3273" s="113"/>
    </row>
    <row r="3274" spans="1:24" ht="12.95" customHeight="1" x14ac:dyDescent="0.2">
      <c r="A3274" s="140">
        <v>2016</v>
      </c>
      <c r="B3274" s="102" t="s">
        <v>4176</v>
      </c>
      <c r="C3274" s="197" t="s">
        <v>36154</v>
      </c>
      <c r="D3274" s="128" t="s">
        <v>36170</v>
      </c>
      <c r="E3274" s="128" t="s">
        <v>36171</v>
      </c>
      <c r="F3274" s="104" t="s">
        <v>14834</v>
      </c>
      <c r="G3274" s="142">
        <v>15166</v>
      </c>
      <c r="H3274" s="128" t="s">
        <v>10103</v>
      </c>
      <c r="I3274" s="128" t="s">
        <v>11819</v>
      </c>
      <c r="J3274" s="128" t="s">
        <v>36172</v>
      </c>
      <c r="K3274" s="140"/>
      <c r="L3274" s="143"/>
      <c r="M3274" s="145">
        <v>3</v>
      </c>
      <c r="N3274" s="144" t="s">
        <v>36173</v>
      </c>
      <c r="O3274" s="128" t="s">
        <v>16982</v>
      </c>
      <c r="P3274" s="128" t="s">
        <v>162</v>
      </c>
      <c r="Q3274" s="128" t="s">
        <v>19486</v>
      </c>
      <c r="R3274" s="145"/>
      <c r="S3274" s="128"/>
      <c r="T3274" s="128" t="s">
        <v>7789</v>
      </c>
      <c r="U3274" s="128" t="s">
        <v>36174</v>
      </c>
      <c r="V3274" s="145">
        <v>8.5</v>
      </c>
      <c r="W3274" s="130"/>
      <c r="X3274" s="113"/>
    </row>
    <row r="3275" spans="1:24" ht="12.95" customHeight="1" x14ac:dyDescent="0.2">
      <c r="A3275" s="140">
        <v>2016</v>
      </c>
      <c r="B3275" s="102" t="s">
        <v>4176</v>
      </c>
      <c r="C3275" s="128" t="s">
        <v>36154</v>
      </c>
      <c r="D3275" s="128" t="s">
        <v>36178</v>
      </c>
      <c r="E3275" s="128" t="s">
        <v>36175</v>
      </c>
      <c r="F3275" s="104" t="s">
        <v>14834</v>
      </c>
      <c r="G3275" s="142">
        <v>15202</v>
      </c>
      <c r="H3275" s="128" t="s">
        <v>10103</v>
      </c>
      <c r="I3275" s="128" t="s">
        <v>4890</v>
      </c>
      <c r="J3275" s="128" t="s">
        <v>8826</v>
      </c>
      <c r="K3275" s="140"/>
      <c r="L3275" s="143"/>
      <c r="M3275" s="145">
        <v>1</v>
      </c>
      <c r="N3275" s="144" t="s">
        <v>35192</v>
      </c>
      <c r="O3275" s="128" t="s">
        <v>15927</v>
      </c>
      <c r="P3275" s="128" t="s">
        <v>9125</v>
      </c>
      <c r="Q3275" s="128" t="s">
        <v>16545</v>
      </c>
      <c r="R3275" s="145"/>
      <c r="S3275" s="128"/>
      <c r="T3275" s="128" t="s">
        <v>7789</v>
      </c>
      <c r="U3275" s="128" t="s">
        <v>36179</v>
      </c>
      <c r="V3275" s="145">
        <v>8</v>
      </c>
      <c r="W3275" s="130"/>
      <c r="X3275" s="113"/>
    </row>
    <row r="3276" spans="1:24" ht="12.95" customHeight="1" x14ac:dyDescent="0.2">
      <c r="A3276" s="140">
        <v>2016</v>
      </c>
      <c r="B3276" s="102" t="s">
        <v>4176</v>
      </c>
      <c r="C3276" s="128" t="s">
        <v>36154</v>
      </c>
      <c r="D3276" s="128" t="s">
        <v>36180</v>
      </c>
      <c r="E3276" s="128" t="s">
        <v>36176</v>
      </c>
      <c r="F3276" s="104" t="s">
        <v>14834</v>
      </c>
      <c r="G3276" s="142">
        <v>15199</v>
      </c>
      <c r="H3276" s="128" t="s">
        <v>10103</v>
      </c>
      <c r="I3276" s="128" t="s">
        <v>11819</v>
      </c>
      <c r="J3276" s="128" t="s">
        <v>4986</v>
      </c>
      <c r="K3276" s="140"/>
      <c r="L3276" s="143"/>
      <c r="M3276" s="145">
        <v>6</v>
      </c>
      <c r="N3276" s="144" t="s">
        <v>36168</v>
      </c>
      <c r="O3276" s="128" t="s">
        <v>17449</v>
      </c>
      <c r="P3276" s="128" t="s">
        <v>162</v>
      </c>
      <c r="Q3276" s="128" t="s">
        <v>15832</v>
      </c>
      <c r="R3276" s="145"/>
      <c r="S3276" s="128"/>
      <c r="T3276" s="128" t="s">
        <v>7789</v>
      </c>
      <c r="U3276" s="128" t="s">
        <v>8999</v>
      </c>
      <c r="V3276" s="145">
        <v>8</v>
      </c>
      <c r="W3276" s="130"/>
      <c r="X3276" s="113"/>
    </row>
    <row r="3277" spans="1:24" ht="12.95" customHeight="1" x14ac:dyDescent="0.2">
      <c r="A3277" s="140">
        <v>2016</v>
      </c>
      <c r="B3277" s="102" t="s">
        <v>4176</v>
      </c>
      <c r="C3277" s="128" t="s">
        <v>36154</v>
      </c>
      <c r="D3277" s="128" t="s">
        <v>36181</v>
      </c>
      <c r="E3277" s="128" t="s">
        <v>36177</v>
      </c>
      <c r="F3277" s="104" t="s">
        <v>14834</v>
      </c>
      <c r="G3277" s="142">
        <v>15894</v>
      </c>
      <c r="H3277" s="128" t="s">
        <v>10103</v>
      </c>
      <c r="I3277" s="128" t="s">
        <v>11819</v>
      </c>
      <c r="J3277" s="128" t="s">
        <v>36182</v>
      </c>
      <c r="K3277" s="140"/>
      <c r="L3277" s="143"/>
      <c r="M3277" s="145">
        <v>4</v>
      </c>
      <c r="N3277" s="144" t="s">
        <v>36183</v>
      </c>
      <c r="O3277" s="128" t="s">
        <v>17196</v>
      </c>
      <c r="P3277" s="128" t="s">
        <v>13301</v>
      </c>
      <c r="Q3277" s="128" t="s">
        <v>19101</v>
      </c>
      <c r="R3277" s="145"/>
      <c r="S3277" s="128" t="s">
        <v>8315</v>
      </c>
      <c r="T3277" s="128" t="s">
        <v>7789</v>
      </c>
      <c r="U3277" s="128" t="s">
        <v>36184</v>
      </c>
      <c r="V3277" s="145">
        <v>8.5</v>
      </c>
      <c r="W3277" s="130"/>
      <c r="X3277" s="113"/>
    </row>
    <row r="3278" spans="1:24" ht="12.95" customHeight="1" x14ac:dyDescent="0.2">
      <c r="A3278" s="140">
        <v>2017</v>
      </c>
      <c r="B3278" s="102" t="s">
        <v>4176</v>
      </c>
      <c r="C3278" s="197" t="s">
        <v>36155</v>
      </c>
      <c r="D3278" s="128" t="s">
        <v>36156</v>
      </c>
      <c r="E3278" s="152" t="s">
        <v>36157</v>
      </c>
      <c r="F3278" s="104" t="s">
        <v>14834</v>
      </c>
      <c r="G3278" s="152">
        <v>15316</v>
      </c>
      <c r="H3278" s="128" t="s">
        <v>11819</v>
      </c>
      <c r="I3278" s="128" t="s">
        <v>10103</v>
      </c>
      <c r="J3278" s="128" t="s">
        <v>8502</v>
      </c>
      <c r="K3278" s="140"/>
      <c r="L3278" s="143"/>
      <c r="M3278" s="145">
        <v>1</v>
      </c>
      <c r="N3278" s="144" t="s">
        <v>35192</v>
      </c>
      <c r="O3278" s="128" t="s">
        <v>16905</v>
      </c>
      <c r="P3278" s="128" t="s">
        <v>162</v>
      </c>
      <c r="Q3278" s="128" t="s">
        <v>17989</v>
      </c>
      <c r="R3278" s="145"/>
      <c r="S3278" s="128"/>
      <c r="T3278" s="128" t="s">
        <v>7789</v>
      </c>
      <c r="U3278" s="128" t="s">
        <v>36158</v>
      </c>
      <c r="V3278" s="145">
        <v>8</v>
      </c>
      <c r="W3278" s="130"/>
      <c r="X3278" s="113"/>
    </row>
    <row r="3279" spans="1:24" ht="12.95" customHeight="1" x14ac:dyDescent="0.2">
      <c r="A3279" s="140">
        <v>2017</v>
      </c>
      <c r="B3279" s="102" t="s">
        <v>4176</v>
      </c>
      <c r="C3279" s="128" t="s">
        <v>36155</v>
      </c>
      <c r="D3279" s="128" t="s">
        <v>11206</v>
      </c>
      <c r="E3279" s="128" t="s">
        <v>36159</v>
      </c>
      <c r="F3279" s="104" t="s">
        <v>14834</v>
      </c>
      <c r="G3279" s="142">
        <v>15325</v>
      </c>
      <c r="H3279" s="128" t="s">
        <v>11819</v>
      </c>
      <c r="I3279" s="128" t="s">
        <v>10103</v>
      </c>
      <c r="J3279" s="128" t="s">
        <v>36160</v>
      </c>
      <c r="K3279" s="140"/>
      <c r="L3279" s="143"/>
      <c r="M3279" s="145">
        <v>2</v>
      </c>
      <c r="N3279" s="144" t="s">
        <v>34380</v>
      </c>
      <c r="O3279" s="128" t="s">
        <v>8076</v>
      </c>
      <c r="P3279" s="128"/>
      <c r="Q3279" s="128" t="s">
        <v>17191</v>
      </c>
      <c r="R3279" s="145"/>
      <c r="S3279" s="128"/>
      <c r="T3279" s="128" t="s">
        <v>7789</v>
      </c>
      <c r="U3279" s="128" t="s">
        <v>36161</v>
      </c>
      <c r="V3279" s="145">
        <v>7.5</v>
      </c>
      <c r="W3279" s="130"/>
      <c r="X3279" s="113"/>
    </row>
    <row r="3280" spans="1:24" ht="12.95" customHeight="1" x14ac:dyDescent="0.2">
      <c r="A3280" s="140">
        <v>2017</v>
      </c>
      <c r="B3280" s="102" t="s">
        <v>4176</v>
      </c>
      <c r="C3280" s="128" t="s">
        <v>36155</v>
      </c>
      <c r="D3280" s="128" t="s">
        <v>36162</v>
      </c>
      <c r="E3280" s="128" t="s">
        <v>36163</v>
      </c>
      <c r="F3280" s="104" t="s">
        <v>14834</v>
      </c>
      <c r="G3280" s="142">
        <v>15312</v>
      </c>
      <c r="H3280" s="128" t="s">
        <v>11819</v>
      </c>
      <c r="I3280" s="128" t="s">
        <v>10103</v>
      </c>
      <c r="J3280" s="128" t="s">
        <v>36165</v>
      </c>
      <c r="K3280" s="140"/>
      <c r="L3280" s="143"/>
      <c r="M3280" s="145">
        <v>2</v>
      </c>
      <c r="N3280" s="144" t="s">
        <v>34380</v>
      </c>
      <c r="O3280" s="128" t="s">
        <v>18166</v>
      </c>
      <c r="P3280" s="128" t="s">
        <v>162</v>
      </c>
      <c r="Q3280" s="128" t="s">
        <v>16852</v>
      </c>
      <c r="R3280" s="145"/>
      <c r="S3280" s="128"/>
      <c r="T3280" s="128" t="s">
        <v>7789</v>
      </c>
      <c r="U3280" s="128" t="s">
        <v>36166</v>
      </c>
      <c r="V3280" s="145">
        <v>7.5</v>
      </c>
      <c r="W3280" s="130"/>
      <c r="X3280" s="113"/>
    </row>
    <row r="3281" spans="1:24" ht="12.95" customHeight="1" x14ac:dyDescent="0.2">
      <c r="A3281" s="140">
        <v>2017</v>
      </c>
      <c r="B3281" s="102" t="s">
        <v>4176</v>
      </c>
      <c r="C3281" s="128" t="s">
        <v>36155</v>
      </c>
      <c r="D3281" s="128" t="s">
        <v>36167</v>
      </c>
      <c r="E3281" s="128" t="s">
        <v>36164</v>
      </c>
      <c r="F3281" s="104" t="s">
        <v>14834</v>
      </c>
      <c r="G3281" s="142">
        <v>14988</v>
      </c>
      <c r="H3281" s="128" t="s">
        <v>4890</v>
      </c>
      <c r="I3281" s="128" t="s">
        <v>10103</v>
      </c>
      <c r="J3281" s="128" t="s">
        <v>400</v>
      </c>
      <c r="K3281" s="140"/>
      <c r="L3281" s="143"/>
      <c r="M3281" s="145">
        <v>6</v>
      </c>
      <c r="N3281" s="144" t="s">
        <v>36168</v>
      </c>
      <c r="O3281" s="128" t="s">
        <v>20466</v>
      </c>
      <c r="P3281" s="128" t="s">
        <v>9125</v>
      </c>
      <c r="Q3281" s="128" t="s">
        <v>8076</v>
      </c>
      <c r="R3281" s="145"/>
      <c r="S3281" s="128"/>
      <c r="T3281" s="128" t="s">
        <v>7789</v>
      </c>
      <c r="U3281" s="128" t="s">
        <v>36169</v>
      </c>
      <c r="V3281" s="145">
        <v>10</v>
      </c>
      <c r="W3281" s="130"/>
      <c r="X3281" s="113"/>
    </row>
    <row r="3282" spans="1:24" ht="12.95" customHeight="1" x14ac:dyDescent="0.2">
      <c r="A3282" s="140">
        <v>2018</v>
      </c>
      <c r="B3282" s="128" t="s">
        <v>4176</v>
      </c>
      <c r="C3282" s="197" t="s">
        <v>37768</v>
      </c>
      <c r="D3282" s="128" t="s">
        <v>37769</v>
      </c>
      <c r="E3282" s="128" t="s">
        <v>37760</v>
      </c>
      <c r="F3282" s="104" t="s">
        <v>14834</v>
      </c>
      <c r="G3282" s="142">
        <v>26943</v>
      </c>
      <c r="H3282" s="102" t="s">
        <v>37770</v>
      </c>
      <c r="I3282" s="102" t="s">
        <v>37771</v>
      </c>
      <c r="J3282" s="128" t="s">
        <v>37772</v>
      </c>
      <c r="K3282" s="140"/>
      <c r="L3282" s="143"/>
      <c r="M3282" s="145">
        <v>4</v>
      </c>
      <c r="N3282" s="144" t="s">
        <v>37773</v>
      </c>
      <c r="O3282" s="128" t="s">
        <v>683</v>
      </c>
      <c r="P3282" s="128" t="s">
        <v>8076</v>
      </c>
      <c r="Q3282" s="128" t="s">
        <v>13207</v>
      </c>
      <c r="R3282" s="145"/>
      <c r="S3282" s="128"/>
      <c r="T3282" s="128" t="s">
        <v>38185</v>
      </c>
      <c r="U3282" s="128" t="s">
        <v>39293</v>
      </c>
      <c r="V3282" s="145">
        <v>8.5</v>
      </c>
      <c r="W3282" s="130"/>
      <c r="X3282" s="113"/>
    </row>
    <row r="3283" spans="1:24" ht="12.95" customHeight="1" x14ac:dyDescent="0.2">
      <c r="A3283" s="140">
        <v>2018</v>
      </c>
      <c r="B3283" s="128" t="s">
        <v>4176</v>
      </c>
      <c r="C3283" s="128" t="s">
        <v>37768</v>
      </c>
      <c r="D3283" s="128" t="s">
        <v>37774</v>
      </c>
      <c r="E3283" s="128" t="s">
        <v>37761</v>
      </c>
      <c r="F3283" s="104" t="s">
        <v>14834</v>
      </c>
      <c r="G3283" s="142">
        <v>26943</v>
      </c>
      <c r="H3283" s="102" t="s">
        <v>37770</v>
      </c>
      <c r="I3283" s="102" t="s">
        <v>37771</v>
      </c>
      <c r="J3283" s="128" t="s">
        <v>37772</v>
      </c>
      <c r="K3283" s="140"/>
      <c r="L3283" s="143"/>
      <c r="M3283" s="145">
        <v>2</v>
      </c>
      <c r="N3283" s="144" t="s">
        <v>37775</v>
      </c>
      <c r="O3283" s="128" t="s">
        <v>28873</v>
      </c>
      <c r="P3283" s="128"/>
      <c r="Q3283" s="128" t="s">
        <v>21475</v>
      </c>
      <c r="R3283" s="145"/>
      <c r="S3283" s="128"/>
      <c r="T3283" s="128" t="s">
        <v>38185</v>
      </c>
      <c r="U3283" s="128" t="s">
        <v>39294</v>
      </c>
      <c r="V3283" s="145">
        <v>8.5</v>
      </c>
      <c r="W3283" s="130"/>
      <c r="X3283" s="113"/>
    </row>
    <row r="3284" spans="1:24" ht="12.95" customHeight="1" x14ac:dyDescent="0.2">
      <c r="A3284" s="140">
        <v>2018</v>
      </c>
      <c r="B3284" s="128" t="s">
        <v>4176</v>
      </c>
      <c r="C3284" s="128" t="s">
        <v>37768</v>
      </c>
      <c r="D3284" s="128" t="s">
        <v>37776</v>
      </c>
      <c r="E3284" s="128" t="s">
        <v>37762</v>
      </c>
      <c r="F3284" s="104" t="s">
        <v>14834</v>
      </c>
      <c r="G3284" s="142">
        <v>26954</v>
      </c>
      <c r="H3284" s="102" t="s">
        <v>37770</v>
      </c>
      <c r="I3284" s="102" t="s">
        <v>37771</v>
      </c>
      <c r="J3284" s="128" t="s">
        <v>37777</v>
      </c>
      <c r="K3284" s="140"/>
      <c r="L3284" s="143"/>
      <c r="M3284" s="145">
        <v>9</v>
      </c>
      <c r="N3284" s="144" t="s">
        <v>37778</v>
      </c>
      <c r="O3284" s="128" t="s">
        <v>29928</v>
      </c>
      <c r="P3284" s="128"/>
      <c r="Q3284" s="128" t="s">
        <v>8076</v>
      </c>
      <c r="R3284" s="145"/>
      <c r="S3284" s="128"/>
      <c r="T3284" s="128" t="s">
        <v>38185</v>
      </c>
      <c r="U3284" s="128" t="s">
        <v>39295</v>
      </c>
      <c r="V3284" s="145">
        <v>9</v>
      </c>
      <c r="W3284" s="130"/>
      <c r="X3284" s="113"/>
    </row>
    <row r="3285" spans="1:24" ht="12.95" customHeight="1" x14ac:dyDescent="0.2">
      <c r="A3285" s="140">
        <v>2018</v>
      </c>
      <c r="B3285" s="128" t="s">
        <v>4176</v>
      </c>
      <c r="C3285" s="128" t="s">
        <v>37768</v>
      </c>
      <c r="D3285" s="128" t="s">
        <v>37779</v>
      </c>
      <c r="E3285" s="128" t="s">
        <v>37763</v>
      </c>
      <c r="F3285" s="104" t="s">
        <v>14834</v>
      </c>
      <c r="G3285" s="142">
        <v>26951</v>
      </c>
      <c r="H3285" s="102" t="s">
        <v>37770</v>
      </c>
      <c r="I3285" s="102" t="s">
        <v>37771</v>
      </c>
      <c r="J3285" s="128" t="s">
        <v>37780</v>
      </c>
      <c r="K3285" s="140"/>
      <c r="L3285" s="143"/>
      <c r="M3285" s="145">
        <v>6</v>
      </c>
      <c r="N3285" s="144" t="s">
        <v>37781</v>
      </c>
      <c r="O3285" s="128" t="s">
        <v>21789</v>
      </c>
      <c r="P3285" s="128" t="s">
        <v>9125</v>
      </c>
      <c r="Q3285" s="128" t="s">
        <v>16525</v>
      </c>
      <c r="R3285" s="145"/>
      <c r="S3285" s="128"/>
      <c r="T3285" s="128" t="s">
        <v>38185</v>
      </c>
      <c r="U3285" s="128" t="s">
        <v>39296</v>
      </c>
      <c r="V3285" s="145">
        <v>10</v>
      </c>
      <c r="W3285" s="130"/>
      <c r="X3285" s="113"/>
    </row>
    <row r="3286" spans="1:24" ht="12.95" customHeight="1" x14ac:dyDescent="0.2">
      <c r="A3286" s="140">
        <v>2018</v>
      </c>
      <c r="B3286" s="128" t="s">
        <v>4176</v>
      </c>
      <c r="C3286" s="128" t="s">
        <v>37768</v>
      </c>
      <c r="D3286" s="128" t="s">
        <v>37782</v>
      </c>
      <c r="E3286" s="128" t="s">
        <v>37764</v>
      </c>
      <c r="F3286" s="104" t="s">
        <v>14834</v>
      </c>
      <c r="G3286" s="142">
        <v>26954</v>
      </c>
      <c r="H3286" s="102" t="s">
        <v>37771</v>
      </c>
      <c r="I3286" s="102" t="s">
        <v>37770</v>
      </c>
      <c r="J3286" s="128" t="s">
        <v>37783</v>
      </c>
      <c r="K3286" s="140"/>
      <c r="L3286" s="143"/>
      <c r="M3286" s="145">
        <v>6</v>
      </c>
      <c r="N3286" s="144" t="s">
        <v>37784</v>
      </c>
      <c r="O3286" s="128" t="s">
        <v>27648</v>
      </c>
      <c r="P3286" s="128" t="s">
        <v>12252</v>
      </c>
      <c r="Q3286" s="128" t="s">
        <v>21478</v>
      </c>
      <c r="R3286" s="145"/>
      <c r="S3286" s="128" t="s">
        <v>9435</v>
      </c>
      <c r="T3286" s="128" t="s">
        <v>38185</v>
      </c>
      <c r="U3286" s="128" t="s">
        <v>39297</v>
      </c>
      <c r="V3286" s="145">
        <v>9.5</v>
      </c>
      <c r="W3286" s="130"/>
      <c r="X3286" s="113"/>
    </row>
    <row r="3287" spans="1:24" ht="12.95" customHeight="1" x14ac:dyDescent="0.2">
      <c r="A3287" s="140">
        <v>2018</v>
      </c>
      <c r="B3287" s="128" t="s">
        <v>4176</v>
      </c>
      <c r="C3287" s="128" t="s">
        <v>37768</v>
      </c>
      <c r="D3287" s="128" t="s">
        <v>37785</v>
      </c>
      <c r="E3287" s="128" t="s">
        <v>37765</v>
      </c>
      <c r="F3287" s="104" t="s">
        <v>14834</v>
      </c>
      <c r="G3287" s="142">
        <v>26957</v>
      </c>
      <c r="H3287" s="102" t="s">
        <v>37770</v>
      </c>
      <c r="I3287" s="102" t="s">
        <v>37771</v>
      </c>
      <c r="J3287" s="128" t="s">
        <v>37786</v>
      </c>
      <c r="K3287" s="140"/>
      <c r="L3287" s="143"/>
      <c r="M3287" s="145">
        <v>6</v>
      </c>
      <c r="N3287" s="144" t="s">
        <v>37787</v>
      </c>
      <c r="O3287" s="128" t="s">
        <v>16875</v>
      </c>
      <c r="P3287" s="128" t="s">
        <v>2447</v>
      </c>
      <c r="Q3287" s="128" t="s">
        <v>21462</v>
      </c>
      <c r="R3287" s="145"/>
      <c r="S3287" s="128" t="s">
        <v>11080</v>
      </c>
      <c r="T3287" s="128" t="s">
        <v>38185</v>
      </c>
      <c r="U3287" s="128" t="s">
        <v>39298</v>
      </c>
      <c r="V3287" s="145">
        <v>10.5</v>
      </c>
      <c r="W3287" s="130"/>
      <c r="X3287" s="113"/>
    </row>
    <row r="3288" spans="1:24" ht="12.95" customHeight="1" x14ac:dyDescent="0.2">
      <c r="A3288" s="140">
        <v>2018</v>
      </c>
      <c r="B3288" s="128" t="s">
        <v>4176</v>
      </c>
      <c r="C3288" s="128" t="s">
        <v>37768</v>
      </c>
      <c r="D3288" s="128" t="s">
        <v>37788</v>
      </c>
      <c r="E3288" s="128" t="s">
        <v>37766</v>
      </c>
      <c r="F3288" s="104" t="s">
        <v>14834</v>
      </c>
      <c r="G3288" s="142">
        <v>26945</v>
      </c>
      <c r="H3288" s="102" t="s">
        <v>37771</v>
      </c>
      <c r="I3288" s="102" t="s">
        <v>37770</v>
      </c>
      <c r="J3288" s="128" t="s">
        <v>37789</v>
      </c>
      <c r="K3288" s="140"/>
      <c r="L3288" s="143"/>
      <c r="M3288" s="145">
        <v>3</v>
      </c>
      <c r="N3288" s="144" t="s">
        <v>37790</v>
      </c>
      <c r="O3288" s="128" t="s">
        <v>37791</v>
      </c>
      <c r="P3288" s="128" t="s">
        <v>3620</v>
      </c>
      <c r="Q3288" s="128" t="s">
        <v>19627</v>
      </c>
      <c r="R3288" s="145"/>
      <c r="S3288" s="128"/>
      <c r="T3288" s="128" t="s">
        <v>38185</v>
      </c>
      <c r="U3288" s="128" t="s">
        <v>39299</v>
      </c>
      <c r="V3288" s="145">
        <v>9</v>
      </c>
      <c r="W3288" s="130"/>
      <c r="X3288" s="113"/>
    </row>
    <row r="3289" spans="1:24" ht="12.95" customHeight="1" x14ac:dyDescent="0.2">
      <c r="A3289" s="140">
        <v>2018</v>
      </c>
      <c r="B3289" s="128" t="s">
        <v>4176</v>
      </c>
      <c r="C3289" s="128" t="s">
        <v>37768</v>
      </c>
      <c r="D3289" s="128" t="s">
        <v>37792</v>
      </c>
      <c r="E3289" s="128" t="s">
        <v>37767</v>
      </c>
      <c r="F3289" s="104" t="s">
        <v>14834</v>
      </c>
      <c r="G3289" s="142">
        <v>26954</v>
      </c>
      <c r="H3289" s="102" t="s">
        <v>37770</v>
      </c>
      <c r="I3289" s="102" t="s">
        <v>37771</v>
      </c>
      <c r="J3289" s="128" t="s">
        <v>37793</v>
      </c>
      <c r="K3289" s="140"/>
      <c r="L3289" s="143"/>
      <c r="M3289" s="145">
        <v>6</v>
      </c>
      <c r="N3289" s="144" t="s">
        <v>37794</v>
      </c>
      <c r="O3289" s="128" t="s">
        <v>16823</v>
      </c>
      <c r="P3289" s="128" t="s">
        <v>2447</v>
      </c>
      <c r="Q3289" s="128" t="s">
        <v>21064</v>
      </c>
      <c r="R3289" s="145"/>
      <c r="S3289" s="128" t="s">
        <v>9435</v>
      </c>
      <c r="T3289" s="128" t="s">
        <v>38185</v>
      </c>
      <c r="U3289" s="128" t="s">
        <v>39300</v>
      </c>
      <c r="V3289" s="145">
        <v>9.5</v>
      </c>
      <c r="W3289" s="130"/>
      <c r="X3289" s="113"/>
    </row>
    <row r="3290" spans="1:24" ht="12.95" customHeight="1" x14ac:dyDescent="0.2">
      <c r="A3290" s="115">
        <v>2012</v>
      </c>
      <c r="B3290" s="102" t="s">
        <v>4176</v>
      </c>
      <c r="C3290" s="103" t="s">
        <v>15523</v>
      </c>
      <c r="D3290" s="102" t="s">
        <v>15524</v>
      </c>
      <c r="E3290" s="102" t="s">
        <v>27287</v>
      </c>
      <c r="F3290" s="104" t="s">
        <v>14834</v>
      </c>
      <c r="G3290" s="105">
        <v>15749</v>
      </c>
      <c r="H3290" s="102" t="s">
        <v>10103</v>
      </c>
      <c r="I3290" s="102" t="s">
        <v>4890</v>
      </c>
      <c r="J3290" s="128" t="s">
        <v>15525</v>
      </c>
      <c r="K3290" s="115"/>
      <c r="L3290" s="143"/>
      <c r="M3290" s="109">
        <v>3</v>
      </c>
      <c r="N3290" s="112" t="s">
        <v>17770</v>
      </c>
      <c r="O3290" s="102" t="s">
        <v>19238</v>
      </c>
      <c r="P3290" s="39" t="s">
        <v>13301</v>
      </c>
      <c r="Q3290" s="39" t="s">
        <v>19569</v>
      </c>
      <c r="R3290" s="109"/>
      <c r="S3290" s="102"/>
      <c r="T3290" s="102" t="s">
        <v>7789</v>
      </c>
      <c r="U3290" s="128" t="s">
        <v>31714</v>
      </c>
      <c r="V3290" s="109">
        <v>8.5</v>
      </c>
      <c r="W3290" s="107"/>
      <c r="X3290" s="113"/>
    </row>
    <row r="3291" spans="1:24" ht="12.95" customHeight="1" x14ac:dyDescent="0.2">
      <c r="A3291" s="115">
        <v>2012</v>
      </c>
      <c r="B3291" s="102" t="s">
        <v>4176</v>
      </c>
      <c r="C3291" s="102" t="s">
        <v>15523</v>
      </c>
      <c r="D3291" s="102" t="s">
        <v>37604</v>
      </c>
      <c r="E3291" s="102" t="s">
        <v>27287</v>
      </c>
      <c r="F3291" s="104" t="s">
        <v>14834</v>
      </c>
      <c r="G3291" s="105">
        <v>15749</v>
      </c>
      <c r="H3291" s="102" t="s">
        <v>10103</v>
      </c>
      <c r="I3291" s="102" t="s">
        <v>4890</v>
      </c>
      <c r="J3291" s="128" t="s">
        <v>15525</v>
      </c>
      <c r="K3291" s="115"/>
      <c r="L3291" s="143"/>
      <c r="M3291" s="109">
        <v>3</v>
      </c>
      <c r="N3291" s="112" t="s">
        <v>16404</v>
      </c>
      <c r="O3291" s="102" t="s">
        <v>19238</v>
      </c>
      <c r="P3291" s="39" t="s">
        <v>13301</v>
      </c>
      <c r="Q3291" s="39" t="s">
        <v>19569</v>
      </c>
      <c r="R3291" s="109"/>
      <c r="S3291" s="102"/>
      <c r="T3291" s="102" t="s">
        <v>7789</v>
      </c>
      <c r="U3291" s="128" t="s">
        <v>29633</v>
      </c>
      <c r="V3291" s="109">
        <v>8.5</v>
      </c>
      <c r="W3291" s="107"/>
      <c r="X3291" s="113"/>
    </row>
    <row r="3292" spans="1:24" ht="12.95" customHeight="1" x14ac:dyDescent="0.2">
      <c r="A3292" s="115">
        <v>2012</v>
      </c>
      <c r="B3292" s="102" t="s">
        <v>4176</v>
      </c>
      <c r="C3292" s="102" t="s">
        <v>15523</v>
      </c>
      <c r="D3292" s="102" t="s">
        <v>15526</v>
      </c>
      <c r="E3292" s="102" t="s">
        <v>27288</v>
      </c>
      <c r="F3292" s="104" t="s">
        <v>14834</v>
      </c>
      <c r="G3292" s="105">
        <v>16317</v>
      </c>
      <c r="H3292" s="102" t="s">
        <v>10191</v>
      </c>
      <c r="I3292" s="102" t="s">
        <v>11819</v>
      </c>
      <c r="J3292" s="128" t="s">
        <v>15527</v>
      </c>
      <c r="K3292" s="115"/>
      <c r="L3292" s="143"/>
      <c r="M3292" s="109">
        <v>3</v>
      </c>
      <c r="N3292" s="112" t="s">
        <v>17771</v>
      </c>
      <c r="O3292" s="102" t="s">
        <v>16798</v>
      </c>
      <c r="P3292" s="39" t="s">
        <v>3620</v>
      </c>
      <c r="Q3292" s="39" t="s">
        <v>16157</v>
      </c>
      <c r="R3292" s="109"/>
      <c r="S3292" s="102"/>
      <c r="T3292" s="102" t="s">
        <v>20547</v>
      </c>
      <c r="U3292" s="128" t="s">
        <v>16549</v>
      </c>
      <c r="V3292" s="109">
        <v>6.5</v>
      </c>
      <c r="W3292" s="107"/>
      <c r="X3292" s="113"/>
    </row>
    <row r="3293" spans="1:24" ht="12.95" customHeight="1" x14ac:dyDescent="0.2">
      <c r="A3293" s="115">
        <v>2012</v>
      </c>
      <c r="B3293" s="102" t="s">
        <v>4176</v>
      </c>
      <c r="C3293" s="102" t="s">
        <v>15523</v>
      </c>
      <c r="D3293" s="111" t="s">
        <v>15528</v>
      </c>
      <c r="E3293" s="102" t="s">
        <v>27292</v>
      </c>
      <c r="F3293" s="104" t="s">
        <v>14834</v>
      </c>
      <c r="G3293" s="105">
        <v>15658</v>
      </c>
      <c r="H3293" s="102" t="s">
        <v>10103</v>
      </c>
      <c r="I3293" s="102" t="s">
        <v>11819</v>
      </c>
      <c r="J3293" s="128" t="s">
        <v>9568</v>
      </c>
      <c r="K3293" s="115"/>
      <c r="L3293" s="143" t="s">
        <v>15530</v>
      </c>
      <c r="M3293" s="109">
        <v>1</v>
      </c>
      <c r="N3293" s="108" t="s">
        <v>13389</v>
      </c>
      <c r="O3293" s="102" t="s">
        <v>12252</v>
      </c>
      <c r="P3293" s="39" t="s">
        <v>8076</v>
      </c>
      <c r="Q3293" s="39" t="s">
        <v>21177</v>
      </c>
      <c r="R3293" s="109"/>
      <c r="S3293" s="102" t="s">
        <v>8315</v>
      </c>
      <c r="T3293" s="102" t="s">
        <v>7789</v>
      </c>
      <c r="U3293" s="128" t="s">
        <v>27289</v>
      </c>
      <c r="V3293" s="109">
        <v>7.5</v>
      </c>
      <c r="W3293" s="107"/>
      <c r="X3293" s="113"/>
    </row>
    <row r="3294" spans="1:24" ht="12.95" customHeight="1" x14ac:dyDescent="0.2">
      <c r="A3294" s="115">
        <v>2012</v>
      </c>
      <c r="B3294" s="102" t="s">
        <v>4176</v>
      </c>
      <c r="C3294" s="102" t="s">
        <v>15523</v>
      </c>
      <c r="D3294" s="102" t="s">
        <v>15531</v>
      </c>
      <c r="E3294" s="102" t="s">
        <v>27293</v>
      </c>
      <c r="F3294" s="104" t="s">
        <v>14834</v>
      </c>
      <c r="G3294" s="105">
        <v>14509</v>
      </c>
      <c r="H3294" s="102" t="s">
        <v>30796</v>
      </c>
      <c r="I3294" s="102" t="s">
        <v>10103</v>
      </c>
      <c r="J3294" s="128" t="s">
        <v>15532</v>
      </c>
      <c r="K3294" s="115"/>
      <c r="L3294" s="143"/>
      <c r="M3294" s="109">
        <v>1</v>
      </c>
      <c r="N3294" s="108" t="s">
        <v>8609</v>
      </c>
      <c r="O3294" s="102" t="s">
        <v>27290</v>
      </c>
      <c r="P3294" s="39" t="s">
        <v>162</v>
      </c>
      <c r="Q3294" s="39" t="s">
        <v>17727</v>
      </c>
      <c r="R3294" s="109"/>
      <c r="S3294" s="102" t="s">
        <v>8315</v>
      </c>
      <c r="T3294" s="102" t="s">
        <v>7789</v>
      </c>
      <c r="U3294" s="128" t="s">
        <v>27291</v>
      </c>
      <c r="V3294" s="109">
        <v>7.5</v>
      </c>
      <c r="W3294" s="107"/>
      <c r="X3294" s="113"/>
    </row>
    <row r="3295" spans="1:24" ht="12.95" customHeight="1" x14ac:dyDescent="0.2">
      <c r="A3295" s="115">
        <v>2012</v>
      </c>
      <c r="B3295" s="102" t="s">
        <v>4176</v>
      </c>
      <c r="C3295" s="102" t="s">
        <v>15523</v>
      </c>
      <c r="D3295" s="102" t="s">
        <v>15533</v>
      </c>
      <c r="E3295" s="102" t="s">
        <v>27294</v>
      </c>
      <c r="F3295" s="104" t="s">
        <v>14834</v>
      </c>
      <c r="G3295" s="105">
        <v>16429</v>
      </c>
      <c r="H3295" s="102" t="s">
        <v>11819</v>
      </c>
      <c r="I3295" s="102" t="s">
        <v>10191</v>
      </c>
      <c r="J3295" s="128" t="s">
        <v>13172</v>
      </c>
      <c r="K3295" s="115"/>
      <c r="L3295" s="143"/>
      <c r="M3295" s="109">
        <v>3</v>
      </c>
      <c r="N3295" s="112" t="s">
        <v>17772</v>
      </c>
      <c r="O3295" s="102" t="s">
        <v>19695</v>
      </c>
      <c r="P3295" s="39"/>
      <c r="Q3295" s="39" t="s">
        <v>19239</v>
      </c>
      <c r="R3295" s="109"/>
      <c r="S3295" s="102"/>
      <c r="T3295" s="102" t="s">
        <v>20547</v>
      </c>
      <c r="U3295" s="102" t="s">
        <v>27300</v>
      </c>
      <c r="V3295" s="109">
        <v>8.5</v>
      </c>
      <c r="W3295" s="107"/>
      <c r="X3295" s="113"/>
    </row>
    <row r="3296" spans="1:24" ht="12.95" customHeight="1" x14ac:dyDescent="0.2">
      <c r="A3296" s="115">
        <v>2012</v>
      </c>
      <c r="B3296" s="102" t="s">
        <v>4176</v>
      </c>
      <c r="C3296" s="102" t="s">
        <v>15523</v>
      </c>
      <c r="D3296" s="102" t="s">
        <v>15534</v>
      </c>
      <c r="E3296" s="102" t="s">
        <v>27296</v>
      </c>
      <c r="F3296" s="104" t="s">
        <v>14834</v>
      </c>
      <c r="G3296" s="105">
        <v>16427</v>
      </c>
      <c r="H3296" s="102" t="s">
        <v>10191</v>
      </c>
      <c r="I3296" s="102" t="s">
        <v>4890</v>
      </c>
      <c r="J3296" s="128" t="s">
        <v>5959</v>
      </c>
      <c r="K3296" s="115"/>
      <c r="L3296" s="143"/>
      <c r="M3296" s="109">
        <v>1</v>
      </c>
      <c r="N3296" s="112" t="s">
        <v>7004</v>
      </c>
      <c r="O3296" s="102" t="s">
        <v>12252</v>
      </c>
      <c r="P3296" s="39" t="s">
        <v>162</v>
      </c>
      <c r="Q3296" s="39" t="s">
        <v>15832</v>
      </c>
      <c r="R3296" s="109"/>
      <c r="S3296" s="102" t="s">
        <v>11080</v>
      </c>
      <c r="T3296" s="102" t="s">
        <v>20547</v>
      </c>
      <c r="U3296" s="128" t="s">
        <v>27301</v>
      </c>
      <c r="V3296" s="109">
        <v>7.5</v>
      </c>
      <c r="W3296" s="107"/>
      <c r="X3296" s="113"/>
    </row>
    <row r="3297" spans="1:24" ht="12.95" customHeight="1" x14ac:dyDescent="0.2">
      <c r="A3297" s="115">
        <v>2012</v>
      </c>
      <c r="B3297" s="102" t="s">
        <v>4176</v>
      </c>
      <c r="C3297" s="102" t="s">
        <v>15523</v>
      </c>
      <c r="D3297" s="102" t="s">
        <v>15535</v>
      </c>
      <c r="E3297" s="102" t="s">
        <v>27295</v>
      </c>
      <c r="F3297" s="104" t="s">
        <v>14834</v>
      </c>
      <c r="G3297" s="105">
        <v>14516</v>
      </c>
      <c r="H3297" s="102" t="s">
        <v>30796</v>
      </c>
      <c r="I3297" s="102" t="s">
        <v>10103</v>
      </c>
      <c r="J3297" s="128" t="s">
        <v>4699</v>
      </c>
      <c r="K3297" s="115"/>
      <c r="L3297" s="143"/>
      <c r="M3297" s="109">
        <v>3</v>
      </c>
      <c r="N3297" s="112" t="s">
        <v>17773</v>
      </c>
      <c r="O3297" s="128" t="s">
        <v>18206</v>
      </c>
      <c r="P3297" s="128" t="s">
        <v>13555</v>
      </c>
      <c r="Q3297" s="128" t="s">
        <v>17889</v>
      </c>
      <c r="R3297" s="109"/>
      <c r="S3297" s="102"/>
      <c r="T3297" s="102" t="s">
        <v>7789</v>
      </c>
      <c r="U3297" s="128" t="s">
        <v>27302</v>
      </c>
      <c r="V3297" s="109">
        <v>8</v>
      </c>
      <c r="W3297" s="107"/>
      <c r="X3297" s="113"/>
    </row>
    <row r="3298" spans="1:24" ht="12.95" customHeight="1" x14ac:dyDescent="0.2">
      <c r="A3298" s="115">
        <v>2012</v>
      </c>
      <c r="B3298" s="102" t="s">
        <v>4176</v>
      </c>
      <c r="C3298" s="102" t="s">
        <v>15523</v>
      </c>
      <c r="D3298" s="102" t="s">
        <v>17774</v>
      </c>
      <c r="E3298" s="102" t="s">
        <v>27297</v>
      </c>
      <c r="F3298" s="104" t="s">
        <v>14834</v>
      </c>
      <c r="G3298" s="105">
        <v>15749</v>
      </c>
      <c r="H3298" s="102" t="s">
        <v>10103</v>
      </c>
      <c r="I3298" s="102" t="s">
        <v>4890</v>
      </c>
      <c r="J3298" s="128" t="s">
        <v>15525</v>
      </c>
      <c r="K3298" s="115"/>
      <c r="L3298" s="143"/>
      <c r="M3298" s="109">
        <v>3</v>
      </c>
      <c r="N3298" s="112" t="s">
        <v>16404</v>
      </c>
      <c r="O3298" s="128" t="s">
        <v>19238</v>
      </c>
      <c r="P3298" s="128" t="s">
        <v>13301</v>
      </c>
      <c r="Q3298" s="128" t="s">
        <v>19239</v>
      </c>
      <c r="R3298" s="109"/>
      <c r="S3298" s="102"/>
      <c r="T3298" s="102" t="s">
        <v>7789</v>
      </c>
      <c r="U3298" s="128" t="s">
        <v>27303</v>
      </c>
      <c r="V3298" s="109">
        <v>8.5</v>
      </c>
      <c r="W3298" s="107"/>
      <c r="X3298" s="113"/>
    </row>
    <row r="3299" spans="1:24" ht="12.95" customHeight="1" x14ac:dyDescent="0.2">
      <c r="A3299" s="115">
        <v>2012</v>
      </c>
      <c r="B3299" s="102" t="s">
        <v>4176</v>
      </c>
      <c r="C3299" s="102" t="s">
        <v>15523</v>
      </c>
      <c r="D3299" s="102" t="s">
        <v>37605</v>
      </c>
      <c r="E3299" s="102" t="s">
        <v>27298</v>
      </c>
      <c r="F3299" s="104" t="s">
        <v>14834</v>
      </c>
      <c r="G3299" s="105">
        <v>14744</v>
      </c>
      <c r="H3299" s="102" t="s">
        <v>5011</v>
      </c>
      <c r="I3299" s="102" t="s">
        <v>11819</v>
      </c>
      <c r="J3299" s="128" t="s">
        <v>10406</v>
      </c>
      <c r="K3299" s="115"/>
      <c r="L3299" s="143"/>
      <c r="M3299" s="109">
        <v>2.5</v>
      </c>
      <c r="N3299" s="108" t="s">
        <v>31715</v>
      </c>
      <c r="O3299" s="128" t="s">
        <v>27131</v>
      </c>
      <c r="P3299" s="128" t="s">
        <v>2447</v>
      </c>
      <c r="Q3299" s="128" t="s">
        <v>27304</v>
      </c>
      <c r="R3299" s="109"/>
      <c r="S3299" s="102"/>
      <c r="T3299" s="102" t="s">
        <v>28757</v>
      </c>
      <c r="U3299" s="102" t="s">
        <v>27305</v>
      </c>
      <c r="V3299" s="109">
        <v>9.5</v>
      </c>
      <c r="W3299" s="107"/>
      <c r="X3299" s="113"/>
    </row>
    <row r="3300" spans="1:24" ht="12.95" customHeight="1" x14ac:dyDescent="0.2">
      <c r="A3300" s="115">
        <v>2012</v>
      </c>
      <c r="B3300" s="102" t="s">
        <v>4176</v>
      </c>
      <c r="C3300" s="102" t="s">
        <v>15523</v>
      </c>
      <c r="D3300" s="102" t="s">
        <v>15536</v>
      </c>
      <c r="E3300" s="102" t="s">
        <v>27299</v>
      </c>
      <c r="F3300" s="104" t="s">
        <v>14834</v>
      </c>
      <c r="G3300" s="105">
        <v>15897</v>
      </c>
      <c r="H3300" s="102" t="s">
        <v>10103</v>
      </c>
      <c r="I3300" s="102" t="s">
        <v>11819</v>
      </c>
      <c r="J3300" s="128" t="s">
        <v>8625</v>
      </c>
      <c r="K3300" s="115"/>
      <c r="L3300" s="143"/>
      <c r="M3300" s="109">
        <v>2</v>
      </c>
      <c r="N3300" s="112" t="s">
        <v>31716</v>
      </c>
      <c r="O3300" s="128" t="s">
        <v>19531</v>
      </c>
      <c r="P3300" s="128" t="s">
        <v>27306</v>
      </c>
      <c r="Q3300" s="128" t="s">
        <v>27307</v>
      </c>
      <c r="R3300" s="109"/>
      <c r="S3300" s="102" t="s">
        <v>11080</v>
      </c>
      <c r="T3300" s="102" t="s">
        <v>7789</v>
      </c>
      <c r="U3300" s="102" t="s">
        <v>27541</v>
      </c>
      <c r="V3300" s="109">
        <v>14.5</v>
      </c>
      <c r="W3300" s="107"/>
      <c r="X3300" s="113"/>
    </row>
    <row r="3301" spans="1:24" ht="12.95" customHeight="1" x14ac:dyDescent="0.2">
      <c r="A3301" s="140">
        <v>2019</v>
      </c>
      <c r="B3301" s="128" t="s">
        <v>4176</v>
      </c>
      <c r="C3301" s="197" t="s">
        <v>40564</v>
      </c>
      <c r="D3301" s="128" t="s">
        <v>8538</v>
      </c>
      <c r="E3301" s="128" t="s">
        <v>10296</v>
      </c>
      <c r="F3301" s="104" t="s">
        <v>14834</v>
      </c>
      <c r="G3301" s="142">
        <v>15609</v>
      </c>
      <c r="H3301" s="128" t="s">
        <v>10103</v>
      </c>
      <c r="I3301" s="128" t="s">
        <v>11819</v>
      </c>
      <c r="J3301" s="128" t="s">
        <v>40566</v>
      </c>
      <c r="K3301" s="140"/>
      <c r="L3301" s="143"/>
      <c r="M3301" s="145">
        <v>1</v>
      </c>
      <c r="N3301" s="144" t="s">
        <v>40567</v>
      </c>
      <c r="O3301" s="128"/>
      <c r="P3301" s="128"/>
      <c r="Q3301" s="128" t="s">
        <v>19259</v>
      </c>
      <c r="R3301" s="145"/>
      <c r="S3301" s="128" t="s">
        <v>8315</v>
      </c>
      <c r="T3301" s="102" t="s">
        <v>7789</v>
      </c>
      <c r="U3301" s="128" t="s">
        <v>40568</v>
      </c>
      <c r="V3301" s="145">
        <v>8.5</v>
      </c>
      <c r="W3301" s="130"/>
      <c r="X3301" s="113"/>
    </row>
    <row r="3302" spans="1:24" ht="12.95" customHeight="1" x14ac:dyDescent="0.2">
      <c r="A3302" s="140">
        <v>2019</v>
      </c>
      <c r="B3302" s="128" t="s">
        <v>4176</v>
      </c>
      <c r="C3302" s="128" t="s">
        <v>40564</v>
      </c>
      <c r="D3302" s="128" t="s">
        <v>40569</v>
      </c>
      <c r="E3302" s="128" t="s">
        <v>40565</v>
      </c>
      <c r="F3302" s="104" t="s">
        <v>14834</v>
      </c>
      <c r="G3302" s="142">
        <v>15610</v>
      </c>
      <c r="H3302" s="128" t="s">
        <v>11819</v>
      </c>
      <c r="I3302" s="128" t="s">
        <v>10103</v>
      </c>
      <c r="J3302" s="128" t="s">
        <v>40566</v>
      </c>
      <c r="K3302" s="140"/>
      <c r="L3302" s="143"/>
      <c r="M3302" s="145">
        <v>1</v>
      </c>
      <c r="N3302" s="200" t="s">
        <v>40567</v>
      </c>
      <c r="O3302" s="128"/>
      <c r="P3302" s="128"/>
      <c r="Q3302" s="128" t="s">
        <v>16795</v>
      </c>
      <c r="R3302" s="145"/>
      <c r="S3302" s="128"/>
      <c r="T3302" s="102" t="s">
        <v>7789</v>
      </c>
      <c r="U3302" s="128"/>
      <c r="V3302" s="145">
        <v>6.5</v>
      </c>
      <c r="W3302" s="130"/>
      <c r="X3302" s="113"/>
    </row>
    <row r="3303" spans="1:24" ht="12.95" customHeight="1" x14ac:dyDescent="0.2">
      <c r="A3303" s="140">
        <v>2019</v>
      </c>
      <c r="B3303" s="128" t="s">
        <v>4176</v>
      </c>
      <c r="C3303" s="128" t="s">
        <v>40564</v>
      </c>
      <c r="D3303" s="128" t="s">
        <v>40570</v>
      </c>
      <c r="E3303" s="128" t="s">
        <v>6650</v>
      </c>
      <c r="F3303" s="104" t="s">
        <v>14834</v>
      </c>
      <c r="G3303" s="142">
        <v>15628</v>
      </c>
      <c r="H3303" s="128" t="s">
        <v>10103</v>
      </c>
      <c r="I3303" s="128" t="s">
        <v>11819</v>
      </c>
      <c r="J3303" s="128" t="s">
        <v>40566</v>
      </c>
      <c r="K3303" s="140"/>
      <c r="L3303" s="143"/>
      <c r="M3303" s="145">
        <v>1</v>
      </c>
      <c r="N3303" s="200" t="s">
        <v>40567</v>
      </c>
      <c r="O3303" s="128" t="s">
        <v>231</v>
      </c>
      <c r="P3303" s="128" t="s">
        <v>13301</v>
      </c>
      <c r="Q3303" s="128" t="s">
        <v>19203</v>
      </c>
      <c r="R3303" s="145"/>
      <c r="S3303" s="128"/>
      <c r="T3303" s="102" t="s">
        <v>7789</v>
      </c>
      <c r="U3303" s="128"/>
      <c r="V3303" s="145">
        <v>6.5</v>
      </c>
      <c r="W3303" s="130"/>
      <c r="X3303" s="113"/>
    </row>
    <row r="3304" spans="1:24" ht="12.95" customHeight="1" x14ac:dyDescent="0.2">
      <c r="A3304" s="140">
        <v>2019</v>
      </c>
      <c r="B3304" s="128" t="s">
        <v>4176</v>
      </c>
      <c r="C3304" s="128" t="s">
        <v>40564</v>
      </c>
      <c r="D3304" s="128" t="s">
        <v>40571</v>
      </c>
      <c r="E3304" s="128" t="s">
        <v>14573</v>
      </c>
      <c r="F3304" s="104" t="s">
        <v>14834</v>
      </c>
      <c r="G3304" s="142">
        <v>15628</v>
      </c>
      <c r="H3304" s="128" t="s">
        <v>10103</v>
      </c>
      <c r="I3304" s="128" t="s">
        <v>11819</v>
      </c>
      <c r="J3304" s="128" t="s">
        <v>40566</v>
      </c>
      <c r="K3304" s="140"/>
      <c r="L3304" s="143"/>
      <c r="M3304" s="145">
        <v>1</v>
      </c>
      <c r="N3304" s="144" t="s">
        <v>40567</v>
      </c>
      <c r="O3304" s="128" t="s">
        <v>9160</v>
      </c>
      <c r="P3304" s="128"/>
      <c r="Q3304" s="128" t="s">
        <v>17434</v>
      </c>
      <c r="R3304" s="145"/>
      <c r="S3304" s="128" t="s">
        <v>8315</v>
      </c>
      <c r="T3304" s="102" t="s">
        <v>7789</v>
      </c>
      <c r="U3304" s="128"/>
      <c r="V3304" s="145">
        <v>8.5</v>
      </c>
      <c r="W3304" s="130"/>
      <c r="X3304" s="113"/>
    </row>
    <row r="3305" spans="1:24" ht="12.95" customHeight="1" x14ac:dyDescent="0.2">
      <c r="A3305" s="140">
        <v>2019</v>
      </c>
      <c r="B3305" s="128" t="s">
        <v>4176</v>
      </c>
      <c r="C3305" s="128" t="s">
        <v>40564</v>
      </c>
      <c r="D3305" s="128" t="s">
        <v>40572</v>
      </c>
      <c r="E3305" s="128" t="s">
        <v>1033</v>
      </c>
      <c r="F3305" s="104" t="s">
        <v>14834</v>
      </c>
      <c r="G3305" s="142">
        <v>15629</v>
      </c>
      <c r="H3305" s="128" t="s">
        <v>10103</v>
      </c>
      <c r="I3305" s="128" t="s">
        <v>11819</v>
      </c>
      <c r="J3305" s="128" t="s">
        <v>40566</v>
      </c>
      <c r="K3305" s="140"/>
      <c r="L3305" s="143"/>
      <c r="M3305" s="145">
        <v>1</v>
      </c>
      <c r="N3305" s="144" t="s">
        <v>40567</v>
      </c>
      <c r="O3305" s="128" t="s">
        <v>18017</v>
      </c>
      <c r="P3305" s="128"/>
      <c r="Q3305" s="128" t="s">
        <v>28000</v>
      </c>
      <c r="R3305" s="145"/>
      <c r="S3305" s="128"/>
      <c r="T3305" s="102" t="s">
        <v>7789</v>
      </c>
      <c r="U3305" s="128" t="s">
        <v>40568</v>
      </c>
      <c r="V3305" s="145">
        <v>9</v>
      </c>
      <c r="W3305" s="130"/>
      <c r="X3305" s="113"/>
    </row>
    <row r="3306" spans="1:24" ht="12.95" customHeight="1" x14ac:dyDescent="0.2">
      <c r="A3306" s="140">
        <v>2019</v>
      </c>
      <c r="B3306" s="128" t="s">
        <v>4176</v>
      </c>
      <c r="C3306" s="128" t="s">
        <v>40564</v>
      </c>
      <c r="D3306" s="128" t="s">
        <v>40573</v>
      </c>
      <c r="E3306" s="128" t="s">
        <v>12427</v>
      </c>
      <c r="F3306" s="104" t="s">
        <v>14834</v>
      </c>
      <c r="G3306" s="142">
        <v>15612</v>
      </c>
      <c r="H3306" s="128" t="s">
        <v>10103</v>
      </c>
      <c r="I3306" s="128" t="s">
        <v>11819</v>
      </c>
      <c r="J3306" s="128" t="s">
        <v>40566</v>
      </c>
      <c r="K3306" s="140"/>
      <c r="L3306" s="143"/>
      <c r="M3306" s="145">
        <v>1</v>
      </c>
      <c r="N3306" s="144" t="s">
        <v>40567</v>
      </c>
      <c r="O3306" s="128" t="s">
        <v>10189</v>
      </c>
      <c r="P3306" s="128" t="s">
        <v>9125</v>
      </c>
      <c r="Q3306" s="128" t="s">
        <v>19113</v>
      </c>
      <c r="R3306" s="145"/>
      <c r="S3306" s="128"/>
      <c r="T3306" s="102" t="s">
        <v>7789</v>
      </c>
      <c r="U3306" s="128"/>
      <c r="V3306" s="145">
        <v>7</v>
      </c>
      <c r="W3306" s="130"/>
      <c r="X3306" s="113"/>
    </row>
    <row r="3307" spans="1:24" ht="12.95" customHeight="1" x14ac:dyDescent="0.2">
      <c r="A3307" s="140">
        <v>2015</v>
      </c>
      <c r="B3307" s="102" t="s">
        <v>4176</v>
      </c>
      <c r="C3307" s="197" t="s">
        <v>34426</v>
      </c>
      <c r="D3307" s="128" t="s">
        <v>35324</v>
      </c>
      <c r="E3307" s="128" t="s">
        <v>34427</v>
      </c>
      <c r="F3307" s="104" t="s">
        <v>14834</v>
      </c>
      <c r="G3307" s="142">
        <v>15504</v>
      </c>
      <c r="H3307" s="102" t="s">
        <v>10103</v>
      </c>
      <c r="I3307" s="102" t="s">
        <v>11819</v>
      </c>
      <c r="J3307" s="128" t="s">
        <v>12903</v>
      </c>
      <c r="K3307" s="140"/>
      <c r="L3307" s="143"/>
      <c r="M3307" s="145">
        <v>1</v>
      </c>
      <c r="N3307" s="146" t="s">
        <v>35325</v>
      </c>
      <c r="O3307" s="128" t="s">
        <v>9160</v>
      </c>
      <c r="P3307" s="128" t="s">
        <v>9160</v>
      </c>
      <c r="Q3307" s="128" t="s">
        <v>17671</v>
      </c>
      <c r="R3307" s="145"/>
      <c r="S3307" s="128" t="s">
        <v>11080</v>
      </c>
      <c r="T3307" s="102" t="s">
        <v>7789</v>
      </c>
      <c r="U3307" s="128" t="s">
        <v>35326</v>
      </c>
      <c r="V3307" s="145">
        <v>6.5</v>
      </c>
      <c r="W3307" s="130"/>
      <c r="X3307" s="113"/>
    </row>
    <row r="3308" spans="1:24" ht="12.95" customHeight="1" x14ac:dyDescent="0.2">
      <c r="A3308" s="140">
        <v>2015</v>
      </c>
      <c r="B3308" s="102" t="s">
        <v>4176</v>
      </c>
      <c r="C3308" s="128" t="s">
        <v>34426</v>
      </c>
      <c r="D3308" s="128" t="s">
        <v>35327</v>
      </c>
      <c r="E3308" s="128" t="s">
        <v>34428</v>
      </c>
      <c r="F3308" s="104" t="s">
        <v>14834</v>
      </c>
      <c r="G3308" s="142">
        <v>15505</v>
      </c>
      <c r="H3308" s="102" t="s">
        <v>10103</v>
      </c>
      <c r="I3308" s="102" t="s">
        <v>11819</v>
      </c>
      <c r="J3308" s="128" t="s">
        <v>35328</v>
      </c>
      <c r="K3308" s="140"/>
      <c r="L3308" s="143"/>
      <c r="M3308" s="145">
        <v>1</v>
      </c>
      <c r="N3308" s="146" t="s">
        <v>35325</v>
      </c>
      <c r="O3308" s="128" t="s">
        <v>3620</v>
      </c>
      <c r="P3308" s="128" t="s">
        <v>21475</v>
      </c>
      <c r="Q3308" s="128" t="s">
        <v>29168</v>
      </c>
      <c r="R3308" s="145"/>
      <c r="S3308" s="128" t="s">
        <v>11080</v>
      </c>
      <c r="T3308" s="102" t="s">
        <v>7789</v>
      </c>
      <c r="U3308" s="128" t="s">
        <v>35329</v>
      </c>
      <c r="V3308" s="145">
        <v>11.5</v>
      </c>
      <c r="W3308" s="130"/>
      <c r="X3308" s="113"/>
    </row>
    <row r="3309" spans="1:24" ht="12.95" customHeight="1" x14ac:dyDescent="0.2">
      <c r="A3309" s="140">
        <v>2015</v>
      </c>
      <c r="B3309" s="102" t="s">
        <v>4176</v>
      </c>
      <c r="C3309" s="128" t="s">
        <v>34426</v>
      </c>
      <c r="D3309" s="128" t="s">
        <v>35330</v>
      </c>
      <c r="E3309" s="128" t="s">
        <v>34429</v>
      </c>
      <c r="F3309" s="104" t="s">
        <v>14834</v>
      </c>
      <c r="G3309" s="142">
        <v>15508</v>
      </c>
      <c r="H3309" s="102" t="s">
        <v>10103</v>
      </c>
      <c r="I3309" s="102" t="s">
        <v>11819</v>
      </c>
      <c r="J3309" s="128" t="s">
        <v>12903</v>
      </c>
      <c r="K3309" s="140"/>
      <c r="L3309" s="143"/>
      <c r="M3309" s="145">
        <v>1</v>
      </c>
      <c r="N3309" s="146" t="s">
        <v>35325</v>
      </c>
      <c r="O3309" s="128" t="s">
        <v>11565</v>
      </c>
      <c r="P3309" s="128"/>
      <c r="Q3309" s="128" t="s">
        <v>35331</v>
      </c>
      <c r="R3309" s="145" t="s">
        <v>7035</v>
      </c>
      <c r="S3309" s="128"/>
      <c r="T3309" s="102" t="s">
        <v>7789</v>
      </c>
      <c r="U3309" s="128" t="s">
        <v>29911</v>
      </c>
      <c r="V3309" s="145">
        <v>6.5</v>
      </c>
      <c r="W3309" s="130"/>
      <c r="X3309" s="113"/>
    </row>
    <row r="3310" spans="1:24" ht="12.95" customHeight="1" x14ac:dyDescent="0.2">
      <c r="A3310" s="140">
        <v>2015</v>
      </c>
      <c r="B3310" s="102" t="s">
        <v>4176</v>
      </c>
      <c r="C3310" s="128" t="s">
        <v>34426</v>
      </c>
      <c r="D3310" s="128" t="s">
        <v>35332</v>
      </c>
      <c r="E3310" s="128" t="s">
        <v>34430</v>
      </c>
      <c r="F3310" s="104" t="s">
        <v>14834</v>
      </c>
      <c r="G3310" s="142">
        <v>15506</v>
      </c>
      <c r="H3310" s="102" t="s">
        <v>11819</v>
      </c>
      <c r="I3310" s="102" t="s">
        <v>10103</v>
      </c>
      <c r="J3310" s="128" t="s">
        <v>35328</v>
      </c>
      <c r="K3310" s="140"/>
      <c r="L3310" s="143"/>
      <c r="M3310" s="145">
        <v>1</v>
      </c>
      <c r="N3310" s="146" t="s">
        <v>35325</v>
      </c>
      <c r="O3310" s="128"/>
      <c r="P3310" s="128" t="s">
        <v>19503</v>
      </c>
      <c r="Q3310" s="128" t="s">
        <v>20734</v>
      </c>
      <c r="R3310" s="145"/>
      <c r="S3310" s="128" t="s">
        <v>9435</v>
      </c>
      <c r="T3310" s="102" t="s">
        <v>7789</v>
      </c>
      <c r="U3310" s="128" t="s">
        <v>10832</v>
      </c>
      <c r="V3310" s="145">
        <v>7.5</v>
      </c>
      <c r="W3310" s="130"/>
      <c r="X3310" s="113"/>
    </row>
    <row r="3311" spans="1:24" ht="12.95" customHeight="1" x14ac:dyDescent="0.2">
      <c r="A3311" s="140">
        <v>2015</v>
      </c>
      <c r="B3311" s="102" t="s">
        <v>4176</v>
      </c>
      <c r="C3311" s="128" t="s">
        <v>34426</v>
      </c>
      <c r="D3311" s="128" t="s">
        <v>35333</v>
      </c>
      <c r="E3311" s="128" t="s">
        <v>34431</v>
      </c>
      <c r="F3311" s="104" t="s">
        <v>14834</v>
      </c>
      <c r="G3311" s="142">
        <v>15505</v>
      </c>
      <c r="H3311" s="102" t="s">
        <v>10103</v>
      </c>
      <c r="I3311" s="102" t="s">
        <v>11819</v>
      </c>
      <c r="J3311" s="128" t="s">
        <v>35334</v>
      </c>
      <c r="K3311" s="140"/>
      <c r="L3311" s="143"/>
      <c r="M3311" s="145">
        <v>1</v>
      </c>
      <c r="N3311" s="146" t="s">
        <v>35325</v>
      </c>
      <c r="O3311" s="128" t="s">
        <v>3620</v>
      </c>
      <c r="P3311" s="128" t="s">
        <v>16852</v>
      </c>
      <c r="Q3311" s="128" t="s">
        <v>19105</v>
      </c>
      <c r="R3311" s="145"/>
      <c r="S3311" s="128" t="s">
        <v>11080</v>
      </c>
      <c r="T3311" s="102" t="s">
        <v>7789</v>
      </c>
      <c r="U3311" s="128" t="s">
        <v>14790</v>
      </c>
      <c r="V3311" s="145">
        <v>8.5</v>
      </c>
      <c r="W3311" s="130"/>
      <c r="X3311" s="113"/>
    </row>
    <row r="3312" spans="1:24" ht="12.95" customHeight="1" x14ac:dyDescent="0.2">
      <c r="A3312" s="140">
        <v>2015</v>
      </c>
      <c r="B3312" s="102" t="s">
        <v>4176</v>
      </c>
      <c r="C3312" s="128" t="s">
        <v>34426</v>
      </c>
      <c r="D3312" s="128" t="s">
        <v>35335</v>
      </c>
      <c r="E3312" s="128" t="s">
        <v>34432</v>
      </c>
      <c r="F3312" s="104" t="s">
        <v>14834</v>
      </c>
      <c r="G3312" s="142">
        <v>15509</v>
      </c>
      <c r="H3312" s="102" t="s">
        <v>10103</v>
      </c>
      <c r="I3312" s="102" t="s">
        <v>11819</v>
      </c>
      <c r="J3312" s="128" t="s">
        <v>12903</v>
      </c>
      <c r="K3312" s="140"/>
      <c r="L3312" s="143"/>
      <c r="M3312" s="145">
        <v>1</v>
      </c>
      <c r="N3312" s="146" t="s">
        <v>35325</v>
      </c>
      <c r="O3312" s="128" t="s">
        <v>15160</v>
      </c>
      <c r="P3312" s="128" t="s">
        <v>10316</v>
      </c>
      <c r="Q3312" s="128" t="s">
        <v>35336</v>
      </c>
      <c r="R3312" s="145"/>
      <c r="S3312" s="128" t="s">
        <v>35337</v>
      </c>
      <c r="T3312" s="102" t="s">
        <v>7789</v>
      </c>
      <c r="U3312" s="128" t="s">
        <v>29911</v>
      </c>
      <c r="V3312" s="145">
        <v>7</v>
      </c>
      <c r="W3312" s="130"/>
      <c r="X3312" s="113"/>
    </row>
    <row r="3313" spans="1:24" ht="12.95" customHeight="1" x14ac:dyDescent="0.2">
      <c r="A3313" s="140">
        <v>2015</v>
      </c>
      <c r="B3313" s="102" t="s">
        <v>4176</v>
      </c>
      <c r="C3313" s="128" t="s">
        <v>34426</v>
      </c>
      <c r="D3313" s="128" t="s">
        <v>35338</v>
      </c>
      <c r="E3313" s="128" t="s">
        <v>34433</v>
      </c>
      <c r="F3313" s="104" t="s">
        <v>14834</v>
      </c>
      <c r="G3313" s="142">
        <v>15509</v>
      </c>
      <c r="H3313" s="102" t="s">
        <v>10103</v>
      </c>
      <c r="I3313" s="102" t="s">
        <v>11819</v>
      </c>
      <c r="J3313" s="128" t="s">
        <v>35328</v>
      </c>
      <c r="K3313" s="140"/>
      <c r="L3313" s="143"/>
      <c r="M3313" s="145">
        <v>1</v>
      </c>
      <c r="N3313" s="146" t="s">
        <v>35325</v>
      </c>
      <c r="O3313" s="128" t="s">
        <v>35340</v>
      </c>
      <c r="P3313" s="128" t="s">
        <v>7906</v>
      </c>
      <c r="Q3313" s="128" t="s">
        <v>35339</v>
      </c>
      <c r="R3313" s="145"/>
      <c r="S3313" s="128"/>
      <c r="T3313" s="102" t="s">
        <v>7789</v>
      </c>
      <c r="U3313" s="128" t="s">
        <v>35349</v>
      </c>
      <c r="V3313" s="145">
        <v>9.5</v>
      </c>
      <c r="W3313" s="130"/>
      <c r="X3313" s="113"/>
    </row>
    <row r="3314" spans="1:24" ht="12.95" customHeight="1" x14ac:dyDescent="0.2">
      <c r="A3314" s="140">
        <v>2015</v>
      </c>
      <c r="B3314" s="102" t="s">
        <v>4176</v>
      </c>
      <c r="C3314" s="128" t="s">
        <v>34426</v>
      </c>
      <c r="D3314" s="128" t="s">
        <v>35341</v>
      </c>
      <c r="E3314" s="128" t="s">
        <v>34434</v>
      </c>
      <c r="F3314" s="104" t="s">
        <v>14834</v>
      </c>
      <c r="G3314" s="142">
        <v>15509</v>
      </c>
      <c r="H3314" s="102" t="s">
        <v>10103</v>
      </c>
      <c r="I3314" s="102" t="s">
        <v>11819</v>
      </c>
      <c r="J3314" s="128" t="s">
        <v>35328</v>
      </c>
      <c r="K3314" s="140"/>
      <c r="L3314" s="143"/>
      <c r="M3314" s="145">
        <v>1</v>
      </c>
      <c r="N3314" s="146" t="s">
        <v>35325</v>
      </c>
      <c r="O3314" s="128"/>
      <c r="P3314" s="128" t="s">
        <v>30445</v>
      </c>
      <c r="Q3314" s="128" t="s">
        <v>35342</v>
      </c>
      <c r="R3314" s="145"/>
      <c r="S3314" s="128" t="s">
        <v>35343</v>
      </c>
      <c r="T3314" s="102" t="s">
        <v>7789</v>
      </c>
      <c r="U3314" s="128" t="s">
        <v>35344</v>
      </c>
      <c r="V3314" s="145">
        <v>9.5</v>
      </c>
      <c r="W3314" s="130"/>
      <c r="X3314" s="113"/>
    </row>
    <row r="3315" spans="1:24" ht="12.95" customHeight="1" x14ac:dyDescent="0.2">
      <c r="A3315" s="140">
        <v>2015</v>
      </c>
      <c r="B3315" s="102" t="s">
        <v>4176</v>
      </c>
      <c r="C3315" s="128" t="s">
        <v>34426</v>
      </c>
      <c r="D3315" s="128" t="s">
        <v>35345</v>
      </c>
      <c r="E3315" s="128" t="s">
        <v>34435</v>
      </c>
      <c r="F3315" s="104" t="s">
        <v>14834</v>
      </c>
      <c r="G3315" s="142">
        <v>15509</v>
      </c>
      <c r="H3315" s="102" t="s">
        <v>10103</v>
      </c>
      <c r="I3315" s="102" t="s">
        <v>11819</v>
      </c>
      <c r="J3315" s="128" t="s">
        <v>12903</v>
      </c>
      <c r="K3315" s="140"/>
      <c r="L3315" s="143"/>
      <c r="M3315" s="145">
        <v>1</v>
      </c>
      <c r="N3315" s="128" t="s">
        <v>35325</v>
      </c>
      <c r="O3315" s="128" t="s">
        <v>3620</v>
      </c>
      <c r="P3315" s="128" t="s">
        <v>17478</v>
      </c>
      <c r="Q3315" s="128" t="s">
        <v>35346</v>
      </c>
      <c r="R3315" s="145"/>
      <c r="S3315" s="128" t="s">
        <v>11080</v>
      </c>
      <c r="T3315" s="102" t="s">
        <v>7789</v>
      </c>
      <c r="U3315" s="128"/>
      <c r="V3315" s="145">
        <v>26</v>
      </c>
      <c r="W3315" s="130"/>
      <c r="X3315" s="113"/>
    </row>
    <row r="3316" spans="1:24" ht="12.95" customHeight="1" x14ac:dyDescent="0.2">
      <c r="A3316" s="140">
        <v>2015</v>
      </c>
      <c r="B3316" s="102" t="s">
        <v>4176</v>
      </c>
      <c r="C3316" s="128" t="s">
        <v>34426</v>
      </c>
      <c r="D3316" s="128" t="s">
        <v>35347</v>
      </c>
      <c r="E3316" s="128" t="s">
        <v>34436</v>
      </c>
      <c r="F3316" s="104" t="s">
        <v>14834</v>
      </c>
      <c r="G3316" s="142">
        <v>15509</v>
      </c>
      <c r="H3316" s="102" t="s">
        <v>10103</v>
      </c>
      <c r="I3316" s="102" t="s">
        <v>11819</v>
      </c>
      <c r="J3316" s="128" t="s">
        <v>35328</v>
      </c>
      <c r="K3316" s="140"/>
      <c r="L3316" s="143"/>
      <c r="M3316" s="145">
        <v>1</v>
      </c>
      <c r="N3316" s="146" t="s">
        <v>35325</v>
      </c>
      <c r="O3316" s="128" t="s">
        <v>3620</v>
      </c>
      <c r="P3316" s="128" t="s">
        <v>16524</v>
      </c>
      <c r="Q3316" s="128" t="s">
        <v>19804</v>
      </c>
      <c r="R3316" s="145" t="s">
        <v>7035</v>
      </c>
      <c r="S3316" s="128" t="s">
        <v>11080</v>
      </c>
      <c r="T3316" s="102" t="s">
        <v>7789</v>
      </c>
      <c r="U3316" s="128"/>
      <c r="V3316" s="145">
        <v>9.5</v>
      </c>
      <c r="W3316" s="130"/>
      <c r="X3316" s="113"/>
    </row>
    <row r="3317" spans="1:24" ht="12.95" customHeight="1" x14ac:dyDescent="0.2">
      <c r="A3317" s="140">
        <v>2015</v>
      </c>
      <c r="B3317" s="102" t="s">
        <v>4176</v>
      </c>
      <c r="C3317" s="128" t="s">
        <v>34426</v>
      </c>
      <c r="D3317" s="128" t="s">
        <v>35348</v>
      </c>
      <c r="E3317" s="128" t="s">
        <v>34437</v>
      </c>
      <c r="F3317" s="104" t="s">
        <v>14834</v>
      </c>
      <c r="G3317" s="142">
        <v>15510</v>
      </c>
      <c r="H3317" s="102" t="s">
        <v>10103</v>
      </c>
      <c r="I3317" s="102" t="s">
        <v>11819</v>
      </c>
      <c r="J3317" s="128" t="s">
        <v>35328</v>
      </c>
      <c r="K3317" s="140"/>
      <c r="L3317" s="143"/>
      <c r="M3317" s="145">
        <v>1</v>
      </c>
      <c r="N3317" s="146" t="s">
        <v>35325</v>
      </c>
      <c r="O3317" s="128"/>
      <c r="P3317" s="128" t="s">
        <v>9125</v>
      </c>
      <c r="Q3317" s="128" t="s">
        <v>16157</v>
      </c>
      <c r="R3317" s="145"/>
      <c r="S3317" s="128" t="s">
        <v>8315</v>
      </c>
      <c r="T3317" s="102" t="s">
        <v>7789</v>
      </c>
      <c r="U3317" s="128" t="s">
        <v>29900</v>
      </c>
      <c r="V3317" s="145">
        <v>7.5</v>
      </c>
      <c r="W3317" s="130"/>
      <c r="X3317" s="113"/>
    </row>
    <row r="3318" spans="1:24" ht="12.95" customHeight="1" x14ac:dyDescent="0.2">
      <c r="A3318" s="140">
        <v>2015</v>
      </c>
      <c r="B3318" s="102" t="s">
        <v>4176</v>
      </c>
      <c r="C3318" s="128" t="s">
        <v>34426</v>
      </c>
      <c r="D3318" s="128" t="s">
        <v>35350</v>
      </c>
      <c r="E3318" s="128" t="s">
        <v>34438</v>
      </c>
      <c r="F3318" s="104" t="s">
        <v>14834</v>
      </c>
      <c r="G3318" s="142">
        <v>15512</v>
      </c>
      <c r="H3318" s="102" t="s">
        <v>10103</v>
      </c>
      <c r="I3318" s="102" t="s">
        <v>11819</v>
      </c>
      <c r="J3318" s="128" t="s">
        <v>12903</v>
      </c>
      <c r="K3318" s="140"/>
      <c r="L3318" s="143"/>
      <c r="M3318" s="145">
        <v>1</v>
      </c>
      <c r="N3318" s="146" t="s">
        <v>35325</v>
      </c>
      <c r="O3318" s="128"/>
      <c r="P3318" s="128"/>
      <c r="Q3318" s="128" t="s">
        <v>17671</v>
      </c>
      <c r="R3318" s="145"/>
      <c r="S3318" s="128"/>
      <c r="T3318" s="102" t="s">
        <v>7789</v>
      </c>
      <c r="U3318" s="128" t="s">
        <v>29911</v>
      </c>
      <c r="V3318" s="145">
        <v>6.5</v>
      </c>
      <c r="W3318" s="130"/>
      <c r="X3318" s="113"/>
    </row>
    <row r="3319" spans="1:24" ht="12.95" customHeight="1" x14ac:dyDescent="0.2">
      <c r="A3319" s="140">
        <v>2018</v>
      </c>
      <c r="B3319" s="128" t="s">
        <v>4176</v>
      </c>
      <c r="C3319" s="197" t="s">
        <v>38556</v>
      </c>
      <c r="D3319" s="128" t="s">
        <v>38557</v>
      </c>
      <c r="E3319" s="128">
        <v>1</v>
      </c>
      <c r="F3319" s="148" t="s">
        <v>10085</v>
      </c>
      <c r="G3319" s="142">
        <v>16327</v>
      </c>
      <c r="H3319" s="128" t="s">
        <v>11819</v>
      </c>
      <c r="I3319" s="128" t="s">
        <v>10191</v>
      </c>
      <c r="J3319" s="128" t="s">
        <v>38299</v>
      </c>
      <c r="K3319" s="140"/>
      <c r="L3319" s="143"/>
      <c r="M3319" s="145">
        <v>1</v>
      </c>
      <c r="N3319" s="146" t="s">
        <v>38558</v>
      </c>
      <c r="O3319" s="128"/>
      <c r="P3319" s="128"/>
      <c r="Q3319" s="128" t="s">
        <v>17935</v>
      </c>
      <c r="R3319" s="145"/>
      <c r="S3319" s="128"/>
      <c r="T3319" s="128" t="s">
        <v>21275</v>
      </c>
      <c r="U3319" s="128" t="s">
        <v>38559</v>
      </c>
      <c r="V3319" s="145">
        <v>8</v>
      </c>
      <c r="W3319" s="130"/>
      <c r="X3319" s="113"/>
    </row>
    <row r="3320" spans="1:24" ht="12.95" customHeight="1" x14ac:dyDescent="0.2">
      <c r="A3320" s="140">
        <v>2018</v>
      </c>
      <c r="B3320" s="128" t="s">
        <v>4176</v>
      </c>
      <c r="C3320" s="128" t="s">
        <v>38556</v>
      </c>
      <c r="D3320" s="128" t="s">
        <v>38300</v>
      </c>
      <c r="E3320" s="128">
        <v>2</v>
      </c>
      <c r="F3320" s="148" t="s">
        <v>10085</v>
      </c>
      <c r="G3320" s="142">
        <v>16327</v>
      </c>
      <c r="H3320" s="128" t="s">
        <v>11819</v>
      </c>
      <c r="I3320" s="128" t="s">
        <v>10191</v>
      </c>
      <c r="J3320" s="128" t="s">
        <v>38299</v>
      </c>
      <c r="K3320" s="140"/>
      <c r="L3320" s="143"/>
      <c r="M3320" s="145">
        <v>1</v>
      </c>
      <c r="N3320" s="146" t="s">
        <v>38558</v>
      </c>
      <c r="O3320" s="128"/>
      <c r="P3320" s="128"/>
      <c r="Q3320" s="128" t="s">
        <v>15945</v>
      </c>
      <c r="R3320" s="145"/>
      <c r="S3320" s="128"/>
      <c r="T3320" s="128" t="s">
        <v>21275</v>
      </c>
      <c r="U3320" s="128" t="s">
        <v>38559</v>
      </c>
      <c r="V3320" s="145">
        <v>7.5</v>
      </c>
      <c r="W3320" s="130"/>
      <c r="X3320" s="113"/>
    </row>
    <row r="3321" spans="1:24" ht="12.95" customHeight="1" x14ac:dyDescent="0.2">
      <c r="A3321" s="140">
        <v>2018</v>
      </c>
      <c r="B3321" s="128" t="s">
        <v>4176</v>
      </c>
      <c r="C3321" s="128" t="s">
        <v>38556</v>
      </c>
      <c r="D3321" s="128" t="s">
        <v>38301</v>
      </c>
      <c r="E3321" s="128">
        <v>3</v>
      </c>
      <c r="F3321" s="148" t="s">
        <v>10085</v>
      </c>
      <c r="G3321" s="142">
        <v>16327</v>
      </c>
      <c r="H3321" s="128" t="s">
        <v>11819</v>
      </c>
      <c r="I3321" s="128" t="s">
        <v>10191</v>
      </c>
      <c r="J3321" s="128" t="s">
        <v>38299</v>
      </c>
      <c r="K3321" s="140"/>
      <c r="L3321" s="143"/>
      <c r="M3321" s="145">
        <v>1</v>
      </c>
      <c r="N3321" s="146" t="s">
        <v>38558</v>
      </c>
      <c r="O3321" s="128"/>
      <c r="P3321" s="128" t="s">
        <v>13301</v>
      </c>
      <c r="Q3321" s="128" t="s">
        <v>28437</v>
      </c>
      <c r="R3321" s="145" t="s">
        <v>11565</v>
      </c>
      <c r="S3321" s="128" t="s">
        <v>9435</v>
      </c>
      <c r="T3321" s="128" t="s">
        <v>21275</v>
      </c>
      <c r="U3321" s="128" t="s">
        <v>38560</v>
      </c>
      <c r="V3321" s="145">
        <v>11</v>
      </c>
      <c r="W3321" s="130"/>
      <c r="X3321" s="113"/>
    </row>
    <row r="3322" spans="1:24" ht="12.95" customHeight="1" x14ac:dyDescent="0.2">
      <c r="A3322" s="140">
        <v>2018</v>
      </c>
      <c r="B3322" s="128" t="s">
        <v>4176</v>
      </c>
      <c r="C3322" s="128" t="s">
        <v>38556</v>
      </c>
      <c r="D3322" s="128" t="s">
        <v>38302</v>
      </c>
      <c r="E3322" s="128">
        <v>4</v>
      </c>
      <c r="F3322" s="148" t="s">
        <v>10085</v>
      </c>
      <c r="G3322" s="142">
        <v>16329</v>
      </c>
      <c r="H3322" s="128" t="s">
        <v>10191</v>
      </c>
      <c r="I3322" s="128" t="s">
        <v>11819</v>
      </c>
      <c r="J3322" s="128" t="s">
        <v>38299</v>
      </c>
      <c r="K3322" s="140"/>
      <c r="L3322" s="143"/>
      <c r="M3322" s="145">
        <v>1</v>
      </c>
      <c r="N3322" s="146" t="s">
        <v>38558</v>
      </c>
      <c r="O3322" s="128"/>
      <c r="P3322" s="128"/>
      <c r="Q3322" s="128" t="s">
        <v>17730</v>
      </c>
      <c r="R3322" s="145"/>
      <c r="S3322" s="128"/>
      <c r="T3322" s="128" t="s">
        <v>21275</v>
      </c>
      <c r="U3322" s="128" t="s">
        <v>38559</v>
      </c>
      <c r="V3322" s="145">
        <v>6.5</v>
      </c>
      <c r="W3322" s="130"/>
      <c r="X3322" s="113"/>
    </row>
    <row r="3323" spans="1:24" ht="12.95" customHeight="1" x14ac:dyDescent="0.2">
      <c r="A3323" s="140">
        <v>2018</v>
      </c>
      <c r="B3323" s="128" t="s">
        <v>4176</v>
      </c>
      <c r="C3323" s="128" t="s">
        <v>38556</v>
      </c>
      <c r="D3323" s="128" t="s">
        <v>38303</v>
      </c>
      <c r="E3323" s="128">
        <v>5</v>
      </c>
      <c r="F3323" s="148" t="s">
        <v>10085</v>
      </c>
      <c r="G3323" s="142">
        <v>16329</v>
      </c>
      <c r="H3323" s="128" t="s">
        <v>11819</v>
      </c>
      <c r="I3323" s="128" t="s">
        <v>10191</v>
      </c>
      <c r="J3323" s="128" t="s">
        <v>38299</v>
      </c>
      <c r="K3323" s="140"/>
      <c r="L3323" s="143"/>
      <c r="M3323" s="145">
        <v>1</v>
      </c>
      <c r="N3323" s="146" t="s">
        <v>38558</v>
      </c>
      <c r="O3323" s="128" t="s">
        <v>15889</v>
      </c>
      <c r="P3323" s="128"/>
      <c r="Q3323" s="128" t="s">
        <v>16122</v>
      </c>
      <c r="R3323" s="145"/>
      <c r="S3323" s="128"/>
      <c r="T3323" s="128" t="s">
        <v>21275</v>
      </c>
      <c r="U3323" s="128" t="s">
        <v>38559</v>
      </c>
      <c r="V3323" s="145">
        <v>9.5</v>
      </c>
      <c r="W3323" s="130"/>
      <c r="X3323" s="113"/>
    </row>
    <row r="3324" spans="1:24" ht="12.95" customHeight="1" x14ac:dyDescent="0.2">
      <c r="A3324" s="140">
        <v>2018</v>
      </c>
      <c r="B3324" s="128" t="s">
        <v>4176</v>
      </c>
      <c r="C3324" s="128" t="s">
        <v>38556</v>
      </c>
      <c r="D3324" s="128" t="s">
        <v>38304</v>
      </c>
      <c r="E3324" s="128">
        <v>6</v>
      </c>
      <c r="F3324" s="148" t="s">
        <v>10085</v>
      </c>
      <c r="G3324" s="142">
        <v>16330</v>
      </c>
      <c r="H3324" s="128" t="s">
        <v>11819</v>
      </c>
      <c r="I3324" s="128" t="s">
        <v>10191</v>
      </c>
      <c r="J3324" s="128" t="s">
        <v>38299</v>
      </c>
      <c r="K3324" s="140"/>
      <c r="L3324" s="143"/>
      <c r="M3324" s="145">
        <v>1</v>
      </c>
      <c r="N3324" s="146" t="s">
        <v>38558</v>
      </c>
      <c r="O3324" s="128"/>
      <c r="P3324" s="128"/>
      <c r="Q3324" s="128" t="s">
        <v>17504</v>
      </c>
      <c r="R3324" s="145"/>
      <c r="S3324" s="128" t="s">
        <v>8315</v>
      </c>
      <c r="T3324" s="128" t="s">
        <v>21275</v>
      </c>
      <c r="U3324" s="128" t="s">
        <v>38561</v>
      </c>
      <c r="V3324" s="145">
        <v>7</v>
      </c>
      <c r="W3324" s="130"/>
      <c r="X3324" s="113"/>
    </row>
    <row r="3325" spans="1:24" ht="12.95" customHeight="1" x14ac:dyDescent="0.2">
      <c r="A3325" s="140">
        <v>2018</v>
      </c>
      <c r="B3325" s="128" t="s">
        <v>4176</v>
      </c>
      <c r="C3325" s="128" t="s">
        <v>38556</v>
      </c>
      <c r="D3325" s="128" t="s">
        <v>38305</v>
      </c>
      <c r="E3325" s="128">
        <v>7</v>
      </c>
      <c r="F3325" s="148" t="s">
        <v>10085</v>
      </c>
      <c r="G3325" s="142">
        <v>16332</v>
      </c>
      <c r="H3325" s="128" t="s">
        <v>11819</v>
      </c>
      <c r="I3325" s="128" t="s">
        <v>10191</v>
      </c>
      <c r="J3325" s="128" t="s">
        <v>38299</v>
      </c>
      <c r="K3325" s="140"/>
      <c r="L3325" s="143"/>
      <c r="M3325" s="145">
        <v>1</v>
      </c>
      <c r="N3325" s="128" t="s">
        <v>38558</v>
      </c>
      <c r="O3325" s="128" t="s">
        <v>9125</v>
      </c>
      <c r="P3325" s="128"/>
      <c r="Q3325" s="128" t="s">
        <v>19550</v>
      </c>
      <c r="R3325" s="145"/>
      <c r="S3325" s="128" t="s">
        <v>8315</v>
      </c>
      <c r="T3325" s="128" t="s">
        <v>21275</v>
      </c>
      <c r="U3325" s="128" t="s">
        <v>38559</v>
      </c>
      <c r="V3325" s="145">
        <v>9</v>
      </c>
      <c r="W3325" s="130"/>
      <c r="X3325" s="113"/>
    </row>
    <row r="3326" spans="1:24" ht="12.95" customHeight="1" x14ac:dyDescent="0.2">
      <c r="A3326" s="140">
        <v>2018</v>
      </c>
      <c r="B3326" s="128" t="s">
        <v>4176</v>
      </c>
      <c r="C3326" s="128" t="s">
        <v>38556</v>
      </c>
      <c r="D3326" s="128" t="s">
        <v>38562</v>
      </c>
      <c r="E3326" s="128">
        <v>8</v>
      </c>
      <c r="F3326" s="148" t="s">
        <v>10085</v>
      </c>
      <c r="G3326" s="142">
        <v>16330</v>
      </c>
      <c r="H3326" s="128" t="s">
        <v>11819</v>
      </c>
      <c r="I3326" s="128" t="s">
        <v>10191</v>
      </c>
      <c r="J3326" s="128" t="s">
        <v>38299</v>
      </c>
      <c r="K3326" s="140"/>
      <c r="L3326" s="143"/>
      <c r="M3326" s="145">
        <v>1</v>
      </c>
      <c r="N3326" s="128" t="s">
        <v>38558</v>
      </c>
      <c r="O3326" s="128" t="s">
        <v>20530</v>
      </c>
      <c r="P3326" s="128" t="s">
        <v>1863</v>
      </c>
      <c r="Q3326" s="128" t="s">
        <v>38563</v>
      </c>
      <c r="R3326" s="145"/>
      <c r="S3326" s="128" t="s">
        <v>11080</v>
      </c>
      <c r="T3326" s="128" t="s">
        <v>21275</v>
      </c>
      <c r="U3326" s="128" t="s">
        <v>38559</v>
      </c>
      <c r="V3326" s="145">
        <v>25</v>
      </c>
      <c r="W3326" s="130"/>
      <c r="X3326" s="113"/>
    </row>
    <row r="3327" spans="1:24" ht="12.95" customHeight="1" x14ac:dyDescent="0.2">
      <c r="A3327" s="115">
        <v>2014</v>
      </c>
      <c r="B3327" s="102" t="s">
        <v>4176</v>
      </c>
      <c r="C3327" s="164" t="s">
        <v>21291</v>
      </c>
      <c r="D3327" s="111" t="s">
        <v>31717</v>
      </c>
      <c r="E3327" s="115" t="s">
        <v>28019</v>
      </c>
      <c r="F3327" s="148" t="s">
        <v>10085</v>
      </c>
      <c r="G3327" s="105">
        <v>15683</v>
      </c>
      <c r="H3327" s="115" t="s">
        <v>2625</v>
      </c>
      <c r="I3327" s="115" t="s">
        <v>31718</v>
      </c>
      <c r="J3327" s="115" t="s">
        <v>3677</v>
      </c>
      <c r="K3327" s="115"/>
      <c r="L3327" s="111" t="s">
        <v>28026</v>
      </c>
      <c r="M3327" s="115">
        <v>1</v>
      </c>
      <c r="N3327" s="108" t="s">
        <v>11487</v>
      </c>
      <c r="O3327" s="115"/>
      <c r="P3327" s="126"/>
      <c r="Q3327" s="126" t="s">
        <v>19531</v>
      </c>
      <c r="R3327" s="115"/>
      <c r="S3327" s="115" t="s">
        <v>8315</v>
      </c>
      <c r="T3327" s="107" t="s">
        <v>21291</v>
      </c>
      <c r="U3327" s="115" t="s">
        <v>28034</v>
      </c>
      <c r="V3327" s="151">
        <v>9</v>
      </c>
      <c r="W3327" s="183"/>
      <c r="X3327" s="113"/>
    </row>
    <row r="3328" spans="1:24" ht="12.95" customHeight="1" x14ac:dyDescent="0.2">
      <c r="A3328" s="115">
        <v>2014</v>
      </c>
      <c r="B3328" s="102" t="s">
        <v>4176</v>
      </c>
      <c r="C3328" s="102" t="s">
        <v>21291</v>
      </c>
      <c r="D3328" s="111" t="s">
        <v>31719</v>
      </c>
      <c r="E3328" s="115" t="s">
        <v>28020</v>
      </c>
      <c r="F3328" s="148" t="s">
        <v>10085</v>
      </c>
      <c r="G3328" s="105">
        <v>15684</v>
      </c>
      <c r="H3328" s="115" t="s">
        <v>2625</v>
      </c>
      <c r="I3328" s="115" t="s">
        <v>31718</v>
      </c>
      <c r="J3328" s="115" t="s">
        <v>3677</v>
      </c>
      <c r="K3328" s="115"/>
      <c r="L3328" s="111" t="s">
        <v>28027</v>
      </c>
      <c r="M3328" s="115">
        <v>1</v>
      </c>
      <c r="N3328" s="108" t="s">
        <v>11487</v>
      </c>
      <c r="O3328" s="115"/>
      <c r="P3328" s="126" t="s">
        <v>9160</v>
      </c>
      <c r="Q3328" s="126" t="s">
        <v>16520</v>
      </c>
      <c r="R3328" s="115"/>
      <c r="S3328" s="115" t="s">
        <v>8315</v>
      </c>
      <c r="T3328" s="107" t="s">
        <v>21291</v>
      </c>
      <c r="U3328" s="115" t="s">
        <v>28034</v>
      </c>
      <c r="V3328" s="151">
        <v>7</v>
      </c>
      <c r="W3328" s="183"/>
      <c r="X3328" s="113"/>
    </row>
    <row r="3329" spans="1:24" ht="12.95" customHeight="1" x14ac:dyDescent="0.2">
      <c r="A3329" s="115">
        <v>2014</v>
      </c>
      <c r="B3329" s="102" t="s">
        <v>4176</v>
      </c>
      <c r="C3329" s="102" t="s">
        <v>21291</v>
      </c>
      <c r="D3329" s="111" t="s">
        <v>31720</v>
      </c>
      <c r="E3329" s="115" t="s">
        <v>28021</v>
      </c>
      <c r="F3329" s="148" t="s">
        <v>10085</v>
      </c>
      <c r="G3329" s="105">
        <v>15671</v>
      </c>
      <c r="H3329" s="115" t="s">
        <v>31718</v>
      </c>
      <c r="I3329" s="115" t="s">
        <v>2625</v>
      </c>
      <c r="J3329" s="115" t="s">
        <v>5269</v>
      </c>
      <c r="K3329" s="115"/>
      <c r="L3329" s="111" t="s">
        <v>28028</v>
      </c>
      <c r="M3329" s="115">
        <v>1</v>
      </c>
      <c r="N3329" s="108" t="s">
        <v>11487</v>
      </c>
      <c r="O3329" s="115"/>
      <c r="P3329" s="115"/>
      <c r="Q3329" s="115" t="s">
        <v>17527</v>
      </c>
      <c r="R3329" s="115"/>
      <c r="S3329" s="115"/>
      <c r="T3329" s="107" t="s">
        <v>21291</v>
      </c>
      <c r="U3329" s="115" t="s">
        <v>28034</v>
      </c>
      <c r="V3329" s="151">
        <v>6</v>
      </c>
      <c r="W3329" s="183"/>
      <c r="X3329" s="324"/>
    </row>
    <row r="3330" spans="1:24" ht="12.95" customHeight="1" x14ac:dyDescent="0.2">
      <c r="A3330" s="115">
        <v>2014</v>
      </c>
      <c r="B3330" s="102" t="s">
        <v>4176</v>
      </c>
      <c r="C3330" s="102" t="s">
        <v>21291</v>
      </c>
      <c r="D3330" s="111" t="s">
        <v>31721</v>
      </c>
      <c r="E3330" s="115" t="s">
        <v>28022</v>
      </c>
      <c r="F3330" s="148" t="s">
        <v>10085</v>
      </c>
      <c r="G3330" s="105">
        <v>15664</v>
      </c>
      <c r="H3330" s="115" t="s">
        <v>2625</v>
      </c>
      <c r="I3330" s="115" t="s">
        <v>31718</v>
      </c>
      <c r="J3330" s="115" t="s">
        <v>5269</v>
      </c>
      <c r="K3330" s="115"/>
      <c r="L3330" s="111" t="s">
        <v>28029</v>
      </c>
      <c r="M3330" s="115">
        <v>1</v>
      </c>
      <c r="N3330" s="108" t="s">
        <v>11487</v>
      </c>
      <c r="O3330" s="115"/>
      <c r="P3330" s="115"/>
      <c r="Q3330" s="115" t="s">
        <v>17191</v>
      </c>
      <c r="R3330" s="115"/>
      <c r="S3330" s="115"/>
      <c r="T3330" s="107" t="s">
        <v>21291</v>
      </c>
      <c r="U3330" s="115" t="s">
        <v>28034</v>
      </c>
      <c r="V3330" s="151">
        <v>6.5</v>
      </c>
      <c r="W3330" s="183"/>
      <c r="X3330" s="324"/>
    </row>
    <row r="3331" spans="1:24" ht="12.95" customHeight="1" x14ac:dyDescent="0.2">
      <c r="A3331" s="115">
        <v>2014</v>
      </c>
      <c r="B3331" s="102" t="s">
        <v>4176</v>
      </c>
      <c r="C3331" s="102" t="s">
        <v>21291</v>
      </c>
      <c r="D3331" s="111" t="s">
        <v>31722</v>
      </c>
      <c r="E3331" s="115" t="s">
        <v>28023</v>
      </c>
      <c r="F3331" s="148" t="s">
        <v>10085</v>
      </c>
      <c r="G3331" s="105">
        <v>15683</v>
      </c>
      <c r="H3331" s="115" t="s">
        <v>2625</v>
      </c>
      <c r="I3331" s="115" t="s">
        <v>31718</v>
      </c>
      <c r="J3331" s="115" t="s">
        <v>3677</v>
      </c>
      <c r="K3331" s="115"/>
      <c r="L3331" s="111" t="s">
        <v>28030</v>
      </c>
      <c r="M3331" s="115">
        <v>1</v>
      </c>
      <c r="N3331" s="108" t="s">
        <v>11487</v>
      </c>
      <c r="O3331" s="115"/>
      <c r="P3331" s="115"/>
      <c r="Q3331" s="115" t="s">
        <v>15913</v>
      </c>
      <c r="R3331" s="115" t="s">
        <v>7035</v>
      </c>
      <c r="S3331" s="115"/>
      <c r="T3331" s="107" t="s">
        <v>21291</v>
      </c>
      <c r="U3331" s="115" t="s">
        <v>28034</v>
      </c>
      <c r="V3331" s="151">
        <v>6.5</v>
      </c>
      <c r="W3331" s="183"/>
      <c r="X3331" s="324"/>
    </row>
    <row r="3332" spans="1:24" ht="12.95" customHeight="1" x14ac:dyDescent="0.2">
      <c r="A3332" s="115">
        <v>2014</v>
      </c>
      <c r="B3332" s="102" t="s">
        <v>4176</v>
      </c>
      <c r="C3332" s="102" t="s">
        <v>21291</v>
      </c>
      <c r="D3332" s="111" t="s">
        <v>31723</v>
      </c>
      <c r="E3332" s="115" t="s">
        <v>28024</v>
      </c>
      <c r="F3332" s="148" t="s">
        <v>10085</v>
      </c>
      <c r="G3332" s="105">
        <v>15681</v>
      </c>
      <c r="H3332" s="115" t="s">
        <v>2625</v>
      </c>
      <c r="I3332" s="115" t="s">
        <v>31718</v>
      </c>
      <c r="J3332" s="115" t="s">
        <v>7595</v>
      </c>
      <c r="K3332" s="115"/>
      <c r="L3332" s="111" t="s">
        <v>28031</v>
      </c>
      <c r="M3332" s="115">
        <v>1</v>
      </c>
      <c r="N3332" s="108" t="s">
        <v>11487</v>
      </c>
      <c r="O3332" s="115"/>
      <c r="P3332" s="115"/>
      <c r="Q3332" s="115" t="s">
        <v>16880</v>
      </c>
      <c r="R3332" s="115"/>
      <c r="S3332" s="115"/>
      <c r="T3332" s="107" t="s">
        <v>21291</v>
      </c>
      <c r="U3332" s="115" t="s">
        <v>28034</v>
      </c>
      <c r="V3332" s="151">
        <v>6</v>
      </c>
      <c r="W3332" s="183"/>
      <c r="X3332" s="324"/>
    </row>
    <row r="3333" spans="1:24" ht="12.95" customHeight="1" x14ac:dyDescent="0.2">
      <c r="A3333" s="115">
        <v>2014</v>
      </c>
      <c r="B3333" s="102" t="s">
        <v>4176</v>
      </c>
      <c r="C3333" s="102" t="s">
        <v>21291</v>
      </c>
      <c r="D3333" s="111" t="s">
        <v>31724</v>
      </c>
      <c r="E3333" s="115" t="s">
        <v>28025</v>
      </c>
      <c r="F3333" s="158" t="s">
        <v>14961</v>
      </c>
      <c r="G3333" s="105">
        <v>15677</v>
      </c>
      <c r="H3333" s="115" t="s">
        <v>31718</v>
      </c>
      <c r="I3333" s="115" t="s">
        <v>2625</v>
      </c>
      <c r="J3333" s="115" t="s">
        <v>12675</v>
      </c>
      <c r="K3333" s="115"/>
      <c r="L3333" s="111" t="s">
        <v>28032</v>
      </c>
      <c r="M3333" s="115">
        <v>1</v>
      </c>
      <c r="N3333" s="108" t="s">
        <v>11487</v>
      </c>
      <c r="O3333" s="115" t="s">
        <v>9160</v>
      </c>
      <c r="P3333" s="115" t="s">
        <v>162</v>
      </c>
      <c r="Q3333" s="115" t="s">
        <v>19101</v>
      </c>
      <c r="R3333" s="115" t="s">
        <v>7035</v>
      </c>
      <c r="S3333" s="115"/>
      <c r="T3333" s="107" t="s">
        <v>21291</v>
      </c>
      <c r="U3333" s="115" t="s">
        <v>28035</v>
      </c>
      <c r="V3333" s="151">
        <v>6.5</v>
      </c>
      <c r="W3333" s="183"/>
      <c r="X3333" s="324"/>
    </row>
    <row r="3334" spans="1:24" ht="12.95" customHeight="1" x14ac:dyDescent="0.2">
      <c r="A3334" s="115">
        <v>2014</v>
      </c>
      <c r="B3334" s="102" t="s">
        <v>4176</v>
      </c>
      <c r="C3334" s="102" t="s">
        <v>21291</v>
      </c>
      <c r="D3334" s="111" t="s">
        <v>7189</v>
      </c>
      <c r="E3334" s="115" t="s">
        <v>7596</v>
      </c>
      <c r="F3334" s="158" t="s">
        <v>14961</v>
      </c>
      <c r="G3334" s="105">
        <v>15674</v>
      </c>
      <c r="H3334" s="115" t="s">
        <v>2625</v>
      </c>
      <c r="I3334" s="115" t="s">
        <v>31718</v>
      </c>
      <c r="J3334" s="115" t="s">
        <v>7190</v>
      </c>
      <c r="K3334" s="115"/>
      <c r="L3334" s="111" t="s">
        <v>28033</v>
      </c>
      <c r="M3334" s="115">
        <v>1</v>
      </c>
      <c r="N3334" s="112" t="s">
        <v>11487</v>
      </c>
      <c r="O3334" s="115"/>
      <c r="P3334" s="115" t="s">
        <v>20529</v>
      </c>
      <c r="Q3334" s="115" t="s">
        <v>20529</v>
      </c>
      <c r="R3334" s="115" t="s">
        <v>7035</v>
      </c>
      <c r="S3334" s="115" t="s">
        <v>8315</v>
      </c>
      <c r="T3334" s="107" t="s">
        <v>21291</v>
      </c>
      <c r="U3334" s="115" t="s">
        <v>28034</v>
      </c>
      <c r="V3334" s="151" t="s">
        <v>7191</v>
      </c>
      <c r="W3334" s="183"/>
      <c r="X3334" s="324"/>
    </row>
    <row r="3335" spans="1:24" ht="12.95" customHeight="1" x14ac:dyDescent="0.2">
      <c r="A3335" s="115">
        <v>2011</v>
      </c>
      <c r="B3335" s="102" t="s">
        <v>4176</v>
      </c>
      <c r="C3335" s="103" t="s">
        <v>14101</v>
      </c>
      <c r="D3335" s="102" t="s">
        <v>4177</v>
      </c>
      <c r="E3335" s="102">
        <v>1</v>
      </c>
      <c r="F3335" s="148" t="s">
        <v>10085</v>
      </c>
      <c r="G3335" s="105">
        <v>16441</v>
      </c>
      <c r="H3335" s="102" t="s">
        <v>10191</v>
      </c>
      <c r="I3335" s="102" t="s">
        <v>4890</v>
      </c>
      <c r="J3335" s="216" t="s">
        <v>4178</v>
      </c>
      <c r="K3335" s="102"/>
      <c r="L3335" s="106"/>
      <c r="M3335" s="169">
        <v>1</v>
      </c>
      <c r="N3335" s="108" t="s">
        <v>4179</v>
      </c>
      <c r="O3335" s="121" t="s">
        <v>13555</v>
      </c>
      <c r="P3335" s="102"/>
      <c r="Q3335" s="102" t="s">
        <v>19626</v>
      </c>
      <c r="R3335" s="109"/>
      <c r="S3335" s="102" t="s">
        <v>9435</v>
      </c>
      <c r="T3335" s="102" t="s">
        <v>20546</v>
      </c>
      <c r="U3335" s="102" t="s">
        <v>27308</v>
      </c>
      <c r="V3335" s="109">
        <v>6.5</v>
      </c>
      <c r="W3335" s="107"/>
      <c r="X3335" s="324"/>
    </row>
    <row r="3336" spans="1:24" ht="12.95" customHeight="1" x14ac:dyDescent="0.2">
      <c r="A3336" s="115">
        <v>2011</v>
      </c>
      <c r="B3336" s="102" t="s">
        <v>4176</v>
      </c>
      <c r="C3336" s="102" t="s">
        <v>14101</v>
      </c>
      <c r="D3336" s="102" t="s">
        <v>4180</v>
      </c>
      <c r="E3336" s="102">
        <v>2</v>
      </c>
      <c r="F3336" s="148" t="s">
        <v>10085</v>
      </c>
      <c r="G3336" s="105">
        <v>16441</v>
      </c>
      <c r="H3336" s="102" t="s">
        <v>4890</v>
      </c>
      <c r="I3336" s="102" t="s">
        <v>10191</v>
      </c>
      <c r="J3336" s="102" t="s">
        <v>4178</v>
      </c>
      <c r="K3336" s="102"/>
      <c r="L3336" s="106"/>
      <c r="M3336" s="169">
        <v>1</v>
      </c>
      <c r="N3336" s="108" t="s">
        <v>4179</v>
      </c>
      <c r="O3336" s="121"/>
      <c r="P3336" s="102"/>
      <c r="Q3336" s="102" t="s">
        <v>17383</v>
      </c>
      <c r="R3336" s="109"/>
      <c r="S3336" s="102" t="s">
        <v>8315</v>
      </c>
      <c r="T3336" s="102" t="s">
        <v>20546</v>
      </c>
      <c r="U3336" s="102" t="s">
        <v>4181</v>
      </c>
      <c r="V3336" s="109">
        <v>5.5</v>
      </c>
      <c r="W3336" s="107"/>
      <c r="X3336" s="324"/>
    </row>
    <row r="3337" spans="1:24" ht="12.95" customHeight="1" x14ac:dyDescent="0.2">
      <c r="A3337" s="115">
        <v>2011</v>
      </c>
      <c r="B3337" s="102" t="s">
        <v>4176</v>
      </c>
      <c r="C3337" s="102" t="s">
        <v>14101</v>
      </c>
      <c r="D3337" s="102" t="s">
        <v>4182</v>
      </c>
      <c r="E3337" s="102">
        <v>3</v>
      </c>
      <c r="F3337" s="148" t="s">
        <v>10085</v>
      </c>
      <c r="G3337" s="105">
        <v>16441</v>
      </c>
      <c r="H3337" s="102" t="s">
        <v>10191</v>
      </c>
      <c r="I3337" s="102" t="s">
        <v>4890</v>
      </c>
      <c r="J3337" s="102" t="s">
        <v>4178</v>
      </c>
      <c r="K3337" s="102"/>
      <c r="L3337" s="106"/>
      <c r="M3337" s="109">
        <v>1</v>
      </c>
      <c r="N3337" s="108" t="s">
        <v>4179</v>
      </c>
      <c r="O3337" s="102" t="s">
        <v>3620</v>
      </c>
      <c r="P3337" s="102" t="s">
        <v>9160</v>
      </c>
      <c r="Q3337" s="102" t="s">
        <v>19259</v>
      </c>
      <c r="R3337" s="109"/>
      <c r="S3337" s="102" t="s">
        <v>9435</v>
      </c>
      <c r="T3337" s="102" t="s">
        <v>20546</v>
      </c>
      <c r="U3337" s="102" t="s">
        <v>4181</v>
      </c>
      <c r="V3337" s="109">
        <v>5.5</v>
      </c>
      <c r="W3337" s="107"/>
      <c r="X3337" s="324"/>
    </row>
    <row r="3338" spans="1:24" ht="12.95" customHeight="1" x14ac:dyDescent="0.2">
      <c r="A3338" s="115">
        <v>2011</v>
      </c>
      <c r="B3338" s="102" t="s">
        <v>4176</v>
      </c>
      <c r="C3338" s="102" t="s">
        <v>14101</v>
      </c>
      <c r="D3338" s="102" t="s">
        <v>4183</v>
      </c>
      <c r="E3338" s="102">
        <v>4</v>
      </c>
      <c r="F3338" s="148" t="s">
        <v>10085</v>
      </c>
      <c r="G3338" s="105">
        <v>16441</v>
      </c>
      <c r="H3338" s="102" t="s">
        <v>4890</v>
      </c>
      <c r="I3338" s="102" t="s">
        <v>10191</v>
      </c>
      <c r="J3338" s="102" t="s">
        <v>4178</v>
      </c>
      <c r="K3338" s="102"/>
      <c r="L3338" s="106"/>
      <c r="M3338" s="109">
        <v>1</v>
      </c>
      <c r="N3338" s="108" t="s">
        <v>4179</v>
      </c>
      <c r="O3338" s="102" t="s">
        <v>12252</v>
      </c>
      <c r="P3338" s="102"/>
      <c r="Q3338" s="102" t="s">
        <v>16885</v>
      </c>
      <c r="R3338" s="109"/>
      <c r="S3338" s="102" t="s">
        <v>9435</v>
      </c>
      <c r="T3338" s="102" t="s">
        <v>20546</v>
      </c>
      <c r="U3338" s="102" t="s">
        <v>4181</v>
      </c>
      <c r="V3338" s="109">
        <v>7.5</v>
      </c>
      <c r="W3338" s="107"/>
      <c r="X3338" s="324"/>
    </row>
    <row r="3339" spans="1:24" ht="12.95" customHeight="1" x14ac:dyDescent="0.2">
      <c r="A3339" s="140">
        <v>2011</v>
      </c>
      <c r="B3339" s="128" t="s">
        <v>4176</v>
      </c>
      <c r="C3339" s="128" t="s">
        <v>14101</v>
      </c>
      <c r="D3339" s="128" t="s">
        <v>4184</v>
      </c>
      <c r="E3339" s="128">
        <v>5</v>
      </c>
      <c r="F3339" s="356" t="s">
        <v>10085</v>
      </c>
      <c r="G3339" s="142">
        <v>16441</v>
      </c>
      <c r="H3339" s="128" t="s">
        <v>4890</v>
      </c>
      <c r="I3339" s="128" t="s">
        <v>10191</v>
      </c>
      <c r="J3339" s="128" t="s">
        <v>4178</v>
      </c>
      <c r="K3339" s="128"/>
      <c r="L3339" s="219"/>
      <c r="M3339" s="145">
        <v>1</v>
      </c>
      <c r="N3339" s="153" t="s">
        <v>4179</v>
      </c>
      <c r="O3339" s="128" t="s">
        <v>162</v>
      </c>
      <c r="P3339" s="128"/>
      <c r="Q3339" s="128" t="s">
        <v>16805</v>
      </c>
      <c r="R3339" s="145"/>
      <c r="S3339" s="128"/>
      <c r="T3339" s="128" t="s">
        <v>20546</v>
      </c>
      <c r="U3339" s="128" t="s">
        <v>17775</v>
      </c>
      <c r="V3339" s="130" t="s">
        <v>4185</v>
      </c>
      <c r="W3339" s="130"/>
      <c r="X3339" s="113"/>
    </row>
    <row r="3340" spans="1:24" ht="12.95" customHeight="1" x14ac:dyDescent="0.2">
      <c r="A3340" s="140">
        <v>2011</v>
      </c>
      <c r="B3340" s="128" t="s">
        <v>4176</v>
      </c>
      <c r="C3340" s="128" t="s">
        <v>14101</v>
      </c>
      <c r="D3340" s="128" t="s">
        <v>2301</v>
      </c>
      <c r="E3340" s="128">
        <v>6</v>
      </c>
      <c r="F3340" s="356" t="s">
        <v>10085</v>
      </c>
      <c r="G3340" s="142">
        <v>16442</v>
      </c>
      <c r="H3340" s="128" t="s">
        <v>10191</v>
      </c>
      <c r="I3340" s="128" t="s">
        <v>4890</v>
      </c>
      <c r="J3340" s="128" t="s">
        <v>4178</v>
      </c>
      <c r="K3340" s="128"/>
      <c r="L3340" s="219"/>
      <c r="M3340" s="145">
        <v>1</v>
      </c>
      <c r="N3340" s="153" t="s">
        <v>4179</v>
      </c>
      <c r="O3340" s="128" t="s">
        <v>9125</v>
      </c>
      <c r="P3340" s="128"/>
      <c r="Q3340" s="128" t="s">
        <v>19131</v>
      </c>
      <c r="R3340" s="145"/>
      <c r="S3340" s="128"/>
      <c r="T3340" s="128" t="s">
        <v>20546</v>
      </c>
      <c r="U3340" s="128" t="s">
        <v>4181</v>
      </c>
      <c r="V3340" s="145">
        <v>6</v>
      </c>
      <c r="W3340" s="130"/>
      <c r="X3340" s="113"/>
    </row>
    <row r="3341" spans="1:24" ht="12.95" customHeight="1" x14ac:dyDescent="0.2">
      <c r="A3341" s="140">
        <v>2011</v>
      </c>
      <c r="B3341" s="128" t="s">
        <v>4176</v>
      </c>
      <c r="C3341" s="128" t="s">
        <v>14101</v>
      </c>
      <c r="D3341" s="128" t="s">
        <v>2302</v>
      </c>
      <c r="E3341" s="128">
        <v>7</v>
      </c>
      <c r="F3341" s="356" t="s">
        <v>10085</v>
      </c>
      <c r="G3341" s="142">
        <v>16442</v>
      </c>
      <c r="H3341" s="128" t="s">
        <v>4890</v>
      </c>
      <c r="I3341" s="128" t="s">
        <v>10191</v>
      </c>
      <c r="J3341" s="128" t="s">
        <v>4178</v>
      </c>
      <c r="K3341" s="128"/>
      <c r="L3341" s="219"/>
      <c r="M3341" s="145">
        <v>1</v>
      </c>
      <c r="N3341" s="153" t="s">
        <v>4179</v>
      </c>
      <c r="O3341" s="128"/>
      <c r="P3341" s="128" t="s">
        <v>9125</v>
      </c>
      <c r="Q3341" s="128" t="s">
        <v>16687</v>
      </c>
      <c r="R3341" s="145"/>
      <c r="S3341" s="128" t="s">
        <v>9435</v>
      </c>
      <c r="T3341" s="128" t="s">
        <v>20546</v>
      </c>
      <c r="U3341" s="128" t="s">
        <v>4181</v>
      </c>
      <c r="V3341" s="145">
        <v>8.5</v>
      </c>
      <c r="W3341" s="130"/>
      <c r="X3341" s="113"/>
    </row>
    <row r="3342" spans="1:24" ht="12.95" customHeight="1" x14ac:dyDescent="0.2">
      <c r="A3342" s="140">
        <v>2011</v>
      </c>
      <c r="B3342" s="128" t="s">
        <v>4176</v>
      </c>
      <c r="C3342" s="128" t="s">
        <v>14101</v>
      </c>
      <c r="D3342" s="128" t="s">
        <v>2303</v>
      </c>
      <c r="E3342" s="128">
        <v>8</v>
      </c>
      <c r="F3342" s="356" t="s">
        <v>10085</v>
      </c>
      <c r="G3342" s="142">
        <v>16441</v>
      </c>
      <c r="H3342" s="128" t="s">
        <v>10191</v>
      </c>
      <c r="I3342" s="128" t="s">
        <v>31725</v>
      </c>
      <c r="J3342" s="128" t="s">
        <v>4178</v>
      </c>
      <c r="K3342" s="128"/>
      <c r="L3342" s="219"/>
      <c r="M3342" s="145">
        <v>1</v>
      </c>
      <c r="N3342" s="153" t="s">
        <v>4179</v>
      </c>
      <c r="O3342" s="128" t="s">
        <v>16029</v>
      </c>
      <c r="P3342" s="128"/>
      <c r="Q3342" s="128" t="s">
        <v>19486</v>
      </c>
      <c r="R3342" s="145"/>
      <c r="S3342" s="128" t="s">
        <v>9435</v>
      </c>
      <c r="T3342" s="128" t="s">
        <v>20546</v>
      </c>
      <c r="U3342" s="128" t="s">
        <v>27309</v>
      </c>
      <c r="V3342" s="145">
        <v>7.5</v>
      </c>
      <c r="W3342" s="130"/>
      <c r="X3342" s="113"/>
    </row>
    <row r="3343" spans="1:24" ht="12.95" customHeight="1" x14ac:dyDescent="0.2">
      <c r="A3343" s="140">
        <v>2011</v>
      </c>
      <c r="B3343" s="128" t="s">
        <v>4176</v>
      </c>
      <c r="C3343" s="128" t="s">
        <v>14101</v>
      </c>
      <c r="D3343" s="128" t="s">
        <v>2304</v>
      </c>
      <c r="E3343" s="128">
        <v>9</v>
      </c>
      <c r="F3343" s="356" t="s">
        <v>10085</v>
      </c>
      <c r="G3343" s="142">
        <v>16443</v>
      </c>
      <c r="H3343" s="128" t="s">
        <v>10191</v>
      </c>
      <c r="I3343" s="128" t="s">
        <v>4890</v>
      </c>
      <c r="J3343" s="128" t="s">
        <v>4178</v>
      </c>
      <c r="K3343" s="128"/>
      <c r="L3343" s="211"/>
      <c r="M3343" s="145">
        <v>1</v>
      </c>
      <c r="N3343" s="144" t="s">
        <v>4179</v>
      </c>
      <c r="O3343" s="128" t="s">
        <v>27310</v>
      </c>
      <c r="P3343" s="128" t="s">
        <v>65</v>
      </c>
      <c r="Q3343" s="128" t="s">
        <v>27311</v>
      </c>
      <c r="R3343" s="145"/>
      <c r="S3343" s="128" t="s">
        <v>9435</v>
      </c>
      <c r="T3343" s="128" t="s">
        <v>20546</v>
      </c>
      <c r="U3343" s="128" t="s">
        <v>27312</v>
      </c>
      <c r="V3343" s="130" t="s">
        <v>2305</v>
      </c>
      <c r="W3343" s="130"/>
      <c r="X3343" s="113"/>
    </row>
    <row r="3344" spans="1:24" ht="12.95" customHeight="1" x14ac:dyDescent="0.2">
      <c r="A3344" s="140">
        <v>2011</v>
      </c>
      <c r="B3344" s="128" t="s">
        <v>4176</v>
      </c>
      <c r="C3344" s="128" t="s">
        <v>14101</v>
      </c>
      <c r="D3344" s="128" t="s">
        <v>2306</v>
      </c>
      <c r="E3344" s="128">
        <v>10</v>
      </c>
      <c r="F3344" s="356" t="s">
        <v>10085</v>
      </c>
      <c r="G3344" s="142">
        <v>16444</v>
      </c>
      <c r="H3344" s="128" t="s">
        <v>4890</v>
      </c>
      <c r="I3344" s="128" t="s">
        <v>10191</v>
      </c>
      <c r="J3344" s="128" t="s">
        <v>4178</v>
      </c>
      <c r="K3344" s="128"/>
      <c r="L3344" s="219"/>
      <c r="M3344" s="145">
        <v>1</v>
      </c>
      <c r="N3344" s="153" t="s">
        <v>4179</v>
      </c>
      <c r="O3344" s="128" t="s">
        <v>12252</v>
      </c>
      <c r="P3344" s="128"/>
      <c r="Q3344" s="128" t="s">
        <v>17527</v>
      </c>
      <c r="R3344" s="145"/>
      <c r="S3344" s="128"/>
      <c r="T3344" s="128" t="s">
        <v>20546</v>
      </c>
      <c r="U3344" s="128" t="s">
        <v>27313</v>
      </c>
      <c r="V3344" s="145">
        <v>4.5</v>
      </c>
      <c r="W3344" s="130"/>
      <c r="X3344" s="113"/>
    </row>
    <row r="3345" spans="1:24" ht="12.95" customHeight="1" x14ac:dyDescent="0.2">
      <c r="A3345" s="140">
        <v>2011</v>
      </c>
      <c r="B3345" s="128" t="s">
        <v>4176</v>
      </c>
      <c r="C3345" s="128" t="s">
        <v>14101</v>
      </c>
      <c r="D3345" s="128" t="s">
        <v>37606</v>
      </c>
      <c r="E3345" s="128" t="s">
        <v>2307</v>
      </c>
      <c r="F3345" s="356" t="s">
        <v>10085</v>
      </c>
      <c r="G3345" s="142">
        <v>16354</v>
      </c>
      <c r="H3345" s="128" t="s">
        <v>10191</v>
      </c>
      <c r="I3345" s="128" t="s">
        <v>11819</v>
      </c>
      <c r="J3345" s="128" t="s">
        <v>5123</v>
      </c>
      <c r="K3345" s="128"/>
      <c r="L3345" s="143" t="s">
        <v>19602</v>
      </c>
      <c r="M3345" s="130">
        <v>1</v>
      </c>
      <c r="N3345" s="153" t="s">
        <v>31197</v>
      </c>
      <c r="O3345" s="128" t="s">
        <v>5985</v>
      </c>
      <c r="P3345" s="128"/>
      <c r="Q3345" s="128" t="s">
        <v>19674</v>
      </c>
      <c r="R3345" s="145"/>
      <c r="S3345" s="128"/>
      <c r="T3345" s="128" t="s">
        <v>20547</v>
      </c>
      <c r="U3345" s="128"/>
      <c r="V3345" s="145">
        <v>5</v>
      </c>
      <c r="W3345" s="130"/>
      <c r="X3345" s="113"/>
    </row>
    <row r="3346" spans="1:24" ht="12.95" customHeight="1" x14ac:dyDescent="0.2">
      <c r="A3346" s="140">
        <v>2015</v>
      </c>
      <c r="B3346" s="128" t="s">
        <v>4176</v>
      </c>
      <c r="C3346" s="197" t="s">
        <v>35210</v>
      </c>
      <c r="D3346" s="143" t="s">
        <v>35466</v>
      </c>
      <c r="E3346" s="128">
        <v>9</v>
      </c>
      <c r="F3346" s="123" t="s">
        <v>10085</v>
      </c>
      <c r="G3346" s="142">
        <v>16378</v>
      </c>
      <c r="H3346" s="128" t="s">
        <v>11819</v>
      </c>
      <c r="I3346" s="128" t="s">
        <v>10191</v>
      </c>
      <c r="J3346" s="128" t="s">
        <v>35191</v>
      </c>
      <c r="K3346" s="128"/>
      <c r="L3346" s="143"/>
      <c r="M3346" s="145">
        <v>1</v>
      </c>
      <c r="N3346" s="200" t="s">
        <v>35192</v>
      </c>
      <c r="O3346" s="128" t="s">
        <v>3620</v>
      </c>
      <c r="P3346" s="128" t="s">
        <v>15941</v>
      </c>
      <c r="Q3346" s="128" t="s">
        <v>20508</v>
      </c>
      <c r="R3346" s="145"/>
      <c r="S3346" s="128" t="s">
        <v>9435</v>
      </c>
      <c r="T3346" s="128" t="s">
        <v>20547</v>
      </c>
      <c r="U3346" s="128" t="s">
        <v>35193</v>
      </c>
      <c r="V3346" s="145">
        <v>7.5</v>
      </c>
      <c r="W3346" s="130"/>
      <c r="X3346" s="113"/>
    </row>
    <row r="3347" spans="1:24" ht="12.95" customHeight="1" x14ac:dyDescent="0.2">
      <c r="A3347" s="140">
        <v>2015</v>
      </c>
      <c r="B3347" s="128" t="s">
        <v>4176</v>
      </c>
      <c r="C3347" s="128" t="s">
        <v>35210</v>
      </c>
      <c r="D3347" s="143" t="s">
        <v>35194</v>
      </c>
      <c r="E3347" s="128">
        <v>10</v>
      </c>
      <c r="F3347" s="123" t="s">
        <v>10085</v>
      </c>
      <c r="G3347" s="142">
        <v>16378</v>
      </c>
      <c r="H3347" s="128" t="s">
        <v>11819</v>
      </c>
      <c r="I3347" s="128" t="s">
        <v>10191</v>
      </c>
      <c r="J3347" s="128" t="s">
        <v>35191</v>
      </c>
      <c r="K3347" s="128"/>
      <c r="L3347" s="143"/>
      <c r="M3347" s="145">
        <v>1</v>
      </c>
      <c r="N3347" s="200" t="s">
        <v>35192</v>
      </c>
      <c r="O3347" s="128" t="s">
        <v>16686</v>
      </c>
      <c r="P3347" s="128" t="s">
        <v>162</v>
      </c>
      <c r="Q3347" s="128" t="s">
        <v>16122</v>
      </c>
      <c r="R3347" s="145"/>
      <c r="S3347" s="128"/>
      <c r="T3347" s="128" t="s">
        <v>20547</v>
      </c>
      <c r="U3347" s="128" t="s">
        <v>8480</v>
      </c>
      <c r="V3347" s="145">
        <v>7.5</v>
      </c>
      <c r="W3347" s="130"/>
      <c r="X3347" s="113"/>
    </row>
    <row r="3348" spans="1:24" ht="12.95" customHeight="1" x14ac:dyDescent="0.2">
      <c r="A3348" s="140">
        <v>2015</v>
      </c>
      <c r="B3348" s="128" t="s">
        <v>4176</v>
      </c>
      <c r="C3348" s="128" t="s">
        <v>35210</v>
      </c>
      <c r="D3348" s="143" t="s">
        <v>35195</v>
      </c>
      <c r="E3348" s="128">
        <v>11</v>
      </c>
      <c r="F3348" s="123" t="s">
        <v>10085</v>
      </c>
      <c r="G3348" s="142">
        <v>16379</v>
      </c>
      <c r="H3348" s="128" t="s">
        <v>11819</v>
      </c>
      <c r="I3348" s="128" t="s">
        <v>10191</v>
      </c>
      <c r="J3348" s="128" t="s">
        <v>7643</v>
      </c>
      <c r="K3348" s="128"/>
      <c r="L3348" s="143"/>
      <c r="M3348" s="145">
        <v>1</v>
      </c>
      <c r="N3348" s="200" t="s">
        <v>35192</v>
      </c>
      <c r="O3348" s="128"/>
      <c r="P3348" s="128"/>
      <c r="Q3348" s="128" t="s">
        <v>16560</v>
      </c>
      <c r="R3348" s="145"/>
      <c r="S3348" s="128"/>
      <c r="T3348" s="128" t="s">
        <v>20547</v>
      </c>
      <c r="U3348" s="128" t="s">
        <v>16549</v>
      </c>
      <c r="V3348" s="145">
        <v>7.5</v>
      </c>
      <c r="W3348" s="130"/>
      <c r="X3348" s="113"/>
    </row>
    <row r="3349" spans="1:24" ht="12.95" customHeight="1" x14ac:dyDescent="0.2">
      <c r="A3349" s="140">
        <v>2015</v>
      </c>
      <c r="B3349" s="128" t="s">
        <v>4176</v>
      </c>
      <c r="C3349" s="128" t="s">
        <v>35210</v>
      </c>
      <c r="D3349" s="143" t="s">
        <v>35196</v>
      </c>
      <c r="E3349" s="128">
        <v>12</v>
      </c>
      <c r="F3349" s="123" t="s">
        <v>10085</v>
      </c>
      <c r="G3349" s="142">
        <v>16379</v>
      </c>
      <c r="H3349" s="128" t="s">
        <v>10191</v>
      </c>
      <c r="I3349" s="128" t="s">
        <v>11819</v>
      </c>
      <c r="J3349" s="128" t="s">
        <v>35197</v>
      </c>
      <c r="K3349" s="128"/>
      <c r="L3349" s="143"/>
      <c r="M3349" s="145">
        <v>1</v>
      </c>
      <c r="N3349" s="200" t="s">
        <v>35192</v>
      </c>
      <c r="O3349" s="128"/>
      <c r="P3349" s="128"/>
      <c r="Q3349" s="128" t="s">
        <v>16674</v>
      </c>
      <c r="R3349" s="145"/>
      <c r="S3349" s="128"/>
      <c r="T3349" s="128" t="s">
        <v>20547</v>
      </c>
      <c r="U3349" s="128" t="s">
        <v>35200</v>
      </c>
      <c r="V3349" s="145">
        <v>8.5</v>
      </c>
      <c r="W3349" s="130"/>
      <c r="X3349" s="113"/>
    </row>
    <row r="3350" spans="1:24" ht="12.95" customHeight="1" x14ac:dyDescent="0.2">
      <c r="A3350" s="140">
        <v>2015</v>
      </c>
      <c r="B3350" s="128" t="s">
        <v>4176</v>
      </c>
      <c r="C3350" s="128" t="s">
        <v>35210</v>
      </c>
      <c r="D3350" s="143" t="s">
        <v>35198</v>
      </c>
      <c r="E3350" s="128">
        <v>13</v>
      </c>
      <c r="F3350" s="123" t="s">
        <v>10085</v>
      </c>
      <c r="G3350" s="142">
        <v>16380</v>
      </c>
      <c r="H3350" s="128" t="s">
        <v>10191</v>
      </c>
      <c r="I3350" s="128" t="s">
        <v>11819</v>
      </c>
      <c r="J3350" s="128" t="s">
        <v>35197</v>
      </c>
      <c r="K3350" s="128"/>
      <c r="L3350" s="143"/>
      <c r="M3350" s="145">
        <v>1</v>
      </c>
      <c r="N3350" s="144" t="s">
        <v>35192</v>
      </c>
      <c r="O3350" s="128" t="s">
        <v>20530</v>
      </c>
      <c r="P3350" s="128" t="s">
        <v>2447</v>
      </c>
      <c r="Q3350" s="128" t="s">
        <v>35199</v>
      </c>
      <c r="R3350" s="145"/>
      <c r="S3350" s="128" t="s">
        <v>11080</v>
      </c>
      <c r="T3350" s="128" t="s">
        <v>20547</v>
      </c>
      <c r="U3350" s="128" t="s">
        <v>35201</v>
      </c>
      <c r="V3350" s="145">
        <v>9.5</v>
      </c>
      <c r="W3350" s="130"/>
      <c r="X3350" s="113"/>
    </row>
    <row r="3351" spans="1:24" ht="12.95" customHeight="1" x14ac:dyDescent="0.2">
      <c r="A3351" s="140">
        <v>2015</v>
      </c>
      <c r="B3351" s="128" t="s">
        <v>4176</v>
      </c>
      <c r="C3351" s="128" t="s">
        <v>35210</v>
      </c>
      <c r="D3351" s="143" t="s">
        <v>35202</v>
      </c>
      <c r="E3351" s="128">
        <v>14</v>
      </c>
      <c r="F3351" s="123" t="s">
        <v>10085</v>
      </c>
      <c r="G3351" s="142">
        <v>16381</v>
      </c>
      <c r="H3351" s="128" t="s">
        <v>10191</v>
      </c>
      <c r="I3351" s="128" t="s">
        <v>11819</v>
      </c>
      <c r="J3351" s="128" t="s">
        <v>7643</v>
      </c>
      <c r="K3351" s="128"/>
      <c r="L3351" s="143"/>
      <c r="M3351" s="145">
        <v>1</v>
      </c>
      <c r="N3351" s="200" t="s">
        <v>35192</v>
      </c>
      <c r="O3351" s="128" t="s">
        <v>18206</v>
      </c>
      <c r="P3351" s="128" t="s">
        <v>9125</v>
      </c>
      <c r="Q3351" s="128" t="s">
        <v>17196</v>
      </c>
      <c r="R3351" s="145"/>
      <c r="S3351" s="128"/>
      <c r="T3351" s="128" t="s">
        <v>20547</v>
      </c>
      <c r="U3351" s="128" t="s">
        <v>35203</v>
      </c>
      <c r="V3351" s="145">
        <v>7</v>
      </c>
      <c r="W3351" s="130"/>
      <c r="X3351" s="113"/>
    </row>
    <row r="3352" spans="1:24" ht="12.95" customHeight="1" x14ac:dyDescent="0.2">
      <c r="A3352" s="140">
        <v>2015</v>
      </c>
      <c r="B3352" s="128" t="s">
        <v>4176</v>
      </c>
      <c r="C3352" s="128" t="s">
        <v>35210</v>
      </c>
      <c r="D3352" s="143" t="s">
        <v>35204</v>
      </c>
      <c r="E3352" s="128">
        <v>15</v>
      </c>
      <c r="F3352" s="123" t="s">
        <v>10085</v>
      </c>
      <c r="G3352" s="142">
        <v>16383</v>
      </c>
      <c r="H3352" s="128" t="s">
        <v>10191</v>
      </c>
      <c r="I3352" s="128" t="s">
        <v>11819</v>
      </c>
      <c r="J3352" s="128" t="s">
        <v>7643</v>
      </c>
      <c r="K3352" s="128"/>
      <c r="L3352" s="143"/>
      <c r="M3352" s="145">
        <v>1</v>
      </c>
      <c r="N3352" s="144" t="s">
        <v>35192</v>
      </c>
      <c r="O3352" s="128" t="s">
        <v>19627</v>
      </c>
      <c r="P3352" s="128" t="s">
        <v>8076</v>
      </c>
      <c r="Q3352" s="128" t="s">
        <v>35205</v>
      </c>
      <c r="R3352" s="145"/>
      <c r="S3352" s="128"/>
      <c r="T3352" s="128" t="s">
        <v>20547</v>
      </c>
      <c r="U3352" s="128" t="s">
        <v>35206</v>
      </c>
      <c r="V3352" s="145">
        <v>8.5</v>
      </c>
      <c r="W3352" s="130"/>
      <c r="X3352" s="113"/>
    </row>
    <row r="3353" spans="1:24" ht="12.95" customHeight="1" x14ac:dyDescent="0.2">
      <c r="A3353" s="140">
        <v>2015</v>
      </c>
      <c r="B3353" s="128" t="s">
        <v>4176</v>
      </c>
      <c r="C3353" s="128" t="s">
        <v>35210</v>
      </c>
      <c r="D3353" s="143" t="s">
        <v>35207</v>
      </c>
      <c r="E3353" s="128">
        <v>16</v>
      </c>
      <c r="F3353" s="123" t="s">
        <v>10085</v>
      </c>
      <c r="G3353" s="142">
        <v>16383</v>
      </c>
      <c r="H3353" s="128" t="s">
        <v>10191</v>
      </c>
      <c r="I3353" s="128" t="s">
        <v>11819</v>
      </c>
      <c r="J3353" s="128" t="s">
        <v>7643</v>
      </c>
      <c r="K3353" s="128"/>
      <c r="L3353" s="143"/>
      <c r="M3353" s="145">
        <v>1</v>
      </c>
      <c r="N3353" s="144" t="s">
        <v>35192</v>
      </c>
      <c r="O3353" s="128" t="s">
        <v>21657</v>
      </c>
      <c r="P3353" s="128" t="s">
        <v>16868</v>
      </c>
      <c r="Q3353" s="128" t="s">
        <v>35209</v>
      </c>
      <c r="R3353" s="145"/>
      <c r="S3353" s="128" t="s">
        <v>11080</v>
      </c>
      <c r="T3353" s="128" t="s">
        <v>20547</v>
      </c>
      <c r="U3353" s="128" t="s">
        <v>35208</v>
      </c>
      <c r="V3353" s="145">
        <v>15</v>
      </c>
      <c r="W3353" s="130"/>
      <c r="X3353" s="113"/>
    </row>
    <row r="3354" spans="1:24" ht="12.95" customHeight="1" x14ac:dyDescent="0.2">
      <c r="A3354" s="140">
        <v>1997</v>
      </c>
      <c r="B3354" s="140" t="s">
        <v>4176</v>
      </c>
      <c r="C3354" s="210" t="s">
        <v>2791</v>
      </c>
      <c r="D3354" s="211" t="s">
        <v>27314</v>
      </c>
      <c r="E3354" s="128" t="s">
        <v>4857</v>
      </c>
      <c r="F3354" s="128" t="s">
        <v>14834</v>
      </c>
      <c r="G3354" s="142">
        <v>16543</v>
      </c>
      <c r="H3354" s="128" t="s">
        <v>11819</v>
      </c>
      <c r="I3354" s="128" t="s">
        <v>10103</v>
      </c>
      <c r="J3354" s="128" t="s">
        <v>12466</v>
      </c>
      <c r="K3354" s="128"/>
      <c r="L3354" s="143" t="s">
        <v>17776</v>
      </c>
      <c r="M3354" s="128">
        <v>3</v>
      </c>
      <c r="N3354" s="200" t="s">
        <v>31726</v>
      </c>
      <c r="O3354" s="128" t="s">
        <v>16856</v>
      </c>
      <c r="P3354" s="128" t="s">
        <v>13301</v>
      </c>
      <c r="Q3354" s="128" t="s">
        <v>19746</v>
      </c>
      <c r="R3354" s="128"/>
      <c r="S3354" s="128" t="s">
        <v>11080</v>
      </c>
      <c r="T3354" s="128" t="s">
        <v>7789</v>
      </c>
      <c r="U3354" s="128"/>
      <c r="V3354" s="128">
        <v>8</v>
      </c>
      <c r="W3354" s="128"/>
      <c r="X3354" s="194"/>
    </row>
    <row r="3355" spans="1:24" ht="12.95" customHeight="1" x14ac:dyDescent="0.2">
      <c r="A3355" s="140">
        <v>1997</v>
      </c>
      <c r="B3355" s="140" t="s">
        <v>4176</v>
      </c>
      <c r="C3355" s="128" t="s">
        <v>2791</v>
      </c>
      <c r="D3355" s="211" t="s">
        <v>10405</v>
      </c>
      <c r="E3355" s="128" t="s">
        <v>4858</v>
      </c>
      <c r="F3355" s="128" t="s">
        <v>14834</v>
      </c>
      <c r="G3355" s="142">
        <v>15894</v>
      </c>
      <c r="H3355" s="128" t="s">
        <v>10103</v>
      </c>
      <c r="I3355" s="128" t="s">
        <v>11819</v>
      </c>
      <c r="J3355" s="128" t="s">
        <v>17777</v>
      </c>
      <c r="K3355" s="128"/>
      <c r="L3355" s="143" t="s">
        <v>17778</v>
      </c>
      <c r="M3355" s="128">
        <v>2</v>
      </c>
      <c r="N3355" s="144" t="s">
        <v>16535</v>
      </c>
      <c r="O3355" s="128" t="s">
        <v>27315</v>
      </c>
      <c r="P3355" s="128" t="s">
        <v>13301</v>
      </c>
      <c r="Q3355" s="128" t="s">
        <v>27316</v>
      </c>
      <c r="R3355" s="128"/>
      <c r="S3355" s="128"/>
      <c r="T3355" s="128" t="s">
        <v>7789</v>
      </c>
      <c r="U3355" s="128" t="s">
        <v>2475</v>
      </c>
      <c r="V3355" s="128">
        <v>5</v>
      </c>
      <c r="W3355" s="128"/>
      <c r="X3355" s="194"/>
    </row>
    <row r="3356" spans="1:24" ht="12.95" customHeight="1" x14ac:dyDescent="0.2">
      <c r="A3356" s="140">
        <v>1997</v>
      </c>
      <c r="B3356" s="140" t="s">
        <v>4176</v>
      </c>
      <c r="C3356" s="128" t="s">
        <v>2791</v>
      </c>
      <c r="D3356" s="211" t="s">
        <v>8614</v>
      </c>
      <c r="E3356" s="128" t="s">
        <v>4859</v>
      </c>
      <c r="F3356" s="128" t="s">
        <v>14834</v>
      </c>
      <c r="G3356" s="142">
        <v>16427</v>
      </c>
      <c r="H3356" s="128" t="s">
        <v>10191</v>
      </c>
      <c r="I3356" s="128" t="s">
        <v>16881</v>
      </c>
      <c r="J3356" s="128" t="s">
        <v>17779</v>
      </c>
      <c r="K3356" s="128"/>
      <c r="L3356" s="143" t="s">
        <v>17780</v>
      </c>
      <c r="M3356" s="128">
        <v>2</v>
      </c>
      <c r="N3356" s="144" t="s">
        <v>31727</v>
      </c>
      <c r="O3356" s="128" t="s">
        <v>12252</v>
      </c>
      <c r="P3356" s="128" t="s">
        <v>9125</v>
      </c>
      <c r="Q3356" s="128" t="s">
        <v>19101</v>
      </c>
      <c r="R3356" s="128"/>
      <c r="S3356" s="128"/>
      <c r="T3356" s="128" t="s">
        <v>20547</v>
      </c>
      <c r="U3356" s="128" t="s">
        <v>17198</v>
      </c>
      <c r="V3356" s="128">
        <v>8</v>
      </c>
      <c r="W3356" s="128"/>
      <c r="X3356" s="194"/>
    </row>
    <row r="3357" spans="1:24" ht="12.95" customHeight="1" x14ac:dyDescent="0.2">
      <c r="A3357" s="140">
        <v>1997</v>
      </c>
      <c r="B3357" s="140" t="s">
        <v>4176</v>
      </c>
      <c r="C3357" s="128" t="s">
        <v>2791</v>
      </c>
      <c r="D3357" s="211" t="s">
        <v>8615</v>
      </c>
      <c r="E3357" s="128" t="s">
        <v>4860</v>
      </c>
      <c r="F3357" s="128" t="s">
        <v>14834</v>
      </c>
      <c r="G3357" s="142">
        <v>16326</v>
      </c>
      <c r="H3357" s="128" t="s">
        <v>10191</v>
      </c>
      <c r="I3357" s="128" t="s">
        <v>16881</v>
      </c>
      <c r="J3357" s="128" t="s">
        <v>17781</v>
      </c>
      <c r="K3357" s="128"/>
      <c r="L3357" s="143" t="s">
        <v>17488</v>
      </c>
      <c r="M3357" s="128">
        <v>3</v>
      </c>
      <c r="N3357" s="144" t="s">
        <v>31728</v>
      </c>
      <c r="O3357" s="128" t="s">
        <v>16982</v>
      </c>
      <c r="P3357" s="128"/>
      <c r="Q3357" s="128" t="s">
        <v>16751</v>
      </c>
      <c r="R3357" s="128"/>
      <c r="S3357" s="128"/>
      <c r="T3357" s="128" t="s">
        <v>20547</v>
      </c>
      <c r="U3357" s="128" t="s">
        <v>27317</v>
      </c>
      <c r="V3357" s="128">
        <v>6</v>
      </c>
      <c r="W3357" s="128"/>
      <c r="X3357" s="194"/>
    </row>
    <row r="3358" spans="1:24" ht="12.95" customHeight="1" x14ac:dyDescent="0.2">
      <c r="A3358" s="140">
        <v>1997</v>
      </c>
      <c r="B3358" s="140" t="s">
        <v>4176</v>
      </c>
      <c r="C3358" s="128" t="s">
        <v>2791</v>
      </c>
      <c r="D3358" s="211" t="s">
        <v>14799</v>
      </c>
      <c r="E3358" s="128" t="s">
        <v>4861</v>
      </c>
      <c r="F3358" s="128" t="s">
        <v>14834</v>
      </c>
      <c r="G3358" s="142">
        <v>16553</v>
      </c>
      <c r="H3358" s="128" t="s">
        <v>11819</v>
      </c>
      <c r="I3358" s="128" t="s">
        <v>10103</v>
      </c>
      <c r="J3358" s="128" t="s">
        <v>17782</v>
      </c>
      <c r="K3358" s="128"/>
      <c r="L3358" s="143" t="s">
        <v>17783</v>
      </c>
      <c r="M3358" s="128">
        <v>3</v>
      </c>
      <c r="N3358" s="144" t="s">
        <v>17784</v>
      </c>
      <c r="O3358" s="128" t="s">
        <v>18007</v>
      </c>
      <c r="P3358" s="128" t="s">
        <v>13301</v>
      </c>
      <c r="Q3358" s="128" t="s">
        <v>20246</v>
      </c>
      <c r="R3358" s="128"/>
      <c r="S3358" s="128"/>
      <c r="T3358" s="128" t="s">
        <v>7789</v>
      </c>
      <c r="U3358" s="128" t="s">
        <v>27318</v>
      </c>
      <c r="V3358" s="128">
        <v>8</v>
      </c>
      <c r="W3358" s="128"/>
      <c r="X3358" s="194"/>
    </row>
    <row r="3359" spans="1:24" ht="12.95" customHeight="1" x14ac:dyDescent="0.2">
      <c r="A3359" s="140">
        <v>1997</v>
      </c>
      <c r="B3359" s="140" t="s">
        <v>4176</v>
      </c>
      <c r="C3359" s="128" t="s">
        <v>2791</v>
      </c>
      <c r="D3359" s="211" t="s">
        <v>8617</v>
      </c>
      <c r="E3359" s="128" t="s">
        <v>4862</v>
      </c>
      <c r="F3359" s="128" t="s">
        <v>14834</v>
      </c>
      <c r="G3359" s="142">
        <v>15574</v>
      </c>
      <c r="H3359" s="128" t="s">
        <v>2625</v>
      </c>
      <c r="I3359" s="128" t="s">
        <v>16906</v>
      </c>
      <c r="J3359" s="128" t="s">
        <v>17785</v>
      </c>
      <c r="K3359" s="128"/>
      <c r="L3359" s="143" t="s">
        <v>17786</v>
      </c>
      <c r="M3359" s="128">
        <v>2</v>
      </c>
      <c r="N3359" s="144" t="s">
        <v>16131</v>
      </c>
      <c r="O3359" s="128" t="s">
        <v>12252</v>
      </c>
      <c r="P3359" s="128"/>
      <c r="Q3359" s="128" t="s">
        <v>19105</v>
      </c>
      <c r="R3359" s="128"/>
      <c r="S3359" s="128"/>
      <c r="T3359" s="128" t="s">
        <v>20545</v>
      </c>
      <c r="U3359" s="128" t="s">
        <v>21352</v>
      </c>
      <c r="V3359" s="128">
        <v>7</v>
      </c>
      <c r="W3359" s="128"/>
      <c r="X3359" s="194"/>
    </row>
    <row r="3360" spans="1:24" ht="12.95" customHeight="1" x14ac:dyDescent="0.2">
      <c r="A3360" s="140">
        <v>1997</v>
      </c>
      <c r="B3360" s="140" t="s">
        <v>4176</v>
      </c>
      <c r="C3360" s="128" t="s">
        <v>2791</v>
      </c>
      <c r="D3360" s="198" t="s">
        <v>10560</v>
      </c>
      <c r="E3360" s="128" t="s">
        <v>4863</v>
      </c>
      <c r="F3360" s="128" t="s">
        <v>14834</v>
      </c>
      <c r="G3360" s="142">
        <v>18464</v>
      </c>
      <c r="H3360" s="128" t="s">
        <v>10191</v>
      </c>
      <c r="I3360" s="128" t="s">
        <v>31729</v>
      </c>
      <c r="J3360" s="128" t="s">
        <v>705</v>
      </c>
      <c r="K3360" s="128"/>
      <c r="L3360" s="220" t="s">
        <v>2126</v>
      </c>
      <c r="M3360" s="145">
        <v>1</v>
      </c>
      <c r="N3360" s="200">
        <v>17</v>
      </c>
      <c r="O3360" s="128" t="s">
        <v>325</v>
      </c>
      <c r="P3360" s="128"/>
      <c r="Q3360" s="128" t="s">
        <v>16764</v>
      </c>
      <c r="R3360" s="145"/>
      <c r="S3360" s="128"/>
      <c r="T3360" s="128" t="s">
        <v>20579</v>
      </c>
      <c r="U3360" s="128" t="s">
        <v>27319</v>
      </c>
      <c r="V3360" s="145">
        <v>6</v>
      </c>
      <c r="W3360" s="130"/>
      <c r="X3360" s="194"/>
    </row>
    <row r="3361" spans="1:24" ht="12.95" customHeight="1" x14ac:dyDescent="0.2">
      <c r="A3361" s="140">
        <v>1997</v>
      </c>
      <c r="B3361" s="140" t="s">
        <v>4176</v>
      </c>
      <c r="C3361" s="128" t="s">
        <v>2791</v>
      </c>
      <c r="D3361" s="198" t="s">
        <v>14802</v>
      </c>
      <c r="E3361" s="128" t="s">
        <v>4864</v>
      </c>
      <c r="F3361" s="221" t="s">
        <v>6406</v>
      </c>
      <c r="G3361" s="142">
        <v>16269</v>
      </c>
      <c r="H3361" s="128" t="s">
        <v>10191</v>
      </c>
      <c r="I3361" s="128" t="s">
        <v>11819</v>
      </c>
      <c r="J3361" s="128" t="s">
        <v>5377</v>
      </c>
      <c r="K3361" s="128"/>
      <c r="L3361" s="143" t="s">
        <v>8840</v>
      </c>
      <c r="M3361" s="130">
        <v>3</v>
      </c>
      <c r="N3361" s="144" t="s">
        <v>31730</v>
      </c>
      <c r="O3361" s="128" t="s">
        <v>10189</v>
      </c>
      <c r="P3361" s="128"/>
      <c r="Q3361" s="128" t="s">
        <v>15939</v>
      </c>
      <c r="R3361" s="145"/>
      <c r="S3361" s="128" t="s">
        <v>8315</v>
      </c>
      <c r="T3361" s="128" t="s">
        <v>20547</v>
      </c>
      <c r="U3361" s="128" t="s">
        <v>27320</v>
      </c>
      <c r="V3361" s="145">
        <v>6</v>
      </c>
      <c r="W3361" s="130"/>
      <c r="X3361" s="194"/>
    </row>
    <row r="3362" spans="1:24" ht="12.95" customHeight="1" x14ac:dyDescent="0.2">
      <c r="A3362" s="140">
        <v>1997</v>
      </c>
      <c r="B3362" s="140" t="s">
        <v>4176</v>
      </c>
      <c r="C3362" s="128" t="s">
        <v>2791</v>
      </c>
      <c r="D3362" s="211" t="s">
        <v>14801</v>
      </c>
      <c r="E3362" s="128" t="s">
        <v>12603</v>
      </c>
      <c r="F3362" s="128" t="s">
        <v>14834</v>
      </c>
      <c r="G3362" s="142">
        <v>16546</v>
      </c>
      <c r="H3362" s="128" t="s">
        <v>11819</v>
      </c>
      <c r="I3362" s="128" t="s">
        <v>10103</v>
      </c>
      <c r="J3362" s="128" t="s">
        <v>17787</v>
      </c>
      <c r="K3362" s="128"/>
      <c r="L3362" s="143" t="s">
        <v>17788</v>
      </c>
      <c r="M3362" s="128">
        <v>3</v>
      </c>
      <c r="N3362" s="144" t="s">
        <v>31731</v>
      </c>
      <c r="O3362" s="128" t="s">
        <v>16868</v>
      </c>
      <c r="P3362" s="128" t="s">
        <v>9125</v>
      </c>
      <c r="Q3362" s="128" t="s">
        <v>20893</v>
      </c>
      <c r="R3362" s="128"/>
      <c r="S3362" s="128" t="s">
        <v>8315</v>
      </c>
      <c r="T3362" s="128" t="s">
        <v>7789</v>
      </c>
      <c r="U3362" s="128" t="s">
        <v>16549</v>
      </c>
      <c r="V3362" s="128">
        <v>8</v>
      </c>
      <c r="W3362" s="128"/>
      <c r="X3362" s="194"/>
    </row>
    <row r="3363" spans="1:24" ht="12.95" customHeight="1" x14ac:dyDescent="0.2">
      <c r="A3363" s="140">
        <v>1997</v>
      </c>
      <c r="B3363" s="140" t="s">
        <v>4176</v>
      </c>
      <c r="C3363" s="128" t="s">
        <v>2791</v>
      </c>
      <c r="D3363" s="211" t="s">
        <v>10559</v>
      </c>
      <c r="E3363" s="128" t="s">
        <v>8144</v>
      </c>
      <c r="F3363" s="128" t="s">
        <v>14834</v>
      </c>
      <c r="G3363" s="142">
        <v>15151</v>
      </c>
      <c r="H3363" s="128" t="s">
        <v>11819</v>
      </c>
      <c r="I3363" s="128" t="s">
        <v>10103</v>
      </c>
      <c r="J3363" s="128" t="s">
        <v>27321</v>
      </c>
      <c r="K3363" s="128"/>
      <c r="L3363" s="111" t="s">
        <v>17789</v>
      </c>
      <c r="M3363" s="128">
        <v>3</v>
      </c>
      <c r="N3363" s="144" t="s">
        <v>31732</v>
      </c>
      <c r="O3363" s="128" t="s">
        <v>19113</v>
      </c>
      <c r="P3363" s="128"/>
      <c r="Q3363" s="128" t="s">
        <v>19176</v>
      </c>
      <c r="R3363" s="128"/>
      <c r="S3363" s="128"/>
      <c r="T3363" s="128" t="s">
        <v>7789</v>
      </c>
      <c r="U3363" s="128" t="s">
        <v>27322</v>
      </c>
      <c r="V3363" s="128">
        <v>8</v>
      </c>
      <c r="W3363" s="128"/>
      <c r="X3363" s="194"/>
    </row>
    <row r="3364" spans="1:24" ht="12.95" customHeight="1" x14ac:dyDescent="0.2">
      <c r="A3364" s="140">
        <v>2018</v>
      </c>
      <c r="B3364" s="140" t="s">
        <v>4176</v>
      </c>
      <c r="C3364" s="197" t="s">
        <v>38739</v>
      </c>
      <c r="D3364" s="211" t="s">
        <v>38740</v>
      </c>
      <c r="E3364" s="128">
        <v>1</v>
      </c>
      <c r="F3364" s="275" t="s">
        <v>10085</v>
      </c>
      <c r="G3364" s="142">
        <v>16547</v>
      </c>
      <c r="H3364" s="128" t="s">
        <v>2625</v>
      </c>
      <c r="I3364" s="128" t="s">
        <v>10191</v>
      </c>
      <c r="J3364" s="128" t="s">
        <v>1984</v>
      </c>
      <c r="K3364" s="128"/>
      <c r="L3364" s="143" t="s">
        <v>38752</v>
      </c>
      <c r="M3364" s="128">
        <v>1</v>
      </c>
      <c r="N3364" s="200" t="s">
        <v>38741</v>
      </c>
      <c r="O3364" s="128"/>
      <c r="P3364" s="128"/>
      <c r="Q3364" s="128" t="s">
        <v>16757</v>
      </c>
      <c r="R3364" s="128"/>
      <c r="S3364" s="128" t="s">
        <v>9435</v>
      </c>
      <c r="T3364" s="128" t="s">
        <v>20545</v>
      </c>
      <c r="U3364" s="128" t="s">
        <v>39301</v>
      </c>
      <c r="V3364" s="128">
        <v>6</v>
      </c>
      <c r="W3364" s="128"/>
      <c r="X3364" s="194"/>
    </row>
    <row r="3365" spans="1:24" ht="12.95" customHeight="1" x14ac:dyDescent="0.2">
      <c r="A3365" s="140">
        <v>2018</v>
      </c>
      <c r="B3365" s="140" t="s">
        <v>4176</v>
      </c>
      <c r="C3365" s="128" t="s">
        <v>38739</v>
      </c>
      <c r="D3365" s="211" t="s">
        <v>38742</v>
      </c>
      <c r="E3365" s="128">
        <v>2</v>
      </c>
      <c r="F3365" s="275" t="s">
        <v>10085</v>
      </c>
      <c r="G3365" s="142">
        <v>16547</v>
      </c>
      <c r="H3365" s="128" t="s">
        <v>2625</v>
      </c>
      <c r="I3365" s="128" t="s">
        <v>10191</v>
      </c>
      <c r="J3365" s="128" t="s">
        <v>1984</v>
      </c>
      <c r="K3365" s="128"/>
      <c r="L3365" s="143" t="s">
        <v>38753</v>
      </c>
      <c r="M3365" s="128">
        <v>1</v>
      </c>
      <c r="N3365" s="200" t="s">
        <v>38741</v>
      </c>
      <c r="O3365" s="128"/>
      <c r="P3365" s="128"/>
      <c r="Q3365" s="128" t="s">
        <v>17191</v>
      </c>
      <c r="R3365" s="128"/>
      <c r="S3365" s="128"/>
      <c r="T3365" s="128" t="s">
        <v>20545</v>
      </c>
      <c r="U3365" s="128" t="s">
        <v>39302</v>
      </c>
      <c r="V3365" s="128">
        <v>5</v>
      </c>
      <c r="W3365" s="128"/>
      <c r="X3365" s="194"/>
    </row>
    <row r="3366" spans="1:24" ht="12.95" customHeight="1" x14ac:dyDescent="0.2">
      <c r="A3366" s="140">
        <v>2018</v>
      </c>
      <c r="B3366" s="140" t="s">
        <v>4176</v>
      </c>
      <c r="C3366" s="128" t="s">
        <v>38739</v>
      </c>
      <c r="D3366" s="211" t="s">
        <v>38743</v>
      </c>
      <c r="E3366" s="128">
        <v>3</v>
      </c>
      <c r="F3366" s="275" t="s">
        <v>10085</v>
      </c>
      <c r="G3366" s="142">
        <v>16547</v>
      </c>
      <c r="H3366" s="128" t="s">
        <v>2625</v>
      </c>
      <c r="I3366" s="128" t="s">
        <v>10191</v>
      </c>
      <c r="J3366" s="128" t="s">
        <v>1984</v>
      </c>
      <c r="K3366" s="128"/>
      <c r="L3366" s="143" t="s">
        <v>38754</v>
      </c>
      <c r="M3366" s="128">
        <v>1</v>
      </c>
      <c r="N3366" s="200" t="s">
        <v>38741</v>
      </c>
      <c r="O3366" s="128"/>
      <c r="P3366" s="128"/>
      <c r="Q3366" s="128" t="s">
        <v>19625</v>
      </c>
      <c r="R3366" s="128"/>
      <c r="S3366" s="128"/>
      <c r="T3366" s="128" t="s">
        <v>20545</v>
      </c>
      <c r="U3366" s="128" t="s">
        <v>39302</v>
      </c>
      <c r="V3366" s="128">
        <v>5.5</v>
      </c>
      <c r="W3366" s="128"/>
      <c r="X3366" s="194"/>
    </row>
    <row r="3367" spans="1:24" ht="12.95" customHeight="1" x14ac:dyDescent="0.2">
      <c r="A3367" s="140">
        <v>2018</v>
      </c>
      <c r="B3367" s="140" t="s">
        <v>4176</v>
      </c>
      <c r="C3367" s="128" t="s">
        <v>38739</v>
      </c>
      <c r="D3367" s="211" t="s">
        <v>38744</v>
      </c>
      <c r="E3367" s="128">
        <v>4</v>
      </c>
      <c r="F3367" s="275" t="s">
        <v>10085</v>
      </c>
      <c r="G3367" s="142">
        <v>16547</v>
      </c>
      <c r="H3367" s="128" t="s">
        <v>2625</v>
      </c>
      <c r="I3367" s="128" t="s">
        <v>10191</v>
      </c>
      <c r="J3367" s="128" t="s">
        <v>1984</v>
      </c>
      <c r="K3367" s="128"/>
      <c r="L3367" s="143" t="s">
        <v>38755</v>
      </c>
      <c r="M3367" s="128">
        <v>1</v>
      </c>
      <c r="N3367" s="200" t="s">
        <v>38741</v>
      </c>
      <c r="O3367" s="128"/>
      <c r="P3367" s="128"/>
      <c r="Q3367" s="128" t="s">
        <v>29358</v>
      </c>
      <c r="R3367" s="128"/>
      <c r="S3367" s="128" t="s">
        <v>9435</v>
      </c>
      <c r="T3367" s="128" t="s">
        <v>20545</v>
      </c>
      <c r="U3367" s="128" t="s">
        <v>39303</v>
      </c>
      <c r="V3367" s="128">
        <v>6.5</v>
      </c>
      <c r="W3367" s="128"/>
      <c r="X3367" s="194"/>
    </row>
    <row r="3368" spans="1:24" ht="12.95" customHeight="1" x14ac:dyDescent="0.2">
      <c r="A3368" s="140">
        <v>2018</v>
      </c>
      <c r="B3368" s="140" t="s">
        <v>4176</v>
      </c>
      <c r="C3368" s="128" t="s">
        <v>38739</v>
      </c>
      <c r="D3368" s="211" t="s">
        <v>13067</v>
      </c>
      <c r="E3368" s="128">
        <v>5</v>
      </c>
      <c r="F3368" s="275" t="s">
        <v>10085</v>
      </c>
      <c r="G3368" s="142">
        <v>16547</v>
      </c>
      <c r="H3368" s="128" t="s">
        <v>2625</v>
      </c>
      <c r="I3368" s="128" t="s">
        <v>10191</v>
      </c>
      <c r="J3368" s="128" t="s">
        <v>1984</v>
      </c>
      <c r="K3368" s="128"/>
      <c r="L3368" s="143" t="s">
        <v>38756</v>
      </c>
      <c r="M3368" s="128">
        <v>1</v>
      </c>
      <c r="N3368" s="200" t="s">
        <v>38741</v>
      </c>
      <c r="O3368" s="128"/>
      <c r="P3368" s="128"/>
      <c r="Q3368" s="128" t="s">
        <v>17671</v>
      </c>
      <c r="R3368" s="128" t="s">
        <v>7035</v>
      </c>
      <c r="S3368" s="128"/>
      <c r="T3368" s="128" t="s">
        <v>20545</v>
      </c>
      <c r="U3368" s="128" t="s">
        <v>39304</v>
      </c>
      <c r="V3368" s="128">
        <v>4</v>
      </c>
      <c r="W3368" s="128"/>
      <c r="X3368" s="194"/>
    </row>
    <row r="3369" spans="1:24" ht="12.95" customHeight="1" x14ac:dyDescent="0.2">
      <c r="A3369" s="140">
        <v>2018</v>
      </c>
      <c r="B3369" s="140" t="s">
        <v>4176</v>
      </c>
      <c r="C3369" s="128" t="s">
        <v>38739</v>
      </c>
      <c r="D3369" s="211" t="s">
        <v>38745</v>
      </c>
      <c r="E3369" s="128">
        <v>6</v>
      </c>
      <c r="F3369" s="275" t="s">
        <v>10085</v>
      </c>
      <c r="G3369" s="142">
        <v>16548</v>
      </c>
      <c r="H3369" s="128" t="s">
        <v>2625</v>
      </c>
      <c r="I3369" s="128" t="s">
        <v>10191</v>
      </c>
      <c r="J3369" s="128" t="s">
        <v>1984</v>
      </c>
      <c r="K3369" s="128"/>
      <c r="L3369" s="143" t="s">
        <v>38757</v>
      </c>
      <c r="M3369" s="128">
        <v>1</v>
      </c>
      <c r="N3369" s="200" t="s">
        <v>38741</v>
      </c>
      <c r="O3369" s="128"/>
      <c r="P3369" s="128" t="s">
        <v>162</v>
      </c>
      <c r="Q3369" s="128" t="s">
        <v>21224</v>
      </c>
      <c r="R3369" s="128"/>
      <c r="S3369" s="128"/>
      <c r="T3369" s="128" t="s">
        <v>20545</v>
      </c>
      <c r="U3369" s="128" t="s">
        <v>39305</v>
      </c>
      <c r="V3369" s="128">
        <v>7.5</v>
      </c>
      <c r="W3369" s="128"/>
      <c r="X3369" s="194"/>
    </row>
    <row r="3370" spans="1:24" ht="12.95" customHeight="1" x14ac:dyDescent="0.2">
      <c r="A3370" s="140">
        <v>2018</v>
      </c>
      <c r="B3370" s="140" t="s">
        <v>4176</v>
      </c>
      <c r="C3370" s="128" t="s">
        <v>38739</v>
      </c>
      <c r="D3370" s="211" t="s">
        <v>38746</v>
      </c>
      <c r="E3370" s="128">
        <v>7</v>
      </c>
      <c r="F3370" s="275" t="s">
        <v>10085</v>
      </c>
      <c r="G3370" s="142">
        <v>16548</v>
      </c>
      <c r="H3370" s="128" t="s">
        <v>2625</v>
      </c>
      <c r="I3370" s="128" t="s">
        <v>10191</v>
      </c>
      <c r="J3370" s="128" t="s">
        <v>1984</v>
      </c>
      <c r="K3370" s="128"/>
      <c r="L3370" s="143" t="s">
        <v>38758</v>
      </c>
      <c r="M3370" s="128">
        <v>1</v>
      </c>
      <c r="N3370" s="200" t="s">
        <v>38741</v>
      </c>
      <c r="O3370" s="128"/>
      <c r="P3370" s="128" t="s">
        <v>16022</v>
      </c>
      <c r="Q3370" s="128" t="s">
        <v>27159</v>
      </c>
      <c r="R3370" s="128"/>
      <c r="S3370" s="128"/>
      <c r="T3370" s="128" t="s">
        <v>20545</v>
      </c>
      <c r="U3370" s="128" t="s">
        <v>39304</v>
      </c>
      <c r="V3370" s="128">
        <v>7.5</v>
      </c>
      <c r="W3370" s="128"/>
      <c r="X3370" s="194"/>
    </row>
    <row r="3371" spans="1:24" ht="12.95" customHeight="1" x14ac:dyDescent="0.2">
      <c r="A3371" s="140">
        <v>2018</v>
      </c>
      <c r="B3371" s="140" t="s">
        <v>4176</v>
      </c>
      <c r="C3371" s="128" t="s">
        <v>38739</v>
      </c>
      <c r="D3371" s="211" t="s">
        <v>38747</v>
      </c>
      <c r="E3371" s="128">
        <v>8</v>
      </c>
      <c r="F3371" s="275" t="s">
        <v>10085</v>
      </c>
      <c r="G3371" s="142">
        <v>16552</v>
      </c>
      <c r="H3371" s="128" t="s">
        <v>10191</v>
      </c>
      <c r="I3371" s="128" t="s">
        <v>2625</v>
      </c>
      <c r="J3371" s="128" t="s">
        <v>1984</v>
      </c>
      <c r="K3371" s="128"/>
      <c r="L3371" s="143" t="s">
        <v>38759</v>
      </c>
      <c r="M3371" s="128">
        <v>1</v>
      </c>
      <c r="N3371" s="200" t="s">
        <v>38741</v>
      </c>
      <c r="O3371" s="128"/>
      <c r="P3371" s="128"/>
      <c r="Q3371" s="128" t="s">
        <v>18166</v>
      </c>
      <c r="R3371" s="128"/>
      <c r="S3371" s="128"/>
      <c r="T3371" s="128" t="s">
        <v>20545</v>
      </c>
      <c r="U3371" s="128" t="s">
        <v>39306</v>
      </c>
      <c r="V3371" s="128">
        <v>4</v>
      </c>
      <c r="W3371" s="128"/>
      <c r="X3371" s="194"/>
    </row>
    <row r="3372" spans="1:24" ht="12.95" customHeight="1" x14ac:dyDescent="0.2">
      <c r="A3372" s="140">
        <v>2018</v>
      </c>
      <c r="B3372" s="140" t="s">
        <v>4176</v>
      </c>
      <c r="C3372" s="128" t="s">
        <v>38739</v>
      </c>
      <c r="D3372" s="211" t="s">
        <v>38748</v>
      </c>
      <c r="E3372" s="128">
        <v>9</v>
      </c>
      <c r="F3372" s="275" t="s">
        <v>10085</v>
      </c>
      <c r="G3372" s="142">
        <v>16553</v>
      </c>
      <c r="H3372" s="128" t="s">
        <v>2625</v>
      </c>
      <c r="I3372" s="128" t="s">
        <v>10191</v>
      </c>
      <c r="J3372" s="128" t="s">
        <v>1984</v>
      </c>
      <c r="K3372" s="128"/>
      <c r="L3372" s="143" t="s">
        <v>38760</v>
      </c>
      <c r="M3372" s="128">
        <v>1</v>
      </c>
      <c r="N3372" s="200" t="s">
        <v>38741</v>
      </c>
      <c r="O3372" s="128"/>
      <c r="P3372" s="128" t="s">
        <v>19520</v>
      </c>
      <c r="Q3372" s="128" t="s">
        <v>15870</v>
      </c>
      <c r="R3372" s="128"/>
      <c r="S3372" s="128"/>
      <c r="T3372" s="128" t="s">
        <v>20545</v>
      </c>
      <c r="U3372" s="128" t="s">
        <v>39304</v>
      </c>
      <c r="V3372" s="128">
        <v>6.5</v>
      </c>
      <c r="W3372" s="128"/>
      <c r="X3372" s="194"/>
    </row>
    <row r="3373" spans="1:24" ht="12.95" customHeight="1" x14ac:dyDescent="0.2">
      <c r="A3373" s="140">
        <v>2018</v>
      </c>
      <c r="B3373" s="140" t="s">
        <v>4176</v>
      </c>
      <c r="C3373" s="128" t="s">
        <v>38739</v>
      </c>
      <c r="D3373" s="211" t="s">
        <v>38749</v>
      </c>
      <c r="E3373" s="128">
        <v>10</v>
      </c>
      <c r="F3373" s="275" t="s">
        <v>10085</v>
      </c>
      <c r="G3373" s="142">
        <v>16554</v>
      </c>
      <c r="H3373" s="128" t="s">
        <v>2625</v>
      </c>
      <c r="I3373" s="128" t="s">
        <v>10191</v>
      </c>
      <c r="J3373" s="128" t="s">
        <v>1984</v>
      </c>
      <c r="K3373" s="128"/>
      <c r="L3373" s="143" t="s">
        <v>38761</v>
      </c>
      <c r="M3373" s="128">
        <v>1</v>
      </c>
      <c r="N3373" s="200" t="s">
        <v>38741</v>
      </c>
      <c r="O3373" s="128" t="s">
        <v>5985</v>
      </c>
      <c r="P3373" s="128" t="s">
        <v>13301</v>
      </c>
      <c r="Q3373" s="128" t="s">
        <v>16560</v>
      </c>
      <c r="R3373" s="128"/>
      <c r="S3373" s="128" t="s">
        <v>8315</v>
      </c>
      <c r="T3373" s="128" t="s">
        <v>20545</v>
      </c>
      <c r="U3373" s="128" t="s">
        <v>39304</v>
      </c>
      <c r="V3373" s="128">
        <v>8.5</v>
      </c>
      <c r="W3373" s="128"/>
      <c r="X3373" s="194"/>
    </row>
    <row r="3374" spans="1:24" ht="12.95" customHeight="1" x14ac:dyDescent="0.2">
      <c r="A3374" s="140">
        <v>2018</v>
      </c>
      <c r="B3374" s="140" t="s">
        <v>4176</v>
      </c>
      <c r="C3374" s="128" t="s">
        <v>38739</v>
      </c>
      <c r="D3374" s="211" t="s">
        <v>38750</v>
      </c>
      <c r="E3374" s="128">
        <v>11</v>
      </c>
      <c r="F3374" s="275" t="s">
        <v>10085</v>
      </c>
      <c r="G3374" s="142">
        <v>16548</v>
      </c>
      <c r="H3374" s="128" t="s">
        <v>2625</v>
      </c>
      <c r="I3374" s="128" t="s">
        <v>10191</v>
      </c>
      <c r="J3374" s="128" t="s">
        <v>1984</v>
      </c>
      <c r="K3374" s="128"/>
      <c r="L3374" s="143"/>
      <c r="M3374" s="128">
        <v>1</v>
      </c>
      <c r="N3374" s="200" t="s">
        <v>38741</v>
      </c>
      <c r="O3374" s="128"/>
      <c r="P3374" s="128" t="s">
        <v>17110</v>
      </c>
      <c r="Q3374" s="128" t="s">
        <v>20882</v>
      </c>
      <c r="R3374" s="128"/>
      <c r="S3374" s="128"/>
      <c r="T3374" s="128" t="s">
        <v>20545</v>
      </c>
      <c r="U3374" s="128" t="s">
        <v>39307</v>
      </c>
      <c r="V3374" s="128">
        <v>10</v>
      </c>
      <c r="W3374" s="128"/>
      <c r="X3374" s="194"/>
    </row>
    <row r="3375" spans="1:24" ht="12.95" customHeight="1" x14ac:dyDescent="0.2">
      <c r="A3375" s="140">
        <v>2018</v>
      </c>
      <c r="B3375" s="140" t="s">
        <v>4176</v>
      </c>
      <c r="C3375" s="128" t="s">
        <v>38739</v>
      </c>
      <c r="D3375" s="211" t="s">
        <v>38751</v>
      </c>
      <c r="E3375" s="128">
        <v>12</v>
      </c>
      <c r="F3375" s="275" t="s">
        <v>10085</v>
      </c>
      <c r="G3375" s="142">
        <v>16548</v>
      </c>
      <c r="H3375" s="128" t="s">
        <v>2625</v>
      </c>
      <c r="I3375" s="128" t="s">
        <v>10191</v>
      </c>
      <c r="J3375" s="128" t="s">
        <v>1984</v>
      </c>
      <c r="K3375" s="128"/>
      <c r="L3375" s="143"/>
      <c r="M3375" s="128">
        <v>1</v>
      </c>
      <c r="N3375" s="200" t="s">
        <v>38741</v>
      </c>
      <c r="O3375" s="128" t="s">
        <v>325</v>
      </c>
      <c r="P3375" s="128" t="s">
        <v>13555</v>
      </c>
      <c r="Q3375" s="128" t="s">
        <v>21179</v>
      </c>
      <c r="R3375" s="128"/>
      <c r="S3375" s="128"/>
      <c r="T3375" s="128" t="s">
        <v>20545</v>
      </c>
      <c r="U3375" s="128" t="s">
        <v>39308</v>
      </c>
      <c r="V3375" s="128">
        <v>10</v>
      </c>
      <c r="W3375" s="128"/>
      <c r="X3375" s="194"/>
    </row>
    <row r="3376" spans="1:24" ht="12.95" customHeight="1" x14ac:dyDescent="0.2">
      <c r="A3376" s="140">
        <v>2013</v>
      </c>
      <c r="B3376" s="140" t="s">
        <v>4176</v>
      </c>
      <c r="C3376" s="197" t="s">
        <v>17791</v>
      </c>
      <c r="D3376" s="198" t="s">
        <v>20396</v>
      </c>
      <c r="E3376" s="128" t="s">
        <v>27323</v>
      </c>
      <c r="F3376" s="275" t="s">
        <v>10085</v>
      </c>
      <c r="G3376" s="142">
        <v>16229</v>
      </c>
      <c r="H3376" s="128" t="s">
        <v>11819</v>
      </c>
      <c r="I3376" s="128" t="s">
        <v>10191</v>
      </c>
      <c r="J3376" s="128" t="s">
        <v>3436</v>
      </c>
      <c r="K3376" s="128"/>
      <c r="L3376" s="129"/>
      <c r="M3376" s="128">
        <v>1</v>
      </c>
      <c r="N3376" s="200" t="s">
        <v>27324</v>
      </c>
      <c r="O3376" s="128"/>
      <c r="P3376" s="128" t="s">
        <v>162</v>
      </c>
      <c r="Q3376" s="128" t="s">
        <v>17475</v>
      </c>
      <c r="R3376" s="128"/>
      <c r="S3376" s="128"/>
      <c r="T3376" s="128" t="s">
        <v>20547</v>
      </c>
      <c r="U3376" s="128" t="s">
        <v>27328</v>
      </c>
      <c r="V3376" s="128">
        <v>6</v>
      </c>
      <c r="W3376" s="128"/>
      <c r="X3376" s="194"/>
    </row>
    <row r="3377" spans="1:24" ht="12.95" customHeight="1" x14ac:dyDescent="0.2">
      <c r="A3377" s="140">
        <v>2013</v>
      </c>
      <c r="B3377" s="140" t="s">
        <v>4176</v>
      </c>
      <c r="C3377" s="128" t="s">
        <v>17791</v>
      </c>
      <c r="D3377" s="198" t="s">
        <v>20397</v>
      </c>
      <c r="E3377" s="128" t="s">
        <v>27329</v>
      </c>
      <c r="F3377" s="275" t="s">
        <v>10085</v>
      </c>
      <c r="G3377" s="142">
        <v>16229</v>
      </c>
      <c r="H3377" s="128" t="s">
        <v>11819</v>
      </c>
      <c r="I3377" s="128" t="s">
        <v>10191</v>
      </c>
      <c r="J3377" s="128" t="s">
        <v>3436</v>
      </c>
      <c r="K3377" s="128"/>
      <c r="L3377" s="129"/>
      <c r="M3377" s="128">
        <v>1</v>
      </c>
      <c r="N3377" s="200" t="s">
        <v>27324</v>
      </c>
      <c r="O3377" s="128" t="s">
        <v>248</v>
      </c>
      <c r="P3377" s="128" t="s">
        <v>13301</v>
      </c>
      <c r="Q3377" s="128" t="s">
        <v>27360</v>
      </c>
      <c r="R3377" s="128"/>
      <c r="S3377" s="128" t="s">
        <v>8315</v>
      </c>
      <c r="T3377" s="128" t="s">
        <v>20547</v>
      </c>
      <c r="U3377" s="128" t="s">
        <v>27363</v>
      </c>
      <c r="V3377" s="128">
        <v>8</v>
      </c>
      <c r="W3377" s="128"/>
      <c r="X3377" s="194"/>
    </row>
    <row r="3378" spans="1:24" ht="12.95" customHeight="1" x14ac:dyDescent="0.2">
      <c r="A3378" s="140">
        <v>2013</v>
      </c>
      <c r="B3378" s="140" t="s">
        <v>4176</v>
      </c>
      <c r="C3378" s="128" t="s">
        <v>17791</v>
      </c>
      <c r="D3378" s="198" t="s">
        <v>27361</v>
      </c>
      <c r="E3378" s="128" t="s">
        <v>27330</v>
      </c>
      <c r="F3378" s="275" t="s">
        <v>10085</v>
      </c>
      <c r="G3378" s="142">
        <v>16229</v>
      </c>
      <c r="H3378" s="128" t="s">
        <v>11819</v>
      </c>
      <c r="I3378" s="128" t="s">
        <v>10191</v>
      </c>
      <c r="J3378" s="128" t="s">
        <v>3436</v>
      </c>
      <c r="K3378" s="128"/>
      <c r="L3378" s="129"/>
      <c r="M3378" s="128">
        <v>1</v>
      </c>
      <c r="N3378" s="200" t="s">
        <v>27324</v>
      </c>
      <c r="O3378" s="128" t="s">
        <v>20686</v>
      </c>
      <c r="P3378" s="128" t="s">
        <v>8076</v>
      </c>
      <c r="Q3378" s="128" t="s">
        <v>27362</v>
      </c>
      <c r="R3378" s="128"/>
      <c r="S3378" s="128" t="s">
        <v>8315</v>
      </c>
      <c r="T3378" s="128" t="s">
        <v>20547</v>
      </c>
      <c r="U3378" s="128" t="s">
        <v>27364</v>
      </c>
      <c r="V3378" s="128">
        <v>10</v>
      </c>
      <c r="W3378" s="128"/>
      <c r="X3378" s="194"/>
    </row>
    <row r="3379" spans="1:24" ht="12.95" customHeight="1" x14ac:dyDescent="0.2">
      <c r="A3379" s="140">
        <v>2013</v>
      </c>
      <c r="B3379" s="140" t="s">
        <v>4176</v>
      </c>
      <c r="C3379" s="128" t="s">
        <v>17791</v>
      </c>
      <c r="D3379" s="198" t="s">
        <v>20398</v>
      </c>
      <c r="E3379" s="128" t="s">
        <v>27331</v>
      </c>
      <c r="F3379" s="275" t="s">
        <v>10085</v>
      </c>
      <c r="G3379" s="142">
        <v>16229</v>
      </c>
      <c r="H3379" s="128" t="s">
        <v>11819</v>
      </c>
      <c r="I3379" s="128" t="s">
        <v>10191</v>
      </c>
      <c r="J3379" s="128" t="s">
        <v>3436</v>
      </c>
      <c r="K3379" s="128"/>
      <c r="L3379" s="129"/>
      <c r="M3379" s="128">
        <v>1</v>
      </c>
      <c r="N3379" s="200" t="s">
        <v>27324</v>
      </c>
      <c r="O3379" s="128" t="s">
        <v>9160</v>
      </c>
      <c r="P3379" s="128" t="s">
        <v>8076</v>
      </c>
      <c r="Q3379" s="128" t="s">
        <v>20675</v>
      </c>
      <c r="R3379" s="128"/>
      <c r="S3379" s="128" t="s">
        <v>11080</v>
      </c>
      <c r="T3379" s="128" t="s">
        <v>20547</v>
      </c>
      <c r="U3379" s="128" t="s">
        <v>27365</v>
      </c>
      <c r="V3379" s="128">
        <v>7</v>
      </c>
      <c r="W3379" s="128"/>
      <c r="X3379" s="194"/>
    </row>
    <row r="3380" spans="1:24" ht="12.95" customHeight="1" x14ac:dyDescent="0.2">
      <c r="A3380" s="140">
        <v>2013</v>
      </c>
      <c r="B3380" s="140" t="s">
        <v>4176</v>
      </c>
      <c r="C3380" s="128" t="s">
        <v>17791</v>
      </c>
      <c r="D3380" s="198" t="s">
        <v>27366</v>
      </c>
      <c r="E3380" s="128" t="s">
        <v>27332</v>
      </c>
      <c r="F3380" s="275" t="s">
        <v>10085</v>
      </c>
      <c r="G3380" s="142">
        <v>16229</v>
      </c>
      <c r="H3380" s="128" t="s">
        <v>11819</v>
      </c>
      <c r="I3380" s="128" t="s">
        <v>10191</v>
      </c>
      <c r="J3380" s="128" t="s">
        <v>3436</v>
      </c>
      <c r="K3380" s="128"/>
      <c r="L3380" s="129"/>
      <c r="M3380" s="128">
        <v>1</v>
      </c>
      <c r="N3380" s="200" t="s">
        <v>27324</v>
      </c>
      <c r="O3380" s="128"/>
      <c r="P3380" s="128" t="s">
        <v>9125</v>
      </c>
      <c r="Q3380" s="128" t="s">
        <v>17671</v>
      </c>
      <c r="R3380" s="128"/>
      <c r="S3380" s="128"/>
      <c r="T3380" s="128" t="s">
        <v>20547</v>
      </c>
      <c r="U3380" s="128" t="s">
        <v>27367</v>
      </c>
      <c r="V3380" s="128">
        <v>7</v>
      </c>
      <c r="W3380" s="128"/>
      <c r="X3380" s="194"/>
    </row>
    <row r="3381" spans="1:24" ht="12.95" customHeight="1" x14ac:dyDescent="0.2">
      <c r="A3381" s="140">
        <v>2013</v>
      </c>
      <c r="B3381" s="140" t="s">
        <v>4176</v>
      </c>
      <c r="C3381" s="128" t="s">
        <v>17791</v>
      </c>
      <c r="D3381" s="198" t="s">
        <v>20378</v>
      </c>
      <c r="E3381" s="128" t="s">
        <v>27333</v>
      </c>
      <c r="F3381" s="275" t="s">
        <v>10085</v>
      </c>
      <c r="G3381" s="142">
        <v>16229</v>
      </c>
      <c r="H3381" s="128" t="s">
        <v>11819</v>
      </c>
      <c r="I3381" s="128" t="s">
        <v>10191</v>
      </c>
      <c r="J3381" s="128" t="s">
        <v>3436</v>
      </c>
      <c r="K3381" s="128"/>
      <c r="L3381" s="129"/>
      <c r="M3381" s="128">
        <v>1</v>
      </c>
      <c r="N3381" s="200" t="s">
        <v>27324</v>
      </c>
      <c r="O3381" s="128"/>
      <c r="P3381" s="128" t="s">
        <v>13301</v>
      </c>
      <c r="Q3381" s="128" t="s">
        <v>16850</v>
      </c>
      <c r="R3381" s="128"/>
      <c r="S3381" s="128"/>
      <c r="T3381" s="128" t="s">
        <v>20547</v>
      </c>
      <c r="U3381" s="128" t="s">
        <v>27326</v>
      </c>
      <c r="V3381" s="128">
        <v>7</v>
      </c>
      <c r="W3381" s="128"/>
      <c r="X3381" s="194"/>
    </row>
    <row r="3382" spans="1:24" ht="12.95" customHeight="1" x14ac:dyDescent="0.2">
      <c r="A3382" s="140">
        <v>2013</v>
      </c>
      <c r="B3382" s="140" t="s">
        <v>4176</v>
      </c>
      <c r="C3382" s="128" t="s">
        <v>17791</v>
      </c>
      <c r="D3382" s="198" t="s">
        <v>27368</v>
      </c>
      <c r="E3382" s="128" t="s">
        <v>27334</v>
      </c>
      <c r="F3382" s="275" t="s">
        <v>10085</v>
      </c>
      <c r="G3382" s="142">
        <v>16229</v>
      </c>
      <c r="H3382" s="128" t="s">
        <v>11819</v>
      </c>
      <c r="I3382" s="128" t="s">
        <v>10191</v>
      </c>
      <c r="J3382" s="128" t="s">
        <v>3436</v>
      </c>
      <c r="K3382" s="128"/>
      <c r="L3382" s="129"/>
      <c r="M3382" s="128">
        <v>1</v>
      </c>
      <c r="N3382" s="200" t="s">
        <v>27324</v>
      </c>
      <c r="O3382" s="128" t="s">
        <v>5985</v>
      </c>
      <c r="P3382" s="128" t="s">
        <v>8076</v>
      </c>
      <c r="Q3382" s="128" t="s">
        <v>20258</v>
      </c>
      <c r="R3382" s="128"/>
      <c r="S3382" s="128" t="s">
        <v>11080</v>
      </c>
      <c r="T3382" s="128" t="s">
        <v>20547</v>
      </c>
      <c r="U3382" s="128" t="s">
        <v>27326</v>
      </c>
      <c r="V3382" s="128">
        <v>12</v>
      </c>
      <c r="W3382" s="128"/>
      <c r="X3382" s="194"/>
    </row>
    <row r="3383" spans="1:24" ht="12.95" customHeight="1" x14ac:dyDescent="0.2">
      <c r="A3383" s="140">
        <v>2013</v>
      </c>
      <c r="B3383" s="140" t="s">
        <v>4176</v>
      </c>
      <c r="C3383" s="128" t="s">
        <v>17791</v>
      </c>
      <c r="D3383" s="198" t="s">
        <v>20399</v>
      </c>
      <c r="E3383" s="128" t="s">
        <v>27335</v>
      </c>
      <c r="F3383" s="275" t="s">
        <v>10085</v>
      </c>
      <c r="G3383" s="142">
        <v>16229</v>
      </c>
      <c r="H3383" s="128" t="s">
        <v>11819</v>
      </c>
      <c r="I3383" s="128" t="s">
        <v>10191</v>
      </c>
      <c r="J3383" s="128" t="s">
        <v>3436</v>
      </c>
      <c r="K3383" s="128"/>
      <c r="L3383" s="129"/>
      <c r="M3383" s="128">
        <v>1</v>
      </c>
      <c r="N3383" s="200" t="s">
        <v>27324</v>
      </c>
      <c r="O3383" s="128"/>
      <c r="P3383" s="128"/>
      <c r="Q3383" s="128" t="s">
        <v>16022</v>
      </c>
      <c r="R3383" s="128"/>
      <c r="S3383" s="128"/>
      <c r="T3383" s="128" t="s">
        <v>20547</v>
      </c>
      <c r="U3383" s="128" t="s">
        <v>27328</v>
      </c>
      <c r="V3383" s="128">
        <v>7</v>
      </c>
      <c r="W3383" s="128"/>
      <c r="X3383" s="194"/>
    </row>
    <row r="3384" spans="1:24" ht="12.95" customHeight="1" x14ac:dyDescent="0.2">
      <c r="A3384" s="140">
        <v>2013</v>
      </c>
      <c r="B3384" s="140" t="s">
        <v>4176</v>
      </c>
      <c r="C3384" s="128" t="s">
        <v>17791</v>
      </c>
      <c r="D3384" s="350" t="s">
        <v>27369</v>
      </c>
      <c r="E3384" s="128" t="s">
        <v>27336</v>
      </c>
      <c r="F3384" s="275" t="s">
        <v>10085</v>
      </c>
      <c r="G3384" s="142">
        <v>16229</v>
      </c>
      <c r="H3384" s="128" t="s">
        <v>11819</v>
      </c>
      <c r="I3384" s="128" t="s">
        <v>10191</v>
      </c>
      <c r="J3384" s="128" t="s">
        <v>3436</v>
      </c>
      <c r="K3384" s="128"/>
      <c r="L3384" s="129"/>
      <c r="M3384" s="128">
        <v>1</v>
      </c>
      <c r="N3384" s="200" t="s">
        <v>27324</v>
      </c>
      <c r="O3384" s="128" t="s">
        <v>325</v>
      </c>
      <c r="P3384" s="128" t="s">
        <v>8076</v>
      </c>
      <c r="Q3384" s="128" t="s">
        <v>19532</v>
      </c>
      <c r="R3384" s="128"/>
      <c r="S3384" s="128"/>
      <c r="T3384" s="128" t="s">
        <v>20547</v>
      </c>
      <c r="U3384" s="128" t="s">
        <v>27370</v>
      </c>
      <c r="V3384" s="128">
        <v>9</v>
      </c>
      <c r="W3384" s="128"/>
      <c r="X3384" s="194"/>
    </row>
    <row r="3385" spans="1:24" ht="12.95" customHeight="1" x14ac:dyDescent="0.2">
      <c r="A3385" s="140">
        <v>2013</v>
      </c>
      <c r="B3385" s="140" t="s">
        <v>4176</v>
      </c>
      <c r="C3385" s="128" t="s">
        <v>17791</v>
      </c>
      <c r="D3385" s="350" t="s">
        <v>27371</v>
      </c>
      <c r="E3385" s="128" t="s">
        <v>27337</v>
      </c>
      <c r="F3385" s="275" t="s">
        <v>10085</v>
      </c>
      <c r="G3385" s="142">
        <v>16229</v>
      </c>
      <c r="H3385" s="128" t="s">
        <v>11819</v>
      </c>
      <c r="I3385" s="128" t="s">
        <v>10191</v>
      </c>
      <c r="J3385" s="128" t="s">
        <v>3436</v>
      </c>
      <c r="K3385" s="128"/>
      <c r="L3385" s="129"/>
      <c r="M3385" s="128">
        <v>1</v>
      </c>
      <c r="N3385" s="200" t="s">
        <v>27324</v>
      </c>
      <c r="O3385" s="128"/>
      <c r="P3385" s="128" t="s">
        <v>8076</v>
      </c>
      <c r="Q3385" s="128" t="s">
        <v>27372</v>
      </c>
      <c r="R3385" s="128"/>
      <c r="S3385" s="128" t="s">
        <v>8315</v>
      </c>
      <c r="T3385" s="128" t="s">
        <v>20547</v>
      </c>
      <c r="U3385" s="128" t="s">
        <v>27326</v>
      </c>
      <c r="V3385" s="128">
        <v>10</v>
      </c>
      <c r="W3385" s="128"/>
      <c r="X3385" s="194"/>
    </row>
    <row r="3386" spans="1:24" ht="12.95" customHeight="1" x14ac:dyDescent="0.2">
      <c r="A3386" s="140">
        <v>2013</v>
      </c>
      <c r="B3386" s="140" t="s">
        <v>4176</v>
      </c>
      <c r="C3386" s="128" t="s">
        <v>17791</v>
      </c>
      <c r="D3386" s="198" t="s">
        <v>27373</v>
      </c>
      <c r="E3386" s="128" t="s">
        <v>27338</v>
      </c>
      <c r="F3386" s="275" t="s">
        <v>10085</v>
      </c>
      <c r="G3386" s="142">
        <v>16229</v>
      </c>
      <c r="H3386" s="128" t="s">
        <v>11819</v>
      </c>
      <c r="I3386" s="128" t="s">
        <v>10191</v>
      </c>
      <c r="J3386" s="128" t="s">
        <v>3436</v>
      </c>
      <c r="K3386" s="128"/>
      <c r="L3386" s="129"/>
      <c r="M3386" s="128">
        <v>1</v>
      </c>
      <c r="N3386" s="200" t="s">
        <v>27324</v>
      </c>
      <c r="O3386" s="128" t="s">
        <v>10189</v>
      </c>
      <c r="P3386" s="128" t="s">
        <v>162</v>
      </c>
      <c r="Q3386" s="128" t="s">
        <v>27374</v>
      </c>
      <c r="R3386" s="128"/>
      <c r="S3386" s="128" t="s">
        <v>8315</v>
      </c>
      <c r="T3386" s="128" t="s">
        <v>20547</v>
      </c>
      <c r="U3386" s="128" t="s">
        <v>27326</v>
      </c>
      <c r="V3386" s="128">
        <v>12</v>
      </c>
      <c r="W3386" s="128"/>
      <c r="X3386" s="194"/>
    </row>
    <row r="3387" spans="1:24" ht="12.95" customHeight="1" x14ac:dyDescent="0.2">
      <c r="A3387" s="140">
        <v>2013</v>
      </c>
      <c r="B3387" s="140" t="s">
        <v>4176</v>
      </c>
      <c r="C3387" s="128" t="s">
        <v>17791</v>
      </c>
      <c r="D3387" s="198" t="s">
        <v>27375</v>
      </c>
      <c r="E3387" s="128" t="s">
        <v>27339</v>
      </c>
      <c r="F3387" s="275" t="s">
        <v>10085</v>
      </c>
      <c r="G3387" s="142">
        <v>16229</v>
      </c>
      <c r="H3387" s="128" t="s">
        <v>11819</v>
      </c>
      <c r="I3387" s="128" t="s">
        <v>10191</v>
      </c>
      <c r="J3387" s="128" t="s">
        <v>3436</v>
      </c>
      <c r="K3387" s="128"/>
      <c r="L3387" s="129"/>
      <c r="M3387" s="128">
        <v>1</v>
      </c>
      <c r="N3387" s="200" t="s">
        <v>27324</v>
      </c>
      <c r="O3387" s="128" t="s">
        <v>12721</v>
      </c>
      <c r="P3387" s="128"/>
      <c r="Q3387" s="128" t="s">
        <v>17790</v>
      </c>
      <c r="R3387" s="128"/>
      <c r="S3387" s="128" t="s">
        <v>8315</v>
      </c>
      <c r="T3387" s="128" t="s">
        <v>20547</v>
      </c>
      <c r="U3387" s="128" t="s">
        <v>27326</v>
      </c>
      <c r="V3387" s="128">
        <v>11</v>
      </c>
      <c r="W3387" s="128"/>
      <c r="X3387" s="194"/>
    </row>
    <row r="3388" spans="1:24" ht="12.95" customHeight="1" x14ac:dyDescent="0.2">
      <c r="A3388" s="140">
        <v>2013</v>
      </c>
      <c r="B3388" s="140" t="s">
        <v>4176</v>
      </c>
      <c r="C3388" s="128" t="s">
        <v>17791</v>
      </c>
      <c r="D3388" s="198" t="s">
        <v>20400</v>
      </c>
      <c r="E3388" s="128" t="s">
        <v>27340</v>
      </c>
      <c r="F3388" s="275" t="s">
        <v>10085</v>
      </c>
      <c r="G3388" s="142">
        <v>16229</v>
      </c>
      <c r="H3388" s="128" t="s">
        <v>11819</v>
      </c>
      <c r="I3388" s="128" t="s">
        <v>10191</v>
      </c>
      <c r="J3388" s="128" t="s">
        <v>3436</v>
      </c>
      <c r="K3388" s="128"/>
      <c r="L3388" s="129"/>
      <c r="M3388" s="128">
        <v>1</v>
      </c>
      <c r="N3388" s="200" t="s">
        <v>27324</v>
      </c>
      <c r="O3388" s="128" t="s">
        <v>9160</v>
      </c>
      <c r="P3388" s="128" t="s">
        <v>10189</v>
      </c>
      <c r="Q3388" s="128" t="s">
        <v>17601</v>
      </c>
      <c r="R3388" s="128"/>
      <c r="S3388" s="128"/>
      <c r="T3388" s="128" t="s">
        <v>20547</v>
      </c>
      <c r="U3388" s="128" t="s">
        <v>27326</v>
      </c>
      <c r="V3388" s="128">
        <v>7</v>
      </c>
      <c r="W3388" s="128"/>
      <c r="X3388" s="194"/>
    </row>
    <row r="3389" spans="1:24" ht="12.95" customHeight="1" x14ac:dyDescent="0.2">
      <c r="A3389" s="140">
        <v>2013</v>
      </c>
      <c r="B3389" s="140" t="s">
        <v>4176</v>
      </c>
      <c r="C3389" s="128" t="s">
        <v>17791</v>
      </c>
      <c r="D3389" s="198" t="s">
        <v>20401</v>
      </c>
      <c r="E3389" s="128" t="s">
        <v>27341</v>
      </c>
      <c r="F3389" s="275" t="s">
        <v>10085</v>
      </c>
      <c r="G3389" s="142">
        <v>16229</v>
      </c>
      <c r="H3389" s="128" t="s">
        <v>10191</v>
      </c>
      <c r="I3389" s="128" t="s">
        <v>11819</v>
      </c>
      <c r="J3389" s="128" t="s">
        <v>3436</v>
      </c>
      <c r="K3389" s="128"/>
      <c r="L3389" s="129"/>
      <c r="M3389" s="128">
        <v>1</v>
      </c>
      <c r="N3389" s="200" t="s">
        <v>27324</v>
      </c>
      <c r="O3389" s="128"/>
      <c r="P3389" s="128"/>
      <c r="Q3389" s="128" t="s">
        <v>16894</v>
      </c>
      <c r="R3389" s="128"/>
      <c r="S3389" s="128"/>
      <c r="T3389" s="128" t="s">
        <v>20547</v>
      </c>
      <c r="U3389" s="128" t="s">
        <v>27376</v>
      </c>
      <c r="V3389" s="128">
        <v>6</v>
      </c>
      <c r="W3389" s="128"/>
      <c r="X3389" s="194"/>
    </row>
    <row r="3390" spans="1:24" ht="12.95" customHeight="1" x14ac:dyDescent="0.2">
      <c r="A3390" s="140">
        <v>2013</v>
      </c>
      <c r="B3390" s="140" t="s">
        <v>4176</v>
      </c>
      <c r="C3390" s="128" t="s">
        <v>17791</v>
      </c>
      <c r="D3390" s="198" t="s">
        <v>20402</v>
      </c>
      <c r="E3390" s="128" t="s">
        <v>27342</v>
      </c>
      <c r="F3390" s="275" t="s">
        <v>10085</v>
      </c>
      <c r="G3390" s="142">
        <v>16229</v>
      </c>
      <c r="H3390" s="128" t="s">
        <v>11819</v>
      </c>
      <c r="I3390" s="128" t="s">
        <v>10191</v>
      </c>
      <c r="J3390" s="128" t="s">
        <v>3436</v>
      </c>
      <c r="K3390" s="128"/>
      <c r="L3390" s="129"/>
      <c r="M3390" s="128">
        <v>1</v>
      </c>
      <c r="N3390" s="200" t="s">
        <v>27324</v>
      </c>
      <c r="O3390" s="128"/>
      <c r="P3390" s="128" t="s">
        <v>9125</v>
      </c>
      <c r="Q3390" s="128" t="s">
        <v>17671</v>
      </c>
      <c r="R3390" s="128"/>
      <c r="S3390" s="128" t="s">
        <v>8315</v>
      </c>
      <c r="T3390" s="128" t="s">
        <v>20547</v>
      </c>
      <c r="U3390" s="128" t="s">
        <v>27326</v>
      </c>
      <c r="V3390" s="128">
        <v>6</v>
      </c>
      <c r="W3390" s="128"/>
      <c r="X3390" s="194"/>
    </row>
    <row r="3391" spans="1:24" ht="12.95" customHeight="1" x14ac:dyDescent="0.2">
      <c r="A3391" s="115">
        <v>2013</v>
      </c>
      <c r="B3391" s="115" t="s">
        <v>4176</v>
      </c>
      <c r="C3391" s="102" t="s">
        <v>17791</v>
      </c>
      <c r="D3391" s="132" t="s">
        <v>27377</v>
      </c>
      <c r="E3391" s="102" t="s">
        <v>27343</v>
      </c>
      <c r="F3391" s="123" t="s">
        <v>10085</v>
      </c>
      <c r="G3391" s="105">
        <v>16229</v>
      </c>
      <c r="H3391" s="102" t="s">
        <v>11819</v>
      </c>
      <c r="I3391" s="102" t="s">
        <v>10191</v>
      </c>
      <c r="J3391" s="128" t="s">
        <v>3436</v>
      </c>
      <c r="K3391" s="102"/>
      <c r="L3391" s="129"/>
      <c r="M3391" s="102">
        <v>1</v>
      </c>
      <c r="N3391" s="125" t="s">
        <v>27324</v>
      </c>
      <c r="O3391" s="102"/>
      <c r="P3391" s="39"/>
      <c r="Q3391" s="39"/>
      <c r="R3391" s="102"/>
      <c r="S3391" s="102"/>
      <c r="T3391" s="102" t="s">
        <v>20547</v>
      </c>
      <c r="U3391" s="102" t="s">
        <v>27326</v>
      </c>
      <c r="V3391" s="102">
        <v>40</v>
      </c>
      <c r="W3391" s="102"/>
      <c r="X3391" s="194"/>
    </row>
    <row r="3392" spans="1:24" ht="12.95" customHeight="1" x14ac:dyDescent="0.2">
      <c r="A3392" s="140">
        <v>2014</v>
      </c>
      <c r="B3392" s="140" t="s">
        <v>4176</v>
      </c>
      <c r="C3392" s="197" t="s">
        <v>27272</v>
      </c>
      <c r="D3392" s="211" t="s">
        <v>7952</v>
      </c>
      <c r="E3392" s="128" t="s">
        <v>27344</v>
      </c>
      <c r="F3392" s="275" t="s">
        <v>10085</v>
      </c>
      <c r="G3392" s="142">
        <v>16229</v>
      </c>
      <c r="H3392" s="128" t="s">
        <v>11819</v>
      </c>
      <c r="I3392" s="102" t="s">
        <v>10191</v>
      </c>
      <c r="J3392" s="128" t="s">
        <v>27378</v>
      </c>
      <c r="K3392" s="128"/>
      <c r="L3392" s="143" t="s">
        <v>27402</v>
      </c>
      <c r="M3392" s="128">
        <v>1</v>
      </c>
      <c r="N3392" s="200" t="s">
        <v>27325</v>
      </c>
      <c r="O3392" s="128"/>
      <c r="P3392" s="128" t="s">
        <v>9125</v>
      </c>
      <c r="Q3392" s="128" t="s">
        <v>16511</v>
      </c>
      <c r="R3392" s="128"/>
      <c r="S3392" s="128"/>
      <c r="T3392" s="128" t="s">
        <v>20547</v>
      </c>
      <c r="U3392" s="128" t="s">
        <v>27327</v>
      </c>
      <c r="V3392" s="128">
        <v>6</v>
      </c>
      <c r="W3392" s="128"/>
      <c r="X3392" s="194"/>
    </row>
    <row r="3393" spans="1:24" ht="12.95" customHeight="1" x14ac:dyDescent="0.2">
      <c r="A3393" s="140">
        <v>2014</v>
      </c>
      <c r="B3393" s="140" t="s">
        <v>4176</v>
      </c>
      <c r="C3393" s="128" t="s">
        <v>27272</v>
      </c>
      <c r="D3393" s="211" t="s">
        <v>4966</v>
      </c>
      <c r="E3393" s="128" t="s">
        <v>27345</v>
      </c>
      <c r="F3393" s="275" t="s">
        <v>10085</v>
      </c>
      <c r="G3393" s="142">
        <v>16229</v>
      </c>
      <c r="H3393" s="128" t="s">
        <v>10191</v>
      </c>
      <c r="I3393" s="128" t="s">
        <v>11819</v>
      </c>
      <c r="J3393" s="128" t="s">
        <v>27379</v>
      </c>
      <c r="K3393" s="128"/>
      <c r="L3393" s="143" t="s">
        <v>27404</v>
      </c>
      <c r="M3393" s="128">
        <v>1</v>
      </c>
      <c r="N3393" s="200" t="s">
        <v>27325</v>
      </c>
      <c r="O3393" s="128"/>
      <c r="P3393" s="128"/>
      <c r="Q3393" s="128" t="s">
        <v>17191</v>
      </c>
      <c r="R3393" s="128"/>
      <c r="S3393" s="128"/>
      <c r="T3393" s="128" t="s">
        <v>20547</v>
      </c>
      <c r="U3393" s="128" t="s">
        <v>27380</v>
      </c>
      <c r="V3393" s="128">
        <v>5.5</v>
      </c>
      <c r="W3393" s="128"/>
      <c r="X3393" s="194"/>
    </row>
    <row r="3394" spans="1:24" ht="12.95" customHeight="1" x14ac:dyDescent="0.2">
      <c r="A3394" s="140">
        <v>2014</v>
      </c>
      <c r="B3394" s="140" t="s">
        <v>4176</v>
      </c>
      <c r="C3394" s="128" t="s">
        <v>27272</v>
      </c>
      <c r="D3394" s="211" t="s">
        <v>35040</v>
      </c>
      <c r="E3394" s="128" t="s">
        <v>27346</v>
      </c>
      <c r="F3394" s="275" t="s">
        <v>10085</v>
      </c>
      <c r="G3394" s="142">
        <v>16229</v>
      </c>
      <c r="H3394" s="128" t="s">
        <v>10191</v>
      </c>
      <c r="I3394" s="128" t="s">
        <v>11819</v>
      </c>
      <c r="J3394" s="128" t="s">
        <v>27381</v>
      </c>
      <c r="K3394" s="128"/>
      <c r="L3394" s="143" t="s">
        <v>27405</v>
      </c>
      <c r="M3394" s="128">
        <v>1</v>
      </c>
      <c r="N3394" s="200" t="s">
        <v>27325</v>
      </c>
      <c r="O3394" s="128"/>
      <c r="P3394" s="128"/>
      <c r="Q3394" s="128" t="s">
        <v>16852</v>
      </c>
      <c r="R3394" s="128"/>
      <c r="S3394" s="128"/>
      <c r="T3394" s="128" t="s">
        <v>20547</v>
      </c>
      <c r="U3394" s="128" t="s">
        <v>27327</v>
      </c>
      <c r="V3394" s="128">
        <v>8</v>
      </c>
      <c r="W3394" s="128"/>
      <c r="X3394" s="194"/>
    </row>
    <row r="3395" spans="1:24" ht="12.95" customHeight="1" x14ac:dyDescent="0.2">
      <c r="A3395" s="140">
        <v>2014</v>
      </c>
      <c r="B3395" s="140" t="s">
        <v>4176</v>
      </c>
      <c r="C3395" s="128" t="s">
        <v>27272</v>
      </c>
      <c r="D3395" s="211" t="s">
        <v>5243</v>
      </c>
      <c r="E3395" s="128" t="s">
        <v>27347</v>
      </c>
      <c r="F3395" s="275" t="s">
        <v>10085</v>
      </c>
      <c r="G3395" s="142">
        <v>16229</v>
      </c>
      <c r="H3395" s="128" t="s">
        <v>11819</v>
      </c>
      <c r="I3395" s="128" t="s">
        <v>10191</v>
      </c>
      <c r="J3395" s="128" t="s">
        <v>27382</v>
      </c>
      <c r="K3395" s="128"/>
      <c r="L3395" s="143" t="s">
        <v>27403</v>
      </c>
      <c r="M3395" s="128">
        <v>1</v>
      </c>
      <c r="N3395" s="200" t="s">
        <v>27325</v>
      </c>
      <c r="O3395" s="128" t="s">
        <v>325</v>
      </c>
      <c r="P3395" s="128" t="s">
        <v>13555</v>
      </c>
      <c r="Q3395" s="128"/>
      <c r="R3395" s="128"/>
      <c r="S3395" s="128"/>
      <c r="T3395" s="128" t="s">
        <v>20547</v>
      </c>
      <c r="U3395" s="128" t="s">
        <v>27327</v>
      </c>
      <c r="V3395" s="128">
        <v>6</v>
      </c>
      <c r="W3395" s="128"/>
      <c r="X3395" s="194"/>
    </row>
    <row r="3396" spans="1:24" ht="12.95" customHeight="1" x14ac:dyDescent="0.2">
      <c r="A3396" s="140">
        <v>2014</v>
      </c>
      <c r="B3396" s="140" t="s">
        <v>4176</v>
      </c>
      <c r="C3396" s="128" t="s">
        <v>27272</v>
      </c>
      <c r="D3396" s="211" t="s">
        <v>4853</v>
      </c>
      <c r="E3396" s="128" t="s">
        <v>27348</v>
      </c>
      <c r="F3396" s="275" t="s">
        <v>10085</v>
      </c>
      <c r="G3396" s="142">
        <v>16229</v>
      </c>
      <c r="H3396" s="128" t="s">
        <v>11819</v>
      </c>
      <c r="I3396" s="128" t="s">
        <v>10191</v>
      </c>
      <c r="J3396" s="128" t="s">
        <v>27381</v>
      </c>
      <c r="K3396" s="128"/>
      <c r="L3396" s="143" t="s">
        <v>27406</v>
      </c>
      <c r="M3396" s="128">
        <v>1</v>
      </c>
      <c r="N3396" s="200" t="s">
        <v>27325</v>
      </c>
      <c r="O3396" s="128"/>
      <c r="P3396" s="128"/>
      <c r="Q3396" s="128" t="s">
        <v>17110</v>
      </c>
      <c r="R3396" s="128"/>
      <c r="S3396" s="128"/>
      <c r="T3396" s="128" t="s">
        <v>20547</v>
      </c>
      <c r="U3396" s="128" t="s">
        <v>27327</v>
      </c>
      <c r="V3396" s="128">
        <v>5</v>
      </c>
      <c r="W3396" s="128"/>
      <c r="X3396" s="194"/>
    </row>
    <row r="3397" spans="1:24" ht="12.95" customHeight="1" x14ac:dyDescent="0.2">
      <c r="A3397" s="140">
        <v>2014</v>
      </c>
      <c r="B3397" s="140" t="s">
        <v>4176</v>
      </c>
      <c r="C3397" s="128" t="s">
        <v>27272</v>
      </c>
      <c r="D3397" s="211" t="s">
        <v>13787</v>
      </c>
      <c r="E3397" s="128" t="s">
        <v>27349</v>
      </c>
      <c r="F3397" s="275" t="s">
        <v>10085</v>
      </c>
      <c r="G3397" s="142">
        <v>16229</v>
      </c>
      <c r="H3397" s="128" t="s">
        <v>11819</v>
      </c>
      <c r="I3397" s="102" t="s">
        <v>10191</v>
      </c>
      <c r="J3397" s="128" t="s">
        <v>27383</v>
      </c>
      <c r="K3397" s="128"/>
      <c r="L3397" s="143" t="s">
        <v>27407</v>
      </c>
      <c r="M3397" s="128">
        <v>1</v>
      </c>
      <c r="N3397" s="200" t="s">
        <v>27325</v>
      </c>
      <c r="O3397" s="128" t="s">
        <v>5985</v>
      </c>
      <c r="P3397" s="128" t="s">
        <v>162</v>
      </c>
      <c r="Q3397" s="128" t="s">
        <v>17595</v>
      </c>
      <c r="R3397" s="128"/>
      <c r="S3397" s="128"/>
      <c r="T3397" s="128" t="s">
        <v>20547</v>
      </c>
      <c r="U3397" s="128" t="s">
        <v>27384</v>
      </c>
      <c r="V3397" s="128">
        <v>9</v>
      </c>
      <c r="W3397" s="128"/>
      <c r="X3397" s="194"/>
    </row>
    <row r="3398" spans="1:24" ht="12.95" customHeight="1" x14ac:dyDescent="0.2">
      <c r="A3398" s="140">
        <v>2014</v>
      </c>
      <c r="B3398" s="140" t="s">
        <v>4176</v>
      </c>
      <c r="C3398" s="128" t="s">
        <v>27272</v>
      </c>
      <c r="D3398" s="211" t="s">
        <v>7242</v>
      </c>
      <c r="E3398" s="128" t="s">
        <v>27350</v>
      </c>
      <c r="F3398" s="275" t="s">
        <v>10085</v>
      </c>
      <c r="G3398" s="142">
        <v>16229</v>
      </c>
      <c r="H3398" s="128" t="s">
        <v>11819</v>
      </c>
      <c r="I3398" s="128" t="s">
        <v>10191</v>
      </c>
      <c r="J3398" s="128" t="s">
        <v>27385</v>
      </c>
      <c r="K3398" s="128"/>
      <c r="L3398" s="143" t="s">
        <v>27408</v>
      </c>
      <c r="M3398" s="128">
        <v>1</v>
      </c>
      <c r="N3398" s="200" t="s">
        <v>27325</v>
      </c>
      <c r="O3398" s="128"/>
      <c r="P3398" s="128" t="s">
        <v>162</v>
      </c>
      <c r="Q3398" s="128" t="s">
        <v>16850</v>
      </c>
      <c r="R3398" s="128"/>
      <c r="S3398" s="128"/>
      <c r="T3398" s="128" t="s">
        <v>20547</v>
      </c>
      <c r="U3398" s="128" t="s">
        <v>27327</v>
      </c>
      <c r="V3398" s="128">
        <v>6</v>
      </c>
      <c r="W3398" s="128"/>
      <c r="X3398" s="194"/>
    </row>
    <row r="3399" spans="1:24" ht="12.95" customHeight="1" x14ac:dyDescent="0.2">
      <c r="A3399" s="140">
        <v>2014</v>
      </c>
      <c r="B3399" s="140" t="s">
        <v>4176</v>
      </c>
      <c r="C3399" s="128" t="s">
        <v>27272</v>
      </c>
      <c r="D3399" s="211" t="s">
        <v>7247</v>
      </c>
      <c r="E3399" s="128" t="s">
        <v>27351</v>
      </c>
      <c r="F3399" s="275" t="s">
        <v>10085</v>
      </c>
      <c r="G3399" s="142">
        <v>16229</v>
      </c>
      <c r="H3399" s="128" t="s">
        <v>11819</v>
      </c>
      <c r="I3399" s="128" t="s">
        <v>10191</v>
      </c>
      <c r="J3399" s="128" t="s">
        <v>27386</v>
      </c>
      <c r="K3399" s="128"/>
      <c r="L3399" s="143" t="s">
        <v>27409</v>
      </c>
      <c r="M3399" s="128">
        <v>1</v>
      </c>
      <c r="N3399" s="200" t="s">
        <v>27325</v>
      </c>
      <c r="O3399" s="128"/>
      <c r="P3399" s="128"/>
      <c r="Q3399" s="128" t="s">
        <v>19625</v>
      </c>
      <c r="R3399" s="128"/>
      <c r="S3399" s="128"/>
      <c r="T3399" s="128" t="s">
        <v>20547</v>
      </c>
      <c r="U3399" s="128" t="s">
        <v>27327</v>
      </c>
      <c r="V3399" s="128">
        <v>5</v>
      </c>
      <c r="W3399" s="128"/>
      <c r="X3399" s="194"/>
    </row>
    <row r="3400" spans="1:24" ht="12.95" customHeight="1" x14ac:dyDescent="0.2">
      <c r="A3400" s="140">
        <v>2014</v>
      </c>
      <c r="B3400" s="140" t="s">
        <v>4176</v>
      </c>
      <c r="C3400" s="128" t="s">
        <v>27272</v>
      </c>
      <c r="D3400" s="211" t="s">
        <v>27387</v>
      </c>
      <c r="E3400" s="128" t="s">
        <v>27352</v>
      </c>
      <c r="F3400" s="275" t="s">
        <v>10085</v>
      </c>
      <c r="G3400" s="142">
        <v>16229</v>
      </c>
      <c r="H3400" s="102" t="s">
        <v>11819</v>
      </c>
      <c r="I3400" s="128" t="s">
        <v>10191</v>
      </c>
      <c r="J3400" s="128" t="s">
        <v>27388</v>
      </c>
      <c r="K3400" s="128"/>
      <c r="L3400" s="143" t="s">
        <v>27410</v>
      </c>
      <c r="M3400" s="128">
        <v>1</v>
      </c>
      <c r="N3400" s="200" t="s">
        <v>27325</v>
      </c>
      <c r="O3400" s="128" t="s">
        <v>3620</v>
      </c>
      <c r="P3400" s="128" t="s">
        <v>162</v>
      </c>
      <c r="Q3400" s="128" t="s">
        <v>15837</v>
      </c>
      <c r="R3400" s="128"/>
      <c r="S3400" s="128" t="s">
        <v>8315</v>
      </c>
      <c r="T3400" s="128" t="s">
        <v>20547</v>
      </c>
      <c r="U3400" s="128" t="s">
        <v>27389</v>
      </c>
      <c r="V3400" s="128">
        <v>6</v>
      </c>
      <c r="W3400" s="128"/>
      <c r="X3400" s="194"/>
    </row>
    <row r="3401" spans="1:24" ht="12.95" customHeight="1" x14ac:dyDescent="0.2">
      <c r="A3401" s="140">
        <v>2014</v>
      </c>
      <c r="B3401" s="140" t="s">
        <v>4176</v>
      </c>
      <c r="C3401" s="128" t="s">
        <v>27272</v>
      </c>
      <c r="D3401" s="211" t="s">
        <v>7252</v>
      </c>
      <c r="E3401" s="128" t="s">
        <v>27353</v>
      </c>
      <c r="F3401" s="275" t="s">
        <v>10085</v>
      </c>
      <c r="G3401" s="142">
        <v>16229</v>
      </c>
      <c r="H3401" s="128" t="s">
        <v>11819</v>
      </c>
      <c r="I3401" s="102" t="s">
        <v>10191</v>
      </c>
      <c r="J3401" s="128" t="s">
        <v>27390</v>
      </c>
      <c r="K3401" s="128"/>
      <c r="L3401" s="143" t="s">
        <v>27411</v>
      </c>
      <c r="M3401" s="128">
        <v>1</v>
      </c>
      <c r="N3401" s="200" t="s">
        <v>27325</v>
      </c>
      <c r="O3401" s="128" t="s">
        <v>248</v>
      </c>
      <c r="P3401" s="128" t="s">
        <v>162</v>
      </c>
      <c r="Q3401" s="128" t="s">
        <v>19806</v>
      </c>
      <c r="R3401" s="128"/>
      <c r="S3401" s="128"/>
      <c r="T3401" s="128" t="s">
        <v>20547</v>
      </c>
      <c r="U3401" s="128" t="s">
        <v>27391</v>
      </c>
      <c r="V3401" s="128">
        <v>8</v>
      </c>
      <c r="W3401" s="128"/>
      <c r="X3401" s="194"/>
    </row>
    <row r="3402" spans="1:24" ht="12.95" customHeight="1" x14ac:dyDescent="0.2">
      <c r="A3402" s="140">
        <v>2014</v>
      </c>
      <c r="B3402" s="140" t="s">
        <v>4176</v>
      </c>
      <c r="C3402" s="128" t="s">
        <v>27272</v>
      </c>
      <c r="D3402" s="211" t="s">
        <v>35041</v>
      </c>
      <c r="E3402" s="128" t="s">
        <v>27354</v>
      </c>
      <c r="F3402" s="275" t="s">
        <v>10085</v>
      </c>
      <c r="G3402" s="142">
        <v>16229</v>
      </c>
      <c r="H3402" s="128" t="s">
        <v>11819</v>
      </c>
      <c r="I3402" s="128" t="s">
        <v>10191</v>
      </c>
      <c r="J3402" s="128" t="s">
        <v>27392</v>
      </c>
      <c r="K3402" s="128"/>
      <c r="L3402" s="143" t="s">
        <v>27412</v>
      </c>
      <c r="M3402" s="128">
        <v>1</v>
      </c>
      <c r="N3402" s="200" t="s">
        <v>27325</v>
      </c>
      <c r="O3402" s="128"/>
      <c r="P3402" s="128"/>
      <c r="Q3402" s="128" t="s">
        <v>20619</v>
      </c>
      <c r="R3402" s="128"/>
      <c r="S3402" s="128"/>
      <c r="T3402" s="128" t="s">
        <v>20547</v>
      </c>
      <c r="U3402" s="128" t="s">
        <v>27327</v>
      </c>
      <c r="V3402" s="128">
        <v>6</v>
      </c>
      <c r="W3402" s="128"/>
      <c r="X3402" s="194"/>
    </row>
    <row r="3403" spans="1:24" ht="12.95" customHeight="1" x14ac:dyDescent="0.2">
      <c r="A3403" s="140">
        <v>2014</v>
      </c>
      <c r="B3403" s="140" t="s">
        <v>4176</v>
      </c>
      <c r="C3403" s="128" t="s">
        <v>27272</v>
      </c>
      <c r="D3403" s="211" t="s">
        <v>12403</v>
      </c>
      <c r="E3403" s="128" t="s">
        <v>27355</v>
      </c>
      <c r="F3403" s="275" t="s">
        <v>10085</v>
      </c>
      <c r="G3403" s="142">
        <v>16229</v>
      </c>
      <c r="H3403" s="128" t="s">
        <v>11819</v>
      </c>
      <c r="I3403" s="102" t="s">
        <v>10191</v>
      </c>
      <c r="J3403" s="128" t="s">
        <v>27393</v>
      </c>
      <c r="K3403" s="128"/>
      <c r="L3403" s="143" t="s">
        <v>27413</v>
      </c>
      <c r="M3403" s="128">
        <v>1</v>
      </c>
      <c r="N3403" s="200" t="s">
        <v>27325</v>
      </c>
      <c r="O3403" s="128"/>
      <c r="P3403" s="128" t="s">
        <v>4709</v>
      </c>
      <c r="Q3403" s="128" t="s">
        <v>20675</v>
      </c>
      <c r="R3403" s="128"/>
      <c r="S3403" s="128"/>
      <c r="T3403" s="128" t="s">
        <v>20547</v>
      </c>
      <c r="U3403" s="128" t="s">
        <v>27327</v>
      </c>
      <c r="V3403" s="128">
        <v>7</v>
      </c>
      <c r="W3403" s="128"/>
      <c r="X3403" s="194"/>
    </row>
    <row r="3404" spans="1:24" ht="12.95" customHeight="1" x14ac:dyDescent="0.2">
      <c r="A3404" s="140">
        <v>2014</v>
      </c>
      <c r="B3404" s="140" t="s">
        <v>4176</v>
      </c>
      <c r="C3404" s="128" t="s">
        <v>27272</v>
      </c>
      <c r="D3404" s="211" t="s">
        <v>20395</v>
      </c>
      <c r="E3404" s="128" t="s">
        <v>27356</v>
      </c>
      <c r="F3404" s="275" t="s">
        <v>10085</v>
      </c>
      <c r="G3404" s="142">
        <v>16229</v>
      </c>
      <c r="H3404" s="128" t="s">
        <v>11819</v>
      </c>
      <c r="I3404" s="128" t="s">
        <v>10191</v>
      </c>
      <c r="J3404" s="128" t="s">
        <v>27394</v>
      </c>
      <c r="K3404" s="128"/>
      <c r="L3404" s="143" t="s">
        <v>27414</v>
      </c>
      <c r="M3404" s="128">
        <v>1</v>
      </c>
      <c r="N3404" s="200" t="s">
        <v>27325</v>
      </c>
      <c r="O3404" s="128" t="s">
        <v>12721</v>
      </c>
      <c r="P3404" s="128" t="s">
        <v>13555</v>
      </c>
      <c r="Q3404" s="128" t="s">
        <v>18206</v>
      </c>
      <c r="R3404" s="128"/>
      <c r="S3404" s="128"/>
      <c r="T3404" s="128" t="s">
        <v>20547</v>
      </c>
      <c r="U3404" s="128" t="s">
        <v>27395</v>
      </c>
      <c r="V3404" s="128">
        <v>8</v>
      </c>
      <c r="W3404" s="128"/>
      <c r="X3404" s="194"/>
    </row>
    <row r="3405" spans="1:24" ht="12.95" customHeight="1" x14ac:dyDescent="0.2">
      <c r="A3405" s="140">
        <v>2014</v>
      </c>
      <c r="B3405" s="140" t="s">
        <v>4176</v>
      </c>
      <c r="C3405" s="128" t="s">
        <v>27272</v>
      </c>
      <c r="D3405" s="211" t="s">
        <v>4852</v>
      </c>
      <c r="E3405" s="128" t="s">
        <v>27357</v>
      </c>
      <c r="F3405" s="275" t="s">
        <v>10085</v>
      </c>
      <c r="G3405" s="142">
        <v>16229</v>
      </c>
      <c r="H3405" s="128" t="s">
        <v>11819</v>
      </c>
      <c r="I3405" s="128" t="s">
        <v>10191</v>
      </c>
      <c r="J3405" s="128" t="s">
        <v>27396</v>
      </c>
      <c r="K3405" s="128"/>
      <c r="L3405" s="143" t="s">
        <v>27415</v>
      </c>
      <c r="M3405" s="128">
        <v>1</v>
      </c>
      <c r="N3405" s="200" t="s">
        <v>27325</v>
      </c>
      <c r="O3405" s="128" t="s">
        <v>231</v>
      </c>
      <c r="P3405" s="128" t="s">
        <v>13555</v>
      </c>
      <c r="Q3405" s="128" t="s">
        <v>19532</v>
      </c>
      <c r="R3405" s="128"/>
      <c r="S3405" s="128"/>
      <c r="T3405" s="128" t="s">
        <v>20547</v>
      </c>
      <c r="U3405" s="128" t="s">
        <v>27397</v>
      </c>
      <c r="V3405" s="128">
        <v>8</v>
      </c>
      <c r="W3405" s="128"/>
      <c r="X3405" s="194"/>
    </row>
    <row r="3406" spans="1:24" ht="12.95" customHeight="1" x14ac:dyDescent="0.2">
      <c r="A3406" s="140">
        <v>2014</v>
      </c>
      <c r="B3406" s="140" t="s">
        <v>4176</v>
      </c>
      <c r="C3406" s="128" t="s">
        <v>27272</v>
      </c>
      <c r="D3406" s="211" t="s">
        <v>27398</v>
      </c>
      <c r="E3406" s="128" t="s">
        <v>27358</v>
      </c>
      <c r="F3406" s="275" t="s">
        <v>10085</v>
      </c>
      <c r="G3406" s="142">
        <v>16229</v>
      </c>
      <c r="H3406" s="128" t="s">
        <v>11819</v>
      </c>
      <c r="I3406" s="128" t="s">
        <v>10191</v>
      </c>
      <c r="J3406" s="128" t="s">
        <v>27390</v>
      </c>
      <c r="K3406" s="128"/>
      <c r="L3406" s="143" t="s">
        <v>27416</v>
      </c>
      <c r="M3406" s="128">
        <v>1</v>
      </c>
      <c r="N3406" s="200" t="s">
        <v>27325</v>
      </c>
      <c r="O3406" s="128" t="s">
        <v>13460</v>
      </c>
      <c r="P3406" s="128" t="s">
        <v>9125</v>
      </c>
      <c r="Q3406" s="128" t="s">
        <v>20863</v>
      </c>
      <c r="R3406" s="128"/>
      <c r="S3406" s="128"/>
      <c r="T3406" s="128" t="s">
        <v>20547</v>
      </c>
      <c r="U3406" s="128" t="s">
        <v>27384</v>
      </c>
      <c r="V3406" s="128">
        <v>7</v>
      </c>
      <c r="W3406" s="128"/>
      <c r="X3406" s="194"/>
    </row>
    <row r="3407" spans="1:24" ht="12.95" customHeight="1" x14ac:dyDescent="0.2">
      <c r="A3407" s="140">
        <v>2014</v>
      </c>
      <c r="B3407" s="140" t="s">
        <v>4176</v>
      </c>
      <c r="C3407" s="128" t="s">
        <v>27272</v>
      </c>
      <c r="D3407" s="211" t="s">
        <v>27399</v>
      </c>
      <c r="E3407" s="128" t="s">
        <v>27359</v>
      </c>
      <c r="F3407" s="275" t="s">
        <v>10085</v>
      </c>
      <c r="G3407" s="142">
        <v>16229</v>
      </c>
      <c r="H3407" s="128" t="s">
        <v>11819</v>
      </c>
      <c r="I3407" s="128" t="s">
        <v>10191</v>
      </c>
      <c r="J3407" s="128" t="s">
        <v>27400</v>
      </c>
      <c r="K3407" s="128"/>
      <c r="L3407" s="143" t="s">
        <v>27417</v>
      </c>
      <c r="M3407" s="128">
        <v>1</v>
      </c>
      <c r="N3407" s="144" t="s">
        <v>27325</v>
      </c>
      <c r="O3407" s="128"/>
      <c r="P3407" s="128"/>
      <c r="Q3407" s="128"/>
      <c r="R3407" s="128"/>
      <c r="S3407" s="128" t="s">
        <v>11080</v>
      </c>
      <c r="T3407" s="128" t="s">
        <v>20547</v>
      </c>
      <c r="U3407" s="128" t="s">
        <v>27401</v>
      </c>
      <c r="V3407" s="128"/>
      <c r="W3407" s="128"/>
      <c r="X3407" s="194"/>
    </row>
    <row r="3408" spans="1:24" ht="12.95" customHeight="1" x14ac:dyDescent="0.2">
      <c r="A3408" s="140">
        <v>2018</v>
      </c>
      <c r="B3408" s="140" t="s">
        <v>4176</v>
      </c>
      <c r="C3408" s="197" t="s">
        <v>38865</v>
      </c>
      <c r="D3408" s="211" t="s">
        <v>38874</v>
      </c>
      <c r="E3408" s="128" t="s">
        <v>38866</v>
      </c>
      <c r="F3408" s="275" t="s">
        <v>10085</v>
      </c>
      <c r="G3408" s="105">
        <v>15802</v>
      </c>
      <c r="H3408" s="102" t="s">
        <v>17266</v>
      </c>
      <c r="I3408" s="102" t="s">
        <v>17278</v>
      </c>
      <c r="J3408" s="102" t="s">
        <v>35414</v>
      </c>
      <c r="K3408" s="116"/>
      <c r="L3408" s="111" t="s">
        <v>38903</v>
      </c>
      <c r="M3408" s="109">
        <v>1</v>
      </c>
      <c r="N3408" s="125" t="s">
        <v>38879</v>
      </c>
      <c r="O3408" s="102" t="s">
        <v>10189</v>
      </c>
      <c r="P3408" s="102" t="s">
        <v>162</v>
      </c>
      <c r="Q3408" s="102" t="s">
        <v>16795</v>
      </c>
      <c r="R3408" s="109"/>
      <c r="S3408" s="102"/>
      <c r="T3408" s="102" t="s">
        <v>7789</v>
      </c>
      <c r="U3408" s="102" t="s">
        <v>39309</v>
      </c>
      <c r="V3408" s="109">
        <v>8</v>
      </c>
      <c r="W3408" s="107"/>
      <c r="X3408" s="194"/>
    </row>
    <row r="3409" spans="1:24" ht="12.95" customHeight="1" x14ac:dyDescent="0.2">
      <c r="A3409" s="140">
        <v>2018</v>
      </c>
      <c r="B3409" s="140" t="s">
        <v>4176</v>
      </c>
      <c r="C3409" s="128" t="s">
        <v>38865</v>
      </c>
      <c r="D3409" s="211" t="s">
        <v>38875</v>
      </c>
      <c r="E3409" s="128" t="s">
        <v>38867</v>
      </c>
      <c r="F3409" s="275" t="s">
        <v>10085</v>
      </c>
      <c r="G3409" s="105">
        <v>15804</v>
      </c>
      <c r="H3409" s="102" t="s">
        <v>11819</v>
      </c>
      <c r="I3409" s="102" t="s">
        <v>17266</v>
      </c>
      <c r="J3409" s="102" t="s">
        <v>35414</v>
      </c>
      <c r="K3409" s="116"/>
      <c r="L3409" s="111" t="s">
        <v>38904</v>
      </c>
      <c r="M3409" s="109">
        <v>1</v>
      </c>
      <c r="N3409" s="125" t="s">
        <v>38879</v>
      </c>
      <c r="O3409" s="102" t="s">
        <v>2447</v>
      </c>
      <c r="P3409" s="102" t="s">
        <v>15941</v>
      </c>
      <c r="Q3409" s="102" t="s">
        <v>17282</v>
      </c>
      <c r="R3409" s="109"/>
      <c r="S3409" s="102"/>
      <c r="T3409" s="102" t="s">
        <v>7789</v>
      </c>
      <c r="U3409" s="102" t="s">
        <v>39310</v>
      </c>
      <c r="V3409" s="109">
        <v>8</v>
      </c>
      <c r="W3409" s="107"/>
      <c r="X3409" s="194"/>
    </row>
    <row r="3410" spans="1:24" ht="12.95" customHeight="1" x14ac:dyDescent="0.2">
      <c r="A3410" s="140">
        <v>2018</v>
      </c>
      <c r="B3410" s="140" t="s">
        <v>4176</v>
      </c>
      <c r="C3410" s="128" t="s">
        <v>38865</v>
      </c>
      <c r="D3410" s="211" t="s">
        <v>38876</v>
      </c>
      <c r="E3410" s="128" t="s">
        <v>38868</v>
      </c>
      <c r="F3410" s="275" t="s">
        <v>10085</v>
      </c>
      <c r="G3410" s="105">
        <v>15807</v>
      </c>
      <c r="H3410" s="102" t="s">
        <v>17266</v>
      </c>
      <c r="I3410" s="102" t="s">
        <v>11819</v>
      </c>
      <c r="J3410" s="102" t="s">
        <v>35414</v>
      </c>
      <c r="K3410" s="116"/>
      <c r="L3410" s="111" t="s">
        <v>38905</v>
      </c>
      <c r="M3410" s="109">
        <v>1</v>
      </c>
      <c r="N3410" s="125" t="s">
        <v>38879</v>
      </c>
      <c r="O3410" s="102"/>
      <c r="P3410" s="102" t="s">
        <v>9125</v>
      </c>
      <c r="Q3410" s="102" t="s">
        <v>17288</v>
      </c>
      <c r="R3410" s="109"/>
      <c r="S3410" s="102"/>
      <c r="T3410" s="102" t="s">
        <v>7789</v>
      </c>
      <c r="U3410" s="102" t="s">
        <v>39311</v>
      </c>
      <c r="V3410" s="109">
        <v>9</v>
      </c>
      <c r="W3410" s="107"/>
      <c r="X3410" s="194"/>
    </row>
    <row r="3411" spans="1:24" ht="12.95" customHeight="1" x14ac:dyDescent="0.2">
      <c r="A3411" s="140">
        <v>2018</v>
      </c>
      <c r="B3411" s="140" t="s">
        <v>4176</v>
      </c>
      <c r="C3411" s="128" t="s">
        <v>38865</v>
      </c>
      <c r="D3411" s="211" t="s">
        <v>17295</v>
      </c>
      <c r="E3411" s="128" t="s">
        <v>38869</v>
      </c>
      <c r="F3411" s="275" t="s">
        <v>10085</v>
      </c>
      <c r="G3411" s="105">
        <v>15888</v>
      </c>
      <c r="H3411" s="140" t="s">
        <v>38877</v>
      </c>
      <c r="I3411" s="102" t="s">
        <v>13658</v>
      </c>
      <c r="J3411" s="102" t="s">
        <v>35414</v>
      </c>
      <c r="K3411" s="116"/>
      <c r="L3411" s="111" t="s">
        <v>38906</v>
      </c>
      <c r="M3411" s="109">
        <v>1</v>
      </c>
      <c r="N3411" s="112" t="s">
        <v>38879</v>
      </c>
      <c r="O3411" s="102" t="s">
        <v>17297</v>
      </c>
      <c r="P3411" s="102" t="s">
        <v>9125</v>
      </c>
      <c r="Q3411" s="102" t="s">
        <v>17298</v>
      </c>
      <c r="R3411" s="109"/>
      <c r="S3411" s="102"/>
      <c r="T3411" s="102" t="s">
        <v>7789</v>
      </c>
      <c r="U3411" s="102" t="s">
        <v>39312</v>
      </c>
      <c r="V3411" s="109">
        <v>11</v>
      </c>
      <c r="W3411" s="107"/>
      <c r="X3411" s="194"/>
    </row>
    <row r="3412" spans="1:24" ht="12.95" customHeight="1" x14ac:dyDescent="0.2">
      <c r="A3412" s="140">
        <v>2018</v>
      </c>
      <c r="B3412" s="140" t="s">
        <v>4176</v>
      </c>
      <c r="C3412" s="128" t="s">
        <v>38865</v>
      </c>
      <c r="D3412" s="198" t="s">
        <v>38878</v>
      </c>
      <c r="E3412" s="128" t="s">
        <v>38870</v>
      </c>
      <c r="F3412" s="275" t="s">
        <v>10085</v>
      </c>
      <c r="G3412" s="142">
        <v>15805</v>
      </c>
      <c r="H3412" s="102" t="s">
        <v>11819</v>
      </c>
      <c r="I3412" s="102" t="s">
        <v>17266</v>
      </c>
      <c r="J3412" s="102" t="s">
        <v>35414</v>
      </c>
      <c r="K3412" s="128"/>
      <c r="L3412" s="143"/>
      <c r="M3412" s="128">
        <v>1</v>
      </c>
      <c r="N3412" s="125" t="s">
        <v>38879</v>
      </c>
      <c r="O3412" s="128"/>
      <c r="P3412" s="128"/>
      <c r="Q3412" s="128" t="s">
        <v>38880</v>
      </c>
      <c r="R3412" s="128"/>
      <c r="S3412" s="128"/>
      <c r="T3412" s="102" t="s">
        <v>7789</v>
      </c>
      <c r="U3412" s="102" t="s">
        <v>39310</v>
      </c>
      <c r="V3412" s="128">
        <v>8.5</v>
      </c>
      <c r="W3412" s="128"/>
      <c r="X3412" s="194"/>
    </row>
    <row r="3413" spans="1:24" ht="12.95" customHeight="1" x14ac:dyDescent="0.2">
      <c r="A3413" s="140">
        <v>2018</v>
      </c>
      <c r="B3413" s="140" t="s">
        <v>4176</v>
      </c>
      <c r="C3413" s="128" t="s">
        <v>38865</v>
      </c>
      <c r="D3413" s="198" t="s">
        <v>38881</v>
      </c>
      <c r="E3413" s="128" t="s">
        <v>38871</v>
      </c>
      <c r="F3413" s="275" t="s">
        <v>10085</v>
      </c>
      <c r="G3413" s="142">
        <v>16247</v>
      </c>
      <c r="H3413" s="128" t="s">
        <v>11819</v>
      </c>
      <c r="I3413" s="128" t="s">
        <v>10103</v>
      </c>
      <c r="J3413" s="102" t="s">
        <v>38882</v>
      </c>
      <c r="K3413" s="128"/>
      <c r="L3413" s="143"/>
      <c r="M3413" s="128">
        <v>1</v>
      </c>
      <c r="N3413" s="112" t="s">
        <v>38879</v>
      </c>
      <c r="O3413" s="128" t="s">
        <v>17297</v>
      </c>
      <c r="P3413" s="128" t="s">
        <v>162</v>
      </c>
      <c r="Q3413" s="128" t="s">
        <v>16753</v>
      </c>
      <c r="R3413" s="128"/>
      <c r="S3413" s="128" t="s">
        <v>11080</v>
      </c>
      <c r="T3413" s="102" t="s">
        <v>7789</v>
      </c>
      <c r="U3413" s="102" t="s">
        <v>39313</v>
      </c>
      <c r="V3413" s="128">
        <v>10.5</v>
      </c>
      <c r="W3413" s="128"/>
      <c r="X3413" s="194"/>
    </row>
    <row r="3414" spans="1:24" ht="12.95" customHeight="1" x14ac:dyDescent="0.2">
      <c r="A3414" s="140">
        <v>2018</v>
      </c>
      <c r="B3414" s="140" t="s">
        <v>4176</v>
      </c>
      <c r="C3414" s="128" t="s">
        <v>38865</v>
      </c>
      <c r="D3414" s="198" t="s">
        <v>38883</v>
      </c>
      <c r="E3414" s="128" t="s">
        <v>38872</v>
      </c>
      <c r="F3414" s="275" t="s">
        <v>10085</v>
      </c>
      <c r="G3414" s="142">
        <v>15804</v>
      </c>
      <c r="H3414" s="102" t="s">
        <v>17266</v>
      </c>
      <c r="I3414" s="128" t="s">
        <v>11819</v>
      </c>
      <c r="J3414" s="102" t="s">
        <v>35414</v>
      </c>
      <c r="K3414" s="128"/>
      <c r="L3414" s="143"/>
      <c r="M3414" s="128">
        <v>1</v>
      </c>
      <c r="N3414" s="125" t="s">
        <v>38879</v>
      </c>
      <c r="O3414" s="128"/>
      <c r="P3414" s="128" t="s">
        <v>3620</v>
      </c>
      <c r="Q3414" s="128" t="s">
        <v>16805</v>
      </c>
      <c r="R3414" s="128"/>
      <c r="S3414" s="128"/>
      <c r="T3414" s="102" t="s">
        <v>7789</v>
      </c>
      <c r="U3414" s="102" t="s">
        <v>39314</v>
      </c>
      <c r="V3414" s="128">
        <v>8</v>
      </c>
      <c r="W3414" s="128"/>
      <c r="X3414" s="194"/>
    </row>
    <row r="3415" spans="1:24" ht="12.95" customHeight="1" x14ac:dyDescent="0.2">
      <c r="A3415" s="140">
        <v>2018</v>
      </c>
      <c r="B3415" s="140" t="s">
        <v>4176</v>
      </c>
      <c r="C3415" s="128" t="s">
        <v>38865</v>
      </c>
      <c r="D3415" s="198" t="s">
        <v>38884</v>
      </c>
      <c r="E3415" s="128" t="s">
        <v>38873</v>
      </c>
      <c r="F3415" s="275" t="s">
        <v>10085</v>
      </c>
      <c r="G3415" s="142">
        <v>15809</v>
      </c>
      <c r="H3415" s="102" t="s">
        <v>17266</v>
      </c>
      <c r="I3415" s="128" t="s">
        <v>11819</v>
      </c>
      <c r="J3415" s="102" t="s">
        <v>35414</v>
      </c>
      <c r="K3415" s="128"/>
      <c r="L3415" s="143"/>
      <c r="M3415" s="128">
        <v>1</v>
      </c>
      <c r="N3415" s="125" t="s">
        <v>38879</v>
      </c>
      <c r="O3415" s="128"/>
      <c r="P3415" s="128" t="s">
        <v>3620</v>
      </c>
      <c r="Q3415" s="128" t="s">
        <v>38885</v>
      </c>
      <c r="R3415" s="128"/>
      <c r="S3415" s="128"/>
      <c r="T3415" s="102" t="s">
        <v>7789</v>
      </c>
      <c r="U3415" s="102" t="s">
        <v>39311</v>
      </c>
      <c r="V3415" s="128">
        <v>9</v>
      </c>
      <c r="W3415" s="128"/>
      <c r="X3415" s="194"/>
    </row>
    <row r="3416" spans="1:24" ht="12.95" customHeight="1" x14ac:dyDescent="0.2">
      <c r="A3416" s="140">
        <v>2014</v>
      </c>
      <c r="B3416" s="128" t="s">
        <v>4176</v>
      </c>
      <c r="C3416" s="210" t="s">
        <v>38372</v>
      </c>
      <c r="D3416" s="128" t="s">
        <v>11164</v>
      </c>
      <c r="E3416" s="128" t="s">
        <v>28111</v>
      </c>
      <c r="F3416" s="128" t="s">
        <v>14834</v>
      </c>
      <c r="G3416" s="142">
        <v>16320</v>
      </c>
      <c r="H3416" s="102" t="s">
        <v>11819</v>
      </c>
      <c r="I3416" s="140" t="s">
        <v>31733</v>
      </c>
      <c r="J3416" s="128" t="s">
        <v>11171</v>
      </c>
      <c r="K3416" s="128"/>
      <c r="L3416" s="143"/>
      <c r="M3416" s="130" t="s">
        <v>6453</v>
      </c>
      <c r="N3416" s="144" t="s">
        <v>18187</v>
      </c>
      <c r="O3416" s="128" t="s">
        <v>12252</v>
      </c>
      <c r="P3416" s="128" t="s">
        <v>162</v>
      </c>
      <c r="Q3416" s="128" t="s">
        <v>17386</v>
      </c>
      <c r="R3416" s="145"/>
      <c r="S3416" s="128" t="s">
        <v>9435</v>
      </c>
      <c r="T3416" s="102" t="s">
        <v>21275</v>
      </c>
      <c r="U3416" s="128" t="s">
        <v>28129</v>
      </c>
      <c r="V3416" s="145">
        <v>8</v>
      </c>
      <c r="W3416" s="130"/>
      <c r="X3416" s="113"/>
    </row>
    <row r="3417" spans="1:24" ht="12.95" customHeight="1" x14ac:dyDescent="0.2">
      <c r="A3417" s="140">
        <v>2014</v>
      </c>
      <c r="B3417" s="128" t="s">
        <v>4176</v>
      </c>
      <c r="C3417" s="198" t="s">
        <v>38372</v>
      </c>
      <c r="D3417" s="128" t="s">
        <v>28127</v>
      </c>
      <c r="E3417" s="128" t="s">
        <v>28112</v>
      </c>
      <c r="F3417" s="128" t="s">
        <v>14834</v>
      </c>
      <c r="G3417" s="142">
        <v>16320</v>
      </c>
      <c r="H3417" s="102" t="s">
        <v>11819</v>
      </c>
      <c r="I3417" s="128" t="s">
        <v>13336</v>
      </c>
      <c r="J3417" s="128" t="s">
        <v>28128</v>
      </c>
      <c r="K3417" s="128"/>
      <c r="L3417" s="143"/>
      <c r="M3417" s="130" t="s">
        <v>3669</v>
      </c>
      <c r="N3417" s="144">
        <v>3</v>
      </c>
      <c r="O3417" s="128" t="s">
        <v>12252</v>
      </c>
      <c r="P3417" s="128"/>
      <c r="Q3417" s="128" t="s">
        <v>21024</v>
      </c>
      <c r="R3417" s="145" t="s">
        <v>7035</v>
      </c>
      <c r="S3417" s="128"/>
      <c r="T3417" s="102" t="s">
        <v>21275</v>
      </c>
      <c r="U3417" s="128"/>
      <c r="V3417" s="145">
        <v>5</v>
      </c>
      <c r="W3417" s="130"/>
      <c r="X3417" s="113"/>
    </row>
    <row r="3418" spans="1:24" ht="12.95" customHeight="1" x14ac:dyDescent="0.2">
      <c r="A3418" s="140">
        <v>2014</v>
      </c>
      <c r="B3418" s="128" t="s">
        <v>4176</v>
      </c>
      <c r="C3418" s="198" t="s">
        <v>38372</v>
      </c>
      <c r="D3418" s="128" t="s">
        <v>28131</v>
      </c>
      <c r="E3418" s="128" t="s">
        <v>28113</v>
      </c>
      <c r="F3418" s="128" t="s">
        <v>14834</v>
      </c>
      <c r="G3418" s="142">
        <v>16322</v>
      </c>
      <c r="H3418" s="102" t="s">
        <v>11819</v>
      </c>
      <c r="I3418" s="102" t="s">
        <v>13336</v>
      </c>
      <c r="J3418" s="128" t="s">
        <v>28132</v>
      </c>
      <c r="K3418" s="128"/>
      <c r="L3418" s="143"/>
      <c r="M3418" s="130" t="s">
        <v>6453</v>
      </c>
      <c r="N3418" s="144" t="s">
        <v>16097</v>
      </c>
      <c r="O3418" s="128" t="s">
        <v>17734</v>
      </c>
      <c r="P3418" s="128"/>
      <c r="Q3418" s="128" t="s">
        <v>19101</v>
      </c>
      <c r="R3418" s="145"/>
      <c r="S3418" s="128"/>
      <c r="T3418" s="102" t="s">
        <v>21275</v>
      </c>
      <c r="U3418" s="128" t="s">
        <v>28133</v>
      </c>
      <c r="V3418" s="145">
        <v>7.5</v>
      </c>
      <c r="W3418" s="130"/>
      <c r="X3418" s="113"/>
    </row>
    <row r="3419" spans="1:24" ht="12.95" customHeight="1" x14ac:dyDescent="0.2">
      <c r="A3419" s="140">
        <v>2014</v>
      </c>
      <c r="B3419" s="128" t="s">
        <v>4176</v>
      </c>
      <c r="C3419" s="198" t="s">
        <v>38372</v>
      </c>
      <c r="D3419" s="128" t="s">
        <v>28134</v>
      </c>
      <c r="E3419" s="128" t="s">
        <v>28114</v>
      </c>
      <c r="F3419" s="128" t="s">
        <v>14834</v>
      </c>
      <c r="G3419" s="142">
        <v>16323</v>
      </c>
      <c r="H3419" s="102" t="s">
        <v>11819</v>
      </c>
      <c r="I3419" s="128" t="s">
        <v>13336</v>
      </c>
      <c r="J3419" s="128" t="s">
        <v>28135</v>
      </c>
      <c r="K3419" s="128"/>
      <c r="L3419" s="143"/>
      <c r="M3419" s="130" t="s">
        <v>6453</v>
      </c>
      <c r="N3419" s="144" t="s">
        <v>28136</v>
      </c>
      <c r="O3419" s="128" t="s">
        <v>10189</v>
      </c>
      <c r="P3419" s="128" t="s">
        <v>162</v>
      </c>
      <c r="Q3419" s="128" t="s">
        <v>19499</v>
      </c>
      <c r="R3419" s="145"/>
      <c r="S3419" s="128" t="s">
        <v>8315</v>
      </c>
      <c r="T3419" s="102" t="s">
        <v>21275</v>
      </c>
      <c r="U3419" s="128" t="s">
        <v>28137</v>
      </c>
      <c r="V3419" s="145">
        <v>8</v>
      </c>
      <c r="W3419" s="130"/>
      <c r="X3419" s="113"/>
    </row>
    <row r="3420" spans="1:24" ht="12.95" customHeight="1" x14ac:dyDescent="0.2">
      <c r="A3420" s="140">
        <v>2014</v>
      </c>
      <c r="B3420" s="128" t="s">
        <v>4176</v>
      </c>
      <c r="C3420" s="198" t="s">
        <v>38372</v>
      </c>
      <c r="D3420" s="128" t="s">
        <v>28138</v>
      </c>
      <c r="E3420" s="128" t="s">
        <v>28115</v>
      </c>
      <c r="F3420" s="128" t="s">
        <v>14834</v>
      </c>
      <c r="G3420" s="142">
        <v>16327</v>
      </c>
      <c r="H3420" s="102" t="s">
        <v>11819</v>
      </c>
      <c r="I3420" s="128" t="s">
        <v>13336</v>
      </c>
      <c r="J3420" s="128" t="s">
        <v>28128</v>
      </c>
      <c r="K3420" s="128"/>
      <c r="L3420" s="143"/>
      <c r="M3420" s="130" t="s">
        <v>3669</v>
      </c>
      <c r="N3420" s="144" t="s">
        <v>19688</v>
      </c>
      <c r="O3420" s="128" t="s">
        <v>15889</v>
      </c>
      <c r="P3420" s="128" t="s">
        <v>9125</v>
      </c>
      <c r="Q3420" s="128" t="s">
        <v>17585</v>
      </c>
      <c r="R3420" s="145"/>
      <c r="S3420" s="128"/>
      <c r="T3420" s="102" t="s">
        <v>21275</v>
      </c>
      <c r="U3420" s="128" t="s">
        <v>28139</v>
      </c>
      <c r="V3420" s="145">
        <v>7.5</v>
      </c>
      <c r="W3420" s="130"/>
      <c r="X3420" s="113"/>
    </row>
    <row r="3421" spans="1:24" ht="12.95" customHeight="1" x14ac:dyDescent="0.2">
      <c r="A3421" s="140">
        <v>2014</v>
      </c>
      <c r="B3421" s="128" t="s">
        <v>4176</v>
      </c>
      <c r="C3421" s="198" t="s">
        <v>38372</v>
      </c>
      <c r="D3421" s="128" t="s">
        <v>28140</v>
      </c>
      <c r="E3421" s="128" t="s">
        <v>28116</v>
      </c>
      <c r="F3421" s="128" t="s">
        <v>14834</v>
      </c>
      <c r="G3421" s="142">
        <v>16329</v>
      </c>
      <c r="H3421" s="102" t="s">
        <v>11819</v>
      </c>
      <c r="I3421" s="140" t="s">
        <v>31733</v>
      </c>
      <c r="J3421" s="128" t="s">
        <v>11171</v>
      </c>
      <c r="K3421" s="128"/>
      <c r="L3421" s="143"/>
      <c r="M3421" s="130" t="s">
        <v>6453</v>
      </c>
      <c r="N3421" s="144" t="s">
        <v>28141</v>
      </c>
      <c r="O3421" s="128" t="s">
        <v>15959</v>
      </c>
      <c r="P3421" s="128"/>
      <c r="Q3421" s="128" t="s">
        <v>19499</v>
      </c>
      <c r="R3421" s="145"/>
      <c r="S3421" s="128"/>
      <c r="T3421" s="102" t="s">
        <v>21275</v>
      </c>
      <c r="U3421" s="128" t="s">
        <v>28142</v>
      </c>
      <c r="V3421" s="145">
        <v>7</v>
      </c>
      <c r="W3421" s="130"/>
      <c r="X3421" s="113"/>
    </row>
    <row r="3422" spans="1:24" ht="12.95" customHeight="1" x14ac:dyDescent="0.2">
      <c r="A3422" s="140">
        <v>2014</v>
      </c>
      <c r="B3422" s="128" t="s">
        <v>4176</v>
      </c>
      <c r="C3422" s="198" t="s">
        <v>38372</v>
      </c>
      <c r="D3422" s="128" t="s">
        <v>28143</v>
      </c>
      <c r="E3422" s="128" t="s">
        <v>28117</v>
      </c>
      <c r="F3422" s="128" t="s">
        <v>14834</v>
      </c>
      <c r="G3422" s="142">
        <v>16333</v>
      </c>
      <c r="H3422" s="102" t="s">
        <v>11819</v>
      </c>
      <c r="I3422" s="102" t="s">
        <v>13336</v>
      </c>
      <c r="J3422" s="128" t="s">
        <v>28144</v>
      </c>
      <c r="K3422" s="128"/>
      <c r="L3422" s="143"/>
      <c r="M3422" s="130" t="s">
        <v>17409</v>
      </c>
      <c r="N3422" s="200">
        <v>17</v>
      </c>
      <c r="O3422" s="128" t="s">
        <v>8076</v>
      </c>
      <c r="P3422" s="128" t="s">
        <v>9160</v>
      </c>
      <c r="Q3422" s="128" t="s">
        <v>16511</v>
      </c>
      <c r="R3422" s="145"/>
      <c r="S3422" s="128"/>
      <c r="T3422" s="102" t="s">
        <v>21275</v>
      </c>
      <c r="U3422" s="128" t="s">
        <v>28145</v>
      </c>
      <c r="V3422" s="145">
        <v>6.5</v>
      </c>
      <c r="W3422" s="130"/>
      <c r="X3422" s="113"/>
    </row>
    <row r="3423" spans="1:24" ht="12.95" customHeight="1" x14ac:dyDescent="0.2">
      <c r="A3423" s="140">
        <v>2014</v>
      </c>
      <c r="B3423" s="128" t="s">
        <v>4176</v>
      </c>
      <c r="C3423" s="198" t="s">
        <v>38372</v>
      </c>
      <c r="D3423" s="128" t="s">
        <v>28146</v>
      </c>
      <c r="E3423" s="128" t="s">
        <v>28118</v>
      </c>
      <c r="F3423" s="128" t="s">
        <v>14834</v>
      </c>
      <c r="G3423" s="142">
        <v>16333</v>
      </c>
      <c r="H3423" s="102" t="s">
        <v>11819</v>
      </c>
      <c r="I3423" s="102" t="s">
        <v>13336</v>
      </c>
      <c r="J3423" s="128" t="s">
        <v>28147</v>
      </c>
      <c r="K3423" s="128"/>
      <c r="L3423" s="143"/>
      <c r="M3423" s="130" t="s">
        <v>6453</v>
      </c>
      <c r="N3423" s="144" t="s">
        <v>28148</v>
      </c>
      <c r="O3423" s="128" t="s">
        <v>16499</v>
      </c>
      <c r="P3423" s="128"/>
      <c r="Q3423" s="128" t="s">
        <v>16157</v>
      </c>
      <c r="R3423" s="145"/>
      <c r="S3423" s="128"/>
      <c r="T3423" s="102" t="s">
        <v>21275</v>
      </c>
      <c r="U3423" s="128" t="s">
        <v>28149</v>
      </c>
      <c r="V3423" s="145">
        <v>6.5</v>
      </c>
      <c r="W3423" s="130"/>
      <c r="X3423" s="113"/>
    </row>
    <row r="3424" spans="1:24" ht="12.95" customHeight="1" x14ac:dyDescent="0.2">
      <c r="A3424" s="115">
        <v>2014</v>
      </c>
      <c r="B3424" s="102" t="s">
        <v>4176</v>
      </c>
      <c r="C3424" s="198" t="s">
        <v>38372</v>
      </c>
      <c r="D3424" s="102" t="s">
        <v>28150</v>
      </c>
      <c r="E3424" s="102" t="s">
        <v>28119</v>
      </c>
      <c r="F3424" s="102" t="s">
        <v>14834</v>
      </c>
      <c r="G3424" s="105">
        <v>16333</v>
      </c>
      <c r="H3424" s="115" t="s">
        <v>31734</v>
      </c>
      <c r="I3424" s="102" t="s">
        <v>11819</v>
      </c>
      <c r="J3424" s="102" t="s">
        <v>28151</v>
      </c>
      <c r="K3424" s="102"/>
      <c r="L3424" s="111"/>
      <c r="M3424" s="107" t="s">
        <v>3669</v>
      </c>
      <c r="N3424" s="112" t="s">
        <v>28152</v>
      </c>
      <c r="O3424" s="102"/>
      <c r="P3424" s="39"/>
      <c r="Q3424" s="39" t="s">
        <v>16762</v>
      </c>
      <c r="R3424" s="109"/>
      <c r="S3424" s="102"/>
      <c r="T3424" s="102" t="s">
        <v>21275</v>
      </c>
      <c r="U3424" s="102" t="s">
        <v>28164</v>
      </c>
      <c r="V3424" s="109">
        <v>5.5</v>
      </c>
      <c r="W3424" s="107"/>
      <c r="X3424" s="113"/>
    </row>
    <row r="3425" spans="1:24" ht="12.95" customHeight="1" x14ac:dyDescent="0.2">
      <c r="A3425" s="115">
        <v>2014</v>
      </c>
      <c r="B3425" s="102" t="s">
        <v>4176</v>
      </c>
      <c r="C3425" s="198" t="s">
        <v>38372</v>
      </c>
      <c r="D3425" s="102" t="s">
        <v>28153</v>
      </c>
      <c r="E3425" s="102" t="s">
        <v>28120</v>
      </c>
      <c r="F3425" s="102" t="s">
        <v>14834</v>
      </c>
      <c r="G3425" s="105">
        <v>16333</v>
      </c>
      <c r="H3425" s="102" t="s">
        <v>11819</v>
      </c>
      <c r="I3425" s="115" t="s">
        <v>31734</v>
      </c>
      <c r="J3425" s="102" t="s">
        <v>28151</v>
      </c>
      <c r="K3425" s="102"/>
      <c r="L3425" s="111"/>
      <c r="M3425" s="107" t="s">
        <v>3669</v>
      </c>
      <c r="N3425" s="112" t="s">
        <v>28152</v>
      </c>
      <c r="O3425" s="102" t="s">
        <v>12252</v>
      </c>
      <c r="P3425" s="39"/>
      <c r="Q3425" s="39" t="s">
        <v>20798</v>
      </c>
      <c r="R3425" s="109"/>
      <c r="S3425" s="102" t="s">
        <v>8315</v>
      </c>
      <c r="T3425" s="102" t="s">
        <v>21275</v>
      </c>
      <c r="U3425" s="102" t="s">
        <v>28154</v>
      </c>
      <c r="V3425" s="109">
        <v>6.5</v>
      </c>
      <c r="W3425" s="107"/>
      <c r="X3425" s="113"/>
    </row>
    <row r="3426" spans="1:24" ht="12.95" customHeight="1" x14ac:dyDescent="0.2">
      <c r="A3426" s="115">
        <v>2014</v>
      </c>
      <c r="B3426" s="102" t="s">
        <v>4176</v>
      </c>
      <c r="C3426" s="198" t="s">
        <v>38372</v>
      </c>
      <c r="D3426" s="102" t="s">
        <v>28155</v>
      </c>
      <c r="E3426" s="102" t="s">
        <v>28121</v>
      </c>
      <c r="F3426" s="102" t="s">
        <v>14834</v>
      </c>
      <c r="G3426" s="105">
        <v>16335</v>
      </c>
      <c r="H3426" s="102" t="s">
        <v>11819</v>
      </c>
      <c r="I3426" s="102" t="s">
        <v>13336</v>
      </c>
      <c r="J3426" s="102" t="s">
        <v>28156</v>
      </c>
      <c r="K3426" s="102"/>
      <c r="L3426" s="111"/>
      <c r="M3426" s="107" t="s">
        <v>3669</v>
      </c>
      <c r="N3426" s="112" t="s">
        <v>28157</v>
      </c>
      <c r="O3426" s="102" t="s">
        <v>17391</v>
      </c>
      <c r="P3426" s="39"/>
      <c r="Q3426" s="39" t="s">
        <v>16762</v>
      </c>
      <c r="R3426" s="109"/>
      <c r="S3426" s="102" t="s">
        <v>9435</v>
      </c>
      <c r="T3426" s="102" t="s">
        <v>21275</v>
      </c>
      <c r="U3426" s="102" t="s">
        <v>12451</v>
      </c>
      <c r="V3426" s="109">
        <v>6</v>
      </c>
      <c r="W3426" s="107"/>
      <c r="X3426" s="113"/>
    </row>
    <row r="3427" spans="1:24" ht="12.95" customHeight="1" x14ac:dyDescent="0.2">
      <c r="A3427" s="115">
        <v>2014</v>
      </c>
      <c r="B3427" s="102" t="s">
        <v>4176</v>
      </c>
      <c r="C3427" s="198" t="s">
        <v>38372</v>
      </c>
      <c r="D3427" s="102" t="s">
        <v>28158</v>
      </c>
      <c r="E3427" s="102" t="s">
        <v>28122</v>
      </c>
      <c r="F3427" s="102" t="s">
        <v>14834</v>
      </c>
      <c r="G3427" s="105">
        <v>16334</v>
      </c>
      <c r="H3427" s="102" t="s">
        <v>11819</v>
      </c>
      <c r="I3427" s="115" t="s">
        <v>31733</v>
      </c>
      <c r="J3427" s="102" t="s">
        <v>28159</v>
      </c>
      <c r="K3427" s="102"/>
      <c r="L3427" s="111"/>
      <c r="M3427" s="107" t="s">
        <v>6453</v>
      </c>
      <c r="N3427" s="112" t="s">
        <v>28160</v>
      </c>
      <c r="O3427" s="102" t="s">
        <v>16905</v>
      </c>
      <c r="P3427" s="39" t="s">
        <v>9125</v>
      </c>
      <c r="Q3427" s="39" t="s">
        <v>20246</v>
      </c>
      <c r="R3427" s="109"/>
      <c r="S3427" s="102" t="s">
        <v>8315</v>
      </c>
      <c r="T3427" s="102" t="s">
        <v>21275</v>
      </c>
      <c r="U3427" s="102" t="s">
        <v>28161</v>
      </c>
      <c r="V3427" s="109">
        <v>8</v>
      </c>
      <c r="W3427" s="107"/>
      <c r="X3427" s="113"/>
    </row>
    <row r="3428" spans="1:24" ht="12.95" customHeight="1" x14ac:dyDescent="0.2">
      <c r="A3428" s="115">
        <v>2014</v>
      </c>
      <c r="B3428" s="102" t="s">
        <v>4176</v>
      </c>
      <c r="C3428" s="198" t="s">
        <v>38372</v>
      </c>
      <c r="D3428" s="102" t="s">
        <v>28162</v>
      </c>
      <c r="E3428" s="102" t="s">
        <v>28123</v>
      </c>
      <c r="F3428" s="102" t="s">
        <v>14834</v>
      </c>
      <c r="G3428" s="105">
        <v>16335</v>
      </c>
      <c r="H3428" s="102" t="s">
        <v>13336</v>
      </c>
      <c r="I3428" s="102" t="s">
        <v>11819</v>
      </c>
      <c r="J3428" s="102" t="s">
        <v>28166</v>
      </c>
      <c r="K3428" s="102"/>
      <c r="L3428" s="111"/>
      <c r="M3428" s="107" t="s">
        <v>3669</v>
      </c>
      <c r="N3428" s="112" t="s">
        <v>28167</v>
      </c>
      <c r="O3428" s="102" t="s">
        <v>3620</v>
      </c>
      <c r="P3428" s="39" t="s">
        <v>9125</v>
      </c>
      <c r="Q3428" s="39" t="s">
        <v>19145</v>
      </c>
      <c r="R3428" s="109"/>
      <c r="S3428" s="102"/>
      <c r="T3428" s="102" t="s">
        <v>21275</v>
      </c>
      <c r="U3428" s="102" t="s">
        <v>28163</v>
      </c>
      <c r="V3428" s="109">
        <v>6</v>
      </c>
      <c r="W3428" s="107"/>
      <c r="X3428" s="113"/>
    </row>
    <row r="3429" spans="1:24" ht="12.95" customHeight="1" x14ac:dyDescent="0.2">
      <c r="A3429" s="115">
        <v>2014</v>
      </c>
      <c r="B3429" s="102" t="s">
        <v>4176</v>
      </c>
      <c r="C3429" s="198" t="s">
        <v>38372</v>
      </c>
      <c r="D3429" s="102" t="s">
        <v>28165</v>
      </c>
      <c r="E3429" s="102" t="s">
        <v>28124</v>
      </c>
      <c r="F3429" s="102" t="s">
        <v>14834</v>
      </c>
      <c r="G3429" s="105">
        <v>16335</v>
      </c>
      <c r="H3429" s="102" t="s">
        <v>11819</v>
      </c>
      <c r="I3429" s="102" t="s">
        <v>13336</v>
      </c>
      <c r="J3429" s="102" t="s">
        <v>28166</v>
      </c>
      <c r="K3429" s="102"/>
      <c r="L3429" s="111"/>
      <c r="M3429" s="107" t="s">
        <v>3669</v>
      </c>
      <c r="N3429" s="112" t="s">
        <v>28167</v>
      </c>
      <c r="O3429" s="102" t="s">
        <v>9160</v>
      </c>
      <c r="P3429" s="39" t="s">
        <v>9125</v>
      </c>
      <c r="Q3429" s="39" t="s">
        <v>16096</v>
      </c>
      <c r="R3429" s="109"/>
      <c r="S3429" s="102"/>
      <c r="T3429" s="102" t="s">
        <v>21275</v>
      </c>
      <c r="U3429" s="102"/>
      <c r="V3429" s="109">
        <v>5.5</v>
      </c>
      <c r="W3429" s="107"/>
      <c r="X3429" s="113"/>
    </row>
    <row r="3430" spans="1:24" ht="12.95" customHeight="1" x14ac:dyDescent="0.2">
      <c r="A3430" s="115">
        <v>2014</v>
      </c>
      <c r="B3430" s="102" t="s">
        <v>4176</v>
      </c>
      <c r="C3430" s="198" t="s">
        <v>38372</v>
      </c>
      <c r="D3430" s="102" t="s">
        <v>28168</v>
      </c>
      <c r="E3430" s="102" t="s">
        <v>28125</v>
      </c>
      <c r="F3430" s="102" t="s">
        <v>14834</v>
      </c>
      <c r="G3430" s="105">
        <v>16335</v>
      </c>
      <c r="H3430" s="102" t="s">
        <v>13336</v>
      </c>
      <c r="I3430" s="102" t="s">
        <v>11819</v>
      </c>
      <c r="J3430" s="102" t="s">
        <v>28166</v>
      </c>
      <c r="K3430" s="102"/>
      <c r="L3430" s="111"/>
      <c r="M3430" s="107" t="s">
        <v>3669</v>
      </c>
      <c r="N3430" s="112" t="s">
        <v>28167</v>
      </c>
      <c r="O3430" s="102" t="s">
        <v>28169</v>
      </c>
      <c r="P3430" s="39" t="s">
        <v>4709</v>
      </c>
      <c r="Q3430" s="39" t="s">
        <v>17392</v>
      </c>
      <c r="R3430" s="109"/>
      <c r="S3430" s="102"/>
      <c r="T3430" s="102" t="s">
        <v>21275</v>
      </c>
      <c r="U3430" s="102"/>
      <c r="V3430" s="109">
        <v>10</v>
      </c>
      <c r="W3430" s="107"/>
      <c r="X3430" s="113"/>
    </row>
    <row r="3431" spans="1:24" ht="12.95" customHeight="1" x14ac:dyDescent="0.2">
      <c r="A3431" s="115">
        <v>2014</v>
      </c>
      <c r="B3431" s="102" t="s">
        <v>4176</v>
      </c>
      <c r="C3431" s="198" t="s">
        <v>38372</v>
      </c>
      <c r="D3431" s="102" t="s">
        <v>9523</v>
      </c>
      <c r="E3431" s="102" t="s">
        <v>28126</v>
      </c>
      <c r="F3431" s="102" t="s">
        <v>14834</v>
      </c>
      <c r="G3431" s="105">
        <v>16335</v>
      </c>
      <c r="H3431" s="102" t="s">
        <v>11819</v>
      </c>
      <c r="I3431" s="102" t="s">
        <v>13336</v>
      </c>
      <c r="J3431" s="102" t="s">
        <v>28166</v>
      </c>
      <c r="K3431" s="102"/>
      <c r="L3431" s="111"/>
      <c r="M3431" s="107" t="s">
        <v>3669</v>
      </c>
      <c r="N3431" s="112" t="s">
        <v>28167</v>
      </c>
      <c r="O3431" s="102" t="s">
        <v>28170</v>
      </c>
      <c r="P3431" s="39" t="s">
        <v>13207</v>
      </c>
      <c r="Q3431" s="39" t="s">
        <v>15945</v>
      </c>
      <c r="R3431" s="109"/>
      <c r="S3431" s="102"/>
      <c r="T3431" s="102" t="s">
        <v>21275</v>
      </c>
      <c r="U3431" s="102"/>
      <c r="V3431" s="109">
        <v>10</v>
      </c>
      <c r="W3431" s="107"/>
      <c r="X3431" s="113"/>
    </row>
    <row r="3432" spans="1:24" ht="12.95" customHeight="1" x14ac:dyDescent="0.2">
      <c r="A3432" s="115">
        <v>1994</v>
      </c>
      <c r="B3432" s="102" t="s">
        <v>4176</v>
      </c>
      <c r="C3432" s="103" t="s">
        <v>1540</v>
      </c>
      <c r="D3432" s="102" t="s">
        <v>1540</v>
      </c>
      <c r="E3432" s="102" t="s">
        <v>17792</v>
      </c>
      <c r="F3432" s="123" t="s">
        <v>14961</v>
      </c>
      <c r="G3432" s="105">
        <v>16262</v>
      </c>
      <c r="H3432" s="102" t="s">
        <v>13336</v>
      </c>
      <c r="I3432" s="102" t="s">
        <v>4890</v>
      </c>
      <c r="J3432" s="102" t="s">
        <v>27378</v>
      </c>
      <c r="K3432" s="102"/>
      <c r="L3432" s="111"/>
      <c r="M3432" s="107">
        <v>6</v>
      </c>
      <c r="N3432" s="112" t="s">
        <v>17793</v>
      </c>
      <c r="O3432" s="102" t="s">
        <v>20529</v>
      </c>
      <c r="P3432" s="39" t="s">
        <v>20529</v>
      </c>
      <c r="Q3432" s="39" t="s">
        <v>27434</v>
      </c>
      <c r="R3432" s="109" t="s">
        <v>7035</v>
      </c>
      <c r="S3432" s="102" t="s">
        <v>11080</v>
      </c>
      <c r="T3432" s="102" t="s">
        <v>20547</v>
      </c>
      <c r="U3432" s="102" t="s">
        <v>28130</v>
      </c>
      <c r="V3432" s="109" t="s">
        <v>8243</v>
      </c>
      <c r="W3432" s="107"/>
      <c r="X3432" s="113"/>
    </row>
    <row r="3433" spans="1:24" ht="12.95" customHeight="1" x14ac:dyDescent="0.2">
      <c r="A3433" s="140">
        <v>1998</v>
      </c>
      <c r="B3433" s="128" t="s">
        <v>4176</v>
      </c>
      <c r="C3433" s="210" t="s">
        <v>4043</v>
      </c>
      <c r="D3433" s="102" t="s">
        <v>11972</v>
      </c>
      <c r="E3433" s="102" t="s">
        <v>9036</v>
      </c>
      <c r="F3433" s="158" t="s">
        <v>14961</v>
      </c>
      <c r="G3433" s="105">
        <v>16536</v>
      </c>
      <c r="H3433" s="102" t="s">
        <v>2625</v>
      </c>
      <c r="I3433" s="102" t="s">
        <v>10191</v>
      </c>
      <c r="J3433" s="102" t="s">
        <v>8696</v>
      </c>
      <c r="K3433" s="116"/>
      <c r="L3433" s="111"/>
      <c r="M3433" s="109">
        <v>1</v>
      </c>
      <c r="N3433" s="112" t="s">
        <v>11226</v>
      </c>
      <c r="O3433" s="102" t="s">
        <v>20529</v>
      </c>
      <c r="P3433" s="102" t="s">
        <v>20529</v>
      </c>
      <c r="Q3433" s="102" t="s">
        <v>20529</v>
      </c>
      <c r="R3433" s="109" t="s">
        <v>7035</v>
      </c>
      <c r="S3433" s="102" t="s">
        <v>11080</v>
      </c>
      <c r="T3433" s="102" t="s">
        <v>20545</v>
      </c>
      <c r="U3433" s="102" t="s">
        <v>9056</v>
      </c>
      <c r="V3433" s="109" t="s">
        <v>11973</v>
      </c>
      <c r="W3433" s="107"/>
      <c r="X3433" s="113"/>
    </row>
    <row r="3434" spans="1:24" ht="12.95" customHeight="1" x14ac:dyDescent="0.2">
      <c r="A3434" s="140">
        <v>1998</v>
      </c>
      <c r="B3434" s="128" t="s">
        <v>4176</v>
      </c>
      <c r="C3434" s="128" t="s">
        <v>4043</v>
      </c>
      <c r="D3434" s="102" t="s">
        <v>8697</v>
      </c>
      <c r="E3434" s="102" t="s">
        <v>8145</v>
      </c>
      <c r="F3434" s="148" t="s">
        <v>10085</v>
      </c>
      <c r="G3434" s="105">
        <v>16536</v>
      </c>
      <c r="H3434" s="102" t="s">
        <v>2625</v>
      </c>
      <c r="I3434" s="102" t="s">
        <v>10191</v>
      </c>
      <c r="J3434" s="102" t="s">
        <v>8632</v>
      </c>
      <c r="K3434" s="116"/>
      <c r="L3434" s="111"/>
      <c r="M3434" s="109">
        <v>1</v>
      </c>
      <c r="N3434" s="108" t="s">
        <v>11226</v>
      </c>
      <c r="O3434" s="102"/>
      <c r="P3434" s="102" t="s">
        <v>162</v>
      </c>
      <c r="Q3434" s="102" t="s">
        <v>20583</v>
      </c>
      <c r="R3434" s="109"/>
      <c r="S3434" s="102" t="s">
        <v>11080</v>
      </c>
      <c r="T3434" s="102" t="s">
        <v>20545</v>
      </c>
      <c r="U3434" s="102" t="s">
        <v>27459</v>
      </c>
      <c r="V3434" s="107">
        <v>7</v>
      </c>
      <c r="W3434" s="107"/>
      <c r="X3434" s="113"/>
    </row>
    <row r="3435" spans="1:24" ht="12.95" customHeight="1" x14ac:dyDescent="0.2">
      <c r="A3435" s="140">
        <v>1998</v>
      </c>
      <c r="B3435" s="128" t="s">
        <v>4176</v>
      </c>
      <c r="C3435" s="128" t="s">
        <v>4043</v>
      </c>
      <c r="D3435" s="102" t="s">
        <v>1425</v>
      </c>
      <c r="E3435" s="102" t="s">
        <v>14011</v>
      </c>
      <c r="F3435" s="148" t="s">
        <v>10085</v>
      </c>
      <c r="G3435" s="105">
        <v>16536</v>
      </c>
      <c r="H3435" s="102" t="s">
        <v>10191</v>
      </c>
      <c r="I3435" s="102" t="s">
        <v>2625</v>
      </c>
      <c r="J3435" s="102" t="s">
        <v>8696</v>
      </c>
      <c r="K3435" s="116"/>
      <c r="L3435" s="111"/>
      <c r="M3435" s="109">
        <v>1</v>
      </c>
      <c r="N3435" s="108" t="s">
        <v>11226</v>
      </c>
      <c r="O3435" s="102"/>
      <c r="P3435" s="102" t="s">
        <v>12252</v>
      </c>
      <c r="Q3435" s="102" t="s">
        <v>27460</v>
      </c>
      <c r="R3435" s="109"/>
      <c r="S3435" s="102" t="s">
        <v>11080</v>
      </c>
      <c r="T3435" s="102" t="s">
        <v>20545</v>
      </c>
      <c r="U3435" s="102" t="s">
        <v>17794</v>
      </c>
      <c r="V3435" s="107">
        <v>7</v>
      </c>
      <c r="W3435" s="107"/>
      <c r="X3435" s="113"/>
    </row>
    <row r="3436" spans="1:24" ht="12.95" customHeight="1" x14ac:dyDescent="0.2">
      <c r="A3436" s="140">
        <v>1998</v>
      </c>
      <c r="B3436" s="128" t="s">
        <v>4176</v>
      </c>
      <c r="C3436" s="128" t="s">
        <v>4043</v>
      </c>
      <c r="D3436" s="102" t="s">
        <v>4680</v>
      </c>
      <c r="E3436" s="102" t="s">
        <v>14012</v>
      </c>
      <c r="F3436" s="148" t="s">
        <v>10085</v>
      </c>
      <c r="G3436" s="105">
        <v>16537</v>
      </c>
      <c r="H3436" s="102" t="s">
        <v>2625</v>
      </c>
      <c r="I3436" s="102" t="s">
        <v>10191</v>
      </c>
      <c r="J3436" s="102" t="s">
        <v>8632</v>
      </c>
      <c r="K3436" s="116"/>
      <c r="L3436" s="111"/>
      <c r="M3436" s="109">
        <v>1</v>
      </c>
      <c r="N3436" s="108" t="s">
        <v>11226</v>
      </c>
      <c r="O3436" s="102"/>
      <c r="P3436" s="102" t="s">
        <v>2447</v>
      </c>
      <c r="Q3436" s="102" t="s">
        <v>27461</v>
      </c>
      <c r="R3436" s="109"/>
      <c r="S3436" s="102" t="s">
        <v>11080</v>
      </c>
      <c r="T3436" s="102" t="s">
        <v>20545</v>
      </c>
      <c r="U3436" s="102" t="s">
        <v>17795</v>
      </c>
      <c r="V3436" s="107">
        <v>8</v>
      </c>
      <c r="W3436" s="107"/>
      <c r="X3436" s="113"/>
    </row>
    <row r="3437" spans="1:24" ht="12.95" customHeight="1" x14ac:dyDescent="0.2">
      <c r="A3437" s="140">
        <v>1998</v>
      </c>
      <c r="B3437" s="128" t="s">
        <v>4176</v>
      </c>
      <c r="C3437" s="128" t="s">
        <v>4043</v>
      </c>
      <c r="D3437" s="102" t="s">
        <v>8633</v>
      </c>
      <c r="E3437" s="102" t="s">
        <v>14013</v>
      </c>
      <c r="F3437" s="148" t="s">
        <v>10085</v>
      </c>
      <c r="G3437" s="105">
        <v>16538</v>
      </c>
      <c r="H3437" s="102" t="s">
        <v>2625</v>
      </c>
      <c r="I3437" s="102" t="s">
        <v>10191</v>
      </c>
      <c r="J3437" s="102" t="s">
        <v>8696</v>
      </c>
      <c r="K3437" s="116"/>
      <c r="L3437" s="111"/>
      <c r="M3437" s="109">
        <v>1</v>
      </c>
      <c r="N3437" s="108" t="s">
        <v>11226</v>
      </c>
      <c r="O3437" s="102"/>
      <c r="P3437" s="102" t="s">
        <v>9125</v>
      </c>
      <c r="Q3437" s="102" t="s">
        <v>20882</v>
      </c>
      <c r="R3437" s="109"/>
      <c r="S3437" s="102"/>
      <c r="T3437" s="102" t="s">
        <v>20545</v>
      </c>
      <c r="U3437" s="102" t="s">
        <v>17796</v>
      </c>
      <c r="V3437" s="107">
        <v>8</v>
      </c>
      <c r="W3437" s="107"/>
      <c r="X3437" s="113"/>
    </row>
    <row r="3438" spans="1:24" ht="12.95" customHeight="1" x14ac:dyDescent="0.2">
      <c r="A3438" s="140">
        <v>1998</v>
      </c>
      <c r="B3438" s="128" t="s">
        <v>4176</v>
      </c>
      <c r="C3438" s="128" t="s">
        <v>4043</v>
      </c>
      <c r="D3438" s="102" t="s">
        <v>8631</v>
      </c>
      <c r="E3438" s="102" t="s">
        <v>14014</v>
      </c>
      <c r="F3438" s="148" t="s">
        <v>10085</v>
      </c>
      <c r="G3438" s="105">
        <v>16538</v>
      </c>
      <c r="H3438" s="102" t="s">
        <v>10191</v>
      </c>
      <c r="I3438" s="102" t="s">
        <v>2625</v>
      </c>
      <c r="J3438" s="102" t="s">
        <v>8632</v>
      </c>
      <c r="K3438" s="116"/>
      <c r="L3438" s="111"/>
      <c r="M3438" s="109">
        <v>1</v>
      </c>
      <c r="N3438" s="108" t="s">
        <v>11226</v>
      </c>
      <c r="O3438" s="102"/>
      <c r="P3438" s="102"/>
      <c r="Q3438" s="102" t="s">
        <v>18182</v>
      </c>
      <c r="R3438" s="109"/>
      <c r="S3438" s="102"/>
      <c r="T3438" s="102" t="s">
        <v>20545</v>
      </c>
      <c r="U3438" s="102" t="s">
        <v>27462</v>
      </c>
      <c r="V3438" s="109">
        <v>5</v>
      </c>
      <c r="W3438" s="107"/>
      <c r="X3438" s="113"/>
    </row>
    <row r="3439" spans="1:24" ht="12.95" customHeight="1" x14ac:dyDescent="0.2">
      <c r="A3439" s="140">
        <v>1998</v>
      </c>
      <c r="B3439" s="128" t="s">
        <v>4176</v>
      </c>
      <c r="C3439" s="128" t="s">
        <v>4043</v>
      </c>
      <c r="D3439" s="102" t="s">
        <v>11224</v>
      </c>
      <c r="E3439" s="102" t="s">
        <v>14015</v>
      </c>
      <c r="F3439" s="148" t="s">
        <v>10085</v>
      </c>
      <c r="G3439" s="105">
        <v>16540</v>
      </c>
      <c r="H3439" s="102" t="s">
        <v>10191</v>
      </c>
      <c r="I3439" s="102" t="s">
        <v>2625</v>
      </c>
      <c r="J3439" s="102" t="s">
        <v>11225</v>
      </c>
      <c r="K3439" s="116"/>
      <c r="L3439" s="111"/>
      <c r="M3439" s="109">
        <v>1</v>
      </c>
      <c r="N3439" s="112" t="s">
        <v>11226</v>
      </c>
      <c r="O3439" s="102"/>
      <c r="P3439" s="102" t="s">
        <v>9125</v>
      </c>
      <c r="Q3439" s="102" t="s">
        <v>27463</v>
      </c>
      <c r="R3439" s="109" t="s">
        <v>7035</v>
      </c>
      <c r="S3439" s="102" t="s">
        <v>11080</v>
      </c>
      <c r="T3439" s="102" t="s">
        <v>20545</v>
      </c>
      <c r="U3439" s="102" t="s">
        <v>5274</v>
      </c>
      <c r="V3439" s="109">
        <v>10</v>
      </c>
      <c r="W3439" s="107"/>
      <c r="X3439" s="113"/>
    </row>
    <row r="3440" spans="1:24" ht="12.95" customHeight="1" x14ac:dyDescent="0.2">
      <c r="A3440" s="140">
        <v>1998</v>
      </c>
      <c r="B3440" s="128" t="s">
        <v>4176</v>
      </c>
      <c r="C3440" s="128" t="s">
        <v>4043</v>
      </c>
      <c r="D3440" s="102" t="s">
        <v>6788</v>
      </c>
      <c r="E3440" s="102" t="s">
        <v>14016</v>
      </c>
      <c r="F3440" s="148" t="s">
        <v>10085</v>
      </c>
      <c r="G3440" s="105">
        <v>16546</v>
      </c>
      <c r="H3440" s="102" t="s">
        <v>2625</v>
      </c>
      <c r="I3440" s="102" t="s">
        <v>10191</v>
      </c>
      <c r="J3440" s="102" t="s">
        <v>8696</v>
      </c>
      <c r="K3440" s="116"/>
      <c r="L3440" s="111"/>
      <c r="M3440" s="109">
        <v>1</v>
      </c>
      <c r="N3440" s="108" t="s">
        <v>11226</v>
      </c>
      <c r="O3440" s="102" t="s">
        <v>683</v>
      </c>
      <c r="P3440" s="102" t="s">
        <v>13301</v>
      </c>
      <c r="Q3440" s="102" t="s">
        <v>17392</v>
      </c>
      <c r="R3440" s="109"/>
      <c r="S3440" s="102"/>
      <c r="T3440" s="102" t="s">
        <v>20545</v>
      </c>
      <c r="U3440" s="102" t="s">
        <v>17797</v>
      </c>
      <c r="V3440" s="109">
        <v>9</v>
      </c>
      <c r="W3440" s="107"/>
      <c r="X3440" s="113"/>
    </row>
    <row r="3441" spans="1:24" ht="12.95" customHeight="1" x14ac:dyDescent="0.2">
      <c r="A3441" s="139">
        <v>1998</v>
      </c>
      <c r="B3441" s="188" t="s">
        <v>4176</v>
      </c>
      <c r="C3441" s="188" t="s">
        <v>4043</v>
      </c>
      <c r="D3441" s="188" t="s">
        <v>8698</v>
      </c>
      <c r="E3441" s="188" t="s">
        <v>14017</v>
      </c>
      <c r="F3441" s="357" t="s">
        <v>10085</v>
      </c>
      <c r="G3441" s="203">
        <v>16548</v>
      </c>
      <c r="H3441" s="188" t="s">
        <v>2625</v>
      </c>
      <c r="I3441" s="188" t="s">
        <v>10191</v>
      </c>
      <c r="J3441" s="188" t="s">
        <v>11225</v>
      </c>
      <c r="K3441" s="222"/>
      <c r="L3441" s="143"/>
      <c r="M3441" s="169">
        <v>1</v>
      </c>
      <c r="N3441" s="223" t="s">
        <v>11226</v>
      </c>
      <c r="O3441" s="121" t="s">
        <v>12252</v>
      </c>
      <c r="P3441" s="102" t="s">
        <v>162</v>
      </c>
      <c r="Q3441" s="102" t="s">
        <v>16568</v>
      </c>
      <c r="R3441" s="109"/>
      <c r="S3441" s="102"/>
      <c r="T3441" s="102" t="s">
        <v>20545</v>
      </c>
      <c r="U3441" s="102" t="s">
        <v>17798</v>
      </c>
      <c r="V3441" s="109">
        <v>7</v>
      </c>
      <c r="W3441" s="107"/>
      <c r="X3441" s="324"/>
    </row>
    <row r="3442" spans="1:24" ht="12.95" customHeight="1" x14ac:dyDescent="0.2">
      <c r="A3442" s="139">
        <v>2012</v>
      </c>
      <c r="B3442" s="188" t="s">
        <v>4176</v>
      </c>
      <c r="C3442" s="224" t="s">
        <v>27464</v>
      </c>
      <c r="D3442" s="188" t="s">
        <v>1759</v>
      </c>
      <c r="E3442" s="139" t="s">
        <v>27465</v>
      </c>
      <c r="F3442" s="225" t="s">
        <v>2735</v>
      </c>
      <c r="G3442" s="203">
        <v>16535</v>
      </c>
      <c r="H3442" s="188" t="s">
        <v>10103</v>
      </c>
      <c r="I3442" s="188" t="s">
        <v>4890</v>
      </c>
      <c r="J3442" s="188" t="s">
        <v>4239</v>
      </c>
      <c r="K3442" s="139"/>
      <c r="L3442" s="143" t="s">
        <v>27479</v>
      </c>
      <c r="M3442" s="169">
        <v>0.5</v>
      </c>
      <c r="N3442" s="223">
        <v>45</v>
      </c>
      <c r="O3442" s="102" t="s">
        <v>18017</v>
      </c>
      <c r="P3442" s="102"/>
      <c r="Q3442" s="102" t="s">
        <v>16823</v>
      </c>
      <c r="R3442" s="109" t="s">
        <v>7035</v>
      </c>
      <c r="S3442" s="102"/>
      <c r="T3442" s="102" t="s">
        <v>7789</v>
      </c>
      <c r="U3442" s="102" t="s">
        <v>2477</v>
      </c>
      <c r="V3442" s="109">
        <v>6</v>
      </c>
      <c r="W3442" s="107"/>
      <c r="X3442" s="324"/>
    </row>
    <row r="3443" spans="1:24" ht="12.95" customHeight="1" x14ac:dyDescent="0.2">
      <c r="A3443" s="139">
        <v>2012</v>
      </c>
      <c r="B3443" s="188" t="s">
        <v>4176</v>
      </c>
      <c r="C3443" s="187" t="s">
        <v>27464</v>
      </c>
      <c r="D3443" s="188" t="s">
        <v>5012</v>
      </c>
      <c r="E3443" s="139" t="s">
        <v>27466</v>
      </c>
      <c r="F3443" s="225" t="s">
        <v>2735</v>
      </c>
      <c r="G3443" s="203">
        <v>16538</v>
      </c>
      <c r="H3443" s="188" t="s">
        <v>4890</v>
      </c>
      <c r="I3443" s="188" t="s">
        <v>10103</v>
      </c>
      <c r="J3443" s="188" t="s">
        <v>4239</v>
      </c>
      <c r="K3443" s="139"/>
      <c r="L3443" s="143" t="s">
        <v>27480</v>
      </c>
      <c r="M3443" s="169">
        <v>0.5</v>
      </c>
      <c r="N3443" s="223">
        <v>20</v>
      </c>
      <c r="O3443" s="102" t="s">
        <v>16499</v>
      </c>
      <c r="P3443" s="102"/>
      <c r="Q3443" s="102" t="s">
        <v>19534</v>
      </c>
      <c r="R3443" s="109"/>
      <c r="S3443" s="102"/>
      <c r="T3443" s="102" t="s">
        <v>7789</v>
      </c>
      <c r="U3443" s="102" t="s">
        <v>27473</v>
      </c>
      <c r="V3443" s="109">
        <v>6</v>
      </c>
      <c r="W3443" s="107"/>
      <c r="X3443" s="324"/>
    </row>
    <row r="3444" spans="1:24" ht="12.95" customHeight="1" x14ac:dyDescent="0.2">
      <c r="A3444" s="139">
        <v>2012</v>
      </c>
      <c r="B3444" s="188" t="s">
        <v>4176</v>
      </c>
      <c r="C3444" s="187" t="s">
        <v>27464</v>
      </c>
      <c r="D3444" s="188" t="s">
        <v>14066</v>
      </c>
      <c r="E3444" s="139" t="s">
        <v>27467</v>
      </c>
      <c r="F3444" s="225" t="s">
        <v>2735</v>
      </c>
      <c r="G3444" s="203">
        <v>16538</v>
      </c>
      <c r="H3444" s="188" t="s">
        <v>11819</v>
      </c>
      <c r="I3444" s="188" t="s">
        <v>10103</v>
      </c>
      <c r="J3444" s="188" t="s">
        <v>4239</v>
      </c>
      <c r="K3444" s="139"/>
      <c r="L3444" s="143" t="s">
        <v>27481</v>
      </c>
      <c r="M3444" s="169">
        <v>0.5</v>
      </c>
      <c r="N3444" s="223">
        <v>35</v>
      </c>
      <c r="O3444" s="102" t="s">
        <v>17734</v>
      </c>
      <c r="P3444" s="102"/>
      <c r="Q3444" s="102" t="s">
        <v>18182</v>
      </c>
      <c r="R3444" s="109"/>
      <c r="S3444" s="102"/>
      <c r="T3444" s="102" t="s">
        <v>7789</v>
      </c>
      <c r="U3444" s="102" t="s">
        <v>27474</v>
      </c>
      <c r="V3444" s="109">
        <v>5.5</v>
      </c>
      <c r="W3444" s="107"/>
      <c r="X3444" s="324"/>
    </row>
    <row r="3445" spans="1:24" ht="12.95" customHeight="1" x14ac:dyDescent="0.2">
      <c r="A3445" s="139">
        <v>2012</v>
      </c>
      <c r="B3445" s="188" t="s">
        <v>4176</v>
      </c>
      <c r="C3445" s="187" t="s">
        <v>27464</v>
      </c>
      <c r="D3445" s="188" t="s">
        <v>5009</v>
      </c>
      <c r="E3445" s="139" t="s">
        <v>27468</v>
      </c>
      <c r="F3445" s="225" t="s">
        <v>2735</v>
      </c>
      <c r="G3445" s="203">
        <v>16540</v>
      </c>
      <c r="H3445" s="188" t="s">
        <v>4890</v>
      </c>
      <c r="I3445" s="188" t="s">
        <v>10103</v>
      </c>
      <c r="J3445" s="188" t="s">
        <v>4239</v>
      </c>
      <c r="K3445" s="139"/>
      <c r="L3445" s="143" t="s">
        <v>27482</v>
      </c>
      <c r="M3445" s="206">
        <v>1</v>
      </c>
      <c r="N3445" s="223" t="s">
        <v>31735</v>
      </c>
      <c r="O3445" s="102" t="s">
        <v>18174</v>
      </c>
      <c r="P3445" s="102"/>
      <c r="Q3445" s="102" t="s">
        <v>19131</v>
      </c>
      <c r="R3445" s="109"/>
      <c r="S3445" s="102" t="s">
        <v>8315</v>
      </c>
      <c r="T3445" s="102" t="s">
        <v>7789</v>
      </c>
      <c r="U3445" s="102" t="s">
        <v>17023</v>
      </c>
      <c r="V3445" s="109">
        <v>7</v>
      </c>
      <c r="W3445" s="107"/>
      <c r="X3445" s="324"/>
    </row>
    <row r="3446" spans="1:24" ht="12.95" customHeight="1" x14ac:dyDescent="0.2">
      <c r="A3446" s="139">
        <v>2012</v>
      </c>
      <c r="B3446" s="188" t="s">
        <v>4176</v>
      </c>
      <c r="C3446" s="187" t="s">
        <v>27464</v>
      </c>
      <c r="D3446" s="188" t="s">
        <v>2020</v>
      </c>
      <c r="E3446" s="139" t="s">
        <v>27469</v>
      </c>
      <c r="F3446" s="225" t="s">
        <v>2735</v>
      </c>
      <c r="G3446" s="203">
        <v>15217</v>
      </c>
      <c r="H3446" s="188" t="s">
        <v>10103</v>
      </c>
      <c r="I3446" s="188" t="s">
        <v>11819</v>
      </c>
      <c r="J3446" s="204" t="s">
        <v>2388</v>
      </c>
      <c r="K3446" s="139"/>
      <c r="L3446" s="143" t="s">
        <v>27483</v>
      </c>
      <c r="M3446" s="206">
        <v>4</v>
      </c>
      <c r="N3446" s="207" t="s">
        <v>17965</v>
      </c>
      <c r="O3446" s="102" t="s">
        <v>20530</v>
      </c>
      <c r="P3446" s="102" t="s">
        <v>8076</v>
      </c>
      <c r="Q3446" s="102" t="s">
        <v>27475</v>
      </c>
      <c r="R3446" s="109"/>
      <c r="S3446" s="102" t="s">
        <v>8315</v>
      </c>
      <c r="T3446" s="102" t="s">
        <v>7789</v>
      </c>
      <c r="U3446" s="102" t="s">
        <v>27476</v>
      </c>
      <c r="V3446" s="109">
        <v>9</v>
      </c>
      <c r="W3446" s="107"/>
      <c r="X3446" s="324"/>
    </row>
    <row r="3447" spans="1:24" ht="12.95" customHeight="1" x14ac:dyDescent="0.2">
      <c r="A3447" s="139">
        <v>2012</v>
      </c>
      <c r="B3447" s="188" t="s">
        <v>4176</v>
      </c>
      <c r="C3447" s="187" t="s">
        <v>27464</v>
      </c>
      <c r="D3447" s="188" t="s">
        <v>14065</v>
      </c>
      <c r="E3447" s="139" t="s">
        <v>27470</v>
      </c>
      <c r="F3447" s="225" t="s">
        <v>2735</v>
      </c>
      <c r="G3447" s="203">
        <v>15362</v>
      </c>
      <c r="H3447" s="188" t="s">
        <v>10103</v>
      </c>
      <c r="I3447" s="188" t="s">
        <v>4890</v>
      </c>
      <c r="J3447" s="188" t="s">
        <v>2265</v>
      </c>
      <c r="K3447" s="139"/>
      <c r="L3447" s="143" t="s">
        <v>27484</v>
      </c>
      <c r="M3447" s="206">
        <v>2</v>
      </c>
      <c r="N3447" s="207" t="s">
        <v>17245</v>
      </c>
      <c r="O3447" s="102" t="s">
        <v>12721</v>
      </c>
      <c r="P3447" s="102" t="s">
        <v>9125</v>
      </c>
      <c r="Q3447" s="102" t="s">
        <v>20800</v>
      </c>
      <c r="R3447" s="109"/>
      <c r="S3447" s="102"/>
      <c r="T3447" s="102" t="s">
        <v>7789</v>
      </c>
      <c r="U3447" s="102" t="s">
        <v>27477</v>
      </c>
      <c r="V3447" s="109">
        <v>8</v>
      </c>
      <c r="W3447" s="107"/>
      <c r="X3447" s="324"/>
    </row>
    <row r="3448" spans="1:24" ht="12.95" customHeight="1" x14ac:dyDescent="0.2">
      <c r="A3448" s="139">
        <v>2012</v>
      </c>
      <c r="B3448" s="188" t="s">
        <v>4176</v>
      </c>
      <c r="C3448" s="187" t="s">
        <v>27464</v>
      </c>
      <c r="D3448" s="188" t="s">
        <v>12170</v>
      </c>
      <c r="E3448" s="139" t="s">
        <v>27471</v>
      </c>
      <c r="F3448" s="225" t="s">
        <v>2735</v>
      </c>
      <c r="G3448" s="203">
        <v>15894</v>
      </c>
      <c r="H3448" s="188" t="s">
        <v>11819</v>
      </c>
      <c r="I3448" s="188" t="s">
        <v>10103</v>
      </c>
      <c r="J3448" s="188" t="s">
        <v>12171</v>
      </c>
      <c r="K3448" s="139"/>
      <c r="L3448" s="143" t="s">
        <v>27485</v>
      </c>
      <c r="M3448" s="206">
        <v>2</v>
      </c>
      <c r="N3448" s="207" t="s">
        <v>17966</v>
      </c>
      <c r="O3448" s="102" t="s">
        <v>19299</v>
      </c>
      <c r="P3448" s="102" t="s">
        <v>13301</v>
      </c>
      <c r="Q3448" s="102" t="s">
        <v>27478</v>
      </c>
      <c r="R3448" s="109"/>
      <c r="S3448" s="102" t="s">
        <v>8315</v>
      </c>
      <c r="T3448" s="102" t="s">
        <v>7789</v>
      </c>
      <c r="U3448" s="102" t="s">
        <v>31736</v>
      </c>
      <c r="V3448" s="109">
        <v>6</v>
      </c>
      <c r="W3448" s="107"/>
      <c r="X3448" s="324"/>
    </row>
    <row r="3449" spans="1:24" ht="12.95" customHeight="1" x14ac:dyDescent="0.2">
      <c r="A3449" s="139">
        <v>2012</v>
      </c>
      <c r="B3449" s="188" t="s">
        <v>4176</v>
      </c>
      <c r="C3449" s="187" t="s">
        <v>27464</v>
      </c>
      <c r="D3449" s="188" t="s">
        <v>6145</v>
      </c>
      <c r="E3449" s="139" t="s">
        <v>27472</v>
      </c>
      <c r="F3449" s="225" t="s">
        <v>2735</v>
      </c>
      <c r="G3449" s="203">
        <v>16259</v>
      </c>
      <c r="H3449" s="188" t="s">
        <v>4890</v>
      </c>
      <c r="I3449" s="188" t="s">
        <v>10103</v>
      </c>
      <c r="J3449" s="188" t="s">
        <v>2970</v>
      </c>
      <c r="K3449" s="139"/>
      <c r="L3449" s="187" t="s">
        <v>31737</v>
      </c>
      <c r="M3449" s="206">
        <v>2</v>
      </c>
      <c r="N3449" s="207" t="s">
        <v>17070</v>
      </c>
      <c r="O3449" s="102" t="s">
        <v>19499</v>
      </c>
      <c r="P3449" s="102"/>
      <c r="Q3449" s="102"/>
      <c r="R3449" s="109"/>
      <c r="S3449" s="102"/>
      <c r="T3449" s="102" t="s">
        <v>7789</v>
      </c>
      <c r="U3449" s="102"/>
      <c r="V3449" s="109">
        <v>6</v>
      </c>
      <c r="W3449" s="107" t="s">
        <v>3316</v>
      </c>
      <c r="X3449" s="324"/>
    </row>
    <row r="3450" spans="1:24" ht="12.95" customHeight="1" x14ac:dyDescent="0.2">
      <c r="A3450" s="139">
        <v>4</v>
      </c>
      <c r="B3450" s="139" t="s">
        <v>4176</v>
      </c>
      <c r="C3450" s="226" t="s">
        <v>19862</v>
      </c>
      <c r="D3450" s="351" t="s">
        <v>19863</v>
      </c>
      <c r="E3450" s="188" t="s">
        <v>8158</v>
      </c>
      <c r="F3450" s="188" t="s">
        <v>10085</v>
      </c>
      <c r="G3450" s="204">
        <v>16248</v>
      </c>
      <c r="H3450" s="188" t="s">
        <v>11819</v>
      </c>
      <c r="I3450" s="204" t="s">
        <v>10103</v>
      </c>
      <c r="J3450" s="188" t="s">
        <v>3247</v>
      </c>
      <c r="K3450" s="139"/>
      <c r="L3450" s="187" t="s">
        <v>27973</v>
      </c>
      <c r="M3450" s="206">
        <v>1</v>
      </c>
      <c r="N3450" s="223" t="s">
        <v>3248</v>
      </c>
      <c r="O3450" s="102"/>
      <c r="P3450" s="102"/>
      <c r="Q3450" s="102" t="s">
        <v>27950</v>
      </c>
      <c r="R3450" s="109"/>
      <c r="S3450" s="102"/>
      <c r="T3450" s="102" t="s">
        <v>7789</v>
      </c>
      <c r="U3450" s="102" t="s">
        <v>3249</v>
      </c>
      <c r="V3450" s="109">
        <v>6</v>
      </c>
      <c r="W3450" s="107"/>
      <c r="X3450" s="324"/>
    </row>
    <row r="3451" spans="1:24" ht="12.95" customHeight="1" x14ac:dyDescent="0.2">
      <c r="A3451" s="139">
        <v>2012</v>
      </c>
      <c r="B3451" s="139" t="s">
        <v>4176</v>
      </c>
      <c r="C3451" s="188" t="s">
        <v>19862</v>
      </c>
      <c r="D3451" s="146" t="s">
        <v>19864</v>
      </c>
      <c r="E3451" s="128" t="s">
        <v>8159</v>
      </c>
      <c r="F3451" s="188" t="s">
        <v>10085</v>
      </c>
      <c r="G3451" s="204">
        <v>16246</v>
      </c>
      <c r="H3451" s="188" t="s">
        <v>11819</v>
      </c>
      <c r="I3451" s="204" t="s">
        <v>10103</v>
      </c>
      <c r="J3451" s="128" t="s">
        <v>3247</v>
      </c>
      <c r="K3451" s="140"/>
      <c r="L3451" s="143" t="s">
        <v>27974</v>
      </c>
      <c r="M3451" s="206">
        <v>1</v>
      </c>
      <c r="N3451" s="223" t="s">
        <v>3248</v>
      </c>
      <c r="O3451" s="128" t="s">
        <v>65</v>
      </c>
      <c r="P3451" s="128" t="s">
        <v>9125</v>
      </c>
      <c r="Q3451" s="128" t="s">
        <v>19677</v>
      </c>
      <c r="R3451" s="145"/>
      <c r="S3451" s="128" t="s">
        <v>8315</v>
      </c>
      <c r="T3451" s="102" t="s">
        <v>7789</v>
      </c>
      <c r="U3451" s="188" t="s">
        <v>17799</v>
      </c>
      <c r="V3451" s="206">
        <v>5.5</v>
      </c>
      <c r="W3451" s="130"/>
      <c r="X3451" s="194"/>
    </row>
    <row r="3452" spans="1:24" ht="12.95" customHeight="1" x14ac:dyDescent="0.2">
      <c r="A3452" s="139">
        <v>2012</v>
      </c>
      <c r="B3452" s="139" t="s">
        <v>4176</v>
      </c>
      <c r="C3452" s="188" t="s">
        <v>19862</v>
      </c>
      <c r="D3452" s="146" t="s">
        <v>19865</v>
      </c>
      <c r="E3452" s="128" t="s">
        <v>8160</v>
      </c>
      <c r="F3452" s="188" t="s">
        <v>10085</v>
      </c>
      <c r="G3452" s="204">
        <v>16246</v>
      </c>
      <c r="H3452" s="188" t="s">
        <v>11819</v>
      </c>
      <c r="I3452" s="204" t="s">
        <v>10103</v>
      </c>
      <c r="J3452" s="128" t="s">
        <v>260</v>
      </c>
      <c r="K3452" s="128"/>
      <c r="L3452" s="143" t="s">
        <v>27975</v>
      </c>
      <c r="M3452" s="206">
        <v>1</v>
      </c>
      <c r="N3452" s="223" t="s">
        <v>3248</v>
      </c>
      <c r="O3452" s="128" t="s">
        <v>17391</v>
      </c>
      <c r="P3452" s="128" t="s">
        <v>9125</v>
      </c>
      <c r="Q3452" s="128" t="s">
        <v>17392</v>
      </c>
      <c r="R3452" s="145"/>
      <c r="S3452" s="128"/>
      <c r="T3452" s="102" t="s">
        <v>7789</v>
      </c>
      <c r="U3452" s="188" t="s">
        <v>261</v>
      </c>
      <c r="V3452" s="206">
        <v>5.5</v>
      </c>
      <c r="W3452" s="130"/>
      <c r="X3452" s="194"/>
    </row>
    <row r="3453" spans="1:24" ht="12.95" customHeight="1" x14ac:dyDescent="0.2">
      <c r="A3453" s="115">
        <v>2012</v>
      </c>
      <c r="B3453" s="115" t="s">
        <v>4176</v>
      </c>
      <c r="C3453" s="102" t="s">
        <v>19862</v>
      </c>
      <c r="D3453" s="127" t="s">
        <v>19866</v>
      </c>
      <c r="E3453" s="102" t="s">
        <v>8161</v>
      </c>
      <c r="F3453" s="102" t="s">
        <v>10085</v>
      </c>
      <c r="G3453" s="163">
        <v>16247</v>
      </c>
      <c r="H3453" s="102" t="s">
        <v>10103</v>
      </c>
      <c r="I3453" s="163" t="s">
        <v>11819</v>
      </c>
      <c r="J3453" s="102" t="s">
        <v>5102</v>
      </c>
      <c r="K3453" s="102"/>
      <c r="L3453" s="111" t="s">
        <v>27977</v>
      </c>
      <c r="M3453" s="109">
        <v>1</v>
      </c>
      <c r="N3453" s="112" t="s">
        <v>3248</v>
      </c>
      <c r="O3453" s="102" t="s">
        <v>15832</v>
      </c>
      <c r="P3453" s="39" t="s">
        <v>19698</v>
      </c>
      <c r="Q3453" s="39" t="s">
        <v>21125</v>
      </c>
      <c r="R3453" s="109"/>
      <c r="S3453" s="102" t="s">
        <v>11080</v>
      </c>
      <c r="T3453" s="102" t="s">
        <v>7789</v>
      </c>
      <c r="U3453" s="102" t="s">
        <v>27955</v>
      </c>
      <c r="V3453" s="109">
        <v>9</v>
      </c>
      <c r="W3453" s="107"/>
      <c r="X3453" s="194"/>
    </row>
    <row r="3454" spans="1:24" ht="12.95" customHeight="1" x14ac:dyDescent="0.2">
      <c r="A3454" s="115">
        <v>2012</v>
      </c>
      <c r="B3454" s="115" t="s">
        <v>4176</v>
      </c>
      <c r="C3454" s="102" t="s">
        <v>19862</v>
      </c>
      <c r="D3454" s="127" t="s">
        <v>19867</v>
      </c>
      <c r="E3454" s="102" t="s">
        <v>8162</v>
      </c>
      <c r="F3454" s="102" t="s">
        <v>10085</v>
      </c>
      <c r="G3454" s="163">
        <v>16247</v>
      </c>
      <c r="H3454" s="102" t="s">
        <v>11819</v>
      </c>
      <c r="I3454" s="163" t="s">
        <v>10103</v>
      </c>
      <c r="J3454" s="102" t="s">
        <v>5102</v>
      </c>
      <c r="K3454" s="115"/>
      <c r="L3454" s="111" t="s">
        <v>27976</v>
      </c>
      <c r="M3454" s="109">
        <v>1</v>
      </c>
      <c r="N3454" s="108" t="s">
        <v>3248</v>
      </c>
      <c r="O3454" s="102" t="s">
        <v>17392</v>
      </c>
      <c r="P3454" s="39" t="s">
        <v>3620</v>
      </c>
      <c r="Q3454" s="39" t="s">
        <v>17030</v>
      </c>
      <c r="R3454" s="109"/>
      <c r="S3454" s="102" t="s">
        <v>8315</v>
      </c>
      <c r="T3454" s="102" t="s">
        <v>7789</v>
      </c>
      <c r="U3454" s="102" t="s">
        <v>27956</v>
      </c>
      <c r="V3454" s="109">
        <v>5.5</v>
      </c>
      <c r="W3454" s="107"/>
      <c r="X3454" s="194"/>
    </row>
    <row r="3455" spans="1:24" ht="12.95" customHeight="1" x14ac:dyDescent="0.2">
      <c r="A3455" s="115">
        <v>2012</v>
      </c>
      <c r="B3455" s="115" t="s">
        <v>4176</v>
      </c>
      <c r="C3455" s="102" t="s">
        <v>19862</v>
      </c>
      <c r="D3455" s="127" t="s">
        <v>19868</v>
      </c>
      <c r="E3455" s="102" t="s">
        <v>8163</v>
      </c>
      <c r="F3455" s="102" t="s">
        <v>10085</v>
      </c>
      <c r="G3455" s="163">
        <v>16248</v>
      </c>
      <c r="H3455" s="102" t="s">
        <v>11819</v>
      </c>
      <c r="I3455" s="163" t="s">
        <v>10103</v>
      </c>
      <c r="J3455" s="102" t="s">
        <v>9718</v>
      </c>
      <c r="K3455" s="115"/>
      <c r="L3455" s="111" t="s">
        <v>27978</v>
      </c>
      <c r="M3455" s="109">
        <v>1</v>
      </c>
      <c r="N3455" s="108" t="s">
        <v>3248</v>
      </c>
      <c r="O3455" s="102" t="s">
        <v>162</v>
      </c>
      <c r="P3455" s="39" t="s">
        <v>5985</v>
      </c>
      <c r="Q3455" s="39" t="s">
        <v>15846</v>
      </c>
      <c r="R3455" s="109"/>
      <c r="S3455" s="102"/>
      <c r="T3455" s="102" t="s">
        <v>7789</v>
      </c>
      <c r="U3455" s="102" t="s">
        <v>17800</v>
      </c>
      <c r="V3455" s="109">
        <v>5</v>
      </c>
      <c r="W3455" s="107"/>
      <c r="X3455" s="194"/>
    </row>
    <row r="3456" spans="1:24" ht="12.95" customHeight="1" x14ac:dyDescent="0.2">
      <c r="A3456" s="115">
        <v>2012</v>
      </c>
      <c r="B3456" s="115" t="s">
        <v>4176</v>
      </c>
      <c r="C3456" s="102" t="s">
        <v>19862</v>
      </c>
      <c r="D3456" s="127" t="s">
        <v>19869</v>
      </c>
      <c r="E3456" s="102" t="s">
        <v>8164</v>
      </c>
      <c r="F3456" s="102" t="s">
        <v>10085</v>
      </c>
      <c r="G3456" s="163">
        <v>16248</v>
      </c>
      <c r="H3456" s="102" t="s">
        <v>11819</v>
      </c>
      <c r="I3456" s="163" t="s">
        <v>10103</v>
      </c>
      <c r="J3456" s="102" t="s">
        <v>5102</v>
      </c>
      <c r="K3456" s="115"/>
      <c r="L3456" s="111" t="s">
        <v>27979</v>
      </c>
      <c r="M3456" s="109">
        <v>1</v>
      </c>
      <c r="N3456" s="108" t="s">
        <v>3248</v>
      </c>
      <c r="O3456" s="102" t="s">
        <v>18166</v>
      </c>
      <c r="P3456" s="39" t="s">
        <v>9160</v>
      </c>
      <c r="Q3456" s="39" t="s">
        <v>17596</v>
      </c>
      <c r="R3456" s="109"/>
      <c r="S3456" s="102"/>
      <c r="T3456" s="102" t="s">
        <v>7789</v>
      </c>
      <c r="U3456" s="102" t="s">
        <v>9719</v>
      </c>
      <c r="V3456" s="109">
        <v>6</v>
      </c>
      <c r="W3456" s="107"/>
      <c r="X3456" s="194"/>
    </row>
    <row r="3457" spans="1:24" ht="12.95" customHeight="1" x14ac:dyDescent="0.2">
      <c r="A3457" s="115">
        <v>2012</v>
      </c>
      <c r="B3457" s="115" t="s">
        <v>4176</v>
      </c>
      <c r="C3457" s="102" t="s">
        <v>19862</v>
      </c>
      <c r="D3457" s="127" t="s">
        <v>19870</v>
      </c>
      <c r="E3457" s="102" t="s">
        <v>19871</v>
      </c>
      <c r="F3457" s="102" t="s">
        <v>10085</v>
      </c>
      <c r="G3457" s="163">
        <v>16249</v>
      </c>
      <c r="H3457" s="102" t="s">
        <v>10103</v>
      </c>
      <c r="I3457" s="163" t="s">
        <v>11819</v>
      </c>
      <c r="J3457" s="102" t="s">
        <v>5102</v>
      </c>
      <c r="K3457" s="115"/>
      <c r="L3457" s="111" t="s">
        <v>27980</v>
      </c>
      <c r="M3457" s="109">
        <v>1</v>
      </c>
      <c r="N3457" s="108" t="s">
        <v>3248</v>
      </c>
      <c r="O3457" s="102" t="s">
        <v>12721</v>
      </c>
      <c r="P3457" s="39" t="s">
        <v>162</v>
      </c>
      <c r="Q3457" s="39" t="s">
        <v>15976</v>
      </c>
      <c r="R3457" s="109"/>
      <c r="S3457" s="102"/>
      <c r="T3457" s="102" t="s">
        <v>7789</v>
      </c>
      <c r="U3457" s="102" t="s">
        <v>27957</v>
      </c>
      <c r="V3457" s="109">
        <v>8</v>
      </c>
      <c r="W3457" s="107"/>
      <c r="X3457" s="194"/>
    </row>
    <row r="3458" spans="1:24" ht="12.95" customHeight="1" x14ac:dyDescent="0.2">
      <c r="A3458" s="115">
        <v>2012</v>
      </c>
      <c r="B3458" s="115" t="s">
        <v>4176</v>
      </c>
      <c r="C3458" s="102" t="s">
        <v>19862</v>
      </c>
      <c r="D3458" s="127" t="s">
        <v>37607</v>
      </c>
      <c r="E3458" s="102" t="s">
        <v>19872</v>
      </c>
      <c r="F3458" s="102" t="s">
        <v>10085</v>
      </c>
      <c r="G3458" s="163">
        <v>16249</v>
      </c>
      <c r="H3458" s="102" t="s">
        <v>10103</v>
      </c>
      <c r="I3458" s="163" t="s">
        <v>11819</v>
      </c>
      <c r="J3458" s="102" t="s">
        <v>9720</v>
      </c>
      <c r="K3458" s="115"/>
      <c r="L3458" s="111"/>
      <c r="M3458" s="109">
        <v>1</v>
      </c>
      <c r="N3458" s="108" t="s">
        <v>3248</v>
      </c>
      <c r="O3458" s="102" t="s">
        <v>15889</v>
      </c>
      <c r="P3458" s="39" t="s">
        <v>15941</v>
      </c>
      <c r="Q3458" s="39" t="s">
        <v>19131</v>
      </c>
      <c r="R3458" s="109"/>
      <c r="S3458" s="102"/>
      <c r="T3458" s="102" t="s">
        <v>7789</v>
      </c>
      <c r="U3458" s="102" t="s">
        <v>27958</v>
      </c>
      <c r="V3458" s="109">
        <v>5</v>
      </c>
      <c r="W3458" s="107"/>
      <c r="X3458" s="194"/>
    </row>
    <row r="3459" spans="1:24" ht="12.95" customHeight="1" x14ac:dyDescent="0.2">
      <c r="A3459" s="115">
        <v>2012</v>
      </c>
      <c r="B3459" s="115" t="s">
        <v>4176</v>
      </c>
      <c r="C3459" s="102" t="s">
        <v>19862</v>
      </c>
      <c r="D3459" s="127" t="s">
        <v>19873</v>
      </c>
      <c r="E3459" s="102" t="s">
        <v>19874</v>
      </c>
      <c r="F3459" s="102" t="s">
        <v>10085</v>
      </c>
      <c r="G3459" s="163">
        <v>16251</v>
      </c>
      <c r="H3459" s="102" t="s">
        <v>11819</v>
      </c>
      <c r="I3459" s="163" t="s">
        <v>10103</v>
      </c>
      <c r="J3459" s="102" t="s">
        <v>11684</v>
      </c>
      <c r="K3459" s="115"/>
      <c r="L3459" s="111"/>
      <c r="M3459" s="109">
        <v>1</v>
      </c>
      <c r="N3459" s="108" t="s">
        <v>3248</v>
      </c>
      <c r="O3459" s="102" t="s">
        <v>27959</v>
      </c>
      <c r="P3459" s="39"/>
      <c r="Q3459" s="39" t="s">
        <v>16828</v>
      </c>
      <c r="R3459" s="109"/>
      <c r="S3459" s="102"/>
      <c r="T3459" s="102" t="s">
        <v>7789</v>
      </c>
      <c r="U3459" s="102" t="s">
        <v>17801</v>
      </c>
      <c r="V3459" s="109">
        <v>5</v>
      </c>
      <c r="W3459" s="107"/>
      <c r="X3459" s="194"/>
    </row>
    <row r="3460" spans="1:24" ht="12.95" customHeight="1" x14ac:dyDescent="0.2">
      <c r="A3460" s="115">
        <v>2012</v>
      </c>
      <c r="B3460" s="115" t="s">
        <v>4176</v>
      </c>
      <c r="C3460" s="102" t="s">
        <v>19862</v>
      </c>
      <c r="D3460" s="127" t="s">
        <v>27951</v>
      </c>
      <c r="E3460" s="102" t="s">
        <v>27953</v>
      </c>
      <c r="F3460" s="102" t="s">
        <v>10085</v>
      </c>
      <c r="G3460" s="163">
        <v>16251</v>
      </c>
      <c r="H3460" s="102" t="s">
        <v>11819</v>
      </c>
      <c r="I3460" s="163" t="s">
        <v>10103</v>
      </c>
      <c r="J3460" s="102"/>
      <c r="K3460" s="115"/>
      <c r="L3460" s="111"/>
      <c r="M3460" s="109">
        <v>1</v>
      </c>
      <c r="N3460" s="108" t="s">
        <v>3248</v>
      </c>
      <c r="O3460" s="102"/>
      <c r="P3460" s="39"/>
      <c r="Q3460" s="39"/>
      <c r="R3460" s="109"/>
      <c r="S3460" s="102"/>
      <c r="T3460" s="102" t="s">
        <v>7789</v>
      </c>
      <c r="U3460" s="102" t="s">
        <v>9719</v>
      </c>
      <c r="V3460" s="118">
        <v>5</v>
      </c>
      <c r="W3460" s="107"/>
      <c r="X3460" s="194"/>
    </row>
    <row r="3461" spans="1:24" ht="12.95" customHeight="1" x14ac:dyDescent="0.2">
      <c r="A3461" s="115">
        <v>2012</v>
      </c>
      <c r="B3461" s="115" t="s">
        <v>4176</v>
      </c>
      <c r="C3461" s="102" t="s">
        <v>19862</v>
      </c>
      <c r="D3461" s="127" t="s">
        <v>27952</v>
      </c>
      <c r="E3461" s="102" t="s">
        <v>27954</v>
      </c>
      <c r="F3461" s="102" t="s">
        <v>10085</v>
      </c>
      <c r="G3461" s="163">
        <v>16251</v>
      </c>
      <c r="H3461" s="102" t="s">
        <v>11819</v>
      </c>
      <c r="I3461" s="163" t="s">
        <v>10103</v>
      </c>
      <c r="J3461" s="102"/>
      <c r="K3461" s="140"/>
      <c r="L3461" s="111"/>
      <c r="M3461" s="145">
        <v>1</v>
      </c>
      <c r="N3461" s="153" t="s">
        <v>3248</v>
      </c>
      <c r="O3461" s="102"/>
      <c r="P3461" s="39"/>
      <c r="Q3461" s="39"/>
      <c r="R3461" s="145"/>
      <c r="S3461" s="102"/>
      <c r="T3461" s="102" t="s">
        <v>7789</v>
      </c>
      <c r="U3461" s="102" t="s">
        <v>9719</v>
      </c>
      <c r="V3461" s="118">
        <v>5</v>
      </c>
      <c r="W3461" s="130"/>
      <c r="X3461" s="194"/>
    </row>
    <row r="3462" spans="1:24" ht="12.95" customHeight="1" x14ac:dyDescent="0.2">
      <c r="A3462" s="140">
        <v>2018</v>
      </c>
      <c r="B3462" s="140" t="s">
        <v>4176</v>
      </c>
      <c r="C3462" s="197" t="s">
        <v>38886</v>
      </c>
      <c r="D3462" s="143" t="s">
        <v>17271</v>
      </c>
      <c r="E3462" s="128" t="s">
        <v>38887</v>
      </c>
      <c r="F3462" s="148" t="s">
        <v>10085</v>
      </c>
      <c r="G3462" s="105">
        <v>15801</v>
      </c>
      <c r="H3462" s="102" t="s">
        <v>4890</v>
      </c>
      <c r="I3462" s="102" t="s">
        <v>17266</v>
      </c>
      <c r="J3462" s="102" t="s">
        <v>35414</v>
      </c>
      <c r="K3462" s="116"/>
      <c r="L3462" s="111" t="s">
        <v>38901</v>
      </c>
      <c r="M3462" s="109">
        <v>1</v>
      </c>
      <c r="N3462" s="125" t="s">
        <v>38879</v>
      </c>
      <c r="O3462" s="102"/>
      <c r="P3462" s="102" t="s">
        <v>3620</v>
      </c>
      <c r="Q3462" s="102" t="s">
        <v>15923</v>
      </c>
      <c r="R3462" s="109"/>
      <c r="S3462" s="102"/>
      <c r="T3462" s="102" t="s">
        <v>7789</v>
      </c>
      <c r="U3462" s="128" t="s">
        <v>39315</v>
      </c>
      <c r="V3462" s="109">
        <v>9</v>
      </c>
      <c r="W3462" s="107"/>
      <c r="X3462" s="194"/>
    </row>
    <row r="3463" spans="1:24" ht="12.95" customHeight="1" x14ac:dyDescent="0.2">
      <c r="A3463" s="140">
        <v>2018</v>
      </c>
      <c r="B3463" s="140" t="s">
        <v>4176</v>
      </c>
      <c r="C3463" s="128" t="s">
        <v>38886</v>
      </c>
      <c r="D3463" s="143" t="s">
        <v>17274</v>
      </c>
      <c r="E3463" s="128" t="s">
        <v>38888</v>
      </c>
      <c r="F3463" s="148" t="s">
        <v>10085</v>
      </c>
      <c r="G3463" s="105">
        <v>15802</v>
      </c>
      <c r="H3463" s="102" t="s">
        <v>17266</v>
      </c>
      <c r="I3463" s="102" t="s">
        <v>11819</v>
      </c>
      <c r="J3463" s="102" t="s">
        <v>35414</v>
      </c>
      <c r="K3463" s="116"/>
      <c r="L3463" s="111" t="s">
        <v>38902</v>
      </c>
      <c r="M3463" s="109">
        <v>1</v>
      </c>
      <c r="N3463" s="125" t="s">
        <v>38879</v>
      </c>
      <c r="O3463" s="102" t="s">
        <v>15922</v>
      </c>
      <c r="P3463" s="102" t="s">
        <v>15889</v>
      </c>
      <c r="Q3463" s="102" t="s">
        <v>16814</v>
      </c>
      <c r="R3463" s="109"/>
      <c r="S3463" s="102"/>
      <c r="T3463" s="102" t="s">
        <v>7789</v>
      </c>
      <c r="U3463" s="102" t="s">
        <v>39316</v>
      </c>
      <c r="V3463" s="109">
        <v>10</v>
      </c>
      <c r="W3463" s="107"/>
      <c r="X3463" s="194"/>
    </row>
    <row r="3464" spans="1:24" ht="12.95" customHeight="1" x14ac:dyDescent="0.2">
      <c r="A3464" s="140">
        <v>2018</v>
      </c>
      <c r="B3464" s="140" t="s">
        <v>4176</v>
      </c>
      <c r="C3464" s="128" t="s">
        <v>38886</v>
      </c>
      <c r="D3464" s="143" t="s">
        <v>17283</v>
      </c>
      <c r="E3464" s="128" t="s">
        <v>38889</v>
      </c>
      <c r="F3464" s="148" t="s">
        <v>10085</v>
      </c>
      <c r="G3464" s="105">
        <v>15805</v>
      </c>
      <c r="H3464" s="102" t="s">
        <v>17266</v>
      </c>
      <c r="I3464" s="102" t="s">
        <v>11819</v>
      </c>
      <c r="J3464" s="102" t="s">
        <v>35414</v>
      </c>
      <c r="K3464" s="116"/>
      <c r="L3464" s="111" t="s">
        <v>38908</v>
      </c>
      <c r="M3464" s="109">
        <v>1</v>
      </c>
      <c r="N3464" s="125" t="s">
        <v>38879</v>
      </c>
      <c r="O3464" s="102"/>
      <c r="P3464" s="102"/>
      <c r="Q3464" s="102" t="s">
        <v>16157</v>
      </c>
      <c r="R3464" s="109"/>
      <c r="S3464" s="102"/>
      <c r="T3464" s="102" t="s">
        <v>7789</v>
      </c>
      <c r="U3464" s="102" t="s">
        <v>39317</v>
      </c>
      <c r="V3464" s="109">
        <v>7</v>
      </c>
      <c r="W3464" s="107"/>
      <c r="X3464" s="194"/>
    </row>
    <row r="3465" spans="1:24" ht="12.95" customHeight="1" x14ac:dyDescent="0.2">
      <c r="A3465" s="140">
        <v>2018</v>
      </c>
      <c r="B3465" s="140" t="s">
        <v>4176</v>
      </c>
      <c r="C3465" s="128" t="s">
        <v>38886</v>
      </c>
      <c r="D3465" s="143" t="s">
        <v>38911</v>
      </c>
      <c r="E3465" s="128" t="s">
        <v>38890</v>
      </c>
      <c r="F3465" s="148" t="s">
        <v>10085</v>
      </c>
      <c r="G3465" s="105">
        <v>15803</v>
      </c>
      <c r="H3465" s="102" t="s">
        <v>17266</v>
      </c>
      <c r="I3465" s="102" t="s">
        <v>11819</v>
      </c>
      <c r="J3465" s="102" t="s">
        <v>35414</v>
      </c>
      <c r="K3465" s="116"/>
      <c r="L3465" s="111" t="s">
        <v>38910</v>
      </c>
      <c r="M3465" s="109">
        <v>1</v>
      </c>
      <c r="N3465" s="125" t="s">
        <v>38879</v>
      </c>
      <c r="O3465" s="102" t="s">
        <v>17292</v>
      </c>
      <c r="P3465" s="102" t="s">
        <v>9125</v>
      </c>
      <c r="Q3465" s="102" t="s">
        <v>17293</v>
      </c>
      <c r="R3465" s="109"/>
      <c r="S3465" s="102"/>
      <c r="T3465" s="102" t="s">
        <v>7789</v>
      </c>
      <c r="U3465" s="102" t="s">
        <v>39318</v>
      </c>
      <c r="V3465" s="109">
        <v>10</v>
      </c>
      <c r="W3465" s="107"/>
      <c r="X3465" s="194"/>
    </row>
    <row r="3466" spans="1:24" ht="12.95" customHeight="1" x14ac:dyDescent="0.2">
      <c r="A3466" s="140">
        <v>2018</v>
      </c>
      <c r="B3466" s="140" t="s">
        <v>4176</v>
      </c>
      <c r="C3466" s="128" t="s">
        <v>38886</v>
      </c>
      <c r="D3466" s="128" t="s">
        <v>38912</v>
      </c>
      <c r="E3466" s="128" t="s">
        <v>38891</v>
      </c>
      <c r="F3466" s="148" t="s">
        <v>10085</v>
      </c>
      <c r="G3466" s="152">
        <v>15801</v>
      </c>
      <c r="H3466" s="128" t="s">
        <v>4890</v>
      </c>
      <c r="I3466" s="102" t="s">
        <v>17266</v>
      </c>
      <c r="J3466" s="102" t="s">
        <v>35414</v>
      </c>
      <c r="K3466" s="140"/>
      <c r="L3466" s="143"/>
      <c r="M3466" s="145">
        <v>1</v>
      </c>
      <c r="N3466" s="125" t="s">
        <v>38879</v>
      </c>
      <c r="O3466" s="128"/>
      <c r="P3466" s="128"/>
      <c r="Q3466" s="128" t="s">
        <v>17671</v>
      </c>
      <c r="R3466" s="145"/>
      <c r="S3466" s="128"/>
      <c r="T3466" s="102" t="s">
        <v>7789</v>
      </c>
      <c r="U3466" s="128" t="s">
        <v>39319</v>
      </c>
      <c r="V3466" s="145">
        <v>7</v>
      </c>
      <c r="W3466" s="130"/>
      <c r="X3466" s="194"/>
    </row>
    <row r="3467" spans="1:24" ht="12.95" customHeight="1" x14ac:dyDescent="0.2">
      <c r="A3467" s="140">
        <v>2018</v>
      </c>
      <c r="B3467" s="140" t="s">
        <v>4176</v>
      </c>
      <c r="C3467" s="128" t="s">
        <v>38886</v>
      </c>
      <c r="D3467" s="128" t="s">
        <v>38913</v>
      </c>
      <c r="E3467" s="128" t="s">
        <v>38892</v>
      </c>
      <c r="F3467" s="148" t="s">
        <v>10085</v>
      </c>
      <c r="G3467" s="152">
        <v>15800</v>
      </c>
      <c r="H3467" s="102" t="s">
        <v>17266</v>
      </c>
      <c r="I3467" s="152" t="s">
        <v>11819</v>
      </c>
      <c r="J3467" s="102" t="s">
        <v>35414</v>
      </c>
      <c r="K3467" s="140"/>
      <c r="L3467" s="143"/>
      <c r="M3467" s="145">
        <v>1</v>
      </c>
      <c r="N3467" s="125" t="s">
        <v>38879</v>
      </c>
      <c r="O3467" s="128"/>
      <c r="P3467" s="128"/>
      <c r="Q3467" s="128" t="s">
        <v>15870</v>
      </c>
      <c r="R3467" s="145"/>
      <c r="S3467" s="128"/>
      <c r="T3467" s="102" t="s">
        <v>7789</v>
      </c>
      <c r="U3467" s="128" t="s">
        <v>39320</v>
      </c>
      <c r="V3467" s="145">
        <v>9</v>
      </c>
      <c r="W3467" s="130"/>
      <c r="X3467" s="194"/>
    </row>
    <row r="3468" spans="1:24" ht="12.95" customHeight="1" x14ac:dyDescent="0.2">
      <c r="A3468" s="140">
        <v>2018</v>
      </c>
      <c r="B3468" s="140" t="s">
        <v>4176</v>
      </c>
      <c r="C3468" s="128" t="s">
        <v>38886</v>
      </c>
      <c r="D3468" s="128" t="s">
        <v>38914</v>
      </c>
      <c r="E3468" s="128" t="s">
        <v>38893</v>
      </c>
      <c r="F3468" s="148" t="s">
        <v>10085</v>
      </c>
      <c r="G3468" s="152">
        <v>15807</v>
      </c>
      <c r="H3468" s="102" t="s">
        <v>17266</v>
      </c>
      <c r="I3468" s="152" t="s">
        <v>4890</v>
      </c>
      <c r="J3468" s="102" t="s">
        <v>35414</v>
      </c>
      <c r="K3468" s="140"/>
      <c r="L3468" s="143"/>
      <c r="M3468" s="145">
        <v>1</v>
      </c>
      <c r="N3468" s="125" t="s">
        <v>38879</v>
      </c>
      <c r="O3468" s="128"/>
      <c r="P3468" s="128"/>
      <c r="Q3468" s="128" t="s">
        <v>19737</v>
      </c>
      <c r="R3468" s="145"/>
      <c r="S3468" s="128"/>
      <c r="T3468" s="102" t="s">
        <v>7789</v>
      </c>
      <c r="U3468" s="128" t="s">
        <v>39321</v>
      </c>
      <c r="V3468" s="145">
        <v>7</v>
      </c>
      <c r="W3468" s="130"/>
      <c r="X3468" s="194"/>
    </row>
    <row r="3469" spans="1:24" ht="12.95" customHeight="1" x14ac:dyDescent="0.2">
      <c r="A3469" s="140">
        <v>2018</v>
      </c>
      <c r="B3469" s="140" t="s">
        <v>4176</v>
      </c>
      <c r="C3469" s="128" t="s">
        <v>38886</v>
      </c>
      <c r="D3469" s="143" t="s">
        <v>17264</v>
      </c>
      <c r="E3469" s="128" t="s">
        <v>38894</v>
      </c>
      <c r="F3469" s="148" t="s">
        <v>10085</v>
      </c>
      <c r="G3469" s="105">
        <v>15800</v>
      </c>
      <c r="H3469" s="102" t="s">
        <v>11819</v>
      </c>
      <c r="I3469" s="102" t="s">
        <v>17266</v>
      </c>
      <c r="J3469" s="102" t="s">
        <v>35414</v>
      </c>
      <c r="K3469" s="116"/>
      <c r="L3469" s="111" t="s">
        <v>38915</v>
      </c>
      <c r="M3469" s="109">
        <v>1</v>
      </c>
      <c r="N3469" s="125" t="s">
        <v>38879</v>
      </c>
      <c r="O3469" s="102" t="s">
        <v>17268</v>
      </c>
      <c r="P3469" s="102"/>
      <c r="Q3469" s="102" t="s">
        <v>17269</v>
      </c>
      <c r="R3469" s="109"/>
      <c r="S3469" s="102"/>
      <c r="T3469" s="102" t="s">
        <v>7789</v>
      </c>
      <c r="U3469" s="128" t="s">
        <v>39322</v>
      </c>
      <c r="V3469" s="109">
        <v>10</v>
      </c>
      <c r="W3469" s="107"/>
      <c r="X3469" s="194"/>
    </row>
    <row r="3470" spans="1:24" ht="12.95" customHeight="1" x14ac:dyDescent="0.2">
      <c r="A3470" s="140">
        <v>2018</v>
      </c>
      <c r="B3470" s="140" t="s">
        <v>4176</v>
      </c>
      <c r="C3470" s="128" t="s">
        <v>38886</v>
      </c>
      <c r="D3470" s="128" t="s">
        <v>38917</v>
      </c>
      <c r="E3470" s="128" t="s">
        <v>29438</v>
      </c>
      <c r="F3470" s="158" t="s">
        <v>14961</v>
      </c>
      <c r="G3470" s="105">
        <v>15800</v>
      </c>
      <c r="H3470" s="102" t="s">
        <v>17266</v>
      </c>
      <c r="I3470" s="152" t="s">
        <v>11819</v>
      </c>
      <c r="J3470" s="102" t="s">
        <v>35414</v>
      </c>
      <c r="K3470" s="227"/>
      <c r="L3470" s="143"/>
      <c r="M3470" s="145">
        <v>1</v>
      </c>
      <c r="N3470" s="125" t="s">
        <v>38879</v>
      </c>
      <c r="O3470" s="128" t="s">
        <v>20529</v>
      </c>
      <c r="P3470" s="128" t="s">
        <v>20529</v>
      </c>
      <c r="Q3470" s="128" t="s">
        <v>20529</v>
      </c>
      <c r="R3470" s="145"/>
      <c r="S3470" s="128" t="s">
        <v>11080</v>
      </c>
      <c r="T3470" s="128" t="s">
        <v>7789</v>
      </c>
      <c r="U3470" s="128" t="s">
        <v>39322</v>
      </c>
      <c r="V3470" s="145" t="s">
        <v>38531</v>
      </c>
      <c r="W3470" s="130"/>
      <c r="X3470" s="194"/>
    </row>
    <row r="3471" spans="1:24" ht="12.95" customHeight="1" x14ac:dyDescent="0.2">
      <c r="A3471" s="115">
        <v>2010</v>
      </c>
      <c r="B3471" s="102" t="s">
        <v>4176</v>
      </c>
      <c r="C3471" s="164" t="s">
        <v>27507</v>
      </c>
      <c r="D3471" s="111" t="s">
        <v>2013</v>
      </c>
      <c r="E3471" s="102">
        <v>1</v>
      </c>
      <c r="F3471" s="148" t="s">
        <v>10085</v>
      </c>
      <c r="G3471" s="105">
        <v>16330</v>
      </c>
      <c r="H3471" s="102" t="s">
        <v>2625</v>
      </c>
      <c r="I3471" s="102" t="s">
        <v>15082</v>
      </c>
      <c r="J3471" s="102" t="s">
        <v>27492</v>
      </c>
      <c r="K3471" s="227"/>
      <c r="L3471" s="111" t="s">
        <v>27508</v>
      </c>
      <c r="M3471" s="145">
        <v>1</v>
      </c>
      <c r="N3471" s="108" t="s">
        <v>2808</v>
      </c>
      <c r="O3471" s="102" t="s">
        <v>65</v>
      </c>
      <c r="P3471" s="39" t="s">
        <v>162</v>
      </c>
      <c r="Q3471" s="39" t="s">
        <v>16869</v>
      </c>
      <c r="R3471" s="145"/>
      <c r="S3471" s="102" t="s">
        <v>11080</v>
      </c>
      <c r="T3471" s="102" t="s">
        <v>20545</v>
      </c>
      <c r="U3471" s="102" t="s">
        <v>27535</v>
      </c>
      <c r="V3471" s="109">
        <v>8.5</v>
      </c>
      <c r="W3471" s="130"/>
      <c r="X3471" s="113"/>
    </row>
    <row r="3472" spans="1:24" ht="12.95" customHeight="1" x14ac:dyDescent="0.2">
      <c r="A3472" s="115">
        <v>2010</v>
      </c>
      <c r="B3472" s="102" t="s">
        <v>4176</v>
      </c>
      <c r="C3472" s="102" t="s">
        <v>27507</v>
      </c>
      <c r="D3472" s="111" t="s">
        <v>14359</v>
      </c>
      <c r="E3472" s="102">
        <v>2</v>
      </c>
      <c r="F3472" s="148" t="s">
        <v>10085</v>
      </c>
      <c r="G3472" s="105">
        <v>16330</v>
      </c>
      <c r="H3472" s="102" t="s">
        <v>2625</v>
      </c>
      <c r="I3472" s="102" t="s">
        <v>15082</v>
      </c>
      <c r="J3472" s="102" t="s">
        <v>27493</v>
      </c>
      <c r="K3472" s="227"/>
      <c r="L3472" s="111" t="s">
        <v>27509</v>
      </c>
      <c r="M3472" s="145">
        <v>1</v>
      </c>
      <c r="N3472" s="108" t="s">
        <v>2808</v>
      </c>
      <c r="O3472" s="102" t="s">
        <v>9160</v>
      </c>
      <c r="P3472" s="39" t="s">
        <v>8076</v>
      </c>
      <c r="Q3472" s="39" t="s">
        <v>19434</v>
      </c>
      <c r="R3472" s="145"/>
      <c r="S3472" s="102" t="s">
        <v>9435</v>
      </c>
      <c r="T3472" s="102" t="s">
        <v>20545</v>
      </c>
      <c r="U3472" s="102" t="s">
        <v>27494</v>
      </c>
      <c r="V3472" s="109">
        <v>10</v>
      </c>
      <c r="W3472" s="130"/>
      <c r="X3472" s="113"/>
    </row>
    <row r="3473" spans="1:24" ht="12.95" customHeight="1" x14ac:dyDescent="0.2">
      <c r="A3473" s="115">
        <v>2010</v>
      </c>
      <c r="B3473" s="102" t="s">
        <v>4176</v>
      </c>
      <c r="C3473" s="102" t="s">
        <v>27507</v>
      </c>
      <c r="D3473" s="111" t="s">
        <v>14360</v>
      </c>
      <c r="E3473" s="102">
        <v>3</v>
      </c>
      <c r="F3473" s="148" t="s">
        <v>10085</v>
      </c>
      <c r="G3473" s="105">
        <v>16330</v>
      </c>
      <c r="H3473" s="102" t="s">
        <v>2625</v>
      </c>
      <c r="I3473" s="102" t="s">
        <v>15082</v>
      </c>
      <c r="J3473" s="102" t="s">
        <v>27495</v>
      </c>
      <c r="K3473" s="227"/>
      <c r="L3473" s="111" t="s">
        <v>27510</v>
      </c>
      <c r="M3473" s="145">
        <v>1</v>
      </c>
      <c r="N3473" s="108" t="s">
        <v>2808</v>
      </c>
      <c r="O3473" s="102" t="s">
        <v>10189</v>
      </c>
      <c r="P3473" s="39" t="s">
        <v>8076</v>
      </c>
      <c r="Q3473" s="39" t="s">
        <v>20246</v>
      </c>
      <c r="R3473" s="145"/>
      <c r="S3473" s="102" t="s">
        <v>11080</v>
      </c>
      <c r="T3473" s="102" t="s">
        <v>20545</v>
      </c>
      <c r="U3473" s="102" t="s">
        <v>27496</v>
      </c>
      <c r="V3473" s="109">
        <v>8</v>
      </c>
      <c r="W3473" s="130"/>
      <c r="X3473" s="113"/>
    </row>
    <row r="3474" spans="1:24" ht="12.95" customHeight="1" x14ac:dyDescent="0.2">
      <c r="A3474" s="115">
        <v>2010</v>
      </c>
      <c r="B3474" s="102" t="s">
        <v>4176</v>
      </c>
      <c r="C3474" s="102" t="s">
        <v>27507</v>
      </c>
      <c r="D3474" s="111" t="s">
        <v>14361</v>
      </c>
      <c r="E3474" s="102">
        <v>4</v>
      </c>
      <c r="F3474" s="148" t="s">
        <v>10085</v>
      </c>
      <c r="G3474" s="105">
        <v>16330</v>
      </c>
      <c r="H3474" s="102" t="s">
        <v>2625</v>
      </c>
      <c r="I3474" s="102" t="s">
        <v>15082</v>
      </c>
      <c r="J3474" s="102" t="s">
        <v>27497</v>
      </c>
      <c r="K3474" s="227"/>
      <c r="L3474" s="111" t="s">
        <v>27511</v>
      </c>
      <c r="M3474" s="145">
        <v>1</v>
      </c>
      <c r="N3474" s="108" t="s">
        <v>2808</v>
      </c>
      <c r="O3474" s="102" t="s">
        <v>325</v>
      </c>
      <c r="P3474" s="39"/>
      <c r="Q3474" s="39" t="s">
        <v>21057</v>
      </c>
      <c r="R3474" s="145"/>
      <c r="S3474" s="102" t="s">
        <v>11080</v>
      </c>
      <c r="T3474" s="102" t="s">
        <v>20545</v>
      </c>
      <c r="U3474" s="102" t="s">
        <v>27498</v>
      </c>
      <c r="V3474" s="109">
        <v>8.5</v>
      </c>
      <c r="W3474" s="130"/>
      <c r="X3474" s="113"/>
    </row>
    <row r="3475" spans="1:24" ht="12.95" customHeight="1" x14ac:dyDescent="0.2">
      <c r="A3475" s="115">
        <v>2010</v>
      </c>
      <c r="B3475" s="102" t="s">
        <v>4176</v>
      </c>
      <c r="C3475" s="102" t="s">
        <v>27507</v>
      </c>
      <c r="D3475" s="111" t="s">
        <v>14362</v>
      </c>
      <c r="E3475" s="102">
        <v>5</v>
      </c>
      <c r="F3475" s="148" t="s">
        <v>10085</v>
      </c>
      <c r="G3475" s="105">
        <v>16330</v>
      </c>
      <c r="H3475" s="102" t="s">
        <v>15082</v>
      </c>
      <c r="I3475" s="102" t="s">
        <v>2625</v>
      </c>
      <c r="J3475" s="102" t="s">
        <v>27499</v>
      </c>
      <c r="K3475" s="227"/>
      <c r="L3475" s="111" t="s">
        <v>27512</v>
      </c>
      <c r="M3475" s="145">
        <v>1</v>
      </c>
      <c r="N3475" s="108" t="s">
        <v>2808</v>
      </c>
      <c r="O3475" s="102" t="s">
        <v>20572</v>
      </c>
      <c r="P3475" s="39" t="s">
        <v>9160</v>
      </c>
      <c r="Q3475" s="39" t="s">
        <v>27500</v>
      </c>
      <c r="R3475" s="145"/>
      <c r="S3475" s="102" t="s">
        <v>11080</v>
      </c>
      <c r="T3475" s="102" t="s">
        <v>20545</v>
      </c>
      <c r="U3475" s="102" t="s">
        <v>27501</v>
      </c>
      <c r="V3475" s="109">
        <v>8</v>
      </c>
      <c r="W3475" s="130"/>
      <c r="X3475" s="113"/>
    </row>
    <row r="3476" spans="1:24" ht="12.95" customHeight="1" x14ac:dyDescent="0.2">
      <c r="A3476" s="115">
        <v>2010</v>
      </c>
      <c r="B3476" s="102" t="s">
        <v>4176</v>
      </c>
      <c r="C3476" s="102" t="s">
        <v>27507</v>
      </c>
      <c r="D3476" s="111" t="s">
        <v>14363</v>
      </c>
      <c r="E3476" s="102">
        <v>6</v>
      </c>
      <c r="F3476" s="148" t="s">
        <v>10085</v>
      </c>
      <c r="G3476" s="105">
        <v>16330</v>
      </c>
      <c r="H3476" s="102" t="s">
        <v>15082</v>
      </c>
      <c r="I3476" s="102" t="s">
        <v>2625</v>
      </c>
      <c r="J3476" s="102" t="s">
        <v>27502</v>
      </c>
      <c r="K3476" s="227"/>
      <c r="L3476" s="111" t="s">
        <v>27513</v>
      </c>
      <c r="M3476" s="145">
        <v>1</v>
      </c>
      <c r="N3476" s="108" t="s">
        <v>2808</v>
      </c>
      <c r="O3476" s="102" t="s">
        <v>9125</v>
      </c>
      <c r="P3476" s="39"/>
      <c r="Q3476" s="39" t="s">
        <v>19708</v>
      </c>
      <c r="R3476" s="145"/>
      <c r="S3476" s="102" t="s">
        <v>8315</v>
      </c>
      <c r="T3476" s="102" t="s">
        <v>20545</v>
      </c>
      <c r="U3476" s="102" t="s">
        <v>17802</v>
      </c>
      <c r="V3476" s="109">
        <v>7</v>
      </c>
      <c r="W3476" s="130"/>
      <c r="X3476" s="113"/>
    </row>
    <row r="3477" spans="1:24" ht="12.95" customHeight="1" x14ac:dyDescent="0.2">
      <c r="A3477" s="115">
        <v>2010</v>
      </c>
      <c r="B3477" s="102" t="s">
        <v>4176</v>
      </c>
      <c r="C3477" s="102" t="s">
        <v>27507</v>
      </c>
      <c r="D3477" s="111" t="s">
        <v>4007</v>
      </c>
      <c r="E3477" s="102">
        <v>7</v>
      </c>
      <c r="F3477" s="148" t="s">
        <v>10085</v>
      </c>
      <c r="G3477" s="105">
        <v>16330</v>
      </c>
      <c r="H3477" s="102" t="s">
        <v>15082</v>
      </c>
      <c r="I3477" s="102" t="s">
        <v>2625</v>
      </c>
      <c r="J3477" s="102" t="s">
        <v>27493</v>
      </c>
      <c r="K3477" s="227"/>
      <c r="L3477" s="111" t="s">
        <v>27514</v>
      </c>
      <c r="M3477" s="145">
        <v>1</v>
      </c>
      <c r="N3477" s="108" t="s">
        <v>2808</v>
      </c>
      <c r="O3477" s="102"/>
      <c r="P3477" s="39"/>
      <c r="Q3477" s="39" t="s">
        <v>16511</v>
      </c>
      <c r="R3477" s="145"/>
      <c r="S3477" s="102"/>
      <c r="T3477" s="102" t="s">
        <v>20545</v>
      </c>
      <c r="U3477" s="102" t="s">
        <v>17803</v>
      </c>
      <c r="V3477" s="109" t="s">
        <v>4008</v>
      </c>
      <c r="W3477" s="130"/>
      <c r="X3477" s="113"/>
    </row>
    <row r="3478" spans="1:24" ht="12.95" customHeight="1" x14ac:dyDescent="0.2">
      <c r="A3478" s="115">
        <v>2010</v>
      </c>
      <c r="B3478" s="102" t="s">
        <v>4176</v>
      </c>
      <c r="C3478" s="102" t="s">
        <v>27507</v>
      </c>
      <c r="D3478" s="111" t="s">
        <v>2807</v>
      </c>
      <c r="E3478" s="102">
        <v>8</v>
      </c>
      <c r="F3478" s="148" t="s">
        <v>10085</v>
      </c>
      <c r="G3478" s="105">
        <v>16330</v>
      </c>
      <c r="H3478" s="102" t="s">
        <v>2625</v>
      </c>
      <c r="I3478" s="102" t="s">
        <v>15082</v>
      </c>
      <c r="J3478" s="102" t="s">
        <v>27493</v>
      </c>
      <c r="K3478" s="116"/>
      <c r="L3478" s="111" t="s">
        <v>27515</v>
      </c>
      <c r="M3478" s="109">
        <v>1</v>
      </c>
      <c r="N3478" s="112" t="s">
        <v>2808</v>
      </c>
      <c r="O3478" s="102" t="s">
        <v>27503</v>
      </c>
      <c r="P3478" s="39" t="s">
        <v>27505</v>
      </c>
      <c r="Q3478" s="39" t="s">
        <v>27504</v>
      </c>
      <c r="R3478" s="109"/>
      <c r="S3478" s="102" t="s">
        <v>11080</v>
      </c>
      <c r="T3478" s="102" t="s">
        <v>20545</v>
      </c>
      <c r="U3478" s="102" t="s">
        <v>27506</v>
      </c>
      <c r="V3478" s="109">
        <v>10</v>
      </c>
      <c r="W3478" s="107"/>
      <c r="X3478" s="113"/>
    </row>
    <row r="3479" spans="1:24" ht="12.95" customHeight="1" x14ac:dyDescent="0.2">
      <c r="A3479" s="115">
        <v>2010</v>
      </c>
      <c r="B3479" s="102" t="s">
        <v>4176</v>
      </c>
      <c r="C3479" s="103" t="s">
        <v>8623</v>
      </c>
      <c r="D3479" s="111" t="s">
        <v>2013</v>
      </c>
      <c r="E3479" s="102">
        <v>1</v>
      </c>
      <c r="F3479" s="148" t="s">
        <v>10085</v>
      </c>
      <c r="G3479" s="105">
        <v>16330</v>
      </c>
      <c r="H3479" s="102" t="s">
        <v>2625</v>
      </c>
      <c r="I3479" s="102" t="s">
        <v>15082</v>
      </c>
      <c r="J3479" s="102" t="s">
        <v>27492</v>
      </c>
      <c r="K3479" s="116"/>
      <c r="L3479" s="111" t="s">
        <v>27516</v>
      </c>
      <c r="M3479" s="109">
        <v>1</v>
      </c>
      <c r="N3479" s="108" t="s">
        <v>2808</v>
      </c>
      <c r="O3479" s="102" t="s">
        <v>65</v>
      </c>
      <c r="P3479" s="39" t="s">
        <v>162</v>
      </c>
      <c r="Q3479" s="39" t="s">
        <v>16869</v>
      </c>
      <c r="R3479" s="109"/>
      <c r="S3479" s="102" t="s">
        <v>11080</v>
      </c>
      <c r="T3479" s="102" t="s">
        <v>20545</v>
      </c>
      <c r="U3479" s="102" t="s">
        <v>27536</v>
      </c>
      <c r="V3479" s="109">
        <v>8.5</v>
      </c>
      <c r="W3479" s="107"/>
      <c r="X3479" s="113"/>
    </row>
    <row r="3480" spans="1:24" ht="12.95" customHeight="1" x14ac:dyDescent="0.2">
      <c r="A3480" s="115">
        <v>2010</v>
      </c>
      <c r="B3480" s="102" t="s">
        <v>4176</v>
      </c>
      <c r="C3480" s="102" t="s">
        <v>8623</v>
      </c>
      <c r="D3480" s="111" t="s">
        <v>14359</v>
      </c>
      <c r="E3480" s="102">
        <v>2</v>
      </c>
      <c r="F3480" s="148" t="s">
        <v>10085</v>
      </c>
      <c r="G3480" s="105">
        <v>16330</v>
      </c>
      <c r="H3480" s="102" t="s">
        <v>2625</v>
      </c>
      <c r="I3480" s="102" t="s">
        <v>15082</v>
      </c>
      <c r="J3480" s="102" t="s">
        <v>27493</v>
      </c>
      <c r="K3480" s="116"/>
      <c r="L3480" s="111" t="s">
        <v>27517</v>
      </c>
      <c r="M3480" s="109">
        <v>1</v>
      </c>
      <c r="N3480" s="108" t="s">
        <v>2808</v>
      </c>
      <c r="O3480" s="102" t="s">
        <v>9160</v>
      </c>
      <c r="P3480" s="39" t="s">
        <v>8076</v>
      </c>
      <c r="Q3480" s="39" t="s">
        <v>19434</v>
      </c>
      <c r="R3480" s="109"/>
      <c r="S3480" s="102" t="s">
        <v>9435</v>
      </c>
      <c r="T3480" s="102" t="s">
        <v>20545</v>
      </c>
      <c r="U3480" s="102" t="s">
        <v>27494</v>
      </c>
      <c r="V3480" s="109">
        <v>10</v>
      </c>
      <c r="W3480" s="107"/>
      <c r="X3480" s="113"/>
    </row>
    <row r="3481" spans="1:24" ht="12.95" customHeight="1" x14ac:dyDescent="0.2">
      <c r="A3481" s="115">
        <v>2010</v>
      </c>
      <c r="B3481" s="102" t="s">
        <v>4176</v>
      </c>
      <c r="C3481" s="102" t="s">
        <v>8623</v>
      </c>
      <c r="D3481" s="111" t="s">
        <v>14360</v>
      </c>
      <c r="E3481" s="102">
        <v>3</v>
      </c>
      <c r="F3481" s="148" t="s">
        <v>10085</v>
      </c>
      <c r="G3481" s="105">
        <v>16330</v>
      </c>
      <c r="H3481" s="102" t="s">
        <v>2625</v>
      </c>
      <c r="I3481" s="102" t="s">
        <v>15082</v>
      </c>
      <c r="J3481" s="102" t="s">
        <v>27495</v>
      </c>
      <c r="K3481" s="116"/>
      <c r="L3481" s="111" t="s">
        <v>27518</v>
      </c>
      <c r="M3481" s="109">
        <v>1</v>
      </c>
      <c r="N3481" s="108" t="s">
        <v>2808</v>
      </c>
      <c r="O3481" s="102" t="s">
        <v>10189</v>
      </c>
      <c r="P3481" s="39" t="s">
        <v>8076</v>
      </c>
      <c r="Q3481" s="39" t="s">
        <v>20246</v>
      </c>
      <c r="R3481" s="109"/>
      <c r="S3481" s="102" t="s">
        <v>11080</v>
      </c>
      <c r="T3481" s="102" t="s">
        <v>20545</v>
      </c>
      <c r="U3481" s="102" t="s">
        <v>27496</v>
      </c>
      <c r="V3481" s="109">
        <v>8</v>
      </c>
      <c r="W3481" s="107"/>
      <c r="X3481" s="113"/>
    </row>
    <row r="3482" spans="1:24" ht="12.95" customHeight="1" x14ac:dyDescent="0.2">
      <c r="A3482" s="115">
        <v>2010</v>
      </c>
      <c r="B3482" s="102" t="s">
        <v>4176</v>
      </c>
      <c r="C3482" s="102" t="s">
        <v>8623</v>
      </c>
      <c r="D3482" s="111" t="s">
        <v>14361</v>
      </c>
      <c r="E3482" s="102">
        <v>4</v>
      </c>
      <c r="F3482" s="148" t="s">
        <v>10085</v>
      </c>
      <c r="G3482" s="105">
        <v>16330</v>
      </c>
      <c r="H3482" s="102" t="s">
        <v>2625</v>
      </c>
      <c r="I3482" s="102" t="s">
        <v>15082</v>
      </c>
      <c r="J3482" s="102" t="s">
        <v>27497</v>
      </c>
      <c r="K3482" s="116"/>
      <c r="L3482" s="111" t="s">
        <v>27519</v>
      </c>
      <c r="M3482" s="109">
        <v>1</v>
      </c>
      <c r="N3482" s="108" t="s">
        <v>2808</v>
      </c>
      <c r="O3482" s="102" t="s">
        <v>325</v>
      </c>
      <c r="P3482" s="39"/>
      <c r="Q3482" s="39" t="s">
        <v>21057</v>
      </c>
      <c r="R3482" s="109"/>
      <c r="S3482" s="102" t="s">
        <v>11080</v>
      </c>
      <c r="T3482" s="102" t="s">
        <v>20545</v>
      </c>
      <c r="U3482" s="102" t="s">
        <v>27498</v>
      </c>
      <c r="V3482" s="109">
        <v>8.5</v>
      </c>
      <c r="W3482" s="107"/>
      <c r="X3482" s="324"/>
    </row>
    <row r="3483" spans="1:24" ht="12.95" customHeight="1" x14ac:dyDescent="0.2">
      <c r="A3483" s="115">
        <v>2010</v>
      </c>
      <c r="B3483" s="102" t="s">
        <v>4176</v>
      </c>
      <c r="C3483" s="102" t="s">
        <v>8623</v>
      </c>
      <c r="D3483" s="111" t="s">
        <v>14362</v>
      </c>
      <c r="E3483" s="102">
        <v>5</v>
      </c>
      <c r="F3483" s="148" t="s">
        <v>10085</v>
      </c>
      <c r="G3483" s="105">
        <v>16330</v>
      </c>
      <c r="H3483" s="102" t="s">
        <v>15082</v>
      </c>
      <c r="I3483" s="102" t="s">
        <v>2625</v>
      </c>
      <c r="J3483" s="102" t="s">
        <v>27499</v>
      </c>
      <c r="K3483" s="116"/>
      <c r="L3483" s="111" t="s">
        <v>27520</v>
      </c>
      <c r="M3483" s="109">
        <v>1</v>
      </c>
      <c r="N3483" s="108" t="s">
        <v>2808</v>
      </c>
      <c r="O3483" s="102" t="s">
        <v>20572</v>
      </c>
      <c r="P3483" s="39" t="s">
        <v>9160</v>
      </c>
      <c r="Q3483" s="39" t="s">
        <v>27500</v>
      </c>
      <c r="R3483" s="109"/>
      <c r="S3483" s="102" t="s">
        <v>11080</v>
      </c>
      <c r="T3483" s="102" t="s">
        <v>20545</v>
      </c>
      <c r="U3483" s="102" t="s">
        <v>27501</v>
      </c>
      <c r="V3483" s="109">
        <v>8</v>
      </c>
      <c r="W3483" s="107"/>
      <c r="X3483" s="324"/>
    </row>
    <row r="3484" spans="1:24" ht="12.95" customHeight="1" x14ac:dyDescent="0.2">
      <c r="A3484" s="115">
        <v>2010</v>
      </c>
      <c r="B3484" s="102" t="s">
        <v>4176</v>
      </c>
      <c r="C3484" s="102" t="s">
        <v>8623</v>
      </c>
      <c r="D3484" s="111" t="s">
        <v>14363</v>
      </c>
      <c r="E3484" s="102">
        <v>6</v>
      </c>
      <c r="F3484" s="148" t="s">
        <v>10085</v>
      </c>
      <c r="G3484" s="105">
        <v>16330</v>
      </c>
      <c r="H3484" s="102" t="s">
        <v>15082</v>
      </c>
      <c r="I3484" s="102" t="s">
        <v>2625</v>
      </c>
      <c r="J3484" s="102" t="s">
        <v>27502</v>
      </c>
      <c r="K3484" s="116"/>
      <c r="L3484" s="111" t="s">
        <v>27521</v>
      </c>
      <c r="M3484" s="109">
        <v>1</v>
      </c>
      <c r="N3484" s="108" t="s">
        <v>2808</v>
      </c>
      <c r="O3484" s="102" t="s">
        <v>9125</v>
      </c>
      <c r="P3484" s="39"/>
      <c r="Q3484" s="39" t="s">
        <v>19708</v>
      </c>
      <c r="R3484" s="109"/>
      <c r="S3484" s="102" t="s">
        <v>8315</v>
      </c>
      <c r="T3484" s="102" t="s">
        <v>20545</v>
      </c>
      <c r="U3484" s="102" t="s">
        <v>17802</v>
      </c>
      <c r="V3484" s="109">
        <v>7</v>
      </c>
      <c r="W3484" s="107"/>
      <c r="X3484" s="324"/>
    </row>
    <row r="3485" spans="1:24" ht="12.95" customHeight="1" x14ac:dyDescent="0.2">
      <c r="A3485" s="115">
        <v>2010</v>
      </c>
      <c r="B3485" s="102" t="s">
        <v>4176</v>
      </c>
      <c r="C3485" s="102" t="s">
        <v>8623</v>
      </c>
      <c r="D3485" s="111" t="s">
        <v>4007</v>
      </c>
      <c r="E3485" s="102">
        <v>7</v>
      </c>
      <c r="F3485" s="148" t="s">
        <v>10085</v>
      </c>
      <c r="G3485" s="105">
        <v>16330</v>
      </c>
      <c r="H3485" s="102" t="s">
        <v>15082</v>
      </c>
      <c r="I3485" s="102" t="s">
        <v>2625</v>
      </c>
      <c r="J3485" s="102" t="s">
        <v>27493</v>
      </c>
      <c r="K3485" s="116"/>
      <c r="L3485" s="111" t="s">
        <v>27522</v>
      </c>
      <c r="M3485" s="109">
        <v>1</v>
      </c>
      <c r="N3485" s="108" t="s">
        <v>2808</v>
      </c>
      <c r="O3485" s="102"/>
      <c r="P3485" s="39"/>
      <c r="Q3485" s="39" t="s">
        <v>16511</v>
      </c>
      <c r="R3485" s="109"/>
      <c r="S3485" s="102"/>
      <c r="T3485" s="102" t="s">
        <v>20545</v>
      </c>
      <c r="U3485" s="102" t="s">
        <v>17803</v>
      </c>
      <c r="V3485" s="109" t="s">
        <v>4008</v>
      </c>
      <c r="W3485" s="107"/>
      <c r="X3485" s="324"/>
    </row>
    <row r="3486" spans="1:24" ht="12.95" customHeight="1" x14ac:dyDescent="0.2">
      <c r="A3486" s="140">
        <v>2010</v>
      </c>
      <c r="B3486" s="128" t="s">
        <v>4176</v>
      </c>
      <c r="C3486" s="102" t="s">
        <v>8623</v>
      </c>
      <c r="D3486" s="111" t="s">
        <v>2807</v>
      </c>
      <c r="E3486" s="102">
        <v>8</v>
      </c>
      <c r="F3486" s="356" t="s">
        <v>10085</v>
      </c>
      <c r="G3486" s="105">
        <v>16330</v>
      </c>
      <c r="H3486" s="102" t="s">
        <v>2625</v>
      </c>
      <c r="I3486" s="102" t="s">
        <v>15082</v>
      </c>
      <c r="J3486" s="102" t="s">
        <v>27493</v>
      </c>
      <c r="K3486" s="227"/>
      <c r="L3486" s="143" t="s">
        <v>27523</v>
      </c>
      <c r="M3486" s="109">
        <v>1</v>
      </c>
      <c r="N3486" s="112" t="s">
        <v>2808</v>
      </c>
      <c r="O3486" s="128" t="s">
        <v>27503</v>
      </c>
      <c r="P3486" s="128" t="s">
        <v>27505</v>
      </c>
      <c r="Q3486" s="128" t="s">
        <v>27504</v>
      </c>
      <c r="R3486" s="109"/>
      <c r="S3486" s="102" t="s">
        <v>11080</v>
      </c>
      <c r="T3486" s="128" t="s">
        <v>20545</v>
      </c>
      <c r="U3486" s="128" t="s">
        <v>27506</v>
      </c>
      <c r="V3486" s="145">
        <v>10</v>
      </c>
      <c r="W3486" s="130"/>
      <c r="X3486" s="324"/>
    </row>
    <row r="3487" spans="1:24" ht="12.95" customHeight="1" x14ac:dyDescent="0.2">
      <c r="A3487" s="140">
        <v>1995</v>
      </c>
      <c r="B3487" s="128" t="s">
        <v>4176</v>
      </c>
      <c r="C3487" s="103" t="s">
        <v>4044</v>
      </c>
      <c r="D3487" s="102" t="s">
        <v>4082</v>
      </c>
      <c r="E3487" s="102" t="s">
        <v>3466</v>
      </c>
      <c r="F3487" s="158" t="s">
        <v>14961</v>
      </c>
      <c r="G3487" s="105">
        <v>16468</v>
      </c>
      <c r="H3487" s="102" t="s">
        <v>13336</v>
      </c>
      <c r="I3487" s="102" t="s">
        <v>2625</v>
      </c>
      <c r="J3487" s="102" t="s">
        <v>7047</v>
      </c>
      <c r="K3487" s="128"/>
      <c r="L3487" s="143"/>
      <c r="M3487" s="107">
        <v>2</v>
      </c>
      <c r="N3487" s="112" t="s">
        <v>17804</v>
      </c>
      <c r="O3487" s="128" t="s">
        <v>20529</v>
      </c>
      <c r="P3487" s="128" t="s">
        <v>20529</v>
      </c>
      <c r="Q3487" s="128" t="s">
        <v>20529</v>
      </c>
      <c r="R3487" s="109"/>
      <c r="S3487" s="102"/>
      <c r="T3487" s="128" t="s">
        <v>21383</v>
      </c>
      <c r="U3487" s="128" t="s">
        <v>27524</v>
      </c>
      <c r="V3487" s="145" t="s">
        <v>8722</v>
      </c>
      <c r="W3487" s="130"/>
      <c r="X3487" s="324"/>
    </row>
    <row r="3488" spans="1:24" ht="12.95" customHeight="1" x14ac:dyDescent="0.2">
      <c r="A3488" s="140">
        <v>1995</v>
      </c>
      <c r="B3488" s="128" t="s">
        <v>4176</v>
      </c>
      <c r="C3488" s="102" t="s">
        <v>4044</v>
      </c>
      <c r="D3488" s="102" t="s">
        <v>10556</v>
      </c>
      <c r="E3488" s="102" t="s">
        <v>7565</v>
      </c>
      <c r="F3488" s="158" t="s">
        <v>14961</v>
      </c>
      <c r="G3488" s="105">
        <v>16017</v>
      </c>
      <c r="H3488" s="102" t="s">
        <v>15082</v>
      </c>
      <c r="I3488" s="102" t="s">
        <v>2625</v>
      </c>
      <c r="J3488" s="102" t="s">
        <v>11258</v>
      </c>
      <c r="K3488" s="128"/>
      <c r="L3488" s="143"/>
      <c r="M3488" s="107">
        <v>2</v>
      </c>
      <c r="N3488" s="112" t="s">
        <v>16740</v>
      </c>
      <c r="O3488" s="128" t="s">
        <v>20529</v>
      </c>
      <c r="P3488" s="128" t="s">
        <v>20529</v>
      </c>
      <c r="Q3488" s="128" t="s">
        <v>20529</v>
      </c>
      <c r="R3488" s="109"/>
      <c r="S3488" s="102"/>
      <c r="T3488" s="128" t="s">
        <v>20545</v>
      </c>
      <c r="U3488" s="128" t="s">
        <v>27525</v>
      </c>
      <c r="V3488" s="145" t="s">
        <v>8722</v>
      </c>
      <c r="W3488" s="130"/>
      <c r="X3488" s="324"/>
    </row>
    <row r="3489" spans="1:24" ht="12.95" customHeight="1" x14ac:dyDescent="0.2">
      <c r="A3489" s="140">
        <v>1995</v>
      </c>
      <c r="B3489" s="128" t="s">
        <v>4176</v>
      </c>
      <c r="C3489" s="102" t="s">
        <v>4044</v>
      </c>
      <c r="D3489" s="102" t="s">
        <v>10557</v>
      </c>
      <c r="E3489" s="102" t="s">
        <v>7566</v>
      </c>
      <c r="F3489" s="158" t="s">
        <v>14961</v>
      </c>
      <c r="G3489" s="105">
        <v>15653</v>
      </c>
      <c r="H3489" s="102" t="s">
        <v>8934</v>
      </c>
      <c r="I3489" s="102" t="s">
        <v>10191</v>
      </c>
      <c r="J3489" s="102" t="s">
        <v>11498</v>
      </c>
      <c r="K3489" s="128"/>
      <c r="L3489" s="143"/>
      <c r="M3489" s="107">
        <v>2</v>
      </c>
      <c r="N3489" s="112" t="s">
        <v>17805</v>
      </c>
      <c r="O3489" s="128" t="s">
        <v>20529</v>
      </c>
      <c r="P3489" s="128" t="s">
        <v>20529</v>
      </c>
      <c r="Q3489" s="128" t="s">
        <v>20529</v>
      </c>
      <c r="R3489" s="109" t="s">
        <v>7035</v>
      </c>
      <c r="S3489" s="102"/>
      <c r="T3489" s="128" t="s">
        <v>14962</v>
      </c>
      <c r="U3489" s="128" t="s">
        <v>17806</v>
      </c>
      <c r="V3489" s="145" t="s">
        <v>13078</v>
      </c>
      <c r="W3489" s="130"/>
      <c r="X3489" s="324"/>
    </row>
    <row r="3490" spans="1:24" ht="12.95" customHeight="1" x14ac:dyDescent="0.2">
      <c r="A3490" s="140">
        <v>1995</v>
      </c>
      <c r="B3490" s="128" t="s">
        <v>4176</v>
      </c>
      <c r="C3490" s="102" t="s">
        <v>4044</v>
      </c>
      <c r="D3490" s="102" t="s">
        <v>10558</v>
      </c>
      <c r="E3490" s="102" t="s">
        <v>6491</v>
      </c>
      <c r="F3490" s="158" t="s">
        <v>14961</v>
      </c>
      <c r="G3490" s="105">
        <v>15079</v>
      </c>
      <c r="H3490" s="102" t="s">
        <v>30867</v>
      </c>
      <c r="I3490" s="102" t="s">
        <v>11819</v>
      </c>
      <c r="J3490" s="102" t="s">
        <v>6492</v>
      </c>
      <c r="K3490" s="128"/>
      <c r="L3490" s="143"/>
      <c r="M3490" s="107">
        <v>2</v>
      </c>
      <c r="N3490" s="112" t="s">
        <v>16393</v>
      </c>
      <c r="O3490" s="128" t="s">
        <v>20529</v>
      </c>
      <c r="P3490" s="128" t="s">
        <v>20529</v>
      </c>
      <c r="Q3490" s="128" t="s">
        <v>20529</v>
      </c>
      <c r="R3490" s="109"/>
      <c r="S3490" s="102"/>
      <c r="T3490" s="128" t="s">
        <v>14962</v>
      </c>
      <c r="U3490" s="128" t="s">
        <v>27526</v>
      </c>
      <c r="V3490" s="145" t="s">
        <v>719</v>
      </c>
      <c r="W3490" s="130"/>
      <c r="X3490" s="324"/>
    </row>
    <row r="3491" spans="1:24" ht="12.95" customHeight="1" x14ac:dyDescent="0.2">
      <c r="A3491" s="140">
        <v>1995</v>
      </c>
      <c r="B3491" s="140" t="s">
        <v>4176</v>
      </c>
      <c r="C3491" s="102" t="s">
        <v>4044</v>
      </c>
      <c r="D3491" s="129" t="s">
        <v>7241</v>
      </c>
      <c r="E3491" s="102" t="s">
        <v>7041</v>
      </c>
      <c r="F3491" s="195" t="s">
        <v>14961</v>
      </c>
      <c r="G3491" s="105">
        <v>14604</v>
      </c>
      <c r="H3491" s="102" t="s">
        <v>17807</v>
      </c>
      <c r="I3491" s="102" t="s">
        <v>10103</v>
      </c>
      <c r="J3491" s="102" t="s">
        <v>7605</v>
      </c>
      <c r="K3491" s="128"/>
      <c r="L3491" s="143" t="s">
        <v>7084</v>
      </c>
      <c r="M3491" s="102">
        <v>3</v>
      </c>
      <c r="N3491" s="112" t="s">
        <v>17808</v>
      </c>
      <c r="O3491" s="128" t="s">
        <v>20529</v>
      </c>
      <c r="P3491" s="128" t="s">
        <v>20529</v>
      </c>
      <c r="Q3491" s="128" t="s">
        <v>20529</v>
      </c>
      <c r="R3491" s="102" t="s">
        <v>5147</v>
      </c>
      <c r="S3491" s="102" t="s">
        <v>5147</v>
      </c>
      <c r="T3491" s="128" t="s">
        <v>20549</v>
      </c>
      <c r="U3491" s="128" t="s">
        <v>17809</v>
      </c>
      <c r="V3491" s="228">
        <v>41563</v>
      </c>
      <c r="W3491" s="145"/>
      <c r="X3491" s="324"/>
    </row>
    <row r="3492" spans="1:24" ht="12.95" customHeight="1" x14ac:dyDescent="0.2">
      <c r="A3492" s="140">
        <v>1996</v>
      </c>
      <c r="B3492" s="140" t="s">
        <v>4176</v>
      </c>
      <c r="C3492" s="102" t="s">
        <v>8335</v>
      </c>
      <c r="D3492" s="102" t="s">
        <v>37608</v>
      </c>
      <c r="E3492" s="115" t="s">
        <v>7606</v>
      </c>
      <c r="F3492" s="158" t="s">
        <v>14961</v>
      </c>
      <c r="G3492" s="105">
        <v>15116</v>
      </c>
      <c r="H3492" s="102" t="s">
        <v>31738</v>
      </c>
      <c r="I3492" s="102" t="s">
        <v>11819</v>
      </c>
      <c r="J3492" s="102" t="s">
        <v>9179</v>
      </c>
      <c r="K3492" s="128"/>
      <c r="L3492" s="143"/>
      <c r="M3492" s="109">
        <v>3</v>
      </c>
      <c r="N3492" s="112" t="s">
        <v>17810</v>
      </c>
      <c r="O3492" s="128" t="s">
        <v>20529</v>
      </c>
      <c r="P3492" s="128" t="s">
        <v>20529</v>
      </c>
      <c r="Q3492" s="128" t="s">
        <v>20529</v>
      </c>
      <c r="R3492" s="109"/>
      <c r="S3492" s="102" t="s">
        <v>9435</v>
      </c>
      <c r="T3492" s="128" t="s">
        <v>21293</v>
      </c>
      <c r="U3492" s="128" t="s">
        <v>31739</v>
      </c>
      <c r="V3492" s="145" t="s">
        <v>6555</v>
      </c>
      <c r="W3492" s="130"/>
      <c r="X3492" s="324"/>
    </row>
    <row r="3493" spans="1:24" ht="12.95" customHeight="1" x14ac:dyDescent="0.2">
      <c r="A3493" s="115">
        <v>1997</v>
      </c>
      <c r="B3493" s="115" t="s">
        <v>4176</v>
      </c>
      <c r="C3493" s="102" t="s">
        <v>8335</v>
      </c>
      <c r="D3493" s="102" t="s">
        <v>12937</v>
      </c>
      <c r="E3493" s="116"/>
      <c r="F3493" s="158" t="s">
        <v>14961</v>
      </c>
      <c r="G3493" s="105">
        <v>16438</v>
      </c>
      <c r="H3493" s="102" t="s">
        <v>10191</v>
      </c>
      <c r="I3493" s="102" t="s">
        <v>2625</v>
      </c>
      <c r="J3493" s="102" t="s">
        <v>13887</v>
      </c>
      <c r="K3493" s="102"/>
      <c r="L3493" s="111"/>
      <c r="M3493" s="102">
        <v>4</v>
      </c>
      <c r="N3493" s="108" t="s">
        <v>31740</v>
      </c>
      <c r="O3493" s="102" t="s">
        <v>20529</v>
      </c>
      <c r="P3493" s="39" t="s">
        <v>20529</v>
      </c>
      <c r="Q3493" s="39" t="s">
        <v>20529</v>
      </c>
      <c r="R3493" s="102" t="s">
        <v>7035</v>
      </c>
      <c r="S3493" s="102"/>
      <c r="T3493" s="128" t="s">
        <v>20545</v>
      </c>
      <c r="U3493" s="128" t="s">
        <v>27527</v>
      </c>
      <c r="V3493" s="102" t="s">
        <v>7199</v>
      </c>
      <c r="W3493" s="102"/>
      <c r="X3493" s="324"/>
    </row>
    <row r="3494" spans="1:24" ht="12.95" customHeight="1" x14ac:dyDescent="0.2">
      <c r="A3494" s="115">
        <v>1997</v>
      </c>
      <c r="B3494" s="115" t="s">
        <v>4176</v>
      </c>
      <c r="C3494" s="102" t="s">
        <v>8335</v>
      </c>
      <c r="D3494" s="102" t="s">
        <v>12936</v>
      </c>
      <c r="E3494" s="116"/>
      <c r="F3494" s="158" t="s">
        <v>14961</v>
      </c>
      <c r="G3494" s="105">
        <v>15901</v>
      </c>
      <c r="H3494" s="102" t="s">
        <v>13336</v>
      </c>
      <c r="I3494" s="102" t="s">
        <v>6489</v>
      </c>
      <c r="J3494" s="102" t="s">
        <v>7200</v>
      </c>
      <c r="K3494" s="102"/>
      <c r="L3494" s="111"/>
      <c r="M3494" s="102">
        <v>4</v>
      </c>
      <c r="N3494" s="112" t="s">
        <v>17811</v>
      </c>
      <c r="O3494" s="128" t="s">
        <v>20529</v>
      </c>
      <c r="P3494" s="128" t="s">
        <v>20529</v>
      </c>
      <c r="Q3494" s="128" t="s">
        <v>20529</v>
      </c>
      <c r="R3494" s="102"/>
      <c r="S3494" s="102"/>
      <c r="T3494" s="102" t="s">
        <v>21275</v>
      </c>
      <c r="U3494" s="128" t="s">
        <v>3433</v>
      </c>
      <c r="V3494" s="102" t="s">
        <v>6555</v>
      </c>
      <c r="W3494" s="102"/>
      <c r="X3494" s="324"/>
    </row>
    <row r="3495" spans="1:24" ht="12.95" customHeight="1" x14ac:dyDescent="0.2">
      <c r="A3495" s="115">
        <v>1998</v>
      </c>
      <c r="B3495" s="115" t="s">
        <v>4176</v>
      </c>
      <c r="C3495" s="164" t="s">
        <v>1864</v>
      </c>
      <c r="D3495" s="102" t="s">
        <v>1864</v>
      </c>
      <c r="E3495" s="115" t="s">
        <v>7958</v>
      </c>
      <c r="F3495" s="158" t="s">
        <v>14961</v>
      </c>
      <c r="G3495" s="105">
        <v>16229</v>
      </c>
      <c r="H3495" s="102" t="s">
        <v>11819</v>
      </c>
      <c r="I3495" s="102" t="s">
        <v>10191</v>
      </c>
      <c r="J3495" s="102" t="s">
        <v>4355</v>
      </c>
      <c r="K3495" s="102"/>
      <c r="L3495" s="111"/>
      <c r="M3495" s="109">
        <v>1</v>
      </c>
      <c r="N3495" s="112" t="s">
        <v>1862</v>
      </c>
      <c r="O3495" s="128" t="s">
        <v>20529</v>
      </c>
      <c r="P3495" s="128" t="s">
        <v>20529</v>
      </c>
      <c r="Q3495" s="128" t="s">
        <v>20529</v>
      </c>
      <c r="R3495" s="109" t="s">
        <v>7035</v>
      </c>
      <c r="S3495" s="102" t="s">
        <v>8315</v>
      </c>
      <c r="T3495" s="128" t="s">
        <v>20547</v>
      </c>
      <c r="U3495" s="128" t="s">
        <v>27531</v>
      </c>
      <c r="V3495" s="102" t="s">
        <v>1865</v>
      </c>
      <c r="W3495" s="102"/>
      <c r="X3495" s="324"/>
    </row>
    <row r="3496" spans="1:24" ht="12.95" customHeight="1" x14ac:dyDescent="0.2">
      <c r="A3496" s="115">
        <v>1998</v>
      </c>
      <c r="B3496" s="115" t="s">
        <v>4176</v>
      </c>
      <c r="C3496" s="102" t="s">
        <v>1864</v>
      </c>
      <c r="D3496" s="102" t="s">
        <v>20394</v>
      </c>
      <c r="E3496" s="115" t="s">
        <v>9323</v>
      </c>
      <c r="F3496" s="148" t="s">
        <v>10085</v>
      </c>
      <c r="G3496" s="105">
        <v>16229</v>
      </c>
      <c r="H3496" s="102" t="s">
        <v>11819</v>
      </c>
      <c r="I3496" s="102" t="s">
        <v>10191</v>
      </c>
      <c r="J3496" s="102" t="s">
        <v>4355</v>
      </c>
      <c r="K3496" s="102"/>
      <c r="L3496" s="111"/>
      <c r="M3496" s="109">
        <v>1</v>
      </c>
      <c r="N3496" s="108" t="s">
        <v>1862</v>
      </c>
      <c r="O3496" s="128" t="s">
        <v>3325</v>
      </c>
      <c r="P3496" s="128" t="s">
        <v>13301</v>
      </c>
      <c r="Q3496" s="128" t="s">
        <v>20691</v>
      </c>
      <c r="R3496" s="109"/>
      <c r="S3496" s="102" t="s">
        <v>8315</v>
      </c>
      <c r="T3496" s="128" t="s">
        <v>20547</v>
      </c>
      <c r="U3496" s="128" t="s">
        <v>27530</v>
      </c>
      <c r="V3496" s="102">
        <v>12</v>
      </c>
      <c r="W3496" s="102"/>
      <c r="X3496" s="324"/>
    </row>
    <row r="3497" spans="1:24" ht="12.95" customHeight="1" x14ac:dyDescent="0.2">
      <c r="A3497" s="115">
        <v>1998</v>
      </c>
      <c r="B3497" s="115" t="s">
        <v>4176</v>
      </c>
      <c r="C3497" s="102" t="s">
        <v>1864</v>
      </c>
      <c r="D3497" s="102" t="s">
        <v>19982</v>
      </c>
      <c r="E3497" s="115" t="s">
        <v>9324</v>
      </c>
      <c r="F3497" s="148" t="s">
        <v>10085</v>
      </c>
      <c r="G3497" s="105">
        <v>16229</v>
      </c>
      <c r="H3497" s="102" t="s">
        <v>11819</v>
      </c>
      <c r="I3497" s="102" t="s">
        <v>10191</v>
      </c>
      <c r="J3497" s="102" t="s">
        <v>4355</v>
      </c>
      <c r="K3497" s="102"/>
      <c r="L3497" s="111"/>
      <c r="M3497" s="109">
        <v>1</v>
      </c>
      <c r="N3497" s="108" t="s">
        <v>1862</v>
      </c>
      <c r="O3497" s="128"/>
      <c r="P3497" s="128"/>
      <c r="Q3497" s="128" t="s">
        <v>17671</v>
      </c>
      <c r="R3497" s="109"/>
      <c r="S3497" s="102" t="s">
        <v>11080</v>
      </c>
      <c r="T3497" s="128" t="s">
        <v>20547</v>
      </c>
      <c r="U3497" s="128" t="s">
        <v>27531</v>
      </c>
      <c r="V3497" s="102">
        <v>6.5</v>
      </c>
      <c r="W3497" s="102"/>
      <c r="X3497" s="324"/>
    </row>
    <row r="3498" spans="1:24" ht="12.95" customHeight="1" x14ac:dyDescent="0.2">
      <c r="A3498" s="115">
        <v>1998</v>
      </c>
      <c r="B3498" s="115" t="s">
        <v>4176</v>
      </c>
      <c r="C3498" s="102" t="s">
        <v>1864</v>
      </c>
      <c r="D3498" s="102" t="s">
        <v>27528</v>
      </c>
      <c r="E3498" s="115" t="s">
        <v>9325</v>
      </c>
      <c r="F3498" s="148" t="s">
        <v>10085</v>
      </c>
      <c r="G3498" s="105">
        <v>16229</v>
      </c>
      <c r="H3498" s="102" t="s">
        <v>10191</v>
      </c>
      <c r="I3498" s="102" t="s">
        <v>11819</v>
      </c>
      <c r="J3498" s="102" t="s">
        <v>4355</v>
      </c>
      <c r="K3498" s="102"/>
      <c r="L3498" s="111"/>
      <c r="M3498" s="109">
        <v>1</v>
      </c>
      <c r="N3498" s="108" t="s">
        <v>1862</v>
      </c>
      <c r="O3498" s="128"/>
      <c r="P3498" s="128" t="s">
        <v>9160</v>
      </c>
      <c r="Q3498" s="128" t="s">
        <v>20813</v>
      </c>
      <c r="R3498" s="109"/>
      <c r="S3498" s="102" t="s">
        <v>9435</v>
      </c>
      <c r="T3498" s="128" t="s">
        <v>20547</v>
      </c>
      <c r="U3498" s="128" t="s">
        <v>27531</v>
      </c>
      <c r="V3498" s="102">
        <v>8</v>
      </c>
      <c r="W3498" s="102"/>
      <c r="X3498" s="324"/>
    </row>
    <row r="3499" spans="1:24" ht="12.95" customHeight="1" x14ac:dyDescent="0.2">
      <c r="A3499" s="115">
        <v>1998</v>
      </c>
      <c r="B3499" s="115" t="s">
        <v>4176</v>
      </c>
      <c r="C3499" s="102" t="s">
        <v>1864</v>
      </c>
      <c r="D3499" s="102" t="s">
        <v>1358</v>
      </c>
      <c r="E3499" s="115" t="s">
        <v>9326</v>
      </c>
      <c r="F3499" s="148" t="s">
        <v>10085</v>
      </c>
      <c r="G3499" s="105">
        <v>16229</v>
      </c>
      <c r="H3499" s="102" t="s">
        <v>10191</v>
      </c>
      <c r="I3499" s="102" t="s">
        <v>11819</v>
      </c>
      <c r="J3499" s="102" t="s">
        <v>4355</v>
      </c>
      <c r="K3499" s="102"/>
      <c r="L3499" s="111"/>
      <c r="M3499" s="109">
        <v>1</v>
      </c>
      <c r="N3499" s="108" t="s">
        <v>1862</v>
      </c>
      <c r="O3499" s="128"/>
      <c r="P3499" s="128"/>
      <c r="Q3499" s="128" t="s">
        <v>20619</v>
      </c>
      <c r="R3499" s="109" t="s">
        <v>7035</v>
      </c>
      <c r="S3499" s="102"/>
      <c r="T3499" s="128" t="s">
        <v>20547</v>
      </c>
      <c r="U3499" s="128" t="s">
        <v>27532</v>
      </c>
      <c r="V3499" s="102">
        <v>9.5</v>
      </c>
      <c r="W3499" s="102"/>
      <c r="X3499" s="324"/>
    </row>
    <row r="3500" spans="1:24" ht="12.95" customHeight="1" x14ac:dyDescent="0.2">
      <c r="A3500" s="115">
        <v>1998</v>
      </c>
      <c r="B3500" s="115" t="s">
        <v>4176</v>
      </c>
      <c r="C3500" s="102" t="s">
        <v>1864</v>
      </c>
      <c r="D3500" s="102" t="s">
        <v>27529</v>
      </c>
      <c r="E3500" s="115" t="s">
        <v>8100</v>
      </c>
      <c r="F3500" s="148" t="s">
        <v>10085</v>
      </c>
      <c r="G3500" s="105">
        <v>16230</v>
      </c>
      <c r="H3500" s="102" t="s">
        <v>10191</v>
      </c>
      <c r="I3500" s="102" t="s">
        <v>11819</v>
      </c>
      <c r="J3500" s="102" t="s">
        <v>4355</v>
      </c>
      <c r="K3500" s="102"/>
      <c r="L3500" s="111"/>
      <c r="M3500" s="109">
        <v>1</v>
      </c>
      <c r="N3500" s="112" t="s">
        <v>1862</v>
      </c>
      <c r="O3500" s="102" t="s">
        <v>1863</v>
      </c>
      <c r="P3500" s="102" t="s">
        <v>9160</v>
      </c>
      <c r="Q3500" s="102" t="s">
        <v>27533</v>
      </c>
      <c r="R3500" s="109"/>
      <c r="S3500" s="102" t="s">
        <v>11080</v>
      </c>
      <c r="T3500" s="128" t="s">
        <v>20547</v>
      </c>
      <c r="U3500" s="102" t="s">
        <v>27531</v>
      </c>
      <c r="V3500" s="102">
        <v>10</v>
      </c>
      <c r="W3500" s="102"/>
      <c r="X3500" s="324"/>
    </row>
    <row r="3501" spans="1:24" ht="12.95" customHeight="1" x14ac:dyDescent="0.2">
      <c r="A3501" s="115">
        <v>1998</v>
      </c>
      <c r="B3501" s="115" t="s">
        <v>4176</v>
      </c>
      <c r="C3501" s="102" t="s">
        <v>1864</v>
      </c>
      <c r="D3501" s="102" t="s">
        <v>3035</v>
      </c>
      <c r="E3501" s="115" t="s">
        <v>5905</v>
      </c>
      <c r="F3501" s="148" t="s">
        <v>10085</v>
      </c>
      <c r="G3501" s="105">
        <v>16229</v>
      </c>
      <c r="H3501" s="102" t="s">
        <v>11819</v>
      </c>
      <c r="I3501" s="102" t="s">
        <v>10191</v>
      </c>
      <c r="J3501" s="102" t="s">
        <v>4355</v>
      </c>
      <c r="K3501" s="102"/>
      <c r="L3501" s="111"/>
      <c r="M3501" s="109">
        <v>1</v>
      </c>
      <c r="N3501" s="108" t="s">
        <v>1862</v>
      </c>
      <c r="O3501" s="102"/>
      <c r="P3501" s="102"/>
      <c r="Q3501" s="102" t="s">
        <v>16646</v>
      </c>
      <c r="R3501" s="109"/>
      <c r="S3501" s="102" t="s">
        <v>9435</v>
      </c>
      <c r="T3501" s="128" t="s">
        <v>20547</v>
      </c>
      <c r="U3501" s="102" t="s">
        <v>27531</v>
      </c>
      <c r="V3501" s="102">
        <v>6.5</v>
      </c>
      <c r="W3501" s="102"/>
      <c r="X3501" s="324"/>
    </row>
    <row r="3502" spans="1:24" ht="12.95" customHeight="1" x14ac:dyDescent="0.2">
      <c r="A3502" s="115">
        <v>2008</v>
      </c>
      <c r="B3502" s="115" t="s">
        <v>4176</v>
      </c>
      <c r="C3502" s="103" t="s">
        <v>31741</v>
      </c>
      <c r="D3502" s="102" t="s">
        <v>1864</v>
      </c>
      <c r="E3502" s="115" t="s">
        <v>7958</v>
      </c>
      <c r="F3502" s="158" t="s">
        <v>14961</v>
      </c>
      <c r="G3502" s="105">
        <v>16229</v>
      </c>
      <c r="H3502" s="102" t="s">
        <v>11819</v>
      </c>
      <c r="I3502" s="102" t="s">
        <v>10191</v>
      </c>
      <c r="J3502" s="102" t="s">
        <v>4355</v>
      </c>
      <c r="K3502" s="102"/>
      <c r="L3502" s="133" t="s">
        <v>31742</v>
      </c>
      <c r="M3502" s="169">
        <v>1</v>
      </c>
      <c r="N3502" s="112" t="s">
        <v>1862</v>
      </c>
      <c r="O3502" s="121" t="s">
        <v>20529</v>
      </c>
      <c r="P3502" s="102" t="s">
        <v>20529</v>
      </c>
      <c r="Q3502" s="102" t="s">
        <v>20529</v>
      </c>
      <c r="R3502" s="109" t="s">
        <v>7035</v>
      </c>
      <c r="S3502" s="102" t="s">
        <v>8315</v>
      </c>
      <c r="T3502" s="102" t="s">
        <v>20547</v>
      </c>
      <c r="U3502" s="102" t="s">
        <v>27531</v>
      </c>
      <c r="V3502" s="109" t="s">
        <v>1865</v>
      </c>
      <c r="W3502" s="107"/>
      <c r="X3502" s="324"/>
    </row>
    <row r="3503" spans="1:24" ht="12.95" customHeight="1" x14ac:dyDescent="0.2">
      <c r="A3503" s="115">
        <v>2008</v>
      </c>
      <c r="B3503" s="115" t="s">
        <v>4176</v>
      </c>
      <c r="C3503" s="102" t="s">
        <v>31743</v>
      </c>
      <c r="D3503" s="102" t="s">
        <v>37609</v>
      </c>
      <c r="E3503" s="115" t="s">
        <v>9323</v>
      </c>
      <c r="F3503" s="148" t="s">
        <v>10085</v>
      </c>
      <c r="G3503" s="105">
        <v>16229</v>
      </c>
      <c r="H3503" s="102" t="s">
        <v>11819</v>
      </c>
      <c r="I3503" s="102" t="s">
        <v>10191</v>
      </c>
      <c r="J3503" s="102" t="s">
        <v>4355</v>
      </c>
      <c r="K3503" s="102"/>
      <c r="L3503" s="133" t="s">
        <v>31744</v>
      </c>
      <c r="M3503" s="109">
        <v>1</v>
      </c>
      <c r="N3503" s="108" t="s">
        <v>1862</v>
      </c>
      <c r="O3503" s="102" t="s">
        <v>3325</v>
      </c>
      <c r="P3503" s="102" t="s">
        <v>13301</v>
      </c>
      <c r="Q3503" s="102" t="s">
        <v>20691</v>
      </c>
      <c r="R3503" s="109"/>
      <c r="S3503" s="102" t="s">
        <v>8315</v>
      </c>
      <c r="T3503" s="102" t="s">
        <v>20547</v>
      </c>
      <c r="U3503" s="102" t="s">
        <v>27530</v>
      </c>
      <c r="V3503" s="109">
        <v>10</v>
      </c>
      <c r="W3503" s="107"/>
      <c r="X3503" s="324"/>
    </row>
    <row r="3504" spans="1:24" ht="12.95" customHeight="1" x14ac:dyDescent="0.2">
      <c r="A3504" s="115">
        <v>2008</v>
      </c>
      <c r="B3504" s="115" t="s">
        <v>4176</v>
      </c>
      <c r="C3504" s="102" t="s">
        <v>31743</v>
      </c>
      <c r="D3504" s="102" t="s">
        <v>37610</v>
      </c>
      <c r="E3504" s="115" t="s">
        <v>9324</v>
      </c>
      <c r="F3504" s="148" t="s">
        <v>10085</v>
      </c>
      <c r="G3504" s="105">
        <v>16229</v>
      </c>
      <c r="H3504" s="102" t="s">
        <v>11819</v>
      </c>
      <c r="I3504" s="102" t="s">
        <v>10191</v>
      </c>
      <c r="J3504" s="102" t="s">
        <v>4355</v>
      </c>
      <c r="K3504" s="102"/>
      <c r="L3504" s="133" t="s">
        <v>31745</v>
      </c>
      <c r="M3504" s="109">
        <v>1</v>
      </c>
      <c r="N3504" s="108" t="s">
        <v>1862</v>
      </c>
      <c r="O3504" s="102"/>
      <c r="P3504" s="102"/>
      <c r="Q3504" s="102" t="s">
        <v>17671</v>
      </c>
      <c r="R3504" s="109"/>
      <c r="S3504" s="102" t="s">
        <v>11080</v>
      </c>
      <c r="T3504" s="102" t="s">
        <v>20547</v>
      </c>
      <c r="U3504" s="102" t="s">
        <v>27531</v>
      </c>
      <c r="V3504" s="109">
        <v>6.5</v>
      </c>
      <c r="W3504" s="107"/>
      <c r="X3504" s="324"/>
    </row>
    <row r="3505" spans="1:24" ht="12.95" customHeight="1" x14ac:dyDescent="0.2">
      <c r="A3505" s="115">
        <v>2008</v>
      </c>
      <c r="B3505" s="115" t="s">
        <v>4176</v>
      </c>
      <c r="C3505" s="102" t="s">
        <v>31743</v>
      </c>
      <c r="D3505" s="102" t="s">
        <v>37611</v>
      </c>
      <c r="E3505" s="115" t="s">
        <v>9325</v>
      </c>
      <c r="F3505" s="148" t="s">
        <v>10085</v>
      </c>
      <c r="G3505" s="105">
        <v>16229</v>
      </c>
      <c r="H3505" s="102" t="s">
        <v>10191</v>
      </c>
      <c r="I3505" s="102" t="s">
        <v>11819</v>
      </c>
      <c r="J3505" s="102" t="s">
        <v>4355</v>
      </c>
      <c r="K3505" s="102"/>
      <c r="L3505" s="133" t="s">
        <v>31746</v>
      </c>
      <c r="M3505" s="109">
        <v>1</v>
      </c>
      <c r="N3505" s="108" t="s">
        <v>1862</v>
      </c>
      <c r="O3505" s="102"/>
      <c r="P3505" s="102" t="s">
        <v>9160</v>
      </c>
      <c r="Q3505" s="102" t="s">
        <v>21150</v>
      </c>
      <c r="R3505" s="109"/>
      <c r="S3505" s="102" t="s">
        <v>9435</v>
      </c>
      <c r="T3505" s="102" t="s">
        <v>20547</v>
      </c>
      <c r="U3505" s="102" t="s">
        <v>27531</v>
      </c>
      <c r="V3505" s="109">
        <v>8</v>
      </c>
      <c r="W3505" s="107"/>
      <c r="X3505" s="324"/>
    </row>
    <row r="3506" spans="1:24" ht="12.95" customHeight="1" x14ac:dyDescent="0.2">
      <c r="A3506" s="115">
        <v>2008</v>
      </c>
      <c r="B3506" s="115" t="s">
        <v>4176</v>
      </c>
      <c r="C3506" s="102" t="s">
        <v>31743</v>
      </c>
      <c r="D3506" s="102" t="s">
        <v>37612</v>
      </c>
      <c r="E3506" s="115" t="s">
        <v>9326</v>
      </c>
      <c r="F3506" s="148" t="s">
        <v>10085</v>
      </c>
      <c r="G3506" s="105">
        <v>16229</v>
      </c>
      <c r="H3506" s="102" t="s">
        <v>10191</v>
      </c>
      <c r="I3506" s="102" t="s">
        <v>11819</v>
      </c>
      <c r="J3506" s="102" t="s">
        <v>4355</v>
      </c>
      <c r="K3506" s="102"/>
      <c r="L3506" s="133" t="s">
        <v>31747</v>
      </c>
      <c r="M3506" s="109">
        <v>1</v>
      </c>
      <c r="N3506" s="108" t="s">
        <v>1862</v>
      </c>
      <c r="O3506" s="102"/>
      <c r="P3506" s="102"/>
      <c r="Q3506" s="102" t="s">
        <v>20321</v>
      </c>
      <c r="R3506" s="109" t="s">
        <v>7035</v>
      </c>
      <c r="S3506" s="102"/>
      <c r="T3506" s="102" t="s">
        <v>20547</v>
      </c>
      <c r="U3506" s="102" t="s">
        <v>27532</v>
      </c>
      <c r="V3506" s="109">
        <v>9.5</v>
      </c>
      <c r="W3506" s="107"/>
      <c r="X3506" s="324"/>
    </row>
    <row r="3507" spans="1:24" ht="12.95" customHeight="1" x14ac:dyDescent="0.2">
      <c r="A3507" s="115">
        <v>2008</v>
      </c>
      <c r="B3507" s="115" t="s">
        <v>4176</v>
      </c>
      <c r="C3507" s="102" t="s">
        <v>31743</v>
      </c>
      <c r="D3507" s="102" t="s">
        <v>37613</v>
      </c>
      <c r="E3507" s="115" t="s">
        <v>8100</v>
      </c>
      <c r="F3507" s="148" t="s">
        <v>10085</v>
      </c>
      <c r="G3507" s="105">
        <v>16230</v>
      </c>
      <c r="H3507" s="102" t="s">
        <v>10191</v>
      </c>
      <c r="I3507" s="102" t="s">
        <v>11819</v>
      </c>
      <c r="J3507" s="102" t="s">
        <v>4355</v>
      </c>
      <c r="K3507" s="102"/>
      <c r="L3507" s="133" t="s">
        <v>31748</v>
      </c>
      <c r="M3507" s="109">
        <v>1</v>
      </c>
      <c r="N3507" s="112" t="s">
        <v>1862</v>
      </c>
      <c r="O3507" s="102" t="s">
        <v>4709</v>
      </c>
      <c r="P3507" s="102" t="s">
        <v>9160</v>
      </c>
      <c r="Q3507" s="102" t="s">
        <v>20761</v>
      </c>
      <c r="R3507" s="109"/>
      <c r="S3507" s="102" t="s">
        <v>11080</v>
      </c>
      <c r="T3507" s="102" t="s">
        <v>20547</v>
      </c>
      <c r="U3507" s="102" t="s">
        <v>27531</v>
      </c>
      <c r="V3507" s="109">
        <v>10</v>
      </c>
      <c r="W3507" s="107"/>
      <c r="X3507" s="324"/>
    </row>
    <row r="3508" spans="1:24" ht="12.95" customHeight="1" x14ac:dyDescent="0.2">
      <c r="A3508" s="115">
        <v>2008</v>
      </c>
      <c r="B3508" s="115" t="s">
        <v>4176</v>
      </c>
      <c r="C3508" s="102" t="s">
        <v>31743</v>
      </c>
      <c r="D3508" s="102" t="s">
        <v>3035</v>
      </c>
      <c r="E3508" s="115" t="s">
        <v>5905</v>
      </c>
      <c r="F3508" s="148" t="s">
        <v>10085</v>
      </c>
      <c r="G3508" s="105">
        <v>16229</v>
      </c>
      <c r="H3508" s="102" t="s">
        <v>11819</v>
      </c>
      <c r="I3508" s="102" t="s">
        <v>10191</v>
      </c>
      <c r="J3508" s="102" t="s">
        <v>4355</v>
      </c>
      <c r="K3508" s="102"/>
      <c r="L3508" s="111"/>
      <c r="M3508" s="109">
        <v>1</v>
      </c>
      <c r="N3508" s="108" t="s">
        <v>1862</v>
      </c>
      <c r="O3508" s="102"/>
      <c r="P3508" s="102"/>
      <c r="Q3508" s="102" t="s">
        <v>16646</v>
      </c>
      <c r="R3508" s="109"/>
      <c r="S3508" s="102" t="s">
        <v>9435</v>
      </c>
      <c r="T3508" s="102" t="s">
        <v>20547</v>
      </c>
      <c r="U3508" s="102" t="s">
        <v>27531</v>
      </c>
      <c r="V3508" s="109">
        <v>6.5</v>
      </c>
      <c r="W3508" s="107"/>
      <c r="X3508" s="324"/>
    </row>
    <row r="3509" spans="1:24" ht="12.95" customHeight="1" x14ac:dyDescent="0.2">
      <c r="A3509" s="115">
        <v>2008</v>
      </c>
      <c r="B3509" s="115" t="s">
        <v>4176</v>
      </c>
      <c r="C3509" s="103" t="s">
        <v>31749</v>
      </c>
      <c r="D3509" s="102" t="s">
        <v>3034</v>
      </c>
      <c r="E3509" s="115" t="s">
        <v>3031</v>
      </c>
      <c r="F3509" s="148" t="s">
        <v>10085</v>
      </c>
      <c r="G3509" s="105">
        <v>16229</v>
      </c>
      <c r="H3509" s="102" t="s">
        <v>11819</v>
      </c>
      <c r="I3509" s="102" t="s">
        <v>10191</v>
      </c>
      <c r="J3509" s="102" t="s">
        <v>4355</v>
      </c>
      <c r="K3509" s="102"/>
      <c r="L3509" s="111"/>
      <c r="M3509" s="109">
        <v>1</v>
      </c>
      <c r="N3509" s="112" t="s">
        <v>1862</v>
      </c>
      <c r="O3509" s="102"/>
      <c r="P3509" s="102"/>
      <c r="Q3509" s="102" t="s">
        <v>16525</v>
      </c>
      <c r="R3509" s="109"/>
      <c r="S3509" s="102" t="s">
        <v>11080</v>
      </c>
      <c r="T3509" s="102" t="s">
        <v>20547</v>
      </c>
      <c r="U3509" s="102" t="s">
        <v>6</v>
      </c>
      <c r="V3509" s="109">
        <v>7.5</v>
      </c>
      <c r="W3509" s="107"/>
      <c r="X3509" s="324"/>
    </row>
    <row r="3510" spans="1:24" ht="12.95" customHeight="1" x14ac:dyDescent="0.2">
      <c r="A3510" s="115">
        <v>2008</v>
      </c>
      <c r="B3510" s="115" t="s">
        <v>4176</v>
      </c>
      <c r="C3510" s="102" t="s">
        <v>31750</v>
      </c>
      <c r="D3510" s="102" t="s">
        <v>3033</v>
      </c>
      <c r="E3510" s="115" t="s">
        <v>3032</v>
      </c>
      <c r="F3510" s="148" t="s">
        <v>10085</v>
      </c>
      <c r="G3510" s="105">
        <v>16229</v>
      </c>
      <c r="H3510" s="102" t="s">
        <v>10191</v>
      </c>
      <c r="I3510" s="102" t="s">
        <v>11819</v>
      </c>
      <c r="J3510" s="102" t="s">
        <v>4355</v>
      </c>
      <c r="K3510" s="102"/>
      <c r="L3510" s="111"/>
      <c r="M3510" s="169">
        <v>1</v>
      </c>
      <c r="N3510" s="108" t="s">
        <v>1862</v>
      </c>
      <c r="O3510" s="121"/>
      <c r="P3510" s="102"/>
      <c r="Q3510" s="102" t="s">
        <v>19627</v>
      </c>
      <c r="R3510" s="109"/>
      <c r="S3510" s="102"/>
      <c r="T3510" s="102" t="s">
        <v>20547</v>
      </c>
      <c r="U3510" s="102" t="s">
        <v>6</v>
      </c>
      <c r="V3510" s="109">
        <v>5.5</v>
      </c>
      <c r="W3510" s="107"/>
      <c r="X3510" s="324"/>
    </row>
    <row r="3511" spans="1:24" ht="12.95" customHeight="1" x14ac:dyDescent="0.2">
      <c r="A3511" s="115">
        <v>2012</v>
      </c>
      <c r="B3511" s="115" t="s">
        <v>4176</v>
      </c>
      <c r="C3511" s="164" t="s">
        <v>27878</v>
      </c>
      <c r="D3511" s="102" t="s">
        <v>1346</v>
      </c>
      <c r="E3511" s="115">
        <v>1</v>
      </c>
      <c r="F3511" s="148" t="s">
        <v>10085</v>
      </c>
      <c r="G3511" s="105">
        <v>19441</v>
      </c>
      <c r="H3511" s="102" t="s">
        <v>31751</v>
      </c>
      <c r="I3511" s="102" t="s">
        <v>31752</v>
      </c>
      <c r="J3511" s="179" t="s">
        <v>1347</v>
      </c>
      <c r="K3511" s="102"/>
      <c r="L3511" s="111"/>
      <c r="M3511" s="169">
        <v>1</v>
      </c>
      <c r="N3511" s="108" t="s">
        <v>1348</v>
      </c>
      <c r="O3511" s="121"/>
      <c r="P3511" s="102"/>
      <c r="Q3511" s="102" t="s">
        <v>20443</v>
      </c>
      <c r="R3511" s="109"/>
      <c r="S3511" s="102"/>
      <c r="T3511" s="102" t="s">
        <v>20579</v>
      </c>
      <c r="U3511" s="102" t="s">
        <v>1349</v>
      </c>
      <c r="V3511" s="109">
        <v>6.5</v>
      </c>
      <c r="W3511" s="107"/>
      <c r="X3511" s="324"/>
    </row>
    <row r="3512" spans="1:24" ht="12.95" customHeight="1" x14ac:dyDescent="0.2">
      <c r="A3512" s="115">
        <v>2012</v>
      </c>
      <c r="B3512" s="115" t="s">
        <v>4176</v>
      </c>
      <c r="C3512" s="102" t="s">
        <v>27878</v>
      </c>
      <c r="D3512" s="179" t="s">
        <v>1350</v>
      </c>
      <c r="E3512" s="115">
        <v>2</v>
      </c>
      <c r="F3512" s="148" t="s">
        <v>10085</v>
      </c>
      <c r="G3512" s="105">
        <v>19464</v>
      </c>
      <c r="H3512" s="102" t="s">
        <v>31752</v>
      </c>
      <c r="I3512" s="102" t="s">
        <v>10191</v>
      </c>
      <c r="J3512" s="102" t="s">
        <v>1351</v>
      </c>
      <c r="K3512" s="102"/>
      <c r="L3512" s="111"/>
      <c r="M3512" s="169">
        <v>1</v>
      </c>
      <c r="N3512" s="108" t="s">
        <v>1348</v>
      </c>
      <c r="O3512" s="121"/>
      <c r="P3512" s="102"/>
      <c r="Q3512" s="102" t="s">
        <v>16096</v>
      </c>
      <c r="R3512" s="109" t="s">
        <v>7035</v>
      </c>
      <c r="S3512" s="102"/>
      <c r="T3512" s="102" t="s">
        <v>20579</v>
      </c>
      <c r="U3512" s="102" t="s">
        <v>1352</v>
      </c>
      <c r="V3512" s="109">
        <v>5.5</v>
      </c>
      <c r="W3512" s="107"/>
      <c r="X3512" s="324"/>
    </row>
    <row r="3513" spans="1:24" ht="12.95" customHeight="1" x14ac:dyDescent="0.2">
      <c r="A3513" s="115">
        <v>2012</v>
      </c>
      <c r="B3513" s="115" t="s">
        <v>4176</v>
      </c>
      <c r="C3513" s="102" t="s">
        <v>27878</v>
      </c>
      <c r="D3513" s="102" t="s">
        <v>1353</v>
      </c>
      <c r="E3513" s="115">
        <v>3</v>
      </c>
      <c r="F3513" s="148" t="s">
        <v>10085</v>
      </c>
      <c r="G3513" s="105">
        <v>19465</v>
      </c>
      <c r="H3513" s="102" t="s">
        <v>10191</v>
      </c>
      <c r="I3513" s="102" t="s">
        <v>31752</v>
      </c>
      <c r="J3513" s="179" t="s">
        <v>1347</v>
      </c>
      <c r="K3513" s="102"/>
      <c r="L3513" s="111"/>
      <c r="M3513" s="169">
        <v>1</v>
      </c>
      <c r="N3513" s="112" t="s">
        <v>1348</v>
      </c>
      <c r="O3513" s="121"/>
      <c r="P3513" s="102" t="s">
        <v>9125</v>
      </c>
      <c r="Q3513" s="102" t="s">
        <v>20490</v>
      </c>
      <c r="R3513" s="109"/>
      <c r="S3513" s="102" t="s">
        <v>9435</v>
      </c>
      <c r="T3513" s="102" t="s">
        <v>20579</v>
      </c>
      <c r="U3513" s="102" t="s">
        <v>1349</v>
      </c>
      <c r="V3513" s="109">
        <v>7.5</v>
      </c>
      <c r="W3513" s="107"/>
      <c r="X3513" s="324"/>
    </row>
    <row r="3514" spans="1:24" ht="12.95" customHeight="1" x14ac:dyDescent="0.2">
      <c r="A3514" s="115">
        <v>2012</v>
      </c>
      <c r="B3514" s="115" t="s">
        <v>4176</v>
      </c>
      <c r="C3514" s="102" t="s">
        <v>27878</v>
      </c>
      <c r="D3514" s="102" t="s">
        <v>1354</v>
      </c>
      <c r="E3514" s="115">
        <v>4</v>
      </c>
      <c r="F3514" s="148" t="s">
        <v>10085</v>
      </c>
      <c r="G3514" s="105">
        <v>19465</v>
      </c>
      <c r="H3514" s="102" t="s">
        <v>31753</v>
      </c>
      <c r="I3514" s="102" t="s">
        <v>31752</v>
      </c>
      <c r="J3514" s="179" t="s">
        <v>1347</v>
      </c>
      <c r="K3514" s="102"/>
      <c r="L3514" s="111"/>
      <c r="M3514" s="169">
        <v>1</v>
      </c>
      <c r="N3514" s="108" t="s">
        <v>1348</v>
      </c>
      <c r="O3514" s="121" t="s">
        <v>9125</v>
      </c>
      <c r="P3514" s="102"/>
      <c r="Q3514" s="102" t="s">
        <v>19238</v>
      </c>
      <c r="R3514" s="109"/>
      <c r="S3514" s="102"/>
      <c r="T3514" s="102" t="s">
        <v>20579</v>
      </c>
      <c r="U3514" s="102" t="s">
        <v>1352</v>
      </c>
      <c r="V3514" s="109">
        <v>6.5</v>
      </c>
      <c r="W3514" s="107"/>
      <c r="X3514" s="324"/>
    </row>
    <row r="3515" spans="1:24" ht="12.95" customHeight="1" x14ac:dyDescent="0.2">
      <c r="A3515" s="115">
        <v>2012</v>
      </c>
      <c r="B3515" s="115" t="s">
        <v>4176</v>
      </c>
      <c r="C3515" s="102" t="s">
        <v>27878</v>
      </c>
      <c r="D3515" s="102" t="s">
        <v>1355</v>
      </c>
      <c r="E3515" s="115">
        <v>5</v>
      </c>
      <c r="F3515" s="148" t="s">
        <v>10085</v>
      </c>
      <c r="G3515" s="105">
        <v>19465</v>
      </c>
      <c r="H3515" s="102" t="s">
        <v>31752</v>
      </c>
      <c r="I3515" s="102" t="s">
        <v>31753</v>
      </c>
      <c r="J3515" s="179" t="s">
        <v>1347</v>
      </c>
      <c r="K3515" s="102"/>
      <c r="L3515" s="111"/>
      <c r="M3515" s="169">
        <v>1</v>
      </c>
      <c r="N3515" s="108" t="s">
        <v>1348</v>
      </c>
      <c r="O3515" s="121" t="s">
        <v>10189</v>
      </c>
      <c r="P3515" s="102"/>
      <c r="Q3515" s="102" t="s">
        <v>16894</v>
      </c>
      <c r="R3515" s="109"/>
      <c r="S3515" s="102" t="s">
        <v>11080</v>
      </c>
      <c r="T3515" s="102" t="s">
        <v>20579</v>
      </c>
      <c r="U3515" s="102" t="s">
        <v>1352</v>
      </c>
      <c r="V3515" s="109">
        <v>7.5</v>
      </c>
      <c r="W3515" s="107"/>
      <c r="X3515" s="324"/>
    </row>
    <row r="3516" spans="1:24" ht="12.95" customHeight="1" x14ac:dyDescent="0.2">
      <c r="A3516" s="139">
        <v>2012</v>
      </c>
      <c r="B3516" s="139" t="s">
        <v>4176</v>
      </c>
      <c r="C3516" s="188" t="s">
        <v>27878</v>
      </c>
      <c r="D3516" s="102" t="s">
        <v>1356</v>
      </c>
      <c r="E3516" s="115">
        <v>6</v>
      </c>
      <c r="F3516" s="148" t="s">
        <v>10085</v>
      </c>
      <c r="G3516" s="105">
        <v>19466</v>
      </c>
      <c r="H3516" s="102" t="s">
        <v>31752</v>
      </c>
      <c r="I3516" s="102" t="s">
        <v>31753</v>
      </c>
      <c r="J3516" s="179" t="s">
        <v>1347</v>
      </c>
      <c r="K3516" s="102"/>
      <c r="L3516" s="111"/>
      <c r="M3516" s="169">
        <v>1</v>
      </c>
      <c r="N3516" s="112" t="s">
        <v>1348</v>
      </c>
      <c r="O3516" s="121" t="s">
        <v>10189</v>
      </c>
      <c r="P3516" s="102" t="s">
        <v>15889</v>
      </c>
      <c r="Q3516" s="102" t="s">
        <v>20247</v>
      </c>
      <c r="R3516" s="109"/>
      <c r="S3516" s="102" t="s">
        <v>11080</v>
      </c>
      <c r="T3516" s="102" t="s">
        <v>20579</v>
      </c>
      <c r="U3516" s="102" t="s">
        <v>17954</v>
      </c>
      <c r="V3516" s="109">
        <v>10.5</v>
      </c>
      <c r="W3516" s="107"/>
      <c r="X3516" s="324"/>
    </row>
    <row r="3517" spans="1:24" ht="12.95" customHeight="1" x14ac:dyDescent="0.2">
      <c r="A3517" s="139">
        <v>2012</v>
      </c>
      <c r="B3517" s="139" t="s">
        <v>4176</v>
      </c>
      <c r="C3517" s="188" t="s">
        <v>27878</v>
      </c>
      <c r="D3517" s="102" t="s">
        <v>1357</v>
      </c>
      <c r="E3517" s="115">
        <v>7</v>
      </c>
      <c r="F3517" s="148" t="s">
        <v>10085</v>
      </c>
      <c r="G3517" s="105">
        <v>19546</v>
      </c>
      <c r="H3517" s="102" t="s">
        <v>31753</v>
      </c>
      <c r="I3517" s="102" t="s">
        <v>31752</v>
      </c>
      <c r="J3517" s="179" t="s">
        <v>1347</v>
      </c>
      <c r="K3517" s="102"/>
      <c r="L3517" s="111"/>
      <c r="M3517" s="169">
        <v>1</v>
      </c>
      <c r="N3517" s="112" t="s">
        <v>1348</v>
      </c>
      <c r="O3517" s="121" t="s">
        <v>162</v>
      </c>
      <c r="P3517" s="102" t="s">
        <v>8076</v>
      </c>
      <c r="Q3517" s="102" t="s">
        <v>27922</v>
      </c>
      <c r="R3517" s="109"/>
      <c r="S3517" s="102" t="s">
        <v>11080</v>
      </c>
      <c r="T3517" s="102" t="s">
        <v>20579</v>
      </c>
      <c r="U3517" s="102" t="s">
        <v>1349</v>
      </c>
      <c r="V3517" s="109">
        <v>9.5</v>
      </c>
      <c r="W3517" s="107"/>
      <c r="X3517" s="324"/>
    </row>
    <row r="3518" spans="1:24" ht="12.95" customHeight="1" x14ac:dyDescent="0.2">
      <c r="A3518" s="139">
        <v>2012</v>
      </c>
      <c r="B3518" s="139" t="s">
        <v>4176</v>
      </c>
      <c r="C3518" s="188" t="s">
        <v>27878</v>
      </c>
      <c r="D3518" s="127" t="s">
        <v>1358</v>
      </c>
      <c r="E3518" s="115" t="s">
        <v>1359</v>
      </c>
      <c r="F3518" s="148" t="s">
        <v>10085</v>
      </c>
      <c r="G3518" s="105">
        <v>18596</v>
      </c>
      <c r="H3518" s="102" t="s">
        <v>1360</v>
      </c>
      <c r="I3518" s="102" t="s">
        <v>31752</v>
      </c>
      <c r="J3518" s="102" t="s">
        <v>1361</v>
      </c>
      <c r="K3518" s="102"/>
      <c r="L3518" s="111"/>
      <c r="M3518" s="169">
        <v>1</v>
      </c>
      <c r="N3518" s="108" t="s">
        <v>3202</v>
      </c>
      <c r="O3518" s="121" t="s">
        <v>162</v>
      </c>
      <c r="P3518" s="102"/>
      <c r="Q3518" s="102"/>
      <c r="R3518" s="109" t="s">
        <v>7035</v>
      </c>
      <c r="S3518" s="102"/>
      <c r="T3518" s="102" t="s">
        <v>20579</v>
      </c>
      <c r="U3518" s="102" t="s">
        <v>17955</v>
      </c>
      <c r="V3518" s="118">
        <v>9</v>
      </c>
      <c r="W3518" s="107"/>
      <c r="X3518" s="324"/>
    </row>
    <row r="3519" spans="1:24" ht="12.95" customHeight="1" x14ac:dyDescent="0.2">
      <c r="A3519" s="140">
        <v>2014</v>
      </c>
      <c r="B3519" s="140" t="s">
        <v>4176</v>
      </c>
      <c r="C3519" s="197" t="s">
        <v>34418</v>
      </c>
      <c r="D3519" s="146" t="s">
        <v>34413</v>
      </c>
      <c r="E3519" s="140" t="s">
        <v>34414</v>
      </c>
      <c r="F3519" s="148" t="s">
        <v>10085</v>
      </c>
      <c r="G3519" s="105">
        <v>16425</v>
      </c>
      <c r="H3519" s="115" t="s">
        <v>10191</v>
      </c>
      <c r="I3519" s="115" t="s">
        <v>4890</v>
      </c>
      <c r="J3519" s="115" t="s">
        <v>810</v>
      </c>
      <c r="K3519" s="102"/>
      <c r="L3519" s="111" t="s">
        <v>19593</v>
      </c>
      <c r="M3519" s="115"/>
      <c r="N3519" s="108"/>
      <c r="O3519" s="115" t="s">
        <v>16764</v>
      </c>
      <c r="P3519" s="126" t="s">
        <v>9125</v>
      </c>
      <c r="Q3519" s="126" t="s">
        <v>16762</v>
      </c>
      <c r="R3519" s="115"/>
      <c r="S3519" s="115"/>
      <c r="T3519" s="115" t="s">
        <v>20547</v>
      </c>
      <c r="U3519" s="115" t="s">
        <v>17314</v>
      </c>
      <c r="V3519" s="151">
        <v>8</v>
      </c>
      <c r="W3519" s="183"/>
      <c r="X3519" s="324"/>
    </row>
    <row r="3520" spans="1:24" ht="12.95" customHeight="1" x14ac:dyDescent="0.2">
      <c r="A3520" s="140">
        <v>2014</v>
      </c>
      <c r="B3520" s="140" t="s">
        <v>4176</v>
      </c>
      <c r="C3520" s="128" t="s">
        <v>34418</v>
      </c>
      <c r="D3520" s="146" t="s">
        <v>34422</v>
      </c>
      <c r="E3520" s="140" t="s">
        <v>34415</v>
      </c>
      <c r="F3520" s="148" t="s">
        <v>10085</v>
      </c>
      <c r="G3520" s="105">
        <v>16425</v>
      </c>
      <c r="H3520" s="102" t="s">
        <v>10191</v>
      </c>
      <c r="I3520" s="102" t="s">
        <v>4890</v>
      </c>
      <c r="J3520" s="102" t="s">
        <v>21577</v>
      </c>
      <c r="K3520" s="102"/>
      <c r="L3520" s="111" t="s">
        <v>428</v>
      </c>
      <c r="M3520" s="102"/>
      <c r="N3520" s="112"/>
      <c r="O3520" s="102" t="s">
        <v>16545</v>
      </c>
      <c r="P3520" s="102"/>
      <c r="Q3520" s="102" t="s">
        <v>16563</v>
      </c>
      <c r="R3520" s="102"/>
      <c r="S3520" s="102"/>
      <c r="T3520" s="102" t="s">
        <v>21574</v>
      </c>
      <c r="U3520" s="102" t="s">
        <v>21578</v>
      </c>
      <c r="V3520" s="102">
        <v>5</v>
      </c>
      <c r="W3520" s="102"/>
      <c r="X3520" s="324"/>
    </row>
    <row r="3521" spans="1:24" ht="12.95" customHeight="1" x14ac:dyDescent="0.2">
      <c r="A3521" s="140">
        <v>2014</v>
      </c>
      <c r="B3521" s="140" t="s">
        <v>4176</v>
      </c>
      <c r="C3521" s="128" t="s">
        <v>34418</v>
      </c>
      <c r="D3521" s="146" t="s">
        <v>34419</v>
      </c>
      <c r="E3521" s="140" t="s">
        <v>34416</v>
      </c>
      <c r="F3521" s="148" t="s">
        <v>10085</v>
      </c>
      <c r="G3521" s="105">
        <v>16427</v>
      </c>
      <c r="H3521" s="102" t="s">
        <v>1520</v>
      </c>
      <c r="I3521" s="102" t="s">
        <v>11819</v>
      </c>
      <c r="J3521" s="102" t="s">
        <v>17897</v>
      </c>
      <c r="K3521" s="132"/>
      <c r="L3521" s="111" t="s">
        <v>433</v>
      </c>
      <c r="M3521" s="168"/>
      <c r="N3521" s="112"/>
      <c r="O3521" s="121" t="s">
        <v>5985</v>
      </c>
      <c r="P3521" s="102" t="s">
        <v>9125</v>
      </c>
      <c r="Q3521" s="102" t="s">
        <v>21514</v>
      </c>
      <c r="R3521" s="102"/>
      <c r="S3521" s="102" t="s">
        <v>9435</v>
      </c>
      <c r="T3521" s="102" t="s">
        <v>20547</v>
      </c>
      <c r="U3521" s="102" t="s">
        <v>27708</v>
      </c>
      <c r="V3521" s="102">
        <v>9</v>
      </c>
      <c r="W3521" s="102"/>
      <c r="X3521" s="324"/>
    </row>
    <row r="3522" spans="1:24" ht="12.95" customHeight="1" x14ac:dyDescent="0.2">
      <c r="A3522" s="140">
        <v>2014</v>
      </c>
      <c r="B3522" s="140" t="s">
        <v>4176</v>
      </c>
      <c r="C3522" s="128" t="s">
        <v>34418</v>
      </c>
      <c r="D3522" s="146" t="s">
        <v>34420</v>
      </c>
      <c r="E3522" s="140" t="s">
        <v>34417</v>
      </c>
      <c r="F3522" s="148" t="s">
        <v>10085</v>
      </c>
      <c r="G3522" s="105">
        <v>16427</v>
      </c>
      <c r="H3522" s="102" t="s">
        <v>10191</v>
      </c>
      <c r="I3522" s="102" t="s">
        <v>4890</v>
      </c>
      <c r="J3522" s="102" t="s">
        <v>17872</v>
      </c>
      <c r="K3522" s="102"/>
      <c r="L3522" s="111" t="s">
        <v>434</v>
      </c>
      <c r="M3522" s="102"/>
      <c r="N3522" s="125" t="s">
        <v>11565</v>
      </c>
      <c r="O3522" s="102" t="s">
        <v>16524</v>
      </c>
      <c r="P3522" s="102" t="s">
        <v>162</v>
      </c>
      <c r="Q3522" s="102" t="s">
        <v>19103</v>
      </c>
      <c r="R3522" s="102"/>
      <c r="S3522" s="102"/>
      <c r="T3522" s="102" t="s">
        <v>20547</v>
      </c>
      <c r="U3522" s="102" t="s">
        <v>27655</v>
      </c>
      <c r="V3522" s="102">
        <v>6</v>
      </c>
      <c r="W3522" s="102"/>
      <c r="X3522" s="324"/>
    </row>
    <row r="3523" spans="1:24" ht="12.95" customHeight="1" x14ac:dyDescent="0.2">
      <c r="A3523" s="140">
        <v>2018</v>
      </c>
      <c r="B3523" s="140" t="s">
        <v>4176</v>
      </c>
      <c r="C3523" s="197" t="s">
        <v>38808</v>
      </c>
      <c r="D3523" s="128" t="s">
        <v>38817</v>
      </c>
      <c r="E3523" s="140" t="s">
        <v>38809</v>
      </c>
      <c r="F3523" s="148" t="s">
        <v>10085</v>
      </c>
      <c r="G3523" s="142">
        <v>18549</v>
      </c>
      <c r="H3523" s="128" t="s">
        <v>10191</v>
      </c>
      <c r="I3523" s="102" t="s">
        <v>38818</v>
      </c>
      <c r="J3523" s="128" t="s">
        <v>38327</v>
      </c>
      <c r="K3523" s="128"/>
      <c r="L3523" s="143" t="s">
        <v>21453</v>
      </c>
      <c r="M3523" s="168">
        <v>1</v>
      </c>
      <c r="N3523" s="144" t="s">
        <v>38819</v>
      </c>
      <c r="O3523" s="214" t="s">
        <v>16798</v>
      </c>
      <c r="P3523" s="128"/>
      <c r="Q3523" s="128"/>
      <c r="R3523" s="128"/>
      <c r="S3523" s="128"/>
      <c r="T3523" s="128" t="s">
        <v>20579</v>
      </c>
      <c r="U3523" s="128" t="s">
        <v>39323</v>
      </c>
      <c r="V3523" s="128">
        <v>6.5</v>
      </c>
      <c r="W3523" s="128"/>
      <c r="X3523" s="324"/>
    </row>
    <row r="3524" spans="1:24" ht="12.95" customHeight="1" x14ac:dyDescent="0.2">
      <c r="A3524" s="140">
        <v>2018</v>
      </c>
      <c r="B3524" s="140" t="s">
        <v>4176</v>
      </c>
      <c r="C3524" s="128" t="s">
        <v>38808</v>
      </c>
      <c r="D3524" s="128" t="s">
        <v>38820</v>
      </c>
      <c r="E3524" s="140" t="s">
        <v>38810</v>
      </c>
      <c r="F3524" s="148" t="s">
        <v>10085</v>
      </c>
      <c r="G3524" s="142">
        <v>18510</v>
      </c>
      <c r="H3524" s="102" t="s">
        <v>36409</v>
      </c>
      <c r="I3524" s="102" t="s">
        <v>38818</v>
      </c>
      <c r="J3524" s="128" t="s">
        <v>38326</v>
      </c>
      <c r="K3524" s="128"/>
      <c r="L3524" s="143"/>
      <c r="M3524" s="168">
        <v>2</v>
      </c>
      <c r="N3524" s="144" t="s">
        <v>38821</v>
      </c>
      <c r="O3524" s="214" t="s">
        <v>3325</v>
      </c>
      <c r="P3524" s="128"/>
      <c r="Q3524" s="128" t="s">
        <v>17196</v>
      </c>
      <c r="R3524" s="128"/>
      <c r="S3524" s="128"/>
      <c r="T3524" s="128" t="s">
        <v>20579</v>
      </c>
      <c r="U3524" s="128" t="s">
        <v>39324</v>
      </c>
      <c r="V3524" s="128">
        <v>7</v>
      </c>
      <c r="W3524" s="128"/>
      <c r="X3524" s="324"/>
    </row>
    <row r="3525" spans="1:24" ht="12.95" customHeight="1" x14ac:dyDescent="0.2">
      <c r="A3525" s="140">
        <v>2018</v>
      </c>
      <c r="B3525" s="140" t="s">
        <v>4176</v>
      </c>
      <c r="C3525" s="128" t="s">
        <v>38808</v>
      </c>
      <c r="D3525" s="128" t="s">
        <v>38822</v>
      </c>
      <c r="E3525" s="140" t="s">
        <v>38811</v>
      </c>
      <c r="F3525" s="148" t="s">
        <v>10085</v>
      </c>
      <c r="G3525" s="142">
        <v>18575</v>
      </c>
      <c r="H3525" s="102" t="s">
        <v>38818</v>
      </c>
      <c r="I3525" s="128" t="s">
        <v>15082</v>
      </c>
      <c r="J3525" s="128" t="s">
        <v>38823</v>
      </c>
      <c r="K3525" s="128"/>
      <c r="L3525" s="143"/>
      <c r="M3525" s="168">
        <v>1</v>
      </c>
      <c r="N3525" s="144" t="s">
        <v>38824</v>
      </c>
      <c r="O3525" s="214" t="s">
        <v>15941</v>
      </c>
      <c r="P3525" s="128" t="s">
        <v>9160</v>
      </c>
      <c r="Q3525" s="128" t="s">
        <v>16798</v>
      </c>
      <c r="R3525" s="128"/>
      <c r="S3525" s="128"/>
      <c r="T3525" s="128" t="s">
        <v>20579</v>
      </c>
      <c r="U3525" s="128" t="s">
        <v>39325</v>
      </c>
      <c r="V3525" s="128">
        <v>7</v>
      </c>
      <c r="W3525" s="128"/>
      <c r="X3525" s="324"/>
    </row>
    <row r="3526" spans="1:24" ht="12.95" customHeight="1" x14ac:dyDescent="0.2">
      <c r="A3526" s="140">
        <v>2018</v>
      </c>
      <c r="B3526" s="140" t="s">
        <v>4176</v>
      </c>
      <c r="C3526" s="128" t="s">
        <v>38808</v>
      </c>
      <c r="D3526" s="128" t="s">
        <v>38825</v>
      </c>
      <c r="E3526" s="140" t="s">
        <v>38812</v>
      </c>
      <c r="F3526" s="148" t="s">
        <v>10085</v>
      </c>
      <c r="G3526" s="142">
        <v>18523</v>
      </c>
      <c r="H3526" s="128" t="s">
        <v>15082</v>
      </c>
      <c r="I3526" s="102" t="s">
        <v>38818</v>
      </c>
      <c r="J3526" s="128" t="s">
        <v>38826</v>
      </c>
      <c r="K3526" s="128"/>
      <c r="L3526" s="143"/>
      <c r="M3526" s="168">
        <v>2</v>
      </c>
      <c r="N3526" s="144" t="s">
        <v>38827</v>
      </c>
      <c r="O3526" s="214" t="s">
        <v>16880</v>
      </c>
      <c r="P3526" s="128" t="s">
        <v>9125</v>
      </c>
      <c r="Q3526" s="128" t="s">
        <v>20863</v>
      </c>
      <c r="R3526" s="128"/>
      <c r="S3526" s="128"/>
      <c r="T3526" s="128" t="s">
        <v>20579</v>
      </c>
      <c r="U3526" s="128" t="s">
        <v>39326</v>
      </c>
      <c r="V3526" s="128">
        <v>8.5</v>
      </c>
      <c r="W3526" s="128"/>
      <c r="X3526" s="324"/>
    </row>
    <row r="3527" spans="1:24" ht="12.95" customHeight="1" x14ac:dyDescent="0.2">
      <c r="A3527" s="140">
        <v>2018</v>
      </c>
      <c r="B3527" s="140" t="s">
        <v>4176</v>
      </c>
      <c r="C3527" s="128" t="s">
        <v>38808</v>
      </c>
      <c r="D3527" s="128" t="s">
        <v>38828</v>
      </c>
      <c r="E3527" s="140" t="s">
        <v>38813</v>
      </c>
      <c r="F3527" s="148" t="s">
        <v>10085</v>
      </c>
      <c r="G3527" s="142">
        <v>18512</v>
      </c>
      <c r="H3527" s="128" t="s">
        <v>15082</v>
      </c>
      <c r="I3527" s="102" t="s">
        <v>38818</v>
      </c>
      <c r="J3527" s="128" t="s">
        <v>38829</v>
      </c>
      <c r="K3527" s="128"/>
      <c r="L3527" s="143"/>
      <c r="M3527" s="168">
        <v>6</v>
      </c>
      <c r="N3527" s="144" t="s">
        <v>38830</v>
      </c>
      <c r="O3527" s="214" t="s">
        <v>16856</v>
      </c>
      <c r="P3527" s="128" t="s">
        <v>15928</v>
      </c>
      <c r="Q3527" s="128" t="s">
        <v>20645</v>
      </c>
      <c r="R3527" s="128"/>
      <c r="S3527" s="128" t="s">
        <v>9435</v>
      </c>
      <c r="T3527" s="128" t="s">
        <v>20579</v>
      </c>
      <c r="U3527" s="128" t="s">
        <v>39327</v>
      </c>
      <c r="V3527" s="128">
        <v>9.5</v>
      </c>
      <c r="W3527" s="128"/>
      <c r="X3527" s="324"/>
    </row>
    <row r="3528" spans="1:24" ht="12.95" customHeight="1" x14ac:dyDescent="0.2">
      <c r="A3528" s="140">
        <v>2018</v>
      </c>
      <c r="B3528" s="140" t="s">
        <v>4176</v>
      </c>
      <c r="C3528" s="128" t="s">
        <v>38808</v>
      </c>
      <c r="D3528" s="128" t="s">
        <v>264</v>
      </c>
      <c r="E3528" s="140" t="s">
        <v>38814</v>
      </c>
      <c r="F3528" s="148" t="s">
        <v>10085</v>
      </c>
      <c r="G3528" s="142">
        <v>18496</v>
      </c>
      <c r="H3528" s="128" t="s">
        <v>10191</v>
      </c>
      <c r="I3528" s="102" t="s">
        <v>38818</v>
      </c>
      <c r="J3528" s="128" t="s">
        <v>38831</v>
      </c>
      <c r="K3528" s="128"/>
      <c r="L3528" s="143"/>
      <c r="M3528" s="168">
        <v>2</v>
      </c>
      <c r="N3528" s="144" t="s">
        <v>38832</v>
      </c>
      <c r="O3528" s="214" t="s">
        <v>17989</v>
      </c>
      <c r="P3528" s="128" t="s">
        <v>9125</v>
      </c>
      <c r="Q3528" s="128" t="s">
        <v>16887</v>
      </c>
      <c r="R3528" s="128"/>
      <c r="S3528" s="128" t="s">
        <v>11080</v>
      </c>
      <c r="T3528" s="128" t="s">
        <v>20579</v>
      </c>
      <c r="U3528" s="128" t="s">
        <v>39328</v>
      </c>
      <c r="V3528" s="128">
        <v>11</v>
      </c>
      <c r="W3528" s="128"/>
      <c r="X3528" s="324"/>
    </row>
    <row r="3529" spans="1:24" ht="12.95" customHeight="1" x14ac:dyDescent="0.2">
      <c r="A3529" s="140">
        <v>2018</v>
      </c>
      <c r="B3529" s="140" t="s">
        <v>4176</v>
      </c>
      <c r="C3529" s="128" t="s">
        <v>38808</v>
      </c>
      <c r="D3529" s="128" t="s">
        <v>38833</v>
      </c>
      <c r="E3529" s="140" t="s">
        <v>38815</v>
      </c>
      <c r="F3529" s="148" t="s">
        <v>10085</v>
      </c>
      <c r="G3529" s="142">
        <v>18466</v>
      </c>
      <c r="H3529" s="128" t="s">
        <v>10191</v>
      </c>
      <c r="I3529" s="102" t="s">
        <v>38818</v>
      </c>
      <c r="J3529" s="128" t="s">
        <v>38325</v>
      </c>
      <c r="K3529" s="128"/>
      <c r="L3529" s="143"/>
      <c r="M3529" s="168">
        <v>2</v>
      </c>
      <c r="N3529" s="144" t="s">
        <v>38832</v>
      </c>
      <c r="O3529" s="214"/>
      <c r="P3529" s="128"/>
      <c r="Q3529" s="128" t="s">
        <v>21478</v>
      </c>
      <c r="R3529" s="128"/>
      <c r="S3529" s="128"/>
      <c r="T3529" s="128" t="s">
        <v>20579</v>
      </c>
      <c r="U3529" s="128" t="s">
        <v>39329</v>
      </c>
      <c r="V3529" s="128">
        <v>9</v>
      </c>
      <c r="W3529" s="128"/>
      <c r="X3529" s="324"/>
    </row>
    <row r="3530" spans="1:24" ht="12.95" customHeight="1" x14ac:dyDescent="0.2">
      <c r="A3530" s="140">
        <v>2018</v>
      </c>
      <c r="B3530" s="140" t="s">
        <v>4176</v>
      </c>
      <c r="C3530" s="128" t="s">
        <v>38808</v>
      </c>
      <c r="D3530" s="128" t="s">
        <v>38834</v>
      </c>
      <c r="E3530" s="140" t="s">
        <v>38816</v>
      </c>
      <c r="F3530" s="148" t="s">
        <v>10085</v>
      </c>
      <c r="G3530" s="142">
        <v>18565</v>
      </c>
      <c r="H3530" s="102" t="s">
        <v>38818</v>
      </c>
      <c r="I3530" s="102" t="s">
        <v>36444</v>
      </c>
      <c r="J3530" s="128" t="s">
        <v>38835</v>
      </c>
      <c r="K3530" s="128"/>
      <c r="L3530" s="143"/>
      <c r="M3530" s="168">
        <v>4</v>
      </c>
      <c r="N3530" s="144" t="s">
        <v>38836</v>
      </c>
      <c r="O3530" s="214" t="s">
        <v>16684</v>
      </c>
      <c r="P3530" s="128" t="s">
        <v>162</v>
      </c>
      <c r="Q3530" s="128" t="s">
        <v>19302</v>
      </c>
      <c r="R3530" s="128"/>
      <c r="S3530" s="128"/>
      <c r="T3530" s="128" t="s">
        <v>20579</v>
      </c>
      <c r="U3530" s="128" t="s">
        <v>39330</v>
      </c>
      <c r="V3530" s="128">
        <v>10.5</v>
      </c>
      <c r="W3530" s="128"/>
      <c r="X3530" s="324"/>
    </row>
    <row r="3531" spans="1:24" ht="12.95" customHeight="1" x14ac:dyDescent="0.2">
      <c r="A3531" s="140">
        <v>2017</v>
      </c>
      <c r="B3531" s="140" t="s">
        <v>4176</v>
      </c>
      <c r="C3531" s="197" t="s">
        <v>35889</v>
      </c>
      <c r="D3531" s="143" t="s">
        <v>35876</v>
      </c>
      <c r="E3531" s="140" t="s">
        <v>35877</v>
      </c>
      <c r="F3531" s="148" t="s">
        <v>10085</v>
      </c>
      <c r="G3531" s="142">
        <v>16030</v>
      </c>
      <c r="H3531" s="128" t="s">
        <v>2625</v>
      </c>
      <c r="I3531" s="128" t="s">
        <v>15082</v>
      </c>
      <c r="J3531" s="128" t="s">
        <v>35887</v>
      </c>
      <c r="K3531" s="128"/>
      <c r="L3531" s="143"/>
      <c r="M3531" s="168">
        <v>1</v>
      </c>
      <c r="N3531" s="200" t="s">
        <v>35888</v>
      </c>
      <c r="O3531" s="214" t="s">
        <v>3620</v>
      </c>
      <c r="P3531" s="128" t="s">
        <v>9125</v>
      </c>
      <c r="Q3531" s="128" t="s">
        <v>16982</v>
      </c>
      <c r="R3531" s="128"/>
      <c r="S3531" s="128"/>
      <c r="T3531" s="128" t="s">
        <v>20545</v>
      </c>
      <c r="U3531" s="128" t="s">
        <v>39331</v>
      </c>
      <c r="V3531" s="128">
        <v>8.5</v>
      </c>
      <c r="W3531" s="128"/>
      <c r="X3531" s="324"/>
    </row>
    <row r="3532" spans="1:24" ht="12.95" customHeight="1" x14ac:dyDescent="0.2">
      <c r="A3532" s="140">
        <v>2017</v>
      </c>
      <c r="B3532" s="140" t="s">
        <v>4176</v>
      </c>
      <c r="C3532" s="128" t="s">
        <v>35889</v>
      </c>
      <c r="D3532" s="143" t="s">
        <v>35890</v>
      </c>
      <c r="E3532" s="140" t="s">
        <v>35878</v>
      </c>
      <c r="F3532" s="148" t="s">
        <v>10085</v>
      </c>
      <c r="G3532" s="142">
        <v>16030</v>
      </c>
      <c r="H3532" s="128" t="s">
        <v>2625</v>
      </c>
      <c r="I3532" s="128" t="s">
        <v>15082</v>
      </c>
      <c r="J3532" s="128" t="s">
        <v>35887</v>
      </c>
      <c r="K3532" s="128"/>
      <c r="L3532" s="143"/>
      <c r="M3532" s="168">
        <v>1</v>
      </c>
      <c r="N3532" s="200" t="s">
        <v>35888</v>
      </c>
      <c r="O3532" s="214"/>
      <c r="P3532" s="128" t="s">
        <v>13301</v>
      </c>
      <c r="Q3532" s="128" t="s">
        <v>17585</v>
      </c>
      <c r="R3532" s="128"/>
      <c r="S3532" s="128"/>
      <c r="T3532" s="128" t="s">
        <v>20545</v>
      </c>
      <c r="U3532" s="128" t="s">
        <v>39332</v>
      </c>
      <c r="V3532" s="128">
        <v>7.5</v>
      </c>
      <c r="W3532" s="128"/>
      <c r="X3532" s="324"/>
    </row>
    <row r="3533" spans="1:24" ht="12.95" customHeight="1" x14ac:dyDescent="0.2">
      <c r="A3533" s="140">
        <v>2017</v>
      </c>
      <c r="B3533" s="140" t="s">
        <v>4176</v>
      </c>
      <c r="C3533" s="128" t="s">
        <v>35889</v>
      </c>
      <c r="D3533" s="143" t="s">
        <v>35891</v>
      </c>
      <c r="E3533" s="140" t="s">
        <v>35879</v>
      </c>
      <c r="F3533" s="148" t="s">
        <v>10085</v>
      </c>
      <c r="G3533" s="142">
        <v>16030</v>
      </c>
      <c r="H3533" s="128" t="s">
        <v>2625</v>
      </c>
      <c r="I3533" s="128" t="s">
        <v>15082</v>
      </c>
      <c r="J3533" s="128" t="s">
        <v>35887</v>
      </c>
      <c r="K3533" s="128"/>
      <c r="L3533" s="143"/>
      <c r="M3533" s="168">
        <v>1</v>
      </c>
      <c r="N3533" s="200" t="s">
        <v>35888</v>
      </c>
      <c r="O3533" s="214" t="s">
        <v>15889</v>
      </c>
      <c r="P3533" s="128" t="s">
        <v>2447</v>
      </c>
      <c r="Q3533" s="128" t="s">
        <v>30350</v>
      </c>
      <c r="R3533" s="128"/>
      <c r="S3533" s="128"/>
      <c r="T3533" s="128" t="s">
        <v>20545</v>
      </c>
      <c r="U3533" s="128" t="s">
        <v>39333</v>
      </c>
      <c r="V3533" s="128">
        <v>9.5</v>
      </c>
      <c r="W3533" s="128"/>
      <c r="X3533" s="324"/>
    </row>
    <row r="3534" spans="1:24" ht="12.95" customHeight="1" x14ac:dyDescent="0.2">
      <c r="A3534" s="140">
        <v>2017</v>
      </c>
      <c r="B3534" s="140" t="s">
        <v>4176</v>
      </c>
      <c r="C3534" s="128" t="s">
        <v>35889</v>
      </c>
      <c r="D3534" s="143" t="s">
        <v>35892</v>
      </c>
      <c r="E3534" s="140" t="s">
        <v>35880</v>
      </c>
      <c r="F3534" s="148" t="s">
        <v>10085</v>
      </c>
      <c r="G3534" s="142">
        <v>16030</v>
      </c>
      <c r="H3534" s="128" t="s">
        <v>2625</v>
      </c>
      <c r="I3534" s="128" t="s">
        <v>15082</v>
      </c>
      <c r="J3534" s="128" t="s">
        <v>35887</v>
      </c>
      <c r="K3534" s="128"/>
      <c r="L3534" s="143"/>
      <c r="M3534" s="168">
        <v>1</v>
      </c>
      <c r="N3534" s="200" t="s">
        <v>35888</v>
      </c>
      <c r="O3534" s="214" t="s">
        <v>3620</v>
      </c>
      <c r="P3534" s="128" t="s">
        <v>162</v>
      </c>
      <c r="Q3534" s="128" t="s">
        <v>16524</v>
      </c>
      <c r="R3534" s="128"/>
      <c r="S3534" s="128"/>
      <c r="T3534" s="128" t="s">
        <v>20545</v>
      </c>
      <c r="U3534" s="128" t="s">
        <v>39334</v>
      </c>
      <c r="V3534" s="128">
        <v>6.5</v>
      </c>
      <c r="W3534" s="128"/>
      <c r="X3534" s="324"/>
    </row>
    <row r="3535" spans="1:24" ht="12.95" customHeight="1" x14ac:dyDescent="0.2">
      <c r="A3535" s="140">
        <v>2017</v>
      </c>
      <c r="B3535" s="140" t="s">
        <v>4176</v>
      </c>
      <c r="C3535" s="128" t="s">
        <v>35889</v>
      </c>
      <c r="D3535" s="143" t="s">
        <v>35893</v>
      </c>
      <c r="E3535" s="140" t="s">
        <v>35881</v>
      </c>
      <c r="F3535" s="148" t="s">
        <v>10085</v>
      </c>
      <c r="G3535" s="142">
        <v>16032</v>
      </c>
      <c r="H3535" s="128" t="s">
        <v>15082</v>
      </c>
      <c r="I3535" s="128" t="s">
        <v>2625</v>
      </c>
      <c r="J3535" s="128" t="s">
        <v>35887</v>
      </c>
      <c r="K3535" s="128"/>
      <c r="L3535" s="143"/>
      <c r="M3535" s="168">
        <v>1</v>
      </c>
      <c r="N3535" s="200" t="s">
        <v>35888</v>
      </c>
      <c r="O3535" s="214" t="s">
        <v>9125</v>
      </c>
      <c r="P3535" s="128" t="s">
        <v>10189</v>
      </c>
      <c r="Q3535" s="128" t="s">
        <v>28807</v>
      </c>
      <c r="R3535" s="128" t="s">
        <v>7035</v>
      </c>
      <c r="S3535" s="128" t="s">
        <v>9435</v>
      </c>
      <c r="T3535" s="128" t="s">
        <v>20545</v>
      </c>
      <c r="U3535" s="128" t="s">
        <v>39335</v>
      </c>
      <c r="V3535" s="128">
        <v>8.5</v>
      </c>
      <c r="W3535" s="128"/>
      <c r="X3535" s="324"/>
    </row>
    <row r="3536" spans="1:24" ht="12.95" customHeight="1" x14ac:dyDescent="0.2">
      <c r="A3536" s="140">
        <v>2017</v>
      </c>
      <c r="B3536" s="140" t="s">
        <v>4176</v>
      </c>
      <c r="C3536" s="128" t="s">
        <v>35889</v>
      </c>
      <c r="D3536" s="143" t="s">
        <v>35894</v>
      </c>
      <c r="E3536" s="140" t="s">
        <v>35882</v>
      </c>
      <c r="F3536" s="148" t="s">
        <v>10085</v>
      </c>
      <c r="G3536" s="142">
        <v>16032</v>
      </c>
      <c r="H3536" s="128" t="s">
        <v>2625</v>
      </c>
      <c r="I3536" s="128" t="s">
        <v>15082</v>
      </c>
      <c r="J3536" s="128" t="s">
        <v>35887</v>
      </c>
      <c r="K3536" s="128"/>
      <c r="L3536" s="143"/>
      <c r="M3536" s="168">
        <v>1</v>
      </c>
      <c r="N3536" s="200" t="s">
        <v>35888</v>
      </c>
      <c r="O3536" s="214" t="s">
        <v>12252</v>
      </c>
      <c r="P3536" s="128" t="s">
        <v>8076</v>
      </c>
      <c r="Q3536" s="128" t="s">
        <v>20817</v>
      </c>
      <c r="R3536" s="128"/>
      <c r="S3536" s="128" t="s">
        <v>8315</v>
      </c>
      <c r="T3536" s="128" t="s">
        <v>20545</v>
      </c>
      <c r="U3536" s="128" t="s">
        <v>39331</v>
      </c>
      <c r="V3536" s="128">
        <v>9.5</v>
      </c>
      <c r="W3536" s="128"/>
      <c r="X3536" s="324"/>
    </row>
    <row r="3537" spans="1:24" ht="12.95" customHeight="1" x14ac:dyDescent="0.2">
      <c r="A3537" s="140">
        <v>2017</v>
      </c>
      <c r="B3537" s="140" t="s">
        <v>4176</v>
      </c>
      <c r="C3537" s="128" t="s">
        <v>35889</v>
      </c>
      <c r="D3537" s="143" t="s">
        <v>35895</v>
      </c>
      <c r="E3537" s="140" t="s">
        <v>35883</v>
      </c>
      <c r="F3537" s="148" t="s">
        <v>10085</v>
      </c>
      <c r="G3537" s="142">
        <v>16033</v>
      </c>
      <c r="H3537" s="128" t="s">
        <v>2625</v>
      </c>
      <c r="I3537" s="128" t="s">
        <v>15082</v>
      </c>
      <c r="J3537" s="128" t="s">
        <v>35887</v>
      </c>
      <c r="K3537" s="128"/>
      <c r="L3537" s="143"/>
      <c r="M3537" s="168">
        <v>1</v>
      </c>
      <c r="N3537" s="200" t="s">
        <v>35888</v>
      </c>
      <c r="O3537" s="214" t="s">
        <v>12721</v>
      </c>
      <c r="P3537" s="128" t="s">
        <v>9125</v>
      </c>
      <c r="Q3537" s="128" t="s">
        <v>17747</v>
      </c>
      <c r="R3537" s="128"/>
      <c r="S3537" s="128" t="s">
        <v>8315</v>
      </c>
      <c r="T3537" s="128" t="s">
        <v>20545</v>
      </c>
      <c r="U3537" s="128" t="s">
        <v>39336</v>
      </c>
      <c r="V3537" s="128">
        <v>9.5</v>
      </c>
      <c r="W3537" s="128"/>
      <c r="X3537" s="324"/>
    </row>
    <row r="3538" spans="1:24" ht="12.95" customHeight="1" x14ac:dyDescent="0.2">
      <c r="A3538" s="140">
        <v>2017</v>
      </c>
      <c r="B3538" s="140" t="s">
        <v>4176</v>
      </c>
      <c r="C3538" s="128" t="s">
        <v>35889</v>
      </c>
      <c r="D3538" s="143" t="s">
        <v>35896</v>
      </c>
      <c r="E3538" s="140" t="s">
        <v>35884</v>
      </c>
      <c r="F3538" s="148" t="s">
        <v>10085</v>
      </c>
      <c r="G3538" s="142">
        <v>16032</v>
      </c>
      <c r="H3538" s="128" t="s">
        <v>2625</v>
      </c>
      <c r="I3538" s="128" t="s">
        <v>15082</v>
      </c>
      <c r="J3538" s="128" t="s">
        <v>35887</v>
      </c>
      <c r="K3538" s="128"/>
      <c r="L3538" s="143"/>
      <c r="M3538" s="168">
        <v>1</v>
      </c>
      <c r="N3538" s="200" t="s">
        <v>35888</v>
      </c>
      <c r="O3538" s="214" t="s">
        <v>9160</v>
      </c>
      <c r="P3538" s="128" t="s">
        <v>15889</v>
      </c>
      <c r="Q3538" s="128" t="s">
        <v>20784</v>
      </c>
      <c r="R3538" s="128"/>
      <c r="S3538" s="128" t="s">
        <v>8315</v>
      </c>
      <c r="T3538" s="128" t="s">
        <v>20545</v>
      </c>
      <c r="U3538" s="128" t="s">
        <v>39337</v>
      </c>
      <c r="V3538" s="128">
        <v>8.5</v>
      </c>
      <c r="W3538" s="128"/>
      <c r="X3538" s="324"/>
    </row>
    <row r="3539" spans="1:24" ht="12.95" customHeight="1" x14ac:dyDescent="0.2">
      <c r="A3539" s="140">
        <v>2017</v>
      </c>
      <c r="B3539" s="140" t="s">
        <v>4176</v>
      </c>
      <c r="C3539" s="128" t="s">
        <v>35889</v>
      </c>
      <c r="D3539" s="143">
        <v>1310</v>
      </c>
      <c r="E3539" s="140" t="s">
        <v>35885</v>
      </c>
      <c r="F3539" s="148" t="s">
        <v>10085</v>
      </c>
      <c r="G3539" s="142">
        <v>16033</v>
      </c>
      <c r="H3539" s="128" t="s">
        <v>2625</v>
      </c>
      <c r="I3539" s="128" t="s">
        <v>15082</v>
      </c>
      <c r="J3539" s="128" t="s">
        <v>35887</v>
      </c>
      <c r="K3539" s="128"/>
      <c r="L3539" s="143"/>
      <c r="M3539" s="168">
        <v>1</v>
      </c>
      <c r="N3539" s="200" t="s">
        <v>35888</v>
      </c>
      <c r="O3539" s="214" t="s">
        <v>12252</v>
      </c>
      <c r="P3539" s="128" t="s">
        <v>13301</v>
      </c>
      <c r="Q3539" s="128" t="s">
        <v>20648</v>
      </c>
      <c r="R3539" s="128"/>
      <c r="S3539" s="128" t="s">
        <v>8315</v>
      </c>
      <c r="T3539" s="128" t="s">
        <v>20545</v>
      </c>
      <c r="U3539" s="128" t="s">
        <v>39335</v>
      </c>
      <c r="V3539" s="128">
        <v>11.5</v>
      </c>
      <c r="W3539" s="128"/>
      <c r="X3539" s="324"/>
    </row>
    <row r="3540" spans="1:24" ht="12.95" customHeight="1" x14ac:dyDescent="0.2">
      <c r="A3540" s="140">
        <v>2017</v>
      </c>
      <c r="B3540" s="140" t="s">
        <v>4176</v>
      </c>
      <c r="C3540" s="128" t="s">
        <v>35889</v>
      </c>
      <c r="D3540" s="143" t="s">
        <v>35424</v>
      </c>
      <c r="E3540" s="140" t="s">
        <v>35886</v>
      </c>
      <c r="F3540" s="148" t="s">
        <v>10085</v>
      </c>
      <c r="G3540" s="142">
        <v>16030</v>
      </c>
      <c r="H3540" s="128" t="s">
        <v>2625</v>
      </c>
      <c r="I3540" s="128" t="s">
        <v>15082</v>
      </c>
      <c r="J3540" s="128" t="s">
        <v>35887</v>
      </c>
      <c r="K3540" s="128"/>
      <c r="L3540" s="143"/>
      <c r="M3540" s="168">
        <v>1</v>
      </c>
      <c r="N3540" s="144" t="s">
        <v>35888</v>
      </c>
      <c r="O3540" s="214" t="s">
        <v>20752</v>
      </c>
      <c r="P3540" s="128" t="s">
        <v>35897</v>
      </c>
      <c r="Q3540" s="128" t="s">
        <v>35898</v>
      </c>
      <c r="R3540" s="128"/>
      <c r="S3540" s="128" t="s">
        <v>8315</v>
      </c>
      <c r="T3540" s="128" t="s">
        <v>20545</v>
      </c>
      <c r="U3540" s="128" t="s">
        <v>39338</v>
      </c>
      <c r="V3540" s="128">
        <v>75</v>
      </c>
      <c r="W3540" s="128"/>
      <c r="X3540" s="324"/>
    </row>
    <row r="3541" spans="1:24" ht="12.95" customHeight="1" x14ac:dyDescent="0.2">
      <c r="A3541" s="139">
        <v>2013</v>
      </c>
      <c r="B3541" s="139" t="s">
        <v>4176</v>
      </c>
      <c r="C3541" s="226" t="s">
        <v>20231</v>
      </c>
      <c r="D3541" s="111" t="s">
        <v>5503</v>
      </c>
      <c r="E3541" s="115">
        <v>1</v>
      </c>
      <c r="F3541" s="148" t="s">
        <v>10085</v>
      </c>
      <c r="G3541" s="105">
        <v>15332</v>
      </c>
      <c r="H3541" s="102" t="s">
        <v>10103</v>
      </c>
      <c r="I3541" s="102" t="s">
        <v>7198</v>
      </c>
      <c r="J3541" s="102" t="s">
        <v>5504</v>
      </c>
      <c r="K3541" s="102"/>
      <c r="L3541" s="111" t="s">
        <v>20232</v>
      </c>
      <c r="M3541" s="169">
        <v>1</v>
      </c>
      <c r="N3541" s="112" t="s">
        <v>5505</v>
      </c>
      <c r="O3541" s="121"/>
      <c r="P3541" s="102" t="s">
        <v>13301</v>
      </c>
      <c r="Q3541" s="102" t="s">
        <v>20256</v>
      </c>
      <c r="R3541" s="109" t="s">
        <v>7035</v>
      </c>
      <c r="S3541" s="102"/>
      <c r="T3541" s="102" t="s">
        <v>7789</v>
      </c>
      <c r="U3541" s="102" t="s">
        <v>27534</v>
      </c>
      <c r="V3541" s="109">
        <v>6</v>
      </c>
      <c r="W3541" s="107"/>
      <c r="X3541" s="324"/>
    </row>
    <row r="3542" spans="1:24" ht="12.95" customHeight="1" x14ac:dyDescent="0.2">
      <c r="A3542" s="139">
        <v>2013</v>
      </c>
      <c r="B3542" s="139" t="s">
        <v>4176</v>
      </c>
      <c r="C3542" s="188" t="s">
        <v>20231</v>
      </c>
      <c r="D3542" s="111" t="s">
        <v>5506</v>
      </c>
      <c r="E3542" s="115">
        <v>2</v>
      </c>
      <c r="F3542" s="148" t="s">
        <v>10085</v>
      </c>
      <c r="G3542" s="105">
        <v>15335</v>
      </c>
      <c r="H3542" s="102" t="s">
        <v>7198</v>
      </c>
      <c r="I3542" s="102" t="s">
        <v>10103</v>
      </c>
      <c r="J3542" s="102" t="s">
        <v>5507</v>
      </c>
      <c r="K3542" s="102"/>
      <c r="L3542" s="111" t="s">
        <v>20233</v>
      </c>
      <c r="M3542" s="169">
        <v>1</v>
      </c>
      <c r="N3542" s="112" t="s">
        <v>7457</v>
      </c>
      <c r="O3542" s="121" t="s">
        <v>14682</v>
      </c>
      <c r="P3542" s="102" t="s">
        <v>17110</v>
      </c>
      <c r="Q3542" s="102" t="s">
        <v>20257</v>
      </c>
      <c r="R3542" s="109"/>
      <c r="S3542" s="102" t="s">
        <v>11080</v>
      </c>
      <c r="T3542" s="102" t="s">
        <v>7789</v>
      </c>
      <c r="U3542" s="102" t="s">
        <v>27602</v>
      </c>
      <c r="V3542" s="109">
        <v>7</v>
      </c>
      <c r="W3542" s="107"/>
      <c r="X3542" s="324"/>
    </row>
    <row r="3543" spans="1:24" ht="12.95" customHeight="1" x14ac:dyDescent="0.2">
      <c r="A3543" s="139">
        <v>2013</v>
      </c>
      <c r="B3543" s="139" t="s">
        <v>4176</v>
      </c>
      <c r="C3543" s="188" t="s">
        <v>20231</v>
      </c>
      <c r="D3543" s="111" t="s">
        <v>7458</v>
      </c>
      <c r="E3543" s="115">
        <v>3</v>
      </c>
      <c r="F3543" s="148" t="s">
        <v>10085</v>
      </c>
      <c r="G3543" s="105">
        <v>15335</v>
      </c>
      <c r="H3543" s="102" t="s">
        <v>7198</v>
      </c>
      <c r="I3543" s="102" t="s">
        <v>10103</v>
      </c>
      <c r="J3543" s="102" t="s">
        <v>5504</v>
      </c>
      <c r="K3543" s="102"/>
      <c r="L3543" s="111" t="s">
        <v>20234</v>
      </c>
      <c r="M3543" s="169">
        <v>1</v>
      </c>
      <c r="N3543" s="112" t="s">
        <v>5505</v>
      </c>
      <c r="O3543" s="121" t="s">
        <v>10189</v>
      </c>
      <c r="P3543" s="102" t="s">
        <v>9125</v>
      </c>
      <c r="Q3543" s="102" t="s">
        <v>20258</v>
      </c>
      <c r="R3543" s="109" t="s">
        <v>7035</v>
      </c>
      <c r="S3543" s="102"/>
      <c r="T3543" s="102" t="s">
        <v>7789</v>
      </c>
      <c r="U3543" s="102" t="s">
        <v>27603</v>
      </c>
      <c r="V3543" s="109">
        <v>7</v>
      </c>
      <c r="W3543" s="107"/>
      <c r="X3543" s="324"/>
    </row>
    <row r="3544" spans="1:24" ht="12.95" customHeight="1" x14ac:dyDescent="0.2">
      <c r="A3544" s="115">
        <v>2013</v>
      </c>
      <c r="B3544" s="115" t="s">
        <v>4176</v>
      </c>
      <c r="C3544" s="102" t="s">
        <v>20231</v>
      </c>
      <c r="D3544" s="111" t="s">
        <v>5616</v>
      </c>
      <c r="E3544" s="115">
        <v>4</v>
      </c>
      <c r="F3544" s="148" t="s">
        <v>10085</v>
      </c>
      <c r="G3544" s="105">
        <v>15335</v>
      </c>
      <c r="H3544" s="102" t="s">
        <v>10103</v>
      </c>
      <c r="I3544" s="102" t="s">
        <v>6489</v>
      </c>
      <c r="J3544" s="102" t="s">
        <v>5507</v>
      </c>
      <c r="K3544" s="102"/>
      <c r="L3544" s="111" t="s">
        <v>20235</v>
      </c>
      <c r="M3544" s="169">
        <v>1</v>
      </c>
      <c r="N3544" s="108" t="s">
        <v>7457</v>
      </c>
      <c r="O3544" s="121" t="s">
        <v>27604</v>
      </c>
      <c r="P3544" s="102" t="s">
        <v>15889</v>
      </c>
      <c r="Q3544" s="102" t="s">
        <v>15870</v>
      </c>
      <c r="R3544" s="109"/>
      <c r="S3544" s="102" t="s">
        <v>8315</v>
      </c>
      <c r="T3544" s="102" t="s">
        <v>7789</v>
      </c>
      <c r="U3544" s="102" t="s">
        <v>20259</v>
      </c>
      <c r="V3544" s="109">
        <v>5</v>
      </c>
      <c r="W3544" s="107"/>
      <c r="X3544" s="324"/>
    </row>
    <row r="3545" spans="1:24" ht="12.95" customHeight="1" x14ac:dyDescent="0.2">
      <c r="A3545" s="115">
        <v>2013</v>
      </c>
      <c r="B3545" s="115" t="s">
        <v>4176</v>
      </c>
      <c r="C3545" s="102" t="s">
        <v>20231</v>
      </c>
      <c r="D3545" s="111" t="s">
        <v>15191</v>
      </c>
      <c r="E3545" s="115">
        <v>5</v>
      </c>
      <c r="F3545" s="148" t="s">
        <v>10085</v>
      </c>
      <c r="G3545" s="105">
        <v>15337</v>
      </c>
      <c r="H3545" s="102" t="s">
        <v>10103</v>
      </c>
      <c r="I3545" s="102" t="s">
        <v>6489</v>
      </c>
      <c r="J3545" s="102" t="s">
        <v>5507</v>
      </c>
      <c r="K3545" s="102" t="s">
        <v>15192</v>
      </c>
      <c r="L3545" s="111" t="s">
        <v>20236</v>
      </c>
      <c r="M3545" s="169">
        <v>1</v>
      </c>
      <c r="N3545" s="112" t="s">
        <v>7457</v>
      </c>
      <c r="O3545" s="121" t="s">
        <v>15927</v>
      </c>
      <c r="P3545" s="102"/>
      <c r="Q3545" s="102"/>
      <c r="R3545" s="109"/>
      <c r="S3545" s="102" t="s">
        <v>8315</v>
      </c>
      <c r="T3545" s="102" t="s">
        <v>7789</v>
      </c>
      <c r="U3545" s="102" t="s">
        <v>17812</v>
      </c>
      <c r="V3545" s="109">
        <v>6</v>
      </c>
      <c r="W3545" s="107"/>
      <c r="X3545" s="324"/>
    </row>
    <row r="3546" spans="1:24" ht="12.95" customHeight="1" x14ac:dyDescent="0.2">
      <c r="A3546" s="115">
        <v>2013</v>
      </c>
      <c r="B3546" s="115" t="s">
        <v>4176</v>
      </c>
      <c r="C3546" s="102" t="s">
        <v>20231</v>
      </c>
      <c r="D3546" s="111" t="s">
        <v>4873</v>
      </c>
      <c r="E3546" s="115">
        <v>6</v>
      </c>
      <c r="F3546" s="148" t="s">
        <v>10085</v>
      </c>
      <c r="G3546" s="105">
        <v>15340</v>
      </c>
      <c r="H3546" s="102" t="s">
        <v>31754</v>
      </c>
      <c r="I3546" s="102" t="s">
        <v>10103</v>
      </c>
      <c r="J3546" s="102" t="s">
        <v>5507</v>
      </c>
      <c r="K3546" s="102"/>
      <c r="L3546" s="111" t="s">
        <v>20237</v>
      </c>
      <c r="M3546" s="169">
        <v>1</v>
      </c>
      <c r="N3546" s="112" t="s">
        <v>7457</v>
      </c>
      <c r="O3546" s="121" t="s">
        <v>16022</v>
      </c>
      <c r="P3546" s="102" t="s">
        <v>9125</v>
      </c>
      <c r="Q3546" s="102" t="s">
        <v>16525</v>
      </c>
      <c r="R3546" s="109"/>
      <c r="S3546" s="102" t="s">
        <v>8315</v>
      </c>
      <c r="T3546" s="102" t="s">
        <v>7789</v>
      </c>
      <c r="U3546" s="102" t="s">
        <v>17813</v>
      </c>
      <c r="V3546" s="109">
        <v>7</v>
      </c>
      <c r="W3546" s="107"/>
      <c r="X3546" s="324"/>
    </row>
    <row r="3547" spans="1:24" ht="12.95" customHeight="1" x14ac:dyDescent="0.2">
      <c r="A3547" s="115">
        <v>2008</v>
      </c>
      <c r="B3547" s="115" t="s">
        <v>4176</v>
      </c>
      <c r="C3547" s="103" t="s">
        <v>5502</v>
      </c>
      <c r="D3547" s="127" t="s">
        <v>5503</v>
      </c>
      <c r="E3547" s="115">
        <v>1</v>
      </c>
      <c r="F3547" s="148" t="s">
        <v>10085</v>
      </c>
      <c r="G3547" s="105">
        <v>15332</v>
      </c>
      <c r="H3547" s="102" t="s">
        <v>10103</v>
      </c>
      <c r="I3547" s="102" t="s">
        <v>7198</v>
      </c>
      <c r="J3547" s="102" t="s">
        <v>5504</v>
      </c>
      <c r="K3547" s="102"/>
      <c r="L3547" s="111" t="s">
        <v>20238</v>
      </c>
      <c r="M3547" s="169">
        <v>1</v>
      </c>
      <c r="N3547" s="112" t="s">
        <v>5505</v>
      </c>
      <c r="O3547" s="121"/>
      <c r="P3547" s="102" t="s">
        <v>13301</v>
      </c>
      <c r="Q3547" s="102" t="s">
        <v>20256</v>
      </c>
      <c r="R3547" s="109" t="s">
        <v>7035</v>
      </c>
      <c r="S3547" s="102"/>
      <c r="T3547" s="102" t="s">
        <v>7789</v>
      </c>
      <c r="U3547" s="102" t="s">
        <v>27534</v>
      </c>
      <c r="V3547" s="109">
        <v>6</v>
      </c>
      <c r="W3547" s="107"/>
      <c r="X3547" s="324"/>
    </row>
    <row r="3548" spans="1:24" ht="12.95" customHeight="1" x14ac:dyDescent="0.2">
      <c r="A3548" s="115">
        <v>2008</v>
      </c>
      <c r="B3548" s="115" t="s">
        <v>4176</v>
      </c>
      <c r="C3548" s="102" t="s">
        <v>5502</v>
      </c>
      <c r="D3548" s="127" t="s">
        <v>5506</v>
      </c>
      <c r="E3548" s="115">
        <v>2</v>
      </c>
      <c r="F3548" s="148" t="s">
        <v>10085</v>
      </c>
      <c r="G3548" s="105">
        <v>15335</v>
      </c>
      <c r="H3548" s="102" t="s">
        <v>7198</v>
      </c>
      <c r="I3548" s="102" t="s">
        <v>10103</v>
      </c>
      <c r="J3548" s="102" t="s">
        <v>5507</v>
      </c>
      <c r="K3548" s="102"/>
      <c r="L3548" s="111" t="s">
        <v>20239</v>
      </c>
      <c r="M3548" s="109">
        <v>1</v>
      </c>
      <c r="N3548" s="112" t="s">
        <v>7457</v>
      </c>
      <c r="O3548" s="102" t="s">
        <v>14682</v>
      </c>
      <c r="P3548" s="102" t="s">
        <v>17110</v>
      </c>
      <c r="Q3548" s="102" t="s">
        <v>20257</v>
      </c>
      <c r="R3548" s="109"/>
      <c r="S3548" s="102" t="s">
        <v>11080</v>
      </c>
      <c r="T3548" s="102" t="s">
        <v>7789</v>
      </c>
      <c r="U3548" s="102" t="s">
        <v>27602</v>
      </c>
      <c r="V3548" s="109">
        <v>7</v>
      </c>
      <c r="W3548" s="107"/>
      <c r="X3548" s="324"/>
    </row>
    <row r="3549" spans="1:24" ht="12.95" customHeight="1" x14ac:dyDescent="0.2">
      <c r="A3549" s="115">
        <v>2008</v>
      </c>
      <c r="B3549" s="115" t="s">
        <v>4176</v>
      </c>
      <c r="C3549" s="102" t="s">
        <v>5502</v>
      </c>
      <c r="D3549" s="127" t="s">
        <v>7458</v>
      </c>
      <c r="E3549" s="115">
        <v>3</v>
      </c>
      <c r="F3549" s="148" t="s">
        <v>10085</v>
      </c>
      <c r="G3549" s="105">
        <v>15335</v>
      </c>
      <c r="H3549" s="102" t="s">
        <v>7198</v>
      </c>
      <c r="I3549" s="102" t="s">
        <v>10103</v>
      </c>
      <c r="J3549" s="102" t="s">
        <v>5504</v>
      </c>
      <c r="K3549" s="102"/>
      <c r="L3549" s="111" t="s">
        <v>20240</v>
      </c>
      <c r="M3549" s="109">
        <v>1</v>
      </c>
      <c r="N3549" s="112" t="s">
        <v>5505</v>
      </c>
      <c r="O3549" s="102" t="s">
        <v>10189</v>
      </c>
      <c r="P3549" s="102" t="s">
        <v>9125</v>
      </c>
      <c r="Q3549" s="102" t="s">
        <v>20258</v>
      </c>
      <c r="R3549" s="109" t="s">
        <v>7035</v>
      </c>
      <c r="S3549" s="102"/>
      <c r="T3549" s="102" t="s">
        <v>7789</v>
      </c>
      <c r="U3549" s="102" t="s">
        <v>27603</v>
      </c>
      <c r="V3549" s="109">
        <v>7</v>
      </c>
      <c r="W3549" s="107"/>
      <c r="X3549" s="324"/>
    </row>
    <row r="3550" spans="1:24" ht="12.95" customHeight="1" x14ac:dyDescent="0.2">
      <c r="A3550" s="115">
        <v>2008</v>
      </c>
      <c r="B3550" s="115" t="s">
        <v>4176</v>
      </c>
      <c r="C3550" s="102" t="s">
        <v>5502</v>
      </c>
      <c r="D3550" s="127" t="s">
        <v>5616</v>
      </c>
      <c r="E3550" s="115">
        <v>4</v>
      </c>
      <c r="F3550" s="148" t="s">
        <v>10085</v>
      </c>
      <c r="G3550" s="105">
        <v>15335</v>
      </c>
      <c r="H3550" s="102" t="s">
        <v>10103</v>
      </c>
      <c r="I3550" s="102" t="s">
        <v>6489</v>
      </c>
      <c r="J3550" s="102" t="s">
        <v>5507</v>
      </c>
      <c r="K3550" s="102"/>
      <c r="L3550" s="111" t="s">
        <v>20241</v>
      </c>
      <c r="M3550" s="109">
        <v>1</v>
      </c>
      <c r="N3550" s="108" t="s">
        <v>7457</v>
      </c>
      <c r="O3550" s="102" t="s">
        <v>27604</v>
      </c>
      <c r="P3550" s="102" t="s">
        <v>15889</v>
      </c>
      <c r="Q3550" s="102" t="s">
        <v>15870</v>
      </c>
      <c r="R3550" s="109"/>
      <c r="S3550" s="102" t="s">
        <v>8315</v>
      </c>
      <c r="T3550" s="102" t="s">
        <v>7789</v>
      </c>
      <c r="U3550" s="102" t="s">
        <v>20259</v>
      </c>
      <c r="V3550" s="109">
        <v>5</v>
      </c>
      <c r="W3550" s="107"/>
      <c r="X3550" s="324"/>
    </row>
    <row r="3551" spans="1:24" ht="12.95" customHeight="1" x14ac:dyDescent="0.2">
      <c r="A3551" s="115">
        <v>2008</v>
      </c>
      <c r="B3551" s="115" t="s">
        <v>4176</v>
      </c>
      <c r="C3551" s="102" t="s">
        <v>5502</v>
      </c>
      <c r="D3551" s="127" t="s">
        <v>15191</v>
      </c>
      <c r="E3551" s="115">
        <v>5</v>
      </c>
      <c r="F3551" s="148" t="s">
        <v>10085</v>
      </c>
      <c r="G3551" s="105">
        <v>15337</v>
      </c>
      <c r="H3551" s="102" t="s">
        <v>10103</v>
      </c>
      <c r="I3551" s="102" t="s">
        <v>6489</v>
      </c>
      <c r="J3551" s="102" t="s">
        <v>5507</v>
      </c>
      <c r="K3551" s="102" t="s">
        <v>15192</v>
      </c>
      <c r="L3551" s="111" t="s">
        <v>20242</v>
      </c>
      <c r="M3551" s="109">
        <v>1</v>
      </c>
      <c r="N3551" s="112" t="s">
        <v>7457</v>
      </c>
      <c r="O3551" s="102" t="s">
        <v>15927</v>
      </c>
      <c r="P3551" s="102"/>
      <c r="Q3551" s="102"/>
      <c r="R3551" s="109"/>
      <c r="S3551" s="102" t="s">
        <v>8315</v>
      </c>
      <c r="T3551" s="102" t="s">
        <v>7789</v>
      </c>
      <c r="U3551" s="102" t="s">
        <v>17812</v>
      </c>
      <c r="V3551" s="109">
        <v>6</v>
      </c>
      <c r="W3551" s="107"/>
      <c r="X3551" s="324"/>
    </row>
    <row r="3552" spans="1:24" ht="12.95" customHeight="1" x14ac:dyDescent="0.2">
      <c r="A3552" s="115">
        <v>2008</v>
      </c>
      <c r="B3552" s="115" t="s">
        <v>4176</v>
      </c>
      <c r="C3552" s="102" t="s">
        <v>5502</v>
      </c>
      <c r="D3552" s="127" t="s">
        <v>4873</v>
      </c>
      <c r="E3552" s="115">
        <v>6</v>
      </c>
      <c r="F3552" s="148" t="s">
        <v>10085</v>
      </c>
      <c r="G3552" s="105">
        <v>15340</v>
      </c>
      <c r="H3552" s="102" t="s">
        <v>31754</v>
      </c>
      <c r="I3552" s="102" t="s">
        <v>10103</v>
      </c>
      <c r="J3552" s="102" t="s">
        <v>5507</v>
      </c>
      <c r="K3552" s="102"/>
      <c r="L3552" s="111" t="s">
        <v>20243</v>
      </c>
      <c r="M3552" s="109">
        <v>1</v>
      </c>
      <c r="N3552" s="112" t="s">
        <v>7457</v>
      </c>
      <c r="O3552" s="102" t="s">
        <v>16022</v>
      </c>
      <c r="P3552" s="102" t="s">
        <v>9125</v>
      </c>
      <c r="Q3552" s="102" t="s">
        <v>16525</v>
      </c>
      <c r="R3552" s="109"/>
      <c r="S3552" s="102" t="s">
        <v>8315</v>
      </c>
      <c r="T3552" s="102" t="s">
        <v>7789</v>
      </c>
      <c r="U3552" s="102" t="s">
        <v>17813</v>
      </c>
      <c r="V3552" s="109">
        <v>7</v>
      </c>
      <c r="W3552" s="107"/>
      <c r="X3552" s="324"/>
    </row>
    <row r="3553" spans="1:24" ht="12.95" customHeight="1" x14ac:dyDescent="0.2">
      <c r="A3553" s="140">
        <v>2018</v>
      </c>
      <c r="B3553" s="140" t="s">
        <v>4176</v>
      </c>
      <c r="C3553" s="197" t="s">
        <v>38807</v>
      </c>
      <c r="D3553" s="128" t="s">
        <v>38785</v>
      </c>
      <c r="E3553" s="140" t="s">
        <v>38775</v>
      </c>
      <c r="F3553" s="148" t="s">
        <v>10085</v>
      </c>
      <c r="G3553" s="142">
        <v>14579</v>
      </c>
      <c r="H3553" s="102" t="s">
        <v>38786</v>
      </c>
      <c r="I3553" s="102" t="s">
        <v>38787</v>
      </c>
      <c r="J3553" s="128" t="s">
        <v>10965</v>
      </c>
      <c r="K3553" s="128"/>
      <c r="L3553" s="143"/>
      <c r="M3553" s="145">
        <v>2.5</v>
      </c>
      <c r="N3553" s="144" t="s">
        <v>38788</v>
      </c>
      <c r="O3553" s="128" t="s">
        <v>683</v>
      </c>
      <c r="P3553" s="128"/>
      <c r="Q3553" s="128" t="s">
        <v>28238</v>
      </c>
      <c r="R3553" s="145"/>
      <c r="S3553" s="128"/>
      <c r="T3553" s="128" t="s">
        <v>20549</v>
      </c>
      <c r="U3553" s="128" t="s">
        <v>39339</v>
      </c>
      <c r="V3553" s="145">
        <v>11</v>
      </c>
      <c r="W3553" s="130"/>
      <c r="X3553" s="324"/>
    </row>
    <row r="3554" spans="1:24" ht="12.95" customHeight="1" x14ac:dyDescent="0.2">
      <c r="A3554" s="140">
        <v>2018</v>
      </c>
      <c r="B3554" s="140" t="s">
        <v>4176</v>
      </c>
      <c r="C3554" s="128" t="s">
        <v>38807</v>
      </c>
      <c r="D3554" s="128" t="s">
        <v>38789</v>
      </c>
      <c r="E3554" s="140" t="s">
        <v>38776</v>
      </c>
      <c r="F3554" s="148" t="s">
        <v>10085</v>
      </c>
      <c r="G3554" s="142">
        <v>14591</v>
      </c>
      <c r="H3554" s="102" t="s">
        <v>38787</v>
      </c>
      <c r="I3554" s="102" t="s">
        <v>38786</v>
      </c>
      <c r="J3554" s="128" t="s">
        <v>6568</v>
      </c>
      <c r="K3554" s="128"/>
      <c r="L3554" s="143"/>
      <c r="M3554" s="145">
        <v>3</v>
      </c>
      <c r="N3554" s="144" t="s">
        <v>38790</v>
      </c>
      <c r="O3554" s="128" t="s">
        <v>8076</v>
      </c>
      <c r="P3554" s="128" t="s">
        <v>9160</v>
      </c>
      <c r="Q3554" s="128" t="s">
        <v>20809</v>
      </c>
      <c r="R3554" s="145"/>
      <c r="S3554" s="128" t="s">
        <v>11080</v>
      </c>
      <c r="T3554" s="128" t="s">
        <v>20549</v>
      </c>
      <c r="U3554" s="128" t="s">
        <v>39340</v>
      </c>
      <c r="V3554" s="145">
        <v>8</v>
      </c>
      <c r="W3554" s="130"/>
      <c r="X3554" s="324"/>
    </row>
    <row r="3555" spans="1:24" ht="12.95" customHeight="1" x14ac:dyDescent="0.2">
      <c r="A3555" s="140">
        <v>2018</v>
      </c>
      <c r="B3555" s="140" t="s">
        <v>4176</v>
      </c>
      <c r="C3555" s="128" t="s">
        <v>38807</v>
      </c>
      <c r="D3555" s="128" t="s">
        <v>38791</v>
      </c>
      <c r="E3555" s="140" t="s">
        <v>38777</v>
      </c>
      <c r="F3555" s="148" t="s">
        <v>10085</v>
      </c>
      <c r="G3555" s="142">
        <v>14591</v>
      </c>
      <c r="H3555" s="102" t="s">
        <v>38787</v>
      </c>
      <c r="I3555" s="102" t="s">
        <v>38786</v>
      </c>
      <c r="J3555" s="128" t="s">
        <v>21643</v>
      </c>
      <c r="K3555" s="128"/>
      <c r="L3555" s="143"/>
      <c r="M3555" s="145">
        <v>2</v>
      </c>
      <c r="N3555" s="144" t="s">
        <v>38792</v>
      </c>
      <c r="O3555" s="128" t="s">
        <v>9125</v>
      </c>
      <c r="P3555" s="128"/>
      <c r="Q3555" s="128" t="s">
        <v>19486</v>
      </c>
      <c r="R3555" s="145"/>
      <c r="S3555" s="128"/>
      <c r="T3555" s="128" t="s">
        <v>20549</v>
      </c>
      <c r="U3555" s="128" t="s">
        <v>39341</v>
      </c>
      <c r="V3555" s="145">
        <v>7.5</v>
      </c>
      <c r="W3555" s="130"/>
      <c r="X3555" s="324"/>
    </row>
    <row r="3556" spans="1:24" ht="12.95" customHeight="1" x14ac:dyDescent="0.2">
      <c r="A3556" s="140">
        <v>2018</v>
      </c>
      <c r="B3556" s="140" t="s">
        <v>4176</v>
      </c>
      <c r="C3556" s="128" t="s">
        <v>38807</v>
      </c>
      <c r="D3556" s="128" t="s">
        <v>38793</v>
      </c>
      <c r="E3556" s="140" t="s">
        <v>38778</v>
      </c>
      <c r="F3556" s="148" t="s">
        <v>10085</v>
      </c>
      <c r="G3556" s="142">
        <v>14669</v>
      </c>
      <c r="H3556" s="102" t="s">
        <v>38786</v>
      </c>
      <c r="I3556" s="102" t="s">
        <v>38787</v>
      </c>
      <c r="J3556" s="128" t="s">
        <v>1591</v>
      </c>
      <c r="K3556" s="128"/>
      <c r="L3556" s="143"/>
      <c r="M3556" s="145">
        <v>2</v>
      </c>
      <c r="N3556" s="144" t="s">
        <v>38794</v>
      </c>
      <c r="O3556" s="128" t="s">
        <v>5985</v>
      </c>
      <c r="P3556" s="128" t="s">
        <v>9125</v>
      </c>
      <c r="Q3556" s="128" t="s">
        <v>21138</v>
      </c>
      <c r="R3556" s="145"/>
      <c r="S3556" s="128" t="s">
        <v>9435</v>
      </c>
      <c r="T3556" s="128" t="s">
        <v>20549</v>
      </c>
      <c r="U3556" s="128" t="s">
        <v>39342</v>
      </c>
      <c r="V3556" s="145">
        <v>9.5</v>
      </c>
      <c r="W3556" s="130"/>
      <c r="X3556" s="324"/>
    </row>
    <row r="3557" spans="1:24" ht="12.95" customHeight="1" x14ac:dyDescent="0.2">
      <c r="A3557" s="140">
        <v>2018</v>
      </c>
      <c r="B3557" s="140" t="s">
        <v>4176</v>
      </c>
      <c r="C3557" s="128" t="s">
        <v>38807</v>
      </c>
      <c r="D3557" s="128" t="s">
        <v>38795</v>
      </c>
      <c r="E3557" s="140" t="s">
        <v>38779</v>
      </c>
      <c r="F3557" s="148" t="s">
        <v>10085</v>
      </c>
      <c r="G3557" s="142">
        <v>14598</v>
      </c>
      <c r="H3557" s="102" t="s">
        <v>38786</v>
      </c>
      <c r="I3557" s="102" t="s">
        <v>38787</v>
      </c>
      <c r="J3557" s="128" t="s">
        <v>9750</v>
      </c>
      <c r="K3557" s="128"/>
      <c r="L3557" s="143"/>
      <c r="M3557" s="145">
        <v>4</v>
      </c>
      <c r="N3557" s="144" t="s">
        <v>38796</v>
      </c>
      <c r="O3557" s="128" t="s">
        <v>3325</v>
      </c>
      <c r="P3557" s="128" t="s">
        <v>8076</v>
      </c>
      <c r="Q3557" s="128" t="s">
        <v>38797</v>
      </c>
      <c r="R3557" s="145"/>
      <c r="S3557" s="128"/>
      <c r="T3557" s="128" t="s">
        <v>20549</v>
      </c>
      <c r="U3557" s="128" t="s">
        <v>39343</v>
      </c>
      <c r="V3557" s="145">
        <v>10.5</v>
      </c>
      <c r="W3557" s="130"/>
      <c r="X3557" s="324"/>
    </row>
    <row r="3558" spans="1:24" ht="12.95" customHeight="1" x14ac:dyDescent="0.2">
      <c r="A3558" s="140">
        <v>2018</v>
      </c>
      <c r="B3558" s="140" t="s">
        <v>4176</v>
      </c>
      <c r="C3558" s="128" t="s">
        <v>38807</v>
      </c>
      <c r="D3558" s="128" t="s">
        <v>38798</v>
      </c>
      <c r="E3558" s="140" t="s">
        <v>38780</v>
      </c>
      <c r="F3558" s="148" t="s">
        <v>10085</v>
      </c>
      <c r="G3558" s="142">
        <v>14591</v>
      </c>
      <c r="H3558" s="102" t="s">
        <v>38786</v>
      </c>
      <c r="I3558" s="102" t="s">
        <v>38787</v>
      </c>
      <c r="J3558" s="128" t="s">
        <v>2117</v>
      </c>
      <c r="K3558" s="128"/>
      <c r="L3558" s="143"/>
      <c r="M3558" s="145">
        <v>2</v>
      </c>
      <c r="N3558" s="144" t="s">
        <v>38799</v>
      </c>
      <c r="O3558" s="128"/>
      <c r="P3558" s="128" t="s">
        <v>3620</v>
      </c>
      <c r="Q3558" s="128" t="s">
        <v>20246</v>
      </c>
      <c r="R3558" s="145"/>
      <c r="S3558" s="128"/>
      <c r="T3558" s="128" t="s">
        <v>20549</v>
      </c>
      <c r="U3558" s="128" t="s">
        <v>39344</v>
      </c>
      <c r="V3558" s="145">
        <v>8.5</v>
      </c>
      <c r="W3558" s="130"/>
      <c r="X3558" s="324"/>
    </row>
    <row r="3559" spans="1:24" ht="12.95" customHeight="1" x14ac:dyDescent="0.2">
      <c r="A3559" s="140">
        <v>2018</v>
      </c>
      <c r="B3559" s="140" t="s">
        <v>4176</v>
      </c>
      <c r="C3559" s="128" t="s">
        <v>38807</v>
      </c>
      <c r="D3559" s="128" t="s">
        <v>38800</v>
      </c>
      <c r="E3559" s="140" t="s">
        <v>38781</v>
      </c>
      <c r="F3559" s="148" t="s">
        <v>10085</v>
      </c>
      <c r="G3559" s="142">
        <v>14298</v>
      </c>
      <c r="H3559" s="102" t="s">
        <v>38787</v>
      </c>
      <c r="I3559" s="102" t="s">
        <v>38786</v>
      </c>
      <c r="J3559" s="128" t="s">
        <v>10595</v>
      </c>
      <c r="K3559" s="128"/>
      <c r="L3559" s="143"/>
      <c r="M3559" s="145">
        <v>2</v>
      </c>
      <c r="N3559" s="144" t="s">
        <v>38799</v>
      </c>
      <c r="O3559" s="128" t="s">
        <v>19464</v>
      </c>
      <c r="P3559" s="128"/>
      <c r="Q3559" s="128" t="s">
        <v>17110</v>
      </c>
      <c r="R3559" s="145"/>
      <c r="S3559" s="128"/>
      <c r="T3559" s="128" t="s">
        <v>20549</v>
      </c>
      <c r="U3559" s="128" t="s">
        <v>39345</v>
      </c>
      <c r="V3559" s="145">
        <v>7.5</v>
      </c>
      <c r="W3559" s="130"/>
      <c r="X3559" s="324"/>
    </row>
    <row r="3560" spans="1:24" ht="12.95" customHeight="1" x14ac:dyDescent="0.2">
      <c r="A3560" s="140">
        <v>2018</v>
      </c>
      <c r="B3560" s="140" t="s">
        <v>4176</v>
      </c>
      <c r="C3560" s="128" t="s">
        <v>38807</v>
      </c>
      <c r="D3560" s="128" t="s">
        <v>38801</v>
      </c>
      <c r="E3560" s="140" t="s">
        <v>38782</v>
      </c>
      <c r="F3560" s="148" t="s">
        <v>10085</v>
      </c>
      <c r="G3560" s="142">
        <v>14593</v>
      </c>
      <c r="H3560" s="102" t="s">
        <v>38787</v>
      </c>
      <c r="I3560" s="102" t="s">
        <v>38786</v>
      </c>
      <c r="J3560" s="128" t="s">
        <v>38802</v>
      </c>
      <c r="K3560" s="128"/>
      <c r="L3560" s="143"/>
      <c r="M3560" s="145">
        <v>2</v>
      </c>
      <c r="N3560" s="144" t="s">
        <v>38792</v>
      </c>
      <c r="O3560" s="128" t="s">
        <v>8076</v>
      </c>
      <c r="P3560" s="128"/>
      <c r="Q3560" s="128" t="s">
        <v>19790</v>
      </c>
      <c r="R3560" s="145"/>
      <c r="S3560" s="128"/>
      <c r="T3560" s="128" t="s">
        <v>20549</v>
      </c>
      <c r="U3560" s="128" t="s">
        <v>39346</v>
      </c>
      <c r="V3560" s="145">
        <v>8</v>
      </c>
      <c r="W3560" s="130"/>
      <c r="X3560" s="324"/>
    </row>
    <row r="3561" spans="1:24" ht="12.95" customHeight="1" x14ac:dyDescent="0.2">
      <c r="A3561" s="140">
        <v>2018</v>
      </c>
      <c r="B3561" s="140" t="s">
        <v>4176</v>
      </c>
      <c r="C3561" s="128" t="s">
        <v>38807</v>
      </c>
      <c r="D3561" s="128" t="s">
        <v>38803</v>
      </c>
      <c r="E3561" s="140" t="s">
        <v>38783</v>
      </c>
      <c r="F3561" s="148" t="s">
        <v>10085</v>
      </c>
      <c r="G3561" s="142">
        <v>14591</v>
      </c>
      <c r="H3561" s="102" t="s">
        <v>38787</v>
      </c>
      <c r="I3561" s="102" t="s">
        <v>38786</v>
      </c>
      <c r="J3561" s="128" t="s">
        <v>8143</v>
      </c>
      <c r="K3561" s="128"/>
      <c r="L3561" s="143"/>
      <c r="M3561" s="145">
        <v>4</v>
      </c>
      <c r="N3561" s="144" t="s">
        <v>38796</v>
      </c>
      <c r="O3561" s="128"/>
      <c r="P3561" s="128" t="s">
        <v>9125</v>
      </c>
      <c r="Q3561" s="128" t="s">
        <v>21657</v>
      </c>
      <c r="R3561" s="145"/>
      <c r="S3561" s="128"/>
      <c r="T3561" s="128" t="s">
        <v>20549</v>
      </c>
      <c r="U3561" s="128" t="s">
        <v>39347</v>
      </c>
      <c r="V3561" s="145">
        <v>8.5</v>
      </c>
      <c r="W3561" s="130"/>
      <c r="X3561" s="324"/>
    </row>
    <row r="3562" spans="1:24" ht="12.95" customHeight="1" x14ac:dyDescent="0.2">
      <c r="A3562" s="140">
        <v>2018</v>
      </c>
      <c r="B3562" s="140" t="s">
        <v>4176</v>
      </c>
      <c r="C3562" s="128" t="s">
        <v>38807</v>
      </c>
      <c r="D3562" s="128" t="s">
        <v>38804</v>
      </c>
      <c r="E3562" s="140" t="s">
        <v>38784</v>
      </c>
      <c r="F3562" s="148" t="s">
        <v>10085</v>
      </c>
      <c r="G3562" s="142">
        <v>14612</v>
      </c>
      <c r="H3562" s="102" t="s">
        <v>38787</v>
      </c>
      <c r="I3562" s="102" t="s">
        <v>38786</v>
      </c>
      <c r="J3562" s="128" t="s">
        <v>7105</v>
      </c>
      <c r="K3562" s="128"/>
      <c r="L3562" s="143"/>
      <c r="M3562" s="145">
        <v>4</v>
      </c>
      <c r="N3562" s="144" t="s">
        <v>38796</v>
      </c>
      <c r="O3562" s="128" t="s">
        <v>38805</v>
      </c>
      <c r="P3562" s="128"/>
      <c r="Q3562" s="128" t="s">
        <v>38806</v>
      </c>
      <c r="R3562" s="145"/>
      <c r="S3562" s="128"/>
      <c r="T3562" s="128" t="s">
        <v>20549</v>
      </c>
      <c r="U3562" s="128" t="s">
        <v>39348</v>
      </c>
      <c r="V3562" s="145">
        <v>7</v>
      </c>
      <c r="W3562" s="130"/>
      <c r="X3562" s="324"/>
    </row>
    <row r="3563" spans="1:24" ht="12.95" customHeight="1" x14ac:dyDescent="0.2">
      <c r="A3563" s="115">
        <v>2008</v>
      </c>
      <c r="B3563" s="115" t="s">
        <v>4176</v>
      </c>
      <c r="C3563" s="103" t="s">
        <v>17814</v>
      </c>
      <c r="D3563" s="111" t="s">
        <v>31755</v>
      </c>
      <c r="E3563" s="115" t="s">
        <v>8066</v>
      </c>
      <c r="F3563" s="104" t="s">
        <v>14834</v>
      </c>
      <c r="G3563" s="105">
        <v>16543</v>
      </c>
      <c r="H3563" s="102" t="s">
        <v>11819</v>
      </c>
      <c r="I3563" s="102" t="s">
        <v>10103</v>
      </c>
      <c r="J3563" s="102" t="s">
        <v>12466</v>
      </c>
      <c r="K3563" s="102"/>
      <c r="L3563" s="111" t="s">
        <v>17815</v>
      </c>
      <c r="M3563" s="109">
        <v>3</v>
      </c>
      <c r="N3563" s="112" t="s">
        <v>17816</v>
      </c>
      <c r="O3563" s="102" t="s">
        <v>18151</v>
      </c>
      <c r="P3563" s="102" t="s">
        <v>162</v>
      </c>
      <c r="Q3563" s="102" t="s">
        <v>16725</v>
      </c>
      <c r="R3563" s="109"/>
      <c r="S3563" s="102" t="s">
        <v>11080</v>
      </c>
      <c r="T3563" s="102" t="s">
        <v>7789</v>
      </c>
      <c r="U3563" s="102" t="s">
        <v>6855</v>
      </c>
      <c r="V3563" s="109">
        <v>8.5</v>
      </c>
      <c r="W3563" s="107"/>
      <c r="X3563" s="324"/>
    </row>
    <row r="3564" spans="1:24" ht="12.95" customHeight="1" x14ac:dyDescent="0.2">
      <c r="A3564" s="115">
        <v>2008</v>
      </c>
      <c r="B3564" s="115" t="s">
        <v>4176</v>
      </c>
      <c r="C3564" s="102" t="s">
        <v>17814</v>
      </c>
      <c r="D3564" s="111" t="s">
        <v>13494</v>
      </c>
      <c r="E3564" s="115" t="s">
        <v>13493</v>
      </c>
      <c r="F3564" s="104" t="s">
        <v>14834</v>
      </c>
      <c r="G3564" s="105">
        <v>15894</v>
      </c>
      <c r="H3564" s="102" t="s">
        <v>10103</v>
      </c>
      <c r="I3564" s="102" t="s">
        <v>11819</v>
      </c>
      <c r="J3564" s="102" t="s">
        <v>12171</v>
      </c>
      <c r="K3564" s="102"/>
      <c r="L3564" s="111" t="s">
        <v>17817</v>
      </c>
      <c r="M3564" s="109">
        <v>2</v>
      </c>
      <c r="N3564" s="112" t="s">
        <v>17818</v>
      </c>
      <c r="O3564" s="102" t="s">
        <v>19103</v>
      </c>
      <c r="P3564" s="102" t="s">
        <v>162</v>
      </c>
      <c r="Q3564" s="102" t="s">
        <v>20098</v>
      </c>
      <c r="R3564" s="109"/>
      <c r="S3564" s="102"/>
      <c r="T3564" s="102" t="s">
        <v>7789</v>
      </c>
      <c r="U3564" s="102"/>
      <c r="V3564" s="109">
        <v>7.5</v>
      </c>
      <c r="W3564" s="107"/>
      <c r="X3564" s="324"/>
    </row>
    <row r="3565" spans="1:24" ht="12.95" customHeight="1" x14ac:dyDescent="0.2">
      <c r="A3565" s="115">
        <v>2008</v>
      </c>
      <c r="B3565" s="115" t="s">
        <v>4176</v>
      </c>
      <c r="C3565" s="102" t="s">
        <v>17814</v>
      </c>
      <c r="D3565" s="111" t="s">
        <v>14633</v>
      </c>
      <c r="E3565" s="115" t="s">
        <v>13495</v>
      </c>
      <c r="F3565" s="104" t="s">
        <v>14834</v>
      </c>
      <c r="G3565" s="105">
        <v>16427</v>
      </c>
      <c r="H3565" s="102" t="s">
        <v>10191</v>
      </c>
      <c r="I3565" s="102" t="s">
        <v>4890</v>
      </c>
      <c r="J3565" s="102" t="s">
        <v>14634</v>
      </c>
      <c r="K3565" s="102"/>
      <c r="L3565" s="111" t="s">
        <v>17819</v>
      </c>
      <c r="M3565" s="109">
        <v>1</v>
      </c>
      <c r="N3565" s="108" t="s">
        <v>31756</v>
      </c>
      <c r="O3565" s="102" t="s">
        <v>12252</v>
      </c>
      <c r="P3565" s="102" t="s">
        <v>9125</v>
      </c>
      <c r="Q3565" s="102" t="s">
        <v>19489</v>
      </c>
      <c r="R3565" s="109"/>
      <c r="S3565" s="102"/>
      <c r="T3565" s="102" t="s">
        <v>20547</v>
      </c>
      <c r="U3565" s="102" t="s">
        <v>27318</v>
      </c>
      <c r="V3565" s="109">
        <v>7.5</v>
      </c>
      <c r="W3565" s="107"/>
      <c r="X3565" s="324"/>
    </row>
    <row r="3566" spans="1:24" ht="12.95" customHeight="1" x14ac:dyDescent="0.2">
      <c r="A3566" s="115">
        <v>2008</v>
      </c>
      <c r="B3566" s="115" t="s">
        <v>4176</v>
      </c>
      <c r="C3566" s="102" t="s">
        <v>17814</v>
      </c>
      <c r="D3566" s="111" t="s">
        <v>31757</v>
      </c>
      <c r="E3566" s="115" t="s">
        <v>13496</v>
      </c>
      <c r="F3566" s="104" t="s">
        <v>14834</v>
      </c>
      <c r="G3566" s="105">
        <v>16326</v>
      </c>
      <c r="H3566" s="102" t="s">
        <v>10191</v>
      </c>
      <c r="I3566" s="102" t="s">
        <v>4890</v>
      </c>
      <c r="J3566" s="102" t="s">
        <v>8616</v>
      </c>
      <c r="K3566" s="102"/>
      <c r="L3566" s="111" t="s">
        <v>17820</v>
      </c>
      <c r="M3566" s="109">
        <v>1.5</v>
      </c>
      <c r="N3566" s="108" t="s">
        <v>31758</v>
      </c>
      <c r="O3566" s="102" t="s">
        <v>16565</v>
      </c>
      <c r="P3566" s="102"/>
      <c r="Q3566" s="102" t="s">
        <v>19489</v>
      </c>
      <c r="R3566" s="109"/>
      <c r="S3566" s="102"/>
      <c r="T3566" s="102" t="s">
        <v>20547</v>
      </c>
      <c r="U3566" s="102" t="s">
        <v>27317</v>
      </c>
      <c r="V3566" s="109">
        <v>6.5</v>
      </c>
      <c r="W3566" s="107"/>
      <c r="X3566" s="324"/>
    </row>
    <row r="3567" spans="1:24" ht="12.95" customHeight="1" x14ac:dyDescent="0.2">
      <c r="A3567" s="115">
        <v>2008</v>
      </c>
      <c r="B3567" s="115" t="s">
        <v>4176</v>
      </c>
      <c r="C3567" s="102" t="s">
        <v>17814</v>
      </c>
      <c r="D3567" s="111" t="s">
        <v>13498</v>
      </c>
      <c r="E3567" s="115" t="s">
        <v>13497</v>
      </c>
      <c r="F3567" s="104" t="s">
        <v>14834</v>
      </c>
      <c r="G3567" s="105">
        <v>16553</v>
      </c>
      <c r="H3567" s="102" t="s">
        <v>11819</v>
      </c>
      <c r="I3567" s="102" t="s">
        <v>10103</v>
      </c>
      <c r="J3567" s="102" t="s">
        <v>921</v>
      </c>
      <c r="K3567" s="102"/>
      <c r="L3567" s="111" t="s">
        <v>17821</v>
      </c>
      <c r="M3567" s="109">
        <v>2</v>
      </c>
      <c r="N3567" s="112" t="s">
        <v>17822</v>
      </c>
      <c r="O3567" s="102" t="s">
        <v>17391</v>
      </c>
      <c r="P3567" s="102" t="s">
        <v>13301</v>
      </c>
      <c r="Q3567" s="102" t="s">
        <v>18163</v>
      </c>
      <c r="R3567" s="109"/>
      <c r="S3567" s="102"/>
      <c r="T3567" s="102" t="s">
        <v>7789</v>
      </c>
      <c r="U3567" s="102" t="s">
        <v>27318</v>
      </c>
      <c r="V3567" s="109">
        <v>7.5</v>
      </c>
      <c r="W3567" s="107"/>
      <c r="X3567" s="324"/>
    </row>
    <row r="3568" spans="1:24" ht="12.95" customHeight="1" x14ac:dyDescent="0.2">
      <c r="A3568" s="115">
        <v>2008</v>
      </c>
      <c r="B3568" s="115" t="s">
        <v>4176</v>
      </c>
      <c r="C3568" s="102" t="s">
        <v>17814</v>
      </c>
      <c r="D3568" s="129" t="s">
        <v>6029</v>
      </c>
      <c r="E3568" s="102" t="s">
        <v>13499</v>
      </c>
      <c r="F3568" s="102" t="s">
        <v>14834</v>
      </c>
      <c r="G3568" s="105">
        <v>15574</v>
      </c>
      <c r="H3568" s="102" t="s">
        <v>2625</v>
      </c>
      <c r="I3568" s="102" t="s">
        <v>15082</v>
      </c>
      <c r="J3568" s="102" t="s">
        <v>11259</v>
      </c>
      <c r="K3568" s="102"/>
      <c r="L3568" s="111" t="s">
        <v>17823</v>
      </c>
      <c r="M3568" s="109">
        <v>2</v>
      </c>
      <c r="N3568" s="112" t="s">
        <v>16131</v>
      </c>
      <c r="O3568" s="102" t="s">
        <v>10189</v>
      </c>
      <c r="P3568" s="102"/>
      <c r="Q3568" s="102" t="s">
        <v>19105</v>
      </c>
      <c r="R3568" s="109"/>
      <c r="S3568" s="102"/>
      <c r="T3568" s="102" t="s">
        <v>20545</v>
      </c>
      <c r="U3568" s="102" t="s">
        <v>27605</v>
      </c>
      <c r="V3568" s="109">
        <v>7</v>
      </c>
      <c r="W3568" s="107"/>
      <c r="X3568" s="324"/>
    </row>
    <row r="3569" spans="1:24" ht="12.95" customHeight="1" x14ac:dyDescent="0.2">
      <c r="A3569" s="115">
        <v>2008</v>
      </c>
      <c r="B3569" s="115" t="s">
        <v>4176</v>
      </c>
      <c r="C3569" s="102" t="s">
        <v>17814</v>
      </c>
      <c r="D3569" s="129" t="s">
        <v>6031</v>
      </c>
      <c r="E3569" s="102" t="s">
        <v>6030</v>
      </c>
      <c r="F3569" s="102" t="s">
        <v>14834</v>
      </c>
      <c r="G3569" s="105">
        <v>16546</v>
      </c>
      <c r="H3569" s="102" t="s">
        <v>11819</v>
      </c>
      <c r="I3569" s="102" t="s">
        <v>10103</v>
      </c>
      <c r="J3569" s="102" t="s">
        <v>6562</v>
      </c>
      <c r="K3569" s="132" t="s">
        <v>9099</v>
      </c>
      <c r="L3569" s="111" t="s">
        <v>17824</v>
      </c>
      <c r="M3569" s="109">
        <v>3</v>
      </c>
      <c r="N3569" s="112" t="s">
        <v>17825</v>
      </c>
      <c r="O3569" s="102" t="s">
        <v>16684</v>
      </c>
      <c r="P3569" s="102" t="s">
        <v>9125</v>
      </c>
      <c r="Q3569" s="102" t="s">
        <v>19484</v>
      </c>
      <c r="R3569" s="109"/>
      <c r="S3569" s="102"/>
      <c r="T3569" s="102" t="s">
        <v>7789</v>
      </c>
      <c r="U3569" s="102" t="s">
        <v>27606</v>
      </c>
      <c r="V3569" s="109">
        <v>8.5</v>
      </c>
      <c r="W3569" s="107"/>
      <c r="X3569" s="324"/>
    </row>
    <row r="3570" spans="1:24" ht="12.95" customHeight="1" x14ac:dyDescent="0.2">
      <c r="A3570" s="115">
        <v>2008</v>
      </c>
      <c r="B3570" s="115" t="s">
        <v>4176</v>
      </c>
      <c r="C3570" s="102" t="s">
        <v>17814</v>
      </c>
      <c r="D3570" s="129" t="s">
        <v>9697</v>
      </c>
      <c r="E3570" s="102" t="s">
        <v>6032</v>
      </c>
      <c r="F3570" s="102" t="s">
        <v>14834</v>
      </c>
      <c r="G3570" s="105">
        <v>15151</v>
      </c>
      <c r="H3570" s="102" t="s">
        <v>10103</v>
      </c>
      <c r="I3570" s="102" t="s">
        <v>11819</v>
      </c>
      <c r="J3570" s="102" t="s">
        <v>9698</v>
      </c>
      <c r="K3570" s="102"/>
      <c r="L3570" s="111" t="s">
        <v>17826</v>
      </c>
      <c r="M3570" s="107">
        <v>3</v>
      </c>
      <c r="N3570" s="112" t="s">
        <v>17827</v>
      </c>
      <c r="O3570" s="102" t="s">
        <v>20245</v>
      </c>
      <c r="P3570" s="102" t="s">
        <v>9125</v>
      </c>
      <c r="Q3570" s="102" t="s">
        <v>19550</v>
      </c>
      <c r="R3570" s="109"/>
      <c r="S3570" s="102"/>
      <c r="T3570" s="102" t="s">
        <v>7789</v>
      </c>
      <c r="U3570" s="102" t="s">
        <v>27607</v>
      </c>
      <c r="V3570" s="109">
        <v>8</v>
      </c>
      <c r="W3570" s="107"/>
      <c r="X3570" s="324"/>
    </row>
    <row r="3571" spans="1:24" ht="12.95" customHeight="1" x14ac:dyDescent="0.2">
      <c r="A3571" s="115">
        <v>2010</v>
      </c>
      <c r="B3571" s="115" t="s">
        <v>4176</v>
      </c>
      <c r="C3571" s="103" t="s">
        <v>17828</v>
      </c>
      <c r="D3571" s="129" t="s">
        <v>31759</v>
      </c>
      <c r="E3571" s="102" t="s">
        <v>11043</v>
      </c>
      <c r="F3571" s="167" t="s">
        <v>6406</v>
      </c>
      <c r="G3571" s="105">
        <v>16557</v>
      </c>
      <c r="H3571" s="102" t="s">
        <v>4890</v>
      </c>
      <c r="I3571" s="102" t="s">
        <v>10103</v>
      </c>
      <c r="J3571" s="102" t="s">
        <v>7665</v>
      </c>
      <c r="K3571" s="102"/>
      <c r="L3571" s="111" t="s">
        <v>17829</v>
      </c>
      <c r="M3571" s="109">
        <v>2</v>
      </c>
      <c r="N3571" s="138" t="s">
        <v>15869</v>
      </c>
      <c r="O3571" s="102" t="s">
        <v>18151</v>
      </c>
      <c r="P3571" s="102" t="s">
        <v>16686</v>
      </c>
      <c r="Q3571" s="102" t="s">
        <v>17434</v>
      </c>
      <c r="R3571" s="109"/>
      <c r="S3571" s="102" t="s">
        <v>8315</v>
      </c>
      <c r="T3571" s="102" t="s">
        <v>7789</v>
      </c>
      <c r="U3571" s="102" t="s">
        <v>27608</v>
      </c>
      <c r="V3571" s="109">
        <v>7.5</v>
      </c>
      <c r="W3571" s="107"/>
      <c r="X3571" s="324"/>
    </row>
    <row r="3572" spans="1:24" ht="12.95" customHeight="1" x14ac:dyDescent="0.2">
      <c r="A3572" s="139">
        <v>2010</v>
      </c>
      <c r="B3572" s="139" t="s">
        <v>4176</v>
      </c>
      <c r="C3572" s="188" t="s">
        <v>17828</v>
      </c>
      <c r="D3572" s="229" t="s">
        <v>31760</v>
      </c>
      <c r="E3572" s="188" t="s">
        <v>11044</v>
      </c>
      <c r="F3572" s="102" t="s">
        <v>14834</v>
      </c>
      <c r="G3572" s="105">
        <v>16423</v>
      </c>
      <c r="H3572" s="102" t="s">
        <v>10191</v>
      </c>
      <c r="I3572" s="102" t="s">
        <v>11819</v>
      </c>
      <c r="J3572" s="102" t="s">
        <v>693</v>
      </c>
      <c r="K3572" s="102" t="s">
        <v>5371</v>
      </c>
      <c r="L3572" s="111" t="s">
        <v>432</v>
      </c>
      <c r="M3572" s="102">
        <v>1</v>
      </c>
      <c r="N3572" s="112">
        <v>17</v>
      </c>
      <c r="O3572" s="107" t="s">
        <v>17422</v>
      </c>
      <c r="P3572" s="102" t="s">
        <v>13301</v>
      </c>
      <c r="Q3572" s="102" t="s">
        <v>16873</v>
      </c>
      <c r="R3572" s="102"/>
      <c r="S3572" s="102"/>
      <c r="T3572" s="102" t="s">
        <v>20547</v>
      </c>
      <c r="U3572" s="102" t="s">
        <v>27609</v>
      </c>
      <c r="V3572" s="109">
        <v>9</v>
      </c>
      <c r="W3572" s="102"/>
      <c r="X3572" s="324"/>
    </row>
    <row r="3573" spans="1:24" ht="12.95" customHeight="1" x14ac:dyDescent="0.2">
      <c r="A3573" s="139">
        <v>2010</v>
      </c>
      <c r="B3573" s="139" t="s">
        <v>4176</v>
      </c>
      <c r="C3573" s="188" t="s">
        <v>17828</v>
      </c>
      <c r="D3573" s="229" t="s">
        <v>31761</v>
      </c>
      <c r="E3573" s="188" t="s">
        <v>11045</v>
      </c>
      <c r="F3573" s="102" t="s">
        <v>14834</v>
      </c>
      <c r="G3573" s="105">
        <v>16467</v>
      </c>
      <c r="H3573" s="102" t="s">
        <v>11819</v>
      </c>
      <c r="I3573" s="102" t="s">
        <v>30894</v>
      </c>
      <c r="J3573" s="102" t="s">
        <v>9081</v>
      </c>
      <c r="K3573" s="102"/>
      <c r="L3573" s="111" t="s">
        <v>17830</v>
      </c>
      <c r="M3573" s="109">
        <v>2</v>
      </c>
      <c r="N3573" s="138" t="s">
        <v>17520</v>
      </c>
      <c r="O3573" s="102" t="s">
        <v>3620</v>
      </c>
      <c r="P3573" s="107"/>
      <c r="Q3573" s="107" t="s">
        <v>17386</v>
      </c>
      <c r="R3573" s="109"/>
      <c r="S3573" s="102"/>
      <c r="T3573" s="102" t="s">
        <v>20546</v>
      </c>
      <c r="U3573" s="102" t="s">
        <v>17831</v>
      </c>
      <c r="V3573" s="109">
        <v>8</v>
      </c>
      <c r="W3573" s="107"/>
      <c r="X3573" s="324"/>
    </row>
    <row r="3574" spans="1:24" ht="12.95" customHeight="1" x14ac:dyDescent="0.2">
      <c r="A3574" s="139">
        <v>2010</v>
      </c>
      <c r="B3574" s="139" t="s">
        <v>4176</v>
      </c>
      <c r="C3574" s="188" t="s">
        <v>17828</v>
      </c>
      <c r="D3574" s="229" t="s">
        <v>31762</v>
      </c>
      <c r="E3574" s="188" t="s">
        <v>11046</v>
      </c>
      <c r="F3574" s="102" t="s">
        <v>14834</v>
      </c>
      <c r="G3574" s="105">
        <v>15361</v>
      </c>
      <c r="H3574" s="102" t="s">
        <v>2625</v>
      </c>
      <c r="I3574" s="102" t="s">
        <v>30867</v>
      </c>
      <c r="J3574" s="102" t="s">
        <v>3374</v>
      </c>
      <c r="K3574" s="102"/>
      <c r="L3574" s="111" t="s">
        <v>17832</v>
      </c>
      <c r="M3574" s="107">
        <v>1</v>
      </c>
      <c r="N3574" s="112">
        <v>37</v>
      </c>
      <c r="O3574" s="102" t="s">
        <v>12252</v>
      </c>
      <c r="P3574" s="102" t="s">
        <v>10189</v>
      </c>
      <c r="Q3574" s="102" t="s">
        <v>16873</v>
      </c>
      <c r="R3574" s="109"/>
      <c r="S3574" s="102"/>
      <c r="T3574" s="102" t="s">
        <v>21383</v>
      </c>
      <c r="U3574" s="102" t="s">
        <v>27610</v>
      </c>
      <c r="V3574" s="109">
        <v>7.5</v>
      </c>
      <c r="W3574" s="107"/>
      <c r="X3574" s="324"/>
    </row>
    <row r="3575" spans="1:24" ht="12.95" customHeight="1" x14ac:dyDescent="0.2">
      <c r="A3575" s="139">
        <v>2010</v>
      </c>
      <c r="B3575" s="139" t="s">
        <v>4176</v>
      </c>
      <c r="C3575" s="188" t="s">
        <v>17828</v>
      </c>
      <c r="D3575" s="229" t="s">
        <v>31763</v>
      </c>
      <c r="E3575" s="188" t="s">
        <v>9093</v>
      </c>
      <c r="F3575" s="102" t="s">
        <v>14834</v>
      </c>
      <c r="G3575" s="105">
        <v>15676</v>
      </c>
      <c r="H3575" s="102" t="s">
        <v>1332</v>
      </c>
      <c r="I3575" s="102" t="s">
        <v>11819</v>
      </c>
      <c r="J3575" s="102" t="s">
        <v>4719</v>
      </c>
      <c r="K3575" s="102"/>
      <c r="L3575" s="111" t="s">
        <v>9100</v>
      </c>
      <c r="M3575" s="109">
        <v>4</v>
      </c>
      <c r="N3575" s="112" t="s">
        <v>17833</v>
      </c>
      <c r="O3575" s="102" t="s">
        <v>21025</v>
      </c>
      <c r="P3575" s="102" t="s">
        <v>15941</v>
      </c>
      <c r="Q3575" s="102" t="s">
        <v>19238</v>
      </c>
      <c r="R3575" s="109"/>
      <c r="S3575" s="102" t="s">
        <v>8315</v>
      </c>
      <c r="T3575" s="102" t="s">
        <v>21293</v>
      </c>
      <c r="U3575" s="102" t="s">
        <v>3621</v>
      </c>
      <c r="V3575" s="109">
        <v>6.5</v>
      </c>
      <c r="W3575" s="107"/>
      <c r="X3575" s="324"/>
    </row>
    <row r="3576" spans="1:24" ht="12.95" customHeight="1" x14ac:dyDescent="0.2">
      <c r="A3576" s="139">
        <v>2010</v>
      </c>
      <c r="B3576" s="139" t="s">
        <v>4176</v>
      </c>
      <c r="C3576" s="188" t="s">
        <v>17828</v>
      </c>
      <c r="D3576" s="229" t="s">
        <v>31764</v>
      </c>
      <c r="E3576" s="188" t="s">
        <v>9094</v>
      </c>
      <c r="F3576" s="167" t="s">
        <v>6406</v>
      </c>
      <c r="G3576" s="105">
        <v>15202</v>
      </c>
      <c r="H3576" s="102" t="s">
        <v>10103</v>
      </c>
      <c r="I3576" s="102" t="s">
        <v>4890</v>
      </c>
      <c r="J3576" s="102" t="s">
        <v>8826</v>
      </c>
      <c r="K3576" s="102"/>
      <c r="L3576" s="111" t="s">
        <v>17834</v>
      </c>
      <c r="M3576" s="107">
        <v>2</v>
      </c>
      <c r="N3576" s="112" t="s">
        <v>17835</v>
      </c>
      <c r="O3576" s="102" t="s">
        <v>17110</v>
      </c>
      <c r="P3576" s="102" t="s">
        <v>9160</v>
      </c>
      <c r="Q3576" s="102" t="s">
        <v>17196</v>
      </c>
      <c r="R3576" s="109"/>
      <c r="S3576" s="102"/>
      <c r="T3576" s="102" t="s">
        <v>7789</v>
      </c>
      <c r="U3576" s="102" t="s">
        <v>27611</v>
      </c>
      <c r="V3576" s="109">
        <v>6</v>
      </c>
      <c r="W3576" s="107"/>
      <c r="X3576" s="324"/>
    </row>
    <row r="3577" spans="1:24" ht="12.95" customHeight="1" x14ac:dyDescent="0.2">
      <c r="A3577" s="139">
        <v>2010</v>
      </c>
      <c r="B3577" s="139" t="s">
        <v>4176</v>
      </c>
      <c r="C3577" s="188" t="s">
        <v>17828</v>
      </c>
      <c r="D3577" s="229" t="s">
        <v>31765</v>
      </c>
      <c r="E3577" s="188" t="s">
        <v>9095</v>
      </c>
      <c r="F3577" s="102" t="s">
        <v>14834</v>
      </c>
      <c r="G3577" s="105">
        <v>15449</v>
      </c>
      <c r="H3577" s="102" t="s">
        <v>2625</v>
      </c>
      <c r="I3577" s="102" t="s">
        <v>7335</v>
      </c>
      <c r="J3577" s="102" t="s">
        <v>519</v>
      </c>
      <c r="K3577" s="102"/>
      <c r="L3577" s="111" t="s">
        <v>17836</v>
      </c>
      <c r="M3577" s="109">
        <v>0.5</v>
      </c>
      <c r="N3577" s="108">
        <v>37</v>
      </c>
      <c r="O3577" s="102" t="s">
        <v>5985</v>
      </c>
      <c r="P3577" s="102" t="s">
        <v>9125</v>
      </c>
      <c r="Q3577" s="102" t="s">
        <v>27612</v>
      </c>
      <c r="R3577" s="109"/>
      <c r="S3577" s="102" t="s">
        <v>8315</v>
      </c>
      <c r="T3577" s="102" t="s">
        <v>21383</v>
      </c>
      <c r="U3577" s="102" t="s">
        <v>6868</v>
      </c>
      <c r="V3577" s="109">
        <v>7</v>
      </c>
      <c r="W3577" s="107"/>
      <c r="X3577" s="324"/>
    </row>
    <row r="3578" spans="1:24" ht="12.95" customHeight="1" x14ac:dyDescent="0.2">
      <c r="A3578" s="139">
        <v>2010</v>
      </c>
      <c r="B3578" s="139" t="s">
        <v>4176</v>
      </c>
      <c r="C3578" s="188" t="s">
        <v>17828</v>
      </c>
      <c r="D3578" s="229" t="s">
        <v>31766</v>
      </c>
      <c r="E3578" s="188" t="s">
        <v>9096</v>
      </c>
      <c r="F3578" s="102" t="s">
        <v>14834</v>
      </c>
      <c r="G3578" s="105">
        <v>16427</v>
      </c>
      <c r="H3578" s="102" t="s">
        <v>10191</v>
      </c>
      <c r="I3578" s="102" t="s">
        <v>11819</v>
      </c>
      <c r="J3578" s="102" t="s">
        <v>27613</v>
      </c>
      <c r="K3578" s="102"/>
      <c r="L3578" s="111" t="s">
        <v>433</v>
      </c>
      <c r="M3578" s="102">
        <v>2</v>
      </c>
      <c r="N3578" s="112" t="s">
        <v>17898</v>
      </c>
      <c r="O3578" s="102" t="s">
        <v>5985</v>
      </c>
      <c r="P3578" s="102" t="s">
        <v>9125</v>
      </c>
      <c r="Q3578" s="102" t="s">
        <v>21514</v>
      </c>
      <c r="R3578" s="102"/>
      <c r="S3578" s="102"/>
      <c r="T3578" s="102" t="s">
        <v>20547</v>
      </c>
      <c r="U3578" s="102" t="s">
        <v>27614</v>
      </c>
      <c r="V3578" s="109">
        <v>9</v>
      </c>
      <c r="W3578" s="102"/>
      <c r="X3578" s="324"/>
    </row>
    <row r="3579" spans="1:24" ht="12.95" customHeight="1" x14ac:dyDescent="0.2">
      <c r="A3579" s="139">
        <v>2010</v>
      </c>
      <c r="B3579" s="139" t="s">
        <v>4176</v>
      </c>
      <c r="C3579" s="188" t="s">
        <v>17828</v>
      </c>
      <c r="D3579" s="229" t="s">
        <v>31767</v>
      </c>
      <c r="E3579" s="188" t="s">
        <v>9097</v>
      </c>
      <c r="F3579" s="102" t="s">
        <v>14834</v>
      </c>
      <c r="G3579" s="105">
        <v>16458</v>
      </c>
      <c r="H3579" s="102" t="s">
        <v>11819</v>
      </c>
      <c r="I3579" s="102" t="s">
        <v>10103</v>
      </c>
      <c r="J3579" s="102" t="s">
        <v>9398</v>
      </c>
      <c r="K3579" s="102"/>
      <c r="L3579" s="111" t="s">
        <v>9420</v>
      </c>
      <c r="M3579" s="107">
        <v>1</v>
      </c>
      <c r="N3579" s="112">
        <v>20</v>
      </c>
      <c r="O3579" s="102" t="s">
        <v>15927</v>
      </c>
      <c r="P3579" s="102" t="s">
        <v>9125</v>
      </c>
      <c r="Q3579" s="102" t="s">
        <v>19550</v>
      </c>
      <c r="R3579" s="109"/>
      <c r="S3579" s="102"/>
      <c r="T3579" s="102" t="s">
        <v>7789</v>
      </c>
      <c r="U3579" s="102" t="s">
        <v>17837</v>
      </c>
      <c r="V3579" s="109">
        <v>8</v>
      </c>
      <c r="W3579" s="107"/>
      <c r="X3579" s="324"/>
    </row>
    <row r="3580" spans="1:24" ht="12.95" customHeight="1" x14ac:dyDescent="0.2">
      <c r="A3580" s="115">
        <v>2010</v>
      </c>
      <c r="B3580" s="115" t="s">
        <v>4176</v>
      </c>
      <c r="C3580" s="102" t="s">
        <v>17828</v>
      </c>
      <c r="D3580" s="129" t="s">
        <v>31768</v>
      </c>
      <c r="E3580" s="102" t="s">
        <v>9098</v>
      </c>
      <c r="F3580" s="102" t="s">
        <v>14834</v>
      </c>
      <c r="G3580" s="105">
        <v>15357</v>
      </c>
      <c r="H3580" s="102" t="s">
        <v>2625</v>
      </c>
      <c r="I3580" s="102" t="s">
        <v>31769</v>
      </c>
      <c r="J3580" s="102" t="s">
        <v>4882</v>
      </c>
      <c r="K3580" s="102"/>
      <c r="L3580" s="187" t="s">
        <v>9421</v>
      </c>
      <c r="M3580" s="107">
        <v>1</v>
      </c>
      <c r="N3580" s="108" t="s">
        <v>30952</v>
      </c>
      <c r="O3580" s="102"/>
      <c r="P3580" s="102"/>
      <c r="Q3580" s="102" t="s">
        <v>17721</v>
      </c>
      <c r="R3580" s="109"/>
      <c r="S3580" s="102"/>
      <c r="T3580" s="102" t="s">
        <v>20545</v>
      </c>
      <c r="U3580" s="102" t="s">
        <v>27615</v>
      </c>
      <c r="V3580" s="109">
        <v>9</v>
      </c>
      <c r="W3580" s="107"/>
      <c r="X3580" s="324"/>
    </row>
    <row r="3581" spans="1:24" ht="12.95" customHeight="1" x14ac:dyDescent="0.2">
      <c r="A3581" s="115">
        <v>2013</v>
      </c>
      <c r="B3581" s="115" t="s">
        <v>4176</v>
      </c>
      <c r="C3581" s="164" t="s">
        <v>20161</v>
      </c>
      <c r="D3581" s="129" t="s">
        <v>20162</v>
      </c>
      <c r="E3581" s="102" t="s">
        <v>27616</v>
      </c>
      <c r="F3581" s="102" t="s">
        <v>14834</v>
      </c>
      <c r="G3581" s="105">
        <v>15165</v>
      </c>
      <c r="H3581" s="102" t="s">
        <v>10103</v>
      </c>
      <c r="I3581" s="102" t="s">
        <v>11819</v>
      </c>
      <c r="J3581" s="102" t="s">
        <v>5475</v>
      </c>
      <c r="K3581" s="102"/>
      <c r="L3581" s="187" t="s">
        <v>17243</v>
      </c>
      <c r="M3581" s="109">
        <v>2</v>
      </c>
      <c r="N3581" s="112" t="s">
        <v>16402</v>
      </c>
      <c r="O3581" s="102" t="s">
        <v>15959</v>
      </c>
      <c r="P3581" s="102" t="s">
        <v>3620</v>
      </c>
      <c r="Q3581" s="102" t="s">
        <v>19259</v>
      </c>
      <c r="R3581" s="109"/>
      <c r="S3581" s="102"/>
      <c r="T3581" s="102" t="s">
        <v>7789</v>
      </c>
      <c r="U3581" s="102" t="s">
        <v>8557</v>
      </c>
      <c r="V3581" s="109">
        <v>6.5</v>
      </c>
      <c r="W3581" s="107"/>
      <c r="X3581" s="324"/>
    </row>
    <row r="3582" spans="1:24" ht="12.95" customHeight="1" x14ac:dyDescent="0.2">
      <c r="A3582" s="115">
        <v>2013</v>
      </c>
      <c r="B3582" s="115" t="s">
        <v>4176</v>
      </c>
      <c r="C3582" s="102" t="s">
        <v>20161</v>
      </c>
      <c r="D3582" s="129" t="s">
        <v>13098</v>
      </c>
      <c r="E3582" s="102" t="s">
        <v>27617</v>
      </c>
      <c r="F3582" s="102" t="s">
        <v>14834</v>
      </c>
      <c r="G3582" s="105">
        <v>14497</v>
      </c>
      <c r="H3582" s="102" t="s">
        <v>30910</v>
      </c>
      <c r="I3582" s="102" t="s">
        <v>11819</v>
      </c>
      <c r="J3582" s="102" t="s">
        <v>3739</v>
      </c>
      <c r="K3582" s="102"/>
      <c r="L3582" s="187" t="s">
        <v>17248</v>
      </c>
      <c r="M3582" s="109">
        <v>1</v>
      </c>
      <c r="N3582" s="112">
        <v>18</v>
      </c>
      <c r="O3582" s="102"/>
      <c r="P3582" s="102"/>
      <c r="Q3582" s="102" t="s">
        <v>19478</v>
      </c>
      <c r="R3582" s="109"/>
      <c r="S3582" s="102" t="s">
        <v>9435</v>
      </c>
      <c r="T3582" s="102" t="s">
        <v>20541</v>
      </c>
      <c r="U3582" s="102" t="s">
        <v>13334</v>
      </c>
      <c r="V3582" s="109">
        <v>5.5</v>
      </c>
      <c r="W3582" s="107"/>
      <c r="X3582" s="324"/>
    </row>
    <row r="3583" spans="1:24" ht="12.95" customHeight="1" x14ac:dyDescent="0.2">
      <c r="A3583" s="115">
        <v>2013</v>
      </c>
      <c r="B3583" s="115" t="s">
        <v>4176</v>
      </c>
      <c r="C3583" s="102" t="s">
        <v>20161</v>
      </c>
      <c r="D3583" s="129" t="s">
        <v>20163</v>
      </c>
      <c r="E3583" s="102" t="s">
        <v>27618</v>
      </c>
      <c r="F3583" s="102" t="s">
        <v>14834</v>
      </c>
      <c r="G3583" s="105">
        <v>14878</v>
      </c>
      <c r="H3583" s="102" t="s">
        <v>5011</v>
      </c>
      <c r="I3583" s="102" t="s">
        <v>2625</v>
      </c>
      <c r="J3583" s="102" t="s">
        <v>9753</v>
      </c>
      <c r="K3583" s="102"/>
      <c r="L3583" s="187" t="s">
        <v>17251</v>
      </c>
      <c r="M3583" s="109">
        <v>2</v>
      </c>
      <c r="N3583" s="112" t="s">
        <v>15970</v>
      </c>
      <c r="O3583" s="102" t="s">
        <v>10189</v>
      </c>
      <c r="P3583" s="102" t="s">
        <v>15941</v>
      </c>
      <c r="Q3583" s="102" t="s">
        <v>19455</v>
      </c>
      <c r="R3583" s="109"/>
      <c r="S3583" s="102"/>
      <c r="T3583" s="102" t="s">
        <v>20540</v>
      </c>
      <c r="U3583" s="102" t="s">
        <v>27623</v>
      </c>
      <c r="V3583" s="109">
        <v>9</v>
      </c>
      <c r="W3583" s="107"/>
      <c r="X3583" s="324"/>
    </row>
    <row r="3584" spans="1:24" ht="12.95" customHeight="1" x14ac:dyDescent="0.2">
      <c r="A3584" s="139">
        <v>2013</v>
      </c>
      <c r="B3584" s="139" t="s">
        <v>4176</v>
      </c>
      <c r="C3584" s="188" t="s">
        <v>20161</v>
      </c>
      <c r="D3584" s="129" t="s">
        <v>375</v>
      </c>
      <c r="E3584" s="102" t="s">
        <v>27619</v>
      </c>
      <c r="F3584" s="102" t="s">
        <v>14834</v>
      </c>
      <c r="G3584" s="105">
        <v>15263</v>
      </c>
      <c r="H3584" s="102" t="s">
        <v>10103</v>
      </c>
      <c r="I3584" s="102" t="s">
        <v>11819</v>
      </c>
      <c r="J3584" s="102" t="s">
        <v>6202</v>
      </c>
      <c r="K3584" s="188"/>
      <c r="L3584" s="111" t="s">
        <v>17246</v>
      </c>
      <c r="M3584" s="109">
        <v>2</v>
      </c>
      <c r="N3584" s="112" t="s">
        <v>17247</v>
      </c>
      <c r="O3584" s="188" t="s">
        <v>248</v>
      </c>
      <c r="P3584" s="188" t="s">
        <v>13555</v>
      </c>
      <c r="Q3584" s="188" t="s">
        <v>19708</v>
      </c>
      <c r="R3584" s="206"/>
      <c r="S3584" s="188"/>
      <c r="T3584" s="102" t="s">
        <v>7789</v>
      </c>
      <c r="U3584" s="188" t="s">
        <v>27625</v>
      </c>
      <c r="V3584" s="206">
        <v>8</v>
      </c>
      <c r="W3584" s="205"/>
      <c r="X3584" s="324"/>
    </row>
    <row r="3585" spans="1:24" ht="12.95" customHeight="1" x14ac:dyDescent="0.2">
      <c r="A3585" s="139">
        <v>2013</v>
      </c>
      <c r="B3585" s="139" t="s">
        <v>4176</v>
      </c>
      <c r="C3585" s="188" t="s">
        <v>20161</v>
      </c>
      <c r="D3585" s="129" t="s">
        <v>20164</v>
      </c>
      <c r="E3585" s="102" t="s">
        <v>27620</v>
      </c>
      <c r="F3585" s="102" t="s">
        <v>14834</v>
      </c>
      <c r="G3585" s="105">
        <v>14744</v>
      </c>
      <c r="H3585" s="102" t="s">
        <v>5011</v>
      </c>
      <c r="I3585" s="102" t="s">
        <v>11819</v>
      </c>
      <c r="J3585" s="102" t="s">
        <v>12640</v>
      </c>
      <c r="K3585" s="188"/>
      <c r="L3585" s="111" t="s">
        <v>17249</v>
      </c>
      <c r="M3585" s="109">
        <v>3</v>
      </c>
      <c r="N3585" s="112" t="s">
        <v>17250</v>
      </c>
      <c r="O3585" s="188" t="s">
        <v>16524</v>
      </c>
      <c r="P3585" s="188" t="s">
        <v>15941</v>
      </c>
      <c r="Q3585" s="188" t="s">
        <v>17030</v>
      </c>
      <c r="R3585" s="206"/>
      <c r="S3585" s="188"/>
      <c r="T3585" s="102" t="s">
        <v>28757</v>
      </c>
      <c r="U3585" s="188" t="s">
        <v>27626</v>
      </c>
      <c r="V3585" s="206">
        <v>9</v>
      </c>
      <c r="W3585" s="205"/>
      <c r="X3585" s="324"/>
    </row>
    <row r="3586" spans="1:24" ht="12.95" customHeight="1" x14ac:dyDescent="0.2">
      <c r="A3586" s="139">
        <v>2013</v>
      </c>
      <c r="B3586" s="139" t="s">
        <v>4176</v>
      </c>
      <c r="C3586" s="188" t="s">
        <v>20161</v>
      </c>
      <c r="D3586" s="129" t="s">
        <v>5209</v>
      </c>
      <c r="E3586" s="102" t="s">
        <v>27621</v>
      </c>
      <c r="F3586" s="102" t="s">
        <v>14834</v>
      </c>
      <c r="G3586" s="105">
        <v>14489</v>
      </c>
      <c r="H3586" s="102" t="s">
        <v>30910</v>
      </c>
      <c r="I3586" s="102" t="s">
        <v>11819</v>
      </c>
      <c r="J3586" s="163" t="s">
        <v>337</v>
      </c>
      <c r="K3586" s="188"/>
      <c r="L3586" s="111" t="s">
        <v>17244</v>
      </c>
      <c r="M3586" s="109">
        <v>1</v>
      </c>
      <c r="N3586" s="112" t="s">
        <v>31192</v>
      </c>
      <c r="O3586" s="188" t="s">
        <v>12721</v>
      </c>
      <c r="P3586" s="188" t="s">
        <v>162</v>
      </c>
      <c r="Q3586" s="188" t="s">
        <v>15945</v>
      </c>
      <c r="R3586" s="206"/>
      <c r="S3586" s="188"/>
      <c r="T3586" s="102" t="s">
        <v>20541</v>
      </c>
      <c r="U3586" s="188"/>
      <c r="V3586" s="206">
        <v>6.5</v>
      </c>
      <c r="W3586" s="205"/>
      <c r="X3586" s="324"/>
    </row>
    <row r="3587" spans="1:24" ht="12.95" customHeight="1" x14ac:dyDescent="0.2">
      <c r="A3587" s="139">
        <v>2013</v>
      </c>
      <c r="B3587" s="139" t="s">
        <v>4176</v>
      </c>
      <c r="C3587" s="188" t="s">
        <v>20161</v>
      </c>
      <c r="D3587" s="129" t="s">
        <v>6137</v>
      </c>
      <c r="E3587" s="102" t="s">
        <v>27622</v>
      </c>
      <c r="F3587" s="102" t="s">
        <v>14834</v>
      </c>
      <c r="G3587" s="105">
        <v>14743</v>
      </c>
      <c r="H3587" s="102" t="s">
        <v>5011</v>
      </c>
      <c r="I3587" s="102" t="s">
        <v>11819</v>
      </c>
      <c r="J3587" s="102" t="s">
        <v>10993</v>
      </c>
      <c r="K3587" s="188"/>
      <c r="L3587" s="111" t="s">
        <v>17255</v>
      </c>
      <c r="M3587" s="109">
        <v>2</v>
      </c>
      <c r="N3587" s="112" t="s">
        <v>17256</v>
      </c>
      <c r="O3587" s="188" t="s">
        <v>17599</v>
      </c>
      <c r="P3587" s="188" t="s">
        <v>19503</v>
      </c>
      <c r="Q3587" s="188" t="s">
        <v>16568</v>
      </c>
      <c r="R3587" s="206"/>
      <c r="S3587" s="188"/>
      <c r="T3587" s="102" t="s">
        <v>28757</v>
      </c>
      <c r="U3587" s="188" t="s">
        <v>27627</v>
      </c>
      <c r="V3587" s="206">
        <v>8</v>
      </c>
      <c r="W3587" s="205"/>
      <c r="X3587" s="324"/>
    </row>
    <row r="3588" spans="1:24" ht="12.95" customHeight="1" x14ac:dyDescent="0.2">
      <c r="A3588" s="115">
        <v>2013</v>
      </c>
      <c r="B3588" s="115" t="s">
        <v>4176</v>
      </c>
      <c r="C3588" s="102" t="s">
        <v>20161</v>
      </c>
      <c r="D3588" s="129" t="s">
        <v>4551</v>
      </c>
      <c r="E3588" s="102" t="s">
        <v>27624</v>
      </c>
      <c r="F3588" s="102" t="s">
        <v>14834</v>
      </c>
      <c r="G3588" s="105">
        <v>14746</v>
      </c>
      <c r="H3588" s="102" t="s">
        <v>11819</v>
      </c>
      <c r="I3588" s="102" t="s">
        <v>5011</v>
      </c>
      <c r="J3588" s="102" t="s">
        <v>9755</v>
      </c>
      <c r="K3588" s="102"/>
      <c r="L3588" s="111" t="s">
        <v>31770</v>
      </c>
      <c r="M3588" s="109">
        <v>3</v>
      </c>
      <c r="N3588" s="112" t="s">
        <v>17253</v>
      </c>
      <c r="O3588" s="102" t="s">
        <v>17580</v>
      </c>
      <c r="P3588" s="102"/>
      <c r="Q3588" s="102"/>
      <c r="R3588" s="109"/>
      <c r="S3588" s="102" t="s">
        <v>9435</v>
      </c>
      <c r="T3588" s="102" t="s">
        <v>28757</v>
      </c>
      <c r="U3588" s="102" t="s">
        <v>17254</v>
      </c>
      <c r="V3588" s="109">
        <v>10</v>
      </c>
      <c r="W3588" s="107"/>
      <c r="X3588" s="324"/>
    </row>
    <row r="3589" spans="1:24" ht="12.95" customHeight="1" x14ac:dyDescent="0.2">
      <c r="A3589" s="140">
        <v>2015</v>
      </c>
      <c r="B3589" s="140" t="s">
        <v>4176</v>
      </c>
      <c r="C3589" s="197" t="s">
        <v>29695</v>
      </c>
      <c r="D3589" s="111" t="s">
        <v>4697</v>
      </c>
      <c r="E3589" s="102">
        <v>1</v>
      </c>
      <c r="F3589" s="148" t="s">
        <v>10085</v>
      </c>
      <c r="G3589" s="105">
        <v>16204</v>
      </c>
      <c r="H3589" s="102" t="s">
        <v>11819</v>
      </c>
      <c r="I3589" s="102" t="s">
        <v>10191</v>
      </c>
      <c r="J3589" s="102" t="s">
        <v>14793</v>
      </c>
      <c r="K3589" s="132"/>
      <c r="L3589" s="143" t="s">
        <v>29720</v>
      </c>
      <c r="M3589" s="169">
        <v>1</v>
      </c>
      <c r="N3589" s="108" t="s">
        <v>10215</v>
      </c>
      <c r="O3589" s="102"/>
      <c r="P3589" s="39"/>
      <c r="Q3589" s="39" t="s">
        <v>15959</v>
      </c>
      <c r="R3589" s="109" t="s">
        <v>7035</v>
      </c>
      <c r="S3589" s="102"/>
      <c r="T3589" s="102" t="s">
        <v>21275</v>
      </c>
      <c r="U3589" s="102" t="s">
        <v>15790</v>
      </c>
      <c r="V3589" s="109">
        <v>6</v>
      </c>
      <c r="W3589" s="107"/>
      <c r="X3589" s="324"/>
    </row>
    <row r="3590" spans="1:24" ht="12.95" customHeight="1" x14ac:dyDescent="0.2">
      <c r="A3590" s="140">
        <v>2015</v>
      </c>
      <c r="B3590" s="140" t="s">
        <v>4176</v>
      </c>
      <c r="C3590" s="128" t="s">
        <v>29695</v>
      </c>
      <c r="D3590" s="111" t="s">
        <v>31637</v>
      </c>
      <c r="E3590" s="102">
        <v>2</v>
      </c>
      <c r="F3590" s="148" t="s">
        <v>10085</v>
      </c>
      <c r="G3590" s="105">
        <v>16204</v>
      </c>
      <c r="H3590" s="102" t="s">
        <v>11819</v>
      </c>
      <c r="I3590" s="102" t="s">
        <v>10191</v>
      </c>
      <c r="J3590" s="102" t="s">
        <v>14793</v>
      </c>
      <c r="K3590" s="102"/>
      <c r="L3590" s="143" t="s">
        <v>29721</v>
      </c>
      <c r="M3590" s="169">
        <v>1</v>
      </c>
      <c r="N3590" s="108" t="s">
        <v>10215</v>
      </c>
      <c r="O3590" s="102"/>
      <c r="P3590" s="39"/>
      <c r="Q3590" s="39" t="s">
        <v>16895</v>
      </c>
      <c r="R3590" s="109" t="s">
        <v>7035</v>
      </c>
      <c r="S3590" s="102"/>
      <c r="T3590" s="102" t="s">
        <v>21275</v>
      </c>
      <c r="U3590" s="102" t="s">
        <v>15790</v>
      </c>
      <c r="V3590" s="109">
        <v>8</v>
      </c>
      <c r="W3590" s="107"/>
      <c r="X3590" s="324"/>
    </row>
    <row r="3591" spans="1:24" ht="12.95" customHeight="1" x14ac:dyDescent="0.2">
      <c r="A3591" s="140">
        <v>2015</v>
      </c>
      <c r="B3591" s="140" t="s">
        <v>4176</v>
      </c>
      <c r="C3591" s="128" t="s">
        <v>29695</v>
      </c>
      <c r="D3591" s="111" t="s">
        <v>15792</v>
      </c>
      <c r="E3591" s="102">
        <v>3</v>
      </c>
      <c r="F3591" s="148" t="s">
        <v>10085</v>
      </c>
      <c r="G3591" s="105">
        <v>16204</v>
      </c>
      <c r="H3591" s="102" t="s">
        <v>11819</v>
      </c>
      <c r="I3591" s="102" t="s">
        <v>10191</v>
      </c>
      <c r="J3591" s="102" t="s">
        <v>4696</v>
      </c>
      <c r="K3591" s="102"/>
      <c r="L3591" s="143" t="s">
        <v>29722</v>
      </c>
      <c r="M3591" s="169">
        <v>1</v>
      </c>
      <c r="N3591" s="108" t="s">
        <v>10215</v>
      </c>
      <c r="O3591" s="102"/>
      <c r="P3591" s="39" t="s">
        <v>162</v>
      </c>
      <c r="Q3591" s="39" t="s">
        <v>15877</v>
      </c>
      <c r="R3591" s="109"/>
      <c r="S3591" s="102" t="s">
        <v>9435</v>
      </c>
      <c r="T3591" s="102" t="s">
        <v>21275</v>
      </c>
      <c r="U3591" s="102" t="s">
        <v>15791</v>
      </c>
      <c r="V3591" s="109">
        <v>7</v>
      </c>
      <c r="W3591" s="107"/>
      <c r="X3591" s="324"/>
    </row>
    <row r="3592" spans="1:24" ht="12.95" customHeight="1" x14ac:dyDescent="0.2">
      <c r="A3592" s="140">
        <v>2015</v>
      </c>
      <c r="B3592" s="140" t="s">
        <v>4176</v>
      </c>
      <c r="C3592" s="128" t="s">
        <v>29695</v>
      </c>
      <c r="D3592" s="111" t="s">
        <v>31638</v>
      </c>
      <c r="E3592" s="102">
        <v>4</v>
      </c>
      <c r="F3592" s="148" t="s">
        <v>10085</v>
      </c>
      <c r="G3592" s="105">
        <v>16204</v>
      </c>
      <c r="H3592" s="102" t="s">
        <v>11819</v>
      </c>
      <c r="I3592" s="102" t="s">
        <v>10191</v>
      </c>
      <c r="J3592" s="179" t="s">
        <v>1395</v>
      </c>
      <c r="K3592" s="102"/>
      <c r="L3592" s="143" t="s">
        <v>29723</v>
      </c>
      <c r="M3592" s="169">
        <v>1</v>
      </c>
      <c r="N3592" s="108" t="s">
        <v>10215</v>
      </c>
      <c r="O3592" s="102"/>
      <c r="P3592" s="39" t="s">
        <v>15941</v>
      </c>
      <c r="Q3592" s="39" t="s">
        <v>16880</v>
      </c>
      <c r="R3592" s="109"/>
      <c r="S3592" s="102"/>
      <c r="T3592" s="102" t="s">
        <v>21275</v>
      </c>
      <c r="U3592" s="102" t="s">
        <v>15790</v>
      </c>
      <c r="V3592" s="109">
        <v>6</v>
      </c>
      <c r="W3592" s="107"/>
      <c r="X3592" s="324"/>
    </row>
    <row r="3593" spans="1:24" ht="12.95" customHeight="1" x14ac:dyDescent="0.2">
      <c r="A3593" s="140">
        <v>2015</v>
      </c>
      <c r="B3593" s="140" t="s">
        <v>4176</v>
      </c>
      <c r="C3593" s="128" t="s">
        <v>29695</v>
      </c>
      <c r="D3593" s="111" t="s">
        <v>31224</v>
      </c>
      <c r="E3593" s="102">
        <v>5</v>
      </c>
      <c r="F3593" s="148" t="s">
        <v>10085</v>
      </c>
      <c r="G3593" s="105">
        <v>16204</v>
      </c>
      <c r="H3593" s="102" t="s">
        <v>11819</v>
      </c>
      <c r="I3593" s="102" t="s">
        <v>10191</v>
      </c>
      <c r="J3593" s="102" t="s">
        <v>13043</v>
      </c>
      <c r="K3593" s="102"/>
      <c r="L3593" s="143" t="s">
        <v>29724</v>
      </c>
      <c r="M3593" s="169">
        <v>1</v>
      </c>
      <c r="N3593" s="108" t="s">
        <v>10215</v>
      </c>
      <c r="O3593" s="102" t="s">
        <v>9125</v>
      </c>
      <c r="P3593" s="39" t="s">
        <v>13301</v>
      </c>
      <c r="Q3593" s="39" t="s">
        <v>17386</v>
      </c>
      <c r="R3593" s="109"/>
      <c r="S3593" s="102" t="s">
        <v>8315</v>
      </c>
      <c r="T3593" s="102" t="s">
        <v>21275</v>
      </c>
      <c r="U3593" s="102" t="s">
        <v>15790</v>
      </c>
      <c r="V3593" s="109">
        <v>8</v>
      </c>
      <c r="W3593" s="107"/>
      <c r="X3593" s="324"/>
    </row>
    <row r="3594" spans="1:24" ht="12.95" customHeight="1" x14ac:dyDescent="0.2">
      <c r="A3594" s="140">
        <v>2015</v>
      </c>
      <c r="B3594" s="140" t="s">
        <v>4176</v>
      </c>
      <c r="C3594" s="128" t="s">
        <v>29695</v>
      </c>
      <c r="D3594" s="111" t="s">
        <v>10214</v>
      </c>
      <c r="E3594" s="102">
        <v>6</v>
      </c>
      <c r="F3594" s="148" t="s">
        <v>10085</v>
      </c>
      <c r="G3594" s="105">
        <v>16204</v>
      </c>
      <c r="H3594" s="102" t="s">
        <v>11819</v>
      </c>
      <c r="I3594" s="102" t="s">
        <v>10191</v>
      </c>
      <c r="J3594" s="102" t="s">
        <v>1396</v>
      </c>
      <c r="K3594" s="102"/>
      <c r="L3594" s="143" t="s">
        <v>29725</v>
      </c>
      <c r="M3594" s="169">
        <v>1</v>
      </c>
      <c r="N3594" s="108" t="s">
        <v>10215</v>
      </c>
      <c r="O3594" s="102" t="s">
        <v>12721</v>
      </c>
      <c r="P3594" s="39" t="s">
        <v>9125</v>
      </c>
      <c r="Q3594" s="39" t="s">
        <v>16022</v>
      </c>
      <c r="R3594" s="109"/>
      <c r="S3594" s="102"/>
      <c r="T3594" s="102" t="s">
        <v>21275</v>
      </c>
      <c r="U3594" s="102" t="s">
        <v>15790</v>
      </c>
      <c r="V3594" s="109">
        <v>5</v>
      </c>
      <c r="W3594" s="107"/>
      <c r="X3594" s="324"/>
    </row>
    <row r="3595" spans="1:24" ht="12.95" customHeight="1" x14ac:dyDescent="0.2">
      <c r="A3595" s="140">
        <v>2015</v>
      </c>
      <c r="B3595" s="140" t="s">
        <v>4176</v>
      </c>
      <c r="C3595" s="128" t="s">
        <v>29695</v>
      </c>
      <c r="D3595" s="111" t="s">
        <v>12991</v>
      </c>
      <c r="E3595" s="102">
        <v>7</v>
      </c>
      <c r="F3595" s="148" t="s">
        <v>10085</v>
      </c>
      <c r="G3595" s="105">
        <v>16204</v>
      </c>
      <c r="H3595" s="102" t="s">
        <v>11819</v>
      </c>
      <c r="I3595" s="102" t="s">
        <v>10191</v>
      </c>
      <c r="J3595" s="102" t="s">
        <v>14793</v>
      </c>
      <c r="K3595" s="102"/>
      <c r="L3595" s="143" t="s">
        <v>29726</v>
      </c>
      <c r="M3595" s="169">
        <v>1</v>
      </c>
      <c r="N3595" s="112" t="s">
        <v>10215</v>
      </c>
      <c r="O3595" s="102" t="s">
        <v>18017</v>
      </c>
      <c r="P3595" s="39" t="s">
        <v>17110</v>
      </c>
      <c r="Q3595" s="39" t="s">
        <v>20929</v>
      </c>
      <c r="R3595" s="109"/>
      <c r="S3595" s="102" t="s">
        <v>8315</v>
      </c>
      <c r="T3595" s="102" t="s">
        <v>21275</v>
      </c>
      <c r="U3595" s="102" t="s">
        <v>15790</v>
      </c>
      <c r="V3595" s="109">
        <v>9.5</v>
      </c>
      <c r="W3595" s="107"/>
      <c r="X3595" s="324"/>
    </row>
    <row r="3596" spans="1:24" ht="12.95" customHeight="1" x14ac:dyDescent="0.2">
      <c r="A3596" s="140">
        <v>2015</v>
      </c>
      <c r="B3596" s="140" t="s">
        <v>4176</v>
      </c>
      <c r="C3596" s="128" t="s">
        <v>29695</v>
      </c>
      <c r="D3596" s="111" t="s">
        <v>12988</v>
      </c>
      <c r="E3596" s="102">
        <v>8</v>
      </c>
      <c r="F3596" s="148" t="s">
        <v>10085</v>
      </c>
      <c r="G3596" s="105">
        <v>16204</v>
      </c>
      <c r="H3596" s="102" t="s">
        <v>10191</v>
      </c>
      <c r="I3596" s="102" t="s">
        <v>11819</v>
      </c>
      <c r="J3596" s="102" t="s">
        <v>12990</v>
      </c>
      <c r="K3596" s="102" t="s">
        <v>12989</v>
      </c>
      <c r="L3596" s="143" t="s">
        <v>29727</v>
      </c>
      <c r="M3596" s="169">
        <v>1</v>
      </c>
      <c r="N3596" s="108" t="s">
        <v>10215</v>
      </c>
      <c r="O3596" s="102" t="s">
        <v>9160</v>
      </c>
      <c r="P3596" s="39"/>
      <c r="Q3596" s="39" t="s">
        <v>16122</v>
      </c>
      <c r="R3596" s="109" t="s">
        <v>7035</v>
      </c>
      <c r="S3596" s="102"/>
      <c r="T3596" s="102" t="s">
        <v>21275</v>
      </c>
      <c r="U3596" s="102" t="s">
        <v>15790</v>
      </c>
      <c r="V3596" s="109">
        <v>7</v>
      </c>
      <c r="W3596" s="107"/>
      <c r="X3596" s="324"/>
    </row>
    <row r="3597" spans="1:24" ht="12.95" customHeight="1" x14ac:dyDescent="0.2">
      <c r="A3597" s="140">
        <v>2015</v>
      </c>
      <c r="B3597" s="140" t="s">
        <v>4176</v>
      </c>
      <c r="C3597" s="128" t="s">
        <v>29695</v>
      </c>
      <c r="D3597" s="111" t="s">
        <v>7444</v>
      </c>
      <c r="E3597" s="102">
        <v>9</v>
      </c>
      <c r="F3597" s="148" t="s">
        <v>10085</v>
      </c>
      <c r="G3597" s="105">
        <v>16205</v>
      </c>
      <c r="H3597" s="102" t="s">
        <v>11819</v>
      </c>
      <c r="I3597" s="102" t="s">
        <v>10191</v>
      </c>
      <c r="J3597" s="102" t="s">
        <v>12621</v>
      </c>
      <c r="K3597" s="102"/>
      <c r="L3597" s="143" t="s">
        <v>29728</v>
      </c>
      <c r="M3597" s="109">
        <v>1</v>
      </c>
      <c r="N3597" s="108" t="s">
        <v>10215</v>
      </c>
      <c r="O3597" s="102"/>
      <c r="P3597" s="102" t="s">
        <v>15889</v>
      </c>
      <c r="Q3597" s="102" t="s">
        <v>19625</v>
      </c>
      <c r="R3597" s="109"/>
      <c r="S3597" s="102" t="s">
        <v>8315</v>
      </c>
      <c r="T3597" s="102" t="s">
        <v>21275</v>
      </c>
      <c r="U3597" s="102" t="s">
        <v>15790</v>
      </c>
      <c r="V3597" s="109">
        <v>6.5</v>
      </c>
      <c r="W3597" s="107"/>
      <c r="X3597" s="324"/>
    </row>
    <row r="3598" spans="1:24" ht="12.95" customHeight="1" x14ac:dyDescent="0.2">
      <c r="A3598" s="140">
        <v>2015</v>
      </c>
      <c r="B3598" s="140" t="s">
        <v>4176</v>
      </c>
      <c r="C3598" s="128" t="s">
        <v>29695</v>
      </c>
      <c r="D3598" s="111" t="s">
        <v>31639</v>
      </c>
      <c r="E3598" s="102">
        <v>10</v>
      </c>
      <c r="F3598" s="148" t="s">
        <v>10085</v>
      </c>
      <c r="G3598" s="105">
        <v>16205</v>
      </c>
      <c r="H3598" s="102" t="s">
        <v>11819</v>
      </c>
      <c r="I3598" s="102" t="s">
        <v>10191</v>
      </c>
      <c r="J3598" s="102" t="s">
        <v>8532</v>
      </c>
      <c r="K3598" s="102"/>
      <c r="L3598" s="143" t="s">
        <v>29729</v>
      </c>
      <c r="M3598" s="109">
        <v>1</v>
      </c>
      <c r="N3598" s="108" t="s">
        <v>10215</v>
      </c>
      <c r="O3598" s="102" t="s">
        <v>3620</v>
      </c>
      <c r="P3598" s="102" t="s">
        <v>15941</v>
      </c>
      <c r="Q3598" s="102" t="s">
        <v>16982</v>
      </c>
      <c r="R3598" s="109"/>
      <c r="S3598" s="102"/>
      <c r="T3598" s="102" t="s">
        <v>21275</v>
      </c>
      <c r="U3598" s="102" t="s">
        <v>15790</v>
      </c>
      <c r="V3598" s="109">
        <v>6</v>
      </c>
      <c r="W3598" s="107"/>
      <c r="X3598" s="324"/>
    </row>
    <row r="3599" spans="1:24" ht="12.95" customHeight="1" x14ac:dyDescent="0.2">
      <c r="A3599" s="140">
        <v>2015</v>
      </c>
      <c r="B3599" s="140" t="s">
        <v>4176</v>
      </c>
      <c r="C3599" s="128" t="s">
        <v>29695</v>
      </c>
      <c r="D3599" s="111" t="s">
        <v>7446</v>
      </c>
      <c r="E3599" s="102">
        <v>11</v>
      </c>
      <c r="F3599" s="148" t="s">
        <v>10085</v>
      </c>
      <c r="G3599" s="105">
        <v>16205</v>
      </c>
      <c r="H3599" s="102" t="s">
        <v>11819</v>
      </c>
      <c r="I3599" s="102" t="s">
        <v>10191</v>
      </c>
      <c r="J3599" s="102" t="s">
        <v>1110</v>
      </c>
      <c r="K3599" s="102"/>
      <c r="L3599" s="143" t="s">
        <v>29730</v>
      </c>
      <c r="M3599" s="109">
        <v>1</v>
      </c>
      <c r="N3599" s="108" t="s">
        <v>10215</v>
      </c>
      <c r="O3599" s="102"/>
      <c r="P3599" s="102" t="s">
        <v>9125</v>
      </c>
      <c r="Q3599" s="102" t="s">
        <v>16511</v>
      </c>
      <c r="R3599" s="109" t="s">
        <v>7035</v>
      </c>
      <c r="S3599" s="102"/>
      <c r="T3599" s="102" t="s">
        <v>21275</v>
      </c>
      <c r="U3599" s="102" t="s">
        <v>15790</v>
      </c>
      <c r="V3599" s="109">
        <v>6.5</v>
      </c>
      <c r="W3599" s="107"/>
      <c r="X3599" s="324"/>
    </row>
    <row r="3600" spans="1:24" ht="12.95" customHeight="1" x14ac:dyDescent="0.2">
      <c r="A3600" s="140">
        <v>2015</v>
      </c>
      <c r="B3600" s="140" t="s">
        <v>4176</v>
      </c>
      <c r="C3600" s="128" t="s">
        <v>29695</v>
      </c>
      <c r="D3600" s="111" t="s">
        <v>8533</v>
      </c>
      <c r="E3600" s="102">
        <v>12</v>
      </c>
      <c r="F3600" s="148" t="s">
        <v>10085</v>
      </c>
      <c r="G3600" s="105">
        <v>16206</v>
      </c>
      <c r="H3600" s="102" t="s">
        <v>11819</v>
      </c>
      <c r="I3600" s="102" t="s">
        <v>10191</v>
      </c>
      <c r="J3600" s="102" t="s">
        <v>7034</v>
      </c>
      <c r="K3600" s="102"/>
      <c r="L3600" s="143" t="s">
        <v>29731</v>
      </c>
      <c r="M3600" s="109">
        <v>1</v>
      </c>
      <c r="N3600" s="108" t="s">
        <v>10215</v>
      </c>
      <c r="O3600" s="102" t="s">
        <v>16905</v>
      </c>
      <c r="P3600" s="102" t="s">
        <v>19503</v>
      </c>
      <c r="Q3600" s="102" t="s">
        <v>20321</v>
      </c>
      <c r="R3600" s="109"/>
      <c r="S3600" s="102" t="s">
        <v>8315</v>
      </c>
      <c r="T3600" s="102" t="s">
        <v>21275</v>
      </c>
      <c r="U3600" s="102" t="s">
        <v>15790</v>
      </c>
      <c r="V3600" s="109">
        <v>7.5</v>
      </c>
      <c r="W3600" s="107"/>
      <c r="X3600" s="324"/>
    </row>
    <row r="3601" spans="1:24" ht="12.95" customHeight="1" x14ac:dyDescent="0.2">
      <c r="A3601" s="115">
        <v>2013</v>
      </c>
      <c r="B3601" s="115" t="s">
        <v>4176</v>
      </c>
      <c r="C3601" s="164" t="s">
        <v>20244</v>
      </c>
      <c r="D3601" s="129" t="s">
        <v>280</v>
      </c>
      <c r="E3601" s="102">
        <v>1</v>
      </c>
      <c r="F3601" s="148" t="s">
        <v>10085</v>
      </c>
      <c r="G3601" s="105">
        <v>15286</v>
      </c>
      <c r="H3601" s="102" t="s">
        <v>10103</v>
      </c>
      <c r="I3601" s="102" t="s">
        <v>7198</v>
      </c>
      <c r="J3601" s="102" t="s">
        <v>13964</v>
      </c>
      <c r="K3601" s="102"/>
      <c r="L3601" s="111" t="s">
        <v>20252</v>
      </c>
      <c r="M3601" s="109">
        <v>1</v>
      </c>
      <c r="N3601" s="112" t="s">
        <v>13965</v>
      </c>
      <c r="O3601" s="102" t="s">
        <v>2086</v>
      </c>
      <c r="P3601" s="102"/>
      <c r="Q3601" s="102" t="s">
        <v>20245</v>
      </c>
      <c r="R3601" s="109"/>
      <c r="S3601" s="102"/>
      <c r="T3601" s="102" t="s">
        <v>7789</v>
      </c>
      <c r="U3601" s="102" t="s">
        <v>27635</v>
      </c>
      <c r="V3601" s="109">
        <v>8</v>
      </c>
      <c r="W3601" s="107"/>
      <c r="X3601" s="324"/>
    </row>
    <row r="3602" spans="1:24" ht="12.95" customHeight="1" x14ac:dyDescent="0.2">
      <c r="A3602" s="115">
        <v>2013</v>
      </c>
      <c r="B3602" s="115" t="s">
        <v>4176</v>
      </c>
      <c r="C3602" s="102" t="s">
        <v>20244</v>
      </c>
      <c r="D3602" s="129" t="s">
        <v>281</v>
      </c>
      <c r="E3602" s="102">
        <v>2</v>
      </c>
      <c r="F3602" s="148" t="s">
        <v>10085</v>
      </c>
      <c r="G3602" s="105">
        <v>15287</v>
      </c>
      <c r="H3602" s="102" t="s">
        <v>7198</v>
      </c>
      <c r="I3602" s="102" t="s">
        <v>10103</v>
      </c>
      <c r="J3602" s="102" t="s">
        <v>13964</v>
      </c>
      <c r="K3602" s="102"/>
      <c r="L3602" s="111" t="s">
        <v>20253</v>
      </c>
      <c r="M3602" s="109">
        <v>1</v>
      </c>
      <c r="N3602" s="112" t="s">
        <v>13965</v>
      </c>
      <c r="O3602" s="102" t="s">
        <v>13460</v>
      </c>
      <c r="P3602" s="102" t="s">
        <v>162</v>
      </c>
      <c r="Q3602" s="102" t="s">
        <v>20246</v>
      </c>
      <c r="R3602" s="109"/>
      <c r="S3602" s="102" t="s">
        <v>8315</v>
      </c>
      <c r="T3602" s="102" t="s">
        <v>7789</v>
      </c>
      <c r="U3602" s="102" t="s">
        <v>27636</v>
      </c>
      <c r="V3602" s="109">
        <v>7.5</v>
      </c>
      <c r="W3602" s="107"/>
      <c r="X3602" s="324"/>
    </row>
    <row r="3603" spans="1:24" ht="12.95" customHeight="1" x14ac:dyDescent="0.2">
      <c r="A3603" s="115">
        <v>2013</v>
      </c>
      <c r="B3603" s="115" t="s">
        <v>4176</v>
      </c>
      <c r="C3603" s="102" t="s">
        <v>20244</v>
      </c>
      <c r="D3603" s="129" t="s">
        <v>14251</v>
      </c>
      <c r="E3603" s="102">
        <v>3</v>
      </c>
      <c r="F3603" s="148" t="s">
        <v>10085</v>
      </c>
      <c r="G3603" s="105">
        <v>15291</v>
      </c>
      <c r="H3603" s="102" t="s">
        <v>10103</v>
      </c>
      <c r="I3603" s="102" t="s">
        <v>7198</v>
      </c>
      <c r="J3603" s="102" t="s">
        <v>13964</v>
      </c>
      <c r="K3603" s="102"/>
      <c r="L3603" s="111" t="s">
        <v>20254</v>
      </c>
      <c r="M3603" s="109">
        <v>1</v>
      </c>
      <c r="N3603" s="108" t="s">
        <v>13965</v>
      </c>
      <c r="O3603" s="102" t="s">
        <v>8076</v>
      </c>
      <c r="P3603" s="102" t="s">
        <v>162</v>
      </c>
      <c r="Q3603" s="102" t="s">
        <v>20247</v>
      </c>
      <c r="R3603" s="109"/>
      <c r="S3603" s="102" t="s">
        <v>8315</v>
      </c>
      <c r="T3603" s="102" t="s">
        <v>7789</v>
      </c>
      <c r="U3603" s="102" t="s">
        <v>27637</v>
      </c>
      <c r="V3603" s="109">
        <v>7</v>
      </c>
      <c r="W3603" s="107"/>
      <c r="X3603" s="324"/>
    </row>
    <row r="3604" spans="1:24" ht="12.95" customHeight="1" x14ac:dyDescent="0.2">
      <c r="A3604" s="115">
        <v>2013</v>
      </c>
      <c r="B3604" s="115" t="s">
        <v>4176</v>
      </c>
      <c r="C3604" s="102" t="s">
        <v>20244</v>
      </c>
      <c r="D3604" s="129" t="s">
        <v>9709</v>
      </c>
      <c r="E3604" s="102">
        <v>4</v>
      </c>
      <c r="F3604" s="148" t="s">
        <v>10085</v>
      </c>
      <c r="G3604" s="105">
        <v>15292</v>
      </c>
      <c r="H3604" s="102" t="s">
        <v>10103</v>
      </c>
      <c r="I3604" s="102" t="s">
        <v>7198</v>
      </c>
      <c r="J3604" s="102" t="s">
        <v>13964</v>
      </c>
      <c r="K3604" s="102"/>
      <c r="L3604" s="111" t="s">
        <v>20255</v>
      </c>
      <c r="M3604" s="109">
        <v>1</v>
      </c>
      <c r="N3604" s="112" t="s">
        <v>13965</v>
      </c>
      <c r="O3604" s="102"/>
      <c r="P3604" s="102" t="s">
        <v>9125</v>
      </c>
      <c r="Q3604" s="102" t="s">
        <v>19811</v>
      </c>
      <c r="R3604" s="109" t="s">
        <v>7035</v>
      </c>
      <c r="S3604" s="102"/>
      <c r="T3604" s="102" t="s">
        <v>7789</v>
      </c>
      <c r="U3604" s="102" t="s">
        <v>27637</v>
      </c>
      <c r="V3604" s="109">
        <v>6</v>
      </c>
      <c r="W3604" s="107"/>
      <c r="X3604" s="324"/>
    </row>
    <row r="3605" spans="1:24" ht="12.95" customHeight="1" x14ac:dyDescent="0.2">
      <c r="A3605" s="115">
        <v>2007</v>
      </c>
      <c r="B3605" s="115" t="s">
        <v>4176</v>
      </c>
      <c r="C3605" s="103" t="s">
        <v>3416</v>
      </c>
      <c r="D3605" s="129" t="s">
        <v>280</v>
      </c>
      <c r="E3605" s="102">
        <v>1</v>
      </c>
      <c r="F3605" s="148" t="s">
        <v>10085</v>
      </c>
      <c r="G3605" s="105">
        <v>15286</v>
      </c>
      <c r="H3605" s="102" t="s">
        <v>10103</v>
      </c>
      <c r="I3605" s="102" t="s">
        <v>7198</v>
      </c>
      <c r="J3605" s="102" t="s">
        <v>13964</v>
      </c>
      <c r="K3605" s="102"/>
      <c r="L3605" s="111" t="s">
        <v>20248</v>
      </c>
      <c r="M3605" s="109">
        <v>1</v>
      </c>
      <c r="N3605" s="112" t="s">
        <v>13965</v>
      </c>
      <c r="O3605" s="102" t="s">
        <v>2086</v>
      </c>
      <c r="P3605" s="102"/>
      <c r="Q3605" s="102" t="s">
        <v>20245</v>
      </c>
      <c r="R3605" s="109"/>
      <c r="S3605" s="102"/>
      <c r="T3605" s="102" t="s">
        <v>7789</v>
      </c>
      <c r="U3605" s="102" t="s">
        <v>27628</v>
      </c>
      <c r="V3605" s="109">
        <v>8</v>
      </c>
      <c r="W3605" s="107"/>
      <c r="X3605" s="324"/>
    </row>
    <row r="3606" spans="1:24" ht="12.95" customHeight="1" x14ac:dyDescent="0.2">
      <c r="A3606" s="115">
        <v>2007</v>
      </c>
      <c r="B3606" s="115" t="s">
        <v>4176</v>
      </c>
      <c r="C3606" s="102" t="s">
        <v>3416</v>
      </c>
      <c r="D3606" s="129" t="s">
        <v>281</v>
      </c>
      <c r="E3606" s="102">
        <v>2</v>
      </c>
      <c r="F3606" s="148" t="s">
        <v>10085</v>
      </c>
      <c r="G3606" s="105">
        <v>15287</v>
      </c>
      <c r="H3606" s="102" t="s">
        <v>7198</v>
      </c>
      <c r="I3606" s="102" t="s">
        <v>10103</v>
      </c>
      <c r="J3606" s="102" t="s">
        <v>13964</v>
      </c>
      <c r="K3606" s="102"/>
      <c r="L3606" s="111" t="s">
        <v>20249</v>
      </c>
      <c r="M3606" s="109">
        <v>1</v>
      </c>
      <c r="N3606" s="112" t="s">
        <v>13965</v>
      </c>
      <c r="O3606" s="102" t="s">
        <v>27629</v>
      </c>
      <c r="P3606" s="102" t="s">
        <v>162</v>
      </c>
      <c r="Q3606" s="102" t="s">
        <v>27630</v>
      </c>
      <c r="R3606" s="109"/>
      <c r="S3606" s="102" t="s">
        <v>8315</v>
      </c>
      <c r="T3606" s="102" t="s">
        <v>7789</v>
      </c>
      <c r="U3606" s="102" t="s">
        <v>27631</v>
      </c>
      <c r="V3606" s="109">
        <v>6</v>
      </c>
      <c r="W3606" s="107"/>
      <c r="X3606" s="324"/>
    </row>
    <row r="3607" spans="1:24" ht="12.95" customHeight="1" x14ac:dyDescent="0.2">
      <c r="A3607" s="115">
        <v>2007</v>
      </c>
      <c r="B3607" s="115" t="s">
        <v>4176</v>
      </c>
      <c r="C3607" s="102" t="s">
        <v>3416</v>
      </c>
      <c r="D3607" s="129" t="s">
        <v>14251</v>
      </c>
      <c r="E3607" s="102">
        <v>3</v>
      </c>
      <c r="F3607" s="148" t="s">
        <v>10085</v>
      </c>
      <c r="G3607" s="105">
        <v>15291</v>
      </c>
      <c r="H3607" s="102" t="s">
        <v>10103</v>
      </c>
      <c r="I3607" s="102" t="s">
        <v>7198</v>
      </c>
      <c r="J3607" s="102" t="s">
        <v>13964</v>
      </c>
      <c r="K3607" s="102"/>
      <c r="L3607" s="111" t="s">
        <v>20250</v>
      </c>
      <c r="M3607" s="109">
        <v>1</v>
      </c>
      <c r="N3607" s="108" t="s">
        <v>13965</v>
      </c>
      <c r="O3607" s="102" t="s">
        <v>15906</v>
      </c>
      <c r="P3607" s="102" t="s">
        <v>162</v>
      </c>
      <c r="Q3607" s="102" t="s">
        <v>27632</v>
      </c>
      <c r="R3607" s="109"/>
      <c r="S3607" s="102" t="s">
        <v>8315</v>
      </c>
      <c r="T3607" s="102" t="s">
        <v>7789</v>
      </c>
      <c r="U3607" s="102" t="s">
        <v>27633</v>
      </c>
      <c r="V3607" s="109">
        <v>7</v>
      </c>
      <c r="W3607" s="107"/>
      <c r="X3607" s="324"/>
    </row>
    <row r="3608" spans="1:24" ht="12.95" customHeight="1" x14ac:dyDescent="0.2">
      <c r="A3608" s="115">
        <v>2007</v>
      </c>
      <c r="B3608" s="115" t="s">
        <v>4176</v>
      </c>
      <c r="C3608" s="102" t="s">
        <v>3416</v>
      </c>
      <c r="D3608" s="129" t="s">
        <v>9709</v>
      </c>
      <c r="E3608" s="102">
        <v>4</v>
      </c>
      <c r="F3608" s="148" t="s">
        <v>10085</v>
      </c>
      <c r="G3608" s="105">
        <v>15292</v>
      </c>
      <c r="H3608" s="102" t="s">
        <v>10103</v>
      </c>
      <c r="I3608" s="102" t="s">
        <v>7198</v>
      </c>
      <c r="J3608" s="102" t="s">
        <v>13964</v>
      </c>
      <c r="K3608" s="102"/>
      <c r="L3608" s="111" t="s">
        <v>20251</v>
      </c>
      <c r="M3608" s="109">
        <v>1</v>
      </c>
      <c r="N3608" s="112" t="s">
        <v>13965</v>
      </c>
      <c r="O3608" s="102"/>
      <c r="P3608" s="102" t="s">
        <v>9125</v>
      </c>
      <c r="Q3608" s="102" t="s">
        <v>19811</v>
      </c>
      <c r="R3608" s="109" t="s">
        <v>7035</v>
      </c>
      <c r="S3608" s="102"/>
      <c r="T3608" s="102" t="s">
        <v>7789</v>
      </c>
      <c r="U3608" s="102" t="s">
        <v>27634</v>
      </c>
      <c r="V3608" s="109">
        <v>6</v>
      </c>
      <c r="W3608" s="107"/>
      <c r="X3608" s="324"/>
    </row>
    <row r="3609" spans="1:24" ht="12.95" customHeight="1" x14ac:dyDescent="0.2">
      <c r="A3609" s="115">
        <v>1996</v>
      </c>
      <c r="B3609" s="115" t="s">
        <v>4176</v>
      </c>
      <c r="C3609" s="103" t="s">
        <v>17838</v>
      </c>
      <c r="D3609" s="129" t="s">
        <v>1998</v>
      </c>
      <c r="E3609" s="102" t="s">
        <v>8101</v>
      </c>
      <c r="F3609" s="102" t="s">
        <v>14834</v>
      </c>
      <c r="G3609" s="105">
        <v>16251</v>
      </c>
      <c r="H3609" s="102" t="s">
        <v>13336</v>
      </c>
      <c r="I3609" s="102" t="s">
        <v>4890</v>
      </c>
      <c r="J3609" s="102" t="s">
        <v>4169</v>
      </c>
      <c r="K3609" s="102"/>
      <c r="L3609" s="111" t="s">
        <v>6075</v>
      </c>
      <c r="M3609" s="102">
        <v>2</v>
      </c>
      <c r="N3609" s="112" t="s">
        <v>16816</v>
      </c>
      <c r="O3609" s="102" t="s">
        <v>16499</v>
      </c>
      <c r="P3609" s="102"/>
      <c r="Q3609" s="102" t="s">
        <v>16543</v>
      </c>
      <c r="R3609" s="102"/>
      <c r="S3609" s="102"/>
      <c r="T3609" s="102" t="s">
        <v>20547</v>
      </c>
      <c r="U3609" s="102"/>
      <c r="V3609" s="102">
        <v>6.5</v>
      </c>
      <c r="W3609" s="102"/>
      <c r="X3609" s="324"/>
    </row>
    <row r="3610" spans="1:24" ht="12.95" customHeight="1" x14ac:dyDescent="0.2">
      <c r="A3610" s="115">
        <v>1996</v>
      </c>
      <c r="B3610" s="115" t="s">
        <v>4176</v>
      </c>
      <c r="C3610" s="102" t="s">
        <v>17838</v>
      </c>
      <c r="D3610" s="129" t="s">
        <v>12032</v>
      </c>
      <c r="E3610" s="102" t="s">
        <v>8102</v>
      </c>
      <c r="F3610" s="102" t="s">
        <v>14834</v>
      </c>
      <c r="G3610" s="105">
        <v>15322</v>
      </c>
      <c r="H3610" s="102" t="s">
        <v>30779</v>
      </c>
      <c r="I3610" s="102" t="s">
        <v>2625</v>
      </c>
      <c r="J3610" s="102" t="s">
        <v>4170</v>
      </c>
      <c r="K3610" s="102"/>
      <c r="L3610" s="111" t="s">
        <v>10678</v>
      </c>
      <c r="M3610" s="107">
        <v>1</v>
      </c>
      <c r="N3610" s="112">
        <v>34</v>
      </c>
      <c r="O3610" s="102" t="s">
        <v>10189</v>
      </c>
      <c r="P3610" s="102" t="s">
        <v>9125</v>
      </c>
      <c r="Q3610" s="102" t="s">
        <v>17383</v>
      </c>
      <c r="R3610" s="109"/>
      <c r="S3610" s="102"/>
      <c r="T3610" s="102" t="s">
        <v>21383</v>
      </c>
      <c r="U3610" s="102" t="s">
        <v>27638</v>
      </c>
      <c r="V3610" s="109">
        <v>6</v>
      </c>
      <c r="W3610" s="107"/>
      <c r="X3610" s="324"/>
    </row>
    <row r="3611" spans="1:24" ht="12.95" customHeight="1" x14ac:dyDescent="0.2">
      <c r="A3611" s="115">
        <v>1996</v>
      </c>
      <c r="B3611" s="115" t="s">
        <v>4176</v>
      </c>
      <c r="C3611" s="102" t="s">
        <v>17838</v>
      </c>
      <c r="D3611" s="129" t="s">
        <v>11697</v>
      </c>
      <c r="E3611" s="102" t="s">
        <v>8103</v>
      </c>
      <c r="F3611" s="102" t="s">
        <v>14834</v>
      </c>
      <c r="G3611" s="105">
        <v>16249</v>
      </c>
      <c r="H3611" s="102" t="s">
        <v>4890</v>
      </c>
      <c r="I3611" s="102" t="s">
        <v>13336</v>
      </c>
      <c r="J3611" s="102" t="s">
        <v>6424</v>
      </c>
      <c r="K3611" s="102"/>
      <c r="L3611" s="111" t="s">
        <v>10679</v>
      </c>
      <c r="M3611" s="107">
        <v>1</v>
      </c>
      <c r="N3611" s="108" t="s">
        <v>30835</v>
      </c>
      <c r="O3611" s="102" t="s">
        <v>9160</v>
      </c>
      <c r="P3611" s="102"/>
      <c r="Q3611" s="102" t="s">
        <v>19695</v>
      </c>
      <c r="R3611" s="109"/>
      <c r="S3611" s="102" t="s">
        <v>8315</v>
      </c>
      <c r="T3611" s="102" t="s">
        <v>20547</v>
      </c>
      <c r="U3611" s="102" t="s">
        <v>27639</v>
      </c>
      <c r="V3611" s="109">
        <v>6</v>
      </c>
      <c r="W3611" s="107"/>
      <c r="X3611" s="324"/>
    </row>
    <row r="3612" spans="1:24" ht="12.95" customHeight="1" x14ac:dyDescent="0.2">
      <c r="A3612" s="115">
        <v>1996</v>
      </c>
      <c r="B3612" s="115" t="s">
        <v>4176</v>
      </c>
      <c r="C3612" s="102" t="s">
        <v>17838</v>
      </c>
      <c r="D3612" s="129" t="s">
        <v>11698</v>
      </c>
      <c r="E3612" s="102" t="s">
        <v>8104</v>
      </c>
      <c r="F3612" s="102" t="s">
        <v>14834</v>
      </c>
      <c r="G3612" s="105">
        <v>16250</v>
      </c>
      <c r="H3612" s="102" t="s">
        <v>13336</v>
      </c>
      <c r="I3612" s="102" t="s">
        <v>11819</v>
      </c>
      <c r="J3612" s="102" t="s">
        <v>6425</v>
      </c>
      <c r="K3612" s="102"/>
      <c r="L3612" s="111" t="s">
        <v>10680</v>
      </c>
      <c r="M3612" s="107">
        <v>0.5</v>
      </c>
      <c r="N3612" s="108">
        <v>10</v>
      </c>
      <c r="O3612" s="102" t="s">
        <v>5985</v>
      </c>
      <c r="P3612" s="102" t="s">
        <v>2447</v>
      </c>
      <c r="Q3612" s="102" t="s">
        <v>13207</v>
      </c>
      <c r="R3612" s="109"/>
      <c r="S3612" s="102"/>
      <c r="T3612" s="102" t="s">
        <v>20547</v>
      </c>
      <c r="U3612" s="102" t="s">
        <v>1713</v>
      </c>
      <c r="V3612" s="109">
        <v>6</v>
      </c>
      <c r="W3612" s="107"/>
      <c r="X3612" s="324"/>
    </row>
    <row r="3613" spans="1:24" ht="12.95" customHeight="1" x14ac:dyDescent="0.2">
      <c r="A3613" s="115">
        <v>1996</v>
      </c>
      <c r="B3613" s="115" t="s">
        <v>4176</v>
      </c>
      <c r="C3613" s="102" t="s">
        <v>17838</v>
      </c>
      <c r="D3613" s="129" t="s">
        <v>9921</v>
      </c>
      <c r="E3613" s="102" t="s">
        <v>11060</v>
      </c>
      <c r="F3613" s="102" t="s">
        <v>14834</v>
      </c>
      <c r="G3613" s="105">
        <v>15647</v>
      </c>
      <c r="H3613" s="102" t="s">
        <v>27049</v>
      </c>
      <c r="I3613" s="102" t="s">
        <v>13336</v>
      </c>
      <c r="J3613" s="102" t="s">
        <v>3617</v>
      </c>
      <c r="K3613" s="102"/>
      <c r="L3613" s="111" t="s">
        <v>13603</v>
      </c>
      <c r="M3613" s="107">
        <v>3</v>
      </c>
      <c r="N3613" s="112" t="s">
        <v>17839</v>
      </c>
      <c r="O3613" s="102" t="s">
        <v>19698</v>
      </c>
      <c r="P3613" s="102" t="s">
        <v>2447</v>
      </c>
      <c r="Q3613" s="102"/>
      <c r="R3613" s="109"/>
      <c r="S3613" s="102"/>
      <c r="T3613" s="102" t="s">
        <v>14962</v>
      </c>
      <c r="U3613" s="102" t="s">
        <v>27125</v>
      </c>
      <c r="V3613" s="109">
        <v>6</v>
      </c>
      <c r="W3613" s="107"/>
      <c r="X3613" s="324"/>
    </row>
    <row r="3614" spans="1:24" ht="12.95" customHeight="1" x14ac:dyDescent="0.2">
      <c r="A3614" s="115">
        <v>1996</v>
      </c>
      <c r="B3614" s="115" t="s">
        <v>4176</v>
      </c>
      <c r="C3614" s="102" t="s">
        <v>17838</v>
      </c>
      <c r="D3614" s="129" t="s">
        <v>7523</v>
      </c>
      <c r="E3614" s="102" t="s">
        <v>11063</v>
      </c>
      <c r="F3614" s="167" t="s">
        <v>6406</v>
      </c>
      <c r="G3614" s="105">
        <v>16332</v>
      </c>
      <c r="H3614" s="102" t="s">
        <v>13336</v>
      </c>
      <c r="I3614" s="102" t="s">
        <v>4890</v>
      </c>
      <c r="J3614" s="102" t="s">
        <v>14919</v>
      </c>
      <c r="K3614" s="102"/>
      <c r="L3614" s="111" t="s">
        <v>9362</v>
      </c>
      <c r="M3614" s="107">
        <v>2</v>
      </c>
      <c r="N3614" s="112" t="s">
        <v>15869</v>
      </c>
      <c r="O3614" s="102" t="s">
        <v>12252</v>
      </c>
      <c r="P3614" s="102"/>
      <c r="Q3614" s="102" t="s">
        <v>18013</v>
      </c>
      <c r="R3614" s="109"/>
      <c r="S3614" s="102"/>
      <c r="T3614" s="102" t="s">
        <v>20547</v>
      </c>
      <c r="U3614" s="102" t="s">
        <v>14790</v>
      </c>
      <c r="V3614" s="109">
        <v>6</v>
      </c>
      <c r="W3614" s="107"/>
      <c r="X3614" s="324"/>
    </row>
    <row r="3615" spans="1:24" ht="12.95" customHeight="1" x14ac:dyDescent="0.2">
      <c r="A3615" s="115">
        <v>1996</v>
      </c>
      <c r="B3615" s="115" t="s">
        <v>4176</v>
      </c>
      <c r="C3615" s="102" t="s">
        <v>17838</v>
      </c>
      <c r="D3615" s="129" t="s">
        <v>5626</v>
      </c>
      <c r="E3615" s="102" t="s">
        <v>11061</v>
      </c>
      <c r="F3615" s="102" t="s">
        <v>14834</v>
      </c>
      <c r="G3615" s="105">
        <v>16235</v>
      </c>
      <c r="H3615" s="102" t="s">
        <v>4890</v>
      </c>
      <c r="I3615" s="102" t="s">
        <v>30670</v>
      </c>
      <c r="J3615" s="102" t="s">
        <v>12484</v>
      </c>
      <c r="K3615" s="102"/>
      <c r="L3615" s="111" t="s">
        <v>12195</v>
      </c>
      <c r="M3615" s="107">
        <v>1</v>
      </c>
      <c r="N3615" s="108" t="s">
        <v>31771</v>
      </c>
      <c r="O3615" s="102"/>
      <c r="P3615" s="102"/>
      <c r="Q3615" s="102" t="s">
        <v>19101</v>
      </c>
      <c r="R3615" s="109"/>
      <c r="S3615" s="102"/>
      <c r="T3615" s="102" t="s">
        <v>20547</v>
      </c>
      <c r="U3615" s="102" t="s">
        <v>27640</v>
      </c>
      <c r="V3615" s="109">
        <v>5</v>
      </c>
      <c r="W3615" s="107"/>
      <c r="X3615" s="324"/>
    </row>
    <row r="3616" spans="1:24" ht="12.95" customHeight="1" x14ac:dyDescent="0.2">
      <c r="A3616" s="115">
        <v>1996</v>
      </c>
      <c r="B3616" s="115" t="s">
        <v>4176</v>
      </c>
      <c r="C3616" s="102" t="s">
        <v>17838</v>
      </c>
      <c r="D3616" s="129" t="s">
        <v>6184</v>
      </c>
      <c r="E3616" s="102" t="s">
        <v>11062</v>
      </c>
      <c r="F3616" s="102" t="s">
        <v>14834</v>
      </c>
      <c r="G3616" s="105">
        <v>15361</v>
      </c>
      <c r="H3616" s="102" t="s">
        <v>2625</v>
      </c>
      <c r="I3616" s="102" t="s">
        <v>30867</v>
      </c>
      <c r="J3616" s="102" t="s">
        <v>3374</v>
      </c>
      <c r="K3616" s="132"/>
      <c r="L3616" s="111" t="s">
        <v>17840</v>
      </c>
      <c r="M3616" s="102">
        <v>1</v>
      </c>
      <c r="N3616" s="112">
        <v>37</v>
      </c>
      <c r="O3616" s="102" t="s">
        <v>12252</v>
      </c>
      <c r="P3616" s="102" t="s">
        <v>10189</v>
      </c>
      <c r="Q3616" s="102" t="s">
        <v>16873</v>
      </c>
      <c r="R3616" s="102"/>
      <c r="S3616" s="102"/>
      <c r="T3616" s="102" t="s">
        <v>21383</v>
      </c>
      <c r="U3616" s="102" t="s">
        <v>27706</v>
      </c>
      <c r="V3616" s="102">
        <v>8</v>
      </c>
      <c r="W3616" s="102"/>
      <c r="X3616" s="324"/>
    </row>
    <row r="3617" spans="1:24" ht="12.95" customHeight="1" x14ac:dyDescent="0.2">
      <c r="A3617" s="115">
        <v>1996</v>
      </c>
      <c r="B3617" s="115" t="s">
        <v>4176</v>
      </c>
      <c r="C3617" s="103" t="s">
        <v>17841</v>
      </c>
      <c r="D3617" s="129" t="s">
        <v>3240</v>
      </c>
      <c r="E3617" s="102" t="s">
        <v>17842</v>
      </c>
      <c r="F3617" s="102" t="s">
        <v>14834</v>
      </c>
      <c r="G3617" s="105">
        <v>14593</v>
      </c>
      <c r="H3617" s="102" t="s">
        <v>10103</v>
      </c>
      <c r="I3617" s="102" t="s">
        <v>3253</v>
      </c>
      <c r="J3617" s="102" t="s">
        <v>1024</v>
      </c>
      <c r="K3617" s="102"/>
      <c r="L3617" s="111" t="s">
        <v>35690</v>
      </c>
      <c r="M3617" s="107">
        <v>3</v>
      </c>
      <c r="N3617" s="112" t="s">
        <v>17843</v>
      </c>
      <c r="O3617" s="102" t="s">
        <v>8076</v>
      </c>
      <c r="P3617" s="102"/>
      <c r="Q3617" s="102" t="s">
        <v>21657</v>
      </c>
      <c r="R3617" s="109"/>
      <c r="S3617" s="102"/>
      <c r="T3617" s="102" t="s">
        <v>20549</v>
      </c>
      <c r="U3617" s="102" t="s">
        <v>27641</v>
      </c>
      <c r="V3617" s="109">
        <v>8</v>
      </c>
      <c r="W3617" s="107"/>
      <c r="X3617" s="324"/>
    </row>
    <row r="3618" spans="1:24" ht="12.95" customHeight="1" x14ac:dyDescent="0.2">
      <c r="A3618" s="115">
        <v>1996</v>
      </c>
      <c r="B3618" s="115" t="s">
        <v>4176</v>
      </c>
      <c r="C3618" s="102" t="s">
        <v>17841</v>
      </c>
      <c r="D3618" s="129" t="s">
        <v>3370</v>
      </c>
      <c r="E3618" s="102" t="s">
        <v>17844</v>
      </c>
      <c r="F3618" s="102" t="s">
        <v>14834</v>
      </c>
      <c r="G3618" s="105">
        <v>14746</v>
      </c>
      <c r="H3618" s="102" t="s">
        <v>5011</v>
      </c>
      <c r="I3618" s="102" t="s">
        <v>11819</v>
      </c>
      <c r="J3618" s="102" t="s">
        <v>7129</v>
      </c>
      <c r="K3618" s="102"/>
      <c r="L3618" s="111" t="s">
        <v>9363</v>
      </c>
      <c r="M3618" s="107">
        <v>3</v>
      </c>
      <c r="N3618" s="112" t="s">
        <v>17845</v>
      </c>
      <c r="O3618" s="102" t="s">
        <v>18017</v>
      </c>
      <c r="P3618" s="102" t="s">
        <v>162</v>
      </c>
      <c r="Q3618" s="102" t="s">
        <v>20904</v>
      </c>
      <c r="R3618" s="109"/>
      <c r="S3618" s="102" t="s">
        <v>8315</v>
      </c>
      <c r="T3618" s="102" t="s">
        <v>28757</v>
      </c>
      <c r="U3618" s="102" t="s">
        <v>27642</v>
      </c>
      <c r="V3618" s="109">
        <v>8</v>
      </c>
      <c r="W3618" s="107"/>
      <c r="X3618" s="324"/>
    </row>
    <row r="3619" spans="1:24" ht="12.95" customHeight="1" x14ac:dyDescent="0.2">
      <c r="A3619" s="115">
        <v>1996</v>
      </c>
      <c r="B3619" s="115" t="s">
        <v>4176</v>
      </c>
      <c r="C3619" s="102" t="s">
        <v>17841</v>
      </c>
      <c r="D3619" s="129" t="s">
        <v>1279</v>
      </c>
      <c r="E3619" s="102" t="s">
        <v>17846</v>
      </c>
      <c r="F3619" s="102" t="s">
        <v>14834</v>
      </c>
      <c r="G3619" s="105">
        <v>16374</v>
      </c>
      <c r="H3619" s="102" t="s">
        <v>11819</v>
      </c>
      <c r="I3619" s="102" t="s">
        <v>10191</v>
      </c>
      <c r="J3619" s="102" t="s">
        <v>7130</v>
      </c>
      <c r="K3619" s="102"/>
      <c r="L3619" s="111" t="s">
        <v>17847</v>
      </c>
      <c r="M3619" s="120">
        <v>0.5</v>
      </c>
      <c r="N3619" s="108">
        <v>36</v>
      </c>
      <c r="O3619" s="121"/>
      <c r="P3619" s="102"/>
      <c r="Q3619" s="102" t="s">
        <v>17596</v>
      </c>
      <c r="R3619" s="109"/>
      <c r="S3619" s="102"/>
      <c r="T3619" s="102" t="s">
        <v>20547</v>
      </c>
      <c r="U3619" s="102" t="s">
        <v>27643</v>
      </c>
      <c r="V3619" s="109">
        <v>6.5</v>
      </c>
      <c r="W3619" s="107"/>
      <c r="X3619" s="324"/>
    </row>
    <row r="3620" spans="1:24" ht="12.95" customHeight="1" x14ac:dyDescent="0.2">
      <c r="A3620" s="115">
        <v>1996</v>
      </c>
      <c r="B3620" s="115" t="s">
        <v>4176</v>
      </c>
      <c r="C3620" s="102" t="s">
        <v>17841</v>
      </c>
      <c r="D3620" s="129" t="s">
        <v>3371</v>
      </c>
      <c r="E3620" s="102" t="s">
        <v>17848</v>
      </c>
      <c r="F3620" s="102" t="s">
        <v>14834</v>
      </c>
      <c r="G3620" s="105">
        <v>15597</v>
      </c>
      <c r="H3620" s="102" t="s">
        <v>15082</v>
      </c>
      <c r="I3620" s="102" t="s">
        <v>2625</v>
      </c>
      <c r="J3620" s="102" t="s">
        <v>11260</v>
      </c>
      <c r="K3620" s="102"/>
      <c r="L3620" s="111" t="s">
        <v>1648</v>
      </c>
      <c r="M3620" s="107">
        <v>1</v>
      </c>
      <c r="N3620" s="112">
        <v>34</v>
      </c>
      <c r="O3620" s="102"/>
      <c r="P3620" s="102"/>
      <c r="Q3620" s="102" t="s">
        <v>20321</v>
      </c>
      <c r="R3620" s="109" t="s">
        <v>7035</v>
      </c>
      <c r="S3620" s="102" t="s">
        <v>9435</v>
      </c>
      <c r="T3620" s="102" t="s">
        <v>20545</v>
      </c>
      <c r="U3620" s="102" t="s">
        <v>21336</v>
      </c>
      <c r="V3620" s="109">
        <v>7</v>
      </c>
      <c r="W3620" s="107"/>
      <c r="X3620" s="324"/>
    </row>
    <row r="3621" spans="1:24" ht="12.95" customHeight="1" x14ac:dyDescent="0.2">
      <c r="A3621" s="115">
        <v>1996</v>
      </c>
      <c r="B3621" s="115" t="s">
        <v>4176</v>
      </c>
      <c r="C3621" s="102" t="s">
        <v>17841</v>
      </c>
      <c r="D3621" s="129" t="s">
        <v>3372</v>
      </c>
      <c r="E3621" s="102" t="s">
        <v>17849</v>
      </c>
      <c r="F3621" s="102" t="s">
        <v>14834</v>
      </c>
      <c r="G3621" s="105">
        <v>15154</v>
      </c>
      <c r="H3621" s="102" t="s">
        <v>11819</v>
      </c>
      <c r="I3621" s="102" t="s">
        <v>10103</v>
      </c>
      <c r="J3621" s="102" t="s">
        <v>17850</v>
      </c>
      <c r="K3621" s="102"/>
      <c r="L3621" s="111" t="s">
        <v>11694</v>
      </c>
      <c r="M3621" s="102">
        <v>3</v>
      </c>
      <c r="N3621" s="125" t="s">
        <v>31772</v>
      </c>
      <c r="O3621" s="102" t="s">
        <v>17504</v>
      </c>
      <c r="P3621" s="102" t="s">
        <v>10189</v>
      </c>
      <c r="Q3621" s="102" t="s">
        <v>27645</v>
      </c>
      <c r="R3621" s="102"/>
      <c r="S3621" s="102" t="s">
        <v>8315</v>
      </c>
      <c r="T3621" s="102" t="s">
        <v>7789</v>
      </c>
      <c r="U3621" s="102" t="s">
        <v>27644</v>
      </c>
      <c r="V3621" s="102">
        <v>6</v>
      </c>
      <c r="W3621" s="102"/>
      <c r="X3621" s="324"/>
    </row>
    <row r="3622" spans="1:24" ht="12.95" customHeight="1" x14ac:dyDescent="0.2">
      <c r="A3622" s="115">
        <v>1996</v>
      </c>
      <c r="B3622" s="115" t="s">
        <v>4176</v>
      </c>
      <c r="C3622" s="102" t="s">
        <v>17841</v>
      </c>
      <c r="D3622" s="111" t="s">
        <v>3373</v>
      </c>
      <c r="E3622" s="115" t="s">
        <v>17851</v>
      </c>
      <c r="F3622" s="104" t="s">
        <v>14834</v>
      </c>
      <c r="G3622" s="105">
        <v>16503</v>
      </c>
      <c r="H3622" s="102" t="s">
        <v>2625</v>
      </c>
      <c r="I3622" s="102" t="s">
        <v>15082</v>
      </c>
      <c r="J3622" s="102" t="s">
        <v>11094</v>
      </c>
      <c r="K3622" s="102"/>
      <c r="L3622" s="111" t="s">
        <v>5724</v>
      </c>
      <c r="M3622" s="107">
        <v>1</v>
      </c>
      <c r="N3622" s="108" t="s">
        <v>31437</v>
      </c>
      <c r="O3622" s="102" t="s">
        <v>12252</v>
      </c>
      <c r="P3622" s="102" t="s">
        <v>162</v>
      </c>
      <c r="Q3622" s="102" t="s">
        <v>27646</v>
      </c>
      <c r="R3622" s="109"/>
      <c r="S3622" s="102" t="s">
        <v>8315</v>
      </c>
      <c r="T3622" s="102" t="s">
        <v>20545</v>
      </c>
      <c r="U3622" s="102" t="s">
        <v>17852</v>
      </c>
      <c r="V3622" s="109">
        <v>6</v>
      </c>
      <c r="W3622" s="107"/>
      <c r="X3622" s="324"/>
    </row>
    <row r="3623" spans="1:24" ht="12.95" customHeight="1" x14ac:dyDescent="0.2">
      <c r="A3623" s="115">
        <v>1996</v>
      </c>
      <c r="B3623" s="115" t="s">
        <v>4176</v>
      </c>
      <c r="C3623" s="102" t="s">
        <v>17841</v>
      </c>
      <c r="D3623" s="111" t="s">
        <v>10601</v>
      </c>
      <c r="E3623" s="115" t="s">
        <v>17853</v>
      </c>
      <c r="F3623" s="104" t="s">
        <v>14834</v>
      </c>
      <c r="G3623" s="105">
        <v>16412</v>
      </c>
      <c r="H3623" s="102" t="s">
        <v>10191</v>
      </c>
      <c r="I3623" s="102" t="s">
        <v>2625</v>
      </c>
      <c r="J3623" s="102" t="s">
        <v>8375</v>
      </c>
      <c r="K3623" s="102"/>
      <c r="L3623" s="111" t="s">
        <v>3362</v>
      </c>
      <c r="M3623" s="107">
        <v>1</v>
      </c>
      <c r="N3623" s="108" t="s">
        <v>31773</v>
      </c>
      <c r="O3623" s="102"/>
      <c r="P3623" s="102"/>
      <c r="Q3623" s="102" t="s">
        <v>16712</v>
      </c>
      <c r="R3623" s="109"/>
      <c r="S3623" s="102"/>
      <c r="T3623" s="102" t="s">
        <v>20545</v>
      </c>
      <c r="U3623" s="102" t="s">
        <v>27647</v>
      </c>
      <c r="V3623" s="109">
        <v>6</v>
      </c>
      <c r="W3623" s="107"/>
      <c r="X3623" s="324"/>
    </row>
    <row r="3624" spans="1:24" ht="12.95" customHeight="1" x14ac:dyDescent="0.2">
      <c r="A3624" s="115">
        <v>1996</v>
      </c>
      <c r="B3624" s="115" t="s">
        <v>4176</v>
      </c>
      <c r="C3624" s="102" t="s">
        <v>17841</v>
      </c>
      <c r="D3624" s="111" t="s">
        <v>10602</v>
      </c>
      <c r="E3624" s="115" t="s">
        <v>17854</v>
      </c>
      <c r="F3624" s="104" t="s">
        <v>14834</v>
      </c>
      <c r="G3624" s="105">
        <v>16525</v>
      </c>
      <c r="H3624" s="102" t="s">
        <v>11819</v>
      </c>
      <c r="I3624" s="102" t="s">
        <v>10191</v>
      </c>
      <c r="J3624" s="102" t="s">
        <v>9089</v>
      </c>
      <c r="K3624" s="102"/>
      <c r="L3624" s="111" t="s">
        <v>3908</v>
      </c>
      <c r="M3624" s="107">
        <v>3</v>
      </c>
      <c r="N3624" s="112" t="s">
        <v>17855</v>
      </c>
      <c r="O3624" s="102" t="s">
        <v>17595</v>
      </c>
      <c r="P3624" s="102" t="s">
        <v>9125</v>
      </c>
      <c r="Q3624" s="102" t="s">
        <v>16576</v>
      </c>
      <c r="R3624" s="109"/>
      <c r="S3624" s="102"/>
      <c r="T3624" s="102" t="s">
        <v>20546</v>
      </c>
      <c r="U3624" s="102" t="s">
        <v>17856</v>
      </c>
      <c r="V3624" s="109">
        <v>7</v>
      </c>
      <c r="W3624" s="107"/>
      <c r="X3624" s="324"/>
    </row>
    <row r="3625" spans="1:24" ht="12.95" customHeight="1" x14ac:dyDescent="0.2">
      <c r="A3625" s="115">
        <v>1996</v>
      </c>
      <c r="B3625" s="115" t="s">
        <v>4176</v>
      </c>
      <c r="C3625" s="102" t="s">
        <v>17841</v>
      </c>
      <c r="D3625" s="111" t="s">
        <v>10603</v>
      </c>
      <c r="E3625" s="115" t="s">
        <v>17857</v>
      </c>
      <c r="F3625" s="104" t="s">
        <v>14834</v>
      </c>
      <c r="G3625" s="105">
        <v>15504</v>
      </c>
      <c r="H3625" s="102" t="s">
        <v>13336</v>
      </c>
      <c r="I3625" s="102" t="s">
        <v>11819</v>
      </c>
      <c r="J3625" s="102" t="s">
        <v>2733</v>
      </c>
      <c r="K3625" s="102"/>
      <c r="L3625" s="111" t="s">
        <v>31774</v>
      </c>
      <c r="M3625" s="107">
        <v>6</v>
      </c>
      <c r="N3625" s="112" t="s">
        <v>16538</v>
      </c>
      <c r="O3625" s="102" t="s">
        <v>27648</v>
      </c>
      <c r="P3625" s="102" t="s">
        <v>13301</v>
      </c>
      <c r="Q3625" s="102"/>
      <c r="R3625" s="109"/>
      <c r="S3625" s="102"/>
      <c r="T3625" s="102" t="s">
        <v>14962</v>
      </c>
      <c r="U3625" s="102" t="s">
        <v>27649</v>
      </c>
      <c r="V3625" s="109">
        <v>6</v>
      </c>
      <c r="W3625" s="107"/>
      <c r="X3625" s="324"/>
    </row>
    <row r="3626" spans="1:24" ht="12.95" customHeight="1" x14ac:dyDescent="0.2">
      <c r="A3626" s="115">
        <v>1996</v>
      </c>
      <c r="B3626" s="115" t="s">
        <v>4176</v>
      </c>
      <c r="C3626" s="102" t="s">
        <v>17841</v>
      </c>
      <c r="D3626" s="111" t="s">
        <v>4813</v>
      </c>
      <c r="E3626" s="115" t="s">
        <v>17858</v>
      </c>
      <c r="F3626" s="104" t="s">
        <v>14834</v>
      </c>
      <c r="G3626" s="105">
        <v>15300</v>
      </c>
      <c r="H3626" s="102" t="s">
        <v>3805</v>
      </c>
      <c r="I3626" s="102" t="s">
        <v>13336</v>
      </c>
      <c r="J3626" s="102" t="s">
        <v>2734</v>
      </c>
      <c r="K3626" s="102"/>
      <c r="L3626" s="111" t="s">
        <v>3359</v>
      </c>
      <c r="M3626" s="107">
        <v>3</v>
      </c>
      <c r="N3626" s="112" t="s">
        <v>17859</v>
      </c>
      <c r="O3626" s="102" t="s">
        <v>14682</v>
      </c>
      <c r="P3626" s="102" t="s">
        <v>162</v>
      </c>
      <c r="Q3626" s="102" t="s">
        <v>21186</v>
      </c>
      <c r="R3626" s="109"/>
      <c r="S3626" s="102" t="s">
        <v>11080</v>
      </c>
      <c r="T3626" s="102" t="s">
        <v>14962</v>
      </c>
      <c r="U3626" s="102" t="s">
        <v>27036</v>
      </c>
      <c r="V3626" s="109">
        <v>8</v>
      </c>
      <c r="W3626" s="107"/>
      <c r="X3626" s="324"/>
    </row>
    <row r="3627" spans="1:24" ht="12.95" customHeight="1" x14ac:dyDescent="0.2">
      <c r="A3627" s="115">
        <v>1998</v>
      </c>
      <c r="B3627" s="115" t="s">
        <v>4176</v>
      </c>
      <c r="C3627" s="103" t="s">
        <v>17860</v>
      </c>
      <c r="D3627" s="102" t="s">
        <v>11088</v>
      </c>
      <c r="E3627" s="115" t="s">
        <v>17861</v>
      </c>
      <c r="F3627" s="104" t="s">
        <v>14834</v>
      </c>
      <c r="G3627" s="105">
        <v>14753</v>
      </c>
      <c r="H3627" s="102" t="s">
        <v>11819</v>
      </c>
      <c r="I3627" s="102" t="s">
        <v>5011</v>
      </c>
      <c r="J3627" s="102" t="s">
        <v>13041</v>
      </c>
      <c r="K3627" s="102"/>
      <c r="L3627" s="111"/>
      <c r="M3627" s="109">
        <v>2</v>
      </c>
      <c r="N3627" s="108" t="s">
        <v>31775</v>
      </c>
      <c r="O3627" s="102" t="s">
        <v>16856</v>
      </c>
      <c r="P3627" s="102" t="s">
        <v>9125</v>
      </c>
      <c r="Q3627" s="102" t="s">
        <v>16525</v>
      </c>
      <c r="R3627" s="109"/>
      <c r="S3627" s="102"/>
      <c r="T3627" s="102" t="s">
        <v>28757</v>
      </c>
      <c r="U3627" s="102" t="s">
        <v>13334</v>
      </c>
      <c r="V3627" s="109">
        <v>6</v>
      </c>
      <c r="W3627" s="107"/>
      <c r="X3627" s="324"/>
    </row>
    <row r="3628" spans="1:24" ht="12.95" customHeight="1" x14ac:dyDescent="0.2">
      <c r="A3628" s="115">
        <v>1998</v>
      </c>
      <c r="B3628" s="115" t="s">
        <v>4176</v>
      </c>
      <c r="C3628" s="102" t="s">
        <v>17860</v>
      </c>
      <c r="D3628" s="102" t="s">
        <v>8705</v>
      </c>
      <c r="E3628" s="115" t="s">
        <v>17862</v>
      </c>
      <c r="F3628" s="104" t="s">
        <v>14834</v>
      </c>
      <c r="G3628" s="105">
        <v>14754</v>
      </c>
      <c r="H3628" s="102" t="s">
        <v>13336</v>
      </c>
      <c r="I3628" s="102" t="s">
        <v>11819</v>
      </c>
      <c r="J3628" s="102" t="s">
        <v>4543</v>
      </c>
      <c r="K3628" s="102"/>
      <c r="L3628" s="133" t="s">
        <v>20612</v>
      </c>
      <c r="M3628" s="109">
        <v>2</v>
      </c>
      <c r="N3628" s="112" t="s">
        <v>15973</v>
      </c>
      <c r="O3628" s="102" t="s">
        <v>18156</v>
      </c>
      <c r="P3628" s="102"/>
      <c r="Q3628" s="102"/>
      <c r="R3628" s="109"/>
      <c r="S3628" s="102"/>
      <c r="T3628" s="102" t="s">
        <v>28757</v>
      </c>
      <c r="U3628" s="102"/>
      <c r="V3628" s="109">
        <v>5</v>
      </c>
      <c r="W3628" s="107"/>
      <c r="X3628" s="324"/>
    </row>
    <row r="3629" spans="1:24" ht="12.95" customHeight="1" x14ac:dyDescent="0.2">
      <c r="A3629" s="115">
        <v>1998</v>
      </c>
      <c r="B3629" s="115" t="s">
        <v>4176</v>
      </c>
      <c r="C3629" s="102" t="s">
        <v>17860</v>
      </c>
      <c r="D3629" s="102" t="s">
        <v>8564</v>
      </c>
      <c r="E3629" s="115" t="s">
        <v>17863</v>
      </c>
      <c r="F3629" s="104" t="s">
        <v>14834</v>
      </c>
      <c r="G3629" s="105">
        <v>16367</v>
      </c>
      <c r="H3629" s="102" t="s">
        <v>11819</v>
      </c>
      <c r="I3629" s="102" t="s">
        <v>13336</v>
      </c>
      <c r="J3629" s="102" t="s">
        <v>7147</v>
      </c>
      <c r="K3629" s="115"/>
      <c r="L3629" s="111"/>
      <c r="M3629" s="109">
        <v>3</v>
      </c>
      <c r="N3629" s="112" t="s">
        <v>17421</v>
      </c>
      <c r="O3629" s="102" t="s">
        <v>683</v>
      </c>
      <c r="P3629" s="102" t="s">
        <v>13301</v>
      </c>
      <c r="Q3629" s="102" t="s">
        <v>16157</v>
      </c>
      <c r="R3629" s="109"/>
      <c r="S3629" s="102"/>
      <c r="T3629" s="102" t="s">
        <v>20547</v>
      </c>
      <c r="U3629" s="102" t="s">
        <v>27650</v>
      </c>
      <c r="V3629" s="109">
        <v>7</v>
      </c>
      <c r="W3629" s="107"/>
      <c r="X3629" s="324"/>
    </row>
    <row r="3630" spans="1:24" ht="12.95" customHeight="1" x14ac:dyDescent="0.2">
      <c r="A3630" s="115">
        <v>1998</v>
      </c>
      <c r="B3630" s="115" t="s">
        <v>4176</v>
      </c>
      <c r="C3630" s="102" t="s">
        <v>17860</v>
      </c>
      <c r="D3630" s="102" t="s">
        <v>9501</v>
      </c>
      <c r="E3630" s="115" t="s">
        <v>17864</v>
      </c>
      <c r="F3630" s="104" t="s">
        <v>14834</v>
      </c>
      <c r="G3630" s="105">
        <v>15466</v>
      </c>
      <c r="H3630" s="102" t="s">
        <v>8934</v>
      </c>
      <c r="I3630" s="102" t="s">
        <v>13336</v>
      </c>
      <c r="J3630" s="102" t="s">
        <v>10604</v>
      </c>
      <c r="K3630" s="115"/>
      <c r="L3630" s="111"/>
      <c r="M3630" s="109">
        <v>1</v>
      </c>
      <c r="N3630" s="112">
        <v>37</v>
      </c>
      <c r="O3630" s="102" t="s">
        <v>14682</v>
      </c>
      <c r="P3630" s="102" t="s">
        <v>162</v>
      </c>
      <c r="Q3630" s="102" t="s">
        <v>16885</v>
      </c>
      <c r="R3630" s="109"/>
      <c r="S3630" s="102"/>
      <c r="T3630" s="102" t="s">
        <v>35</v>
      </c>
      <c r="U3630" s="102" t="s">
        <v>27651</v>
      </c>
      <c r="V3630" s="109">
        <v>7.5</v>
      </c>
      <c r="W3630" s="107"/>
      <c r="X3630" s="324"/>
    </row>
    <row r="3631" spans="1:24" ht="12.95" customHeight="1" x14ac:dyDescent="0.2">
      <c r="A3631" s="115">
        <v>1998</v>
      </c>
      <c r="B3631" s="115" t="s">
        <v>4176</v>
      </c>
      <c r="C3631" s="102" t="s">
        <v>17860</v>
      </c>
      <c r="D3631" s="102" t="s">
        <v>6567</v>
      </c>
      <c r="E3631" s="115" t="s">
        <v>17865</v>
      </c>
      <c r="F3631" s="104" t="s">
        <v>14834</v>
      </c>
      <c r="G3631" s="105">
        <v>14591</v>
      </c>
      <c r="H3631" s="102" t="s">
        <v>10103</v>
      </c>
      <c r="I3631" s="102" t="s">
        <v>31776</v>
      </c>
      <c r="J3631" s="102" t="s">
        <v>6568</v>
      </c>
      <c r="K3631" s="115"/>
      <c r="L3631" s="111"/>
      <c r="M3631" s="109">
        <v>2</v>
      </c>
      <c r="N3631" s="112" t="s">
        <v>17090</v>
      </c>
      <c r="O3631" s="102" t="s">
        <v>13301</v>
      </c>
      <c r="P3631" s="102" t="s">
        <v>10189</v>
      </c>
      <c r="Q3631" s="102" t="s">
        <v>20809</v>
      </c>
      <c r="R3631" s="109"/>
      <c r="S3631" s="102" t="s">
        <v>11080</v>
      </c>
      <c r="T3631" s="102" t="s">
        <v>20549</v>
      </c>
      <c r="U3631" s="102" t="s">
        <v>17866</v>
      </c>
      <c r="V3631" s="109">
        <v>8</v>
      </c>
      <c r="W3631" s="107"/>
      <c r="X3631" s="324"/>
    </row>
    <row r="3632" spans="1:24" ht="12.95" customHeight="1" x14ac:dyDescent="0.2">
      <c r="A3632" s="115">
        <v>1998</v>
      </c>
      <c r="B3632" s="115" t="s">
        <v>4176</v>
      </c>
      <c r="C3632" s="102" t="s">
        <v>17860</v>
      </c>
      <c r="D3632" s="128" t="s">
        <v>8706</v>
      </c>
      <c r="E3632" s="115" t="s">
        <v>17867</v>
      </c>
      <c r="F3632" s="104" t="s">
        <v>14834</v>
      </c>
      <c r="G3632" s="105">
        <v>16263</v>
      </c>
      <c r="H3632" s="102" t="s">
        <v>13336</v>
      </c>
      <c r="I3632" s="102" t="s">
        <v>4890</v>
      </c>
      <c r="J3632" s="102" t="s">
        <v>7192</v>
      </c>
      <c r="K3632" s="115"/>
      <c r="L3632" s="111"/>
      <c r="M3632" s="109">
        <v>3</v>
      </c>
      <c r="N3632" s="112" t="s">
        <v>17868</v>
      </c>
      <c r="O3632" s="102" t="s">
        <v>16911</v>
      </c>
      <c r="P3632" s="102" t="s">
        <v>9125</v>
      </c>
      <c r="Q3632" s="102" t="s">
        <v>17790</v>
      </c>
      <c r="R3632" s="109"/>
      <c r="S3632" s="102" t="s">
        <v>11080</v>
      </c>
      <c r="T3632" s="102" t="s">
        <v>20547</v>
      </c>
      <c r="U3632" s="102"/>
      <c r="V3632" s="109">
        <v>6.5</v>
      </c>
      <c r="W3632" s="107"/>
      <c r="X3632" s="324"/>
    </row>
    <row r="3633" spans="1:24" ht="12.95" customHeight="1" x14ac:dyDescent="0.2">
      <c r="A3633" s="115">
        <v>1998</v>
      </c>
      <c r="B3633" s="115" t="s">
        <v>4176</v>
      </c>
      <c r="C3633" s="102" t="s">
        <v>17860</v>
      </c>
      <c r="D3633" s="102" t="s">
        <v>6569</v>
      </c>
      <c r="E3633" s="115" t="s">
        <v>17869</v>
      </c>
      <c r="F3633" s="104" t="s">
        <v>14834</v>
      </c>
      <c r="G3633" s="105">
        <v>15764</v>
      </c>
      <c r="H3633" s="102" t="s">
        <v>10103</v>
      </c>
      <c r="I3633" s="102" t="s">
        <v>4890</v>
      </c>
      <c r="J3633" s="102" t="s">
        <v>3858</v>
      </c>
      <c r="K3633" s="115"/>
      <c r="L3633" s="111"/>
      <c r="M3633" s="109">
        <v>2</v>
      </c>
      <c r="N3633" s="112" t="s">
        <v>17870</v>
      </c>
      <c r="O3633" s="102" t="s">
        <v>12721</v>
      </c>
      <c r="P3633" s="102" t="s">
        <v>162</v>
      </c>
      <c r="Q3633" s="102" t="s">
        <v>27652</v>
      </c>
      <c r="R3633" s="109"/>
      <c r="S3633" s="102" t="s">
        <v>8315</v>
      </c>
      <c r="T3633" s="102" t="s">
        <v>27653</v>
      </c>
      <c r="U3633" s="102" t="s">
        <v>27654</v>
      </c>
      <c r="V3633" s="109">
        <v>7.5</v>
      </c>
      <c r="W3633" s="107"/>
      <c r="X3633" s="324"/>
    </row>
    <row r="3634" spans="1:24" ht="12.95" customHeight="1" x14ac:dyDescent="0.2">
      <c r="A3634" s="115">
        <v>1998</v>
      </c>
      <c r="B3634" s="115" t="s">
        <v>4176</v>
      </c>
      <c r="C3634" s="102" t="s">
        <v>17860</v>
      </c>
      <c r="D3634" s="129" t="s">
        <v>8563</v>
      </c>
      <c r="E3634" s="102" t="s">
        <v>17871</v>
      </c>
      <c r="F3634" s="102" t="s">
        <v>14834</v>
      </c>
      <c r="G3634" s="105">
        <v>16427</v>
      </c>
      <c r="H3634" s="102" t="s">
        <v>10191</v>
      </c>
      <c r="I3634" s="102" t="s">
        <v>4890</v>
      </c>
      <c r="J3634" s="102" t="s">
        <v>17872</v>
      </c>
      <c r="K3634" s="102"/>
      <c r="L3634" s="111" t="s">
        <v>34425</v>
      </c>
      <c r="M3634" s="102">
        <v>2</v>
      </c>
      <c r="N3634" s="125" t="s">
        <v>31777</v>
      </c>
      <c r="O3634" s="102" t="s">
        <v>16524</v>
      </c>
      <c r="P3634" s="102" t="s">
        <v>162</v>
      </c>
      <c r="Q3634" s="102" t="s">
        <v>19103</v>
      </c>
      <c r="R3634" s="102"/>
      <c r="S3634" s="102"/>
      <c r="T3634" s="102" t="s">
        <v>20547</v>
      </c>
      <c r="U3634" s="102" t="s">
        <v>27655</v>
      </c>
      <c r="V3634" s="102">
        <v>6</v>
      </c>
      <c r="W3634" s="102"/>
      <c r="X3634" s="324"/>
    </row>
    <row r="3635" spans="1:24" ht="12.95" customHeight="1" x14ac:dyDescent="0.2">
      <c r="A3635" s="140">
        <v>2014</v>
      </c>
      <c r="B3635" s="140" t="s">
        <v>4176</v>
      </c>
      <c r="C3635" s="197" t="s">
        <v>38679</v>
      </c>
      <c r="D3635" s="346" t="s">
        <v>29517</v>
      </c>
      <c r="E3635" s="128" t="s">
        <v>29509</v>
      </c>
      <c r="F3635" s="102" t="s">
        <v>14834</v>
      </c>
      <c r="G3635" s="142">
        <v>15251</v>
      </c>
      <c r="H3635" s="128" t="s">
        <v>1920</v>
      </c>
      <c r="I3635" s="128" t="s">
        <v>10103</v>
      </c>
      <c r="J3635" s="128" t="s">
        <v>29518</v>
      </c>
      <c r="K3635" s="128"/>
      <c r="L3635" s="143"/>
      <c r="M3635" s="128">
        <v>1.5</v>
      </c>
      <c r="N3635" s="200" t="s">
        <v>35591</v>
      </c>
      <c r="O3635" s="128" t="s">
        <v>5985</v>
      </c>
      <c r="P3635" s="128" t="s">
        <v>13301</v>
      </c>
      <c r="Q3635" s="128" t="s">
        <v>35592</v>
      </c>
      <c r="R3635" s="128"/>
      <c r="S3635" s="128"/>
      <c r="T3635" s="128" t="s">
        <v>7789</v>
      </c>
      <c r="U3635" s="128" t="s">
        <v>13359</v>
      </c>
      <c r="V3635" s="128">
        <v>9.5</v>
      </c>
      <c r="W3635" s="128"/>
      <c r="X3635" s="324"/>
    </row>
    <row r="3636" spans="1:24" ht="12.95" customHeight="1" x14ac:dyDescent="0.2">
      <c r="A3636" s="140">
        <v>2014</v>
      </c>
      <c r="B3636" s="140" t="s">
        <v>4176</v>
      </c>
      <c r="C3636" s="128" t="s">
        <v>38679</v>
      </c>
      <c r="D3636" s="346" t="s">
        <v>29519</v>
      </c>
      <c r="E3636" s="128" t="s">
        <v>29510</v>
      </c>
      <c r="F3636" s="102" t="s">
        <v>14834</v>
      </c>
      <c r="G3636" s="142">
        <v>14598</v>
      </c>
      <c r="H3636" s="128" t="s">
        <v>3253</v>
      </c>
      <c r="I3636" s="128" t="s">
        <v>10103</v>
      </c>
      <c r="J3636" s="128" t="s">
        <v>29520</v>
      </c>
      <c r="K3636" s="128"/>
      <c r="L3636" s="143"/>
      <c r="M3636" s="128">
        <v>1</v>
      </c>
      <c r="N3636" s="200" t="s">
        <v>31778</v>
      </c>
      <c r="O3636" s="128" t="s">
        <v>5985</v>
      </c>
      <c r="P3636" s="128" t="s">
        <v>162</v>
      </c>
      <c r="Q3636" s="128" t="s">
        <v>16762</v>
      </c>
      <c r="R3636" s="128"/>
      <c r="S3636" s="128"/>
      <c r="T3636" s="128" t="s">
        <v>20549</v>
      </c>
      <c r="U3636" s="128" t="s">
        <v>35593</v>
      </c>
      <c r="V3636" s="128">
        <v>7.5</v>
      </c>
      <c r="W3636" s="128"/>
      <c r="X3636" s="324"/>
    </row>
    <row r="3637" spans="1:24" ht="12.95" customHeight="1" x14ac:dyDescent="0.2">
      <c r="A3637" s="140">
        <v>2014</v>
      </c>
      <c r="B3637" s="140" t="s">
        <v>4176</v>
      </c>
      <c r="C3637" s="128" t="s">
        <v>38679</v>
      </c>
      <c r="D3637" s="346" t="s">
        <v>29521</v>
      </c>
      <c r="E3637" s="128" t="s">
        <v>29511</v>
      </c>
      <c r="F3637" s="102" t="s">
        <v>14834</v>
      </c>
      <c r="G3637" s="142">
        <v>15151</v>
      </c>
      <c r="H3637" s="128" t="s">
        <v>10103</v>
      </c>
      <c r="I3637" s="128" t="s">
        <v>11819</v>
      </c>
      <c r="J3637" s="128" t="s">
        <v>29522</v>
      </c>
      <c r="K3637" s="128"/>
      <c r="L3637" s="143"/>
      <c r="M3637" s="128">
        <v>2</v>
      </c>
      <c r="N3637" s="144" t="s">
        <v>29523</v>
      </c>
      <c r="O3637" s="128" t="s">
        <v>16880</v>
      </c>
      <c r="P3637" s="128" t="s">
        <v>13301</v>
      </c>
      <c r="Q3637" s="128" t="s">
        <v>19625</v>
      </c>
      <c r="R3637" s="128"/>
      <c r="S3637" s="128"/>
      <c r="T3637" s="128" t="s">
        <v>7789</v>
      </c>
      <c r="U3637" s="128" t="s">
        <v>2477</v>
      </c>
      <c r="V3637" s="128">
        <v>9.5</v>
      </c>
      <c r="W3637" s="128"/>
      <c r="X3637" s="324"/>
    </row>
    <row r="3638" spans="1:24" ht="12.95" customHeight="1" x14ac:dyDescent="0.2">
      <c r="A3638" s="140">
        <v>2014</v>
      </c>
      <c r="B3638" s="140" t="s">
        <v>4176</v>
      </c>
      <c r="C3638" s="128" t="s">
        <v>38679</v>
      </c>
      <c r="D3638" s="346" t="s">
        <v>29524</v>
      </c>
      <c r="E3638" s="128" t="s">
        <v>29512</v>
      </c>
      <c r="F3638" s="102" t="s">
        <v>14834</v>
      </c>
      <c r="G3638" s="142">
        <v>15154</v>
      </c>
      <c r="H3638" s="128" t="s">
        <v>11819</v>
      </c>
      <c r="I3638" s="128" t="s">
        <v>10103</v>
      </c>
      <c r="J3638" s="128" t="s">
        <v>35366</v>
      </c>
      <c r="K3638" s="128"/>
      <c r="L3638" s="143"/>
      <c r="M3638" s="128">
        <v>3</v>
      </c>
      <c r="N3638" s="144" t="s">
        <v>29525</v>
      </c>
      <c r="O3638" s="128" t="s">
        <v>20675</v>
      </c>
      <c r="P3638" s="128" t="s">
        <v>8076</v>
      </c>
      <c r="Q3638" s="128" t="s">
        <v>19131</v>
      </c>
      <c r="R3638" s="128"/>
      <c r="S3638" s="128" t="s">
        <v>9435</v>
      </c>
      <c r="T3638" s="128" t="s">
        <v>7789</v>
      </c>
      <c r="U3638" s="128"/>
      <c r="V3638" s="128">
        <v>8.5</v>
      </c>
      <c r="W3638" s="128"/>
      <c r="X3638" s="324"/>
    </row>
    <row r="3639" spans="1:24" ht="12.95" customHeight="1" x14ac:dyDescent="0.2">
      <c r="A3639" s="140">
        <v>2014</v>
      </c>
      <c r="B3639" s="140" t="s">
        <v>4176</v>
      </c>
      <c r="C3639" s="128" t="s">
        <v>38679</v>
      </c>
      <c r="D3639" s="346" t="s">
        <v>29526</v>
      </c>
      <c r="E3639" s="128" t="s">
        <v>29513</v>
      </c>
      <c r="F3639" s="102" t="s">
        <v>14834</v>
      </c>
      <c r="G3639" s="142">
        <v>15266</v>
      </c>
      <c r="H3639" s="128" t="s">
        <v>11819</v>
      </c>
      <c r="I3639" s="128" t="s">
        <v>10103</v>
      </c>
      <c r="J3639" s="128" t="s">
        <v>29527</v>
      </c>
      <c r="K3639" s="128"/>
      <c r="L3639" s="143"/>
      <c r="M3639" s="128">
        <v>2</v>
      </c>
      <c r="N3639" s="144" t="s">
        <v>29528</v>
      </c>
      <c r="O3639" s="128" t="s">
        <v>325</v>
      </c>
      <c r="P3639" s="128" t="s">
        <v>8076</v>
      </c>
      <c r="Q3639" s="128" t="s">
        <v>18174</v>
      </c>
      <c r="R3639" s="128"/>
      <c r="S3639" s="128"/>
      <c r="T3639" s="128" t="s">
        <v>7789</v>
      </c>
      <c r="U3639" s="128" t="s">
        <v>35594</v>
      </c>
      <c r="V3639" s="128">
        <v>7.5</v>
      </c>
      <c r="W3639" s="128"/>
      <c r="X3639" s="324"/>
    </row>
    <row r="3640" spans="1:24" ht="12.95" customHeight="1" x14ac:dyDescent="0.2">
      <c r="A3640" s="140">
        <v>2014</v>
      </c>
      <c r="B3640" s="140" t="s">
        <v>4176</v>
      </c>
      <c r="C3640" s="128" t="s">
        <v>38679</v>
      </c>
      <c r="D3640" s="346" t="s">
        <v>29529</v>
      </c>
      <c r="E3640" s="128" t="s">
        <v>29514</v>
      </c>
      <c r="F3640" s="102" t="s">
        <v>14834</v>
      </c>
      <c r="G3640" s="142">
        <v>15792</v>
      </c>
      <c r="H3640" s="128" t="s">
        <v>3253</v>
      </c>
      <c r="I3640" s="128" t="s">
        <v>10103</v>
      </c>
      <c r="J3640" s="128" t="s">
        <v>35413</v>
      </c>
      <c r="K3640" s="128"/>
      <c r="L3640" s="143"/>
      <c r="M3640" s="128">
        <v>4</v>
      </c>
      <c r="N3640" s="144" t="s">
        <v>29530</v>
      </c>
      <c r="O3640" s="128" t="s">
        <v>5985</v>
      </c>
      <c r="P3640" s="128"/>
      <c r="Q3640" s="128" t="s">
        <v>19103</v>
      </c>
      <c r="R3640" s="128"/>
      <c r="S3640" s="128"/>
      <c r="T3640" s="128" t="s">
        <v>20549</v>
      </c>
      <c r="U3640" s="128" t="s">
        <v>35595</v>
      </c>
      <c r="V3640" s="128">
        <v>7.5</v>
      </c>
      <c r="W3640" s="128"/>
      <c r="X3640" s="324"/>
    </row>
    <row r="3641" spans="1:24" ht="12.95" customHeight="1" x14ac:dyDescent="0.2">
      <c r="A3641" s="140">
        <v>2014</v>
      </c>
      <c r="B3641" s="140" t="s">
        <v>4176</v>
      </c>
      <c r="C3641" s="128" t="s">
        <v>38679</v>
      </c>
      <c r="D3641" s="346" t="s">
        <v>29531</v>
      </c>
      <c r="E3641" s="128" t="s">
        <v>29515</v>
      </c>
      <c r="F3641" s="102" t="s">
        <v>14834</v>
      </c>
      <c r="G3641" s="142">
        <v>16135</v>
      </c>
      <c r="H3641" s="128" t="s">
        <v>10103</v>
      </c>
      <c r="I3641" s="128" t="s">
        <v>11819</v>
      </c>
      <c r="J3641" s="128" t="s">
        <v>35596</v>
      </c>
      <c r="K3641" s="128"/>
      <c r="L3641" s="199" t="s">
        <v>21453</v>
      </c>
      <c r="M3641" s="128">
        <v>2</v>
      </c>
      <c r="N3641" s="144" t="s">
        <v>29532</v>
      </c>
      <c r="O3641" s="128" t="s">
        <v>18174</v>
      </c>
      <c r="P3641" s="128"/>
      <c r="Q3641" s="128"/>
      <c r="R3641" s="128"/>
      <c r="S3641" s="128"/>
      <c r="T3641" s="128" t="s">
        <v>7789</v>
      </c>
      <c r="U3641" s="128"/>
      <c r="V3641" s="128">
        <v>6.5</v>
      </c>
      <c r="W3641" s="128"/>
      <c r="X3641" s="324"/>
    </row>
    <row r="3642" spans="1:24" ht="12.95" customHeight="1" x14ac:dyDescent="0.2">
      <c r="A3642" s="140">
        <v>2014</v>
      </c>
      <c r="B3642" s="140" t="s">
        <v>4176</v>
      </c>
      <c r="C3642" s="128" t="s">
        <v>38679</v>
      </c>
      <c r="D3642" s="346" t="s">
        <v>29533</v>
      </c>
      <c r="E3642" s="128" t="s">
        <v>29516</v>
      </c>
      <c r="F3642" s="102" t="s">
        <v>14834</v>
      </c>
      <c r="G3642" s="142">
        <v>16246</v>
      </c>
      <c r="H3642" s="128" t="s">
        <v>11819</v>
      </c>
      <c r="I3642" s="128" t="s">
        <v>10103</v>
      </c>
      <c r="J3642" s="128" t="s">
        <v>11069</v>
      </c>
      <c r="K3642" s="128"/>
      <c r="L3642" s="143"/>
      <c r="M3642" s="128">
        <v>2</v>
      </c>
      <c r="N3642" s="144" t="s">
        <v>29523</v>
      </c>
      <c r="O3642" s="128" t="s">
        <v>15877</v>
      </c>
      <c r="P3642" s="128" t="s">
        <v>9125</v>
      </c>
      <c r="Q3642" s="128" t="s">
        <v>35597</v>
      </c>
      <c r="R3642" s="128"/>
      <c r="S3642" s="128" t="s">
        <v>11080</v>
      </c>
      <c r="T3642" s="128" t="s">
        <v>7789</v>
      </c>
      <c r="U3642" s="128"/>
      <c r="V3642" s="128">
        <v>8.5</v>
      </c>
      <c r="W3642" s="128"/>
      <c r="X3642" s="324"/>
    </row>
    <row r="3643" spans="1:24" ht="12.95" customHeight="1" x14ac:dyDescent="0.2">
      <c r="A3643" s="140">
        <v>2015</v>
      </c>
      <c r="B3643" s="140" t="s">
        <v>4176</v>
      </c>
      <c r="C3643" s="128" t="s">
        <v>29732</v>
      </c>
      <c r="D3643" s="198" t="s">
        <v>29843</v>
      </c>
      <c r="E3643" s="128" t="s">
        <v>29733</v>
      </c>
      <c r="F3643" s="102" t="s">
        <v>14834</v>
      </c>
      <c r="G3643" s="142">
        <v>15218</v>
      </c>
      <c r="H3643" s="128" t="s">
        <v>11819</v>
      </c>
      <c r="I3643" s="128" t="s">
        <v>10103</v>
      </c>
      <c r="J3643" s="128" t="s">
        <v>29844</v>
      </c>
      <c r="K3643" s="128"/>
      <c r="L3643" s="143"/>
      <c r="M3643" s="128">
        <v>2</v>
      </c>
      <c r="N3643" s="144" t="s">
        <v>29845</v>
      </c>
      <c r="O3643" s="128" t="s">
        <v>21123</v>
      </c>
      <c r="P3643" s="128"/>
      <c r="Q3643" s="128" t="s">
        <v>29846</v>
      </c>
      <c r="R3643" s="128"/>
      <c r="S3643" s="128"/>
      <c r="T3643" s="128" t="s">
        <v>7789</v>
      </c>
      <c r="U3643" s="128" t="s">
        <v>9941</v>
      </c>
      <c r="V3643" s="128">
        <v>7.5</v>
      </c>
      <c r="W3643" s="128"/>
      <c r="X3643" s="324"/>
    </row>
    <row r="3644" spans="1:24" ht="12.95" customHeight="1" x14ac:dyDescent="0.2">
      <c r="A3644" s="140">
        <v>2015</v>
      </c>
      <c r="B3644" s="140" t="s">
        <v>4176</v>
      </c>
      <c r="C3644" s="128" t="s">
        <v>29732</v>
      </c>
      <c r="D3644" s="198" t="s">
        <v>29866</v>
      </c>
      <c r="E3644" s="128" t="s">
        <v>29734</v>
      </c>
      <c r="F3644" s="128" t="s">
        <v>14834</v>
      </c>
      <c r="G3644" s="142">
        <v>15528</v>
      </c>
      <c r="H3644" s="128" t="s">
        <v>10103</v>
      </c>
      <c r="I3644" s="128" t="s">
        <v>11819</v>
      </c>
      <c r="J3644" s="128" t="s">
        <v>29867</v>
      </c>
      <c r="K3644" s="128"/>
      <c r="L3644" s="143"/>
      <c r="M3644" s="128">
        <v>1</v>
      </c>
      <c r="N3644" s="144" t="s">
        <v>29856</v>
      </c>
      <c r="O3644" s="128" t="s">
        <v>15941</v>
      </c>
      <c r="P3644" s="128" t="s">
        <v>3620</v>
      </c>
      <c r="Q3644" s="128" t="s">
        <v>16624</v>
      </c>
      <c r="R3644" s="128"/>
      <c r="S3644" s="128"/>
      <c r="T3644" s="128" t="s">
        <v>7789</v>
      </c>
      <c r="U3644" s="128" t="s">
        <v>29868</v>
      </c>
      <c r="V3644" s="128">
        <v>8.5</v>
      </c>
      <c r="W3644" s="128"/>
      <c r="X3644" s="324"/>
    </row>
    <row r="3645" spans="1:24" ht="12.95" customHeight="1" x14ac:dyDescent="0.2">
      <c r="A3645" s="140">
        <v>2015</v>
      </c>
      <c r="B3645" s="140" t="s">
        <v>4176</v>
      </c>
      <c r="C3645" s="197" t="s">
        <v>29732</v>
      </c>
      <c r="D3645" s="198" t="s">
        <v>29847</v>
      </c>
      <c r="E3645" s="128" t="s">
        <v>29735</v>
      </c>
      <c r="F3645" s="102" t="s">
        <v>14834</v>
      </c>
      <c r="G3645" s="142">
        <v>15255</v>
      </c>
      <c r="H3645" s="128" t="s">
        <v>11819</v>
      </c>
      <c r="I3645" s="128" t="s">
        <v>10103</v>
      </c>
      <c r="J3645" s="128" t="s">
        <v>29848</v>
      </c>
      <c r="K3645" s="128"/>
      <c r="L3645" s="143"/>
      <c r="M3645" s="128">
        <v>2</v>
      </c>
      <c r="N3645" s="144" t="s">
        <v>29845</v>
      </c>
      <c r="O3645" s="128" t="s">
        <v>20483</v>
      </c>
      <c r="P3645" s="128" t="s">
        <v>3620</v>
      </c>
      <c r="Q3645" s="128" t="s">
        <v>16545</v>
      </c>
      <c r="R3645" s="128"/>
      <c r="S3645" s="128"/>
      <c r="T3645" s="128" t="s">
        <v>7789</v>
      </c>
      <c r="U3645" s="128" t="s">
        <v>29849</v>
      </c>
      <c r="V3645" s="128">
        <v>7.5</v>
      </c>
      <c r="W3645" s="128"/>
      <c r="X3645" s="324"/>
    </row>
    <row r="3646" spans="1:24" ht="12.95" customHeight="1" x14ac:dyDescent="0.2">
      <c r="A3646" s="140">
        <v>2015</v>
      </c>
      <c r="B3646" s="140" t="s">
        <v>4176</v>
      </c>
      <c r="C3646" s="128" t="s">
        <v>29732</v>
      </c>
      <c r="D3646" s="198" t="s">
        <v>29850</v>
      </c>
      <c r="E3646" s="128" t="s">
        <v>29736</v>
      </c>
      <c r="F3646" s="102" t="s">
        <v>14834</v>
      </c>
      <c r="G3646" s="142">
        <v>15152</v>
      </c>
      <c r="H3646" s="128" t="s">
        <v>10103</v>
      </c>
      <c r="I3646" s="128" t="s">
        <v>11819</v>
      </c>
      <c r="J3646" s="128" t="s">
        <v>29851</v>
      </c>
      <c r="K3646" s="128"/>
      <c r="L3646" s="143"/>
      <c r="M3646" s="128">
        <v>4</v>
      </c>
      <c r="N3646" s="144" t="s">
        <v>29852</v>
      </c>
      <c r="O3646" s="128" t="s">
        <v>29853</v>
      </c>
      <c r="P3646" s="128" t="s">
        <v>13301</v>
      </c>
      <c r="Q3646" s="128" t="s">
        <v>29854</v>
      </c>
      <c r="R3646" s="128" t="s">
        <v>7035</v>
      </c>
      <c r="S3646" s="128"/>
      <c r="T3646" s="128" t="s">
        <v>7789</v>
      </c>
      <c r="U3646" s="128" t="s">
        <v>29863</v>
      </c>
      <c r="V3646" s="128">
        <v>8.5</v>
      </c>
      <c r="W3646" s="128"/>
      <c r="X3646" s="324"/>
    </row>
    <row r="3647" spans="1:24" ht="12.95" customHeight="1" x14ac:dyDescent="0.2">
      <c r="A3647" s="140">
        <v>2015</v>
      </c>
      <c r="B3647" s="140" t="s">
        <v>4176</v>
      </c>
      <c r="C3647" s="128" t="s">
        <v>29732</v>
      </c>
      <c r="D3647" s="198" t="s">
        <v>29858</v>
      </c>
      <c r="E3647" s="128" t="s">
        <v>29737</v>
      </c>
      <c r="F3647" s="102" t="s">
        <v>14834</v>
      </c>
      <c r="G3647" s="142">
        <v>16488</v>
      </c>
      <c r="H3647" s="128" t="s">
        <v>11819</v>
      </c>
      <c r="I3647" s="128" t="s">
        <v>10103</v>
      </c>
      <c r="J3647" s="128" t="s">
        <v>29855</v>
      </c>
      <c r="K3647" s="128"/>
      <c r="L3647" s="143"/>
      <c r="M3647" s="128">
        <v>1</v>
      </c>
      <c r="N3647" s="144" t="s">
        <v>29856</v>
      </c>
      <c r="O3647" s="128" t="s">
        <v>16686</v>
      </c>
      <c r="P3647" s="128" t="s">
        <v>9125</v>
      </c>
      <c r="Q3647" s="128" t="s">
        <v>20321</v>
      </c>
      <c r="R3647" s="128"/>
      <c r="S3647" s="128" t="s">
        <v>8315</v>
      </c>
      <c r="T3647" s="128" t="s">
        <v>7789</v>
      </c>
      <c r="U3647" s="128" t="s">
        <v>29857</v>
      </c>
      <c r="V3647" s="128">
        <v>7.5</v>
      </c>
      <c r="W3647" s="128"/>
      <c r="X3647" s="324"/>
    </row>
    <row r="3648" spans="1:24" ht="12.95" customHeight="1" x14ac:dyDescent="0.2">
      <c r="A3648" s="140">
        <v>2015</v>
      </c>
      <c r="B3648" s="140" t="s">
        <v>4176</v>
      </c>
      <c r="C3648" s="128" t="s">
        <v>29732</v>
      </c>
      <c r="D3648" s="198" t="s">
        <v>29859</v>
      </c>
      <c r="E3648" s="128" t="s">
        <v>29738</v>
      </c>
      <c r="F3648" s="102" t="s">
        <v>14834</v>
      </c>
      <c r="G3648" s="142">
        <v>15155</v>
      </c>
      <c r="H3648" s="128" t="s">
        <v>10103</v>
      </c>
      <c r="I3648" s="128" t="s">
        <v>11819</v>
      </c>
      <c r="J3648" s="128" t="s">
        <v>29860</v>
      </c>
      <c r="K3648" s="128"/>
      <c r="L3648" s="143"/>
      <c r="M3648" s="128">
        <v>2</v>
      </c>
      <c r="N3648" s="144" t="s">
        <v>29861</v>
      </c>
      <c r="O3648" s="128" t="s">
        <v>19521</v>
      </c>
      <c r="P3648" s="128" t="s">
        <v>9125</v>
      </c>
      <c r="Q3648" s="128" t="s">
        <v>16684</v>
      </c>
      <c r="R3648" s="128"/>
      <c r="S3648" s="128"/>
      <c r="T3648" s="128" t="s">
        <v>7789</v>
      </c>
      <c r="U3648" s="128" t="s">
        <v>29862</v>
      </c>
      <c r="V3648" s="128">
        <v>7.5</v>
      </c>
      <c r="W3648" s="128"/>
      <c r="X3648" s="324"/>
    </row>
    <row r="3649" spans="1:24" ht="12.95" customHeight="1" x14ac:dyDescent="0.2">
      <c r="A3649" s="140">
        <v>2015</v>
      </c>
      <c r="B3649" s="140" t="s">
        <v>4176</v>
      </c>
      <c r="C3649" s="128" t="s">
        <v>29732</v>
      </c>
      <c r="D3649" s="198" t="s">
        <v>29864</v>
      </c>
      <c r="E3649" s="128" t="s">
        <v>29739</v>
      </c>
      <c r="F3649" s="102" t="s">
        <v>14834</v>
      </c>
      <c r="G3649" s="142">
        <v>15116</v>
      </c>
      <c r="H3649" s="102" t="s">
        <v>30655</v>
      </c>
      <c r="I3649" s="128" t="s">
        <v>11819</v>
      </c>
      <c r="J3649" s="128" t="s">
        <v>7741</v>
      </c>
      <c r="K3649" s="128"/>
      <c r="L3649" s="143"/>
      <c r="M3649" s="128">
        <v>2</v>
      </c>
      <c r="N3649" s="144" t="s">
        <v>29861</v>
      </c>
      <c r="O3649" s="128" t="s">
        <v>9125</v>
      </c>
      <c r="P3649" s="128" t="s">
        <v>17734</v>
      </c>
      <c r="Q3649" s="128" t="s">
        <v>20806</v>
      </c>
      <c r="R3649" s="128"/>
      <c r="S3649" s="128"/>
      <c r="T3649" s="128" t="s">
        <v>7789</v>
      </c>
      <c r="U3649" s="128" t="s">
        <v>29865</v>
      </c>
      <c r="V3649" s="128">
        <v>7.5</v>
      </c>
      <c r="W3649" s="128"/>
      <c r="X3649" s="324"/>
    </row>
    <row r="3650" spans="1:24" ht="12.95" customHeight="1" x14ac:dyDescent="0.2">
      <c r="A3650" s="140">
        <v>2015</v>
      </c>
      <c r="B3650" s="140" t="s">
        <v>4176</v>
      </c>
      <c r="C3650" s="128" t="s">
        <v>29732</v>
      </c>
      <c r="D3650" s="198" t="s">
        <v>29869</v>
      </c>
      <c r="E3650" s="128" t="s">
        <v>29740</v>
      </c>
      <c r="F3650" s="102" t="s">
        <v>14834</v>
      </c>
      <c r="G3650" s="142">
        <v>15217</v>
      </c>
      <c r="H3650" s="128" t="s">
        <v>10103</v>
      </c>
      <c r="I3650" s="128" t="s">
        <v>11819</v>
      </c>
      <c r="J3650" s="128" t="s">
        <v>29870</v>
      </c>
      <c r="K3650" s="128"/>
      <c r="L3650" s="143"/>
      <c r="M3650" s="128">
        <v>3</v>
      </c>
      <c r="N3650" s="144" t="s">
        <v>29871</v>
      </c>
      <c r="O3650" s="128" t="s">
        <v>14682</v>
      </c>
      <c r="P3650" s="128" t="s">
        <v>13301</v>
      </c>
      <c r="Q3650" s="128" t="s">
        <v>29872</v>
      </c>
      <c r="R3650" s="128"/>
      <c r="S3650" s="128"/>
      <c r="T3650" s="128" t="s">
        <v>7789</v>
      </c>
      <c r="U3650" s="128" t="s">
        <v>29873</v>
      </c>
      <c r="V3650" s="128">
        <v>8.5</v>
      </c>
      <c r="W3650" s="128"/>
      <c r="X3650" s="324"/>
    </row>
    <row r="3651" spans="1:24" ht="12.95" customHeight="1" x14ac:dyDescent="0.2">
      <c r="A3651" s="140">
        <v>2016</v>
      </c>
      <c r="B3651" s="140" t="s">
        <v>4176</v>
      </c>
      <c r="C3651" s="197" t="s">
        <v>35550</v>
      </c>
      <c r="D3651" s="198" t="s">
        <v>35561</v>
      </c>
      <c r="E3651" s="128" t="s">
        <v>35551</v>
      </c>
      <c r="F3651" s="102" t="s">
        <v>14834</v>
      </c>
      <c r="G3651" s="142">
        <v>10914</v>
      </c>
      <c r="H3651" s="128" t="s">
        <v>14944</v>
      </c>
      <c r="I3651" s="128" t="s">
        <v>10103</v>
      </c>
      <c r="J3651" s="128" t="s">
        <v>35351</v>
      </c>
      <c r="K3651" s="128"/>
      <c r="L3651" s="143"/>
      <c r="M3651" s="128">
        <v>2</v>
      </c>
      <c r="N3651" s="144" t="s">
        <v>35562</v>
      </c>
      <c r="O3651" s="128" t="s">
        <v>10189</v>
      </c>
      <c r="P3651" s="128" t="s">
        <v>15889</v>
      </c>
      <c r="Q3651" s="128" t="s">
        <v>16653</v>
      </c>
      <c r="R3651" s="128"/>
      <c r="S3651" s="128" t="s">
        <v>8315</v>
      </c>
      <c r="T3651" s="128" t="s">
        <v>7789</v>
      </c>
      <c r="U3651" s="128" t="s">
        <v>35563</v>
      </c>
      <c r="V3651" s="128">
        <v>7.5</v>
      </c>
      <c r="W3651" s="128"/>
      <c r="X3651" s="324"/>
    </row>
    <row r="3652" spans="1:24" ht="12.95" customHeight="1" x14ac:dyDescent="0.2">
      <c r="A3652" s="140">
        <v>2016</v>
      </c>
      <c r="B3652" s="140" t="s">
        <v>4176</v>
      </c>
      <c r="C3652" s="128" t="s">
        <v>35550</v>
      </c>
      <c r="D3652" s="198" t="s">
        <v>35365</v>
      </c>
      <c r="E3652" s="128" t="s">
        <v>35552</v>
      </c>
      <c r="F3652" s="102" t="s">
        <v>14834</v>
      </c>
      <c r="G3652" s="142">
        <v>15154</v>
      </c>
      <c r="H3652" s="128" t="s">
        <v>11819</v>
      </c>
      <c r="I3652" s="128" t="s">
        <v>10103</v>
      </c>
      <c r="J3652" s="128" t="s">
        <v>35564</v>
      </c>
      <c r="K3652" s="128"/>
      <c r="L3652" s="143"/>
      <c r="M3652" s="128">
        <v>3</v>
      </c>
      <c r="N3652" s="128" t="s">
        <v>35565</v>
      </c>
      <c r="O3652" s="128" t="s">
        <v>17511</v>
      </c>
      <c r="P3652" s="128" t="s">
        <v>162</v>
      </c>
      <c r="Q3652" s="128" t="s">
        <v>17671</v>
      </c>
      <c r="R3652" s="128"/>
      <c r="S3652" s="128"/>
      <c r="T3652" s="128" t="s">
        <v>7789</v>
      </c>
      <c r="U3652" s="128" t="s">
        <v>13334</v>
      </c>
      <c r="V3652" s="128">
        <v>8.5</v>
      </c>
      <c r="W3652" s="128"/>
      <c r="X3652" s="324"/>
    </row>
    <row r="3653" spans="1:24" ht="12.95" customHeight="1" x14ac:dyDescent="0.2">
      <c r="A3653" s="140">
        <v>2016</v>
      </c>
      <c r="B3653" s="140" t="s">
        <v>4176</v>
      </c>
      <c r="C3653" s="128" t="s">
        <v>35550</v>
      </c>
      <c r="D3653" s="198" t="s">
        <v>35566</v>
      </c>
      <c r="E3653" s="128" t="s">
        <v>35553</v>
      </c>
      <c r="F3653" s="102" t="s">
        <v>14834</v>
      </c>
      <c r="G3653" s="142">
        <v>16505</v>
      </c>
      <c r="H3653" s="128" t="s">
        <v>10103</v>
      </c>
      <c r="I3653" s="128" t="s">
        <v>4890</v>
      </c>
      <c r="J3653" s="128" t="s">
        <v>35476</v>
      </c>
      <c r="K3653" s="128"/>
      <c r="L3653" s="143"/>
      <c r="M3653" s="128">
        <v>6</v>
      </c>
      <c r="N3653" s="144" t="s">
        <v>35567</v>
      </c>
      <c r="O3653" s="128" t="s">
        <v>35568</v>
      </c>
      <c r="P3653" s="128" t="s">
        <v>13301</v>
      </c>
      <c r="Q3653" s="128" t="s">
        <v>19432</v>
      </c>
      <c r="R3653" s="128"/>
      <c r="S3653" s="128"/>
      <c r="T3653" s="128" t="s">
        <v>7789</v>
      </c>
      <c r="U3653" s="128" t="s">
        <v>35569</v>
      </c>
      <c r="V3653" s="128">
        <v>9.5</v>
      </c>
      <c r="W3653" s="128"/>
      <c r="X3653" s="324"/>
    </row>
    <row r="3654" spans="1:24" ht="12.95" customHeight="1" x14ac:dyDescent="0.2">
      <c r="A3654" s="140">
        <v>2016</v>
      </c>
      <c r="B3654" s="140" t="s">
        <v>4176</v>
      </c>
      <c r="C3654" s="128" t="s">
        <v>35550</v>
      </c>
      <c r="D3654" s="198" t="s">
        <v>35363</v>
      </c>
      <c r="E3654" s="128" t="s">
        <v>35554</v>
      </c>
      <c r="F3654" s="102" t="s">
        <v>14834</v>
      </c>
      <c r="G3654" s="142">
        <v>15150</v>
      </c>
      <c r="H3654" s="128" t="s">
        <v>10103</v>
      </c>
      <c r="I3654" s="128" t="s">
        <v>11819</v>
      </c>
      <c r="J3654" s="128" t="s">
        <v>35570</v>
      </c>
      <c r="K3654" s="128"/>
      <c r="L3654" s="143"/>
      <c r="M3654" s="128">
        <v>2</v>
      </c>
      <c r="N3654" s="144" t="s">
        <v>35571</v>
      </c>
      <c r="O3654" s="128" t="s">
        <v>16686</v>
      </c>
      <c r="P3654" s="128" t="s">
        <v>9160</v>
      </c>
      <c r="Q3654" s="128" t="s">
        <v>16511</v>
      </c>
      <c r="R3654" s="128"/>
      <c r="S3654" s="128"/>
      <c r="T3654" s="128" t="s">
        <v>7789</v>
      </c>
      <c r="U3654" s="128" t="s">
        <v>35572</v>
      </c>
      <c r="V3654" s="128">
        <v>7.5</v>
      </c>
      <c r="W3654" s="128"/>
      <c r="X3654" s="324"/>
    </row>
    <row r="3655" spans="1:24" ht="12.95" customHeight="1" x14ac:dyDescent="0.2">
      <c r="A3655" s="140">
        <v>2016</v>
      </c>
      <c r="B3655" s="140" t="s">
        <v>4176</v>
      </c>
      <c r="C3655" s="128" t="s">
        <v>35550</v>
      </c>
      <c r="D3655" s="198" t="s">
        <v>35573</v>
      </c>
      <c r="E3655" s="128" t="s">
        <v>35555</v>
      </c>
      <c r="F3655" s="102" t="s">
        <v>14834</v>
      </c>
      <c r="G3655" s="142">
        <v>15157</v>
      </c>
      <c r="H3655" s="128" t="s">
        <v>10103</v>
      </c>
      <c r="I3655" s="128" t="s">
        <v>11819</v>
      </c>
      <c r="J3655" s="128" t="s">
        <v>35574</v>
      </c>
      <c r="K3655" s="128"/>
      <c r="L3655" s="143"/>
      <c r="M3655" s="128">
        <v>3</v>
      </c>
      <c r="N3655" s="144" t="s">
        <v>35575</v>
      </c>
      <c r="O3655" s="128" t="s">
        <v>20648</v>
      </c>
      <c r="P3655" s="128" t="s">
        <v>9125</v>
      </c>
      <c r="Q3655" s="128" t="s">
        <v>16712</v>
      </c>
      <c r="R3655" s="128"/>
      <c r="S3655" s="128"/>
      <c r="T3655" s="128" t="s">
        <v>7789</v>
      </c>
      <c r="U3655" s="128" t="s">
        <v>35576</v>
      </c>
      <c r="V3655" s="128">
        <v>8.5</v>
      </c>
      <c r="W3655" s="128"/>
      <c r="X3655" s="324"/>
    </row>
    <row r="3656" spans="1:24" ht="12.95" customHeight="1" x14ac:dyDescent="0.2">
      <c r="A3656" s="140">
        <v>2016</v>
      </c>
      <c r="B3656" s="140" t="s">
        <v>4176</v>
      </c>
      <c r="C3656" s="128" t="s">
        <v>35550</v>
      </c>
      <c r="D3656" s="198" t="s">
        <v>35371</v>
      </c>
      <c r="E3656" s="128" t="s">
        <v>35556</v>
      </c>
      <c r="F3656" s="102" t="s">
        <v>14834</v>
      </c>
      <c r="G3656" s="142">
        <v>15165</v>
      </c>
      <c r="H3656" s="128" t="s">
        <v>10103</v>
      </c>
      <c r="I3656" s="128" t="s">
        <v>11819</v>
      </c>
      <c r="J3656" s="128" t="s">
        <v>35372</v>
      </c>
      <c r="K3656" s="128"/>
      <c r="L3656" s="143"/>
      <c r="M3656" s="128">
        <v>4</v>
      </c>
      <c r="N3656" s="144" t="s">
        <v>35577</v>
      </c>
      <c r="O3656" s="128" t="s">
        <v>20554</v>
      </c>
      <c r="P3656" s="128" t="s">
        <v>16499</v>
      </c>
      <c r="Q3656" s="128" t="s">
        <v>20572</v>
      </c>
      <c r="R3656" s="128"/>
      <c r="S3656" s="128"/>
      <c r="T3656" s="128" t="s">
        <v>7789</v>
      </c>
      <c r="U3656" s="128" t="s">
        <v>35578</v>
      </c>
      <c r="V3656" s="128">
        <v>7</v>
      </c>
      <c r="W3656" s="128"/>
      <c r="X3656" s="324"/>
    </row>
    <row r="3657" spans="1:24" ht="12.95" customHeight="1" x14ac:dyDescent="0.2">
      <c r="A3657" s="140">
        <v>2016</v>
      </c>
      <c r="B3657" s="140" t="s">
        <v>4176</v>
      </c>
      <c r="C3657" s="128" t="s">
        <v>35550</v>
      </c>
      <c r="D3657" s="198" t="s">
        <v>35385</v>
      </c>
      <c r="E3657" s="128" t="s">
        <v>35557</v>
      </c>
      <c r="F3657" s="102" t="s">
        <v>14834</v>
      </c>
      <c r="G3657" s="142">
        <v>15234</v>
      </c>
      <c r="H3657" s="128" t="s">
        <v>10103</v>
      </c>
      <c r="I3657" s="128" t="s">
        <v>4890</v>
      </c>
      <c r="J3657" s="128" t="s">
        <v>35386</v>
      </c>
      <c r="K3657" s="128"/>
      <c r="L3657" s="143"/>
      <c r="M3657" s="128">
        <v>4</v>
      </c>
      <c r="N3657" s="144" t="s">
        <v>35579</v>
      </c>
      <c r="O3657" s="128" t="s">
        <v>13460</v>
      </c>
      <c r="P3657" s="128" t="s">
        <v>16982</v>
      </c>
      <c r="Q3657" s="128" t="s">
        <v>16762</v>
      </c>
      <c r="R3657" s="128"/>
      <c r="S3657" s="128"/>
      <c r="T3657" s="128" t="s">
        <v>7789</v>
      </c>
      <c r="U3657" s="128"/>
      <c r="V3657" s="128">
        <v>6.5</v>
      </c>
      <c r="W3657" s="128"/>
      <c r="X3657" s="324"/>
    </row>
    <row r="3658" spans="1:24" ht="12.95" customHeight="1" x14ac:dyDescent="0.2">
      <c r="A3658" s="140">
        <v>2016</v>
      </c>
      <c r="B3658" s="140" t="s">
        <v>4176</v>
      </c>
      <c r="C3658" s="128" t="s">
        <v>35550</v>
      </c>
      <c r="D3658" s="198" t="s">
        <v>35390</v>
      </c>
      <c r="E3658" s="128" t="s">
        <v>35558</v>
      </c>
      <c r="F3658" s="102" t="s">
        <v>14834</v>
      </c>
      <c r="G3658" s="142">
        <v>15308</v>
      </c>
      <c r="H3658" s="128" t="s">
        <v>11819</v>
      </c>
      <c r="I3658" s="128" t="s">
        <v>10103</v>
      </c>
      <c r="J3658" s="128" t="s">
        <v>35391</v>
      </c>
      <c r="K3658" s="128"/>
      <c r="L3658" s="143"/>
      <c r="M3658" s="128">
        <v>8</v>
      </c>
      <c r="N3658" s="144" t="s">
        <v>35580</v>
      </c>
      <c r="O3658" s="128" t="s">
        <v>35581</v>
      </c>
      <c r="P3658" s="128" t="s">
        <v>15922</v>
      </c>
      <c r="Q3658" s="128" t="s">
        <v>35582</v>
      </c>
      <c r="R3658" s="128"/>
      <c r="S3658" s="128" t="s">
        <v>8315</v>
      </c>
      <c r="T3658" s="128" t="s">
        <v>7789</v>
      </c>
      <c r="U3658" s="128" t="s">
        <v>35583</v>
      </c>
      <c r="V3658" s="128">
        <v>11.5</v>
      </c>
      <c r="W3658" s="128"/>
      <c r="X3658" s="324"/>
    </row>
    <row r="3659" spans="1:24" ht="12.95" customHeight="1" x14ac:dyDescent="0.2">
      <c r="A3659" s="140">
        <v>2016</v>
      </c>
      <c r="B3659" s="140" t="s">
        <v>4176</v>
      </c>
      <c r="C3659" s="128" t="s">
        <v>35550</v>
      </c>
      <c r="D3659" s="198" t="s">
        <v>35410</v>
      </c>
      <c r="E3659" s="128" t="s">
        <v>35559</v>
      </c>
      <c r="F3659" s="102" t="s">
        <v>14834</v>
      </c>
      <c r="G3659" s="142">
        <v>15587</v>
      </c>
      <c r="H3659" s="128" t="s">
        <v>11819</v>
      </c>
      <c r="I3659" s="128" t="s">
        <v>10103</v>
      </c>
      <c r="J3659" s="128" t="s">
        <v>35411</v>
      </c>
      <c r="K3659" s="128"/>
      <c r="L3659" s="143"/>
      <c r="M3659" s="128">
        <v>4</v>
      </c>
      <c r="N3659" s="144" t="s">
        <v>35584</v>
      </c>
      <c r="O3659" s="128" t="s">
        <v>16856</v>
      </c>
      <c r="P3659" s="128" t="s">
        <v>15889</v>
      </c>
      <c r="Q3659" s="128" t="s">
        <v>16757</v>
      </c>
      <c r="R3659" s="128"/>
      <c r="S3659" s="128" t="s">
        <v>8315</v>
      </c>
      <c r="T3659" s="128" t="s">
        <v>7789</v>
      </c>
      <c r="U3659" s="128"/>
      <c r="V3659" s="128">
        <v>8.5</v>
      </c>
      <c r="W3659" s="128"/>
      <c r="X3659" s="324"/>
    </row>
    <row r="3660" spans="1:24" ht="12.95" customHeight="1" x14ac:dyDescent="0.2">
      <c r="A3660" s="140">
        <v>2016</v>
      </c>
      <c r="B3660" s="140" t="s">
        <v>4176</v>
      </c>
      <c r="C3660" s="128" t="s">
        <v>35550</v>
      </c>
      <c r="D3660" s="198" t="s">
        <v>35483</v>
      </c>
      <c r="E3660" s="128" t="s">
        <v>35560</v>
      </c>
      <c r="F3660" s="102" t="s">
        <v>14834</v>
      </c>
      <c r="G3660" s="142">
        <v>16274</v>
      </c>
      <c r="H3660" s="128" t="s">
        <v>3253</v>
      </c>
      <c r="I3660" s="128" t="s">
        <v>10103</v>
      </c>
      <c r="J3660" s="128" t="s">
        <v>35444</v>
      </c>
      <c r="K3660" s="128"/>
      <c r="L3660" s="143"/>
      <c r="M3660" s="128">
        <v>2</v>
      </c>
      <c r="N3660" s="144" t="s">
        <v>35585</v>
      </c>
      <c r="O3660" s="128" t="s">
        <v>683</v>
      </c>
      <c r="P3660" s="128" t="s">
        <v>9125</v>
      </c>
      <c r="Q3660" s="128" t="s">
        <v>19671</v>
      </c>
      <c r="R3660" s="128"/>
      <c r="S3660" s="128" t="s">
        <v>8315</v>
      </c>
      <c r="T3660" s="128" t="s">
        <v>7789</v>
      </c>
      <c r="U3660" s="128"/>
      <c r="V3660" s="128">
        <v>9.5</v>
      </c>
      <c r="W3660" s="128"/>
      <c r="X3660" s="324"/>
    </row>
    <row r="3661" spans="1:24" ht="12.95" customHeight="1" x14ac:dyDescent="0.2">
      <c r="A3661" s="140">
        <v>2016</v>
      </c>
      <c r="B3661" s="140" t="s">
        <v>4176</v>
      </c>
      <c r="C3661" s="128" t="s">
        <v>35550</v>
      </c>
      <c r="D3661" s="198" t="s">
        <v>35586</v>
      </c>
      <c r="E3661" s="128" t="s">
        <v>35389</v>
      </c>
      <c r="F3661" s="102" t="s">
        <v>14834</v>
      </c>
      <c r="G3661" s="142">
        <v>15304</v>
      </c>
      <c r="H3661" s="128" t="s">
        <v>10103</v>
      </c>
      <c r="I3661" s="128" t="s">
        <v>35587</v>
      </c>
      <c r="J3661" s="128" t="s">
        <v>35588</v>
      </c>
      <c r="K3661" s="128"/>
      <c r="L3661" s="143"/>
      <c r="M3661" s="128">
        <v>2</v>
      </c>
      <c r="N3661" s="144" t="s">
        <v>35589</v>
      </c>
      <c r="O3661" s="128" t="s">
        <v>16856</v>
      </c>
      <c r="P3661" s="128" t="s">
        <v>162</v>
      </c>
      <c r="Q3661" s="128" t="s">
        <v>17790</v>
      </c>
      <c r="R3661" s="128"/>
      <c r="S3661" s="128"/>
      <c r="T3661" s="128" t="s">
        <v>7789</v>
      </c>
      <c r="U3661" s="128" t="s">
        <v>35590</v>
      </c>
      <c r="V3661" s="128">
        <v>6.5</v>
      </c>
      <c r="W3661" s="128"/>
      <c r="X3661" s="324"/>
    </row>
    <row r="3662" spans="1:24" ht="12.95" customHeight="1" x14ac:dyDescent="0.2">
      <c r="A3662" s="140">
        <v>2018</v>
      </c>
      <c r="B3662" s="140" t="s">
        <v>4176</v>
      </c>
      <c r="C3662" s="197" t="s">
        <v>38680</v>
      </c>
      <c r="D3662" s="198" t="s">
        <v>38266</v>
      </c>
      <c r="E3662" s="128" t="s">
        <v>38681</v>
      </c>
      <c r="F3662" s="102" t="s">
        <v>14834</v>
      </c>
      <c r="G3662" s="142">
        <v>15164</v>
      </c>
      <c r="H3662" s="128" t="s">
        <v>10103</v>
      </c>
      <c r="I3662" s="128" t="s">
        <v>11819</v>
      </c>
      <c r="J3662" s="128" t="s">
        <v>38689</v>
      </c>
      <c r="K3662" s="128"/>
      <c r="L3662" s="143"/>
      <c r="M3662" s="128">
        <v>2</v>
      </c>
      <c r="N3662" s="144" t="s">
        <v>38690</v>
      </c>
      <c r="O3662" s="128" t="s">
        <v>16764</v>
      </c>
      <c r="P3662" s="128" t="s">
        <v>15941</v>
      </c>
      <c r="Q3662" s="128" t="s">
        <v>16520</v>
      </c>
      <c r="R3662" s="128"/>
      <c r="S3662" s="128"/>
      <c r="T3662" s="128" t="s">
        <v>7789</v>
      </c>
      <c r="U3662" s="128" t="s">
        <v>38691</v>
      </c>
      <c r="V3662" s="128">
        <v>9.5</v>
      </c>
      <c r="W3662" s="128"/>
      <c r="X3662" s="324"/>
    </row>
    <row r="3663" spans="1:24" ht="12.95" customHeight="1" x14ac:dyDescent="0.2">
      <c r="A3663" s="140">
        <v>2018</v>
      </c>
      <c r="B3663" s="140" t="s">
        <v>4176</v>
      </c>
      <c r="C3663" s="128" t="s">
        <v>38680</v>
      </c>
      <c r="D3663" s="198" t="s">
        <v>29526</v>
      </c>
      <c r="E3663" s="128" t="s">
        <v>38682</v>
      </c>
      <c r="F3663" s="102" t="s">
        <v>14834</v>
      </c>
      <c r="G3663" s="142">
        <v>15266</v>
      </c>
      <c r="H3663" s="128" t="s">
        <v>11819</v>
      </c>
      <c r="I3663" s="128" t="s">
        <v>10103</v>
      </c>
      <c r="J3663" s="128" t="s">
        <v>38692</v>
      </c>
      <c r="K3663" s="128"/>
      <c r="L3663" s="143"/>
      <c r="M3663" s="128">
        <v>2</v>
      </c>
      <c r="N3663" s="144" t="s">
        <v>38693</v>
      </c>
      <c r="O3663" s="128" t="s">
        <v>13460</v>
      </c>
      <c r="P3663" s="128" t="s">
        <v>13555</v>
      </c>
      <c r="Q3663" s="128" t="s">
        <v>18174</v>
      </c>
      <c r="R3663" s="128"/>
      <c r="S3663" s="128"/>
      <c r="T3663" s="128" t="s">
        <v>7789</v>
      </c>
      <c r="U3663" s="128" t="s">
        <v>38694</v>
      </c>
      <c r="V3663" s="128">
        <v>7.5</v>
      </c>
      <c r="W3663" s="128"/>
      <c r="X3663" s="324"/>
    </row>
    <row r="3664" spans="1:24" ht="12.95" customHeight="1" x14ac:dyDescent="0.2">
      <c r="A3664" s="140">
        <v>2018</v>
      </c>
      <c r="B3664" s="140" t="s">
        <v>4176</v>
      </c>
      <c r="C3664" s="128" t="s">
        <v>38680</v>
      </c>
      <c r="D3664" s="198" t="s">
        <v>38272</v>
      </c>
      <c r="E3664" s="128" t="s">
        <v>38683</v>
      </c>
      <c r="F3664" s="102" t="s">
        <v>14834</v>
      </c>
      <c r="G3664" s="142">
        <v>15266</v>
      </c>
      <c r="H3664" s="128" t="s">
        <v>11819</v>
      </c>
      <c r="I3664" s="128" t="s">
        <v>10103</v>
      </c>
      <c r="J3664" s="128" t="s">
        <v>38273</v>
      </c>
      <c r="K3664" s="128"/>
      <c r="L3664" s="143"/>
      <c r="M3664" s="128">
        <v>2</v>
      </c>
      <c r="N3664" s="144" t="s">
        <v>38695</v>
      </c>
      <c r="O3664" s="128" t="s">
        <v>17392</v>
      </c>
      <c r="P3664" s="128" t="s">
        <v>13207</v>
      </c>
      <c r="Q3664" s="128" t="s">
        <v>17581</v>
      </c>
      <c r="R3664" s="128"/>
      <c r="S3664" s="128"/>
      <c r="T3664" s="128" t="s">
        <v>7789</v>
      </c>
      <c r="U3664" s="128" t="s">
        <v>38696</v>
      </c>
      <c r="V3664" s="128">
        <v>7</v>
      </c>
      <c r="W3664" s="128"/>
      <c r="X3664" s="324"/>
    </row>
    <row r="3665" spans="1:24" ht="12.95" customHeight="1" x14ac:dyDescent="0.2">
      <c r="A3665" s="140">
        <v>2018</v>
      </c>
      <c r="B3665" s="140" t="s">
        <v>4176</v>
      </c>
      <c r="C3665" s="128" t="s">
        <v>38680</v>
      </c>
      <c r="D3665" s="198" t="s">
        <v>38274</v>
      </c>
      <c r="E3665" s="128" t="s">
        <v>38684</v>
      </c>
      <c r="F3665" s="102" t="s">
        <v>14834</v>
      </c>
      <c r="G3665" s="142">
        <v>15266</v>
      </c>
      <c r="H3665" s="128" t="s">
        <v>11819</v>
      </c>
      <c r="I3665" s="128" t="s">
        <v>10103</v>
      </c>
      <c r="J3665" s="128" t="s">
        <v>6202</v>
      </c>
      <c r="K3665" s="128"/>
      <c r="L3665" s="143"/>
      <c r="M3665" s="128">
        <v>2</v>
      </c>
      <c r="N3665" s="144" t="s">
        <v>38697</v>
      </c>
      <c r="O3665" s="128" t="s">
        <v>27691</v>
      </c>
      <c r="P3665" s="128" t="s">
        <v>2447</v>
      </c>
      <c r="Q3665" s="128" t="s">
        <v>38698</v>
      </c>
      <c r="R3665" s="128"/>
      <c r="S3665" s="128"/>
      <c r="T3665" s="128" t="s">
        <v>7789</v>
      </c>
      <c r="U3665" s="128" t="s">
        <v>38699</v>
      </c>
      <c r="V3665" s="128">
        <v>7.5</v>
      </c>
      <c r="W3665" s="128"/>
      <c r="X3665" s="324"/>
    </row>
    <row r="3666" spans="1:24" ht="12.95" customHeight="1" x14ac:dyDescent="0.2">
      <c r="A3666" s="140">
        <v>2018</v>
      </c>
      <c r="B3666" s="140" t="s">
        <v>4176</v>
      </c>
      <c r="C3666" s="128" t="s">
        <v>38680</v>
      </c>
      <c r="D3666" s="198" t="s">
        <v>38700</v>
      </c>
      <c r="E3666" s="128" t="s">
        <v>38685</v>
      </c>
      <c r="F3666" s="102" t="s">
        <v>14834</v>
      </c>
      <c r="G3666" s="142">
        <v>15268</v>
      </c>
      <c r="H3666" s="128" t="s">
        <v>11819</v>
      </c>
      <c r="I3666" s="128" t="s">
        <v>10103</v>
      </c>
      <c r="J3666" s="128" t="s">
        <v>38276</v>
      </c>
      <c r="K3666" s="128"/>
      <c r="L3666" s="143"/>
      <c r="M3666" s="128">
        <v>1</v>
      </c>
      <c r="N3666" s="144" t="s">
        <v>38701</v>
      </c>
      <c r="O3666" s="128" t="s">
        <v>17196</v>
      </c>
      <c r="P3666" s="128" t="s">
        <v>13301</v>
      </c>
      <c r="Q3666" s="128" t="s">
        <v>19550</v>
      </c>
      <c r="R3666" s="128"/>
      <c r="S3666" s="128"/>
      <c r="T3666" s="128" t="s">
        <v>7789</v>
      </c>
      <c r="U3666" s="128" t="s">
        <v>38702</v>
      </c>
      <c r="V3666" s="128">
        <v>9</v>
      </c>
      <c r="W3666" s="128"/>
      <c r="X3666" s="324"/>
    </row>
    <row r="3667" spans="1:24" ht="12.95" customHeight="1" x14ac:dyDescent="0.2">
      <c r="A3667" s="140">
        <v>2018</v>
      </c>
      <c r="B3667" s="140" t="s">
        <v>4176</v>
      </c>
      <c r="C3667" s="128" t="s">
        <v>38680</v>
      </c>
      <c r="D3667" s="198" t="s">
        <v>38275</v>
      </c>
      <c r="E3667" s="128" t="s">
        <v>38686</v>
      </c>
      <c r="F3667" s="102" t="s">
        <v>14834</v>
      </c>
      <c r="G3667" s="142">
        <v>15267</v>
      </c>
      <c r="H3667" s="128" t="s">
        <v>10103</v>
      </c>
      <c r="I3667" s="128" t="s">
        <v>11819</v>
      </c>
      <c r="J3667" s="128" t="s">
        <v>6202</v>
      </c>
      <c r="K3667" s="128"/>
      <c r="L3667" s="143"/>
      <c r="M3667" s="128">
        <v>3</v>
      </c>
      <c r="N3667" s="144" t="s">
        <v>38703</v>
      </c>
      <c r="O3667" s="128" t="s">
        <v>14682</v>
      </c>
      <c r="P3667" s="128" t="s">
        <v>15922</v>
      </c>
      <c r="Q3667" s="128" t="s">
        <v>20817</v>
      </c>
      <c r="R3667" s="128"/>
      <c r="S3667" s="128" t="s">
        <v>8315</v>
      </c>
      <c r="T3667" s="128" t="s">
        <v>7789</v>
      </c>
      <c r="U3667" s="128" t="s">
        <v>38704</v>
      </c>
      <c r="V3667" s="128">
        <v>8</v>
      </c>
      <c r="W3667" s="128"/>
      <c r="X3667" s="324"/>
    </row>
    <row r="3668" spans="1:24" ht="12.95" customHeight="1" x14ac:dyDescent="0.2">
      <c r="A3668" s="140">
        <v>2018</v>
      </c>
      <c r="B3668" s="140" t="s">
        <v>4176</v>
      </c>
      <c r="C3668" s="128" t="s">
        <v>38680</v>
      </c>
      <c r="D3668" s="198" t="s">
        <v>38277</v>
      </c>
      <c r="E3668" s="128" t="s">
        <v>38687</v>
      </c>
      <c r="F3668" s="102" t="s">
        <v>14834</v>
      </c>
      <c r="G3668" s="142">
        <v>15295</v>
      </c>
      <c r="H3668" s="128" t="s">
        <v>10103</v>
      </c>
      <c r="I3668" s="128" t="s">
        <v>11819</v>
      </c>
      <c r="J3668" s="128" t="s">
        <v>38278</v>
      </c>
      <c r="K3668" s="128"/>
      <c r="L3668" s="143"/>
      <c r="M3668" s="128">
        <v>3</v>
      </c>
      <c r="N3668" s="144" t="s">
        <v>38705</v>
      </c>
      <c r="O3668" s="128" t="s">
        <v>16869</v>
      </c>
      <c r="P3668" s="128"/>
      <c r="Q3668" s="128" t="s">
        <v>16873</v>
      </c>
      <c r="R3668" s="128"/>
      <c r="S3668" s="128" t="s">
        <v>11080</v>
      </c>
      <c r="T3668" s="128" t="s">
        <v>7789</v>
      </c>
      <c r="U3668" s="128" t="s">
        <v>38706</v>
      </c>
      <c r="V3668" s="128">
        <v>8</v>
      </c>
      <c r="W3668" s="128"/>
      <c r="X3668" s="324"/>
    </row>
    <row r="3669" spans="1:24" ht="12.95" customHeight="1" x14ac:dyDescent="0.2">
      <c r="A3669" s="140">
        <v>2018</v>
      </c>
      <c r="B3669" s="140" t="s">
        <v>4176</v>
      </c>
      <c r="C3669" s="128" t="s">
        <v>38680</v>
      </c>
      <c r="D3669" s="198" t="s">
        <v>6823</v>
      </c>
      <c r="E3669" s="128" t="s">
        <v>38688</v>
      </c>
      <c r="F3669" s="128" t="s">
        <v>14834</v>
      </c>
      <c r="G3669" s="142">
        <v>16541</v>
      </c>
      <c r="H3669" s="128" t="s">
        <v>4890</v>
      </c>
      <c r="I3669" s="128" t="s">
        <v>10191</v>
      </c>
      <c r="J3669" s="128" t="s">
        <v>38708</v>
      </c>
      <c r="K3669" s="128"/>
      <c r="L3669" s="143"/>
      <c r="M3669" s="128">
        <v>3</v>
      </c>
      <c r="N3669" s="144" t="s">
        <v>38709</v>
      </c>
      <c r="O3669" s="128" t="s">
        <v>38710</v>
      </c>
      <c r="P3669" s="128"/>
      <c r="Q3669" s="128" t="s">
        <v>16680</v>
      </c>
      <c r="R3669" s="128"/>
      <c r="S3669" s="128"/>
      <c r="T3669" s="128" t="s">
        <v>20546</v>
      </c>
      <c r="U3669" s="128"/>
      <c r="V3669" s="128">
        <v>8.5</v>
      </c>
      <c r="W3669" s="128"/>
      <c r="X3669" s="324"/>
    </row>
    <row r="3670" spans="1:24" ht="12.95" customHeight="1" x14ac:dyDescent="0.2">
      <c r="A3670" s="140">
        <v>2018</v>
      </c>
      <c r="B3670" s="140" t="s">
        <v>4176</v>
      </c>
      <c r="C3670" s="128" t="s">
        <v>38680</v>
      </c>
      <c r="D3670" s="198" t="s">
        <v>38323</v>
      </c>
      <c r="E3670" s="128" t="s">
        <v>38707</v>
      </c>
      <c r="F3670" s="102" t="s">
        <v>14834</v>
      </c>
      <c r="G3670" s="142">
        <v>16547</v>
      </c>
      <c r="H3670" s="128" t="s">
        <v>4890</v>
      </c>
      <c r="I3670" s="128" t="s">
        <v>10191</v>
      </c>
      <c r="J3670" s="128" t="s">
        <v>38711</v>
      </c>
      <c r="K3670" s="128"/>
      <c r="L3670" s="143"/>
      <c r="M3670" s="128">
        <v>4</v>
      </c>
      <c r="N3670" s="144" t="s">
        <v>38712</v>
      </c>
      <c r="O3670" s="128" t="s">
        <v>21422</v>
      </c>
      <c r="P3670" s="128" t="s">
        <v>13301</v>
      </c>
      <c r="Q3670" s="128" t="s">
        <v>20449</v>
      </c>
      <c r="R3670" s="128"/>
      <c r="S3670" s="128" t="s">
        <v>11080</v>
      </c>
      <c r="T3670" s="128" t="s">
        <v>20546</v>
      </c>
      <c r="U3670" s="128" t="s">
        <v>38713</v>
      </c>
      <c r="V3670" s="128">
        <v>10.5</v>
      </c>
      <c r="W3670" s="128"/>
      <c r="X3670" s="324"/>
    </row>
    <row r="3671" spans="1:24" ht="12.95" customHeight="1" x14ac:dyDescent="0.2">
      <c r="A3671" s="115">
        <v>1998</v>
      </c>
      <c r="B3671" s="115" t="s">
        <v>4176</v>
      </c>
      <c r="C3671" s="103" t="s">
        <v>14775</v>
      </c>
      <c r="D3671" s="132" t="s">
        <v>10555</v>
      </c>
      <c r="E3671" s="102" t="s">
        <v>2768</v>
      </c>
      <c r="F3671" s="148" t="s">
        <v>10085</v>
      </c>
      <c r="G3671" s="105">
        <v>15523</v>
      </c>
      <c r="H3671" s="102" t="s">
        <v>31503</v>
      </c>
      <c r="I3671" s="102" t="s">
        <v>11819</v>
      </c>
      <c r="J3671" s="102" t="s">
        <v>3367</v>
      </c>
      <c r="K3671" s="102"/>
      <c r="L3671" s="111"/>
      <c r="M3671" s="109">
        <v>1</v>
      </c>
      <c r="N3671" s="112" t="s">
        <v>5126</v>
      </c>
      <c r="O3671" s="102" t="s">
        <v>17596</v>
      </c>
      <c r="P3671" s="102" t="s">
        <v>15928</v>
      </c>
      <c r="Q3671" s="102" t="s">
        <v>20321</v>
      </c>
      <c r="R3671" s="109"/>
      <c r="S3671" s="102" t="s">
        <v>11080</v>
      </c>
      <c r="T3671" s="102" t="s">
        <v>14962</v>
      </c>
      <c r="U3671" s="102" t="s">
        <v>27659</v>
      </c>
      <c r="V3671" s="109">
        <v>8</v>
      </c>
      <c r="W3671" s="107"/>
      <c r="X3671" s="324"/>
    </row>
    <row r="3672" spans="1:24" ht="12.95" customHeight="1" x14ac:dyDescent="0.2">
      <c r="A3672" s="115">
        <v>1998</v>
      </c>
      <c r="B3672" s="115" t="s">
        <v>4176</v>
      </c>
      <c r="C3672" s="102" t="s">
        <v>14775</v>
      </c>
      <c r="D3672" s="129" t="s">
        <v>8605</v>
      </c>
      <c r="E3672" s="102" t="s">
        <v>27675</v>
      </c>
      <c r="F3672" s="148" t="s">
        <v>10085</v>
      </c>
      <c r="G3672" s="105">
        <v>15506</v>
      </c>
      <c r="H3672" s="102" t="s">
        <v>7198</v>
      </c>
      <c r="I3672" s="102" t="s">
        <v>30655</v>
      </c>
      <c r="J3672" s="102" t="s">
        <v>3367</v>
      </c>
      <c r="K3672" s="102"/>
      <c r="L3672" s="111"/>
      <c r="M3672" s="109">
        <v>1</v>
      </c>
      <c r="N3672" s="112" t="s">
        <v>5126</v>
      </c>
      <c r="O3672" s="102" t="s">
        <v>3325</v>
      </c>
      <c r="P3672" s="102" t="s">
        <v>13555</v>
      </c>
      <c r="Q3672" s="102" t="s">
        <v>20407</v>
      </c>
      <c r="R3672" s="109" t="s">
        <v>7035</v>
      </c>
      <c r="S3672" s="102"/>
      <c r="T3672" s="102" t="s">
        <v>14962</v>
      </c>
      <c r="U3672" s="102" t="s">
        <v>27664</v>
      </c>
      <c r="V3672" s="109">
        <v>8</v>
      </c>
      <c r="W3672" s="107"/>
      <c r="X3672" s="324"/>
    </row>
    <row r="3673" spans="1:24" ht="12.95" customHeight="1" x14ac:dyDescent="0.2">
      <c r="A3673" s="115">
        <v>1998</v>
      </c>
      <c r="B3673" s="115" t="s">
        <v>4176</v>
      </c>
      <c r="C3673" s="102" t="s">
        <v>14775</v>
      </c>
      <c r="D3673" s="129" t="s">
        <v>6224</v>
      </c>
      <c r="E3673" s="102" t="s">
        <v>27676</v>
      </c>
      <c r="F3673" s="148" t="s">
        <v>10085</v>
      </c>
      <c r="G3673" s="105">
        <v>15537</v>
      </c>
      <c r="H3673" s="102" t="s">
        <v>13336</v>
      </c>
      <c r="I3673" s="102" t="s">
        <v>11819</v>
      </c>
      <c r="J3673" s="102" t="s">
        <v>12661</v>
      </c>
      <c r="K3673" s="102"/>
      <c r="L3673" s="111" t="s">
        <v>27682</v>
      </c>
      <c r="M3673" s="109">
        <v>1</v>
      </c>
      <c r="N3673" s="112" t="s">
        <v>5126</v>
      </c>
      <c r="O3673" s="102" t="s">
        <v>20321</v>
      </c>
      <c r="P3673" s="102" t="s">
        <v>162</v>
      </c>
      <c r="Q3673" s="102" t="s">
        <v>8200</v>
      </c>
      <c r="R3673" s="109"/>
      <c r="S3673" s="102" t="s">
        <v>9435</v>
      </c>
      <c r="T3673" s="102" t="s">
        <v>14962</v>
      </c>
      <c r="U3673" s="102" t="s">
        <v>27661</v>
      </c>
      <c r="V3673" s="109">
        <v>7</v>
      </c>
      <c r="W3673" s="107"/>
      <c r="X3673" s="324"/>
    </row>
    <row r="3674" spans="1:24" ht="12.95" customHeight="1" x14ac:dyDescent="0.2">
      <c r="A3674" s="115">
        <v>1998</v>
      </c>
      <c r="B3674" s="115" t="s">
        <v>4176</v>
      </c>
      <c r="C3674" s="102" t="s">
        <v>14775</v>
      </c>
      <c r="D3674" s="129" t="s">
        <v>8451</v>
      </c>
      <c r="E3674" s="102" t="s">
        <v>27677</v>
      </c>
      <c r="F3674" s="148" t="s">
        <v>10085</v>
      </c>
      <c r="G3674" s="105">
        <v>15537</v>
      </c>
      <c r="H3674" s="102" t="s">
        <v>31503</v>
      </c>
      <c r="I3674" s="102" t="s">
        <v>7198</v>
      </c>
      <c r="J3674" s="102" t="s">
        <v>3367</v>
      </c>
      <c r="K3674" s="102"/>
      <c r="L3674" s="111" t="s">
        <v>27683</v>
      </c>
      <c r="M3674" s="109">
        <v>1</v>
      </c>
      <c r="N3674" s="112" t="s">
        <v>5126</v>
      </c>
      <c r="O3674" s="102" t="s">
        <v>20474</v>
      </c>
      <c r="P3674" s="102" t="s">
        <v>162</v>
      </c>
      <c r="Q3674" s="102" t="s">
        <v>19499</v>
      </c>
      <c r="R3674" s="109"/>
      <c r="S3674" s="102" t="s">
        <v>8315</v>
      </c>
      <c r="T3674" s="102" t="s">
        <v>14962</v>
      </c>
      <c r="U3674" s="102" t="s">
        <v>27662</v>
      </c>
      <c r="V3674" s="109">
        <v>9</v>
      </c>
      <c r="W3674" s="107"/>
      <c r="X3674" s="324"/>
    </row>
    <row r="3675" spans="1:24" ht="12.95" customHeight="1" x14ac:dyDescent="0.2">
      <c r="A3675" s="115">
        <v>1998</v>
      </c>
      <c r="B3675" s="115" t="s">
        <v>4176</v>
      </c>
      <c r="C3675" s="102" t="s">
        <v>14775</v>
      </c>
      <c r="D3675" s="132" t="s">
        <v>4544</v>
      </c>
      <c r="E3675" s="102" t="s">
        <v>27678</v>
      </c>
      <c r="F3675" s="148" t="s">
        <v>10085</v>
      </c>
      <c r="G3675" s="105">
        <v>15538</v>
      </c>
      <c r="H3675" s="102" t="s">
        <v>30655</v>
      </c>
      <c r="I3675" s="102" t="s">
        <v>31779</v>
      </c>
      <c r="J3675" s="102" t="s">
        <v>3367</v>
      </c>
      <c r="K3675" s="102"/>
      <c r="L3675" s="111"/>
      <c r="M3675" s="109">
        <v>1</v>
      </c>
      <c r="N3675" s="112" t="s">
        <v>5126</v>
      </c>
      <c r="O3675" s="102" t="s">
        <v>17989</v>
      </c>
      <c r="P3675" s="102" t="s">
        <v>9125</v>
      </c>
      <c r="Q3675" s="102" t="s">
        <v>17297</v>
      </c>
      <c r="R3675" s="109"/>
      <c r="S3675" s="102" t="s">
        <v>11080</v>
      </c>
      <c r="T3675" s="102" t="s">
        <v>14962</v>
      </c>
      <c r="U3675" s="102" t="s">
        <v>27665</v>
      </c>
      <c r="V3675" s="109">
        <v>7</v>
      </c>
      <c r="W3675" s="107"/>
      <c r="X3675" s="324"/>
    </row>
    <row r="3676" spans="1:24" ht="12.95" customHeight="1" x14ac:dyDescent="0.2">
      <c r="A3676" s="115">
        <v>1998</v>
      </c>
      <c r="B3676" s="115" t="s">
        <v>4176</v>
      </c>
      <c r="C3676" s="102" t="s">
        <v>14775</v>
      </c>
      <c r="D3676" s="198" t="s">
        <v>3368</v>
      </c>
      <c r="E3676" s="128" t="s">
        <v>27679</v>
      </c>
      <c r="F3676" s="148" t="s">
        <v>10085</v>
      </c>
      <c r="G3676" s="142">
        <v>15542</v>
      </c>
      <c r="H3676" s="128" t="s">
        <v>3805</v>
      </c>
      <c r="I3676" s="128" t="s">
        <v>13336</v>
      </c>
      <c r="J3676" s="102" t="s">
        <v>6223</v>
      </c>
      <c r="K3676" s="128"/>
      <c r="L3676" s="143"/>
      <c r="M3676" s="109">
        <v>1</v>
      </c>
      <c r="N3676" s="112" t="s">
        <v>5126</v>
      </c>
      <c r="O3676" s="128" t="s">
        <v>3325</v>
      </c>
      <c r="P3676" s="128" t="s">
        <v>2447</v>
      </c>
      <c r="Q3676" s="128" t="s">
        <v>8200</v>
      </c>
      <c r="R3676" s="145"/>
      <c r="S3676" s="128"/>
      <c r="T3676" s="128" t="s">
        <v>14962</v>
      </c>
      <c r="U3676" s="102" t="s">
        <v>27663</v>
      </c>
      <c r="V3676" s="145">
        <v>8</v>
      </c>
      <c r="W3676" s="130"/>
      <c r="X3676" s="324"/>
    </row>
    <row r="3677" spans="1:24" ht="12.95" customHeight="1" x14ac:dyDescent="0.2">
      <c r="A3677" s="115">
        <v>1998</v>
      </c>
      <c r="B3677" s="115" t="s">
        <v>4176</v>
      </c>
      <c r="C3677" s="102" t="s">
        <v>14775</v>
      </c>
      <c r="D3677" s="143" t="s">
        <v>27674</v>
      </c>
      <c r="E3677" s="115" t="s">
        <v>14774</v>
      </c>
      <c r="F3677" s="158" t="s">
        <v>14961</v>
      </c>
      <c r="G3677" s="105">
        <v>15536</v>
      </c>
      <c r="H3677" s="102" t="s">
        <v>3805</v>
      </c>
      <c r="I3677" s="102" t="s">
        <v>31362</v>
      </c>
      <c r="J3677" s="102" t="s">
        <v>3367</v>
      </c>
      <c r="K3677" s="102"/>
      <c r="L3677" s="111"/>
      <c r="M3677" s="109">
        <v>1</v>
      </c>
      <c r="N3677" s="112" t="s">
        <v>5126</v>
      </c>
      <c r="O3677" s="102" t="s">
        <v>20529</v>
      </c>
      <c r="P3677" s="102" t="s">
        <v>20529</v>
      </c>
      <c r="Q3677" s="102" t="s">
        <v>20529</v>
      </c>
      <c r="R3677" s="109" t="s">
        <v>7035</v>
      </c>
      <c r="S3677" s="102" t="s">
        <v>11080</v>
      </c>
      <c r="T3677" s="102" t="s">
        <v>14962</v>
      </c>
      <c r="U3677" s="102" t="s">
        <v>27663</v>
      </c>
      <c r="V3677" s="109" t="s">
        <v>8390</v>
      </c>
      <c r="W3677" s="107"/>
      <c r="X3677" s="324"/>
    </row>
    <row r="3678" spans="1:24" ht="12.95" customHeight="1" x14ac:dyDescent="0.2">
      <c r="A3678" s="115">
        <v>1998</v>
      </c>
      <c r="B3678" s="115" t="s">
        <v>4176</v>
      </c>
      <c r="C3678" s="103" t="s">
        <v>17873</v>
      </c>
      <c r="D3678" s="102" t="s">
        <v>8961</v>
      </c>
      <c r="E3678" s="115" t="s">
        <v>8011</v>
      </c>
      <c r="F3678" s="148" t="s">
        <v>10085</v>
      </c>
      <c r="G3678" s="105">
        <v>16251</v>
      </c>
      <c r="H3678" s="102" t="s">
        <v>4890</v>
      </c>
      <c r="I3678" s="102" t="s">
        <v>13336</v>
      </c>
      <c r="J3678" s="102" t="s">
        <v>13175</v>
      </c>
      <c r="K3678" s="102"/>
      <c r="L3678" s="133" t="s">
        <v>35073</v>
      </c>
      <c r="M3678" s="109">
        <v>1</v>
      </c>
      <c r="N3678" s="108" t="s">
        <v>17874</v>
      </c>
      <c r="O3678" s="102" t="s">
        <v>16798</v>
      </c>
      <c r="P3678" s="102"/>
      <c r="Q3678" s="102"/>
      <c r="R3678" s="109"/>
      <c r="S3678" s="102"/>
      <c r="T3678" s="102" t="s">
        <v>20547</v>
      </c>
      <c r="U3678" s="102" t="s">
        <v>17875</v>
      </c>
      <c r="V3678" s="109">
        <v>6</v>
      </c>
      <c r="W3678" s="107"/>
      <c r="X3678" s="324"/>
    </row>
    <row r="3679" spans="1:24" ht="12.95" customHeight="1" x14ac:dyDescent="0.2">
      <c r="A3679" s="115">
        <v>1998</v>
      </c>
      <c r="B3679" s="115" t="s">
        <v>4176</v>
      </c>
      <c r="C3679" s="102" t="s">
        <v>17873</v>
      </c>
      <c r="D3679" s="102" t="s">
        <v>8373</v>
      </c>
      <c r="E3679" s="115" t="s">
        <v>8012</v>
      </c>
      <c r="F3679" s="148" t="s">
        <v>10085</v>
      </c>
      <c r="G3679" s="105">
        <v>16251</v>
      </c>
      <c r="H3679" s="102" t="s">
        <v>4890</v>
      </c>
      <c r="I3679" s="102" t="s">
        <v>13336</v>
      </c>
      <c r="J3679" s="102" t="s">
        <v>8958</v>
      </c>
      <c r="K3679" s="102"/>
      <c r="L3679" s="111" t="s">
        <v>35074</v>
      </c>
      <c r="M3679" s="109">
        <v>1</v>
      </c>
      <c r="N3679" s="108" t="s">
        <v>17874</v>
      </c>
      <c r="O3679" s="102" t="s">
        <v>16565</v>
      </c>
      <c r="P3679" s="102"/>
      <c r="Q3679" s="102" t="s">
        <v>16096</v>
      </c>
      <c r="R3679" s="109"/>
      <c r="S3679" s="102"/>
      <c r="T3679" s="102" t="s">
        <v>20547</v>
      </c>
      <c r="U3679" s="102" t="s">
        <v>17875</v>
      </c>
      <c r="V3679" s="109">
        <v>7</v>
      </c>
      <c r="W3679" s="107"/>
      <c r="X3679" s="324"/>
    </row>
    <row r="3680" spans="1:24" ht="12.95" customHeight="1" x14ac:dyDescent="0.2">
      <c r="A3680" s="115">
        <v>1998</v>
      </c>
      <c r="B3680" s="115" t="s">
        <v>4176</v>
      </c>
      <c r="C3680" s="102" t="s">
        <v>17873</v>
      </c>
      <c r="D3680" s="102" t="s">
        <v>12792</v>
      </c>
      <c r="E3680" s="115" t="s">
        <v>6112</v>
      </c>
      <c r="F3680" s="148" t="s">
        <v>10085</v>
      </c>
      <c r="G3680" s="105">
        <v>16251</v>
      </c>
      <c r="H3680" s="102" t="s">
        <v>13336</v>
      </c>
      <c r="I3680" s="102" t="s">
        <v>4890</v>
      </c>
      <c r="J3680" s="102" t="s">
        <v>8958</v>
      </c>
      <c r="K3680" s="102"/>
      <c r="L3680" s="111" t="s">
        <v>35075</v>
      </c>
      <c r="M3680" s="109">
        <v>1</v>
      </c>
      <c r="N3680" s="108" t="s">
        <v>17874</v>
      </c>
      <c r="O3680" s="102" t="s">
        <v>15941</v>
      </c>
      <c r="P3680" s="102"/>
      <c r="Q3680" s="102" t="s">
        <v>18174</v>
      </c>
      <c r="R3680" s="109"/>
      <c r="S3680" s="102"/>
      <c r="T3680" s="102" t="s">
        <v>20547</v>
      </c>
      <c r="U3680" s="102" t="s">
        <v>17875</v>
      </c>
      <c r="V3680" s="109">
        <v>5</v>
      </c>
      <c r="W3680" s="107"/>
      <c r="X3680" s="324"/>
    </row>
    <row r="3681" spans="1:24" ht="12.95" customHeight="1" x14ac:dyDescent="0.2">
      <c r="A3681" s="115">
        <v>1998</v>
      </c>
      <c r="B3681" s="115" t="s">
        <v>4176</v>
      </c>
      <c r="C3681" s="102" t="s">
        <v>17873</v>
      </c>
      <c r="D3681" s="102" t="s">
        <v>10624</v>
      </c>
      <c r="E3681" s="115" t="s">
        <v>6113</v>
      </c>
      <c r="F3681" s="148" t="s">
        <v>10085</v>
      </c>
      <c r="G3681" s="105">
        <v>16252</v>
      </c>
      <c r="H3681" s="102" t="s">
        <v>4890</v>
      </c>
      <c r="I3681" s="102" t="s">
        <v>13336</v>
      </c>
      <c r="J3681" s="102" t="s">
        <v>13175</v>
      </c>
      <c r="K3681" s="102"/>
      <c r="L3681" s="111" t="s">
        <v>35076</v>
      </c>
      <c r="M3681" s="109">
        <v>1</v>
      </c>
      <c r="N3681" s="108" t="s">
        <v>17874</v>
      </c>
      <c r="O3681" s="102" t="s">
        <v>15889</v>
      </c>
      <c r="P3681" s="102" t="s">
        <v>9125</v>
      </c>
      <c r="Q3681" s="102" t="s">
        <v>16982</v>
      </c>
      <c r="R3681" s="109"/>
      <c r="S3681" s="102"/>
      <c r="T3681" s="102" t="s">
        <v>20547</v>
      </c>
      <c r="U3681" s="102" t="s">
        <v>17875</v>
      </c>
      <c r="V3681" s="109">
        <v>4</v>
      </c>
      <c r="W3681" s="107"/>
      <c r="X3681" s="324"/>
    </row>
    <row r="3682" spans="1:24" ht="12.95" customHeight="1" x14ac:dyDescent="0.2">
      <c r="A3682" s="115">
        <v>1998</v>
      </c>
      <c r="B3682" s="115" t="s">
        <v>4176</v>
      </c>
      <c r="C3682" s="102" t="s">
        <v>17873</v>
      </c>
      <c r="D3682" s="102" t="s">
        <v>8963</v>
      </c>
      <c r="E3682" s="115" t="s">
        <v>6114</v>
      </c>
      <c r="F3682" s="148" t="s">
        <v>10085</v>
      </c>
      <c r="G3682" s="105">
        <v>16252</v>
      </c>
      <c r="H3682" s="102" t="s">
        <v>13336</v>
      </c>
      <c r="I3682" s="102" t="s">
        <v>4890</v>
      </c>
      <c r="J3682" s="102" t="s">
        <v>8958</v>
      </c>
      <c r="K3682" s="102"/>
      <c r="L3682" s="111" t="s">
        <v>35077</v>
      </c>
      <c r="M3682" s="109">
        <v>1</v>
      </c>
      <c r="N3682" s="108" t="s">
        <v>17874</v>
      </c>
      <c r="O3682" s="102" t="s">
        <v>20474</v>
      </c>
      <c r="P3682" s="102" t="s">
        <v>162</v>
      </c>
      <c r="Q3682" s="102" t="s">
        <v>20995</v>
      </c>
      <c r="R3682" s="109"/>
      <c r="S3682" s="102" t="s">
        <v>11080</v>
      </c>
      <c r="T3682" s="102" t="s">
        <v>20547</v>
      </c>
      <c r="U3682" s="102" t="s">
        <v>27690</v>
      </c>
      <c r="V3682" s="109">
        <v>9</v>
      </c>
      <c r="W3682" s="107"/>
      <c r="X3682" s="324"/>
    </row>
    <row r="3683" spans="1:24" ht="12.95" customHeight="1" x14ac:dyDescent="0.2">
      <c r="A3683" s="115">
        <v>1998</v>
      </c>
      <c r="B3683" s="115" t="s">
        <v>4176</v>
      </c>
      <c r="C3683" s="102" t="s">
        <v>17873</v>
      </c>
      <c r="D3683" s="102" t="s">
        <v>8962</v>
      </c>
      <c r="E3683" s="115" t="s">
        <v>6115</v>
      </c>
      <c r="F3683" s="148" t="s">
        <v>10085</v>
      </c>
      <c r="G3683" s="105">
        <v>16252</v>
      </c>
      <c r="H3683" s="102" t="s">
        <v>13336</v>
      </c>
      <c r="I3683" s="102" t="s">
        <v>4890</v>
      </c>
      <c r="J3683" s="102" t="s">
        <v>13175</v>
      </c>
      <c r="K3683" s="102"/>
      <c r="L3683" s="111" t="s">
        <v>35078</v>
      </c>
      <c r="M3683" s="109">
        <v>1</v>
      </c>
      <c r="N3683" s="108" t="s">
        <v>17874</v>
      </c>
      <c r="O3683" s="102" t="s">
        <v>65</v>
      </c>
      <c r="P3683" s="102" t="s">
        <v>162</v>
      </c>
      <c r="Q3683" s="102" t="s">
        <v>19626</v>
      </c>
      <c r="R3683" s="109"/>
      <c r="S3683" s="102" t="s">
        <v>11080</v>
      </c>
      <c r="T3683" s="102" t="s">
        <v>20547</v>
      </c>
      <c r="U3683" s="102" t="s">
        <v>17876</v>
      </c>
      <c r="V3683" s="109">
        <v>9</v>
      </c>
      <c r="W3683" s="107"/>
      <c r="X3683" s="324"/>
    </row>
    <row r="3684" spans="1:24" ht="12.95" customHeight="1" x14ac:dyDescent="0.2">
      <c r="A3684" s="115">
        <v>1998</v>
      </c>
      <c r="B3684" s="115" t="s">
        <v>4176</v>
      </c>
      <c r="C3684" s="102" t="s">
        <v>17873</v>
      </c>
      <c r="D3684" s="102" t="s">
        <v>8960</v>
      </c>
      <c r="E3684" s="115" t="s">
        <v>6116</v>
      </c>
      <c r="F3684" s="148" t="s">
        <v>10085</v>
      </c>
      <c r="G3684" s="105">
        <v>16252</v>
      </c>
      <c r="H3684" s="102" t="s">
        <v>13336</v>
      </c>
      <c r="I3684" s="102" t="s">
        <v>11819</v>
      </c>
      <c r="J3684" s="102" t="s">
        <v>13175</v>
      </c>
      <c r="K3684" s="102"/>
      <c r="L3684" s="133" t="s">
        <v>35080</v>
      </c>
      <c r="M3684" s="109">
        <v>1</v>
      </c>
      <c r="N3684" s="108" t="s">
        <v>17874</v>
      </c>
      <c r="O3684" s="102" t="s">
        <v>21132</v>
      </c>
      <c r="P3684" s="102"/>
      <c r="Q3684" s="102"/>
      <c r="R3684" s="109"/>
      <c r="S3684" s="102"/>
      <c r="T3684" s="102" t="s">
        <v>20547</v>
      </c>
      <c r="U3684" s="102" t="s">
        <v>17875</v>
      </c>
      <c r="V3684" s="109">
        <v>5</v>
      </c>
      <c r="W3684" s="107"/>
      <c r="X3684" s="324"/>
    </row>
    <row r="3685" spans="1:24" ht="12.95" customHeight="1" x14ac:dyDescent="0.2">
      <c r="A3685" s="115">
        <v>1998</v>
      </c>
      <c r="B3685" s="115" t="s">
        <v>4176</v>
      </c>
      <c r="C3685" s="102" t="s">
        <v>17873</v>
      </c>
      <c r="D3685" s="102" t="s">
        <v>8959</v>
      </c>
      <c r="E3685" s="115" t="s">
        <v>6117</v>
      </c>
      <c r="F3685" s="148" t="s">
        <v>10085</v>
      </c>
      <c r="G3685" s="105">
        <v>16252</v>
      </c>
      <c r="H3685" s="102" t="s">
        <v>4890</v>
      </c>
      <c r="I3685" s="102" t="s">
        <v>13336</v>
      </c>
      <c r="J3685" s="102" t="s">
        <v>13175</v>
      </c>
      <c r="K3685" s="102"/>
      <c r="L3685" s="111" t="s">
        <v>35079</v>
      </c>
      <c r="M3685" s="109">
        <v>1</v>
      </c>
      <c r="N3685" s="108" t="s">
        <v>17874</v>
      </c>
      <c r="O3685" s="102"/>
      <c r="P3685" s="102"/>
      <c r="Q3685" s="102" t="s">
        <v>17514</v>
      </c>
      <c r="R3685" s="109"/>
      <c r="S3685" s="102"/>
      <c r="T3685" s="102" t="s">
        <v>20547</v>
      </c>
      <c r="U3685" s="102" t="s">
        <v>17877</v>
      </c>
      <c r="V3685" s="109">
        <v>4</v>
      </c>
      <c r="W3685" s="107"/>
      <c r="X3685" s="324"/>
    </row>
    <row r="3686" spans="1:24" ht="12.95" customHeight="1" x14ac:dyDescent="0.2">
      <c r="A3686" s="115">
        <v>1998</v>
      </c>
      <c r="B3686" s="115" t="s">
        <v>4176</v>
      </c>
      <c r="C3686" s="102" t="s">
        <v>17873</v>
      </c>
      <c r="D3686" s="111" t="s">
        <v>8704</v>
      </c>
      <c r="E3686" s="115" t="s">
        <v>6118</v>
      </c>
      <c r="F3686" s="148" t="s">
        <v>10085</v>
      </c>
      <c r="G3686" s="105">
        <v>16253</v>
      </c>
      <c r="H3686" s="102" t="s">
        <v>13336</v>
      </c>
      <c r="I3686" s="102" t="s">
        <v>4890</v>
      </c>
      <c r="J3686" s="102" t="s">
        <v>13175</v>
      </c>
      <c r="K3686" s="102"/>
      <c r="L3686" s="111" t="s">
        <v>35081</v>
      </c>
      <c r="M3686" s="109">
        <v>1</v>
      </c>
      <c r="N3686" s="108" t="s">
        <v>17874</v>
      </c>
      <c r="O3686" s="102" t="s">
        <v>18151</v>
      </c>
      <c r="P3686" s="102" t="s">
        <v>162</v>
      </c>
      <c r="Q3686" s="102" t="s">
        <v>20730</v>
      </c>
      <c r="R3686" s="109"/>
      <c r="S3686" s="102" t="s">
        <v>11080</v>
      </c>
      <c r="T3686" s="102" t="s">
        <v>20547</v>
      </c>
      <c r="U3686" s="102" t="s">
        <v>17875</v>
      </c>
      <c r="V3686" s="109">
        <v>8</v>
      </c>
      <c r="W3686" s="107"/>
      <c r="X3686" s="324"/>
    </row>
    <row r="3687" spans="1:24" ht="12.95" customHeight="1" x14ac:dyDescent="0.2">
      <c r="A3687" s="115">
        <v>1998</v>
      </c>
      <c r="B3687" s="115" t="s">
        <v>4176</v>
      </c>
      <c r="C3687" s="102" t="s">
        <v>17873</v>
      </c>
      <c r="D3687" s="102" t="s">
        <v>2046</v>
      </c>
      <c r="E3687" s="115" t="s">
        <v>6044</v>
      </c>
      <c r="F3687" s="158" t="s">
        <v>14961</v>
      </c>
      <c r="G3687" s="105">
        <v>16252</v>
      </c>
      <c r="H3687" s="102" t="s">
        <v>4890</v>
      </c>
      <c r="I3687" s="102" t="s">
        <v>13336</v>
      </c>
      <c r="J3687" s="102" t="s">
        <v>13175</v>
      </c>
      <c r="K3687" s="102"/>
      <c r="L3687" s="111" t="s">
        <v>35083</v>
      </c>
      <c r="M3687" s="109">
        <v>1</v>
      </c>
      <c r="N3687" s="112" t="s">
        <v>17874</v>
      </c>
      <c r="O3687" s="102" t="s">
        <v>20529</v>
      </c>
      <c r="P3687" s="102" t="s">
        <v>20529</v>
      </c>
      <c r="Q3687" s="102" t="s">
        <v>20529</v>
      </c>
      <c r="R3687" s="109"/>
      <c r="S3687" s="102" t="s">
        <v>8315</v>
      </c>
      <c r="T3687" s="102" t="s">
        <v>20547</v>
      </c>
      <c r="U3687" s="102" t="s">
        <v>17875</v>
      </c>
      <c r="V3687" s="109" t="s">
        <v>5887</v>
      </c>
      <c r="W3687" s="107"/>
      <c r="X3687" s="324"/>
    </row>
    <row r="3688" spans="1:24" ht="12.95" customHeight="1" x14ac:dyDescent="0.2">
      <c r="A3688" s="115">
        <v>1998</v>
      </c>
      <c r="B3688" s="115" t="s">
        <v>4176</v>
      </c>
      <c r="C3688" s="102" t="s">
        <v>17873</v>
      </c>
      <c r="D3688" s="127" t="s">
        <v>1528</v>
      </c>
      <c r="E3688" s="115" t="s">
        <v>1527</v>
      </c>
      <c r="F3688" s="148" t="s">
        <v>10085</v>
      </c>
      <c r="G3688" s="105">
        <v>16253</v>
      </c>
      <c r="H3688" s="102" t="s">
        <v>13336</v>
      </c>
      <c r="I3688" s="102" t="s">
        <v>4890</v>
      </c>
      <c r="J3688" s="102" t="s">
        <v>13175</v>
      </c>
      <c r="K3688" s="102"/>
      <c r="L3688" s="111" t="s">
        <v>35082</v>
      </c>
      <c r="M3688" s="169">
        <v>1</v>
      </c>
      <c r="N3688" s="108" t="s">
        <v>17874</v>
      </c>
      <c r="O3688" s="121"/>
      <c r="P3688" s="102"/>
      <c r="Q3688" s="102"/>
      <c r="R3688" s="109"/>
      <c r="S3688" s="102" t="s">
        <v>9435</v>
      </c>
      <c r="T3688" s="102" t="s">
        <v>20547</v>
      </c>
      <c r="U3688" s="102" t="s">
        <v>17875</v>
      </c>
      <c r="V3688" s="109" t="s">
        <v>11674</v>
      </c>
      <c r="W3688" s="107"/>
      <c r="X3688" s="324"/>
    </row>
    <row r="3689" spans="1:24" ht="12.95" customHeight="1" x14ac:dyDescent="0.2">
      <c r="A3689" s="115">
        <v>1999</v>
      </c>
      <c r="B3689" s="115" t="s">
        <v>4176</v>
      </c>
      <c r="C3689" s="103" t="s">
        <v>17878</v>
      </c>
      <c r="D3689" s="102" t="s">
        <v>5402</v>
      </c>
      <c r="E3689" s="115" t="s">
        <v>14416</v>
      </c>
      <c r="F3689" s="158" t="s">
        <v>14961</v>
      </c>
      <c r="G3689" s="105">
        <v>16252</v>
      </c>
      <c r="H3689" s="102" t="s">
        <v>13336</v>
      </c>
      <c r="I3689" s="102" t="s">
        <v>4890</v>
      </c>
      <c r="J3689" s="102" t="s">
        <v>3436</v>
      </c>
      <c r="K3689" s="102"/>
      <c r="L3689" s="111" t="s">
        <v>35096</v>
      </c>
      <c r="M3689" s="169">
        <v>1</v>
      </c>
      <c r="N3689" s="112" t="s">
        <v>17879</v>
      </c>
      <c r="O3689" s="102" t="s">
        <v>20529</v>
      </c>
      <c r="P3689" s="102" t="s">
        <v>20529</v>
      </c>
      <c r="Q3689" s="102" t="s">
        <v>20529</v>
      </c>
      <c r="R3689" s="109"/>
      <c r="S3689" s="102" t="s">
        <v>11080</v>
      </c>
      <c r="T3689" s="102" t="s">
        <v>20547</v>
      </c>
      <c r="U3689" s="102" t="s">
        <v>17880</v>
      </c>
      <c r="V3689" s="109" t="s">
        <v>8568</v>
      </c>
      <c r="W3689" s="107"/>
      <c r="X3689" s="324"/>
    </row>
    <row r="3690" spans="1:24" ht="12.95" customHeight="1" x14ac:dyDescent="0.2">
      <c r="A3690" s="115">
        <v>1999</v>
      </c>
      <c r="B3690" s="115" t="s">
        <v>4176</v>
      </c>
      <c r="C3690" s="102" t="s">
        <v>17878</v>
      </c>
      <c r="D3690" s="102" t="s">
        <v>6045</v>
      </c>
      <c r="E3690" s="115" t="s">
        <v>6043</v>
      </c>
      <c r="F3690" s="158" t="s">
        <v>14961</v>
      </c>
      <c r="G3690" s="105">
        <v>16252</v>
      </c>
      <c r="H3690" s="102" t="s">
        <v>13336</v>
      </c>
      <c r="I3690" s="102" t="s">
        <v>4890</v>
      </c>
      <c r="J3690" s="102" t="s">
        <v>3436</v>
      </c>
      <c r="K3690" s="102"/>
      <c r="L3690" s="111" t="s">
        <v>35097</v>
      </c>
      <c r="M3690" s="169">
        <v>2</v>
      </c>
      <c r="N3690" s="112" t="s">
        <v>17881</v>
      </c>
      <c r="O3690" s="102" t="s">
        <v>20529</v>
      </c>
      <c r="P3690" s="102" t="s">
        <v>20529</v>
      </c>
      <c r="Q3690" s="102" t="s">
        <v>20529</v>
      </c>
      <c r="R3690" s="109"/>
      <c r="S3690" s="102" t="s">
        <v>11080</v>
      </c>
      <c r="T3690" s="102" t="s">
        <v>20547</v>
      </c>
      <c r="U3690" s="102" t="s">
        <v>17880</v>
      </c>
      <c r="V3690" s="109" t="s">
        <v>8568</v>
      </c>
      <c r="W3690" s="107"/>
      <c r="X3690" s="324"/>
    </row>
    <row r="3691" spans="1:24" ht="12.95" customHeight="1" x14ac:dyDescent="0.2">
      <c r="A3691" s="115">
        <v>1999</v>
      </c>
      <c r="B3691" s="115" t="s">
        <v>4176</v>
      </c>
      <c r="C3691" s="102" t="s">
        <v>17878</v>
      </c>
      <c r="D3691" s="102" t="s">
        <v>5</v>
      </c>
      <c r="E3691" s="115" t="s">
        <v>6119</v>
      </c>
      <c r="F3691" s="148" t="s">
        <v>10085</v>
      </c>
      <c r="G3691" s="105">
        <v>16249</v>
      </c>
      <c r="H3691" s="102" t="s">
        <v>4890</v>
      </c>
      <c r="I3691" s="102" t="s">
        <v>13336</v>
      </c>
      <c r="J3691" s="102" t="s">
        <v>4902</v>
      </c>
      <c r="K3691" s="102"/>
      <c r="L3691" s="111" t="s">
        <v>35098</v>
      </c>
      <c r="M3691" s="169">
        <v>1</v>
      </c>
      <c r="N3691" s="108" t="s">
        <v>17879</v>
      </c>
      <c r="O3691" s="121" t="s">
        <v>27691</v>
      </c>
      <c r="P3691" s="102" t="s">
        <v>9125</v>
      </c>
      <c r="Q3691" s="102" t="s">
        <v>8076</v>
      </c>
      <c r="R3691" s="109"/>
      <c r="S3691" s="102"/>
      <c r="T3691" s="102" t="s">
        <v>20547</v>
      </c>
      <c r="U3691" s="102" t="s">
        <v>27692</v>
      </c>
      <c r="V3691" s="109">
        <v>5</v>
      </c>
      <c r="W3691" s="107"/>
      <c r="X3691" s="324"/>
    </row>
    <row r="3692" spans="1:24" ht="12.95" customHeight="1" x14ac:dyDescent="0.2">
      <c r="A3692" s="115">
        <v>1999</v>
      </c>
      <c r="B3692" s="115" t="s">
        <v>4176</v>
      </c>
      <c r="C3692" s="102" t="s">
        <v>17878</v>
      </c>
      <c r="D3692" s="102" t="s">
        <v>1639</v>
      </c>
      <c r="E3692" s="115" t="s">
        <v>6120</v>
      </c>
      <c r="F3692" s="148" t="s">
        <v>10085</v>
      </c>
      <c r="G3692" s="105">
        <v>16249</v>
      </c>
      <c r="H3692" s="102" t="s">
        <v>4890</v>
      </c>
      <c r="I3692" s="102" t="s">
        <v>13336</v>
      </c>
      <c r="J3692" s="102" t="s">
        <v>1640</v>
      </c>
      <c r="K3692" s="102"/>
      <c r="L3692" s="111" t="s">
        <v>35099</v>
      </c>
      <c r="M3692" s="169">
        <v>1</v>
      </c>
      <c r="N3692" s="108" t="s">
        <v>17879</v>
      </c>
      <c r="O3692" s="121" t="s">
        <v>15846</v>
      </c>
      <c r="P3692" s="102"/>
      <c r="Q3692" s="102" t="s">
        <v>8076</v>
      </c>
      <c r="R3692" s="109"/>
      <c r="S3692" s="102"/>
      <c r="T3692" s="102" t="s">
        <v>20547</v>
      </c>
      <c r="U3692" s="102" t="s">
        <v>17880</v>
      </c>
      <c r="V3692" s="109">
        <v>5</v>
      </c>
      <c r="W3692" s="107"/>
      <c r="X3692" s="324"/>
    </row>
    <row r="3693" spans="1:24" ht="12.95" customHeight="1" x14ac:dyDescent="0.2">
      <c r="A3693" s="115">
        <v>1999</v>
      </c>
      <c r="B3693" s="115" t="s">
        <v>4176</v>
      </c>
      <c r="C3693" s="102" t="s">
        <v>17878</v>
      </c>
      <c r="D3693" s="102" t="s">
        <v>3598</v>
      </c>
      <c r="E3693" s="115" t="s">
        <v>6121</v>
      </c>
      <c r="F3693" s="148" t="s">
        <v>10085</v>
      </c>
      <c r="G3693" s="105">
        <v>16250</v>
      </c>
      <c r="H3693" s="102" t="s">
        <v>4890</v>
      </c>
      <c r="I3693" s="102" t="s">
        <v>13336</v>
      </c>
      <c r="J3693" s="102" t="s">
        <v>5100</v>
      </c>
      <c r="K3693" s="102"/>
      <c r="L3693" s="111" t="s">
        <v>35100</v>
      </c>
      <c r="M3693" s="169">
        <v>1</v>
      </c>
      <c r="N3693" s="108" t="s">
        <v>17879</v>
      </c>
      <c r="O3693" s="121" t="s">
        <v>17191</v>
      </c>
      <c r="P3693" s="102"/>
      <c r="Q3693" s="102" t="s">
        <v>19238</v>
      </c>
      <c r="R3693" s="109"/>
      <c r="S3693" s="102" t="s">
        <v>9435</v>
      </c>
      <c r="T3693" s="102" t="s">
        <v>20547</v>
      </c>
      <c r="U3693" s="102" t="s">
        <v>17880</v>
      </c>
      <c r="V3693" s="109">
        <v>6</v>
      </c>
      <c r="W3693" s="107"/>
      <c r="X3693" s="324"/>
    </row>
    <row r="3694" spans="1:24" ht="12.95" customHeight="1" x14ac:dyDescent="0.2">
      <c r="A3694" s="115">
        <v>1999</v>
      </c>
      <c r="B3694" s="115" t="s">
        <v>4176</v>
      </c>
      <c r="C3694" s="102" t="s">
        <v>17878</v>
      </c>
      <c r="D3694" s="102" t="s">
        <v>14414</v>
      </c>
      <c r="E3694" s="115" t="s">
        <v>6122</v>
      </c>
      <c r="F3694" s="148" t="s">
        <v>10085</v>
      </c>
      <c r="G3694" s="105">
        <v>16250</v>
      </c>
      <c r="H3694" s="102" t="s">
        <v>4890</v>
      </c>
      <c r="I3694" s="102" t="s">
        <v>13336</v>
      </c>
      <c r="J3694" s="102" t="s">
        <v>5100</v>
      </c>
      <c r="K3694" s="102"/>
      <c r="L3694" s="133" t="s">
        <v>35101</v>
      </c>
      <c r="M3694" s="169">
        <v>1</v>
      </c>
      <c r="N3694" s="108" t="s">
        <v>17879</v>
      </c>
      <c r="O3694" s="121" t="s">
        <v>16565</v>
      </c>
      <c r="P3694" s="102"/>
      <c r="Q3694" s="102"/>
      <c r="R3694" s="109"/>
      <c r="S3694" s="102"/>
      <c r="T3694" s="102" t="s">
        <v>20547</v>
      </c>
      <c r="U3694" s="102" t="s">
        <v>17880</v>
      </c>
      <c r="V3694" s="109">
        <v>4</v>
      </c>
      <c r="W3694" s="107"/>
      <c r="X3694" s="324"/>
    </row>
    <row r="3695" spans="1:24" ht="12.95" customHeight="1" x14ac:dyDescent="0.2">
      <c r="A3695" s="115">
        <v>1999</v>
      </c>
      <c r="B3695" s="115" t="s">
        <v>4176</v>
      </c>
      <c r="C3695" s="102" t="s">
        <v>17878</v>
      </c>
      <c r="D3695" s="102" t="s">
        <v>13667</v>
      </c>
      <c r="E3695" s="115" t="s">
        <v>615</v>
      </c>
      <c r="F3695" s="148" t="s">
        <v>10085</v>
      </c>
      <c r="G3695" s="105">
        <v>16250</v>
      </c>
      <c r="H3695" s="102" t="s">
        <v>4890</v>
      </c>
      <c r="I3695" s="102" t="s">
        <v>13336</v>
      </c>
      <c r="J3695" s="102" t="s">
        <v>746</v>
      </c>
      <c r="K3695" s="102"/>
      <c r="L3695" s="111" t="s">
        <v>35102</v>
      </c>
      <c r="M3695" s="169">
        <v>1</v>
      </c>
      <c r="N3695" s="108" t="s">
        <v>17879</v>
      </c>
      <c r="O3695" s="121" t="s">
        <v>16686</v>
      </c>
      <c r="P3695" s="102"/>
      <c r="Q3695" s="102" t="s">
        <v>15906</v>
      </c>
      <c r="R3695" s="109"/>
      <c r="S3695" s="102"/>
      <c r="T3695" s="102" t="s">
        <v>20547</v>
      </c>
      <c r="U3695" s="102" t="s">
        <v>17880</v>
      </c>
      <c r="V3695" s="109">
        <v>5</v>
      </c>
      <c r="W3695" s="107"/>
      <c r="X3695" s="324"/>
    </row>
    <row r="3696" spans="1:24" ht="12.95" customHeight="1" x14ac:dyDescent="0.2">
      <c r="A3696" s="115">
        <v>1999</v>
      </c>
      <c r="B3696" s="115" t="s">
        <v>4176</v>
      </c>
      <c r="C3696" s="102" t="s">
        <v>17878</v>
      </c>
      <c r="D3696" s="102" t="s">
        <v>13666</v>
      </c>
      <c r="E3696" s="115" t="s">
        <v>616</v>
      </c>
      <c r="F3696" s="148" t="s">
        <v>10085</v>
      </c>
      <c r="G3696" s="105">
        <v>16250</v>
      </c>
      <c r="H3696" s="102" t="s">
        <v>13336</v>
      </c>
      <c r="I3696" s="102" t="s">
        <v>4890</v>
      </c>
      <c r="J3696" s="102" t="s">
        <v>1640</v>
      </c>
      <c r="K3696" s="102"/>
      <c r="L3696" s="111" t="s">
        <v>35103</v>
      </c>
      <c r="M3696" s="169">
        <v>1</v>
      </c>
      <c r="N3696" s="108" t="s">
        <v>17879</v>
      </c>
      <c r="O3696" s="121" t="s">
        <v>5985</v>
      </c>
      <c r="P3696" s="102" t="s">
        <v>162</v>
      </c>
      <c r="Q3696" s="102" t="s">
        <v>4709</v>
      </c>
      <c r="R3696" s="109"/>
      <c r="S3696" s="102"/>
      <c r="T3696" s="102" t="s">
        <v>20547</v>
      </c>
      <c r="U3696" s="102" t="s">
        <v>17882</v>
      </c>
      <c r="V3696" s="109">
        <v>5</v>
      </c>
      <c r="W3696" s="107"/>
      <c r="X3696" s="324"/>
    </row>
    <row r="3697" spans="1:24" ht="12.95" customHeight="1" x14ac:dyDescent="0.2">
      <c r="A3697" s="115">
        <v>1999</v>
      </c>
      <c r="B3697" s="115" t="s">
        <v>4176</v>
      </c>
      <c r="C3697" s="102" t="s">
        <v>17878</v>
      </c>
      <c r="D3697" s="102" t="s">
        <v>14415</v>
      </c>
      <c r="E3697" s="115" t="s">
        <v>2533</v>
      </c>
      <c r="F3697" s="148" t="s">
        <v>10085</v>
      </c>
      <c r="G3697" s="105">
        <v>16250</v>
      </c>
      <c r="H3697" s="102" t="s">
        <v>4890</v>
      </c>
      <c r="I3697" s="102" t="s">
        <v>13336</v>
      </c>
      <c r="J3697" s="102" t="s">
        <v>746</v>
      </c>
      <c r="K3697" s="102"/>
      <c r="L3697" s="111" t="s">
        <v>35104</v>
      </c>
      <c r="M3697" s="169">
        <v>1</v>
      </c>
      <c r="N3697" s="108" t="s">
        <v>17879</v>
      </c>
      <c r="O3697" s="121" t="s">
        <v>17391</v>
      </c>
      <c r="P3697" s="102"/>
      <c r="Q3697" s="102" t="s">
        <v>19532</v>
      </c>
      <c r="R3697" s="109"/>
      <c r="S3697" s="102"/>
      <c r="T3697" s="102" t="s">
        <v>20547</v>
      </c>
      <c r="U3697" s="102" t="s">
        <v>17883</v>
      </c>
      <c r="V3697" s="109">
        <v>6</v>
      </c>
      <c r="W3697" s="107"/>
      <c r="X3697" s="324"/>
    </row>
    <row r="3698" spans="1:24" ht="12.95" customHeight="1" x14ac:dyDescent="0.2">
      <c r="A3698" s="115">
        <v>1999</v>
      </c>
      <c r="B3698" s="115" t="s">
        <v>4176</v>
      </c>
      <c r="C3698" s="102" t="s">
        <v>17878</v>
      </c>
      <c r="D3698" s="102" t="s">
        <v>6046</v>
      </c>
      <c r="E3698" s="115" t="s">
        <v>2534</v>
      </c>
      <c r="F3698" s="148" t="s">
        <v>10085</v>
      </c>
      <c r="G3698" s="105">
        <v>16252</v>
      </c>
      <c r="H3698" s="102" t="s">
        <v>13336</v>
      </c>
      <c r="I3698" s="102" t="s">
        <v>4890</v>
      </c>
      <c r="J3698" s="102" t="s">
        <v>12445</v>
      </c>
      <c r="K3698" s="102"/>
      <c r="L3698" s="111" t="s">
        <v>35105</v>
      </c>
      <c r="M3698" s="169">
        <v>1</v>
      </c>
      <c r="N3698" s="108" t="s">
        <v>17879</v>
      </c>
      <c r="O3698" s="121" t="s">
        <v>16880</v>
      </c>
      <c r="P3698" s="102" t="s">
        <v>13301</v>
      </c>
      <c r="Q3698" s="102" t="s">
        <v>27693</v>
      </c>
      <c r="R3698" s="109"/>
      <c r="S3698" s="102"/>
      <c r="T3698" s="102" t="s">
        <v>20547</v>
      </c>
      <c r="U3698" s="102" t="s">
        <v>17884</v>
      </c>
      <c r="V3698" s="109">
        <v>8</v>
      </c>
      <c r="W3698" s="107"/>
      <c r="X3698" s="324"/>
    </row>
    <row r="3699" spans="1:24" ht="12.95" customHeight="1" x14ac:dyDescent="0.2">
      <c r="A3699" s="115">
        <v>1999</v>
      </c>
      <c r="B3699" s="115" t="s">
        <v>4176</v>
      </c>
      <c r="C3699" s="102" t="s">
        <v>17878</v>
      </c>
      <c r="D3699" s="102" t="s">
        <v>12444</v>
      </c>
      <c r="E3699" s="115" t="s">
        <v>869</v>
      </c>
      <c r="F3699" s="148" t="s">
        <v>10085</v>
      </c>
      <c r="G3699" s="105">
        <v>16252</v>
      </c>
      <c r="H3699" s="102" t="s">
        <v>13336</v>
      </c>
      <c r="I3699" s="102" t="s">
        <v>4890</v>
      </c>
      <c r="J3699" s="102" t="s">
        <v>12445</v>
      </c>
      <c r="K3699" s="102"/>
      <c r="L3699" s="111" t="s">
        <v>35106</v>
      </c>
      <c r="M3699" s="169">
        <v>1</v>
      </c>
      <c r="N3699" s="108" t="s">
        <v>17879</v>
      </c>
      <c r="O3699" s="121" t="s">
        <v>19739</v>
      </c>
      <c r="P3699" s="102" t="s">
        <v>9160</v>
      </c>
      <c r="Q3699" s="102" t="s">
        <v>10189</v>
      </c>
      <c r="R3699" s="109" t="s">
        <v>7035</v>
      </c>
      <c r="S3699" s="102"/>
      <c r="T3699" s="102" t="s">
        <v>20547</v>
      </c>
      <c r="U3699" s="102" t="s">
        <v>17880</v>
      </c>
      <c r="V3699" s="109">
        <v>7</v>
      </c>
      <c r="W3699" s="107"/>
      <c r="X3699" s="324"/>
    </row>
    <row r="3700" spans="1:24" ht="12.95" customHeight="1" x14ac:dyDescent="0.2">
      <c r="A3700" s="115">
        <v>1999</v>
      </c>
      <c r="B3700" s="115" t="s">
        <v>4176</v>
      </c>
      <c r="C3700" s="102" t="s">
        <v>17878</v>
      </c>
      <c r="D3700" s="102" t="s">
        <v>2262</v>
      </c>
      <c r="E3700" s="115" t="s">
        <v>12915</v>
      </c>
      <c r="F3700" s="148" t="s">
        <v>10085</v>
      </c>
      <c r="G3700" s="105">
        <v>16254</v>
      </c>
      <c r="H3700" s="102" t="s">
        <v>13336</v>
      </c>
      <c r="I3700" s="102" t="s">
        <v>4890</v>
      </c>
      <c r="J3700" s="102" t="s">
        <v>12445</v>
      </c>
      <c r="K3700" s="102"/>
      <c r="L3700" s="111" t="s">
        <v>35107</v>
      </c>
      <c r="M3700" s="169">
        <v>1</v>
      </c>
      <c r="N3700" s="108" t="s">
        <v>17879</v>
      </c>
      <c r="O3700" s="121" t="s">
        <v>325</v>
      </c>
      <c r="P3700" s="102" t="s">
        <v>13301</v>
      </c>
      <c r="Q3700" s="102" t="s">
        <v>19145</v>
      </c>
      <c r="R3700" s="109"/>
      <c r="S3700" s="102" t="s">
        <v>9435</v>
      </c>
      <c r="T3700" s="102" t="s">
        <v>20547</v>
      </c>
      <c r="U3700" s="102" t="s">
        <v>17880</v>
      </c>
      <c r="V3700" s="109">
        <v>6</v>
      </c>
      <c r="W3700" s="107"/>
      <c r="X3700" s="324"/>
    </row>
    <row r="3701" spans="1:24" ht="12.95" customHeight="1" x14ac:dyDescent="0.2">
      <c r="A3701" s="140">
        <v>2016</v>
      </c>
      <c r="B3701" s="140" t="s">
        <v>4176</v>
      </c>
      <c r="C3701" s="197" t="s">
        <v>35061</v>
      </c>
      <c r="D3701" s="111" t="s">
        <v>35062</v>
      </c>
      <c r="E3701" s="115" t="s">
        <v>8011</v>
      </c>
      <c r="F3701" s="148" t="s">
        <v>10085</v>
      </c>
      <c r="G3701" s="105">
        <v>16251</v>
      </c>
      <c r="H3701" s="102" t="s">
        <v>4890</v>
      </c>
      <c r="I3701" s="102" t="s">
        <v>13336</v>
      </c>
      <c r="J3701" s="102" t="s">
        <v>13175</v>
      </c>
      <c r="K3701" s="102"/>
      <c r="L3701" s="133" t="s">
        <v>35084</v>
      </c>
      <c r="M3701" s="109">
        <v>1</v>
      </c>
      <c r="N3701" s="108" t="s">
        <v>17874</v>
      </c>
      <c r="O3701" s="102" t="s">
        <v>16798</v>
      </c>
      <c r="P3701" s="102"/>
      <c r="Q3701" s="102"/>
      <c r="R3701" s="109"/>
      <c r="S3701" s="102"/>
      <c r="T3701" s="102" t="s">
        <v>20547</v>
      </c>
      <c r="U3701" s="102" t="s">
        <v>17875</v>
      </c>
      <c r="V3701" s="109">
        <v>6</v>
      </c>
      <c r="W3701" s="107"/>
      <c r="X3701" s="324"/>
    </row>
    <row r="3702" spans="1:24" ht="12.95" customHeight="1" x14ac:dyDescent="0.2">
      <c r="A3702" s="140">
        <v>2016</v>
      </c>
      <c r="B3702" s="140" t="s">
        <v>4176</v>
      </c>
      <c r="C3702" s="128" t="s">
        <v>35061</v>
      </c>
      <c r="D3702" s="111" t="s">
        <v>35063</v>
      </c>
      <c r="E3702" s="115" t="s">
        <v>8012</v>
      </c>
      <c r="F3702" s="148" t="s">
        <v>10085</v>
      </c>
      <c r="G3702" s="105">
        <v>16251</v>
      </c>
      <c r="H3702" s="102" t="s">
        <v>4890</v>
      </c>
      <c r="I3702" s="102" t="s">
        <v>13336</v>
      </c>
      <c r="J3702" s="102" t="s">
        <v>8958</v>
      </c>
      <c r="K3702" s="102"/>
      <c r="L3702" s="111" t="s">
        <v>35085</v>
      </c>
      <c r="M3702" s="109">
        <v>1</v>
      </c>
      <c r="N3702" s="108" t="s">
        <v>17874</v>
      </c>
      <c r="O3702" s="102" t="s">
        <v>16565</v>
      </c>
      <c r="P3702" s="102"/>
      <c r="Q3702" s="102" t="s">
        <v>16096</v>
      </c>
      <c r="R3702" s="109"/>
      <c r="S3702" s="102"/>
      <c r="T3702" s="102" t="s">
        <v>20547</v>
      </c>
      <c r="U3702" s="102" t="s">
        <v>17875</v>
      </c>
      <c r="V3702" s="109">
        <v>7</v>
      </c>
      <c r="W3702" s="107"/>
      <c r="X3702" s="324"/>
    </row>
    <row r="3703" spans="1:24" ht="12.95" customHeight="1" x14ac:dyDescent="0.2">
      <c r="A3703" s="140">
        <v>2016</v>
      </c>
      <c r="B3703" s="140" t="s">
        <v>4176</v>
      </c>
      <c r="C3703" s="128" t="s">
        <v>35061</v>
      </c>
      <c r="D3703" s="111" t="s">
        <v>35064</v>
      </c>
      <c r="E3703" s="115" t="s">
        <v>6112</v>
      </c>
      <c r="F3703" s="148" t="s">
        <v>10085</v>
      </c>
      <c r="G3703" s="105">
        <v>16251</v>
      </c>
      <c r="H3703" s="102" t="s">
        <v>13336</v>
      </c>
      <c r="I3703" s="102" t="s">
        <v>4890</v>
      </c>
      <c r="J3703" s="102" t="s">
        <v>8958</v>
      </c>
      <c r="K3703" s="102"/>
      <c r="L3703" s="111" t="s">
        <v>35086</v>
      </c>
      <c r="M3703" s="109">
        <v>1</v>
      </c>
      <c r="N3703" s="108" t="s">
        <v>17874</v>
      </c>
      <c r="O3703" s="102" t="s">
        <v>15941</v>
      </c>
      <c r="P3703" s="102"/>
      <c r="Q3703" s="102" t="s">
        <v>18174</v>
      </c>
      <c r="R3703" s="109"/>
      <c r="S3703" s="102"/>
      <c r="T3703" s="102" t="s">
        <v>20547</v>
      </c>
      <c r="U3703" s="102" t="s">
        <v>17875</v>
      </c>
      <c r="V3703" s="109">
        <v>5</v>
      </c>
      <c r="W3703" s="107"/>
      <c r="X3703" s="324"/>
    </row>
    <row r="3704" spans="1:24" ht="12.95" customHeight="1" x14ac:dyDescent="0.2">
      <c r="A3704" s="140">
        <v>2016</v>
      </c>
      <c r="B3704" s="140" t="s">
        <v>4176</v>
      </c>
      <c r="C3704" s="128" t="s">
        <v>35061</v>
      </c>
      <c r="D3704" s="111" t="s">
        <v>35065</v>
      </c>
      <c r="E3704" s="115" t="s">
        <v>6113</v>
      </c>
      <c r="F3704" s="148" t="s">
        <v>10085</v>
      </c>
      <c r="G3704" s="105">
        <v>16252</v>
      </c>
      <c r="H3704" s="102" t="s">
        <v>4890</v>
      </c>
      <c r="I3704" s="102" t="s">
        <v>13336</v>
      </c>
      <c r="J3704" s="102" t="s">
        <v>13175</v>
      </c>
      <c r="K3704" s="102"/>
      <c r="L3704" s="111" t="s">
        <v>35087</v>
      </c>
      <c r="M3704" s="109">
        <v>1</v>
      </c>
      <c r="N3704" s="108" t="s">
        <v>17874</v>
      </c>
      <c r="O3704" s="102" t="s">
        <v>15889</v>
      </c>
      <c r="P3704" s="102" t="s">
        <v>9125</v>
      </c>
      <c r="Q3704" s="102" t="s">
        <v>16982</v>
      </c>
      <c r="R3704" s="109"/>
      <c r="S3704" s="102"/>
      <c r="T3704" s="102" t="s">
        <v>20547</v>
      </c>
      <c r="U3704" s="102" t="s">
        <v>17875</v>
      </c>
      <c r="V3704" s="109">
        <v>4</v>
      </c>
      <c r="W3704" s="107"/>
      <c r="X3704" s="324"/>
    </row>
    <row r="3705" spans="1:24" ht="12.95" customHeight="1" x14ac:dyDescent="0.2">
      <c r="A3705" s="140">
        <v>2016</v>
      </c>
      <c r="B3705" s="140" t="s">
        <v>4176</v>
      </c>
      <c r="C3705" s="128" t="s">
        <v>35061</v>
      </c>
      <c r="D3705" s="111" t="s">
        <v>35066</v>
      </c>
      <c r="E3705" s="115" t="s">
        <v>6114</v>
      </c>
      <c r="F3705" s="148" t="s">
        <v>10085</v>
      </c>
      <c r="G3705" s="105">
        <v>16252</v>
      </c>
      <c r="H3705" s="102" t="s">
        <v>13336</v>
      </c>
      <c r="I3705" s="102" t="s">
        <v>4890</v>
      </c>
      <c r="J3705" s="102" t="s">
        <v>8958</v>
      </c>
      <c r="K3705" s="102"/>
      <c r="L3705" s="111" t="s">
        <v>35088</v>
      </c>
      <c r="M3705" s="109">
        <v>1</v>
      </c>
      <c r="N3705" s="108" t="s">
        <v>17874</v>
      </c>
      <c r="O3705" s="102" t="s">
        <v>20474</v>
      </c>
      <c r="P3705" s="102" t="s">
        <v>162</v>
      </c>
      <c r="Q3705" s="102" t="s">
        <v>20995</v>
      </c>
      <c r="R3705" s="109"/>
      <c r="S3705" s="102" t="s">
        <v>11080</v>
      </c>
      <c r="T3705" s="102" t="s">
        <v>20547</v>
      </c>
      <c r="U3705" s="102" t="s">
        <v>27690</v>
      </c>
      <c r="V3705" s="109">
        <v>9</v>
      </c>
      <c r="W3705" s="107"/>
      <c r="X3705" s="324"/>
    </row>
    <row r="3706" spans="1:24" ht="12.95" customHeight="1" x14ac:dyDescent="0.2">
      <c r="A3706" s="140">
        <v>2016</v>
      </c>
      <c r="B3706" s="140" t="s">
        <v>4176</v>
      </c>
      <c r="C3706" s="128" t="s">
        <v>35061</v>
      </c>
      <c r="D3706" s="111" t="s">
        <v>35067</v>
      </c>
      <c r="E3706" s="115" t="s">
        <v>6115</v>
      </c>
      <c r="F3706" s="148" t="s">
        <v>10085</v>
      </c>
      <c r="G3706" s="105">
        <v>16252</v>
      </c>
      <c r="H3706" s="102" t="s">
        <v>13336</v>
      </c>
      <c r="I3706" s="102" t="s">
        <v>4890</v>
      </c>
      <c r="J3706" s="102" t="s">
        <v>13175</v>
      </c>
      <c r="K3706" s="102"/>
      <c r="L3706" s="111" t="s">
        <v>35089</v>
      </c>
      <c r="M3706" s="109">
        <v>1</v>
      </c>
      <c r="N3706" s="108" t="s">
        <v>17874</v>
      </c>
      <c r="O3706" s="102" t="s">
        <v>65</v>
      </c>
      <c r="P3706" s="102" t="s">
        <v>162</v>
      </c>
      <c r="Q3706" s="102" t="s">
        <v>19626</v>
      </c>
      <c r="R3706" s="109"/>
      <c r="S3706" s="102" t="s">
        <v>11080</v>
      </c>
      <c r="T3706" s="102" t="s">
        <v>20547</v>
      </c>
      <c r="U3706" s="102" t="s">
        <v>17876</v>
      </c>
      <c r="V3706" s="109">
        <v>9</v>
      </c>
      <c r="W3706" s="107"/>
      <c r="X3706" s="324"/>
    </row>
    <row r="3707" spans="1:24" ht="12.95" customHeight="1" x14ac:dyDescent="0.2">
      <c r="A3707" s="140">
        <v>2016</v>
      </c>
      <c r="B3707" s="140" t="s">
        <v>4176</v>
      </c>
      <c r="C3707" s="128" t="s">
        <v>35061</v>
      </c>
      <c r="D3707" s="111" t="s">
        <v>35068</v>
      </c>
      <c r="E3707" s="115" t="s">
        <v>6116</v>
      </c>
      <c r="F3707" s="148" t="s">
        <v>10085</v>
      </c>
      <c r="G3707" s="105">
        <v>16252</v>
      </c>
      <c r="H3707" s="102" t="s">
        <v>13336</v>
      </c>
      <c r="I3707" s="102" t="s">
        <v>11819</v>
      </c>
      <c r="J3707" s="102" t="s">
        <v>13175</v>
      </c>
      <c r="K3707" s="102"/>
      <c r="L3707" s="133" t="s">
        <v>35090</v>
      </c>
      <c r="M3707" s="109">
        <v>1</v>
      </c>
      <c r="N3707" s="108" t="s">
        <v>17874</v>
      </c>
      <c r="O3707" s="102" t="s">
        <v>21132</v>
      </c>
      <c r="P3707" s="102"/>
      <c r="Q3707" s="102"/>
      <c r="R3707" s="109"/>
      <c r="S3707" s="102"/>
      <c r="T3707" s="102" t="s">
        <v>20547</v>
      </c>
      <c r="U3707" s="102" t="s">
        <v>17875</v>
      </c>
      <c r="V3707" s="109">
        <v>5</v>
      </c>
      <c r="W3707" s="107"/>
      <c r="X3707" s="324"/>
    </row>
    <row r="3708" spans="1:24" ht="12.95" customHeight="1" x14ac:dyDescent="0.2">
      <c r="A3708" s="140">
        <v>2016</v>
      </c>
      <c r="B3708" s="140" t="s">
        <v>4176</v>
      </c>
      <c r="C3708" s="128" t="s">
        <v>35061</v>
      </c>
      <c r="D3708" s="111" t="s">
        <v>35069</v>
      </c>
      <c r="E3708" s="115" t="s">
        <v>6117</v>
      </c>
      <c r="F3708" s="148" t="s">
        <v>10085</v>
      </c>
      <c r="G3708" s="105">
        <v>16252</v>
      </c>
      <c r="H3708" s="102" t="s">
        <v>4890</v>
      </c>
      <c r="I3708" s="102" t="s">
        <v>13336</v>
      </c>
      <c r="J3708" s="102" t="s">
        <v>13175</v>
      </c>
      <c r="K3708" s="102"/>
      <c r="L3708" s="111" t="s">
        <v>35091</v>
      </c>
      <c r="M3708" s="109">
        <v>1</v>
      </c>
      <c r="N3708" s="108" t="s">
        <v>17874</v>
      </c>
      <c r="O3708" s="102"/>
      <c r="P3708" s="102"/>
      <c r="Q3708" s="102" t="s">
        <v>17514</v>
      </c>
      <c r="R3708" s="109"/>
      <c r="S3708" s="102"/>
      <c r="T3708" s="102" t="s">
        <v>20547</v>
      </c>
      <c r="U3708" s="102" t="s">
        <v>17877</v>
      </c>
      <c r="V3708" s="109">
        <v>4</v>
      </c>
      <c r="W3708" s="107"/>
      <c r="X3708" s="324"/>
    </row>
    <row r="3709" spans="1:24" ht="12.95" customHeight="1" x14ac:dyDescent="0.2">
      <c r="A3709" s="140">
        <v>2016</v>
      </c>
      <c r="B3709" s="140" t="s">
        <v>4176</v>
      </c>
      <c r="C3709" s="128" t="s">
        <v>35061</v>
      </c>
      <c r="D3709" s="111" t="s">
        <v>35070</v>
      </c>
      <c r="E3709" s="115" t="s">
        <v>6118</v>
      </c>
      <c r="F3709" s="148" t="s">
        <v>10085</v>
      </c>
      <c r="G3709" s="105">
        <v>16253</v>
      </c>
      <c r="H3709" s="102" t="s">
        <v>13336</v>
      </c>
      <c r="I3709" s="102" t="s">
        <v>4890</v>
      </c>
      <c r="J3709" s="102" t="s">
        <v>13175</v>
      </c>
      <c r="K3709" s="102"/>
      <c r="L3709" s="111" t="s">
        <v>35092</v>
      </c>
      <c r="M3709" s="109">
        <v>1</v>
      </c>
      <c r="N3709" s="108" t="s">
        <v>17874</v>
      </c>
      <c r="O3709" s="102" t="s">
        <v>18151</v>
      </c>
      <c r="P3709" s="102" t="s">
        <v>162</v>
      </c>
      <c r="Q3709" s="102" t="s">
        <v>20730</v>
      </c>
      <c r="R3709" s="109"/>
      <c r="S3709" s="102" t="s">
        <v>11080</v>
      </c>
      <c r="T3709" s="102" t="s">
        <v>20547</v>
      </c>
      <c r="U3709" s="102" t="s">
        <v>17875</v>
      </c>
      <c r="V3709" s="109">
        <v>8</v>
      </c>
      <c r="W3709" s="107"/>
      <c r="X3709" s="324"/>
    </row>
    <row r="3710" spans="1:24" ht="12.95" customHeight="1" x14ac:dyDescent="0.2">
      <c r="A3710" s="140">
        <v>2016</v>
      </c>
      <c r="B3710" s="140" t="s">
        <v>4176</v>
      </c>
      <c r="C3710" s="128" t="s">
        <v>35061</v>
      </c>
      <c r="D3710" s="111" t="s">
        <v>35071</v>
      </c>
      <c r="E3710" s="115" t="s">
        <v>6044</v>
      </c>
      <c r="F3710" s="158" t="s">
        <v>14961</v>
      </c>
      <c r="G3710" s="105">
        <v>16252</v>
      </c>
      <c r="H3710" s="102" t="s">
        <v>4890</v>
      </c>
      <c r="I3710" s="102" t="s">
        <v>13336</v>
      </c>
      <c r="J3710" s="102" t="s">
        <v>13175</v>
      </c>
      <c r="K3710" s="102"/>
      <c r="L3710" s="111" t="s">
        <v>35093</v>
      </c>
      <c r="M3710" s="109">
        <v>1</v>
      </c>
      <c r="N3710" s="112" t="s">
        <v>17874</v>
      </c>
      <c r="O3710" s="102" t="s">
        <v>20529</v>
      </c>
      <c r="P3710" s="102" t="s">
        <v>20529</v>
      </c>
      <c r="Q3710" s="102" t="s">
        <v>20529</v>
      </c>
      <c r="R3710" s="109"/>
      <c r="S3710" s="102" t="s">
        <v>8315</v>
      </c>
      <c r="T3710" s="102" t="s">
        <v>20547</v>
      </c>
      <c r="U3710" s="102" t="s">
        <v>17875</v>
      </c>
      <c r="V3710" s="109" t="s">
        <v>5887</v>
      </c>
      <c r="W3710" s="107"/>
      <c r="X3710" s="324"/>
    </row>
    <row r="3711" spans="1:24" ht="12.95" customHeight="1" x14ac:dyDescent="0.2">
      <c r="A3711" s="140">
        <v>2016</v>
      </c>
      <c r="B3711" s="140" t="s">
        <v>4176</v>
      </c>
      <c r="C3711" s="128" t="s">
        <v>35061</v>
      </c>
      <c r="D3711" s="111" t="s">
        <v>35072</v>
      </c>
      <c r="E3711" s="115" t="s">
        <v>1527</v>
      </c>
      <c r="F3711" s="148" t="s">
        <v>10085</v>
      </c>
      <c r="G3711" s="105">
        <v>16253</v>
      </c>
      <c r="H3711" s="102" t="s">
        <v>13336</v>
      </c>
      <c r="I3711" s="102" t="s">
        <v>4890</v>
      </c>
      <c r="J3711" s="102" t="s">
        <v>13175</v>
      </c>
      <c r="K3711" s="102"/>
      <c r="L3711" s="111" t="s">
        <v>35094</v>
      </c>
      <c r="M3711" s="169">
        <v>1</v>
      </c>
      <c r="N3711" s="108" t="s">
        <v>17874</v>
      </c>
      <c r="O3711" s="121"/>
      <c r="P3711" s="102"/>
      <c r="Q3711" s="102"/>
      <c r="R3711" s="109"/>
      <c r="S3711" s="102" t="s">
        <v>9435</v>
      </c>
      <c r="T3711" s="102" t="s">
        <v>20547</v>
      </c>
      <c r="U3711" s="102" t="s">
        <v>17875</v>
      </c>
      <c r="V3711" s="109" t="s">
        <v>11674</v>
      </c>
      <c r="W3711" s="107"/>
      <c r="X3711" s="324"/>
    </row>
    <row r="3712" spans="1:24" ht="12.95" customHeight="1" x14ac:dyDescent="0.2">
      <c r="A3712" s="140">
        <v>2016</v>
      </c>
      <c r="B3712" s="140" t="s">
        <v>4176</v>
      </c>
      <c r="C3712" s="128" t="s">
        <v>35095</v>
      </c>
      <c r="D3712" s="111" t="s">
        <v>5402</v>
      </c>
      <c r="E3712" s="115" t="s">
        <v>14416</v>
      </c>
      <c r="F3712" s="158" t="s">
        <v>14961</v>
      </c>
      <c r="G3712" s="105">
        <v>16252</v>
      </c>
      <c r="H3712" s="102" t="s">
        <v>13336</v>
      </c>
      <c r="I3712" s="102" t="s">
        <v>4890</v>
      </c>
      <c r="J3712" s="102" t="s">
        <v>3436</v>
      </c>
      <c r="K3712" s="102"/>
      <c r="L3712" s="111" t="s">
        <v>35108</v>
      </c>
      <c r="M3712" s="169">
        <v>1</v>
      </c>
      <c r="N3712" s="112" t="s">
        <v>17879</v>
      </c>
      <c r="O3712" s="102" t="s">
        <v>20529</v>
      </c>
      <c r="P3712" s="102" t="s">
        <v>20529</v>
      </c>
      <c r="Q3712" s="102" t="s">
        <v>20529</v>
      </c>
      <c r="R3712" s="109"/>
      <c r="S3712" s="102" t="s">
        <v>11080</v>
      </c>
      <c r="T3712" s="102" t="s">
        <v>20547</v>
      </c>
      <c r="U3712" s="102" t="s">
        <v>17880</v>
      </c>
      <c r="V3712" s="109" t="s">
        <v>8568</v>
      </c>
      <c r="W3712" s="107"/>
      <c r="X3712" s="324"/>
    </row>
    <row r="3713" spans="1:24" ht="12.95" customHeight="1" x14ac:dyDescent="0.2">
      <c r="A3713" s="140">
        <v>2016</v>
      </c>
      <c r="B3713" s="140" t="s">
        <v>4176</v>
      </c>
      <c r="C3713" s="128" t="s">
        <v>35095</v>
      </c>
      <c r="D3713" s="111" t="s">
        <v>6045</v>
      </c>
      <c r="E3713" s="115" t="s">
        <v>6043</v>
      </c>
      <c r="F3713" s="158" t="s">
        <v>14961</v>
      </c>
      <c r="G3713" s="105">
        <v>16252</v>
      </c>
      <c r="H3713" s="102" t="s">
        <v>13336</v>
      </c>
      <c r="I3713" s="102" t="s">
        <v>4890</v>
      </c>
      <c r="J3713" s="102" t="s">
        <v>3436</v>
      </c>
      <c r="K3713" s="102"/>
      <c r="L3713" s="111" t="s">
        <v>35109</v>
      </c>
      <c r="M3713" s="169">
        <v>2</v>
      </c>
      <c r="N3713" s="112" t="s">
        <v>17881</v>
      </c>
      <c r="O3713" s="102" t="s">
        <v>20529</v>
      </c>
      <c r="P3713" s="102" t="s">
        <v>20529</v>
      </c>
      <c r="Q3713" s="102" t="s">
        <v>20529</v>
      </c>
      <c r="R3713" s="109"/>
      <c r="S3713" s="102" t="s">
        <v>11080</v>
      </c>
      <c r="T3713" s="102" t="s">
        <v>20547</v>
      </c>
      <c r="U3713" s="102" t="s">
        <v>17880</v>
      </c>
      <c r="V3713" s="109" t="s">
        <v>8568</v>
      </c>
      <c r="W3713" s="107"/>
      <c r="X3713" s="324"/>
    </row>
    <row r="3714" spans="1:24" ht="12.95" customHeight="1" x14ac:dyDescent="0.2">
      <c r="A3714" s="140">
        <v>2016</v>
      </c>
      <c r="B3714" s="140" t="s">
        <v>4176</v>
      </c>
      <c r="C3714" s="128" t="s">
        <v>35095</v>
      </c>
      <c r="D3714" s="111" t="s">
        <v>5</v>
      </c>
      <c r="E3714" s="115" t="s">
        <v>6119</v>
      </c>
      <c r="F3714" s="148" t="s">
        <v>10085</v>
      </c>
      <c r="G3714" s="105">
        <v>16249</v>
      </c>
      <c r="H3714" s="102" t="s">
        <v>4890</v>
      </c>
      <c r="I3714" s="102" t="s">
        <v>13336</v>
      </c>
      <c r="J3714" s="102" t="s">
        <v>4902</v>
      </c>
      <c r="K3714" s="102"/>
      <c r="L3714" s="111" t="s">
        <v>35110</v>
      </c>
      <c r="M3714" s="169">
        <v>1</v>
      </c>
      <c r="N3714" s="108" t="s">
        <v>17879</v>
      </c>
      <c r="O3714" s="121" t="s">
        <v>27691</v>
      </c>
      <c r="P3714" s="102" t="s">
        <v>9125</v>
      </c>
      <c r="Q3714" s="102" t="s">
        <v>8076</v>
      </c>
      <c r="R3714" s="109"/>
      <c r="S3714" s="102"/>
      <c r="T3714" s="102" t="s">
        <v>20547</v>
      </c>
      <c r="U3714" s="102" t="s">
        <v>27692</v>
      </c>
      <c r="V3714" s="109">
        <v>5</v>
      </c>
      <c r="W3714" s="107"/>
      <c r="X3714" s="324"/>
    </row>
    <row r="3715" spans="1:24" ht="12.95" customHeight="1" x14ac:dyDescent="0.2">
      <c r="A3715" s="140">
        <v>2016</v>
      </c>
      <c r="B3715" s="140" t="s">
        <v>4176</v>
      </c>
      <c r="C3715" s="128" t="s">
        <v>35095</v>
      </c>
      <c r="D3715" s="111" t="s">
        <v>1639</v>
      </c>
      <c r="E3715" s="115" t="s">
        <v>6120</v>
      </c>
      <c r="F3715" s="148" t="s">
        <v>10085</v>
      </c>
      <c r="G3715" s="105">
        <v>16249</v>
      </c>
      <c r="H3715" s="102" t="s">
        <v>4890</v>
      </c>
      <c r="I3715" s="102" t="s">
        <v>13336</v>
      </c>
      <c r="J3715" s="102" t="s">
        <v>1640</v>
      </c>
      <c r="K3715" s="102"/>
      <c r="L3715" s="111" t="s">
        <v>35111</v>
      </c>
      <c r="M3715" s="169">
        <v>1</v>
      </c>
      <c r="N3715" s="108" t="s">
        <v>17879</v>
      </c>
      <c r="O3715" s="121" t="s">
        <v>15846</v>
      </c>
      <c r="P3715" s="102"/>
      <c r="Q3715" s="102" t="s">
        <v>8076</v>
      </c>
      <c r="R3715" s="109"/>
      <c r="S3715" s="102"/>
      <c r="T3715" s="102" t="s">
        <v>20547</v>
      </c>
      <c r="U3715" s="102" t="s">
        <v>17880</v>
      </c>
      <c r="V3715" s="109">
        <v>5</v>
      </c>
      <c r="W3715" s="107"/>
      <c r="X3715" s="324"/>
    </row>
    <row r="3716" spans="1:24" ht="12.95" customHeight="1" x14ac:dyDescent="0.2">
      <c r="A3716" s="140">
        <v>2016</v>
      </c>
      <c r="B3716" s="140" t="s">
        <v>4176</v>
      </c>
      <c r="C3716" s="128" t="s">
        <v>35095</v>
      </c>
      <c r="D3716" s="111" t="s">
        <v>3598</v>
      </c>
      <c r="E3716" s="115" t="s">
        <v>6121</v>
      </c>
      <c r="F3716" s="148" t="s">
        <v>10085</v>
      </c>
      <c r="G3716" s="105">
        <v>16250</v>
      </c>
      <c r="H3716" s="102" t="s">
        <v>4890</v>
      </c>
      <c r="I3716" s="102" t="s">
        <v>13336</v>
      </c>
      <c r="J3716" s="102" t="s">
        <v>5100</v>
      </c>
      <c r="K3716" s="102"/>
      <c r="L3716" s="111" t="s">
        <v>35112</v>
      </c>
      <c r="M3716" s="169">
        <v>1</v>
      </c>
      <c r="N3716" s="108" t="s">
        <v>17879</v>
      </c>
      <c r="O3716" s="121" t="s">
        <v>17191</v>
      </c>
      <c r="P3716" s="102"/>
      <c r="Q3716" s="102" t="s">
        <v>19238</v>
      </c>
      <c r="R3716" s="109"/>
      <c r="S3716" s="102" t="s">
        <v>9435</v>
      </c>
      <c r="T3716" s="102" t="s">
        <v>20547</v>
      </c>
      <c r="U3716" s="102" t="s">
        <v>17880</v>
      </c>
      <c r="V3716" s="109">
        <v>6</v>
      </c>
      <c r="W3716" s="107"/>
      <c r="X3716" s="324"/>
    </row>
    <row r="3717" spans="1:24" ht="12.95" customHeight="1" x14ac:dyDescent="0.2">
      <c r="A3717" s="140">
        <v>2016</v>
      </c>
      <c r="B3717" s="140" t="s">
        <v>4176</v>
      </c>
      <c r="C3717" s="128" t="s">
        <v>35095</v>
      </c>
      <c r="D3717" s="111" t="s">
        <v>14414</v>
      </c>
      <c r="E3717" s="115" t="s">
        <v>6122</v>
      </c>
      <c r="F3717" s="148" t="s">
        <v>10085</v>
      </c>
      <c r="G3717" s="105">
        <v>16250</v>
      </c>
      <c r="H3717" s="102" t="s">
        <v>4890</v>
      </c>
      <c r="I3717" s="102" t="s">
        <v>13336</v>
      </c>
      <c r="J3717" s="102" t="s">
        <v>5100</v>
      </c>
      <c r="K3717" s="102"/>
      <c r="L3717" s="133" t="s">
        <v>35113</v>
      </c>
      <c r="M3717" s="169">
        <v>1</v>
      </c>
      <c r="N3717" s="108" t="s">
        <v>17879</v>
      </c>
      <c r="O3717" s="121" t="s">
        <v>16565</v>
      </c>
      <c r="P3717" s="102"/>
      <c r="Q3717" s="102"/>
      <c r="R3717" s="109"/>
      <c r="S3717" s="102"/>
      <c r="T3717" s="102" t="s">
        <v>20547</v>
      </c>
      <c r="U3717" s="102" t="s">
        <v>17880</v>
      </c>
      <c r="V3717" s="109">
        <v>4</v>
      </c>
      <c r="W3717" s="107"/>
      <c r="X3717" s="324"/>
    </row>
    <row r="3718" spans="1:24" ht="12.95" customHeight="1" x14ac:dyDescent="0.2">
      <c r="A3718" s="140">
        <v>2016</v>
      </c>
      <c r="B3718" s="140" t="s">
        <v>4176</v>
      </c>
      <c r="C3718" s="128" t="s">
        <v>35095</v>
      </c>
      <c r="D3718" s="111" t="s">
        <v>13667</v>
      </c>
      <c r="E3718" s="115" t="s">
        <v>615</v>
      </c>
      <c r="F3718" s="148" t="s">
        <v>10085</v>
      </c>
      <c r="G3718" s="105">
        <v>16250</v>
      </c>
      <c r="H3718" s="102" t="s">
        <v>4890</v>
      </c>
      <c r="I3718" s="102" t="s">
        <v>13336</v>
      </c>
      <c r="J3718" s="102" t="s">
        <v>746</v>
      </c>
      <c r="K3718" s="102"/>
      <c r="L3718" s="111" t="s">
        <v>35114</v>
      </c>
      <c r="M3718" s="169">
        <v>1</v>
      </c>
      <c r="N3718" s="108" t="s">
        <v>17879</v>
      </c>
      <c r="O3718" s="121" t="s">
        <v>16686</v>
      </c>
      <c r="P3718" s="102"/>
      <c r="Q3718" s="102" t="s">
        <v>15906</v>
      </c>
      <c r="R3718" s="109"/>
      <c r="S3718" s="102"/>
      <c r="T3718" s="102" t="s">
        <v>20547</v>
      </c>
      <c r="U3718" s="102" t="s">
        <v>17880</v>
      </c>
      <c r="V3718" s="109">
        <v>5</v>
      </c>
      <c r="W3718" s="107"/>
      <c r="X3718" s="324"/>
    </row>
    <row r="3719" spans="1:24" ht="12.95" customHeight="1" x14ac:dyDescent="0.2">
      <c r="A3719" s="140">
        <v>2016</v>
      </c>
      <c r="B3719" s="140" t="s">
        <v>4176</v>
      </c>
      <c r="C3719" s="128" t="s">
        <v>35095</v>
      </c>
      <c r="D3719" s="111" t="s">
        <v>13666</v>
      </c>
      <c r="E3719" s="115" t="s">
        <v>616</v>
      </c>
      <c r="F3719" s="148" t="s">
        <v>10085</v>
      </c>
      <c r="G3719" s="105">
        <v>16250</v>
      </c>
      <c r="H3719" s="102" t="s">
        <v>13336</v>
      </c>
      <c r="I3719" s="102" t="s">
        <v>4890</v>
      </c>
      <c r="J3719" s="102" t="s">
        <v>1640</v>
      </c>
      <c r="K3719" s="102"/>
      <c r="L3719" s="111" t="s">
        <v>35115</v>
      </c>
      <c r="M3719" s="169">
        <v>1</v>
      </c>
      <c r="N3719" s="108" t="s">
        <v>17879</v>
      </c>
      <c r="O3719" s="121" t="s">
        <v>5985</v>
      </c>
      <c r="P3719" s="102" t="s">
        <v>162</v>
      </c>
      <c r="Q3719" s="102" t="s">
        <v>4709</v>
      </c>
      <c r="R3719" s="109"/>
      <c r="S3719" s="102"/>
      <c r="T3719" s="102" t="s">
        <v>20547</v>
      </c>
      <c r="U3719" s="102" t="s">
        <v>17882</v>
      </c>
      <c r="V3719" s="109">
        <v>5</v>
      </c>
      <c r="W3719" s="107"/>
      <c r="X3719" s="324"/>
    </row>
    <row r="3720" spans="1:24" ht="12.95" customHeight="1" x14ac:dyDescent="0.2">
      <c r="A3720" s="140">
        <v>2016</v>
      </c>
      <c r="B3720" s="140" t="s">
        <v>4176</v>
      </c>
      <c r="C3720" s="128" t="s">
        <v>35095</v>
      </c>
      <c r="D3720" s="111" t="s">
        <v>14415</v>
      </c>
      <c r="E3720" s="115" t="s">
        <v>2533</v>
      </c>
      <c r="F3720" s="148" t="s">
        <v>10085</v>
      </c>
      <c r="G3720" s="105">
        <v>16250</v>
      </c>
      <c r="H3720" s="102" t="s">
        <v>4890</v>
      </c>
      <c r="I3720" s="102" t="s">
        <v>13336</v>
      </c>
      <c r="J3720" s="102" t="s">
        <v>746</v>
      </c>
      <c r="K3720" s="102"/>
      <c r="L3720" s="111" t="s">
        <v>35116</v>
      </c>
      <c r="M3720" s="169">
        <v>1</v>
      </c>
      <c r="N3720" s="108" t="s">
        <v>17879</v>
      </c>
      <c r="O3720" s="121" t="s">
        <v>17391</v>
      </c>
      <c r="P3720" s="102"/>
      <c r="Q3720" s="102" t="s">
        <v>19532</v>
      </c>
      <c r="R3720" s="109"/>
      <c r="S3720" s="102"/>
      <c r="T3720" s="102" t="s">
        <v>20547</v>
      </c>
      <c r="U3720" s="102" t="s">
        <v>17883</v>
      </c>
      <c r="V3720" s="109">
        <v>6</v>
      </c>
      <c r="W3720" s="107"/>
      <c r="X3720" s="324"/>
    </row>
    <row r="3721" spans="1:24" ht="12.95" customHeight="1" x14ac:dyDescent="0.2">
      <c r="A3721" s="140">
        <v>2016</v>
      </c>
      <c r="B3721" s="140" t="s">
        <v>4176</v>
      </c>
      <c r="C3721" s="128" t="s">
        <v>35095</v>
      </c>
      <c r="D3721" s="111" t="s">
        <v>6046</v>
      </c>
      <c r="E3721" s="115" t="s">
        <v>2534</v>
      </c>
      <c r="F3721" s="148" t="s">
        <v>10085</v>
      </c>
      <c r="G3721" s="105">
        <v>16252</v>
      </c>
      <c r="H3721" s="102" t="s">
        <v>13336</v>
      </c>
      <c r="I3721" s="102" t="s">
        <v>4890</v>
      </c>
      <c r="J3721" s="102" t="s">
        <v>12445</v>
      </c>
      <c r="K3721" s="102"/>
      <c r="L3721" s="111" t="s">
        <v>35117</v>
      </c>
      <c r="M3721" s="169">
        <v>1</v>
      </c>
      <c r="N3721" s="108" t="s">
        <v>17879</v>
      </c>
      <c r="O3721" s="121" t="s">
        <v>16880</v>
      </c>
      <c r="P3721" s="102" t="s">
        <v>13301</v>
      </c>
      <c r="Q3721" s="102" t="s">
        <v>27693</v>
      </c>
      <c r="R3721" s="109"/>
      <c r="S3721" s="102"/>
      <c r="T3721" s="102" t="s">
        <v>20547</v>
      </c>
      <c r="U3721" s="102" t="s">
        <v>17884</v>
      </c>
      <c r="V3721" s="109">
        <v>8</v>
      </c>
      <c r="W3721" s="107"/>
      <c r="X3721" s="324"/>
    </row>
    <row r="3722" spans="1:24" ht="12.95" customHeight="1" x14ac:dyDescent="0.2">
      <c r="A3722" s="140">
        <v>2016</v>
      </c>
      <c r="B3722" s="140" t="s">
        <v>4176</v>
      </c>
      <c r="C3722" s="128" t="s">
        <v>35095</v>
      </c>
      <c r="D3722" s="111" t="s">
        <v>12444</v>
      </c>
      <c r="E3722" s="115" t="s">
        <v>869</v>
      </c>
      <c r="F3722" s="148" t="s">
        <v>10085</v>
      </c>
      <c r="G3722" s="105">
        <v>16252</v>
      </c>
      <c r="H3722" s="102" t="s">
        <v>13336</v>
      </c>
      <c r="I3722" s="102" t="s">
        <v>4890</v>
      </c>
      <c r="J3722" s="102" t="s">
        <v>12445</v>
      </c>
      <c r="K3722" s="102"/>
      <c r="L3722" s="111" t="s">
        <v>35118</v>
      </c>
      <c r="M3722" s="169">
        <v>1</v>
      </c>
      <c r="N3722" s="108" t="s">
        <v>17879</v>
      </c>
      <c r="O3722" s="121" t="s">
        <v>19739</v>
      </c>
      <c r="P3722" s="102" t="s">
        <v>9160</v>
      </c>
      <c r="Q3722" s="102" t="s">
        <v>10189</v>
      </c>
      <c r="R3722" s="109" t="s">
        <v>7035</v>
      </c>
      <c r="S3722" s="102"/>
      <c r="T3722" s="102" t="s">
        <v>20547</v>
      </c>
      <c r="U3722" s="102" t="s">
        <v>17880</v>
      </c>
      <c r="V3722" s="109">
        <v>7</v>
      </c>
      <c r="W3722" s="107"/>
      <c r="X3722" s="324"/>
    </row>
    <row r="3723" spans="1:24" ht="12.95" customHeight="1" x14ac:dyDescent="0.2">
      <c r="A3723" s="140">
        <v>2016</v>
      </c>
      <c r="B3723" s="140" t="s">
        <v>4176</v>
      </c>
      <c r="C3723" s="128" t="s">
        <v>35095</v>
      </c>
      <c r="D3723" s="111" t="s">
        <v>2262</v>
      </c>
      <c r="E3723" s="115" t="s">
        <v>12915</v>
      </c>
      <c r="F3723" s="148" t="s">
        <v>10085</v>
      </c>
      <c r="G3723" s="105">
        <v>16254</v>
      </c>
      <c r="H3723" s="102" t="s">
        <v>13336</v>
      </c>
      <c r="I3723" s="102" t="s">
        <v>4890</v>
      </c>
      <c r="J3723" s="102" t="s">
        <v>12445</v>
      </c>
      <c r="K3723" s="102"/>
      <c r="L3723" s="111" t="s">
        <v>35119</v>
      </c>
      <c r="M3723" s="169">
        <v>1</v>
      </c>
      <c r="N3723" s="108" t="s">
        <v>17879</v>
      </c>
      <c r="O3723" s="121" t="s">
        <v>325</v>
      </c>
      <c r="P3723" s="102" t="s">
        <v>13301</v>
      </c>
      <c r="Q3723" s="102" t="s">
        <v>19145</v>
      </c>
      <c r="R3723" s="109"/>
      <c r="S3723" s="102" t="s">
        <v>9435</v>
      </c>
      <c r="T3723" s="102" t="s">
        <v>20547</v>
      </c>
      <c r="U3723" s="102" t="s">
        <v>17880</v>
      </c>
      <c r="V3723" s="109">
        <v>6</v>
      </c>
      <c r="W3723" s="107"/>
      <c r="X3723" s="324"/>
    </row>
    <row r="3724" spans="1:24" ht="12.95" customHeight="1" x14ac:dyDescent="0.2">
      <c r="A3724" s="115">
        <v>1998</v>
      </c>
      <c r="B3724" s="115" t="s">
        <v>4176</v>
      </c>
      <c r="C3724" s="164" t="s">
        <v>4223</v>
      </c>
      <c r="D3724" s="129" t="s">
        <v>11513</v>
      </c>
      <c r="E3724" s="102" t="s">
        <v>4749</v>
      </c>
      <c r="F3724" s="167" t="s">
        <v>6406</v>
      </c>
      <c r="G3724" s="105">
        <v>16557</v>
      </c>
      <c r="H3724" s="102" t="s">
        <v>4890</v>
      </c>
      <c r="I3724" s="102" t="s">
        <v>10103</v>
      </c>
      <c r="J3724" s="102" t="s">
        <v>7665</v>
      </c>
      <c r="K3724" s="102"/>
      <c r="L3724" s="111" t="s">
        <v>17885</v>
      </c>
      <c r="M3724" s="168">
        <v>2</v>
      </c>
      <c r="N3724" s="112" t="s">
        <v>15869</v>
      </c>
      <c r="O3724" s="121" t="s">
        <v>18151</v>
      </c>
      <c r="P3724" s="102" t="s">
        <v>16686</v>
      </c>
      <c r="Q3724" s="102" t="s">
        <v>17434</v>
      </c>
      <c r="R3724" s="102"/>
      <c r="S3724" s="102"/>
      <c r="T3724" s="102" t="s">
        <v>7789</v>
      </c>
      <c r="U3724" s="102" t="s">
        <v>27699</v>
      </c>
      <c r="V3724" s="102">
        <v>7.5</v>
      </c>
      <c r="W3724" s="102"/>
      <c r="X3724" s="324"/>
    </row>
    <row r="3725" spans="1:24" ht="12.95" customHeight="1" x14ac:dyDescent="0.2">
      <c r="A3725" s="115">
        <v>1998</v>
      </c>
      <c r="B3725" s="115" t="s">
        <v>4176</v>
      </c>
      <c r="C3725" s="102" t="s">
        <v>4223</v>
      </c>
      <c r="D3725" s="129" t="s">
        <v>13097</v>
      </c>
      <c r="E3725" s="102" t="s">
        <v>6862</v>
      </c>
      <c r="F3725" s="102" t="s">
        <v>14834</v>
      </c>
      <c r="G3725" s="105">
        <v>15116</v>
      </c>
      <c r="H3725" s="102" t="s">
        <v>11819</v>
      </c>
      <c r="I3725" s="102" t="s">
        <v>13336</v>
      </c>
      <c r="J3725" s="102" t="s">
        <v>5783</v>
      </c>
      <c r="K3725" s="102"/>
      <c r="L3725" s="111" t="s">
        <v>9945</v>
      </c>
      <c r="M3725" s="168">
        <v>2</v>
      </c>
      <c r="N3725" s="112" t="s">
        <v>31780</v>
      </c>
      <c r="O3725" s="121" t="s">
        <v>12252</v>
      </c>
      <c r="P3725" s="102"/>
      <c r="Q3725" s="102" t="s">
        <v>16762</v>
      </c>
      <c r="R3725" s="102"/>
      <c r="S3725" s="102"/>
      <c r="T3725" s="102" t="s">
        <v>21275</v>
      </c>
      <c r="U3725" s="102" t="s">
        <v>17886</v>
      </c>
      <c r="V3725" s="102">
        <v>6</v>
      </c>
      <c r="W3725" s="102"/>
      <c r="X3725" s="324"/>
    </row>
    <row r="3726" spans="1:24" ht="12.95" customHeight="1" x14ac:dyDescent="0.2">
      <c r="A3726" s="115">
        <v>1998</v>
      </c>
      <c r="B3726" s="115" t="s">
        <v>4176</v>
      </c>
      <c r="C3726" s="102" t="s">
        <v>4223</v>
      </c>
      <c r="D3726" s="129" t="s">
        <v>13948</v>
      </c>
      <c r="E3726" s="102" t="s">
        <v>4660</v>
      </c>
      <c r="F3726" s="148" t="s">
        <v>10085</v>
      </c>
      <c r="G3726" s="105">
        <v>15643</v>
      </c>
      <c r="H3726" s="102" t="s">
        <v>11819</v>
      </c>
      <c r="I3726" s="102" t="s">
        <v>10103</v>
      </c>
      <c r="J3726" s="102" t="s">
        <v>9568</v>
      </c>
      <c r="K3726" s="102"/>
      <c r="L3726" s="111" t="s">
        <v>6897</v>
      </c>
      <c r="M3726" s="168">
        <v>1</v>
      </c>
      <c r="N3726" s="125" t="s">
        <v>17503</v>
      </c>
      <c r="O3726" s="121" t="s">
        <v>27700</v>
      </c>
      <c r="P3726" s="102" t="s">
        <v>27701</v>
      </c>
      <c r="Q3726" s="102" t="s">
        <v>27702</v>
      </c>
      <c r="R3726" s="102"/>
      <c r="S3726" s="102"/>
      <c r="T3726" s="102" t="s">
        <v>7789</v>
      </c>
      <c r="U3726" s="102" t="s">
        <v>17887</v>
      </c>
      <c r="V3726" s="102">
        <v>8</v>
      </c>
      <c r="W3726" s="109"/>
      <c r="X3726" s="324"/>
    </row>
    <row r="3727" spans="1:24" ht="12.95" customHeight="1" x14ac:dyDescent="0.2">
      <c r="A3727" s="115">
        <v>1998</v>
      </c>
      <c r="B3727" s="115" t="s">
        <v>4176</v>
      </c>
      <c r="C3727" s="102" t="s">
        <v>4223</v>
      </c>
      <c r="D3727" s="129" t="s">
        <v>10124</v>
      </c>
      <c r="E3727" s="102" t="s">
        <v>9080</v>
      </c>
      <c r="F3727" s="102" t="s">
        <v>14834</v>
      </c>
      <c r="G3727" s="105">
        <v>16467</v>
      </c>
      <c r="H3727" s="102" t="s">
        <v>11819</v>
      </c>
      <c r="I3727" s="102" t="s">
        <v>30894</v>
      </c>
      <c r="J3727" s="102" t="s">
        <v>17888</v>
      </c>
      <c r="K3727" s="132"/>
      <c r="L3727" s="111" t="s">
        <v>17840</v>
      </c>
      <c r="M3727" s="168">
        <v>2</v>
      </c>
      <c r="N3727" s="112" t="s">
        <v>17520</v>
      </c>
      <c r="O3727" s="121" t="s">
        <v>3620</v>
      </c>
      <c r="P3727" s="102"/>
      <c r="Q3727" s="102" t="s">
        <v>17386</v>
      </c>
      <c r="R3727" s="102"/>
      <c r="S3727" s="102"/>
      <c r="T3727" s="102" t="s">
        <v>20547</v>
      </c>
      <c r="U3727" s="122" t="s">
        <v>17831</v>
      </c>
      <c r="V3727" s="102">
        <v>8</v>
      </c>
      <c r="W3727" s="102"/>
      <c r="X3727" s="324"/>
    </row>
    <row r="3728" spans="1:24" ht="12.95" customHeight="1" x14ac:dyDescent="0.2">
      <c r="A3728" s="115">
        <v>1998</v>
      </c>
      <c r="B3728" s="115" t="s">
        <v>4176</v>
      </c>
      <c r="C3728" s="102" t="s">
        <v>4223</v>
      </c>
      <c r="D3728" s="129" t="s">
        <v>12273</v>
      </c>
      <c r="E3728" s="102" t="s">
        <v>12449</v>
      </c>
      <c r="F3728" s="102" t="s">
        <v>14834</v>
      </c>
      <c r="G3728" s="105">
        <v>15166</v>
      </c>
      <c r="H3728" s="102" t="s">
        <v>10103</v>
      </c>
      <c r="I3728" s="102" t="s">
        <v>11819</v>
      </c>
      <c r="J3728" s="102" t="s">
        <v>17890</v>
      </c>
      <c r="K3728" s="132"/>
      <c r="L3728" s="111" t="s">
        <v>5053</v>
      </c>
      <c r="M3728" s="168">
        <v>2</v>
      </c>
      <c r="N3728" s="112" t="s">
        <v>17156</v>
      </c>
      <c r="O3728" s="121" t="s">
        <v>16982</v>
      </c>
      <c r="P3728" s="102" t="s">
        <v>162</v>
      </c>
      <c r="Q3728" s="102" t="s">
        <v>19486</v>
      </c>
      <c r="R3728" s="102"/>
      <c r="S3728" s="102"/>
      <c r="T3728" s="102" t="s">
        <v>7789</v>
      </c>
      <c r="U3728" s="102" t="s">
        <v>27703</v>
      </c>
      <c r="V3728" s="102">
        <v>9</v>
      </c>
      <c r="W3728" s="102"/>
      <c r="X3728" s="324"/>
    </row>
    <row r="3729" spans="1:24" ht="12.95" customHeight="1" x14ac:dyDescent="0.2">
      <c r="A3729" s="115">
        <v>1998</v>
      </c>
      <c r="B3729" s="115" t="s">
        <v>4176</v>
      </c>
      <c r="C3729" s="102" t="s">
        <v>4223</v>
      </c>
      <c r="D3729" s="129" t="s">
        <v>12274</v>
      </c>
      <c r="E3729" s="102" t="s">
        <v>2089</v>
      </c>
      <c r="F3729" s="102" t="s">
        <v>14834</v>
      </c>
      <c r="G3729" s="105">
        <v>16334</v>
      </c>
      <c r="H3729" s="102" t="s">
        <v>10191</v>
      </c>
      <c r="I3729" s="102" t="s">
        <v>11819</v>
      </c>
      <c r="J3729" s="102" t="s">
        <v>2090</v>
      </c>
      <c r="K3729" s="102"/>
      <c r="L3729" s="111" t="s">
        <v>5434</v>
      </c>
      <c r="M3729" s="169">
        <v>2</v>
      </c>
      <c r="N3729" s="138" t="s">
        <v>27704</v>
      </c>
      <c r="O3729" s="121" t="s">
        <v>16856</v>
      </c>
      <c r="P3729" s="102"/>
      <c r="Q3729" s="102" t="s">
        <v>15945</v>
      </c>
      <c r="R3729" s="109"/>
      <c r="S3729" s="102" t="s">
        <v>8315</v>
      </c>
      <c r="T3729" s="102" t="s">
        <v>20547</v>
      </c>
      <c r="U3729" s="102" t="s">
        <v>31781</v>
      </c>
      <c r="V3729" s="109">
        <v>8</v>
      </c>
      <c r="W3729" s="107"/>
      <c r="X3729" s="324"/>
    </row>
    <row r="3730" spans="1:24" ht="12.95" customHeight="1" x14ac:dyDescent="0.2">
      <c r="A3730" s="115">
        <v>1998</v>
      </c>
      <c r="B3730" s="115" t="s">
        <v>4176</v>
      </c>
      <c r="C3730" s="102" t="s">
        <v>4223</v>
      </c>
      <c r="D3730" s="129" t="s">
        <v>31782</v>
      </c>
      <c r="E3730" s="102" t="s">
        <v>2089</v>
      </c>
      <c r="F3730" s="102" t="s">
        <v>14834</v>
      </c>
      <c r="G3730" s="105">
        <v>16334</v>
      </c>
      <c r="H3730" s="102" t="s">
        <v>10191</v>
      </c>
      <c r="I3730" s="102" t="s">
        <v>11819</v>
      </c>
      <c r="J3730" s="102" t="s">
        <v>2090</v>
      </c>
      <c r="K3730" s="102"/>
      <c r="L3730" s="111" t="s">
        <v>5434</v>
      </c>
      <c r="M3730" s="169">
        <v>2</v>
      </c>
      <c r="N3730" s="138" t="s">
        <v>17892</v>
      </c>
      <c r="O3730" s="121" t="s">
        <v>16856</v>
      </c>
      <c r="P3730" s="102"/>
      <c r="Q3730" s="102" t="s">
        <v>15945</v>
      </c>
      <c r="R3730" s="109"/>
      <c r="S3730" s="102" t="s">
        <v>8315</v>
      </c>
      <c r="T3730" s="102" t="s">
        <v>20547</v>
      </c>
      <c r="U3730" s="102" t="s">
        <v>31781</v>
      </c>
      <c r="V3730" s="109">
        <v>7</v>
      </c>
      <c r="W3730" s="107"/>
      <c r="X3730" s="324"/>
    </row>
    <row r="3731" spans="1:24" ht="12.95" customHeight="1" x14ac:dyDescent="0.2">
      <c r="A3731" s="115">
        <v>1998</v>
      </c>
      <c r="B3731" s="115" t="s">
        <v>4176</v>
      </c>
      <c r="C3731" s="102" t="s">
        <v>4223</v>
      </c>
      <c r="D3731" s="129" t="s">
        <v>8279</v>
      </c>
      <c r="E3731" s="102" t="s">
        <v>14678</v>
      </c>
      <c r="F3731" s="102" t="s">
        <v>14834</v>
      </c>
      <c r="G3731" s="105">
        <v>15449</v>
      </c>
      <c r="H3731" s="102" t="s">
        <v>2625</v>
      </c>
      <c r="I3731" s="102" t="s">
        <v>7335</v>
      </c>
      <c r="J3731" s="102" t="s">
        <v>17893</v>
      </c>
      <c r="K3731" s="132"/>
      <c r="L3731" s="111" t="s">
        <v>17894</v>
      </c>
      <c r="M3731" s="168">
        <v>0.5</v>
      </c>
      <c r="N3731" s="125">
        <v>37</v>
      </c>
      <c r="O3731" s="121" t="s">
        <v>5985</v>
      </c>
      <c r="P3731" s="102" t="s">
        <v>9125</v>
      </c>
      <c r="Q3731" s="102" t="s">
        <v>21179</v>
      </c>
      <c r="R3731" s="102"/>
      <c r="S3731" s="102" t="s">
        <v>8315</v>
      </c>
      <c r="T3731" s="102" t="s">
        <v>21383</v>
      </c>
      <c r="U3731" s="102" t="s">
        <v>27705</v>
      </c>
      <c r="V3731" s="102">
        <v>7</v>
      </c>
      <c r="W3731" s="102"/>
      <c r="X3731" s="324"/>
    </row>
    <row r="3732" spans="1:24" ht="12.95" customHeight="1" x14ac:dyDescent="0.2">
      <c r="A3732" s="115">
        <v>1998</v>
      </c>
      <c r="B3732" s="115" t="s">
        <v>4176</v>
      </c>
      <c r="C3732" s="102" t="s">
        <v>4223</v>
      </c>
      <c r="D3732" s="129" t="s">
        <v>3616</v>
      </c>
      <c r="E3732" s="102" t="s">
        <v>3615</v>
      </c>
      <c r="F3732" s="167" t="s">
        <v>6406</v>
      </c>
      <c r="G3732" s="105">
        <v>15202</v>
      </c>
      <c r="H3732" s="102" t="s">
        <v>4890</v>
      </c>
      <c r="I3732" s="102" t="s">
        <v>10103</v>
      </c>
      <c r="J3732" s="102" t="s">
        <v>17895</v>
      </c>
      <c r="K3732" s="132"/>
      <c r="L3732" s="111" t="s">
        <v>17896</v>
      </c>
      <c r="M3732" s="168">
        <v>2</v>
      </c>
      <c r="N3732" s="112" t="s">
        <v>17835</v>
      </c>
      <c r="O3732" s="121" t="s">
        <v>15906</v>
      </c>
      <c r="P3732" s="102" t="s">
        <v>9160</v>
      </c>
      <c r="Q3732" s="102" t="s">
        <v>16798</v>
      </c>
      <c r="R3732" s="102"/>
      <c r="S3732" s="102"/>
      <c r="T3732" s="102" t="s">
        <v>7789</v>
      </c>
      <c r="U3732" s="122" t="s">
        <v>27707</v>
      </c>
      <c r="V3732" s="102">
        <v>6</v>
      </c>
      <c r="W3732" s="102"/>
      <c r="X3732" s="324"/>
    </row>
    <row r="3733" spans="1:24" ht="12.95" customHeight="1" x14ac:dyDescent="0.2">
      <c r="A3733" s="115">
        <v>1998</v>
      </c>
      <c r="B3733" s="115" t="s">
        <v>4176</v>
      </c>
      <c r="C3733" s="102" t="s">
        <v>4223</v>
      </c>
      <c r="D3733" s="129" t="s">
        <v>904</v>
      </c>
      <c r="E3733" s="102" t="s">
        <v>1082</v>
      </c>
      <c r="F3733" s="102" t="s">
        <v>14834</v>
      </c>
      <c r="G3733" s="105">
        <v>16427</v>
      </c>
      <c r="H3733" s="102" t="s">
        <v>1520</v>
      </c>
      <c r="I3733" s="102" t="s">
        <v>11819</v>
      </c>
      <c r="J3733" s="102" t="s">
        <v>17897</v>
      </c>
      <c r="K3733" s="132"/>
      <c r="L3733" s="111" t="s">
        <v>34424</v>
      </c>
      <c r="M3733" s="168">
        <v>2</v>
      </c>
      <c r="N3733" s="112" t="s">
        <v>17898</v>
      </c>
      <c r="O3733" s="121" t="s">
        <v>5985</v>
      </c>
      <c r="P3733" s="102" t="s">
        <v>9125</v>
      </c>
      <c r="Q3733" s="102" t="s">
        <v>21514</v>
      </c>
      <c r="R3733" s="102"/>
      <c r="S3733" s="102" t="s">
        <v>9435</v>
      </c>
      <c r="T3733" s="102" t="s">
        <v>20547</v>
      </c>
      <c r="U3733" s="102" t="s">
        <v>27708</v>
      </c>
      <c r="V3733" s="102">
        <v>9</v>
      </c>
      <c r="W3733" s="102"/>
      <c r="X3733" s="324"/>
    </row>
    <row r="3734" spans="1:24" ht="12.95" customHeight="1" x14ac:dyDescent="0.2">
      <c r="A3734" s="115">
        <v>1998</v>
      </c>
      <c r="B3734" s="115" t="s">
        <v>4176</v>
      </c>
      <c r="C3734" s="102" t="s">
        <v>4223</v>
      </c>
      <c r="D3734" s="129" t="s">
        <v>31783</v>
      </c>
      <c r="E3734" s="102" t="s">
        <v>3816</v>
      </c>
      <c r="F3734" s="102" t="s">
        <v>14834</v>
      </c>
      <c r="G3734" s="105">
        <v>16476</v>
      </c>
      <c r="H3734" s="102" t="s">
        <v>11819</v>
      </c>
      <c r="I3734" s="102" t="s">
        <v>13336</v>
      </c>
      <c r="J3734" s="102" t="s">
        <v>1083</v>
      </c>
      <c r="K3734" s="102"/>
      <c r="L3734" s="111" t="s">
        <v>10514</v>
      </c>
      <c r="M3734" s="169">
        <v>3</v>
      </c>
      <c r="N3734" s="138" t="s">
        <v>17522</v>
      </c>
      <c r="O3734" s="121" t="s">
        <v>17511</v>
      </c>
      <c r="P3734" s="102" t="s">
        <v>162</v>
      </c>
      <c r="Q3734" s="102" t="s">
        <v>16873</v>
      </c>
      <c r="R3734" s="109"/>
      <c r="S3734" s="102"/>
      <c r="T3734" s="102" t="s">
        <v>20546</v>
      </c>
      <c r="U3734" s="102" t="s">
        <v>31784</v>
      </c>
      <c r="V3734" s="109">
        <v>8.5</v>
      </c>
      <c r="W3734" s="107"/>
      <c r="X3734" s="324"/>
    </row>
    <row r="3735" spans="1:24" ht="12.95" customHeight="1" x14ac:dyDescent="0.2">
      <c r="A3735" s="115">
        <v>1998</v>
      </c>
      <c r="B3735" s="115" t="s">
        <v>4176</v>
      </c>
      <c r="C3735" s="102" t="s">
        <v>4223</v>
      </c>
      <c r="D3735" s="129" t="s">
        <v>13744</v>
      </c>
      <c r="E3735" s="102" t="s">
        <v>2125</v>
      </c>
      <c r="F3735" s="102" t="s">
        <v>14834</v>
      </c>
      <c r="G3735" s="105">
        <v>14744</v>
      </c>
      <c r="H3735" s="102" t="s">
        <v>5011</v>
      </c>
      <c r="I3735" s="102" t="s">
        <v>11819</v>
      </c>
      <c r="J3735" s="102" t="s">
        <v>10406</v>
      </c>
      <c r="K3735" s="102"/>
      <c r="L3735" s="111" t="s">
        <v>10515</v>
      </c>
      <c r="M3735" s="169">
        <v>4.5</v>
      </c>
      <c r="N3735" s="108" t="s">
        <v>31785</v>
      </c>
      <c r="O3735" s="121" t="s">
        <v>19498</v>
      </c>
      <c r="P3735" s="102" t="s">
        <v>19520</v>
      </c>
      <c r="Q3735" s="102" t="s">
        <v>21015</v>
      </c>
      <c r="R3735" s="109"/>
      <c r="S3735" s="102" t="s">
        <v>9435</v>
      </c>
      <c r="T3735" s="102" t="s">
        <v>28757</v>
      </c>
      <c r="U3735" s="102" t="s">
        <v>31786</v>
      </c>
      <c r="V3735" s="109">
        <v>8</v>
      </c>
      <c r="W3735" s="107"/>
      <c r="X3735" s="324"/>
    </row>
    <row r="3736" spans="1:24" ht="12.95" customHeight="1" x14ac:dyDescent="0.2">
      <c r="A3736" s="115">
        <v>1998</v>
      </c>
      <c r="B3736" s="115" t="s">
        <v>4176</v>
      </c>
      <c r="C3736" s="102" t="s">
        <v>4223</v>
      </c>
      <c r="D3736" s="129" t="s">
        <v>31787</v>
      </c>
      <c r="E3736" s="102" t="s">
        <v>2125</v>
      </c>
      <c r="F3736" s="102" t="s">
        <v>14834</v>
      </c>
      <c r="G3736" s="105">
        <v>14744</v>
      </c>
      <c r="H3736" s="102" t="s">
        <v>5011</v>
      </c>
      <c r="I3736" s="102" t="s">
        <v>11819</v>
      </c>
      <c r="J3736" s="102" t="s">
        <v>10406</v>
      </c>
      <c r="K3736" s="102"/>
      <c r="L3736" s="111" t="s">
        <v>10515</v>
      </c>
      <c r="M3736" s="169">
        <v>4.5</v>
      </c>
      <c r="N3736" s="112" t="s">
        <v>31788</v>
      </c>
      <c r="O3736" s="121" t="s">
        <v>19498</v>
      </c>
      <c r="P3736" s="102" t="s">
        <v>19520</v>
      </c>
      <c r="Q3736" s="102" t="s">
        <v>21015</v>
      </c>
      <c r="R3736" s="109"/>
      <c r="S3736" s="102" t="s">
        <v>9435</v>
      </c>
      <c r="T3736" s="102" t="s">
        <v>28757</v>
      </c>
      <c r="U3736" s="102" t="s">
        <v>31786</v>
      </c>
      <c r="V3736" s="109">
        <v>8</v>
      </c>
      <c r="W3736" s="107"/>
      <c r="X3736" s="324"/>
    </row>
    <row r="3737" spans="1:24" ht="12.95" customHeight="1" x14ac:dyDescent="0.2">
      <c r="A3737" s="115">
        <v>1998</v>
      </c>
      <c r="B3737" s="115" t="s">
        <v>4176</v>
      </c>
      <c r="C3737" s="102" t="s">
        <v>4223</v>
      </c>
      <c r="D3737" s="129" t="s">
        <v>6281</v>
      </c>
      <c r="E3737" s="102" t="s">
        <v>17899</v>
      </c>
      <c r="F3737" s="148" t="s">
        <v>10085</v>
      </c>
      <c r="G3737" s="105">
        <v>16426</v>
      </c>
      <c r="H3737" s="102" t="s">
        <v>11819</v>
      </c>
      <c r="I3737" s="102" t="s">
        <v>10191</v>
      </c>
      <c r="J3737" s="102" t="s">
        <v>810</v>
      </c>
      <c r="K3737" s="102"/>
      <c r="L3737" s="111" t="s">
        <v>17900</v>
      </c>
      <c r="M3737" s="168">
        <v>1</v>
      </c>
      <c r="N3737" s="112" t="s">
        <v>17901</v>
      </c>
      <c r="O3737" s="121" t="s">
        <v>20529</v>
      </c>
      <c r="P3737" s="102" t="s">
        <v>20529</v>
      </c>
      <c r="Q3737" s="102" t="s">
        <v>20529</v>
      </c>
      <c r="R3737" s="102"/>
      <c r="S3737" s="102" t="s">
        <v>11080</v>
      </c>
      <c r="T3737" s="102" t="s">
        <v>20547</v>
      </c>
      <c r="U3737" s="102" t="s">
        <v>17902</v>
      </c>
      <c r="V3737" s="102" t="s">
        <v>6598</v>
      </c>
      <c r="W3737" s="102"/>
      <c r="X3737" s="324"/>
    </row>
    <row r="3738" spans="1:24" ht="12.95" customHeight="1" x14ac:dyDescent="0.2">
      <c r="A3738" s="140">
        <v>2020</v>
      </c>
      <c r="B3738" s="140" t="s">
        <v>4176</v>
      </c>
      <c r="C3738" s="128" t="s">
        <v>42408</v>
      </c>
      <c r="D3738" s="198" t="s">
        <v>42409</v>
      </c>
      <c r="E3738" s="128" t="s">
        <v>42410</v>
      </c>
      <c r="F3738" s="102" t="s">
        <v>14834</v>
      </c>
      <c r="G3738" s="142">
        <v>15287</v>
      </c>
      <c r="H3738" s="128" t="s">
        <v>11819</v>
      </c>
      <c r="I3738" s="128" t="s">
        <v>10103</v>
      </c>
      <c r="J3738" s="128" t="s">
        <v>19990</v>
      </c>
      <c r="K3738" s="128"/>
      <c r="L3738" s="143"/>
      <c r="M3738" s="382">
        <v>3</v>
      </c>
      <c r="N3738" s="144" t="s">
        <v>42418</v>
      </c>
      <c r="O3738" s="383" t="s">
        <v>20478</v>
      </c>
      <c r="P3738" s="128" t="s">
        <v>8076</v>
      </c>
      <c r="Q3738" s="128" t="s">
        <v>16895</v>
      </c>
      <c r="R3738" s="128"/>
      <c r="S3738" s="128"/>
      <c r="T3738" s="128" t="s">
        <v>7789</v>
      </c>
      <c r="U3738" s="128" t="s">
        <v>42431</v>
      </c>
      <c r="V3738" s="128">
        <v>9.5</v>
      </c>
      <c r="W3738" s="128"/>
      <c r="X3738" s="379"/>
    </row>
    <row r="3739" spans="1:24" ht="12.95" customHeight="1" x14ac:dyDescent="0.2">
      <c r="A3739" s="140">
        <v>2020</v>
      </c>
      <c r="B3739" s="140" t="s">
        <v>4176</v>
      </c>
      <c r="C3739" s="128" t="s">
        <v>42408</v>
      </c>
      <c r="D3739" s="198" t="s">
        <v>42419</v>
      </c>
      <c r="E3739" s="128" t="s">
        <v>42411</v>
      </c>
      <c r="F3739" s="102" t="s">
        <v>14834</v>
      </c>
      <c r="G3739" s="142">
        <v>15262</v>
      </c>
      <c r="H3739" s="128" t="s">
        <v>4890</v>
      </c>
      <c r="I3739" s="128" t="s">
        <v>10103</v>
      </c>
      <c r="J3739" s="128" t="s">
        <v>5078</v>
      </c>
      <c r="K3739" s="128"/>
      <c r="L3739" s="143"/>
      <c r="M3739" s="382">
        <v>1</v>
      </c>
      <c r="N3739" s="144" t="s">
        <v>42420</v>
      </c>
      <c r="O3739" s="383"/>
      <c r="P3739" s="128" t="s">
        <v>9125</v>
      </c>
      <c r="Q3739" s="128" t="s">
        <v>26988</v>
      </c>
      <c r="R3739" s="128"/>
      <c r="S3739" s="128"/>
      <c r="T3739" s="128" t="s">
        <v>7789</v>
      </c>
      <c r="U3739" s="128" t="s">
        <v>42432</v>
      </c>
      <c r="V3739" s="128">
        <v>8.5</v>
      </c>
      <c r="W3739" s="128"/>
      <c r="X3739" s="379"/>
    </row>
    <row r="3740" spans="1:24" ht="12.95" customHeight="1" x14ac:dyDescent="0.2">
      <c r="A3740" s="140">
        <v>2020</v>
      </c>
      <c r="B3740" s="140" t="s">
        <v>4176</v>
      </c>
      <c r="C3740" s="128" t="s">
        <v>42408</v>
      </c>
      <c r="D3740" s="198" t="s">
        <v>42421</v>
      </c>
      <c r="E3740" s="128" t="s">
        <v>42412</v>
      </c>
      <c r="F3740" s="102" t="s">
        <v>14834</v>
      </c>
      <c r="G3740" s="142">
        <v>15272</v>
      </c>
      <c r="H3740" s="128" t="s">
        <v>10103</v>
      </c>
      <c r="I3740" s="128" t="s">
        <v>11819</v>
      </c>
      <c r="J3740" s="128" t="s">
        <v>42422</v>
      </c>
      <c r="K3740" s="128"/>
      <c r="L3740" s="143"/>
      <c r="M3740" s="382">
        <v>2</v>
      </c>
      <c r="N3740" s="144" t="s">
        <v>42423</v>
      </c>
      <c r="O3740" s="383"/>
      <c r="P3740" s="128"/>
      <c r="Q3740" s="128" t="s">
        <v>16760</v>
      </c>
      <c r="R3740" s="128"/>
      <c r="S3740" s="128" t="s">
        <v>8315</v>
      </c>
      <c r="T3740" s="128" t="s">
        <v>7789</v>
      </c>
      <c r="U3740" s="128" t="s">
        <v>42433</v>
      </c>
      <c r="V3740" s="128">
        <v>9</v>
      </c>
      <c r="W3740" s="128"/>
      <c r="X3740" s="379"/>
    </row>
    <row r="3741" spans="1:24" ht="12.95" customHeight="1" x14ac:dyDescent="0.2">
      <c r="A3741" s="140">
        <v>2020</v>
      </c>
      <c r="B3741" s="140" t="s">
        <v>4176</v>
      </c>
      <c r="C3741" s="128" t="s">
        <v>42408</v>
      </c>
      <c r="D3741" s="198" t="s">
        <v>42425</v>
      </c>
      <c r="E3741" s="128" t="s">
        <v>42413</v>
      </c>
      <c r="F3741" s="102" t="s">
        <v>14834</v>
      </c>
      <c r="G3741" s="142">
        <v>15295</v>
      </c>
      <c r="H3741" s="128" t="s">
        <v>11819</v>
      </c>
      <c r="I3741" s="128" t="s">
        <v>10103</v>
      </c>
      <c r="J3741" s="128" t="s">
        <v>42426</v>
      </c>
      <c r="K3741" s="128"/>
      <c r="L3741" s="143"/>
      <c r="M3741" s="382">
        <v>2</v>
      </c>
      <c r="N3741" s="144" t="s">
        <v>42427</v>
      </c>
      <c r="O3741" s="383"/>
      <c r="P3741" s="128" t="s">
        <v>9125</v>
      </c>
      <c r="Q3741" s="128" t="s">
        <v>19479</v>
      </c>
      <c r="R3741" s="128"/>
      <c r="S3741" s="128"/>
      <c r="T3741" s="128" t="s">
        <v>7789</v>
      </c>
      <c r="U3741" s="128" t="s">
        <v>42434</v>
      </c>
      <c r="V3741" s="128">
        <v>8</v>
      </c>
      <c r="W3741" s="128"/>
      <c r="X3741" s="379"/>
    </row>
    <row r="3742" spans="1:24" ht="12.95" customHeight="1" x14ac:dyDescent="0.2">
      <c r="A3742" s="140">
        <v>2020</v>
      </c>
      <c r="B3742" s="140" t="s">
        <v>4176</v>
      </c>
      <c r="C3742" s="128" t="s">
        <v>42408</v>
      </c>
      <c r="D3742" s="198" t="s">
        <v>42424</v>
      </c>
      <c r="E3742" s="128" t="s">
        <v>42414</v>
      </c>
      <c r="F3742" s="102" t="s">
        <v>14834</v>
      </c>
      <c r="G3742" s="142">
        <v>15324</v>
      </c>
      <c r="H3742" s="128" t="s">
        <v>11819</v>
      </c>
      <c r="I3742" s="128" t="s">
        <v>10103</v>
      </c>
      <c r="J3742" s="128" t="s">
        <v>36160</v>
      </c>
      <c r="K3742" s="128"/>
      <c r="L3742" s="143"/>
      <c r="M3742" s="382">
        <v>6</v>
      </c>
      <c r="N3742" s="144" t="s">
        <v>42428</v>
      </c>
      <c r="O3742" s="383" t="s">
        <v>13301</v>
      </c>
      <c r="P3742" s="128"/>
      <c r="Q3742" s="128" t="s">
        <v>16520</v>
      </c>
      <c r="R3742" s="128" t="s">
        <v>7035</v>
      </c>
      <c r="S3742" s="128"/>
      <c r="T3742" s="128" t="s">
        <v>7789</v>
      </c>
      <c r="U3742" s="128" t="s">
        <v>42434</v>
      </c>
      <c r="V3742" s="128">
        <v>7.5</v>
      </c>
      <c r="W3742" s="128"/>
      <c r="X3742" s="379"/>
    </row>
    <row r="3743" spans="1:24" ht="12.95" customHeight="1" x14ac:dyDescent="0.2">
      <c r="A3743" s="140">
        <v>2020</v>
      </c>
      <c r="B3743" s="140" t="s">
        <v>4176</v>
      </c>
      <c r="C3743" s="128" t="s">
        <v>42408</v>
      </c>
      <c r="D3743" s="198" t="s">
        <v>42429</v>
      </c>
      <c r="E3743" s="128" t="s">
        <v>42415</v>
      </c>
      <c r="F3743" s="102" t="s">
        <v>14834</v>
      </c>
      <c r="G3743" s="142">
        <v>15316</v>
      </c>
      <c r="H3743" s="128" t="s">
        <v>11819</v>
      </c>
      <c r="I3743" s="128" t="s">
        <v>10103</v>
      </c>
      <c r="J3743" s="128" t="s">
        <v>8502</v>
      </c>
      <c r="K3743" s="128"/>
      <c r="L3743" s="143"/>
      <c r="M3743" s="382">
        <v>3</v>
      </c>
      <c r="N3743" s="144" t="s">
        <v>42430</v>
      </c>
      <c r="O3743" s="383" t="s">
        <v>20474</v>
      </c>
      <c r="P3743" s="128" t="s">
        <v>13301</v>
      </c>
      <c r="Q3743" s="128" t="s">
        <v>19228</v>
      </c>
      <c r="R3743" s="128"/>
      <c r="S3743" s="128"/>
      <c r="T3743" s="128" t="s">
        <v>7789</v>
      </c>
      <c r="U3743" s="128" t="s">
        <v>42431</v>
      </c>
      <c r="V3743" s="128">
        <v>8</v>
      </c>
      <c r="W3743" s="128"/>
      <c r="X3743" s="379"/>
    </row>
    <row r="3744" spans="1:24" ht="12.95" customHeight="1" x14ac:dyDescent="0.2">
      <c r="A3744" s="140">
        <v>2020</v>
      </c>
      <c r="B3744" s="140" t="s">
        <v>4176</v>
      </c>
      <c r="C3744" s="128" t="s">
        <v>42408</v>
      </c>
      <c r="D3744" s="198" t="s">
        <v>42435</v>
      </c>
      <c r="E3744" s="128" t="s">
        <v>42416</v>
      </c>
      <c r="F3744" s="102" t="s">
        <v>14834</v>
      </c>
      <c r="G3744" s="142">
        <v>15312</v>
      </c>
      <c r="H3744" s="128" t="s">
        <v>11819</v>
      </c>
      <c r="I3744" s="128" t="s">
        <v>10103</v>
      </c>
      <c r="J3744" s="128" t="s">
        <v>36165</v>
      </c>
      <c r="K3744" s="128"/>
      <c r="L3744" s="143"/>
      <c r="M3744" s="382">
        <v>4</v>
      </c>
      <c r="N3744" s="144" t="s">
        <v>42436</v>
      </c>
      <c r="O3744" s="383" t="s">
        <v>17449</v>
      </c>
      <c r="P3744" s="128" t="s">
        <v>162</v>
      </c>
      <c r="Q3744" s="128" t="s">
        <v>20675</v>
      </c>
      <c r="R3744" s="128"/>
      <c r="S3744" s="128"/>
      <c r="T3744" s="128" t="s">
        <v>7789</v>
      </c>
      <c r="U3744" s="128" t="s">
        <v>42431</v>
      </c>
      <c r="V3744" s="128">
        <v>7</v>
      </c>
      <c r="W3744" s="128"/>
      <c r="X3744" s="379"/>
    </row>
    <row r="3745" spans="1:24" ht="12.95" customHeight="1" x14ac:dyDescent="0.2">
      <c r="A3745" s="140">
        <v>2020</v>
      </c>
      <c r="B3745" s="140" t="s">
        <v>4176</v>
      </c>
      <c r="C3745" s="128" t="s">
        <v>42408</v>
      </c>
      <c r="D3745" s="198" t="s">
        <v>42437</v>
      </c>
      <c r="E3745" s="128" t="s">
        <v>42417</v>
      </c>
      <c r="F3745" s="102" t="s">
        <v>14834</v>
      </c>
      <c r="G3745" s="142">
        <v>15272</v>
      </c>
      <c r="H3745" s="128" t="s">
        <v>11819</v>
      </c>
      <c r="I3745" s="128" t="s">
        <v>10103</v>
      </c>
      <c r="J3745" s="128" t="s">
        <v>42438</v>
      </c>
      <c r="K3745" s="128"/>
      <c r="L3745" s="143"/>
      <c r="M3745" s="382">
        <v>1</v>
      </c>
      <c r="N3745" s="144" t="s">
        <v>42439</v>
      </c>
      <c r="O3745" s="383" t="s">
        <v>12721</v>
      </c>
      <c r="P3745" s="128" t="s">
        <v>162</v>
      </c>
      <c r="Q3745" s="128" t="s">
        <v>20102</v>
      </c>
      <c r="R3745" s="128"/>
      <c r="S3745" s="128"/>
      <c r="T3745" s="128" t="s">
        <v>7789</v>
      </c>
      <c r="U3745" s="128" t="s">
        <v>42431</v>
      </c>
      <c r="V3745" s="128">
        <v>7</v>
      </c>
      <c r="W3745" s="128"/>
      <c r="X3745" s="379"/>
    </row>
    <row r="3746" spans="1:24" ht="12.95" customHeight="1" x14ac:dyDescent="0.2">
      <c r="A3746" s="140">
        <v>2018</v>
      </c>
      <c r="B3746" s="140" t="s">
        <v>4176</v>
      </c>
      <c r="C3746" s="197" t="s">
        <v>38940</v>
      </c>
      <c r="D3746" s="198" t="s">
        <v>38954</v>
      </c>
      <c r="E3746" s="128" t="s">
        <v>38941</v>
      </c>
      <c r="F3746" s="148" t="s">
        <v>10085</v>
      </c>
      <c r="G3746" s="142">
        <v>15160</v>
      </c>
      <c r="H3746" s="128" t="s">
        <v>10103</v>
      </c>
      <c r="I3746" s="102" t="s">
        <v>38955</v>
      </c>
      <c r="J3746" s="128" t="s">
        <v>35367</v>
      </c>
      <c r="K3746" s="128"/>
      <c r="L3746" s="143"/>
      <c r="M3746" s="168">
        <v>1</v>
      </c>
      <c r="N3746" s="200" t="s">
        <v>38952</v>
      </c>
      <c r="O3746" s="214" t="s">
        <v>19145</v>
      </c>
      <c r="P3746" s="128" t="s">
        <v>3620</v>
      </c>
      <c r="Q3746" s="128" t="s">
        <v>16671</v>
      </c>
      <c r="R3746" s="128"/>
      <c r="S3746" s="128" t="s">
        <v>9435</v>
      </c>
      <c r="T3746" s="128" t="s">
        <v>7789</v>
      </c>
      <c r="U3746" s="128" t="s">
        <v>38953</v>
      </c>
      <c r="V3746" s="128">
        <v>9.5</v>
      </c>
      <c r="W3746" s="128"/>
      <c r="X3746" s="324"/>
    </row>
    <row r="3747" spans="1:24" ht="12.95" customHeight="1" x14ac:dyDescent="0.2">
      <c r="A3747" s="140">
        <v>2018</v>
      </c>
      <c r="B3747" s="140" t="s">
        <v>4176</v>
      </c>
      <c r="C3747" s="128" t="s">
        <v>38940</v>
      </c>
      <c r="D3747" s="198" t="s">
        <v>38268</v>
      </c>
      <c r="E3747" s="128" t="s">
        <v>38942</v>
      </c>
      <c r="F3747" s="148" t="s">
        <v>10085</v>
      </c>
      <c r="G3747" s="142">
        <v>15190</v>
      </c>
      <c r="H3747" s="128" t="s">
        <v>10103</v>
      </c>
      <c r="I3747" s="128" t="s">
        <v>11819</v>
      </c>
      <c r="J3747" s="128" t="s">
        <v>38956</v>
      </c>
      <c r="K3747" s="128"/>
      <c r="L3747" s="143"/>
      <c r="M3747" s="168">
        <v>1</v>
      </c>
      <c r="N3747" s="200" t="s">
        <v>38952</v>
      </c>
      <c r="O3747" s="214" t="s">
        <v>9160</v>
      </c>
      <c r="P3747" s="128" t="s">
        <v>17670</v>
      </c>
      <c r="Q3747" s="128" t="s">
        <v>38957</v>
      </c>
      <c r="R3747" s="128"/>
      <c r="S3747" s="128" t="s">
        <v>9435</v>
      </c>
      <c r="T3747" s="128" t="s">
        <v>7789</v>
      </c>
      <c r="U3747" s="128" t="s">
        <v>38958</v>
      </c>
      <c r="V3747" s="128">
        <v>8.5</v>
      </c>
      <c r="W3747" s="128"/>
      <c r="X3747" s="324"/>
    </row>
    <row r="3748" spans="1:24" ht="12.95" customHeight="1" x14ac:dyDescent="0.2">
      <c r="A3748" s="140">
        <v>2018</v>
      </c>
      <c r="B3748" s="140" t="s">
        <v>4176</v>
      </c>
      <c r="C3748" s="128" t="s">
        <v>38940</v>
      </c>
      <c r="D3748" s="198" t="s">
        <v>38959</v>
      </c>
      <c r="E3748" s="128" t="s">
        <v>38943</v>
      </c>
      <c r="F3748" s="148" t="s">
        <v>10085</v>
      </c>
      <c r="G3748" s="142">
        <v>15189</v>
      </c>
      <c r="H3748" s="128" t="s">
        <v>10103</v>
      </c>
      <c r="I3748" s="102" t="s">
        <v>38955</v>
      </c>
      <c r="J3748" s="128" t="s">
        <v>554</v>
      </c>
      <c r="K3748" s="128"/>
      <c r="L3748" s="143"/>
      <c r="M3748" s="168">
        <v>1</v>
      </c>
      <c r="N3748" s="200" t="s">
        <v>38952</v>
      </c>
      <c r="O3748" s="214" t="s">
        <v>13301</v>
      </c>
      <c r="P3748" s="128" t="s">
        <v>15831</v>
      </c>
      <c r="Q3748" s="128" t="s">
        <v>27460</v>
      </c>
      <c r="R3748" s="128"/>
      <c r="S3748" s="128" t="s">
        <v>9435</v>
      </c>
      <c r="T3748" s="128" t="s">
        <v>7789</v>
      </c>
      <c r="U3748" s="128" t="s">
        <v>38960</v>
      </c>
      <c r="V3748" s="128">
        <v>8.5</v>
      </c>
      <c r="W3748" s="128"/>
      <c r="X3748" s="324"/>
    </row>
    <row r="3749" spans="1:24" ht="12.95" customHeight="1" x14ac:dyDescent="0.2">
      <c r="A3749" s="140">
        <v>2018</v>
      </c>
      <c r="B3749" s="140" t="s">
        <v>4176</v>
      </c>
      <c r="C3749" s="128" t="s">
        <v>38940</v>
      </c>
      <c r="D3749" s="198" t="s">
        <v>38961</v>
      </c>
      <c r="E3749" s="128" t="s">
        <v>38944</v>
      </c>
      <c r="F3749" s="148" t="s">
        <v>10085</v>
      </c>
      <c r="G3749" s="142">
        <v>15190</v>
      </c>
      <c r="H3749" s="102" t="s">
        <v>38955</v>
      </c>
      <c r="I3749" s="128" t="s">
        <v>10103</v>
      </c>
      <c r="J3749" s="128" t="s">
        <v>554</v>
      </c>
      <c r="K3749" s="128"/>
      <c r="L3749" s="143"/>
      <c r="M3749" s="168">
        <v>1</v>
      </c>
      <c r="N3749" s="200" t="s">
        <v>38952</v>
      </c>
      <c r="O3749" s="214" t="s">
        <v>3620</v>
      </c>
      <c r="P3749" s="128" t="s">
        <v>16499</v>
      </c>
      <c r="Q3749" s="128" t="s">
        <v>16533</v>
      </c>
      <c r="R3749" s="128"/>
      <c r="S3749" s="128" t="s">
        <v>8315</v>
      </c>
      <c r="T3749" s="128" t="s">
        <v>7789</v>
      </c>
      <c r="U3749" s="128" t="s">
        <v>38962</v>
      </c>
      <c r="V3749" s="128">
        <v>7.5</v>
      </c>
      <c r="W3749" s="128"/>
      <c r="X3749" s="324"/>
    </row>
    <row r="3750" spans="1:24" ht="12.95" customHeight="1" x14ac:dyDescent="0.2">
      <c r="A3750" s="140">
        <v>2018</v>
      </c>
      <c r="B3750" s="140" t="s">
        <v>4176</v>
      </c>
      <c r="C3750" s="128" t="s">
        <v>38940</v>
      </c>
      <c r="D3750" s="198" t="s">
        <v>38269</v>
      </c>
      <c r="E3750" s="128" t="s">
        <v>38945</v>
      </c>
      <c r="F3750" s="148" t="s">
        <v>10085</v>
      </c>
      <c r="G3750" s="142">
        <v>43680</v>
      </c>
      <c r="H3750" s="128" t="s">
        <v>11819</v>
      </c>
      <c r="I3750" s="128" t="s">
        <v>10103</v>
      </c>
      <c r="J3750" s="128" t="s">
        <v>554</v>
      </c>
      <c r="K3750" s="128"/>
      <c r="L3750" s="143"/>
      <c r="M3750" s="168">
        <v>1</v>
      </c>
      <c r="N3750" s="200" t="s">
        <v>38952</v>
      </c>
      <c r="O3750" s="214" t="s">
        <v>3620</v>
      </c>
      <c r="P3750" s="128" t="s">
        <v>13301</v>
      </c>
      <c r="Q3750" s="128" t="s">
        <v>17514</v>
      </c>
      <c r="R3750" s="128"/>
      <c r="S3750" s="128"/>
      <c r="T3750" s="128" t="s">
        <v>7789</v>
      </c>
      <c r="U3750" s="128" t="s">
        <v>38963</v>
      </c>
      <c r="V3750" s="128">
        <v>6.5</v>
      </c>
      <c r="W3750" s="128"/>
      <c r="X3750" s="324"/>
    </row>
    <row r="3751" spans="1:24" ht="12.95" customHeight="1" x14ac:dyDescent="0.2">
      <c r="A3751" s="140">
        <v>2018</v>
      </c>
      <c r="B3751" s="140" t="s">
        <v>4176</v>
      </c>
      <c r="C3751" s="128" t="s">
        <v>38940</v>
      </c>
      <c r="D3751" s="198" t="s">
        <v>38964</v>
      </c>
      <c r="E3751" s="128" t="s">
        <v>38946</v>
      </c>
      <c r="F3751" s="148" t="s">
        <v>10085</v>
      </c>
      <c r="G3751" s="142">
        <v>15191</v>
      </c>
      <c r="H3751" s="128" t="s">
        <v>10103</v>
      </c>
      <c r="I3751" s="128" t="s">
        <v>11819</v>
      </c>
      <c r="J3751" s="128" t="s">
        <v>554</v>
      </c>
      <c r="K3751" s="128"/>
      <c r="L3751" s="143"/>
      <c r="M3751" s="168">
        <v>1</v>
      </c>
      <c r="N3751" s="200" t="s">
        <v>38952</v>
      </c>
      <c r="O3751" s="214" t="s">
        <v>19503</v>
      </c>
      <c r="P3751" s="128" t="s">
        <v>162</v>
      </c>
      <c r="Q3751" s="128" t="s">
        <v>16709</v>
      </c>
      <c r="R3751" s="128"/>
      <c r="S3751" s="128" t="s">
        <v>11080</v>
      </c>
      <c r="T3751" s="128" t="s">
        <v>7789</v>
      </c>
      <c r="U3751" s="128" t="s">
        <v>38953</v>
      </c>
      <c r="V3751" s="128">
        <v>8.5</v>
      </c>
      <c r="W3751" s="128"/>
      <c r="X3751" s="324"/>
    </row>
    <row r="3752" spans="1:24" ht="12.95" customHeight="1" x14ac:dyDescent="0.2">
      <c r="A3752" s="140">
        <v>2018</v>
      </c>
      <c r="B3752" s="140" t="s">
        <v>4176</v>
      </c>
      <c r="C3752" s="128" t="s">
        <v>38940</v>
      </c>
      <c r="D3752" s="198" t="s">
        <v>38270</v>
      </c>
      <c r="E3752" s="128" t="s">
        <v>38947</v>
      </c>
      <c r="F3752" s="148" t="s">
        <v>10085</v>
      </c>
      <c r="G3752" s="142">
        <v>15191</v>
      </c>
      <c r="H3752" s="128" t="s">
        <v>10103</v>
      </c>
      <c r="I3752" s="128" t="s">
        <v>11819</v>
      </c>
      <c r="J3752" s="128" t="s">
        <v>554</v>
      </c>
      <c r="K3752" s="128"/>
      <c r="L3752" s="143"/>
      <c r="M3752" s="168">
        <v>1</v>
      </c>
      <c r="N3752" s="200" t="s">
        <v>38952</v>
      </c>
      <c r="O3752" s="214" t="s">
        <v>9125</v>
      </c>
      <c r="P3752" s="128"/>
      <c r="Q3752" s="128" t="s">
        <v>17504</v>
      </c>
      <c r="R3752" s="128"/>
      <c r="S3752" s="128"/>
      <c r="T3752" s="128" t="s">
        <v>7789</v>
      </c>
      <c r="U3752" s="128" t="s">
        <v>38953</v>
      </c>
      <c r="V3752" s="128">
        <v>6.5</v>
      </c>
      <c r="W3752" s="128"/>
      <c r="X3752" s="324"/>
    </row>
    <row r="3753" spans="1:24" ht="12.95" customHeight="1" x14ac:dyDescent="0.2">
      <c r="A3753" s="140">
        <v>2018</v>
      </c>
      <c r="B3753" s="140" t="s">
        <v>4176</v>
      </c>
      <c r="C3753" s="128" t="s">
        <v>38940</v>
      </c>
      <c r="D3753" s="198" t="s">
        <v>38965</v>
      </c>
      <c r="E3753" s="128" t="s">
        <v>38948</v>
      </c>
      <c r="F3753" s="148" t="s">
        <v>10085</v>
      </c>
      <c r="G3753" s="142">
        <v>15191</v>
      </c>
      <c r="H3753" s="128" t="s">
        <v>10103</v>
      </c>
      <c r="I3753" s="102" t="s">
        <v>38966</v>
      </c>
      <c r="J3753" s="128" t="s">
        <v>554</v>
      </c>
      <c r="K3753" s="128"/>
      <c r="L3753" s="143"/>
      <c r="M3753" s="168">
        <v>1</v>
      </c>
      <c r="N3753" s="144" t="s">
        <v>38952</v>
      </c>
      <c r="O3753" s="214" t="s">
        <v>13301</v>
      </c>
      <c r="P3753" s="128" t="s">
        <v>15922</v>
      </c>
      <c r="Q3753" s="128" t="s">
        <v>29839</v>
      </c>
      <c r="R3753" s="128"/>
      <c r="S3753" s="128"/>
      <c r="T3753" s="128" t="s">
        <v>7789</v>
      </c>
      <c r="U3753" s="128" t="s">
        <v>38953</v>
      </c>
      <c r="V3753" s="128">
        <v>9.5</v>
      </c>
      <c r="W3753" s="128"/>
      <c r="X3753" s="324"/>
    </row>
    <row r="3754" spans="1:24" ht="12.95" customHeight="1" x14ac:dyDescent="0.2">
      <c r="A3754" s="140">
        <v>2018</v>
      </c>
      <c r="B3754" s="140" t="s">
        <v>4176</v>
      </c>
      <c r="C3754" s="128" t="s">
        <v>38940</v>
      </c>
      <c r="D3754" s="198" t="s">
        <v>38967</v>
      </c>
      <c r="E3754" s="128" t="s">
        <v>38949</v>
      </c>
      <c r="F3754" s="148" t="s">
        <v>10085</v>
      </c>
      <c r="G3754" s="142">
        <v>15191</v>
      </c>
      <c r="H3754" s="128" t="s">
        <v>10103</v>
      </c>
      <c r="I3754" s="102" t="s">
        <v>38966</v>
      </c>
      <c r="J3754" s="128" t="s">
        <v>554</v>
      </c>
      <c r="K3754" s="128"/>
      <c r="L3754" s="143"/>
      <c r="M3754" s="168">
        <v>1</v>
      </c>
      <c r="N3754" s="144" t="s">
        <v>38952</v>
      </c>
      <c r="O3754" s="214" t="s">
        <v>20630</v>
      </c>
      <c r="P3754" s="128" t="s">
        <v>17191</v>
      </c>
      <c r="Q3754" s="128" t="s">
        <v>38968</v>
      </c>
      <c r="R3754" s="128"/>
      <c r="S3754" s="128" t="s">
        <v>9435</v>
      </c>
      <c r="T3754" s="128" t="s">
        <v>7789</v>
      </c>
      <c r="U3754" s="128" t="s">
        <v>38969</v>
      </c>
      <c r="V3754" s="128">
        <v>30</v>
      </c>
      <c r="W3754" s="128"/>
      <c r="X3754" s="324"/>
    </row>
    <row r="3755" spans="1:24" ht="12.95" customHeight="1" x14ac:dyDescent="0.2">
      <c r="A3755" s="140">
        <v>2018</v>
      </c>
      <c r="B3755" s="140" t="s">
        <v>4176</v>
      </c>
      <c r="C3755" s="128" t="s">
        <v>38940</v>
      </c>
      <c r="D3755" s="211" t="s">
        <v>38267</v>
      </c>
      <c r="E3755" s="128" t="s">
        <v>38950</v>
      </c>
      <c r="F3755" s="148" t="s">
        <v>10085</v>
      </c>
      <c r="G3755" s="142">
        <v>15165</v>
      </c>
      <c r="H3755" s="128" t="s">
        <v>10103</v>
      </c>
      <c r="I3755" s="128" t="s">
        <v>11819</v>
      </c>
      <c r="J3755" s="128" t="s">
        <v>5475</v>
      </c>
      <c r="K3755" s="128"/>
      <c r="L3755" s="111" t="s">
        <v>17243</v>
      </c>
      <c r="M3755" s="168">
        <v>1</v>
      </c>
      <c r="N3755" s="200" t="s">
        <v>38952</v>
      </c>
      <c r="O3755" s="214" t="s">
        <v>16982</v>
      </c>
      <c r="P3755" s="128" t="s">
        <v>15889</v>
      </c>
      <c r="Q3755" s="128" t="s">
        <v>19259</v>
      </c>
      <c r="R3755" s="128"/>
      <c r="S3755" s="128"/>
      <c r="T3755" s="128" t="s">
        <v>7789</v>
      </c>
      <c r="U3755" s="128" t="s">
        <v>38953</v>
      </c>
      <c r="V3755" s="128">
        <v>7.5</v>
      </c>
      <c r="W3755" s="128"/>
      <c r="X3755" s="324"/>
    </row>
    <row r="3756" spans="1:24" ht="12.95" customHeight="1" x14ac:dyDescent="0.2">
      <c r="A3756" s="140">
        <v>2018</v>
      </c>
      <c r="B3756" s="140" t="s">
        <v>4176</v>
      </c>
      <c r="C3756" s="128" t="s">
        <v>38940</v>
      </c>
      <c r="D3756" s="198" t="s">
        <v>38970</v>
      </c>
      <c r="E3756" s="128" t="s">
        <v>38951</v>
      </c>
      <c r="F3756" s="148" t="s">
        <v>10085</v>
      </c>
      <c r="G3756" s="142">
        <v>15225</v>
      </c>
      <c r="H3756" s="128" t="s">
        <v>10103</v>
      </c>
      <c r="I3756" s="102" t="s">
        <v>38955</v>
      </c>
      <c r="J3756" s="128" t="s">
        <v>5829</v>
      </c>
      <c r="K3756" s="128"/>
      <c r="L3756" s="143"/>
      <c r="M3756" s="168">
        <v>1</v>
      </c>
      <c r="N3756" s="200" t="s">
        <v>38952</v>
      </c>
      <c r="O3756" s="214"/>
      <c r="P3756" s="128" t="s">
        <v>13301</v>
      </c>
      <c r="Q3756" s="128" t="s">
        <v>20784</v>
      </c>
      <c r="R3756" s="128"/>
      <c r="S3756" s="128" t="s">
        <v>11080</v>
      </c>
      <c r="T3756" s="128" t="s">
        <v>7789</v>
      </c>
      <c r="U3756" s="128" t="s">
        <v>38971</v>
      </c>
      <c r="V3756" s="128">
        <v>9.5</v>
      </c>
      <c r="W3756" s="128"/>
      <c r="X3756" s="324"/>
    </row>
    <row r="3757" spans="1:24" ht="12.95" customHeight="1" x14ac:dyDescent="0.2">
      <c r="A3757" s="115">
        <v>1996</v>
      </c>
      <c r="B3757" s="115" t="s">
        <v>4176</v>
      </c>
      <c r="C3757" s="103" t="s">
        <v>4643</v>
      </c>
      <c r="D3757" s="111" t="s">
        <v>2528</v>
      </c>
      <c r="E3757" s="115" t="s">
        <v>12916</v>
      </c>
      <c r="F3757" s="104" t="s">
        <v>2735</v>
      </c>
      <c r="G3757" s="105">
        <v>13061</v>
      </c>
      <c r="H3757" s="102" t="s">
        <v>31712</v>
      </c>
      <c r="I3757" s="102" t="s">
        <v>31710</v>
      </c>
      <c r="J3757" s="102" t="s">
        <v>4790</v>
      </c>
      <c r="K3757" s="115"/>
      <c r="L3757" s="111" t="s">
        <v>821</v>
      </c>
      <c r="M3757" s="120">
        <v>2</v>
      </c>
      <c r="N3757" s="112" t="s">
        <v>17224</v>
      </c>
      <c r="O3757" s="121"/>
      <c r="P3757" s="102" t="s">
        <v>9160</v>
      </c>
      <c r="Q3757" s="102" t="s">
        <v>19811</v>
      </c>
      <c r="R3757" s="109"/>
      <c r="S3757" s="102"/>
      <c r="T3757" s="102" t="s">
        <v>20538</v>
      </c>
      <c r="U3757" s="102" t="s">
        <v>27694</v>
      </c>
      <c r="V3757" s="109">
        <v>7</v>
      </c>
      <c r="W3757" s="107"/>
      <c r="X3757" s="324"/>
    </row>
    <row r="3758" spans="1:24" ht="12.95" customHeight="1" x14ac:dyDescent="0.2">
      <c r="A3758" s="115">
        <v>1996</v>
      </c>
      <c r="B3758" s="115" t="s">
        <v>4176</v>
      </c>
      <c r="C3758" s="102" t="s">
        <v>4643</v>
      </c>
      <c r="D3758" s="111" t="s">
        <v>4814</v>
      </c>
      <c r="E3758" s="115" t="s">
        <v>12917</v>
      </c>
      <c r="F3758" s="104" t="s">
        <v>2735</v>
      </c>
      <c r="G3758" s="105">
        <v>13133</v>
      </c>
      <c r="H3758" s="102" t="s">
        <v>31712</v>
      </c>
      <c r="I3758" s="102" t="s">
        <v>7198</v>
      </c>
      <c r="J3758" s="102" t="s">
        <v>1302</v>
      </c>
      <c r="K3758" s="115"/>
      <c r="L3758" s="111" t="s">
        <v>13441</v>
      </c>
      <c r="M3758" s="120">
        <v>3</v>
      </c>
      <c r="N3758" s="112" t="s">
        <v>17903</v>
      </c>
      <c r="O3758" s="121" t="s">
        <v>12721</v>
      </c>
      <c r="P3758" s="102"/>
      <c r="Q3758" s="102" t="s">
        <v>27695</v>
      </c>
      <c r="R3758" s="109"/>
      <c r="S3758" s="102"/>
      <c r="T3758" s="102" t="s">
        <v>20538</v>
      </c>
      <c r="U3758" s="102" t="s">
        <v>27696</v>
      </c>
      <c r="V3758" s="109">
        <v>7</v>
      </c>
      <c r="W3758" s="107"/>
      <c r="X3758" s="324"/>
    </row>
    <row r="3759" spans="1:24" ht="12.95" customHeight="1" x14ac:dyDescent="0.2">
      <c r="A3759" s="115">
        <v>1996</v>
      </c>
      <c r="B3759" s="115" t="s">
        <v>4176</v>
      </c>
      <c r="C3759" s="102" t="s">
        <v>4643</v>
      </c>
      <c r="D3759" s="111" t="s">
        <v>12041</v>
      </c>
      <c r="E3759" s="115" t="s">
        <v>12918</v>
      </c>
      <c r="F3759" s="104" t="s">
        <v>2735</v>
      </c>
      <c r="G3759" s="105">
        <v>13207</v>
      </c>
      <c r="H3759" s="102" t="s">
        <v>7198</v>
      </c>
      <c r="I3759" s="102" t="s">
        <v>31712</v>
      </c>
      <c r="J3759" s="102" t="s">
        <v>1303</v>
      </c>
      <c r="K3759" s="115"/>
      <c r="L3759" s="111" t="s">
        <v>13373</v>
      </c>
      <c r="M3759" s="120">
        <v>0.5</v>
      </c>
      <c r="N3759" s="108">
        <v>25</v>
      </c>
      <c r="O3759" s="121"/>
      <c r="P3759" s="102" t="s">
        <v>9160</v>
      </c>
      <c r="Q3759" s="102" t="s">
        <v>17585</v>
      </c>
      <c r="R3759" s="109"/>
      <c r="S3759" s="102"/>
      <c r="T3759" s="102" t="s">
        <v>20538</v>
      </c>
      <c r="U3759" s="102" t="s">
        <v>27697</v>
      </c>
      <c r="V3759" s="109">
        <v>5</v>
      </c>
      <c r="W3759" s="107"/>
      <c r="X3759" s="324"/>
    </row>
    <row r="3760" spans="1:24" ht="12.95" customHeight="1" x14ac:dyDescent="0.2">
      <c r="A3760" s="115">
        <v>1996</v>
      </c>
      <c r="B3760" s="115" t="s">
        <v>4176</v>
      </c>
      <c r="C3760" s="102" t="s">
        <v>4643</v>
      </c>
      <c r="D3760" s="111" t="s">
        <v>10061</v>
      </c>
      <c r="E3760" s="115" t="s">
        <v>12919</v>
      </c>
      <c r="F3760" s="104" t="s">
        <v>2735</v>
      </c>
      <c r="G3760" s="105">
        <v>13192</v>
      </c>
      <c r="H3760" s="102" t="s">
        <v>31710</v>
      </c>
      <c r="I3760" s="102" t="s">
        <v>31712</v>
      </c>
      <c r="J3760" s="102" t="s">
        <v>6808</v>
      </c>
      <c r="K3760" s="115"/>
      <c r="L3760" s="111" t="s">
        <v>14057</v>
      </c>
      <c r="M3760" s="107">
        <v>3</v>
      </c>
      <c r="N3760" s="112" t="s">
        <v>17904</v>
      </c>
      <c r="O3760" s="102"/>
      <c r="P3760" s="102"/>
      <c r="Q3760" s="102" t="s">
        <v>16527</v>
      </c>
      <c r="R3760" s="109"/>
      <c r="S3760" s="102"/>
      <c r="T3760" s="102" t="s">
        <v>20538</v>
      </c>
      <c r="U3760" s="102" t="s">
        <v>5190</v>
      </c>
      <c r="V3760" s="109">
        <v>8</v>
      </c>
      <c r="W3760" s="107"/>
      <c r="X3760" s="324"/>
    </row>
    <row r="3761" spans="1:24" ht="12.95" customHeight="1" x14ac:dyDescent="0.2">
      <c r="A3761" s="115">
        <v>1996</v>
      </c>
      <c r="B3761" s="115" t="s">
        <v>4176</v>
      </c>
      <c r="C3761" s="102" t="s">
        <v>4643</v>
      </c>
      <c r="D3761" s="111" t="s">
        <v>14472</v>
      </c>
      <c r="E3761" s="115" t="s">
        <v>12920</v>
      </c>
      <c r="F3761" s="104" t="s">
        <v>2735</v>
      </c>
      <c r="G3761" s="105">
        <v>13209</v>
      </c>
      <c r="H3761" s="102" t="s">
        <v>7198</v>
      </c>
      <c r="I3761" s="102" t="s">
        <v>31712</v>
      </c>
      <c r="J3761" s="102" t="s">
        <v>7464</v>
      </c>
      <c r="K3761" s="115"/>
      <c r="L3761" s="111" t="s">
        <v>7298</v>
      </c>
      <c r="M3761" s="107">
        <v>4</v>
      </c>
      <c r="N3761" s="112" t="s">
        <v>17905</v>
      </c>
      <c r="O3761" s="102"/>
      <c r="P3761" s="102" t="s">
        <v>13301</v>
      </c>
      <c r="Q3761" s="102" t="s">
        <v>21514</v>
      </c>
      <c r="R3761" s="109"/>
      <c r="S3761" s="102"/>
      <c r="T3761" s="102" t="s">
        <v>20538</v>
      </c>
      <c r="U3761" s="102" t="s">
        <v>17906</v>
      </c>
      <c r="V3761" s="109">
        <v>6</v>
      </c>
      <c r="W3761" s="107"/>
      <c r="X3761" s="324"/>
    </row>
    <row r="3762" spans="1:24" ht="12.95" customHeight="1" x14ac:dyDescent="0.2">
      <c r="A3762" s="115">
        <v>1996</v>
      </c>
      <c r="B3762" s="115" t="s">
        <v>4176</v>
      </c>
      <c r="C3762" s="102" t="s">
        <v>4643</v>
      </c>
      <c r="D3762" s="111" t="s">
        <v>14473</v>
      </c>
      <c r="E3762" s="115" t="s">
        <v>12921</v>
      </c>
      <c r="F3762" s="104" t="s">
        <v>2735</v>
      </c>
      <c r="G3762" s="105">
        <v>13240</v>
      </c>
      <c r="H3762" s="102" t="s">
        <v>31789</v>
      </c>
      <c r="I3762" s="102" t="s">
        <v>31712</v>
      </c>
      <c r="J3762" s="102" t="s">
        <v>5457</v>
      </c>
      <c r="K3762" s="115" t="s">
        <v>11204</v>
      </c>
      <c r="L3762" s="111" t="s">
        <v>10822</v>
      </c>
      <c r="M3762" s="107">
        <v>2</v>
      </c>
      <c r="N3762" s="112" t="s">
        <v>17907</v>
      </c>
      <c r="O3762" s="102"/>
      <c r="P3762" s="102" t="s">
        <v>162</v>
      </c>
      <c r="Q3762" s="102" t="s">
        <v>20820</v>
      </c>
      <c r="R3762" s="109"/>
      <c r="S3762" s="102" t="s">
        <v>11080</v>
      </c>
      <c r="T3762" s="102" t="s">
        <v>20538</v>
      </c>
      <c r="U3762" s="102" t="s">
        <v>4888</v>
      </c>
      <c r="V3762" s="109">
        <v>6</v>
      </c>
      <c r="W3762" s="107"/>
      <c r="X3762" s="324"/>
    </row>
    <row r="3763" spans="1:24" ht="12.95" customHeight="1" x14ac:dyDescent="0.2">
      <c r="A3763" s="115">
        <v>1996</v>
      </c>
      <c r="B3763" s="115" t="s">
        <v>4176</v>
      </c>
      <c r="C3763" s="102" t="s">
        <v>4643</v>
      </c>
      <c r="D3763" s="111" t="s">
        <v>7878</v>
      </c>
      <c r="E3763" s="115" t="s">
        <v>12922</v>
      </c>
      <c r="F3763" s="104" t="s">
        <v>2735</v>
      </c>
      <c r="G3763" s="105">
        <v>13263</v>
      </c>
      <c r="H3763" s="102" t="s">
        <v>31712</v>
      </c>
      <c r="I3763" s="102" t="s">
        <v>31790</v>
      </c>
      <c r="J3763" s="102" t="s">
        <v>4370</v>
      </c>
      <c r="K3763" s="115"/>
      <c r="L3763" s="111" t="s">
        <v>10823</v>
      </c>
      <c r="M3763" s="107">
        <v>3</v>
      </c>
      <c r="N3763" s="112" t="s">
        <v>17839</v>
      </c>
      <c r="O3763" s="102" t="s">
        <v>12252</v>
      </c>
      <c r="P3763" s="102" t="s">
        <v>162</v>
      </c>
      <c r="Q3763" s="102" t="s">
        <v>19506</v>
      </c>
      <c r="R3763" s="109"/>
      <c r="S3763" s="102"/>
      <c r="T3763" s="102" t="s">
        <v>20538</v>
      </c>
      <c r="U3763" s="102" t="s">
        <v>27698</v>
      </c>
      <c r="V3763" s="109">
        <v>7</v>
      </c>
      <c r="W3763" s="107"/>
      <c r="X3763" s="324"/>
    </row>
    <row r="3764" spans="1:24" ht="12.95" customHeight="1" x14ac:dyDescent="0.2">
      <c r="A3764" s="115">
        <v>1996</v>
      </c>
      <c r="B3764" s="115" t="s">
        <v>4176</v>
      </c>
      <c r="C3764" s="102" t="s">
        <v>4643</v>
      </c>
      <c r="D3764" s="111" t="s">
        <v>15213</v>
      </c>
      <c r="E3764" s="115" t="s">
        <v>14459</v>
      </c>
      <c r="F3764" s="104" t="s">
        <v>2735</v>
      </c>
      <c r="G3764" s="105">
        <v>13359</v>
      </c>
      <c r="H3764" s="102" t="s">
        <v>31710</v>
      </c>
      <c r="I3764" s="102" t="s">
        <v>31712</v>
      </c>
      <c r="J3764" s="102" t="s">
        <v>799</v>
      </c>
      <c r="K3764" s="115"/>
      <c r="L3764" s="111" t="s">
        <v>12667</v>
      </c>
      <c r="M3764" s="107">
        <v>1.5</v>
      </c>
      <c r="N3764" s="108" t="s">
        <v>31791</v>
      </c>
      <c r="O3764" s="102" t="s">
        <v>162</v>
      </c>
      <c r="P3764" s="102"/>
      <c r="Q3764" s="102" t="s">
        <v>19105</v>
      </c>
      <c r="R3764" s="109"/>
      <c r="S3764" s="102"/>
      <c r="T3764" s="102" t="s">
        <v>20538</v>
      </c>
      <c r="U3764" s="102" t="s">
        <v>17908</v>
      </c>
      <c r="V3764" s="109">
        <v>8</v>
      </c>
      <c r="W3764" s="107"/>
      <c r="X3764" s="324"/>
    </row>
    <row r="3765" spans="1:24" ht="12.95" customHeight="1" x14ac:dyDescent="0.2">
      <c r="A3765" s="115">
        <v>2008</v>
      </c>
      <c r="B3765" s="115" t="s">
        <v>4176</v>
      </c>
      <c r="C3765" s="103" t="s">
        <v>11645</v>
      </c>
      <c r="D3765" s="127" t="s">
        <v>14224</v>
      </c>
      <c r="E3765" s="115">
        <v>1</v>
      </c>
      <c r="F3765" s="148" t="s">
        <v>10085</v>
      </c>
      <c r="G3765" s="105">
        <v>15268</v>
      </c>
      <c r="H3765" s="102" t="s">
        <v>10103</v>
      </c>
      <c r="I3765" s="102" t="s">
        <v>30783</v>
      </c>
      <c r="J3765" s="102" t="s">
        <v>13586</v>
      </c>
      <c r="K3765" s="115"/>
      <c r="L3765" s="111"/>
      <c r="M3765" s="109">
        <v>1</v>
      </c>
      <c r="N3765" s="108" t="s">
        <v>13587</v>
      </c>
      <c r="O3765" s="102"/>
      <c r="P3765" s="102"/>
      <c r="Q3765" s="102"/>
      <c r="R3765" s="109"/>
      <c r="S3765" s="102"/>
      <c r="T3765" s="102" t="s">
        <v>7789</v>
      </c>
      <c r="U3765" s="102" t="s">
        <v>17909</v>
      </c>
      <c r="V3765" s="109">
        <v>6</v>
      </c>
      <c r="W3765" s="107"/>
      <c r="X3765" s="324"/>
    </row>
    <row r="3766" spans="1:24" ht="12.95" customHeight="1" x14ac:dyDescent="0.2">
      <c r="A3766" s="115">
        <v>2008</v>
      </c>
      <c r="B3766" s="115" t="s">
        <v>4176</v>
      </c>
      <c r="C3766" s="102" t="s">
        <v>11645</v>
      </c>
      <c r="D3766" s="127" t="s">
        <v>14779</v>
      </c>
      <c r="E3766" s="115">
        <v>2</v>
      </c>
      <c r="F3766" s="148" t="s">
        <v>10085</v>
      </c>
      <c r="G3766" s="105">
        <v>15269</v>
      </c>
      <c r="H3766" s="102" t="s">
        <v>30783</v>
      </c>
      <c r="I3766" s="102" t="s">
        <v>10103</v>
      </c>
      <c r="J3766" s="102" t="s">
        <v>13586</v>
      </c>
      <c r="K3766" s="115"/>
      <c r="L3766" s="111"/>
      <c r="M3766" s="109">
        <v>1</v>
      </c>
      <c r="N3766" s="108" t="s">
        <v>13587</v>
      </c>
      <c r="O3766" s="102"/>
      <c r="P3766" s="102"/>
      <c r="Q3766" s="102"/>
      <c r="R3766" s="109" t="s">
        <v>7035</v>
      </c>
      <c r="S3766" s="102" t="s">
        <v>8315</v>
      </c>
      <c r="T3766" s="102" t="s">
        <v>7789</v>
      </c>
      <c r="U3766" s="102" t="s">
        <v>17910</v>
      </c>
      <c r="V3766" s="109">
        <v>7</v>
      </c>
      <c r="W3766" s="107"/>
      <c r="X3766" s="324"/>
    </row>
    <row r="3767" spans="1:24" ht="12.95" customHeight="1" x14ac:dyDescent="0.2">
      <c r="A3767" s="115">
        <v>2008</v>
      </c>
      <c r="B3767" s="115" t="s">
        <v>4176</v>
      </c>
      <c r="C3767" s="102" t="s">
        <v>11645</v>
      </c>
      <c r="D3767" s="127" t="s">
        <v>1409</v>
      </c>
      <c r="E3767" s="115">
        <v>3</v>
      </c>
      <c r="F3767" s="148" t="s">
        <v>10085</v>
      </c>
      <c r="G3767" s="105">
        <v>15269</v>
      </c>
      <c r="H3767" s="102" t="s">
        <v>10103</v>
      </c>
      <c r="I3767" s="102" t="s">
        <v>30783</v>
      </c>
      <c r="J3767" s="102" t="s">
        <v>13586</v>
      </c>
      <c r="K3767" s="115"/>
      <c r="L3767" s="111"/>
      <c r="M3767" s="109">
        <v>1</v>
      </c>
      <c r="N3767" s="108" t="s">
        <v>13587</v>
      </c>
      <c r="O3767" s="102"/>
      <c r="P3767" s="102"/>
      <c r="Q3767" s="102"/>
      <c r="R3767" s="109"/>
      <c r="S3767" s="102"/>
      <c r="T3767" s="102" t="s">
        <v>7789</v>
      </c>
      <c r="U3767" s="102" t="s">
        <v>14778</v>
      </c>
      <c r="V3767" s="109">
        <v>5</v>
      </c>
      <c r="W3767" s="107"/>
      <c r="X3767" s="324"/>
    </row>
    <row r="3768" spans="1:24" ht="12.95" customHeight="1" x14ac:dyDescent="0.2">
      <c r="A3768" s="115">
        <v>2008</v>
      </c>
      <c r="B3768" s="115" t="s">
        <v>4176</v>
      </c>
      <c r="C3768" s="102" t="s">
        <v>11645</v>
      </c>
      <c r="D3768" s="127" t="s">
        <v>5314</v>
      </c>
      <c r="E3768" s="115">
        <v>4</v>
      </c>
      <c r="F3768" s="148" t="s">
        <v>10085</v>
      </c>
      <c r="G3768" s="105">
        <v>15269</v>
      </c>
      <c r="H3768" s="102" t="s">
        <v>10103</v>
      </c>
      <c r="I3768" s="102" t="s">
        <v>30783</v>
      </c>
      <c r="J3768" s="102" t="s">
        <v>13586</v>
      </c>
      <c r="K3768" s="115"/>
      <c r="L3768" s="111"/>
      <c r="M3768" s="109">
        <v>1</v>
      </c>
      <c r="N3768" s="108" t="s">
        <v>13587</v>
      </c>
      <c r="O3768" s="102"/>
      <c r="P3768" s="102"/>
      <c r="Q3768" s="102"/>
      <c r="R3768" s="109"/>
      <c r="S3768" s="102"/>
      <c r="T3768" s="102" t="s">
        <v>7789</v>
      </c>
      <c r="U3768" s="102" t="s">
        <v>14778</v>
      </c>
      <c r="V3768" s="109">
        <v>5</v>
      </c>
      <c r="W3768" s="107"/>
      <c r="X3768" s="324"/>
    </row>
    <row r="3769" spans="1:24" ht="12.95" customHeight="1" x14ac:dyDescent="0.2">
      <c r="A3769" s="115">
        <v>2008</v>
      </c>
      <c r="B3769" s="115" t="s">
        <v>4176</v>
      </c>
      <c r="C3769" s="102" t="s">
        <v>11645</v>
      </c>
      <c r="D3769" s="127" t="s">
        <v>1410</v>
      </c>
      <c r="E3769" s="115">
        <v>5</v>
      </c>
      <c r="F3769" s="148" t="s">
        <v>10085</v>
      </c>
      <c r="G3769" s="105">
        <v>15270</v>
      </c>
      <c r="H3769" s="102" t="s">
        <v>10103</v>
      </c>
      <c r="I3769" s="102" t="s">
        <v>30783</v>
      </c>
      <c r="J3769" s="102" t="s">
        <v>1411</v>
      </c>
      <c r="K3769" s="115"/>
      <c r="L3769" s="111"/>
      <c r="M3769" s="109">
        <v>1</v>
      </c>
      <c r="N3769" s="108" t="s">
        <v>1412</v>
      </c>
      <c r="O3769" s="102"/>
      <c r="P3769" s="102"/>
      <c r="Q3769" s="102"/>
      <c r="R3769" s="109"/>
      <c r="S3769" s="102"/>
      <c r="T3769" s="102" t="s">
        <v>7789</v>
      </c>
      <c r="U3769" s="102" t="s">
        <v>14778</v>
      </c>
      <c r="V3769" s="109">
        <v>6</v>
      </c>
      <c r="W3769" s="107"/>
      <c r="X3769" s="324"/>
    </row>
    <row r="3770" spans="1:24" ht="12.95" customHeight="1" x14ac:dyDescent="0.2">
      <c r="A3770" s="115">
        <v>2008</v>
      </c>
      <c r="B3770" s="115" t="s">
        <v>4176</v>
      </c>
      <c r="C3770" s="102" t="s">
        <v>11645</v>
      </c>
      <c r="D3770" s="127" t="s">
        <v>7633</v>
      </c>
      <c r="E3770" s="115">
        <v>6</v>
      </c>
      <c r="F3770" s="148" t="s">
        <v>10085</v>
      </c>
      <c r="G3770" s="105">
        <v>15271</v>
      </c>
      <c r="H3770" s="102" t="s">
        <v>10103</v>
      </c>
      <c r="I3770" s="102" t="s">
        <v>30783</v>
      </c>
      <c r="J3770" s="102" t="s">
        <v>13010</v>
      </c>
      <c r="K3770" s="115"/>
      <c r="L3770" s="111"/>
      <c r="M3770" s="109">
        <v>1</v>
      </c>
      <c r="N3770" s="112" t="s">
        <v>1412</v>
      </c>
      <c r="O3770" s="102"/>
      <c r="P3770" s="102"/>
      <c r="Q3770" s="102"/>
      <c r="R3770" s="109"/>
      <c r="S3770" s="102" t="s">
        <v>8315</v>
      </c>
      <c r="T3770" s="102" t="s">
        <v>7789</v>
      </c>
      <c r="U3770" s="102" t="s">
        <v>14778</v>
      </c>
      <c r="V3770" s="109">
        <v>9.5</v>
      </c>
      <c r="W3770" s="107"/>
      <c r="X3770" s="324"/>
    </row>
    <row r="3771" spans="1:24" ht="12.95" customHeight="1" x14ac:dyDescent="0.2">
      <c r="A3771" s="115">
        <v>2008</v>
      </c>
      <c r="B3771" s="115" t="s">
        <v>4176</v>
      </c>
      <c r="C3771" s="102" t="s">
        <v>11645</v>
      </c>
      <c r="D3771" s="127" t="s">
        <v>7634</v>
      </c>
      <c r="E3771" s="115">
        <v>7</v>
      </c>
      <c r="F3771" s="148" t="s">
        <v>10085</v>
      </c>
      <c r="G3771" s="105">
        <v>15272</v>
      </c>
      <c r="H3771" s="102" t="s">
        <v>30783</v>
      </c>
      <c r="I3771" s="102" t="s">
        <v>10103</v>
      </c>
      <c r="J3771" s="102" t="s">
        <v>13010</v>
      </c>
      <c r="K3771" s="115"/>
      <c r="L3771" s="111"/>
      <c r="M3771" s="109">
        <v>1</v>
      </c>
      <c r="N3771" s="112" t="s">
        <v>1412</v>
      </c>
      <c r="O3771" s="102"/>
      <c r="P3771" s="102"/>
      <c r="Q3771" s="102"/>
      <c r="R3771" s="109"/>
      <c r="S3771" s="102" t="s">
        <v>8315</v>
      </c>
      <c r="T3771" s="102" t="s">
        <v>7789</v>
      </c>
      <c r="U3771" s="102" t="s">
        <v>14778</v>
      </c>
      <c r="V3771" s="109">
        <v>7</v>
      </c>
      <c r="W3771" s="107"/>
      <c r="X3771" s="324"/>
    </row>
    <row r="3772" spans="1:24" ht="12.95" customHeight="1" x14ac:dyDescent="0.2">
      <c r="A3772" s="115">
        <v>2008</v>
      </c>
      <c r="B3772" s="115" t="s">
        <v>4176</v>
      </c>
      <c r="C3772" s="102" t="s">
        <v>11645</v>
      </c>
      <c r="D3772" s="127" t="s">
        <v>8835</v>
      </c>
      <c r="E3772" s="115">
        <v>8</v>
      </c>
      <c r="F3772" s="148" t="s">
        <v>10085</v>
      </c>
      <c r="G3772" s="105">
        <v>15281</v>
      </c>
      <c r="H3772" s="102" t="s">
        <v>10103</v>
      </c>
      <c r="I3772" s="102" t="s">
        <v>30783</v>
      </c>
      <c r="J3772" s="102" t="s">
        <v>13010</v>
      </c>
      <c r="K3772" s="115"/>
      <c r="L3772" s="111"/>
      <c r="M3772" s="169">
        <v>1</v>
      </c>
      <c r="N3772" s="112" t="s">
        <v>1412</v>
      </c>
      <c r="O3772" s="121"/>
      <c r="P3772" s="102"/>
      <c r="Q3772" s="102"/>
      <c r="R3772" s="109"/>
      <c r="S3772" s="102"/>
      <c r="T3772" s="102" t="s">
        <v>7789</v>
      </c>
      <c r="U3772" s="102" t="s">
        <v>17911</v>
      </c>
      <c r="V3772" s="109">
        <v>9.5</v>
      </c>
      <c r="W3772" s="107"/>
      <c r="X3772" s="324"/>
    </row>
    <row r="3773" spans="1:24" ht="12.95" customHeight="1" x14ac:dyDescent="0.2">
      <c r="A3773" s="115">
        <v>2001</v>
      </c>
      <c r="B3773" s="115" t="s">
        <v>4176</v>
      </c>
      <c r="C3773" s="103" t="s">
        <v>31792</v>
      </c>
      <c r="D3773" s="111" t="s">
        <v>4913</v>
      </c>
      <c r="E3773" s="115">
        <v>1</v>
      </c>
      <c r="F3773" s="148" t="s">
        <v>10085</v>
      </c>
      <c r="G3773" s="105">
        <v>15625</v>
      </c>
      <c r="H3773" s="102" t="s">
        <v>11819</v>
      </c>
      <c r="I3773" s="102" t="s">
        <v>10103</v>
      </c>
      <c r="J3773" s="102" t="s">
        <v>2366</v>
      </c>
      <c r="K3773" s="102"/>
      <c r="L3773" s="111" t="s">
        <v>31793</v>
      </c>
      <c r="M3773" s="168">
        <v>1</v>
      </c>
      <c r="N3773" s="108" t="s">
        <v>5125</v>
      </c>
      <c r="O3773" s="121" t="s">
        <v>27722</v>
      </c>
      <c r="P3773" s="102" t="s">
        <v>9125</v>
      </c>
      <c r="Q3773" s="102" t="s">
        <v>27723</v>
      </c>
      <c r="R3773" s="102"/>
      <c r="S3773" s="102"/>
      <c r="T3773" s="102" t="s">
        <v>7789</v>
      </c>
      <c r="U3773" s="102" t="s">
        <v>89</v>
      </c>
      <c r="V3773" s="102">
        <v>7</v>
      </c>
      <c r="W3773" s="102"/>
      <c r="X3773" s="324"/>
    </row>
    <row r="3774" spans="1:24" ht="12.95" customHeight="1" x14ac:dyDescent="0.2">
      <c r="A3774" s="115">
        <v>2001</v>
      </c>
      <c r="B3774" s="115" t="s">
        <v>4176</v>
      </c>
      <c r="C3774" s="102" t="s">
        <v>31794</v>
      </c>
      <c r="D3774" s="111" t="s">
        <v>13995</v>
      </c>
      <c r="E3774" s="115">
        <v>2</v>
      </c>
      <c r="F3774" s="148" t="s">
        <v>10085</v>
      </c>
      <c r="G3774" s="105">
        <v>15626</v>
      </c>
      <c r="H3774" s="102" t="s">
        <v>11819</v>
      </c>
      <c r="I3774" s="102" t="s">
        <v>10103</v>
      </c>
      <c r="J3774" s="102" t="s">
        <v>2366</v>
      </c>
      <c r="K3774" s="102"/>
      <c r="L3774" s="111" t="s">
        <v>31795</v>
      </c>
      <c r="M3774" s="168">
        <v>1</v>
      </c>
      <c r="N3774" s="108" t="s">
        <v>5125</v>
      </c>
      <c r="O3774" s="121" t="s">
        <v>27725</v>
      </c>
      <c r="P3774" s="102" t="s">
        <v>21100</v>
      </c>
      <c r="Q3774" s="102" t="s">
        <v>27726</v>
      </c>
      <c r="R3774" s="102"/>
      <c r="S3774" s="102"/>
      <c r="T3774" s="102" t="s">
        <v>7789</v>
      </c>
      <c r="U3774" s="102" t="s">
        <v>27727</v>
      </c>
      <c r="V3774" s="102">
        <v>5</v>
      </c>
      <c r="W3774" s="102"/>
      <c r="X3774" s="324"/>
    </row>
    <row r="3775" spans="1:24" ht="12.95" customHeight="1" x14ac:dyDescent="0.2">
      <c r="A3775" s="115">
        <v>2001</v>
      </c>
      <c r="B3775" s="115" t="s">
        <v>4176</v>
      </c>
      <c r="C3775" s="102" t="s">
        <v>31794</v>
      </c>
      <c r="D3775" s="111" t="s">
        <v>2099</v>
      </c>
      <c r="E3775" s="115">
        <v>3</v>
      </c>
      <c r="F3775" s="148" t="s">
        <v>10085</v>
      </c>
      <c r="G3775" s="105">
        <v>15620</v>
      </c>
      <c r="H3775" s="102" t="s">
        <v>10103</v>
      </c>
      <c r="I3775" s="102" t="s">
        <v>11819</v>
      </c>
      <c r="J3775" s="102" t="s">
        <v>2366</v>
      </c>
      <c r="K3775" s="102"/>
      <c r="L3775" s="111" t="s">
        <v>31796</v>
      </c>
      <c r="M3775" s="168">
        <v>1</v>
      </c>
      <c r="N3775" s="108" t="s">
        <v>5125</v>
      </c>
      <c r="O3775" s="121" t="s">
        <v>12721</v>
      </c>
      <c r="P3775" s="102" t="s">
        <v>162</v>
      </c>
      <c r="Q3775" s="102" t="s">
        <v>20182</v>
      </c>
      <c r="R3775" s="102"/>
      <c r="S3775" s="102" t="s">
        <v>8315</v>
      </c>
      <c r="T3775" s="102" t="s">
        <v>7789</v>
      </c>
      <c r="U3775" s="102" t="s">
        <v>27728</v>
      </c>
      <c r="V3775" s="102">
        <v>6</v>
      </c>
      <c r="W3775" s="102"/>
      <c r="X3775" s="324"/>
    </row>
    <row r="3776" spans="1:24" ht="12.95" customHeight="1" x14ac:dyDescent="0.2">
      <c r="A3776" s="115">
        <v>2001</v>
      </c>
      <c r="B3776" s="115" t="s">
        <v>4176</v>
      </c>
      <c r="C3776" s="102" t="s">
        <v>31794</v>
      </c>
      <c r="D3776" s="111" t="s">
        <v>12261</v>
      </c>
      <c r="E3776" s="115">
        <v>4</v>
      </c>
      <c r="F3776" s="148" t="s">
        <v>10085</v>
      </c>
      <c r="G3776" s="105">
        <v>15677</v>
      </c>
      <c r="H3776" s="102" t="s">
        <v>11819</v>
      </c>
      <c r="I3776" s="102" t="s">
        <v>10103</v>
      </c>
      <c r="J3776" s="102" t="s">
        <v>2366</v>
      </c>
      <c r="K3776" s="102"/>
      <c r="L3776" s="111" t="s">
        <v>31797</v>
      </c>
      <c r="M3776" s="168">
        <v>1</v>
      </c>
      <c r="N3776" s="108" t="s">
        <v>5125</v>
      </c>
      <c r="O3776" s="121"/>
      <c r="P3776" s="102"/>
      <c r="Q3776" s="102" t="s">
        <v>17527</v>
      </c>
      <c r="R3776" s="102"/>
      <c r="S3776" s="102" t="s">
        <v>9435</v>
      </c>
      <c r="T3776" s="102" t="s">
        <v>7789</v>
      </c>
      <c r="U3776" s="102" t="s">
        <v>17944</v>
      </c>
      <c r="V3776" s="102">
        <v>6</v>
      </c>
      <c r="W3776" s="102"/>
      <c r="X3776" s="324"/>
    </row>
    <row r="3777" spans="1:24" ht="12.95" customHeight="1" x14ac:dyDescent="0.2">
      <c r="A3777" s="115">
        <v>2001</v>
      </c>
      <c r="B3777" s="115" t="s">
        <v>4176</v>
      </c>
      <c r="C3777" s="102" t="s">
        <v>31794</v>
      </c>
      <c r="D3777" s="111" t="s">
        <v>55</v>
      </c>
      <c r="E3777" s="115">
        <v>5</v>
      </c>
      <c r="F3777" s="148" t="s">
        <v>10085</v>
      </c>
      <c r="G3777" s="105">
        <v>15628</v>
      </c>
      <c r="H3777" s="102" t="s">
        <v>10103</v>
      </c>
      <c r="I3777" s="102" t="s">
        <v>11819</v>
      </c>
      <c r="J3777" s="102" t="s">
        <v>2366</v>
      </c>
      <c r="K3777" s="102"/>
      <c r="L3777" s="111" t="s">
        <v>31798</v>
      </c>
      <c r="M3777" s="168">
        <v>1</v>
      </c>
      <c r="N3777" s="108" t="s">
        <v>5125</v>
      </c>
      <c r="O3777" s="121"/>
      <c r="P3777" s="102"/>
      <c r="Q3777" s="102" t="s">
        <v>27731</v>
      </c>
      <c r="R3777" s="102"/>
      <c r="S3777" s="102"/>
      <c r="T3777" s="102" t="s">
        <v>7789</v>
      </c>
      <c r="U3777" s="102" t="s">
        <v>89</v>
      </c>
      <c r="V3777" s="102">
        <v>7</v>
      </c>
      <c r="W3777" s="102"/>
      <c r="X3777" s="324"/>
    </row>
    <row r="3778" spans="1:24" ht="12.95" customHeight="1" x14ac:dyDescent="0.2">
      <c r="A3778" s="115">
        <v>2001</v>
      </c>
      <c r="B3778" s="115" t="s">
        <v>4176</v>
      </c>
      <c r="C3778" s="102" t="s">
        <v>31794</v>
      </c>
      <c r="D3778" s="129" t="s">
        <v>56</v>
      </c>
      <c r="E3778" s="102">
        <v>6</v>
      </c>
      <c r="F3778" s="148" t="s">
        <v>10085</v>
      </c>
      <c r="G3778" s="105">
        <v>15629</v>
      </c>
      <c r="H3778" s="102" t="s">
        <v>10103</v>
      </c>
      <c r="I3778" s="102" t="s">
        <v>11819</v>
      </c>
      <c r="J3778" s="102" t="s">
        <v>2366</v>
      </c>
      <c r="K3778" s="102" t="s">
        <v>14364</v>
      </c>
      <c r="L3778" s="111" t="s">
        <v>31799</v>
      </c>
      <c r="M3778" s="102">
        <v>1</v>
      </c>
      <c r="N3778" s="108" t="s">
        <v>5125</v>
      </c>
      <c r="O3778" s="102" t="s">
        <v>16905</v>
      </c>
      <c r="P3778" s="102" t="s">
        <v>21100</v>
      </c>
      <c r="Q3778" s="102" t="s">
        <v>19571</v>
      </c>
      <c r="R3778" s="102"/>
      <c r="S3778" s="102"/>
      <c r="T3778" s="102" t="s">
        <v>7789</v>
      </c>
      <c r="U3778" s="102" t="s">
        <v>17945</v>
      </c>
      <c r="V3778" s="102">
        <v>6</v>
      </c>
      <c r="W3778" s="102"/>
      <c r="X3778" s="324"/>
    </row>
    <row r="3779" spans="1:24" ht="12.95" customHeight="1" x14ac:dyDescent="0.2">
      <c r="A3779" s="115">
        <v>2001</v>
      </c>
      <c r="B3779" s="115" t="s">
        <v>4176</v>
      </c>
      <c r="C3779" s="102" t="s">
        <v>31794</v>
      </c>
      <c r="D3779" s="111" t="s">
        <v>8098</v>
      </c>
      <c r="E3779" s="115">
        <v>7</v>
      </c>
      <c r="F3779" s="148" t="s">
        <v>10085</v>
      </c>
      <c r="G3779" s="105">
        <v>15628</v>
      </c>
      <c r="H3779" s="102" t="s">
        <v>10103</v>
      </c>
      <c r="I3779" s="102" t="s">
        <v>11819</v>
      </c>
      <c r="J3779" s="102" t="s">
        <v>2366</v>
      </c>
      <c r="K3779" s="102"/>
      <c r="L3779" s="111" t="s">
        <v>31800</v>
      </c>
      <c r="M3779" s="102">
        <v>1</v>
      </c>
      <c r="N3779" s="108" t="s">
        <v>5125</v>
      </c>
      <c r="O3779" s="102" t="s">
        <v>8099</v>
      </c>
      <c r="P3779" s="102" t="s">
        <v>27729</v>
      </c>
      <c r="Q3779" s="102" t="s">
        <v>27730</v>
      </c>
      <c r="R3779" s="102"/>
      <c r="S3779" s="102"/>
      <c r="T3779" s="102" t="s">
        <v>7789</v>
      </c>
      <c r="U3779" s="102" t="s">
        <v>89</v>
      </c>
      <c r="V3779" s="102">
        <v>6</v>
      </c>
      <c r="W3779" s="102"/>
      <c r="X3779" s="324"/>
    </row>
    <row r="3780" spans="1:24" ht="12.95" customHeight="1" x14ac:dyDescent="0.2">
      <c r="A3780" s="115">
        <v>2001</v>
      </c>
      <c r="B3780" s="115" t="s">
        <v>4176</v>
      </c>
      <c r="C3780" s="102" t="s">
        <v>31794</v>
      </c>
      <c r="D3780" s="111" t="s">
        <v>13996</v>
      </c>
      <c r="E3780" s="115">
        <v>8</v>
      </c>
      <c r="F3780" s="148" t="s">
        <v>10085</v>
      </c>
      <c r="G3780" s="105">
        <v>15629</v>
      </c>
      <c r="H3780" s="102" t="s">
        <v>10103</v>
      </c>
      <c r="I3780" s="102" t="s">
        <v>11819</v>
      </c>
      <c r="J3780" s="102" t="s">
        <v>2366</v>
      </c>
      <c r="K3780" s="102"/>
      <c r="L3780" s="111" t="s">
        <v>31801</v>
      </c>
      <c r="M3780" s="102">
        <v>1</v>
      </c>
      <c r="N3780" s="108" t="s">
        <v>5125</v>
      </c>
      <c r="O3780" s="102"/>
      <c r="P3780" s="102" t="s">
        <v>9125</v>
      </c>
      <c r="Q3780" s="102" t="s">
        <v>27724</v>
      </c>
      <c r="R3780" s="102"/>
      <c r="S3780" s="102"/>
      <c r="T3780" s="102" t="s">
        <v>7789</v>
      </c>
      <c r="U3780" s="102" t="s">
        <v>17946</v>
      </c>
      <c r="V3780" s="102">
        <v>6</v>
      </c>
      <c r="W3780" s="102"/>
      <c r="X3780" s="324"/>
    </row>
    <row r="3781" spans="1:24" ht="12.95" customHeight="1" x14ac:dyDescent="0.2">
      <c r="A3781" s="115">
        <v>2001</v>
      </c>
      <c r="B3781" s="115" t="s">
        <v>4176</v>
      </c>
      <c r="C3781" s="102" t="s">
        <v>31794</v>
      </c>
      <c r="D3781" s="111" t="s">
        <v>31802</v>
      </c>
      <c r="E3781" s="115">
        <v>9</v>
      </c>
      <c r="F3781" s="148" t="s">
        <v>10085</v>
      </c>
      <c r="G3781" s="105">
        <v>15621</v>
      </c>
      <c r="H3781" s="102" t="s">
        <v>10103</v>
      </c>
      <c r="I3781" s="102" t="s">
        <v>11819</v>
      </c>
      <c r="J3781" s="102" t="s">
        <v>2366</v>
      </c>
      <c r="K3781" s="102"/>
      <c r="L3781" s="111" t="s">
        <v>31803</v>
      </c>
      <c r="M3781" s="102">
        <v>1</v>
      </c>
      <c r="N3781" s="138" t="s">
        <v>5125</v>
      </c>
      <c r="O3781" s="102" t="s">
        <v>27732</v>
      </c>
      <c r="P3781" s="102" t="s">
        <v>18174</v>
      </c>
      <c r="Q3781" s="102" t="s">
        <v>27719</v>
      </c>
      <c r="R3781" s="102"/>
      <c r="S3781" s="102" t="s">
        <v>11080</v>
      </c>
      <c r="T3781" s="102" t="s">
        <v>7789</v>
      </c>
      <c r="U3781" s="102" t="s">
        <v>27733</v>
      </c>
      <c r="V3781" s="102">
        <v>11</v>
      </c>
      <c r="W3781" s="102"/>
      <c r="X3781" s="324"/>
    </row>
    <row r="3782" spans="1:24" ht="12.95" customHeight="1" x14ac:dyDescent="0.2">
      <c r="A3782" s="115">
        <v>2005</v>
      </c>
      <c r="B3782" s="115" t="s">
        <v>4176</v>
      </c>
      <c r="C3782" s="102" t="s">
        <v>31805</v>
      </c>
      <c r="D3782" s="111" t="s">
        <v>6826</v>
      </c>
      <c r="E3782" s="115">
        <v>1</v>
      </c>
      <c r="F3782" s="148" t="s">
        <v>10085</v>
      </c>
      <c r="G3782" s="105">
        <v>15625</v>
      </c>
      <c r="H3782" s="102" t="s">
        <v>11819</v>
      </c>
      <c r="I3782" s="102" t="s">
        <v>10103</v>
      </c>
      <c r="J3782" s="102" t="s">
        <v>9568</v>
      </c>
      <c r="K3782" s="102"/>
      <c r="L3782" s="111" t="s">
        <v>31804</v>
      </c>
      <c r="M3782" s="102">
        <v>1</v>
      </c>
      <c r="N3782" s="108" t="s">
        <v>5125</v>
      </c>
      <c r="O3782" s="102" t="s">
        <v>27734</v>
      </c>
      <c r="P3782" s="102" t="s">
        <v>162</v>
      </c>
      <c r="Q3782" s="102" t="s">
        <v>27735</v>
      </c>
      <c r="R3782" s="102"/>
      <c r="S3782" s="102"/>
      <c r="T3782" s="102" t="s">
        <v>7789</v>
      </c>
      <c r="U3782" s="102" t="s">
        <v>1645</v>
      </c>
      <c r="V3782" s="102">
        <v>7.5</v>
      </c>
      <c r="W3782" s="102"/>
      <c r="X3782" s="324"/>
    </row>
    <row r="3783" spans="1:24" ht="12.95" customHeight="1" x14ac:dyDescent="0.2">
      <c r="A3783" s="115">
        <v>2005</v>
      </c>
      <c r="B3783" s="115" t="s">
        <v>4176</v>
      </c>
      <c r="C3783" s="102" t="s">
        <v>31805</v>
      </c>
      <c r="D3783" s="111" t="s">
        <v>1644</v>
      </c>
      <c r="E3783" s="115">
        <v>2</v>
      </c>
      <c r="F3783" s="148" t="s">
        <v>10085</v>
      </c>
      <c r="G3783" s="105">
        <v>15626</v>
      </c>
      <c r="H3783" s="102" t="s">
        <v>11819</v>
      </c>
      <c r="I3783" s="102" t="s">
        <v>10103</v>
      </c>
      <c r="J3783" s="102" t="s">
        <v>9568</v>
      </c>
      <c r="K3783" s="102"/>
      <c r="L3783" s="111" t="s">
        <v>31806</v>
      </c>
      <c r="M3783" s="102">
        <v>1</v>
      </c>
      <c r="N3783" s="108" t="s">
        <v>5125</v>
      </c>
      <c r="O3783" s="102" t="s">
        <v>27736</v>
      </c>
      <c r="P3783" s="102" t="s">
        <v>9125</v>
      </c>
      <c r="Q3783" s="102" t="s">
        <v>27737</v>
      </c>
      <c r="R3783" s="102"/>
      <c r="S3783" s="102"/>
      <c r="T3783" s="102" t="s">
        <v>7789</v>
      </c>
      <c r="U3783" s="102" t="s">
        <v>27738</v>
      </c>
      <c r="V3783" s="102">
        <v>5.5</v>
      </c>
      <c r="W3783" s="102"/>
      <c r="X3783" s="324"/>
    </row>
    <row r="3784" spans="1:24" ht="12.95" customHeight="1" x14ac:dyDescent="0.2">
      <c r="A3784" s="115">
        <v>2005</v>
      </c>
      <c r="B3784" s="115" t="s">
        <v>4176</v>
      </c>
      <c r="C3784" s="102" t="s">
        <v>31805</v>
      </c>
      <c r="D3784" s="111" t="s">
        <v>14137</v>
      </c>
      <c r="E3784" s="115">
        <v>3</v>
      </c>
      <c r="F3784" s="148" t="s">
        <v>10085</v>
      </c>
      <c r="G3784" s="105">
        <v>15621</v>
      </c>
      <c r="H3784" s="102" t="s">
        <v>10103</v>
      </c>
      <c r="I3784" s="102" t="s">
        <v>11819</v>
      </c>
      <c r="J3784" s="102" t="s">
        <v>9568</v>
      </c>
      <c r="K3784" s="102"/>
      <c r="L3784" s="111" t="s">
        <v>31807</v>
      </c>
      <c r="M3784" s="102">
        <v>1</v>
      </c>
      <c r="N3784" s="108" t="s">
        <v>5125</v>
      </c>
      <c r="O3784" s="102" t="s">
        <v>16686</v>
      </c>
      <c r="P3784" s="102" t="s">
        <v>13301</v>
      </c>
      <c r="Q3784" s="102" t="s">
        <v>17735</v>
      </c>
      <c r="R3784" s="102"/>
      <c r="S3784" s="102" t="s">
        <v>8315</v>
      </c>
      <c r="T3784" s="102" t="s">
        <v>7789</v>
      </c>
      <c r="U3784" s="102" t="s">
        <v>27739</v>
      </c>
      <c r="V3784" s="102">
        <v>6.5</v>
      </c>
      <c r="W3784" s="102"/>
      <c r="X3784" s="324"/>
    </row>
    <row r="3785" spans="1:24" ht="12.95" customHeight="1" x14ac:dyDescent="0.2">
      <c r="A3785" s="115">
        <v>2005</v>
      </c>
      <c r="B3785" s="115" t="s">
        <v>4176</v>
      </c>
      <c r="C3785" s="102" t="s">
        <v>31805</v>
      </c>
      <c r="D3785" s="111" t="s">
        <v>14071</v>
      </c>
      <c r="E3785" s="115">
        <v>4</v>
      </c>
      <c r="F3785" s="148" t="s">
        <v>10085</v>
      </c>
      <c r="G3785" s="105">
        <v>15677</v>
      </c>
      <c r="H3785" s="102" t="s">
        <v>11819</v>
      </c>
      <c r="I3785" s="102" t="s">
        <v>10103</v>
      </c>
      <c r="J3785" s="102" t="s">
        <v>9568</v>
      </c>
      <c r="K3785" s="102"/>
      <c r="L3785" s="111" t="s">
        <v>31808</v>
      </c>
      <c r="M3785" s="102">
        <v>1</v>
      </c>
      <c r="N3785" s="108" t="s">
        <v>5125</v>
      </c>
      <c r="O3785" s="102"/>
      <c r="P3785" s="102"/>
      <c r="Q3785" s="102" t="s">
        <v>18156</v>
      </c>
      <c r="R3785" s="102"/>
      <c r="S3785" s="102"/>
      <c r="T3785" s="102" t="s">
        <v>7789</v>
      </c>
      <c r="U3785" s="102" t="s">
        <v>17947</v>
      </c>
      <c r="V3785" s="102">
        <v>6.5</v>
      </c>
      <c r="W3785" s="102"/>
      <c r="X3785" s="324"/>
    </row>
    <row r="3786" spans="1:24" ht="12.95" customHeight="1" x14ac:dyDescent="0.2">
      <c r="A3786" s="115">
        <v>2005</v>
      </c>
      <c r="B3786" s="115" t="s">
        <v>4176</v>
      </c>
      <c r="C3786" s="102" t="s">
        <v>31805</v>
      </c>
      <c r="D3786" s="111" t="s">
        <v>2859</v>
      </c>
      <c r="E3786" s="115">
        <v>5</v>
      </c>
      <c r="F3786" s="148" t="s">
        <v>10085</v>
      </c>
      <c r="G3786" s="105">
        <v>15628</v>
      </c>
      <c r="H3786" s="102" t="s">
        <v>10103</v>
      </c>
      <c r="I3786" s="102" t="s">
        <v>11819</v>
      </c>
      <c r="J3786" s="102" t="s">
        <v>9568</v>
      </c>
      <c r="K3786" s="102"/>
      <c r="L3786" s="111" t="s">
        <v>31809</v>
      </c>
      <c r="M3786" s="102">
        <v>1</v>
      </c>
      <c r="N3786" s="108" t="s">
        <v>5125</v>
      </c>
      <c r="O3786" s="102"/>
      <c r="P3786" s="102" t="s">
        <v>162</v>
      </c>
      <c r="Q3786" s="102" t="s">
        <v>20910</v>
      </c>
      <c r="R3786" s="102"/>
      <c r="S3786" s="102"/>
      <c r="T3786" s="102" t="s">
        <v>7789</v>
      </c>
      <c r="U3786" s="102" t="s">
        <v>1645</v>
      </c>
      <c r="V3786" s="102">
        <v>7.5</v>
      </c>
      <c r="W3786" s="102"/>
      <c r="X3786" s="324"/>
    </row>
    <row r="3787" spans="1:24" ht="12.95" customHeight="1" x14ac:dyDescent="0.2">
      <c r="A3787" s="115">
        <v>2005</v>
      </c>
      <c r="B3787" s="115" t="s">
        <v>4176</v>
      </c>
      <c r="C3787" s="102" t="s">
        <v>31805</v>
      </c>
      <c r="D3787" s="111" t="s">
        <v>14364</v>
      </c>
      <c r="E3787" s="115">
        <v>6</v>
      </c>
      <c r="F3787" s="148" t="s">
        <v>10085</v>
      </c>
      <c r="G3787" s="105">
        <v>15629</v>
      </c>
      <c r="H3787" s="102" t="s">
        <v>10103</v>
      </c>
      <c r="I3787" s="102" t="s">
        <v>11819</v>
      </c>
      <c r="J3787" s="102" t="s">
        <v>9568</v>
      </c>
      <c r="K3787" s="102"/>
      <c r="L3787" s="111" t="s">
        <v>31810</v>
      </c>
      <c r="M3787" s="102">
        <v>1</v>
      </c>
      <c r="N3787" s="108" t="s">
        <v>5125</v>
      </c>
      <c r="O3787" s="102" t="s">
        <v>10189</v>
      </c>
      <c r="P3787" s="102" t="s">
        <v>162</v>
      </c>
      <c r="Q3787" s="102" t="s">
        <v>16863</v>
      </c>
      <c r="R3787" s="102"/>
      <c r="S3787" s="102" t="s">
        <v>8315</v>
      </c>
      <c r="T3787" s="102" t="s">
        <v>7789</v>
      </c>
      <c r="U3787" s="102" t="s">
        <v>17948</v>
      </c>
      <c r="V3787" s="102">
        <v>6.5</v>
      </c>
      <c r="W3787" s="102"/>
      <c r="X3787" s="324"/>
    </row>
    <row r="3788" spans="1:24" ht="12.95" customHeight="1" x14ac:dyDescent="0.2">
      <c r="A3788" s="115">
        <v>2005</v>
      </c>
      <c r="B3788" s="115" t="s">
        <v>4176</v>
      </c>
      <c r="C3788" s="102" t="s">
        <v>31805</v>
      </c>
      <c r="D3788" s="111" t="s">
        <v>10242</v>
      </c>
      <c r="E3788" s="115">
        <v>7</v>
      </c>
      <c r="F3788" s="148" t="s">
        <v>10085</v>
      </c>
      <c r="G3788" s="105">
        <v>15628</v>
      </c>
      <c r="H3788" s="102" t="s">
        <v>10103</v>
      </c>
      <c r="I3788" s="102" t="s">
        <v>11819</v>
      </c>
      <c r="J3788" s="102" t="s">
        <v>9568</v>
      </c>
      <c r="K3788" s="102"/>
      <c r="L3788" s="129" t="s">
        <v>31811</v>
      </c>
      <c r="M3788" s="102">
        <v>1</v>
      </c>
      <c r="N3788" s="108" t="s">
        <v>5125</v>
      </c>
      <c r="O3788" s="102" t="s">
        <v>231</v>
      </c>
      <c r="P3788" s="102" t="s">
        <v>13301</v>
      </c>
      <c r="Q3788" s="102" t="s">
        <v>19203</v>
      </c>
      <c r="R3788" s="102"/>
      <c r="S3788" s="102"/>
      <c r="T3788" s="102" t="s">
        <v>7789</v>
      </c>
      <c r="U3788" s="102" t="s">
        <v>1645</v>
      </c>
      <c r="V3788" s="102">
        <v>6.5</v>
      </c>
      <c r="W3788" s="102"/>
      <c r="X3788" s="324"/>
    </row>
    <row r="3789" spans="1:24" ht="12.95" customHeight="1" x14ac:dyDescent="0.2">
      <c r="A3789" s="115">
        <v>2005</v>
      </c>
      <c r="B3789" s="115" t="s">
        <v>4176</v>
      </c>
      <c r="C3789" s="102" t="s">
        <v>31805</v>
      </c>
      <c r="D3789" s="111" t="s">
        <v>13944</v>
      </c>
      <c r="E3789" s="115">
        <v>8</v>
      </c>
      <c r="F3789" s="148" t="s">
        <v>10085</v>
      </c>
      <c r="G3789" s="105">
        <v>15628</v>
      </c>
      <c r="H3789" s="102" t="s">
        <v>11819</v>
      </c>
      <c r="I3789" s="102" t="s">
        <v>10103</v>
      </c>
      <c r="J3789" s="102" t="s">
        <v>9568</v>
      </c>
      <c r="K3789" s="102"/>
      <c r="L3789" s="129" t="s">
        <v>31812</v>
      </c>
      <c r="M3789" s="102">
        <v>1</v>
      </c>
      <c r="N3789" s="108" t="s">
        <v>5125</v>
      </c>
      <c r="O3789" s="102"/>
      <c r="P3789" s="102" t="s">
        <v>3620</v>
      </c>
      <c r="Q3789" s="102" t="s">
        <v>20459</v>
      </c>
      <c r="R3789" s="102"/>
      <c r="S3789" s="102"/>
      <c r="T3789" s="102" t="s">
        <v>7789</v>
      </c>
      <c r="U3789" s="102" t="s">
        <v>27740</v>
      </c>
      <c r="V3789" s="102">
        <v>6</v>
      </c>
      <c r="W3789" s="102"/>
      <c r="X3789" s="324"/>
    </row>
    <row r="3790" spans="1:24" ht="12.95" customHeight="1" x14ac:dyDescent="0.2">
      <c r="A3790" s="115">
        <v>2005</v>
      </c>
      <c r="B3790" s="115" t="s">
        <v>4176</v>
      </c>
      <c r="C3790" s="102" t="s">
        <v>31805</v>
      </c>
      <c r="D3790" s="111" t="s">
        <v>13115</v>
      </c>
      <c r="E3790" s="115">
        <v>9</v>
      </c>
      <c r="F3790" s="148" t="s">
        <v>10085</v>
      </c>
      <c r="G3790" s="105">
        <v>15621</v>
      </c>
      <c r="H3790" s="102" t="s">
        <v>10103</v>
      </c>
      <c r="I3790" s="102" t="s">
        <v>11819</v>
      </c>
      <c r="J3790" s="102" t="s">
        <v>9568</v>
      </c>
      <c r="K3790" s="102"/>
      <c r="L3790" s="111" t="s">
        <v>31813</v>
      </c>
      <c r="M3790" s="102">
        <v>1</v>
      </c>
      <c r="N3790" s="138" t="s">
        <v>5125</v>
      </c>
      <c r="O3790" s="102" t="s">
        <v>19489</v>
      </c>
      <c r="P3790" s="102" t="s">
        <v>8076</v>
      </c>
      <c r="Q3790" s="102" t="s">
        <v>27741</v>
      </c>
      <c r="R3790" s="102"/>
      <c r="S3790" s="102" t="s">
        <v>11080</v>
      </c>
      <c r="T3790" s="102" t="s">
        <v>7789</v>
      </c>
      <c r="U3790" s="102" t="s">
        <v>27742</v>
      </c>
      <c r="V3790" s="102">
        <v>9.5</v>
      </c>
      <c r="W3790" s="102"/>
      <c r="X3790" s="324"/>
    </row>
    <row r="3791" spans="1:24" ht="12.95" customHeight="1" x14ac:dyDescent="0.2">
      <c r="A3791" s="115">
        <v>2005</v>
      </c>
      <c r="B3791" s="115" t="s">
        <v>4176</v>
      </c>
      <c r="C3791" s="103" t="s">
        <v>6966</v>
      </c>
      <c r="D3791" s="111" t="s">
        <v>2365</v>
      </c>
      <c r="E3791" s="115">
        <v>1</v>
      </c>
      <c r="F3791" s="148" t="s">
        <v>10085</v>
      </c>
      <c r="G3791" s="105">
        <v>15636</v>
      </c>
      <c r="H3791" s="102" t="s">
        <v>10103</v>
      </c>
      <c r="I3791" s="102" t="s">
        <v>11819</v>
      </c>
      <c r="J3791" s="102" t="s">
        <v>9568</v>
      </c>
      <c r="K3791" s="116"/>
      <c r="L3791" s="129" t="s">
        <v>27751</v>
      </c>
      <c r="M3791" s="109">
        <v>1</v>
      </c>
      <c r="N3791" s="108" t="s">
        <v>17756</v>
      </c>
      <c r="O3791" s="102" t="s">
        <v>3620</v>
      </c>
      <c r="P3791" s="102" t="s">
        <v>13301</v>
      </c>
      <c r="Q3791" s="102" t="s">
        <v>16823</v>
      </c>
      <c r="R3791" s="109"/>
      <c r="S3791" s="102" t="s">
        <v>8315</v>
      </c>
      <c r="T3791" s="102" t="s">
        <v>7789</v>
      </c>
      <c r="U3791" s="102" t="s">
        <v>27743</v>
      </c>
      <c r="V3791" s="109">
        <v>6</v>
      </c>
      <c r="W3791" s="107"/>
      <c r="X3791" s="324"/>
    </row>
    <row r="3792" spans="1:24" ht="12.95" customHeight="1" x14ac:dyDescent="0.2">
      <c r="A3792" s="115">
        <v>2005</v>
      </c>
      <c r="B3792" s="115" t="s">
        <v>4176</v>
      </c>
      <c r="C3792" s="102" t="s">
        <v>6966</v>
      </c>
      <c r="D3792" s="111" t="s">
        <v>5232</v>
      </c>
      <c r="E3792" s="115">
        <v>2</v>
      </c>
      <c r="F3792" s="148" t="s">
        <v>10085</v>
      </c>
      <c r="G3792" s="105">
        <v>15639</v>
      </c>
      <c r="H3792" s="102" t="s">
        <v>10103</v>
      </c>
      <c r="I3792" s="102" t="s">
        <v>11819</v>
      </c>
      <c r="J3792" s="102" t="s">
        <v>9568</v>
      </c>
      <c r="K3792" s="116"/>
      <c r="L3792" s="129" t="s">
        <v>27752</v>
      </c>
      <c r="M3792" s="109">
        <v>1</v>
      </c>
      <c r="N3792" s="108" t="s">
        <v>17756</v>
      </c>
      <c r="O3792" s="102" t="s">
        <v>3620</v>
      </c>
      <c r="P3792" s="102" t="s">
        <v>9125</v>
      </c>
      <c r="Q3792" s="102" t="s">
        <v>27088</v>
      </c>
      <c r="R3792" s="109"/>
      <c r="S3792" s="102"/>
      <c r="T3792" s="102" t="s">
        <v>7789</v>
      </c>
      <c r="U3792" s="102" t="s">
        <v>27744</v>
      </c>
      <c r="V3792" s="109">
        <v>8</v>
      </c>
      <c r="W3792" s="107"/>
      <c r="X3792" s="324"/>
    </row>
    <row r="3793" spans="1:24" ht="12.95" customHeight="1" x14ac:dyDescent="0.2">
      <c r="A3793" s="115">
        <v>2005</v>
      </c>
      <c r="B3793" s="115" t="s">
        <v>4176</v>
      </c>
      <c r="C3793" s="102" t="s">
        <v>6966</v>
      </c>
      <c r="D3793" s="111" t="s">
        <v>5233</v>
      </c>
      <c r="E3793" s="115">
        <v>3</v>
      </c>
      <c r="F3793" s="148" t="s">
        <v>10085</v>
      </c>
      <c r="G3793" s="105">
        <v>15645</v>
      </c>
      <c r="H3793" s="102" t="s">
        <v>11819</v>
      </c>
      <c r="I3793" s="102" t="s">
        <v>10103</v>
      </c>
      <c r="J3793" s="102" t="s">
        <v>9568</v>
      </c>
      <c r="K3793" s="116"/>
      <c r="L3793" s="129" t="s">
        <v>27753</v>
      </c>
      <c r="M3793" s="109">
        <v>1</v>
      </c>
      <c r="N3793" s="112" t="s">
        <v>17756</v>
      </c>
      <c r="O3793" s="102" t="s">
        <v>15945</v>
      </c>
      <c r="P3793" s="102" t="s">
        <v>16499</v>
      </c>
      <c r="Q3793" s="102" t="s">
        <v>27745</v>
      </c>
      <c r="R3793" s="109"/>
      <c r="S3793" s="102" t="s">
        <v>8315</v>
      </c>
      <c r="T3793" s="102" t="s">
        <v>7789</v>
      </c>
      <c r="U3793" s="102" t="s">
        <v>27746</v>
      </c>
      <c r="V3793" s="109">
        <v>7</v>
      </c>
      <c r="W3793" s="107"/>
      <c r="X3793" s="324"/>
    </row>
    <row r="3794" spans="1:24" ht="12.95" customHeight="1" x14ac:dyDescent="0.2">
      <c r="A3794" s="115">
        <v>2005</v>
      </c>
      <c r="B3794" s="115" t="s">
        <v>4176</v>
      </c>
      <c r="C3794" s="102" t="s">
        <v>6966</v>
      </c>
      <c r="D3794" s="111" t="s">
        <v>10857</v>
      </c>
      <c r="E3794" s="115">
        <v>4</v>
      </c>
      <c r="F3794" s="148" t="s">
        <v>10085</v>
      </c>
      <c r="G3794" s="105">
        <v>15655</v>
      </c>
      <c r="H3794" s="102" t="s">
        <v>11819</v>
      </c>
      <c r="I3794" s="102" t="s">
        <v>10103</v>
      </c>
      <c r="J3794" s="102" t="s">
        <v>9568</v>
      </c>
      <c r="K3794" s="116"/>
      <c r="L3794" s="129" t="s">
        <v>27754</v>
      </c>
      <c r="M3794" s="109">
        <v>1</v>
      </c>
      <c r="N3794" s="108" t="s">
        <v>17756</v>
      </c>
      <c r="O3794" s="102"/>
      <c r="P3794" s="102"/>
      <c r="Q3794" s="102" t="s">
        <v>17596</v>
      </c>
      <c r="R3794" s="109"/>
      <c r="S3794" s="102"/>
      <c r="T3794" s="102" t="s">
        <v>7789</v>
      </c>
      <c r="U3794" s="102" t="s">
        <v>27747</v>
      </c>
      <c r="V3794" s="109">
        <v>6</v>
      </c>
      <c r="W3794" s="107"/>
      <c r="X3794" s="324"/>
    </row>
    <row r="3795" spans="1:24" ht="12.95" customHeight="1" x14ac:dyDescent="0.2">
      <c r="A3795" s="140">
        <v>2012</v>
      </c>
      <c r="B3795" s="140" t="s">
        <v>4176</v>
      </c>
      <c r="C3795" s="128" t="s">
        <v>20643</v>
      </c>
      <c r="D3795" s="143" t="s">
        <v>31814</v>
      </c>
      <c r="E3795" s="140">
        <v>1</v>
      </c>
      <c r="F3795" s="148" t="s">
        <v>10085</v>
      </c>
      <c r="G3795" s="105">
        <v>15636</v>
      </c>
      <c r="H3795" s="102" t="s">
        <v>10103</v>
      </c>
      <c r="I3795" s="102" t="s">
        <v>11819</v>
      </c>
      <c r="J3795" s="102" t="s">
        <v>9568</v>
      </c>
      <c r="K3795" s="116"/>
      <c r="L3795" s="129" t="s">
        <v>27755</v>
      </c>
      <c r="M3795" s="109">
        <v>1</v>
      </c>
      <c r="N3795" s="108" t="s">
        <v>17756</v>
      </c>
      <c r="O3795" s="102" t="s">
        <v>3620</v>
      </c>
      <c r="P3795" s="102" t="s">
        <v>13301</v>
      </c>
      <c r="Q3795" s="102" t="s">
        <v>16823</v>
      </c>
      <c r="R3795" s="109"/>
      <c r="S3795" s="102" t="s">
        <v>8315</v>
      </c>
      <c r="T3795" s="102" t="s">
        <v>7789</v>
      </c>
      <c r="U3795" s="102" t="s">
        <v>27743</v>
      </c>
      <c r="V3795" s="109">
        <v>6</v>
      </c>
      <c r="W3795" s="130"/>
      <c r="X3795" s="324"/>
    </row>
    <row r="3796" spans="1:24" ht="12.95" customHeight="1" x14ac:dyDescent="0.2">
      <c r="A3796" s="140">
        <v>2012</v>
      </c>
      <c r="B3796" s="140" t="s">
        <v>4176</v>
      </c>
      <c r="C3796" s="197" t="s">
        <v>20643</v>
      </c>
      <c r="D3796" s="143" t="s">
        <v>31815</v>
      </c>
      <c r="E3796" s="140">
        <v>2</v>
      </c>
      <c r="F3796" s="148" t="s">
        <v>10085</v>
      </c>
      <c r="G3796" s="105">
        <v>15639</v>
      </c>
      <c r="H3796" s="102" t="s">
        <v>10103</v>
      </c>
      <c r="I3796" s="102" t="s">
        <v>11819</v>
      </c>
      <c r="J3796" s="102" t="s">
        <v>9568</v>
      </c>
      <c r="K3796" s="116"/>
      <c r="L3796" s="129" t="s">
        <v>27756</v>
      </c>
      <c r="M3796" s="109">
        <v>1</v>
      </c>
      <c r="N3796" s="108" t="s">
        <v>17756</v>
      </c>
      <c r="O3796" s="102" t="s">
        <v>3620</v>
      </c>
      <c r="P3796" s="102" t="s">
        <v>9125</v>
      </c>
      <c r="Q3796" s="102" t="s">
        <v>27088</v>
      </c>
      <c r="R3796" s="109"/>
      <c r="S3796" s="102"/>
      <c r="T3796" s="102" t="s">
        <v>7789</v>
      </c>
      <c r="U3796" s="102" t="s">
        <v>27744</v>
      </c>
      <c r="V3796" s="109">
        <v>8</v>
      </c>
      <c r="W3796" s="130"/>
      <c r="X3796" s="324"/>
    </row>
    <row r="3797" spans="1:24" ht="12.95" customHeight="1" x14ac:dyDescent="0.2">
      <c r="A3797" s="140">
        <v>2012</v>
      </c>
      <c r="B3797" s="140" t="s">
        <v>4176</v>
      </c>
      <c r="C3797" s="128" t="s">
        <v>20643</v>
      </c>
      <c r="D3797" s="143" t="s">
        <v>31816</v>
      </c>
      <c r="E3797" s="140">
        <v>3</v>
      </c>
      <c r="F3797" s="148" t="s">
        <v>10085</v>
      </c>
      <c r="G3797" s="105">
        <v>15645</v>
      </c>
      <c r="H3797" s="102" t="s">
        <v>11819</v>
      </c>
      <c r="I3797" s="102" t="s">
        <v>10103</v>
      </c>
      <c r="J3797" s="102" t="s">
        <v>9568</v>
      </c>
      <c r="K3797" s="116"/>
      <c r="L3797" s="129" t="s">
        <v>27757</v>
      </c>
      <c r="M3797" s="109">
        <v>1</v>
      </c>
      <c r="N3797" s="112" t="s">
        <v>17756</v>
      </c>
      <c r="O3797" s="102" t="s">
        <v>15945</v>
      </c>
      <c r="P3797" s="102" t="s">
        <v>16499</v>
      </c>
      <c r="Q3797" s="102" t="s">
        <v>27745</v>
      </c>
      <c r="R3797" s="109"/>
      <c r="S3797" s="102" t="s">
        <v>8315</v>
      </c>
      <c r="T3797" s="102" t="s">
        <v>7789</v>
      </c>
      <c r="U3797" s="102" t="s">
        <v>27746</v>
      </c>
      <c r="V3797" s="109">
        <v>7</v>
      </c>
      <c r="W3797" s="130"/>
      <c r="X3797" s="324"/>
    </row>
    <row r="3798" spans="1:24" ht="12.95" customHeight="1" x14ac:dyDescent="0.2">
      <c r="A3798" s="140">
        <v>2012</v>
      </c>
      <c r="B3798" s="140" t="s">
        <v>4176</v>
      </c>
      <c r="C3798" s="128" t="s">
        <v>20643</v>
      </c>
      <c r="D3798" s="143" t="s">
        <v>31817</v>
      </c>
      <c r="E3798" s="140">
        <v>4</v>
      </c>
      <c r="F3798" s="148" t="s">
        <v>10085</v>
      </c>
      <c r="G3798" s="105">
        <v>15655</v>
      </c>
      <c r="H3798" s="102" t="s">
        <v>11819</v>
      </c>
      <c r="I3798" s="102" t="s">
        <v>10103</v>
      </c>
      <c r="J3798" s="102" t="s">
        <v>9568</v>
      </c>
      <c r="K3798" s="116"/>
      <c r="L3798" s="129" t="s">
        <v>27758</v>
      </c>
      <c r="M3798" s="109">
        <v>1</v>
      </c>
      <c r="N3798" s="108" t="s">
        <v>17756</v>
      </c>
      <c r="O3798" s="102"/>
      <c r="P3798" s="102"/>
      <c r="Q3798" s="102" t="s">
        <v>17596</v>
      </c>
      <c r="R3798" s="109"/>
      <c r="S3798" s="102"/>
      <c r="T3798" s="102" t="s">
        <v>7789</v>
      </c>
      <c r="U3798" s="102" t="s">
        <v>27747</v>
      </c>
      <c r="V3798" s="109">
        <v>6</v>
      </c>
      <c r="W3798" s="130"/>
      <c r="X3798" s="324"/>
    </row>
    <row r="3799" spans="1:24" ht="12.95" customHeight="1" x14ac:dyDescent="0.2">
      <c r="A3799" s="140">
        <v>2012</v>
      </c>
      <c r="B3799" s="140" t="s">
        <v>4176</v>
      </c>
      <c r="C3799" s="128" t="s">
        <v>20643</v>
      </c>
      <c r="D3799" s="201" t="s">
        <v>27748</v>
      </c>
      <c r="E3799" s="140">
        <v>5</v>
      </c>
      <c r="F3799" s="356" t="s">
        <v>10085</v>
      </c>
      <c r="G3799" s="142">
        <v>15629</v>
      </c>
      <c r="H3799" s="128" t="s">
        <v>10103</v>
      </c>
      <c r="I3799" s="128" t="s">
        <v>11819</v>
      </c>
      <c r="J3799" s="102" t="s">
        <v>9568</v>
      </c>
      <c r="K3799" s="227"/>
      <c r="L3799" s="143"/>
      <c r="M3799" s="145">
        <v>1</v>
      </c>
      <c r="N3799" s="112" t="s">
        <v>17756</v>
      </c>
      <c r="O3799" s="128" t="s">
        <v>27604</v>
      </c>
      <c r="P3799" s="128" t="s">
        <v>7837</v>
      </c>
      <c r="Q3799" s="128" t="s">
        <v>19708</v>
      </c>
      <c r="R3799" s="145"/>
      <c r="S3799" s="128"/>
      <c r="T3799" s="128" t="s">
        <v>7789</v>
      </c>
      <c r="U3799" s="128" t="s">
        <v>27749</v>
      </c>
      <c r="V3799" s="145">
        <v>6</v>
      </c>
      <c r="W3799" s="130"/>
      <c r="X3799" s="324"/>
    </row>
    <row r="3800" spans="1:24" ht="12.95" customHeight="1" x14ac:dyDescent="0.2">
      <c r="A3800" s="140">
        <v>2012</v>
      </c>
      <c r="B3800" s="140" t="s">
        <v>4176</v>
      </c>
      <c r="C3800" s="128" t="s">
        <v>20643</v>
      </c>
      <c r="D3800" s="128" t="s">
        <v>20375</v>
      </c>
      <c r="E3800" s="140">
        <v>6</v>
      </c>
      <c r="F3800" s="356" t="s">
        <v>10085</v>
      </c>
      <c r="G3800" s="142">
        <v>15621</v>
      </c>
      <c r="H3800" s="128" t="s">
        <v>10103</v>
      </c>
      <c r="I3800" s="128" t="s">
        <v>11819</v>
      </c>
      <c r="J3800" s="102" t="s">
        <v>9568</v>
      </c>
      <c r="K3800" s="227"/>
      <c r="L3800" s="143"/>
      <c r="M3800" s="145">
        <v>1</v>
      </c>
      <c r="N3800" s="112" t="s">
        <v>17756</v>
      </c>
      <c r="O3800" s="128" t="s">
        <v>16880</v>
      </c>
      <c r="P3800" s="128" t="s">
        <v>162</v>
      </c>
      <c r="Q3800" s="128" t="s">
        <v>20807</v>
      </c>
      <c r="R3800" s="145"/>
      <c r="S3800" s="128" t="s">
        <v>11080</v>
      </c>
      <c r="T3800" s="128" t="s">
        <v>7789</v>
      </c>
      <c r="U3800" s="128" t="s">
        <v>27750</v>
      </c>
      <c r="V3800" s="145">
        <v>9.5</v>
      </c>
      <c r="W3800" s="130"/>
      <c r="X3800" s="324"/>
    </row>
    <row r="3801" spans="1:24" ht="12.95" customHeight="1" x14ac:dyDescent="0.2">
      <c r="A3801" s="140">
        <v>2016</v>
      </c>
      <c r="B3801" s="140" t="s">
        <v>4176</v>
      </c>
      <c r="C3801" s="369" t="s">
        <v>34553</v>
      </c>
      <c r="D3801" s="128" t="s">
        <v>5228</v>
      </c>
      <c r="E3801" s="140">
        <v>1</v>
      </c>
      <c r="F3801" s="356" t="s">
        <v>10085</v>
      </c>
      <c r="G3801" s="142">
        <v>16232</v>
      </c>
      <c r="H3801" s="128" t="s">
        <v>11819</v>
      </c>
      <c r="I3801" s="128" t="s">
        <v>10191</v>
      </c>
      <c r="J3801" s="128" t="s">
        <v>34745</v>
      </c>
      <c r="K3801" s="227"/>
      <c r="L3801" s="143"/>
      <c r="M3801" s="145">
        <v>1</v>
      </c>
      <c r="N3801" s="200" t="s">
        <v>34757</v>
      </c>
      <c r="O3801" s="128"/>
      <c r="P3801" s="128" t="s">
        <v>34664</v>
      </c>
      <c r="Q3801" s="128" t="s">
        <v>17297</v>
      </c>
      <c r="R3801" s="145"/>
      <c r="S3801" s="128"/>
      <c r="T3801" s="128" t="s">
        <v>20547</v>
      </c>
      <c r="U3801" s="128" t="s">
        <v>34746</v>
      </c>
      <c r="V3801" s="145">
        <v>7.5</v>
      </c>
      <c r="W3801" s="130"/>
      <c r="X3801" s="324"/>
    </row>
    <row r="3802" spans="1:24" ht="12.95" customHeight="1" x14ac:dyDescent="0.2">
      <c r="A3802" s="140">
        <v>2016</v>
      </c>
      <c r="B3802" s="140" t="s">
        <v>4176</v>
      </c>
      <c r="C3802" s="140" t="s">
        <v>34553</v>
      </c>
      <c r="D3802" s="128" t="s">
        <v>3512</v>
      </c>
      <c r="E3802" s="140">
        <v>2</v>
      </c>
      <c r="F3802" s="356" t="s">
        <v>10085</v>
      </c>
      <c r="G3802" s="142">
        <v>16236</v>
      </c>
      <c r="H3802" s="128" t="s">
        <v>11819</v>
      </c>
      <c r="I3802" s="128" t="s">
        <v>10191</v>
      </c>
      <c r="J3802" s="128" t="s">
        <v>34747</v>
      </c>
      <c r="K3802" s="227"/>
      <c r="L3802" s="143"/>
      <c r="M3802" s="145">
        <v>1</v>
      </c>
      <c r="N3802" s="200" t="s">
        <v>34757</v>
      </c>
      <c r="O3802" s="128"/>
      <c r="P3802" s="128" t="s">
        <v>34732</v>
      </c>
      <c r="Q3802" s="128" t="s">
        <v>28009</v>
      </c>
      <c r="R3802" s="145"/>
      <c r="S3802" s="128" t="s">
        <v>11080</v>
      </c>
      <c r="T3802" s="128" t="s">
        <v>20547</v>
      </c>
      <c r="U3802" s="128" t="s">
        <v>34748</v>
      </c>
      <c r="V3802" s="145">
        <v>9.5</v>
      </c>
      <c r="W3802" s="130"/>
      <c r="X3802" s="324"/>
    </row>
    <row r="3803" spans="1:24" ht="12.95" customHeight="1" x14ac:dyDescent="0.2">
      <c r="A3803" s="140">
        <v>2016</v>
      </c>
      <c r="B3803" s="140" t="s">
        <v>4176</v>
      </c>
      <c r="C3803" s="140" t="s">
        <v>34553</v>
      </c>
      <c r="D3803" s="128" t="s">
        <v>34749</v>
      </c>
      <c r="E3803" s="140">
        <v>3</v>
      </c>
      <c r="F3803" s="356" t="s">
        <v>10085</v>
      </c>
      <c r="G3803" s="142">
        <v>16239</v>
      </c>
      <c r="H3803" s="128" t="s">
        <v>11819</v>
      </c>
      <c r="I3803" s="128" t="s">
        <v>10191</v>
      </c>
      <c r="J3803" s="128" t="s">
        <v>34750</v>
      </c>
      <c r="K3803" s="227"/>
      <c r="L3803" s="143"/>
      <c r="M3803" s="145">
        <v>1</v>
      </c>
      <c r="N3803" s="200" t="s">
        <v>34757</v>
      </c>
      <c r="O3803" s="128"/>
      <c r="P3803" s="128" t="s">
        <v>34696</v>
      </c>
      <c r="Q3803" s="128" t="s">
        <v>26981</v>
      </c>
      <c r="R3803" s="145"/>
      <c r="S3803" s="128" t="s">
        <v>11080</v>
      </c>
      <c r="T3803" s="128" t="s">
        <v>20547</v>
      </c>
      <c r="U3803" s="128" t="s">
        <v>34748</v>
      </c>
      <c r="V3803" s="145">
        <v>9.5</v>
      </c>
      <c r="W3803" s="130"/>
      <c r="X3803" s="324"/>
    </row>
    <row r="3804" spans="1:24" ht="12.95" customHeight="1" x14ac:dyDescent="0.2">
      <c r="A3804" s="140">
        <v>2016</v>
      </c>
      <c r="B3804" s="140" t="s">
        <v>4176</v>
      </c>
      <c r="C3804" s="140" t="s">
        <v>34553</v>
      </c>
      <c r="D3804" s="128" t="s">
        <v>34751</v>
      </c>
      <c r="E3804" s="140">
        <v>4</v>
      </c>
      <c r="F3804" s="356" t="s">
        <v>10085</v>
      </c>
      <c r="G3804" s="142">
        <v>16258</v>
      </c>
      <c r="H3804" s="128" t="s">
        <v>11819</v>
      </c>
      <c r="I3804" s="128" t="s">
        <v>10191</v>
      </c>
      <c r="J3804" s="128" t="s">
        <v>34752</v>
      </c>
      <c r="K3804" s="227"/>
      <c r="L3804" s="143"/>
      <c r="M3804" s="145">
        <v>1</v>
      </c>
      <c r="N3804" s="200" t="s">
        <v>34757</v>
      </c>
      <c r="O3804" s="128"/>
      <c r="P3804" s="128" t="s">
        <v>34677</v>
      </c>
      <c r="Q3804" s="128" t="s">
        <v>16121</v>
      </c>
      <c r="R3804" s="145"/>
      <c r="S3804" s="128"/>
      <c r="T3804" s="128" t="s">
        <v>20547</v>
      </c>
      <c r="U3804" s="128" t="s">
        <v>34746</v>
      </c>
      <c r="V3804" s="145">
        <v>7.5</v>
      </c>
      <c r="W3804" s="130"/>
      <c r="X3804" s="324"/>
    </row>
    <row r="3805" spans="1:24" ht="12.95" customHeight="1" x14ac:dyDescent="0.2">
      <c r="A3805" s="140">
        <v>2016</v>
      </c>
      <c r="B3805" s="140" t="s">
        <v>4176</v>
      </c>
      <c r="C3805" s="140" t="s">
        <v>34553</v>
      </c>
      <c r="D3805" s="128" t="s">
        <v>34753</v>
      </c>
      <c r="E3805" s="140">
        <v>5</v>
      </c>
      <c r="F3805" s="356" t="s">
        <v>10085</v>
      </c>
      <c r="G3805" s="142">
        <v>16264</v>
      </c>
      <c r="H3805" s="128" t="s">
        <v>11819</v>
      </c>
      <c r="I3805" s="128" t="s">
        <v>10191</v>
      </c>
      <c r="J3805" s="128" t="s">
        <v>34752</v>
      </c>
      <c r="K3805" s="227"/>
      <c r="L3805" s="143"/>
      <c r="M3805" s="145">
        <v>1</v>
      </c>
      <c r="N3805" s="200" t="s">
        <v>34757</v>
      </c>
      <c r="O3805" s="128" t="s">
        <v>34754</v>
      </c>
      <c r="P3805" s="128" t="s">
        <v>34732</v>
      </c>
      <c r="Q3805" s="128" t="s">
        <v>34755</v>
      </c>
      <c r="R3805" s="145"/>
      <c r="S3805" s="128" t="s">
        <v>8315</v>
      </c>
      <c r="T3805" s="128" t="s">
        <v>20547</v>
      </c>
      <c r="U3805" s="128" t="s">
        <v>34746</v>
      </c>
      <c r="V3805" s="145">
        <v>10.5</v>
      </c>
      <c r="W3805" s="130"/>
      <c r="X3805" s="324"/>
    </row>
    <row r="3806" spans="1:24" ht="12.95" customHeight="1" x14ac:dyDescent="0.2">
      <c r="A3806" s="140">
        <v>2016</v>
      </c>
      <c r="B3806" s="140" t="s">
        <v>4176</v>
      </c>
      <c r="C3806" s="140" t="s">
        <v>34553</v>
      </c>
      <c r="D3806" s="128" t="s">
        <v>34756</v>
      </c>
      <c r="E3806" s="140">
        <v>6</v>
      </c>
      <c r="F3806" s="356" t="s">
        <v>10085</v>
      </c>
      <c r="G3806" s="142">
        <v>16264</v>
      </c>
      <c r="H3806" s="128" t="s">
        <v>11819</v>
      </c>
      <c r="I3806" s="128" t="s">
        <v>10191</v>
      </c>
      <c r="J3806" s="128" t="s">
        <v>34752</v>
      </c>
      <c r="K3806" s="227"/>
      <c r="L3806" s="143"/>
      <c r="M3806" s="145"/>
      <c r="N3806" s="200" t="s">
        <v>34757</v>
      </c>
      <c r="O3806" s="128" t="s">
        <v>15927</v>
      </c>
      <c r="P3806" s="128" t="s">
        <v>34664</v>
      </c>
      <c r="Q3806" s="128" t="s">
        <v>17434</v>
      </c>
      <c r="R3806" s="145"/>
      <c r="S3806" s="128" t="s">
        <v>11080</v>
      </c>
      <c r="T3806" s="128" t="s">
        <v>20547</v>
      </c>
      <c r="U3806" s="128" t="s">
        <v>34758</v>
      </c>
      <c r="V3806" s="145">
        <v>8.5</v>
      </c>
      <c r="W3806" s="130"/>
      <c r="X3806" s="324"/>
    </row>
    <row r="3807" spans="1:24" ht="12.95" customHeight="1" x14ac:dyDescent="0.2">
      <c r="A3807" s="140">
        <v>2016</v>
      </c>
      <c r="B3807" s="140" t="s">
        <v>4176</v>
      </c>
      <c r="C3807" s="140" t="s">
        <v>34553</v>
      </c>
      <c r="D3807" s="128" t="s">
        <v>34090</v>
      </c>
      <c r="E3807" s="140">
        <v>7</v>
      </c>
      <c r="F3807" s="356" t="s">
        <v>10085</v>
      </c>
      <c r="G3807" s="142">
        <v>16264</v>
      </c>
      <c r="H3807" s="128" t="s">
        <v>11819</v>
      </c>
      <c r="I3807" s="128" t="s">
        <v>10191</v>
      </c>
      <c r="J3807" s="128" t="s">
        <v>34752</v>
      </c>
      <c r="K3807" s="227"/>
      <c r="L3807" s="143"/>
      <c r="M3807" s="145">
        <v>1</v>
      </c>
      <c r="N3807" s="144" t="s">
        <v>34757</v>
      </c>
      <c r="O3807" s="128" t="s">
        <v>21422</v>
      </c>
      <c r="P3807" s="128" t="s">
        <v>21116</v>
      </c>
      <c r="Q3807" s="128" t="s">
        <v>34759</v>
      </c>
      <c r="R3807" s="145"/>
      <c r="S3807" s="128" t="s">
        <v>11080</v>
      </c>
      <c r="T3807" s="128" t="s">
        <v>20547</v>
      </c>
      <c r="U3807" s="128" t="s">
        <v>34760</v>
      </c>
      <c r="V3807" s="145">
        <v>22</v>
      </c>
      <c r="W3807" s="130"/>
      <c r="X3807" s="324"/>
    </row>
    <row r="3808" spans="1:24" ht="12.95" customHeight="1" x14ac:dyDescent="0.2">
      <c r="A3808" s="140">
        <v>2016</v>
      </c>
      <c r="B3808" s="140" t="s">
        <v>4176</v>
      </c>
      <c r="C3808" s="140" t="s">
        <v>34553</v>
      </c>
      <c r="D3808" s="128" t="s">
        <v>34761</v>
      </c>
      <c r="E3808" s="140">
        <v>8</v>
      </c>
      <c r="F3808" s="356" t="s">
        <v>10085</v>
      </c>
      <c r="G3808" s="142">
        <v>16259</v>
      </c>
      <c r="H3808" s="128" t="s">
        <v>11819</v>
      </c>
      <c r="I3808" s="128" t="s">
        <v>10191</v>
      </c>
      <c r="J3808" s="128" t="s">
        <v>34762</v>
      </c>
      <c r="K3808" s="227"/>
      <c r="L3808" s="143"/>
      <c r="M3808" s="145">
        <v>1</v>
      </c>
      <c r="N3808" s="200" t="s">
        <v>34757</v>
      </c>
      <c r="O3808" s="128" t="s">
        <v>34674</v>
      </c>
      <c r="P3808" s="128" t="s">
        <v>34677</v>
      </c>
      <c r="Q3808" s="128" t="s">
        <v>15923</v>
      </c>
      <c r="R3808" s="145"/>
      <c r="S3808" s="128"/>
      <c r="T3808" s="128" t="s">
        <v>20547</v>
      </c>
      <c r="U3808" s="128" t="s">
        <v>34746</v>
      </c>
      <c r="V3808" s="145">
        <v>8.5</v>
      </c>
      <c r="W3808" s="130"/>
      <c r="X3808" s="324"/>
    </row>
    <row r="3809" spans="1:24" ht="12.95" customHeight="1" x14ac:dyDescent="0.2">
      <c r="A3809" s="140">
        <v>2016</v>
      </c>
      <c r="B3809" s="140" t="s">
        <v>4176</v>
      </c>
      <c r="C3809" s="140" t="s">
        <v>34553</v>
      </c>
      <c r="D3809" s="128" t="s">
        <v>34763</v>
      </c>
      <c r="E3809" s="140">
        <v>9</v>
      </c>
      <c r="F3809" s="356" t="s">
        <v>10085</v>
      </c>
      <c r="G3809" s="142">
        <v>16264</v>
      </c>
      <c r="H3809" s="128" t="s">
        <v>11819</v>
      </c>
      <c r="I3809" s="128" t="s">
        <v>10191</v>
      </c>
      <c r="J3809" s="128" t="s">
        <v>34764</v>
      </c>
      <c r="K3809" s="227"/>
      <c r="L3809" s="143"/>
      <c r="M3809" s="145">
        <v>1</v>
      </c>
      <c r="N3809" s="200" t="s">
        <v>34757</v>
      </c>
      <c r="O3809" s="128"/>
      <c r="P3809" s="128"/>
      <c r="Q3809" s="128" t="s">
        <v>16653</v>
      </c>
      <c r="R3809" s="145"/>
      <c r="S3809" s="128" t="s">
        <v>8315</v>
      </c>
      <c r="T3809" s="128" t="s">
        <v>20547</v>
      </c>
      <c r="U3809" s="128" t="s">
        <v>34746</v>
      </c>
      <c r="V3809" s="145">
        <v>8.5</v>
      </c>
      <c r="W3809" s="130"/>
      <c r="X3809" s="324"/>
    </row>
    <row r="3810" spans="1:24" ht="12.95" customHeight="1" x14ac:dyDescent="0.2">
      <c r="A3810" s="140">
        <v>1998</v>
      </c>
      <c r="B3810" s="140" t="s">
        <v>4176</v>
      </c>
      <c r="C3810" s="197" t="s">
        <v>27848</v>
      </c>
      <c r="D3810" s="129" t="s">
        <v>4275</v>
      </c>
      <c r="E3810" s="102" t="s">
        <v>20341</v>
      </c>
      <c r="F3810" s="148" t="s">
        <v>10085</v>
      </c>
      <c r="G3810" s="105">
        <v>14746</v>
      </c>
      <c r="H3810" s="102" t="s">
        <v>5011</v>
      </c>
      <c r="I3810" s="102" t="s">
        <v>11819</v>
      </c>
      <c r="J3810" s="102" t="s">
        <v>11144</v>
      </c>
      <c r="K3810" s="132"/>
      <c r="L3810" s="111" t="s">
        <v>31611</v>
      </c>
      <c r="M3810" s="102">
        <v>1</v>
      </c>
      <c r="N3810" s="112" t="s">
        <v>17472</v>
      </c>
      <c r="O3810" s="102"/>
      <c r="P3810" s="102"/>
      <c r="Q3810" s="102" t="s">
        <v>17601</v>
      </c>
      <c r="R3810" s="102"/>
      <c r="S3810" s="102"/>
      <c r="T3810" s="102" t="s">
        <v>28757</v>
      </c>
      <c r="U3810" s="102" t="s">
        <v>14838</v>
      </c>
      <c r="V3810" s="109">
        <v>6</v>
      </c>
      <c r="W3810" s="102"/>
      <c r="X3810" s="324"/>
    </row>
    <row r="3811" spans="1:24" ht="12.95" customHeight="1" x14ac:dyDescent="0.2">
      <c r="A3811" s="140">
        <v>1998</v>
      </c>
      <c r="B3811" s="140" t="s">
        <v>4176</v>
      </c>
      <c r="C3811" s="128" t="s">
        <v>27848</v>
      </c>
      <c r="D3811" s="129" t="s">
        <v>27849</v>
      </c>
      <c r="E3811" s="102" t="s">
        <v>20344</v>
      </c>
      <c r="F3811" s="148" t="s">
        <v>10085</v>
      </c>
      <c r="G3811" s="105">
        <v>14748</v>
      </c>
      <c r="H3811" s="102" t="s">
        <v>5011</v>
      </c>
      <c r="I3811" s="102" t="s">
        <v>11819</v>
      </c>
      <c r="J3811" s="102" t="s">
        <v>11144</v>
      </c>
      <c r="K3811" s="132"/>
      <c r="L3811" s="111" t="s">
        <v>31613</v>
      </c>
      <c r="M3811" s="102">
        <v>1</v>
      </c>
      <c r="N3811" s="125" t="s">
        <v>17472</v>
      </c>
      <c r="O3811" s="102"/>
      <c r="P3811" s="102" t="s">
        <v>9160</v>
      </c>
      <c r="Q3811" s="102" t="s">
        <v>15837</v>
      </c>
      <c r="R3811" s="102"/>
      <c r="S3811" s="102" t="s">
        <v>11080</v>
      </c>
      <c r="T3811" s="102" t="s">
        <v>28757</v>
      </c>
      <c r="U3811" s="102" t="s">
        <v>21767</v>
      </c>
      <c r="V3811" s="109">
        <v>6</v>
      </c>
      <c r="W3811" s="102"/>
      <c r="X3811" s="324"/>
    </row>
    <row r="3812" spans="1:24" ht="12.95" customHeight="1" x14ac:dyDescent="0.2">
      <c r="A3812" s="140">
        <v>1998</v>
      </c>
      <c r="B3812" s="140" t="s">
        <v>4176</v>
      </c>
      <c r="C3812" s="128" t="s">
        <v>27848</v>
      </c>
      <c r="D3812" s="129" t="s">
        <v>8345</v>
      </c>
      <c r="E3812" s="102" t="s">
        <v>20346</v>
      </c>
      <c r="F3812" s="148" t="s">
        <v>10085</v>
      </c>
      <c r="G3812" s="105">
        <v>14749</v>
      </c>
      <c r="H3812" s="102" t="s">
        <v>11819</v>
      </c>
      <c r="I3812" s="102" t="s">
        <v>5011</v>
      </c>
      <c r="J3812" s="102" t="s">
        <v>11144</v>
      </c>
      <c r="K3812" s="132"/>
      <c r="L3812" s="111" t="s">
        <v>31614</v>
      </c>
      <c r="M3812" s="102">
        <v>1</v>
      </c>
      <c r="N3812" s="125" t="s">
        <v>17472</v>
      </c>
      <c r="O3812" s="102" t="s">
        <v>248</v>
      </c>
      <c r="P3812" s="102" t="s">
        <v>13555</v>
      </c>
      <c r="Q3812" s="102" t="s">
        <v>17727</v>
      </c>
      <c r="R3812" s="102"/>
      <c r="S3812" s="102" t="s">
        <v>9435</v>
      </c>
      <c r="T3812" s="102" t="s">
        <v>28757</v>
      </c>
      <c r="U3812" s="102" t="s">
        <v>21768</v>
      </c>
      <c r="V3812" s="109">
        <v>7</v>
      </c>
      <c r="W3812" s="102"/>
      <c r="X3812" s="324"/>
    </row>
    <row r="3813" spans="1:24" ht="12.95" customHeight="1" x14ac:dyDescent="0.2">
      <c r="A3813" s="140">
        <v>1998</v>
      </c>
      <c r="B3813" s="140" t="s">
        <v>4176</v>
      </c>
      <c r="C3813" s="128" t="s">
        <v>27848</v>
      </c>
      <c r="D3813" s="129" t="s">
        <v>4274</v>
      </c>
      <c r="E3813" s="102" t="s">
        <v>20342</v>
      </c>
      <c r="F3813" s="148" t="s">
        <v>10085</v>
      </c>
      <c r="G3813" s="105">
        <v>14746</v>
      </c>
      <c r="H3813" s="102" t="s">
        <v>5011</v>
      </c>
      <c r="I3813" s="102" t="s">
        <v>11819</v>
      </c>
      <c r="J3813" s="102" t="s">
        <v>11144</v>
      </c>
      <c r="K3813" s="132"/>
      <c r="L3813" s="111" t="s">
        <v>31615</v>
      </c>
      <c r="M3813" s="102">
        <v>1</v>
      </c>
      <c r="N3813" s="112" t="s">
        <v>17472</v>
      </c>
      <c r="O3813" s="102" t="s">
        <v>21769</v>
      </c>
      <c r="P3813" s="102" t="s">
        <v>14682</v>
      </c>
      <c r="Q3813" s="102" t="s">
        <v>20876</v>
      </c>
      <c r="R3813" s="102"/>
      <c r="S3813" s="102" t="s">
        <v>8315</v>
      </c>
      <c r="T3813" s="102" t="s">
        <v>28757</v>
      </c>
      <c r="U3813" s="102" t="s">
        <v>14838</v>
      </c>
      <c r="V3813" s="109">
        <v>7.5</v>
      </c>
      <c r="W3813" s="102"/>
      <c r="X3813" s="324"/>
    </row>
    <row r="3814" spans="1:24" ht="12.95" customHeight="1" x14ac:dyDescent="0.2">
      <c r="A3814" s="140">
        <v>1998</v>
      </c>
      <c r="B3814" s="140" t="s">
        <v>4176</v>
      </c>
      <c r="C3814" s="128" t="s">
        <v>27848</v>
      </c>
      <c r="D3814" s="129" t="s">
        <v>13076</v>
      </c>
      <c r="E3814" s="102" t="s">
        <v>20345</v>
      </c>
      <c r="F3814" s="148" t="s">
        <v>10085</v>
      </c>
      <c r="G3814" s="105">
        <v>14748</v>
      </c>
      <c r="H3814" s="102" t="s">
        <v>11819</v>
      </c>
      <c r="I3814" s="102" t="s">
        <v>5011</v>
      </c>
      <c r="J3814" s="102" t="s">
        <v>11144</v>
      </c>
      <c r="K3814" s="132"/>
      <c r="L3814" s="111" t="s">
        <v>31616</v>
      </c>
      <c r="M3814" s="102">
        <v>1</v>
      </c>
      <c r="N3814" s="125" t="s">
        <v>17472</v>
      </c>
      <c r="O3814" s="102" t="s">
        <v>10189</v>
      </c>
      <c r="P3814" s="102" t="s">
        <v>9125</v>
      </c>
      <c r="Q3814" s="102" t="s">
        <v>21770</v>
      </c>
      <c r="R3814" s="102"/>
      <c r="S3814" s="102"/>
      <c r="T3814" s="102" t="s">
        <v>28757</v>
      </c>
      <c r="U3814" s="102" t="s">
        <v>21771</v>
      </c>
      <c r="V3814" s="109">
        <v>5</v>
      </c>
      <c r="W3814" s="102"/>
      <c r="X3814" s="324"/>
    </row>
    <row r="3815" spans="1:24" ht="12.95" customHeight="1" x14ac:dyDescent="0.2">
      <c r="A3815" s="140">
        <v>1998</v>
      </c>
      <c r="B3815" s="140" t="s">
        <v>4176</v>
      </c>
      <c r="C3815" s="128" t="s">
        <v>27848</v>
      </c>
      <c r="D3815" s="129" t="s">
        <v>13077</v>
      </c>
      <c r="E3815" s="102" t="s">
        <v>20343</v>
      </c>
      <c r="F3815" s="148" t="s">
        <v>10085</v>
      </c>
      <c r="G3815" s="105">
        <v>14746</v>
      </c>
      <c r="H3815" s="102" t="s">
        <v>5011</v>
      </c>
      <c r="I3815" s="102" t="s">
        <v>11819</v>
      </c>
      <c r="J3815" s="102" t="s">
        <v>11144</v>
      </c>
      <c r="K3815" s="132"/>
      <c r="L3815" s="111" t="s">
        <v>31617</v>
      </c>
      <c r="M3815" s="102">
        <v>1</v>
      </c>
      <c r="N3815" s="125" t="s">
        <v>17472</v>
      </c>
      <c r="O3815" s="102" t="s">
        <v>21632</v>
      </c>
      <c r="P3815" s="102" t="s">
        <v>13301</v>
      </c>
      <c r="Q3815" s="102" t="s">
        <v>21015</v>
      </c>
      <c r="R3815" s="102"/>
      <c r="S3815" s="102" t="s">
        <v>9435</v>
      </c>
      <c r="T3815" s="102" t="s">
        <v>28757</v>
      </c>
      <c r="U3815" s="102" t="s">
        <v>21772</v>
      </c>
      <c r="V3815" s="109">
        <v>7</v>
      </c>
      <c r="W3815" s="102"/>
      <c r="X3815" s="324"/>
    </row>
    <row r="3816" spans="1:24" ht="12.95" customHeight="1" x14ac:dyDescent="0.2">
      <c r="A3816" s="140">
        <v>1998</v>
      </c>
      <c r="B3816" s="140" t="s">
        <v>4176</v>
      </c>
      <c r="C3816" s="128" t="s">
        <v>27848</v>
      </c>
      <c r="D3816" s="211" t="s">
        <v>12957</v>
      </c>
      <c r="E3816" s="115" t="s">
        <v>12957</v>
      </c>
      <c r="F3816" s="158" t="s">
        <v>14961</v>
      </c>
      <c r="G3816" s="142">
        <v>14746</v>
      </c>
      <c r="H3816" s="128" t="s">
        <v>5011</v>
      </c>
      <c r="I3816" s="128" t="s">
        <v>11819</v>
      </c>
      <c r="J3816" s="128" t="s">
        <v>11144</v>
      </c>
      <c r="K3816" s="198"/>
      <c r="L3816" s="211"/>
      <c r="M3816" s="128">
        <v>1</v>
      </c>
      <c r="N3816" s="112" t="s">
        <v>17472</v>
      </c>
      <c r="O3816" s="128" t="s">
        <v>20529</v>
      </c>
      <c r="P3816" s="128" t="s">
        <v>20529</v>
      </c>
      <c r="Q3816" s="128" t="s">
        <v>20529</v>
      </c>
      <c r="R3816" s="128"/>
      <c r="S3816" s="128"/>
      <c r="T3816" s="102" t="s">
        <v>28757</v>
      </c>
      <c r="U3816" s="102" t="s">
        <v>14838</v>
      </c>
      <c r="V3816" s="145" t="s">
        <v>6580</v>
      </c>
      <c r="W3816" s="128"/>
      <c r="X3816" s="324"/>
    </row>
    <row r="3817" spans="1:24" ht="12.95" customHeight="1" x14ac:dyDescent="0.2">
      <c r="A3817" s="140">
        <v>2016</v>
      </c>
      <c r="B3817" s="140" t="s">
        <v>4176</v>
      </c>
      <c r="C3817" s="197" t="s">
        <v>35120</v>
      </c>
      <c r="D3817" s="198" t="s">
        <v>35121</v>
      </c>
      <c r="E3817" s="140">
        <v>1</v>
      </c>
      <c r="F3817" s="148" t="s">
        <v>10085</v>
      </c>
      <c r="G3817" s="142">
        <v>14741</v>
      </c>
      <c r="H3817" s="128" t="s">
        <v>16716</v>
      </c>
      <c r="I3817" s="128" t="s">
        <v>11819</v>
      </c>
      <c r="J3817" s="128" t="s">
        <v>35122</v>
      </c>
      <c r="K3817" s="198"/>
      <c r="L3817" s="211"/>
      <c r="M3817" s="128">
        <v>1</v>
      </c>
      <c r="N3817" s="200" t="s">
        <v>35123</v>
      </c>
      <c r="O3817" s="128"/>
      <c r="P3817" s="128"/>
      <c r="Q3817" s="128" t="s">
        <v>15906</v>
      </c>
      <c r="R3817" s="128"/>
      <c r="S3817" s="128"/>
      <c r="T3817" s="102" t="s">
        <v>28757</v>
      </c>
      <c r="U3817" s="128" t="s">
        <v>35126</v>
      </c>
      <c r="V3817" s="145">
        <v>5.5</v>
      </c>
      <c r="W3817" s="128"/>
      <c r="X3817" s="324"/>
    </row>
    <row r="3818" spans="1:24" ht="12.95" customHeight="1" x14ac:dyDescent="0.2">
      <c r="A3818" s="140">
        <v>2016</v>
      </c>
      <c r="B3818" s="140" t="s">
        <v>4176</v>
      </c>
      <c r="C3818" s="128" t="s">
        <v>35120</v>
      </c>
      <c r="D3818" s="198" t="s">
        <v>35124</v>
      </c>
      <c r="E3818" s="140">
        <v>2</v>
      </c>
      <c r="F3818" s="148" t="s">
        <v>10085</v>
      </c>
      <c r="G3818" s="142">
        <v>14741</v>
      </c>
      <c r="H3818" s="128" t="s">
        <v>16716</v>
      </c>
      <c r="I3818" s="128" t="s">
        <v>11819</v>
      </c>
      <c r="J3818" s="128" t="s">
        <v>35122</v>
      </c>
      <c r="K3818" s="198"/>
      <c r="L3818" s="211"/>
      <c r="M3818" s="128">
        <v>1</v>
      </c>
      <c r="N3818" s="200" t="s">
        <v>35123</v>
      </c>
      <c r="O3818" s="128"/>
      <c r="P3818" s="128" t="s">
        <v>13301</v>
      </c>
      <c r="Q3818" s="128" t="s">
        <v>20465</v>
      </c>
      <c r="R3818" s="128"/>
      <c r="S3818" s="128"/>
      <c r="T3818" s="102" t="s">
        <v>28757</v>
      </c>
      <c r="U3818" s="128" t="s">
        <v>35125</v>
      </c>
      <c r="V3818" s="145">
        <v>7.5</v>
      </c>
      <c r="W3818" s="128"/>
      <c r="X3818" s="324"/>
    </row>
    <row r="3819" spans="1:24" ht="12.95" customHeight="1" x14ac:dyDescent="0.2">
      <c r="A3819" s="140">
        <v>2016</v>
      </c>
      <c r="B3819" s="140" t="s">
        <v>4176</v>
      </c>
      <c r="C3819" s="128" t="s">
        <v>35120</v>
      </c>
      <c r="D3819" s="198" t="s">
        <v>35127</v>
      </c>
      <c r="E3819" s="140">
        <v>3</v>
      </c>
      <c r="F3819" s="148" t="s">
        <v>10085</v>
      </c>
      <c r="G3819" s="142">
        <v>14741</v>
      </c>
      <c r="H3819" s="128" t="s">
        <v>16716</v>
      </c>
      <c r="I3819" s="128" t="s">
        <v>11819</v>
      </c>
      <c r="J3819" s="128" t="s">
        <v>35122</v>
      </c>
      <c r="K3819" s="198"/>
      <c r="L3819" s="211"/>
      <c r="M3819" s="128">
        <v>1</v>
      </c>
      <c r="N3819" s="200" t="s">
        <v>35123</v>
      </c>
      <c r="O3819" s="128"/>
      <c r="P3819" s="128"/>
      <c r="Q3819" s="128" t="s">
        <v>16022</v>
      </c>
      <c r="R3819" s="128"/>
      <c r="S3819" s="128"/>
      <c r="T3819" s="102" t="s">
        <v>28757</v>
      </c>
      <c r="U3819" s="128" t="s">
        <v>27318</v>
      </c>
      <c r="V3819" s="145">
        <v>4</v>
      </c>
      <c r="W3819" s="128"/>
      <c r="X3819" s="324"/>
    </row>
    <row r="3820" spans="1:24" ht="12.95" customHeight="1" x14ac:dyDescent="0.2">
      <c r="A3820" s="140">
        <v>2016</v>
      </c>
      <c r="B3820" s="140" t="s">
        <v>4176</v>
      </c>
      <c r="C3820" s="128" t="s">
        <v>35120</v>
      </c>
      <c r="D3820" s="198" t="s">
        <v>35128</v>
      </c>
      <c r="E3820" s="140">
        <v>4</v>
      </c>
      <c r="F3820" s="148" t="s">
        <v>10085</v>
      </c>
      <c r="G3820" s="142">
        <v>14741</v>
      </c>
      <c r="H3820" s="128" t="s">
        <v>11819</v>
      </c>
      <c r="I3820" s="128" t="s">
        <v>16716</v>
      </c>
      <c r="J3820" s="128" t="s">
        <v>35122</v>
      </c>
      <c r="K3820" s="198"/>
      <c r="L3820" s="211"/>
      <c r="M3820" s="128">
        <v>1</v>
      </c>
      <c r="N3820" s="200" t="s">
        <v>35123</v>
      </c>
      <c r="O3820" s="128"/>
      <c r="P3820" s="128"/>
      <c r="Q3820" s="128" t="s">
        <v>20679</v>
      </c>
      <c r="R3820" s="128"/>
      <c r="S3820" s="128"/>
      <c r="T3820" s="102" t="s">
        <v>28757</v>
      </c>
      <c r="U3820" s="128" t="s">
        <v>35129</v>
      </c>
      <c r="V3820" s="145">
        <v>5.5</v>
      </c>
      <c r="W3820" s="128"/>
      <c r="X3820" s="324"/>
    </row>
    <row r="3821" spans="1:24" ht="12.95" customHeight="1" x14ac:dyDescent="0.2">
      <c r="A3821" s="140">
        <v>2016</v>
      </c>
      <c r="B3821" s="140" t="s">
        <v>4176</v>
      </c>
      <c r="C3821" s="128" t="s">
        <v>35120</v>
      </c>
      <c r="D3821" s="198" t="s">
        <v>35130</v>
      </c>
      <c r="E3821" s="140">
        <v>5</v>
      </c>
      <c r="F3821" s="148" t="s">
        <v>10085</v>
      </c>
      <c r="G3821" s="142">
        <v>14741</v>
      </c>
      <c r="H3821" s="128" t="s">
        <v>16716</v>
      </c>
      <c r="I3821" s="128" t="s">
        <v>11819</v>
      </c>
      <c r="J3821" s="128" t="s">
        <v>35122</v>
      </c>
      <c r="K3821" s="198"/>
      <c r="L3821" s="211"/>
      <c r="M3821" s="128">
        <v>1</v>
      </c>
      <c r="N3821" s="200" t="s">
        <v>35123</v>
      </c>
      <c r="O3821" s="128"/>
      <c r="P3821" s="128"/>
      <c r="Q3821" s="128" t="s">
        <v>17191</v>
      </c>
      <c r="R3821" s="128"/>
      <c r="S3821" s="128"/>
      <c r="T3821" s="102" t="s">
        <v>28757</v>
      </c>
      <c r="U3821" s="128" t="s">
        <v>10050</v>
      </c>
      <c r="V3821" s="145">
        <v>6.5</v>
      </c>
      <c r="W3821" s="128"/>
      <c r="X3821" s="324"/>
    </row>
    <row r="3822" spans="1:24" ht="12.95" customHeight="1" x14ac:dyDescent="0.2">
      <c r="A3822" s="140">
        <v>2016</v>
      </c>
      <c r="B3822" s="140" t="s">
        <v>4176</v>
      </c>
      <c r="C3822" s="128" t="s">
        <v>35120</v>
      </c>
      <c r="D3822" s="198" t="s">
        <v>35131</v>
      </c>
      <c r="E3822" s="140">
        <v>6</v>
      </c>
      <c r="F3822" s="148" t="s">
        <v>10085</v>
      </c>
      <c r="G3822" s="142">
        <v>14741</v>
      </c>
      <c r="H3822" s="128" t="s">
        <v>16716</v>
      </c>
      <c r="I3822" s="128" t="s">
        <v>11819</v>
      </c>
      <c r="J3822" s="128" t="s">
        <v>35122</v>
      </c>
      <c r="K3822" s="198"/>
      <c r="L3822" s="211"/>
      <c r="M3822" s="128">
        <v>1</v>
      </c>
      <c r="N3822" s="200" t="s">
        <v>35123</v>
      </c>
      <c r="O3822" s="128"/>
      <c r="P3822" s="128" t="s">
        <v>13555</v>
      </c>
      <c r="Q3822" s="128" t="s">
        <v>17757</v>
      </c>
      <c r="R3822" s="128"/>
      <c r="S3822" s="128"/>
      <c r="T3822" s="102" t="s">
        <v>28757</v>
      </c>
      <c r="U3822" s="128" t="s">
        <v>35132</v>
      </c>
      <c r="V3822" s="145">
        <v>9.5</v>
      </c>
      <c r="W3822" s="128"/>
      <c r="X3822" s="324"/>
    </row>
    <row r="3823" spans="1:24" ht="12.95" customHeight="1" x14ac:dyDescent="0.2">
      <c r="A3823" s="140">
        <v>2016</v>
      </c>
      <c r="B3823" s="140" t="s">
        <v>4176</v>
      </c>
      <c r="C3823" s="128" t="s">
        <v>35120</v>
      </c>
      <c r="D3823" s="198" t="s">
        <v>35133</v>
      </c>
      <c r="E3823" s="140">
        <v>7</v>
      </c>
      <c r="F3823" s="148" t="s">
        <v>10085</v>
      </c>
      <c r="G3823" s="142">
        <v>14741</v>
      </c>
      <c r="H3823" s="128" t="s">
        <v>16716</v>
      </c>
      <c r="I3823" s="128" t="s">
        <v>11819</v>
      </c>
      <c r="J3823" s="128" t="s">
        <v>35122</v>
      </c>
      <c r="K3823" s="198"/>
      <c r="L3823" s="211"/>
      <c r="M3823" s="128">
        <v>1</v>
      </c>
      <c r="N3823" s="144" t="s">
        <v>35123</v>
      </c>
      <c r="O3823" s="128" t="s">
        <v>13301</v>
      </c>
      <c r="P3823" s="128" t="s">
        <v>1863</v>
      </c>
      <c r="Q3823" s="128" t="s">
        <v>35134</v>
      </c>
      <c r="R3823" s="128"/>
      <c r="S3823" s="128"/>
      <c r="T3823" s="102" t="s">
        <v>28757</v>
      </c>
      <c r="U3823" s="128" t="s">
        <v>35135</v>
      </c>
      <c r="V3823" s="145">
        <v>17.5</v>
      </c>
      <c r="W3823" s="128"/>
      <c r="X3823" s="324"/>
    </row>
    <row r="3824" spans="1:24" ht="12.95" customHeight="1" x14ac:dyDescent="0.2">
      <c r="A3824" s="140">
        <v>2004</v>
      </c>
      <c r="B3824" s="140" t="s">
        <v>4176</v>
      </c>
      <c r="C3824" s="197" t="s">
        <v>38715</v>
      </c>
      <c r="D3824" s="211" t="s">
        <v>35469</v>
      </c>
      <c r="E3824" s="140" t="s">
        <v>38716</v>
      </c>
      <c r="F3824" s="148" t="s">
        <v>10085</v>
      </c>
      <c r="G3824" s="105">
        <v>16427</v>
      </c>
      <c r="H3824" s="115" t="s">
        <v>10191</v>
      </c>
      <c r="I3824" s="115" t="s">
        <v>11819</v>
      </c>
      <c r="J3824" s="115" t="s">
        <v>226</v>
      </c>
      <c r="K3824" s="115"/>
      <c r="L3824" s="111" t="s">
        <v>38724</v>
      </c>
      <c r="M3824" s="115">
        <v>1</v>
      </c>
      <c r="N3824" s="112" t="s">
        <v>27</v>
      </c>
      <c r="O3824" s="115" t="s">
        <v>17504</v>
      </c>
      <c r="P3824" s="126" t="s">
        <v>13301</v>
      </c>
      <c r="Q3824" s="126" t="s">
        <v>38714</v>
      </c>
      <c r="R3824" s="115"/>
      <c r="S3824" s="115"/>
      <c r="T3824" s="102" t="s">
        <v>20547</v>
      </c>
      <c r="U3824" s="115" t="s">
        <v>38725</v>
      </c>
      <c r="V3824" s="151">
        <v>8</v>
      </c>
      <c r="W3824" s="183"/>
      <c r="X3824" s="324"/>
    </row>
    <row r="3825" spans="1:24" ht="12.95" customHeight="1" x14ac:dyDescent="0.2">
      <c r="A3825" s="140">
        <v>2004</v>
      </c>
      <c r="B3825" s="140" t="s">
        <v>4176</v>
      </c>
      <c r="C3825" s="128" t="s">
        <v>38715</v>
      </c>
      <c r="D3825" s="211" t="s">
        <v>657</v>
      </c>
      <c r="E3825" s="140" t="s">
        <v>38717</v>
      </c>
      <c r="F3825" s="148" t="s">
        <v>10085</v>
      </c>
      <c r="G3825" s="105">
        <v>16427</v>
      </c>
      <c r="H3825" s="115" t="s">
        <v>10191</v>
      </c>
      <c r="I3825" s="115" t="s">
        <v>11819</v>
      </c>
      <c r="J3825" s="115" t="s">
        <v>226</v>
      </c>
      <c r="K3825" s="115"/>
      <c r="L3825" s="111" t="s">
        <v>38726</v>
      </c>
      <c r="M3825" s="115">
        <v>1</v>
      </c>
      <c r="N3825" s="108" t="s">
        <v>27</v>
      </c>
      <c r="O3825" s="115" t="s">
        <v>162</v>
      </c>
      <c r="P3825" s="126"/>
      <c r="Q3825" s="126" t="s">
        <v>15928</v>
      </c>
      <c r="R3825" s="115"/>
      <c r="S3825" s="115"/>
      <c r="T3825" s="102" t="s">
        <v>20547</v>
      </c>
      <c r="U3825" s="115" t="s">
        <v>38725</v>
      </c>
      <c r="V3825" s="151">
        <v>5</v>
      </c>
      <c r="W3825" s="107"/>
      <c r="X3825" s="324"/>
    </row>
    <row r="3826" spans="1:24" ht="12.95" customHeight="1" x14ac:dyDescent="0.2">
      <c r="A3826" s="140">
        <v>2004</v>
      </c>
      <c r="B3826" s="140" t="s">
        <v>4176</v>
      </c>
      <c r="C3826" s="128" t="s">
        <v>38715</v>
      </c>
      <c r="D3826" s="211" t="s">
        <v>660</v>
      </c>
      <c r="E3826" s="140" t="s">
        <v>38718</v>
      </c>
      <c r="F3826" s="148" t="s">
        <v>10085</v>
      </c>
      <c r="G3826" s="105">
        <v>16428</v>
      </c>
      <c r="H3826" s="115" t="s">
        <v>10191</v>
      </c>
      <c r="I3826" s="115" t="s">
        <v>31452</v>
      </c>
      <c r="J3826" s="115" t="s">
        <v>226</v>
      </c>
      <c r="K3826" s="115"/>
      <c r="L3826" s="111" t="s">
        <v>38727</v>
      </c>
      <c r="M3826" s="115">
        <v>1</v>
      </c>
      <c r="N3826" s="112" t="s">
        <v>27</v>
      </c>
      <c r="O3826" s="115" t="s">
        <v>19238</v>
      </c>
      <c r="P3826" s="126"/>
      <c r="Q3826" s="126"/>
      <c r="R3826" s="115"/>
      <c r="S3826" s="115"/>
      <c r="T3826" s="102" t="s">
        <v>20547</v>
      </c>
      <c r="U3826" s="115" t="s">
        <v>38728</v>
      </c>
      <c r="V3826" s="151">
        <v>6</v>
      </c>
      <c r="W3826" s="107"/>
      <c r="X3826" s="324"/>
    </row>
    <row r="3827" spans="1:24" ht="12.95" customHeight="1" x14ac:dyDescent="0.2">
      <c r="A3827" s="140">
        <v>2004</v>
      </c>
      <c r="B3827" s="140" t="s">
        <v>4176</v>
      </c>
      <c r="C3827" s="128" t="s">
        <v>38715</v>
      </c>
      <c r="D3827" s="211" t="s">
        <v>38729</v>
      </c>
      <c r="E3827" s="140" t="s">
        <v>38719</v>
      </c>
      <c r="F3827" s="148" t="s">
        <v>10085</v>
      </c>
      <c r="G3827" s="105">
        <v>16428</v>
      </c>
      <c r="H3827" s="115" t="s">
        <v>10191</v>
      </c>
      <c r="I3827" s="115" t="s">
        <v>11819</v>
      </c>
      <c r="J3827" s="115" t="s">
        <v>226</v>
      </c>
      <c r="K3827" s="115"/>
      <c r="L3827" s="111" t="s">
        <v>38730</v>
      </c>
      <c r="M3827" s="115">
        <v>1</v>
      </c>
      <c r="N3827" s="108" t="s">
        <v>27</v>
      </c>
      <c r="O3827" s="115" t="s">
        <v>15928</v>
      </c>
      <c r="P3827" s="126"/>
      <c r="Q3827" s="126" t="s">
        <v>16684</v>
      </c>
      <c r="R3827" s="115" t="s">
        <v>7035</v>
      </c>
      <c r="S3827" s="115" t="s">
        <v>9435</v>
      </c>
      <c r="T3827" s="102" t="s">
        <v>20547</v>
      </c>
      <c r="U3827" s="115" t="s">
        <v>38731</v>
      </c>
      <c r="V3827" s="151">
        <v>5</v>
      </c>
      <c r="W3827" s="107"/>
      <c r="X3827" s="324"/>
    </row>
    <row r="3828" spans="1:24" ht="12.95" customHeight="1" x14ac:dyDescent="0.2">
      <c r="A3828" s="140">
        <v>2004</v>
      </c>
      <c r="B3828" s="140" t="s">
        <v>4176</v>
      </c>
      <c r="C3828" s="128" t="s">
        <v>38715</v>
      </c>
      <c r="D3828" s="211" t="s">
        <v>658</v>
      </c>
      <c r="E3828" s="140" t="s">
        <v>38720</v>
      </c>
      <c r="F3828" s="148" t="s">
        <v>10085</v>
      </c>
      <c r="G3828" s="105">
        <v>16428</v>
      </c>
      <c r="H3828" s="115" t="s">
        <v>10191</v>
      </c>
      <c r="I3828" s="115" t="s">
        <v>11819</v>
      </c>
      <c r="J3828" s="115" t="s">
        <v>226</v>
      </c>
      <c r="K3828" s="115"/>
      <c r="L3828" s="111" t="s">
        <v>38732</v>
      </c>
      <c r="M3828" s="115">
        <v>1</v>
      </c>
      <c r="N3828" s="108" t="s">
        <v>27</v>
      </c>
      <c r="O3828" s="115" t="s">
        <v>16856</v>
      </c>
      <c r="P3828" s="126"/>
      <c r="Q3828" s="126" t="s">
        <v>19534</v>
      </c>
      <c r="R3828" s="115" t="s">
        <v>7035</v>
      </c>
      <c r="S3828" s="115" t="s">
        <v>8315</v>
      </c>
      <c r="T3828" s="102" t="s">
        <v>20547</v>
      </c>
      <c r="U3828" s="115" t="s">
        <v>38731</v>
      </c>
      <c r="V3828" s="151">
        <v>6</v>
      </c>
      <c r="W3828" s="107"/>
      <c r="X3828" s="324"/>
    </row>
    <row r="3829" spans="1:24" ht="12.95" customHeight="1" x14ac:dyDescent="0.2">
      <c r="A3829" s="140">
        <v>2004</v>
      </c>
      <c r="B3829" s="140" t="s">
        <v>4176</v>
      </c>
      <c r="C3829" s="128" t="s">
        <v>38715</v>
      </c>
      <c r="D3829" s="211" t="s">
        <v>659</v>
      </c>
      <c r="E3829" s="140" t="s">
        <v>38721</v>
      </c>
      <c r="F3829" s="148" t="s">
        <v>10085</v>
      </c>
      <c r="G3829" s="105">
        <v>16428</v>
      </c>
      <c r="H3829" s="115" t="s">
        <v>10191</v>
      </c>
      <c r="I3829" s="115" t="s">
        <v>11819</v>
      </c>
      <c r="J3829" s="115" t="s">
        <v>226</v>
      </c>
      <c r="K3829" s="115"/>
      <c r="L3829" s="111" t="s">
        <v>38733</v>
      </c>
      <c r="M3829" s="115">
        <v>1</v>
      </c>
      <c r="N3829" s="108" t="s">
        <v>27</v>
      </c>
      <c r="O3829" s="115" t="s">
        <v>15831</v>
      </c>
      <c r="P3829" s="126" t="s">
        <v>162</v>
      </c>
      <c r="Q3829" s="126" t="s">
        <v>20100</v>
      </c>
      <c r="R3829" s="115" t="s">
        <v>7035</v>
      </c>
      <c r="S3829" s="115"/>
      <c r="T3829" s="102" t="s">
        <v>20547</v>
      </c>
      <c r="U3829" s="115" t="s">
        <v>38734</v>
      </c>
      <c r="V3829" s="151">
        <v>5.5</v>
      </c>
      <c r="W3829" s="183"/>
      <c r="X3829" s="324"/>
    </row>
    <row r="3830" spans="1:24" ht="12.95" customHeight="1" x14ac:dyDescent="0.2">
      <c r="A3830" s="140">
        <v>2004</v>
      </c>
      <c r="B3830" s="140" t="s">
        <v>4176</v>
      </c>
      <c r="C3830" s="128" t="s">
        <v>38715</v>
      </c>
      <c r="D3830" s="211" t="s">
        <v>38735</v>
      </c>
      <c r="E3830" s="140" t="s">
        <v>38722</v>
      </c>
      <c r="F3830" s="148" t="s">
        <v>10085</v>
      </c>
      <c r="G3830" s="105">
        <v>16429</v>
      </c>
      <c r="H3830" s="115" t="s">
        <v>11819</v>
      </c>
      <c r="I3830" s="115" t="s">
        <v>10191</v>
      </c>
      <c r="J3830" s="115" t="s">
        <v>226</v>
      </c>
      <c r="K3830" s="115"/>
      <c r="L3830" s="111" t="s">
        <v>38736</v>
      </c>
      <c r="M3830" s="115">
        <v>1</v>
      </c>
      <c r="N3830" s="108" t="s">
        <v>27</v>
      </c>
      <c r="O3830" s="115" t="s">
        <v>16856</v>
      </c>
      <c r="P3830" s="126" t="s">
        <v>162</v>
      </c>
      <c r="Q3830" s="126" t="s">
        <v>17671</v>
      </c>
      <c r="R3830" s="115" t="s">
        <v>7035</v>
      </c>
      <c r="S3830" s="115"/>
      <c r="T3830" s="102" t="s">
        <v>20547</v>
      </c>
      <c r="U3830" s="115" t="s">
        <v>38731</v>
      </c>
      <c r="V3830" s="151">
        <v>5.5</v>
      </c>
      <c r="W3830" s="107"/>
      <c r="X3830" s="324"/>
    </row>
    <row r="3831" spans="1:24" ht="12.95" customHeight="1" x14ac:dyDescent="0.2">
      <c r="A3831" s="140">
        <v>2004</v>
      </c>
      <c r="B3831" s="140" t="s">
        <v>4176</v>
      </c>
      <c r="C3831" s="128" t="s">
        <v>38715</v>
      </c>
      <c r="D3831" s="211" t="s">
        <v>28</v>
      </c>
      <c r="E3831" s="140" t="s">
        <v>38723</v>
      </c>
      <c r="F3831" s="148" t="s">
        <v>10085</v>
      </c>
      <c r="G3831" s="105">
        <v>16429</v>
      </c>
      <c r="H3831" s="115" t="s">
        <v>11819</v>
      </c>
      <c r="I3831" s="115" t="s">
        <v>10191</v>
      </c>
      <c r="J3831" s="115" t="s">
        <v>226</v>
      </c>
      <c r="K3831" s="115"/>
      <c r="L3831" s="111" t="s">
        <v>38737</v>
      </c>
      <c r="M3831" s="115">
        <v>1</v>
      </c>
      <c r="N3831" s="108" t="s">
        <v>27</v>
      </c>
      <c r="O3831" s="115" t="s">
        <v>15889</v>
      </c>
      <c r="P3831" s="126" t="s">
        <v>162</v>
      </c>
      <c r="Q3831" s="126" t="s">
        <v>19489</v>
      </c>
      <c r="R3831" s="115"/>
      <c r="S3831" s="115"/>
      <c r="T3831" s="102" t="s">
        <v>20547</v>
      </c>
      <c r="U3831" s="115" t="s">
        <v>38725</v>
      </c>
      <c r="V3831" s="151">
        <v>6</v>
      </c>
      <c r="W3831" s="107"/>
      <c r="X3831" s="324"/>
    </row>
    <row r="3832" spans="1:24" ht="12.95" customHeight="1" x14ac:dyDescent="0.2">
      <c r="A3832" s="140">
        <v>2012</v>
      </c>
      <c r="B3832" s="140" t="s">
        <v>4176</v>
      </c>
      <c r="C3832" s="197" t="s">
        <v>20651</v>
      </c>
      <c r="D3832" s="143" t="s">
        <v>20653</v>
      </c>
      <c r="E3832" s="140" t="s">
        <v>27805</v>
      </c>
      <c r="F3832" s="128" t="s">
        <v>14834</v>
      </c>
      <c r="G3832" s="142">
        <v>14489</v>
      </c>
      <c r="H3832" s="102" t="s">
        <v>31194</v>
      </c>
      <c r="I3832" s="102" t="s">
        <v>14944</v>
      </c>
      <c r="J3832" s="128" t="s">
        <v>8947</v>
      </c>
      <c r="K3832" s="227"/>
      <c r="L3832" s="143" t="s">
        <v>27833</v>
      </c>
      <c r="M3832" s="145">
        <v>1</v>
      </c>
      <c r="N3832" s="144" t="s">
        <v>27800</v>
      </c>
      <c r="O3832" s="128"/>
      <c r="P3832" s="128"/>
      <c r="Q3832" s="128" t="s">
        <v>19113</v>
      </c>
      <c r="R3832" s="145"/>
      <c r="S3832" s="128"/>
      <c r="T3832" s="128" t="s">
        <v>8947</v>
      </c>
      <c r="U3832" s="128" t="s">
        <v>27801</v>
      </c>
      <c r="V3832" s="145">
        <v>5.5</v>
      </c>
      <c r="W3832" s="130"/>
      <c r="X3832" s="324"/>
    </row>
    <row r="3833" spans="1:24" ht="12.95" customHeight="1" x14ac:dyDescent="0.2">
      <c r="A3833" s="140">
        <v>2012</v>
      </c>
      <c r="B3833" s="140" t="s">
        <v>4176</v>
      </c>
      <c r="C3833" s="128" t="s">
        <v>20651</v>
      </c>
      <c r="D3833" s="143" t="s">
        <v>20654</v>
      </c>
      <c r="E3833" s="140" t="s">
        <v>27806</v>
      </c>
      <c r="F3833" s="128" t="s">
        <v>14834</v>
      </c>
      <c r="G3833" s="142">
        <v>14741</v>
      </c>
      <c r="H3833" s="128" t="s">
        <v>13336</v>
      </c>
      <c r="I3833" s="128" t="s">
        <v>11819</v>
      </c>
      <c r="J3833" s="128" t="s">
        <v>27803</v>
      </c>
      <c r="K3833" s="227"/>
      <c r="L3833" s="143" t="s">
        <v>27834</v>
      </c>
      <c r="M3833" s="145">
        <v>1</v>
      </c>
      <c r="N3833" s="144" t="s">
        <v>27802</v>
      </c>
      <c r="O3833" s="128" t="s">
        <v>12721</v>
      </c>
      <c r="P3833" s="128" t="s">
        <v>162</v>
      </c>
      <c r="Q3833" s="128" t="s">
        <v>19131</v>
      </c>
      <c r="R3833" s="145"/>
      <c r="S3833" s="128"/>
      <c r="T3833" s="128" t="s">
        <v>28757</v>
      </c>
      <c r="U3833" s="128"/>
      <c r="V3833" s="145">
        <v>7</v>
      </c>
      <c r="W3833" s="130"/>
      <c r="X3833" s="324"/>
    </row>
    <row r="3834" spans="1:24" ht="12.95" customHeight="1" x14ac:dyDescent="0.2">
      <c r="A3834" s="140">
        <v>2012</v>
      </c>
      <c r="B3834" s="140" t="s">
        <v>4176</v>
      </c>
      <c r="C3834" s="128" t="s">
        <v>20651</v>
      </c>
      <c r="D3834" s="143" t="s">
        <v>20655</v>
      </c>
      <c r="E3834" s="140" t="s">
        <v>27807</v>
      </c>
      <c r="F3834" s="128" t="s">
        <v>14834</v>
      </c>
      <c r="G3834" s="142">
        <v>15356</v>
      </c>
      <c r="H3834" s="128" t="s">
        <v>2625</v>
      </c>
      <c r="I3834" s="102" t="s">
        <v>30643</v>
      </c>
      <c r="J3834" s="128" t="s">
        <v>9813</v>
      </c>
      <c r="K3834" s="227"/>
      <c r="L3834" s="143" t="s">
        <v>27835</v>
      </c>
      <c r="M3834" s="145">
        <v>1</v>
      </c>
      <c r="N3834" s="200" t="s">
        <v>31818</v>
      </c>
      <c r="O3834" s="128" t="s">
        <v>9125</v>
      </c>
      <c r="P3834" s="128"/>
      <c r="Q3834" s="128" t="s">
        <v>15976</v>
      </c>
      <c r="R3834" s="145"/>
      <c r="S3834" s="128" t="s">
        <v>8315</v>
      </c>
      <c r="T3834" s="128" t="s">
        <v>21383</v>
      </c>
      <c r="U3834" s="128" t="s">
        <v>27804</v>
      </c>
      <c r="V3834" s="145">
        <v>5.5</v>
      </c>
      <c r="W3834" s="130"/>
      <c r="X3834" s="324"/>
    </row>
    <row r="3835" spans="1:24" ht="12.95" customHeight="1" x14ac:dyDescent="0.2">
      <c r="A3835" s="140">
        <v>2012</v>
      </c>
      <c r="B3835" s="140" t="s">
        <v>4176</v>
      </c>
      <c r="C3835" s="128" t="s">
        <v>20651</v>
      </c>
      <c r="D3835" s="143" t="s">
        <v>20373</v>
      </c>
      <c r="E3835" s="140" t="s">
        <v>27808</v>
      </c>
      <c r="F3835" s="128" t="s">
        <v>14834</v>
      </c>
      <c r="G3835" s="142">
        <v>15477</v>
      </c>
      <c r="H3835" s="128" t="s">
        <v>11819</v>
      </c>
      <c r="I3835" s="128" t="s">
        <v>10103</v>
      </c>
      <c r="J3835" s="128" t="s">
        <v>6414</v>
      </c>
      <c r="K3835" s="227"/>
      <c r="L3835" s="143" t="s">
        <v>31819</v>
      </c>
      <c r="M3835" s="145">
        <v>1</v>
      </c>
      <c r="N3835" s="144" t="s">
        <v>20659</v>
      </c>
      <c r="O3835" s="128" t="s">
        <v>16545</v>
      </c>
      <c r="P3835" s="128"/>
      <c r="Q3835" s="128"/>
      <c r="R3835" s="145"/>
      <c r="S3835" s="128"/>
      <c r="T3835" s="128" t="s">
        <v>7789</v>
      </c>
      <c r="U3835" s="128"/>
      <c r="V3835" s="145">
        <v>8</v>
      </c>
      <c r="W3835" s="130"/>
      <c r="X3835" s="324"/>
    </row>
    <row r="3836" spans="1:24" ht="12.95" customHeight="1" x14ac:dyDescent="0.2">
      <c r="A3836" s="140">
        <v>2012</v>
      </c>
      <c r="B3836" s="140" t="s">
        <v>4176</v>
      </c>
      <c r="C3836" s="128" t="s">
        <v>20651</v>
      </c>
      <c r="D3836" s="143" t="s">
        <v>20383</v>
      </c>
      <c r="E3836" s="140" t="s">
        <v>27812</v>
      </c>
      <c r="F3836" s="128" t="s">
        <v>14834</v>
      </c>
      <c r="G3836" s="142">
        <v>15919</v>
      </c>
      <c r="H3836" s="128" t="s">
        <v>11819</v>
      </c>
      <c r="I3836" s="128" t="s">
        <v>10191</v>
      </c>
      <c r="J3836" s="128" t="s">
        <v>27809</v>
      </c>
      <c r="K3836" s="227"/>
      <c r="L3836" s="143" t="s">
        <v>27836</v>
      </c>
      <c r="M3836" s="145">
        <v>1</v>
      </c>
      <c r="N3836" s="144" t="s">
        <v>20660</v>
      </c>
      <c r="O3836" s="128" t="s">
        <v>16880</v>
      </c>
      <c r="P3836" s="128"/>
      <c r="Q3836" s="128" t="s">
        <v>16798</v>
      </c>
      <c r="R3836" s="145"/>
      <c r="S3836" s="128"/>
      <c r="T3836" s="102" t="s">
        <v>21275</v>
      </c>
      <c r="U3836" s="128" t="s">
        <v>27810</v>
      </c>
      <c r="V3836" s="145">
        <v>5.5</v>
      </c>
      <c r="W3836" s="130"/>
      <c r="X3836" s="324"/>
    </row>
    <row r="3837" spans="1:24" ht="12.95" customHeight="1" x14ac:dyDescent="0.2">
      <c r="A3837" s="140">
        <v>2012</v>
      </c>
      <c r="B3837" s="140" t="s">
        <v>4176</v>
      </c>
      <c r="C3837" s="128" t="s">
        <v>20651</v>
      </c>
      <c r="D3837" s="143" t="s">
        <v>20422</v>
      </c>
      <c r="E3837" s="140" t="s">
        <v>27813</v>
      </c>
      <c r="F3837" s="128" t="s">
        <v>14834</v>
      </c>
      <c r="G3837" s="142">
        <v>16427</v>
      </c>
      <c r="H3837" s="128" t="s">
        <v>10191</v>
      </c>
      <c r="I3837" s="128" t="s">
        <v>4890</v>
      </c>
      <c r="J3837" s="128" t="s">
        <v>20656</v>
      </c>
      <c r="K3837" s="227"/>
      <c r="L3837" s="143" t="s">
        <v>27837</v>
      </c>
      <c r="M3837" s="145">
        <v>2</v>
      </c>
      <c r="N3837" s="200" t="s">
        <v>31820</v>
      </c>
      <c r="O3837" s="128" t="s">
        <v>16545</v>
      </c>
      <c r="P3837" s="128" t="s">
        <v>162</v>
      </c>
      <c r="Q3837" s="128" t="s">
        <v>17596</v>
      </c>
      <c r="R3837" s="145"/>
      <c r="S3837" s="128"/>
      <c r="T3837" s="128" t="s">
        <v>20547</v>
      </c>
      <c r="U3837" s="128" t="s">
        <v>27811</v>
      </c>
      <c r="V3837" s="145">
        <v>5.5</v>
      </c>
      <c r="W3837" s="130"/>
      <c r="X3837" s="324"/>
    </row>
    <row r="3838" spans="1:24" ht="12.95" customHeight="1" x14ac:dyDescent="0.2">
      <c r="A3838" s="140">
        <v>2012</v>
      </c>
      <c r="B3838" s="140" t="s">
        <v>4176</v>
      </c>
      <c r="C3838" s="128" t="s">
        <v>20651</v>
      </c>
      <c r="D3838" s="143" t="s">
        <v>27814</v>
      </c>
      <c r="E3838" s="140" t="s">
        <v>27816</v>
      </c>
      <c r="F3838" s="128" t="s">
        <v>14834</v>
      </c>
      <c r="G3838" s="142">
        <v>16443</v>
      </c>
      <c r="H3838" s="102" t="s">
        <v>31821</v>
      </c>
      <c r="I3838" s="102" t="s">
        <v>10103</v>
      </c>
      <c r="J3838" s="128" t="s">
        <v>9387</v>
      </c>
      <c r="K3838" s="227"/>
      <c r="L3838" s="143" t="s">
        <v>27838</v>
      </c>
      <c r="M3838" s="154">
        <v>1</v>
      </c>
      <c r="N3838" s="200" t="s">
        <v>31822</v>
      </c>
      <c r="O3838" s="128" t="s">
        <v>16764</v>
      </c>
      <c r="P3838" s="128" t="s">
        <v>15941</v>
      </c>
      <c r="Q3838" s="128" t="s">
        <v>16831</v>
      </c>
      <c r="R3838" s="145"/>
      <c r="S3838" s="128"/>
      <c r="T3838" s="128" t="s">
        <v>7789</v>
      </c>
      <c r="U3838" s="128" t="s">
        <v>27815</v>
      </c>
      <c r="V3838" s="145">
        <v>7.5</v>
      </c>
      <c r="W3838" s="130"/>
      <c r="X3838" s="324"/>
    </row>
    <row r="3839" spans="1:24" ht="12.95" customHeight="1" x14ac:dyDescent="0.2">
      <c r="A3839" s="140">
        <v>2012</v>
      </c>
      <c r="B3839" s="140" t="s">
        <v>4176</v>
      </c>
      <c r="C3839" s="128" t="s">
        <v>20651</v>
      </c>
      <c r="D3839" s="143" t="s">
        <v>20657</v>
      </c>
      <c r="E3839" s="140" t="s">
        <v>27818</v>
      </c>
      <c r="F3839" s="128" t="s">
        <v>14834</v>
      </c>
      <c r="G3839" s="142">
        <v>16529</v>
      </c>
      <c r="H3839" s="128" t="s">
        <v>11819</v>
      </c>
      <c r="I3839" s="128" t="s">
        <v>13336</v>
      </c>
      <c r="J3839" s="128" t="s">
        <v>12085</v>
      </c>
      <c r="K3839" s="227"/>
      <c r="L3839" s="143" t="s">
        <v>27839</v>
      </c>
      <c r="M3839" s="145">
        <v>2</v>
      </c>
      <c r="N3839" s="144" t="s">
        <v>27817</v>
      </c>
      <c r="O3839" s="128" t="s">
        <v>3620</v>
      </c>
      <c r="P3839" s="128"/>
      <c r="Q3839" s="128" t="s">
        <v>21024</v>
      </c>
      <c r="R3839" s="145"/>
      <c r="S3839" s="128"/>
      <c r="T3839" s="102" t="s">
        <v>21275</v>
      </c>
      <c r="U3839" s="128" t="s">
        <v>27820</v>
      </c>
      <c r="V3839" s="145">
        <v>7.5</v>
      </c>
      <c r="W3839" s="130"/>
      <c r="X3839" s="324"/>
    </row>
    <row r="3840" spans="1:24" ht="12.95" customHeight="1" x14ac:dyDescent="0.2">
      <c r="A3840" s="140">
        <v>2012</v>
      </c>
      <c r="B3840" s="140" t="s">
        <v>4176</v>
      </c>
      <c r="C3840" s="128" t="s">
        <v>20651</v>
      </c>
      <c r="D3840" s="143" t="s">
        <v>20439</v>
      </c>
      <c r="E3840" s="140" t="s">
        <v>27822</v>
      </c>
      <c r="F3840" s="128" t="s">
        <v>14834</v>
      </c>
      <c r="G3840" s="142">
        <v>16538</v>
      </c>
      <c r="H3840" s="128" t="s">
        <v>11819</v>
      </c>
      <c r="I3840" s="128" t="s">
        <v>10191</v>
      </c>
      <c r="J3840" s="128" t="s">
        <v>3415</v>
      </c>
      <c r="K3840" s="227"/>
      <c r="L3840" s="143" t="s">
        <v>27840</v>
      </c>
      <c r="M3840" s="145">
        <v>2</v>
      </c>
      <c r="N3840" s="144" t="s">
        <v>27819</v>
      </c>
      <c r="O3840" s="128" t="s">
        <v>20609</v>
      </c>
      <c r="P3840" s="128" t="s">
        <v>9125</v>
      </c>
      <c r="Q3840" s="128" t="s">
        <v>19745</v>
      </c>
      <c r="R3840" s="145"/>
      <c r="S3840" s="128"/>
      <c r="T3840" s="128" t="s">
        <v>20546</v>
      </c>
      <c r="U3840" s="128" t="s">
        <v>27821</v>
      </c>
      <c r="V3840" s="145">
        <v>8</v>
      </c>
      <c r="W3840" s="130"/>
      <c r="X3840" s="324"/>
    </row>
    <row r="3841" spans="1:24" ht="12.95" customHeight="1" x14ac:dyDescent="0.2">
      <c r="A3841" s="140">
        <v>2012</v>
      </c>
      <c r="B3841" s="140" t="s">
        <v>4176</v>
      </c>
      <c r="C3841" s="128" t="s">
        <v>20651</v>
      </c>
      <c r="D3841" s="143" t="s">
        <v>20658</v>
      </c>
      <c r="E3841" s="140" t="s">
        <v>20652</v>
      </c>
      <c r="F3841" s="128" t="s">
        <v>14834</v>
      </c>
      <c r="G3841" s="142">
        <v>18533</v>
      </c>
      <c r="H3841" s="115" t="s">
        <v>31823</v>
      </c>
      <c r="I3841" s="128" t="s">
        <v>10191</v>
      </c>
      <c r="J3841" s="128" t="s">
        <v>6039</v>
      </c>
      <c r="K3841" s="227"/>
      <c r="L3841" s="143" t="s">
        <v>27841</v>
      </c>
      <c r="M3841" s="145">
        <v>2</v>
      </c>
      <c r="N3841" s="144" t="s">
        <v>27823</v>
      </c>
      <c r="O3841" s="128" t="s">
        <v>16565</v>
      </c>
      <c r="P3841" s="128"/>
      <c r="Q3841" s="128" t="s">
        <v>19103</v>
      </c>
      <c r="R3841" s="145"/>
      <c r="S3841" s="128"/>
      <c r="T3841" s="128" t="s">
        <v>20579</v>
      </c>
      <c r="U3841" s="128" t="s">
        <v>27824</v>
      </c>
      <c r="V3841" s="145">
        <v>8</v>
      </c>
      <c r="W3841" s="130"/>
      <c r="X3841" s="324"/>
    </row>
    <row r="3842" spans="1:24" ht="12.95" customHeight="1" x14ac:dyDescent="0.2">
      <c r="A3842" s="140">
        <v>2012</v>
      </c>
      <c r="B3842" s="140" t="s">
        <v>4176</v>
      </c>
      <c r="C3842" s="128" t="s">
        <v>20651</v>
      </c>
      <c r="D3842" s="143" t="s">
        <v>20421</v>
      </c>
      <c r="E3842" s="140" t="s">
        <v>27860</v>
      </c>
      <c r="F3842" s="128" t="s">
        <v>14834</v>
      </c>
      <c r="G3842" s="142">
        <v>16427</v>
      </c>
      <c r="H3842" s="128" t="s">
        <v>10191</v>
      </c>
      <c r="I3842" s="128" t="s">
        <v>4890</v>
      </c>
      <c r="J3842" s="128" t="s">
        <v>5959</v>
      </c>
      <c r="K3842" s="227"/>
      <c r="L3842" s="143" t="s">
        <v>27842</v>
      </c>
      <c r="M3842" s="145">
        <v>2</v>
      </c>
      <c r="N3842" s="144" t="s">
        <v>20661</v>
      </c>
      <c r="O3842" s="128" t="s">
        <v>12721</v>
      </c>
      <c r="P3842" s="128" t="s">
        <v>162</v>
      </c>
      <c r="Q3842" s="128" t="s">
        <v>16762</v>
      </c>
      <c r="R3842" s="145"/>
      <c r="S3842" s="128" t="s">
        <v>11080</v>
      </c>
      <c r="T3842" s="128" t="s">
        <v>20547</v>
      </c>
      <c r="U3842" s="128" t="s">
        <v>27825</v>
      </c>
      <c r="V3842" s="145">
        <v>6</v>
      </c>
      <c r="W3842" s="130"/>
      <c r="X3842" s="324"/>
    </row>
    <row r="3843" spans="1:24" ht="12.95" customHeight="1" x14ac:dyDescent="0.2">
      <c r="A3843" s="140">
        <v>2012</v>
      </c>
      <c r="B3843" s="140" t="s">
        <v>4176</v>
      </c>
      <c r="C3843" s="128" t="s">
        <v>20651</v>
      </c>
      <c r="D3843" s="143" t="s">
        <v>20374</v>
      </c>
      <c r="E3843" s="140" t="s">
        <v>27861</v>
      </c>
      <c r="F3843" s="128" t="s">
        <v>14834</v>
      </c>
      <c r="G3843" s="142">
        <v>15564</v>
      </c>
      <c r="H3843" s="128" t="s">
        <v>10103</v>
      </c>
      <c r="I3843" s="128" t="s">
        <v>11819</v>
      </c>
      <c r="J3843" s="128" t="s">
        <v>4986</v>
      </c>
      <c r="K3843" s="227"/>
      <c r="L3843" s="143" t="s">
        <v>27843</v>
      </c>
      <c r="M3843" s="145">
        <v>2</v>
      </c>
      <c r="N3843" s="144" t="s">
        <v>27826</v>
      </c>
      <c r="O3843" s="128" t="s">
        <v>17449</v>
      </c>
      <c r="P3843" s="128" t="s">
        <v>162</v>
      </c>
      <c r="Q3843" s="128" t="s">
        <v>19489</v>
      </c>
      <c r="R3843" s="145"/>
      <c r="S3843" s="128"/>
      <c r="T3843" s="128" t="s">
        <v>7789</v>
      </c>
      <c r="U3843" s="128" t="s">
        <v>16986</v>
      </c>
      <c r="V3843" s="145">
        <v>8</v>
      </c>
      <c r="W3843" s="130"/>
      <c r="X3843" s="324"/>
    </row>
    <row r="3844" spans="1:24" ht="12.95" customHeight="1" x14ac:dyDescent="0.2">
      <c r="A3844" s="140">
        <v>2012</v>
      </c>
      <c r="B3844" s="140" t="s">
        <v>4176</v>
      </c>
      <c r="C3844" s="128" t="s">
        <v>20651</v>
      </c>
      <c r="D3844" s="143" t="s">
        <v>20663</v>
      </c>
      <c r="E3844" s="140" t="s">
        <v>27862</v>
      </c>
      <c r="F3844" s="128" t="s">
        <v>14834</v>
      </c>
      <c r="G3844" s="142">
        <v>15753</v>
      </c>
      <c r="H3844" s="128" t="s">
        <v>10191</v>
      </c>
      <c r="I3844" s="128" t="s">
        <v>11819</v>
      </c>
      <c r="J3844" s="128" t="s">
        <v>17452</v>
      </c>
      <c r="K3844" s="227"/>
      <c r="L3844" s="143" t="s">
        <v>27844</v>
      </c>
      <c r="M3844" s="145">
        <v>2</v>
      </c>
      <c r="N3844" s="144" t="s">
        <v>20664</v>
      </c>
      <c r="O3844" s="128" t="s">
        <v>19627</v>
      </c>
      <c r="P3844" s="128" t="s">
        <v>13301</v>
      </c>
      <c r="Q3844" s="128" t="s">
        <v>16157</v>
      </c>
      <c r="R3844" s="145"/>
      <c r="S3844" s="128" t="s">
        <v>11080</v>
      </c>
      <c r="T3844" s="128" t="s">
        <v>14962</v>
      </c>
      <c r="U3844" s="128" t="s">
        <v>27827</v>
      </c>
      <c r="V3844" s="145">
        <v>7.5</v>
      </c>
      <c r="W3844" s="130"/>
      <c r="X3844" s="324"/>
    </row>
    <row r="3845" spans="1:24" ht="12.95" customHeight="1" x14ac:dyDescent="0.2">
      <c r="A3845" s="140">
        <v>2012</v>
      </c>
      <c r="B3845" s="140" t="s">
        <v>4176</v>
      </c>
      <c r="C3845" s="128" t="s">
        <v>20651</v>
      </c>
      <c r="D3845" s="143" t="s">
        <v>20665</v>
      </c>
      <c r="E3845" s="140" t="s">
        <v>27863</v>
      </c>
      <c r="F3845" s="128" t="s">
        <v>14834</v>
      </c>
      <c r="G3845" s="142">
        <v>15079</v>
      </c>
      <c r="H3845" s="128" t="s">
        <v>13336</v>
      </c>
      <c r="I3845" s="128" t="s">
        <v>11819</v>
      </c>
      <c r="J3845" s="128" t="s">
        <v>27828</v>
      </c>
      <c r="K3845" s="227"/>
      <c r="L3845" s="143" t="s">
        <v>27845</v>
      </c>
      <c r="M3845" s="145">
        <v>4</v>
      </c>
      <c r="N3845" s="144" t="s">
        <v>27829</v>
      </c>
      <c r="O3845" s="128" t="s">
        <v>17527</v>
      </c>
      <c r="P3845" s="128" t="s">
        <v>162</v>
      </c>
      <c r="Q3845" s="128" t="s">
        <v>16894</v>
      </c>
      <c r="R3845" s="145"/>
      <c r="S3845" s="128"/>
      <c r="T3845" s="102" t="s">
        <v>21275</v>
      </c>
      <c r="U3845" s="102" t="s">
        <v>27830</v>
      </c>
      <c r="V3845" s="109">
        <v>12</v>
      </c>
      <c r="W3845" s="130"/>
      <c r="X3845" s="324"/>
    </row>
    <row r="3846" spans="1:24" ht="12.95" customHeight="1" x14ac:dyDescent="0.2">
      <c r="A3846" s="140">
        <v>2012</v>
      </c>
      <c r="B3846" s="140" t="s">
        <v>4176</v>
      </c>
      <c r="C3846" s="128" t="s">
        <v>20651</v>
      </c>
      <c r="D3846" s="143" t="s">
        <v>20666</v>
      </c>
      <c r="E3846" s="140" t="s">
        <v>27864</v>
      </c>
      <c r="F3846" s="128" t="s">
        <v>14834</v>
      </c>
      <c r="G3846" s="142">
        <v>15191</v>
      </c>
      <c r="H3846" s="128" t="s">
        <v>10103</v>
      </c>
      <c r="I3846" s="128" t="s">
        <v>11819</v>
      </c>
      <c r="J3846" s="128" t="s">
        <v>8341</v>
      </c>
      <c r="K3846" s="227"/>
      <c r="L3846" s="143" t="s">
        <v>27846</v>
      </c>
      <c r="M3846" s="145">
        <v>6</v>
      </c>
      <c r="N3846" s="144" t="s">
        <v>20667</v>
      </c>
      <c r="O3846" s="128" t="s">
        <v>13301</v>
      </c>
      <c r="P3846" s="128" t="s">
        <v>15941</v>
      </c>
      <c r="Q3846" s="128" t="s">
        <v>16695</v>
      </c>
      <c r="R3846" s="145"/>
      <c r="S3846" s="128" t="s">
        <v>9435</v>
      </c>
      <c r="T3846" s="128" t="s">
        <v>7789</v>
      </c>
      <c r="U3846" s="128" t="s">
        <v>27831</v>
      </c>
      <c r="V3846" s="145">
        <v>9</v>
      </c>
      <c r="W3846" s="130"/>
      <c r="X3846" s="324"/>
    </row>
    <row r="3847" spans="1:24" ht="12.95" customHeight="1" x14ac:dyDescent="0.2">
      <c r="A3847" s="140">
        <v>2012</v>
      </c>
      <c r="B3847" s="140" t="s">
        <v>4176</v>
      </c>
      <c r="C3847" s="128" t="s">
        <v>20651</v>
      </c>
      <c r="D3847" s="143" t="s">
        <v>20668</v>
      </c>
      <c r="E3847" s="140" t="s">
        <v>27865</v>
      </c>
      <c r="F3847" s="128" t="s">
        <v>14834</v>
      </c>
      <c r="G3847" s="142">
        <v>16230</v>
      </c>
      <c r="H3847" s="102" t="s">
        <v>31024</v>
      </c>
      <c r="I3847" s="128" t="s">
        <v>11819</v>
      </c>
      <c r="J3847" s="128" t="s">
        <v>14153</v>
      </c>
      <c r="K3847" s="227"/>
      <c r="L3847" s="143" t="s">
        <v>27847</v>
      </c>
      <c r="M3847" s="145">
        <v>2</v>
      </c>
      <c r="N3847" s="144" t="s">
        <v>27832</v>
      </c>
      <c r="O3847" s="128" t="s">
        <v>16856</v>
      </c>
      <c r="P3847" s="128"/>
      <c r="Q3847" s="128" t="s">
        <v>20246</v>
      </c>
      <c r="R3847" s="145"/>
      <c r="S3847" s="128"/>
      <c r="T3847" s="128" t="s">
        <v>20547</v>
      </c>
      <c r="U3847" s="128" t="s">
        <v>17996</v>
      </c>
      <c r="V3847" s="145">
        <v>8</v>
      </c>
      <c r="W3847" s="130"/>
      <c r="X3847" s="324"/>
    </row>
    <row r="3848" spans="1:24" ht="12.95" customHeight="1" x14ac:dyDescent="0.2">
      <c r="A3848" s="140">
        <v>2017</v>
      </c>
      <c r="B3848" s="140" t="s">
        <v>4176</v>
      </c>
      <c r="C3848" s="197" t="s">
        <v>35970</v>
      </c>
      <c r="D3848" s="128" t="s">
        <v>35971</v>
      </c>
      <c r="E3848" s="140" t="s">
        <v>13700</v>
      </c>
      <c r="F3848" s="148" t="s">
        <v>10085</v>
      </c>
      <c r="G3848" s="142">
        <v>16229</v>
      </c>
      <c r="H3848" s="128" t="s">
        <v>11819</v>
      </c>
      <c r="I3848" s="128" t="s">
        <v>13336</v>
      </c>
      <c r="J3848" s="128" t="s">
        <v>35972</v>
      </c>
      <c r="K3848" s="227"/>
      <c r="L3848" s="143"/>
      <c r="M3848" s="145">
        <v>1</v>
      </c>
      <c r="N3848" s="144" t="s">
        <v>35973</v>
      </c>
      <c r="O3848" s="128" t="s">
        <v>20689</v>
      </c>
      <c r="P3848" s="128"/>
      <c r="Q3848" s="128" t="s">
        <v>20307</v>
      </c>
      <c r="R3848" s="145"/>
      <c r="S3848" s="128" t="s">
        <v>9435</v>
      </c>
      <c r="T3848" s="128" t="s">
        <v>20547</v>
      </c>
      <c r="U3848" s="128" t="s">
        <v>39349</v>
      </c>
      <c r="V3848" s="145">
        <v>9.5</v>
      </c>
      <c r="W3848" s="130"/>
      <c r="X3848" s="324"/>
    </row>
    <row r="3849" spans="1:24" ht="12.95" customHeight="1" x14ac:dyDescent="0.2">
      <c r="A3849" s="140">
        <v>2017</v>
      </c>
      <c r="B3849" s="140" t="s">
        <v>4176</v>
      </c>
      <c r="C3849" s="128" t="s">
        <v>35970</v>
      </c>
      <c r="D3849" s="128" t="s">
        <v>35976</v>
      </c>
      <c r="E3849" s="140" t="s">
        <v>35977</v>
      </c>
      <c r="F3849" s="148" t="s">
        <v>10085</v>
      </c>
      <c r="G3849" s="142">
        <v>16229</v>
      </c>
      <c r="H3849" s="128" t="s">
        <v>11819</v>
      </c>
      <c r="I3849" s="128" t="s">
        <v>13336</v>
      </c>
      <c r="J3849" s="128" t="s">
        <v>35972</v>
      </c>
      <c r="K3849" s="227"/>
      <c r="L3849" s="143"/>
      <c r="M3849" s="145">
        <v>1</v>
      </c>
      <c r="N3849" s="144" t="s">
        <v>35974</v>
      </c>
      <c r="O3849" s="128" t="s">
        <v>20703</v>
      </c>
      <c r="P3849" s="128" t="s">
        <v>2447</v>
      </c>
      <c r="Q3849" s="128" t="s">
        <v>35975</v>
      </c>
      <c r="R3849" s="145"/>
      <c r="S3849" s="128" t="s">
        <v>9435</v>
      </c>
      <c r="T3849" s="128" t="s">
        <v>20547</v>
      </c>
      <c r="U3849" s="128" t="s">
        <v>39350</v>
      </c>
      <c r="V3849" s="145">
        <v>9.5</v>
      </c>
      <c r="W3849" s="130"/>
      <c r="X3849" s="324"/>
    </row>
    <row r="3850" spans="1:24" ht="12.95" customHeight="1" x14ac:dyDescent="0.2">
      <c r="A3850" s="140">
        <v>2017</v>
      </c>
      <c r="B3850" s="140" t="s">
        <v>4176</v>
      </c>
      <c r="C3850" s="128" t="s">
        <v>35970</v>
      </c>
      <c r="D3850" s="128" t="s">
        <v>35979</v>
      </c>
      <c r="E3850" s="140" t="s">
        <v>35978</v>
      </c>
      <c r="F3850" s="148" t="s">
        <v>10085</v>
      </c>
      <c r="G3850" s="142">
        <v>16229</v>
      </c>
      <c r="H3850" s="128" t="s">
        <v>11819</v>
      </c>
      <c r="I3850" s="128" t="s">
        <v>13336</v>
      </c>
      <c r="J3850" s="128" t="s">
        <v>35972</v>
      </c>
      <c r="K3850" s="227"/>
      <c r="L3850" s="143"/>
      <c r="M3850" s="145">
        <v>1</v>
      </c>
      <c r="N3850" s="144" t="s">
        <v>35980</v>
      </c>
      <c r="O3850" s="128" t="s">
        <v>20720</v>
      </c>
      <c r="P3850" s="128" t="s">
        <v>13301</v>
      </c>
      <c r="Q3850" s="128" t="s">
        <v>35981</v>
      </c>
      <c r="R3850" s="145"/>
      <c r="S3850" s="128" t="s">
        <v>9435</v>
      </c>
      <c r="T3850" s="128" t="s">
        <v>20547</v>
      </c>
      <c r="U3850" s="128" t="s">
        <v>39351</v>
      </c>
      <c r="V3850" s="145">
        <v>9.5</v>
      </c>
      <c r="W3850" s="130"/>
      <c r="X3850" s="324"/>
    </row>
    <row r="3851" spans="1:24" ht="12.95" customHeight="1" x14ac:dyDescent="0.2">
      <c r="A3851" s="140">
        <v>2017</v>
      </c>
      <c r="B3851" s="140" t="s">
        <v>4176</v>
      </c>
      <c r="C3851" s="128" t="s">
        <v>35970</v>
      </c>
      <c r="D3851" s="128" t="s">
        <v>35982</v>
      </c>
      <c r="E3851" s="140" t="s">
        <v>35983</v>
      </c>
      <c r="F3851" s="148" t="s">
        <v>10085</v>
      </c>
      <c r="G3851" s="142">
        <v>16229</v>
      </c>
      <c r="H3851" s="128" t="s">
        <v>11819</v>
      </c>
      <c r="I3851" s="128" t="s">
        <v>13336</v>
      </c>
      <c r="J3851" s="128" t="s">
        <v>35972</v>
      </c>
      <c r="K3851" s="227"/>
      <c r="L3851" s="143"/>
      <c r="M3851" s="145">
        <v>1</v>
      </c>
      <c r="N3851" s="144" t="s">
        <v>35980</v>
      </c>
      <c r="O3851" s="128" t="s">
        <v>12252</v>
      </c>
      <c r="P3851" s="128" t="s">
        <v>162</v>
      </c>
      <c r="Q3851" s="128" t="s">
        <v>15846</v>
      </c>
      <c r="R3851" s="145"/>
      <c r="S3851" s="128" t="s">
        <v>9435</v>
      </c>
      <c r="T3851" s="128" t="s">
        <v>20547</v>
      </c>
      <c r="U3851" s="128" t="s">
        <v>39352</v>
      </c>
      <c r="V3851" s="145">
        <v>7.5</v>
      </c>
      <c r="W3851" s="130"/>
      <c r="X3851" s="324"/>
    </row>
    <row r="3852" spans="1:24" ht="12.95" customHeight="1" x14ac:dyDescent="0.2">
      <c r="A3852" s="140">
        <v>2017</v>
      </c>
      <c r="B3852" s="140" t="s">
        <v>4176</v>
      </c>
      <c r="C3852" s="128" t="s">
        <v>35970</v>
      </c>
      <c r="D3852" s="128" t="s">
        <v>35984</v>
      </c>
      <c r="E3852" s="140" t="s">
        <v>35986</v>
      </c>
      <c r="F3852" s="148" t="s">
        <v>10085</v>
      </c>
      <c r="G3852" s="142">
        <v>16229</v>
      </c>
      <c r="H3852" s="128" t="s">
        <v>11819</v>
      </c>
      <c r="I3852" s="128" t="s">
        <v>13336</v>
      </c>
      <c r="J3852" s="128" t="s">
        <v>35434</v>
      </c>
      <c r="K3852" s="227"/>
      <c r="L3852" s="143"/>
      <c r="M3852" s="145">
        <v>1</v>
      </c>
      <c r="N3852" s="144" t="s">
        <v>35985</v>
      </c>
      <c r="O3852" s="128"/>
      <c r="P3852" s="128" t="s">
        <v>9125</v>
      </c>
      <c r="Q3852" s="128" t="s">
        <v>16885</v>
      </c>
      <c r="R3852" s="145"/>
      <c r="S3852" s="128"/>
      <c r="T3852" s="128" t="s">
        <v>20547</v>
      </c>
      <c r="U3852" s="128" t="s">
        <v>39353</v>
      </c>
      <c r="V3852" s="145">
        <v>7.5</v>
      </c>
      <c r="W3852" s="130"/>
      <c r="X3852" s="324"/>
    </row>
    <row r="3853" spans="1:24" ht="12.95" customHeight="1" x14ac:dyDescent="0.2">
      <c r="A3853" s="140">
        <v>2017</v>
      </c>
      <c r="B3853" s="140" t="s">
        <v>4176</v>
      </c>
      <c r="C3853" s="128" t="s">
        <v>35970</v>
      </c>
      <c r="D3853" s="128" t="s">
        <v>35997</v>
      </c>
      <c r="E3853" s="140" t="s">
        <v>35987</v>
      </c>
      <c r="F3853" s="148" t="s">
        <v>10085</v>
      </c>
      <c r="G3853" s="142">
        <v>16229</v>
      </c>
      <c r="H3853" s="128" t="s">
        <v>11819</v>
      </c>
      <c r="I3853" s="128" t="s">
        <v>13336</v>
      </c>
      <c r="J3853" s="128" t="s">
        <v>35434</v>
      </c>
      <c r="K3853" s="227"/>
      <c r="L3853" s="143"/>
      <c r="M3853" s="145">
        <v>1</v>
      </c>
      <c r="N3853" s="144" t="s">
        <v>35985</v>
      </c>
      <c r="O3853" s="128" t="s">
        <v>13555</v>
      </c>
      <c r="P3853" s="128" t="s">
        <v>9160</v>
      </c>
      <c r="Q3853" s="128" t="s">
        <v>20593</v>
      </c>
      <c r="R3853" s="145"/>
      <c r="S3853" s="128"/>
      <c r="T3853" s="128" t="s">
        <v>20547</v>
      </c>
      <c r="U3853" s="128" t="s">
        <v>39354</v>
      </c>
      <c r="V3853" s="145">
        <v>9.5</v>
      </c>
      <c r="W3853" s="130"/>
      <c r="X3853" s="324"/>
    </row>
    <row r="3854" spans="1:24" ht="12.95" customHeight="1" x14ac:dyDescent="0.2">
      <c r="A3854" s="140">
        <v>2017</v>
      </c>
      <c r="B3854" s="140" t="s">
        <v>4176</v>
      </c>
      <c r="C3854" s="128" t="s">
        <v>35970</v>
      </c>
      <c r="D3854" s="128" t="s">
        <v>35998</v>
      </c>
      <c r="E3854" s="140" t="s">
        <v>35988</v>
      </c>
      <c r="F3854" s="148" t="s">
        <v>10085</v>
      </c>
      <c r="G3854" s="142">
        <v>16229</v>
      </c>
      <c r="H3854" s="128" t="s">
        <v>11819</v>
      </c>
      <c r="I3854" s="128" t="s">
        <v>13336</v>
      </c>
      <c r="J3854" s="128" t="s">
        <v>19731</v>
      </c>
      <c r="K3854" s="227"/>
      <c r="L3854" s="143"/>
      <c r="M3854" s="145">
        <v>1</v>
      </c>
      <c r="N3854" s="144" t="s">
        <v>35999</v>
      </c>
      <c r="O3854" s="128" t="s">
        <v>12721</v>
      </c>
      <c r="P3854" s="128" t="s">
        <v>2447</v>
      </c>
      <c r="Q3854" s="128" t="s">
        <v>20786</v>
      </c>
      <c r="R3854" s="145"/>
      <c r="S3854" s="128" t="s">
        <v>8315</v>
      </c>
      <c r="T3854" s="128" t="s">
        <v>20547</v>
      </c>
      <c r="U3854" s="128" t="s">
        <v>39353</v>
      </c>
      <c r="V3854" s="145">
        <v>7.5</v>
      </c>
      <c r="W3854" s="130"/>
      <c r="X3854" s="324"/>
    </row>
    <row r="3855" spans="1:24" ht="12.95" customHeight="1" x14ac:dyDescent="0.2">
      <c r="A3855" s="140">
        <v>2017</v>
      </c>
      <c r="B3855" s="140" t="s">
        <v>4176</v>
      </c>
      <c r="C3855" s="128" t="s">
        <v>35970</v>
      </c>
      <c r="D3855" s="128" t="s">
        <v>36000</v>
      </c>
      <c r="E3855" s="140" t="s">
        <v>35989</v>
      </c>
      <c r="F3855" s="148" t="s">
        <v>10085</v>
      </c>
      <c r="G3855" s="142">
        <v>16229</v>
      </c>
      <c r="H3855" s="128" t="s">
        <v>13336</v>
      </c>
      <c r="I3855" s="128" t="s">
        <v>11819</v>
      </c>
      <c r="J3855" s="128" t="s">
        <v>35972</v>
      </c>
      <c r="K3855" s="227"/>
      <c r="L3855" s="199" t="s">
        <v>21453</v>
      </c>
      <c r="M3855" s="145">
        <v>1</v>
      </c>
      <c r="N3855" s="144" t="s">
        <v>36001</v>
      </c>
      <c r="O3855" s="128" t="s">
        <v>15976</v>
      </c>
      <c r="P3855" s="128"/>
      <c r="Q3855" s="128"/>
      <c r="R3855" s="145"/>
      <c r="S3855" s="128"/>
      <c r="T3855" s="128" t="s">
        <v>20547</v>
      </c>
      <c r="U3855" s="128" t="s">
        <v>39353</v>
      </c>
      <c r="V3855" s="145">
        <v>7.5</v>
      </c>
      <c r="W3855" s="130"/>
      <c r="X3855" s="324"/>
    </row>
    <row r="3856" spans="1:24" ht="12.95" customHeight="1" x14ac:dyDescent="0.2">
      <c r="A3856" s="140">
        <v>2017</v>
      </c>
      <c r="B3856" s="140" t="s">
        <v>4176</v>
      </c>
      <c r="C3856" s="128" t="s">
        <v>35970</v>
      </c>
      <c r="D3856" s="128" t="s">
        <v>36002</v>
      </c>
      <c r="E3856" s="140" t="s">
        <v>35990</v>
      </c>
      <c r="F3856" s="148" t="s">
        <v>10085</v>
      </c>
      <c r="G3856" s="142">
        <v>16229</v>
      </c>
      <c r="H3856" s="128" t="s">
        <v>11819</v>
      </c>
      <c r="I3856" s="128" t="s">
        <v>13336</v>
      </c>
      <c r="J3856" s="128" t="s">
        <v>36003</v>
      </c>
      <c r="K3856" s="227"/>
      <c r="L3856" s="143"/>
      <c r="M3856" s="145">
        <v>1</v>
      </c>
      <c r="N3856" s="144" t="s">
        <v>36004</v>
      </c>
      <c r="O3856" s="128" t="s">
        <v>10189</v>
      </c>
      <c r="P3856" s="128" t="s">
        <v>8076</v>
      </c>
      <c r="Q3856" s="128" t="s">
        <v>17030</v>
      </c>
      <c r="R3856" s="145"/>
      <c r="S3856" s="128"/>
      <c r="T3856" s="128" t="s">
        <v>20547</v>
      </c>
      <c r="U3856" s="128" t="s">
        <v>39352</v>
      </c>
      <c r="V3856" s="145">
        <v>7.5</v>
      </c>
      <c r="W3856" s="130"/>
      <c r="X3856" s="324"/>
    </row>
    <row r="3857" spans="1:24" ht="12.95" customHeight="1" x14ac:dyDescent="0.2">
      <c r="A3857" s="140">
        <v>2017</v>
      </c>
      <c r="B3857" s="140" t="s">
        <v>4176</v>
      </c>
      <c r="C3857" s="128" t="s">
        <v>35970</v>
      </c>
      <c r="D3857" s="128" t="s">
        <v>36005</v>
      </c>
      <c r="E3857" s="140" t="s">
        <v>35991</v>
      </c>
      <c r="F3857" s="148" t="s">
        <v>10085</v>
      </c>
      <c r="G3857" s="142">
        <v>16229</v>
      </c>
      <c r="H3857" s="128" t="s">
        <v>11819</v>
      </c>
      <c r="I3857" s="128" t="s">
        <v>13336</v>
      </c>
      <c r="J3857" s="128" t="s">
        <v>12276</v>
      </c>
      <c r="K3857" s="227"/>
      <c r="L3857" s="143"/>
      <c r="M3857" s="145">
        <v>1</v>
      </c>
      <c r="N3857" s="144" t="s">
        <v>5126</v>
      </c>
      <c r="O3857" s="128"/>
      <c r="P3857" s="128" t="s">
        <v>8076</v>
      </c>
      <c r="Q3857" s="128" t="s">
        <v>27131</v>
      </c>
      <c r="R3857" s="145"/>
      <c r="S3857" s="128"/>
      <c r="T3857" s="128" t="s">
        <v>20547</v>
      </c>
      <c r="U3857" s="128" t="s">
        <v>39352</v>
      </c>
      <c r="V3857" s="145">
        <v>7.5</v>
      </c>
      <c r="W3857" s="130"/>
      <c r="X3857" s="324"/>
    </row>
    <row r="3858" spans="1:24" ht="12.95" customHeight="1" x14ac:dyDescent="0.2">
      <c r="A3858" s="140">
        <v>2017</v>
      </c>
      <c r="B3858" s="140" t="s">
        <v>4176</v>
      </c>
      <c r="C3858" s="128" t="s">
        <v>35970</v>
      </c>
      <c r="D3858" s="128" t="s">
        <v>36006</v>
      </c>
      <c r="E3858" s="140" t="s">
        <v>35992</v>
      </c>
      <c r="F3858" s="148" t="s">
        <v>10085</v>
      </c>
      <c r="G3858" s="142">
        <v>16229</v>
      </c>
      <c r="H3858" s="128" t="s">
        <v>11819</v>
      </c>
      <c r="I3858" s="128" t="s">
        <v>13336</v>
      </c>
      <c r="J3858" s="128" t="s">
        <v>36007</v>
      </c>
      <c r="K3858" s="227"/>
      <c r="L3858" s="143"/>
      <c r="M3858" s="145">
        <v>1</v>
      </c>
      <c r="N3858" s="144" t="s">
        <v>36008</v>
      </c>
      <c r="O3858" s="128" t="s">
        <v>10189</v>
      </c>
      <c r="P3858" s="128" t="s">
        <v>13555</v>
      </c>
      <c r="Q3858" s="128" t="s">
        <v>17030</v>
      </c>
      <c r="R3858" s="145"/>
      <c r="S3858" s="128"/>
      <c r="T3858" s="128" t="s">
        <v>20547</v>
      </c>
      <c r="U3858" s="128" t="s">
        <v>39355</v>
      </c>
      <c r="V3858" s="145">
        <v>7.5</v>
      </c>
      <c r="W3858" s="130"/>
      <c r="X3858" s="324"/>
    </row>
    <row r="3859" spans="1:24" ht="12.95" customHeight="1" x14ac:dyDescent="0.2">
      <c r="A3859" s="140">
        <v>2017</v>
      </c>
      <c r="B3859" s="140" t="s">
        <v>4176</v>
      </c>
      <c r="C3859" s="128" t="s">
        <v>35970</v>
      </c>
      <c r="D3859" s="128" t="s">
        <v>36009</v>
      </c>
      <c r="E3859" s="140" t="s">
        <v>35993</v>
      </c>
      <c r="F3859" s="148" t="s">
        <v>10085</v>
      </c>
      <c r="G3859" s="142">
        <v>16229</v>
      </c>
      <c r="H3859" s="128" t="s">
        <v>11819</v>
      </c>
      <c r="I3859" s="128" t="s">
        <v>13336</v>
      </c>
      <c r="J3859" s="128" t="s">
        <v>36007</v>
      </c>
      <c r="K3859" s="227"/>
      <c r="L3859" s="143"/>
      <c r="M3859" s="145">
        <v>1.25</v>
      </c>
      <c r="N3859" s="144" t="s">
        <v>36010</v>
      </c>
      <c r="O3859" s="128"/>
      <c r="P3859" s="128"/>
      <c r="Q3859" s="128" t="s">
        <v>20443</v>
      </c>
      <c r="R3859" s="145"/>
      <c r="S3859" s="128"/>
      <c r="T3859" s="128" t="s">
        <v>20547</v>
      </c>
      <c r="U3859" s="128" t="s">
        <v>39352</v>
      </c>
      <c r="V3859" s="145">
        <v>7.5</v>
      </c>
      <c r="W3859" s="130"/>
      <c r="X3859" s="324"/>
    </row>
    <row r="3860" spans="1:24" ht="12.95" customHeight="1" x14ac:dyDescent="0.2">
      <c r="A3860" s="140">
        <v>2017</v>
      </c>
      <c r="B3860" s="140" t="s">
        <v>4176</v>
      </c>
      <c r="C3860" s="128" t="s">
        <v>35970</v>
      </c>
      <c r="D3860" s="128" t="s">
        <v>36011</v>
      </c>
      <c r="E3860" s="140" t="s">
        <v>35994</v>
      </c>
      <c r="F3860" s="148" t="s">
        <v>10085</v>
      </c>
      <c r="G3860" s="142">
        <v>16229</v>
      </c>
      <c r="H3860" s="128" t="s">
        <v>11819</v>
      </c>
      <c r="I3860" s="128" t="s">
        <v>13336</v>
      </c>
      <c r="J3860" s="128" t="s">
        <v>36007</v>
      </c>
      <c r="K3860" s="227"/>
      <c r="L3860" s="143"/>
      <c r="M3860" s="145">
        <v>1.25</v>
      </c>
      <c r="N3860" s="144" t="s">
        <v>36010</v>
      </c>
      <c r="O3860" s="128" t="s">
        <v>8076</v>
      </c>
      <c r="P3860" s="128"/>
      <c r="Q3860" s="128" t="s">
        <v>19089</v>
      </c>
      <c r="R3860" s="145"/>
      <c r="S3860" s="128"/>
      <c r="T3860" s="128" t="s">
        <v>20547</v>
      </c>
      <c r="U3860" s="128" t="s">
        <v>39352</v>
      </c>
      <c r="V3860" s="145">
        <v>7.5</v>
      </c>
      <c r="W3860" s="130"/>
      <c r="X3860" s="324"/>
    </row>
    <row r="3861" spans="1:24" ht="12.95" customHeight="1" x14ac:dyDescent="0.2">
      <c r="A3861" s="140">
        <v>2017</v>
      </c>
      <c r="B3861" s="140" t="s">
        <v>4176</v>
      </c>
      <c r="C3861" s="128" t="s">
        <v>35970</v>
      </c>
      <c r="D3861" s="128" t="s">
        <v>36012</v>
      </c>
      <c r="E3861" s="140" t="s">
        <v>35995</v>
      </c>
      <c r="F3861" s="148" t="s">
        <v>10085</v>
      </c>
      <c r="G3861" s="142">
        <v>16229</v>
      </c>
      <c r="H3861" s="128" t="s">
        <v>11819</v>
      </c>
      <c r="I3861" s="128" t="s">
        <v>13336</v>
      </c>
      <c r="J3861" s="128" t="s">
        <v>35434</v>
      </c>
      <c r="K3861" s="227"/>
      <c r="L3861" s="143"/>
      <c r="M3861" s="145">
        <v>0.5</v>
      </c>
      <c r="N3861" s="144" t="s">
        <v>36013</v>
      </c>
      <c r="O3861" s="128"/>
      <c r="P3861" s="128"/>
      <c r="Q3861" s="128" t="s">
        <v>16762</v>
      </c>
      <c r="R3861" s="145"/>
      <c r="S3861" s="128"/>
      <c r="T3861" s="128" t="s">
        <v>20547</v>
      </c>
      <c r="U3861" s="128" t="s">
        <v>39352</v>
      </c>
      <c r="V3861" s="145">
        <v>7.5</v>
      </c>
      <c r="W3861" s="130"/>
      <c r="X3861" s="324"/>
    </row>
    <row r="3862" spans="1:24" ht="12.95" customHeight="1" x14ac:dyDescent="0.2">
      <c r="A3862" s="140">
        <v>2017</v>
      </c>
      <c r="B3862" s="140" t="s">
        <v>4176</v>
      </c>
      <c r="C3862" s="128" t="s">
        <v>35970</v>
      </c>
      <c r="D3862" s="128" t="s">
        <v>36014</v>
      </c>
      <c r="E3862" s="140" t="s">
        <v>35996</v>
      </c>
      <c r="F3862" s="148" t="s">
        <v>10085</v>
      </c>
      <c r="G3862" s="142">
        <v>16229</v>
      </c>
      <c r="H3862" s="128" t="s">
        <v>11819</v>
      </c>
      <c r="I3862" s="128" t="s">
        <v>13336</v>
      </c>
      <c r="J3862" s="128" t="s">
        <v>36015</v>
      </c>
      <c r="K3862" s="227"/>
      <c r="L3862" s="143"/>
      <c r="M3862" s="145">
        <v>8.5</v>
      </c>
      <c r="N3862" s="144"/>
      <c r="O3862" s="128" t="s">
        <v>35932</v>
      </c>
      <c r="P3862" s="128" t="s">
        <v>20407</v>
      </c>
      <c r="Q3862" s="128" t="s">
        <v>35933</v>
      </c>
      <c r="R3862" s="145" t="s">
        <v>11565</v>
      </c>
      <c r="S3862" s="128" t="s">
        <v>9435</v>
      </c>
      <c r="T3862" s="128" t="s">
        <v>20547</v>
      </c>
      <c r="U3862" s="128" t="s">
        <v>39356</v>
      </c>
      <c r="V3862" s="145">
        <v>24</v>
      </c>
      <c r="W3862" s="130"/>
      <c r="X3862" s="324"/>
    </row>
    <row r="3863" spans="1:24" ht="12.95" customHeight="1" x14ac:dyDescent="0.2">
      <c r="A3863" s="140">
        <v>2017</v>
      </c>
      <c r="B3863" s="140" t="s">
        <v>4176</v>
      </c>
      <c r="C3863" s="197" t="s">
        <v>36743</v>
      </c>
      <c r="D3863" s="128" t="s">
        <v>15325</v>
      </c>
      <c r="E3863" s="140" t="s">
        <v>36744</v>
      </c>
      <c r="F3863" s="148" t="s">
        <v>10085</v>
      </c>
      <c r="G3863" s="142">
        <v>16036</v>
      </c>
      <c r="H3863" s="128" t="s">
        <v>2625</v>
      </c>
      <c r="I3863" s="128" t="s">
        <v>15082</v>
      </c>
      <c r="J3863" s="128" t="s">
        <v>5556</v>
      </c>
      <c r="K3863" s="227"/>
      <c r="L3863" s="143"/>
      <c r="M3863" s="145">
        <v>1</v>
      </c>
      <c r="N3863" s="200" t="s">
        <v>36750</v>
      </c>
      <c r="O3863" s="128"/>
      <c r="P3863" s="128"/>
      <c r="Q3863" s="128" t="s">
        <v>19625</v>
      </c>
      <c r="R3863" s="145"/>
      <c r="S3863" s="128"/>
      <c r="T3863" s="128" t="s">
        <v>20545</v>
      </c>
      <c r="U3863" s="128" t="s">
        <v>36751</v>
      </c>
      <c r="V3863" s="145">
        <v>6.5</v>
      </c>
      <c r="W3863" s="130"/>
      <c r="X3863" s="324"/>
    </row>
    <row r="3864" spans="1:24" ht="12.95" customHeight="1" x14ac:dyDescent="0.2">
      <c r="A3864" s="140">
        <v>2017</v>
      </c>
      <c r="B3864" s="140" t="s">
        <v>4176</v>
      </c>
      <c r="C3864" s="128" t="s">
        <v>36743</v>
      </c>
      <c r="D3864" s="128" t="s">
        <v>36752</v>
      </c>
      <c r="E3864" s="140" t="s">
        <v>36745</v>
      </c>
      <c r="F3864" s="148" t="s">
        <v>10085</v>
      </c>
      <c r="G3864" s="142">
        <v>16037</v>
      </c>
      <c r="H3864" s="128" t="s">
        <v>2625</v>
      </c>
      <c r="I3864" s="128" t="s">
        <v>15082</v>
      </c>
      <c r="J3864" s="128" t="s">
        <v>5556</v>
      </c>
      <c r="K3864" s="227"/>
      <c r="L3864" s="143"/>
      <c r="M3864" s="145">
        <v>1</v>
      </c>
      <c r="N3864" s="200" t="s">
        <v>36750</v>
      </c>
      <c r="O3864" s="128"/>
      <c r="P3864" s="128"/>
      <c r="Q3864" s="128" t="s">
        <v>19521</v>
      </c>
      <c r="R3864" s="145"/>
      <c r="S3864" s="128"/>
      <c r="T3864" s="128" t="s">
        <v>20545</v>
      </c>
      <c r="U3864" s="128" t="s">
        <v>6868</v>
      </c>
      <c r="V3864" s="145">
        <v>7.5</v>
      </c>
      <c r="W3864" s="130"/>
      <c r="X3864" s="324"/>
    </row>
    <row r="3865" spans="1:24" ht="12.95" customHeight="1" x14ac:dyDescent="0.2">
      <c r="A3865" s="140">
        <v>2017</v>
      </c>
      <c r="B3865" s="140" t="s">
        <v>4176</v>
      </c>
      <c r="C3865" s="128" t="s">
        <v>36743</v>
      </c>
      <c r="D3865" s="128" t="s">
        <v>36753</v>
      </c>
      <c r="E3865" s="140" t="s">
        <v>36746</v>
      </c>
      <c r="F3865" s="148" t="s">
        <v>10085</v>
      </c>
      <c r="G3865" s="142">
        <v>16037</v>
      </c>
      <c r="H3865" s="128" t="s">
        <v>15082</v>
      </c>
      <c r="I3865" s="128" t="s">
        <v>2625</v>
      </c>
      <c r="J3865" s="128" t="s">
        <v>5556</v>
      </c>
      <c r="K3865" s="227"/>
      <c r="L3865" s="143"/>
      <c r="M3865" s="145">
        <v>1</v>
      </c>
      <c r="N3865" s="200" t="s">
        <v>36750</v>
      </c>
      <c r="O3865" s="128"/>
      <c r="P3865" s="128"/>
      <c r="Q3865" s="128" t="s">
        <v>17585</v>
      </c>
      <c r="R3865" s="145"/>
      <c r="S3865" s="128" t="s">
        <v>8315</v>
      </c>
      <c r="T3865" s="128" t="s">
        <v>20545</v>
      </c>
      <c r="U3865" s="128" t="s">
        <v>6868</v>
      </c>
      <c r="V3865" s="145">
        <v>9</v>
      </c>
      <c r="W3865" s="130"/>
      <c r="X3865" s="324"/>
    </row>
    <row r="3866" spans="1:24" ht="12.95" customHeight="1" x14ac:dyDescent="0.2">
      <c r="A3866" s="140">
        <v>2017</v>
      </c>
      <c r="B3866" s="140" t="s">
        <v>4176</v>
      </c>
      <c r="C3866" s="128" t="s">
        <v>36743</v>
      </c>
      <c r="D3866" s="128" t="s">
        <v>36754</v>
      </c>
      <c r="E3866" s="140" t="s">
        <v>36747</v>
      </c>
      <c r="F3866" s="148" t="s">
        <v>10085</v>
      </c>
      <c r="G3866" s="142">
        <v>16037</v>
      </c>
      <c r="H3866" s="128" t="s">
        <v>2625</v>
      </c>
      <c r="I3866" s="128" t="s">
        <v>15082</v>
      </c>
      <c r="J3866" s="128" t="s">
        <v>5556</v>
      </c>
      <c r="K3866" s="227"/>
      <c r="L3866" s="143"/>
      <c r="M3866" s="145">
        <v>1</v>
      </c>
      <c r="N3866" s="200" t="s">
        <v>36750</v>
      </c>
      <c r="O3866" s="128"/>
      <c r="P3866" s="128"/>
      <c r="Q3866" s="128" t="s">
        <v>19521</v>
      </c>
      <c r="R3866" s="145"/>
      <c r="S3866" s="128"/>
      <c r="T3866" s="128" t="s">
        <v>20545</v>
      </c>
      <c r="U3866" s="128" t="s">
        <v>6868</v>
      </c>
      <c r="V3866" s="145">
        <v>8</v>
      </c>
      <c r="W3866" s="130"/>
      <c r="X3866" s="324"/>
    </row>
    <row r="3867" spans="1:24" ht="12.95" customHeight="1" x14ac:dyDescent="0.2">
      <c r="A3867" s="140">
        <v>2017</v>
      </c>
      <c r="B3867" s="140" t="s">
        <v>4176</v>
      </c>
      <c r="C3867" s="128" t="s">
        <v>36743</v>
      </c>
      <c r="D3867" s="128" t="s">
        <v>36755</v>
      </c>
      <c r="E3867" s="140" t="s">
        <v>36748</v>
      </c>
      <c r="F3867" s="148" t="s">
        <v>10085</v>
      </c>
      <c r="G3867" s="142">
        <v>16037</v>
      </c>
      <c r="H3867" s="128" t="s">
        <v>2625</v>
      </c>
      <c r="I3867" s="128" t="s">
        <v>15082</v>
      </c>
      <c r="J3867" s="128" t="s">
        <v>5556</v>
      </c>
      <c r="K3867" s="227"/>
      <c r="L3867" s="143"/>
      <c r="M3867" s="145">
        <v>1</v>
      </c>
      <c r="N3867" s="200" t="s">
        <v>36750</v>
      </c>
      <c r="O3867" s="128"/>
      <c r="P3867" s="128"/>
      <c r="Q3867" s="128" t="s">
        <v>17601</v>
      </c>
      <c r="R3867" s="145"/>
      <c r="S3867" s="128" t="s">
        <v>8315</v>
      </c>
      <c r="T3867" s="128" t="s">
        <v>20545</v>
      </c>
      <c r="U3867" s="128" t="s">
        <v>6868</v>
      </c>
      <c r="V3867" s="145">
        <v>9.5</v>
      </c>
      <c r="W3867" s="130"/>
      <c r="X3867" s="324"/>
    </row>
    <row r="3868" spans="1:24" ht="12.95" customHeight="1" x14ac:dyDescent="0.2">
      <c r="A3868" s="140">
        <v>2017</v>
      </c>
      <c r="B3868" s="140" t="s">
        <v>4176</v>
      </c>
      <c r="C3868" s="128" t="s">
        <v>36743</v>
      </c>
      <c r="D3868" s="128" t="s">
        <v>36756</v>
      </c>
      <c r="E3868" s="140" t="s">
        <v>36749</v>
      </c>
      <c r="F3868" s="148" t="s">
        <v>10085</v>
      </c>
      <c r="G3868" s="142">
        <v>16037</v>
      </c>
      <c r="H3868" s="128" t="s">
        <v>2625</v>
      </c>
      <c r="I3868" s="128" t="s">
        <v>15082</v>
      </c>
      <c r="J3868" s="128" t="s">
        <v>5556</v>
      </c>
      <c r="K3868" s="227"/>
      <c r="L3868" s="143"/>
      <c r="M3868" s="145">
        <v>1</v>
      </c>
      <c r="N3868" s="144" t="s">
        <v>36750</v>
      </c>
      <c r="O3868" s="128"/>
      <c r="P3868" s="128"/>
      <c r="Q3868" s="128" t="s">
        <v>20800</v>
      </c>
      <c r="R3868" s="145" t="s">
        <v>7035</v>
      </c>
      <c r="S3868" s="128" t="s">
        <v>8315</v>
      </c>
      <c r="T3868" s="128" t="s">
        <v>20545</v>
      </c>
      <c r="U3868" s="128" t="s">
        <v>36751</v>
      </c>
      <c r="V3868" s="145">
        <v>32</v>
      </c>
      <c r="W3868" s="130"/>
      <c r="X3868" s="324"/>
    </row>
    <row r="3869" spans="1:24" ht="12.95" customHeight="1" x14ac:dyDescent="0.2">
      <c r="A3869" s="104">
        <v>2004</v>
      </c>
      <c r="B3869" s="104" t="s">
        <v>4176</v>
      </c>
      <c r="C3869" s="164" t="s">
        <v>17956</v>
      </c>
      <c r="D3869" s="132" t="s">
        <v>14265</v>
      </c>
      <c r="E3869" s="102" t="s">
        <v>27852</v>
      </c>
      <c r="F3869" s="148" t="s">
        <v>10085</v>
      </c>
      <c r="G3869" s="105">
        <v>16427</v>
      </c>
      <c r="H3869" s="115" t="s">
        <v>10191</v>
      </c>
      <c r="I3869" s="115" t="s">
        <v>11819</v>
      </c>
      <c r="J3869" s="115" t="s">
        <v>226</v>
      </c>
      <c r="K3869" s="115"/>
      <c r="L3869" s="111" t="s">
        <v>27850</v>
      </c>
      <c r="M3869" s="115">
        <v>1</v>
      </c>
      <c r="N3869" s="112" t="s">
        <v>27</v>
      </c>
      <c r="O3869" s="115" t="s">
        <v>17504</v>
      </c>
      <c r="P3869" s="126" t="s">
        <v>13301</v>
      </c>
      <c r="Q3869" s="126" t="s">
        <v>21534</v>
      </c>
      <c r="R3869" s="115"/>
      <c r="S3869" s="115"/>
      <c r="T3869" s="102" t="s">
        <v>20547</v>
      </c>
      <c r="U3869" s="115" t="s">
        <v>17957</v>
      </c>
      <c r="V3869" s="151">
        <v>8</v>
      </c>
      <c r="W3869" s="183"/>
      <c r="X3869" s="324"/>
    </row>
    <row r="3870" spans="1:24" ht="12.95" customHeight="1" x14ac:dyDescent="0.2">
      <c r="A3870" s="104">
        <v>2004</v>
      </c>
      <c r="B3870" s="104" t="s">
        <v>4176</v>
      </c>
      <c r="C3870" s="104" t="s">
        <v>17956</v>
      </c>
      <c r="D3870" s="132" t="s">
        <v>657</v>
      </c>
      <c r="E3870" s="102" t="s">
        <v>27853</v>
      </c>
      <c r="F3870" s="148" t="s">
        <v>10085</v>
      </c>
      <c r="G3870" s="105">
        <v>16427</v>
      </c>
      <c r="H3870" s="115" t="s">
        <v>10191</v>
      </c>
      <c r="I3870" s="115" t="s">
        <v>11819</v>
      </c>
      <c r="J3870" s="115" t="s">
        <v>226</v>
      </c>
      <c r="K3870" s="115"/>
      <c r="L3870" s="111" t="s">
        <v>27851</v>
      </c>
      <c r="M3870" s="115">
        <v>1</v>
      </c>
      <c r="N3870" s="108" t="s">
        <v>27</v>
      </c>
      <c r="O3870" s="115" t="s">
        <v>162</v>
      </c>
      <c r="P3870" s="126"/>
      <c r="Q3870" s="126" t="s">
        <v>15928</v>
      </c>
      <c r="R3870" s="115"/>
      <c r="S3870" s="115"/>
      <c r="T3870" s="102" t="s">
        <v>20547</v>
      </c>
      <c r="U3870" s="115" t="s">
        <v>17957</v>
      </c>
      <c r="V3870" s="151">
        <v>5</v>
      </c>
      <c r="W3870" s="107"/>
      <c r="X3870" s="324"/>
    </row>
    <row r="3871" spans="1:24" ht="12.95" customHeight="1" x14ac:dyDescent="0.2">
      <c r="A3871" s="104">
        <v>2004</v>
      </c>
      <c r="B3871" s="104" t="s">
        <v>4176</v>
      </c>
      <c r="C3871" s="104" t="s">
        <v>17956</v>
      </c>
      <c r="D3871" s="132" t="s">
        <v>660</v>
      </c>
      <c r="E3871" s="102" t="s">
        <v>27854</v>
      </c>
      <c r="F3871" s="148" t="s">
        <v>10085</v>
      </c>
      <c r="G3871" s="105">
        <v>16428</v>
      </c>
      <c r="H3871" s="115" t="s">
        <v>10191</v>
      </c>
      <c r="I3871" s="115" t="s">
        <v>31452</v>
      </c>
      <c r="J3871" s="115" t="s">
        <v>226</v>
      </c>
      <c r="K3871" s="115"/>
      <c r="L3871" s="111" t="s">
        <v>31824</v>
      </c>
      <c r="M3871" s="115">
        <v>1</v>
      </c>
      <c r="N3871" s="112" t="s">
        <v>27</v>
      </c>
      <c r="O3871" s="115" t="s">
        <v>19238</v>
      </c>
      <c r="P3871" s="126"/>
      <c r="Q3871" s="126"/>
      <c r="R3871" s="115"/>
      <c r="S3871" s="115"/>
      <c r="T3871" s="102" t="s">
        <v>20547</v>
      </c>
      <c r="U3871" s="115" t="s">
        <v>17958</v>
      </c>
      <c r="V3871" s="151">
        <v>6</v>
      </c>
      <c r="W3871" s="107"/>
      <c r="X3871" s="324"/>
    </row>
    <row r="3872" spans="1:24" ht="12.95" customHeight="1" x14ac:dyDescent="0.2">
      <c r="A3872" s="104">
        <v>2004</v>
      </c>
      <c r="B3872" s="104" t="s">
        <v>4176</v>
      </c>
      <c r="C3872" s="104" t="s">
        <v>17956</v>
      </c>
      <c r="D3872" s="132" t="s">
        <v>661</v>
      </c>
      <c r="E3872" s="102" t="s">
        <v>27855</v>
      </c>
      <c r="F3872" s="148" t="s">
        <v>10085</v>
      </c>
      <c r="G3872" s="105">
        <v>16428</v>
      </c>
      <c r="H3872" s="115" t="s">
        <v>10191</v>
      </c>
      <c r="I3872" s="115" t="s">
        <v>11819</v>
      </c>
      <c r="J3872" s="115" t="s">
        <v>226</v>
      </c>
      <c r="K3872" s="115"/>
      <c r="L3872" s="111" t="s">
        <v>1183</v>
      </c>
      <c r="M3872" s="115">
        <v>1</v>
      </c>
      <c r="N3872" s="108" t="s">
        <v>27</v>
      </c>
      <c r="O3872" s="115" t="s">
        <v>15928</v>
      </c>
      <c r="P3872" s="126"/>
      <c r="Q3872" s="126" t="s">
        <v>16684</v>
      </c>
      <c r="R3872" s="115" t="s">
        <v>7035</v>
      </c>
      <c r="S3872" s="115" t="s">
        <v>9435</v>
      </c>
      <c r="T3872" s="102" t="s">
        <v>20547</v>
      </c>
      <c r="U3872" s="115" t="s">
        <v>17959</v>
      </c>
      <c r="V3872" s="151">
        <v>5</v>
      </c>
      <c r="W3872" s="107"/>
      <c r="X3872" s="324"/>
    </row>
    <row r="3873" spans="1:24" ht="12.95" customHeight="1" x14ac:dyDescent="0.2">
      <c r="A3873" s="104">
        <v>2004</v>
      </c>
      <c r="B3873" s="104" t="s">
        <v>4176</v>
      </c>
      <c r="C3873" s="104" t="s">
        <v>17956</v>
      </c>
      <c r="D3873" s="132" t="s">
        <v>658</v>
      </c>
      <c r="E3873" s="102" t="s">
        <v>27856</v>
      </c>
      <c r="F3873" s="148" t="s">
        <v>10085</v>
      </c>
      <c r="G3873" s="105">
        <v>16428</v>
      </c>
      <c r="H3873" s="115" t="s">
        <v>10191</v>
      </c>
      <c r="I3873" s="115" t="s">
        <v>11819</v>
      </c>
      <c r="J3873" s="115" t="s">
        <v>226</v>
      </c>
      <c r="K3873" s="115"/>
      <c r="L3873" s="111" t="s">
        <v>1184</v>
      </c>
      <c r="M3873" s="115">
        <v>1</v>
      </c>
      <c r="N3873" s="108" t="s">
        <v>27</v>
      </c>
      <c r="O3873" s="115" t="s">
        <v>16856</v>
      </c>
      <c r="P3873" s="126"/>
      <c r="Q3873" s="126" t="s">
        <v>19534</v>
      </c>
      <c r="R3873" s="115" t="s">
        <v>7035</v>
      </c>
      <c r="S3873" s="115" t="s">
        <v>8315</v>
      </c>
      <c r="T3873" s="102" t="s">
        <v>20547</v>
      </c>
      <c r="U3873" s="115" t="s">
        <v>17959</v>
      </c>
      <c r="V3873" s="151">
        <v>6</v>
      </c>
      <c r="W3873" s="107"/>
      <c r="X3873" s="324"/>
    </row>
    <row r="3874" spans="1:24" ht="12.95" customHeight="1" x14ac:dyDescent="0.2">
      <c r="A3874" s="104">
        <v>2004</v>
      </c>
      <c r="B3874" s="104" t="s">
        <v>4176</v>
      </c>
      <c r="C3874" s="104" t="s">
        <v>17956</v>
      </c>
      <c r="D3874" s="132" t="s">
        <v>659</v>
      </c>
      <c r="E3874" s="102" t="s">
        <v>27857</v>
      </c>
      <c r="F3874" s="148" t="s">
        <v>10085</v>
      </c>
      <c r="G3874" s="105">
        <v>16428</v>
      </c>
      <c r="H3874" s="115" t="s">
        <v>10191</v>
      </c>
      <c r="I3874" s="115" t="s">
        <v>11819</v>
      </c>
      <c r="J3874" s="115" t="s">
        <v>226</v>
      </c>
      <c r="K3874" s="115"/>
      <c r="L3874" s="111" t="s">
        <v>27851</v>
      </c>
      <c r="M3874" s="115">
        <v>1</v>
      </c>
      <c r="N3874" s="108" t="s">
        <v>27</v>
      </c>
      <c r="O3874" s="115" t="s">
        <v>15831</v>
      </c>
      <c r="P3874" s="126" t="s">
        <v>162</v>
      </c>
      <c r="Q3874" s="126" t="s">
        <v>20100</v>
      </c>
      <c r="R3874" s="115" t="s">
        <v>7035</v>
      </c>
      <c r="S3874" s="115"/>
      <c r="T3874" s="102" t="s">
        <v>20547</v>
      </c>
      <c r="U3874" s="115" t="s">
        <v>27877</v>
      </c>
      <c r="V3874" s="151">
        <v>5.5</v>
      </c>
      <c r="W3874" s="183"/>
      <c r="X3874" s="324"/>
    </row>
    <row r="3875" spans="1:24" ht="12.95" customHeight="1" x14ac:dyDescent="0.2">
      <c r="A3875" s="104">
        <v>2004</v>
      </c>
      <c r="B3875" s="104" t="s">
        <v>4176</v>
      </c>
      <c r="C3875" s="104" t="s">
        <v>17956</v>
      </c>
      <c r="D3875" s="132" t="s">
        <v>2840</v>
      </c>
      <c r="E3875" s="102" t="s">
        <v>27858</v>
      </c>
      <c r="F3875" s="148" t="s">
        <v>10085</v>
      </c>
      <c r="G3875" s="105">
        <v>16429</v>
      </c>
      <c r="H3875" s="115" t="s">
        <v>11819</v>
      </c>
      <c r="I3875" s="115" t="s">
        <v>10191</v>
      </c>
      <c r="J3875" s="115" t="s">
        <v>226</v>
      </c>
      <c r="K3875" s="115"/>
      <c r="L3875" s="111" t="s">
        <v>1185</v>
      </c>
      <c r="M3875" s="115">
        <v>1</v>
      </c>
      <c r="N3875" s="108" t="s">
        <v>27</v>
      </c>
      <c r="O3875" s="115" t="s">
        <v>16856</v>
      </c>
      <c r="P3875" s="126" t="s">
        <v>162</v>
      </c>
      <c r="Q3875" s="126" t="s">
        <v>17671</v>
      </c>
      <c r="R3875" s="115" t="s">
        <v>7035</v>
      </c>
      <c r="S3875" s="115"/>
      <c r="T3875" s="102" t="s">
        <v>20547</v>
      </c>
      <c r="U3875" s="115" t="s">
        <v>17959</v>
      </c>
      <c r="V3875" s="151">
        <v>5.5</v>
      </c>
      <c r="W3875" s="107"/>
      <c r="X3875" s="324"/>
    </row>
    <row r="3876" spans="1:24" ht="12.95" customHeight="1" x14ac:dyDescent="0.2">
      <c r="A3876" s="104">
        <v>2004</v>
      </c>
      <c r="B3876" s="104" t="s">
        <v>4176</v>
      </c>
      <c r="C3876" s="104" t="s">
        <v>17956</v>
      </c>
      <c r="D3876" s="230" t="s">
        <v>28</v>
      </c>
      <c r="E3876" s="102" t="s">
        <v>27859</v>
      </c>
      <c r="F3876" s="148" t="s">
        <v>10085</v>
      </c>
      <c r="G3876" s="105">
        <v>16429</v>
      </c>
      <c r="H3876" s="115" t="s">
        <v>11819</v>
      </c>
      <c r="I3876" s="115" t="s">
        <v>10191</v>
      </c>
      <c r="J3876" s="115" t="s">
        <v>226</v>
      </c>
      <c r="K3876" s="115"/>
      <c r="L3876" s="111" t="s">
        <v>1186</v>
      </c>
      <c r="M3876" s="115">
        <v>1</v>
      </c>
      <c r="N3876" s="108" t="s">
        <v>27</v>
      </c>
      <c r="O3876" s="115" t="s">
        <v>15889</v>
      </c>
      <c r="P3876" s="126" t="s">
        <v>162</v>
      </c>
      <c r="Q3876" s="126" t="s">
        <v>19489</v>
      </c>
      <c r="R3876" s="115"/>
      <c r="S3876" s="115"/>
      <c r="T3876" s="102" t="s">
        <v>20547</v>
      </c>
      <c r="U3876" s="115" t="s">
        <v>17957</v>
      </c>
      <c r="V3876" s="151">
        <v>6</v>
      </c>
      <c r="W3876" s="107"/>
      <c r="X3876" s="324"/>
    </row>
    <row r="3877" spans="1:24" ht="12.95" customHeight="1" x14ac:dyDescent="0.2">
      <c r="A3877" s="115">
        <v>2004</v>
      </c>
      <c r="B3877" s="115" t="s">
        <v>4176</v>
      </c>
      <c r="C3877" s="164" t="s">
        <v>17960</v>
      </c>
      <c r="D3877" s="111" t="s">
        <v>13183</v>
      </c>
      <c r="E3877" s="102">
        <v>9</v>
      </c>
      <c r="F3877" s="148" t="s">
        <v>10085</v>
      </c>
      <c r="G3877" s="105">
        <v>16427</v>
      </c>
      <c r="H3877" s="115" t="s">
        <v>10191</v>
      </c>
      <c r="I3877" s="115" t="s">
        <v>31452</v>
      </c>
      <c r="J3877" s="115" t="s">
        <v>12602</v>
      </c>
      <c r="K3877" s="115"/>
      <c r="L3877" s="111" t="s">
        <v>27923</v>
      </c>
      <c r="M3877" s="115">
        <v>1</v>
      </c>
      <c r="N3877" s="112" t="s">
        <v>13182</v>
      </c>
      <c r="O3877" s="102" t="s">
        <v>12721</v>
      </c>
      <c r="P3877" s="39"/>
      <c r="Q3877" s="39" t="s">
        <v>15927</v>
      </c>
      <c r="R3877" s="102"/>
      <c r="S3877" s="109"/>
      <c r="T3877" s="102" t="s">
        <v>20547</v>
      </c>
      <c r="U3877" s="102" t="s">
        <v>21533</v>
      </c>
      <c r="V3877" s="109">
        <v>4</v>
      </c>
      <c r="W3877" s="107"/>
      <c r="X3877" s="324"/>
    </row>
    <row r="3878" spans="1:24" ht="12.95" customHeight="1" x14ac:dyDescent="0.2">
      <c r="A3878" s="104">
        <v>2004</v>
      </c>
      <c r="B3878" s="104" t="s">
        <v>4176</v>
      </c>
      <c r="C3878" s="104" t="s">
        <v>17960</v>
      </c>
      <c r="D3878" s="111" t="s">
        <v>10858</v>
      </c>
      <c r="E3878" s="102">
        <v>10</v>
      </c>
      <c r="F3878" s="148" t="s">
        <v>10085</v>
      </c>
      <c r="G3878" s="105">
        <v>16428</v>
      </c>
      <c r="H3878" s="115" t="s">
        <v>11819</v>
      </c>
      <c r="I3878" s="115" t="s">
        <v>10191</v>
      </c>
      <c r="J3878" s="115" t="s">
        <v>12602</v>
      </c>
      <c r="K3878" s="115"/>
      <c r="L3878" s="111" t="s">
        <v>27924</v>
      </c>
      <c r="M3878" s="115">
        <v>1</v>
      </c>
      <c r="N3878" s="108" t="s">
        <v>13182</v>
      </c>
      <c r="O3878" s="102" t="s">
        <v>16798</v>
      </c>
      <c r="P3878" s="39"/>
      <c r="Q3878" s="39" t="s">
        <v>16121</v>
      </c>
      <c r="R3878" s="102"/>
      <c r="S3878" s="109" t="s">
        <v>8315</v>
      </c>
      <c r="T3878" s="102" t="s">
        <v>20547</v>
      </c>
      <c r="U3878" s="102" t="s">
        <v>8626</v>
      </c>
      <c r="V3878" s="109">
        <v>5</v>
      </c>
      <c r="W3878" s="107"/>
      <c r="X3878" s="324"/>
    </row>
    <row r="3879" spans="1:24" ht="12.95" customHeight="1" x14ac:dyDescent="0.2">
      <c r="A3879" s="104">
        <v>2004</v>
      </c>
      <c r="B3879" s="104" t="s">
        <v>4176</v>
      </c>
      <c r="C3879" s="104" t="s">
        <v>17960</v>
      </c>
      <c r="D3879" s="111" t="s">
        <v>13308</v>
      </c>
      <c r="E3879" s="102">
        <v>11</v>
      </c>
      <c r="F3879" s="148" t="s">
        <v>10085</v>
      </c>
      <c r="G3879" s="105">
        <v>16428</v>
      </c>
      <c r="H3879" s="102" t="s">
        <v>11819</v>
      </c>
      <c r="I3879" s="115" t="s">
        <v>10191</v>
      </c>
      <c r="J3879" s="115" t="s">
        <v>12602</v>
      </c>
      <c r="K3879" s="115"/>
      <c r="L3879" s="111" t="s">
        <v>27925</v>
      </c>
      <c r="M3879" s="115">
        <v>1</v>
      </c>
      <c r="N3879" s="108" t="s">
        <v>13182</v>
      </c>
      <c r="O3879" s="102" t="s">
        <v>4709</v>
      </c>
      <c r="P3879" s="39"/>
      <c r="Q3879" s="39" t="s">
        <v>17191</v>
      </c>
      <c r="R3879" s="102" t="s">
        <v>7035</v>
      </c>
      <c r="S3879" s="109"/>
      <c r="T3879" s="102" t="s">
        <v>20547</v>
      </c>
      <c r="U3879" s="102" t="s">
        <v>8626</v>
      </c>
      <c r="V3879" s="109">
        <v>5</v>
      </c>
      <c r="W3879" s="107"/>
      <c r="X3879" s="324"/>
    </row>
    <row r="3880" spans="1:24" ht="12.95" customHeight="1" x14ac:dyDescent="0.2">
      <c r="A3880" s="104">
        <v>2004</v>
      </c>
      <c r="B3880" s="104" t="s">
        <v>4176</v>
      </c>
      <c r="C3880" s="104" t="s">
        <v>17960</v>
      </c>
      <c r="D3880" s="111" t="s">
        <v>3494</v>
      </c>
      <c r="E3880" s="102">
        <v>12</v>
      </c>
      <c r="F3880" s="148" t="s">
        <v>10085</v>
      </c>
      <c r="G3880" s="105">
        <v>16428</v>
      </c>
      <c r="H3880" s="115" t="s">
        <v>10191</v>
      </c>
      <c r="I3880" s="115" t="s">
        <v>11819</v>
      </c>
      <c r="J3880" s="115" t="s">
        <v>12602</v>
      </c>
      <c r="K3880" s="115"/>
      <c r="L3880" s="111" t="s">
        <v>27926</v>
      </c>
      <c r="M3880" s="115">
        <v>1</v>
      </c>
      <c r="N3880" s="112" t="s">
        <v>13182</v>
      </c>
      <c r="O3880" s="102" t="s">
        <v>13460</v>
      </c>
      <c r="P3880" s="39" t="s">
        <v>8076</v>
      </c>
      <c r="Q3880" s="39" t="s">
        <v>16868</v>
      </c>
      <c r="R3880" s="102" t="s">
        <v>7035</v>
      </c>
      <c r="S3880" s="109"/>
      <c r="T3880" s="102" t="s">
        <v>20547</v>
      </c>
      <c r="U3880" s="102" t="s">
        <v>8626</v>
      </c>
      <c r="V3880" s="109">
        <v>6.5</v>
      </c>
      <c r="W3880" s="107"/>
      <c r="X3880" s="324"/>
    </row>
    <row r="3881" spans="1:24" ht="12.95" customHeight="1" x14ac:dyDescent="0.2">
      <c r="A3881" s="104">
        <v>2004</v>
      </c>
      <c r="B3881" s="104" t="s">
        <v>4176</v>
      </c>
      <c r="C3881" s="104" t="s">
        <v>17960</v>
      </c>
      <c r="D3881" s="111" t="s">
        <v>13708</v>
      </c>
      <c r="E3881" s="102">
        <v>13</v>
      </c>
      <c r="F3881" s="148" t="s">
        <v>10085</v>
      </c>
      <c r="G3881" s="105">
        <v>16427</v>
      </c>
      <c r="H3881" s="115" t="s">
        <v>11819</v>
      </c>
      <c r="I3881" s="115" t="s">
        <v>10191</v>
      </c>
      <c r="J3881" s="115" t="s">
        <v>981</v>
      </c>
      <c r="K3881" s="115"/>
      <c r="L3881" s="111" t="s">
        <v>27927</v>
      </c>
      <c r="M3881" s="115">
        <v>1</v>
      </c>
      <c r="N3881" s="108" t="s">
        <v>982</v>
      </c>
      <c r="O3881" s="102" t="s">
        <v>20679</v>
      </c>
      <c r="P3881" s="39" t="s">
        <v>9125</v>
      </c>
      <c r="Q3881" s="39" t="s">
        <v>16022</v>
      </c>
      <c r="R3881" s="102"/>
      <c r="S3881" s="109"/>
      <c r="T3881" s="102" t="s">
        <v>20547</v>
      </c>
      <c r="U3881" s="102" t="s">
        <v>2298</v>
      </c>
      <c r="V3881" s="109">
        <v>4</v>
      </c>
      <c r="W3881" s="107"/>
      <c r="X3881" s="324"/>
    </row>
    <row r="3882" spans="1:24" ht="12.95" customHeight="1" x14ac:dyDescent="0.2">
      <c r="A3882" s="104">
        <v>2004</v>
      </c>
      <c r="B3882" s="104" t="s">
        <v>4176</v>
      </c>
      <c r="C3882" s="104" t="s">
        <v>17960</v>
      </c>
      <c r="D3882" s="111" t="s">
        <v>4369</v>
      </c>
      <c r="E3882" s="102">
        <v>14</v>
      </c>
      <c r="F3882" s="148" t="s">
        <v>10085</v>
      </c>
      <c r="G3882" s="105">
        <v>16427</v>
      </c>
      <c r="H3882" s="115" t="s">
        <v>10191</v>
      </c>
      <c r="I3882" s="115" t="s">
        <v>11819</v>
      </c>
      <c r="J3882" s="115" t="s">
        <v>981</v>
      </c>
      <c r="K3882" s="115"/>
      <c r="L3882" s="111" t="s">
        <v>27928</v>
      </c>
      <c r="M3882" s="115">
        <v>1</v>
      </c>
      <c r="N3882" s="108" t="s">
        <v>982</v>
      </c>
      <c r="O3882" s="102" t="s">
        <v>16680</v>
      </c>
      <c r="P3882" s="39"/>
      <c r="Q3882" s="39" t="s">
        <v>16545</v>
      </c>
      <c r="R3882" s="102"/>
      <c r="S3882" s="109"/>
      <c r="T3882" s="102" t="s">
        <v>20547</v>
      </c>
      <c r="U3882" s="102" t="s">
        <v>2298</v>
      </c>
      <c r="V3882" s="109">
        <v>4</v>
      </c>
      <c r="W3882" s="107"/>
      <c r="X3882" s="324"/>
    </row>
    <row r="3883" spans="1:24" ht="12.95" customHeight="1" x14ac:dyDescent="0.2">
      <c r="A3883" s="104">
        <v>2004</v>
      </c>
      <c r="B3883" s="104" t="s">
        <v>4176</v>
      </c>
      <c r="C3883" s="104" t="s">
        <v>17960</v>
      </c>
      <c r="D3883" s="111" t="s">
        <v>983</v>
      </c>
      <c r="E3883" s="102">
        <v>15</v>
      </c>
      <c r="F3883" s="148" t="s">
        <v>10085</v>
      </c>
      <c r="G3883" s="105">
        <v>16427</v>
      </c>
      <c r="H3883" s="115" t="s">
        <v>11819</v>
      </c>
      <c r="I3883" s="115" t="s">
        <v>10191</v>
      </c>
      <c r="J3883" s="115" t="s">
        <v>981</v>
      </c>
      <c r="K3883" s="115"/>
      <c r="L3883" s="111" t="s">
        <v>27929</v>
      </c>
      <c r="M3883" s="115">
        <v>1</v>
      </c>
      <c r="N3883" s="112" t="s">
        <v>982</v>
      </c>
      <c r="O3883" s="102" t="s">
        <v>16545</v>
      </c>
      <c r="P3883" s="39" t="s">
        <v>17734</v>
      </c>
      <c r="Q3883" s="39" t="s">
        <v>20486</v>
      </c>
      <c r="R3883" s="102"/>
      <c r="S3883" s="109"/>
      <c r="T3883" s="102" t="s">
        <v>20547</v>
      </c>
      <c r="U3883" s="102" t="s">
        <v>13184</v>
      </c>
      <c r="V3883" s="109">
        <v>5</v>
      </c>
      <c r="W3883" s="107"/>
      <c r="X3883" s="324"/>
    </row>
    <row r="3884" spans="1:24" ht="12.95" customHeight="1" x14ac:dyDescent="0.2">
      <c r="A3884" s="104">
        <v>2004</v>
      </c>
      <c r="B3884" s="104" t="s">
        <v>4176</v>
      </c>
      <c r="C3884" s="104" t="s">
        <v>17960</v>
      </c>
      <c r="D3884" s="111" t="s">
        <v>984</v>
      </c>
      <c r="E3884" s="102">
        <v>16</v>
      </c>
      <c r="F3884" s="148" t="s">
        <v>10085</v>
      </c>
      <c r="G3884" s="105">
        <v>16428</v>
      </c>
      <c r="H3884" s="115" t="s">
        <v>11819</v>
      </c>
      <c r="I3884" s="115" t="s">
        <v>10191</v>
      </c>
      <c r="J3884" s="115" t="s">
        <v>981</v>
      </c>
      <c r="K3884" s="115"/>
      <c r="L3884" s="111" t="s">
        <v>27930</v>
      </c>
      <c r="M3884" s="115">
        <v>1</v>
      </c>
      <c r="N3884" s="112" t="s">
        <v>982</v>
      </c>
      <c r="O3884" s="102" t="s">
        <v>21535</v>
      </c>
      <c r="P3884" s="39" t="s">
        <v>162</v>
      </c>
      <c r="Q3884" s="39" t="s">
        <v>15976</v>
      </c>
      <c r="R3884" s="102"/>
      <c r="S3884" s="109"/>
      <c r="T3884" s="102" t="s">
        <v>20547</v>
      </c>
      <c r="U3884" s="102" t="s">
        <v>2298</v>
      </c>
      <c r="V3884" s="109">
        <v>6</v>
      </c>
      <c r="W3884" s="107"/>
      <c r="X3884" s="324"/>
    </row>
    <row r="3885" spans="1:24" ht="12.95" customHeight="1" x14ac:dyDescent="0.2">
      <c r="A3885" s="104">
        <v>2004</v>
      </c>
      <c r="B3885" s="104" t="s">
        <v>4176</v>
      </c>
      <c r="C3885" s="104" t="s">
        <v>17960</v>
      </c>
      <c r="D3885" s="111" t="s">
        <v>985</v>
      </c>
      <c r="E3885" s="102">
        <v>17</v>
      </c>
      <c r="F3885" s="148" t="s">
        <v>10085</v>
      </c>
      <c r="G3885" s="105">
        <v>16429</v>
      </c>
      <c r="H3885" s="115" t="s">
        <v>11819</v>
      </c>
      <c r="I3885" s="115" t="s">
        <v>10191</v>
      </c>
      <c r="J3885" s="115" t="s">
        <v>981</v>
      </c>
      <c r="K3885" s="115"/>
      <c r="L3885" s="111" t="s">
        <v>27931</v>
      </c>
      <c r="M3885" s="115">
        <v>1</v>
      </c>
      <c r="N3885" s="112" t="s">
        <v>982</v>
      </c>
      <c r="O3885" s="102" t="s">
        <v>16982</v>
      </c>
      <c r="P3885" s="39" t="s">
        <v>9125</v>
      </c>
      <c r="Q3885" s="39" t="s">
        <v>19550</v>
      </c>
      <c r="R3885" s="102"/>
      <c r="S3885" s="109" t="s">
        <v>8315</v>
      </c>
      <c r="T3885" s="102" t="s">
        <v>20547</v>
      </c>
      <c r="U3885" s="102" t="s">
        <v>2298</v>
      </c>
      <c r="V3885" s="109">
        <v>5</v>
      </c>
      <c r="W3885" s="107"/>
      <c r="X3885" s="324"/>
    </row>
    <row r="3886" spans="1:24" ht="12.95" customHeight="1" x14ac:dyDescent="0.2">
      <c r="A3886" s="104">
        <v>2004</v>
      </c>
      <c r="B3886" s="104" t="s">
        <v>4176</v>
      </c>
      <c r="C3886" s="104" t="s">
        <v>17960</v>
      </c>
      <c r="D3886" s="111" t="s">
        <v>14070</v>
      </c>
      <c r="E3886" s="102">
        <v>18</v>
      </c>
      <c r="F3886" s="148" t="s">
        <v>10085</v>
      </c>
      <c r="G3886" s="105">
        <v>16429</v>
      </c>
      <c r="H3886" s="115" t="s">
        <v>11819</v>
      </c>
      <c r="I3886" s="115" t="s">
        <v>10191</v>
      </c>
      <c r="J3886" s="115" t="s">
        <v>981</v>
      </c>
      <c r="K3886" s="115"/>
      <c r="L3886" s="111" t="s">
        <v>27932</v>
      </c>
      <c r="M3886" s="115">
        <v>1</v>
      </c>
      <c r="N3886" s="108" t="s">
        <v>982</v>
      </c>
      <c r="O3886" s="102"/>
      <c r="P3886" s="39" t="s">
        <v>162</v>
      </c>
      <c r="Q3886" s="39" t="s">
        <v>16823</v>
      </c>
      <c r="R3886" s="102" t="s">
        <v>7035</v>
      </c>
      <c r="S3886" s="109"/>
      <c r="T3886" s="102" t="s">
        <v>20547</v>
      </c>
      <c r="U3886" s="115" t="s">
        <v>8626</v>
      </c>
      <c r="V3886" s="109">
        <v>5</v>
      </c>
      <c r="W3886" s="107"/>
      <c r="X3886" s="324"/>
    </row>
    <row r="3887" spans="1:24" ht="12.95" customHeight="1" x14ac:dyDescent="0.2">
      <c r="A3887" s="104">
        <v>2004</v>
      </c>
      <c r="B3887" s="104" t="s">
        <v>4176</v>
      </c>
      <c r="C3887" s="104" t="s">
        <v>17960</v>
      </c>
      <c r="D3887" s="111" t="s">
        <v>1733</v>
      </c>
      <c r="E3887" s="102">
        <v>19</v>
      </c>
      <c r="F3887" s="148" t="s">
        <v>10085</v>
      </c>
      <c r="G3887" s="105">
        <v>16430</v>
      </c>
      <c r="H3887" s="115" t="s">
        <v>11819</v>
      </c>
      <c r="I3887" s="115" t="s">
        <v>10191</v>
      </c>
      <c r="J3887" s="115" t="s">
        <v>981</v>
      </c>
      <c r="K3887" s="115"/>
      <c r="L3887" s="111" t="s">
        <v>27933</v>
      </c>
      <c r="M3887" s="115">
        <v>1</v>
      </c>
      <c r="N3887" s="108" t="s">
        <v>982</v>
      </c>
      <c r="O3887" s="102"/>
      <c r="P3887" s="39" t="s">
        <v>13301</v>
      </c>
      <c r="Q3887" s="39" t="s">
        <v>19103</v>
      </c>
      <c r="R3887" s="102" t="s">
        <v>7035</v>
      </c>
      <c r="S3887" s="109"/>
      <c r="T3887" s="102" t="s">
        <v>20547</v>
      </c>
      <c r="U3887" s="115" t="s">
        <v>8626</v>
      </c>
      <c r="V3887" s="109">
        <v>6.5</v>
      </c>
      <c r="W3887" s="107"/>
      <c r="X3887" s="324"/>
    </row>
    <row r="3888" spans="1:24" ht="12.95" customHeight="1" x14ac:dyDescent="0.2">
      <c r="A3888" s="104">
        <v>2004</v>
      </c>
      <c r="B3888" s="104" t="s">
        <v>4176</v>
      </c>
      <c r="C3888" s="104" t="s">
        <v>17960</v>
      </c>
      <c r="D3888" s="111" t="s">
        <v>5315</v>
      </c>
      <c r="E3888" s="102">
        <v>20</v>
      </c>
      <c r="F3888" s="148" t="s">
        <v>10085</v>
      </c>
      <c r="G3888" s="105">
        <v>16430</v>
      </c>
      <c r="H3888" s="115" t="s">
        <v>11819</v>
      </c>
      <c r="I3888" s="115" t="s">
        <v>10191</v>
      </c>
      <c r="J3888" s="115" t="s">
        <v>981</v>
      </c>
      <c r="K3888" s="115"/>
      <c r="L3888" s="111" t="s">
        <v>27934</v>
      </c>
      <c r="M3888" s="115">
        <v>1</v>
      </c>
      <c r="N3888" s="108" t="s">
        <v>982</v>
      </c>
      <c r="O3888" s="102" t="s">
        <v>15928</v>
      </c>
      <c r="P3888" s="39"/>
      <c r="Q3888" s="39" t="s">
        <v>17671</v>
      </c>
      <c r="R3888" s="102"/>
      <c r="S3888" s="109"/>
      <c r="T3888" s="102" t="s">
        <v>20547</v>
      </c>
      <c r="U3888" s="115" t="s">
        <v>2299</v>
      </c>
      <c r="V3888" s="109">
        <v>5</v>
      </c>
      <c r="W3888" s="107"/>
      <c r="X3888" s="324"/>
    </row>
    <row r="3889" spans="1:24" ht="12.95" customHeight="1" x14ac:dyDescent="0.2">
      <c r="A3889" s="115">
        <v>2011</v>
      </c>
      <c r="B3889" s="115" t="s">
        <v>4176</v>
      </c>
      <c r="C3889" s="164" t="s">
        <v>437</v>
      </c>
      <c r="D3889" s="127" t="s">
        <v>3201</v>
      </c>
      <c r="E3889" s="115">
        <v>1</v>
      </c>
      <c r="F3889" s="148" t="s">
        <v>10085</v>
      </c>
      <c r="G3889" s="105">
        <v>18594</v>
      </c>
      <c r="H3889" s="102" t="s">
        <v>15082</v>
      </c>
      <c r="I3889" s="102" t="s">
        <v>14944</v>
      </c>
      <c r="J3889" s="102" t="s">
        <v>9925</v>
      </c>
      <c r="K3889" s="115"/>
      <c r="L3889" s="111" t="s">
        <v>1188</v>
      </c>
      <c r="M3889" s="109">
        <v>1</v>
      </c>
      <c r="N3889" s="108" t="s">
        <v>3202</v>
      </c>
      <c r="O3889" s="102"/>
      <c r="P3889" s="102"/>
      <c r="Q3889" s="102"/>
      <c r="R3889" s="109" t="s">
        <v>7035</v>
      </c>
      <c r="S3889" s="102" t="s">
        <v>9435</v>
      </c>
      <c r="T3889" s="102" t="s">
        <v>20579</v>
      </c>
      <c r="U3889" s="102" t="s">
        <v>9580</v>
      </c>
      <c r="V3889" s="109">
        <v>8</v>
      </c>
      <c r="W3889" s="107"/>
      <c r="X3889" s="324"/>
    </row>
    <row r="3890" spans="1:24" ht="12.95" customHeight="1" x14ac:dyDescent="0.2">
      <c r="A3890" s="115">
        <v>2011</v>
      </c>
      <c r="B3890" s="115" t="s">
        <v>4176</v>
      </c>
      <c r="C3890" s="102" t="s">
        <v>437</v>
      </c>
      <c r="D3890" s="127" t="s">
        <v>6346</v>
      </c>
      <c r="E3890" s="115">
        <v>2</v>
      </c>
      <c r="F3890" s="148" t="s">
        <v>10085</v>
      </c>
      <c r="G3890" s="105">
        <v>18595</v>
      </c>
      <c r="H3890" s="102" t="s">
        <v>15082</v>
      </c>
      <c r="I3890" s="102" t="s">
        <v>14944</v>
      </c>
      <c r="J3890" s="102" t="s">
        <v>9633</v>
      </c>
      <c r="K3890" s="115"/>
      <c r="L3890" s="111" t="s">
        <v>1189</v>
      </c>
      <c r="M3890" s="109">
        <v>1</v>
      </c>
      <c r="N3890" s="108" t="s">
        <v>3202</v>
      </c>
      <c r="O3890" s="102"/>
      <c r="P3890" s="102"/>
      <c r="Q3890" s="102"/>
      <c r="R3890" s="109"/>
      <c r="S3890" s="102" t="s">
        <v>8315</v>
      </c>
      <c r="T3890" s="102" t="s">
        <v>20579</v>
      </c>
      <c r="U3890" s="102" t="s">
        <v>17578</v>
      </c>
      <c r="V3890" s="109">
        <v>8</v>
      </c>
      <c r="W3890" s="107"/>
      <c r="X3890" s="324"/>
    </row>
    <row r="3891" spans="1:24" ht="12.95" customHeight="1" x14ac:dyDescent="0.2">
      <c r="A3891" s="115">
        <v>2011</v>
      </c>
      <c r="B3891" s="115" t="s">
        <v>4176</v>
      </c>
      <c r="C3891" s="102" t="s">
        <v>437</v>
      </c>
      <c r="D3891" s="127" t="s">
        <v>7055</v>
      </c>
      <c r="E3891" s="115">
        <v>3</v>
      </c>
      <c r="F3891" s="148" t="s">
        <v>10085</v>
      </c>
      <c r="G3891" s="105">
        <v>18596</v>
      </c>
      <c r="H3891" s="102" t="s">
        <v>15082</v>
      </c>
      <c r="I3891" s="102" t="s">
        <v>14944</v>
      </c>
      <c r="J3891" s="102" t="s">
        <v>3239</v>
      </c>
      <c r="K3891" s="115"/>
      <c r="L3891" s="111" t="s">
        <v>1190</v>
      </c>
      <c r="M3891" s="109">
        <v>1</v>
      </c>
      <c r="N3891" s="108" t="s">
        <v>3202</v>
      </c>
      <c r="O3891" s="102"/>
      <c r="P3891" s="102"/>
      <c r="Q3891" s="102"/>
      <c r="R3891" s="109"/>
      <c r="S3891" s="102"/>
      <c r="T3891" s="102" t="s">
        <v>20579</v>
      </c>
      <c r="U3891" s="102" t="s">
        <v>9580</v>
      </c>
      <c r="V3891" s="109">
        <v>4.5</v>
      </c>
      <c r="W3891" s="107"/>
      <c r="X3891" s="324"/>
    </row>
    <row r="3892" spans="1:24" ht="12.95" customHeight="1" x14ac:dyDescent="0.2">
      <c r="A3892" s="115">
        <v>2011</v>
      </c>
      <c r="B3892" s="115" t="s">
        <v>4176</v>
      </c>
      <c r="C3892" s="102" t="s">
        <v>437</v>
      </c>
      <c r="D3892" s="127" t="s">
        <v>13403</v>
      </c>
      <c r="E3892" s="115">
        <v>4</v>
      </c>
      <c r="F3892" s="148" t="s">
        <v>10085</v>
      </c>
      <c r="G3892" s="105">
        <v>18596</v>
      </c>
      <c r="H3892" s="102" t="s">
        <v>15082</v>
      </c>
      <c r="I3892" s="102" t="s">
        <v>14944</v>
      </c>
      <c r="J3892" s="102" t="s">
        <v>3239</v>
      </c>
      <c r="K3892" s="115"/>
      <c r="L3892" s="111" t="s">
        <v>1191</v>
      </c>
      <c r="M3892" s="109">
        <v>1</v>
      </c>
      <c r="N3892" s="108" t="s">
        <v>3202</v>
      </c>
      <c r="O3892" s="102"/>
      <c r="P3892" s="102"/>
      <c r="Q3892" s="102"/>
      <c r="R3892" s="109"/>
      <c r="S3892" s="102" t="s">
        <v>9435</v>
      </c>
      <c r="T3892" s="102" t="s">
        <v>20579</v>
      </c>
      <c r="U3892" s="102" t="s">
        <v>9580</v>
      </c>
      <c r="V3892" s="109">
        <v>6.5</v>
      </c>
      <c r="W3892" s="107"/>
      <c r="X3892" s="324"/>
    </row>
    <row r="3893" spans="1:24" ht="12.95" customHeight="1" x14ac:dyDescent="0.2">
      <c r="A3893" s="115">
        <v>2011</v>
      </c>
      <c r="B3893" s="115" t="s">
        <v>4176</v>
      </c>
      <c r="C3893" s="102" t="s">
        <v>437</v>
      </c>
      <c r="D3893" s="127" t="s">
        <v>11772</v>
      </c>
      <c r="E3893" s="115">
        <v>5</v>
      </c>
      <c r="F3893" s="148" t="s">
        <v>10085</v>
      </c>
      <c r="G3893" s="105">
        <v>18596</v>
      </c>
      <c r="H3893" s="102" t="s">
        <v>15082</v>
      </c>
      <c r="I3893" s="102" t="s">
        <v>14944</v>
      </c>
      <c r="J3893" s="102" t="s">
        <v>9925</v>
      </c>
      <c r="K3893" s="115"/>
      <c r="L3893" s="111" t="s">
        <v>1192</v>
      </c>
      <c r="M3893" s="109">
        <v>1</v>
      </c>
      <c r="N3893" s="108" t="s">
        <v>3202</v>
      </c>
      <c r="O3893" s="102"/>
      <c r="P3893" s="102"/>
      <c r="Q3893" s="102"/>
      <c r="R3893" s="109" t="s">
        <v>7035</v>
      </c>
      <c r="S3893" s="102"/>
      <c r="T3893" s="102" t="s">
        <v>20579</v>
      </c>
      <c r="U3893" s="102" t="s">
        <v>9580</v>
      </c>
      <c r="V3893" s="109">
        <v>6</v>
      </c>
      <c r="W3893" s="107"/>
      <c r="X3893" s="324"/>
    </row>
    <row r="3894" spans="1:24" ht="12.95" customHeight="1" x14ac:dyDescent="0.2">
      <c r="A3894" s="115">
        <v>2011</v>
      </c>
      <c r="B3894" s="115" t="s">
        <v>4176</v>
      </c>
      <c r="C3894" s="102" t="s">
        <v>437</v>
      </c>
      <c r="D3894" s="127" t="s">
        <v>5893</v>
      </c>
      <c r="E3894" s="115">
        <v>6</v>
      </c>
      <c r="F3894" s="148" t="s">
        <v>10085</v>
      </c>
      <c r="G3894" s="105">
        <v>18596</v>
      </c>
      <c r="H3894" s="102" t="s">
        <v>15082</v>
      </c>
      <c r="I3894" s="102" t="s">
        <v>14944</v>
      </c>
      <c r="J3894" s="102" t="s">
        <v>3301</v>
      </c>
      <c r="K3894" s="115"/>
      <c r="L3894" s="111" t="s">
        <v>1193</v>
      </c>
      <c r="M3894" s="109">
        <v>1</v>
      </c>
      <c r="N3894" s="108" t="s">
        <v>3202</v>
      </c>
      <c r="O3894" s="102"/>
      <c r="P3894" s="102"/>
      <c r="Q3894" s="102"/>
      <c r="R3894" s="109"/>
      <c r="S3894" s="102" t="s">
        <v>9435</v>
      </c>
      <c r="T3894" s="102" t="s">
        <v>20579</v>
      </c>
      <c r="U3894" s="102" t="s">
        <v>17579</v>
      </c>
      <c r="V3894" s="109">
        <v>6</v>
      </c>
      <c r="W3894" s="107"/>
      <c r="X3894" s="324"/>
    </row>
    <row r="3895" spans="1:24" ht="12.95" customHeight="1" x14ac:dyDescent="0.2">
      <c r="A3895" s="115">
        <v>2011</v>
      </c>
      <c r="B3895" s="115" t="s">
        <v>4176</v>
      </c>
      <c r="C3895" s="102" t="s">
        <v>437</v>
      </c>
      <c r="D3895" s="127" t="s">
        <v>3302</v>
      </c>
      <c r="E3895" s="115">
        <v>7</v>
      </c>
      <c r="F3895" s="148" t="s">
        <v>10085</v>
      </c>
      <c r="G3895" s="105">
        <v>18598</v>
      </c>
      <c r="H3895" s="102" t="s">
        <v>14944</v>
      </c>
      <c r="I3895" s="102" t="s">
        <v>15082</v>
      </c>
      <c r="J3895" s="102" t="s">
        <v>3301</v>
      </c>
      <c r="K3895" s="115"/>
      <c r="L3895" s="111" t="s">
        <v>1194</v>
      </c>
      <c r="M3895" s="109">
        <v>1</v>
      </c>
      <c r="N3895" s="108" t="s">
        <v>3202</v>
      </c>
      <c r="O3895" s="102"/>
      <c r="P3895" s="102"/>
      <c r="Q3895" s="102"/>
      <c r="R3895" s="109"/>
      <c r="S3895" s="102" t="s">
        <v>8315</v>
      </c>
      <c r="T3895" s="102" t="s">
        <v>20579</v>
      </c>
      <c r="U3895" s="102" t="s">
        <v>9580</v>
      </c>
      <c r="V3895" s="109">
        <v>7</v>
      </c>
      <c r="W3895" s="107"/>
      <c r="X3895" s="324"/>
    </row>
    <row r="3896" spans="1:24" ht="12.95" customHeight="1" x14ac:dyDescent="0.2">
      <c r="A3896" s="115">
        <v>2011</v>
      </c>
      <c r="B3896" s="115" t="s">
        <v>4176</v>
      </c>
      <c r="C3896" s="102" t="s">
        <v>437</v>
      </c>
      <c r="D3896" s="127" t="s">
        <v>3303</v>
      </c>
      <c r="E3896" s="115">
        <v>8</v>
      </c>
      <c r="F3896" s="148" t="s">
        <v>10085</v>
      </c>
      <c r="G3896" s="105">
        <v>18597</v>
      </c>
      <c r="H3896" s="102" t="s">
        <v>14944</v>
      </c>
      <c r="I3896" s="102" t="s">
        <v>15082</v>
      </c>
      <c r="J3896" s="102" t="s">
        <v>3304</v>
      </c>
      <c r="K3896" s="115"/>
      <c r="L3896" s="111" t="s">
        <v>1195</v>
      </c>
      <c r="M3896" s="109">
        <v>1</v>
      </c>
      <c r="N3896" s="108" t="s">
        <v>3202</v>
      </c>
      <c r="O3896" s="102"/>
      <c r="P3896" s="102"/>
      <c r="Q3896" s="102"/>
      <c r="R3896" s="109"/>
      <c r="S3896" s="102"/>
      <c r="T3896" s="102" t="s">
        <v>20579</v>
      </c>
      <c r="U3896" s="102" t="s">
        <v>3305</v>
      </c>
      <c r="V3896" s="109">
        <v>6</v>
      </c>
      <c r="W3896" s="107"/>
      <c r="X3896" s="324"/>
    </row>
    <row r="3897" spans="1:24" ht="12.95" customHeight="1" x14ac:dyDescent="0.2">
      <c r="A3897" s="115">
        <v>2011</v>
      </c>
      <c r="B3897" s="115" t="s">
        <v>4176</v>
      </c>
      <c r="C3897" s="102" t="s">
        <v>437</v>
      </c>
      <c r="D3897" s="127" t="s">
        <v>3306</v>
      </c>
      <c r="E3897" s="115">
        <v>9</v>
      </c>
      <c r="F3897" s="148" t="s">
        <v>10085</v>
      </c>
      <c r="G3897" s="105">
        <v>18599</v>
      </c>
      <c r="H3897" s="102" t="s">
        <v>15082</v>
      </c>
      <c r="I3897" s="102" t="s">
        <v>14944</v>
      </c>
      <c r="J3897" s="102" t="s">
        <v>11447</v>
      </c>
      <c r="K3897" s="115"/>
      <c r="L3897" s="111" t="s">
        <v>1196</v>
      </c>
      <c r="M3897" s="109">
        <v>1</v>
      </c>
      <c r="N3897" s="108" t="s">
        <v>3202</v>
      </c>
      <c r="O3897" s="102" t="s">
        <v>2447</v>
      </c>
      <c r="P3897" s="102"/>
      <c r="Q3897" s="102"/>
      <c r="R3897" s="109"/>
      <c r="S3897" s="102"/>
      <c r="T3897" s="102" t="s">
        <v>20579</v>
      </c>
      <c r="U3897" s="102" t="s">
        <v>17582</v>
      </c>
      <c r="V3897" s="109">
        <v>9</v>
      </c>
      <c r="W3897" s="107"/>
      <c r="X3897" s="324"/>
    </row>
    <row r="3898" spans="1:24" ht="12.95" customHeight="1" x14ac:dyDescent="0.2">
      <c r="A3898" s="115">
        <v>2011</v>
      </c>
      <c r="B3898" s="115" t="s">
        <v>4176</v>
      </c>
      <c r="C3898" s="102" t="s">
        <v>437</v>
      </c>
      <c r="D3898" s="127" t="s">
        <v>2224</v>
      </c>
      <c r="E3898" s="115">
        <v>10</v>
      </c>
      <c r="F3898" s="148" t="s">
        <v>10085</v>
      </c>
      <c r="G3898" s="105">
        <v>18599</v>
      </c>
      <c r="H3898" s="102" t="s">
        <v>14944</v>
      </c>
      <c r="I3898" s="102" t="s">
        <v>15082</v>
      </c>
      <c r="J3898" s="102" t="s">
        <v>2225</v>
      </c>
      <c r="K3898" s="115"/>
      <c r="L3898" s="111" t="s">
        <v>1197</v>
      </c>
      <c r="M3898" s="169">
        <v>1</v>
      </c>
      <c r="N3898" s="108" t="s">
        <v>3202</v>
      </c>
      <c r="O3898" s="121"/>
      <c r="P3898" s="102"/>
      <c r="Q3898" s="102"/>
      <c r="R3898" s="109"/>
      <c r="S3898" s="102" t="s">
        <v>11080</v>
      </c>
      <c r="T3898" s="102" t="s">
        <v>20579</v>
      </c>
      <c r="U3898" s="102" t="s">
        <v>17583</v>
      </c>
      <c r="V3898" s="109">
        <v>8</v>
      </c>
      <c r="W3898" s="120"/>
      <c r="X3898" s="324"/>
    </row>
    <row r="3899" spans="1:24" ht="12.95" customHeight="1" x14ac:dyDescent="0.2">
      <c r="A3899" s="115">
        <v>2011</v>
      </c>
      <c r="B3899" s="115" t="s">
        <v>4176</v>
      </c>
      <c r="C3899" s="102" t="s">
        <v>437</v>
      </c>
      <c r="D3899" s="127" t="s">
        <v>1198</v>
      </c>
      <c r="E3899" s="115" t="s">
        <v>1187</v>
      </c>
      <c r="F3899" s="158" t="s">
        <v>14961</v>
      </c>
      <c r="G3899" s="105">
        <v>18594</v>
      </c>
      <c r="H3899" s="102" t="s">
        <v>15082</v>
      </c>
      <c r="I3899" s="102" t="s">
        <v>14944</v>
      </c>
      <c r="J3899" s="102" t="s">
        <v>1199</v>
      </c>
      <c r="K3899" s="115"/>
      <c r="L3899" s="111"/>
      <c r="M3899" s="169">
        <v>1</v>
      </c>
      <c r="N3899" s="112" t="s">
        <v>3202</v>
      </c>
      <c r="O3899" s="121"/>
      <c r="P3899" s="102"/>
      <c r="Q3899" s="102"/>
      <c r="R3899" s="109" t="s">
        <v>7035</v>
      </c>
      <c r="S3899" s="102" t="s">
        <v>11080</v>
      </c>
      <c r="T3899" s="102" t="s">
        <v>20579</v>
      </c>
      <c r="U3899" s="102" t="s">
        <v>17583</v>
      </c>
      <c r="V3899" s="109" t="s">
        <v>1200</v>
      </c>
      <c r="W3899" s="120"/>
      <c r="X3899" s="324"/>
    </row>
    <row r="3900" spans="1:24" ht="12.95" customHeight="1" x14ac:dyDescent="0.2">
      <c r="A3900" s="140">
        <v>2018</v>
      </c>
      <c r="B3900" s="140" t="s">
        <v>4176</v>
      </c>
      <c r="C3900" s="197" t="s">
        <v>38846</v>
      </c>
      <c r="D3900" s="128" t="s">
        <v>38848</v>
      </c>
      <c r="E3900" s="140" t="s">
        <v>38849</v>
      </c>
      <c r="F3900" s="148" t="s">
        <v>10085</v>
      </c>
      <c r="G3900" s="142">
        <v>15116</v>
      </c>
      <c r="H3900" s="115" t="s">
        <v>38857</v>
      </c>
      <c r="I3900" s="128" t="s">
        <v>11819</v>
      </c>
      <c r="J3900" s="128" t="s">
        <v>10807</v>
      </c>
      <c r="K3900" s="140"/>
      <c r="L3900" s="143"/>
      <c r="M3900" s="169">
        <v>1</v>
      </c>
      <c r="N3900" s="144" t="s">
        <v>38847</v>
      </c>
      <c r="O3900" s="214"/>
      <c r="P3900" s="128" t="s">
        <v>1863</v>
      </c>
      <c r="Q3900" s="128" t="s">
        <v>162</v>
      </c>
      <c r="R3900" s="145"/>
      <c r="S3900" s="128"/>
      <c r="T3900" s="128" t="s">
        <v>21275</v>
      </c>
      <c r="U3900" s="128" t="s">
        <v>39357</v>
      </c>
      <c r="V3900" s="145">
        <v>6.5</v>
      </c>
      <c r="W3900" s="120"/>
      <c r="X3900" s="324"/>
    </row>
    <row r="3901" spans="1:24" ht="12.95" customHeight="1" x14ac:dyDescent="0.2">
      <c r="A3901" s="140">
        <v>2018</v>
      </c>
      <c r="B3901" s="140" t="s">
        <v>4176</v>
      </c>
      <c r="C3901" s="128" t="s">
        <v>38846</v>
      </c>
      <c r="D3901" s="128" t="s">
        <v>38858</v>
      </c>
      <c r="E3901" s="140" t="s">
        <v>38850</v>
      </c>
      <c r="F3901" s="148" t="s">
        <v>10085</v>
      </c>
      <c r="G3901" s="142">
        <v>15116</v>
      </c>
      <c r="H3901" s="115" t="s">
        <v>38857</v>
      </c>
      <c r="I3901" s="128" t="s">
        <v>11819</v>
      </c>
      <c r="J3901" s="128" t="s">
        <v>10807</v>
      </c>
      <c r="K3901" s="140"/>
      <c r="L3901" s="143"/>
      <c r="M3901" s="169">
        <v>1</v>
      </c>
      <c r="N3901" s="200" t="s">
        <v>38847</v>
      </c>
      <c r="O3901" s="214"/>
      <c r="P3901" s="128" t="s">
        <v>1863</v>
      </c>
      <c r="Q3901" s="128" t="s">
        <v>20099</v>
      </c>
      <c r="R3901" s="145"/>
      <c r="S3901" s="128"/>
      <c r="T3901" s="128" t="s">
        <v>21275</v>
      </c>
      <c r="U3901" s="128" t="s">
        <v>39358</v>
      </c>
      <c r="V3901" s="145">
        <v>10.5</v>
      </c>
      <c r="W3901" s="120"/>
      <c r="X3901" s="324"/>
    </row>
    <row r="3902" spans="1:24" ht="12.95" customHeight="1" x14ac:dyDescent="0.2">
      <c r="A3902" s="140">
        <v>2018</v>
      </c>
      <c r="B3902" s="140" t="s">
        <v>4176</v>
      </c>
      <c r="C3902" s="128" t="s">
        <v>38846</v>
      </c>
      <c r="D3902" s="128" t="s">
        <v>38859</v>
      </c>
      <c r="E3902" s="140" t="s">
        <v>38851</v>
      </c>
      <c r="F3902" s="148" t="s">
        <v>10085</v>
      </c>
      <c r="G3902" s="142">
        <v>15116</v>
      </c>
      <c r="H3902" s="128" t="s">
        <v>11819</v>
      </c>
      <c r="I3902" s="128" t="s">
        <v>13336</v>
      </c>
      <c r="J3902" s="128" t="s">
        <v>10807</v>
      </c>
      <c r="K3902" s="140"/>
      <c r="L3902" s="143"/>
      <c r="M3902" s="169">
        <v>1</v>
      </c>
      <c r="N3902" s="200" t="s">
        <v>38847</v>
      </c>
      <c r="O3902" s="214" t="s">
        <v>3620</v>
      </c>
      <c r="P3902" s="128" t="s">
        <v>9160</v>
      </c>
      <c r="Q3902" s="128" t="s">
        <v>19627</v>
      </c>
      <c r="R3902" s="145"/>
      <c r="S3902" s="128"/>
      <c r="T3902" s="128" t="s">
        <v>21275</v>
      </c>
      <c r="U3902" s="128" t="s">
        <v>39359</v>
      </c>
      <c r="V3902" s="145">
        <v>6.5</v>
      </c>
      <c r="W3902" s="120"/>
      <c r="X3902" s="324"/>
    </row>
    <row r="3903" spans="1:24" ht="12.95" customHeight="1" x14ac:dyDescent="0.2">
      <c r="A3903" s="140">
        <v>2018</v>
      </c>
      <c r="B3903" s="140" t="s">
        <v>4176</v>
      </c>
      <c r="C3903" s="128" t="s">
        <v>38846</v>
      </c>
      <c r="D3903" s="128" t="s">
        <v>5626</v>
      </c>
      <c r="E3903" s="140" t="s">
        <v>38852</v>
      </c>
      <c r="F3903" s="148" t="s">
        <v>10085</v>
      </c>
      <c r="G3903" s="142">
        <v>15117</v>
      </c>
      <c r="H3903" s="128" t="s">
        <v>11819</v>
      </c>
      <c r="I3903" s="128" t="s">
        <v>13336</v>
      </c>
      <c r="J3903" s="128" t="s">
        <v>10807</v>
      </c>
      <c r="K3903" s="140"/>
      <c r="L3903" s="143"/>
      <c r="M3903" s="169">
        <v>1</v>
      </c>
      <c r="N3903" s="200" t="s">
        <v>38847</v>
      </c>
      <c r="O3903" s="214"/>
      <c r="P3903" s="128"/>
      <c r="Q3903" s="128" t="s">
        <v>17446</v>
      </c>
      <c r="R3903" s="145"/>
      <c r="S3903" s="128"/>
      <c r="T3903" s="128" t="s">
        <v>21275</v>
      </c>
      <c r="U3903" s="128" t="s">
        <v>39359</v>
      </c>
      <c r="V3903" s="145">
        <v>8</v>
      </c>
      <c r="W3903" s="120"/>
      <c r="X3903" s="324"/>
    </row>
    <row r="3904" spans="1:24" ht="12.95" customHeight="1" x14ac:dyDescent="0.2">
      <c r="A3904" s="140">
        <v>2018</v>
      </c>
      <c r="B3904" s="140" t="s">
        <v>4176</v>
      </c>
      <c r="C3904" s="128" t="s">
        <v>38846</v>
      </c>
      <c r="D3904" s="128" t="s">
        <v>38860</v>
      </c>
      <c r="E3904" s="140" t="s">
        <v>38853</v>
      </c>
      <c r="F3904" s="148" t="s">
        <v>10085</v>
      </c>
      <c r="G3904" s="142">
        <v>15117</v>
      </c>
      <c r="H3904" s="128" t="s">
        <v>11819</v>
      </c>
      <c r="I3904" s="128" t="s">
        <v>13336</v>
      </c>
      <c r="J3904" s="128" t="s">
        <v>10807</v>
      </c>
      <c r="K3904" s="140"/>
      <c r="L3904" s="143"/>
      <c r="M3904" s="169">
        <v>1</v>
      </c>
      <c r="N3904" s="200" t="s">
        <v>38847</v>
      </c>
      <c r="O3904" s="214" t="s">
        <v>9160</v>
      </c>
      <c r="P3904" s="128"/>
      <c r="Q3904" s="128" t="s">
        <v>17434</v>
      </c>
      <c r="R3904" s="145"/>
      <c r="S3904" s="128" t="s">
        <v>8315</v>
      </c>
      <c r="T3904" s="128" t="s">
        <v>21275</v>
      </c>
      <c r="U3904" s="128" t="s">
        <v>39359</v>
      </c>
      <c r="V3904" s="145">
        <v>9</v>
      </c>
      <c r="W3904" s="120"/>
      <c r="X3904" s="324"/>
    </row>
    <row r="3905" spans="1:24" ht="12.95" customHeight="1" x14ac:dyDescent="0.2">
      <c r="A3905" s="140">
        <v>2018</v>
      </c>
      <c r="B3905" s="140" t="s">
        <v>4176</v>
      </c>
      <c r="C3905" s="128" t="s">
        <v>38846</v>
      </c>
      <c r="D3905" s="128" t="s">
        <v>38861</v>
      </c>
      <c r="E3905" s="140" t="s">
        <v>38854</v>
      </c>
      <c r="F3905" s="148" t="s">
        <v>10085</v>
      </c>
      <c r="G3905" s="142">
        <v>15117</v>
      </c>
      <c r="H3905" s="128" t="s">
        <v>11819</v>
      </c>
      <c r="I3905" s="128" t="s">
        <v>13336</v>
      </c>
      <c r="J3905" s="128" t="s">
        <v>10807</v>
      </c>
      <c r="K3905" s="140"/>
      <c r="L3905" s="143"/>
      <c r="M3905" s="169">
        <v>1</v>
      </c>
      <c r="N3905" s="200" t="s">
        <v>38847</v>
      </c>
      <c r="O3905" s="214"/>
      <c r="P3905" s="128"/>
      <c r="Q3905" s="128" t="s">
        <v>18206</v>
      </c>
      <c r="R3905" s="145"/>
      <c r="S3905" s="128"/>
      <c r="T3905" s="128" t="s">
        <v>21275</v>
      </c>
      <c r="U3905" s="128" t="s">
        <v>39360</v>
      </c>
      <c r="V3905" s="145">
        <v>5.5</v>
      </c>
      <c r="W3905" s="120"/>
      <c r="X3905" s="324"/>
    </row>
    <row r="3906" spans="1:24" ht="12.95" customHeight="1" x14ac:dyDescent="0.2">
      <c r="A3906" s="140">
        <v>2018</v>
      </c>
      <c r="B3906" s="140" t="s">
        <v>4176</v>
      </c>
      <c r="C3906" s="128" t="s">
        <v>38846</v>
      </c>
      <c r="D3906" s="128" t="s">
        <v>38862</v>
      </c>
      <c r="E3906" s="140" t="s">
        <v>38855</v>
      </c>
      <c r="F3906" s="148" t="s">
        <v>10085</v>
      </c>
      <c r="G3906" s="142">
        <v>15117</v>
      </c>
      <c r="H3906" s="128" t="s">
        <v>11819</v>
      </c>
      <c r="I3906" s="128" t="s">
        <v>13336</v>
      </c>
      <c r="J3906" s="128" t="s">
        <v>10807</v>
      </c>
      <c r="K3906" s="140"/>
      <c r="L3906" s="143"/>
      <c r="M3906" s="169">
        <v>1</v>
      </c>
      <c r="N3906" s="200" t="s">
        <v>38847</v>
      </c>
      <c r="O3906" s="214" t="s">
        <v>3620</v>
      </c>
      <c r="P3906" s="128"/>
      <c r="Q3906" s="128" t="s">
        <v>16868</v>
      </c>
      <c r="R3906" s="145"/>
      <c r="S3906" s="128"/>
      <c r="T3906" s="128" t="s">
        <v>21275</v>
      </c>
      <c r="U3906" s="128" t="s">
        <v>39359</v>
      </c>
      <c r="V3906" s="145">
        <v>5.5</v>
      </c>
      <c r="W3906" s="120"/>
      <c r="X3906" s="324"/>
    </row>
    <row r="3907" spans="1:24" ht="12.95" customHeight="1" x14ac:dyDescent="0.2">
      <c r="A3907" s="140">
        <v>2018</v>
      </c>
      <c r="B3907" s="140" t="s">
        <v>4176</v>
      </c>
      <c r="C3907" s="128" t="s">
        <v>38846</v>
      </c>
      <c r="D3907" s="128" t="s">
        <v>38863</v>
      </c>
      <c r="E3907" s="140" t="s">
        <v>38856</v>
      </c>
      <c r="F3907" s="148" t="s">
        <v>10085</v>
      </c>
      <c r="G3907" s="142">
        <v>15116</v>
      </c>
      <c r="H3907" s="115" t="s">
        <v>38857</v>
      </c>
      <c r="I3907" s="128" t="s">
        <v>11819</v>
      </c>
      <c r="J3907" s="128" t="s">
        <v>10807</v>
      </c>
      <c r="K3907" s="140"/>
      <c r="L3907" s="143"/>
      <c r="M3907" s="169">
        <v>1</v>
      </c>
      <c r="N3907" s="144" t="s">
        <v>38847</v>
      </c>
      <c r="O3907" s="214" t="s">
        <v>8076</v>
      </c>
      <c r="P3907" s="128" t="s">
        <v>15959</v>
      </c>
      <c r="Q3907" s="128" t="s">
        <v>38864</v>
      </c>
      <c r="R3907" s="145"/>
      <c r="S3907" s="128" t="s">
        <v>9435</v>
      </c>
      <c r="T3907" s="128" t="s">
        <v>21275</v>
      </c>
      <c r="U3907" s="128" t="s">
        <v>39361</v>
      </c>
      <c r="V3907" s="145">
        <v>36</v>
      </c>
      <c r="W3907" s="120"/>
      <c r="X3907" s="324"/>
    </row>
    <row r="3908" spans="1:24" ht="12.95" customHeight="1" x14ac:dyDescent="0.2">
      <c r="A3908" s="115">
        <v>2011</v>
      </c>
      <c r="B3908" s="115" t="s">
        <v>4176</v>
      </c>
      <c r="C3908" s="164" t="s">
        <v>3117</v>
      </c>
      <c r="D3908" s="129" t="s">
        <v>12957</v>
      </c>
      <c r="E3908" s="102" t="s">
        <v>17625</v>
      </c>
      <c r="F3908" s="195" t="s">
        <v>14961</v>
      </c>
      <c r="G3908" s="105">
        <v>14746</v>
      </c>
      <c r="H3908" s="102" t="s">
        <v>5011</v>
      </c>
      <c r="I3908" s="102" t="s">
        <v>11819</v>
      </c>
      <c r="J3908" s="102" t="s">
        <v>11144</v>
      </c>
      <c r="K3908" s="132"/>
      <c r="L3908" s="111" t="s">
        <v>14837</v>
      </c>
      <c r="M3908" s="102">
        <v>1</v>
      </c>
      <c r="N3908" s="112" t="s">
        <v>14839</v>
      </c>
      <c r="O3908" s="102" t="s">
        <v>20529</v>
      </c>
      <c r="P3908" s="102" t="s">
        <v>20529</v>
      </c>
      <c r="Q3908" s="102" t="s">
        <v>20529</v>
      </c>
      <c r="R3908" s="102"/>
      <c r="S3908" s="102" t="s">
        <v>11080</v>
      </c>
      <c r="T3908" s="102" t="s">
        <v>28757</v>
      </c>
      <c r="U3908" s="102" t="s">
        <v>17672</v>
      </c>
      <c r="V3908" s="109" t="s">
        <v>1861</v>
      </c>
      <c r="W3908" s="102"/>
      <c r="X3908" s="324"/>
    </row>
    <row r="3909" spans="1:24" ht="12.95" customHeight="1" x14ac:dyDescent="0.2">
      <c r="A3909" s="115">
        <v>2011</v>
      </c>
      <c r="B3909" s="115" t="s">
        <v>4176</v>
      </c>
      <c r="C3909" s="102" t="s">
        <v>3117</v>
      </c>
      <c r="D3909" s="129" t="s">
        <v>9057</v>
      </c>
      <c r="E3909" s="102" t="s">
        <v>17673</v>
      </c>
      <c r="F3909" s="195" t="s">
        <v>14961</v>
      </c>
      <c r="G3909" s="105">
        <v>14748</v>
      </c>
      <c r="H3909" s="102" t="s">
        <v>5011</v>
      </c>
      <c r="I3909" s="102" t="s">
        <v>11819</v>
      </c>
      <c r="J3909" s="102" t="s">
        <v>11144</v>
      </c>
      <c r="K3909" s="132"/>
      <c r="L3909" s="111" t="s">
        <v>31825</v>
      </c>
      <c r="M3909" s="109">
        <v>1</v>
      </c>
      <c r="N3909" s="112" t="s">
        <v>14839</v>
      </c>
      <c r="O3909" s="102" t="s">
        <v>20529</v>
      </c>
      <c r="P3909" s="102" t="s">
        <v>20529</v>
      </c>
      <c r="Q3909" s="102" t="s">
        <v>20529</v>
      </c>
      <c r="R3909" s="109"/>
      <c r="S3909" s="102" t="s">
        <v>11080</v>
      </c>
      <c r="T3909" s="102" t="s">
        <v>28757</v>
      </c>
      <c r="U3909" s="102" t="s">
        <v>14838</v>
      </c>
      <c r="V3909" s="109" t="s">
        <v>1865</v>
      </c>
      <c r="W3909" s="102"/>
      <c r="X3909" s="324"/>
    </row>
    <row r="3910" spans="1:24" ht="12.95" customHeight="1" x14ac:dyDescent="0.2">
      <c r="A3910" s="115">
        <v>2011</v>
      </c>
      <c r="B3910" s="115" t="s">
        <v>4176</v>
      </c>
      <c r="C3910" s="102" t="s">
        <v>3117</v>
      </c>
      <c r="D3910" s="129" t="s">
        <v>10653</v>
      </c>
      <c r="E3910" s="102" t="s">
        <v>17674</v>
      </c>
      <c r="F3910" s="195" t="s">
        <v>14961</v>
      </c>
      <c r="G3910" s="105">
        <v>14746</v>
      </c>
      <c r="H3910" s="102" t="s">
        <v>5011</v>
      </c>
      <c r="I3910" s="102" t="s">
        <v>11819</v>
      </c>
      <c r="J3910" s="102" t="s">
        <v>11144</v>
      </c>
      <c r="K3910" s="132"/>
      <c r="L3910" s="111" t="s">
        <v>31826</v>
      </c>
      <c r="M3910" s="109">
        <v>1</v>
      </c>
      <c r="N3910" s="112" t="s">
        <v>14839</v>
      </c>
      <c r="O3910" s="102" t="s">
        <v>20529</v>
      </c>
      <c r="P3910" s="102" t="s">
        <v>20529</v>
      </c>
      <c r="Q3910" s="102" t="s">
        <v>20529</v>
      </c>
      <c r="R3910" s="109"/>
      <c r="S3910" s="102" t="s">
        <v>11080</v>
      </c>
      <c r="T3910" s="102" t="s">
        <v>28757</v>
      </c>
      <c r="U3910" s="102" t="s">
        <v>14840</v>
      </c>
      <c r="V3910" s="109" t="s">
        <v>5057</v>
      </c>
      <c r="W3910" s="102"/>
      <c r="X3910" s="324"/>
    </row>
    <row r="3911" spans="1:24" ht="12.95" customHeight="1" x14ac:dyDescent="0.2">
      <c r="A3911" s="115">
        <v>2011</v>
      </c>
      <c r="B3911" s="115" t="s">
        <v>4176</v>
      </c>
      <c r="C3911" s="132" t="s">
        <v>3117</v>
      </c>
      <c r="D3911" s="129" t="s">
        <v>4275</v>
      </c>
      <c r="E3911" s="102" t="s">
        <v>12832</v>
      </c>
      <c r="F3911" s="148" t="s">
        <v>10085</v>
      </c>
      <c r="G3911" s="105">
        <v>14746</v>
      </c>
      <c r="H3911" s="102" t="s">
        <v>5011</v>
      </c>
      <c r="I3911" s="102" t="s">
        <v>11819</v>
      </c>
      <c r="J3911" s="102" t="s">
        <v>11144</v>
      </c>
      <c r="K3911" s="132"/>
      <c r="L3911" s="111" t="s">
        <v>31611</v>
      </c>
      <c r="M3911" s="102">
        <v>1</v>
      </c>
      <c r="N3911" s="112" t="s">
        <v>14839</v>
      </c>
      <c r="O3911" s="102"/>
      <c r="P3911" s="102"/>
      <c r="Q3911" s="102" t="s">
        <v>17601</v>
      </c>
      <c r="R3911" s="102"/>
      <c r="S3911" s="102"/>
      <c r="T3911" s="102" t="s">
        <v>28757</v>
      </c>
      <c r="U3911" s="102" t="s">
        <v>14838</v>
      </c>
      <c r="V3911" s="109">
        <v>6</v>
      </c>
      <c r="W3911" s="102"/>
      <c r="X3911" s="324"/>
    </row>
    <row r="3912" spans="1:24" ht="12.95" customHeight="1" x14ac:dyDescent="0.2">
      <c r="A3912" s="115">
        <v>2011</v>
      </c>
      <c r="B3912" s="115" t="s">
        <v>4176</v>
      </c>
      <c r="C3912" s="102" t="s">
        <v>3117</v>
      </c>
      <c r="D3912" s="129" t="s">
        <v>31827</v>
      </c>
      <c r="E3912" s="102" t="s">
        <v>12833</v>
      </c>
      <c r="F3912" s="148" t="s">
        <v>10085</v>
      </c>
      <c r="G3912" s="105">
        <v>14748</v>
      </c>
      <c r="H3912" s="102" t="s">
        <v>5011</v>
      </c>
      <c r="I3912" s="102" t="s">
        <v>11819</v>
      </c>
      <c r="J3912" s="102" t="s">
        <v>11144</v>
      </c>
      <c r="K3912" s="132"/>
      <c r="L3912" s="111" t="s">
        <v>31613</v>
      </c>
      <c r="M3912" s="102">
        <v>1</v>
      </c>
      <c r="N3912" s="125" t="s">
        <v>14839</v>
      </c>
      <c r="O3912" s="102"/>
      <c r="P3912" s="102" t="s">
        <v>9160</v>
      </c>
      <c r="Q3912" s="102" t="s">
        <v>15837</v>
      </c>
      <c r="R3912" s="102"/>
      <c r="S3912" s="102" t="s">
        <v>11080</v>
      </c>
      <c r="T3912" s="102" t="s">
        <v>28757</v>
      </c>
      <c r="U3912" s="102" t="s">
        <v>21767</v>
      </c>
      <c r="V3912" s="109">
        <v>6</v>
      </c>
      <c r="W3912" s="102"/>
      <c r="X3912" s="324"/>
    </row>
    <row r="3913" spans="1:24" ht="12.95" customHeight="1" x14ac:dyDescent="0.2">
      <c r="A3913" s="115">
        <v>2011</v>
      </c>
      <c r="B3913" s="115" t="s">
        <v>4176</v>
      </c>
      <c r="C3913" s="102" t="s">
        <v>3117</v>
      </c>
      <c r="D3913" s="129" t="s">
        <v>8345</v>
      </c>
      <c r="E3913" s="102" t="s">
        <v>12834</v>
      </c>
      <c r="F3913" s="148" t="s">
        <v>10085</v>
      </c>
      <c r="G3913" s="105">
        <v>14749</v>
      </c>
      <c r="H3913" s="102" t="s">
        <v>11819</v>
      </c>
      <c r="I3913" s="102" t="s">
        <v>5011</v>
      </c>
      <c r="J3913" s="102" t="s">
        <v>11144</v>
      </c>
      <c r="K3913" s="132"/>
      <c r="L3913" s="111" t="s">
        <v>31614</v>
      </c>
      <c r="M3913" s="102">
        <v>1</v>
      </c>
      <c r="N3913" s="125" t="s">
        <v>14839</v>
      </c>
      <c r="O3913" s="102" t="s">
        <v>248</v>
      </c>
      <c r="P3913" s="102" t="s">
        <v>13555</v>
      </c>
      <c r="Q3913" s="102" t="s">
        <v>17727</v>
      </c>
      <c r="R3913" s="102"/>
      <c r="S3913" s="102" t="s">
        <v>9435</v>
      </c>
      <c r="T3913" s="102" t="s">
        <v>28757</v>
      </c>
      <c r="U3913" s="102" t="s">
        <v>21768</v>
      </c>
      <c r="V3913" s="109">
        <v>7</v>
      </c>
      <c r="W3913" s="102"/>
      <c r="X3913" s="324"/>
    </row>
    <row r="3914" spans="1:24" ht="12.95" customHeight="1" x14ac:dyDescent="0.2">
      <c r="A3914" s="115">
        <v>2011</v>
      </c>
      <c r="B3914" s="115" t="s">
        <v>4176</v>
      </c>
      <c r="C3914" s="102" t="s">
        <v>3117</v>
      </c>
      <c r="D3914" s="129" t="s">
        <v>31828</v>
      </c>
      <c r="E3914" s="102" t="s">
        <v>12835</v>
      </c>
      <c r="F3914" s="148" t="s">
        <v>10085</v>
      </c>
      <c r="G3914" s="105">
        <v>14746</v>
      </c>
      <c r="H3914" s="102" t="s">
        <v>5011</v>
      </c>
      <c r="I3914" s="102" t="s">
        <v>11819</v>
      </c>
      <c r="J3914" s="102" t="s">
        <v>11144</v>
      </c>
      <c r="K3914" s="132"/>
      <c r="L3914" s="111" t="s">
        <v>31615</v>
      </c>
      <c r="M3914" s="102">
        <v>1</v>
      </c>
      <c r="N3914" s="112" t="s">
        <v>14839</v>
      </c>
      <c r="O3914" s="102" t="s">
        <v>21769</v>
      </c>
      <c r="P3914" s="102" t="s">
        <v>14682</v>
      </c>
      <c r="Q3914" s="102" t="s">
        <v>20876</v>
      </c>
      <c r="R3914" s="102"/>
      <c r="S3914" s="102" t="s">
        <v>8315</v>
      </c>
      <c r="T3914" s="102" t="s">
        <v>28757</v>
      </c>
      <c r="U3914" s="102" t="s">
        <v>14838</v>
      </c>
      <c r="V3914" s="109">
        <v>7.5</v>
      </c>
      <c r="W3914" s="102"/>
      <c r="X3914" s="324"/>
    </row>
    <row r="3915" spans="1:24" ht="12.95" customHeight="1" x14ac:dyDescent="0.2">
      <c r="A3915" s="115">
        <v>2011</v>
      </c>
      <c r="B3915" s="115" t="s">
        <v>4176</v>
      </c>
      <c r="C3915" s="102" t="s">
        <v>3117</v>
      </c>
      <c r="D3915" s="129" t="s">
        <v>31829</v>
      </c>
      <c r="E3915" s="102" t="s">
        <v>12836</v>
      </c>
      <c r="F3915" s="148" t="s">
        <v>10085</v>
      </c>
      <c r="G3915" s="105">
        <v>14748</v>
      </c>
      <c r="H3915" s="102" t="s">
        <v>11819</v>
      </c>
      <c r="I3915" s="102" t="s">
        <v>5011</v>
      </c>
      <c r="J3915" s="102" t="s">
        <v>11144</v>
      </c>
      <c r="K3915" s="132"/>
      <c r="L3915" s="111" t="s">
        <v>31616</v>
      </c>
      <c r="M3915" s="102">
        <v>1</v>
      </c>
      <c r="N3915" s="125" t="s">
        <v>14839</v>
      </c>
      <c r="O3915" s="102" t="s">
        <v>10189</v>
      </c>
      <c r="P3915" s="102" t="s">
        <v>9125</v>
      </c>
      <c r="Q3915" s="102" t="s">
        <v>21770</v>
      </c>
      <c r="R3915" s="102"/>
      <c r="S3915" s="102"/>
      <c r="T3915" s="102" t="s">
        <v>28757</v>
      </c>
      <c r="U3915" s="102" t="s">
        <v>21771</v>
      </c>
      <c r="V3915" s="109">
        <v>5</v>
      </c>
      <c r="W3915" s="102"/>
      <c r="X3915" s="324"/>
    </row>
    <row r="3916" spans="1:24" ht="12.95" customHeight="1" x14ac:dyDescent="0.2">
      <c r="A3916" s="115">
        <v>2011</v>
      </c>
      <c r="B3916" s="115" t="s">
        <v>4176</v>
      </c>
      <c r="C3916" s="102" t="s">
        <v>3117</v>
      </c>
      <c r="D3916" s="129" t="s">
        <v>31830</v>
      </c>
      <c r="E3916" s="102" t="s">
        <v>12837</v>
      </c>
      <c r="F3916" s="148" t="s">
        <v>10085</v>
      </c>
      <c r="G3916" s="105">
        <v>14746</v>
      </c>
      <c r="H3916" s="102" t="s">
        <v>5011</v>
      </c>
      <c r="I3916" s="102" t="s">
        <v>11819</v>
      </c>
      <c r="J3916" s="102" t="s">
        <v>11144</v>
      </c>
      <c r="K3916" s="132"/>
      <c r="L3916" s="111" t="s">
        <v>31617</v>
      </c>
      <c r="M3916" s="102">
        <v>1</v>
      </c>
      <c r="N3916" s="125" t="s">
        <v>14839</v>
      </c>
      <c r="O3916" s="102" t="s">
        <v>21632</v>
      </c>
      <c r="P3916" s="102" t="s">
        <v>13301</v>
      </c>
      <c r="Q3916" s="102" t="s">
        <v>21015</v>
      </c>
      <c r="R3916" s="102"/>
      <c r="S3916" s="102" t="s">
        <v>9435</v>
      </c>
      <c r="T3916" s="102" t="s">
        <v>28757</v>
      </c>
      <c r="U3916" s="102" t="s">
        <v>21772</v>
      </c>
      <c r="V3916" s="109">
        <v>7</v>
      </c>
      <c r="W3916" s="102"/>
      <c r="X3916" s="324"/>
    </row>
    <row r="3917" spans="1:24" ht="12.95" customHeight="1" x14ac:dyDescent="0.2">
      <c r="A3917" s="115">
        <v>2011</v>
      </c>
      <c r="B3917" s="115" t="s">
        <v>4176</v>
      </c>
      <c r="C3917" s="102" t="s">
        <v>3117</v>
      </c>
      <c r="D3917" s="129" t="s">
        <v>6820</v>
      </c>
      <c r="E3917" s="102" t="s">
        <v>12838</v>
      </c>
      <c r="F3917" s="148" t="s">
        <v>10085</v>
      </c>
      <c r="G3917" s="105">
        <v>14747</v>
      </c>
      <c r="H3917" s="102" t="s">
        <v>11819</v>
      </c>
      <c r="I3917" s="102" t="s">
        <v>5011</v>
      </c>
      <c r="J3917" s="102" t="s">
        <v>11144</v>
      </c>
      <c r="K3917" s="132"/>
      <c r="L3917" s="111" t="s">
        <v>31618</v>
      </c>
      <c r="M3917" s="109">
        <v>1</v>
      </c>
      <c r="N3917" s="125" t="s">
        <v>14839</v>
      </c>
      <c r="O3917" s="102" t="s">
        <v>21169</v>
      </c>
      <c r="P3917" s="102" t="s">
        <v>4709</v>
      </c>
      <c r="Q3917" s="102" t="s">
        <v>19239</v>
      </c>
      <c r="R3917" s="109"/>
      <c r="S3917" s="102" t="s">
        <v>11080</v>
      </c>
      <c r="T3917" s="102" t="s">
        <v>28757</v>
      </c>
      <c r="U3917" s="102" t="s">
        <v>14838</v>
      </c>
      <c r="V3917" s="109">
        <v>6</v>
      </c>
      <c r="W3917" s="102"/>
      <c r="X3917" s="324"/>
    </row>
    <row r="3918" spans="1:24" ht="12.95" customHeight="1" x14ac:dyDescent="0.2">
      <c r="A3918" s="115">
        <v>2011</v>
      </c>
      <c r="B3918" s="115" t="s">
        <v>4176</v>
      </c>
      <c r="C3918" s="102" t="s">
        <v>3117</v>
      </c>
      <c r="D3918" s="129" t="s">
        <v>6790</v>
      </c>
      <c r="E3918" s="102" t="s">
        <v>12839</v>
      </c>
      <c r="F3918" s="148" t="s">
        <v>10085</v>
      </c>
      <c r="G3918" s="105">
        <v>14748</v>
      </c>
      <c r="H3918" s="102" t="s">
        <v>11819</v>
      </c>
      <c r="I3918" s="102" t="s">
        <v>5011</v>
      </c>
      <c r="J3918" s="102" t="s">
        <v>11144</v>
      </c>
      <c r="K3918" s="132"/>
      <c r="L3918" s="111" t="s">
        <v>31619</v>
      </c>
      <c r="M3918" s="102">
        <v>1</v>
      </c>
      <c r="N3918" s="112" t="s">
        <v>14839</v>
      </c>
      <c r="O3918" s="102"/>
      <c r="P3918" s="102"/>
      <c r="Q3918" s="102" t="s">
        <v>16687</v>
      </c>
      <c r="R3918" s="102"/>
      <c r="S3918" s="102" t="s">
        <v>8315</v>
      </c>
      <c r="T3918" s="102" t="s">
        <v>28757</v>
      </c>
      <c r="U3918" s="102" t="s">
        <v>21771</v>
      </c>
      <c r="V3918" s="109">
        <v>8</v>
      </c>
      <c r="W3918" s="102"/>
      <c r="X3918" s="324"/>
    </row>
    <row r="3919" spans="1:24" ht="12.95" customHeight="1" x14ac:dyDescent="0.2">
      <c r="A3919" s="115">
        <v>2011</v>
      </c>
      <c r="B3919" s="115" t="s">
        <v>4176</v>
      </c>
      <c r="C3919" s="102" t="s">
        <v>3117</v>
      </c>
      <c r="D3919" s="129" t="s">
        <v>6821</v>
      </c>
      <c r="E3919" s="102" t="s">
        <v>12840</v>
      </c>
      <c r="F3919" s="148" t="s">
        <v>10085</v>
      </c>
      <c r="G3919" s="105">
        <v>14746</v>
      </c>
      <c r="H3919" s="102" t="s">
        <v>5011</v>
      </c>
      <c r="I3919" s="102" t="s">
        <v>11819</v>
      </c>
      <c r="J3919" s="102" t="s">
        <v>11144</v>
      </c>
      <c r="K3919" s="132"/>
      <c r="L3919" s="111" t="s">
        <v>31620</v>
      </c>
      <c r="M3919" s="102">
        <v>1</v>
      </c>
      <c r="N3919" s="125" t="s">
        <v>14839</v>
      </c>
      <c r="O3919" s="102" t="s">
        <v>3620</v>
      </c>
      <c r="P3919" s="102" t="s">
        <v>162</v>
      </c>
      <c r="Q3919" s="102" t="s">
        <v>19099</v>
      </c>
      <c r="R3919" s="102"/>
      <c r="S3919" s="102"/>
      <c r="T3919" s="102" t="s">
        <v>28757</v>
      </c>
      <c r="U3919" s="102" t="s">
        <v>14838</v>
      </c>
      <c r="V3919" s="109">
        <v>5</v>
      </c>
      <c r="W3919" s="102"/>
      <c r="X3919" s="324"/>
    </row>
    <row r="3920" spans="1:24" ht="12.95" customHeight="1" x14ac:dyDescent="0.2">
      <c r="A3920" s="115">
        <v>2011</v>
      </c>
      <c r="B3920" s="115" t="s">
        <v>4176</v>
      </c>
      <c r="C3920" s="102" t="s">
        <v>3117</v>
      </c>
      <c r="D3920" s="129" t="s">
        <v>6822</v>
      </c>
      <c r="E3920" s="102" t="s">
        <v>12841</v>
      </c>
      <c r="F3920" s="148" t="s">
        <v>10085</v>
      </c>
      <c r="G3920" s="105">
        <v>14746</v>
      </c>
      <c r="H3920" s="102" t="s">
        <v>5011</v>
      </c>
      <c r="I3920" s="102" t="s">
        <v>11819</v>
      </c>
      <c r="J3920" s="102" t="s">
        <v>11144</v>
      </c>
      <c r="K3920" s="132"/>
      <c r="L3920" s="111" t="s">
        <v>31621</v>
      </c>
      <c r="M3920" s="102">
        <v>1</v>
      </c>
      <c r="N3920" s="125" t="s">
        <v>14839</v>
      </c>
      <c r="O3920" s="102" t="s">
        <v>9160</v>
      </c>
      <c r="P3920" s="102" t="s">
        <v>162</v>
      </c>
      <c r="Q3920" s="102" t="s">
        <v>20474</v>
      </c>
      <c r="R3920" s="102"/>
      <c r="S3920" s="102"/>
      <c r="T3920" s="102" t="s">
        <v>28757</v>
      </c>
      <c r="U3920" s="102" t="s">
        <v>14838</v>
      </c>
      <c r="V3920" s="109">
        <v>5.5</v>
      </c>
      <c r="W3920" s="102"/>
      <c r="X3920" s="324"/>
    </row>
    <row r="3921" spans="1:24" ht="12.95" customHeight="1" x14ac:dyDescent="0.2">
      <c r="A3921" s="115">
        <v>2011</v>
      </c>
      <c r="B3921" s="115" t="s">
        <v>4176</v>
      </c>
      <c r="C3921" s="102" t="s">
        <v>3117</v>
      </c>
      <c r="D3921" s="129" t="s">
        <v>6823</v>
      </c>
      <c r="E3921" s="102" t="s">
        <v>12842</v>
      </c>
      <c r="F3921" s="148" t="s">
        <v>10085</v>
      </c>
      <c r="G3921" s="105">
        <v>14746</v>
      </c>
      <c r="H3921" s="102" t="s">
        <v>11819</v>
      </c>
      <c r="I3921" s="102" t="s">
        <v>5011</v>
      </c>
      <c r="J3921" s="102" t="s">
        <v>11144</v>
      </c>
      <c r="K3921" s="132"/>
      <c r="L3921" s="111" t="s">
        <v>31622</v>
      </c>
      <c r="M3921" s="102">
        <v>1</v>
      </c>
      <c r="N3921" s="125" t="s">
        <v>14839</v>
      </c>
      <c r="O3921" s="102" t="s">
        <v>65</v>
      </c>
      <c r="P3921" s="102" t="s">
        <v>9125</v>
      </c>
      <c r="Q3921" s="102" t="s">
        <v>7661</v>
      </c>
      <c r="R3921" s="102"/>
      <c r="S3921" s="102"/>
      <c r="T3921" s="102" t="s">
        <v>28757</v>
      </c>
      <c r="U3921" s="102" t="s">
        <v>14838</v>
      </c>
      <c r="V3921" s="109">
        <v>6</v>
      </c>
      <c r="W3921" s="102"/>
      <c r="X3921" s="324"/>
    </row>
    <row r="3922" spans="1:24" ht="12.95" customHeight="1" x14ac:dyDescent="0.2">
      <c r="A3922" s="115">
        <v>2011</v>
      </c>
      <c r="B3922" s="115" t="s">
        <v>4176</v>
      </c>
      <c r="C3922" s="102" t="s">
        <v>3117</v>
      </c>
      <c r="D3922" s="129" t="s">
        <v>6824</v>
      </c>
      <c r="E3922" s="102" t="s">
        <v>12843</v>
      </c>
      <c r="F3922" s="148" t="s">
        <v>10085</v>
      </c>
      <c r="G3922" s="105">
        <v>14746</v>
      </c>
      <c r="H3922" s="102" t="s">
        <v>11819</v>
      </c>
      <c r="I3922" s="102" t="s">
        <v>5011</v>
      </c>
      <c r="J3922" s="102" t="s">
        <v>11144</v>
      </c>
      <c r="K3922" s="132"/>
      <c r="L3922" s="111" t="s">
        <v>31623</v>
      </c>
      <c r="M3922" s="102">
        <v>1</v>
      </c>
      <c r="N3922" s="125" t="s">
        <v>14839</v>
      </c>
      <c r="O3922" s="102" t="s">
        <v>10189</v>
      </c>
      <c r="P3922" s="102" t="s">
        <v>3620</v>
      </c>
      <c r="Q3922" s="102" t="s">
        <v>19787</v>
      </c>
      <c r="R3922" s="102"/>
      <c r="S3922" s="102"/>
      <c r="T3922" s="102" t="s">
        <v>28757</v>
      </c>
      <c r="U3922" s="102" t="s">
        <v>14838</v>
      </c>
      <c r="V3922" s="109">
        <v>4.5</v>
      </c>
      <c r="W3922" s="102"/>
      <c r="X3922" s="324"/>
    </row>
    <row r="3923" spans="1:24" ht="12.95" customHeight="1" x14ac:dyDescent="0.2">
      <c r="A3923" s="115">
        <v>2011</v>
      </c>
      <c r="B3923" s="115" t="s">
        <v>4176</v>
      </c>
      <c r="C3923" s="102" t="s">
        <v>3117</v>
      </c>
      <c r="D3923" s="129" t="s">
        <v>4770</v>
      </c>
      <c r="E3923" s="102" t="s">
        <v>12844</v>
      </c>
      <c r="F3923" s="148" t="s">
        <v>10085</v>
      </c>
      <c r="G3923" s="105">
        <v>14747</v>
      </c>
      <c r="H3923" s="102" t="s">
        <v>11819</v>
      </c>
      <c r="I3923" s="102" t="s">
        <v>5011</v>
      </c>
      <c r="J3923" s="102" t="s">
        <v>11144</v>
      </c>
      <c r="K3923" s="132"/>
      <c r="L3923" s="111" t="s">
        <v>31624</v>
      </c>
      <c r="M3923" s="102">
        <v>1</v>
      </c>
      <c r="N3923" s="125" t="s">
        <v>14839</v>
      </c>
      <c r="O3923" s="102" t="s">
        <v>15928</v>
      </c>
      <c r="P3923" s="102" t="s">
        <v>162</v>
      </c>
      <c r="Q3923" s="102" t="s">
        <v>13207</v>
      </c>
      <c r="R3923" s="102"/>
      <c r="S3923" s="102"/>
      <c r="T3923" s="102" t="s">
        <v>28757</v>
      </c>
      <c r="U3923" s="102" t="s">
        <v>14838</v>
      </c>
      <c r="V3923" s="109">
        <v>4</v>
      </c>
      <c r="W3923" s="102"/>
      <c r="X3923" s="324"/>
    </row>
    <row r="3924" spans="1:24" ht="12.95" customHeight="1" x14ac:dyDescent="0.2">
      <c r="A3924" s="115">
        <v>2011</v>
      </c>
      <c r="B3924" s="115" t="s">
        <v>4176</v>
      </c>
      <c r="C3924" s="102" t="s">
        <v>3117</v>
      </c>
      <c r="D3924" s="129" t="s">
        <v>4771</v>
      </c>
      <c r="E3924" s="102" t="s">
        <v>12845</v>
      </c>
      <c r="F3924" s="148" t="s">
        <v>10085</v>
      </c>
      <c r="G3924" s="105">
        <v>14749</v>
      </c>
      <c r="H3924" s="102" t="s">
        <v>5011</v>
      </c>
      <c r="I3924" s="102" t="s">
        <v>11819</v>
      </c>
      <c r="J3924" s="102" t="s">
        <v>11144</v>
      </c>
      <c r="K3924" s="132"/>
      <c r="L3924" s="111" t="s">
        <v>31625</v>
      </c>
      <c r="M3924" s="102">
        <v>1</v>
      </c>
      <c r="N3924" s="125" t="s">
        <v>14839</v>
      </c>
      <c r="O3924" s="102"/>
      <c r="P3924" s="102" t="s">
        <v>3620</v>
      </c>
      <c r="Q3924" s="102" t="s">
        <v>16884</v>
      </c>
      <c r="R3924" s="102"/>
      <c r="S3924" s="102" t="s">
        <v>8315</v>
      </c>
      <c r="T3924" s="102" t="s">
        <v>28757</v>
      </c>
      <c r="U3924" s="102" t="s">
        <v>21773</v>
      </c>
      <c r="V3924" s="109">
        <v>5.5</v>
      </c>
      <c r="W3924" s="102"/>
      <c r="X3924" s="324"/>
    </row>
    <row r="3925" spans="1:24" ht="12.95" customHeight="1" x14ac:dyDescent="0.2">
      <c r="A3925" s="115">
        <v>2011</v>
      </c>
      <c r="B3925" s="115" t="s">
        <v>4176</v>
      </c>
      <c r="C3925" s="102" t="s">
        <v>3117</v>
      </c>
      <c r="D3925" s="129" t="s">
        <v>3399</v>
      </c>
      <c r="E3925" s="102" t="s">
        <v>12846</v>
      </c>
      <c r="F3925" s="148" t="s">
        <v>10085</v>
      </c>
      <c r="G3925" s="105">
        <v>14749</v>
      </c>
      <c r="H3925" s="102" t="s">
        <v>5011</v>
      </c>
      <c r="I3925" s="102" t="s">
        <v>11819</v>
      </c>
      <c r="J3925" s="102" t="s">
        <v>11144</v>
      </c>
      <c r="K3925" s="132"/>
      <c r="L3925" s="111" t="s">
        <v>31626</v>
      </c>
      <c r="M3925" s="102">
        <v>1</v>
      </c>
      <c r="N3925" s="125" t="s">
        <v>14839</v>
      </c>
      <c r="O3925" s="102" t="s">
        <v>9160</v>
      </c>
      <c r="P3925" s="102"/>
      <c r="Q3925" s="102" t="s">
        <v>19531</v>
      </c>
      <c r="R3925" s="102"/>
      <c r="S3925" s="102"/>
      <c r="T3925" s="102" t="s">
        <v>28757</v>
      </c>
      <c r="U3925" s="102" t="s">
        <v>14838</v>
      </c>
      <c r="V3925" s="109">
        <v>5.5</v>
      </c>
      <c r="W3925" s="102"/>
      <c r="X3925" s="324"/>
    </row>
    <row r="3926" spans="1:24" ht="12.95" customHeight="1" x14ac:dyDescent="0.2">
      <c r="A3926" s="115">
        <v>2011</v>
      </c>
      <c r="B3926" s="115" t="s">
        <v>4176</v>
      </c>
      <c r="C3926" s="102" t="s">
        <v>3117</v>
      </c>
      <c r="D3926" s="129" t="s">
        <v>3398</v>
      </c>
      <c r="E3926" s="102" t="s">
        <v>12847</v>
      </c>
      <c r="F3926" s="148" t="s">
        <v>10085</v>
      </c>
      <c r="G3926" s="105">
        <v>14754</v>
      </c>
      <c r="H3926" s="102" t="s">
        <v>5011</v>
      </c>
      <c r="I3926" s="102" t="s">
        <v>11819</v>
      </c>
      <c r="J3926" s="102" t="s">
        <v>11144</v>
      </c>
      <c r="K3926" s="132"/>
      <c r="L3926" s="111" t="s">
        <v>31627</v>
      </c>
      <c r="M3926" s="102">
        <v>1</v>
      </c>
      <c r="N3926" s="125" t="s">
        <v>14839</v>
      </c>
      <c r="O3926" s="102"/>
      <c r="P3926" s="102" t="s">
        <v>9125</v>
      </c>
      <c r="Q3926" s="102" t="s">
        <v>16828</v>
      </c>
      <c r="R3926" s="102"/>
      <c r="S3926" s="102"/>
      <c r="T3926" s="102" t="s">
        <v>28757</v>
      </c>
      <c r="U3926" s="102" t="s">
        <v>14838</v>
      </c>
      <c r="V3926" s="109">
        <v>5.5</v>
      </c>
      <c r="W3926" s="102"/>
      <c r="X3926" s="324"/>
    </row>
    <row r="3927" spans="1:24" ht="12.95" customHeight="1" x14ac:dyDescent="0.2">
      <c r="A3927" s="115">
        <v>1998</v>
      </c>
      <c r="B3927" s="115" t="s">
        <v>4176</v>
      </c>
      <c r="C3927" s="103" t="s">
        <v>7189</v>
      </c>
      <c r="D3927" s="111" t="s">
        <v>11442</v>
      </c>
      <c r="E3927" s="115" t="s">
        <v>11831</v>
      </c>
      <c r="F3927" s="148" t="s">
        <v>10085</v>
      </c>
      <c r="G3927" s="105">
        <v>15683</v>
      </c>
      <c r="H3927" s="115" t="s">
        <v>2625</v>
      </c>
      <c r="I3927" s="115" t="s">
        <v>31718</v>
      </c>
      <c r="J3927" s="115" t="s">
        <v>3677</v>
      </c>
      <c r="K3927" s="115"/>
      <c r="L3927" s="111" t="s">
        <v>28036</v>
      </c>
      <c r="M3927" s="115">
        <v>1</v>
      </c>
      <c r="N3927" s="108" t="s">
        <v>11487</v>
      </c>
      <c r="O3927" s="115"/>
      <c r="P3927" s="115"/>
      <c r="Q3927" s="115" t="s">
        <v>19531</v>
      </c>
      <c r="R3927" s="115"/>
      <c r="S3927" s="115" t="s">
        <v>8315</v>
      </c>
      <c r="T3927" s="130" t="s">
        <v>21291</v>
      </c>
      <c r="U3927" s="115" t="s">
        <v>27939</v>
      </c>
      <c r="V3927" s="151">
        <v>9</v>
      </c>
      <c r="W3927" s="183"/>
      <c r="X3927" s="324"/>
    </row>
    <row r="3928" spans="1:24" ht="12.95" customHeight="1" x14ac:dyDescent="0.2">
      <c r="A3928" s="115">
        <v>1998</v>
      </c>
      <c r="B3928" s="115" t="s">
        <v>4176</v>
      </c>
      <c r="C3928" s="102" t="s">
        <v>7189</v>
      </c>
      <c r="D3928" s="111" t="s">
        <v>3679</v>
      </c>
      <c r="E3928" s="115" t="s">
        <v>3678</v>
      </c>
      <c r="F3928" s="148" t="s">
        <v>10085</v>
      </c>
      <c r="G3928" s="105">
        <v>15684</v>
      </c>
      <c r="H3928" s="115" t="s">
        <v>2625</v>
      </c>
      <c r="I3928" s="115" t="s">
        <v>31718</v>
      </c>
      <c r="J3928" s="115" t="s">
        <v>3677</v>
      </c>
      <c r="K3928" s="115"/>
      <c r="L3928" s="111" t="s">
        <v>28037</v>
      </c>
      <c r="M3928" s="115">
        <v>1</v>
      </c>
      <c r="N3928" s="108" t="s">
        <v>11487</v>
      </c>
      <c r="O3928" s="115"/>
      <c r="P3928" s="115" t="s">
        <v>9160</v>
      </c>
      <c r="Q3928" s="115" t="s">
        <v>16520</v>
      </c>
      <c r="R3928" s="115"/>
      <c r="S3928" s="115" t="s">
        <v>8315</v>
      </c>
      <c r="T3928" s="130" t="s">
        <v>21291</v>
      </c>
      <c r="U3928" s="115" t="s">
        <v>27939</v>
      </c>
      <c r="V3928" s="151">
        <v>7</v>
      </c>
      <c r="W3928" s="183"/>
      <c r="X3928" s="324"/>
    </row>
    <row r="3929" spans="1:24" ht="12.95" customHeight="1" x14ac:dyDescent="0.2">
      <c r="A3929" s="115">
        <v>1998</v>
      </c>
      <c r="B3929" s="115" t="s">
        <v>4176</v>
      </c>
      <c r="C3929" s="102" t="s">
        <v>7189</v>
      </c>
      <c r="D3929" s="111" t="s">
        <v>10193</v>
      </c>
      <c r="E3929" s="115" t="s">
        <v>14617</v>
      </c>
      <c r="F3929" s="148" t="s">
        <v>10085</v>
      </c>
      <c r="G3929" s="105">
        <v>15671</v>
      </c>
      <c r="H3929" s="115" t="s">
        <v>31718</v>
      </c>
      <c r="I3929" s="115" t="s">
        <v>2625</v>
      </c>
      <c r="J3929" s="115" t="s">
        <v>5269</v>
      </c>
      <c r="K3929" s="115"/>
      <c r="L3929" s="111" t="s">
        <v>28038</v>
      </c>
      <c r="M3929" s="115">
        <v>1</v>
      </c>
      <c r="N3929" s="108" t="s">
        <v>11487</v>
      </c>
      <c r="O3929" s="115"/>
      <c r="P3929" s="115"/>
      <c r="Q3929" s="115" t="s">
        <v>17527</v>
      </c>
      <c r="R3929" s="115"/>
      <c r="S3929" s="115"/>
      <c r="T3929" s="130" t="s">
        <v>21291</v>
      </c>
      <c r="U3929" s="115" t="s">
        <v>27939</v>
      </c>
      <c r="V3929" s="151">
        <v>6</v>
      </c>
      <c r="W3929" s="183"/>
      <c r="X3929" s="324"/>
    </row>
    <row r="3930" spans="1:24" ht="12.95" customHeight="1" x14ac:dyDescent="0.2">
      <c r="A3930" s="115">
        <v>1998</v>
      </c>
      <c r="B3930" s="115" t="s">
        <v>4176</v>
      </c>
      <c r="C3930" s="102" t="s">
        <v>7189</v>
      </c>
      <c r="D3930" s="111" t="s">
        <v>9137</v>
      </c>
      <c r="E3930" s="115" t="s">
        <v>9139</v>
      </c>
      <c r="F3930" s="148" t="s">
        <v>10085</v>
      </c>
      <c r="G3930" s="105">
        <v>15664</v>
      </c>
      <c r="H3930" s="115" t="s">
        <v>2625</v>
      </c>
      <c r="I3930" s="115" t="s">
        <v>31718</v>
      </c>
      <c r="J3930" s="115" t="s">
        <v>5269</v>
      </c>
      <c r="K3930" s="115"/>
      <c r="L3930" s="111" t="s">
        <v>28039</v>
      </c>
      <c r="M3930" s="115">
        <v>1</v>
      </c>
      <c r="N3930" s="108" t="s">
        <v>11487</v>
      </c>
      <c r="O3930" s="115"/>
      <c r="P3930" s="115"/>
      <c r="Q3930" s="115" t="s">
        <v>17191</v>
      </c>
      <c r="R3930" s="115"/>
      <c r="S3930" s="115"/>
      <c r="T3930" s="130" t="s">
        <v>21291</v>
      </c>
      <c r="U3930" s="115" t="s">
        <v>27939</v>
      </c>
      <c r="V3930" s="151">
        <v>6.5</v>
      </c>
      <c r="W3930" s="183"/>
      <c r="X3930" s="324"/>
    </row>
    <row r="3931" spans="1:24" ht="12.95" customHeight="1" x14ac:dyDescent="0.2">
      <c r="A3931" s="115">
        <v>1998</v>
      </c>
      <c r="B3931" s="115" t="s">
        <v>4176</v>
      </c>
      <c r="C3931" s="102" t="s">
        <v>7189</v>
      </c>
      <c r="D3931" s="111" t="s">
        <v>5117</v>
      </c>
      <c r="E3931" s="115" t="s">
        <v>9138</v>
      </c>
      <c r="F3931" s="148" t="s">
        <v>10085</v>
      </c>
      <c r="G3931" s="105">
        <v>15683</v>
      </c>
      <c r="H3931" s="115" t="s">
        <v>2625</v>
      </c>
      <c r="I3931" s="115" t="s">
        <v>31718</v>
      </c>
      <c r="J3931" s="115" t="s">
        <v>3677</v>
      </c>
      <c r="K3931" s="115"/>
      <c r="L3931" s="111" t="s">
        <v>28040</v>
      </c>
      <c r="M3931" s="231">
        <v>1</v>
      </c>
      <c r="N3931" s="108" t="s">
        <v>11487</v>
      </c>
      <c r="O3931" s="232"/>
      <c r="P3931" s="115"/>
      <c r="Q3931" s="115" t="s">
        <v>15913</v>
      </c>
      <c r="R3931" s="115" t="s">
        <v>7035</v>
      </c>
      <c r="S3931" s="115"/>
      <c r="T3931" s="130" t="s">
        <v>21291</v>
      </c>
      <c r="U3931" s="115" t="s">
        <v>27939</v>
      </c>
      <c r="V3931" s="151">
        <v>6.5</v>
      </c>
      <c r="W3931" s="183"/>
      <c r="X3931" s="324"/>
    </row>
    <row r="3932" spans="1:24" ht="12.95" customHeight="1" x14ac:dyDescent="0.2">
      <c r="A3932" s="115">
        <v>1998</v>
      </c>
      <c r="B3932" s="115" t="s">
        <v>4176</v>
      </c>
      <c r="C3932" s="102" t="s">
        <v>7189</v>
      </c>
      <c r="D3932" s="111" t="s">
        <v>5118</v>
      </c>
      <c r="E3932" s="115" t="s">
        <v>9140</v>
      </c>
      <c r="F3932" s="148" t="s">
        <v>10085</v>
      </c>
      <c r="G3932" s="105">
        <v>15681</v>
      </c>
      <c r="H3932" s="115" t="s">
        <v>2625</v>
      </c>
      <c r="I3932" s="115" t="s">
        <v>31718</v>
      </c>
      <c r="J3932" s="115" t="s">
        <v>7595</v>
      </c>
      <c r="K3932" s="115"/>
      <c r="L3932" s="111" t="s">
        <v>28041</v>
      </c>
      <c r="M3932" s="231">
        <v>1</v>
      </c>
      <c r="N3932" s="108" t="s">
        <v>11487</v>
      </c>
      <c r="O3932" s="232"/>
      <c r="P3932" s="115"/>
      <c r="Q3932" s="115" t="s">
        <v>16880</v>
      </c>
      <c r="R3932" s="115"/>
      <c r="S3932" s="115"/>
      <c r="T3932" s="130" t="s">
        <v>21291</v>
      </c>
      <c r="U3932" s="115" t="s">
        <v>27939</v>
      </c>
      <c r="V3932" s="151">
        <v>6</v>
      </c>
      <c r="W3932" s="183"/>
      <c r="X3932" s="324"/>
    </row>
    <row r="3933" spans="1:24" ht="12.95" customHeight="1" x14ac:dyDescent="0.2">
      <c r="A3933" s="115">
        <v>1998</v>
      </c>
      <c r="B3933" s="115" t="s">
        <v>4176</v>
      </c>
      <c r="C3933" s="102" t="s">
        <v>7189</v>
      </c>
      <c r="D3933" s="111" t="s">
        <v>31724</v>
      </c>
      <c r="E3933" s="115" t="s">
        <v>13705</v>
      </c>
      <c r="F3933" s="148" t="s">
        <v>10085</v>
      </c>
      <c r="G3933" s="105">
        <v>15677</v>
      </c>
      <c r="H3933" s="115" t="s">
        <v>31718</v>
      </c>
      <c r="I3933" s="115" t="s">
        <v>2625</v>
      </c>
      <c r="J3933" s="115" t="s">
        <v>12675</v>
      </c>
      <c r="K3933" s="115"/>
      <c r="L3933" s="111" t="s">
        <v>28042</v>
      </c>
      <c r="M3933" s="231">
        <v>1</v>
      </c>
      <c r="N3933" s="108" t="s">
        <v>11487</v>
      </c>
      <c r="O3933" s="232" t="s">
        <v>9160</v>
      </c>
      <c r="P3933" s="115" t="s">
        <v>162</v>
      </c>
      <c r="Q3933" s="115" t="s">
        <v>19101</v>
      </c>
      <c r="R3933" s="115" t="s">
        <v>7035</v>
      </c>
      <c r="S3933" s="115"/>
      <c r="T3933" s="130" t="s">
        <v>21291</v>
      </c>
      <c r="U3933" s="115" t="s">
        <v>28035</v>
      </c>
      <c r="V3933" s="151">
        <v>6.5</v>
      </c>
      <c r="W3933" s="183"/>
      <c r="X3933" s="324"/>
    </row>
    <row r="3934" spans="1:24" ht="12.95" customHeight="1" x14ac:dyDescent="0.2">
      <c r="A3934" s="115">
        <v>1998</v>
      </c>
      <c r="B3934" s="115" t="s">
        <v>4176</v>
      </c>
      <c r="C3934" s="102" t="s">
        <v>7189</v>
      </c>
      <c r="D3934" s="111" t="s">
        <v>7189</v>
      </c>
      <c r="E3934" s="115" t="s">
        <v>7596</v>
      </c>
      <c r="F3934" s="158" t="s">
        <v>14961</v>
      </c>
      <c r="G3934" s="105">
        <v>15674</v>
      </c>
      <c r="H3934" s="115" t="s">
        <v>2625</v>
      </c>
      <c r="I3934" s="115" t="s">
        <v>31718</v>
      </c>
      <c r="J3934" s="115" t="s">
        <v>7190</v>
      </c>
      <c r="K3934" s="115"/>
      <c r="L3934" s="111" t="s">
        <v>28043</v>
      </c>
      <c r="M3934" s="231">
        <v>1</v>
      </c>
      <c r="N3934" s="112" t="s">
        <v>11487</v>
      </c>
      <c r="O3934" s="232"/>
      <c r="P3934" s="115" t="s">
        <v>20529</v>
      </c>
      <c r="Q3934" s="115" t="s">
        <v>20529</v>
      </c>
      <c r="R3934" s="115" t="s">
        <v>7035</v>
      </c>
      <c r="S3934" s="115" t="s">
        <v>8315</v>
      </c>
      <c r="T3934" s="130" t="s">
        <v>21291</v>
      </c>
      <c r="U3934" s="115" t="s">
        <v>27939</v>
      </c>
      <c r="V3934" s="151" t="s">
        <v>7191</v>
      </c>
      <c r="W3934" s="183"/>
      <c r="X3934" s="324"/>
    </row>
    <row r="3935" spans="1:24" ht="12.95" customHeight="1" x14ac:dyDescent="0.2">
      <c r="A3935" s="140">
        <v>2016</v>
      </c>
      <c r="B3935" s="140" t="s">
        <v>4176</v>
      </c>
      <c r="C3935" s="197" t="s">
        <v>35136</v>
      </c>
      <c r="D3935" s="111" t="s">
        <v>35137</v>
      </c>
      <c r="E3935" s="115">
        <v>1</v>
      </c>
      <c r="F3935" s="148" t="s">
        <v>10085</v>
      </c>
      <c r="G3935" s="105">
        <v>16332</v>
      </c>
      <c r="H3935" s="115" t="s">
        <v>4890</v>
      </c>
      <c r="I3935" s="115" t="s">
        <v>13336</v>
      </c>
      <c r="J3935" s="102" t="s">
        <v>14920</v>
      </c>
      <c r="K3935" s="115"/>
      <c r="L3935" s="111" t="s">
        <v>35146</v>
      </c>
      <c r="M3935" s="115">
        <v>2</v>
      </c>
      <c r="N3935" s="108" t="s">
        <v>31853</v>
      </c>
      <c r="O3935" s="115" t="s">
        <v>9125</v>
      </c>
      <c r="P3935" s="115" t="s">
        <v>9160</v>
      </c>
      <c r="Q3935" s="115" t="s">
        <v>16545</v>
      </c>
      <c r="R3935" s="115"/>
      <c r="S3935" s="115"/>
      <c r="T3935" s="115" t="s">
        <v>20547</v>
      </c>
      <c r="U3935" s="115" t="s">
        <v>35138</v>
      </c>
      <c r="V3935" s="151">
        <v>3.5</v>
      </c>
      <c r="W3935" s="183"/>
      <c r="X3935" s="324"/>
    </row>
    <row r="3936" spans="1:24" ht="12.95" customHeight="1" x14ac:dyDescent="0.2">
      <c r="A3936" s="140">
        <v>2016</v>
      </c>
      <c r="B3936" s="140" t="s">
        <v>4176</v>
      </c>
      <c r="C3936" s="128" t="s">
        <v>35136</v>
      </c>
      <c r="D3936" s="111" t="s">
        <v>35162</v>
      </c>
      <c r="E3936" s="115">
        <v>2</v>
      </c>
      <c r="F3936" s="148" t="s">
        <v>10085</v>
      </c>
      <c r="G3936" s="105">
        <v>16334</v>
      </c>
      <c r="H3936" s="115" t="s">
        <v>4890</v>
      </c>
      <c r="I3936" s="115" t="s">
        <v>13336</v>
      </c>
      <c r="J3936" s="102" t="s">
        <v>14920</v>
      </c>
      <c r="K3936" s="115"/>
      <c r="L3936" s="111" t="s">
        <v>35147</v>
      </c>
      <c r="M3936" s="115">
        <v>1</v>
      </c>
      <c r="N3936" s="108" t="s">
        <v>5357</v>
      </c>
      <c r="O3936" s="115" t="s">
        <v>8076</v>
      </c>
      <c r="P3936" s="115"/>
      <c r="Q3936" s="115" t="s">
        <v>16880</v>
      </c>
      <c r="R3936" s="115"/>
      <c r="S3936" s="115"/>
      <c r="T3936" s="115" t="s">
        <v>20547</v>
      </c>
      <c r="U3936" s="115" t="s">
        <v>35139</v>
      </c>
      <c r="V3936" s="151">
        <v>5.5</v>
      </c>
      <c r="W3936" s="183"/>
      <c r="X3936" s="324"/>
    </row>
    <row r="3937" spans="1:24" ht="12.95" customHeight="1" x14ac:dyDescent="0.2">
      <c r="A3937" s="140">
        <v>2016</v>
      </c>
      <c r="B3937" s="140" t="s">
        <v>4176</v>
      </c>
      <c r="C3937" s="128" t="s">
        <v>35136</v>
      </c>
      <c r="D3937" s="111" t="s">
        <v>35163</v>
      </c>
      <c r="E3937" s="115">
        <v>3</v>
      </c>
      <c r="F3937" s="148" t="s">
        <v>10085</v>
      </c>
      <c r="G3937" s="105">
        <v>16335</v>
      </c>
      <c r="H3937" s="115" t="s">
        <v>13336</v>
      </c>
      <c r="I3937" s="115" t="s">
        <v>4890</v>
      </c>
      <c r="J3937" s="102" t="s">
        <v>14920</v>
      </c>
      <c r="K3937" s="115"/>
      <c r="L3937" s="111" t="s">
        <v>35148</v>
      </c>
      <c r="M3937" s="115">
        <v>1</v>
      </c>
      <c r="N3937" s="108" t="s">
        <v>5357</v>
      </c>
      <c r="O3937" s="115" t="s">
        <v>15889</v>
      </c>
      <c r="P3937" s="115" t="s">
        <v>9125</v>
      </c>
      <c r="Q3937" s="115" t="s">
        <v>16545</v>
      </c>
      <c r="R3937" s="115"/>
      <c r="S3937" s="115"/>
      <c r="T3937" s="115" t="s">
        <v>20547</v>
      </c>
      <c r="U3937" s="115" t="s">
        <v>35140</v>
      </c>
      <c r="V3937" s="151">
        <v>5</v>
      </c>
      <c r="W3937" s="183"/>
      <c r="X3937" s="324"/>
    </row>
    <row r="3938" spans="1:24" ht="12.95" customHeight="1" x14ac:dyDescent="0.2">
      <c r="A3938" s="140">
        <v>2016</v>
      </c>
      <c r="B3938" s="140" t="s">
        <v>4176</v>
      </c>
      <c r="C3938" s="128" t="s">
        <v>35136</v>
      </c>
      <c r="D3938" s="111" t="s">
        <v>35164</v>
      </c>
      <c r="E3938" s="115">
        <v>4</v>
      </c>
      <c r="F3938" s="148" t="s">
        <v>10085</v>
      </c>
      <c r="G3938" s="105">
        <v>16335</v>
      </c>
      <c r="H3938" s="115" t="s">
        <v>13336</v>
      </c>
      <c r="I3938" s="115" t="s">
        <v>4890</v>
      </c>
      <c r="J3938" s="102" t="s">
        <v>14920</v>
      </c>
      <c r="K3938" s="115"/>
      <c r="L3938" s="111" t="s">
        <v>35149</v>
      </c>
      <c r="M3938" s="115">
        <v>1</v>
      </c>
      <c r="N3938" s="108" t="s">
        <v>6764</v>
      </c>
      <c r="O3938" s="115" t="s">
        <v>12252</v>
      </c>
      <c r="P3938" s="115" t="s">
        <v>162</v>
      </c>
      <c r="Q3938" s="115" t="s">
        <v>16823</v>
      </c>
      <c r="R3938" s="115"/>
      <c r="S3938" s="115" t="s">
        <v>8315</v>
      </c>
      <c r="T3938" s="115" t="s">
        <v>20547</v>
      </c>
      <c r="U3938" s="115" t="s">
        <v>35139</v>
      </c>
      <c r="V3938" s="151">
        <v>5.5</v>
      </c>
      <c r="W3938" s="183"/>
      <c r="X3938" s="324"/>
    </row>
    <row r="3939" spans="1:24" ht="12.95" customHeight="1" x14ac:dyDescent="0.2">
      <c r="A3939" s="140">
        <v>2016</v>
      </c>
      <c r="B3939" s="140" t="s">
        <v>4176</v>
      </c>
      <c r="C3939" s="128" t="s">
        <v>35136</v>
      </c>
      <c r="D3939" s="111" t="s">
        <v>35165</v>
      </c>
      <c r="E3939" s="115">
        <v>5</v>
      </c>
      <c r="F3939" s="148" t="s">
        <v>10085</v>
      </c>
      <c r="G3939" s="105">
        <v>16335</v>
      </c>
      <c r="H3939" s="115" t="s">
        <v>4890</v>
      </c>
      <c r="I3939" s="115" t="s">
        <v>13336</v>
      </c>
      <c r="J3939" s="102" t="s">
        <v>14920</v>
      </c>
      <c r="K3939" s="115"/>
      <c r="L3939" s="111" t="s">
        <v>35150</v>
      </c>
      <c r="M3939" s="115">
        <v>1</v>
      </c>
      <c r="N3939" s="108" t="s">
        <v>5357</v>
      </c>
      <c r="O3939" s="115" t="s">
        <v>13301</v>
      </c>
      <c r="P3939" s="115" t="s">
        <v>9160</v>
      </c>
      <c r="Q3939" s="115" t="s">
        <v>16511</v>
      </c>
      <c r="R3939" s="115"/>
      <c r="S3939" s="115"/>
      <c r="T3939" s="115" t="s">
        <v>20547</v>
      </c>
      <c r="U3939" s="115" t="s">
        <v>35141</v>
      </c>
      <c r="V3939" s="151">
        <v>7</v>
      </c>
      <c r="W3939" s="183"/>
      <c r="X3939" s="324"/>
    </row>
    <row r="3940" spans="1:24" ht="12.95" customHeight="1" x14ac:dyDescent="0.2">
      <c r="A3940" s="140">
        <v>2016</v>
      </c>
      <c r="B3940" s="140" t="s">
        <v>4176</v>
      </c>
      <c r="C3940" s="128" t="s">
        <v>35136</v>
      </c>
      <c r="D3940" s="111" t="s">
        <v>35166</v>
      </c>
      <c r="E3940" s="115">
        <v>6</v>
      </c>
      <c r="F3940" s="148" t="s">
        <v>10085</v>
      </c>
      <c r="G3940" s="105">
        <v>16336</v>
      </c>
      <c r="H3940" s="115" t="s">
        <v>13336</v>
      </c>
      <c r="I3940" s="115" t="s">
        <v>11819</v>
      </c>
      <c r="J3940" s="102" t="s">
        <v>14920</v>
      </c>
      <c r="K3940" s="115"/>
      <c r="L3940" s="111" t="s">
        <v>35151</v>
      </c>
      <c r="M3940" s="115">
        <v>1</v>
      </c>
      <c r="N3940" s="108" t="s">
        <v>6764</v>
      </c>
      <c r="O3940" s="115" t="s">
        <v>12252</v>
      </c>
      <c r="P3940" s="115" t="s">
        <v>162</v>
      </c>
      <c r="Q3940" s="115" t="s">
        <v>19531</v>
      </c>
      <c r="R3940" s="115"/>
      <c r="S3940" s="115"/>
      <c r="T3940" s="115" t="s">
        <v>20547</v>
      </c>
      <c r="U3940" s="115" t="s">
        <v>35142</v>
      </c>
      <c r="V3940" s="151">
        <v>5</v>
      </c>
      <c r="W3940" s="183"/>
      <c r="X3940" s="324"/>
    </row>
    <row r="3941" spans="1:24" ht="12.95" customHeight="1" x14ac:dyDescent="0.2">
      <c r="A3941" s="140">
        <v>2016</v>
      </c>
      <c r="B3941" s="140" t="s">
        <v>4176</v>
      </c>
      <c r="C3941" s="128" t="s">
        <v>35136</v>
      </c>
      <c r="D3941" s="111" t="s">
        <v>35167</v>
      </c>
      <c r="E3941" s="115">
        <v>7</v>
      </c>
      <c r="F3941" s="148" t="s">
        <v>10085</v>
      </c>
      <c r="G3941" s="105">
        <v>16336</v>
      </c>
      <c r="H3941" s="115" t="s">
        <v>11819</v>
      </c>
      <c r="I3941" s="115" t="s">
        <v>13336</v>
      </c>
      <c r="J3941" s="102" t="s">
        <v>14920</v>
      </c>
      <c r="K3941" s="115"/>
      <c r="L3941" s="111" t="s">
        <v>35152</v>
      </c>
      <c r="M3941" s="115">
        <v>2</v>
      </c>
      <c r="N3941" s="108" t="s">
        <v>31853</v>
      </c>
      <c r="O3941" s="115" t="s">
        <v>9125</v>
      </c>
      <c r="P3941" s="115"/>
      <c r="Q3941" s="115" t="s">
        <v>20465</v>
      </c>
      <c r="R3941" s="115"/>
      <c r="S3941" s="115"/>
      <c r="T3941" s="115" t="s">
        <v>20547</v>
      </c>
      <c r="U3941" s="115" t="s">
        <v>35139</v>
      </c>
      <c r="V3941" s="151">
        <v>5</v>
      </c>
      <c r="W3941" s="183"/>
      <c r="X3941" s="324"/>
    </row>
    <row r="3942" spans="1:24" ht="12.95" customHeight="1" x14ac:dyDescent="0.2">
      <c r="A3942" s="140">
        <v>2016</v>
      </c>
      <c r="B3942" s="140" t="s">
        <v>4176</v>
      </c>
      <c r="C3942" s="128" t="s">
        <v>35136</v>
      </c>
      <c r="D3942" s="111" t="s">
        <v>35168</v>
      </c>
      <c r="E3942" s="115">
        <v>8</v>
      </c>
      <c r="F3942" s="148" t="s">
        <v>10085</v>
      </c>
      <c r="G3942" s="105">
        <v>16336</v>
      </c>
      <c r="H3942" s="115" t="s">
        <v>11819</v>
      </c>
      <c r="I3942" s="115" t="s">
        <v>13336</v>
      </c>
      <c r="J3942" s="102" t="s">
        <v>14920</v>
      </c>
      <c r="K3942" s="115"/>
      <c r="L3942" s="111" t="s">
        <v>35153</v>
      </c>
      <c r="M3942" s="115">
        <v>1</v>
      </c>
      <c r="N3942" s="108" t="s">
        <v>6764</v>
      </c>
      <c r="O3942" s="115"/>
      <c r="P3942" s="115" t="s">
        <v>3620</v>
      </c>
      <c r="Q3942" s="115" t="s">
        <v>17392</v>
      </c>
      <c r="R3942" s="115"/>
      <c r="S3942" s="115"/>
      <c r="T3942" s="115" t="s">
        <v>20547</v>
      </c>
      <c r="U3942" s="115" t="s">
        <v>35139</v>
      </c>
      <c r="V3942" s="151">
        <v>5.5</v>
      </c>
      <c r="W3942" s="183"/>
      <c r="X3942" s="324"/>
    </row>
    <row r="3943" spans="1:24" ht="12.95" customHeight="1" x14ac:dyDescent="0.2">
      <c r="A3943" s="140">
        <v>2016</v>
      </c>
      <c r="B3943" s="140" t="s">
        <v>4176</v>
      </c>
      <c r="C3943" s="128" t="s">
        <v>35136</v>
      </c>
      <c r="D3943" s="111" t="s">
        <v>35169</v>
      </c>
      <c r="E3943" s="115">
        <v>9</v>
      </c>
      <c r="F3943" s="148" t="s">
        <v>10085</v>
      </c>
      <c r="G3943" s="105">
        <v>16336</v>
      </c>
      <c r="H3943" s="115" t="s">
        <v>13336</v>
      </c>
      <c r="I3943" s="115" t="s">
        <v>11819</v>
      </c>
      <c r="J3943" s="102" t="s">
        <v>14920</v>
      </c>
      <c r="K3943" s="115"/>
      <c r="L3943" s="111" t="s">
        <v>35154</v>
      </c>
      <c r="M3943" s="115">
        <v>1</v>
      </c>
      <c r="N3943" s="108" t="s">
        <v>6764</v>
      </c>
      <c r="O3943" s="115" t="s">
        <v>3620</v>
      </c>
      <c r="P3943" s="115" t="s">
        <v>9125</v>
      </c>
      <c r="Q3943" s="115" t="s">
        <v>16545</v>
      </c>
      <c r="R3943" s="115"/>
      <c r="S3943" s="115"/>
      <c r="T3943" s="115" t="s">
        <v>20547</v>
      </c>
      <c r="U3943" s="115" t="s">
        <v>35139</v>
      </c>
      <c r="V3943" s="151">
        <v>5</v>
      </c>
      <c r="W3943" s="183"/>
      <c r="X3943" s="324"/>
    </row>
    <row r="3944" spans="1:24" ht="12.95" customHeight="1" x14ac:dyDescent="0.2">
      <c r="A3944" s="140">
        <v>2016</v>
      </c>
      <c r="B3944" s="140" t="s">
        <v>4176</v>
      </c>
      <c r="C3944" s="128" t="s">
        <v>35136</v>
      </c>
      <c r="D3944" s="111" t="s">
        <v>35170</v>
      </c>
      <c r="E3944" s="115">
        <v>10</v>
      </c>
      <c r="F3944" s="148" t="s">
        <v>10085</v>
      </c>
      <c r="G3944" s="105">
        <v>16336</v>
      </c>
      <c r="H3944" s="115" t="s">
        <v>13336</v>
      </c>
      <c r="I3944" s="115" t="s">
        <v>4890</v>
      </c>
      <c r="J3944" s="102" t="s">
        <v>14920</v>
      </c>
      <c r="K3944" s="115"/>
      <c r="L3944" s="111" t="s">
        <v>35155</v>
      </c>
      <c r="M3944" s="115">
        <v>1</v>
      </c>
      <c r="N3944" s="108" t="s">
        <v>5357</v>
      </c>
      <c r="O3944" s="115" t="s">
        <v>3620</v>
      </c>
      <c r="P3944" s="115" t="s">
        <v>9125</v>
      </c>
      <c r="Q3944" s="115" t="s">
        <v>17383</v>
      </c>
      <c r="R3944" s="115"/>
      <c r="S3944" s="115"/>
      <c r="T3944" s="115" t="s">
        <v>20547</v>
      </c>
      <c r="U3944" s="115" t="s">
        <v>35139</v>
      </c>
      <c r="V3944" s="151">
        <v>5</v>
      </c>
      <c r="W3944" s="183"/>
      <c r="X3944" s="324"/>
    </row>
    <row r="3945" spans="1:24" ht="12.95" customHeight="1" x14ac:dyDescent="0.2">
      <c r="A3945" s="140">
        <v>2016</v>
      </c>
      <c r="B3945" s="140" t="s">
        <v>4176</v>
      </c>
      <c r="C3945" s="128" t="s">
        <v>35136</v>
      </c>
      <c r="D3945" s="111" t="s">
        <v>35171</v>
      </c>
      <c r="E3945" s="115">
        <v>11</v>
      </c>
      <c r="F3945" s="148" t="s">
        <v>10085</v>
      </c>
      <c r="G3945" s="105">
        <v>16336</v>
      </c>
      <c r="H3945" s="115" t="s">
        <v>11819</v>
      </c>
      <c r="I3945" s="115" t="s">
        <v>13336</v>
      </c>
      <c r="J3945" s="102" t="s">
        <v>14920</v>
      </c>
      <c r="K3945" s="115"/>
      <c r="L3945" s="111" t="s">
        <v>35156</v>
      </c>
      <c r="M3945" s="115">
        <v>1</v>
      </c>
      <c r="N3945" s="108" t="s">
        <v>6764</v>
      </c>
      <c r="O3945" s="115"/>
      <c r="P3945" s="115"/>
      <c r="Q3945" s="115" t="s">
        <v>16545</v>
      </c>
      <c r="R3945" s="115"/>
      <c r="S3945" s="115"/>
      <c r="T3945" s="115" t="s">
        <v>20547</v>
      </c>
      <c r="U3945" s="115" t="s">
        <v>35139</v>
      </c>
      <c r="V3945" s="151">
        <v>3.5</v>
      </c>
      <c r="W3945" s="183"/>
      <c r="X3945" s="324"/>
    </row>
    <row r="3946" spans="1:24" ht="12.95" customHeight="1" x14ac:dyDescent="0.2">
      <c r="A3946" s="140">
        <v>2016</v>
      </c>
      <c r="B3946" s="140" t="s">
        <v>4176</v>
      </c>
      <c r="C3946" s="128" t="s">
        <v>35136</v>
      </c>
      <c r="D3946" s="111" t="s">
        <v>35172</v>
      </c>
      <c r="E3946" s="115">
        <v>12</v>
      </c>
      <c r="F3946" s="148" t="s">
        <v>10085</v>
      </c>
      <c r="G3946" s="105">
        <v>16337</v>
      </c>
      <c r="H3946" s="115" t="s">
        <v>13336</v>
      </c>
      <c r="I3946" s="115" t="s">
        <v>4890</v>
      </c>
      <c r="J3946" s="102" t="s">
        <v>14920</v>
      </c>
      <c r="K3946" s="115"/>
      <c r="L3946" s="111" t="s">
        <v>35157</v>
      </c>
      <c r="M3946" s="115">
        <v>1</v>
      </c>
      <c r="N3946" s="108" t="s">
        <v>5357</v>
      </c>
      <c r="O3946" s="115" t="s">
        <v>3620</v>
      </c>
      <c r="P3946" s="115"/>
      <c r="Q3946" s="115" t="s">
        <v>16868</v>
      </c>
      <c r="R3946" s="115"/>
      <c r="S3946" s="115"/>
      <c r="T3946" s="115" t="s">
        <v>20547</v>
      </c>
      <c r="U3946" s="115" t="s">
        <v>35143</v>
      </c>
      <c r="V3946" s="151">
        <v>5.5</v>
      </c>
      <c r="W3946" s="183"/>
      <c r="X3946" s="324"/>
    </row>
    <row r="3947" spans="1:24" ht="12.95" customHeight="1" x14ac:dyDescent="0.2">
      <c r="A3947" s="140">
        <v>2016</v>
      </c>
      <c r="B3947" s="140" t="s">
        <v>4176</v>
      </c>
      <c r="C3947" s="128" t="s">
        <v>35136</v>
      </c>
      <c r="D3947" s="111" t="s">
        <v>35173</v>
      </c>
      <c r="E3947" s="115">
        <v>13</v>
      </c>
      <c r="F3947" s="148" t="s">
        <v>10085</v>
      </c>
      <c r="G3947" s="105">
        <v>16338</v>
      </c>
      <c r="H3947" s="115" t="s">
        <v>13336</v>
      </c>
      <c r="I3947" s="115" t="s">
        <v>11819</v>
      </c>
      <c r="J3947" s="102" t="s">
        <v>14920</v>
      </c>
      <c r="K3947" s="115"/>
      <c r="L3947" s="111" t="s">
        <v>35158</v>
      </c>
      <c r="M3947" s="115">
        <v>1</v>
      </c>
      <c r="N3947" s="108" t="s">
        <v>5357</v>
      </c>
      <c r="O3947" s="115" t="s">
        <v>5985</v>
      </c>
      <c r="P3947" s="115" t="s">
        <v>15941</v>
      </c>
      <c r="Q3947" s="115" t="s">
        <v>17383</v>
      </c>
      <c r="R3947" s="115"/>
      <c r="S3947" s="115"/>
      <c r="T3947" s="115" t="s">
        <v>20547</v>
      </c>
      <c r="U3947" s="115" t="s">
        <v>35144</v>
      </c>
      <c r="V3947" s="151">
        <v>4.5</v>
      </c>
      <c r="W3947" s="183"/>
      <c r="X3947" s="324"/>
    </row>
    <row r="3948" spans="1:24" ht="12.95" customHeight="1" x14ac:dyDescent="0.2">
      <c r="A3948" s="140">
        <v>2016</v>
      </c>
      <c r="B3948" s="140" t="s">
        <v>4176</v>
      </c>
      <c r="C3948" s="128" t="s">
        <v>35136</v>
      </c>
      <c r="D3948" s="111" t="s">
        <v>35174</v>
      </c>
      <c r="E3948" s="115">
        <v>14</v>
      </c>
      <c r="F3948" s="148" t="s">
        <v>10085</v>
      </c>
      <c r="G3948" s="105">
        <v>16338</v>
      </c>
      <c r="H3948" s="115" t="s">
        <v>11819</v>
      </c>
      <c r="I3948" s="115" t="s">
        <v>31854</v>
      </c>
      <c r="J3948" s="102" t="s">
        <v>14920</v>
      </c>
      <c r="K3948" s="115"/>
      <c r="L3948" s="111" t="s">
        <v>35159</v>
      </c>
      <c r="M3948" s="115">
        <v>1</v>
      </c>
      <c r="N3948" s="108" t="s">
        <v>6764</v>
      </c>
      <c r="O3948" s="115" t="s">
        <v>9125</v>
      </c>
      <c r="P3948" s="115" t="s">
        <v>9160</v>
      </c>
      <c r="Q3948" s="115" t="s">
        <v>17383</v>
      </c>
      <c r="R3948" s="115"/>
      <c r="S3948" s="115"/>
      <c r="T3948" s="115" t="s">
        <v>20547</v>
      </c>
      <c r="U3948" s="115" t="s">
        <v>35139</v>
      </c>
      <c r="V3948" s="151">
        <v>6</v>
      </c>
      <c r="W3948" s="183"/>
      <c r="X3948" s="324"/>
    </row>
    <row r="3949" spans="1:24" ht="12.95" customHeight="1" x14ac:dyDescent="0.2">
      <c r="A3949" s="140">
        <v>2016</v>
      </c>
      <c r="B3949" s="140" t="s">
        <v>4176</v>
      </c>
      <c r="C3949" s="128" t="s">
        <v>35136</v>
      </c>
      <c r="D3949" s="111" t="s">
        <v>35175</v>
      </c>
      <c r="E3949" s="115">
        <v>15</v>
      </c>
      <c r="F3949" s="148" t="s">
        <v>10085</v>
      </c>
      <c r="G3949" s="105">
        <v>16340</v>
      </c>
      <c r="H3949" s="115" t="s">
        <v>13336</v>
      </c>
      <c r="I3949" s="115" t="s">
        <v>11819</v>
      </c>
      <c r="J3949" s="102" t="s">
        <v>14920</v>
      </c>
      <c r="K3949" s="115"/>
      <c r="L3949" s="111" t="s">
        <v>35160</v>
      </c>
      <c r="M3949" s="115">
        <v>1</v>
      </c>
      <c r="N3949" s="108" t="s">
        <v>6764</v>
      </c>
      <c r="O3949" s="115" t="s">
        <v>14682</v>
      </c>
      <c r="P3949" s="115" t="s">
        <v>12252</v>
      </c>
      <c r="Q3949" s="115" t="s">
        <v>20100</v>
      </c>
      <c r="R3949" s="115"/>
      <c r="S3949" s="115" t="s">
        <v>11080</v>
      </c>
      <c r="T3949" s="115" t="s">
        <v>20547</v>
      </c>
      <c r="U3949" s="115" t="s">
        <v>35144</v>
      </c>
      <c r="V3949" s="151">
        <v>8</v>
      </c>
      <c r="W3949" s="183"/>
      <c r="X3949" s="324"/>
    </row>
    <row r="3950" spans="1:24" ht="12.95" customHeight="1" x14ac:dyDescent="0.2">
      <c r="A3950" s="140">
        <v>2016</v>
      </c>
      <c r="B3950" s="140" t="s">
        <v>4176</v>
      </c>
      <c r="C3950" s="128" t="s">
        <v>35136</v>
      </c>
      <c r="D3950" s="111" t="s">
        <v>35176</v>
      </c>
      <c r="E3950" s="115">
        <v>16</v>
      </c>
      <c r="F3950" s="148" t="s">
        <v>10085</v>
      </c>
      <c r="G3950" s="105">
        <v>16340</v>
      </c>
      <c r="H3950" s="115" t="s">
        <v>4890</v>
      </c>
      <c r="I3950" s="115" t="s">
        <v>13336</v>
      </c>
      <c r="J3950" s="102" t="s">
        <v>14920</v>
      </c>
      <c r="K3950" s="115"/>
      <c r="L3950" s="111" t="s">
        <v>35161</v>
      </c>
      <c r="M3950" s="115">
        <v>1</v>
      </c>
      <c r="N3950" s="108" t="s">
        <v>31855</v>
      </c>
      <c r="O3950" s="115"/>
      <c r="P3950" s="115"/>
      <c r="Q3950" s="115" t="s">
        <v>17671</v>
      </c>
      <c r="R3950" s="115" t="s">
        <v>7035</v>
      </c>
      <c r="S3950" s="115"/>
      <c r="T3950" s="115" t="s">
        <v>20547</v>
      </c>
      <c r="U3950" s="115" t="s">
        <v>35145</v>
      </c>
      <c r="V3950" s="151" t="s">
        <v>5319</v>
      </c>
      <c r="W3950" s="183"/>
      <c r="X3950" s="324"/>
    </row>
    <row r="3951" spans="1:24" ht="12.95" customHeight="1" x14ac:dyDescent="0.2">
      <c r="A3951" s="115">
        <v>2004</v>
      </c>
      <c r="B3951" s="115" t="s">
        <v>4176</v>
      </c>
      <c r="C3951" s="103" t="s">
        <v>12932</v>
      </c>
      <c r="D3951" s="111" t="s">
        <v>23</v>
      </c>
      <c r="E3951" s="102">
        <v>1</v>
      </c>
      <c r="F3951" s="148" t="s">
        <v>10085</v>
      </c>
      <c r="G3951" s="105">
        <v>16248</v>
      </c>
      <c r="H3951" s="102" t="s">
        <v>11819</v>
      </c>
      <c r="I3951" s="163" t="s">
        <v>10103</v>
      </c>
      <c r="J3951" s="102" t="s">
        <v>3247</v>
      </c>
      <c r="K3951" s="115"/>
      <c r="L3951" s="111" t="s">
        <v>27940</v>
      </c>
      <c r="M3951" s="169">
        <v>1</v>
      </c>
      <c r="N3951" s="108" t="s">
        <v>3248</v>
      </c>
      <c r="O3951" s="121"/>
      <c r="P3951" s="102"/>
      <c r="Q3951" s="102" t="s">
        <v>27950</v>
      </c>
      <c r="R3951" s="109"/>
      <c r="S3951" s="102"/>
      <c r="T3951" s="102" t="s">
        <v>7789</v>
      </c>
      <c r="U3951" s="102" t="s">
        <v>3249</v>
      </c>
      <c r="V3951" s="109">
        <v>6</v>
      </c>
      <c r="W3951" s="107"/>
      <c r="X3951" s="324"/>
    </row>
    <row r="3952" spans="1:24" ht="12.95" customHeight="1" x14ac:dyDescent="0.2">
      <c r="A3952" s="115">
        <v>2004</v>
      </c>
      <c r="B3952" s="115" t="s">
        <v>4176</v>
      </c>
      <c r="C3952" s="102" t="s">
        <v>12932</v>
      </c>
      <c r="D3952" s="111" t="s">
        <v>24</v>
      </c>
      <c r="E3952" s="102">
        <v>2</v>
      </c>
      <c r="F3952" s="148" t="s">
        <v>10085</v>
      </c>
      <c r="G3952" s="105">
        <v>16246</v>
      </c>
      <c r="H3952" s="102" t="s">
        <v>11819</v>
      </c>
      <c r="I3952" s="163" t="s">
        <v>10103</v>
      </c>
      <c r="J3952" s="102" t="s">
        <v>3247</v>
      </c>
      <c r="K3952" s="115"/>
      <c r="L3952" s="111" t="s">
        <v>27941</v>
      </c>
      <c r="M3952" s="109">
        <v>1</v>
      </c>
      <c r="N3952" s="108" t="s">
        <v>3248</v>
      </c>
      <c r="O3952" s="102" t="s">
        <v>65</v>
      </c>
      <c r="P3952" s="102" t="s">
        <v>9125</v>
      </c>
      <c r="Q3952" s="102" t="s">
        <v>19677</v>
      </c>
      <c r="R3952" s="109"/>
      <c r="S3952" s="102" t="s">
        <v>8315</v>
      </c>
      <c r="T3952" s="102" t="s">
        <v>7789</v>
      </c>
      <c r="U3952" s="102" t="s">
        <v>17799</v>
      </c>
      <c r="V3952" s="109">
        <v>5.5</v>
      </c>
      <c r="W3952" s="107"/>
      <c r="X3952" s="324"/>
    </row>
    <row r="3953" spans="1:24" ht="12.95" customHeight="1" x14ac:dyDescent="0.2">
      <c r="A3953" s="115">
        <v>2004</v>
      </c>
      <c r="B3953" s="115" t="s">
        <v>4176</v>
      </c>
      <c r="C3953" s="102" t="s">
        <v>12932</v>
      </c>
      <c r="D3953" s="111" t="s">
        <v>3495</v>
      </c>
      <c r="E3953" s="102">
        <v>3</v>
      </c>
      <c r="F3953" s="148" t="s">
        <v>10085</v>
      </c>
      <c r="G3953" s="105">
        <v>16246</v>
      </c>
      <c r="H3953" s="102" t="s">
        <v>11819</v>
      </c>
      <c r="I3953" s="163" t="s">
        <v>10103</v>
      </c>
      <c r="J3953" s="102" t="s">
        <v>260</v>
      </c>
      <c r="K3953" s="102"/>
      <c r="L3953" s="111" t="s">
        <v>27942</v>
      </c>
      <c r="M3953" s="109">
        <v>1</v>
      </c>
      <c r="N3953" s="108" t="s">
        <v>3248</v>
      </c>
      <c r="O3953" s="102" t="s">
        <v>17391</v>
      </c>
      <c r="P3953" s="102" t="s">
        <v>9125</v>
      </c>
      <c r="Q3953" s="102" t="s">
        <v>17392</v>
      </c>
      <c r="R3953" s="109"/>
      <c r="S3953" s="102"/>
      <c r="T3953" s="102" t="s">
        <v>7789</v>
      </c>
      <c r="U3953" s="102" t="s">
        <v>261</v>
      </c>
      <c r="V3953" s="109">
        <v>5.5</v>
      </c>
      <c r="W3953" s="107"/>
      <c r="X3953" s="324"/>
    </row>
    <row r="3954" spans="1:24" ht="12.95" customHeight="1" x14ac:dyDescent="0.2">
      <c r="A3954" s="115">
        <v>2004</v>
      </c>
      <c r="B3954" s="115" t="s">
        <v>4176</v>
      </c>
      <c r="C3954" s="102" t="s">
        <v>12932</v>
      </c>
      <c r="D3954" s="111" t="s">
        <v>7607</v>
      </c>
      <c r="E3954" s="102">
        <v>4</v>
      </c>
      <c r="F3954" s="148" t="s">
        <v>10085</v>
      </c>
      <c r="G3954" s="105">
        <v>16247</v>
      </c>
      <c r="H3954" s="102" t="s">
        <v>10103</v>
      </c>
      <c r="I3954" s="163" t="s">
        <v>11819</v>
      </c>
      <c r="J3954" s="102" t="s">
        <v>5102</v>
      </c>
      <c r="K3954" s="102"/>
      <c r="L3954" s="111" t="s">
        <v>27943</v>
      </c>
      <c r="M3954" s="109">
        <v>1</v>
      </c>
      <c r="N3954" s="112" t="s">
        <v>3248</v>
      </c>
      <c r="O3954" s="102" t="s">
        <v>15832</v>
      </c>
      <c r="P3954" s="102" t="s">
        <v>19698</v>
      </c>
      <c r="Q3954" s="102" t="s">
        <v>21125</v>
      </c>
      <c r="R3954" s="109"/>
      <c r="S3954" s="102" t="s">
        <v>11080</v>
      </c>
      <c r="T3954" s="102" t="s">
        <v>7789</v>
      </c>
      <c r="U3954" s="102" t="s">
        <v>27955</v>
      </c>
      <c r="V3954" s="109">
        <v>9</v>
      </c>
      <c r="W3954" s="107"/>
      <c r="X3954" s="324"/>
    </row>
    <row r="3955" spans="1:24" ht="12.95" customHeight="1" x14ac:dyDescent="0.2">
      <c r="A3955" s="115">
        <v>2004</v>
      </c>
      <c r="B3955" s="115" t="s">
        <v>4176</v>
      </c>
      <c r="C3955" s="102" t="s">
        <v>12932</v>
      </c>
      <c r="D3955" s="111" t="s">
        <v>25</v>
      </c>
      <c r="E3955" s="102">
        <v>5</v>
      </c>
      <c r="F3955" s="148" t="s">
        <v>10085</v>
      </c>
      <c r="G3955" s="105">
        <v>16247</v>
      </c>
      <c r="H3955" s="102" t="s">
        <v>11819</v>
      </c>
      <c r="I3955" s="163" t="s">
        <v>10103</v>
      </c>
      <c r="J3955" s="102" t="s">
        <v>5102</v>
      </c>
      <c r="K3955" s="115"/>
      <c r="L3955" s="111" t="s">
        <v>27944</v>
      </c>
      <c r="M3955" s="109">
        <v>1</v>
      </c>
      <c r="N3955" s="108" t="s">
        <v>3248</v>
      </c>
      <c r="O3955" s="102" t="s">
        <v>17392</v>
      </c>
      <c r="P3955" s="102" t="s">
        <v>3620</v>
      </c>
      <c r="Q3955" s="102" t="s">
        <v>17030</v>
      </c>
      <c r="R3955" s="109"/>
      <c r="S3955" s="102" t="s">
        <v>8315</v>
      </c>
      <c r="T3955" s="102" t="s">
        <v>7789</v>
      </c>
      <c r="U3955" s="102" t="s">
        <v>27956</v>
      </c>
      <c r="V3955" s="109">
        <v>5.5</v>
      </c>
      <c r="W3955" s="107"/>
      <c r="X3955" s="324"/>
    </row>
    <row r="3956" spans="1:24" ht="12.95" customHeight="1" x14ac:dyDescent="0.2">
      <c r="A3956" s="115">
        <v>2004</v>
      </c>
      <c r="B3956" s="115" t="s">
        <v>4176</v>
      </c>
      <c r="C3956" s="102" t="s">
        <v>12932</v>
      </c>
      <c r="D3956" s="111" t="s">
        <v>26</v>
      </c>
      <c r="E3956" s="102">
        <v>6</v>
      </c>
      <c r="F3956" s="148" t="s">
        <v>10085</v>
      </c>
      <c r="G3956" s="105">
        <v>16248</v>
      </c>
      <c r="H3956" s="102" t="s">
        <v>11819</v>
      </c>
      <c r="I3956" s="163" t="s">
        <v>10103</v>
      </c>
      <c r="J3956" s="102" t="s">
        <v>9718</v>
      </c>
      <c r="K3956" s="115"/>
      <c r="L3956" s="111" t="s">
        <v>27945</v>
      </c>
      <c r="M3956" s="109">
        <v>1</v>
      </c>
      <c r="N3956" s="108" t="s">
        <v>3248</v>
      </c>
      <c r="O3956" s="102" t="s">
        <v>162</v>
      </c>
      <c r="P3956" s="102" t="s">
        <v>5985</v>
      </c>
      <c r="Q3956" s="102" t="s">
        <v>15846</v>
      </c>
      <c r="R3956" s="109"/>
      <c r="S3956" s="102"/>
      <c r="T3956" s="102" t="s">
        <v>7789</v>
      </c>
      <c r="U3956" s="102" t="s">
        <v>17800</v>
      </c>
      <c r="V3956" s="109">
        <v>5</v>
      </c>
      <c r="W3956" s="107"/>
      <c r="X3956" s="324"/>
    </row>
    <row r="3957" spans="1:24" ht="12.95" customHeight="1" x14ac:dyDescent="0.2">
      <c r="A3957" s="115">
        <v>2004</v>
      </c>
      <c r="B3957" s="115" t="s">
        <v>4176</v>
      </c>
      <c r="C3957" s="102" t="s">
        <v>12932</v>
      </c>
      <c r="D3957" s="111" t="s">
        <v>7608</v>
      </c>
      <c r="E3957" s="102">
        <v>7</v>
      </c>
      <c r="F3957" s="148" t="s">
        <v>10085</v>
      </c>
      <c r="G3957" s="105">
        <v>16248</v>
      </c>
      <c r="H3957" s="102" t="s">
        <v>11819</v>
      </c>
      <c r="I3957" s="163" t="s">
        <v>10103</v>
      </c>
      <c r="J3957" s="102" t="s">
        <v>5102</v>
      </c>
      <c r="K3957" s="115"/>
      <c r="L3957" s="111" t="s">
        <v>27946</v>
      </c>
      <c r="M3957" s="109">
        <v>1</v>
      </c>
      <c r="N3957" s="108" t="s">
        <v>3248</v>
      </c>
      <c r="O3957" s="102" t="s">
        <v>18166</v>
      </c>
      <c r="P3957" s="102" t="s">
        <v>9160</v>
      </c>
      <c r="Q3957" s="102" t="s">
        <v>17596</v>
      </c>
      <c r="R3957" s="109"/>
      <c r="S3957" s="102"/>
      <c r="T3957" s="102" t="s">
        <v>7789</v>
      </c>
      <c r="U3957" s="102" t="s">
        <v>9719</v>
      </c>
      <c r="V3957" s="109">
        <v>6</v>
      </c>
      <c r="W3957" s="107"/>
      <c r="X3957" s="324"/>
    </row>
    <row r="3958" spans="1:24" ht="12.95" customHeight="1" x14ac:dyDescent="0.2">
      <c r="A3958" s="115">
        <v>2004</v>
      </c>
      <c r="B3958" s="115" t="s">
        <v>4176</v>
      </c>
      <c r="C3958" s="102" t="s">
        <v>12932</v>
      </c>
      <c r="D3958" s="111" t="s">
        <v>2531</v>
      </c>
      <c r="E3958" s="102">
        <v>8</v>
      </c>
      <c r="F3958" s="148" t="s">
        <v>10085</v>
      </c>
      <c r="G3958" s="105">
        <v>16249</v>
      </c>
      <c r="H3958" s="102" t="s">
        <v>10103</v>
      </c>
      <c r="I3958" s="163" t="s">
        <v>11819</v>
      </c>
      <c r="J3958" s="102" t="s">
        <v>5102</v>
      </c>
      <c r="K3958" s="115"/>
      <c r="L3958" s="111" t="s">
        <v>27947</v>
      </c>
      <c r="M3958" s="109">
        <v>1</v>
      </c>
      <c r="N3958" s="108" t="s">
        <v>3248</v>
      </c>
      <c r="O3958" s="102" t="s">
        <v>12721</v>
      </c>
      <c r="P3958" s="102" t="s">
        <v>162</v>
      </c>
      <c r="Q3958" s="102" t="s">
        <v>15976</v>
      </c>
      <c r="R3958" s="109"/>
      <c r="S3958" s="102"/>
      <c r="T3958" s="102" t="s">
        <v>7789</v>
      </c>
      <c r="U3958" s="102" t="s">
        <v>27957</v>
      </c>
      <c r="V3958" s="109">
        <v>8</v>
      </c>
      <c r="W3958" s="107"/>
      <c r="X3958" s="324"/>
    </row>
    <row r="3959" spans="1:24" ht="12.95" customHeight="1" x14ac:dyDescent="0.2">
      <c r="A3959" s="115">
        <v>2004</v>
      </c>
      <c r="B3959" s="115" t="s">
        <v>4176</v>
      </c>
      <c r="C3959" s="102" t="s">
        <v>12932</v>
      </c>
      <c r="D3959" s="111" t="s">
        <v>31831</v>
      </c>
      <c r="E3959" s="102">
        <v>9</v>
      </c>
      <c r="F3959" s="148" t="s">
        <v>10085</v>
      </c>
      <c r="G3959" s="105">
        <v>16249</v>
      </c>
      <c r="H3959" s="102" t="s">
        <v>10103</v>
      </c>
      <c r="I3959" s="163" t="s">
        <v>11819</v>
      </c>
      <c r="J3959" s="102" t="s">
        <v>9720</v>
      </c>
      <c r="K3959" s="115"/>
      <c r="L3959" s="111" t="s">
        <v>27948</v>
      </c>
      <c r="M3959" s="109">
        <v>1</v>
      </c>
      <c r="N3959" s="108" t="s">
        <v>3248</v>
      </c>
      <c r="O3959" s="102" t="s">
        <v>15889</v>
      </c>
      <c r="P3959" s="102" t="s">
        <v>15941</v>
      </c>
      <c r="Q3959" s="102" t="s">
        <v>19131</v>
      </c>
      <c r="R3959" s="109"/>
      <c r="S3959" s="102"/>
      <c r="T3959" s="102" t="s">
        <v>7789</v>
      </c>
      <c r="U3959" s="102" t="s">
        <v>27958</v>
      </c>
      <c r="V3959" s="109">
        <v>5</v>
      </c>
      <c r="W3959" s="107"/>
      <c r="X3959" s="324"/>
    </row>
    <row r="3960" spans="1:24" ht="12.95" customHeight="1" x14ac:dyDescent="0.2">
      <c r="A3960" s="115">
        <v>2004</v>
      </c>
      <c r="B3960" s="115" t="s">
        <v>4176</v>
      </c>
      <c r="C3960" s="102" t="s">
        <v>12932</v>
      </c>
      <c r="D3960" s="111" t="s">
        <v>2532</v>
      </c>
      <c r="E3960" s="102">
        <v>10</v>
      </c>
      <c r="F3960" s="148" t="s">
        <v>10085</v>
      </c>
      <c r="G3960" s="105">
        <v>16251</v>
      </c>
      <c r="H3960" s="102" t="s">
        <v>11819</v>
      </c>
      <c r="I3960" s="163" t="s">
        <v>10103</v>
      </c>
      <c r="J3960" s="102" t="s">
        <v>11684</v>
      </c>
      <c r="K3960" s="115"/>
      <c r="L3960" s="111" t="s">
        <v>27949</v>
      </c>
      <c r="M3960" s="109">
        <v>1</v>
      </c>
      <c r="N3960" s="108" t="s">
        <v>3248</v>
      </c>
      <c r="O3960" s="102" t="s">
        <v>27959</v>
      </c>
      <c r="P3960" s="102"/>
      <c r="Q3960" s="102" t="s">
        <v>16828</v>
      </c>
      <c r="R3960" s="109"/>
      <c r="S3960" s="102"/>
      <c r="T3960" s="102" t="s">
        <v>7789</v>
      </c>
      <c r="U3960" s="102" t="s">
        <v>17801</v>
      </c>
      <c r="V3960" s="109">
        <v>5</v>
      </c>
      <c r="W3960" s="107"/>
      <c r="X3960" s="324"/>
    </row>
    <row r="3961" spans="1:24" ht="12.95" customHeight="1" x14ac:dyDescent="0.2">
      <c r="A3961" s="140">
        <v>2014</v>
      </c>
      <c r="B3961" s="140" t="s">
        <v>4176</v>
      </c>
      <c r="C3961" s="197" t="s">
        <v>27960</v>
      </c>
      <c r="D3961" s="111" t="s">
        <v>12999</v>
      </c>
      <c r="E3961" s="102" t="s">
        <v>27963</v>
      </c>
      <c r="F3961" s="135" t="s">
        <v>14007</v>
      </c>
      <c r="G3961" s="105">
        <v>16229</v>
      </c>
      <c r="H3961" s="102" t="s">
        <v>10191</v>
      </c>
      <c r="I3961" s="102" t="s">
        <v>11819</v>
      </c>
      <c r="J3961" s="102" t="s">
        <v>12998</v>
      </c>
      <c r="K3961" s="102"/>
      <c r="L3961" s="111" t="s">
        <v>27961</v>
      </c>
      <c r="M3961" s="109">
        <v>1</v>
      </c>
      <c r="N3961" s="138" t="s">
        <v>13074</v>
      </c>
      <c r="O3961" s="102"/>
      <c r="P3961" s="39" t="s">
        <v>20529</v>
      </c>
      <c r="Q3961" s="39" t="s">
        <v>20529</v>
      </c>
      <c r="R3961" s="109"/>
      <c r="S3961" s="102"/>
      <c r="T3961" s="102" t="s">
        <v>20547</v>
      </c>
      <c r="U3961" s="102" t="s">
        <v>14301</v>
      </c>
      <c r="V3961" s="135" t="s">
        <v>5147</v>
      </c>
      <c r="W3961" s="107"/>
      <c r="X3961" s="324"/>
    </row>
    <row r="3962" spans="1:24" ht="12.95" customHeight="1" x14ac:dyDescent="0.2">
      <c r="A3962" s="140">
        <v>2014</v>
      </c>
      <c r="B3962" s="140" t="s">
        <v>4176</v>
      </c>
      <c r="C3962" s="128" t="s">
        <v>27960</v>
      </c>
      <c r="D3962" s="111" t="s">
        <v>8348</v>
      </c>
      <c r="E3962" s="102" t="s">
        <v>27964</v>
      </c>
      <c r="F3962" s="135" t="s">
        <v>14007</v>
      </c>
      <c r="G3962" s="105">
        <v>16229</v>
      </c>
      <c r="H3962" s="102" t="s">
        <v>11819</v>
      </c>
      <c r="I3962" s="102" t="s">
        <v>10191</v>
      </c>
      <c r="J3962" s="102" t="s">
        <v>12998</v>
      </c>
      <c r="K3962" s="102" t="s">
        <v>7703</v>
      </c>
      <c r="L3962" s="111" t="s">
        <v>27962</v>
      </c>
      <c r="M3962" s="109">
        <v>1</v>
      </c>
      <c r="N3962" s="108" t="s">
        <v>13074</v>
      </c>
      <c r="O3962" s="102" t="s">
        <v>162</v>
      </c>
      <c r="P3962" s="39" t="s">
        <v>20529</v>
      </c>
      <c r="Q3962" s="39" t="s">
        <v>20529</v>
      </c>
      <c r="R3962" s="109"/>
      <c r="S3962" s="102"/>
      <c r="T3962" s="102" t="s">
        <v>20547</v>
      </c>
      <c r="U3962" s="102" t="s">
        <v>14301</v>
      </c>
      <c r="V3962" s="135" t="s">
        <v>5147</v>
      </c>
      <c r="W3962" s="107"/>
      <c r="X3962" s="324"/>
    </row>
    <row r="3963" spans="1:24" ht="12.95" customHeight="1" x14ac:dyDescent="0.2">
      <c r="A3963" s="140">
        <v>2014</v>
      </c>
      <c r="B3963" s="140" t="s">
        <v>4176</v>
      </c>
      <c r="C3963" s="128" t="s">
        <v>27960</v>
      </c>
      <c r="D3963" s="111" t="s">
        <v>31832</v>
      </c>
      <c r="E3963" s="102" t="s">
        <v>27965</v>
      </c>
      <c r="F3963" s="148" t="s">
        <v>10085</v>
      </c>
      <c r="G3963" s="105">
        <v>16229</v>
      </c>
      <c r="H3963" s="102" t="s">
        <v>10191</v>
      </c>
      <c r="I3963" s="102" t="s">
        <v>11819</v>
      </c>
      <c r="J3963" s="102" t="s">
        <v>11945</v>
      </c>
      <c r="K3963" s="102"/>
      <c r="L3963" s="111" t="s">
        <v>37110</v>
      </c>
      <c r="M3963" s="109">
        <v>1</v>
      </c>
      <c r="N3963" s="108" t="s">
        <v>13074</v>
      </c>
      <c r="O3963" s="102"/>
      <c r="P3963" s="39"/>
      <c r="Q3963" s="39" t="s">
        <v>19131</v>
      </c>
      <c r="R3963" s="109"/>
      <c r="S3963" s="102"/>
      <c r="T3963" s="102" t="s">
        <v>20547</v>
      </c>
      <c r="U3963" s="102" t="s">
        <v>14302</v>
      </c>
      <c r="V3963" s="109">
        <v>5</v>
      </c>
      <c r="W3963" s="107"/>
      <c r="X3963" s="324"/>
    </row>
    <row r="3964" spans="1:24" ht="12.95" customHeight="1" x14ac:dyDescent="0.2">
      <c r="A3964" s="140">
        <v>2014</v>
      </c>
      <c r="B3964" s="140" t="s">
        <v>4176</v>
      </c>
      <c r="C3964" s="128" t="s">
        <v>27960</v>
      </c>
      <c r="D3964" s="111" t="s">
        <v>37093</v>
      </c>
      <c r="E3964" s="102" t="s">
        <v>27966</v>
      </c>
      <c r="F3964" s="148" t="s">
        <v>10085</v>
      </c>
      <c r="G3964" s="105">
        <v>16229</v>
      </c>
      <c r="H3964" s="102" t="s">
        <v>10191</v>
      </c>
      <c r="I3964" s="102" t="s">
        <v>11819</v>
      </c>
      <c r="J3964" s="102" t="s">
        <v>3879</v>
      </c>
      <c r="K3964" s="102"/>
      <c r="L3964" s="111" t="s">
        <v>37111</v>
      </c>
      <c r="M3964" s="109">
        <v>1</v>
      </c>
      <c r="N3964" s="108" t="s">
        <v>13074</v>
      </c>
      <c r="O3964" s="102" t="s">
        <v>12721</v>
      </c>
      <c r="P3964" s="39"/>
      <c r="Q3964" s="39" t="s">
        <v>19113</v>
      </c>
      <c r="R3964" s="109"/>
      <c r="S3964" s="102"/>
      <c r="T3964" s="102" t="s">
        <v>20547</v>
      </c>
      <c r="U3964" s="102" t="s">
        <v>14301</v>
      </c>
      <c r="V3964" s="109">
        <v>6</v>
      </c>
      <c r="W3964" s="107"/>
      <c r="X3964" s="324"/>
    </row>
    <row r="3965" spans="1:24" ht="12.95" customHeight="1" x14ac:dyDescent="0.2">
      <c r="A3965" s="140">
        <v>2014</v>
      </c>
      <c r="B3965" s="140" t="s">
        <v>4176</v>
      </c>
      <c r="C3965" s="128" t="s">
        <v>27960</v>
      </c>
      <c r="D3965" s="111" t="s">
        <v>37094</v>
      </c>
      <c r="E3965" s="102" t="s">
        <v>27967</v>
      </c>
      <c r="F3965" s="148" t="s">
        <v>10085</v>
      </c>
      <c r="G3965" s="105">
        <v>16229</v>
      </c>
      <c r="H3965" s="102" t="s">
        <v>10191</v>
      </c>
      <c r="I3965" s="102" t="s">
        <v>11819</v>
      </c>
      <c r="J3965" s="102" t="s">
        <v>1636</v>
      </c>
      <c r="K3965" s="102"/>
      <c r="L3965" s="111" t="s">
        <v>37112</v>
      </c>
      <c r="M3965" s="109">
        <v>1</v>
      </c>
      <c r="N3965" s="108" t="s">
        <v>13074</v>
      </c>
      <c r="O3965" s="102"/>
      <c r="P3965" s="39"/>
      <c r="Q3965" s="39" t="s">
        <v>17596</v>
      </c>
      <c r="R3965" s="109"/>
      <c r="S3965" s="102" t="s">
        <v>11080</v>
      </c>
      <c r="T3965" s="102" t="s">
        <v>20547</v>
      </c>
      <c r="U3965" s="102" t="s">
        <v>14301</v>
      </c>
      <c r="V3965" s="109">
        <v>6</v>
      </c>
      <c r="W3965" s="107"/>
      <c r="X3965" s="324"/>
    </row>
    <row r="3966" spans="1:24" ht="12.95" customHeight="1" x14ac:dyDescent="0.2">
      <c r="A3966" s="140">
        <v>2014</v>
      </c>
      <c r="B3966" s="140" t="s">
        <v>4176</v>
      </c>
      <c r="C3966" s="128" t="s">
        <v>27960</v>
      </c>
      <c r="D3966" s="111" t="s">
        <v>37095</v>
      </c>
      <c r="E3966" s="102" t="s">
        <v>27968</v>
      </c>
      <c r="F3966" s="148" t="s">
        <v>10085</v>
      </c>
      <c r="G3966" s="105">
        <v>16230</v>
      </c>
      <c r="H3966" s="102" t="s">
        <v>10191</v>
      </c>
      <c r="I3966" s="102" t="s">
        <v>11819</v>
      </c>
      <c r="J3966" s="102" t="s">
        <v>1636</v>
      </c>
      <c r="K3966" s="102"/>
      <c r="L3966" s="111" t="s">
        <v>37113</v>
      </c>
      <c r="M3966" s="109">
        <v>1</v>
      </c>
      <c r="N3966" s="108" t="s">
        <v>13074</v>
      </c>
      <c r="O3966" s="102"/>
      <c r="P3966" s="39" t="s">
        <v>9125</v>
      </c>
      <c r="Q3966" s="39" t="s">
        <v>16757</v>
      </c>
      <c r="R3966" s="109"/>
      <c r="S3966" s="102" t="s">
        <v>11080</v>
      </c>
      <c r="T3966" s="102" t="s">
        <v>20547</v>
      </c>
      <c r="U3966" s="102" t="s">
        <v>14301</v>
      </c>
      <c r="V3966" s="109">
        <v>6</v>
      </c>
      <c r="W3966" s="107"/>
      <c r="X3966" s="324"/>
    </row>
    <row r="3967" spans="1:24" ht="12.95" customHeight="1" x14ac:dyDescent="0.2">
      <c r="A3967" s="140">
        <v>2014</v>
      </c>
      <c r="B3967" s="140" t="s">
        <v>4176</v>
      </c>
      <c r="C3967" s="128" t="s">
        <v>27960</v>
      </c>
      <c r="D3967" s="111" t="s">
        <v>37096</v>
      </c>
      <c r="E3967" s="102" t="s">
        <v>27969</v>
      </c>
      <c r="F3967" s="148" t="s">
        <v>10085</v>
      </c>
      <c r="G3967" s="105">
        <v>16231</v>
      </c>
      <c r="H3967" s="102" t="s">
        <v>10191</v>
      </c>
      <c r="I3967" s="102" t="s">
        <v>11819</v>
      </c>
      <c r="J3967" s="102" t="s">
        <v>339</v>
      </c>
      <c r="K3967" s="102"/>
      <c r="L3967" s="111" t="s">
        <v>37114</v>
      </c>
      <c r="M3967" s="109">
        <v>1</v>
      </c>
      <c r="N3967" s="108" t="s">
        <v>13074</v>
      </c>
      <c r="O3967" s="102"/>
      <c r="P3967" s="39"/>
      <c r="Q3967" s="39" t="s">
        <v>17527</v>
      </c>
      <c r="R3967" s="109" t="s">
        <v>7035</v>
      </c>
      <c r="S3967" s="102"/>
      <c r="T3967" s="102" t="s">
        <v>20547</v>
      </c>
      <c r="U3967" s="102" t="s">
        <v>14301</v>
      </c>
      <c r="V3967" s="109">
        <v>6</v>
      </c>
      <c r="W3967" s="107"/>
      <c r="X3967" s="324"/>
    </row>
    <row r="3968" spans="1:24" ht="12.95" customHeight="1" x14ac:dyDescent="0.2">
      <c r="A3968" s="140">
        <v>2014</v>
      </c>
      <c r="B3968" s="140" t="s">
        <v>4176</v>
      </c>
      <c r="C3968" s="128" t="s">
        <v>27960</v>
      </c>
      <c r="D3968" s="111" t="s">
        <v>37097</v>
      </c>
      <c r="E3968" s="102" t="s">
        <v>27970</v>
      </c>
      <c r="F3968" s="148" t="s">
        <v>10085</v>
      </c>
      <c r="G3968" s="105">
        <v>16231</v>
      </c>
      <c r="H3968" s="102" t="s">
        <v>10191</v>
      </c>
      <c r="I3968" s="102" t="s">
        <v>11819</v>
      </c>
      <c r="J3968" s="102" t="s">
        <v>1636</v>
      </c>
      <c r="K3968" s="102"/>
      <c r="L3968" s="111" t="s">
        <v>37115</v>
      </c>
      <c r="M3968" s="109">
        <v>1</v>
      </c>
      <c r="N3968" s="108" t="s">
        <v>13074</v>
      </c>
      <c r="O3968" s="102"/>
      <c r="P3968" s="39" t="s">
        <v>9125</v>
      </c>
      <c r="Q3968" s="39" t="s">
        <v>20296</v>
      </c>
      <c r="R3968" s="109"/>
      <c r="S3968" s="102" t="s">
        <v>8315</v>
      </c>
      <c r="T3968" s="102" t="s">
        <v>20547</v>
      </c>
      <c r="U3968" s="102" t="s">
        <v>14301</v>
      </c>
      <c r="V3968" s="109">
        <v>8</v>
      </c>
      <c r="W3968" s="107"/>
      <c r="X3968" s="324"/>
    </row>
    <row r="3969" spans="1:24" ht="12.95" customHeight="1" x14ac:dyDescent="0.2">
      <c r="A3969" s="140">
        <v>2014</v>
      </c>
      <c r="B3969" s="140" t="s">
        <v>4176</v>
      </c>
      <c r="C3969" s="128" t="s">
        <v>27960</v>
      </c>
      <c r="D3969" s="111" t="s">
        <v>37098</v>
      </c>
      <c r="E3969" s="102" t="s">
        <v>27971</v>
      </c>
      <c r="F3969" s="148" t="s">
        <v>10085</v>
      </c>
      <c r="G3969" s="105">
        <v>16232</v>
      </c>
      <c r="H3969" s="102" t="s">
        <v>11819</v>
      </c>
      <c r="I3969" s="102" t="s">
        <v>31181</v>
      </c>
      <c r="J3969" s="102" t="s">
        <v>9121</v>
      </c>
      <c r="K3969" s="102"/>
      <c r="L3969" s="111" t="s">
        <v>37116</v>
      </c>
      <c r="M3969" s="109">
        <v>1</v>
      </c>
      <c r="N3969" s="108" t="s">
        <v>13074</v>
      </c>
      <c r="O3969" s="102"/>
      <c r="P3969" s="39"/>
      <c r="Q3969" s="39" t="s">
        <v>16653</v>
      </c>
      <c r="R3969" s="109"/>
      <c r="S3969" s="102" t="s">
        <v>8315</v>
      </c>
      <c r="T3969" s="102" t="s">
        <v>20547</v>
      </c>
      <c r="U3969" s="102" t="s">
        <v>14301</v>
      </c>
      <c r="V3969" s="109">
        <v>6</v>
      </c>
      <c r="W3969" s="107"/>
      <c r="X3969" s="324"/>
    </row>
    <row r="3970" spans="1:24" ht="12.95" customHeight="1" x14ac:dyDescent="0.2">
      <c r="A3970" s="140">
        <v>2014</v>
      </c>
      <c r="B3970" s="140" t="s">
        <v>4176</v>
      </c>
      <c r="C3970" s="128" t="s">
        <v>27960</v>
      </c>
      <c r="D3970" s="111" t="s">
        <v>37099</v>
      </c>
      <c r="E3970" s="102" t="s">
        <v>27972</v>
      </c>
      <c r="F3970" s="148" t="s">
        <v>10085</v>
      </c>
      <c r="G3970" s="105">
        <v>16229</v>
      </c>
      <c r="H3970" s="102" t="s">
        <v>10191</v>
      </c>
      <c r="I3970" s="102" t="s">
        <v>11819</v>
      </c>
      <c r="J3970" s="102" t="s">
        <v>12998</v>
      </c>
      <c r="K3970" s="102"/>
      <c r="L3970" s="111" t="s">
        <v>37117</v>
      </c>
      <c r="M3970" s="109">
        <v>1</v>
      </c>
      <c r="N3970" s="108" t="s">
        <v>13074</v>
      </c>
      <c r="O3970" s="102" t="s">
        <v>12721</v>
      </c>
      <c r="P3970" s="39" t="s">
        <v>9125</v>
      </c>
      <c r="Q3970" s="39" t="s">
        <v>21139</v>
      </c>
      <c r="R3970" s="109"/>
      <c r="S3970" s="102" t="s">
        <v>8315</v>
      </c>
      <c r="T3970" s="102" t="s">
        <v>20547</v>
      </c>
      <c r="U3970" s="102" t="s">
        <v>14301</v>
      </c>
      <c r="V3970" s="109">
        <v>10</v>
      </c>
      <c r="W3970" s="107"/>
      <c r="X3970" s="324"/>
    </row>
    <row r="3971" spans="1:24" ht="12.95" customHeight="1" x14ac:dyDescent="0.2">
      <c r="A3971" s="115">
        <v>1997</v>
      </c>
      <c r="B3971" s="115" t="s">
        <v>4176</v>
      </c>
      <c r="C3971" s="164" t="s">
        <v>8198</v>
      </c>
      <c r="D3971" s="102" t="s">
        <v>14069</v>
      </c>
      <c r="E3971" s="115" t="s">
        <v>27981</v>
      </c>
      <c r="F3971" s="148" t="s">
        <v>10085</v>
      </c>
      <c r="G3971" s="105">
        <v>16234</v>
      </c>
      <c r="H3971" s="102" t="s">
        <v>4890</v>
      </c>
      <c r="I3971" s="102" t="s">
        <v>13336</v>
      </c>
      <c r="J3971" s="102" t="s">
        <v>3932</v>
      </c>
      <c r="K3971" s="102"/>
      <c r="L3971" s="133" t="s">
        <v>10018</v>
      </c>
      <c r="M3971" s="109">
        <v>2</v>
      </c>
      <c r="N3971" s="125" t="s">
        <v>31833</v>
      </c>
      <c r="O3971" s="102" t="s">
        <v>16545</v>
      </c>
      <c r="P3971" s="102"/>
      <c r="Q3971" s="102"/>
      <c r="R3971" s="109"/>
      <c r="S3971" s="102"/>
      <c r="T3971" s="102" t="s">
        <v>20547</v>
      </c>
      <c r="U3971" s="102"/>
      <c r="V3971" s="109">
        <v>6</v>
      </c>
      <c r="W3971" s="107"/>
      <c r="X3971" s="324"/>
    </row>
    <row r="3972" spans="1:24" ht="12.95" customHeight="1" x14ac:dyDescent="0.2">
      <c r="A3972" s="115">
        <v>1997</v>
      </c>
      <c r="B3972" s="115" t="s">
        <v>4176</v>
      </c>
      <c r="C3972" s="132" t="s">
        <v>8198</v>
      </c>
      <c r="D3972" s="102" t="s">
        <v>7642</v>
      </c>
      <c r="E3972" s="115" t="s">
        <v>27982</v>
      </c>
      <c r="F3972" s="148" t="s">
        <v>10085</v>
      </c>
      <c r="G3972" s="105">
        <v>15917</v>
      </c>
      <c r="H3972" s="102" t="s">
        <v>10103</v>
      </c>
      <c r="I3972" s="102" t="s">
        <v>4890</v>
      </c>
      <c r="J3972" s="102" t="s">
        <v>3449</v>
      </c>
      <c r="K3972" s="102"/>
      <c r="L3972" s="133" t="s">
        <v>10018</v>
      </c>
      <c r="M3972" s="109">
        <v>2</v>
      </c>
      <c r="N3972" s="112" t="s">
        <v>16940</v>
      </c>
      <c r="O3972" s="102" t="s">
        <v>21747</v>
      </c>
      <c r="P3972" s="102"/>
      <c r="Q3972" s="102"/>
      <c r="R3972" s="109"/>
      <c r="S3972" s="102" t="s">
        <v>8315</v>
      </c>
      <c r="T3972" s="102" t="s">
        <v>7789</v>
      </c>
      <c r="U3972" s="102"/>
      <c r="V3972" s="109">
        <v>6</v>
      </c>
      <c r="W3972" s="107"/>
      <c r="X3972" s="324"/>
    </row>
    <row r="3973" spans="1:24" ht="12.95" customHeight="1" x14ac:dyDescent="0.2">
      <c r="A3973" s="140">
        <v>2018</v>
      </c>
      <c r="B3973" s="140" t="s">
        <v>4176</v>
      </c>
      <c r="C3973" s="210" t="s">
        <v>37795</v>
      </c>
      <c r="D3973" s="128" t="s">
        <v>37808</v>
      </c>
      <c r="E3973" s="140" t="s">
        <v>37796</v>
      </c>
      <c r="F3973" s="148" t="s">
        <v>10085</v>
      </c>
      <c r="G3973" s="142">
        <v>15621</v>
      </c>
      <c r="H3973" s="128" t="s">
        <v>10103</v>
      </c>
      <c r="I3973" s="128" t="s">
        <v>11819</v>
      </c>
      <c r="J3973" s="128" t="s">
        <v>9568</v>
      </c>
      <c r="K3973" s="128"/>
      <c r="L3973" s="199"/>
      <c r="M3973" s="169">
        <v>1</v>
      </c>
      <c r="N3973" s="200" t="s">
        <v>5125</v>
      </c>
      <c r="O3973" s="214" t="s">
        <v>12721</v>
      </c>
      <c r="P3973" s="128" t="s">
        <v>162</v>
      </c>
      <c r="Q3973" s="128" t="s">
        <v>19486</v>
      </c>
      <c r="R3973" s="145"/>
      <c r="S3973" s="128" t="s">
        <v>8315</v>
      </c>
      <c r="T3973" s="128" t="s">
        <v>7789</v>
      </c>
      <c r="U3973" s="128" t="s">
        <v>39362</v>
      </c>
      <c r="V3973" s="145">
        <v>7.5</v>
      </c>
      <c r="W3973" s="130"/>
      <c r="X3973" s="324"/>
    </row>
    <row r="3974" spans="1:24" ht="12.95" customHeight="1" x14ac:dyDescent="0.2">
      <c r="A3974" s="140">
        <v>2018</v>
      </c>
      <c r="B3974" s="140" t="s">
        <v>4176</v>
      </c>
      <c r="C3974" s="198" t="s">
        <v>37795</v>
      </c>
      <c r="D3974" s="128" t="s">
        <v>37809</v>
      </c>
      <c r="E3974" s="140" t="s">
        <v>37797</v>
      </c>
      <c r="F3974" s="148" t="s">
        <v>10085</v>
      </c>
      <c r="G3974" s="142">
        <v>15621</v>
      </c>
      <c r="H3974" s="128" t="s">
        <v>10103</v>
      </c>
      <c r="I3974" s="128" t="s">
        <v>11819</v>
      </c>
      <c r="J3974" s="128" t="s">
        <v>9568</v>
      </c>
      <c r="K3974" s="128"/>
      <c r="L3974" s="199"/>
      <c r="M3974" s="169">
        <v>1</v>
      </c>
      <c r="N3974" s="144" t="s">
        <v>5125</v>
      </c>
      <c r="O3974" s="214" t="s">
        <v>16548</v>
      </c>
      <c r="P3974" s="128" t="s">
        <v>28873</v>
      </c>
      <c r="Q3974" s="128" t="s">
        <v>37810</v>
      </c>
      <c r="R3974" s="145"/>
      <c r="S3974" s="128" t="s">
        <v>8315</v>
      </c>
      <c r="T3974" s="128" t="s">
        <v>7789</v>
      </c>
      <c r="U3974" s="128" t="s">
        <v>39363</v>
      </c>
      <c r="V3974" s="145">
        <v>24.5</v>
      </c>
      <c r="W3974" s="130"/>
      <c r="X3974" s="324"/>
    </row>
    <row r="3975" spans="1:24" ht="12.95" customHeight="1" x14ac:dyDescent="0.2">
      <c r="A3975" s="140">
        <v>2018</v>
      </c>
      <c r="B3975" s="140" t="s">
        <v>4176</v>
      </c>
      <c r="C3975" s="198" t="s">
        <v>37795</v>
      </c>
      <c r="D3975" s="128" t="s">
        <v>37811</v>
      </c>
      <c r="E3975" s="140" t="s">
        <v>37798</v>
      </c>
      <c r="F3975" s="148" t="s">
        <v>10085</v>
      </c>
      <c r="G3975" s="142">
        <v>15625</v>
      </c>
      <c r="H3975" s="128" t="s">
        <v>11819</v>
      </c>
      <c r="I3975" s="128" t="s">
        <v>10103</v>
      </c>
      <c r="J3975" s="128" t="s">
        <v>37812</v>
      </c>
      <c r="K3975" s="128"/>
      <c r="L3975" s="199"/>
      <c r="M3975" s="169">
        <v>1</v>
      </c>
      <c r="N3975" s="200" t="s">
        <v>5125</v>
      </c>
      <c r="O3975" s="214" t="s">
        <v>27734</v>
      </c>
      <c r="P3975" s="128" t="s">
        <v>162</v>
      </c>
      <c r="Q3975" s="128" t="s">
        <v>27735</v>
      </c>
      <c r="R3975" s="145"/>
      <c r="S3975" s="128"/>
      <c r="T3975" s="128" t="s">
        <v>7789</v>
      </c>
      <c r="U3975" s="128" t="s">
        <v>39364</v>
      </c>
      <c r="V3975" s="145">
        <v>7.5</v>
      </c>
      <c r="W3975" s="130"/>
      <c r="X3975" s="324"/>
    </row>
    <row r="3976" spans="1:24" ht="12.95" customHeight="1" x14ac:dyDescent="0.2">
      <c r="A3976" s="140">
        <v>2018</v>
      </c>
      <c r="B3976" s="140" t="s">
        <v>4176</v>
      </c>
      <c r="C3976" s="198" t="s">
        <v>37795</v>
      </c>
      <c r="D3976" s="128" t="s">
        <v>37813</v>
      </c>
      <c r="E3976" s="140" t="s">
        <v>37799</v>
      </c>
      <c r="F3976" s="148" t="s">
        <v>10085</v>
      </c>
      <c r="G3976" s="142">
        <v>15626</v>
      </c>
      <c r="H3976" s="128" t="s">
        <v>11819</v>
      </c>
      <c r="I3976" s="128" t="s">
        <v>10103</v>
      </c>
      <c r="J3976" s="128" t="s">
        <v>37812</v>
      </c>
      <c r="K3976" s="128"/>
      <c r="L3976" s="199"/>
      <c r="M3976" s="169">
        <v>1</v>
      </c>
      <c r="N3976" s="200" t="s">
        <v>5125</v>
      </c>
      <c r="O3976" s="214" t="s">
        <v>37814</v>
      </c>
      <c r="P3976" s="128" t="s">
        <v>9125</v>
      </c>
      <c r="Q3976" s="128" t="s">
        <v>37815</v>
      </c>
      <c r="R3976" s="145"/>
      <c r="S3976" s="128"/>
      <c r="T3976" s="128" t="s">
        <v>7789</v>
      </c>
      <c r="U3976" s="128" t="s">
        <v>39365</v>
      </c>
      <c r="V3976" s="145">
        <v>8.5</v>
      </c>
      <c r="W3976" s="130"/>
      <c r="X3976" s="324"/>
    </row>
    <row r="3977" spans="1:24" ht="12.95" customHeight="1" x14ac:dyDescent="0.2">
      <c r="A3977" s="140">
        <v>2018</v>
      </c>
      <c r="B3977" s="140" t="s">
        <v>4176</v>
      </c>
      <c r="C3977" s="198" t="s">
        <v>37795</v>
      </c>
      <c r="D3977" s="128" t="s">
        <v>6826</v>
      </c>
      <c r="E3977" s="140" t="s">
        <v>37800</v>
      </c>
      <c r="F3977" s="148" t="s">
        <v>10085</v>
      </c>
      <c r="G3977" s="142">
        <v>15627</v>
      </c>
      <c r="H3977" s="128" t="s">
        <v>11819</v>
      </c>
      <c r="I3977" s="128" t="s">
        <v>10103</v>
      </c>
      <c r="J3977" s="128" t="s">
        <v>37812</v>
      </c>
      <c r="K3977" s="128"/>
      <c r="L3977" s="199"/>
      <c r="M3977" s="169">
        <v>1</v>
      </c>
      <c r="N3977" s="200" t="s">
        <v>5125</v>
      </c>
      <c r="O3977" s="214" t="s">
        <v>17734</v>
      </c>
      <c r="P3977" s="128" t="s">
        <v>9125</v>
      </c>
      <c r="Q3977" s="128" t="s">
        <v>20321</v>
      </c>
      <c r="R3977" s="145"/>
      <c r="S3977" s="128" t="s">
        <v>9435</v>
      </c>
      <c r="T3977" s="128" t="s">
        <v>7789</v>
      </c>
      <c r="U3977" s="128" t="s">
        <v>39366</v>
      </c>
      <c r="V3977" s="145">
        <v>6.5</v>
      </c>
      <c r="W3977" s="130"/>
      <c r="X3977" s="324"/>
    </row>
    <row r="3978" spans="1:24" ht="12.95" customHeight="1" x14ac:dyDescent="0.2">
      <c r="A3978" s="140">
        <v>2018</v>
      </c>
      <c r="B3978" s="140" t="s">
        <v>4176</v>
      </c>
      <c r="C3978" s="198" t="s">
        <v>37795</v>
      </c>
      <c r="D3978" s="128" t="s">
        <v>37816</v>
      </c>
      <c r="E3978" s="140" t="s">
        <v>37801</v>
      </c>
      <c r="F3978" s="148" t="s">
        <v>10085</v>
      </c>
      <c r="G3978" s="142">
        <v>15628</v>
      </c>
      <c r="H3978" s="128" t="s">
        <v>10103</v>
      </c>
      <c r="I3978" s="128" t="s">
        <v>11819</v>
      </c>
      <c r="J3978" s="128" t="s">
        <v>9568</v>
      </c>
      <c r="K3978" s="128"/>
      <c r="L3978" s="199"/>
      <c r="M3978" s="169">
        <v>1</v>
      </c>
      <c r="N3978" s="200" t="s">
        <v>5125</v>
      </c>
      <c r="O3978" s="214"/>
      <c r="P3978" s="128"/>
      <c r="Q3978" s="128" t="s">
        <v>20910</v>
      </c>
      <c r="R3978" s="145"/>
      <c r="S3978" s="128"/>
      <c r="T3978" s="128" t="s">
        <v>7789</v>
      </c>
      <c r="U3978" s="128" t="s">
        <v>39367</v>
      </c>
      <c r="V3978" s="145">
        <v>7.5</v>
      </c>
      <c r="W3978" s="130"/>
      <c r="X3978" s="324"/>
    </row>
    <row r="3979" spans="1:24" ht="12.95" customHeight="1" x14ac:dyDescent="0.2">
      <c r="A3979" s="140">
        <v>2018</v>
      </c>
      <c r="B3979" s="140" t="s">
        <v>4176</v>
      </c>
      <c r="C3979" s="198" t="s">
        <v>37795</v>
      </c>
      <c r="D3979" s="128" t="s">
        <v>37817</v>
      </c>
      <c r="E3979" s="140" t="s">
        <v>37802</v>
      </c>
      <c r="F3979" s="148" t="s">
        <v>10085</v>
      </c>
      <c r="G3979" s="142">
        <v>15628</v>
      </c>
      <c r="H3979" s="128" t="s">
        <v>10103</v>
      </c>
      <c r="I3979" s="128" t="s">
        <v>11819</v>
      </c>
      <c r="J3979" s="128" t="s">
        <v>9568</v>
      </c>
      <c r="K3979" s="128"/>
      <c r="L3979" s="199"/>
      <c r="M3979" s="169">
        <v>1</v>
      </c>
      <c r="N3979" s="200" t="s">
        <v>5125</v>
      </c>
      <c r="O3979" s="214" t="s">
        <v>231</v>
      </c>
      <c r="P3979" s="128" t="s">
        <v>13301</v>
      </c>
      <c r="Q3979" s="128" t="s">
        <v>19203</v>
      </c>
      <c r="R3979" s="145"/>
      <c r="S3979" s="128"/>
      <c r="T3979" s="128" t="s">
        <v>7789</v>
      </c>
      <c r="U3979" s="128" t="s">
        <v>39368</v>
      </c>
      <c r="V3979" s="145">
        <v>6.5</v>
      </c>
      <c r="W3979" s="130"/>
      <c r="X3979" s="324"/>
    </row>
    <row r="3980" spans="1:24" ht="12.95" customHeight="1" x14ac:dyDescent="0.2">
      <c r="A3980" s="140">
        <v>2018</v>
      </c>
      <c r="B3980" s="140" t="s">
        <v>4176</v>
      </c>
      <c r="C3980" s="198" t="s">
        <v>37795</v>
      </c>
      <c r="D3980" s="128" t="s">
        <v>37818</v>
      </c>
      <c r="E3980" s="140" t="s">
        <v>37803</v>
      </c>
      <c r="F3980" s="148" t="s">
        <v>10085</v>
      </c>
      <c r="G3980" s="142">
        <v>15628</v>
      </c>
      <c r="H3980" s="128" t="s">
        <v>11819</v>
      </c>
      <c r="I3980" s="128" t="s">
        <v>10103</v>
      </c>
      <c r="J3980" s="128" t="s">
        <v>37812</v>
      </c>
      <c r="K3980" s="128"/>
      <c r="L3980" s="199"/>
      <c r="M3980" s="169">
        <v>1</v>
      </c>
      <c r="N3980" s="200" t="s">
        <v>5125</v>
      </c>
      <c r="O3980" s="214"/>
      <c r="P3980" s="128" t="s">
        <v>3620</v>
      </c>
      <c r="Q3980" s="128" t="s">
        <v>20465</v>
      </c>
      <c r="R3980" s="145"/>
      <c r="S3980" s="128"/>
      <c r="T3980" s="128" t="s">
        <v>7789</v>
      </c>
      <c r="U3980" s="128" t="s">
        <v>39369</v>
      </c>
      <c r="V3980" s="145">
        <v>6.5</v>
      </c>
      <c r="W3980" s="130"/>
      <c r="X3980" s="324"/>
    </row>
    <row r="3981" spans="1:24" ht="12.95" customHeight="1" x14ac:dyDescent="0.2">
      <c r="A3981" s="140">
        <v>2018</v>
      </c>
      <c r="B3981" s="140" t="s">
        <v>4176</v>
      </c>
      <c r="C3981" s="198" t="s">
        <v>37795</v>
      </c>
      <c r="D3981" s="128" t="s">
        <v>37819</v>
      </c>
      <c r="E3981" s="140" t="s">
        <v>37804</v>
      </c>
      <c r="F3981" s="148" t="s">
        <v>10085</v>
      </c>
      <c r="G3981" s="142">
        <v>15629</v>
      </c>
      <c r="H3981" s="128" t="s">
        <v>10103</v>
      </c>
      <c r="I3981" s="128" t="s">
        <v>11819</v>
      </c>
      <c r="J3981" s="128" t="s">
        <v>9568</v>
      </c>
      <c r="K3981" s="128"/>
      <c r="L3981" s="199"/>
      <c r="M3981" s="169">
        <v>1</v>
      </c>
      <c r="N3981" s="200" t="s">
        <v>5125</v>
      </c>
      <c r="O3981" s="214" t="s">
        <v>16905</v>
      </c>
      <c r="P3981" s="128" t="s">
        <v>21100</v>
      </c>
      <c r="Q3981" s="128" t="s">
        <v>19486</v>
      </c>
      <c r="R3981" s="145"/>
      <c r="S3981" s="128"/>
      <c r="T3981" s="128" t="s">
        <v>7789</v>
      </c>
      <c r="U3981" s="128" t="s">
        <v>39364</v>
      </c>
      <c r="V3981" s="145">
        <v>8.5</v>
      </c>
      <c r="W3981" s="130"/>
      <c r="X3981" s="324"/>
    </row>
    <row r="3982" spans="1:24" ht="12.95" customHeight="1" x14ac:dyDescent="0.2">
      <c r="A3982" s="140">
        <v>2018</v>
      </c>
      <c r="B3982" s="140" t="s">
        <v>4176</v>
      </c>
      <c r="C3982" s="198" t="s">
        <v>37795</v>
      </c>
      <c r="D3982" s="128" t="s">
        <v>37820</v>
      </c>
      <c r="E3982" s="140" t="s">
        <v>37805</v>
      </c>
      <c r="F3982" s="148" t="s">
        <v>10085</v>
      </c>
      <c r="G3982" s="142">
        <v>15629</v>
      </c>
      <c r="H3982" s="128" t="s">
        <v>10103</v>
      </c>
      <c r="I3982" s="128" t="s">
        <v>11819</v>
      </c>
      <c r="J3982" s="128" t="s">
        <v>9568</v>
      </c>
      <c r="K3982" s="128"/>
      <c r="L3982" s="199"/>
      <c r="M3982" s="169">
        <v>1</v>
      </c>
      <c r="N3982" s="200" t="s">
        <v>5125</v>
      </c>
      <c r="O3982" s="214" t="s">
        <v>3620</v>
      </c>
      <c r="P3982" s="128" t="s">
        <v>9125</v>
      </c>
      <c r="Q3982" s="128" t="s">
        <v>20443</v>
      </c>
      <c r="R3982" s="145"/>
      <c r="S3982" s="128"/>
      <c r="T3982" s="128" t="s">
        <v>7789</v>
      </c>
      <c r="U3982" s="128" t="s">
        <v>39370</v>
      </c>
      <c r="V3982" s="145">
        <v>6.5</v>
      </c>
      <c r="W3982" s="130"/>
      <c r="X3982" s="324"/>
    </row>
    <row r="3983" spans="1:24" ht="12.95" customHeight="1" x14ac:dyDescent="0.2">
      <c r="A3983" s="140">
        <v>2018</v>
      </c>
      <c r="B3983" s="140" t="s">
        <v>4176</v>
      </c>
      <c r="C3983" s="198" t="s">
        <v>37795</v>
      </c>
      <c r="D3983" s="128" t="s">
        <v>37821</v>
      </c>
      <c r="E3983" s="140" t="s">
        <v>37806</v>
      </c>
      <c r="F3983" s="148" t="s">
        <v>10085</v>
      </c>
      <c r="G3983" s="142">
        <v>15677</v>
      </c>
      <c r="H3983" s="128" t="s">
        <v>11819</v>
      </c>
      <c r="I3983" s="128" t="s">
        <v>10103</v>
      </c>
      <c r="J3983" s="128" t="s">
        <v>37812</v>
      </c>
      <c r="K3983" s="128"/>
      <c r="L3983" s="199"/>
      <c r="M3983" s="169">
        <v>1</v>
      </c>
      <c r="N3983" s="200" t="s">
        <v>5125</v>
      </c>
      <c r="O3983" s="214"/>
      <c r="P3983" s="128"/>
      <c r="Q3983" s="128" t="s">
        <v>18156</v>
      </c>
      <c r="R3983" s="145"/>
      <c r="S3983" s="128"/>
      <c r="T3983" s="128" t="s">
        <v>7789</v>
      </c>
      <c r="U3983" s="128" t="s">
        <v>37822</v>
      </c>
      <c r="V3983" s="145">
        <v>7.5</v>
      </c>
      <c r="W3983" s="130"/>
      <c r="X3983" s="324"/>
    </row>
    <row r="3984" spans="1:24" ht="12.95" customHeight="1" x14ac:dyDescent="0.2">
      <c r="A3984" s="140">
        <v>2018</v>
      </c>
      <c r="B3984" s="140" t="s">
        <v>4176</v>
      </c>
      <c r="C3984" s="210" t="s">
        <v>37807</v>
      </c>
      <c r="D3984" s="111" t="s">
        <v>37823</v>
      </c>
      <c r="E3984" s="102">
        <v>1</v>
      </c>
      <c r="F3984" s="148" t="s">
        <v>10085</v>
      </c>
      <c r="G3984" s="105">
        <v>15598</v>
      </c>
      <c r="H3984" s="102" t="s">
        <v>10103</v>
      </c>
      <c r="I3984" s="102" t="s">
        <v>11819</v>
      </c>
      <c r="J3984" s="102" t="s">
        <v>17708</v>
      </c>
      <c r="K3984" s="102"/>
      <c r="L3984" s="111" t="s">
        <v>37824</v>
      </c>
      <c r="M3984" s="109">
        <v>1</v>
      </c>
      <c r="N3984" s="108" t="s">
        <v>40560</v>
      </c>
      <c r="O3984" s="102" t="s">
        <v>17709</v>
      </c>
      <c r="P3984" s="39" t="s">
        <v>13301</v>
      </c>
      <c r="Q3984" s="39" t="s">
        <v>17710</v>
      </c>
      <c r="R3984" s="109"/>
      <c r="S3984" s="102" t="s">
        <v>11080</v>
      </c>
      <c r="T3984" s="102" t="s">
        <v>7789</v>
      </c>
      <c r="U3984" s="102" t="s">
        <v>21820</v>
      </c>
      <c r="V3984" s="109">
        <v>7.5</v>
      </c>
      <c r="W3984" s="130"/>
      <c r="X3984" s="324"/>
    </row>
    <row r="3985" spans="1:24" ht="12.95" customHeight="1" x14ac:dyDescent="0.2">
      <c r="A3985" s="140">
        <v>2018</v>
      </c>
      <c r="B3985" s="140" t="s">
        <v>4176</v>
      </c>
      <c r="C3985" s="198" t="s">
        <v>37807</v>
      </c>
      <c r="D3985" s="111" t="s">
        <v>17711</v>
      </c>
      <c r="E3985" s="102">
        <v>2</v>
      </c>
      <c r="F3985" s="148" t="s">
        <v>10085</v>
      </c>
      <c r="G3985" s="105">
        <v>15600</v>
      </c>
      <c r="H3985" s="102" t="s">
        <v>11819</v>
      </c>
      <c r="I3985" s="102" t="s">
        <v>10103</v>
      </c>
      <c r="J3985" s="102" t="s">
        <v>17708</v>
      </c>
      <c r="K3985" s="102"/>
      <c r="L3985" s="111" t="s">
        <v>37825</v>
      </c>
      <c r="M3985" s="109">
        <v>1</v>
      </c>
      <c r="N3985" s="108" t="s">
        <v>40560</v>
      </c>
      <c r="O3985" s="102"/>
      <c r="P3985" s="39" t="s">
        <v>15922</v>
      </c>
      <c r="Q3985" s="39" t="s">
        <v>17713</v>
      </c>
      <c r="R3985" s="109"/>
      <c r="S3985" s="102" t="s">
        <v>11080</v>
      </c>
      <c r="T3985" s="102" t="s">
        <v>7789</v>
      </c>
      <c r="U3985" s="102" t="s">
        <v>21820</v>
      </c>
      <c r="V3985" s="109">
        <v>8</v>
      </c>
      <c r="W3985" s="130"/>
      <c r="X3985" s="324"/>
    </row>
    <row r="3986" spans="1:24" ht="12.95" customHeight="1" x14ac:dyDescent="0.2">
      <c r="A3986" s="140">
        <v>2018</v>
      </c>
      <c r="B3986" s="140" t="s">
        <v>4176</v>
      </c>
      <c r="C3986" s="198" t="s">
        <v>37807</v>
      </c>
      <c r="D3986" s="111" t="s">
        <v>17714</v>
      </c>
      <c r="E3986" s="102">
        <v>3</v>
      </c>
      <c r="F3986" s="148" t="s">
        <v>10085</v>
      </c>
      <c r="G3986" s="105">
        <v>15602</v>
      </c>
      <c r="H3986" s="102" t="s">
        <v>11819</v>
      </c>
      <c r="I3986" s="102" t="s">
        <v>10103</v>
      </c>
      <c r="J3986" s="102" t="s">
        <v>17708</v>
      </c>
      <c r="K3986" s="102"/>
      <c r="L3986" s="111" t="s">
        <v>37826</v>
      </c>
      <c r="M3986" s="109">
        <v>1</v>
      </c>
      <c r="N3986" s="108" t="s">
        <v>40560</v>
      </c>
      <c r="O3986" s="102" t="s">
        <v>17716</v>
      </c>
      <c r="P3986" s="39"/>
      <c r="Q3986" s="39" t="s">
        <v>17717</v>
      </c>
      <c r="R3986" s="109"/>
      <c r="S3986" s="102"/>
      <c r="T3986" s="102" t="s">
        <v>7789</v>
      </c>
      <c r="U3986" s="102" t="s">
        <v>21821</v>
      </c>
      <c r="V3986" s="109">
        <v>6</v>
      </c>
      <c r="W3986" s="130"/>
      <c r="X3986" s="324"/>
    </row>
    <row r="3987" spans="1:24" ht="12.95" customHeight="1" x14ac:dyDescent="0.2">
      <c r="A3987" s="140">
        <v>2018</v>
      </c>
      <c r="B3987" s="140" t="s">
        <v>4176</v>
      </c>
      <c r="C3987" s="198" t="s">
        <v>37807</v>
      </c>
      <c r="D3987" s="111" t="s">
        <v>37839</v>
      </c>
      <c r="E3987" s="102">
        <v>4</v>
      </c>
      <c r="F3987" s="148" t="s">
        <v>10085</v>
      </c>
      <c r="G3987" s="105">
        <v>15604</v>
      </c>
      <c r="H3987" s="102" t="s">
        <v>10103</v>
      </c>
      <c r="I3987" s="102" t="s">
        <v>11819</v>
      </c>
      <c r="J3987" s="102" t="s">
        <v>17708</v>
      </c>
      <c r="K3987" s="102"/>
      <c r="L3987" s="111" t="s">
        <v>37827</v>
      </c>
      <c r="M3987" s="109">
        <v>1</v>
      </c>
      <c r="N3987" s="108" t="s">
        <v>40560</v>
      </c>
      <c r="O3987" s="102" t="s">
        <v>5985</v>
      </c>
      <c r="P3987" s="102" t="s">
        <v>15941</v>
      </c>
      <c r="Q3987" s="102" t="s">
        <v>17721</v>
      </c>
      <c r="R3987" s="109"/>
      <c r="S3987" s="102" t="s">
        <v>11080</v>
      </c>
      <c r="T3987" s="102" t="s">
        <v>7789</v>
      </c>
      <c r="U3987" s="102" t="s">
        <v>17718</v>
      </c>
      <c r="V3987" s="109">
        <v>6.5</v>
      </c>
      <c r="W3987" s="130"/>
      <c r="X3987" s="324"/>
    </row>
    <row r="3988" spans="1:24" ht="12.95" customHeight="1" x14ac:dyDescent="0.2">
      <c r="A3988" s="140">
        <v>2018</v>
      </c>
      <c r="B3988" s="140" t="s">
        <v>4176</v>
      </c>
      <c r="C3988" s="198" t="s">
        <v>37807</v>
      </c>
      <c r="D3988" s="111" t="s">
        <v>17722</v>
      </c>
      <c r="E3988" s="102">
        <v>5</v>
      </c>
      <c r="F3988" s="148" t="s">
        <v>10085</v>
      </c>
      <c r="G3988" s="105">
        <v>15606</v>
      </c>
      <c r="H3988" s="102" t="s">
        <v>10103</v>
      </c>
      <c r="I3988" s="102" t="s">
        <v>11819</v>
      </c>
      <c r="J3988" s="102" t="s">
        <v>17708</v>
      </c>
      <c r="K3988" s="102"/>
      <c r="L3988" s="111" t="s">
        <v>37828</v>
      </c>
      <c r="M3988" s="109">
        <v>1</v>
      </c>
      <c r="N3988" s="108" t="s">
        <v>40560</v>
      </c>
      <c r="O3988" s="102" t="s">
        <v>3620</v>
      </c>
      <c r="P3988" s="102" t="s">
        <v>16764</v>
      </c>
      <c r="Q3988" s="102" t="s">
        <v>17724</v>
      </c>
      <c r="R3988" s="109"/>
      <c r="S3988" s="102" t="s">
        <v>11080</v>
      </c>
      <c r="T3988" s="102" t="s">
        <v>7789</v>
      </c>
      <c r="U3988" s="102" t="s">
        <v>21822</v>
      </c>
      <c r="V3988" s="109">
        <v>8</v>
      </c>
      <c r="W3988" s="130"/>
      <c r="X3988" s="324"/>
    </row>
    <row r="3989" spans="1:24" ht="12.95" customHeight="1" x14ac:dyDescent="0.2">
      <c r="A3989" s="140">
        <v>2018</v>
      </c>
      <c r="B3989" s="140" t="s">
        <v>4176</v>
      </c>
      <c r="C3989" s="198" t="s">
        <v>37807</v>
      </c>
      <c r="D3989" s="111" t="s">
        <v>17725</v>
      </c>
      <c r="E3989" s="102">
        <v>6</v>
      </c>
      <c r="F3989" s="148" t="s">
        <v>10085</v>
      </c>
      <c r="G3989" s="105">
        <v>15608</v>
      </c>
      <c r="H3989" s="102" t="s">
        <v>11819</v>
      </c>
      <c r="I3989" s="102" t="s">
        <v>10103</v>
      </c>
      <c r="J3989" s="102" t="s">
        <v>17708</v>
      </c>
      <c r="K3989" s="102"/>
      <c r="L3989" s="111" t="s">
        <v>37829</v>
      </c>
      <c r="M3989" s="109">
        <v>1</v>
      </c>
      <c r="N3989" s="108" t="s">
        <v>40560</v>
      </c>
      <c r="O3989" s="102" t="s">
        <v>10189</v>
      </c>
      <c r="P3989" s="39" t="s">
        <v>17110</v>
      </c>
      <c r="Q3989" s="39" t="s">
        <v>17727</v>
      </c>
      <c r="R3989" s="109"/>
      <c r="S3989" s="102" t="s">
        <v>11080</v>
      </c>
      <c r="T3989" s="102" t="s">
        <v>7789</v>
      </c>
      <c r="U3989" s="102" t="s">
        <v>17718</v>
      </c>
      <c r="V3989" s="109">
        <v>7.5</v>
      </c>
      <c r="W3989" s="130"/>
      <c r="X3989" s="324"/>
    </row>
    <row r="3990" spans="1:24" ht="12.95" customHeight="1" x14ac:dyDescent="0.2">
      <c r="A3990" s="140">
        <v>2018</v>
      </c>
      <c r="B3990" s="140" t="s">
        <v>4176</v>
      </c>
      <c r="C3990" s="198" t="s">
        <v>37807</v>
      </c>
      <c r="D3990" s="111" t="s">
        <v>17728</v>
      </c>
      <c r="E3990" s="102">
        <v>7</v>
      </c>
      <c r="F3990" s="148" t="s">
        <v>10085</v>
      </c>
      <c r="G3990" s="105">
        <v>15611</v>
      </c>
      <c r="H3990" s="102" t="s">
        <v>10103</v>
      </c>
      <c r="I3990" s="102" t="s">
        <v>11819</v>
      </c>
      <c r="J3990" s="102" t="s">
        <v>17708</v>
      </c>
      <c r="K3990" s="102"/>
      <c r="L3990" s="111" t="s">
        <v>37830</v>
      </c>
      <c r="M3990" s="109">
        <v>1</v>
      </c>
      <c r="N3990" s="108" t="s">
        <v>40560</v>
      </c>
      <c r="O3990" s="102" t="s">
        <v>16762</v>
      </c>
      <c r="P3990" s="39" t="s">
        <v>17730</v>
      </c>
      <c r="Q3990" s="39" t="s">
        <v>17731</v>
      </c>
      <c r="R3990" s="109"/>
      <c r="S3990" s="102" t="s">
        <v>11080</v>
      </c>
      <c r="T3990" s="102" t="s">
        <v>7789</v>
      </c>
      <c r="U3990" s="102" t="s">
        <v>21823</v>
      </c>
      <c r="V3990" s="109">
        <v>10</v>
      </c>
      <c r="W3990" s="130"/>
      <c r="X3990" s="324"/>
    </row>
    <row r="3991" spans="1:24" ht="12.95" customHeight="1" x14ac:dyDescent="0.2">
      <c r="A3991" s="140">
        <v>2018</v>
      </c>
      <c r="B3991" s="140" t="s">
        <v>4176</v>
      </c>
      <c r="C3991" s="198" t="s">
        <v>37807</v>
      </c>
      <c r="D3991" s="111" t="s">
        <v>17732</v>
      </c>
      <c r="E3991" s="102">
        <v>8</v>
      </c>
      <c r="F3991" s="148" t="s">
        <v>10085</v>
      </c>
      <c r="G3991" s="105">
        <v>15612</v>
      </c>
      <c r="H3991" s="102" t="s">
        <v>10103</v>
      </c>
      <c r="I3991" s="102" t="s">
        <v>11819</v>
      </c>
      <c r="J3991" s="102" t="s">
        <v>17708</v>
      </c>
      <c r="K3991" s="102"/>
      <c r="L3991" s="111" t="s">
        <v>37831</v>
      </c>
      <c r="M3991" s="109">
        <v>1</v>
      </c>
      <c r="N3991" s="108" t="s">
        <v>40560</v>
      </c>
      <c r="O3991" s="102" t="s">
        <v>17734</v>
      </c>
      <c r="P3991" s="39" t="s">
        <v>15889</v>
      </c>
      <c r="Q3991" s="39" t="s">
        <v>17735</v>
      </c>
      <c r="R3991" s="109"/>
      <c r="S3991" s="102" t="s">
        <v>8315</v>
      </c>
      <c r="T3991" s="102" t="s">
        <v>7789</v>
      </c>
      <c r="U3991" s="102" t="s">
        <v>21824</v>
      </c>
      <c r="V3991" s="109">
        <v>6</v>
      </c>
      <c r="W3991" s="130"/>
      <c r="X3991" s="324"/>
    </row>
    <row r="3992" spans="1:24" ht="12.95" customHeight="1" x14ac:dyDescent="0.2">
      <c r="A3992" s="140">
        <v>2018</v>
      </c>
      <c r="B3992" s="140" t="s">
        <v>4176</v>
      </c>
      <c r="C3992" s="198" t="s">
        <v>37807</v>
      </c>
      <c r="D3992" s="111" t="s">
        <v>17736</v>
      </c>
      <c r="E3992" s="102">
        <v>9</v>
      </c>
      <c r="F3992" s="148" t="s">
        <v>10085</v>
      </c>
      <c r="G3992" s="105">
        <v>15612</v>
      </c>
      <c r="H3992" s="102" t="s">
        <v>10103</v>
      </c>
      <c r="I3992" s="102" t="s">
        <v>31675</v>
      </c>
      <c r="J3992" s="102" t="s">
        <v>17708</v>
      </c>
      <c r="K3992" s="102"/>
      <c r="L3992" s="111" t="s">
        <v>37832</v>
      </c>
      <c r="M3992" s="109">
        <v>1</v>
      </c>
      <c r="N3992" s="108" t="s">
        <v>40560</v>
      </c>
      <c r="O3992" s="102"/>
      <c r="P3992" s="39" t="s">
        <v>9125</v>
      </c>
      <c r="Q3992" s="39" t="s">
        <v>17671</v>
      </c>
      <c r="R3992" s="109"/>
      <c r="S3992" s="102"/>
      <c r="T3992" s="102" t="s">
        <v>7789</v>
      </c>
      <c r="U3992" s="102" t="s">
        <v>27546</v>
      </c>
      <c r="V3992" s="109">
        <v>4.5</v>
      </c>
      <c r="W3992" s="130"/>
      <c r="X3992" s="324"/>
    </row>
    <row r="3993" spans="1:24" ht="12.95" customHeight="1" x14ac:dyDescent="0.2">
      <c r="A3993" s="140">
        <v>2018</v>
      </c>
      <c r="B3993" s="140" t="s">
        <v>4176</v>
      </c>
      <c r="C3993" s="198" t="s">
        <v>37807</v>
      </c>
      <c r="D3993" s="111" t="s">
        <v>17738</v>
      </c>
      <c r="E3993" s="102">
        <v>10</v>
      </c>
      <c r="F3993" s="148" t="s">
        <v>10085</v>
      </c>
      <c r="G3993" s="105">
        <v>15613</v>
      </c>
      <c r="H3993" s="102" t="s">
        <v>31675</v>
      </c>
      <c r="I3993" s="102" t="s">
        <v>10103</v>
      </c>
      <c r="J3993" s="102" t="s">
        <v>17708</v>
      </c>
      <c r="K3993" s="102"/>
      <c r="L3993" s="111" t="s">
        <v>37833</v>
      </c>
      <c r="M3993" s="109">
        <v>1</v>
      </c>
      <c r="N3993" s="108" t="s">
        <v>40560</v>
      </c>
      <c r="O3993" s="102"/>
      <c r="P3993" s="39" t="s">
        <v>15941</v>
      </c>
      <c r="Q3993" s="39" t="s">
        <v>16687</v>
      </c>
      <c r="R3993" s="109"/>
      <c r="S3993" s="102"/>
      <c r="T3993" s="102" t="s">
        <v>7789</v>
      </c>
      <c r="U3993" s="102" t="s">
        <v>21820</v>
      </c>
      <c r="V3993" s="109">
        <v>6.5</v>
      </c>
      <c r="W3993" s="130"/>
      <c r="X3993" s="324"/>
    </row>
    <row r="3994" spans="1:24" ht="12.95" customHeight="1" x14ac:dyDescent="0.2">
      <c r="A3994" s="140">
        <v>2018</v>
      </c>
      <c r="B3994" s="140" t="s">
        <v>4176</v>
      </c>
      <c r="C3994" s="198" t="s">
        <v>37807</v>
      </c>
      <c r="D3994" s="111" t="s">
        <v>17740</v>
      </c>
      <c r="E3994" s="102">
        <v>11</v>
      </c>
      <c r="F3994" s="148" t="s">
        <v>10085</v>
      </c>
      <c r="G3994" s="105">
        <v>15614</v>
      </c>
      <c r="H3994" s="102" t="s">
        <v>10103</v>
      </c>
      <c r="I3994" s="102" t="s">
        <v>11819</v>
      </c>
      <c r="J3994" s="102" t="s">
        <v>17708</v>
      </c>
      <c r="K3994" s="102"/>
      <c r="L3994" s="111" t="s">
        <v>37834</v>
      </c>
      <c r="M3994" s="109">
        <v>1</v>
      </c>
      <c r="N3994" s="108" t="s">
        <v>40560</v>
      </c>
      <c r="O3994" s="102" t="s">
        <v>10189</v>
      </c>
      <c r="P3994" s="39" t="s">
        <v>162</v>
      </c>
      <c r="Q3994" s="39" t="s">
        <v>17742</v>
      </c>
      <c r="R3994" s="109"/>
      <c r="S3994" s="102"/>
      <c r="T3994" s="102" t="s">
        <v>7789</v>
      </c>
      <c r="U3994" s="102" t="s">
        <v>21825</v>
      </c>
      <c r="V3994" s="109">
        <v>6.5</v>
      </c>
      <c r="W3994" s="130"/>
      <c r="X3994" s="324"/>
    </row>
    <row r="3995" spans="1:24" ht="12.95" customHeight="1" x14ac:dyDescent="0.2">
      <c r="A3995" s="140">
        <v>2018</v>
      </c>
      <c r="B3995" s="140" t="s">
        <v>4176</v>
      </c>
      <c r="C3995" s="198" t="s">
        <v>37807</v>
      </c>
      <c r="D3995" s="111" t="s">
        <v>17743</v>
      </c>
      <c r="E3995" s="102">
        <v>12</v>
      </c>
      <c r="F3995" s="148" t="s">
        <v>10085</v>
      </c>
      <c r="G3995" s="105">
        <v>15617</v>
      </c>
      <c r="H3995" s="102" t="s">
        <v>10103</v>
      </c>
      <c r="I3995" s="102" t="s">
        <v>11819</v>
      </c>
      <c r="J3995" s="102" t="s">
        <v>17708</v>
      </c>
      <c r="K3995" s="102"/>
      <c r="L3995" s="111" t="s">
        <v>37835</v>
      </c>
      <c r="M3995" s="109">
        <v>1</v>
      </c>
      <c r="N3995" s="108" t="s">
        <v>40560</v>
      </c>
      <c r="O3995" s="102"/>
      <c r="P3995" s="39"/>
      <c r="Q3995" s="39" t="s">
        <v>16646</v>
      </c>
      <c r="R3995" s="109" t="s">
        <v>7035</v>
      </c>
      <c r="S3995" s="102"/>
      <c r="T3995" s="102" t="s">
        <v>7789</v>
      </c>
      <c r="U3995" s="102" t="s">
        <v>17718</v>
      </c>
      <c r="V3995" s="109">
        <v>5.5</v>
      </c>
      <c r="W3995" s="130"/>
      <c r="X3995" s="324"/>
    </row>
    <row r="3996" spans="1:24" ht="12.95" customHeight="1" x14ac:dyDescent="0.2">
      <c r="A3996" s="140">
        <v>2018</v>
      </c>
      <c r="B3996" s="140" t="s">
        <v>4176</v>
      </c>
      <c r="C3996" s="198" t="s">
        <v>37807</v>
      </c>
      <c r="D3996" s="111" t="s">
        <v>17745</v>
      </c>
      <c r="E3996" s="102">
        <v>13</v>
      </c>
      <c r="F3996" s="148" t="s">
        <v>10085</v>
      </c>
      <c r="G3996" s="105">
        <v>15617</v>
      </c>
      <c r="H3996" s="102" t="s">
        <v>10103</v>
      </c>
      <c r="I3996" s="102" t="s">
        <v>11819</v>
      </c>
      <c r="J3996" s="102" t="s">
        <v>17708</v>
      </c>
      <c r="K3996" s="102"/>
      <c r="L3996" s="111" t="s">
        <v>37836</v>
      </c>
      <c r="M3996" s="109">
        <v>1</v>
      </c>
      <c r="N3996" s="108" t="s">
        <v>40560</v>
      </c>
      <c r="O3996" s="102" t="s">
        <v>10189</v>
      </c>
      <c r="P3996" s="39" t="s">
        <v>162</v>
      </c>
      <c r="Q3996" s="39" t="s">
        <v>17747</v>
      </c>
      <c r="R3996" s="109"/>
      <c r="S3996" s="102" t="s">
        <v>9435</v>
      </c>
      <c r="T3996" s="102" t="s">
        <v>7789</v>
      </c>
      <c r="U3996" s="102" t="s">
        <v>21825</v>
      </c>
      <c r="V3996" s="109">
        <v>7.5</v>
      </c>
      <c r="W3996" s="130"/>
      <c r="X3996" s="324"/>
    </row>
    <row r="3997" spans="1:24" ht="12.95" customHeight="1" x14ac:dyDescent="0.2">
      <c r="A3997" s="140">
        <v>2018</v>
      </c>
      <c r="B3997" s="140" t="s">
        <v>4176</v>
      </c>
      <c r="C3997" s="198" t="s">
        <v>37807</v>
      </c>
      <c r="D3997" s="111" t="s">
        <v>17748</v>
      </c>
      <c r="E3997" s="102">
        <v>14</v>
      </c>
      <c r="F3997" s="148" t="s">
        <v>10085</v>
      </c>
      <c r="G3997" s="105">
        <v>15656</v>
      </c>
      <c r="H3997" s="102" t="s">
        <v>10103</v>
      </c>
      <c r="I3997" s="102" t="s">
        <v>11819</v>
      </c>
      <c r="J3997" s="102" t="s">
        <v>17708</v>
      </c>
      <c r="K3997" s="102"/>
      <c r="L3997" s="111" t="s">
        <v>37837</v>
      </c>
      <c r="M3997" s="109">
        <v>1</v>
      </c>
      <c r="N3997" s="108" t="s">
        <v>40560</v>
      </c>
      <c r="O3997" s="102" t="s">
        <v>10189</v>
      </c>
      <c r="P3997" s="39" t="s">
        <v>13301</v>
      </c>
      <c r="Q3997" s="39" t="s">
        <v>17750</v>
      </c>
      <c r="R3997" s="109"/>
      <c r="S3997" s="102" t="s">
        <v>9435</v>
      </c>
      <c r="T3997" s="102" t="s">
        <v>7789</v>
      </c>
      <c r="U3997" s="102" t="s">
        <v>27545</v>
      </c>
      <c r="V3997" s="109">
        <v>6.5</v>
      </c>
      <c r="W3997" s="130"/>
      <c r="X3997" s="324"/>
    </row>
    <row r="3998" spans="1:24" ht="12.95" customHeight="1" x14ac:dyDescent="0.2">
      <c r="A3998" s="140">
        <v>2018</v>
      </c>
      <c r="B3998" s="140" t="s">
        <v>4176</v>
      </c>
      <c r="C3998" s="198" t="s">
        <v>37807</v>
      </c>
      <c r="D3998" s="111" t="s">
        <v>17751</v>
      </c>
      <c r="E3998" s="102">
        <v>15</v>
      </c>
      <c r="F3998" s="148" t="s">
        <v>10085</v>
      </c>
      <c r="G3998" s="105">
        <v>15732</v>
      </c>
      <c r="H3998" s="102" t="s">
        <v>11819</v>
      </c>
      <c r="I3998" s="102" t="s">
        <v>10103</v>
      </c>
      <c r="J3998" s="102" t="s">
        <v>17708</v>
      </c>
      <c r="K3998" s="102"/>
      <c r="L3998" s="111" t="s">
        <v>37838</v>
      </c>
      <c r="M3998" s="109">
        <v>1</v>
      </c>
      <c r="N3998" s="108" t="s">
        <v>40560</v>
      </c>
      <c r="O3998" s="102" t="s">
        <v>13460</v>
      </c>
      <c r="P3998" s="39" t="s">
        <v>17753</v>
      </c>
      <c r="Q3998" s="39" t="s">
        <v>16548</v>
      </c>
      <c r="R3998" s="109"/>
      <c r="S3998" s="102" t="s">
        <v>8315</v>
      </c>
      <c r="T3998" s="102" t="s">
        <v>7789</v>
      </c>
      <c r="U3998" s="102" t="s">
        <v>21826</v>
      </c>
      <c r="V3998" s="109">
        <v>6.5</v>
      </c>
      <c r="W3998" s="130"/>
      <c r="X3998" s="324"/>
    </row>
    <row r="3999" spans="1:24" ht="12.95" customHeight="1" x14ac:dyDescent="0.2">
      <c r="A3999" s="140">
        <v>2018</v>
      </c>
      <c r="B3999" s="140" t="s">
        <v>4176</v>
      </c>
      <c r="C3999" s="198" t="s">
        <v>37807</v>
      </c>
      <c r="D3999" s="111" t="s">
        <v>17754</v>
      </c>
      <c r="E3999" s="102" t="s">
        <v>17346</v>
      </c>
      <c r="F3999" s="158" t="s">
        <v>14961</v>
      </c>
      <c r="G3999" s="105">
        <v>15611</v>
      </c>
      <c r="H3999" s="102" t="s">
        <v>11819</v>
      </c>
      <c r="I3999" s="102" t="s">
        <v>10103</v>
      </c>
      <c r="J3999" s="102" t="s">
        <v>17708</v>
      </c>
      <c r="K3999" s="102"/>
      <c r="L3999" s="111" t="s">
        <v>37399</v>
      </c>
      <c r="M3999" s="109">
        <v>1</v>
      </c>
      <c r="N3999" s="112" t="s">
        <v>40560</v>
      </c>
      <c r="O3999" s="102" t="s">
        <v>20529</v>
      </c>
      <c r="P3999" s="39" t="s">
        <v>20529</v>
      </c>
      <c r="Q3999" s="39" t="s">
        <v>20529</v>
      </c>
      <c r="R3999" s="109"/>
      <c r="S3999" s="102" t="s">
        <v>11080</v>
      </c>
      <c r="T3999" s="102" t="s">
        <v>7789</v>
      </c>
      <c r="U3999" s="102" t="s">
        <v>17718</v>
      </c>
      <c r="V3999" s="131" t="s">
        <v>7191</v>
      </c>
      <c r="W3999" s="130"/>
      <c r="X3999" s="324"/>
    </row>
    <row r="4000" spans="1:24" ht="12.95" customHeight="1" x14ac:dyDescent="0.2">
      <c r="A4000" s="115">
        <v>2007</v>
      </c>
      <c r="B4000" s="115" t="s">
        <v>4176</v>
      </c>
      <c r="C4000" s="103" t="s">
        <v>10002</v>
      </c>
      <c r="D4000" s="102" t="s">
        <v>3746</v>
      </c>
      <c r="E4000" s="102" t="s">
        <v>2885</v>
      </c>
      <c r="F4000" s="148" t="s">
        <v>10085</v>
      </c>
      <c r="G4000" s="105">
        <v>16353</v>
      </c>
      <c r="H4000" s="102" t="s">
        <v>4890</v>
      </c>
      <c r="I4000" s="102" t="s">
        <v>31834</v>
      </c>
      <c r="J4000" s="115" t="s">
        <v>12576</v>
      </c>
      <c r="K4000" s="115"/>
      <c r="L4000" s="111"/>
      <c r="M4000" s="231">
        <v>2</v>
      </c>
      <c r="N4000" s="108" t="s">
        <v>31835</v>
      </c>
      <c r="O4000" s="232" t="s">
        <v>16762</v>
      </c>
      <c r="P4000" s="115" t="s">
        <v>15922</v>
      </c>
      <c r="Q4000" s="115" t="s">
        <v>17282</v>
      </c>
      <c r="R4000" s="115"/>
      <c r="S4000" s="115"/>
      <c r="T4000" s="115" t="s">
        <v>20542</v>
      </c>
      <c r="U4000" s="115" t="s">
        <v>18006</v>
      </c>
      <c r="V4000" s="151">
        <v>7.5</v>
      </c>
      <c r="W4000" s="183"/>
      <c r="X4000" s="324"/>
    </row>
    <row r="4001" spans="1:24" ht="12.95" customHeight="1" x14ac:dyDescent="0.2">
      <c r="A4001" s="115">
        <v>2007</v>
      </c>
      <c r="B4001" s="115" t="s">
        <v>4176</v>
      </c>
      <c r="C4001" s="102" t="s">
        <v>10002</v>
      </c>
      <c r="D4001" s="102" t="s">
        <v>3389</v>
      </c>
      <c r="E4001" s="102" t="s">
        <v>2886</v>
      </c>
      <c r="F4001" s="148" t="s">
        <v>10085</v>
      </c>
      <c r="G4001" s="105">
        <v>14606</v>
      </c>
      <c r="H4001" s="115" t="s">
        <v>10103</v>
      </c>
      <c r="I4001" s="115" t="s">
        <v>3253</v>
      </c>
      <c r="J4001" s="115" t="s">
        <v>10625</v>
      </c>
      <c r="K4001" s="115"/>
      <c r="L4001" s="111"/>
      <c r="M4001" s="231">
        <v>1</v>
      </c>
      <c r="N4001" s="112" t="s">
        <v>10626</v>
      </c>
      <c r="O4001" s="232" t="s">
        <v>2842</v>
      </c>
      <c r="P4001" s="115"/>
      <c r="Q4001" s="115" t="s">
        <v>27988</v>
      </c>
      <c r="R4001" s="115"/>
      <c r="S4001" s="115"/>
      <c r="T4001" s="115" t="s">
        <v>20549</v>
      </c>
      <c r="U4001" s="115" t="s">
        <v>27989</v>
      </c>
      <c r="V4001" s="151">
        <v>8.5</v>
      </c>
      <c r="W4001" s="183"/>
      <c r="X4001" s="324"/>
    </row>
    <row r="4002" spans="1:24" ht="12.95" customHeight="1" x14ac:dyDescent="0.2">
      <c r="A4002" s="115">
        <v>2007</v>
      </c>
      <c r="B4002" s="115" t="s">
        <v>4176</v>
      </c>
      <c r="C4002" s="102" t="s">
        <v>10002</v>
      </c>
      <c r="D4002" s="102" t="s">
        <v>10627</v>
      </c>
      <c r="E4002" s="102" t="s">
        <v>2887</v>
      </c>
      <c r="F4002" s="104" t="s">
        <v>2735</v>
      </c>
      <c r="G4002" s="105">
        <v>16177</v>
      </c>
      <c r="H4002" s="102" t="s">
        <v>31836</v>
      </c>
      <c r="I4002" s="163" t="s">
        <v>10103</v>
      </c>
      <c r="J4002" s="115" t="s">
        <v>10628</v>
      </c>
      <c r="K4002" s="115"/>
      <c r="L4002" s="111"/>
      <c r="M4002" s="231">
        <v>2</v>
      </c>
      <c r="N4002" s="112" t="s">
        <v>17477</v>
      </c>
      <c r="O4002" s="232" t="s">
        <v>16856</v>
      </c>
      <c r="P4002" s="115" t="s">
        <v>13301</v>
      </c>
      <c r="Q4002" s="115" t="s">
        <v>16157</v>
      </c>
      <c r="R4002" s="115"/>
      <c r="S4002" s="115"/>
      <c r="T4002" s="115" t="s">
        <v>7789</v>
      </c>
      <c r="U4002" s="115" t="s">
        <v>27990</v>
      </c>
      <c r="V4002" s="151">
        <v>6.5</v>
      </c>
      <c r="W4002" s="183"/>
      <c r="X4002" s="324"/>
    </row>
    <row r="4003" spans="1:24" ht="12.95" customHeight="1" x14ac:dyDescent="0.2">
      <c r="A4003" s="115">
        <v>2007</v>
      </c>
      <c r="B4003" s="115" t="s">
        <v>4176</v>
      </c>
      <c r="C4003" s="102" t="s">
        <v>10002</v>
      </c>
      <c r="D4003" s="102" t="s">
        <v>3390</v>
      </c>
      <c r="E4003" s="102" t="s">
        <v>2888</v>
      </c>
      <c r="F4003" s="114" t="s">
        <v>6406</v>
      </c>
      <c r="G4003" s="105">
        <v>16463</v>
      </c>
      <c r="H4003" s="102" t="s">
        <v>31837</v>
      </c>
      <c r="I4003" s="115" t="s">
        <v>10103</v>
      </c>
      <c r="J4003" s="115" t="s">
        <v>12258</v>
      </c>
      <c r="K4003" s="115"/>
      <c r="L4003" s="111"/>
      <c r="M4003" s="231">
        <v>2</v>
      </c>
      <c r="N4003" s="112" t="s">
        <v>15869</v>
      </c>
      <c r="O4003" s="232" t="s">
        <v>19674</v>
      </c>
      <c r="P4003" s="115"/>
      <c r="Q4003" s="115" t="s">
        <v>20150</v>
      </c>
      <c r="R4003" s="115"/>
      <c r="S4003" s="115" t="s">
        <v>8315</v>
      </c>
      <c r="T4003" s="115" t="s">
        <v>7789</v>
      </c>
      <c r="U4003" s="115" t="s">
        <v>27991</v>
      </c>
      <c r="V4003" s="151">
        <v>5.5</v>
      </c>
      <c r="W4003" s="183"/>
      <c r="X4003" s="324"/>
    </row>
    <row r="4004" spans="1:24" ht="12.95" customHeight="1" x14ac:dyDescent="0.2">
      <c r="A4004" s="115">
        <v>2007</v>
      </c>
      <c r="B4004" s="115" t="s">
        <v>4176</v>
      </c>
      <c r="C4004" s="102" t="s">
        <v>10002</v>
      </c>
      <c r="D4004" s="102" t="s">
        <v>3397</v>
      </c>
      <c r="E4004" s="102" t="s">
        <v>2889</v>
      </c>
      <c r="F4004" s="148" t="s">
        <v>10085</v>
      </c>
      <c r="G4004" s="105">
        <v>16337</v>
      </c>
      <c r="H4004" s="102" t="s">
        <v>31838</v>
      </c>
      <c r="I4004" s="102" t="s">
        <v>31839</v>
      </c>
      <c r="J4004" s="115" t="s">
        <v>4484</v>
      </c>
      <c r="K4004" s="115"/>
      <c r="L4004" s="111"/>
      <c r="M4004" s="231">
        <v>1</v>
      </c>
      <c r="N4004" s="112" t="s">
        <v>4485</v>
      </c>
      <c r="O4004" s="232" t="s">
        <v>16880</v>
      </c>
      <c r="P4004" s="115" t="s">
        <v>13301</v>
      </c>
      <c r="Q4004" s="115" t="s">
        <v>16869</v>
      </c>
      <c r="R4004" s="115"/>
      <c r="S4004" s="115" t="s">
        <v>8315</v>
      </c>
      <c r="T4004" s="115" t="s">
        <v>7789</v>
      </c>
      <c r="U4004" s="115" t="s">
        <v>27992</v>
      </c>
      <c r="V4004" s="151">
        <v>7.5</v>
      </c>
      <c r="W4004" s="183"/>
      <c r="X4004" s="324"/>
    </row>
    <row r="4005" spans="1:24" ht="12.95" customHeight="1" x14ac:dyDescent="0.2">
      <c r="A4005" s="115">
        <v>2007</v>
      </c>
      <c r="B4005" s="115" t="s">
        <v>4176</v>
      </c>
      <c r="C4005" s="102" t="s">
        <v>10002</v>
      </c>
      <c r="D4005" s="102" t="s">
        <v>3391</v>
      </c>
      <c r="E4005" s="102" t="s">
        <v>2890</v>
      </c>
      <c r="F4005" s="148" t="s">
        <v>10085</v>
      </c>
      <c r="G4005" s="105">
        <v>14667</v>
      </c>
      <c r="H4005" s="115" t="s">
        <v>10103</v>
      </c>
      <c r="I4005" s="115" t="s">
        <v>31840</v>
      </c>
      <c r="J4005" s="115" t="s">
        <v>10595</v>
      </c>
      <c r="K4005" s="115"/>
      <c r="L4005" s="111"/>
      <c r="M4005" s="231">
        <v>1</v>
      </c>
      <c r="N4005" s="112" t="s">
        <v>4486</v>
      </c>
      <c r="O4005" s="232" t="s">
        <v>20572</v>
      </c>
      <c r="P4005" s="115"/>
      <c r="Q4005" s="115" t="s">
        <v>17670</v>
      </c>
      <c r="R4005" s="115"/>
      <c r="S4005" s="115"/>
      <c r="T4005" s="115" t="s">
        <v>20549</v>
      </c>
      <c r="U4005" s="115" t="s">
        <v>27993</v>
      </c>
      <c r="V4005" s="151">
        <v>5.5</v>
      </c>
      <c r="W4005" s="183"/>
      <c r="X4005" s="324"/>
    </row>
    <row r="4006" spans="1:24" ht="12.95" customHeight="1" x14ac:dyDescent="0.2">
      <c r="A4006" s="115">
        <v>2007</v>
      </c>
      <c r="B4006" s="115" t="s">
        <v>4176</v>
      </c>
      <c r="C4006" s="102" t="s">
        <v>10002</v>
      </c>
      <c r="D4006" s="102" t="s">
        <v>3392</v>
      </c>
      <c r="E4006" s="102" t="s">
        <v>2891</v>
      </c>
      <c r="F4006" s="104" t="s">
        <v>2735</v>
      </c>
      <c r="G4006" s="105">
        <v>16351</v>
      </c>
      <c r="H4006" s="102" t="s">
        <v>30777</v>
      </c>
      <c r="I4006" s="102" t="s">
        <v>31532</v>
      </c>
      <c r="J4006" s="115" t="s">
        <v>14352</v>
      </c>
      <c r="K4006" s="115"/>
      <c r="L4006" s="111"/>
      <c r="M4006" s="231">
        <v>1</v>
      </c>
      <c r="N4006" s="108" t="s">
        <v>31841</v>
      </c>
      <c r="O4006" s="232" t="s">
        <v>27994</v>
      </c>
      <c r="P4006" s="115" t="s">
        <v>9125</v>
      </c>
      <c r="Q4006" s="115" t="s">
        <v>20987</v>
      </c>
      <c r="R4006" s="115"/>
      <c r="S4006" s="115"/>
      <c r="T4006" s="115" t="s">
        <v>7789</v>
      </c>
      <c r="U4006" s="115" t="s">
        <v>27995</v>
      </c>
      <c r="V4006" s="151">
        <v>6.5</v>
      </c>
      <c r="W4006" s="183"/>
      <c r="X4006" s="324"/>
    </row>
    <row r="4007" spans="1:24" ht="12.95" customHeight="1" x14ac:dyDescent="0.2">
      <c r="A4007" s="115">
        <v>2007</v>
      </c>
      <c r="B4007" s="115" t="s">
        <v>4176</v>
      </c>
      <c r="C4007" s="102" t="s">
        <v>10002</v>
      </c>
      <c r="D4007" s="102" t="s">
        <v>6779</v>
      </c>
      <c r="E4007" s="102" t="s">
        <v>2892</v>
      </c>
      <c r="F4007" s="104" t="s">
        <v>2735</v>
      </c>
      <c r="G4007" s="105">
        <v>16305</v>
      </c>
      <c r="H4007" s="115" t="s">
        <v>10103</v>
      </c>
      <c r="I4007" s="102" t="s">
        <v>31838</v>
      </c>
      <c r="J4007" s="115" t="s">
        <v>13469</v>
      </c>
      <c r="K4007" s="115"/>
      <c r="L4007" s="111"/>
      <c r="M4007" s="231">
        <v>2</v>
      </c>
      <c r="N4007" s="108" t="s">
        <v>31842</v>
      </c>
      <c r="O4007" s="232" t="s">
        <v>15959</v>
      </c>
      <c r="P4007" s="115" t="s">
        <v>162</v>
      </c>
      <c r="Q4007" s="115" t="s">
        <v>20246</v>
      </c>
      <c r="R4007" s="115"/>
      <c r="S4007" s="115"/>
      <c r="T4007" s="115" t="s">
        <v>7789</v>
      </c>
      <c r="U4007" s="115" t="s">
        <v>5081</v>
      </c>
      <c r="V4007" s="151">
        <v>5.5</v>
      </c>
      <c r="W4007" s="183"/>
      <c r="X4007" s="324"/>
    </row>
    <row r="4008" spans="1:24" ht="12.95" customHeight="1" x14ac:dyDescent="0.2">
      <c r="A4008" s="115">
        <v>2007</v>
      </c>
      <c r="B4008" s="115" t="s">
        <v>4176</v>
      </c>
      <c r="C4008" s="102" t="s">
        <v>10002</v>
      </c>
      <c r="D4008" s="102" t="s">
        <v>14068</v>
      </c>
      <c r="E4008" s="102" t="s">
        <v>2893</v>
      </c>
      <c r="F4008" s="148" t="s">
        <v>10085</v>
      </c>
      <c r="G4008" s="105">
        <v>16350</v>
      </c>
      <c r="H4008" s="115" t="s">
        <v>11819</v>
      </c>
      <c r="I4008" s="115" t="s">
        <v>31840</v>
      </c>
      <c r="J4008" s="115" t="s">
        <v>14971</v>
      </c>
      <c r="K4008" s="115"/>
      <c r="L4008" s="111"/>
      <c r="M4008" s="231">
        <v>1</v>
      </c>
      <c r="N4008" s="112" t="s">
        <v>4400</v>
      </c>
      <c r="O4008" s="232" t="s">
        <v>16982</v>
      </c>
      <c r="P4008" s="115"/>
      <c r="Q4008" s="115" t="s">
        <v>15976</v>
      </c>
      <c r="R4008" s="115"/>
      <c r="S4008" s="115" t="s">
        <v>9435</v>
      </c>
      <c r="T4008" s="115" t="s">
        <v>20549</v>
      </c>
      <c r="U4008" s="115" t="s">
        <v>4401</v>
      </c>
      <c r="V4008" s="151">
        <v>5.5</v>
      </c>
      <c r="W4008" s="183"/>
      <c r="X4008" s="324"/>
    </row>
    <row r="4009" spans="1:24" ht="12.95" customHeight="1" x14ac:dyDescent="0.2">
      <c r="A4009" s="115">
        <v>2007</v>
      </c>
      <c r="B4009" s="115" t="s">
        <v>4176</v>
      </c>
      <c r="C4009" s="102" t="s">
        <v>10002</v>
      </c>
      <c r="D4009" s="102" t="s">
        <v>6434</v>
      </c>
      <c r="E4009" s="102" t="s">
        <v>696</v>
      </c>
      <c r="F4009" s="148" t="s">
        <v>10085</v>
      </c>
      <c r="G4009" s="105">
        <v>15078</v>
      </c>
      <c r="H4009" s="104" t="s">
        <v>31843</v>
      </c>
      <c r="I4009" s="102" t="s">
        <v>31838</v>
      </c>
      <c r="J4009" s="115" t="s">
        <v>4402</v>
      </c>
      <c r="K4009" s="115"/>
      <c r="L4009" s="111"/>
      <c r="M4009" s="231">
        <v>1</v>
      </c>
      <c r="N4009" s="112" t="s">
        <v>4403</v>
      </c>
      <c r="O4009" s="232"/>
      <c r="P4009" s="115"/>
      <c r="Q4009" s="115" t="s">
        <v>17730</v>
      </c>
      <c r="R4009" s="115" t="s">
        <v>7035</v>
      </c>
      <c r="S4009" s="115"/>
      <c r="T4009" s="115" t="s">
        <v>20542</v>
      </c>
      <c r="U4009" s="115"/>
      <c r="V4009" s="151">
        <v>5.5</v>
      </c>
      <c r="W4009" s="183"/>
      <c r="X4009" s="324"/>
    </row>
    <row r="4010" spans="1:24" ht="12.95" customHeight="1" x14ac:dyDescent="0.2">
      <c r="A4010" s="115">
        <v>2007</v>
      </c>
      <c r="B4010" s="115" t="s">
        <v>4176</v>
      </c>
      <c r="C4010" s="102" t="s">
        <v>10002</v>
      </c>
      <c r="D4010" s="102" t="s">
        <v>14067</v>
      </c>
      <c r="E4010" s="102" t="s">
        <v>697</v>
      </c>
      <c r="F4010" s="104" t="s">
        <v>2735</v>
      </c>
      <c r="G4010" s="105">
        <v>15178</v>
      </c>
      <c r="H4010" s="102" t="s">
        <v>10103</v>
      </c>
      <c r="I4010" s="102" t="s">
        <v>31838</v>
      </c>
      <c r="J4010" s="115" t="s">
        <v>1168</v>
      </c>
      <c r="K4010" s="115"/>
      <c r="L4010" s="111"/>
      <c r="M4010" s="231">
        <v>1</v>
      </c>
      <c r="N4010" s="112">
        <v>48</v>
      </c>
      <c r="O4010" s="232" t="s">
        <v>12252</v>
      </c>
      <c r="P4010" s="115" t="s">
        <v>9125</v>
      </c>
      <c r="Q4010" s="115" t="s">
        <v>16823</v>
      </c>
      <c r="R4010" s="115"/>
      <c r="S4010" s="115"/>
      <c r="T4010" s="115" t="s">
        <v>7789</v>
      </c>
      <c r="U4010" s="115"/>
      <c r="V4010" s="151">
        <v>6.5</v>
      </c>
      <c r="W4010" s="183"/>
      <c r="X4010" s="324"/>
    </row>
    <row r="4011" spans="1:24" ht="12.95" customHeight="1" x14ac:dyDescent="0.2">
      <c r="A4011" s="115">
        <v>2007</v>
      </c>
      <c r="B4011" s="115" t="s">
        <v>4176</v>
      </c>
      <c r="C4011" s="102" t="s">
        <v>10002</v>
      </c>
      <c r="D4011" s="102" t="s">
        <v>6435</v>
      </c>
      <c r="E4011" s="102" t="s">
        <v>13011</v>
      </c>
      <c r="F4011" s="104" t="s">
        <v>2735</v>
      </c>
      <c r="G4011" s="105">
        <v>16329</v>
      </c>
      <c r="H4011" s="102" t="s">
        <v>31844</v>
      </c>
      <c r="I4011" s="102" t="s">
        <v>31838</v>
      </c>
      <c r="J4011" s="115" t="s">
        <v>12259</v>
      </c>
      <c r="K4011" s="115"/>
      <c r="L4011" s="111"/>
      <c r="M4011" s="231">
        <v>1.5</v>
      </c>
      <c r="N4011" s="108" t="s">
        <v>31845</v>
      </c>
      <c r="O4011" s="232" t="s">
        <v>5985</v>
      </c>
      <c r="P4011" s="115" t="s">
        <v>13301</v>
      </c>
      <c r="Q4011" s="115" t="s">
        <v>16520</v>
      </c>
      <c r="R4011" s="115"/>
      <c r="S4011" s="115"/>
      <c r="T4011" s="115" t="s">
        <v>7789</v>
      </c>
      <c r="U4011" s="115" t="s">
        <v>27996</v>
      </c>
      <c r="V4011" s="151">
        <v>6.5</v>
      </c>
      <c r="W4011" s="183"/>
      <c r="X4011" s="324"/>
    </row>
    <row r="4012" spans="1:24" ht="12.95" customHeight="1" x14ac:dyDescent="0.2">
      <c r="A4012" s="115">
        <v>2008</v>
      </c>
      <c r="B4012" s="115" t="s">
        <v>4176</v>
      </c>
      <c r="C4012" s="164" t="s">
        <v>34549</v>
      </c>
      <c r="D4012" s="102" t="s">
        <v>8142</v>
      </c>
      <c r="E4012" s="102" t="s">
        <v>10132</v>
      </c>
      <c r="F4012" s="148" t="s">
        <v>10085</v>
      </c>
      <c r="G4012" s="105">
        <v>14591</v>
      </c>
      <c r="H4012" s="102" t="s">
        <v>10103</v>
      </c>
      <c r="I4012" s="115" t="s">
        <v>31840</v>
      </c>
      <c r="J4012" s="115" t="s">
        <v>8143</v>
      </c>
      <c r="K4012" s="115"/>
      <c r="L4012" s="111"/>
      <c r="M4012" s="231">
        <v>1</v>
      </c>
      <c r="N4012" s="112" t="s">
        <v>4486</v>
      </c>
      <c r="O4012" s="232"/>
      <c r="P4012" s="115" t="s">
        <v>162</v>
      </c>
      <c r="Q4012" s="115" t="s">
        <v>20190</v>
      </c>
      <c r="R4012" s="115"/>
      <c r="S4012" s="115"/>
      <c r="T4012" s="115" t="s">
        <v>20549</v>
      </c>
      <c r="U4012" s="115" t="s">
        <v>27997</v>
      </c>
      <c r="V4012" s="151">
        <v>8.5</v>
      </c>
      <c r="W4012" s="183"/>
      <c r="X4012" s="324"/>
    </row>
    <row r="4013" spans="1:24" ht="12.95" customHeight="1" x14ac:dyDescent="0.2">
      <c r="A4013" s="115">
        <v>2008</v>
      </c>
      <c r="B4013" s="115" t="s">
        <v>4176</v>
      </c>
      <c r="C4013" s="102" t="s">
        <v>34549</v>
      </c>
      <c r="D4013" s="102" t="s">
        <v>5624</v>
      </c>
      <c r="E4013" s="102" t="s">
        <v>2021</v>
      </c>
      <c r="F4013" s="104" t="s">
        <v>2735</v>
      </c>
      <c r="G4013" s="105">
        <v>16229</v>
      </c>
      <c r="H4013" s="102" t="s">
        <v>10191</v>
      </c>
      <c r="I4013" s="102" t="s">
        <v>11819</v>
      </c>
      <c r="J4013" s="115" t="s">
        <v>6412</v>
      </c>
      <c r="K4013" s="115"/>
      <c r="L4013" s="111"/>
      <c r="M4013" s="231">
        <v>0.75</v>
      </c>
      <c r="N4013" s="108" t="s">
        <v>6413</v>
      </c>
      <c r="O4013" s="232" t="s">
        <v>3620</v>
      </c>
      <c r="P4013" s="115" t="s">
        <v>9125</v>
      </c>
      <c r="Q4013" s="115" t="s">
        <v>19677</v>
      </c>
      <c r="R4013" s="115"/>
      <c r="S4013" s="115"/>
      <c r="T4013" s="115" t="s">
        <v>20547</v>
      </c>
      <c r="U4013" s="115" t="s">
        <v>3630</v>
      </c>
      <c r="V4013" s="151">
        <v>7.5</v>
      </c>
      <c r="W4013" s="183"/>
      <c r="X4013" s="324"/>
    </row>
    <row r="4014" spans="1:24" ht="12.95" customHeight="1" x14ac:dyDescent="0.2">
      <c r="A4014" s="115">
        <v>2008</v>
      </c>
      <c r="B4014" s="115" t="s">
        <v>4176</v>
      </c>
      <c r="C4014" s="102" t="s">
        <v>34549</v>
      </c>
      <c r="D4014" s="102" t="s">
        <v>3632</v>
      </c>
      <c r="E4014" s="102" t="s">
        <v>3631</v>
      </c>
      <c r="F4014" s="148" t="s">
        <v>10085</v>
      </c>
      <c r="G4014" s="105">
        <v>16535</v>
      </c>
      <c r="H4014" s="102" t="s">
        <v>11819</v>
      </c>
      <c r="I4014" s="102" t="s">
        <v>10103</v>
      </c>
      <c r="J4014" s="115" t="s">
        <v>3633</v>
      </c>
      <c r="K4014" s="115"/>
      <c r="L4014" s="111"/>
      <c r="M4014" s="231">
        <v>1</v>
      </c>
      <c r="N4014" s="112" t="s">
        <v>10626</v>
      </c>
      <c r="O4014" s="232" t="s">
        <v>17391</v>
      </c>
      <c r="P4014" s="115" t="s">
        <v>9125</v>
      </c>
      <c r="Q4014" s="115" t="s">
        <v>20910</v>
      </c>
      <c r="R4014" s="115"/>
      <c r="S4014" s="115"/>
      <c r="T4014" s="115" t="s">
        <v>7789</v>
      </c>
      <c r="U4014" s="115" t="s">
        <v>27998</v>
      </c>
      <c r="V4014" s="151">
        <v>5.5</v>
      </c>
      <c r="W4014" s="183"/>
      <c r="X4014" s="324"/>
    </row>
    <row r="4015" spans="1:24" ht="12.95" customHeight="1" x14ac:dyDescent="0.2">
      <c r="A4015" s="115">
        <v>2008</v>
      </c>
      <c r="B4015" s="115" t="s">
        <v>4176</v>
      </c>
      <c r="C4015" s="102" t="s">
        <v>34549</v>
      </c>
      <c r="D4015" s="102" t="s">
        <v>3635</v>
      </c>
      <c r="E4015" s="102" t="s">
        <v>3634</v>
      </c>
      <c r="F4015" s="148" t="s">
        <v>10085</v>
      </c>
      <c r="G4015" s="105">
        <v>14591</v>
      </c>
      <c r="H4015" s="102" t="s">
        <v>10103</v>
      </c>
      <c r="I4015" s="115" t="s">
        <v>31840</v>
      </c>
      <c r="J4015" s="115" t="s">
        <v>6568</v>
      </c>
      <c r="K4015" s="115"/>
      <c r="L4015" s="111"/>
      <c r="M4015" s="231">
        <v>1</v>
      </c>
      <c r="N4015" s="112" t="s">
        <v>3636</v>
      </c>
      <c r="O4015" s="232" t="s">
        <v>8076</v>
      </c>
      <c r="P4015" s="115" t="s">
        <v>12252</v>
      </c>
      <c r="Q4015" s="115" t="s">
        <v>21025</v>
      </c>
      <c r="R4015" s="115"/>
      <c r="S4015" s="115" t="s">
        <v>11080</v>
      </c>
      <c r="T4015" s="115" t="s">
        <v>20549</v>
      </c>
      <c r="U4015" s="115" t="s">
        <v>27999</v>
      </c>
      <c r="V4015" s="151">
        <v>7.5</v>
      </c>
      <c r="W4015" s="183"/>
      <c r="X4015" s="324"/>
    </row>
    <row r="4016" spans="1:24" ht="12.95" customHeight="1" x14ac:dyDescent="0.2">
      <c r="A4016" s="115">
        <v>2008</v>
      </c>
      <c r="B4016" s="115" t="s">
        <v>4176</v>
      </c>
      <c r="C4016" s="102" t="s">
        <v>34549</v>
      </c>
      <c r="D4016" s="102" t="s">
        <v>27114</v>
      </c>
      <c r="E4016" s="102" t="s">
        <v>830</v>
      </c>
      <c r="F4016" s="148" t="s">
        <v>10085</v>
      </c>
      <c r="G4016" s="105">
        <v>16262</v>
      </c>
      <c r="H4016" s="115" t="s">
        <v>31840</v>
      </c>
      <c r="I4016" s="102" t="s">
        <v>10103</v>
      </c>
      <c r="J4016" s="102" t="s">
        <v>831</v>
      </c>
      <c r="K4016" s="115"/>
      <c r="L4016" s="111"/>
      <c r="M4016" s="231">
        <v>2</v>
      </c>
      <c r="N4016" s="112" t="s">
        <v>17962</v>
      </c>
      <c r="O4016" s="232" t="s">
        <v>19101</v>
      </c>
      <c r="P4016" s="115" t="s">
        <v>8076</v>
      </c>
      <c r="Q4016" s="115" t="s">
        <v>28000</v>
      </c>
      <c r="R4016" s="115"/>
      <c r="S4016" s="115" t="s">
        <v>11080</v>
      </c>
      <c r="T4016" s="115" t="s">
        <v>20549</v>
      </c>
      <c r="U4016" s="115" t="s">
        <v>28001</v>
      </c>
      <c r="V4016" s="151">
        <v>9.5</v>
      </c>
      <c r="W4016" s="183"/>
      <c r="X4016" s="324"/>
    </row>
    <row r="4017" spans="1:24" ht="12.95" customHeight="1" x14ac:dyDescent="0.2">
      <c r="A4017" s="115">
        <v>2008</v>
      </c>
      <c r="B4017" s="115" t="s">
        <v>4176</v>
      </c>
      <c r="C4017" s="102" t="s">
        <v>34549</v>
      </c>
      <c r="D4017" s="102" t="s">
        <v>11656</v>
      </c>
      <c r="E4017" s="102" t="s">
        <v>832</v>
      </c>
      <c r="F4017" s="104" t="s">
        <v>2735</v>
      </c>
      <c r="G4017" s="105">
        <v>15090</v>
      </c>
      <c r="H4017" s="102" t="s">
        <v>31846</v>
      </c>
      <c r="I4017" s="102" t="s">
        <v>11819</v>
      </c>
      <c r="J4017" s="115" t="s">
        <v>11867</v>
      </c>
      <c r="K4017" s="115"/>
      <c r="L4017" s="111"/>
      <c r="M4017" s="231">
        <v>1</v>
      </c>
      <c r="N4017" s="112" t="s">
        <v>6413</v>
      </c>
      <c r="O4017" s="232" t="s">
        <v>15927</v>
      </c>
      <c r="P4017" s="115" t="s">
        <v>162</v>
      </c>
      <c r="Q4017" s="115" t="s">
        <v>19671</v>
      </c>
      <c r="R4017" s="115"/>
      <c r="S4017" s="115"/>
      <c r="T4017" s="115" t="s">
        <v>21293</v>
      </c>
      <c r="U4017" s="115" t="s">
        <v>4401</v>
      </c>
      <c r="V4017" s="151">
        <v>5.5</v>
      </c>
      <c r="W4017" s="183"/>
      <c r="X4017" s="324"/>
    </row>
    <row r="4018" spans="1:24" ht="12.95" customHeight="1" x14ac:dyDescent="0.2">
      <c r="A4018" s="115">
        <v>2008</v>
      </c>
      <c r="B4018" s="115" t="s">
        <v>4176</v>
      </c>
      <c r="C4018" s="102" t="s">
        <v>34549</v>
      </c>
      <c r="D4018" s="102" t="s">
        <v>27984</v>
      </c>
      <c r="E4018" s="102" t="s">
        <v>11868</v>
      </c>
      <c r="F4018" s="148" t="s">
        <v>10085</v>
      </c>
      <c r="G4018" s="105">
        <v>15898</v>
      </c>
      <c r="H4018" s="102" t="s">
        <v>30909</v>
      </c>
      <c r="I4018" s="102" t="s">
        <v>11819</v>
      </c>
      <c r="J4018" s="115" t="s">
        <v>771</v>
      </c>
      <c r="K4018" s="115"/>
      <c r="L4018" s="111"/>
      <c r="M4018" s="231">
        <v>1</v>
      </c>
      <c r="N4018" s="108" t="s">
        <v>3636</v>
      </c>
      <c r="O4018" s="232" t="s">
        <v>5985</v>
      </c>
      <c r="P4018" s="115" t="s">
        <v>9125</v>
      </c>
      <c r="Q4018" s="115" t="s">
        <v>16753</v>
      </c>
      <c r="R4018" s="115"/>
      <c r="S4018" s="115" t="s">
        <v>9435</v>
      </c>
      <c r="T4018" s="115" t="s">
        <v>21293</v>
      </c>
      <c r="U4018" s="115" t="s">
        <v>28002</v>
      </c>
      <c r="V4018" s="151">
        <v>7</v>
      </c>
      <c r="W4018" s="183"/>
      <c r="X4018" s="324"/>
    </row>
    <row r="4019" spans="1:24" ht="12.95" customHeight="1" x14ac:dyDescent="0.2">
      <c r="A4019" s="115">
        <v>2008</v>
      </c>
      <c r="B4019" s="115" t="s">
        <v>4176</v>
      </c>
      <c r="C4019" s="102" t="s">
        <v>34549</v>
      </c>
      <c r="D4019" s="102" t="s">
        <v>773</v>
      </c>
      <c r="E4019" s="102" t="s">
        <v>772</v>
      </c>
      <c r="F4019" s="104" t="s">
        <v>2735</v>
      </c>
      <c r="G4019" s="105">
        <v>16433</v>
      </c>
      <c r="H4019" s="102" t="s">
        <v>31847</v>
      </c>
      <c r="I4019" s="102" t="s">
        <v>10103</v>
      </c>
      <c r="J4019" s="115" t="s">
        <v>10139</v>
      </c>
      <c r="K4019" s="115"/>
      <c r="L4019" s="111"/>
      <c r="M4019" s="231">
        <v>2</v>
      </c>
      <c r="N4019" s="108" t="s">
        <v>31848</v>
      </c>
      <c r="O4019" s="232" t="s">
        <v>20830</v>
      </c>
      <c r="P4019" s="115" t="s">
        <v>17670</v>
      </c>
      <c r="Q4019" s="115" t="s">
        <v>21465</v>
      </c>
      <c r="R4019" s="115"/>
      <c r="S4019" s="115" t="s">
        <v>11080</v>
      </c>
      <c r="T4019" s="115" t="s">
        <v>7789</v>
      </c>
      <c r="U4019" s="102" t="s">
        <v>17963</v>
      </c>
      <c r="V4019" s="151">
        <v>8.5</v>
      </c>
      <c r="W4019" s="183"/>
      <c r="X4019" s="324"/>
    </row>
    <row r="4020" spans="1:24" ht="12.95" customHeight="1" x14ac:dyDescent="0.2">
      <c r="A4020" s="115">
        <v>2008</v>
      </c>
      <c r="B4020" s="115" t="s">
        <v>4176</v>
      </c>
      <c r="C4020" s="102" t="s">
        <v>34549</v>
      </c>
      <c r="D4020" s="102" t="s">
        <v>27983</v>
      </c>
      <c r="E4020" s="102" t="s">
        <v>774</v>
      </c>
      <c r="F4020" s="167" t="s">
        <v>6406</v>
      </c>
      <c r="G4020" s="105">
        <v>15958</v>
      </c>
      <c r="H4020" s="102" t="s">
        <v>7198</v>
      </c>
      <c r="I4020" s="102" t="s">
        <v>2625</v>
      </c>
      <c r="J4020" s="115" t="s">
        <v>775</v>
      </c>
      <c r="K4020" s="115"/>
      <c r="L4020" s="111"/>
      <c r="M4020" s="115">
        <v>0.5</v>
      </c>
      <c r="N4020" s="108" t="s">
        <v>1401</v>
      </c>
      <c r="O4020" s="115" t="s">
        <v>3620</v>
      </c>
      <c r="P4020" s="115"/>
      <c r="Q4020" s="115" t="s">
        <v>28003</v>
      </c>
      <c r="R4020" s="115"/>
      <c r="S4020" s="115"/>
      <c r="T4020" s="115" t="s">
        <v>8947</v>
      </c>
      <c r="U4020" s="115" t="s">
        <v>28004</v>
      </c>
      <c r="V4020" s="151">
        <v>5.5</v>
      </c>
      <c r="W4020" s="183"/>
      <c r="X4020" s="324"/>
    </row>
    <row r="4021" spans="1:24" ht="12.95" customHeight="1" x14ac:dyDescent="0.2">
      <c r="A4021" s="115">
        <v>2008</v>
      </c>
      <c r="B4021" s="115" t="s">
        <v>4176</v>
      </c>
      <c r="C4021" s="102" t="s">
        <v>34549</v>
      </c>
      <c r="D4021" s="102" t="s">
        <v>27985</v>
      </c>
      <c r="E4021" s="102" t="s">
        <v>13767</v>
      </c>
      <c r="F4021" s="104" t="s">
        <v>2735</v>
      </c>
      <c r="G4021" s="105">
        <v>15958</v>
      </c>
      <c r="H4021" s="102" t="s">
        <v>7198</v>
      </c>
      <c r="I4021" s="102" t="s">
        <v>2625</v>
      </c>
      <c r="J4021" s="115" t="s">
        <v>14469</v>
      </c>
      <c r="K4021" s="115"/>
      <c r="L4021" s="111"/>
      <c r="M4021" s="115">
        <v>1.5</v>
      </c>
      <c r="N4021" s="108" t="s">
        <v>31849</v>
      </c>
      <c r="O4021" s="115" t="s">
        <v>12721</v>
      </c>
      <c r="P4021" s="115" t="s">
        <v>28005</v>
      </c>
      <c r="Q4021" s="115" t="s">
        <v>20100</v>
      </c>
      <c r="R4021" s="115"/>
      <c r="S4021" s="115"/>
      <c r="T4021" s="115" t="s">
        <v>8947</v>
      </c>
      <c r="U4021" s="115" t="s">
        <v>4410</v>
      </c>
      <c r="V4021" s="151">
        <v>7</v>
      </c>
      <c r="W4021" s="183"/>
      <c r="X4021" s="324"/>
    </row>
    <row r="4022" spans="1:24" ht="12.95" customHeight="1" x14ac:dyDescent="0.2">
      <c r="A4022" s="115">
        <v>2008</v>
      </c>
      <c r="B4022" s="115" t="s">
        <v>4176</v>
      </c>
      <c r="C4022" s="102" t="s">
        <v>34549</v>
      </c>
      <c r="D4022" s="102" t="s">
        <v>1711</v>
      </c>
      <c r="E4022" s="102" t="s">
        <v>13768</v>
      </c>
      <c r="F4022" s="148" t="s">
        <v>10085</v>
      </c>
      <c r="G4022" s="105">
        <v>16443</v>
      </c>
      <c r="H4022" s="102" t="s">
        <v>4890</v>
      </c>
      <c r="I4022" s="102" t="s">
        <v>10191</v>
      </c>
      <c r="J4022" s="115" t="s">
        <v>1712</v>
      </c>
      <c r="K4022" s="115"/>
      <c r="L4022" s="111"/>
      <c r="M4022" s="115">
        <v>1</v>
      </c>
      <c r="N4022" s="112" t="s">
        <v>4485</v>
      </c>
      <c r="O4022" s="115" t="s">
        <v>10189</v>
      </c>
      <c r="P4022" s="115"/>
      <c r="Q4022" s="115" t="s">
        <v>19113</v>
      </c>
      <c r="R4022" s="115"/>
      <c r="S4022" s="115"/>
      <c r="T4022" s="115" t="s">
        <v>20546</v>
      </c>
      <c r="U4022" s="102" t="s">
        <v>28006</v>
      </c>
      <c r="V4022" s="151">
        <v>6.5</v>
      </c>
      <c r="W4022" s="183"/>
      <c r="X4022" s="324"/>
    </row>
    <row r="4023" spans="1:24" ht="12.95" customHeight="1" x14ac:dyDescent="0.2">
      <c r="A4023" s="115">
        <v>2008</v>
      </c>
      <c r="B4023" s="115" t="s">
        <v>4176</v>
      </c>
      <c r="C4023" s="102" t="s">
        <v>34549</v>
      </c>
      <c r="D4023" s="102" t="s">
        <v>27986</v>
      </c>
      <c r="E4023" s="102" t="s">
        <v>3637</v>
      </c>
      <c r="F4023" s="104" t="s">
        <v>2735</v>
      </c>
      <c r="G4023" s="105">
        <v>16327</v>
      </c>
      <c r="H4023" s="102" t="s">
        <v>11819</v>
      </c>
      <c r="I4023" s="102" t="s">
        <v>31850</v>
      </c>
      <c r="J4023" s="115" t="s">
        <v>3638</v>
      </c>
      <c r="K4023" s="115"/>
      <c r="L4023" s="111"/>
      <c r="M4023" s="115">
        <v>1.5</v>
      </c>
      <c r="N4023" s="108" t="s">
        <v>31851</v>
      </c>
      <c r="O4023" s="115" t="s">
        <v>16524</v>
      </c>
      <c r="P4023" s="115" t="s">
        <v>9125</v>
      </c>
      <c r="Q4023" s="115" t="s">
        <v>21186</v>
      </c>
      <c r="R4023" s="115"/>
      <c r="S4023" s="115"/>
      <c r="T4023" s="115" t="s">
        <v>20542</v>
      </c>
      <c r="U4023" s="115" t="s">
        <v>2475</v>
      </c>
      <c r="V4023" s="151">
        <v>8</v>
      </c>
      <c r="W4023" s="183"/>
      <c r="X4023" s="324"/>
    </row>
    <row r="4024" spans="1:24" ht="12.95" customHeight="1" x14ac:dyDescent="0.2">
      <c r="A4024" s="115">
        <v>2008</v>
      </c>
      <c r="B4024" s="115" t="s">
        <v>4176</v>
      </c>
      <c r="C4024" s="102" t="s">
        <v>34549</v>
      </c>
      <c r="D4024" s="127" t="s">
        <v>27987</v>
      </c>
      <c r="E4024" s="102" t="s">
        <v>1771</v>
      </c>
      <c r="F4024" s="104" t="s">
        <v>2735</v>
      </c>
      <c r="G4024" s="105">
        <v>16355</v>
      </c>
      <c r="H4024" s="102" t="s">
        <v>10103</v>
      </c>
      <c r="I4024" s="102" t="s">
        <v>31847</v>
      </c>
      <c r="J4024" s="115" t="s">
        <v>10275</v>
      </c>
      <c r="K4024" s="115"/>
      <c r="L4024" s="111"/>
      <c r="M4024" s="115">
        <v>3</v>
      </c>
      <c r="N4024" s="112" t="s">
        <v>17964</v>
      </c>
      <c r="O4024" s="115" t="s">
        <v>17392</v>
      </c>
      <c r="P4024" s="115"/>
      <c r="Q4024" s="115"/>
      <c r="R4024" s="115"/>
      <c r="S4024" s="115"/>
      <c r="T4024" s="115"/>
      <c r="U4024" s="115"/>
      <c r="V4024" s="151">
        <v>8</v>
      </c>
      <c r="W4024" s="183"/>
      <c r="X4024" s="324"/>
    </row>
    <row r="4025" spans="1:24" ht="12.95" customHeight="1" x14ac:dyDescent="0.2">
      <c r="A4025" s="115">
        <v>2001</v>
      </c>
      <c r="B4025" s="115" t="s">
        <v>4176</v>
      </c>
      <c r="C4025" s="103" t="s">
        <v>10003</v>
      </c>
      <c r="D4025" s="111" t="s">
        <v>1759</v>
      </c>
      <c r="E4025" s="115" t="s">
        <v>1760</v>
      </c>
      <c r="F4025" s="104" t="s">
        <v>2735</v>
      </c>
      <c r="G4025" s="105">
        <v>16535</v>
      </c>
      <c r="H4025" s="102" t="s">
        <v>10103</v>
      </c>
      <c r="I4025" s="102" t="s">
        <v>4890</v>
      </c>
      <c r="J4025" s="102" t="s">
        <v>4239</v>
      </c>
      <c r="K4025" s="115"/>
      <c r="L4025" s="143" t="s">
        <v>27464</v>
      </c>
      <c r="M4025" s="109">
        <v>0.5</v>
      </c>
      <c r="N4025" s="108">
        <v>45</v>
      </c>
      <c r="O4025" s="102" t="s">
        <v>18017</v>
      </c>
      <c r="P4025" s="102"/>
      <c r="Q4025" s="102" t="s">
        <v>16823</v>
      </c>
      <c r="R4025" s="109" t="s">
        <v>7035</v>
      </c>
      <c r="S4025" s="102"/>
      <c r="T4025" s="102" t="s">
        <v>7789</v>
      </c>
      <c r="U4025" s="102" t="s">
        <v>2477</v>
      </c>
      <c r="V4025" s="109">
        <v>6</v>
      </c>
      <c r="W4025" s="107"/>
      <c r="X4025" s="324"/>
    </row>
    <row r="4026" spans="1:24" ht="12.95" customHeight="1" x14ac:dyDescent="0.2">
      <c r="A4026" s="115">
        <v>2001</v>
      </c>
      <c r="B4026" s="115" t="s">
        <v>4176</v>
      </c>
      <c r="C4026" s="102" t="s">
        <v>10003</v>
      </c>
      <c r="D4026" s="111" t="s">
        <v>5012</v>
      </c>
      <c r="E4026" s="115" t="s">
        <v>8601</v>
      </c>
      <c r="F4026" s="104" t="s">
        <v>2735</v>
      </c>
      <c r="G4026" s="105">
        <v>16538</v>
      </c>
      <c r="H4026" s="102" t="s">
        <v>4890</v>
      </c>
      <c r="I4026" s="102" t="s">
        <v>10103</v>
      </c>
      <c r="J4026" s="102" t="s">
        <v>4239</v>
      </c>
      <c r="K4026" s="115"/>
      <c r="L4026" s="143" t="s">
        <v>27486</v>
      </c>
      <c r="M4026" s="109">
        <v>0.5</v>
      </c>
      <c r="N4026" s="108">
        <v>20</v>
      </c>
      <c r="O4026" s="102" t="s">
        <v>16499</v>
      </c>
      <c r="P4026" s="102"/>
      <c r="Q4026" s="102" t="s">
        <v>19534</v>
      </c>
      <c r="R4026" s="109"/>
      <c r="S4026" s="102"/>
      <c r="T4026" s="102" t="s">
        <v>7789</v>
      </c>
      <c r="U4026" s="102" t="s">
        <v>27473</v>
      </c>
      <c r="V4026" s="109">
        <v>6</v>
      </c>
      <c r="W4026" s="107"/>
      <c r="X4026" s="324"/>
    </row>
    <row r="4027" spans="1:24" ht="12.95" customHeight="1" x14ac:dyDescent="0.2">
      <c r="A4027" s="115">
        <v>2001</v>
      </c>
      <c r="B4027" s="115" t="s">
        <v>4176</v>
      </c>
      <c r="C4027" s="102" t="s">
        <v>10003</v>
      </c>
      <c r="D4027" s="111" t="s">
        <v>14066</v>
      </c>
      <c r="E4027" s="115" t="s">
        <v>1761</v>
      </c>
      <c r="F4027" s="104" t="s">
        <v>2735</v>
      </c>
      <c r="G4027" s="105">
        <v>16538</v>
      </c>
      <c r="H4027" s="102" t="s">
        <v>11819</v>
      </c>
      <c r="I4027" s="102" t="s">
        <v>10103</v>
      </c>
      <c r="J4027" s="102" t="s">
        <v>4239</v>
      </c>
      <c r="K4027" s="115"/>
      <c r="L4027" s="143" t="s">
        <v>27487</v>
      </c>
      <c r="M4027" s="109">
        <v>0.5</v>
      </c>
      <c r="N4027" s="108">
        <v>35</v>
      </c>
      <c r="O4027" s="102" t="s">
        <v>17734</v>
      </c>
      <c r="P4027" s="102"/>
      <c r="Q4027" s="102" t="s">
        <v>18182</v>
      </c>
      <c r="R4027" s="109"/>
      <c r="S4027" s="102"/>
      <c r="T4027" s="102" t="s">
        <v>7789</v>
      </c>
      <c r="U4027" s="102" t="s">
        <v>27474</v>
      </c>
      <c r="V4027" s="109">
        <v>5.5</v>
      </c>
      <c r="W4027" s="107"/>
      <c r="X4027" s="324"/>
    </row>
    <row r="4028" spans="1:24" ht="12.95" customHeight="1" x14ac:dyDescent="0.2">
      <c r="A4028" s="115">
        <v>2001</v>
      </c>
      <c r="B4028" s="115" t="s">
        <v>4176</v>
      </c>
      <c r="C4028" s="102" t="s">
        <v>10003</v>
      </c>
      <c r="D4028" s="111" t="s">
        <v>5009</v>
      </c>
      <c r="E4028" s="115" t="s">
        <v>5008</v>
      </c>
      <c r="F4028" s="104" t="s">
        <v>2735</v>
      </c>
      <c r="G4028" s="105">
        <v>16540</v>
      </c>
      <c r="H4028" s="102" t="s">
        <v>4890</v>
      </c>
      <c r="I4028" s="102" t="s">
        <v>10103</v>
      </c>
      <c r="J4028" s="102" t="s">
        <v>4239</v>
      </c>
      <c r="K4028" s="115"/>
      <c r="L4028" s="143" t="s">
        <v>27488</v>
      </c>
      <c r="M4028" s="109">
        <v>1</v>
      </c>
      <c r="N4028" s="108" t="s">
        <v>31735</v>
      </c>
      <c r="O4028" s="102" t="s">
        <v>18174</v>
      </c>
      <c r="P4028" s="102"/>
      <c r="Q4028" s="102" t="s">
        <v>19131</v>
      </c>
      <c r="R4028" s="109"/>
      <c r="S4028" s="102" t="s">
        <v>8315</v>
      </c>
      <c r="T4028" s="102" t="s">
        <v>7789</v>
      </c>
      <c r="U4028" s="102" t="s">
        <v>17023</v>
      </c>
      <c r="V4028" s="109">
        <v>7</v>
      </c>
      <c r="W4028" s="107"/>
      <c r="X4028" s="324"/>
    </row>
    <row r="4029" spans="1:24" ht="12.95" customHeight="1" x14ac:dyDescent="0.2">
      <c r="A4029" s="115">
        <v>2001</v>
      </c>
      <c r="B4029" s="115" t="s">
        <v>4176</v>
      </c>
      <c r="C4029" s="102" t="s">
        <v>10003</v>
      </c>
      <c r="D4029" s="111" t="s">
        <v>2020</v>
      </c>
      <c r="E4029" s="115" t="s">
        <v>2019</v>
      </c>
      <c r="F4029" s="104" t="s">
        <v>2735</v>
      </c>
      <c r="G4029" s="105">
        <v>15217</v>
      </c>
      <c r="H4029" s="102" t="s">
        <v>10103</v>
      </c>
      <c r="I4029" s="102" t="s">
        <v>11819</v>
      </c>
      <c r="J4029" s="163" t="s">
        <v>2388</v>
      </c>
      <c r="K4029" s="115"/>
      <c r="L4029" s="143" t="s">
        <v>27489</v>
      </c>
      <c r="M4029" s="109">
        <v>4</v>
      </c>
      <c r="N4029" s="112" t="s">
        <v>17965</v>
      </c>
      <c r="O4029" s="102" t="s">
        <v>20530</v>
      </c>
      <c r="P4029" s="102" t="s">
        <v>8076</v>
      </c>
      <c r="Q4029" s="102" t="s">
        <v>27475</v>
      </c>
      <c r="R4029" s="109"/>
      <c r="S4029" s="102" t="s">
        <v>8315</v>
      </c>
      <c r="T4029" s="102" t="s">
        <v>7789</v>
      </c>
      <c r="U4029" s="102" t="s">
        <v>27476</v>
      </c>
      <c r="V4029" s="109">
        <v>9</v>
      </c>
      <c r="W4029" s="107"/>
      <c r="X4029" s="324"/>
    </row>
    <row r="4030" spans="1:24" ht="12.95" customHeight="1" x14ac:dyDescent="0.2">
      <c r="A4030" s="115">
        <v>2001</v>
      </c>
      <c r="B4030" s="115" t="s">
        <v>4176</v>
      </c>
      <c r="C4030" s="102" t="s">
        <v>10003</v>
      </c>
      <c r="D4030" s="111" t="s">
        <v>14065</v>
      </c>
      <c r="E4030" s="115" t="s">
        <v>2264</v>
      </c>
      <c r="F4030" s="104" t="s">
        <v>2735</v>
      </c>
      <c r="G4030" s="105">
        <v>15362</v>
      </c>
      <c r="H4030" s="102" t="s">
        <v>10103</v>
      </c>
      <c r="I4030" s="102" t="s">
        <v>4890</v>
      </c>
      <c r="J4030" s="102" t="s">
        <v>2265</v>
      </c>
      <c r="K4030" s="115"/>
      <c r="L4030" s="143" t="s">
        <v>27490</v>
      </c>
      <c r="M4030" s="109">
        <v>2</v>
      </c>
      <c r="N4030" s="112" t="s">
        <v>17245</v>
      </c>
      <c r="O4030" s="102" t="s">
        <v>12721</v>
      </c>
      <c r="P4030" s="102" t="s">
        <v>9125</v>
      </c>
      <c r="Q4030" s="102" t="s">
        <v>20800</v>
      </c>
      <c r="R4030" s="109"/>
      <c r="S4030" s="102"/>
      <c r="T4030" s="102" t="s">
        <v>7789</v>
      </c>
      <c r="U4030" s="102" t="s">
        <v>27477</v>
      </c>
      <c r="V4030" s="109">
        <v>8</v>
      </c>
      <c r="W4030" s="107"/>
      <c r="X4030" s="324"/>
    </row>
    <row r="4031" spans="1:24" ht="12.95" customHeight="1" x14ac:dyDescent="0.2">
      <c r="A4031" s="115">
        <v>2001</v>
      </c>
      <c r="B4031" s="115" t="s">
        <v>4176</v>
      </c>
      <c r="C4031" s="102" t="s">
        <v>10003</v>
      </c>
      <c r="D4031" s="111" t="s">
        <v>12170</v>
      </c>
      <c r="E4031" s="115" t="s">
        <v>5169</v>
      </c>
      <c r="F4031" s="104" t="s">
        <v>2735</v>
      </c>
      <c r="G4031" s="105">
        <v>15894</v>
      </c>
      <c r="H4031" s="102" t="s">
        <v>11819</v>
      </c>
      <c r="I4031" s="102" t="s">
        <v>10103</v>
      </c>
      <c r="J4031" s="102" t="s">
        <v>12171</v>
      </c>
      <c r="K4031" s="115"/>
      <c r="L4031" s="143" t="s">
        <v>27491</v>
      </c>
      <c r="M4031" s="109">
        <v>2</v>
      </c>
      <c r="N4031" s="112" t="s">
        <v>17966</v>
      </c>
      <c r="O4031" s="102" t="s">
        <v>19299</v>
      </c>
      <c r="P4031" s="102" t="s">
        <v>13301</v>
      </c>
      <c r="Q4031" s="102" t="s">
        <v>27478</v>
      </c>
      <c r="R4031" s="109"/>
      <c r="S4031" s="102" t="s">
        <v>8315</v>
      </c>
      <c r="T4031" s="102" t="s">
        <v>7789</v>
      </c>
      <c r="U4031" s="102" t="s">
        <v>31736</v>
      </c>
      <c r="V4031" s="109">
        <v>6</v>
      </c>
      <c r="W4031" s="107"/>
      <c r="X4031" s="324"/>
    </row>
    <row r="4032" spans="1:24" ht="12.95" customHeight="1" x14ac:dyDescent="0.2">
      <c r="A4032" s="115">
        <v>2001</v>
      </c>
      <c r="B4032" s="115" t="s">
        <v>4176</v>
      </c>
      <c r="C4032" s="102" t="s">
        <v>10003</v>
      </c>
      <c r="D4032" s="111" t="s">
        <v>6145</v>
      </c>
      <c r="E4032" s="115" t="s">
        <v>2845</v>
      </c>
      <c r="F4032" s="104" t="s">
        <v>2735</v>
      </c>
      <c r="G4032" s="105">
        <v>16259</v>
      </c>
      <c r="H4032" s="102" t="s">
        <v>4890</v>
      </c>
      <c r="I4032" s="102" t="s">
        <v>10103</v>
      </c>
      <c r="J4032" s="102" t="s">
        <v>2970</v>
      </c>
      <c r="K4032" s="115"/>
      <c r="L4032" s="143" t="s">
        <v>31852</v>
      </c>
      <c r="M4032" s="109">
        <v>2</v>
      </c>
      <c r="N4032" s="112" t="s">
        <v>17070</v>
      </c>
      <c r="O4032" s="102" t="s">
        <v>19499</v>
      </c>
      <c r="P4032" s="102"/>
      <c r="Q4032" s="102"/>
      <c r="R4032" s="109"/>
      <c r="S4032" s="102"/>
      <c r="T4032" s="102" t="s">
        <v>7789</v>
      </c>
      <c r="U4032" s="102"/>
      <c r="V4032" s="109">
        <v>6</v>
      </c>
      <c r="W4032" s="107" t="s">
        <v>3316</v>
      </c>
      <c r="X4032" s="324"/>
    </row>
    <row r="4033" spans="1:24" ht="12.95" customHeight="1" x14ac:dyDescent="0.2">
      <c r="A4033" s="115">
        <v>2001</v>
      </c>
      <c r="B4033" s="115" t="s">
        <v>4176</v>
      </c>
      <c r="C4033" s="164" t="s">
        <v>7416</v>
      </c>
      <c r="D4033" s="132" t="s">
        <v>5548</v>
      </c>
      <c r="E4033" s="102" t="s">
        <v>5547</v>
      </c>
      <c r="F4033" s="102" t="s">
        <v>2735</v>
      </c>
      <c r="G4033" s="105">
        <v>16469</v>
      </c>
      <c r="H4033" s="102" t="s">
        <v>2625</v>
      </c>
      <c r="I4033" s="102" t="s">
        <v>10191</v>
      </c>
      <c r="J4033" s="102" t="s">
        <v>17967</v>
      </c>
      <c r="K4033" s="102"/>
      <c r="L4033" s="111"/>
      <c r="M4033" s="109">
        <v>1</v>
      </c>
      <c r="N4033" s="112" t="s">
        <v>17968</v>
      </c>
      <c r="O4033" s="102" t="s">
        <v>3620</v>
      </c>
      <c r="P4033" s="39" t="s">
        <v>8076</v>
      </c>
      <c r="Q4033" s="39" t="s">
        <v>19479</v>
      </c>
      <c r="R4033" s="109"/>
      <c r="S4033" s="102"/>
      <c r="T4033" s="102" t="s">
        <v>20545</v>
      </c>
      <c r="U4033" s="102" t="s">
        <v>21811</v>
      </c>
      <c r="V4033" s="109">
        <v>6.5</v>
      </c>
      <c r="W4033" s="107"/>
      <c r="X4033" s="324"/>
    </row>
    <row r="4034" spans="1:24" ht="12.95" customHeight="1" x14ac:dyDescent="0.2">
      <c r="A4034" s="115">
        <v>2001</v>
      </c>
      <c r="B4034" s="115" t="s">
        <v>4176</v>
      </c>
      <c r="C4034" s="102" t="s">
        <v>7416</v>
      </c>
      <c r="D4034" s="132" t="s">
        <v>3758</v>
      </c>
      <c r="E4034" s="102" t="s">
        <v>3757</v>
      </c>
      <c r="F4034" s="102" t="s">
        <v>2735</v>
      </c>
      <c r="G4034" s="105">
        <v>16602</v>
      </c>
      <c r="H4034" s="102" t="s">
        <v>2625</v>
      </c>
      <c r="I4034" s="102" t="s">
        <v>30996</v>
      </c>
      <c r="J4034" s="102" t="s">
        <v>17969</v>
      </c>
      <c r="K4034" s="102"/>
      <c r="L4034" s="111"/>
      <c r="M4034" s="109">
        <v>1</v>
      </c>
      <c r="N4034" s="112" t="s">
        <v>15970</v>
      </c>
      <c r="O4034" s="102"/>
      <c r="P4034" s="39"/>
      <c r="Q4034" s="39" t="s">
        <v>16873</v>
      </c>
      <c r="R4034" s="109"/>
      <c r="S4034" s="102" t="s">
        <v>8315</v>
      </c>
      <c r="T4034" s="102" t="s">
        <v>20545</v>
      </c>
      <c r="U4034" s="102" t="s">
        <v>2477</v>
      </c>
      <c r="V4034" s="109">
        <v>6.5</v>
      </c>
      <c r="W4034" s="107"/>
      <c r="X4034" s="324"/>
    </row>
    <row r="4035" spans="1:24" ht="12.95" customHeight="1" x14ac:dyDescent="0.2">
      <c r="A4035" s="115">
        <v>2001</v>
      </c>
      <c r="B4035" s="115" t="s">
        <v>4176</v>
      </c>
      <c r="C4035" s="102" t="s">
        <v>7416</v>
      </c>
      <c r="D4035" s="132" t="s">
        <v>6817</v>
      </c>
      <c r="E4035" s="102" t="s">
        <v>6816</v>
      </c>
      <c r="F4035" s="102" t="s">
        <v>2735</v>
      </c>
      <c r="G4035" s="105">
        <v>15392</v>
      </c>
      <c r="H4035" s="102" t="s">
        <v>30951</v>
      </c>
      <c r="I4035" s="102" t="s">
        <v>2625</v>
      </c>
      <c r="J4035" s="102" t="s">
        <v>9828</v>
      </c>
      <c r="K4035" s="102"/>
      <c r="L4035" s="111"/>
      <c r="M4035" s="109">
        <v>2</v>
      </c>
      <c r="N4035" s="112" t="s">
        <v>17570</v>
      </c>
      <c r="O4035" s="102"/>
      <c r="P4035" s="39" t="s">
        <v>162</v>
      </c>
      <c r="Q4035" s="39" t="s">
        <v>21548</v>
      </c>
      <c r="R4035" s="109"/>
      <c r="S4035" s="102"/>
      <c r="T4035" s="102" t="s">
        <v>21409</v>
      </c>
      <c r="U4035" s="102" t="s">
        <v>6868</v>
      </c>
      <c r="V4035" s="109">
        <v>7</v>
      </c>
      <c r="W4035" s="107"/>
      <c r="X4035" s="324"/>
    </row>
    <row r="4036" spans="1:24" ht="12.95" customHeight="1" x14ac:dyDescent="0.2">
      <c r="A4036" s="115">
        <v>2001</v>
      </c>
      <c r="B4036" s="115" t="s">
        <v>4176</v>
      </c>
      <c r="C4036" s="102" t="s">
        <v>7416</v>
      </c>
      <c r="D4036" s="132" t="s">
        <v>3344</v>
      </c>
      <c r="E4036" s="102" t="s">
        <v>9829</v>
      </c>
      <c r="F4036" s="102" t="s">
        <v>2735</v>
      </c>
      <c r="G4036" s="105">
        <v>15341</v>
      </c>
      <c r="H4036" s="102" t="s">
        <v>2625</v>
      </c>
      <c r="I4036" s="102" t="s">
        <v>10191</v>
      </c>
      <c r="J4036" s="102" t="s">
        <v>15126</v>
      </c>
      <c r="K4036" s="102"/>
      <c r="L4036" s="111"/>
      <c r="M4036" s="109">
        <v>2</v>
      </c>
      <c r="N4036" s="112" t="s">
        <v>17571</v>
      </c>
      <c r="O4036" s="102" t="s">
        <v>18165</v>
      </c>
      <c r="P4036" s="39"/>
      <c r="Q4036" s="39" t="s">
        <v>8076</v>
      </c>
      <c r="R4036" s="109"/>
      <c r="S4036" s="102"/>
      <c r="T4036" s="102" t="s">
        <v>20545</v>
      </c>
      <c r="U4036" s="102" t="s">
        <v>21332</v>
      </c>
      <c r="V4036" s="109">
        <v>6</v>
      </c>
      <c r="W4036" s="107"/>
      <c r="X4036" s="324"/>
    </row>
    <row r="4037" spans="1:24" ht="12.95" customHeight="1" x14ac:dyDescent="0.2">
      <c r="A4037" s="115">
        <v>2001</v>
      </c>
      <c r="B4037" s="115" t="s">
        <v>4176</v>
      </c>
      <c r="C4037" s="102" t="s">
        <v>7416</v>
      </c>
      <c r="D4037" s="132" t="s">
        <v>5571</v>
      </c>
      <c r="E4037" s="102" t="s">
        <v>5570</v>
      </c>
      <c r="F4037" s="102" t="s">
        <v>2735</v>
      </c>
      <c r="G4037" s="105">
        <v>15386</v>
      </c>
      <c r="H4037" s="102" t="s">
        <v>31491</v>
      </c>
      <c r="I4037" s="102" t="s">
        <v>2625</v>
      </c>
      <c r="J4037" s="102" t="s">
        <v>7360</v>
      </c>
      <c r="K4037" s="102"/>
      <c r="L4037" s="111"/>
      <c r="M4037" s="109">
        <v>2</v>
      </c>
      <c r="N4037" s="112" t="s">
        <v>16065</v>
      </c>
      <c r="O4037" s="102"/>
      <c r="P4037" s="39" t="s">
        <v>13301</v>
      </c>
      <c r="Q4037" s="39" t="s">
        <v>21566</v>
      </c>
      <c r="R4037" s="109"/>
      <c r="S4037" s="102"/>
      <c r="T4037" s="102" t="s">
        <v>21409</v>
      </c>
      <c r="U4037" s="102" t="s">
        <v>21296</v>
      </c>
      <c r="V4037" s="109">
        <v>8</v>
      </c>
      <c r="W4037" s="107"/>
      <c r="X4037" s="324"/>
    </row>
    <row r="4038" spans="1:24" ht="12.95" customHeight="1" x14ac:dyDescent="0.2">
      <c r="A4038" s="115">
        <v>2001</v>
      </c>
      <c r="B4038" s="115" t="s">
        <v>4176</v>
      </c>
      <c r="C4038" s="102" t="s">
        <v>7416</v>
      </c>
      <c r="D4038" s="132" t="s">
        <v>5568</v>
      </c>
      <c r="E4038" s="102" t="s">
        <v>5567</v>
      </c>
      <c r="F4038" s="102" t="s">
        <v>2735</v>
      </c>
      <c r="G4038" s="105">
        <v>15579</v>
      </c>
      <c r="H4038" s="102" t="s">
        <v>30643</v>
      </c>
      <c r="I4038" s="102" t="s">
        <v>2625</v>
      </c>
      <c r="J4038" s="102" t="s">
        <v>5569</v>
      </c>
      <c r="K4038" s="102"/>
      <c r="L4038" s="111"/>
      <c r="M4038" s="109">
        <v>1</v>
      </c>
      <c r="N4038" s="112">
        <v>36</v>
      </c>
      <c r="O4038" s="102" t="s">
        <v>3620</v>
      </c>
      <c r="P4038" s="39"/>
      <c r="Q4038" s="39" t="s">
        <v>15948</v>
      </c>
      <c r="R4038" s="109" t="s">
        <v>7035</v>
      </c>
      <c r="S4038" s="102"/>
      <c r="T4038" s="102" t="s">
        <v>21291</v>
      </c>
      <c r="U4038" s="102" t="s">
        <v>21307</v>
      </c>
      <c r="V4038" s="109">
        <v>6</v>
      </c>
      <c r="W4038" s="107"/>
      <c r="X4038" s="324"/>
    </row>
    <row r="4039" spans="1:24" ht="12.95" customHeight="1" x14ac:dyDescent="0.2">
      <c r="A4039" s="115">
        <v>2001</v>
      </c>
      <c r="B4039" s="115" t="s">
        <v>4176</v>
      </c>
      <c r="C4039" s="102" t="s">
        <v>7416</v>
      </c>
      <c r="D4039" s="132" t="s">
        <v>2031</v>
      </c>
      <c r="E4039" s="102" t="s">
        <v>3317</v>
      </c>
      <c r="F4039" s="102" t="s">
        <v>2735</v>
      </c>
      <c r="G4039" s="105">
        <v>15355</v>
      </c>
      <c r="H4039" s="102" t="s">
        <v>30643</v>
      </c>
      <c r="I4039" s="102" t="s">
        <v>2625</v>
      </c>
      <c r="J4039" s="102" t="s">
        <v>11773</v>
      </c>
      <c r="K4039" s="102"/>
      <c r="L4039" s="111"/>
      <c r="M4039" s="109">
        <v>1</v>
      </c>
      <c r="N4039" s="112">
        <v>37</v>
      </c>
      <c r="O4039" s="102"/>
      <c r="P4039" s="39"/>
      <c r="Q4039" s="39" t="s">
        <v>19692</v>
      </c>
      <c r="R4039" s="109"/>
      <c r="S4039" s="102" t="s">
        <v>9435</v>
      </c>
      <c r="T4039" s="102" t="s">
        <v>21383</v>
      </c>
      <c r="U4039" s="102" t="s">
        <v>21542</v>
      </c>
      <c r="V4039" s="109">
        <v>8</v>
      </c>
      <c r="W4039" s="107"/>
      <c r="X4039" s="324"/>
    </row>
    <row r="4040" spans="1:24" ht="12.95" customHeight="1" x14ac:dyDescent="0.2">
      <c r="A4040" s="115">
        <v>2001</v>
      </c>
      <c r="B4040" s="115" t="s">
        <v>4176</v>
      </c>
      <c r="C4040" s="102" t="s">
        <v>7416</v>
      </c>
      <c r="D4040" s="132" t="s">
        <v>7385</v>
      </c>
      <c r="E4040" s="102" t="s">
        <v>2971</v>
      </c>
      <c r="F4040" s="102" t="s">
        <v>2735</v>
      </c>
      <c r="G4040" s="105">
        <v>16118</v>
      </c>
      <c r="H4040" s="102" t="s">
        <v>2625</v>
      </c>
      <c r="I4040" s="102" t="s">
        <v>30989</v>
      </c>
      <c r="J4040" s="102" t="s">
        <v>11261</v>
      </c>
      <c r="K4040" s="102"/>
      <c r="L4040" s="111"/>
      <c r="M4040" s="109">
        <v>1</v>
      </c>
      <c r="N4040" s="112">
        <v>37</v>
      </c>
      <c r="O4040" s="102" t="s">
        <v>13301</v>
      </c>
      <c r="P4040" s="39" t="s">
        <v>162</v>
      </c>
      <c r="Q4040" s="39" t="s">
        <v>27656</v>
      </c>
      <c r="R4040" s="109"/>
      <c r="S4040" s="102"/>
      <c r="T4040" s="102" t="s">
        <v>20545</v>
      </c>
      <c r="U4040" s="102" t="s">
        <v>21543</v>
      </c>
      <c r="V4040" s="109">
        <v>8</v>
      </c>
      <c r="W4040" s="107"/>
      <c r="X4040" s="324"/>
    </row>
    <row r="4041" spans="1:24" ht="12.95" customHeight="1" x14ac:dyDescent="0.2">
      <c r="A4041" s="140">
        <v>2017</v>
      </c>
      <c r="B4041" s="140" t="s">
        <v>4176</v>
      </c>
      <c r="C4041" s="197" t="s">
        <v>39060</v>
      </c>
      <c r="D4041" s="198" t="s">
        <v>39096</v>
      </c>
      <c r="E4041" s="128" t="s">
        <v>39061</v>
      </c>
      <c r="F4041" s="102" t="s">
        <v>2735</v>
      </c>
      <c r="G4041" s="142">
        <v>16535</v>
      </c>
      <c r="H4041" s="128" t="s">
        <v>10103</v>
      </c>
      <c r="I4041" s="128" t="s">
        <v>4890</v>
      </c>
      <c r="J4041" s="128" t="s">
        <v>4239</v>
      </c>
      <c r="K4041" s="128"/>
      <c r="L4041" s="143"/>
      <c r="M4041" s="145">
        <v>0.5</v>
      </c>
      <c r="N4041" s="200" t="s">
        <v>39097</v>
      </c>
      <c r="O4041" s="128" t="s">
        <v>18151</v>
      </c>
      <c r="P4041" s="128"/>
      <c r="Q4041" s="128" t="s">
        <v>19521</v>
      </c>
      <c r="R4041" s="145"/>
      <c r="S4041" s="128"/>
      <c r="T4041" s="128" t="s">
        <v>7789</v>
      </c>
      <c r="U4041" s="128" t="s">
        <v>3848</v>
      </c>
      <c r="V4041" s="145">
        <v>7.5</v>
      </c>
      <c r="W4041" s="130"/>
      <c r="X4041" s="324"/>
    </row>
    <row r="4042" spans="1:24" ht="12.95" customHeight="1" x14ac:dyDescent="0.2">
      <c r="A4042" s="140">
        <v>2017</v>
      </c>
      <c r="B4042" s="140" t="s">
        <v>4176</v>
      </c>
      <c r="C4042" s="128" t="s">
        <v>39060</v>
      </c>
      <c r="D4042" s="198" t="s">
        <v>39099</v>
      </c>
      <c r="E4042" s="128" t="s">
        <v>39062</v>
      </c>
      <c r="F4042" s="102" t="s">
        <v>2735</v>
      </c>
      <c r="G4042" s="142">
        <v>16538</v>
      </c>
      <c r="H4042" s="128" t="s">
        <v>11819</v>
      </c>
      <c r="I4042" s="128" t="s">
        <v>10103</v>
      </c>
      <c r="J4042" s="128" t="s">
        <v>4239</v>
      </c>
      <c r="K4042" s="128"/>
      <c r="L4042" s="143"/>
      <c r="M4042" s="145">
        <v>1</v>
      </c>
      <c r="N4042" s="144" t="s">
        <v>39098</v>
      </c>
      <c r="O4042" s="128" t="s">
        <v>17734</v>
      </c>
      <c r="P4042" s="128"/>
      <c r="Q4042" s="128" t="s">
        <v>18182</v>
      </c>
      <c r="R4042" s="145"/>
      <c r="S4042" s="128"/>
      <c r="T4042" s="128" t="s">
        <v>7789</v>
      </c>
      <c r="U4042" s="128" t="s">
        <v>17023</v>
      </c>
      <c r="V4042" s="145">
        <v>7.5</v>
      </c>
      <c r="W4042" s="130"/>
      <c r="X4042" s="324"/>
    </row>
    <row r="4043" spans="1:24" ht="12.95" customHeight="1" x14ac:dyDescent="0.2">
      <c r="A4043" s="140">
        <v>2017</v>
      </c>
      <c r="B4043" s="140" t="s">
        <v>4176</v>
      </c>
      <c r="C4043" s="128" t="s">
        <v>39060</v>
      </c>
      <c r="D4043" s="198" t="s">
        <v>39100</v>
      </c>
      <c r="E4043" s="128" t="s">
        <v>39063</v>
      </c>
      <c r="F4043" s="102" t="s">
        <v>2735</v>
      </c>
      <c r="G4043" s="142">
        <v>15894</v>
      </c>
      <c r="H4043" s="128" t="s">
        <v>10103</v>
      </c>
      <c r="I4043" s="128" t="s">
        <v>11819</v>
      </c>
      <c r="J4043" s="128" t="s">
        <v>12171</v>
      </c>
      <c r="K4043" s="128"/>
      <c r="L4043" s="143"/>
      <c r="M4043" s="145">
        <v>2</v>
      </c>
      <c r="N4043" s="144" t="s">
        <v>39105</v>
      </c>
      <c r="O4043" s="128" t="s">
        <v>20572</v>
      </c>
      <c r="P4043" s="128" t="s">
        <v>13301</v>
      </c>
      <c r="Q4043" s="128" t="s">
        <v>15945</v>
      </c>
      <c r="R4043" s="145"/>
      <c r="S4043" s="128" t="s">
        <v>8315</v>
      </c>
      <c r="T4043" s="128" t="s">
        <v>7789</v>
      </c>
      <c r="U4043" s="128"/>
      <c r="V4043" s="145">
        <v>8.5</v>
      </c>
      <c r="W4043" s="130"/>
      <c r="X4043" s="324"/>
    </row>
    <row r="4044" spans="1:24" ht="12.95" customHeight="1" x14ac:dyDescent="0.2">
      <c r="A4044" s="140">
        <v>2017</v>
      </c>
      <c r="B4044" s="140" t="s">
        <v>4176</v>
      </c>
      <c r="C4044" s="128" t="s">
        <v>39060</v>
      </c>
      <c r="D4044" s="198" t="s">
        <v>39101</v>
      </c>
      <c r="E4044" s="128" t="s">
        <v>39064</v>
      </c>
      <c r="F4044" s="102" t="s">
        <v>2735</v>
      </c>
      <c r="G4044" s="142">
        <v>16259</v>
      </c>
      <c r="H4044" s="128" t="s">
        <v>4890</v>
      </c>
      <c r="I4044" s="128" t="s">
        <v>10103</v>
      </c>
      <c r="J4044" s="128" t="s">
        <v>39102</v>
      </c>
      <c r="K4044" s="128"/>
      <c r="L4044" s="143" t="s">
        <v>21453</v>
      </c>
      <c r="M4044" s="145">
        <v>1</v>
      </c>
      <c r="N4044" s="200" t="s">
        <v>39105</v>
      </c>
      <c r="O4044" s="128" t="s">
        <v>19806</v>
      </c>
      <c r="P4044" s="128"/>
      <c r="Q4044" s="128"/>
      <c r="R4044" s="145"/>
      <c r="S4044" s="128"/>
      <c r="T4044" s="128" t="s">
        <v>7789</v>
      </c>
      <c r="U4044" s="128"/>
      <c r="V4044" s="145">
        <v>7.5</v>
      </c>
      <c r="W4044" s="130"/>
      <c r="X4044" s="324"/>
    </row>
    <row r="4045" spans="1:24" ht="12.95" customHeight="1" x14ac:dyDescent="0.2">
      <c r="A4045" s="140">
        <v>2017</v>
      </c>
      <c r="B4045" s="140" t="s">
        <v>4176</v>
      </c>
      <c r="C4045" s="128" t="s">
        <v>39060</v>
      </c>
      <c r="D4045" s="198" t="s">
        <v>39103</v>
      </c>
      <c r="E4045" s="128" t="s">
        <v>39065</v>
      </c>
      <c r="F4045" s="102" t="s">
        <v>2735</v>
      </c>
      <c r="G4045" s="142">
        <v>15898</v>
      </c>
      <c r="H4045" s="128" t="s">
        <v>10103</v>
      </c>
      <c r="I4045" s="128" t="s">
        <v>4890</v>
      </c>
      <c r="J4045" s="128" t="s">
        <v>39104</v>
      </c>
      <c r="K4045" s="128"/>
      <c r="L4045" s="143"/>
      <c r="M4045" s="145">
        <v>3</v>
      </c>
      <c r="N4045" s="144" t="s">
        <v>39106</v>
      </c>
      <c r="O4045" s="128" t="s">
        <v>29635</v>
      </c>
      <c r="P4045" s="128"/>
      <c r="Q4045" s="128" t="s">
        <v>17191</v>
      </c>
      <c r="R4045" s="145"/>
      <c r="S4045" s="128"/>
      <c r="T4045" s="128" t="s">
        <v>7789</v>
      </c>
      <c r="U4045" s="128" t="s">
        <v>39107</v>
      </c>
      <c r="V4045" s="145">
        <v>7.5</v>
      </c>
      <c r="W4045" s="130"/>
      <c r="X4045" s="324"/>
    </row>
    <row r="4046" spans="1:24" ht="12.95" customHeight="1" x14ac:dyDescent="0.2">
      <c r="A4046" s="140">
        <v>2017</v>
      </c>
      <c r="B4046" s="140" t="s">
        <v>4176</v>
      </c>
      <c r="C4046" s="128" t="s">
        <v>39060</v>
      </c>
      <c r="D4046" s="198" t="s">
        <v>39108</v>
      </c>
      <c r="E4046" s="128" t="s">
        <v>39066</v>
      </c>
      <c r="F4046" s="102" t="s">
        <v>2735</v>
      </c>
      <c r="G4046" s="142">
        <v>15895</v>
      </c>
      <c r="H4046" s="128" t="s">
        <v>10103</v>
      </c>
      <c r="I4046" s="128" t="s">
        <v>11819</v>
      </c>
      <c r="J4046" s="128" t="s">
        <v>11306</v>
      </c>
      <c r="K4046" s="128"/>
      <c r="L4046" s="143"/>
      <c r="M4046" s="145">
        <v>2</v>
      </c>
      <c r="N4046" s="144" t="s">
        <v>39109</v>
      </c>
      <c r="O4046" s="128" t="s">
        <v>17504</v>
      </c>
      <c r="P4046" s="128" t="s">
        <v>162</v>
      </c>
      <c r="Q4046" s="128" t="s">
        <v>19571</v>
      </c>
      <c r="R4046" s="145"/>
      <c r="S4046" s="128" t="s">
        <v>11080</v>
      </c>
      <c r="T4046" s="128" t="s">
        <v>7789</v>
      </c>
      <c r="U4046" s="128" t="s">
        <v>39110</v>
      </c>
      <c r="V4046" s="145">
        <v>8</v>
      </c>
      <c r="W4046" s="130"/>
      <c r="X4046" s="324"/>
    </row>
    <row r="4047" spans="1:24" ht="12.95" customHeight="1" x14ac:dyDescent="0.2">
      <c r="A4047" s="140">
        <v>2017</v>
      </c>
      <c r="B4047" s="140" t="s">
        <v>4176</v>
      </c>
      <c r="C4047" s="128" t="s">
        <v>39060</v>
      </c>
      <c r="D4047" s="198" t="s">
        <v>39111</v>
      </c>
      <c r="E4047" s="128" t="s">
        <v>39067</v>
      </c>
      <c r="F4047" s="102" t="s">
        <v>2735</v>
      </c>
      <c r="G4047" s="142">
        <v>16247</v>
      </c>
      <c r="H4047" s="128" t="s">
        <v>10103</v>
      </c>
      <c r="I4047" s="128" t="s">
        <v>11819</v>
      </c>
      <c r="J4047" s="128" t="s">
        <v>39112</v>
      </c>
      <c r="K4047" s="128"/>
      <c r="L4047" s="143"/>
      <c r="M4047" s="145">
        <v>2</v>
      </c>
      <c r="N4047" s="144" t="s">
        <v>39113</v>
      </c>
      <c r="O4047" s="128" t="s">
        <v>15918</v>
      </c>
      <c r="P4047" s="128" t="s">
        <v>9160</v>
      </c>
      <c r="Q4047" s="128" t="s">
        <v>16576</v>
      </c>
      <c r="R4047" s="145"/>
      <c r="S4047" s="128"/>
      <c r="T4047" s="128" t="s">
        <v>7789</v>
      </c>
      <c r="U4047" s="128" t="s">
        <v>6426</v>
      </c>
      <c r="V4047" s="145">
        <v>8.5</v>
      </c>
      <c r="W4047" s="130"/>
      <c r="X4047" s="324"/>
    </row>
    <row r="4048" spans="1:24" ht="12.95" customHeight="1" x14ac:dyDescent="0.2">
      <c r="A4048" s="140">
        <v>2017</v>
      </c>
      <c r="B4048" s="140" t="s">
        <v>4176</v>
      </c>
      <c r="C4048" s="128" t="s">
        <v>39060</v>
      </c>
      <c r="D4048" s="198" t="s">
        <v>39114</v>
      </c>
      <c r="E4048" s="128" t="s">
        <v>39068</v>
      </c>
      <c r="F4048" s="102" t="s">
        <v>2735</v>
      </c>
      <c r="G4048" s="142">
        <v>16194</v>
      </c>
      <c r="H4048" s="128" t="s">
        <v>11819</v>
      </c>
      <c r="I4048" s="128" t="s">
        <v>11052</v>
      </c>
      <c r="J4048" s="128" t="s">
        <v>10522</v>
      </c>
      <c r="K4048" s="128"/>
      <c r="L4048" s="143"/>
      <c r="M4048" s="145">
        <v>2</v>
      </c>
      <c r="N4048" s="144" t="s">
        <v>39105</v>
      </c>
      <c r="O4048" s="128" t="s">
        <v>19145</v>
      </c>
      <c r="P4048" s="128" t="s">
        <v>162</v>
      </c>
      <c r="Q4048" s="128" t="s">
        <v>29977</v>
      </c>
      <c r="R4048" s="145"/>
      <c r="S4048" s="128"/>
      <c r="T4048" s="128" t="s">
        <v>7789</v>
      </c>
      <c r="U4048" s="128" t="s">
        <v>3012</v>
      </c>
      <c r="V4048" s="145">
        <v>7.5</v>
      </c>
      <c r="W4048" s="130"/>
      <c r="X4048" s="324"/>
    </row>
    <row r="4049" spans="1:24" ht="12.95" customHeight="1" x14ac:dyDescent="0.2">
      <c r="A4049" s="140">
        <v>2017</v>
      </c>
      <c r="B4049" s="140" t="s">
        <v>4176</v>
      </c>
      <c r="C4049" s="197" t="s">
        <v>39093</v>
      </c>
      <c r="D4049" s="198" t="s">
        <v>39115</v>
      </c>
      <c r="E4049" s="128" t="s">
        <v>39069</v>
      </c>
      <c r="F4049" s="102" t="s">
        <v>2735</v>
      </c>
      <c r="G4049" s="142">
        <v>15159</v>
      </c>
      <c r="H4049" s="128" t="s">
        <v>10103</v>
      </c>
      <c r="I4049" s="128" t="s">
        <v>11819</v>
      </c>
      <c r="J4049" s="128" t="s">
        <v>9402</v>
      </c>
      <c r="K4049" s="128"/>
      <c r="L4049" s="143"/>
      <c r="M4049" s="145">
        <v>3</v>
      </c>
      <c r="N4049" s="144" t="s">
        <v>39116</v>
      </c>
      <c r="O4049" s="128"/>
      <c r="P4049" s="128" t="s">
        <v>162</v>
      </c>
      <c r="Q4049" s="128" t="s">
        <v>19823</v>
      </c>
      <c r="R4049" s="145"/>
      <c r="S4049" s="128"/>
      <c r="T4049" s="128" t="s">
        <v>7789</v>
      </c>
      <c r="U4049" s="128" t="s">
        <v>39117</v>
      </c>
      <c r="V4049" s="145">
        <v>10</v>
      </c>
      <c r="W4049" s="130"/>
      <c r="X4049" s="324"/>
    </row>
    <row r="4050" spans="1:24" ht="12.95" customHeight="1" x14ac:dyDescent="0.2">
      <c r="A4050" s="140">
        <v>2017</v>
      </c>
      <c r="B4050" s="140" t="s">
        <v>4176</v>
      </c>
      <c r="C4050" s="128" t="s">
        <v>39093</v>
      </c>
      <c r="D4050" s="198" t="s">
        <v>39118</v>
      </c>
      <c r="E4050" s="128" t="s">
        <v>39070</v>
      </c>
      <c r="F4050" s="102" t="s">
        <v>2735</v>
      </c>
      <c r="G4050" s="142">
        <v>16387</v>
      </c>
      <c r="H4050" s="128" t="s">
        <v>10103</v>
      </c>
      <c r="I4050" s="128" t="s">
        <v>11819</v>
      </c>
      <c r="J4050" s="128" t="s">
        <v>138</v>
      </c>
      <c r="K4050" s="128"/>
      <c r="L4050" s="143"/>
      <c r="M4050" s="145">
        <v>2</v>
      </c>
      <c r="N4050" s="144" t="s">
        <v>39119</v>
      </c>
      <c r="O4050" s="128" t="s">
        <v>17110</v>
      </c>
      <c r="P4050" s="128"/>
      <c r="Q4050" s="128" t="s">
        <v>21024</v>
      </c>
      <c r="R4050" s="145"/>
      <c r="S4050" s="128"/>
      <c r="T4050" s="128" t="s">
        <v>7789</v>
      </c>
      <c r="U4050" s="128" t="s">
        <v>28752</v>
      </c>
      <c r="V4050" s="145">
        <v>7.5</v>
      </c>
      <c r="W4050" s="130"/>
      <c r="X4050" s="324"/>
    </row>
    <row r="4051" spans="1:24" ht="12.95" customHeight="1" x14ac:dyDescent="0.2">
      <c r="A4051" s="140">
        <v>2017</v>
      </c>
      <c r="B4051" s="140" t="s">
        <v>4176</v>
      </c>
      <c r="C4051" s="128" t="s">
        <v>39093</v>
      </c>
      <c r="D4051" s="198" t="s">
        <v>39120</v>
      </c>
      <c r="E4051" s="128" t="s">
        <v>39071</v>
      </c>
      <c r="F4051" s="102" t="s">
        <v>2735</v>
      </c>
      <c r="G4051" s="142">
        <v>16174</v>
      </c>
      <c r="H4051" s="128" t="s">
        <v>10103</v>
      </c>
      <c r="I4051" s="128" t="s">
        <v>4890</v>
      </c>
      <c r="J4051" s="128" t="s">
        <v>39121</v>
      </c>
      <c r="K4051" s="128"/>
      <c r="L4051" s="143"/>
      <c r="M4051" s="145">
        <v>1</v>
      </c>
      <c r="N4051" s="144" t="s">
        <v>39122</v>
      </c>
      <c r="O4051" s="128"/>
      <c r="P4051" s="128"/>
      <c r="Q4051" s="128" t="s">
        <v>17392</v>
      </c>
      <c r="R4051" s="145"/>
      <c r="S4051" s="128"/>
      <c r="T4051" s="128" t="s">
        <v>7789</v>
      </c>
      <c r="U4051" s="128" t="s">
        <v>39123</v>
      </c>
      <c r="V4051" s="145">
        <v>6</v>
      </c>
      <c r="W4051" s="130"/>
      <c r="X4051" s="324"/>
    </row>
    <row r="4052" spans="1:24" ht="12.95" customHeight="1" x14ac:dyDescent="0.2">
      <c r="A4052" s="140">
        <v>2017</v>
      </c>
      <c r="B4052" s="140" t="s">
        <v>4176</v>
      </c>
      <c r="C4052" s="128" t="s">
        <v>39093</v>
      </c>
      <c r="D4052" s="198" t="s">
        <v>39124</v>
      </c>
      <c r="E4052" s="128" t="s">
        <v>39072</v>
      </c>
      <c r="F4052" s="102" t="s">
        <v>2735</v>
      </c>
      <c r="G4052" s="142">
        <v>16194</v>
      </c>
      <c r="H4052" s="128" t="s">
        <v>11819</v>
      </c>
      <c r="I4052" s="128" t="s">
        <v>10103</v>
      </c>
      <c r="J4052" s="128" t="s">
        <v>10522</v>
      </c>
      <c r="K4052" s="128"/>
      <c r="L4052" s="143"/>
      <c r="M4052" s="145">
        <v>2</v>
      </c>
      <c r="N4052" s="144" t="s">
        <v>39119</v>
      </c>
      <c r="O4052" s="128" t="s">
        <v>16814</v>
      </c>
      <c r="P4052" s="128" t="s">
        <v>13301</v>
      </c>
      <c r="Q4052" s="128" t="s">
        <v>20097</v>
      </c>
      <c r="R4052" s="145"/>
      <c r="S4052" s="128"/>
      <c r="T4052" s="128" t="s">
        <v>7789</v>
      </c>
      <c r="U4052" s="128"/>
      <c r="V4052" s="145">
        <v>8</v>
      </c>
      <c r="W4052" s="130"/>
      <c r="X4052" s="324"/>
    </row>
    <row r="4053" spans="1:24" ht="12.95" customHeight="1" x14ac:dyDescent="0.2">
      <c r="A4053" s="140">
        <v>2017</v>
      </c>
      <c r="B4053" s="140" t="s">
        <v>4176</v>
      </c>
      <c r="C4053" s="128" t="s">
        <v>39093</v>
      </c>
      <c r="D4053" s="198" t="s">
        <v>39125</v>
      </c>
      <c r="E4053" s="128" t="s">
        <v>39073</v>
      </c>
      <c r="F4053" s="102" t="s">
        <v>2735</v>
      </c>
      <c r="G4053" s="142">
        <v>16173</v>
      </c>
      <c r="H4053" s="128" t="s">
        <v>10103</v>
      </c>
      <c r="I4053" s="128" t="s">
        <v>4890</v>
      </c>
      <c r="J4053" s="128" t="s">
        <v>19452</v>
      </c>
      <c r="K4053" s="128"/>
      <c r="L4053" s="143"/>
      <c r="M4053" s="145">
        <v>3</v>
      </c>
      <c r="N4053" s="144" t="s">
        <v>39126</v>
      </c>
      <c r="O4053" s="128" t="s">
        <v>10189</v>
      </c>
      <c r="P4053" s="128" t="s">
        <v>17110</v>
      </c>
      <c r="Q4053" s="128" t="s">
        <v>19811</v>
      </c>
      <c r="R4053" s="145"/>
      <c r="S4053" s="128" t="s">
        <v>11080</v>
      </c>
      <c r="T4053" s="128" t="s">
        <v>7789</v>
      </c>
      <c r="U4053" s="128" t="s">
        <v>39127</v>
      </c>
      <c r="V4053" s="145">
        <v>9.5</v>
      </c>
      <c r="W4053" s="130"/>
      <c r="X4053" s="324"/>
    </row>
    <row r="4054" spans="1:24" ht="12.95" customHeight="1" x14ac:dyDescent="0.2">
      <c r="A4054" s="140">
        <v>2017</v>
      </c>
      <c r="B4054" s="140" t="s">
        <v>4176</v>
      </c>
      <c r="C4054" s="128" t="s">
        <v>39093</v>
      </c>
      <c r="D4054" s="198" t="s">
        <v>39131</v>
      </c>
      <c r="E4054" s="128" t="s">
        <v>39074</v>
      </c>
      <c r="F4054" s="102" t="s">
        <v>2735</v>
      </c>
      <c r="G4054" s="142">
        <v>16546</v>
      </c>
      <c r="H4054" s="128" t="s">
        <v>11819</v>
      </c>
      <c r="I4054" s="128" t="s">
        <v>10103</v>
      </c>
      <c r="J4054" s="128" t="s">
        <v>6562</v>
      </c>
      <c r="K4054" s="128"/>
      <c r="L4054" s="143"/>
      <c r="M4054" s="145">
        <v>3</v>
      </c>
      <c r="N4054" s="144" t="s">
        <v>39132</v>
      </c>
      <c r="O4054" s="128" t="s">
        <v>16828</v>
      </c>
      <c r="P4054" s="128" t="s">
        <v>9125</v>
      </c>
      <c r="Q4054" s="128" t="s">
        <v>20884</v>
      </c>
      <c r="R4054" s="145"/>
      <c r="S4054" s="128"/>
      <c r="T4054" s="128" t="s">
        <v>7789</v>
      </c>
      <c r="U4054" s="128" t="s">
        <v>16549</v>
      </c>
      <c r="V4054" s="145">
        <v>8</v>
      </c>
      <c r="W4054" s="130"/>
      <c r="X4054" s="324"/>
    </row>
    <row r="4055" spans="1:24" ht="12.95" customHeight="1" x14ac:dyDescent="0.2">
      <c r="A4055" s="140">
        <v>2017</v>
      </c>
      <c r="B4055" s="140" t="s">
        <v>4176</v>
      </c>
      <c r="C4055" s="128" t="s">
        <v>39093</v>
      </c>
      <c r="D4055" s="198" t="s">
        <v>39133</v>
      </c>
      <c r="E4055" s="128" t="s">
        <v>39075</v>
      </c>
      <c r="F4055" s="102" t="s">
        <v>2735</v>
      </c>
      <c r="G4055" s="142">
        <v>16296</v>
      </c>
      <c r="H4055" s="128" t="s">
        <v>10103</v>
      </c>
      <c r="I4055" s="128" t="s">
        <v>11819</v>
      </c>
      <c r="J4055" s="128" t="s">
        <v>39134</v>
      </c>
      <c r="K4055" s="128"/>
      <c r="L4055" s="143"/>
      <c r="M4055" s="145">
        <v>1.5</v>
      </c>
      <c r="N4055" s="144" t="s">
        <v>39135</v>
      </c>
      <c r="O4055" s="128" t="s">
        <v>16499</v>
      </c>
      <c r="P4055" s="128"/>
      <c r="Q4055" s="128" t="s">
        <v>17734</v>
      </c>
      <c r="R4055" s="145"/>
      <c r="S4055" s="128"/>
      <c r="T4055" s="128" t="s">
        <v>7789</v>
      </c>
      <c r="U4055" s="128" t="s">
        <v>39136</v>
      </c>
      <c r="V4055" s="145">
        <v>6.5</v>
      </c>
      <c r="W4055" s="130"/>
      <c r="X4055" s="324"/>
    </row>
    <row r="4056" spans="1:24" ht="12.95" customHeight="1" x14ac:dyDescent="0.2">
      <c r="A4056" s="140">
        <v>2017</v>
      </c>
      <c r="B4056" s="140" t="s">
        <v>4176</v>
      </c>
      <c r="C4056" s="128" t="s">
        <v>39094</v>
      </c>
      <c r="D4056" s="198" t="s">
        <v>1661</v>
      </c>
      <c r="E4056" s="128" t="s">
        <v>39076</v>
      </c>
      <c r="F4056" s="102" t="s">
        <v>2735</v>
      </c>
      <c r="G4056" s="142">
        <v>15151</v>
      </c>
      <c r="H4056" s="128" t="s">
        <v>10103</v>
      </c>
      <c r="I4056" s="128" t="s">
        <v>11819</v>
      </c>
      <c r="J4056" s="128" t="s">
        <v>39137</v>
      </c>
      <c r="K4056" s="128"/>
      <c r="L4056" s="143"/>
      <c r="M4056" s="145">
        <v>4</v>
      </c>
      <c r="N4056" s="144" t="s">
        <v>39138</v>
      </c>
      <c r="O4056" s="128" t="s">
        <v>15832</v>
      </c>
      <c r="P4056" s="128"/>
      <c r="Q4056" s="128" t="s">
        <v>15939</v>
      </c>
      <c r="R4056" s="145"/>
      <c r="S4056" s="128"/>
      <c r="T4056" s="128" t="s">
        <v>7789</v>
      </c>
      <c r="U4056" s="128" t="s">
        <v>39139</v>
      </c>
      <c r="V4056" s="145">
        <v>9</v>
      </c>
      <c r="W4056" s="130"/>
      <c r="X4056" s="324"/>
    </row>
    <row r="4057" spans="1:24" ht="12.95" customHeight="1" x14ac:dyDescent="0.2">
      <c r="A4057" s="140">
        <v>2017</v>
      </c>
      <c r="B4057" s="140" t="s">
        <v>4176</v>
      </c>
      <c r="C4057" s="197" t="s">
        <v>39094</v>
      </c>
      <c r="D4057" s="198" t="s">
        <v>39140</v>
      </c>
      <c r="E4057" s="128" t="s">
        <v>39077</v>
      </c>
      <c r="F4057" s="102" t="s">
        <v>2735</v>
      </c>
      <c r="G4057" s="142">
        <v>15260</v>
      </c>
      <c r="H4057" s="128" t="s">
        <v>10103</v>
      </c>
      <c r="I4057" s="128" t="s">
        <v>11819</v>
      </c>
      <c r="J4057" s="128" t="s">
        <v>39141</v>
      </c>
      <c r="K4057" s="128"/>
      <c r="L4057" s="143"/>
      <c r="M4057" s="145">
        <v>8</v>
      </c>
      <c r="N4057" s="144" t="s">
        <v>39142</v>
      </c>
      <c r="O4057" s="128" t="s">
        <v>16525</v>
      </c>
      <c r="P4057" s="128" t="s">
        <v>19503</v>
      </c>
      <c r="Q4057" s="128" t="s">
        <v>19113</v>
      </c>
      <c r="R4057" s="145"/>
      <c r="S4057" s="128"/>
      <c r="T4057" s="128" t="s">
        <v>7789</v>
      </c>
      <c r="U4057" s="128" t="s">
        <v>39143</v>
      </c>
      <c r="V4057" s="145">
        <v>8</v>
      </c>
      <c r="W4057" s="130"/>
      <c r="X4057" s="324"/>
    </row>
    <row r="4058" spans="1:24" ht="12.95" customHeight="1" x14ac:dyDescent="0.2">
      <c r="A4058" s="140">
        <v>2017</v>
      </c>
      <c r="B4058" s="140" t="s">
        <v>4176</v>
      </c>
      <c r="C4058" s="128" t="s">
        <v>39094</v>
      </c>
      <c r="D4058" s="198" t="s">
        <v>39144</v>
      </c>
      <c r="E4058" s="128" t="s">
        <v>39078</v>
      </c>
      <c r="F4058" s="102" t="s">
        <v>2735</v>
      </c>
      <c r="G4058" s="142">
        <v>15219</v>
      </c>
      <c r="H4058" s="128" t="s">
        <v>11819</v>
      </c>
      <c r="I4058" s="128" t="s">
        <v>11052</v>
      </c>
      <c r="J4058" s="128" t="s">
        <v>11071</v>
      </c>
      <c r="K4058" s="128"/>
      <c r="L4058" s="143"/>
      <c r="M4058" s="145">
        <v>2</v>
      </c>
      <c r="N4058" s="144" t="s">
        <v>39145</v>
      </c>
      <c r="O4058" s="128" t="s">
        <v>15928</v>
      </c>
      <c r="P4058" s="128" t="s">
        <v>9125</v>
      </c>
      <c r="Q4058" s="128" t="s">
        <v>19550</v>
      </c>
      <c r="R4058" s="145"/>
      <c r="S4058" s="128"/>
      <c r="T4058" s="128" t="s">
        <v>7789</v>
      </c>
      <c r="U4058" s="128" t="s">
        <v>39146</v>
      </c>
      <c r="V4058" s="145">
        <v>10</v>
      </c>
      <c r="W4058" s="130"/>
      <c r="X4058" s="324"/>
    </row>
    <row r="4059" spans="1:24" ht="12.95" customHeight="1" x14ac:dyDescent="0.2">
      <c r="A4059" s="140">
        <v>2017</v>
      </c>
      <c r="B4059" s="140" t="s">
        <v>4176</v>
      </c>
      <c r="C4059" s="128" t="s">
        <v>39094</v>
      </c>
      <c r="D4059" s="198" t="s">
        <v>39147</v>
      </c>
      <c r="E4059" s="128" t="s">
        <v>39079</v>
      </c>
      <c r="F4059" s="102" t="s">
        <v>2735</v>
      </c>
      <c r="G4059" s="142">
        <v>15215</v>
      </c>
      <c r="H4059" s="128" t="s">
        <v>10103</v>
      </c>
      <c r="I4059" s="128" t="s">
        <v>35587</v>
      </c>
      <c r="J4059" s="128" t="s">
        <v>4157</v>
      </c>
      <c r="K4059" s="128"/>
      <c r="L4059" s="143"/>
      <c r="M4059" s="145">
        <v>6</v>
      </c>
      <c r="N4059" s="144" t="s">
        <v>39148</v>
      </c>
      <c r="O4059" s="128"/>
      <c r="P4059" s="128" t="s">
        <v>162</v>
      </c>
      <c r="Q4059" s="128" t="s">
        <v>39149</v>
      </c>
      <c r="R4059" s="145"/>
      <c r="S4059" s="128"/>
      <c r="T4059" s="128" t="s">
        <v>20549</v>
      </c>
      <c r="U4059" s="128" t="s">
        <v>39150</v>
      </c>
      <c r="V4059" s="145">
        <v>10</v>
      </c>
      <c r="W4059" s="130"/>
      <c r="X4059" s="324"/>
    </row>
    <row r="4060" spans="1:24" ht="12.95" customHeight="1" x14ac:dyDescent="0.2">
      <c r="A4060" s="140">
        <v>2017</v>
      </c>
      <c r="B4060" s="140" t="s">
        <v>4176</v>
      </c>
      <c r="C4060" s="128" t="s">
        <v>39094</v>
      </c>
      <c r="D4060" s="198" t="s">
        <v>39151</v>
      </c>
      <c r="E4060" s="128" t="s">
        <v>39080</v>
      </c>
      <c r="F4060" s="102" t="s">
        <v>2735</v>
      </c>
      <c r="G4060" s="142">
        <v>16549</v>
      </c>
      <c r="H4060" s="128" t="s">
        <v>11819</v>
      </c>
      <c r="I4060" s="128" t="s">
        <v>10103</v>
      </c>
      <c r="J4060" s="128" t="s">
        <v>13058</v>
      </c>
      <c r="K4060" s="128"/>
      <c r="L4060" s="143"/>
      <c r="M4060" s="145">
        <v>4</v>
      </c>
      <c r="N4060" s="144" t="s">
        <v>39152</v>
      </c>
      <c r="O4060" s="128" t="s">
        <v>17504</v>
      </c>
      <c r="P4060" s="128" t="s">
        <v>9125</v>
      </c>
      <c r="Q4060" s="128" t="s">
        <v>19695</v>
      </c>
      <c r="R4060" s="145"/>
      <c r="S4060" s="128"/>
      <c r="T4060" s="128" t="s">
        <v>7789</v>
      </c>
      <c r="U4060" s="128" t="s">
        <v>4579</v>
      </c>
      <c r="V4060" s="145">
        <v>7.5</v>
      </c>
      <c r="W4060" s="130"/>
      <c r="X4060" s="324"/>
    </row>
    <row r="4061" spans="1:24" ht="12.95" customHeight="1" x14ac:dyDescent="0.2">
      <c r="A4061" s="140">
        <v>2017</v>
      </c>
      <c r="B4061" s="140" t="s">
        <v>4176</v>
      </c>
      <c r="C4061" s="128" t="s">
        <v>39094</v>
      </c>
      <c r="D4061" s="198" t="s">
        <v>39153</v>
      </c>
      <c r="E4061" s="128" t="s">
        <v>39081</v>
      </c>
      <c r="F4061" s="102" t="s">
        <v>2735</v>
      </c>
      <c r="G4061" s="142">
        <v>15561</v>
      </c>
      <c r="H4061" s="128" t="s">
        <v>10103</v>
      </c>
      <c r="I4061" s="128" t="s">
        <v>11819</v>
      </c>
      <c r="J4061" s="128" t="s">
        <v>13506</v>
      </c>
      <c r="K4061" s="128"/>
      <c r="L4061" s="143"/>
      <c r="M4061" s="145">
        <v>6</v>
      </c>
      <c r="N4061" s="144" t="s">
        <v>39154</v>
      </c>
      <c r="O4061" s="128" t="s">
        <v>20675</v>
      </c>
      <c r="P4061" s="128" t="s">
        <v>8076</v>
      </c>
      <c r="Q4061" s="128" t="s">
        <v>19259</v>
      </c>
      <c r="R4061" s="145"/>
      <c r="S4061" s="128" t="s">
        <v>9435</v>
      </c>
      <c r="T4061" s="128" t="s">
        <v>7789</v>
      </c>
      <c r="U4061" s="128" t="s">
        <v>39155</v>
      </c>
      <c r="V4061" s="145">
        <v>8</v>
      </c>
      <c r="W4061" s="130"/>
      <c r="X4061" s="324"/>
    </row>
    <row r="4062" spans="1:24" ht="12.95" customHeight="1" x14ac:dyDescent="0.2">
      <c r="A4062" s="140">
        <v>2017</v>
      </c>
      <c r="B4062" s="140" t="s">
        <v>4176</v>
      </c>
      <c r="C4062" s="128" t="s">
        <v>39094</v>
      </c>
      <c r="D4062" s="198" t="s">
        <v>39128</v>
      </c>
      <c r="E4062" s="128" t="s">
        <v>39082</v>
      </c>
      <c r="F4062" s="102" t="s">
        <v>2735</v>
      </c>
      <c r="G4062" s="142">
        <v>15891</v>
      </c>
      <c r="H4062" s="128" t="s">
        <v>10103</v>
      </c>
      <c r="I4062" s="128" t="s">
        <v>11819</v>
      </c>
      <c r="J4062" s="128" t="s">
        <v>4159</v>
      </c>
      <c r="K4062" s="128"/>
      <c r="L4062" s="143"/>
      <c r="M4062" s="145">
        <v>2</v>
      </c>
      <c r="N4062" s="144" t="s">
        <v>39129</v>
      </c>
      <c r="O4062" s="128" t="s">
        <v>18151</v>
      </c>
      <c r="P4062" s="128" t="s">
        <v>13301</v>
      </c>
      <c r="Q4062" s="128" t="s">
        <v>19101</v>
      </c>
      <c r="R4062" s="145"/>
      <c r="S4062" s="128" t="s">
        <v>11080</v>
      </c>
      <c r="T4062" s="128" t="s">
        <v>7789</v>
      </c>
      <c r="U4062" s="128" t="s">
        <v>39130</v>
      </c>
      <c r="V4062" s="145">
        <v>8</v>
      </c>
      <c r="W4062" s="130"/>
      <c r="X4062" s="324"/>
    </row>
    <row r="4063" spans="1:24" ht="12.95" customHeight="1" x14ac:dyDescent="0.2">
      <c r="A4063" s="140">
        <v>2017</v>
      </c>
      <c r="B4063" s="140" t="s">
        <v>4176</v>
      </c>
      <c r="C4063" s="128" t="s">
        <v>39094</v>
      </c>
      <c r="D4063" s="198" t="s">
        <v>39156</v>
      </c>
      <c r="E4063" s="128" t="s">
        <v>39083</v>
      </c>
      <c r="F4063" s="102" t="s">
        <v>2735</v>
      </c>
      <c r="G4063" s="142">
        <v>16242</v>
      </c>
      <c r="H4063" s="128" t="s">
        <v>11819</v>
      </c>
      <c r="I4063" s="128" t="s">
        <v>10103</v>
      </c>
      <c r="J4063" s="128" t="s">
        <v>3689</v>
      </c>
      <c r="K4063" s="128"/>
      <c r="L4063" s="143"/>
      <c r="M4063" s="145">
        <v>2</v>
      </c>
      <c r="N4063" s="144" t="s">
        <v>39157</v>
      </c>
      <c r="O4063" s="128" t="s">
        <v>9125</v>
      </c>
      <c r="P4063" s="128" t="s">
        <v>9160</v>
      </c>
      <c r="Q4063" s="128" t="s">
        <v>16877</v>
      </c>
      <c r="R4063" s="145"/>
      <c r="S4063" s="128"/>
      <c r="T4063" s="128" t="s">
        <v>7789</v>
      </c>
      <c r="U4063" s="128" t="s">
        <v>39158</v>
      </c>
      <c r="V4063" s="145">
        <v>7</v>
      </c>
      <c r="W4063" s="130"/>
      <c r="X4063" s="324"/>
    </row>
    <row r="4064" spans="1:24" ht="12.95" customHeight="1" x14ac:dyDescent="0.2">
      <c r="A4064" s="140">
        <v>2017</v>
      </c>
      <c r="B4064" s="140" t="s">
        <v>4176</v>
      </c>
      <c r="C4064" s="128" t="s">
        <v>39094</v>
      </c>
      <c r="D4064" s="198" t="s">
        <v>39159</v>
      </c>
      <c r="E4064" s="128" t="s">
        <v>39084</v>
      </c>
      <c r="F4064" s="102" t="s">
        <v>2735</v>
      </c>
      <c r="G4064" s="142">
        <v>16252</v>
      </c>
      <c r="H4064" s="128" t="s">
        <v>11819</v>
      </c>
      <c r="I4064" s="128" t="s">
        <v>10103</v>
      </c>
      <c r="J4064" s="128" t="s">
        <v>39160</v>
      </c>
      <c r="K4064" s="128"/>
      <c r="L4064" s="143"/>
      <c r="M4064" s="145">
        <v>3</v>
      </c>
      <c r="N4064" s="144" t="s">
        <v>39161</v>
      </c>
      <c r="O4064" s="128" t="s">
        <v>16852</v>
      </c>
      <c r="P4064" s="128" t="s">
        <v>9125</v>
      </c>
      <c r="Q4064" s="128" t="s">
        <v>20443</v>
      </c>
      <c r="R4064" s="145"/>
      <c r="S4064" s="128"/>
      <c r="T4064" s="128" t="s">
        <v>7789</v>
      </c>
      <c r="U4064" s="128"/>
      <c r="V4064" s="145">
        <v>7</v>
      </c>
      <c r="W4064" s="130"/>
      <c r="X4064" s="324"/>
    </row>
    <row r="4065" spans="1:24" ht="12.95" customHeight="1" x14ac:dyDescent="0.2">
      <c r="A4065" s="140">
        <v>2017</v>
      </c>
      <c r="B4065" s="140" t="s">
        <v>4176</v>
      </c>
      <c r="C4065" s="197" t="s">
        <v>39095</v>
      </c>
      <c r="D4065" s="198" t="s">
        <v>39162</v>
      </c>
      <c r="E4065" s="128" t="s">
        <v>39085</v>
      </c>
      <c r="F4065" s="102" t="s">
        <v>2735</v>
      </c>
      <c r="G4065" s="142">
        <v>16452</v>
      </c>
      <c r="H4065" s="128" t="s">
        <v>10191</v>
      </c>
      <c r="I4065" s="128" t="s">
        <v>11819</v>
      </c>
      <c r="J4065" s="128" t="s">
        <v>389</v>
      </c>
      <c r="K4065" s="128"/>
      <c r="L4065" s="143"/>
      <c r="M4065" s="145">
        <v>4</v>
      </c>
      <c r="N4065" s="144" t="s">
        <v>39163</v>
      </c>
      <c r="O4065" s="128" t="s">
        <v>15831</v>
      </c>
      <c r="P4065" s="128"/>
      <c r="Q4065" s="128" t="s">
        <v>20874</v>
      </c>
      <c r="R4065" s="145"/>
      <c r="S4065" s="128" t="s">
        <v>9435</v>
      </c>
      <c r="T4065" s="128" t="s">
        <v>20546</v>
      </c>
      <c r="U4065" s="128" t="s">
        <v>39164</v>
      </c>
      <c r="V4065" s="145">
        <v>8</v>
      </c>
      <c r="W4065" s="130"/>
      <c r="X4065" s="324"/>
    </row>
    <row r="4066" spans="1:24" ht="12.95" customHeight="1" x14ac:dyDescent="0.2">
      <c r="A4066" s="140">
        <v>2017</v>
      </c>
      <c r="B4066" s="140" t="s">
        <v>4176</v>
      </c>
      <c r="C4066" s="128" t="s">
        <v>39095</v>
      </c>
      <c r="D4066" s="198" t="s">
        <v>39165</v>
      </c>
      <c r="E4066" s="128" t="s">
        <v>39086</v>
      </c>
      <c r="F4066" s="102" t="s">
        <v>2735</v>
      </c>
      <c r="G4066" s="142">
        <v>16423</v>
      </c>
      <c r="H4066" s="128" t="s">
        <v>10191</v>
      </c>
      <c r="I4066" s="128" t="s">
        <v>11819</v>
      </c>
      <c r="J4066" s="128" t="s">
        <v>39166</v>
      </c>
      <c r="K4066" s="128"/>
      <c r="L4066" s="143"/>
      <c r="M4066" s="145">
        <v>1</v>
      </c>
      <c r="N4066" s="144" t="s">
        <v>39167</v>
      </c>
      <c r="O4066" s="128" t="s">
        <v>17422</v>
      </c>
      <c r="P4066" s="128" t="s">
        <v>162</v>
      </c>
      <c r="Q4066" s="128" t="s">
        <v>17446</v>
      </c>
      <c r="R4066" s="145"/>
      <c r="S4066" s="128"/>
      <c r="T4066" s="128" t="s">
        <v>20547</v>
      </c>
      <c r="U4066" s="128" t="s">
        <v>7960</v>
      </c>
      <c r="V4066" s="145">
        <v>5</v>
      </c>
      <c r="W4066" s="130"/>
      <c r="X4066" s="324"/>
    </row>
    <row r="4067" spans="1:24" ht="12.95" customHeight="1" x14ac:dyDescent="0.2">
      <c r="A4067" s="140">
        <v>2017</v>
      </c>
      <c r="B4067" s="140" t="s">
        <v>4176</v>
      </c>
      <c r="C4067" s="128" t="s">
        <v>39095</v>
      </c>
      <c r="D4067" s="198" t="s">
        <v>39168</v>
      </c>
      <c r="E4067" s="128" t="s">
        <v>39087</v>
      </c>
      <c r="F4067" s="102" t="s">
        <v>2735</v>
      </c>
      <c r="G4067" s="142">
        <v>16425</v>
      </c>
      <c r="H4067" s="128" t="s">
        <v>10191</v>
      </c>
      <c r="I4067" s="128" t="s">
        <v>4890</v>
      </c>
      <c r="J4067" s="128" t="s">
        <v>5674</v>
      </c>
      <c r="K4067" s="128"/>
      <c r="L4067" s="143"/>
      <c r="M4067" s="145">
        <v>2</v>
      </c>
      <c r="N4067" s="144" t="s">
        <v>39169</v>
      </c>
      <c r="O4067" s="128" t="s">
        <v>16880</v>
      </c>
      <c r="P4067" s="128"/>
      <c r="Q4067" s="128" t="s">
        <v>16563</v>
      </c>
      <c r="R4067" s="145"/>
      <c r="S4067" s="128"/>
      <c r="T4067" s="128" t="s">
        <v>20547</v>
      </c>
      <c r="U4067" s="128" t="s">
        <v>39172</v>
      </c>
      <c r="V4067" s="145">
        <v>8</v>
      </c>
      <c r="W4067" s="130"/>
      <c r="X4067" s="324"/>
    </row>
    <row r="4068" spans="1:24" ht="12.95" customHeight="1" x14ac:dyDescent="0.2">
      <c r="A4068" s="140">
        <v>2017</v>
      </c>
      <c r="B4068" s="140" t="s">
        <v>4176</v>
      </c>
      <c r="C4068" s="128" t="s">
        <v>39095</v>
      </c>
      <c r="D4068" s="198" t="s">
        <v>39170</v>
      </c>
      <c r="E4068" s="128" t="s">
        <v>39088</v>
      </c>
      <c r="F4068" s="102" t="s">
        <v>2735</v>
      </c>
      <c r="G4068" s="142">
        <v>16425</v>
      </c>
      <c r="H4068" s="128" t="s">
        <v>10191</v>
      </c>
      <c r="I4068" s="128" t="s">
        <v>4890</v>
      </c>
      <c r="J4068" s="128" t="s">
        <v>810</v>
      </c>
      <c r="K4068" s="128"/>
      <c r="L4068" s="143"/>
      <c r="M4068" s="145">
        <v>3</v>
      </c>
      <c r="N4068" s="144" t="s">
        <v>39171</v>
      </c>
      <c r="O4068" s="128" t="s">
        <v>16764</v>
      </c>
      <c r="P4068" s="128" t="s">
        <v>9125</v>
      </c>
      <c r="Q4068" s="128" t="s">
        <v>15976</v>
      </c>
      <c r="R4068" s="145"/>
      <c r="S4068" s="128"/>
      <c r="T4068" s="128" t="s">
        <v>20547</v>
      </c>
      <c r="U4068" s="128" t="s">
        <v>39173</v>
      </c>
      <c r="V4068" s="145">
        <v>8</v>
      </c>
      <c r="W4068" s="130"/>
      <c r="X4068" s="324"/>
    </row>
    <row r="4069" spans="1:24" ht="12.95" customHeight="1" x14ac:dyDescent="0.2">
      <c r="A4069" s="140">
        <v>2017</v>
      </c>
      <c r="B4069" s="140" t="s">
        <v>4176</v>
      </c>
      <c r="C4069" s="128" t="s">
        <v>39095</v>
      </c>
      <c r="D4069" s="198" t="s">
        <v>39174</v>
      </c>
      <c r="E4069" s="128" t="s">
        <v>39089</v>
      </c>
      <c r="F4069" s="102" t="s">
        <v>2735</v>
      </c>
      <c r="G4069" s="142">
        <v>16425</v>
      </c>
      <c r="H4069" s="128" t="s">
        <v>10191</v>
      </c>
      <c r="I4069" s="128" t="s">
        <v>4890</v>
      </c>
      <c r="J4069" s="128" t="s">
        <v>5676</v>
      </c>
      <c r="K4069" s="128"/>
      <c r="L4069" s="143"/>
      <c r="M4069" s="145">
        <v>2</v>
      </c>
      <c r="N4069" s="144" t="s">
        <v>39175</v>
      </c>
      <c r="O4069" s="128" t="s">
        <v>39177</v>
      </c>
      <c r="P4069" s="128" t="s">
        <v>27729</v>
      </c>
      <c r="Q4069" s="128" t="s">
        <v>39178</v>
      </c>
      <c r="R4069" s="145"/>
      <c r="S4069" s="128"/>
      <c r="T4069" s="128" t="s">
        <v>20547</v>
      </c>
      <c r="U4069" s="128" t="s">
        <v>39176</v>
      </c>
      <c r="V4069" s="145">
        <v>7</v>
      </c>
      <c r="W4069" s="130"/>
      <c r="X4069" s="324"/>
    </row>
    <row r="4070" spans="1:24" ht="12.95" customHeight="1" x14ac:dyDescent="0.2">
      <c r="A4070" s="140">
        <v>2017</v>
      </c>
      <c r="B4070" s="140" t="s">
        <v>4176</v>
      </c>
      <c r="C4070" s="128" t="s">
        <v>39095</v>
      </c>
      <c r="D4070" s="198" t="s">
        <v>39179</v>
      </c>
      <c r="E4070" s="128" t="s">
        <v>39090</v>
      </c>
      <c r="F4070" s="102" t="s">
        <v>2735</v>
      </c>
      <c r="G4070" s="142">
        <v>16427</v>
      </c>
      <c r="H4070" s="128" t="s">
        <v>10191</v>
      </c>
      <c r="I4070" s="128" t="s">
        <v>4890</v>
      </c>
      <c r="J4070" s="128" t="s">
        <v>5959</v>
      </c>
      <c r="K4070" s="128"/>
      <c r="L4070" s="143"/>
      <c r="M4070" s="145">
        <v>2</v>
      </c>
      <c r="N4070" s="144" t="s">
        <v>39180</v>
      </c>
      <c r="O4070" s="128" t="s">
        <v>12252</v>
      </c>
      <c r="P4070" s="128" t="s">
        <v>162</v>
      </c>
      <c r="Q4070" s="128" t="s">
        <v>16096</v>
      </c>
      <c r="R4070" s="145"/>
      <c r="S4070" s="128" t="s">
        <v>11080</v>
      </c>
      <c r="T4070" s="128" t="s">
        <v>20547</v>
      </c>
      <c r="U4070" s="128" t="s">
        <v>39176</v>
      </c>
      <c r="V4070" s="145">
        <v>6</v>
      </c>
      <c r="W4070" s="130"/>
      <c r="X4070" s="324"/>
    </row>
    <row r="4071" spans="1:24" ht="12.95" customHeight="1" x14ac:dyDescent="0.2">
      <c r="A4071" s="140">
        <v>2017</v>
      </c>
      <c r="B4071" s="140" t="s">
        <v>4176</v>
      </c>
      <c r="C4071" s="128" t="s">
        <v>39095</v>
      </c>
      <c r="D4071" s="198" t="s">
        <v>39181</v>
      </c>
      <c r="E4071" s="128" t="s">
        <v>39091</v>
      </c>
      <c r="F4071" s="102" t="s">
        <v>2735</v>
      </c>
      <c r="G4071" s="142">
        <v>16427</v>
      </c>
      <c r="H4071" s="128" t="s">
        <v>10191</v>
      </c>
      <c r="I4071" s="128" t="s">
        <v>4890</v>
      </c>
      <c r="J4071" s="128" t="s">
        <v>13962</v>
      </c>
      <c r="K4071" s="128"/>
      <c r="L4071" s="143"/>
      <c r="M4071" s="145">
        <v>2</v>
      </c>
      <c r="N4071" s="144" t="s">
        <v>39182</v>
      </c>
      <c r="O4071" s="128" t="s">
        <v>12721</v>
      </c>
      <c r="P4071" s="128" t="s">
        <v>9125</v>
      </c>
      <c r="Q4071" s="128" t="s">
        <v>19701</v>
      </c>
      <c r="R4071" s="145"/>
      <c r="S4071" s="128" t="s">
        <v>9435</v>
      </c>
      <c r="T4071" s="128" t="s">
        <v>20547</v>
      </c>
      <c r="U4071" s="128" t="s">
        <v>39183</v>
      </c>
      <c r="V4071" s="145">
        <v>9</v>
      </c>
      <c r="W4071" s="130"/>
      <c r="X4071" s="324"/>
    </row>
    <row r="4072" spans="1:24" ht="12.95" customHeight="1" x14ac:dyDescent="0.2">
      <c r="A4072" s="140">
        <v>2017</v>
      </c>
      <c r="B4072" s="140" t="s">
        <v>4176</v>
      </c>
      <c r="C4072" s="128" t="s">
        <v>39095</v>
      </c>
      <c r="D4072" s="198" t="s">
        <v>39184</v>
      </c>
      <c r="E4072" s="128" t="s">
        <v>39092</v>
      </c>
      <c r="F4072" s="102" t="s">
        <v>2735</v>
      </c>
      <c r="G4072" s="142">
        <v>16431</v>
      </c>
      <c r="H4072" s="128" t="s">
        <v>10191</v>
      </c>
      <c r="I4072" s="128" t="s">
        <v>11819</v>
      </c>
      <c r="J4072" s="128" t="s">
        <v>39185</v>
      </c>
      <c r="K4072" s="128"/>
      <c r="L4072" s="143"/>
      <c r="M4072" s="145">
        <v>2</v>
      </c>
      <c r="N4072" s="144" t="s">
        <v>39186</v>
      </c>
      <c r="O4072" s="128" t="s">
        <v>162</v>
      </c>
      <c r="P4072" s="128" t="s">
        <v>13301</v>
      </c>
      <c r="Q4072" s="128" t="s">
        <v>20520</v>
      </c>
      <c r="R4072" s="145"/>
      <c r="S4072" s="128" t="s">
        <v>8315</v>
      </c>
      <c r="T4072" s="128" t="s">
        <v>20547</v>
      </c>
      <c r="U4072" s="128" t="s">
        <v>16048</v>
      </c>
      <c r="V4072" s="145">
        <v>6.5</v>
      </c>
      <c r="W4072" s="130"/>
      <c r="X4072" s="324"/>
    </row>
    <row r="4073" spans="1:24" ht="12.95" customHeight="1" x14ac:dyDescent="0.2">
      <c r="A4073" s="140">
        <v>2017</v>
      </c>
      <c r="B4073" s="140" t="s">
        <v>4176</v>
      </c>
      <c r="C4073" s="197" t="s">
        <v>39187</v>
      </c>
      <c r="D4073" s="198" t="s">
        <v>36267</v>
      </c>
      <c r="E4073" s="128" t="s">
        <v>39188</v>
      </c>
      <c r="F4073" s="102" t="s">
        <v>2735</v>
      </c>
      <c r="G4073" s="142">
        <v>15477</v>
      </c>
      <c r="H4073" s="128" t="s">
        <v>11819</v>
      </c>
      <c r="I4073" s="128" t="s">
        <v>10103</v>
      </c>
      <c r="J4073" s="128" t="s">
        <v>6414</v>
      </c>
      <c r="K4073" s="128"/>
      <c r="L4073" s="143"/>
      <c r="M4073" s="145">
        <v>2</v>
      </c>
      <c r="N4073" s="144" t="s">
        <v>39192</v>
      </c>
      <c r="O4073" s="128" t="s">
        <v>18206</v>
      </c>
      <c r="P4073" s="128"/>
      <c r="Q4073" s="128" t="s">
        <v>16545</v>
      </c>
      <c r="R4073" s="145"/>
      <c r="S4073" s="128"/>
      <c r="T4073" s="128" t="s">
        <v>7789</v>
      </c>
      <c r="U4073" s="128" t="s">
        <v>28756</v>
      </c>
      <c r="V4073" s="145">
        <v>8</v>
      </c>
      <c r="W4073" s="130"/>
      <c r="X4073" s="324"/>
    </row>
    <row r="4074" spans="1:24" ht="12.95" customHeight="1" x14ac:dyDescent="0.2">
      <c r="A4074" s="140">
        <v>2017</v>
      </c>
      <c r="B4074" s="140" t="s">
        <v>4176</v>
      </c>
      <c r="C4074" s="128" t="s">
        <v>39187</v>
      </c>
      <c r="D4074" s="198" t="s">
        <v>39193</v>
      </c>
      <c r="E4074" s="128" t="s">
        <v>39189</v>
      </c>
      <c r="F4074" s="102" t="s">
        <v>2735</v>
      </c>
      <c r="G4074" s="142">
        <v>16443</v>
      </c>
      <c r="H4074" s="102" t="s">
        <v>31838</v>
      </c>
      <c r="I4074" s="128" t="s">
        <v>10103</v>
      </c>
      <c r="J4074" s="128" t="s">
        <v>10139</v>
      </c>
      <c r="K4074" s="128"/>
      <c r="L4074" s="143"/>
      <c r="M4074" s="145">
        <v>1</v>
      </c>
      <c r="N4074" s="144" t="s">
        <v>39194</v>
      </c>
      <c r="O4074" s="128" t="s">
        <v>16764</v>
      </c>
      <c r="P4074" s="128" t="s">
        <v>15941</v>
      </c>
      <c r="Q4074" s="128" t="s">
        <v>16831</v>
      </c>
      <c r="R4074" s="145"/>
      <c r="S4074" s="128"/>
      <c r="T4074" s="128" t="s">
        <v>7789</v>
      </c>
      <c r="U4074" s="128" t="s">
        <v>27815</v>
      </c>
      <c r="V4074" s="145">
        <v>7.5</v>
      </c>
      <c r="W4074" s="130"/>
      <c r="X4074" s="324"/>
    </row>
    <row r="4075" spans="1:24" ht="12.95" customHeight="1" x14ac:dyDescent="0.2">
      <c r="A4075" s="140">
        <v>2017</v>
      </c>
      <c r="B4075" s="140" t="s">
        <v>4176</v>
      </c>
      <c r="C4075" s="128" t="s">
        <v>39187</v>
      </c>
      <c r="D4075" s="198" t="s">
        <v>36264</v>
      </c>
      <c r="E4075" s="128" t="s">
        <v>39190</v>
      </c>
      <c r="F4075" s="102" t="s">
        <v>2735</v>
      </c>
      <c r="G4075" s="142">
        <v>15202</v>
      </c>
      <c r="H4075" s="128" t="s">
        <v>10103</v>
      </c>
      <c r="I4075" s="128" t="s">
        <v>4890</v>
      </c>
      <c r="J4075" s="128" t="s">
        <v>17895</v>
      </c>
      <c r="K4075" s="128"/>
      <c r="L4075" s="143"/>
      <c r="M4075" s="145">
        <v>2</v>
      </c>
      <c r="N4075" s="144" t="s">
        <v>39192</v>
      </c>
      <c r="O4075" s="128" t="s">
        <v>17670</v>
      </c>
      <c r="P4075" s="128" t="s">
        <v>9160</v>
      </c>
      <c r="Q4075" s="128" t="s">
        <v>29307</v>
      </c>
      <c r="R4075" s="145"/>
      <c r="S4075" s="128"/>
      <c r="T4075" s="128" t="s">
        <v>7789</v>
      </c>
      <c r="U4075" s="128" t="s">
        <v>39195</v>
      </c>
      <c r="V4075" s="145">
        <v>7</v>
      </c>
      <c r="W4075" s="130"/>
      <c r="X4075" s="324"/>
    </row>
    <row r="4076" spans="1:24" ht="12.95" customHeight="1" x14ac:dyDescent="0.2">
      <c r="A4076" s="140">
        <v>2017</v>
      </c>
      <c r="B4076" s="140" t="s">
        <v>4176</v>
      </c>
      <c r="C4076" s="128" t="s">
        <v>39187</v>
      </c>
      <c r="D4076" s="198" t="s">
        <v>36263</v>
      </c>
      <c r="E4076" s="128" t="s">
        <v>39191</v>
      </c>
      <c r="F4076" s="102" t="s">
        <v>2735</v>
      </c>
      <c r="G4076" s="142">
        <v>15166</v>
      </c>
      <c r="H4076" s="128" t="s">
        <v>10103</v>
      </c>
      <c r="I4076" s="128" t="s">
        <v>11819</v>
      </c>
      <c r="J4076" s="128" t="s">
        <v>19485</v>
      </c>
      <c r="K4076" s="128"/>
      <c r="L4076" s="143"/>
      <c r="M4076" s="145">
        <v>1</v>
      </c>
      <c r="N4076" s="144" t="s">
        <v>39196</v>
      </c>
      <c r="O4076" s="128" t="s">
        <v>16982</v>
      </c>
      <c r="P4076" s="128" t="s">
        <v>162</v>
      </c>
      <c r="Q4076" s="128" t="s">
        <v>19259</v>
      </c>
      <c r="R4076" s="145"/>
      <c r="S4076" s="128"/>
      <c r="T4076" s="128" t="s">
        <v>7789</v>
      </c>
      <c r="U4076" s="128" t="s">
        <v>39197</v>
      </c>
      <c r="V4076" s="145">
        <v>9</v>
      </c>
      <c r="W4076" s="130"/>
      <c r="X4076" s="324"/>
    </row>
    <row r="4077" spans="1:24" ht="12.95" customHeight="1" x14ac:dyDescent="0.2">
      <c r="A4077" s="104">
        <v>2010</v>
      </c>
      <c r="B4077" s="104" t="s">
        <v>4176</v>
      </c>
      <c r="C4077" s="213" t="s">
        <v>27921</v>
      </c>
      <c r="D4077" s="129" t="s">
        <v>10068</v>
      </c>
      <c r="E4077" s="132">
        <v>1</v>
      </c>
      <c r="F4077" s="148" t="s">
        <v>10085</v>
      </c>
      <c r="G4077" s="105">
        <v>16552</v>
      </c>
      <c r="H4077" s="102" t="s">
        <v>4890</v>
      </c>
      <c r="I4077" s="102" t="s">
        <v>10103</v>
      </c>
      <c r="J4077" s="102" t="s">
        <v>7665</v>
      </c>
      <c r="K4077" s="102"/>
      <c r="L4077" s="111" t="s">
        <v>36994</v>
      </c>
      <c r="M4077" s="109">
        <v>1</v>
      </c>
      <c r="N4077" s="108" t="s">
        <v>10066</v>
      </c>
      <c r="O4077" s="102" t="s">
        <v>162</v>
      </c>
      <c r="P4077" s="102" t="s">
        <v>16499</v>
      </c>
      <c r="Q4077" s="102" t="s">
        <v>19627</v>
      </c>
      <c r="R4077" s="109"/>
      <c r="S4077" s="102"/>
      <c r="T4077" s="102" t="s">
        <v>7789</v>
      </c>
      <c r="U4077" s="179" t="s">
        <v>28007</v>
      </c>
      <c r="V4077" s="109">
        <v>6</v>
      </c>
      <c r="W4077" s="107"/>
      <c r="X4077" s="324"/>
    </row>
    <row r="4078" spans="1:24" ht="12.95" customHeight="1" x14ac:dyDescent="0.2">
      <c r="A4078" s="104">
        <v>2010</v>
      </c>
      <c r="B4078" s="104" t="s">
        <v>4176</v>
      </c>
      <c r="C4078" s="104" t="s">
        <v>27921</v>
      </c>
      <c r="D4078" s="129" t="s">
        <v>10067</v>
      </c>
      <c r="E4078" s="132">
        <v>2</v>
      </c>
      <c r="F4078" s="148" t="s">
        <v>10085</v>
      </c>
      <c r="G4078" s="105">
        <v>16554</v>
      </c>
      <c r="H4078" s="102" t="s">
        <v>4890</v>
      </c>
      <c r="I4078" s="102" t="s">
        <v>10103</v>
      </c>
      <c r="J4078" s="102" t="s">
        <v>7665</v>
      </c>
      <c r="K4078" s="102"/>
      <c r="L4078" s="111" t="s">
        <v>36995</v>
      </c>
      <c r="M4078" s="109">
        <v>1</v>
      </c>
      <c r="N4078" s="108" t="s">
        <v>10066</v>
      </c>
      <c r="O4078" s="102" t="s">
        <v>10189</v>
      </c>
      <c r="P4078" s="102"/>
      <c r="Q4078" s="102" t="s">
        <v>19627</v>
      </c>
      <c r="R4078" s="109"/>
      <c r="S4078" s="102"/>
      <c r="T4078" s="102" t="s">
        <v>7789</v>
      </c>
      <c r="U4078" s="102" t="s">
        <v>9930</v>
      </c>
      <c r="V4078" s="109">
        <v>7</v>
      </c>
      <c r="W4078" s="107"/>
      <c r="X4078" s="324"/>
    </row>
    <row r="4079" spans="1:24" ht="12.95" customHeight="1" x14ac:dyDescent="0.2">
      <c r="A4079" s="104">
        <v>2010</v>
      </c>
      <c r="B4079" s="104" t="s">
        <v>4176</v>
      </c>
      <c r="C4079" s="104" t="s">
        <v>27921</v>
      </c>
      <c r="D4079" s="129" t="s">
        <v>10461</v>
      </c>
      <c r="E4079" s="132">
        <v>3</v>
      </c>
      <c r="F4079" s="148" t="s">
        <v>10085</v>
      </c>
      <c r="G4079" s="105">
        <v>16555</v>
      </c>
      <c r="H4079" s="102" t="s">
        <v>4890</v>
      </c>
      <c r="I4079" s="102" t="s">
        <v>10103</v>
      </c>
      <c r="J4079" s="102" t="s">
        <v>7665</v>
      </c>
      <c r="K4079" s="102"/>
      <c r="L4079" s="111" t="s">
        <v>36996</v>
      </c>
      <c r="M4079" s="109">
        <v>1</v>
      </c>
      <c r="N4079" s="180" t="s">
        <v>10066</v>
      </c>
      <c r="O4079" s="102" t="s">
        <v>20468</v>
      </c>
      <c r="P4079" s="102" t="s">
        <v>325</v>
      </c>
      <c r="Q4079" s="102" t="s">
        <v>28009</v>
      </c>
      <c r="R4079" s="109"/>
      <c r="S4079" s="102" t="s">
        <v>8315</v>
      </c>
      <c r="T4079" s="102" t="s">
        <v>7789</v>
      </c>
      <c r="U4079" s="179" t="s">
        <v>28010</v>
      </c>
      <c r="V4079" s="109">
        <v>7.5</v>
      </c>
      <c r="W4079" s="107"/>
      <c r="X4079" s="324"/>
    </row>
    <row r="4080" spans="1:24" ht="12.95" customHeight="1" x14ac:dyDescent="0.2">
      <c r="A4080" s="104">
        <v>2010</v>
      </c>
      <c r="B4080" s="104" t="s">
        <v>4176</v>
      </c>
      <c r="C4080" s="104" t="s">
        <v>27921</v>
      </c>
      <c r="D4080" s="129" t="s">
        <v>10462</v>
      </c>
      <c r="E4080" s="132">
        <v>4</v>
      </c>
      <c r="F4080" s="148" t="s">
        <v>10085</v>
      </c>
      <c r="G4080" s="105">
        <v>16555</v>
      </c>
      <c r="H4080" s="102" t="s">
        <v>4890</v>
      </c>
      <c r="I4080" s="102" t="s">
        <v>10103</v>
      </c>
      <c r="J4080" s="102" t="s">
        <v>7665</v>
      </c>
      <c r="K4080" s="102"/>
      <c r="L4080" s="111" t="s">
        <v>36997</v>
      </c>
      <c r="M4080" s="109">
        <v>1</v>
      </c>
      <c r="N4080" s="180" t="s">
        <v>10066</v>
      </c>
      <c r="O4080" s="102" t="s">
        <v>683</v>
      </c>
      <c r="P4080" s="102"/>
      <c r="Q4080" s="102" t="s">
        <v>19101</v>
      </c>
      <c r="R4080" s="109"/>
      <c r="S4080" s="102" t="s">
        <v>8315</v>
      </c>
      <c r="T4080" s="102" t="s">
        <v>7789</v>
      </c>
      <c r="U4080" s="102" t="s">
        <v>9930</v>
      </c>
      <c r="V4080" s="109">
        <v>6</v>
      </c>
      <c r="W4080" s="107"/>
      <c r="X4080" s="324"/>
    </row>
    <row r="4081" spans="1:24" ht="12.95" customHeight="1" x14ac:dyDescent="0.2">
      <c r="A4081" s="104">
        <v>2010</v>
      </c>
      <c r="B4081" s="104" t="s">
        <v>4176</v>
      </c>
      <c r="C4081" s="104" t="s">
        <v>27921</v>
      </c>
      <c r="D4081" s="129" t="s">
        <v>10072</v>
      </c>
      <c r="E4081" s="132">
        <v>5</v>
      </c>
      <c r="F4081" s="148" t="s">
        <v>10085</v>
      </c>
      <c r="G4081" s="105">
        <v>16555</v>
      </c>
      <c r="H4081" s="102" t="s">
        <v>4890</v>
      </c>
      <c r="I4081" s="102" t="s">
        <v>10103</v>
      </c>
      <c r="J4081" s="102" t="s">
        <v>7665</v>
      </c>
      <c r="K4081" s="102"/>
      <c r="L4081" s="111" t="s">
        <v>36998</v>
      </c>
      <c r="M4081" s="109">
        <v>1</v>
      </c>
      <c r="N4081" s="180" t="s">
        <v>10066</v>
      </c>
      <c r="O4081" s="102" t="s">
        <v>65</v>
      </c>
      <c r="P4081" s="102"/>
      <c r="Q4081" s="102" t="s">
        <v>17581</v>
      </c>
      <c r="R4081" s="109"/>
      <c r="S4081" s="102"/>
      <c r="T4081" s="102" t="s">
        <v>7789</v>
      </c>
      <c r="U4081" s="102" t="s">
        <v>9930</v>
      </c>
      <c r="V4081" s="109">
        <v>6</v>
      </c>
      <c r="W4081" s="107"/>
      <c r="X4081" s="324"/>
    </row>
    <row r="4082" spans="1:24" ht="12.95" customHeight="1" x14ac:dyDescent="0.2">
      <c r="A4082" s="104">
        <v>2010</v>
      </c>
      <c r="B4082" s="104" t="s">
        <v>4176</v>
      </c>
      <c r="C4082" s="104" t="s">
        <v>27921</v>
      </c>
      <c r="D4082" s="129" t="s">
        <v>14269</v>
      </c>
      <c r="E4082" s="132">
        <v>6</v>
      </c>
      <c r="F4082" s="148" t="s">
        <v>10085</v>
      </c>
      <c r="G4082" s="105">
        <v>16556</v>
      </c>
      <c r="H4082" s="102" t="s">
        <v>4890</v>
      </c>
      <c r="I4082" s="102" t="s">
        <v>10103</v>
      </c>
      <c r="J4082" s="102" t="s">
        <v>7665</v>
      </c>
      <c r="K4082" s="102"/>
      <c r="L4082" s="111" t="s">
        <v>36999</v>
      </c>
      <c r="M4082" s="109">
        <v>2</v>
      </c>
      <c r="N4082" s="181" t="s">
        <v>17952</v>
      </c>
      <c r="O4082" s="102" t="s">
        <v>20975</v>
      </c>
      <c r="P4082" s="102" t="s">
        <v>20471</v>
      </c>
      <c r="Q4082" s="102" t="s">
        <v>28011</v>
      </c>
      <c r="R4082" s="109"/>
      <c r="S4082" s="102" t="s">
        <v>8315</v>
      </c>
      <c r="T4082" s="102" t="s">
        <v>7789</v>
      </c>
      <c r="U4082" s="179" t="s">
        <v>28012</v>
      </c>
      <c r="V4082" s="109">
        <v>11.5</v>
      </c>
      <c r="W4082" s="107"/>
      <c r="X4082" s="324"/>
    </row>
    <row r="4083" spans="1:24" ht="12.95" customHeight="1" x14ac:dyDescent="0.2">
      <c r="A4083" s="104">
        <v>2010</v>
      </c>
      <c r="B4083" s="104" t="s">
        <v>4176</v>
      </c>
      <c r="C4083" s="104" t="s">
        <v>27921</v>
      </c>
      <c r="D4083" s="129" t="s">
        <v>10065</v>
      </c>
      <c r="E4083" s="132">
        <v>7</v>
      </c>
      <c r="F4083" s="148" t="s">
        <v>10085</v>
      </c>
      <c r="G4083" s="105">
        <v>16556</v>
      </c>
      <c r="H4083" s="102" t="s">
        <v>4890</v>
      </c>
      <c r="I4083" s="102" t="s">
        <v>10103</v>
      </c>
      <c r="J4083" s="102" t="s">
        <v>7665</v>
      </c>
      <c r="K4083" s="102"/>
      <c r="L4083" s="111" t="s">
        <v>37000</v>
      </c>
      <c r="M4083" s="109">
        <v>2</v>
      </c>
      <c r="N4083" s="180" t="s">
        <v>31293</v>
      </c>
      <c r="O4083" s="102" t="s">
        <v>16542</v>
      </c>
      <c r="P4083" s="102" t="s">
        <v>12252</v>
      </c>
      <c r="Q4083" s="102" t="s">
        <v>20970</v>
      </c>
      <c r="R4083" s="109"/>
      <c r="S4083" s="102" t="s">
        <v>8315</v>
      </c>
      <c r="T4083" s="102" t="s">
        <v>7789</v>
      </c>
      <c r="U4083" s="179" t="s">
        <v>28013</v>
      </c>
      <c r="V4083" s="109">
        <v>7</v>
      </c>
      <c r="W4083" s="107"/>
      <c r="X4083" s="324"/>
    </row>
    <row r="4084" spans="1:24" ht="12.95" customHeight="1" x14ac:dyDescent="0.2">
      <c r="A4084" s="104">
        <v>2010</v>
      </c>
      <c r="B4084" s="104" t="s">
        <v>4176</v>
      </c>
      <c r="C4084" s="104" t="s">
        <v>27921</v>
      </c>
      <c r="D4084" s="129" t="s">
        <v>4070</v>
      </c>
      <c r="E4084" s="132">
        <v>8</v>
      </c>
      <c r="F4084" s="148" t="s">
        <v>10085</v>
      </c>
      <c r="G4084" s="105">
        <v>16556</v>
      </c>
      <c r="H4084" s="102" t="s">
        <v>4890</v>
      </c>
      <c r="I4084" s="102" t="s">
        <v>10103</v>
      </c>
      <c r="J4084" s="102" t="s">
        <v>7665</v>
      </c>
      <c r="K4084" s="102"/>
      <c r="L4084" s="111" t="s">
        <v>37001</v>
      </c>
      <c r="M4084" s="109">
        <v>1</v>
      </c>
      <c r="N4084" s="180" t="s">
        <v>10066</v>
      </c>
      <c r="O4084" s="102" t="s">
        <v>5985</v>
      </c>
      <c r="P4084" s="102"/>
      <c r="Q4084" s="102" t="s">
        <v>16805</v>
      </c>
      <c r="R4084" s="109"/>
      <c r="S4084" s="102" t="s">
        <v>8315</v>
      </c>
      <c r="T4084" s="102" t="s">
        <v>7789</v>
      </c>
      <c r="U4084" s="179" t="s">
        <v>17953</v>
      </c>
      <c r="V4084" s="109">
        <v>7</v>
      </c>
      <c r="W4084" s="107"/>
      <c r="X4084" s="324"/>
    </row>
    <row r="4085" spans="1:24" ht="12.95" customHeight="1" x14ac:dyDescent="0.2">
      <c r="A4085" s="104">
        <v>2010</v>
      </c>
      <c r="B4085" s="104" t="s">
        <v>4176</v>
      </c>
      <c r="C4085" s="104" t="s">
        <v>27921</v>
      </c>
      <c r="D4085" s="129" t="s">
        <v>8042</v>
      </c>
      <c r="E4085" s="132">
        <v>9</v>
      </c>
      <c r="F4085" s="148" t="s">
        <v>10085</v>
      </c>
      <c r="G4085" s="105">
        <v>16556</v>
      </c>
      <c r="H4085" s="102" t="s">
        <v>4890</v>
      </c>
      <c r="I4085" s="102" t="s">
        <v>10103</v>
      </c>
      <c r="J4085" s="102" t="s">
        <v>7665</v>
      </c>
      <c r="K4085" s="102"/>
      <c r="L4085" s="111" t="s">
        <v>37002</v>
      </c>
      <c r="M4085" s="109">
        <v>2</v>
      </c>
      <c r="N4085" s="180" t="s">
        <v>31293</v>
      </c>
      <c r="O4085" s="102" t="s">
        <v>10189</v>
      </c>
      <c r="P4085" s="102"/>
      <c r="Q4085" s="102" t="s">
        <v>16751</v>
      </c>
      <c r="R4085" s="109" t="s">
        <v>7035</v>
      </c>
      <c r="S4085" s="102" t="s">
        <v>8315</v>
      </c>
      <c r="T4085" s="102" t="s">
        <v>7789</v>
      </c>
      <c r="U4085" s="179" t="s">
        <v>17953</v>
      </c>
      <c r="V4085" s="109">
        <v>5</v>
      </c>
      <c r="W4085" s="107"/>
      <c r="X4085" s="324"/>
    </row>
    <row r="4086" spans="1:24" ht="12.95" customHeight="1" x14ac:dyDescent="0.2">
      <c r="A4086" s="104">
        <v>2010</v>
      </c>
      <c r="B4086" s="104" t="s">
        <v>4176</v>
      </c>
      <c r="C4086" s="104" t="s">
        <v>27921</v>
      </c>
      <c r="D4086" s="129" t="s">
        <v>8041</v>
      </c>
      <c r="E4086" s="132">
        <v>10</v>
      </c>
      <c r="F4086" s="148" t="s">
        <v>10085</v>
      </c>
      <c r="G4086" s="105">
        <v>16557</v>
      </c>
      <c r="H4086" s="102" t="s">
        <v>4890</v>
      </c>
      <c r="I4086" s="102" t="s">
        <v>10103</v>
      </c>
      <c r="J4086" s="102" t="s">
        <v>7665</v>
      </c>
      <c r="K4086" s="102"/>
      <c r="L4086" s="111" t="s">
        <v>37003</v>
      </c>
      <c r="M4086" s="109">
        <v>2</v>
      </c>
      <c r="N4086" s="180" t="s">
        <v>31293</v>
      </c>
      <c r="O4086" s="121" t="s">
        <v>325</v>
      </c>
      <c r="P4086" s="102"/>
      <c r="Q4086" s="102" t="s">
        <v>19099</v>
      </c>
      <c r="R4086" s="109"/>
      <c r="S4086" s="102"/>
      <c r="T4086" s="102" t="s">
        <v>7789</v>
      </c>
      <c r="U4086" s="179" t="s">
        <v>17953</v>
      </c>
      <c r="V4086" s="109">
        <v>6</v>
      </c>
      <c r="W4086" s="107"/>
      <c r="X4086" s="324"/>
    </row>
    <row r="4087" spans="1:24" ht="12.95" customHeight="1" x14ac:dyDescent="0.2">
      <c r="A4087" s="104">
        <v>2010</v>
      </c>
      <c r="B4087" s="104" t="s">
        <v>4176</v>
      </c>
      <c r="C4087" s="104" t="s">
        <v>27921</v>
      </c>
      <c r="D4087" s="129" t="s">
        <v>8507</v>
      </c>
      <c r="E4087" s="132">
        <v>11</v>
      </c>
      <c r="F4087" s="148" t="s">
        <v>10085</v>
      </c>
      <c r="G4087" s="105">
        <v>16558</v>
      </c>
      <c r="H4087" s="102" t="s">
        <v>4890</v>
      </c>
      <c r="I4087" s="102" t="s">
        <v>10103</v>
      </c>
      <c r="J4087" s="102" t="s">
        <v>7665</v>
      </c>
      <c r="K4087" s="102"/>
      <c r="L4087" s="111" t="s">
        <v>37004</v>
      </c>
      <c r="M4087" s="109">
        <v>2</v>
      </c>
      <c r="N4087" s="180" t="s">
        <v>31293</v>
      </c>
      <c r="O4087" s="121"/>
      <c r="P4087" s="102"/>
      <c r="Q4087" s="102" t="s">
        <v>19625</v>
      </c>
      <c r="R4087" s="109"/>
      <c r="S4087" s="102"/>
      <c r="T4087" s="102" t="s">
        <v>7789</v>
      </c>
      <c r="U4087" s="179" t="s">
        <v>28014</v>
      </c>
      <c r="V4087" s="109">
        <v>6</v>
      </c>
      <c r="W4087" s="107"/>
      <c r="X4087" s="324"/>
    </row>
    <row r="4088" spans="1:24" ht="12.95" customHeight="1" x14ac:dyDescent="0.2">
      <c r="A4088" s="104">
        <v>2010</v>
      </c>
      <c r="B4088" s="104" t="s">
        <v>4176</v>
      </c>
      <c r="C4088" s="104" t="s">
        <v>27921</v>
      </c>
      <c r="D4088" s="129" t="s">
        <v>8508</v>
      </c>
      <c r="E4088" s="132">
        <v>12</v>
      </c>
      <c r="F4088" s="148" t="s">
        <v>10085</v>
      </c>
      <c r="G4088" s="105">
        <v>16555</v>
      </c>
      <c r="H4088" s="102" t="s">
        <v>4890</v>
      </c>
      <c r="I4088" s="102" t="s">
        <v>10103</v>
      </c>
      <c r="J4088" s="102" t="s">
        <v>7665</v>
      </c>
      <c r="K4088" s="102"/>
      <c r="L4088" s="111" t="s">
        <v>37005</v>
      </c>
      <c r="M4088" s="109">
        <v>3</v>
      </c>
      <c r="N4088" s="181" t="s">
        <v>17343</v>
      </c>
      <c r="O4088" s="121" t="s">
        <v>28008</v>
      </c>
      <c r="P4088" s="102" t="s">
        <v>28016</v>
      </c>
      <c r="Q4088" s="102" t="s">
        <v>28017</v>
      </c>
      <c r="R4088" s="109"/>
      <c r="S4088" s="102" t="s">
        <v>11080</v>
      </c>
      <c r="T4088" s="102" t="s">
        <v>7789</v>
      </c>
      <c r="U4088" s="179" t="s">
        <v>28015</v>
      </c>
      <c r="V4088" s="109">
        <v>56</v>
      </c>
      <c r="W4088" s="107"/>
      <c r="X4088" s="324"/>
    </row>
    <row r="4089" spans="1:24" ht="12.95" customHeight="1" x14ac:dyDescent="0.2">
      <c r="A4089" s="104">
        <v>2010</v>
      </c>
      <c r="B4089" s="104" t="s">
        <v>4176</v>
      </c>
      <c r="C4089" s="104" t="s">
        <v>27921</v>
      </c>
      <c r="D4089" s="129" t="s">
        <v>10069</v>
      </c>
      <c r="E4089" s="132">
        <v>13</v>
      </c>
      <c r="F4089" s="148" t="s">
        <v>10085</v>
      </c>
      <c r="G4089" s="105">
        <v>16557</v>
      </c>
      <c r="H4089" s="102" t="s">
        <v>4890</v>
      </c>
      <c r="I4089" s="102" t="s">
        <v>10103</v>
      </c>
      <c r="J4089" s="102" t="s">
        <v>7665</v>
      </c>
      <c r="K4089" s="102"/>
      <c r="L4089" s="111" t="s">
        <v>37006</v>
      </c>
      <c r="M4089" s="109">
        <v>1</v>
      </c>
      <c r="N4089" s="180" t="s">
        <v>10071</v>
      </c>
      <c r="O4089" s="121" t="s">
        <v>16905</v>
      </c>
      <c r="P4089" s="102"/>
      <c r="Q4089" s="102" t="s">
        <v>16157</v>
      </c>
      <c r="R4089" s="109"/>
      <c r="S4089" s="102"/>
      <c r="T4089" s="102" t="s">
        <v>7789</v>
      </c>
      <c r="U4089" s="102" t="s">
        <v>9930</v>
      </c>
      <c r="V4089" s="109">
        <v>6</v>
      </c>
      <c r="W4089" s="107"/>
      <c r="X4089" s="324"/>
    </row>
    <row r="4090" spans="1:24" ht="12.95" customHeight="1" x14ac:dyDescent="0.2">
      <c r="A4090" s="104">
        <v>2010</v>
      </c>
      <c r="B4090" s="104" t="s">
        <v>4176</v>
      </c>
      <c r="C4090" s="104" t="s">
        <v>27921</v>
      </c>
      <c r="D4090" s="129" t="s">
        <v>10070</v>
      </c>
      <c r="E4090" s="132">
        <v>14</v>
      </c>
      <c r="F4090" s="148" t="s">
        <v>10085</v>
      </c>
      <c r="G4090" s="105">
        <v>16556</v>
      </c>
      <c r="H4090" s="102" t="s">
        <v>4890</v>
      </c>
      <c r="I4090" s="102" t="s">
        <v>10103</v>
      </c>
      <c r="J4090" s="102" t="s">
        <v>7665</v>
      </c>
      <c r="K4090" s="102"/>
      <c r="L4090" s="111" t="s">
        <v>37007</v>
      </c>
      <c r="M4090" s="109">
        <v>1</v>
      </c>
      <c r="N4090" s="108" t="s">
        <v>10066</v>
      </c>
      <c r="O4090" s="121" t="s">
        <v>15927</v>
      </c>
      <c r="P4090" s="102" t="s">
        <v>9125</v>
      </c>
      <c r="Q4090" s="102" t="s">
        <v>16885</v>
      </c>
      <c r="R4090" s="109"/>
      <c r="S4090" s="102"/>
      <c r="T4090" s="102" t="s">
        <v>7789</v>
      </c>
      <c r="U4090" s="179" t="s">
        <v>17953</v>
      </c>
      <c r="V4090" s="109">
        <v>6</v>
      </c>
      <c r="W4090" s="107"/>
      <c r="X4090" s="324"/>
    </row>
    <row r="4091" spans="1:24" ht="12.95" customHeight="1" x14ac:dyDescent="0.2">
      <c r="A4091" s="104">
        <v>2010</v>
      </c>
      <c r="B4091" s="104" t="s">
        <v>4176</v>
      </c>
      <c r="C4091" s="104" t="s">
        <v>27921</v>
      </c>
      <c r="D4091" s="129" t="s">
        <v>10460</v>
      </c>
      <c r="E4091" s="132">
        <v>15</v>
      </c>
      <c r="F4091" s="148" t="s">
        <v>10085</v>
      </c>
      <c r="G4091" s="105">
        <v>16556</v>
      </c>
      <c r="H4091" s="102" t="s">
        <v>10103</v>
      </c>
      <c r="I4091" s="102" t="s">
        <v>4890</v>
      </c>
      <c r="J4091" s="102" t="s">
        <v>7665</v>
      </c>
      <c r="K4091" s="102"/>
      <c r="L4091" s="111" t="s">
        <v>37008</v>
      </c>
      <c r="M4091" s="109">
        <v>2</v>
      </c>
      <c r="N4091" s="180" t="s">
        <v>31293</v>
      </c>
      <c r="O4091" s="121" t="s">
        <v>9125</v>
      </c>
      <c r="P4091" s="102"/>
      <c r="Q4091" s="102" t="s">
        <v>19101</v>
      </c>
      <c r="R4091" s="109"/>
      <c r="S4091" s="102"/>
      <c r="T4091" s="102" t="s">
        <v>7789</v>
      </c>
      <c r="U4091" s="102" t="s">
        <v>9930</v>
      </c>
      <c r="V4091" s="109">
        <v>6</v>
      </c>
      <c r="W4091" s="107"/>
      <c r="X4091" s="324"/>
    </row>
    <row r="4092" spans="1:24" ht="12.95" customHeight="1" x14ac:dyDescent="0.2">
      <c r="A4092" s="140">
        <v>2011</v>
      </c>
      <c r="B4092" s="128" t="s">
        <v>4176</v>
      </c>
      <c r="C4092" s="104" t="s">
        <v>27921</v>
      </c>
      <c r="D4092" s="111" t="s">
        <v>2154</v>
      </c>
      <c r="E4092" s="102" t="s">
        <v>12572</v>
      </c>
      <c r="F4092" s="158" t="s">
        <v>14961</v>
      </c>
      <c r="G4092" s="105">
        <v>16555</v>
      </c>
      <c r="H4092" s="102" t="s">
        <v>4890</v>
      </c>
      <c r="I4092" s="102" t="s">
        <v>10103</v>
      </c>
      <c r="J4092" s="102" t="s">
        <v>7665</v>
      </c>
      <c r="K4092" s="102"/>
      <c r="L4092" s="111" t="s">
        <v>1224</v>
      </c>
      <c r="M4092" s="109">
        <v>1</v>
      </c>
      <c r="N4092" s="112" t="s">
        <v>4328</v>
      </c>
      <c r="O4092" s="102" t="s">
        <v>20529</v>
      </c>
      <c r="P4092" s="39" t="s">
        <v>20529</v>
      </c>
      <c r="Q4092" s="39" t="s">
        <v>20529</v>
      </c>
      <c r="R4092" s="109" t="s">
        <v>7035</v>
      </c>
      <c r="S4092" s="102" t="s">
        <v>11080</v>
      </c>
      <c r="T4092" s="102" t="s">
        <v>7789</v>
      </c>
      <c r="U4092" s="102" t="s">
        <v>9930</v>
      </c>
      <c r="V4092" s="109" t="s">
        <v>7786</v>
      </c>
      <c r="W4092" s="130"/>
      <c r="X4092" s="324"/>
    </row>
    <row r="4093" spans="1:24" ht="12.95" customHeight="1" x14ac:dyDescent="0.2">
      <c r="A4093" s="140">
        <v>2011</v>
      </c>
      <c r="B4093" s="128" t="s">
        <v>4176</v>
      </c>
      <c r="C4093" s="104" t="s">
        <v>27921</v>
      </c>
      <c r="D4093" s="111" t="s">
        <v>4663</v>
      </c>
      <c r="E4093" s="102" t="s">
        <v>12571</v>
      </c>
      <c r="F4093" s="158" t="s">
        <v>14961</v>
      </c>
      <c r="G4093" s="105">
        <v>16556</v>
      </c>
      <c r="H4093" s="102" t="s">
        <v>4890</v>
      </c>
      <c r="I4093" s="102" t="s">
        <v>10103</v>
      </c>
      <c r="J4093" s="102" t="s">
        <v>7665</v>
      </c>
      <c r="K4093" s="102"/>
      <c r="L4093" s="111" t="s">
        <v>1225</v>
      </c>
      <c r="M4093" s="109">
        <v>1</v>
      </c>
      <c r="N4093" s="108" t="s">
        <v>4328</v>
      </c>
      <c r="O4093" s="102" t="s">
        <v>20529</v>
      </c>
      <c r="P4093" s="39" t="s">
        <v>20529</v>
      </c>
      <c r="Q4093" s="39" t="s">
        <v>20529</v>
      </c>
      <c r="R4093" s="109" t="s">
        <v>7035</v>
      </c>
      <c r="S4093" s="102" t="s">
        <v>11080</v>
      </c>
      <c r="T4093" s="102" t="s">
        <v>7789</v>
      </c>
      <c r="U4093" s="102" t="s">
        <v>9930</v>
      </c>
      <c r="V4093" s="109" t="s">
        <v>8573</v>
      </c>
      <c r="W4093" s="130"/>
      <c r="X4093" s="324"/>
    </row>
    <row r="4094" spans="1:24" ht="12.95" customHeight="1" x14ac:dyDescent="0.2">
      <c r="A4094" s="140">
        <v>2011</v>
      </c>
      <c r="B4094" s="128" t="s">
        <v>4176</v>
      </c>
      <c r="C4094" s="104" t="s">
        <v>27921</v>
      </c>
      <c r="D4094" s="111" t="s">
        <v>3720</v>
      </c>
      <c r="E4094" s="102" t="s">
        <v>2148</v>
      </c>
      <c r="F4094" s="158" t="s">
        <v>14961</v>
      </c>
      <c r="G4094" s="105">
        <v>16558</v>
      </c>
      <c r="H4094" s="102" t="s">
        <v>4890</v>
      </c>
      <c r="I4094" s="102" t="s">
        <v>10103</v>
      </c>
      <c r="J4094" s="102" t="s">
        <v>7665</v>
      </c>
      <c r="K4094" s="102"/>
      <c r="L4094" s="111" t="s">
        <v>2150</v>
      </c>
      <c r="M4094" s="109">
        <v>1</v>
      </c>
      <c r="N4094" s="108" t="s">
        <v>4328</v>
      </c>
      <c r="O4094" s="102" t="s">
        <v>20529</v>
      </c>
      <c r="P4094" s="102" t="s">
        <v>20529</v>
      </c>
      <c r="Q4094" s="102" t="s">
        <v>20529</v>
      </c>
      <c r="R4094" s="109" t="s">
        <v>7035</v>
      </c>
      <c r="S4094" s="102" t="s">
        <v>11080</v>
      </c>
      <c r="T4094" s="102" t="s">
        <v>7789</v>
      </c>
      <c r="U4094" s="102" t="s">
        <v>9930</v>
      </c>
      <c r="V4094" s="109" t="s">
        <v>7191</v>
      </c>
      <c r="W4094" s="107"/>
      <c r="X4094" s="324"/>
    </row>
    <row r="4095" spans="1:24" ht="12.95" customHeight="1" x14ac:dyDescent="0.2">
      <c r="A4095" s="140">
        <v>2011</v>
      </c>
      <c r="B4095" s="128" t="s">
        <v>4176</v>
      </c>
      <c r="C4095" s="104" t="s">
        <v>27921</v>
      </c>
      <c r="D4095" s="111" t="s">
        <v>8508</v>
      </c>
      <c r="E4095" s="102" t="s">
        <v>2149</v>
      </c>
      <c r="F4095" s="158" t="s">
        <v>14961</v>
      </c>
      <c r="G4095" s="105">
        <v>16556</v>
      </c>
      <c r="H4095" s="102" t="s">
        <v>4890</v>
      </c>
      <c r="I4095" s="102" t="s">
        <v>10103</v>
      </c>
      <c r="J4095" s="102" t="s">
        <v>7665</v>
      </c>
      <c r="K4095" s="102"/>
      <c r="L4095" s="111" t="s">
        <v>2151</v>
      </c>
      <c r="M4095" s="109">
        <v>3</v>
      </c>
      <c r="N4095" s="181" t="s">
        <v>17343</v>
      </c>
      <c r="O4095" s="102" t="s">
        <v>20529</v>
      </c>
      <c r="P4095" s="102" t="s">
        <v>20529</v>
      </c>
      <c r="Q4095" s="102" t="s">
        <v>20529</v>
      </c>
      <c r="R4095" s="109" t="s">
        <v>7035</v>
      </c>
      <c r="S4095" s="102" t="s">
        <v>11080</v>
      </c>
      <c r="T4095" s="102" t="s">
        <v>7789</v>
      </c>
      <c r="U4095" s="102" t="s">
        <v>9930</v>
      </c>
      <c r="V4095" s="109" t="s">
        <v>11445</v>
      </c>
      <c r="W4095" s="107"/>
      <c r="X4095" s="324"/>
    </row>
    <row r="4096" spans="1:24" ht="12.95" customHeight="1" x14ac:dyDescent="0.2">
      <c r="A4096" s="140">
        <v>2018</v>
      </c>
      <c r="B4096" s="128" t="s">
        <v>4176</v>
      </c>
      <c r="C4096" s="335" t="s">
        <v>37855</v>
      </c>
      <c r="D4096" s="128" t="s">
        <v>37862</v>
      </c>
      <c r="E4096" s="128" t="s">
        <v>37856</v>
      </c>
      <c r="F4096" s="102" t="s">
        <v>2735</v>
      </c>
      <c r="G4096" s="142">
        <v>15647</v>
      </c>
      <c r="H4096" s="128" t="s">
        <v>11819</v>
      </c>
      <c r="I4096" s="128" t="s">
        <v>13336</v>
      </c>
      <c r="J4096" s="128" t="s">
        <v>3617</v>
      </c>
      <c r="K4096" s="128"/>
      <c r="L4096" s="143"/>
      <c r="M4096" s="145">
        <v>6</v>
      </c>
      <c r="N4096" s="355" t="s">
        <v>37863</v>
      </c>
      <c r="O4096" s="128" t="s">
        <v>17381</v>
      </c>
      <c r="P4096" s="128" t="s">
        <v>8200</v>
      </c>
      <c r="Q4096" s="128" t="s">
        <v>13207</v>
      </c>
      <c r="R4096" s="145"/>
      <c r="S4096" s="128" t="s">
        <v>9435</v>
      </c>
      <c r="T4096" s="128" t="s">
        <v>14962</v>
      </c>
      <c r="U4096" s="128" t="s">
        <v>11610</v>
      </c>
      <c r="V4096" s="145">
        <v>6.5</v>
      </c>
      <c r="W4096" s="130"/>
      <c r="X4096" s="324"/>
    </row>
    <row r="4097" spans="1:24" ht="12.95" customHeight="1" x14ac:dyDescent="0.2">
      <c r="A4097" s="140">
        <v>2018</v>
      </c>
      <c r="B4097" s="128" t="s">
        <v>4176</v>
      </c>
      <c r="C4097" s="141" t="s">
        <v>37855</v>
      </c>
      <c r="D4097" s="128" t="s">
        <v>37864</v>
      </c>
      <c r="E4097" s="128" t="s">
        <v>37857</v>
      </c>
      <c r="F4097" s="102" t="s">
        <v>2735</v>
      </c>
      <c r="G4097" s="142">
        <v>15519</v>
      </c>
      <c r="H4097" s="128" t="s">
        <v>13336</v>
      </c>
      <c r="I4097" s="128" t="s">
        <v>11819</v>
      </c>
      <c r="J4097" s="128" t="s">
        <v>12493</v>
      </c>
      <c r="K4097" s="128"/>
      <c r="L4097" s="143"/>
      <c r="M4097" s="145">
        <v>1</v>
      </c>
      <c r="N4097" s="355" t="s">
        <v>37865</v>
      </c>
      <c r="O4097" s="128"/>
      <c r="P4097" s="128"/>
      <c r="Q4097" s="128" t="s">
        <v>18174</v>
      </c>
      <c r="R4097" s="145" t="s">
        <v>7035</v>
      </c>
      <c r="S4097" s="128"/>
      <c r="T4097" s="128" t="s">
        <v>14962</v>
      </c>
      <c r="U4097" s="128" t="s">
        <v>37866</v>
      </c>
      <c r="V4097" s="145">
        <v>5</v>
      </c>
      <c r="W4097" s="130"/>
      <c r="X4097" s="324"/>
    </row>
    <row r="4098" spans="1:24" ht="12.95" customHeight="1" x14ac:dyDescent="0.2">
      <c r="A4098" s="140">
        <v>2018</v>
      </c>
      <c r="B4098" s="128" t="s">
        <v>4176</v>
      </c>
      <c r="C4098" s="141" t="s">
        <v>37855</v>
      </c>
      <c r="D4098" s="128" t="s">
        <v>37867</v>
      </c>
      <c r="E4098" s="128" t="s">
        <v>37858</v>
      </c>
      <c r="F4098" s="102" t="s">
        <v>2735</v>
      </c>
      <c r="G4098" s="142">
        <v>15645</v>
      </c>
      <c r="H4098" s="102" t="s">
        <v>37869</v>
      </c>
      <c r="I4098" s="128" t="s">
        <v>11819</v>
      </c>
      <c r="J4098" s="128" t="s">
        <v>12495</v>
      </c>
      <c r="K4098" s="128"/>
      <c r="L4098" s="143"/>
      <c r="M4098" s="145">
        <v>6</v>
      </c>
      <c r="N4098" s="355" t="s">
        <v>37863</v>
      </c>
      <c r="O4098" s="128" t="s">
        <v>16828</v>
      </c>
      <c r="P4098" s="128" t="s">
        <v>13301</v>
      </c>
      <c r="Q4098" s="128" t="s">
        <v>18206</v>
      </c>
      <c r="R4098" s="145"/>
      <c r="S4098" s="128"/>
      <c r="T4098" s="128" t="s">
        <v>14962</v>
      </c>
      <c r="U4098" s="128" t="s">
        <v>37868</v>
      </c>
      <c r="V4098" s="145">
        <v>6</v>
      </c>
      <c r="W4098" s="130"/>
      <c r="X4098" s="324"/>
    </row>
    <row r="4099" spans="1:24" ht="12.95" customHeight="1" x14ac:dyDescent="0.2">
      <c r="A4099" s="140">
        <v>2018</v>
      </c>
      <c r="B4099" s="128" t="s">
        <v>4176</v>
      </c>
      <c r="C4099" s="141" t="s">
        <v>37855</v>
      </c>
      <c r="D4099" s="128" t="s">
        <v>37870</v>
      </c>
      <c r="E4099" s="128" t="s">
        <v>37859</v>
      </c>
      <c r="F4099" s="102" t="s">
        <v>2735</v>
      </c>
      <c r="G4099" s="142">
        <v>15638</v>
      </c>
      <c r="H4099" s="128" t="s">
        <v>17603</v>
      </c>
      <c r="I4099" s="128" t="s">
        <v>13336</v>
      </c>
      <c r="J4099" s="128" t="s">
        <v>12496</v>
      </c>
      <c r="K4099" s="128"/>
      <c r="L4099" s="143"/>
      <c r="M4099" s="145">
        <v>4</v>
      </c>
      <c r="N4099" s="355" t="s">
        <v>37871</v>
      </c>
      <c r="O4099" s="128"/>
      <c r="P4099" s="128"/>
      <c r="Q4099" s="128" t="s">
        <v>17473</v>
      </c>
      <c r="R4099" s="145" t="s">
        <v>7035</v>
      </c>
      <c r="S4099" s="128"/>
      <c r="T4099" s="128" t="s">
        <v>14962</v>
      </c>
      <c r="U4099" s="128" t="s">
        <v>11610</v>
      </c>
      <c r="V4099" s="145">
        <v>5.5</v>
      </c>
      <c r="W4099" s="130"/>
      <c r="X4099" s="324"/>
    </row>
    <row r="4100" spans="1:24" ht="12.95" customHeight="1" x14ac:dyDescent="0.2">
      <c r="A4100" s="140">
        <v>2018</v>
      </c>
      <c r="B4100" s="128" t="s">
        <v>4176</v>
      </c>
      <c r="C4100" s="141" t="s">
        <v>37855</v>
      </c>
      <c r="D4100" s="128" t="s">
        <v>37872</v>
      </c>
      <c r="E4100" s="128" t="s">
        <v>37860</v>
      </c>
      <c r="F4100" s="102" t="s">
        <v>2735</v>
      </c>
      <c r="G4100" s="142">
        <v>15647</v>
      </c>
      <c r="H4100" s="128" t="s">
        <v>37873</v>
      </c>
      <c r="I4100" s="128" t="s">
        <v>13336</v>
      </c>
      <c r="J4100" s="128" t="s">
        <v>3617</v>
      </c>
      <c r="K4100" s="128"/>
      <c r="L4100" s="199" t="s">
        <v>21453</v>
      </c>
      <c r="M4100" s="145">
        <v>4</v>
      </c>
      <c r="N4100" s="355" t="s">
        <v>37874</v>
      </c>
      <c r="O4100" s="128" t="s">
        <v>20097</v>
      </c>
      <c r="P4100" s="128" t="s">
        <v>13555</v>
      </c>
      <c r="Q4100" s="128"/>
      <c r="R4100" s="145"/>
      <c r="S4100" s="128"/>
      <c r="T4100" s="128" t="s">
        <v>14962</v>
      </c>
      <c r="U4100" s="128" t="s">
        <v>37875</v>
      </c>
      <c r="V4100" s="145">
        <v>6.5</v>
      </c>
      <c r="W4100" s="130"/>
      <c r="X4100" s="324"/>
    </row>
    <row r="4101" spans="1:24" ht="12.95" customHeight="1" x14ac:dyDescent="0.2">
      <c r="A4101" s="140">
        <v>2018</v>
      </c>
      <c r="B4101" s="128" t="s">
        <v>4176</v>
      </c>
      <c r="C4101" s="141" t="s">
        <v>37855</v>
      </c>
      <c r="D4101" s="128" t="s">
        <v>37876</v>
      </c>
      <c r="E4101" s="128" t="s">
        <v>37861</v>
      </c>
      <c r="F4101" s="102" t="s">
        <v>2735</v>
      </c>
      <c r="G4101" s="142">
        <v>15637</v>
      </c>
      <c r="H4101" s="128" t="s">
        <v>29370</v>
      </c>
      <c r="I4101" s="128" t="s">
        <v>13336</v>
      </c>
      <c r="J4101" s="128" t="s">
        <v>3617</v>
      </c>
      <c r="K4101" s="128"/>
      <c r="L4101" s="143"/>
      <c r="M4101" s="145">
        <v>2</v>
      </c>
      <c r="N4101" s="355" t="s">
        <v>37877</v>
      </c>
      <c r="O4101" s="128"/>
      <c r="P4101" s="128" t="s">
        <v>162</v>
      </c>
      <c r="Q4101" s="128" t="s">
        <v>17386</v>
      </c>
      <c r="R4101" s="145"/>
      <c r="S4101" s="128"/>
      <c r="T4101" s="128" t="s">
        <v>14962</v>
      </c>
      <c r="U4101" s="128" t="s">
        <v>11610</v>
      </c>
      <c r="V4101" s="145">
        <v>8.5</v>
      </c>
      <c r="W4101" s="130"/>
      <c r="X4101" s="324"/>
    </row>
    <row r="4102" spans="1:24" ht="12.95" customHeight="1" x14ac:dyDescent="0.2">
      <c r="A4102" s="140">
        <v>2018</v>
      </c>
      <c r="B4102" s="128" t="s">
        <v>4176</v>
      </c>
      <c r="C4102" s="335" t="s">
        <v>37878</v>
      </c>
      <c r="D4102" s="128" t="s">
        <v>12939</v>
      </c>
      <c r="E4102" s="128" t="s">
        <v>37879</v>
      </c>
      <c r="F4102" s="102" t="s">
        <v>2735</v>
      </c>
      <c r="G4102" s="142">
        <v>15637</v>
      </c>
      <c r="H4102" s="128" t="s">
        <v>17603</v>
      </c>
      <c r="I4102" s="128" t="s">
        <v>13336</v>
      </c>
      <c r="J4102" s="128" t="s">
        <v>2579</v>
      </c>
      <c r="K4102" s="128"/>
      <c r="L4102" s="143"/>
      <c r="M4102" s="145">
        <v>2</v>
      </c>
      <c r="N4102" s="355" t="s">
        <v>37885</v>
      </c>
      <c r="O4102" s="128" t="s">
        <v>13460</v>
      </c>
      <c r="P4102" s="128" t="s">
        <v>162</v>
      </c>
      <c r="Q4102" s="128" t="s">
        <v>15902</v>
      </c>
      <c r="R4102" s="145"/>
      <c r="S4102" s="128"/>
      <c r="T4102" s="128" t="s">
        <v>14962</v>
      </c>
      <c r="U4102" s="128" t="s">
        <v>37886</v>
      </c>
      <c r="V4102" s="145">
        <v>5.5</v>
      </c>
      <c r="W4102" s="130"/>
      <c r="X4102" s="324"/>
    </row>
    <row r="4103" spans="1:24" ht="12.95" customHeight="1" x14ac:dyDescent="0.2">
      <c r="A4103" s="140">
        <v>2018</v>
      </c>
      <c r="B4103" s="128" t="s">
        <v>4176</v>
      </c>
      <c r="C4103" s="141" t="s">
        <v>37878</v>
      </c>
      <c r="D4103" s="128" t="s">
        <v>37889</v>
      </c>
      <c r="E4103" s="128" t="s">
        <v>37880</v>
      </c>
      <c r="F4103" s="102" t="s">
        <v>2735</v>
      </c>
      <c r="G4103" s="142">
        <v>15080</v>
      </c>
      <c r="H4103" s="128" t="s">
        <v>13336</v>
      </c>
      <c r="I4103" s="128" t="s">
        <v>11819</v>
      </c>
      <c r="J4103" s="128" t="s">
        <v>37890</v>
      </c>
      <c r="K4103" s="128"/>
      <c r="L4103" s="143"/>
      <c r="M4103" s="145">
        <v>1.5</v>
      </c>
      <c r="N4103" s="355" t="s">
        <v>37891</v>
      </c>
      <c r="O4103" s="128" t="s">
        <v>13301</v>
      </c>
      <c r="P4103" s="128"/>
      <c r="Q4103" s="128" t="s">
        <v>17191</v>
      </c>
      <c r="R4103" s="145"/>
      <c r="S4103" s="128"/>
      <c r="T4103" s="128" t="s">
        <v>14962</v>
      </c>
      <c r="U4103" s="128" t="s">
        <v>37868</v>
      </c>
      <c r="V4103" s="145">
        <v>7.5</v>
      </c>
      <c r="W4103" s="130"/>
      <c r="X4103" s="324"/>
    </row>
    <row r="4104" spans="1:24" ht="12.95" customHeight="1" x14ac:dyDescent="0.2">
      <c r="A4104" s="140">
        <v>2018</v>
      </c>
      <c r="B4104" s="128" t="s">
        <v>4176</v>
      </c>
      <c r="C4104" s="141" t="s">
        <v>37878</v>
      </c>
      <c r="D4104" s="128" t="s">
        <v>37892</v>
      </c>
      <c r="E4104" s="128" t="s">
        <v>37881</v>
      </c>
      <c r="F4104" s="102" t="s">
        <v>2735</v>
      </c>
      <c r="G4104" s="142">
        <v>15066</v>
      </c>
      <c r="H4104" s="128" t="s">
        <v>13336</v>
      </c>
      <c r="I4104" s="128" t="s">
        <v>11819</v>
      </c>
      <c r="J4104" s="128" t="s">
        <v>2232</v>
      </c>
      <c r="K4104" s="128"/>
      <c r="L4104" s="199" t="s">
        <v>21453</v>
      </c>
      <c r="M4104" s="145">
        <v>6</v>
      </c>
      <c r="N4104" s="355" t="s">
        <v>37893</v>
      </c>
      <c r="O4104" s="128" t="s">
        <v>19798</v>
      </c>
      <c r="P4104" s="128" t="s">
        <v>9160</v>
      </c>
      <c r="Q4104" s="128"/>
      <c r="R4104" s="145"/>
      <c r="S4104" s="128"/>
      <c r="T4104" s="128" t="s">
        <v>14962</v>
      </c>
      <c r="U4104" s="128" t="s">
        <v>11610</v>
      </c>
      <c r="V4104" s="145">
        <v>7.5</v>
      </c>
      <c r="W4104" s="130"/>
      <c r="X4104" s="324"/>
    </row>
    <row r="4105" spans="1:24" ht="12.95" customHeight="1" x14ac:dyDescent="0.2">
      <c r="A4105" s="140">
        <v>2018</v>
      </c>
      <c r="B4105" s="128" t="s">
        <v>4176</v>
      </c>
      <c r="C4105" s="141" t="s">
        <v>37878</v>
      </c>
      <c r="D4105" s="128" t="s">
        <v>37894</v>
      </c>
      <c r="E4105" s="128" t="s">
        <v>37882</v>
      </c>
      <c r="F4105" s="102" t="s">
        <v>2735</v>
      </c>
      <c r="G4105" s="142">
        <v>15066</v>
      </c>
      <c r="H4105" s="128" t="s">
        <v>13336</v>
      </c>
      <c r="I4105" s="128" t="s">
        <v>11819</v>
      </c>
      <c r="J4105" s="128" t="s">
        <v>2233</v>
      </c>
      <c r="K4105" s="128"/>
      <c r="L4105" s="143"/>
      <c r="M4105" s="145">
        <v>3</v>
      </c>
      <c r="N4105" s="355" t="s">
        <v>37902</v>
      </c>
      <c r="O4105" s="128" t="s">
        <v>16905</v>
      </c>
      <c r="P4105" s="128" t="s">
        <v>162</v>
      </c>
      <c r="Q4105" s="128" t="s">
        <v>15927</v>
      </c>
      <c r="R4105" s="145"/>
      <c r="S4105" s="128"/>
      <c r="T4105" s="128" t="s">
        <v>14962</v>
      </c>
      <c r="U4105" s="128" t="s">
        <v>37896</v>
      </c>
      <c r="V4105" s="145">
        <v>7.5</v>
      </c>
      <c r="W4105" s="130"/>
      <c r="X4105" s="324"/>
    </row>
    <row r="4106" spans="1:24" ht="12.95" customHeight="1" x14ac:dyDescent="0.2">
      <c r="A4106" s="140">
        <v>2018</v>
      </c>
      <c r="B4106" s="128" t="s">
        <v>4176</v>
      </c>
      <c r="C4106" s="141" t="s">
        <v>37878</v>
      </c>
      <c r="D4106" s="128" t="s">
        <v>37895</v>
      </c>
      <c r="E4106" s="128" t="s">
        <v>37887</v>
      </c>
      <c r="F4106" s="102" t="s">
        <v>2735</v>
      </c>
      <c r="G4106" s="142">
        <v>15068</v>
      </c>
      <c r="H4106" s="128" t="s">
        <v>13336</v>
      </c>
      <c r="I4106" s="128" t="s">
        <v>17603</v>
      </c>
      <c r="J4106" s="128" t="s">
        <v>37021</v>
      </c>
      <c r="K4106" s="128"/>
      <c r="L4106" s="199" t="s">
        <v>21453</v>
      </c>
      <c r="M4106" s="145">
        <v>6</v>
      </c>
      <c r="N4106" s="355" t="s">
        <v>37897</v>
      </c>
      <c r="O4106" s="128" t="s">
        <v>19534</v>
      </c>
      <c r="P4106" s="128" t="s">
        <v>13301</v>
      </c>
      <c r="Q4106" s="128"/>
      <c r="R4106" s="145"/>
      <c r="S4106" s="128"/>
      <c r="T4106" s="128" t="s">
        <v>14962</v>
      </c>
      <c r="U4106" s="128" t="s">
        <v>37898</v>
      </c>
      <c r="V4106" s="145">
        <v>6.5</v>
      </c>
      <c r="W4106" s="130"/>
      <c r="X4106" s="324"/>
    </row>
    <row r="4107" spans="1:24" ht="12.95" customHeight="1" x14ac:dyDescent="0.2">
      <c r="A4107" s="140">
        <v>2018</v>
      </c>
      <c r="B4107" s="128" t="s">
        <v>4176</v>
      </c>
      <c r="C4107" s="141" t="s">
        <v>37878</v>
      </c>
      <c r="D4107" s="128" t="s">
        <v>37899</v>
      </c>
      <c r="E4107" s="128" t="s">
        <v>37888</v>
      </c>
      <c r="F4107" s="102" t="s">
        <v>2735</v>
      </c>
      <c r="G4107" s="142">
        <v>15435</v>
      </c>
      <c r="H4107" s="128" t="s">
        <v>13336</v>
      </c>
      <c r="I4107" s="128" t="s">
        <v>11819</v>
      </c>
      <c r="J4107" s="128" t="s">
        <v>37900</v>
      </c>
      <c r="K4107" s="128"/>
      <c r="L4107" s="143"/>
      <c r="M4107" s="145">
        <v>3</v>
      </c>
      <c r="N4107" s="355" t="s">
        <v>37901</v>
      </c>
      <c r="O4107" s="128" t="s">
        <v>17391</v>
      </c>
      <c r="P4107" s="128" t="s">
        <v>13301</v>
      </c>
      <c r="Q4107" s="128" t="s">
        <v>16565</v>
      </c>
      <c r="R4107" s="145"/>
      <c r="S4107" s="128"/>
      <c r="T4107" s="128" t="s">
        <v>14962</v>
      </c>
      <c r="U4107" s="128" t="s">
        <v>11610</v>
      </c>
      <c r="V4107" s="145">
        <v>8</v>
      </c>
      <c r="W4107" s="130"/>
      <c r="X4107" s="324"/>
    </row>
    <row r="4108" spans="1:24" ht="12.95" customHeight="1" x14ac:dyDescent="0.2">
      <c r="A4108" s="140">
        <v>2018</v>
      </c>
      <c r="B4108" s="128" t="s">
        <v>4176</v>
      </c>
      <c r="C4108" s="335" t="s">
        <v>37883</v>
      </c>
      <c r="D4108" s="128" t="s">
        <v>37955</v>
      </c>
      <c r="E4108" s="128" t="s">
        <v>37903</v>
      </c>
      <c r="F4108" s="102" t="s">
        <v>2735</v>
      </c>
      <c r="G4108" s="142">
        <v>15437</v>
      </c>
      <c r="H4108" s="128" t="s">
        <v>13336</v>
      </c>
      <c r="I4108" s="128" t="s">
        <v>7198</v>
      </c>
      <c r="J4108" s="128" t="s">
        <v>37956</v>
      </c>
      <c r="K4108" s="128"/>
      <c r="L4108" s="143"/>
      <c r="M4108" s="145">
        <v>3</v>
      </c>
      <c r="N4108" s="355" t="s">
        <v>37957</v>
      </c>
      <c r="O4108" s="128" t="s">
        <v>16764</v>
      </c>
      <c r="P4108" s="128"/>
      <c r="Q4108" s="128" t="s">
        <v>20443</v>
      </c>
      <c r="R4108" s="145"/>
      <c r="S4108" s="128"/>
      <c r="T4108" s="128" t="s">
        <v>14962</v>
      </c>
      <c r="U4108" s="128" t="s">
        <v>11610</v>
      </c>
      <c r="V4108" s="145">
        <v>8.5</v>
      </c>
      <c r="W4108" s="130"/>
      <c r="X4108" s="324"/>
    </row>
    <row r="4109" spans="1:24" ht="12.95" customHeight="1" x14ac:dyDescent="0.2">
      <c r="A4109" s="140">
        <v>2018</v>
      </c>
      <c r="B4109" s="128" t="s">
        <v>4176</v>
      </c>
      <c r="C4109" s="141" t="s">
        <v>37883</v>
      </c>
      <c r="D4109" s="128" t="s">
        <v>37958</v>
      </c>
      <c r="E4109" s="128" t="s">
        <v>37904</v>
      </c>
      <c r="F4109" s="102" t="s">
        <v>2735</v>
      </c>
      <c r="G4109" s="142">
        <v>15073</v>
      </c>
      <c r="H4109" s="128" t="s">
        <v>11819</v>
      </c>
      <c r="I4109" s="128" t="s">
        <v>13336</v>
      </c>
      <c r="J4109" s="128" t="s">
        <v>37959</v>
      </c>
      <c r="K4109" s="128"/>
      <c r="L4109" s="143"/>
      <c r="M4109" s="145">
        <v>2</v>
      </c>
      <c r="N4109" s="355" t="s">
        <v>37960</v>
      </c>
      <c r="O4109" s="128" t="s">
        <v>12252</v>
      </c>
      <c r="P4109" s="128" t="s">
        <v>162</v>
      </c>
      <c r="Q4109" s="128" t="s">
        <v>17422</v>
      </c>
      <c r="R4109" s="145"/>
      <c r="S4109" s="128"/>
      <c r="T4109" s="128" t="s">
        <v>14962</v>
      </c>
      <c r="U4109" s="128" t="s">
        <v>37961</v>
      </c>
      <c r="V4109" s="145">
        <v>6.5</v>
      </c>
      <c r="W4109" s="130"/>
      <c r="X4109" s="324"/>
    </row>
    <row r="4110" spans="1:24" ht="12.95" customHeight="1" x14ac:dyDescent="0.2">
      <c r="A4110" s="140">
        <v>2018</v>
      </c>
      <c r="B4110" s="128" t="s">
        <v>4176</v>
      </c>
      <c r="C4110" s="141" t="s">
        <v>37883</v>
      </c>
      <c r="D4110" s="128" t="s">
        <v>37962</v>
      </c>
      <c r="E4110" s="128" t="s">
        <v>37905</v>
      </c>
      <c r="F4110" s="102" t="s">
        <v>2735</v>
      </c>
      <c r="G4110" s="142">
        <v>15080</v>
      </c>
      <c r="H4110" s="128" t="s">
        <v>11819</v>
      </c>
      <c r="I4110" s="128" t="s">
        <v>13336</v>
      </c>
      <c r="J4110" s="128" t="s">
        <v>6492</v>
      </c>
      <c r="K4110" s="128"/>
      <c r="L4110" s="143"/>
      <c r="M4110" s="145">
        <v>2</v>
      </c>
      <c r="N4110" s="355" t="s">
        <v>37963</v>
      </c>
      <c r="O4110" s="128" t="s">
        <v>10189</v>
      </c>
      <c r="P4110" s="128" t="s">
        <v>9125</v>
      </c>
      <c r="Q4110" s="128" t="s">
        <v>16524</v>
      </c>
      <c r="R4110" s="145"/>
      <c r="S4110" s="128"/>
      <c r="T4110" s="128" t="s">
        <v>14962</v>
      </c>
      <c r="U4110" s="128" t="s">
        <v>37868</v>
      </c>
      <c r="V4110" s="145">
        <v>5.5</v>
      </c>
      <c r="W4110" s="130"/>
      <c r="X4110" s="324"/>
    </row>
    <row r="4111" spans="1:24" ht="12.95" customHeight="1" x14ac:dyDescent="0.2">
      <c r="A4111" s="140">
        <v>2018</v>
      </c>
      <c r="B4111" s="128" t="s">
        <v>4176</v>
      </c>
      <c r="C4111" s="141" t="s">
        <v>37883</v>
      </c>
      <c r="D4111" s="128" t="s">
        <v>37964</v>
      </c>
      <c r="E4111" s="128" t="s">
        <v>37906</v>
      </c>
      <c r="F4111" s="102" t="s">
        <v>2735</v>
      </c>
      <c r="G4111" s="142">
        <v>15837</v>
      </c>
      <c r="H4111" s="102" t="s">
        <v>37965</v>
      </c>
      <c r="I4111" s="128" t="s">
        <v>11819</v>
      </c>
      <c r="J4111" s="128" t="s">
        <v>183</v>
      </c>
      <c r="K4111" s="128"/>
      <c r="L4111" s="143"/>
      <c r="M4111" s="145">
        <v>2</v>
      </c>
      <c r="N4111" s="355" t="s">
        <v>37966</v>
      </c>
      <c r="O4111" s="128"/>
      <c r="P4111" s="128"/>
      <c r="Q4111" s="128" t="s">
        <v>16852</v>
      </c>
      <c r="R4111" s="145"/>
      <c r="S4111" s="128"/>
      <c r="T4111" s="128" t="s">
        <v>14962</v>
      </c>
      <c r="U4111" s="128" t="s">
        <v>11610</v>
      </c>
      <c r="V4111" s="145">
        <v>4</v>
      </c>
      <c r="W4111" s="130"/>
      <c r="X4111" s="324"/>
    </row>
    <row r="4112" spans="1:24" ht="12.95" customHeight="1" x14ac:dyDescent="0.2">
      <c r="A4112" s="140">
        <v>2018</v>
      </c>
      <c r="B4112" s="128" t="s">
        <v>4176</v>
      </c>
      <c r="C4112" s="141" t="s">
        <v>37883</v>
      </c>
      <c r="D4112" s="128" t="s">
        <v>37967</v>
      </c>
      <c r="E4112" s="128" t="s">
        <v>37907</v>
      </c>
      <c r="F4112" s="102" t="s">
        <v>2735</v>
      </c>
      <c r="G4112" s="142">
        <v>15737</v>
      </c>
      <c r="H4112" s="128" t="s">
        <v>13336</v>
      </c>
      <c r="I4112" s="128" t="s">
        <v>11819</v>
      </c>
      <c r="J4112" s="128" t="s">
        <v>37968</v>
      </c>
      <c r="K4112" s="128"/>
      <c r="L4112" s="143"/>
      <c r="M4112" s="145">
        <v>2</v>
      </c>
      <c r="N4112" s="355" t="s">
        <v>37969</v>
      </c>
      <c r="O4112" s="128" t="s">
        <v>20465</v>
      </c>
      <c r="P4112" s="128"/>
      <c r="Q4112" s="128" t="s">
        <v>17670</v>
      </c>
      <c r="R4112" s="145"/>
      <c r="S4112" s="128"/>
      <c r="T4112" s="128" t="s">
        <v>14962</v>
      </c>
      <c r="U4112" s="128" t="s">
        <v>37972</v>
      </c>
      <c r="V4112" s="145">
        <v>6</v>
      </c>
      <c r="W4112" s="130"/>
      <c r="X4112" s="324"/>
    </row>
    <row r="4113" spans="1:24" ht="12.95" customHeight="1" x14ac:dyDescent="0.2">
      <c r="A4113" s="140">
        <v>2018</v>
      </c>
      <c r="B4113" s="128" t="s">
        <v>4176</v>
      </c>
      <c r="C4113" s="141" t="s">
        <v>37883</v>
      </c>
      <c r="D4113" s="128" t="s">
        <v>37970</v>
      </c>
      <c r="E4113" s="128" t="s">
        <v>37908</v>
      </c>
      <c r="F4113" s="102" t="s">
        <v>2735</v>
      </c>
      <c r="G4113" s="142">
        <v>15757</v>
      </c>
      <c r="H4113" s="128" t="s">
        <v>21153</v>
      </c>
      <c r="I4113" s="128" t="s">
        <v>11819</v>
      </c>
      <c r="J4113" s="128" t="s">
        <v>3806</v>
      </c>
      <c r="K4113" s="128"/>
      <c r="L4113" s="143"/>
      <c r="M4113" s="145">
        <v>6</v>
      </c>
      <c r="N4113" s="355" t="s">
        <v>37971</v>
      </c>
      <c r="O4113" s="128" t="s">
        <v>17191</v>
      </c>
      <c r="P4113" s="128" t="s">
        <v>9125</v>
      </c>
      <c r="Q4113" s="128" t="s">
        <v>15927</v>
      </c>
      <c r="R4113" s="145"/>
      <c r="S4113" s="128"/>
      <c r="T4113" s="128" t="s">
        <v>14962</v>
      </c>
      <c r="U4113" s="128" t="s">
        <v>11610</v>
      </c>
      <c r="V4113" s="145">
        <v>8.5</v>
      </c>
      <c r="W4113" s="130"/>
      <c r="X4113" s="324"/>
    </row>
    <row r="4114" spans="1:24" ht="12.95" customHeight="1" x14ac:dyDescent="0.2">
      <c r="A4114" s="140">
        <v>2018</v>
      </c>
      <c r="B4114" s="128" t="s">
        <v>4176</v>
      </c>
      <c r="C4114" s="335" t="s">
        <v>37884</v>
      </c>
      <c r="D4114" s="128" t="s">
        <v>37973</v>
      </c>
      <c r="E4114" s="128" t="s">
        <v>37927</v>
      </c>
      <c r="F4114" s="102" t="s">
        <v>2735</v>
      </c>
      <c r="G4114" s="142">
        <v>15818</v>
      </c>
      <c r="H4114" s="128" t="s">
        <v>11819</v>
      </c>
      <c r="I4114" s="128" t="s">
        <v>13336</v>
      </c>
      <c r="J4114" s="128" t="s">
        <v>1289</v>
      </c>
      <c r="K4114" s="128"/>
      <c r="L4114" s="143"/>
      <c r="M4114" s="145">
        <v>2</v>
      </c>
      <c r="N4114" s="355" t="s">
        <v>37974</v>
      </c>
      <c r="O4114" s="128" t="s">
        <v>10189</v>
      </c>
      <c r="P4114" s="128" t="s">
        <v>162</v>
      </c>
      <c r="Q4114" s="128" t="s">
        <v>16856</v>
      </c>
      <c r="R4114" s="145"/>
      <c r="S4114" s="128"/>
      <c r="T4114" s="128" t="s">
        <v>14962</v>
      </c>
      <c r="U4114" s="128" t="s">
        <v>11610</v>
      </c>
      <c r="V4114" s="145">
        <v>6</v>
      </c>
      <c r="W4114" s="130"/>
      <c r="X4114" s="324"/>
    </row>
    <row r="4115" spans="1:24" ht="12.95" customHeight="1" x14ac:dyDescent="0.2">
      <c r="A4115" s="140">
        <v>2018</v>
      </c>
      <c r="B4115" s="128" t="s">
        <v>4176</v>
      </c>
      <c r="C4115" s="141" t="s">
        <v>37884</v>
      </c>
      <c r="D4115" s="128" t="s">
        <v>37975</v>
      </c>
      <c r="E4115" s="128" t="s">
        <v>37928</v>
      </c>
      <c r="F4115" s="102" t="s">
        <v>2735</v>
      </c>
      <c r="G4115" s="142">
        <v>15818</v>
      </c>
      <c r="H4115" s="128" t="s">
        <v>11819</v>
      </c>
      <c r="I4115" s="128" t="s">
        <v>13336</v>
      </c>
      <c r="J4115" s="128" t="s">
        <v>178</v>
      </c>
      <c r="K4115" s="128"/>
      <c r="L4115" s="143"/>
      <c r="M4115" s="145">
        <v>4</v>
      </c>
      <c r="N4115" s="355" t="s">
        <v>37976</v>
      </c>
      <c r="O4115" s="128" t="s">
        <v>10189</v>
      </c>
      <c r="P4115" s="128" t="s">
        <v>15922</v>
      </c>
      <c r="Q4115" s="128" t="s">
        <v>19695</v>
      </c>
      <c r="R4115" s="145"/>
      <c r="S4115" s="128" t="s">
        <v>11080</v>
      </c>
      <c r="T4115" s="128" t="s">
        <v>14962</v>
      </c>
      <c r="U4115" s="128" t="s">
        <v>11610</v>
      </c>
      <c r="V4115" s="145">
        <v>6.5</v>
      </c>
      <c r="W4115" s="130"/>
      <c r="X4115" s="324"/>
    </row>
    <row r="4116" spans="1:24" ht="12.95" customHeight="1" x14ac:dyDescent="0.2">
      <c r="A4116" s="140">
        <v>2018</v>
      </c>
      <c r="B4116" s="128" t="s">
        <v>4176</v>
      </c>
      <c r="C4116" s="141" t="s">
        <v>37884</v>
      </c>
      <c r="D4116" s="128" t="s">
        <v>37977</v>
      </c>
      <c r="E4116" s="128" t="s">
        <v>37929</v>
      </c>
      <c r="F4116" s="102" t="s">
        <v>2735</v>
      </c>
      <c r="G4116" s="142">
        <v>15698</v>
      </c>
      <c r="H4116" s="128" t="s">
        <v>37978</v>
      </c>
      <c r="I4116" s="128" t="s">
        <v>13336</v>
      </c>
      <c r="J4116" s="128" t="s">
        <v>37979</v>
      </c>
      <c r="K4116" s="128"/>
      <c r="L4116" s="143"/>
      <c r="M4116" s="145">
        <v>4</v>
      </c>
      <c r="N4116" s="355" t="s">
        <v>37980</v>
      </c>
      <c r="O4116" s="128"/>
      <c r="P4116" s="128" t="s">
        <v>13301</v>
      </c>
      <c r="Q4116" s="128" t="s">
        <v>17473</v>
      </c>
      <c r="R4116" s="145"/>
      <c r="S4116" s="128"/>
      <c r="T4116" s="128" t="s">
        <v>14962</v>
      </c>
      <c r="U4116" s="128" t="s">
        <v>37981</v>
      </c>
      <c r="V4116" s="145">
        <v>6</v>
      </c>
      <c r="W4116" s="130"/>
      <c r="X4116" s="324"/>
    </row>
    <row r="4117" spans="1:24" ht="12.95" customHeight="1" x14ac:dyDescent="0.2">
      <c r="A4117" s="140">
        <v>2018</v>
      </c>
      <c r="B4117" s="128" t="s">
        <v>4176</v>
      </c>
      <c r="C4117" s="141" t="s">
        <v>37884</v>
      </c>
      <c r="D4117" s="128" t="s">
        <v>37982</v>
      </c>
      <c r="E4117" s="128" t="s">
        <v>37930</v>
      </c>
      <c r="F4117" s="102" t="s">
        <v>2735</v>
      </c>
      <c r="G4117" s="142">
        <v>15670</v>
      </c>
      <c r="H4117" s="128" t="s">
        <v>27668</v>
      </c>
      <c r="I4117" s="128" t="s">
        <v>13336</v>
      </c>
      <c r="J4117" s="128" t="s">
        <v>37983</v>
      </c>
      <c r="K4117" s="128"/>
      <c r="L4117" s="143"/>
      <c r="M4117" s="145">
        <v>4</v>
      </c>
      <c r="N4117" s="355" t="s">
        <v>37984</v>
      </c>
      <c r="O4117" s="128" t="s">
        <v>19698</v>
      </c>
      <c r="P4117" s="128" t="s">
        <v>162</v>
      </c>
      <c r="Q4117" s="128" t="s">
        <v>16893</v>
      </c>
      <c r="R4117" s="145"/>
      <c r="S4117" s="128"/>
      <c r="T4117" s="128" t="s">
        <v>14962</v>
      </c>
      <c r="U4117" s="128" t="s">
        <v>11610</v>
      </c>
      <c r="V4117" s="145">
        <v>8.5</v>
      </c>
      <c r="W4117" s="130"/>
      <c r="X4117" s="324"/>
    </row>
    <row r="4118" spans="1:24" ht="12.95" customHeight="1" x14ac:dyDescent="0.2">
      <c r="A4118" s="140">
        <v>2018</v>
      </c>
      <c r="B4118" s="128" t="s">
        <v>4176</v>
      </c>
      <c r="C4118" s="141" t="s">
        <v>37884</v>
      </c>
      <c r="D4118" s="128" t="s">
        <v>11038</v>
      </c>
      <c r="E4118" s="128" t="s">
        <v>37931</v>
      </c>
      <c r="F4118" s="102" t="s">
        <v>2735</v>
      </c>
      <c r="G4118" s="142">
        <v>15834</v>
      </c>
      <c r="H4118" s="128" t="s">
        <v>11819</v>
      </c>
      <c r="I4118" s="128" t="s">
        <v>13336</v>
      </c>
      <c r="J4118" s="128" t="s">
        <v>181</v>
      </c>
      <c r="K4118" s="128"/>
      <c r="L4118" s="143"/>
      <c r="M4118" s="145">
        <v>4</v>
      </c>
      <c r="N4118" s="355" t="s">
        <v>37985</v>
      </c>
      <c r="O4118" s="128"/>
      <c r="P4118" s="128" t="s">
        <v>19503</v>
      </c>
      <c r="Q4118" s="128" t="s">
        <v>19131</v>
      </c>
      <c r="R4118" s="145"/>
      <c r="S4118" s="128"/>
      <c r="T4118" s="128" t="s">
        <v>14962</v>
      </c>
      <c r="U4118" s="128" t="s">
        <v>37986</v>
      </c>
      <c r="V4118" s="145">
        <v>8</v>
      </c>
      <c r="W4118" s="130"/>
      <c r="X4118" s="324"/>
    </row>
    <row r="4119" spans="1:24" ht="12.95" customHeight="1" x14ac:dyDescent="0.2">
      <c r="A4119" s="140">
        <v>2018</v>
      </c>
      <c r="B4119" s="128" t="s">
        <v>4176</v>
      </c>
      <c r="C4119" s="141" t="s">
        <v>37884</v>
      </c>
      <c r="D4119" s="128" t="s">
        <v>37987</v>
      </c>
      <c r="E4119" s="128" t="s">
        <v>37932</v>
      </c>
      <c r="F4119" s="102" t="s">
        <v>2735</v>
      </c>
      <c r="G4119" s="142">
        <v>15080</v>
      </c>
      <c r="H4119" s="128" t="s">
        <v>13336</v>
      </c>
      <c r="I4119" s="128" t="s">
        <v>11819</v>
      </c>
      <c r="J4119" s="128" t="s">
        <v>6492</v>
      </c>
      <c r="K4119" s="128"/>
      <c r="L4119" s="143"/>
      <c r="M4119" s="145">
        <v>6</v>
      </c>
      <c r="N4119" s="355" t="s">
        <v>37988</v>
      </c>
      <c r="O4119" s="128" t="s">
        <v>16751</v>
      </c>
      <c r="P4119" s="128" t="s">
        <v>13301</v>
      </c>
      <c r="Q4119" s="128" t="s">
        <v>12252</v>
      </c>
      <c r="R4119" s="145"/>
      <c r="S4119" s="128"/>
      <c r="T4119" s="128" t="s">
        <v>14962</v>
      </c>
      <c r="U4119" s="128" t="s">
        <v>11610</v>
      </c>
      <c r="V4119" s="145">
        <v>8.5</v>
      </c>
      <c r="W4119" s="130"/>
      <c r="X4119" s="324"/>
    </row>
    <row r="4120" spans="1:24" ht="12.95" customHeight="1" x14ac:dyDescent="0.2">
      <c r="A4120" s="115">
        <v>1999</v>
      </c>
      <c r="B4120" s="115" t="s">
        <v>4176</v>
      </c>
      <c r="C4120" s="103" t="s">
        <v>11771</v>
      </c>
      <c r="D4120" s="102" t="s">
        <v>9667</v>
      </c>
      <c r="E4120" s="115" t="s">
        <v>17970</v>
      </c>
      <c r="F4120" s="158" t="s">
        <v>14961</v>
      </c>
      <c r="G4120" s="105">
        <v>15762</v>
      </c>
      <c r="H4120" s="115" t="s">
        <v>2625</v>
      </c>
      <c r="I4120" s="115" t="s">
        <v>15082</v>
      </c>
      <c r="J4120" s="115" t="s">
        <v>11094</v>
      </c>
      <c r="K4120" s="115"/>
      <c r="L4120" s="111"/>
      <c r="M4120" s="115">
        <v>1</v>
      </c>
      <c r="N4120" s="112" t="s">
        <v>11227</v>
      </c>
      <c r="O4120" s="115" t="s">
        <v>20529</v>
      </c>
      <c r="P4120" s="115" t="s">
        <v>20529</v>
      </c>
      <c r="Q4120" s="115" t="s">
        <v>20529</v>
      </c>
      <c r="R4120" s="115"/>
      <c r="S4120" s="115" t="s">
        <v>8315</v>
      </c>
      <c r="T4120" s="128" t="s">
        <v>20545</v>
      </c>
      <c r="U4120" s="115" t="s">
        <v>17971</v>
      </c>
      <c r="V4120" s="151" t="s">
        <v>8940</v>
      </c>
      <c r="W4120" s="183"/>
      <c r="X4120" s="324"/>
    </row>
    <row r="4121" spans="1:24" ht="12.95" customHeight="1" x14ac:dyDescent="0.2">
      <c r="A4121" s="115">
        <v>1999</v>
      </c>
      <c r="B4121" s="115" t="s">
        <v>4176</v>
      </c>
      <c r="C4121" s="102" t="s">
        <v>11771</v>
      </c>
      <c r="D4121" s="102" t="s">
        <v>9668</v>
      </c>
      <c r="E4121" s="115" t="s">
        <v>8087</v>
      </c>
      <c r="F4121" s="148" t="s">
        <v>10085</v>
      </c>
      <c r="G4121" s="105">
        <v>15762</v>
      </c>
      <c r="H4121" s="115" t="s">
        <v>2625</v>
      </c>
      <c r="I4121" s="115" t="s">
        <v>15082</v>
      </c>
      <c r="J4121" s="115" t="s">
        <v>11094</v>
      </c>
      <c r="K4121" s="115"/>
      <c r="L4121" s="111"/>
      <c r="M4121" s="115">
        <v>1</v>
      </c>
      <c r="N4121" s="108" t="s">
        <v>11227</v>
      </c>
      <c r="O4121" s="115"/>
      <c r="P4121" s="115"/>
      <c r="Q4121" s="115" t="s">
        <v>15976</v>
      </c>
      <c r="R4121" s="115"/>
      <c r="S4121" s="115" t="s">
        <v>11080</v>
      </c>
      <c r="T4121" s="128" t="s">
        <v>20545</v>
      </c>
      <c r="U4121" s="115" t="s">
        <v>17972</v>
      </c>
      <c r="V4121" s="151">
        <v>6.5</v>
      </c>
      <c r="W4121" s="183"/>
      <c r="X4121" s="324"/>
    </row>
    <row r="4122" spans="1:24" ht="12.95" customHeight="1" x14ac:dyDescent="0.2">
      <c r="A4122" s="115">
        <v>1999</v>
      </c>
      <c r="B4122" s="115" t="s">
        <v>4176</v>
      </c>
      <c r="C4122" s="102" t="s">
        <v>11771</v>
      </c>
      <c r="D4122" s="102" t="s">
        <v>10500</v>
      </c>
      <c r="E4122" s="115" t="s">
        <v>14460</v>
      </c>
      <c r="F4122" s="148" t="s">
        <v>10085</v>
      </c>
      <c r="G4122" s="105">
        <v>15763</v>
      </c>
      <c r="H4122" s="115" t="s">
        <v>2625</v>
      </c>
      <c r="I4122" s="115" t="s">
        <v>15082</v>
      </c>
      <c r="J4122" s="115" t="s">
        <v>11094</v>
      </c>
      <c r="K4122" s="115"/>
      <c r="L4122" s="111"/>
      <c r="M4122" s="115">
        <v>1</v>
      </c>
      <c r="N4122" s="108" t="s">
        <v>11227</v>
      </c>
      <c r="O4122" s="115" t="s">
        <v>5985</v>
      </c>
      <c r="P4122" s="115" t="s">
        <v>13301</v>
      </c>
      <c r="Q4122" s="115" t="s">
        <v>17297</v>
      </c>
      <c r="R4122" s="115"/>
      <c r="S4122" s="115" t="s">
        <v>11080</v>
      </c>
      <c r="T4122" s="128" t="s">
        <v>20545</v>
      </c>
      <c r="U4122" s="115" t="s">
        <v>21857</v>
      </c>
      <c r="V4122" s="151">
        <v>7.5</v>
      </c>
      <c r="W4122" s="183"/>
      <c r="X4122" s="324"/>
    </row>
    <row r="4123" spans="1:24" ht="12.95" customHeight="1" x14ac:dyDescent="0.2">
      <c r="A4123" s="115">
        <v>1999</v>
      </c>
      <c r="B4123" s="115" t="s">
        <v>4176</v>
      </c>
      <c r="C4123" s="102" t="s">
        <v>11771</v>
      </c>
      <c r="D4123" s="102" t="s">
        <v>5001</v>
      </c>
      <c r="E4123" s="115" t="s">
        <v>14461</v>
      </c>
      <c r="F4123" s="148" t="s">
        <v>10085</v>
      </c>
      <c r="G4123" s="105">
        <v>15764</v>
      </c>
      <c r="H4123" s="115" t="s">
        <v>2625</v>
      </c>
      <c r="I4123" s="115" t="s">
        <v>15082</v>
      </c>
      <c r="J4123" s="115" t="s">
        <v>11094</v>
      </c>
      <c r="K4123" s="115"/>
      <c r="L4123" s="111"/>
      <c r="M4123" s="115">
        <v>1</v>
      </c>
      <c r="N4123" s="108" t="s">
        <v>11227</v>
      </c>
      <c r="O4123" s="115"/>
      <c r="P4123" s="115" t="s">
        <v>9125</v>
      </c>
      <c r="Q4123" s="115" t="s">
        <v>17449</v>
      </c>
      <c r="R4123" s="115"/>
      <c r="S4123" s="115"/>
      <c r="T4123" s="128" t="s">
        <v>20545</v>
      </c>
      <c r="U4123" s="115" t="s">
        <v>17973</v>
      </c>
      <c r="V4123" s="151">
        <v>6</v>
      </c>
      <c r="W4123" s="183"/>
      <c r="X4123" s="324"/>
    </row>
    <row r="4124" spans="1:24" ht="12.95" customHeight="1" x14ac:dyDescent="0.2">
      <c r="A4124" s="115">
        <v>1999</v>
      </c>
      <c r="B4124" s="115" t="s">
        <v>4176</v>
      </c>
      <c r="C4124" s="102" t="s">
        <v>11771</v>
      </c>
      <c r="D4124" s="102" t="s">
        <v>12863</v>
      </c>
      <c r="E4124" s="115" t="s">
        <v>14462</v>
      </c>
      <c r="F4124" s="148" t="s">
        <v>10085</v>
      </c>
      <c r="G4124" s="105">
        <v>15765</v>
      </c>
      <c r="H4124" s="115" t="s">
        <v>2625</v>
      </c>
      <c r="I4124" s="115" t="s">
        <v>15082</v>
      </c>
      <c r="J4124" s="115" t="s">
        <v>11094</v>
      </c>
      <c r="K4124" s="115"/>
      <c r="L4124" s="111"/>
      <c r="M4124" s="115">
        <v>1</v>
      </c>
      <c r="N4124" s="108" t="s">
        <v>11227</v>
      </c>
      <c r="O4124" s="115" t="s">
        <v>12252</v>
      </c>
      <c r="P4124" s="115" t="s">
        <v>15959</v>
      </c>
      <c r="Q4124" s="115" t="s">
        <v>16157</v>
      </c>
      <c r="R4124" s="115"/>
      <c r="S4124" s="115" t="s">
        <v>11080</v>
      </c>
      <c r="T4124" s="128" t="s">
        <v>20545</v>
      </c>
      <c r="U4124" s="115" t="s">
        <v>17974</v>
      </c>
      <c r="V4124" s="151">
        <v>7</v>
      </c>
      <c r="W4124" s="183"/>
      <c r="X4124" s="324"/>
    </row>
    <row r="4125" spans="1:24" ht="12.95" customHeight="1" x14ac:dyDescent="0.2">
      <c r="A4125" s="115">
        <v>1999</v>
      </c>
      <c r="B4125" s="115" t="s">
        <v>4176</v>
      </c>
      <c r="C4125" s="102" t="s">
        <v>11771</v>
      </c>
      <c r="D4125" s="102" t="s">
        <v>7525</v>
      </c>
      <c r="E4125" s="115" t="s">
        <v>14463</v>
      </c>
      <c r="F4125" s="148" t="s">
        <v>10085</v>
      </c>
      <c r="G4125" s="105">
        <v>16496</v>
      </c>
      <c r="H4125" s="115" t="s">
        <v>2625</v>
      </c>
      <c r="I4125" s="115" t="s">
        <v>15082</v>
      </c>
      <c r="J4125" s="115" t="s">
        <v>11094</v>
      </c>
      <c r="K4125" s="115"/>
      <c r="L4125" s="111"/>
      <c r="M4125" s="115">
        <v>1</v>
      </c>
      <c r="N4125" s="108" t="s">
        <v>11227</v>
      </c>
      <c r="O4125" s="115"/>
      <c r="P4125" s="115" t="s">
        <v>9160</v>
      </c>
      <c r="Q4125" s="115" t="s">
        <v>16868</v>
      </c>
      <c r="R4125" s="115"/>
      <c r="S4125" s="115" t="s">
        <v>8315</v>
      </c>
      <c r="T4125" s="128" t="s">
        <v>20545</v>
      </c>
      <c r="U4125" s="115" t="s">
        <v>17975</v>
      </c>
      <c r="V4125" s="151">
        <v>7</v>
      </c>
      <c r="W4125" s="183"/>
      <c r="X4125" s="324"/>
    </row>
    <row r="4126" spans="1:24" ht="12.95" customHeight="1" x14ac:dyDescent="0.2">
      <c r="A4126" s="115">
        <v>1999</v>
      </c>
      <c r="B4126" s="115" t="s">
        <v>4176</v>
      </c>
      <c r="C4126" s="102" t="s">
        <v>11771</v>
      </c>
      <c r="D4126" s="102">
        <v>119</v>
      </c>
      <c r="E4126" s="115" t="s">
        <v>8085</v>
      </c>
      <c r="F4126" s="148" t="s">
        <v>10085</v>
      </c>
      <c r="G4126" s="105">
        <v>16496</v>
      </c>
      <c r="H4126" s="115" t="s">
        <v>2625</v>
      </c>
      <c r="I4126" s="115" t="s">
        <v>15082</v>
      </c>
      <c r="J4126" s="115" t="s">
        <v>11094</v>
      </c>
      <c r="K4126" s="115"/>
      <c r="L4126" s="111"/>
      <c r="M4126" s="115">
        <v>1</v>
      </c>
      <c r="N4126" s="112" t="s">
        <v>11227</v>
      </c>
      <c r="O4126" s="115" t="s">
        <v>17425</v>
      </c>
      <c r="P4126" s="115" t="s">
        <v>20516</v>
      </c>
      <c r="Q4126" s="115" t="s">
        <v>21431</v>
      </c>
      <c r="R4126" s="115"/>
      <c r="S4126" s="115" t="s">
        <v>11080</v>
      </c>
      <c r="T4126" s="128" t="s">
        <v>20545</v>
      </c>
      <c r="U4126" s="115" t="s">
        <v>21858</v>
      </c>
      <c r="V4126" s="151">
        <v>15</v>
      </c>
      <c r="W4126" s="183"/>
      <c r="X4126" s="324"/>
    </row>
    <row r="4127" spans="1:24" ht="12.95" customHeight="1" x14ac:dyDescent="0.2">
      <c r="A4127" s="115">
        <v>1999</v>
      </c>
      <c r="B4127" s="115" t="s">
        <v>4176</v>
      </c>
      <c r="C4127" s="102" t="s">
        <v>11771</v>
      </c>
      <c r="D4127" s="102" t="s">
        <v>9367</v>
      </c>
      <c r="E4127" s="115" t="s">
        <v>8086</v>
      </c>
      <c r="F4127" s="148" t="s">
        <v>10085</v>
      </c>
      <c r="G4127" s="105">
        <v>16487</v>
      </c>
      <c r="H4127" s="115" t="s">
        <v>2625</v>
      </c>
      <c r="I4127" s="115" t="s">
        <v>15082</v>
      </c>
      <c r="J4127" s="115" t="s">
        <v>11094</v>
      </c>
      <c r="K4127" s="102"/>
      <c r="L4127" s="111"/>
      <c r="M4127" s="115">
        <v>0.5</v>
      </c>
      <c r="N4127" s="108">
        <v>28</v>
      </c>
      <c r="O4127" s="115" t="s">
        <v>3620</v>
      </c>
      <c r="P4127" s="115" t="s">
        <v>9125</v>
      </c>
      <c r="Q4127" s="115" t="s">
        <v>16880</v>
      </c>
      <c r="R4127" s="115"/>
      <c r="S4127" s="115"/>
      <c r="T4127" s="128" t="s">
        <v>20545</v>
      </c>
      <c r="U4127" s="115" t="s">
        <v>21859</v>
      </c>
      <c r="V4127" s="151">
        <v>6</v>
      </c>
      <c r="W4127" s="183"/>
      <c r="X4127" s="324"/>
    </row>
    <row r="4128" spans="1:24" ht="12.95" customHeight="1" x14ac:dyDescent="0.2">
      <c r="A4128" s="115">
        <v>1999</v>
      </c>
      <c r="B4128" s="115" t="s">
        <v>4176</v>
      </c>
      <c r="C4128" s="102" t="s">
        <v>11771</v>
      </c>
      <c r="D4128" s="132" t="s">
        <v>17976</v>
      </c>
      <c r="E4128" s="115" t="s">
        <v>17977</v>
      </c>
      <c r="F4128" s="148" t="s">
        <v>10085</v>
      </c>
      <c r="G4128" s="105">
        <v>16504</v>
      </c>
      <c r="H4128" s="115" t="s">
        <v>15082</v>
      </c>
      <c r="I4128" s="115" t="s">
        <v>2625</v>
      </c>
      <c r="J4128" s="115" t="s">
        <v>11094</v>
      </c>
      <c r="K4128" s="102"/>
      <c r="L4128" s="111"/>
      <c r="M4128" s="115">
        <v>2</v>
      </c>
      <c r="N4128" s="112" t="s">
        <v>16393</v>
      </c>
      <c r="O4128" s="115"/>
      <c r="P4128" s="115"/>
      <c r="Q4128" s="115" t="s">
        <v>16520</v>
      </c>
      <c r="R4128" s="115" t="s">
        <v>7035</v>
      </c>
      <c r="S4128" s="115" t="s">
        <v>9435</v>
      </c>
      <c r="T4128" s="128" t="s">
        <v>20545</v>
      </c>
      <c r="U4128" s="115" t="s">
        <v>21860</v>
      </c>
      <c r="V4128" s="151">
        <v>6</v>
      </c>
      <c r="W4128" s="183"/>
      <c r="X4128" s="324"/>
    </row>
    <row r="4129" spans="1:24" ht="12.95" customHeight="1" x14ac:dyDescent="0.2">
      <c r="A4129" s="140">
        <v>2018</v>
      </c>
      <c r="B4129" s="140" t="s">
        <v>4176</v>
      </c>
      <c r="C4129" s="197" t="s">
        <v>37909</v>
      </c>
      <c r="D4129" s="198" t="s">
        <v>4617</v>
      </c>
      <c r="E4129" s="140" t="s">
        <v>37911</v>
      </c>
      <c r="F4129" s="102" t="s">
        <v>2735</v>
      </c>
      <c r="G4129" s="142">
        <v>24629</v>
      </c>
      <c r="H4129" s="102" t="s">
        <v>37989</v>
      </c>
      <c r="I4129" s="102" t="s">
        <v>37990</v>
      </c>
      <c r="J4129" s="140" t="s">
        <v>11914</v>
      </c>
      <c r="K4129" s="128"/>
      <c r="L4129" s="143"/>
      <c r="M4129" s="140">
        <v>2</v>
      </c>
      <c r="N4129" s="144" t="s">
        <v>37991</v>
      </c>
      <c r="O4129" s="140" t="s">
        <v>17391</v>
      </c>
      <c r="P4129" s="140" t="s">
        <v>162</v>
      </c>
      <c r="Q4129" s="140" t="s">
        <v>20784</v>
      </c>
      <c r="R4129" s="140"/>
      <c r="S4129" s="140" t="s">
        <v>11080</v>
      </c>
      <c r="T4129" s="128" t="s">
        <v>38185</v>
      </c>
      <c r="U4129" s="140" t="s">
        <v>39371</v>
      </c>
      <c r="V4129" s="332">
        <v>9.5</v>
      </c>
      <c r="W4129" s="337"/>
      <c r="X4129" s="324"/>
    </row>
    <row r="4130" spans="1:24" ht="12.95" customHeight="1" x14ac:dyDescent="0.2">
      <c r="A4130" s="140">
        <v>2018</v>
      </c>
      <c r="B4130" s="140" t="s">
        <v>4176</v>
      </c>
      <c r="C4130" s="128" t="s">
        <v>37909</v>
      </c>
      <c r="D4130" s="198" t="s">
        <v>37992</v>
      </c>
      <c r="E4130" s="140" t="s">
        <v>37912</v>
      </c>
      <c r="F4130" s="102" t="s">
        <v>2735</v>
      </c>
      <c r="G4130" s="142">
        <v>24629</v>
      </c>
      <c r="H4130" s="102" t="s">
        <v>37990</v>
      </c>
      <c r="I4130" s="102" t="s">
        <v>37989</v>
      </c>
      <c r="J4130" s="140" t="s">
        <v>37993</v>
      </c>
      <c r="K4130" s="128"/>
      <c r="L4130" s="143"/>
      <c r="M4130" s="140">
        <v>4</v>
      </c>
      <c r="N4130" s="144" t="s">
        <v>37994</v>
      </c>
      <c r="O4130" s="140" t="s">
        <v>17597</v>
      </c>
      <c r="P4130" s="140"/>
      <c r="Q4130" s="140" t="s">
        <v>20063</v>
      </c>
      <c r="R4130" s="140"/>
      <c r="S4130" s="140" t="s">
        <v>8315</v>
      </c>
      <c r="T4130" s="128" t="s">
        <v>38185</v>
      </c>
      <c r="U4130" s="140" t="s">
        <v>39372</v>
      </c>
      <c r="V4130" s="332">
        <v>8.5</v>
      </c>
      <c r="W4130" s="337"/>
      <c r="X4130" s="324"/>
    </row>
    <row r="4131" spans="1:24" ht="12.95" customHeight="1" x14ac:dyDescent="0.2">
      <c r="A4131" s="140">
        <v>2018</v>
      </c>
      <c r="B4131" s="140" t="s">
        <v>4176</v>
      </c>
      <c r="C4131" s="128" t="s">
        <v>37909</v>
      </c>
      <c r="D4131" s="198" t="s">
        <v>37995</v>
      </c>
      <c r="E4131" s="140" t="s">
        <v>37913</v>
      </c>
      <c r="F4131" s="102" t="s">
        <v>2735</v>
      </c>
      <c r="G4131" s="142">
        <v>24629</v>
      </c>
      <c r="H4131" s="102" t="s">
        <v>37990</v>
      </c>
      <c r="I4131" s="102" t="s">
        <v>37989</v>
      </c>
      <c r="J4131" s="140" t="s">
        <v>37996</v>
      </c>
      <c r="K4131" s="128"/>
      <c r="L4131" s="143"/>
      <c r="M4131" s="140">
        <v>1.5</v>
      </c>
      <c r="N4131" s="144" t="s">
        <v>37997</v>
      </c>
      <c r="O4131" s="140" t="s">
        <v>17473</v>
      </c>
      <c r="P4131" s="140"/>
      <c r="Q4131" s="140" t="s">
        <v>21164</v>
      </c>
      <c r="R4131" s="140"/>
      <c r="S4131" s="140" t="s">
        <v>11080</v>
      </c>
      <c r="T4131" s="128" t="s">
        <v>38185</v>
      </c>
      <c r="U4131" s="140" t="s">
        <v>39373</v>
      </c>
      <c r="V4131" s="332">
        <v>8.5</v>
      </c>
      <c r="W4131" s="337"/>
      <c r="X4131" s="324"/>
    </row>
    <row r="4132" spans="1:24" ht="12.95" customHeight="1" x14ac:dyDescent="0.2">
      <c r="A4132" s="140">
        <v>2018</v>
      </c>
      <c r="B4132" s="140" t="s">
        <v>4176</v>
      </c>
      <c r="C4132" s="128" t="s">
        <v>37909</v>
      </c>
      <c r="D4132" s="198" t="s">
        <v>37998</v>
      </c>
      <c r="E4132" s="140" t="s">
        <v>37914</v>
      </c>
      <c r="F4132" s="102" t="s">
        <v>2735</v>
      </c>
      <c r="G4132" s="142">
        <v>24631</v>
      </c>
      <c r="H4132" s="102" t="s">
        <v>37999</v>
      </c>
      <c r="I4132" s="102" t="s">
        <v>37990</v>
      </c>
      <c r="J4132" s="140" t="s">
        <v>38011</v>
      </c>
      <c r="K4132" s="128"/>
      <c r="L4132" s="199" t="s">
        <v>21453</v>
      </c>
      <c r="M4132" s="140">
        <v>4</v>
      </c>
      <c r="N4132" s="144" t="s">
        <v>38000</v>
      </c>
      <c r="O4132" s="140" t="s">
        <v>21478</v>
      </c>
      <c r="P4132" s="140"/>
      <c r="Q4132" s="140"/>
      <c r="R4132" s="140" t="s">
        <v>7035</v>
      </c>
      <c r="S4132" s="140"/>
      <c r="T4132" s="128" t="s">
        <v>38185</v>
      </c>
      <c r="U4132" s="140" t="s">
        <v>39374</v>
      </c>
      <c r="V4132" s="332">
        <v>9</v>
      </c>
      <c r="W4132" s="337"/>
      <c r="X4132" s="324"/>
    </row>
    <row r="4133" spans="1:24" ht="12.95" customHeight="1" x14ac:dyDescent="0.2">
      <c r="A4133" s="140">
        <v>2018</v>
      </c>
      <c r="B4133" s="140" t="s">
        <v>4176</v>
      </c>
      <c r="C4133" s="128" t="s">
        <v>37909</v>
      </c>
      <c r="D4133" s="198" t="s">
        <v>38001</v>
      </c>
      <c r="E4133" s="140" t="s">
        <v>37915</v>
      </c>
      <c r="F4133" s="102" t="s">
        <v>2735</v>
      </c>
      <c r="G4133" s="142">
        <v>24628</v>
      </c>
      <c r="H4133" s="102" t="s">
        <v>37999</v>
      </c>
      <c r="I4133" s="102" t="s">
        <v>37990</v>
      </c>
      <c r="J4133" s="140" t="s">
        <v>38002</v>
      </c>
      <c r="K4133" s="128"/>
      <c r="L4133" s="143"/>
      <c r="M4133" s="140">
        <v>4</v>
      </c>
      <c r="N4133" s="144" t="s">
        <v>38003</v>
      </c>
      <c r="O4133" s="140" t="s">
        <v>17710</v>
      </c>
      <c r="P4133" s="140" t="s">
        <v>8076</v>
      </c>
      <c r="Q4133" s="140" t="s">
        <v>16646</v>
      </c>
      <c r="R4133" s="140"/>
      <c r="S4133" s="140" t="s">
        <v>11080</v>
      </c>
      <c r="T4133" s="128" t="s">
        <v>38185</v>
      </c>
      <c r="U4133" s="140" t="s">
        <v>39375</v>
      </c>
      <c r="V4133" s="332">
        <v>9.5</v>
      </c>
      <c r="W4133" s="337"/>
      <c r="X4133" s="324"/>
    </row>
    <row r="4134" spans="1:24" ht="12.95" customHeight="1" x14ac:dyDescent="0.2">
      <c r="A4134" s="140">
        <v>2018</v>
      </c>
      <c r="B4134" s="140" t="s">
        <v>4176</v>
      </c>
      <c r="C4134" s="128" t="s">
        <v>37909</v>
      </c>
      <c r="D4134" s="198" t="s">
        <v>38004</v>
      </c>
      <c r="E4134" s="140" t="s">
        <v>37916</v>
      </c>
      <c r="F4134" s="102" t="s">
        <v>2735</v>
      </c>
      <c r="G4134" s="142">
        <v>24628</v>
      </c>
      <c r="H4134" s="102" t="s">
        <v>37999</v>
      </c>
      <c r="I4134" s="102" t="s">
        <v>37990</v>
      </c>
      <c r="J4134" s="140" t="s">
        <v>38005</v>
      </c>
      <c r="K4134" s="128"/>
      <c r="L4134" s="143"/>
      <c r="M4134" s="140">
        <v>2</v>
      </c>
      <c r="N4134" s="144" t="s">
        <v>38006</v>
      </c>
      <c r="O4134" s="140" t="s">
        <v>16809</v>
      </c>
      <c r="P4134" s="140" t="s">
        <v>13555</v>
      </c>
      <c r="Q4134" s="140" t="s">
        <v>20508</v>
      </c>
      <c r="R4134" s="140"/>
      <c r="S4134" s="140" t="s">
        <v>11080</v>
      </c>
      <c r="T4134" s="128" t="s">
        <v>38185</v>
      </c>
      <c r="U4134" s="140" t="s">
        <v>39376</v>
      </c>
      <c r="V4134" s="332">
        <v>8.5</v>
      </c>
      <c r="W4134" s="337"/>
      <c r="X4134" s="324"/>
    </row>
    <row r="4135" spans="1:24" ht="12.95" customHeight="1" x14ac:dyDescent="0.2">
      <c r="A4135" s="140">
        <v>2018</v>
      </c>
      <c r="B4135" s="140" t="s">
        <v>4176</v>
      </c>
      <c r="C4135" s="128" t="s">
        <v>37909</v>
      </c>
      <c r="D4135" s="198" t="s">
        <v>38007</v>
      </c>
      <c r="E4135" s="140" t="s">
        <v>37917</v>
      </c>
      <c r="F4135" s="102" t="s">
        <v>2735</v>
      </c>
      <c r="G4135" s="142">
        <v>24628</v>
      </c>
      <c r="H4135" s="102" t="s">
        <v>37999</v>
      </c>
      <c r="I4135" s="102" t="s">
        <v>37990</v>
      </c>
      <c r="J4135" s="140" t="s">
        <v>38008</v>
      </c>
      <c r="K4135" s="128"/>
      <c r="L4135" s="143"/>
      <c r="M4135" s="140">
        <v>1</v>
      </c>
      <c r="N4135" s="144" t="s">
        <v>38009</v>
      </c>
      <c r="O4135" s="140"/>
      <c r="P4135" s="140"/>
      <c r="Q4135" s="140" t="s">
        <v>19489</v>
      </c>
      <c r="R4135" s="140" t="s">
        <v>7035</v>
      </c>
      <c r="S4135" s="140"/>
      <c r="T4135" s="128" t="s">
        <v>38185</v>
      </c>
      <c r="U4135" s="140" t="s">
        <v>39288</v>
      </c>
      <c r="V4135" s="332">
        <v>7</v>
      </c>
      <c r="W4135" s="337"/>
      <c r="X4135" s="324"/>
    </row>
    <row r="4136" spans="1:24" ht="12.95" customHeight="1" x14ac:dyDescent="0.2">
      <c r="A4136" s="140">
        <v>2018</v>
      </c>
      <c r="B4136" s="140" t="s">
        <v>4176</v>
      </c>
      <c r="C4136" s="128" t="s">
        <v>37909</v>
      </c>
      <c r="D4136" s="198" t="s">
        <v>38014</v>
      </c>
      <c r="E4136" s="140" t="s">
        <v>37918</v>
      </c>
      <c r="F4136" s="102" t="s">
        <v>2735</v>
      </c>
      <c r="G4136" s="142">
        <v>24631</v>
      </c>
      <c r="H4136" s="102" t="s">
        <v>37990</v>
      </c>
      <c r="I4136" s="102" t="s">
        <v>37999</v>
      </c>
      <c r="J4136" s="140" t="s">
        <v>38010</v>
      </c>
      <c r="K4136" s="128"/>
      <c r="L4136" s="143"/>
      <c r="M4136" s="140">
        <v>9</v>
      </c>
      <c r="N4136" s="144" t="s">
        <v>38012</v>
      </c>
      <c r="O4136" s="140" t="s">
        <v>38013</v>
      </c>
      <c r="P4136" s="140"/>
      <c r="Q4136" s="140" t="s">
        <v>15847</v>
      </c>
      <c r="R4136" s="140"/>
      <c r="S4136" s="140"/>
      <c r="T4136" s="128" t="s">
        <v>38185</v>
      </c>
      <c r="U4136" s="140" t="s">
        <v>39377</v>
      </c>
      <c r="V4136" s="332">
        <v>11</v>
      </c>
      <c r="W4136" s="337"/>
      <c r="X4136" s="324"/>
    </row>
    <row r="4137" spans="1:24" ht="12.95" customHeight="1" x14ac:dyDescent="0.2">
      <c r="A4137" s="140">
        <v>2018</v>
      </c>
      <c r="B4137" s="140" t="s">
        <v>4176</v>
      </c>
      <c r="C4137" s="197" t="s">
        <v>42993</v>
      </c>
      <c r="D4137" s="198" t="s">
        <v>38015</v>
      </c>
      <c r="E4137" s="140" t="s">
        <v>37919</v>
      </c>
      <c r="F4137" s="102" t="s">
        <v>2735</v>
      </c>
      <c r="G4137" s="142">
        <v>26943</v>
      </c>
      <c r="H4137" s="102" t="s">
        <v>38016</v>
      </c>
      <c r="I4137" s="102" t="s">
        <v>37990</v>
      </c>
      <c r="J4137" s="140" t="s">
        <v>38017</v>
      </c>
      <c r="K4137" s="128"/>
      <c r="L4137" s="143"/>
      <c r="M4137" s="140">
        <v>2</v>
      </c>
      <c r="N4137" s="144" t="s">
        <v>38018</v>
      </c>
      <c r="O4137" s="140" t="s">
        <v>38019</v>
      </c>
      <c r="P4137" s="140" t="s">
        <v>9160</v>
      </c>
      <c r="Q4137" s="140" t="s">
        <v>16712</v>
      </c>
      <c r="R4137" s="140"/>
      <c r="S4137" s="140" t="s">
        <v>9435</v>
      </c>
      <c r="T4137" s="128" t="s">
        <v>38185</v>
      </c>
      <c r="U4137" s="140" t="s">
        <v>39378</v>
      </c>
      <c r="V4137" s="332">
        <v>11</v>
      </c>
      <c r="W4137" s="337"/>
      <c r="X4137" s="324"/>
    </row>
    <row r="4138" spans="1:24" ht="12.95" customHeight="1" x14ac:dyDescent="0.2">
      <c r="A4138" s="140">
        <v>2018</v>
      </c>
      <c r="B4138" s="140" t="s">
        <v>4176</v>
      </c>
      <c r="C4138" s="128" t="s">
        <v>42993</v>
      </c>
      <c r="D4138" s="198" t="s">
        <v>38020</v>
      </c>
      <c r="E4138" s="140" t="s">
        <v>37920</v>
      </c>
      <c r="F4138" s="102" t="s">
        <v>2735</v>
      </c>
      <c r="G4138" s="142">
        <v>26944</v>
      </c>
      <c r="H4138" s="102" t="s">
        <v>37990</v>
      </c>
      <c r="I4138" s="102" t="s">
        <v>38016</v>
      </c>
      <c r="J4138" s="140" t="s">
        <v>38024</v>
      </c>
      <c r="K4138" s="128"/>
      <c r="L4138" s="143"/>
      <c r="M4138" s="140">
        <v>4</v>
      </c>
      <c r="N4138" s="144" t="s">
        <v>38036</v>
      </c>
      <c r="O4138" s="140" t="s">
        <v>20808</v>
      </c>
      <c r="P4138" s="140"/>
      <c r="Q4138" s="140" t="s">
        <v>19203</v>
      </c>
      <c r="R4138" s="140"/>
      <c r="S4138" s="140" t="s">
        <v>38021</v>
      </c>
      <c r="T4138" s="128" t="s">
        <v>38185</v>
      </c>
      <c r="U4138" s="140" t="s">
        <v>39379</v>
      </c>
      <c r="V4138" s="332">
        <v>9.5</v>
      </c>
      <c r="W4138" s="337"/>
      <c r="X4138" s="324"/>
    </row>
    <row r="4139" spans="1:24" ht="12.95" customHeight="1" x14ac:dyDescent="0.2">
      <c r="A4139" s="140">
        <v>2018</v>
      </c>
      <c r="B4139" s="140" t="s">
        <v>4176</v>
      </c>
      <c r="C4139" s="128" t="s">
        <v>42993</v>
      </c>
      <c r="D4139" s="198" t="s">
        <v>38022</v>
      </c>
      <c r="E4139" s="140" t="s">
        <v>37921</v>
      </c>
      <c r="F4139" s="102" t="s">
        <v>2735</v>
      </c>
      <c r="G4139" s="142">
        <v>26949</v>
      </c>
      <c r="H4139" s="102" t="s">
        <v>37990</v>
      </c>
      <c r="I4139" s="102" t="s">
        <v>38023</v>
      </c>
      <c r="J4139" s="140" t="s">
        <v>38025</v>
      </c>
      <c r="K4139" s="128"/>
      <c r="L4139" s="143"/>
      <c r="M4139" s="140">
        <v>6</v>
      </c>
      <c r="N4139" s="144" t="s">
        <v>38030</v>
      </c>
      <c r="O4139" s="140" t="s">
        <v>20820</v>
      </c>
      <c r="P4139" s="140"/>
      <c r="Q4139" s="140" t="s">
        <v>15945</v>
      </c>
      <c r="R4139" s="140"/>
      <c r="S4139" s="140" t="s">
        <v>9435</v>
      </c>
      <c r="T4139" s="128" t="s">
        <v>38185</v>
      </c>
      <c r="U4139" s="140" t="s">
        <v>39380</v>
      </c>
      <c r="V4139" s="332">
        <v>9.5</v>
      </c>
      <c r="W4139" s="337"/>
      <c r="X4139" s="324"/>
    </row>
    <row r="4140" spans="1:24" ht="12.95" customHeight="1" x14ac:dyDescent="0.2">
      <c r="A4140" s="140">
        <v>2018</v>
      </c>
      <c r="B4140" s="140" t="s">
        <v>4176</v>
      </c>
      <c r="C4140" s="128" t="s">
        <v>42993</v>
      </c>
      <c r="D4140" s="198" t="s">
        <v>38026</v>
      </c>
      <c r="E4140" s="140" t="s">
        <v>37922</v>
      </c>
      <c r="F4140" s="102" t="s">
        <v>2735</v>
      </c>
      <c r="G4140" s="142">
        <v>26944</v>
      </c>
      <c r="H4140" s="102" t="s">
        <v>37990</v>
      </c>
      <c r="I4140" s="102" t="s">
        <v>38016</v>
      </c>
      <c r="J4140" s="140" t="s">
        <v>38017</v>
      </c>
      <c r="K4140" s="128"/>
      <c r="L4140" s="143"/>
      <c r="M4140" s="140">
        <v>2</v>
      </c>
      <c r="N4140" s="144" t="s">
        <v>38027</v>
      </c>
      <c r="O4140" s="140" t="s">
        <v>20676</v>
      </c>
      <c r="P4140" s="140"/>
      <c r="Q4140" s="140" t="s">
        <v>19503</v>
      </c>
      <c r="R4140" s="140"/>
      <c r="S4140" s="140"/>
      <c r="T4140" s="128" t="s">
        <v>38185</v>
      </c>
      <c r="U4140" s="140" t="s">
        <v>39381</v>
      </c>
      <c r="V4140" s="332">
        <v>7.5</v>
      </c>
      <c r="W4140" s="337"/>
      <c r="X4140" s="324"/>
    </row>
    <row r="4141" spans="1:24" ht="12.95" customHeight="1" x14ac:dyDescent="0.2">
      <c r="A4141" s="140">
        <v>2018</v>
      </c>
      <c r="B4141" s="140" t="s">
        <v>4176</v>
      </c>
      <c r="C4141" s="128" t="s">
        <v>42993</v>
      </c>
      <c r="D4141" s="198" t="s">
        <v>38028</v>
      </c>
      <c r="E4141" s="140" t="s">
        <v>37923</v>
      </c>
      <c r="F4141" s="102" t="s">
        <v>2735</v>
      </c>
      <c r="G4141" s="142">
        <v>26945</v>
      </c>
      <c r="H4141" s="102" t="s">
        <v>37990</v>
      </c>
      <c r="I4141" s="102" t="s">
        <v>38016</v>
      </c>
      <c r="J4141" s="140" t="s">
        <v>38029</v>
      </c>
      <c r="K4141" s="128"/>
      <c r="L4141" s="143"/>
      <c r="M4141" s="140">
        <v>6</v>
      </c>
      <c r="N4141" s="144" t="s">
        <v>38031</v>
      </c>
      <c r="O4141" s="140" t="s">
        <v>38032</v>
      </c>
      <c r="P4141" s="140"/>
      <c r="Q4141" s="140" t="s">
        <v>15945</v>
      </c>
      <c r="R4141" s="140"/>
      <c r="S4141" s="140" t="s">
        <v>11080</v>
      </c>
      <c r="T4141" s="128" t="s">
        <v>38185</v>
      </c>
      <c r="U4141" s="140" t="s">
        <v>39382</v>
      </c>
      <c r="V4141" s="332">
        <v>8.5</v>
      </c>
      <c r="W4141" s="337"/>
      <c r="X4141" s="324"/>
    </row>
    <row r="4142" spans="1:24" ht="12.95" customHeight="1" x14ac:dyDescent="0.2">
      <c r="A4142" s="140">
        <v>2018</v>
      </c>
      <c r="B4142" s="140" t="s">
        <v>4176</v>
      </c>
      <c r="C4142" s="128" t="s">
        <v>42993</v>
      </c>
      <c r="D4142" s="198" t="s">
        <v>38033</v>
      </c>
      <c r="E4142" s="140" t="s">
        <v>37924</v>
      </c>
      <c r="F4142" s="102" t="s">
        <v>2735</v>
      </c>
      <c r="G4142" s="142">
        <v>24631</v>
      </c>
      <c r="H4142" s="102" t="s">
        <v>38016</v>
      </c>
      <c r="I4142" s="102" t="s">
        <v>37990</v>
      </c>
      <c r="J4142" s="140" t="s">
        <v>38034</v>
      </c>
      <c r="K4142" s="128"/>
      <c r="L4142" s="143"/>
      <c r="M4142" s="140">
        <v>4</v>
      </c>
      <c r="N4142" s="144" t="s">
        <v>38035</v>
      </c>
      <c r="O4142" s="140"/>
      <c r="P4142" s="140" t="s">
        <v>9160</v>
      </c>
      <c r="Q4142" s="140" t="s">
        <v>27088</v>
      </c>
      <c r="R4142" s="140"/>
      <c r="S4142" s="140" t="s">
        <v>9435</v>
      </c>
      <c r="T4142" s="128" t="s">
        <v>38185</v>
      </c>
      <c r="U4142" s="140" t="s">
        <v>39383</v>
      </c>
      <c r="V4142" s="332">
        <v>8.5</v>
      </c>
      <c r="W4142" s="337"/>
      <c r="X4142" s="324"/>
    </row>
    <row r="4143" spans="1:24" ht="12.95" customHeight="1" x14ac:dyDescent="0.2">
      <c r="A4143" s="140">
        <v>2018</v>
      </c>
      <c r="B4143" s="140" t="s">
        <v>4176</v>
      </c>
      <c r="C4143" s="128" t="s">
        <v>42993</v>
      </c>
      <c r="D4143" s="198" t="s">
        <v>38037</v>
      </c>
      <c r="E4143" s="140" t="s">
        <v>37925</v>
      </c>
      <c r="F4143" s="102" t="s">
        <v>2735</v>
      </c>
      <c r="G4143" s="142">
        <v>24632</v>
      </c>
      <c r="H4143" s="102" t="s">
        <v>38016</v>
      </c>
      <c r="I4143" s="102" t="s">
        <v>37990</v>
      </c>
      <c r="J4143" s="140" t="s">
        <v>38038</v>
      </c>
      <c r="K4143" s="128"/>
      <c r="L4143" s="143"/>
      <c r="M4143" s="140">
        <v>4</v>
      </c>
      <c r="N4143" s="144" t="s">
        <v>38039</v>
      </c>
      <c r="O4143" s="140" t="s">
        <v>15877</v>
      </c>
      <c r="P4143" s="140" t="s">
        <v>8076</v>
      </c>
      <c r="Q4143" s="140" t="s">
        <v>19434</v>
      </c>
      <c r="R4143" s="140"/>
      <c r="S4143" s="140" t="s">
        <v>8315</v>
      </c>
      <c r="T4143" s="128" t="s">
        <v>38185</v>
      </c>
      <c r="U4143" s="140" t="s">
        <v>39384</v>
      </c>
      <c r="V4143" s="332">
        <v>8.5</v>
      </c>
      <c r="W4143" s="337"/>
      <c r="X4143" s="324"/>
    </row>
    <row r="4144" spans="1:24" ht="12.95" customHeight="1" x14ac:dyDescent="0.2">
      <c r="A4144" s="140">
        <v>2018</v>
      </c>
      <c r="B4144" s="140" t="s">
        <v>4176</v>
      </c>
      <c r="C4144" s="128" t="s">
        <v>42993</v>
      </c>
      <c r="D4144" s="198" t="s">
        <v>38040</v>
      </c>
      <c r="E4144" s="140" t="s">
        <v>37926</v>
      </c>
      <c r="F4144" s="102" t="s">
        <v>2735</v>
      </c>
      <c r="G4144" s="142">
        <v>24632</v>
      </c>
      <c r="H4144" s="102" t="s">
        <v>38016</v>
      </c>
      <c r="I4144" s="102" t="s">
        <v>37990</v>
      </c>
      <c r="J4144" s="140" t="s">
        <v>38041</v>
      </c>
      <c r="K4144" s="128"/>
      <c r="L4144" s="143"/>
      <c r="M4144" s="140">
        <v>2</v>
      </c>
      <c r="N4144" s="144" t="s">
        <v>38042</v>
      </c>
      <c r="O4144" s="140" t="s">
        <v>20480</v>
      </c>
      <c r="P4144" s="140" t="s">
        <v>162</v>
      </c>
      <c r="Q4144" s="140" t="s">
        <v>21132</v>
      </c>
      <c r="R4144" s="140"/>
      <c r="S4144" s="140"/>
      <c r="T4144" s="128" t="s">
        <v>38185</v>
      </c>
      <c r="U4144" s="140" t="s">
        <v>38043</v>
      </c>
      <c r="V4144" s="332">
        <v>8.5</v>
      </c>
      <c r="W4144" s="337"/>
      <c r="X4144" s="324"/>
    </row>
    <row r="4145" spans="1:24" ht="12.95" customHeight="1" x14ac:dyDescent="0.2">
      <c r="A4145" s="140">
        <v>2017</v>
      </c>
      <c r="B4145" s="140" t="s">
        <v>4176</v>
      </c>
      <c r="C4145" s="197" t="s">
        <v>35899</v>
      </c>
      <c r="D4145" s="198" t="s">
        <v>35392</v>
      </c>
      <c r="E4145" s="140">
        <v>1</v>
      </c>
      <c r="F4145" s="148" t="s">
        <v>10085</v>
      </c>
      <c r="G4145" s="142">
        <v>15319</v>
      </c>
      <c r="H4145" s="140" t="s">
        <v>2625</v>
      </c>
      <c r="I4145" s="140" t="s">
        <v>15082</v>
      </c>
      <c r="J4145" s="140" t="s">
        <v>35393</v>
      </c>
      <c r="K4145" s="128"/>
      <c r="L4145" s="143"/>
      <c r="M4145" s="140">
        <v>1</v>
      </c>
      <c r="N4145" s="144" t="s">
        <v>35900</v>
      </c>
      <c r="O4145" s="140"/>
      <c r="P4145" s="140" t="s">
        <v>20686</v>
      </c>
      <c r="Q4145" s="140"/>
      <c r="R4145" s="140"/>
      <c r="S4145" s="140"/>
      <c r="T4145" s="128" t="s">
        <v>20545</v>
      </c>
      <c r="U4145" s="140" t="s">
        <v>35901</v>
      </c>
      <c r="V4145" s="332">
        <v>4.5</v>
      </c>
      <c r="W4145" s="337"/>
      <c r="X4145" s="324"/>
    </row>
    <row r="4146" spans="1:24" ht="12.95" customHeight="1" x14ac:dyDescent="0.2">
      <c r="A4146" s="140">
        <v>2017</v>
      </c>
      <c r="B4146" s="140" t="s">
        <v>4176</v>
      </c>
      <c r="C4146" s="128" t="s">
        <v>35899</v>
      </c>
      <c r="D4146" s="198" t="s">
        <v>35394</v>
      </c>
      <c r="E4146" s="140">
        <v>2</v>
      </c>
      <c r="F4146" s="148" t="s">
        <v>10085</v>
      </c>
      <c r="G4146" s="142">
        <v>15321</v>
      </c>
      <c r="H4146" s="140" t="s">
        <v>2625</v>
      </c>
      <c r="I4146" s="140" t="s">
        <v>15082</v>
      </c>
      <c r="J4146" s="140" t="s">
        <v>35393</v>
      </c>
      <c r="K4146" s="128"/>
      <c r="L4146" s="143"/>
      <c r="M4146" s="140">
        <v>1</v>
      </c>
      <c r="N4146" s="144" t="s">
        <v>35900</v>
      </c>
      <c r="O4146" s="140"/>
      <c r="P4146" s="140" t="s">
        <v>12252</v>
      </c>
      <c r="Q4146" s="140"/>
      <c r="R4146" s="140"/>
      <c r="S4146" s="140"/>
      <c r="T4146" s="128" t="s">
        <v>20545</v>
      </c>
      <c r="U4146" s="140" t="s">
        <v>35902</v>
      </c>
      <c r="V4146" s="332">
        <v>3.5</v>
      </c>
      <c r="W4146" s="337"/>
      <c r="X4146" s="324"/>
    </row>
    <row r="4147" spans="1:24" ht="12.95" customHeight="1" x14ac:dyDescent="0.2">
      <c r="A4147" s="140">
        <v>2017</v>
      </c>
      <c r="B4147" s="140" t="s">
        <v>4176</v>
      </c>
      <c r="C4147" s="128" t="s">
        <v>35899</v>
      </c>
      <c r="D4147" s="198" t="s">
        <v>35395</v>
      </c>
      <c r="E4147" s="140">
        <v>3</v>
      </c>
      <c r="F4147" s="148" t="s">
        <v>10085</v>
      </c>
      <c r="G4147" s="142">
        <v>15333</v>
      </c>
      <c r="H4147" s="140" t="s">
        <v>15082</v>
      </c>
      <c r="I4147" s="140" t="s">
        <v>2625</v>
      </c>
      <c r="J4147" s="140" t="s">
        <v>35393</v>
      </c>
      <c r="K4147" s="128"/>
      <c r="L4147" s="143"/>
      <c r="M4147" s="140">
        <v>1</v>
      </c>
      <c r="N4147" s="200" t="s">
        <v>35900</v>
      </c>
      <c r="O4147" s="140"/>
      <c r="P4147" s="140" t="s">
        <v>12252</v>
      </c>
      <c r="Q4147" s="140" t="s">
        <v>35903</v>
      </c>
      <c r="R4147" s="140"/>
      <c r="S4147" s="140"/>
      <c r="T4147" s="128" t="s">
        <v>20545</v>
      </c>
      <c r="U4147" s="140" t="s">
        <v>35901</v>
      </c>
      <c r="V4147" s="332">
        <v>9</v>
      </c>
      <c r="W4147" s="337"/>
      <c r="X4147" s="324"/>
    </row>
    <row r="4148" spans="1:24" ht="12.95" customHeight="1" x14ac:dyDescent="0.2">
      <c r="A4148" s="140">
        <v>2017</v>
      </c>
      <c r="B4148" s="140" t="s">
        <v>4176</v>
      </c>
      <c r="C4148" s="128" t="s">
        <v>35899</v>
      </c>
      <c r="D4148" s="198" t="s">
        <v>35904</v>
      </c>
      <c r="E4148" s="140">
        <v>4</v>
      </c>
      <c r="F4148" s="148" t="s">
        <v>10085</v>
      </c>
      <c r="G4148" s="142">
        <v>15333</v>
      </c>
      <c r="H4148" s="140" t="s">
        <v>15082</v>
      </c>
      <c r="I4148" s="140" t="s">
        <v>2625</v>
      </c>
      <c r="J4148" s="140" t="s">
        <v>35393</v>
      </c>
      <c r="K4148" s="128"/>
      <c r="L4148" s="143"/>
      <c r="M4148" s="140">
        <v>1</v>
      </c>
      <c r="N4148" s="200" t="s">
        <v>35900</v>
      </c>
      <c r="O4148" s="140"/>
      <c r="P4148" s="140" t="s">
        <v>8200</v>
      </c>
      <c r="Q4148" s="140" t="s">
        <v>35905</v>
      </c>
      <c r="R4148" s="140"/>
      <c r="S4148" s="140"/>
      <c r="T4148" s="128" t="s">
        <v>20545</v>
      </c>
      <c r="U4148" s="140" t="s">
        <v>35906</v>
      </c>
      <c r="V4148" s="332">
        <v>10</v>
      </c>
      <c r="W4148" s="337"/>
      <c r="X4148" s="324"/>
    </row>
    <row r="4149" spans="1:24" ht="12.95" customHeight="1" x14ac:dyDescent="0.2">
      <c r="A4149" s="140">
        <v>2017</v>
      </c>
      <c r="B4149" s="140" t="s">
        <v>4176</v>
      </c>
      <c r="C4149" s="128" t="s">
        <v>35899</v>
      </c>
      <c r="D4149" s="198" t="s">
        <v>35396</v>
      </c>
      <c r="E4149" s="140">
        <v>5</v>
      </c>
      <c r="F4149" s="148" t="s">
        <v>10085</v>
      </c>
      <c r="G4149" s="142">
        <v>15333</v>
      </c>
      <c r="H4149" s="140" t="s">
        <v>15082</v>
      </c>
      <c r="I4149" s="140" t="s">
        <v>2625</v>
      </c>
      <c r="J4149" s="140" t="s">
        <v>35393</v>
      </c>
      <c r="K4149" s="128"/>
      <c r="L4149" s="143"/>
      <c r="M4149" s="140">
        <v>1</v>
      </c>
      <c r="N4149" s="200" t="s">
        <v>35900</v>
      </c>
      <c r="O4149" s="140"/>
      <c r="P4149" s="140" t="s">
        <v>162</v>
      </c>
      <c r="Q4149" s="140" t="s">
        <v>16568</v>
      </c>
      <c r="R4149" s="140"/>
      <c r="S4149" s="140"/>
      <c r="T4149" s="128" t="s">
        <v>20545</v>
      </c>
      <c r="U4149" s="140" t="s">
        <v>35907</v>
      </c>
      <c r="V4149" s="332">
        <v>7.5</v>
      </c>
      <c r="W4149" s="337"/>
      <c r="X4149" s="324"/>
    </row>
    <row r="4150" spans="1:24" ht="12.95" customHeight="1" x14ac:dyDescent="0.2">
      <c r="A4150" s="140">
        <v>2017</v>
      </c>
      <c r="B4150" s="140" t="s">
        <v>4176</v>
      </c>
      <c r="C4150" s="128" t="s">
        <v>35899</v>
      </c>
      <c r="D4150" s="198" t="s">
        <v>35397</v>
      </c>
      <c r="E4150" s="140">
        <v>6</v>
      </c>
      <c r="F4150" s="148" t="s">
        <v>10085</v>
      </c>
      <c r="G4150" s="142">
        <v>15333</v>
      </c>
      <c r="H4150" s="140" t="s">
        <v>15082</v>
      </c>
      <c r="I4150" s="140" t="s">
        <v>2625</v>
      </c>
      <c r="J4150" s="140" t="s">
        <v>35393</v>
      </c>
      <c r="K4150" s="128"/>
      <c r="L4150" s="143"/>
      <c r="M4150" s="140">
        <v>1</v>
      </c>
      <c r="N4150" s="144" t="s">
        <v>35900</v>
      </c>
      <c r="O4150" s="140"/>
      <c r="P4150" s="140" t="s">
        <v>13301</v>
      </c>
      <c r="Q4150" s="140" t="s">
        <v>16565</v>
      </c>
      <c r="R4150" s="140" t="s">
        <v>7035</v>
      </c>
      <c r="S4150" s="140"/>
      <c r="T4150" s="128" t="s">
        <v>20545</v>
      </c>
      <c r="U4150" s="140" t="s">
        <v>35907</v>
      </c>
      <c r="V4150" s="332">
        <v>8.5</v>
      </c>
      <c r="W4150" s="337"/>
      <c r="X4150" s="324"/>
    </row>
    <row r="4151" spans="1:24" ht="12.95" customHeight="1" x14ac:dyDescent="0.2">
      <c r="A4151" s="140">
        <v>2017</v>
      </c>
      <c r="B4151" s="140" t="s">
        <v>4176</v>
      </c>
      <c r="C4151" s="128" t="s">
        <v>35899</v>
      </c>
      <c r="D4151" s="198" t="s">
        <v>35908</v>
      </c>
      <c r="E4151" s="140">
        <v>7</v>
      </c>
      <c r="F4151" s="148" t="s">
        <v>10085</v>
      </c>
      <c r="G4151" s="142">
        <v>15333</v>
      </c>
      <c r="H4151" s="140" t="s">
        <v>15082</v>
      </c>
      <c r="I4151" s="140" t="s">
        <v>2625</v>
      </c>
      <c r="J4151" s="140" t="s">
        <v>35393</v>
      </c>
      <c r="K4151" s="128"/>
      <c r="L4151" s="143"/>
      <c r="M4151" s="140">
        <v>1</v>
      </c>
      <c r="N4151" s="200" t="s">
        <v>35900</v>
      </c>
      <c r="O4151" s="140"/>
      <c r="P4151" s="140" t="s">
        <v>162</v>
      </c>
      <c r="Q4151" s="140" t="s">
        <v>16869</v>
      </c>
      <c r="R4151" s="140" t="s">
        <v>7035</v>
      </c>
      <c r="S4151" s="140" t="s">
        <v>8315</v>
      </c>
      <c r="T4151" s="128" t="s">
        <v>20545</v>
      </c>
      <c r="U4151" s="140" t="s">
        <v>35909</v>
      </c>
      <c r="V4151" s="332">
        <v>8.5</v>
      </c>
      <c r="W4151" s="337"/>
      <c r="X4151" s="324"/>
    </row>
    <row r="4152" spans="1:24" ht="12.95" customHeight="1" x14ac:dyDescent="0.2">
      <c r="A4152" s="140">
        <v>2017</v>
      </c>
      <c r="B4152" s="140" t="s">
        <v>4176</v>
      </c>
      <c r="C4152" s="128" t="s">
        <v>35899</v>
      </c>
      <c r="D4152" s="198" t="s">
        <v>35910</v>
      </c>
      <c r="E4152" s="140">
        <v>8</v>
      </c>
      <c r="F4152" s="148" t="s">
        <v>10085</v>
      </c>
      <c r="G4152" s="142">
        <v>15333</v>
      </c>
      <c r="H4152" s="140" t="s">
        <v>15082</v>
      </c>
      <c r="I4152" s="140" t="s">
        <v>2625</v>
      </c>
      <c r="J4152" s="140" t="s">
        <v>35393</v>
      </c>
      <c r="K4152" s="128"/>
      <c r="L4152" s="143"/>
      <c r="M4152" s="140">
        <v>1</v>
      </c>
      <c r="N4152" s="200" t="s">
        <v>35900</v>
      </c>
      <c r="O4152" s="140"/>
      <c r="P4152" s="140" t="s">
        <v>162</v>
      </c>
      <c r="Q4152" s="140" t="s">
        <v>17383</v>
      </c>
      <c r="R4152" s="140"/>
      <c r="S4152" s="140"/>
      <c r="T4152" s="128" t="s">
        <v>20545</v>
      </c>
      <c r="U4152" s="140" t="s">
        <v>35911</v>
      </c>
      <c r="V4152" s="332">
        <v>8.5</v>
      </c>
      <c r="W4152" s="337"/>
      <c r="X4152" s="324"/>
    </row>
    <row r="4153" spans="1:24" ht="12.95" customHeight="1" x14ac:dyDescent="0.2">
      <c r="A4153" s="140">
        <v>2017</v>
      </c>
      <c r="B4153" s="140" t="s">
        <v>4176</v>
      </c>
      <c r="C4153" s="128" t="s">
        <v>35899</v>
      </c>
      <c r="D4153" s="198" t="s">
        <v>35398</v>
      </c>
      <c r="E4153" s="140">
        <v>9</v>
      </c>
      <c r="F4153" s="148" t="s">
        <v>10085</v>
      </c>
      <c r="G4153" s="142">
        <v>15333</v>
      </c>
      <c r="H4153" s="140" t="s">
        <v>15082</v>
      </c>
      <c r="I4153" s="140" t="s">
        <v>2625</v>
      </c>
      <c r="J4153" s="140" t="s">
        <v>35393</v>
      </c>
      <c r="K4153" s="128"/>
      <c r="L4153" s="143"/>
      <c r="M4153" s="140">
        <v>1</v>
      </c>
      <c r="N4153" s="144" t="s">
        <v>35900</v>
      </c>
      <c r="O4153" s="140"/>
      <c r="P4153" s="140" t="s">
        <v>35442</v>
      </c>
      <c r="Q4153" s="140" t="s">
        <v>35912</v>
      </c>
      <c r="R4153" s="140" t="s">
        <v>7035</v>
      </c>
      <c r="S4153" s="140" t="s">
        <v>8315</v>
      </c>
      <c r="T4153" s="128" t="s">
        <v>20545</v>
      </c>
      <c r="U4153" s="140" t="s">
        <v>35913</v>
      </c>
      <c r="V4153" s="332">
        <v>42</v>
      </c>
      <c r="W4153" s="337"/>
      <c r="X4153" s="324"/>
    </row>
    <row r="4154" spans="1:24" ht="12.95" customHeight="1" x14ac:dyDescent="0.2">
      <c r="A4154" s="115">
        <v>2007</v>
      </c>
      <c r="B4154" s="115" t="s">
        <v>4176</v>
      </c>
      <c r="C4154" s="103" t="s">
        <v>1423</v>
      </c>
      <c r="D4154" s="102" t="s">
        <v>13637</v>
      </c>
      <c r="E4154" s="115">
        <v>1</v>
      </c>
      <c r="F4154" s="148" t="s">
        <v>10085</v>
      </c>
      <c r="G4154" s="105">
        <v>16332</v>
      </c>
      <c r="H4154" s="115" t="s">
        <v>4890</v>
      </c>
      <c r="I4154" s="115" t="s">
        <v>13336</v>
      </c>
      <c r="J4154" s="102" t="s">
        <v>14920</v>
      </c>
      <c r="K4154" s="115"/>
      <c r="L4154" s="143" t="s">
        <v>37132</v>
      </c>
      <c r="M4154" s="115">
        <v>2</v>
      </c>
      <c r="N4154" s="108" t="s">
        <v>31853</v>
      </c>
      <c r="O4154" s="115" t="s">
        <v>9125</v>
      </c>
      <c r="P4154" s="115" t="s">
        <v>9160</v>
      </c>
      <c r="Q4154" s="115" t="s">
        <v>16545</v>
      </c>
      <c r="R4154" s="115"/>
      <c r="S4154" s="115"/>
      <c r="T4154" s="115" t="s">
        <v>20547</v>
      </c>
      <c r="U4154" s="115" t="s">
        <v>17978</v>
      </c>
      <c r="V4154" s="151">
        <v>3.5</v>
      </c>
      <c r="W4154" s="183"/>
      <c r="X4154" s="324"/>
    </row>
    <row r="4155" spans="1:24" ht="12.95" customHeight="1" x14ac:dyDescent="0.2">
      <c r="A4155" s="115">
        <v>2007</v>
      </c>
      <c r="B4155" s="115" t="s">
        <v>4176</v>
      </c>
      <c r="C4155" s="102" t="s">
        <v>1423</v>
      </c>
      <c r="D4155" s="102" t="s">
        <v>12601</v>
      </c>
      <c r="E4155" s="115">
        <v>2</v>
      </c>
      <c r="F4155" s="148" t="s">
        <v>10085</v>
      </c>
      <c r="G4155" s="105">
        <v>16334</v>
      </c>
      <c r="H4155" s="115" t="s">
        <v>4890</v>
      </c>
      <c r="I4155" s="115" t="s">
        <v>13336</v>
      </c>
      <c r="J4155" s="102" t="s">
        <v>14920</v>
      </c>
      <c r="K4155" s="115"/>
      <c r="L4155" s="143" t="s">
        <v>37133</v>
      </c>
      <c r="M4155" s="115">
        <v>1</v>
      </c>
      <c r="N4155" s="108" t="s">
        <v>5357</v>
      </c>
      <c r="O4155" s="115" t="s">
        <v>8076</v>
      </c>
      <c r="P4155" s="115"/>
      <c r="Q4155" s="115" t="s">
        <v>16880</v>
      </c>
      <c r="R4155" s="115"/>
      <c r="S4155" s="115"/>
      <c r="T4155" s="115" t="s">
        <v>20547</v>
      </c>
      <c r="U4155" s="115" t="s">
        <v>5356</v>
      </c>
      <c r="V4155" s="151">
        <v>5.5</v>
      </c>
      <c r="W4155" s="183"/>
      <c r="X4155" s="324"/>
    </row>
    <row r="4156" spans="1:24" ht="12.95" customHeight="1" x14ac:dyDescent="0.2">
      <c r="A4156" s="115">
        <v>2007</v>
      </c>
      <c r="B4156" s="115" t="s">
        <v>4176</v>
      </c>
      <c r="C4156" s="102" t="s">
        <v>1423</v>
      </c>
      <c r="D4156" s="102" t="s">
        <v>11765</v>
      </c>
      <c r="E4156" s="115">
        <v>3</v>
      </c>
      <c r="F4156" s="148" t="s">
        <v>10085</v>
      </c>
      <c r="G4156" s="105">
        <v>16335</v>
      </c>
      <c r="H4156" s="115" t="s">
        <v>13336</v>
      </c>
      <c r="I4156" s="115" t="s">
        <v>4890</v>
      </c>
      <c r="J4156" s="102" t="s">
        <v>14920</v>
      </c>
      <c r="K4156" s="115"/>
      <c r="L4156" s="143" t="s">
        <v>37134</v>
      </c>
      <c r="M4156" s="115">
        <v>1</v>
      </c>
      <c r="N4156" s="108" t="s">
        <v>5357</v>
      </c>
      <c r="O4156" s="115" t="s">
        <v>15889</v>
      </c>
      <c r="P4156" s="115" t="s">
        <v>9125</v>
      </c>
      <c r="Q4156" s="115" t="s">
        <v>16545</v>
      </c>
      <c r="R4156" s="115"/>
      <c r="S4156" s="115"/>
      <c r="T4156" s="115" t="s">
        <v>20547</v>
      </c>
      <c r="U4156" s="115" t="s">
        <v>17979</v>
      </c>
      <c r="V4156" s="151">
        <v>5</v>
      </c>
      <c r="W4156" s="183"/>
      <c r="X4156" s="324"/>
    </row>
    <row r="4157" spans="1:24" ht="12.95" customHeight="1" x14ac:dyDescent="0.2">
      <c r="A4157" s="115">
        <v>2007</v>
      </c>
      <c r="B4157" s="115" t="s">
        <v>4176</v>
      </c>
      <c r="C4157" s="102" t="s">
        <v>1423</v>
      </c>
      <c r="D4157" s="102" t="s">
        <v>11766</v>
      </c>
      <c r="E4157" s="115">
        <v>4</v>
      </c>
      <c r="F4157" s="148" t="s">
        <v>10085</v>
      </c>
      <c r="G4157" s="105">
        <v>16335</v>
      </c>
      <c r="H4157" s="115" t="s">
        <v>13336</v>
      </c>
      <c r="I4157" s="115" t="s">
        <v>4890</v>
      </c>
      <c r="J4157" s="102" t="s">
        <v>14920</v>
      </c>
      <c r="K4157" s="115"/>
      <c r="L4157" s="143" t="s">
        <v>37135</v>
      </c>
      <c r="M4157" s="115">
        <v>1</v>
      </c>
      <c r="N4157" s="108" t="s">
        <v>6764</v>
      </c>
      <c r="O4157" s="115" t="s">
        <v>12252</v>
      </c>
      <c r="P4157" s="115" t="s">
        <v>162</v>
      </c>
      <c r="Q4157" s="115" t="s">
        <v>16823</v>
      </c>
      <c r="R4157" s="115"/>
      <c r="S4157" s="115" t="s">
        <v>8315</v>
      </c>
      <c r="T4157" s="115" t="s">
        <v>20547</v>
      </c>
      <c r="U4157" s="115" t="s">
        <v>5356</v>
      </c>
      <c r="V4157" s="151">
        <v>5.5</v>
      </c>
      <c r="W4157" s="183"/>
      <c r="X4157" s="324"/>
    </row>
    <row r="4158" spans="1:24" ht="12.95" customHeight="1" x14ac:dyDescent="0.2">
      <c r="A4158" s="115">
        <v>2007</v>
      </c>
      <c r="B4158" s="115" t="s">
        <v>4176</v>
      </c>
      <c r="C4158" s="102" t="s">
        <v>1423</v>
      </c>
      <c r="D4158" s="102" t="s">
        <v>6765</v>
      </c>
      <c r="E4158" s="115">
        <v>5</v>
      </c>
      <c r="F4158" s="148" t="s">
        <v>10085</v>
      </c>
      <c r="G4158" s="105">
        <v>16335</v>
      </c>
      <c r="H4158" s="115" t="s">
        <v>4890</v>
      </c>
      <c r="I4158" s="115" t="s">
        <v>13336</v>
      </c>
      <c r="J4158" s="102" t="s">
        <v>14920</v>
      </c>
      <c r="K4158" s="115"/>
      <c r="L4158" s="143" t="s">
        <v>37136</v>
      </c>
      <c r="M4158" s="115">
        <v>1</v>
      </c>
      <c r="N4158" s="108" t="s">
        <v>5357</v>
      </c>
      <c r="O4158" s="115" t="s">
        <v>13301</v>
      </c>
      <c r="P4158" s="115" t="s">
        <v>9160</v>
      </c>
      <c r="Q4158" s="115" t="s">
        <v>16511</v>
      </c>
      <c r="R4158" s="115"/>
      <c r="S4158" s="115"/>
      <c r="T4158" s="115" t="s">
        <v>20547</v>
      </c>
      <c r="U4158" s="115" t="s">
        <v>6766</v>
      </c>
      <c r="V4158" s="151">
        <v>7</v>
      </c>
      <c r="W4158" s="183"/>
      <c r="X4158" s="324"/>
    </row>
    <row r="4159" spans="1:24" ht="12.95" customHeight="1" x14ac:dyDescent="0.2">
      <c r="A4159" s="115">
        <v>2007</v>
      </c>
      <c r="B4159" s="115" t="s">
        <v>4176</v>
      </c>
      <c r="C4159" s="102" t="s">
        <v>1423</v>
      </c>
      <c r="D4159" s="102" t="s">
        <v>6784</v>
      </c>
      <c r="E4159" s="115">
        <v>6</v>
      </c>
      <c r="F4159" s="148" t="s">
        <v>10085</v>
      </c>
      <c r="G4159" s="105">
        <v>16336</v>
      </c>
      <c r="H4159" s="115" t="s">
        <v>13336</v>
      </c>
      <c r="I4159" s="115" t="s">
        <v>11819</v>
      </c>
      <c r="J4159" s="102" t="s">
        <v>14920</v>
      </c>
      <c r="K4159" s="115"/>
      <c r="L4159" s="143" t="s">
        <v>37137</v>
      </c>
      <c r="M4159" s="115">
        <v>1</v>
      </c>
      <c r="N4159" s="108" t="s">
        <v>6764</v>
      </c>
      <c r="O4159" s="115" t="s">
        <v>12252</v>
      </c>
      <c r="P4159" s="115" t="s">
        <v>162</v>
      </c>
      <c r="Q4159" s="115" t="s">
        <v>19531</v>
      </c>
      <c r="R4159" s="115"/>
      <c r="S4159" s="115"/>
      <c r="T4159" s="115" t="s">
        <v>20547</v>
      </c>
      <c r="U4159" s="115" t="s">
        <v>17980</v>
      </c>
      <c r="V4159" s="151">
        <v>5</v>
      </c>
      <c r="W4159" s="183"/>
      <c r="X4159" s="324"/>
    </row>
    <row r="4160" spans="1:24" ht="12.95" customHeight="1" x14ac:dyDescent="0.2">
      <c r="A4160" s="115">
        <v>2007</v>
      </c>
      <c r="B4160" s="115" t="s">
        <v>4176</v>
      </c>
      <c r="C4160" s="102" t="s">
        <v>1423</v>
      </c>
      <c r="D4160" s="102" t="s">
        <v>14064</v>
      </c>
      <c r="E4160" s="115">
        <v>7</v>
      </c>
      <c r="F4160" s="148" t="s">
        <v>10085</v>
      </c>
      <c r="G4160" s="105">
        <v>16336</v>
      </c>
      <c r="H4160" s="115" t="s">
        <v>11819</v>
      </c>
      <c r="I4160" s="115" t="s">
        <v>13336</v>
      </c>
      <c r="J4160" s="102" t="s">
        <v>14920</v>
      </c>
      <c r="K4160" s="115"/>
      <c r="L4160" s="143" t="s">
        <v>37138</v>
      </c>
      <c r="M4160" s="115">
        <v>2</v>
      </c>
      <c r="N4160" s="108" t="s">
        <v>31853</v>
      </c>
      <c r="O4160" s="115" t="s">
        <v>9125</v>
      </c>
      <c r="P4160" s="115"/>
      <c r="Q4160" s="115" t="s">
        <v>20465</v>
      </c>
      <c r="R4160" s="115"/>
      <c r="S4160" s="115"/>
      <c r="T4160" s="115" t="s">
        <v>20547</v>
      </c>
      <c r="U4160" s="115" t="s">
        <v>5356</v>
      </c>
      <c r="V4160" s="151">
        <v>5</v>
      </c>
      <c r="W4160" s="183"/>
      <c r="X4160" s="324"/>
    </row>
    <row r="4161" spans="1:24" ht="12.95" customHeight="1" x14ac:dyDescent="0.2">
      <c r="A4161" s="115">
        <v>2007</v>
      </c>
      <c r="B4161" s="115" t="s">
        <v>4176</v>
      </c>
      <c r="C4161" s="102" t="s">
        <v>1423</v>
      </c>
      <c r="D4161" s="102" t="s">
        <v>6785</v>
      </c>
      <c r="E4161" s="115">
        <v>8</v>
      </c>
      <c r="F4161" s="148" t="s">
        <v>10085</v>
      </c>
      <c r="G4161" s="105">
        <v>16336</v>
      </c>
      <c r="H4161" s="115" t="s">
        <v>11819</v>
      </c>
      <c r="I4161" s="115" t="s">
        <v>13336</v>
      </c>
      <c r="J4161" s="102" t="s">
        <v>14920</v>
      </c>
      <c r="K4161" s="115"/>
      <c r="L4161" s="143" t="s">
        <v>37139</v>
      </c>
      <c r="M4161" s="115">
        <v>1</v>
      </c>
      <c r="N4161" s="108" t="s">
        <v>6764</v>
      </c>
      <c r="O4161" s="115"/>
      <c r="P4161" s="115" t="s">
        <v>3620</v>
      </c>
      <c r="Q4161" s="115" t="s">
        <v>17392</v>
      </c>
      <c r="R4161" s="115"/>
      <c r="S4161" s="115"/>
      <c r="T4161" s="115" t="s">
        <v>20547</v>
      </c>
      <c r="U4161" s="115" t="s">
        <v>5356</v>
      </c>
      <c r="V4161" s="151">
        <v>5.5</v>
      </c>
      <c r="W4161" s="183"/>
      <c r="X4161" s="324"/>
    </row>
    <row r="4162" spans="1:24" ht="12.95" customHeight="1" x14ac:dyDescent="0.2">
      <c r="A4162" s="115">
        <v>2007</v>
      </c>
      <c r="B4162" s="115" t="s">
        <v>4176</v>
      </c>
      <c r="C4162" s="102" t="s">
        <v>1423</v>
      </c>
      <c r="D4162" s="102" t="s">
        <v>6786</v>
      </c>
      <c r="E4162" s="115">
        <v>9</v>
      </c>
      <c r="F4162" s="148" t="s">
        <v>10085</v>
      </c>
      <c r="G4162" s="105">
        <v>16336</v>
      </c>
      <c r="H4162" s="115" t="s">
        <v>13336</v>
      </c>
      <c r="I4162" s="115" t="s">
        <v>11819</v>
      </c>
      <c r="J4162" s="102" t="s">
        <v>14920</v>
      </c>
      <c r="K4162" s="115"/>
      <c r="L4162" s="143" t="s">
        <v>37140</v>
      </c>
      <c r="M4162" s="115">
        <v>1</v>
      </c>
      <c r="N4162" s="108" t="s">
        <v>6764</v>
      </c>
      <c r="O4162" s="115" t="s">
        <v>3620</v>
      </c>
      <c r="P4162" s="115" t="s">
        <v>9125</v>
      </c>
      <c r="Q4162" s="115" t="s">
        <v>16545</v>
      </c>
      <c r="R4162" s="115"/>
      <c r="S4162" s="115"/>
      <c r="T4162" s="115" t="s">
        <v>20547</v>
      </c>
      <c r="U4162" s="115" t="s">
        <v>5356</v>
      </c>
      <c r="V4162" s="151">
        <v>5</v>
      </c>
      <c r="W4162" s="183"/>
      <c r="X4162" s="324"/>
    </row>
    <row r="4163" spans="1:24" ht="12.95" customHeight="1" x14ac:dyDescent="0.2">
      <c r="A4163" s="115">
        <v>2007</v>
      </c>
      <c r="B4163" s="115" t="s">
        <v>4176</v>
      </c>
      <c r="C4163" s="102" t="s">
        <v>1423</v>
      </c>
      <c r="D4163" s="102" t="s">
        <v>6787</v>
      </c>
      <c r="E4163" s="115">
        <v>10</v>
      </c>
      <c r="F4163" s="148" t="s">
        <v>10085</v>
      </c>
      <c r="G4163" s="105">
        <v>16336</v>
      </c>
      <c r="H4163" s="115" t="s">
        <v>13336</v>
      </c>
      <c r="I4163" s="115" t="s">
        <v>4890</v>
      </c>
      <c r="J4163" s="102" t="s">
        <v>14920</v>
      </c>
      <c r="K4163" s="115"/>
      <c r="L4163" s="143" t="s">
        <v>37141</v>
      </c>
      <c r="M4163" s="115">
        <v>1</v>
      </c>
      <c r="N4163" s="108" t="s">
        <v>5357</v>
      </c>
      <c r="O4163" s="115" t="s">
        <v>3620</v>
      </c>
      <c r="P4163" s="115" t="s">
        <v>9125</v>
      </c>
      <c r="Q4163" s="115" t="s">
        <v>17383</v>
      </c>
      <c r="R4163" s="115"/>
      <c r="S4163" s="115"/>
      <c r="T4163" s="115" t="s">
        <v>20547</v>
      </c>
      <c r="U4163" s="115" t="s">
        <v>5356</v>
      </c>
      <c r="V4163" s="151">
        <v>5</v>
      </c>
      <c r="W4163" s="183"/>
      <c r="X4163" s="324"/>
    </row>
    <row r="4164" spans="1:24" ht="12.95" customHeight="1" x14ac:dyDescent="0.2">
      <c r="A4164" s="115">
        <v>2007</v>
      </c>
      <c r="B4164" s="115" t="s">
        <v>4176</v>
      </c>
      <c r="C4164" s="102" t="s">
        <v>1423</v>
      </c>
      <c r="D4164" s="102" t="s">
        <v>8628</v>
      </c>
      <c r="E4164" s="115">
        <v>11</v>
      </c>
      <c r="F4164" s="148" t="s">
        <v>10085</v>
      </c>
      <c r="G4164" s="105">
        <v>16336</v>
      </c>
      <c r="H4164" s="115" t="s">
        <v>11819</v>
      </c>
      <c r="I4164" s="115" t="s">
        <v>13336</v>
      </c>
      <c r="J4164" s="102" t="s">
        <v>14920</v>
      </c>
      <c r="K4164" s="115"/>
      <c r="L4164" s="143" t="s">
        <v>37142</v>
      </c>
      <c r="M4164" s="115">
        <v>1</v>
      </c>
      <c r="N4164" s="108" t="s">
        <v>6764</v>
      </c>
      <c r="O4164" s="115"/>
      <c r="P4164" s="115"/>
      <c r="Q4164" s="115" t="s">
        <v>16545</v>
      </c>
      <c r="R4164" s="115"/>
      <c r="S4164" s="115"/>
      <c r="T4164" s="115" t="s">
        <v>20547</v>
      </c>
      <c r="U4164" s="115" t="s">
        <v>5356</v>
      </c>
      <c r="V4164" s="151">
        <v>3.5</v>
      </c>
      <c r="W4164" s="183"/>
      <c r="X4164" s="324"/>
    </row>
    <row r="4165" spans="1:24" ht="12.95" customHeight="1" x14ac:dyDescent="0.2">
      <c r="A4165" s="115">
        <v>2007</v>
      </c>
      <c r="B4165" s="115" t="s">
        <v>4176</v>
      </c>
      <c r="C4165" s="102" t="s">
        <v>1423</v>
      </c>
      <c r="D4165" s="102" t="s">
        <v>8629</v>
      </c>
      <c r="E4165" s="115">
        <v>12</v>
      </c>
      <c r="F4165" s="148" t="s">
        <v>10085</v>
      </c>
      <c r="G4165" s="105">
        <v>16337</v>
      </c>
      <c r="H4165" s="115" t="s">
        <v>13336</v>
      </c>
      <c r="I4165" s="115" t="s">
        <v>4890</v>
      </c>
      <c r="J4165" s="102" t="s">
        <v>14920</v>
      </c>
      <c r="K4165" s="115"/>
      <c r="L4165" s="143" t="s">
        <v>37143</v>
      </c>
      <c r="M4165" s="115">
        <v>1</v>
      </c>
      <c r="N4165" s="108" t="s">
        <v>5357</v>
      </c>
      <c r="O4165" s="115" t="s">
        <v>3620</v>
      </c>
      <c r="P4165" s="115"/>
      <c r="Q4165" s="115" t="s">
        <v>16868</v>
      </c>
      <c r="R4165" s="115"/>
      <c r="S4165" s="115"/>
      <c r="T4165" s="115" t="s">
        <v>20547</v>
      </c>
      <c r="U4165" s="115" t="s">
        <v>28018</v>
      </c>
      <c r="V4165" s="151">
        <v>5.5</v>
      </c>
      <c r="W4165" s="183"/>
      <c r="X4165" s="324"/>
    </row>
    <row r="4166" spans="1:24" ht="12.95" customHeight="1" x14ac:dyDescent="0.2">
      <c r="A4166" s="115">
        <v>2007</v>
      </c>
      <c r="B4166" s="115" t="s">
        <v>4176</v>
      </c>
      <c r="C4166" s="102" t="s">
        <v>1423</v>
      </c>
      <c r="D4166" s="102" t="s">
        <v>8630</v>
      </c>
      <c r="E4166" s="115">
        <v>13</v>
      </c>
      <c r="F4166" s="148" t="s">
        <v>10085</v>
      </c>
      <c r="G4166" s="105">
        <v>16338</v>
      </c>
      <c r="H4166" s="115" t="s">
        <v>13336</v>
      </c>
      <c r="I4166" s="115" t="s">
        <v>11819</v>
      </c>
      <c r="J4166" s="102" t="s">
        <v>14920</v>
      </c>
      <c r="K4166" s="115"/>
      <c r="L4166" s="143" t="s">
        <v>37144</v>
      </c>
      <c r="M4166" s="115">
        <v>1</v>
      </c>
      <c r="N4166" s="108" t="s">
        <v>5357</v>
      </c>
      <c r="O4166" s="115" t="s">
        <v>5985</v>
      </c>
      <c r="P4166" s="115" t="s">
        <v>15941</v>
      </c>
      <c r="Q4166" s="115" t="s">
        <v>17383</v>
      </c>
      <c r="R4166" s="115"/>
      <c r="S4166" s="115"/>
      <c r="T4166" s="115" t="s">
        <v>20547</v>
      </c>
      <c r="U4166" s="115" t="s">
        <v>17981</v>
      </c>
      <c r="V4166" s="151">
        <v>4.5</v>
      </c>
      <c r="W4166" s="183"/>
      <c r="X4166" s="324"/>
    </row>
    <row r="4167" spans="1:24" ht="12.95" customHeight="1" x14ac:dyDescent="0.2">
      <c r="A4167" s="115">
        <v>2007</v>
      </c>
      <c r="B4167" s="115" t="s">
        <v>4176</v>
      </c>
      <c r="C4167" s="102" t="s">
        <v>1423</v>
      </c>
      <c r="D4167" s="102" t="s">
        <v>13419</v>
      </c>
      <c r="E4167" s="115">
        <v>14</v>
      </c>
      <c r="F4167" s="148" t="s">
        <v>10085</v>
      </c>
      <c r="G4167" s="105">
        <v>16338</v>
      </c>
      <c r="H4167" s="115" t="s">
        <v>11819</v>
      </c>
      <c r="I4167" s="115" t="s">
        <v>31854</v>
      </c>
      <c r="J4167" s="102" t="s">
        <v>14920</v>
      </c>
      <c r="K4167" s="115"/>
      <c r="L4167" s="143" t="s">
        <v>37145</v>
      </c>
      <c r="M4167" s="115">
        <v>1</v>
      </c>
      <c r="N4167" s="108" t="s">
        <v>6764</v>
      </c>
      <c r="O4167" s="115" t="s">
        <v>9125</v>
      </c>
      <c r="P4167" s="115" t="s">
        <v>9160</v>
      </c>
      <c r="Q4167" s="115" t="s">
        <v>17383</v>
      </c>
      <c r="R4167" s="115"/>
      <c r="S4167" s="115"/>
      <c r="T4167" s="115" t="s">
        <v>20547</v>
      </c>
      <c r="U4167" s="115" t="s">
        <v>5356</v>
      </c>
      <c r="V4167" s="151">
        <v>6</v>
      </c>
      <c r="W4167" s="183"/>
      <c r="X4167" s="324"/>
    </row>
    <row r="4168" spans="1:24" ht="12.95" customHeight="1" x14ac:dyDescent="0.2">
      <c r="A4168" s="115">
        <v>2007</v>
      </c>
      <c r="B4168" s="115" t="s">
        <v>4176</v>
      </c>
      <c r="C4168" s="102" t="s">
        <v>1423</v>
      </c>
      <c r="D4168" s="102" t="s">
        <v>13420</v>
      </c>
      <c r="E4168" s="115">
        <v>15</v>
      </c>
      <c r="F4168" s="148" t="s">
        <v>10085</v>
      </c>
      <c r="G4168" s="105">
        <v>16340</v>
      </c>
      <c r="H4168" s="115" t="s">
        <v>13336</v>
      </c>
      <c r="I4168" s="115" t="s">
        <v>11819</v>
      </c>
      <c r="J4168" s="102" t="s">
        <v>14920</v>
      </c>
      <c r="K4168" s="115"/>
      <c r="L4168" s="143" t="s">
        <v>37146</v>
      </c>
      <c r="M4168" s="115">
        <v>1</v>
      </c>
      <c r="N4168" s="108" t="s">
        <v>6764</v>
      </c>
      <c r="O4168" s="115" t="s">
        <v>14682</v>
      </c>
      <c r="P4168" s="115" t="s">
        <v>12252</v>
      </c>
      <c r="Q4168" s="115" t="s">
        <v>20100</v>
      </c>
      <c r="R4168" s="115"/>
      <c r="S4168" s="115" t="s">
        <v>11080</v>
      </c>
      <c r="T4168" s="115" t="s">
        <v>20547</v>
      </c>
      <c r="U4168" s="115" t="s">
        <v>17981</v>
      </c>
      <c r="V4168" s="151">
        <v>8</v>
      </c>
      <c r="W4168" s="183"/>
      <c r="X4168" s="324"/>
    </row>
    <row r="4169" spans="1:24" ht="12.95" customHeight="1" x14ac:dyDescent="0.2">
      <c r="A4169" s="115">
        <v>2007</v>
      </c>
      <c r="B4169" s="115" t="s">
        <v>4176</v>
      </c>
      <c r="C4169" s="102" t="s">
        <v>1423</v>
      </c>
      <c r="D4169" s="102" t="s">
        <v>892</v>
      </c>
      <c r="E4169" s="115">
        <v>16</v>
      </c>
      <c r="F4169" s="148" t="s">
        <v>10085</v>
      </c>
      <c r="G4169" s="105">
        <v>16340</v>
      </c>
      <c r="H4169" s="115" t="s">
        <v>4890</v>
      </c>
      <c r="I4169" s="115" t="s">
        <v>13336</v>
      </c>
      <c r="J4169" s="102" t="s">
        <v>14920</v>
      </c>
      <c r="K4169" s="115"/>
      <c r="L4169" s="143" t="s">
        <v>37147</v>
      </c>
      <c r="M4169" s="115">
        <v>1</v>
      </c>
      <c r="N4169" s="108" t="s">
        <v>31855</v>
      </c>
      <c r="O4169" s="115"/>
      <c r="P4169" s="115"/>
      <c r="Q4169" s="115" t="s">
        <v>17671</v>
      </c>
      <c r="R4169" s="115" t="s">
        <v>7035</v>
      </c>
      <c r="S4169" s="115"/>
      <c r="T4169" s="115" t="s">
        <v>20547</v>
      </c>
      <c r="U4169" s="115" t="s">
        <v>17982</v>
      </c>
      <c r="V4169" s="151" t="s">
        <v>5319</v>
      </c>
      <c r="W4169" s="183"/>
      <c r="X4169" s="324"/>
    </row>
    <row r="4170" spans="1:24" ht="12.95" customHeight="1" x14ac:dyDescent="0.2">
      <c r="A4170" s="101">
        <v>32448</v>
      </c>
      <c r="B4170" s="115" t="s">
        <v>2656</v>
      </c>
      <c r="C4170" s="102" t="s">
        <v>3860</v>
      </c>
      <c r="D4170" s="102" t="s">
        <v>9439</v>
      </c>
      <c r="E4170" s="115"/>
      <c r="F4170" s="102" t="s">
        <v>14834</v>
      </c>
      <c r="G4170" s="119">
        <v>28769</v>
      </c>
      <c r="H4170" s="102" t="s">
        <v>30638</v>
      </c>
      <c r="I4170" s="102" t="s">
        <v>20323</v>
      </c>
      <c r="J4170" s="102" t="s">
        <v>12076</v>
      </c>
      <c r="K4170" s="102"/>
      <c r="L4170" s="111"/>
      <c r="M4170" s="120" t="s">
        <v>7636</v>
      </c>
      <c r="N4170" s="112" t="s">
        <v>15819</v>
      </c>
      <c r="O4170" s="121"/>
      <c r="P4170" s="102"/>
      <c r="Q4170" s="102" t="s">
        <v>20324</v>
      </c>
      <c r="R4170" s="109"/>
      <c r="S4170" s="102"/>
      <c r="T4170" s="102" t="s">
        <v>28688</v>
      </c>
      <c r="U4170" s="102" t="s">
        <v>20325</v>
      </c>
      <c r="V4170" s="118">
        <v>8</v>
      </c>
      <c r="W4170" s="107"/>
      <c r="X4170" s="324"/>
    </row>
    <row r="4171" spans="1:24" ht="12.95" customHeight="1" x14ac:dyDescent="0.2">
      <c r="A4171" s="101">
        <v>32448</v>
      </c>
      <c r="B4171" s="115" t="s">
        <v>2656</v>
      </c>
      <c r="C4171" s="102" t="s">
        <v>3860</v>
      </c>
      <c r="D4171" s="102" t="s">
        <v>6928</v>
      </c>
      <c r="E4171" s="115"/>
      <c r="F4171" s="102" t="s">
        <v>14834</v>
      </c>
      <c r="G4171" s="105">
        <v>43862</v>
      </c>
      <c r="H4171" s="102" t="s">
        <v>30638</v>
      </c>
      <c r="I4171" s="102" t="s">
        <v>30639</v>
      </c>
      <c r="J4171" s="102" t="s">
        <v>397</v>
      </c>
      <c r="K4171" s="102"/>
      <c r="L4171" s="111"/>
      <c r="M4171" s="120" t="s">
        <v>5401</v>
      </c>
      <c r="N4171" s="112" t="s">
        <v>15821</v>
      </c>
      <c r="O4171" s="121" t="s">
        <v>13301</v>
      </c>
      <c r="P4171" s="102"/>
      <c r="Q4171" s="102" t="s">
        <v>17383</v>
      </c>
      <c r="R4171" s="109" t="s">
        <v>7035</v>
      </c>
      <c r="S4171" s="102"/>
      <c r="T4171" s="102" t="s">
        <v>28688</v>
      </c>
      <c r="U4171" s="102" t="s">
        <v>15822</v>
      </c>
      <c r="V4171" s="118">
        <v>10</v>
      </c>
      <c r="W4171" s="107"/>
      <c r="X4171" s="324"/>
    </row>
    <row r="4172" spans="1:24" ht="12.95" customHeight="1" x14ac:dyDescent="0.2">
      <c r="A4172" s="101">
        <v>33695</v>
      </c>
      <c r="B4172" s="115" t="s">
        <v>2656</v>
      </c>
      <c r="C4172" s="132" t="s">
        <v>17983</v>
      </c>
      <c r="D4172" s="102" t="s">
        <v>13501</v>
      </c>
      <c r="E4172" s="115"/>
      <c r="F4172" s="104" t="s">
        <v>14834</v>
      </c>
      <c r="G4172" s="105"/>
      <c r="H4172" s="102" t="s">
        <v>13502</v>
      </c>
      <c r="I4172" s="102" t="s">
        <v>13503</v>
      </c>
      <c r="J4172" s="102" t="s">
        <v>13504</v>
      </c>
      <c r="K4172" s="115" t="s">
        <v>5618</v>
      </c>
      <c r="L4172" s="111"/>
      <c r="M4172" s="109">
        <v>10</v>
      </c>
      <c r="N4172" s="112" t="s">
        <v>17984</v>
      </c>
      <c r="O4172" s="102"/>
      <c r="P4172" s="102"/>
      <c r="Q4172" s="102"/>
      <c r="R4172" s="109"/>
      <c r="S4172" s="102"/>
      <c r="T4172" s="102" t="s">
        <v>28688</v>
      </c>
      <c r="U4172" s="102"/>
      <c r="V4172" s="127" t="s">
        <v>5147</v>
      </c>
      <c r="W4172" s="107"/>
      <c r="X4172" s="324"/>
    </row>
    <row r="4173" spans="1:24" ht="12.95" customHeight="1" x14ac:dyDescent="0.2">
      <c r="A4173" s="116"/>
      <c r="B4173" s="115" t="s">
        <v>8846</v>
      </c>
      <c r="C4173" s="102" t="s">
        <v>8846</v>
      </c>
      <c r="D4173" s="127" t="s">
        <v>11278</v>
      </c>
      <c r="E4173" s="116" t="s">
        <v>8983</v>
      </c>
      <c r="F4173" s="104" t="s">
        <v>14834</v>
      </c>
      <c r="G4173" s="105"/>
      <c r="H4173" s="102" t="s">
        <v>10191</v>
      </c>
      <c r="I4173" s="102" t="s">
        <v>2625</v>
      </c>
      <c r="J4173" s="102"/>
      <c r="K4173" s="116"/>
      <c r="L4173" s="111"/>
      <c r="M4173" s="107">
        <v>2</v>
      </c>
      <c r="N4173" s="112" t="s">
        <v>17440</v>
      </c>
      <c r="O4173" s="102" t="s">
        <v>9125</v>
      </c>
      <c r="P4173" s="102"/>
      <c r="Q4173" s="102"/>
      <c r="R4173" s="109"/>
      <c r="S4173" s="102"/>
      <c r="T4173" s="102" t="s">
        <v>28688</v>
      </c>
      <c r="U4173" s="102"/>
      <c r="V4173" s="127" t="s">
        <v>5147</v>
      </c>
      <c r="W4173" s="107"/>
      <c r="X4173" s="324"/>
    </row>
    <row r="4174" spans="1:24" ht="12.95" customHeight="1" x14ac:dyDescent="0.2">
      <c r="A4174" s="115"/>
      <c r="B4174" s="115" t="s">
        <v>8846</v>
      </c>
      <c r="C4174" s="102" t="s">
        <v>10914</v>
      </c>
      <c r="D4174" s="102" t="s">
        <v>7959</v>
      </c>
      <c r="E4174" s="115" t="s">
        <v>5725</v>
      </c>
      <c r="F4174" s="104" t="s">
        <v>14834</v>
      </c>
      <c r="G4174" s="105">
        <v>15080</v>
      </c>
      <c r="H4174" s="102" t="s">
        <v>13336</v>
      </c>
      <c r="I4174" s="102" t="s">
        <v>11819</v>
      </c>
      <c r="J4174" s="102" t="s">
        <v>7225</v>
      </c>
      <c r="K4174" s="115"/>
      <c r="L4174" s="111"/>
      <c r="M4174" s="107">
        <v>1</v>
      </c>
      <c r="N4174" s="112" t="s">
        <v>12003</v>
      </c>
      <c r="O4174" s="102" t="s">
        <v>17511</v>
      </c>
      <c r="P4174" s="102" t="s">
        <v>9125</v>
      </c>
      <c r="Q4174" s="102" t="s">
        <v>17383</v>
      </c>
      <c r="R4174" s="109"/>
      <c r="S4174" s="102"/>
      <c r="T4174" s="102" t="s">
        <v>21275</v>
      </c>
      <c r="U4174" s="102"/>
      <c r="V4174" s="109">
        <v>6.5</v>
      </c>
      <c r="W4174" s="107"/>
      <c r="X4174" s="324"/>
    </row>
    <row r="4175" spans="1:24" ht="12.95" customHeight="1" x14ac:dyDescent="0.2">
      <c r="A4175" s="115"/>
      <c r="B4175" s="115" t="s">
        <v>8846</v>
      </c>
      <c r="C4175" s="102" t="s">
        <v>10914</v>
      </c>
      <c r="D4175" s="129" t="s">
        <v>7879</v>
      </c>
      <c r="E4175" s="102" t="s">
        <v>7226</v>
      </c>
      <c r="F4175" s="102" t="s">
        <v>14834</v>
      </c>
      <c r="G4175" s="105">
        <v>16431</v>
      </c>
      <c r="H4175" s="102" t="s">
        <v>10191</v>
      </c>
      <c r="I4175" s="102" t="s">
        <v>11819</v>
      </c>
      <c r="J4175" s="102" t="s">
        <v>11947</v>
      </c>
      <c r="K4175" s="102"/>
      <c r="L4175" s="111" t="s">
        <v>507</v>
      </c>
      <c r="M4175" s="102">
        <v>2</v>
      </c>
      <c r="N4175" s="112" t="s">
        <v>16044</v>
      </c>
      <c r="O4175" s="102" t="s">
        <v>18182</v>
      </c>
      <c r="P4175" s="102"/>
      <c r="Q4175" s="102" t="s">
        <v>18206</v>
      </c>
      <c r="R4175" s="102"/>
      <c r="S4175" s="102"/>
      <c r="T4175" s="102" t="s">
        <v>20547</v>
      </c>
      <c r="U4175" s="102"/>
      <c r="V4175" s="102">
        <v>7</v>
      </c>
      <c r="W4175" s="102"/>
      <c r="X4175" s="324"/>
    </row>
    <row r="4176" spans="1:24" ht="12.95" customHeight="1" x14ac:dyDescent="0.2">
      <c r="A4176" s="115"/>
      <c r="B4176" s="115" t="s">
        <v>8846</v>
      </c>
      <c r="C4176" s="102" t="s">
        <v>10914</v>
      </c>
      <c r="D4176" s="132" t="s">
        <v>11949</v>
      </c>
      <c r="E4176" s="102" t="s">
        <v>11948</v>
      </c>
      <c r="F4176" s="102" t="s">
        <v>14834</v>
      </c>
      <c r="G4176" s="105">
        <v>15158</v>
      </c>
      <c r="H4176" s="102" t="s">
        <v>10103</v>
      </c>
      <c r="I4176" s="102" t="s">
        <v>11819</v>
      </c>
      <c r="J4176" s="163" t="s">
        <v>13635</v>
      </c>
      <c r="K4176" s="102"/>
      <c r="L4176" s="111"/>
      <c r="M4176" s="107">
        <v>1</v>
      </c>
      <c r="N4176" s="112">
        <v>33</v>
      </c>
      <c r="O4176" s="102" t="s">
        <v>9959</v>
      </c>
      <c r="P4176" s="102" t="s">
        <v>9959</v>
      </c>
      <c r="Q4176" s="102" t="s">
        <v>9959</v>
      </c>
      <c r="R4176" s="109"/>
      <c r="S4176" s="102"/>
      <c r="T4176" s="102" t="s">
        <v>7789</v>
      </c>
      <c r="U4176" s="102"/>
      <c r="V4176" s="109">
        <v>6</v>
      </c>
      <c r="W4176" s="107"/>
      <c r="X4176" s="324"/>
    </row>
    <row r="4177" spans="1:24" ht="12.95" customHeight="1" x14ac:dyDescent="0.2">
      <c r="A4177" s="115"/>
      <c r="B4177" s="115" t="s">
        <v>8846</v>
      </c>
      <c r="C4177" s="102" t="s">
        <v>10914</v>
      </c>
      <c r="D4177" s="132" t="s">
        <v>13637</v>
      </c>
      <c r="E4177" s="102" t="s">
        <v>13636</v>
      </c>
      <c r="F4177" s="102" t="s">
        <v>14834</v>
      </c>
      <c r="G4177" s="105">
        <v>16332</v>
      </c>
      <c r="H4177" s="102" t="s">
        <v>11819</v>
      </c>
      <c r="I4177" s="102" t="s">
        <v>13336</v>
      </c>
      <c r="J4177" s="102" t="s">
        <v>8790</v>
      </c>
      <c r="K4177" s="102"/>
      <c r="L4177" s="111"/>
      <c r="M4177" s="107">
        <v>0.5</v>
      </c>
      <c r="N4177" s="112">
        <v>10</v>
      </c>
      <c r="O4177" s="102" t="s">
        <v>15941</v>
      </c>
      <c r="P4177" s="102"/>
      <c r="Q4177" s="102" t="s">
        <v>15945</v>
      </c>
      <c r="R4177" s="109"/>
      <c r="S4177" s="102"/>
      <c r="T4177" s="102" t="s">
        <v>20547</v>
      </c>
      <c r="U4177" s="102"/>
      <c r="V4177" s="109">
        <v>5.5</v>
      </c>
      <c r="W4177" s="107"/>
      <c r="X4177" s="324"/>
    </row>
    <row r="4178" spans="1:24" ht="12.95" customHeight="1" x14ac:dyDescent="0.2">
      <c r="A4178" s="115"/>
      <c r="B4178" s="115" t="s">
        <v>8846</v>
      </c>
      <c r="C4178" s="102" t="s">
        <v>10914</v>
      </c>
      <c r="D4178" s="129" t="s">
        <v>10155</v>
      </c>
      <c r="E4178" s="102" t="s">
        <v>11077</v>
      </c>
      <c r="F4178" s="102" t="s">
        <v>14834</v>
      </c>
      <c r="G4178" s="105">
        <v>16425</v>
      </c>
      <c r="H4178" s="102" t="s">
        <v>10191</v>
      </c>
      <c r="I4178" s="102" t="s">
        <v>4890</v>
      </c>
      <c r="J4178" s="102" t="s">
        <v>810</v>
      </c>
      <c r="K4178" s="102"/>
      <c r="L4178" s="111" t="s">
        <v>6277</v>
      </c>
      <c r="M4178" s="107">
        <v>2</v>
      </c>
      <c r="N4178" s="112" t="s">
        <v>15884</v>
      </c>
      <c r="O4178" s="102" t="s">
        <v>325</v>
      </c>
      <c r="P4178" s="102" t="s">
        <v>162</v>
      </c>
      <c r="Q4178" s="102" t="s">
        <v>19101</v>
      </c>
      <c r="R4178" s="109"/>
      <c r="S4178" s="102"/>
      <c r="T4178" s="102" t="s">
        <v>20547</v>
      </c>
      <c r="U4178" s="102" t="s">
        <v>16048</v>
      </c>
      <c r="V4178" s="109">
        <v>6.5</v>
      </c>
      <c r="W4178" s="107"/>
      <c r="X4178" s="324"/>
    </row>
    <row r="4179" spans="1:24" ht="12.95" customHeight="1" x14ac:dyDescent="0.2">
      <c r="A4179" s="115"/>
      <c r="B4179" s="115" t="s">
        <v>8846</v>
      </c>
      <c r="C4179" s="102" t="s">
        <v>10914</v>
      </c>
      <c r="D4179" s="129" t="s">
        <v>9595</v>
      </c>
      <c r="E4179" s="102" t="s">
        <v>14942</v>
      </c>
      <c r="F4179" s="102" t="s">
        <v>14834</v>
      </c>
      <c r="G4179" s="105">
        <v>13584</v>
      </c>
      <c r="H4179" s="102" t="s">
        <v>31856</v>
      </c>
      <c r="I4179" s="102" t="s">
        <v>31857</v>
      </c>
      <c r="J4179" s="102" t="s">
        <v>17985</v>
      </c>
      <c r="K4179" s="102"/>
      <c r="L4179" s="111" t="s">
        <v>30944</v>
      </c>
      <c r="M4179" s="102">
        <v>2</v>
      </c>
      <c r="N4179" s="112" t="s">
        <v>30945</v>
      </c>
      <c r="O4179" s="102" t="s">
        <v>10189</v>
      </c>
      <c r="P4179" s="102"/>
      <c r="Q4179" s="102" t="s">
        <v>16624</v>
      </c>
      <c r="R4179" s="102"/>
      <c r="S4179" s="102"/>
      <c r="T4179" s="102" t="s">
        <v>21408</v>
      </c>
      <c r="U4179" s="102" t="s">
        <v>28689</v>
      </c>
      <c r="V4179" s="109">
        <v>6</v>
      </c>
      <c r="W4179" s="109"/>
      <c r="X4179" s="324"/>
    </row>
    <row r="4180" spans="1:24" ht="12.95" customHeight="1" x14ac:dyDescent="0.2">
      <c r="A4180" s="115"/>
      <c r="B4180" s="115" t="s">
        <v>8846</v>
      </c>
      <c r="C4180" s="102" t="s">
        <v>10914</v>
      </c>
      <c r="D4180" s="129" t="s">
        <v>10156</v>
      </c>
      <c r="E4180" s="102" t="s">
        <v>844</v>
      </c>
      <c r="F4180" s="102" t="s">
        <v>14834</v>
      </c>
      <c r="G4180" s="105">
        <v>15688</v>
      </c>
      <c r="H4180" s="102" t="s">
        <v>10103</v>
      </c>
      <c r="I4180" s="102" t="s">
        <v>11819</v>
      </c>
      <c r="J4180" s="102" t="s">
        <v>17986</v>
      </c>
      <c r="K4180" s="102" t="s">
        <v>11725</v>
      </c>
      <c r="L4180" s="111" t="s">
        <v>3767</v>
      </c>
      <c r="M4180" s="102">
        <v>3</v>
      </c>
      <c r="N4180" s="112" t="s">
        <v>17987</v>
      </c>
      <c r="O4180" s="102" t="s">
        <v>18166</v>
      </c>
      <c r="P4180" s="102"/>
      <c r="Q4180" s="102" t="s">
        <v>17599</v>
      </c>
      <c r="R4180" s="102"/>
      <c r="S4180" s="102"/>
      <c r="T4180" s="102" t="s">
        <v>7789</v>
      </c>
      <c r="U4180" s="102" t="s">
        <v>9548</v>
      </c>
      <c r="V4180" s="109">
        <v>5.5</v>
      </c>
      <c r="W4180" s="109"/>
      <c r="X4180" s="324"/>
    </row>
    <row r="4181" spans="1:24" ht="12.95" customHeight="1" x14ac:dyDescent="0.2">
      <c r="A4181" s="115"/>
      <c r="B4181" s="115" t="s">
        <v>8846</v>
      </c>
      <c r="C4181" s="102" t="s">
        <v>10914</v>
      </c>
      <c r="D4181" s="132" t="s">
        <v>7535</v>
      </c>
      <c r="E4181" s="102" t="s">
        <v>12522</v>
      </c>
      <c r="F4181" s="102" t="s">
        <v>14834</v>
      </c>
      <c r="G4181" s="105">
        <v>16382</v>
      </c>
      <c r="H4181" s="102" t="s">
        <v>10191</v>
      </c>
      <c r="I4181" s="102" t="s">
        <v>11819</v>
      </c>
      <c r="J4181" s="102" t="s">
        <v>4891</v>
      </c>
      <c r="K4181" s="102"/>
      <c r="L4181" s="111"/>
      <c r="M4181" s="107">
        <v>1</v>
      </c>
      <c r="N4181" s="112" t="s">
        <v>31858</v>
      </c>
      <c r="O4181" s="102"/>
      <c r="P4181" s="102"/>
      <c r="Q4181" s="102" t="s">
        <v>19517</v>
      </c>
      <c r="R4181" s="109"/>
      <c r="S4181" s="102"/>
      <c r="T4181" s="102" t="s">
        <v>20547</v>
      </c>
      <c r="U4181" s="102"/>
      <c r="V4181" s="109">
        <v>7.5</v>
      </c>
      <c r="W4181" s="107"/>
      <c r="X4181" s="324"/>
    </row>
    <row r="4182" spans="1:24" ht="12.95" customHeight="1" x14ac:dyDescent="0.2">
      <c r="A4182" s="115"/>
      <c r="B4182" s="115" t="s">
        <v>8846</v>
      </c>
      <c r="C4182" s="102" t="s">
        <v>3861</v>
      </c>
      <c r="D4182" s="129" t="s">
        <v>11697</v>
      </c>
      <c r="E4182" s="102" t="s">
        <v>4892</v>
      </c>
      <c r="F4182" s="102" t="s">
        <v>14834</v>
      </c>
      <c r="G4182" s="105">
        <v>16249</v>
      </c>
      <c r="H4182" s="102" t="s">
        <v>11819</v>
      </c>
      <c r="I4182" s="102" t="s">
        <v>13336</v>
      </c>
      <c r="J4182" s="102" t="s">
        <v>7600</v>
      </c>
      <c r="K4182" s="102"/>
      <c r="L4182" s="111" t="s">
        <v>17988</v>
      </c>
      <c r="M4182" s="102">
        <v>1</v>
      </c>
      <c r="N4182" s="125" t="s">
        <v>31859</v>
      </c>
      <c r="O4182" s="102" t="s">
        <v>9160</v>
      </c>
      <c r="P4182" s="102"/>
      <c r="Q4182" s="102" t="s">
        <v>19695</v>
      </c>
      <c r="R4182" s="102"/>
      <c r="S4182" s="102" t="s">
        <v>8315</v>
      </c>
      <c r="T4182" s="102" t="s">
        <v>20547</v>
      </c>
      <c r="U4182" s="102" t="s">
        <v>28231</v>
      </c>
      <c r="V4182" s="109">
        <v>6</v>
      </c>
      <c r="W4182" s="109"/>
      <c r="X4182" s="324"/>
    </row>
    <row r="4183" spans="1:24" ht="12.95" customHeight="1" x14ac:dyDescent="0.2">
      <c r="A4183" s="115"/>
      <c r="B4183" s="115" t="s">
        <v>8846</v>
      </c>
      <c r="C4183" s="102" t="s">
        <v>3861</v>
      </c>
      <c r="D4183" s="129" t="s">
        <v>9921</v>
      </c>
      <c r="E4183" s="102" t="s">
        <v>4893</v>
      </c>
      <c r="F4183" s="102" t="s">
        <v>14834</v>
      </c>
      <c r="G4183" s="105">
        <v>15647</v>
      </c>
      <c r="H4183" s="102" t="s">
        <v>11819</v>
      </c>
      <c r="I4183" s="102" t="s">
        <v>13336</v>
      </c>
      <c r="J4183" s="102" t="s">
        <v>3617</v>
      </c>
      <c r="K4183" s="102"/>
      <c r="L4183" s="111" t="s">
        <v>17990</v>
      </c>
      <c r="M4183" s="102">
        <v>3</v>
      </c>
      <c r="N4183" s="112" t="s">
        <v>17991</v>
      </c>
      <c r="O4183" s="102" t="s">
        <v>19698</v>
      </c>
      <c r="P4183" s="102" t="s">
        <v>2447</v>
      </c>
      <c r="Q4183" s="102"/>
      <c r="R4183" s="102"/>
      <c r="S4183" s="102"/>
      <c r="T4183" s="102" t="s">
        <v>14962</v>
      </c>
      <c r="U4183" s="102" t="s">
        <v>3848</v>
      </c>
      <c r="V4183" s="109">
        <v>6</v>
      </c>
      <c r="W4183" s="109"/>
      <c r="X4183" s="324"/>
    </row>
    <row r="4184" spans="1:24" ht="12.95" customHeight="1" x14ac:dyDescent="0.2">
      <c r="A4184" s="115"/>
      <c r="B4184" s="115" t="s">
        <v>8846</v>
      </c>
      <c r="C4184" s="102" t="s">
        <v>3861</v>
      </c>
      <c r="D4184" s="129" t="s">
        <v>11698</v>
      </c>
      <c r="E4184" s="102" t="s">
        <v>6689</v>
      </c>
      <c r="F4184" s="102" t="s">
        <v>14834</v>
      </c>
      <c r="G4184" s="105">
        <v>16250</v>
      </c>
      <c r="H4184" s="102" t="s">
        <v>13336</v>
      </c>
      <c r="I4184" s="102" t="s">
        <v>11819</v>
      </c>
      <c r="J4184" s="102" t="s">
        <v>17992</v>
      </c>
      <c r="K4184" s="102"/>
      <c r="L4184" s="111" t="s">
        <v>17993</v>
      </c>
      <c r="M4184" s="102">
        <v>1</v>
      </c>
      <c r="N4184" s="125">
        <v>10</v>
      </c>
      <c r="O4184" s="102" t="s">
        <v>18206</v>
      </c>
      <c r="P4184" s="102" t="s">
        <v>2447</v>
      </c>
      <c r="Q4184" s="102" t="s">
        <v>13207</v>
      </c>
      <c r="R4184" s="102"/>
      <c r="S4184" s="102"/>
      <c r="T4184" s="102" t="s">
        <v>20547</v>
      </c>
      <c r="U4184" s="102" t="s">
        <v>1713</v>
      </c>
      <c r="V4184" s="109">
        <v>6</v>
      </c>
      <c r="W4184" s="109"/>
      <c r="X4184" s="324"/>
    </row>
    <row r="4185" spans="1:24" ht="12.95" customHeight="1" x14ac:dyDescent="0.2">
      <c r="A4185" s="115"/>
      <c r="B4185" s="115" t="s">
        <v>8846</v>
      </c>
      <c r="C4185" s="102" t="s">
        <v>3861</v>
      </c>
      <c r="D4185" s="129" t="s">
        <v>5626</v>
      </c>
      <c r="E4185" s="102" t="s">
        <v>6690</v>
      </c>
      <c r="F4185" s="102" t="s">
        <v>14834</v>
      </c>
      <c r="G4185" s="105">
        <v>16235</v>
      </c>
      <c r="H4185" s="102" t="s">
        <v>11819</v>
      </c>
      <c r="I4185" s="102" t="s">
        <v>30670</v>
      </c>
      <c r="J4185" s="102" t="s">
        <v>17994</v>
      </c>
      <c r="K4185" s="102"/>
      <c r="L4185" s="111" t="s">
        <v>17995</v>
      </c>
      <c r="M4185" s="102">
        <v>0.5</v>
      </c>
      <c r="N4185" s="125" t="s">
        <v>31860</v>
      </c>
      <c r="O4185" s="102"/>
      <c r="P4185" s="102"/>
      <c r="Q4185" s="102" t="s">
        <v>19101</v>
      </c>
      <c r="R4185" s="102"/>
      <c r="S4185" s="102"/>
      <c r="T4185" s="102" t="s">
        <v>20547</v>
      </c>
      <c r="U4185" s="102" t="s">
        <v>17996</v>
      </c>
      <c r="V4185" s="109">
        <v>5</v>
      </c>
      <c r="W4185" s="109"/>
      <c r="X4185" s="324"/>
    </row>
    <row r="4186" spans="1:24" ht="12.95" customHeight="1" x14ac:dyDescent="0.2">
      <c r="A4186" s="115"/>
      <c r="B4186" s="115" t="s">
        <v>8846</v>
      </c>
      <c r="C4186" s="102" t="s">
        <v>3861</v>
      </c>
      <c r="D4186" s="129" t="s">
        <v>1998</v>
      </c>
      <c r="E4186" s="102" t="s">
        <v>6691</v>
      </c>
      <c r="F4186" s="102" t="s">
        <v>14834</v>
      </c>
      <c r="G4186" s="105">
        <v>16251</v>
      </c>
      <c r="H4186" s="102" t="s">
        <v>13336</v>
      </c>
      <c r="I4186" s="102" t="s">
        <v>11819</v>
      </c>
      <c r="J4186" s="102" t="s">
        <v>17997</v>
      </c>
      <c r="K4186" s="102"/>
      <c r="L4186" s="111" t="s">
        <v>6075</v>
      </c>
      <c r="M4186" s="102">
        <v>2</v>
      </c>
      <c r="N4186" s="112" t="s">
        <v>16816</v>
      </c>
      <c r="O4186" s="102" t="s">
        <v>16499</v>
      </c>
      <c r="P4186" s="102"/>
      <c r="Q4186" s="102" t="s">
        <v>16543</v>
      </c>
      <c r="R4186" s="102"/>
      <c r="S4186" s="102"/>
      <c r="T4186" s="102" t="s">
        <v>20547</v>
      </c>
      <c r="U4186" s="102"/>
      <c r="V4186" s="109">
        <v>6.5</v>
      </c>
      <c r="W4186" s="109"/>
      <c r="X4186" s="324"/>
    </row>
    <row r="4187" spans="1:24" ht="12.95" customHeight="1" x14ac:dyDescent="0.2">
      <c r="A4187" s="115"/>
      <c r="B4187" s="115" t="s">
        <v>8846</v>
      </c>
      <c r="C4187" s="102" t="s">
        <v>3861</v>
      </c>
      <c r="D4187" s="129" t="s">
        <v>10601</v>
      </c>
      <c r="E4187" s="102" t="s">
        <v>6692</v>
      </c>
      <c r="F4187" s="102" t="s">
        <v>14834</v>
      </c>
      <c r="G4187" s="105">
        <v>16412</v>
      </c>
      <c r="H4187" s="102" t="s">
        <v>10191</v>
      </c>
      <c r="I4187" s="102" t="s">
        <v>2625</v>
      </c>
      <c r="J4187" s="102" t="s">
        <v>17998</v>
      </c>
      <c r="K4187" s="102"/>
      <c r="L4187" s="111" t="s">
        <v>17999</v>
      </c>
      <c r="M4187" s="102">
        <v>2</v>
      </c>
      <c r="N4187" s="125" t="s">
        <v>31861</v>
      </c>
      <c r="O4187" s="102"/>
      <c r="P4187" s="102"/>
      <c r="Q4187" s="102" t="s">
        <v>16712</v>
      </c>
      <c r="R4187" s="102"/>
      <c r="S4187" s="102"/>
      <c r="T4187" s="102" t="s">
        <v>20545</v>
      </c>
      <c r="U4187" s="102" t="s">
        <v>28690</v>
      </c>
      <c r="V4187" s="109">
        <v>6</v>
      </c>
      <c r="W4187" s="109"/>
      <c r="X4187" s="324"/>
    </row>
    <row r="4188" spans="1:24" ht="12.95" customHeight="1" x14ac:dyDescent="0.2">
      <c r="A4188" s="115"/>
      <c r="B4188" s="115" t="s">
        <v>8846</v>
      </c>
      <c r="C4188" s="102" t="s">
        <v>3861</v>
      </c>
      <c r="D4188" s="129" t="s">
        <v>6184</v>
      </c>
      <c r="E4188" s="102" t="s">
        <v>11653</v>
      </c>
      <c r="F4188" s="102" t="s">
        <v>14834</v>
      </c>
      <c r="G4188" s="105">
        <v>15361</v>
      </c>
      <c r="H4188" s="102" t="s">
        <v>2625</v>
      </c>
      <c r="I4188" s="102" t="s">
        <v>13336</v>
      </c>
      <c r="J4188" s="102" t="s">
        <v>3374</v>
      </c>
      <c r="K4188" s="132"/>
      <c r="L4188" s="111" t="s">
        <v>18000</v>
      </c>
      <c r="M4188" s="102">
        <v>1</v>
      </c>
      <c r="N4188" s="112">
        <v>37</v>
      </c>
      <c r="O4188" s="102" t="s">
        <v>3620</v>
      </c>
      <c r="P4188" s="102" t="s">
        <v>10189</v>
      </c>
      <c r="Q4188" s="102" t="s">
        <v>16873</v>
      </c>
      <c r="R4188" s="102"/>
      <c r="S4188" s="102"/>
      <c r="T4188" s="102" t="s">
        <v>21383</v>
      </c>
      <c r="U4188" s="102" t="s">
        <v>28691</v>
      </c>
      <c r="V4188" s="109">
        <v>7.5</v>
      </c>
      <c r="W4188" s="109"/>
      <c r="X4188" s="324"/>
    </row>
    <row r="4189" spans="1:24" ht="12.95" customHeight="1" x14ac:dyDescent="0.2">
      <c r="A4189" s="115"/>
      <c r="B4189" s="115" t="s">
        <v>8846</v>
      </c>
      <c r="C4189" s="102" t="s">
        <v>3861</v>
      </c>
      <c r="D4189" s="129" t="s">
        <v>12032</v>
      </c>
      <c r="E4189" s="102" t="s">
        <v>11654</v>
      </c>
      <c r="F4189" s="102" t="s">
        <v>14834</v>
      </c>
      <c r="G4189" s="105">
        <v>15322</v>
      </c>
      <c r="H4189" s="102" t="s">
        <v>13336</v>
      </c>
      <c r="I4189" s="102" t="s">
        <v>2625</v>
      </c>
      <c r="J4189" s="102" t="s">
        <v>4170</v>
      </c>
      <c r="K4189" s="102"/>
      <c r="L4189" s="111" t="s">
        <v>18001</v>
      </c>
      <c r="M4189" s="102">
        <v>1</v>
      </c>
      <c r="N4189" s="112">
        <v>34</v>
      </c>
      <c r="O4189" s="102" t="s">
        <v>325</v>
      </c>
      <c r="P4189" s="102" t="s">
        <v>9125</v>
      </c>
      <c r="Q4189" s="102" t="s">
        <v>17383</v>
      </c>
      <c r="R4189" s="102"/>
      <c r="S4189" s="102"/>
      <c r="T4189" s="102" t="s">
        <v>21383</v>
      </c>
      <c r="U4189" s="102" t="s">
        <v>28692</v>
      </c>
      <c r="V4189" s="109">
        <v>6</v>
      </c>
      <c r="W4189" s="109"/>
      <c r="X4189" s="324"/>
    </row>
    <row r="4190" spans="1:24" ht="12.95" customHeight="1" x14ac:dyDescent="0.2">
      <c r="A4190" s="115"/>
      <c r="B4190" s="115" t="s">
        <v>8846</v>
      </c>
      <c r="C4190" s="102" t="s">
        <v>3861</v>
      </c>
      <c r="D4190" s="129" t="s">
        <v>560</v>
      </c>
      <c r="E4190" s="102" t="s">
        <v>11655</v>
      </c>
      <c r="F4190" s="102" t="s">
        <v>14834</v>
      </c>
      <c r="G4190" s="105">
        <v>15111</v>
      </c>
      <c r="H4190" s="102" t="s">
        <v>13336</v>
      </c>
      <c r="I4190" s="102" t="s">
        <v>11819</v>
      </c>
      <c r="J4190" s="102" t="s">
        <v>14962</v>
      </c>
      <c r="K4190" s="102"/>
      <c r="L4190" s="111" t="s">
        <v>8664</v>
      </c>
      <c r="M4190" s="102">
        <v>2</v>
      </c>
      <c r="N4190" s="125" t="s">
        <v>31862</v>
      </c>
      <c r="O4190" s="102" t="s">
        <v>9959</v>
      </c>
      <c r="P4190" s="102" t="s">
        <v>9959</v>
      </c>
      <c r="Q4190" s="102" t="s">
        <v>9959</v>
      </c>
      <c r="R4190" s="102"/>
      <c r="S4190" s="102"/>
      <c r="T4190" s="102" t="s">
        <v>14962</v>
      </c>
      <c r="U4190" s="102" t="s">
        <v>27125</v>
      </c>
      <c r="V4190" s="109">
        <v>6</v>
      </c>
      <c r="W4190" s="109"/>
      <c r="X4190" s="324"/>
    </row>
    <row r="4191" spans="1:24" ht="12.95" customHeight="1" x14ac:dyDescent="0.2">
      <c r="A4191" s="115"/>
      <c r="B4191" s="115" t="s">
        <v>8846</v>
      </c>
      <c r="C4191" s="102" t="s">
        <v>3861</v>
      </c>
      <c r="D4191" s="129" t="s">
        <v>1279</v>
      </c>
      <c r="E4191" s="102" t="s">
        <v>14963</v>
      </c>
      <c r="F4191" s="102" t="s">
        <v>14834</v>
      </c>
      <c r="G4191" s="105">
        <v>16374</v>
      </c>
      <c r="H4191" s="102" t="s">
        <v>11819</v>
      </c>
      <c r="I4191" s="102" t="s">
        <v>18002</v>
      </c>
      <c r="J4191" s="102" t="s">
        <v>7130</v>
      </c>
      <c r="K4191" s="102"/>
      <c r="L4191" s="111" t="s">
        <v>18003</v>
      </c>
      <c r="M4191" s="102">
        <v>1</v>
      </c>
      <c r="N4191" s="125">
        <v>36</v>
      </c>
      <c r="O4191" s="102"/>
      <c r="P4191" s="102"/>
      <c r="Q4191" s="102" t="s">
        <v>17596</v>
      </c>
      <c r="R4191" s="102"/>
      <c r="S4191" s="102"/>
      <c r="T4191" s="102" t="s">
        <v>20547</v>
      </c>
      <c r="U4191" s="102" t="s">
        <v>18004</v>
      </c>
      <c r="V4191" s="109">
        <v>6.5</v>
      </c>
      <c r="W4191" s="109"/>
      <c r="X4191" s="324"/>
    </row>
    <row r="4192" spans="1:24" ht="12.95" customHeight="1" x14ac:dyDescent="0.2">
      <c r="A4192" s="115"/>
      <c r="B4192" s="115" t="s">
        <v>8846</v>
      </c>
      <c r="C4192" s="103" t="s">
        <v>2962</v>
      </c>
      <c r="D4192" s="129" t="s">
        <v>1732</v>
      </c>
      <c r="E4192" s="102" t="s">
        <v>14964</v>
      </c>
      <c r="F4192" s="102" t="s">
        <v>14834</v>
      </c>
      <c r="G4192" s="105">
        <v>16528</v>
      </c>
      <c r="H4192" s="102" t="s">
        <v>4890</v>
      </c>
      <c r="I4192" s="102" t="s">
        <v>10103</v>
      </c>
      <c r="J4192" s="102" t="s">
        <v>5481</v>
      </c>
      <c r="K4192" s="102"/>
      <c r="L4192" s="111" t="s">
        <v>3869</v>
      </c>
      <c r="M4192" s="102">
        <v>4</v>
      </c>
      <c r="N4192" s="125" t="s">
        <v>31863</v>
      </c>
      <c r="O4192" s="102" t="s">
        <v>17596</v>
      </c>
      <c r="P4192" s="102"/>
      <c r="Q4192" s="102" t="s">
        <v>16568</v>
      </c>
      <c r="R4192" s="102"/>
      <c r="S4192" s="102"/>
      <c r="T4192" s="102" t="s">
        <v>7789</v>
      </c>
      <c r="U4192" s="102" t="s">
        <v>28693</v>
      </c>
      <c r="V4192" s="109">
        <v>9.5</v>
      </c>
      <c r="W4192" s="109"/>
      <c r="X4192" s="324"/>
    </row>
    <row r="4193" spans="1:24" ht="12.95" customHeight="1" x14ac:dyDescent="0.2">
      <c r="A4193" s="115"/>
      <c r="B4193" s="115" t="s">
        <v>8846</v>
      </c>
      <c r="C4193" s="102" t="s">
        <v>4418</v>
      </c>
      <c r="D4193" s="132" t="s">
        <v>7299</v>
      </c>
      <c r="E4193" s="102" t="s">
        <v>14965</v>
      </c>
      <c r="F4193" s="102" t="s">
        <v>14834</v>
      </c>
      <c r="G4193" s="105">
        <v>16487</v>
      </c>
      <c r="H4193" s="102" t="s">
        <v>2625</v>
      </c>
      <c r="I4193" s="102" t="s">
        <v>15082</v>
      </c>
      <c r="J4193" s="102" t="s">
        <v>11094</v>
      </c>
      <c r="K4193" s="102"/>
      <c r="L4193" s="111"/>
      <c r="M4193" s="107">
        <v>1</v>
      </c>
      <c r="N4193" s="112" t="s">
        <v>31864</v>
      </c>
      <c r="O4193" s="102" t="s">
        <v>3620</v>
      </c>
      <c r="P4193" s="102" t="s">
        <v>162</v>
      </c>
      <c r="Q4193" s="102" t="s">
        <v>20102</v>
      </c>
      <c r="R4193" s="109"/>
      <c r="S4193" s="102"/>
      <c r="T4193" s="102" t="s">
        <v>20545</v>
      </c>
      <c r="U4193" s="102" t="s">
        <v>28694</v>
      </c>
      <c r="V4193" s="109">
        <v>7</v>
      </c>
      <c r="W4193" s="107"/>
      <c r="X4193" s="324"/>
    </row>
    <row r="4194" spans="1:24" ht="12.95" customHeight="1" x14ac:dyDescent="0.2">
      <c r="A4194" s="115"/>
      <c r="B4194" s="115" t="s">
        <v>8846</v>
      </c>
      <c r="C4194" s="102" t="s">
        <v>4418</v>
      </c>
      <c r="D4194" s="129" t="s">
        <v>4001</v>
      </c>
      <c r="E4194" s="102" t="s">
        <v>9270</v>
      </c>
      <c r="F4194" s="102" t="s">
        <v>14834</v>
      </c>
      <c r="G4194" s="105">
        <v>16495</v>
      </c>
      <c r="H4194" s="102" t="s">
        <v>10103</v>
      </c>
      <c r="I4194" s="102" t="s">
        <v>11819</v>
      </c>
      <c r="J4194" s="102" t="s">
        <v>5512</v>
      </c>
      <c r="K4194" s="102"/>
      <c r="L4194" s="111" t="s">
        <v>30941</v>
      </c>
      <c r="M4194" s="102">
        <v>3</v>
      </c>
      <c r="N4194" s="125" t="s">
        <v>31316</v>
      </c>
      <c r="O4194" s="102" t="s">
        <v>15831</v>
      </c>
      <c r="P4194" s="102"/>
      <c r="Q4194" s="102" t="s">
        <v>16795</v>
      </c>
      <c r="R4194" s="102"/>
      <c r="S4194" s="102" t="s">
        <v>9435</v>
      </c>
      <c r="T4194" s="102" t="s">
        <v>7789</v>
      </c>
      <c r="U4194" s="102" t="s">
        <v>18006</v>
      </c>
      <c r="V4194" s="109">
        <v>6</v>
      </c>
      <c r="W4194" s="109"/>
      <c r="X4194" s="324"/>
    </row>
    <row r="4195" spans="1:24" ht="12.95" customHeight="1" x14ac:dyDescent="0.2">
      <c r="A4195" s="115"/>
      <c r="B4195" s="115" t="s">
        <v>8846</v>
      </c>
      <c r="C4195" s="102" t="s">
        <v>4419</v>
      </c>
      <c r="D4195" s="132" t="s">
        <v>9001</v>
      </c>
      <c r="E4195" s="102" t="s">
        <v>14372</v>
      </c>
      <c r="F4195" s="167" t="s">
        <v>6406</v>
      </c>
      <c r="G4195" s="105">
        <v>15337</v>
      </c>
      <c r="H4195" s="102" t="s">
        <v>11819</v>
      </c>
      <c r="I4195" s="102" t="s">
        <v>13336</v>
      </c>
      <c r="J4195" s="102" t="s">
        <v>3749</v>
      </c>
      <c r="K4195" s="102"/>
      <c r="L4195" s="111"/>
      <c r="M4195" s="107">
        <v>2</v>
      </c>
      <c r="N4195" s="112" t="s">
        <v>18104</v>
      </c>
      <c r="O4195" s="102" t="s">
        <v>9125</v>
      </c>
      <c r="P4195" s="102" t="s">
        <v>9160</v>
      </c>
      <c r="Q4195" s="102" t="s">
        <v>16524</v>
      </c>
      <c r="R4195" s="109"/>
      <c r="S4195" s="102"/>
      <c r="T4195" s="102" t="s">
        <v>28757</v>
      </c>
      <c r="U4195" s="102" t="s">
        <v>28695</v>
      </c>
      <c r="V4195" s="109">
        <v>5</v>
      </c>
      <c r="W4195" s="107"/>
      <c r="X4195" s="324"/>
    </row>
    <row r="4196" spans="1:24" ht="12.95" customHeight="1" x14ac:dyDescent="0.2">
      <c r="A4196" s="115"/>
      <c r="B4196" s="115" t="s">
        <v>8846</v>
      </c>
      <c r="C4196" s="102" t="s">
        <v>4419</v>
      </c>
      <c r="D4196" s="132" t="s">
        <v>1997</v>
      </c>
      <c r="E4196" s="102" t="s">
        <v>7100</v>
      </c>
      <c r="F4196" s="102" t="s">
        <v>14834</v>
      </c>
      <c r="G4196" s="105">
        <v>16030</v>
      </c>
      <c r="H4196" s="102" t="s">
        <v>2625</v>
      </c>
      <c r="I4196" s="102" t="s">
        <v>15082</v>
      </c>
      <c r="J4196" s="102" t="s">
        <v>7101</v>
      </c>
      <c r="K4196" s="102"/>
      <c r="L4196" s="111"/>
      <c r="M4196" s="107">
        <v>0.5</v>
      </c>
      <c r="N4196" s="125">
        <v>35</v>
      </c>
      <c r="O4196" s="102" t="s">
        <v>16499</v>
      </c>
      <c r="P4196" s="102" t="s">
        <v>9125</v>
      </c>
      <c r="Q4196" s="102" t="s">
        <v>21193</v>
      </c>
      <c r="R4196" s="109"/>
      <c r="S4196" s="102"/>
      <c r="T4196" s="102" t="s">
        <v>20545</v>
      </c>
      <c r="U4196" s="102" t="s">
        <v>28696</v>
      </c>
      <c r="V4196" s="109">
        <v>7</v>
      </c>
      <c r="W4196" s="107"/>
      <c r="X4196" s="324"/>
    </row>
    <row r="4197" spans="1:24" ht="12.95" customHeight="1" x14ac:dyDescent="0.2">
      <c r="A4197" s="115"/>
      <c r="B4197" s="115" t="s">
        <v>8846</v>
      </c>
      <c r="C4197" s="102" t="s">
        <v>4419</v>
      </c>
      <c r="D4197" s="129" t="s">
        <v>1734</v>
      </c>
      <c r="E4197" s="102" t="s">
        <v>7102</v>
      </c>
      <c r="F4197" s="148" t="s">
        <v>10085</v>
      </c>
      <c r="G4197" s="105">
        <v>15660</v>
      </c>
      <c r="H4197" s="102" t="s">
        <v>10103</v>
      </c>
      <c r="I4197" s="102" t="s">
        <v>11819</v>
      </c>
      <c r="J4197" s="102" t="s">
        <v>18008</v>
      </c>
      <c r="K4197" s="102"/>
      <c r="L4197" s="111" t="s">
        <v>6653</v>
      </c>
      <c r="M4197" s="102">
        <v>1</v>
      </c>
      <c r="N4197" s="125" t="s">
        <v>17503</v>
      </c>
      <c r="O4197" s="102" t="s">
        <v>16982</v>
      </c>
      <c r="P4197" s="102" t="s">
        <v>19503</v>
      </c>
      <c r="Q4197" s="102" t="s">
        <v>19701</v>
      </c>
      <c r="R4197" s="102"/>
      <c r="S4197" s="102"/>
      <c r="T4197" s="102" t="s">
        <v>7789</v>
      </c>
      <c r="U4197" s="102" t="s">
        <v>28697</v>
      </c>
      <c r="V4197" s="109">
        <v>7</v>
      </c>
      <c r="W4197" s="109"/>
      <c r="X4197" s="324"/>
    </row>
    <row r="4198" spans="1:24" ht="12.95" customHeight="1" x14ac:dyDescent="0.2">
      <c r="A4198" s="115"/>
      <c r="B4198" s="115" t="s">
        <v>8846</v>
      </c>
      <c r="C4198" s="102" t="s">
        <v>4419</v>
      </c>
      <c r="D4198" s="129" t="s">
        <v>5938</v>
      </c>
      <c r="E4198" s="102" t="s">
        <v>7103</v>
      </c>
      <c r="F4198" s="102" t="s">
        <v>14834</v>
      </c>
      <c r="G4198" s="105">
        <v>14591</v>
      </c>
      <c r="H4198" s="102" t="s">
        <v>10103</v>
      </c>
      <c r="I4198" s="102" t="s">
        <v>3253</v>
      </c>
      <c r="J4198" s="102" t="s">
        <v>8143</v>
      </c>
      <c r="K4198" s="102"/>
      <c r="L4198" s="111" t="s">
        <v>35694</v>
      </c>
      <c r="M4198" s="102">
        <v>2</v>
      </c>
      <c r="N4198" s="125" t="s">
        <v>31865</v>
      </c>
      <c r="O4198" s="102"/>
      <c r="P4198" s="102"/>
      <c r="Q4198" s="102" t="s">
        <v>19089</v>
      </c>
      <c r="R4198" s="102"/>
      <c r="S4198" s="102"/>
      <c r="T4198" s="102" t="s">
        <v>20549</v>
      </c>
      <c r="U4198" s="102" t="s">
        <v>28698</v>
      </c>
      <c r="V4198" s="109">
        <v>7</v>
      </c>
      <c r="W4198" s="109"/>
      <c r="X4198" s="324"/>
    </row>
    <row r="4199" spans="1:24" ht="12.95" customHeight="1" x14ac:dyDescent="0.2">
      <c r="A4199" s="172">
        <v>34243</v>
      </c>
      <c r="B4199" s="115" t="s">
        <v>8846</v>
      </c>
      <c r="C4199" s="103" t="s">
        <v>4420</v>
      </c>
      <c r="D4199" s="129" t="s">
        <v>3372</v>
      </c>
      <c r="E4199" s="102" t="s">
        <v>7104</v>
      </c>
      <c r="F4199" s="102" t="s">
        <v>14834</v>
      </c>
      <c r="G4199" s="105">
        <v>15154</v>
      </c>
      <c r="H4199" s="102" t="s">
        <v>10103</v>
      </c>
      <c r="I4199" s="102" t="s">
        <v>11819</v>
      </c>
      <c r="J4199" s="102" t="s">
        <v>18009</v>
      </c>
      <c r="K4199" s="102"/>
      <c r="L4199" s="111" t="s">
        <v>11694</v>
      </c>
      <c r="M4199" s="168">
        <v>3</v>
      </c>
      <c r="N4199" s="112" t="s">
        <v>18010</v>
      </c>
      <c r="O4199" s="121" t="s">
        <v>17504</v>
      </c>
      <c r="P4199" s="102" t="s">
        <v>13301</v>
      </c>
      <c r="Q4199" s="102" t="s">
        <v>27645</v>
      </c>
      <c r="R4199" s="102"/>
      <c r="S4199" s="102" t="s">
        <v>9435</v>
      </c>
      <c r="T4199" s="102" t="s">
        <v>7789</v>
      </c>
      <c r="U4199" s="102" t="s">
        <v>28699</v>
      </c>
      <c r="V4199" s="109">
        <v>6</v>
      </c>
      <c r="W4199" s="109"/>
      <c r="X4199" s="324"/>
    </row>
    <row r="4200" spans="1:24" ht="12.95" customHeight="1" x14ac:dyDescent="0.2">
      <c r="A4200" s="172">
        <v>34243</v>
      </c>
      <c r="B4200" s="115" t="s">
        <v>8846</v>
      </c>
      <c r="C4200" s="102" t="s">
        <v>4420</v>
      </c>
      <c r="D4200" s="129" t="s">
        <v>7880</v>
      </c>
      <c r="E4200" s="102" t="s">
        <v>7140</v>
      </c>
      <c r="F4200" s="102" t="s">
        <v>14834</v>
      </c>
      <c r="G4200" s="105">
        <v>15300</v>
      </c>
      <c r="H4200" s="102" t="s">
        <v>11819</v>
      </c>
      <c r="I4200" s="102" t="s">
        <v>13336</v>
      </c>
      <c r="J4200" s="102" t="s">
        <v>11609</v>
      </c>
      <c r="K4200" s="102"/>
      <c r="L4200" s="111" t="s">
        <v>18011</v>
      </c>
      <c r="M4200" s="168">
        <v>3</v>
      </c>
      <c r="N4200" s="112" t="s">
        <v>17859</v>
      </c>
      <c r="O4200" s="121" t="s">
        <v>14682</v>
      </c>
      <c r="P4200" s="102" t="s">
        <v>162</v>
      </c>
      <c r="Q4200" s="102" t="s">
        <v>20593</v>
      </c>
      <c r="R4200" s="102"/>
      <c r="S4200" s="102" t="s">
        <v>11080</v>
      </c>
      <c r="T4200" s="102" t="s">
        <v>14962</v>
      </c>
      <c r="U4200" s="102" t="s">
        <v>11610</v>
      </c>
      <c r="V4200" s="109">
        <v>8</v>
      </c>
      <c r="W4200" s="109"/>
      <c r="X4200" s="324"/>
    </row>
    <row r="4201" spans="1:24" ht="12.95" customHeight="1" x14ac:dyDescent="0.2">
      <c r="A4201" s="172">
        <v>34243</v>
      </c>
      <c r="B4201" s="115" t="s">
        <v>8846</v>
      </c>
      <c r="C4201" s="102" t="s">
        <v>4420</v>
      </c>
      <c r="D4201" s="129" t="s">
        <v>3373</v>
      </c>
      <c r="E4201" s="102" t="s">
        <v>7141</v>
      </c>
      <c r="F4201" s="102" t="s">
        <v>14834</v>
      </c>
      <c r="G4201" s="105">
        <v>16503</v>
      </c>
      <c r="H4201" s="102" t="s">
        <v>2625</v>
      </c>
      <c r="I4201" s="102" t="s">
        <v>16906</v>
      </c>
      <c r="J4201" s="102" t="s">
        <v>11094</v>
      </c>
      <c r="K4201" s="102"/>
      <c r="L4201" s="111" t="s">
        <v>18012</v>
      </c>
      <c r="M4201" s="168">
        <v>2</v>
      </c>
      <c r="N4201" s="125" t="s">
        <v>31866</v>
      </c>
      <c r="O4201" s="121" t="s">
        <v>12252</v>
      </c>
      <c r="P4201" s="102" t="s">
        <v>162</v>
      </c>
      <c r="Q4201" s="102" t="s">
        <v>20874</v>
      </c>
      <c r="R4201" s="102"/>
      <c r="S4201" s="102" t="s">
        <v>8315</v>
      </c>
      <c r="T4201" s="102" t="s">
        <v>20545</v>
      </c>
      <c r="U4201" s="102" t="s">
        <v>17852</v>
      </c>
      <c r="V4201" s="109">
        <v>6</v>
      </c>
      <c r="W4201" s="109"/>
      <c r="X4201" s="324"/>
    </row>
    <row r="4202" spans="1:24" ht="12.95" customHeight="1" x14ac:dyDescent="0.2">
      <c r="A4202" s="172">
        <v>34243</v>
      </c>
      <c r="B4202" s="115" t="s">
        <v>8846</v>
      </c>
      <c r="C4202" s="102" t="s">
        <v>4420</v>
      </c>
      <c r="D4202" s="129" t="s">
        <v>3240</v>
      </c>
      <c r="E4202" s="102" t="s">
        <v>8794</v>
      </c>
      <c r="F4202" s="102" t="s">
        <v>14834</v>
      </c>
      <c r="G4202" s="105">
        <v>14593</v>
      </c>
      <c r="H4202" s="102" t="s">
        <v>10103</v>
      </c>
      <c r="I4202" s="102" t="s">
        <v>3253</v>
      </c>
      <c r="J4202" s="102" t="s">
        <v>18014</v>
      </c>
      <c r="K4202" s="102"/>
      <c r="L4202" s="111" t="s">
        <v>18015</v>
      </c>
      <c r="M4202" s="168">
        <v>3</v>
      </c>
      <c r="N4202" s="112" t="s">
        <v>18016</v>
      </c>
      <c r="O4202" s="121" t="s">
        <v>8076</v>
      </c>
      <c r="P4202" s="102"/>
      <c r="Q4202" s="102" t="s">
        <v>21657</v>
      </c>
      <c r="R4202" s="102"/>
      <c r="S4202" s="102"/>
      <c r="T4202" s="102" t="s">
        <v>20549</v>
      </c>
      <c r="U4202" s="102" t="s">
        <v>28700</v>
      </c>
      <c r="V4202" s="109">
        <v>8</v>
      </c>
      <c r="W4202" s="109"/>
      <c r="X4202" s="324"/>
    </row>
    <row r="4203" spans="1:24" ht="12.95" customHeight="1" x14ac:dyDescent="0.2">
      <c r="A4203" s="172">
        <v>34243</v>
      </c>
      <c r="B4203" s="115" t="s">
        <v>8846</v>
      </c>
      <c r="C4203" s="102" t="s">
        <v>4420</v>
      </c>
      <c r="D4203" s="132" t="s">
        <v>8796</v>
      </c>
      <c r="E4203" s="102" t="s">
        <v>8795</v>
      </c>
      <c r="F4203" s="102" t="s">
        <v>14834</v>
      </c>
      <c r="G4203" s="105">
        <v>15816</v>
      </c>
      <c r="H4203" s="102" t="s">
        <v>31867</v>
      </c>
      <c r="I4203" s="102" t="s">
        <v>4890</v>
      </c>
      <c r="J4203" s="102" t="s">
        <v>4668</v>
      </c>
      <c r="K4203" s="102"/>
      <c r="L4203" s="111"/>
      <c r="M4203" s="120">
        <v>1</v>
      </c>
      <c r="N4203" s="112" t="s">
        <v>31858</v>
      </c>
      <c r="O4203" s="121" t="s">
        <v>9160</v>
      </c>
      <c r="P4203" s="102"/>
      <c r="Q4203" s="102" t="s">
        <v>16795</v>
      </c>
      <c r="R4203" s="109"/>
      <c r="S4203" s="102"/>
      <c r="T4203" s="102" t="s">
        <v>7789</v>
      </c>
      <c r="U4203" s="102" t="s">
        <v>28701</v>
      </c>
      <c r="V4203" s="109">
        <v>10.5</v>
      </c>
      <c r="W4203" s="107"/>
      <c r="X4203" s="324"/>
    </row>
    <row r="4204" spans="1:24" ht="12.95" customHeight="1" x14ac:dyDescent="0.2">
      <c r="A4204" s="172">
        <v>34243</v>
      </c>
      <c r="B4204" s="115" t="s">
        <v>8846</v>
      </c>
      <c r="C4204" s="102" t="s">
        <v>4420</v>
      </c>
      <c r="D4204" s="129" t="s">
        <v>10602</v>
      </c>
      <c r="E4204" s="102" t="s">
        <v>4110</v>
      </c>
      <c r="F4204" s="102" t="s">
        <v>14834</v>
      </c>
      <c r="G4204" s="105">
        <v>16525</v>
      </c>
      <c r="H4204" s="102" t="s">
        <v>11819</v>
      </c>
      <c r="I4204" s="102" t="s">
        <v>10191</v>
      </c>
      <c r="J4204" s="102" t="s">
        <v>18018</v>
      </c>
      <c r="K4204" s="102"/>
      <c r="L4204" s="111" t="s">
        <v>18019</v>
      </c>
      <c r="M4204" s="168">
        <v>3</v>
      </c>
      <c r="N4204" s="112" t="s">
        <v>18020</v>
      </c>
      <c r="O4204" s="121" t="s">
        <v>18007</v>
      </c>
      <c r="P4204" s="102" t="s">
        <v>9125</v>
      </c>
      <c r="Q4204" s="102" t="s">
        <v>16576</v>
      </c>
      <c r="R4204" s="102"/>
      <c r="S4204" s="102"/>
      <c r="T4204" s="102" t="s">
        <v>20546</v>
      </c>
      <c r="U4204" s="102"/>
      <c r="V4204" s="109">
        <v>7</v>
      </c>
      <c r="W4204" s="109"/>
      <c r="X4204" s="324"/>
    </row>
    <row r="4205" spans="1:24" ht="12.95" customHeight="1" x14ac:dyDescent="0.2">
      <c r="A4205" s="172">
        <v>34608</v>
      </c>
      <c r="B4205" s="115" t="s">
        <v>8846</v>
      </c>
      <c r="C4205" s="103" t="s">
        <v>4421</v>
      </c>
      <c r="D4205" s="129" t="s">
        <v>7523</v>
      </c>
      <c r="E4205" s="102" t="s">
        <v>4111</v>
      </c>
      <c r="F4205" s="167" t="s">
        <v>6406</v>
      </c>
      <c r="G4205" s="105">
        <v>16332</v>
      </c>
      <c r="H4205" s="102" t="s">
        <v>13336</v>
      </c>
      <c r="I4205" s="102" t="s">
        <v>11819</v>
      </c>
      <c r="J4205" s="102" t="s">
        <v>18021</v>
      </c>
      <c r="K4205" s="102"/>
      <c r="L4205" s="111" t="s">
        <v>18022</v>
      </c>
      <c r="M4205" s="168">
        <v>2</v>
      </c>
      <c r="N4205" s="112" t="s">
        <v>15869</v>
      </c>
      <c r="O4205" s="121" t="s">
        <v>5985</v>
      </c>
      <c r="P4205" s="102"/>
      <c r="Q4205" s="102" t="s">
        <v>18013</v>
      </c>
      <c r="R4205" s="102"/>
      <c r="S4205" s="102"/>
      <c r="T4205" s="102" t="s">
        <v>20547</v>
      </c>
      <c r="U4205" s="102"/>
      <c r="V4205" s="109">
        <v>6</v>
      </c>
      <c r="W4205" s="109"/>
      <c r="X4205" s="324"/>
    </row>
    <row r="4206" spans="1:24" ht="12.95" customHeight="1" x14ac:dyDescent="0.2">
      <c r="A4206" s="172">
        <v>34608</v>
      </c>
      <c r="B4206" s="115" t="s">
        <v>8846</v>
      </c>
      <c r="C4206" s="102" t="s">
        <v>4421</v>
      </c>
      <c r="D4206" s="129" t="s">
        <v>4000</v>
      </c>
      <c r="E4206" s="102" t="s">
        <v>7828</v>
      </c>
      <c r="F4206" s="167" t="s">
        <v>6406</v>
      </c>
      <c r="G4206" s="105">
        <v>14744</v>
      </c>
      <c r="H4206" s="102" t="s">
        <v>5011</v>
      </c>
      <c r="I4206" s="102" t="s">
        <v>11819</v>
      </c>
      <c r="J4206" s="102" t="s">
        <v>8775</v>
      </c>
      <c r="K4206" s="102"/>
      <c r="L4206" s="111" t="s">
        <v>408</v>
      </c>
      <c r="M4206" s="168">
        <v>4</v>
      </c>
      <c r="N4206" s="112" t="s">
        <v>31868</v>
      </c>
      <c r="O4206" s="121" t="s">
        <v>16096</v>
      </c>
      <c r="P4206" s="102" t="s">
        <v>9125</v>
      </c>
      <c r="Q4206" s="102" t="s">
        <v>16560</v>
      </c>
      <c r="R4206" s="102"/>
      <c r="S4206" s="102"/>
      <c r="T4206" s="102" t="s">
        <v>20547</v>
      </c>
      <c r="U4206" s="102"/>
      <c r="V4206" s="109">
        <v>6.5</v>
      </c>
      <c r="W4206" s="109"/>
      <c r="X4206" s="324"/>
    </row>
    <row r="4207" spans="1:24" ht="12.95" customHeight="1" x14ac:dyDescent="0.2">
      <c r="A4207" s="172">
        <v>34608</v>
      </c>
      <c r="B4207" s="115" t="s">
        <v>8846</v>
      </c>
      <c r="C4207" s="102" t="s">
        <v>4421</v>
      </c>
      <c r="D4207" s="132" t="s">
        <v>559</v>
      </c>
      <c r="E4207" s="102" t="s">
        <v>7829</v>
      </c>
      <c r="F4207" s="102" t="s">
        <v>14834</v>
      </c>
      <c r="G4207" s="105">
        <v>15381</v>
      </c>
      <c r="H4207" s="102" t="s">
        <v>13336</v>
      </c>
      <c r="I4207" s="102" t="s">
        <v>2625</v>
      </c>
      <c r="J4207" s="102" t="s">
        <v>1662</v>
      </c>
      <c r="K4207" s="102"/>
      <c r="L4207" s="111"/>
      <c r="M4207" s="107">
        <v>1.5</v>
      </c>
      <c r="N4207" s="108" t="s">
        <v>31869</v>
      </c>
      <c r="O4207" s="102" t="s">
        <v>12252</v>
      </c>
      <c r="P4207" s="102"/>
      <c r="Q4207" s="102" t="s">
        <v>20280</v>
      </c>
      <c r="R4207" s="109" t="s">
        <v>7035</v>
      </c>
      <c r="S4207" s="102" t="s">
        <v>9435</v>
      </c>
      <c r="T4207" s="102" t="s">
        <v>21383</v>
      </c>
      <c r="U4207" s="102" t="s">
        <v>28702</v>
      </c>
      <c r="V4207" s="109">
        <v>11</v>
      </c>
      <c r="W4207" s="107"/>
      <c r="X4207" s="324"/>
    </row>
    <row r="4208" spans="1:24" ht="12.95" customHeight="1" x14ac:dyDescent="0.2">
      <c r="A4208" s="172">
        <v>34608</v>
      </c>
      <c r="B4208" s="115" t="s">
        <v>8846</v>
      </c>
      <c r="C4208" s="102" t="s">
        <v>4421</v>
      </c>
      <c r="D4208" s="129" t="s">
        <v>1731</v>
      </c>
      <c r="E4208" s="102" t="s">
        <v>7891</v>
      </c>
      <c r="F4208" s="102" t="s">
        <v>14834</v>
      </c>
      <c r="G4208" s="105">
        <v>16263</v>
      </c>
      <c r="H4208" s="102" t="s">
        <v>10191</v>
      </c>
      <c r="I4208" s="102" t="s">
        <v>11819</v>
      </c>
      <c r="J4208" s="102" t="s">
        <v>18023</v>
      </c>
      <c r="K4208" s="102"/>
      <c r="L4208" s="111" t="s">
        <v>35021</v>
      </c>
      <c r="M4208" s="127">
        <v>2</v>
      </c>
      <c r="N4208" s="125" t="s">
        <v>31870</v>
      </c>
      <c r="O4208" s="102"/>
      <c r="P4208" s="102" t="s">
        <v>162</v>
      </c>
      <c r="Q4208" s="102" t="s">
        <v>19113</v>
      </c>
      <c r="R4208" s="102"/>
      <c r="S4208" s="102"/>
      <c r="T4208" s="102" t="s">
        <v>20547</v>
      </c>
      <c r="U4208" s="102" t="s">
        <v>18024</v>
      </c>
      <c r="V4208" s="109">
        <v>8</v>
      </c>
      <c r="W4208" s="109"/>
      <c r="X4208" s="324"/>
    </row>
    <row r="4209" spans="1:24" ht="12.95" customHeight="1" x14ac:dyDescent="0.2">
      <c r="A4209" s="172">
        <v>34608</v>
      </c>
      <c r="B4209" s="115" t="s">
        <v>8846</v>
      </c>
      <c r="C4209" s="102" t="s">
        <v>4421</v>
      </c>
      <c r="D4209" s="132" t="s">
        <v>7893</v>
      </c>
      <c r="E4209" s="102" t="s">
        <v>7892</v>
      </c>
      <c r="F4209" s="102" t="s">
        <v>14834</v>
      </c>
      <c r="G4209" s="105">
        <v>16334</v>
      </c>
      <c r="H4209" s="102" t="s">
        <v>13336</v>
      </c>
      <c r="I4209" s="102" t="s">
        <v>4890</v>
      </c>
      <c r="J4209" s="102" t="s">
        <v>7148</v>
      </c>
      <c r="K4209" s="102"/>
      <c r="L4209" s="111"/>
      <c r="M4209" s="107">
        <v>3</v>
      </c>
      <c r="N4209" s="112" t="s">
        <v>18025</v>
      </c>
      <c r="O4209" s="102" t="s">
        <v>12252</v>
      </c>
      <c r="P4209" s="102" t="s">
        <v>2447</v>
      </c>
      <c r="Q4209" s="102" t="s">
        <v>28703</v>
      </c>
      <c r="R4209" s="109"/>
      <c r="S4209" s="102"/>
      <c r="T4209" s="102" t="s">
        <v>20547</v>
      </c>
      <c r="U4209" s="102" t="s">
        <v>28704</v>
      </c>
      <c r="V4209" s="109">
        <v>9</v>
      </c>
      <c r="W4209" s="107"/>
      <c r="X4209" s="324"/>
    </row>
    <row r="4210" spans="1:24" ht="12.95" customHeight="1" x14ac:dyDescent="0.2">
      <c r="A4210" s="172">
        <v>34608</v>
      </c>
      <c r="B4210" s="115" t="s">
        <v>8846</v>
      </c>
      <c r="C4210" s="102" t="s">
        <v>4421</v>
      </c>
      <c r="D4210" s="129" t="s">
        <v>3371</v>
      </c>
      <c r="E4210" s="102" t="s">
        <v>14341</v>
      </c>
      <c r="F4210" s="102" t="s">
        <v>14834</v>
      </c>
      <c r="G4210" s="105">
        <v>15597</v>
      </c>
      <c r="H4210" s="102" t="s">
        <v>15082</v>
      </c>
      <c r="I4210" s="102" t="s">
        <v>2625</v>
      </c>
      <c r="J4210" s="102" t="s">
        <v>19355</v>
      </c>
      <c r="K4210" s="102"/>
      <c r="L4210" s="111" t="s">
        <v>18026</v>
      </c>
      <c r="M4210" s="102">
        <v>1</v>
      </c>
      <c r="N4210" s="112">
        <v>34</v>
      </c>
      <c r="O4210" s="102"/>
      <c r="P4210" s="102"/>
      <c r="Q4210" s="102" t="s">
        <v>15832</v>
      </c>
      <c r="R4210" s="102" t="s">
        <v>7035</v>
      </c>
      <c r="S4210" s="102" t="s">
        <v>9435</v>
      </c>
      <c r="T4210" s="102" t="s">
        <v>20545</v>
      </c>
      <c r="U4210" s="102" t="s">
        <v>21336</v>
      </c>
      <c r="V4210" s="109">
        <v>7</v>
      </c>
      <c r="W4210" s="109"/>
      <c r="X4210" s="324"/>
    </row>
    <row r="4211" spans="1:24" ht="12.95" customHeight="1" x14ac:dyDescent="0.2">
      <c r="A4211" s="172">
        <v>34608</v>
      </c>
      <c r="B4211" s="115" t="s">
        <v>8846</v>
      </c>
      <c r="C4211" s="102" t="s">
        <v>4421</v>
      </c>
      <c r="D4211" s="129" t="s">
        <v>10603</v>
      </c>
      <c r="E4211" s="102" t="s">
        <v>14342</v>
      </c>
      <c r="F4211" s="102" t="s">
        <v>14834</v>
      </c>
      <c r="G4211" s="105">
        <v>15504</v>
      </c>
      <c r="H4211" s="102" t="s">
        <v>13336</v>
      </c>
      <c r="I4211" s="102" t="s">
        <v>11819</v>
      </c>
      <c r="J4211" s="102" t="s">
        <v>18027</v>
      </c>
      <c r="K4211" s="102"/>
      <c r="L4211" s="111" t="s">
        <v>18028</v>
      </c>
      <c r="M4211" s="102">
        <v>6</v>
      </c>
      <c r="N4211" s="112" t="s">
        <v>16538</v>
      </c>
      <c r="O4211" s="102" t="s">
        <v>27648</v>
      </c>
      <c r="P4211" s="102" t="s">
        <v>13301</v>
      </c>
      <c r="Q4211" s="102"/>
      <c r="R4211" s="102"/>
      <c r="S4211" s="102"/>
      <c r="T4211" s="102" t="s">
        <v>14962</v>
      </c>
      <c r="U4211" s="102" t="s">
        <v>28705</v>
      </c>
      <c r="V4211" s="109">
        <v>6</v>
      </c>
      <c r="W4211" s="109"/>
      <c r="X4211" s="324"/>
    </row>
    <row r="4212" spans="1:24" ht="12.95" customHeight="1" x14ac:dyDescent="0.2">
      <c r="A4212" s="172">
        <v>34608</v>
      </c>
      <c r="B4212" s="115" t="s">
        <v>8846</v>
      </c>
      <c r="C4212" s="102" t="s">
        <v>4421</v>
      </c>
      <c r="D4212" s="129" t="s">
        <v>3370</v>
      </c>
      <c r="E4212" s="102" t="s">
        <v>14343</v>
      </c>
      <c r="F4212" s="102" t="s">
        <v>14834</v>
      </c>
      <c r="G4212" s="105">
        <v>14746</v>
      </c>
      <c r="H4212" s="102" t="s">
        <v>5011</v>
      </c>
      <c r="I4212" s="102" t="s">
        <v>11819</v>
      </c>
      <c r="J4212" s="102" t="s">
        <v>18030</v>
      </c>
      <c r="K4212" s="102"/>
      <c r="L4212" s="111" t="s">
        <v>18031</v>
      </c>
      <c r="M4212" s="102">
        <v>3</v>
      </c>
      <c r="N4212" s="112" t="s">
        <v>18032</v>
      </c>
      <c r="O4212" s="102" t="s">
        <v>18017</v>
      </c>
      <c r="P4212" s="102"/>
      <c r="Q4212" s="102" t="s">
        <v>20904</v>
      </c>
      <c r="R4212" s="102"/>
      <c r="S4212" s="102" t="s">
        <v>8315</v>
      </c>
      <c r="T4212" s="102" t="s">
        <v>14962</v>
      </c>
      <c r="U4212" s="102" t="s">
        <v>28707</v>
      </c>
      <c r="V4212" s="109">
        <v>8</v>
      </c>
      <c r="W4212" s="109"/>
      <c r="X4212" s="324"/>
    </row>
    <row r="4213" spans="1:24" ht="12.95" customHeight="1" x14ac:dyDescent="0.2">
      <c r="A4213" s="172">
        <v>34700</v>
      </c>
      <c r="B4213" s="102" t="s">
        <v>8846</v>
      </c>
      <c r="C4213" s="103" t="s">
        <v>4422</v>
      </c>
      <c r="D4213" s="102" t="s">
        <v>558</v>
      </c>
      <c r="E4213" s="102" t="s">
        <v>6332</v>
      </c>
      <c r="F4213" s="104" t="s">
        <v>14834</v>
      </c>
      <c r="G4213" s="105">
        <v>16194</v>
      </c>
      <c r="H4213" s="102" t="s">
        <v>11819</v>
      </c>
      <c r="I4213" s="102" t="s">
        <v>10103</v>
      </c>
      <c r="J4213" s="102" t="s">
        <v>10522</v>
      </c>
      <c r="K4213" s="102"/>
      <c r="L4213" s="111"/>
      <c r="M4213" s="107">
        <v>2</v>
      </c>
      <c r="N4213" s="112" t="s">
        <v>15826</v>
      </c>
      <c r="O4213" s="102" t="s">
        <v>16666</v>
      </c>
      <c r="P4213" s="39" t="s">
        <v>162</v>
      </c>
      <c r="Q4213" s="39" t="s">
        <v>21131</v>
      </c>
      <c r="R4213" s="109"/>
      <c r="S4213" s="102"/>
      <c r="T4213" s="102" t="s">
        <v>7789</v>
      </c>
      <c r="U4213" s="102" t="s">
        <v>9941</v>
      </c>
      <c r="V4213" s="109">
        <v>8</v>
      </c>
      <c r="W4213" s="107"/>
      <c r="X4213" s="113"/>
    </row>
    <row r="4214" spans="1:24" ht="12.95" customHeight="1" x14ac:dyDescent="0.2">
      <c r="A4214" s="172">
        <v>34700</v>
      </c>
      <c r="B4214" s="102" t="s">
        <v>8846</v>
      </c>
      <c r="C4214" s="102" t="s">
        <v>4422</v>
      </c>
      <c r="D4214" s="102" t="s">
        <v>5981</v>
      </c>
      <c r="E4214" s="102" t="s">
        <v>4166</v>
      </c>
      <c r="F4214" s="104" t="s">
        <v>14834</v>
      </c>
      <c r="G4214" s="105">
        <v>15611</v>
      </c>
      <c r="H4214" s="102" t="s">
        <v>15082</v>
      </c>
      <c r="I4214" s="102" t="s">
        <v>2625</v>
      </c>
      <c r="J4214" s="102" t="s">
        <v>11255</v>
      </c>
      <c r="K4214" s="102"/>
      <c r="L4214" s="111"/>
      <c r="M4214" s="107">
        <v>2</v>
      </c>
      <c r="N4214" s="112" t="s">
        <v>18033</v>
      </c>
      <c r="O4214" s="102" t="s">
        <v>13207</v>
      </c>
      <c r="P4214" s="39"/>
      <c r="Q4214" s="39" t="s">
        <v>16584</v>
      </c>
      <c r="R4214" s="109"/>
      <c r="S4214" s="102" t="s">
        <v>9435</v>
      </c>
      <c r="T4214" s="102" t="s">
        <v>20545</v>
      </c>
      <c r="U4214" s="102" t="s">
        <v>28708</v>
      </c>
      <c r="V4214" s="109">
        <v>10</v>
      </c>
      <c r="W4214" s="107"/>
      <c r="X4214" s="113"/>
    </row>
    <row r="4215" spans="1:24" ht="12.95" customHeight="1" x14ac:dyDescent="0.2">
      <c r="A4215" s="172">
        <v>34700</v>
      </c>
      <c r="B4215" s="102" t="s">
        <v>8846</v>
      </c>
      <c r="C4215" s="102" t="s">
        <v>4422</v>
      </c>
      <c r="D4215" s="102" t="s">
        <v>5983</v>
      </c>
      <c r="E4215" s="102" t="s">
        <v>5982</v>
      </c>
      <c r="F4215" s="104" t="s">
        <v>14834</v>
      </c>
      <c r="G4215" s="105">
        <v>15647</v>
      </c>
      <c r="H4215" s="102" t="s">
        <v>11819</v>
      </c>
      <c r="I4215" s="102" t="s">
        <v>13336</v>
      </c>
      <c r="J4215" s="102" t="s">
        <v>3617</v>
      </c>
      <c r="K4215" s="102"/>
      <c r="L4215" s="111"/>
      <c r="M4215" s="107">
        <v>4</v>
      </c>
      <c r="N4215" s="112" t="s">
        <v>18034</v>
      </c>
      <c r="O4215" s="102" t="s">
        <v>683</v>
      </c>
      <c r="P4215" s="39" t="s">
        <v>8076</v>
      </c>
      <c r="Q4215" s="39" t="s">
        <v>16757</v>
      </c>
      <c r="R4215" s="109"/>
      <c r="S4215" s="102"/>
      <c r="T4215" s="102" t="s">
        <v>14962</v>
      </c>
      <c r="U4215" s="102" t="s">
        <v>28706</v>
      </c>
      <c r="V4215" s="109">
        <v>7</v>
      </c>
      <c r="W4215" s="107"/>
      <c r="X4215" s="113"/>
    </row>
    <row r="4216" spans="1:24" ht="12.95" customHeight="1" x14ac:dyDescent="0.2">
      <c r="A4216" s="172">
        <v>34700</v>
      </c>
      <c r="B4216" s="102" t="s">
        <v>8846</v>
      </c>
      <c r="C4216" s="102" t="s">
        <v>4422</v>
      </c>
      <c r="D4216" s="102" t="s">
        <v>14889</v>
      </c>
      <c r="E4216" s="102" t="s">
        <v>28710</v>
      </c>
      <c r="F4216" s="104" t="s">
        <v>14834</v>
      </c>
      <c r="G4216" s="105">
        <v>15419</v>
      </c>
      <c r="H4216" s="102" t="s">
        <v>10103</v>
      </c>
      <c r="I4216" s="102" t="s">
        <v>31871</v>
      </c>
      <c r="J4216" s="102" t="s">
        <v>14823</v>
      </c>
      <c r="K4216" s="102"/>
      <c r="L4216" s="111"/>
      <c r="M4216" s="107">
        <v>2</v>
      </c>
      <c r="N4216" s="112" t="s">
        <v>17518</v>
      </c>
      <c r="O4216" s="102" t="s">
        <v>17110</v>
      </c>
      <c r="P4216" s="39" t="s">
        <v>15889</v>
      </c>
      <c r="Q4216" s="39" t="s">
        <v>16990</v>
      </c>
      <c r="R4216" s="109"/>
      <c r="S4216" s="102" t="s">
        <v>8315</v>
      </c>
      <c r="T4216" s="102" t="s">
        <v>7789</v>
      </c>
      <c r="U4216" s="102" t="s">
        <v>28709</v>
      </c>
      <c r="V4216" s="109">
        <v>8</v>
      </c>
      <c r="W4216" s="107"/>
      <c r="X4216" s="113"/>
    </row>
    <row r="4217" spans="1:24" ht="12.95" customHeight="1" x14ac:dyDescent="0.2">
      <c r="A4217" s="172">
        <v>34973</v>
      </c>
      <c r="B4217" s="102" t="s">
        <v>8846</v>
      </c>
      <c r="C4217" s="103" t="s">
        <v>4423</v>
      </c>
      <c r="D4217" s="102" t="s">
        <v>557</v>
      </c>
      <c r="E4217" s="102" t="s">
        <v>10256</v>
      </c>
      <c r="F4217" s="104" t="s">
        <v>14834</v>
      </c>
      <c r="G4217" s="105">
        <v>16335</v>
      </c>
      <c r="H4217" s="102" t="s">
        <v>11819</v>
      </c>
      <c r="I4217" s="102" t="s">
        <v>13336</v>
      </c>
      <c r="J4217" s="102" t="s">
        <v>12143</v>
      </c>
      <c r="K4217" s="115"/>
      <c r="L4217" s="111"/>
      <c r="M4217" s="107">
        <v>2</v>
      </c>
      <c r="N4217" s="112" t="s">
        <v>17520</v>
      </c>
      <c r="O4217" s="102" t="s">
        <v>13301</v>
      </c>
      <c r="P4217" s="39" t="s">
        <v>9160</v>
      </c>
      <c r="Q4217" s="39" t="s">
        <v>18149</v>
      </c>
      <c r="R4217" s="109"/>
      <c r="S4217" s="102"/>
      <c r="T4217" s="102" t="s">
        <v>28757</v>
      </c>
      <c r="U4217" s="102" t="s">
        <v>28711</v>
      </c>
      <c r="V4217" s="109">
        <v>9</v>
      </c>
      <c r="W4217" s="107"/>
      <c r="X4217" s="113"/>
    </row>
    <row r="4218" spans="1:24" ht="12.95" customHeight="1" x14ac:dyDescent="0.2">
      <c r="A4218" s="172">
        <v>34973</v>
      </c>
      <c r="B4218" s="102" t="s">
        <v>8846</v>
      </c>
      <c r="C4218" s="102" t="s">
        <v>4423</v>
      </c>
      <c r="D4218" s="102" t="s">
        <v>1595</v>
      </c>
      <c r="E4218" s="102" t="s">
        <v>12144</v>
      </c>
      <c r="F4218" s="104" t="s">
        <v>14834</v>
      </c>
      <c r="G4218" s="105">
        <v>16561</v>
      </c>
      <c r="H4218" s="102" t="s">
        <v>10191</v>
      </c>
      <c r="I4218" s="102" t="s">
        <v>2625</v>
      </c>
      <c r="J4218" s="102" t="s">
        <v>279</v>
      </c>
      <c r="K4218" s="115"/>
      <c r="L4218" s="111"/>
      <c r="M4218" s="107">
        <v>1.5</v>
      </c>
      <c r="N4218" s="108" t="s">
        <v>31872</v>
      </c>
      <c r="O4218" s="102" t="s">
        <v>9125</v>
      </c>
      <c r="P4218" s="39" t="s">
        <v>9160</v>
      </c>
      <c r="Q4218" s="39" t="s">
        <v>19695</v>
      </c>
      <c r="R4218" s="109"/>
      <c r="S4218" s="102"/>
      <c r="T4218" s="102" t="s">
        <v>20545</v>
      </c>
      <c r="U4218" s="102" t="s">
        <v>10314</v>
      </c>
      <c r="V4218" s="109">
        <v>5.5</v>
      </c>
      <c r="W4218" s="107"/>
      <c r="X4218" s="113"/>
    </row>
    <row r="4219" spans="1:24" ht="12.95" customHeight="1" x14ac:dyDescent="0.2">
      <c r="A4219" s="172">
        <v>34973</v>
      </c>
      <c r="B4219" s="102" t="s">
        <v>8846</v>
      </c>
      <c r="C4219" s="102" t="s">
        <v>4423</v>
      </c>
      <c r="D4219" s="102" t="s">
        <v>12954</v>
      </c>
      <c r="E4219" s="102" t="s">
        <v>12953</v>
      </c>
      <c r="F4219" s="104" t="s">
        <v>14834</v>
      </c>
      <c r="G4219" s="105">
        <v>16217</v>
      </c>
      <c r="H4219" s="102" t="s">
        <v>31873</v>
      </c>
      <c r="I4219" s="102" t="s">
        <v>4890</v>
      </c>
      <c r="J4219" s="102" t="s">
        <v>8889</v>
      </c>
      <c r="K4219" s="115"/>
      <c r="L4219" s="111" t="s">
        <v>13142</v>
      </c>
      <c r="M4219" s="107">
        <v>2</v>
      </c>
      <c r="N4219" s="112" t="s">
        <v>16704</v>
      </c>
      <c r="O4219" s="102" t="s">
        <v>9125</v>
      </c>
      <c r="P4219" s="39" t="s">
        <v>9125</v>
      </c>
      <c r="Q4219" s="39" t="s">
        <v>20280</v>
      </c>
      <c r="R4219" s="109"/>
      <c r="S4219" s="102"/>
      <c r="T4219" s="102" t="s">
        <v>20542</v>
      </c>
      <c r="U4219" s="102" t="s">
        <v>28712</v>
      </c>
      <c r="V4219" s="109">
        <v>9</v>
      </c>
      <c r="W4219" s="107"/>
      <c r="X4219" s="113"/>
    </row>
    <row r="4220" spans="1:24" ht="12.95" customHeight="1" x14ac:dyDescent="0.2">
      <c r="A4220" s="172">
        <v>34973</v>
      </c>
      <c r="B4220" s="102" t="s">
        <v>8846</v>
      </c>
      <c r="C4220" s="102" t="s">
        <v>4423</v>
      </c>
      <c r="D4220" s="102" t="s">
        <v>10510</v>
      </c>
      <c r="E4220" s="102" t="s">
        <v>3186</v>
      </c>
      <c r="F4220" s="104" t="s">
        <v>14834</v>
      </c>
      <c r="G4220" s="105">
        <v>16217</v>
      </c>
      <c r="H4220" s="102" t="s">
        <v>4890</v>
      </c>
      <c r="I4220" s="102" t="s">
        <v>31176</v>
      </c>
      <c r="J4220" s="102" t="s">
        <v>10511</v>
      </c>
      <c r="K4220" s="115"/>
      <c r="L4220" s="111"/>
      <c r="M4220" s="107">
        <v>0.75</v>
      </c>
      <c r="N4220" s="108">
        <v>21</v>
      </c>
      <c r="O4220" s="102"/>
      <c r="P4220" s="39"/>
      <c r="Q4220" s="39" t="s">
        <v>21113</v>
      </c>
      <c r="R4220" s="109" t="s">
        <v>7035</v>
      </c>
      <c r="S4220" s="102"/>
      <c r="T4220" s="102" t="s">
        <v>20542</v>
      </c>
      <c r="U4220" s="102" t="s">
        <v>28713</v>
      </c>
      <c r="V4220" s="109">
        <v>5.5</v>
      </c>
      <c r="W4220" s="107"/>
      <c r="X4220" s="113"/>
    </row>
    <row r="4221" spans="1:24" ht="12.95" customHeight="1" x14ac:dyDescent="0.2">
      <c r="A4221" s="172">
        <v>34973</v>
      </c>
      <c r="B4221" s="102" t="s">
        <v>8846</v>
      </c>
      <c r="C4221" s="102" t="s">
        <v>4423</v>
      </c>
      <c r="D4221" s="102" t="s">
        <v>7881</v>
      </c>
      <c r="E4221" s="102" t="s">
        <v>10512</v>
      </c>
      <c r="F4221" s="104" t="s">
        <v>14834</v>
      </c>
      <c r="G4221" s="105">
        <v>16488</v>
      </c>
      <c r="H4221" s="102" t="s">
        <v>11819</v>
      </c>
      <c r="I4221" s="102" t="s">
        <v>10103</v>
      </c>
      <c r="J4221" s="102" t="s">
        <v>3350</v>
      </c>
      <c r="K4221" s="115"/>
      <c r="L4221" s="111" t="s">
        <v>5576</v>
      </c>
      <c r="M4221" s="107">
        <v>1</v>
      </c>
      <c r="N4221" s="108" t="s">
        <v>31874</v>
      </c>
      <c r="O4221" s="102" t="s">
        <v>15959</v>
      </c>
      <c r="P4221" s="39" t="s">
        <v>13301</v>
      </c>
      <c r="Q4221" s="39" t="s">
        <v>15832</v>
      </c>
      <c r="R4221" s="109"/>
      <c r="S4221" s="102" t="s">
        <v>8315</v>
      </c>
      <c r="T4221" s="102" t="s">
        <v>7789</v>
      </c>
      <c r="U4221" s="102" t="s">
        <v>28714</v>
      </c>
      <c r="V4221" s="109">
        <v>5.5</v>
      </c>
      <c r="W4221" s="107"/>
      <c r="X4221" s="113"/>
    </row>
    <row r="4222" spans="1:24" ht="12.95" customHeight="1" x14ac:dyDescent="0.2">
      <c r="A4222" s="172">
        <v>34973</v>
      </c>
      <c r="B4222" s="102" t="s">
        <v>8846</v>
      </c>
      <c r="C4222" s="102" t="s">
        <v>4423</v>
      </c>
      <c r="D4222" s="102" t="s">
        <v>8929</v>
      </c>
      <c r="E4222" s="102" t="s">
        <v>8887</v>
      </c>
      <c r="F4222" s="104" t="s">
        <v>14834</v>
      </c>
      <c r="G4222" s="105">
        <v>16596</v>
      </c>
      <c r="H4222" s="102" t="s">
        <v>10191</v>
      </c>
      <c r="I4222" s="102" t="s">
        <v>2625</v>
      </c>
      <c r="J4222" s="102" t="s">
        <v>8888</v>
      </c>
      <c r="K4222" s="115"/>
      <c r="L4222" s="111" t="s">
        <v>5577</v>
      </c>
      <c r="M4222" s="107">
        <v>1</v>
      </c>
      <c r="N4222" s="108" t="s">
        <v>31875</v>
      </c>
      <c r="O4222" s="102" t="s">
        <v>9125</v>
      </c>
      <c r="P4222" s="39"/>
      <c r="Q4222" s="39" t="s">
        <v>21769</v>
      </c>
      <c r="R4222" s="109"/>
      <c r="S4222" s="102"/>
      <c r="T4222" s="102" t="s">
        <v>20545</v>
      </c>
      <c r="U4222" s="102" t="s">
        <v>28715</v>
      </c>
      <c r="V4222" s="109">
        <v>6</v>
      </c>
      <c r="W4222" s="107"/>
      <c r="X4222" s="113"/>
    </row>
    <row r="4223" spans="1:24" ht="12.95" customHeight="1" x14ac:dyDescent="0.2">
      <c r="A4223" s="115">
        <v>2000</v>
      </c>
      <c r="B4223" s="102" t="s">
        <v>3975</v>
      </c>
      <c r="C4223" s="179" t="s">
        <v>3974</v>
      </c>
      <c r="D4223" s="347" t="s">
        <v>3976</v>
      </c>
      <c r="E4223" s="102" t="s">
        <v>8315</v>
      </c>
      <c r="F4223" s="104" t="s">
        <v>14834</v>
      </c>
      <c r="G4223" s="105">
        <v>15766</v>
      </c>
      <c r="H4223" s="179" t="s">
        <v>4890</v>
      </c>
      <c r="I4223" s="102" t="s">
        <v>13336</v>
      </c>
      <c r="J4223" s="102" t="s">
        <v>12085</v>
      </c>
      <c r="K4223" s="102"/>
      <c r="L4223" s="133" t="s">
        <v>3979</v>
      </c>
      <c r="M4223" s="109">
        <v>0.5</v>
      </c>
      <c r="N4223" s="108" t="s">
        <v>31876</v>
      </c>
      <c r="O4223" s="102"/>
      <c r="P4223" s="39"/>
      <c r="Q4223" s="39"/>
      <c r="R4223" s="109"/>
      <c r="S4223" s="102"/>
      <c r="T4223" s="102" t="s">
        <v>21275</v>
      </c>
      <c r="U4223" s="102"/>
      <c r="V4223" s="118">
        <v>7</v>
      </c>
      <c r="W4223" s="107"/>
      <c r="X4223" s="113"/>
    </row>
    <row r="4224" spans="1:24" ht="12.95" customHeight="1" x14ac:dyDescent="0.2">
      <c r="A4224" s="115">
        <v>2000</v>
      </c>
      <c r="B4224" s="102" t="s">
        <v>3975</v>
      </c>
      <c r="C4224" s="179" t="s">
        <v>3974</v>
      </c>
      <c r="D4224" s="347" t="s">
        <v>3977</v>
      </c>
      <c r="E4224" s="102" t="s">
        <v>11080</v>
      </c>
      <c r="F4224" s="104" t="s">
        <v>14834</v>
      </c>
      <c r="G4224" s="105">
        <v>15766</v>
      </c>
      <c r="H4224" s="179" t="s">
        <v>4890</v>
      </c>
      <c r="I4224" s="102" t="s">
        <v>13336</v>
      </c>
      <c r="J4224" s="102" t="s">
        <v>12085</v>
      </c>
      <c r="K4224" s="102"/>
      <c r="L4224" s="133" t="s">
        <v>3979</v>
      </c>
      <c r="M4224" s="109">
        <v>0.5</v>
      </c>
      <c r="N4224" s="108" t="s">
        <v>15144</v>
      </c>
      <c r="O4224" s="102"/>
      <c r="P4224" s="39"/>
      <c r="Q4224" s="39"/>
      <c r="R4224" s="109"/>
      <c r="S4224" s="102"/>
      <c r="T4224" s="102" t="s">
        <v>21275</v>
      </c>
      <c r="U4224" s="102"/>
      <c r="V4224" s="118">
        <v>7</v>
      </c>
      <c r="W4224" s="107"/>
      <c r="X4224" s="113"/>
    </row>
    <row r="4225" spans="1:24" ht="12.95" customHeight="1" x14ac:dyDescent="0.2">
      <c r="A4225" s="115">
        <v>2000</v>
      </c>
      <c r="B4225" s="102" t="s">
        <v>3975</v>
      </c>
      <c r="C4225" s="179" t="s">
        <v>3974</v>
      </c>
      <c r="D4225" s="347" t="s">
        <v>14583</v>
      </c>
      <c r="E4225" s="102" t="s">
        <v>13561</v>
      </c>
      <c r="F4225" s="104" t="s">
        <v>14834</v>
      </c>
      <c r="G4225" s="105"/>
      <c r="H4225" s="102"/>
      <c r="I4225" s="102"/>
      <c r="J4225" s="102"/>
      <c r="K4225" s="102"/>
      <c r="L4225" s="133" t="s">
        <v>3979</v>
      </c>
      <c r="M4225" s="109"/>
      <c r="N4225" s="108"/>
      <c r="O4225" s="102"/>
      <c r="P4225" s="39"/>
      <c r="Q4225" s="39"/>
      <c r="R4225" s="109"/>
      <c r="S4225" s="102"/>
      <c r="T4225" s="102"/>
      <c r="U4225" s="102"/>
      <c r="V4225" s="127" t="s">
        <v>5147</v>
      </c>
      <c r="W4225" s="107"/>
      <c r="X4225" s="113"/>
    </row>
    <row r="4226" spans="1:24" ht="12.95" customHeight="1" x14ac:dyDescent="0.2">
      <c r="A4226" s="115">
        <v>2000</v>
      </c>
      <c r="B4226" s="102" t="s">
        <v>3975</v>
      </c>
      <c r="C4226" s="179" t="s">
        <v>3974</v>
      </c>
      <c r="D4226" s="347" t="s">
        <v>3978</v>
      </c>
      <c r="E4226" s="102" t="s">
        <v>9435</v>
      </c>
      <c r="F4226" s="104" t="s">
        <v>14834</v>
      </c>
      <c r="G4226" s="105"/>
      <c r="H4226" s="102"/>
      <c r="I4226" s="102"/>
      <c r="J4226" s="102"/>
      <c r="K4226" s="102"/>
      <c r="L4226" s="133" t="s">
        <v>3979</v>
      </c>
      <c r="M4226" s="109"/>
      <c r="N4226" s="108"/>
      <c r="O4226" s="102"/>
      <c r="P4226" s="39"/>
      <c r="Q4226" s="39"/>
      <c r="R4226" s="109"/>
      <c r="S4226" s="102"/>
      <c r="T4226" s="102"/>
      <c r="U4226" s="102"/>
      <c r="V4226" s="127" t="s">
        <v>5147</v>
      </c>
      <c r="W4226" s="107"/>
      <c r="X4226" s="113"/>
    </row>
    <row r="4227" spans="1:24" ht="12.95" customHeight="1" x14ac:dyDescent="0.2">
      <c r="A4227" s="115">
        <v>2001</v>
      </c>
      <c r="B4227" s="102" t="s">
        <v>4116</v>
      </c>
      <c r="C4227" s="102" t="s">
        <v>14426</v>
      </c>
      <c r="D4227" s="127" t="s">
        <v>6496</v>
      </c>
      <c r="E4227" s="102" t="s">
        <v>8225</v>
      </c>
      <c r="F4227" s="104" t="s">
        <v>14834</v>
      </c>
      <c r="G4227" s="105">
        <v>16334</v>
      </c>
      <c r="H4227" s="102" t="s">
        <v>10191</v>
      </c>
      <c r="I4227" s="102" t="s">
        <v>11819</v>
      </c>
      <c r="J4227" s="102" t="s">
        <v>6497</v>
      </c>
      <c r="K4227" s="115"/>
      <c r="L4227" s="111"/>
      <c r="M4227" s="109">
        <v>3</v>
      </c>
      <c r="N4227" s="112" t="s">
        <v>18036</v>
      </c>
      <c r="O4227" s="102" t="s">
        <v>7569</v>
      </c>
      <c r="P4227" s="39"/>
      <c r="Q4227" s="39"/>
      <c r="R4227" s="109"/>
      <c r="S4227" s="102"/>
      <c r="T4227" s="102" t="s">
        <v>20547</v>
      </c>
      <c r="U4227" s="102" t="s">
        <v>18037</v>
      </c>
      <c r="V4227" s="118">
        <v>12</v>
      </c>
      <c r="W4227" s="107"/>
      <c r="X4227" s="113"/>
    </row>
    <row r="4228" spans="1:24" ht="12.95" customHeight="1" x14ac:dyDescent="0.2">
      <c r="A4228" s="115">
        <v>2001</v>
      </c>
      <c r="B4228" s="102" t="s">
        <v>4116</v>
      </c>
      <c r="C4228" s="102" t="s">
        <v>14426</v>
      </c>
      <c r="D4228" s="127" t="s">
        <v>7570</v>
      </c>
      <c r="E4228" s="102" t="s">
        <v>8226</v>
      </c>
      <c r="F4228" s="104" t="s">
        <v>14834</v>
      </c>
      <c r="G4228" s="105">
        <v>16335</v>
      </c>
      <c r="H4228" s="102" t="s">
        <v>11819</v>
      </c>
      <c r="I4228" s="102" t="s">
        <v>31415</v>
      </c>
      <c r="J4228" s="115" t="s">
        <v>7571</v>
      </c>
      <c r="K4228" s="115"/>
      <c r="L4228" s="111"/>
      <c r="M4228" s="109">
        <v>2</v>
      </c>
      <c r="N4228" s="112" t="s">
        <v>18038</v>
      </c>
      <c r="O4228" s="102" t="s">
        <v>7572</v>
      </c>
      <c r="P4228" s="39"/>
      <c r="Q4228" s="39"/>
      <c r="R4228" s="109"/>
      <c r="S4228" s="102"/>
      <c r="T4228" s="102" t="s">
        <v>20547</v>
      </c>
      <c r="U4228" s="102" t="s">
        <v>14790</v>
      </c>
      <c r="V4228" s="118">
        <v>9</v>
      </c>
      <c r="W4228" s="107"/>
      <c r="X4228" s="113"/>
    </row>
    <row r="4229" spans="1:24" ht="12.95" customHeight="1" x14ac:dyDescent="0.2">
      <c r="A4229" s="115">
        <v>2001</v>
      </c>
      <c r="B4229" s="102" t="s">
        <v>4116</v>
      </c>
      <c r="C4229" s="102" t="s">
        <v>14426</v>
      </c>
      <c r="D4229" s="127" t="s">
        <v>7509</v>
      </c>
      <c r="E4229" s="102" t="s">
        <v>8227</v>
      </c>
      <c r="F4229" s="104" t="s">
        <v>14834</v>
      </c>
      <c r="G4229" s="105">
        <v>16337</v>
      </c>
      <c r="H4229" s="102" t="s">
        <v>11819</v>
      </c>
      <c r="I4229" s="102" t="s">
        <v>10191</v>
      </c>
      <c r="J4229" s="115" t="s">
        <v>7510</v>
      </c>
      <c r="K4229" s="115"/>
      <c r="L4229" s="111"/>
      <c r="M4229" s="109">
        <v>2</v>
      </c>
      <c r="N4229" s="112" t="s">
        <v>18039</v>
      </c>
      <c r="O4229" s="102" t="s">
        <v>3962</v>
      </c>
      <c r="P4229" s="39"/>
      <c r="Q4229" s="39"/>
      <c r="R4229" s="109"/>
      <c r="S4229" s="102"/>
      <c r="T4229" s="102" t="s">
        <v>20547</v>
      </c>
      <c r="U4229" s="102" t="s">
        <v>18040</v>
      </c>
      <c r="V4229" s="118">
        <v>10</v>
      </c>
      <c r="W4229" s="107"/>
      <c r="X4229" s="113"/>
    </row>
    <row r="4230" spans="1:24" ht="12.95" customHeight="1" x14ac:dyDescent="0.2">
      <c r="A4230" s="115">
        <v>2001</v>
      </c>
      <c r="B4230" s="102" t="s">
        <v>4116</v>
      </c>
      <c r="C4230" s="102" t="s">
        <v>14426</v>
      </c>
      <c r="D4230" s="127" t="s">
        <v>7591</v>
      </c>
      <c r="E4230" s="102" t="s">
        <v>8228</v>
      </c>
      <c r="F4230" s="104" t="s">
        <v>14834</v>
      </c>
      <c r="G4230" s="105">
        <v>14497</v>
      </c>
      <c r="H4230" s="102" t="s">
        <v>11819</v>
      </c>
      <c r="I4230" s="102" t="s">
        <v>30796</v>
      </c>
      <c r="J4230" s="102" t="s">
        <v>7592</v>
      </c>
      <c r="K4230" s="102"/>
      <c r="L4230" s="111"/>
      <c r="M4230" s="109">
        <v>2</v>
      </c>
      <c r="N4230" s="112" t="s">
        <v>18041</v>
      </c>
      <c r="O4230" s="102" t="s">
        <v>10189</v>
      </c>
      <c r="P4230" s="39"/>
      <c r="Q4230" s="39"/>
      <c r="R4230" s="109"/>
      <c r="S4230" s="102" t="s">
        <v>8315</v>
      </c>
      <c r="T4230" s="102" t="s">
        <v>20541</v>
      </c>
      <c r="U4230" s="102" t="s">
        <v>18029</v>
      </c>
      <c r="V4230" s="118">
        <v>8</v>
      </c>
      <c r="W4230" s="107"/>
      <c r="X4230" s="113"/>
    </row>
    <row r="4231" spans="1:24" ht="12.95" customHeight="1" x14ac:dyDescent="0.2">
      <c r="A4231" s="115">
        <v>2001</v>
      </c>
      <c r="B4231" s="102" t="s">
        <v>4116</v>
      </c>
      <c r="C4231" s="102" t="s">
        <v>14426</v>
      </c>
      <c r="D4231" s="127" t="s">
        <v>12606</v>
      </c>
      <c r="E4231" s="102" t="s">
        <v>8229</v>
      </c>
      <c r="F4231" s="104" t="s">
        <v>14834</v>
      </c>
      <c r="G4231" s="105">
        <v>16503</v>
      </c>
      <c r="H4231" s="102" t="s">
        <v>11819</v>
      </c>
      <c r="I4231" s="102" t="s">
        <v>10191</v>
      </c>
      <c r="J4231" s="102" t="s">
        <v>3097</v>
      </c>
      <c r="K4231" s="102"/>
      <c r="L4231" s="111"/>
      <c r="M4231" s="109">
        <v>2</v>
      </c>
      <c r="N4231" s="112" t="s">
        <v>18042</v>
      </c>
      <c r="O4231" s="102" t="s">
        <v>5985</v>
      </c>
      <c r="P4231" s="39"/>
      <c r="Q4231" s="39"/>
      <c r="R4231" s="109"/>
      <c r="S4231" s="102"/>
      <c r="T4231" s="102" t="s">
        <v>20546</v>
      </c>
      <c r="U4231" s="102" t="s">
        <v>2217</v>
      </c>
      <c r="V4231" s="118">
        <v>7</v>
      </c>
      <c r="W4231" s="107"/>
      <c r="X4231" s="113"/>
    </row>
    <row r="4232" spans="1:24" ht="12.95" customHeight="1" x14ac:dyDescent="0.2">
      <c r="A4232" s="149">
        <v>37316</v>
      </c>
      <c r="B4232" s="102" t="s">
        <v>4116</v>
      </c>
      <c r="C4232" s="103" t="s">
        <v>14427</v>
      </c>
      <c r="D4232" s="347" t="s">
        <v>19152</v>
      </c>
      <c r="E4232" s="102" t="s">
        <v>5993</v>
      </c>
      <c r="F4232" s="104" t="s">
        <v>14834</v>
      </c>
      <c r="G4232" s="105">
        <v>14759</v>
      </c>
      <c r="H4232" s="102" t="s">
        <v>11819</v>
      </c>
      <c r="I4232" s="102" t="s">
        <v>5011</v>
      </c>
      <c r="J4232" s="102" t="s">
        <v>8224</v>
      </c>
      <c r="K4232" s="115"/>
      <c r="L4232" s="111"/>
      <c r="M4232" s="109">
        <v>1</v>
      </c>
      <c r="N4232" s="112" t="s">
        <v>18043</v>
      </c>
      <c r="O4232" s="102" t="s">
        <v>13460</v>
      </c>
      <c r="P4232" s="39"/>
      <c r="Q4232" s="39"/>
      <c r="R4232" s="109"/>
      <c r="S4232" s="102" t="s">
        <v>9435</v>
      </c>
      <c r="T4232" s="102" t="s">
        <v>28757</v>
      </c>
      <c r="U4232" s="102"/>
      <c r="V4232" s="109">
        <v>8.5</v>
      </c>
      <c r="W4232" s="107"/>
      <c r="X4232" s="113"/>
    </row>
    <row r="4233" spans="1:24" ht="12.95" customHeight="1" x14ac:dyDescent="0.2">
      <c r="A4233" s="149">
        <v>37316</v>
      </c>
      <c r="B4233" s="102" t="s">
        <v>4116</v>
      </c>
      <c r="C4233" s="102" t="s">
        <v>14427</v>
      </c>
      <c r="D4233" s="127" t="s">
        <v>18044</v>
      </c>
      <c r="E4233" s="102" t="s">
        <v>8230</v>
      </c>
      <c r="F4233" s="104" t="s">
        <v>14834</v>
      </c>
      <c r="G4233" s="105">
        <v>15401</v>
      </c>
      <c r="H4233" s="102" t="s">
        <v>11819</v>
      </c>
      <c r="I4233" s="102" t="s">
        <v>13336</v>
      </c>
      <c r="J4233" s="102" t="s">
        <v>4905</v>
      </c>
      <c r="K4233" s="115"/>
      <c r="L4233" s="111"/>
      <c r="M4233" s="107"/>
      <c r="N4233" s="112"/>
      <c r="O4233" s="102"/>
      <c r="P4233" s="39"/>
      <c r="Q4233" s="39"/>
      <c r="R4233" s="109"/>
      <c r="S4233" s="102"/>
      <c r="T4233" s="102" t="s">
        <v>4905</v>
      </c>
      <c r="U4233" s="102"/>
      <c r="V4233" s="127" t="s">
        <v>5147</v>
      </c>
      <c r="W4233" s="107"/>
      <c r="X4233" s="113"/>
    </row>
    <row r="4234" spans="1:24" ht="12.95" customHeight="1" x14ac:dyDescent="0.2">
      <c r="A4234" s="149">
        <v>37316</v>
      </c>
      <c r="B4234" s="102" t="s">
        <v>4116</v>
      </c>
      <c r="C4234" s="102" t="s">
        <v>14427</v>
      </c>
      <c r="D4234" s="127" t="s">
        <v>18045</v>
      </c>
      <c r="E4234" s="102" t="s">
        <v>8231</v>
      </c>
      <c r="F4234" s="104" t="s">
        <v>14834</v>
      </c>
      <c r="G4234" s="105">
        <v>15401</v>
      </c>
      <c r="H4234" s="102" t="s">
        <v>11819</v>
      </c>
      <c r="I4234" s="102" t="s">
        <v>13336</v>
      </c>
      <c r="J4234" s="102" t="s">
        <v>4905</v>
      </c>
      <c r="K4234" s="115"/>
      <c r="L4234" s="111"/>
      <c r="M4234" s="107"/>
      <c r="N4234" s="112"/>
      <c r="O4234" s="102"/>
      <c r="P4234" s="39"/>
      <c r="Q4234" s="39"/>
      <c r="R4234" s="109"/>
      <c r="S4234" s="102"/>
      <c r="T4234" s="102" t="s">
        <v>4905</v>
      </c>
      <c r="U4234" s="102"/>
      <c r="V4234" s="127" t="s">
        <v>5147</v>
      </c>
      <c r="W4234" s="107"/>
      <c r="X4234" s="113"/>
    </row>
    <row r="4235" spans="1:24" ht="12.95" customHeight="1" x14ac:dyDescent="0.2">
      <c r="A4235" s="149">
        <v>37316</v>
      </c>
      <c r="B4235" s="102" t="s">
        <v>4116</v>
      </c>
      <c r="C4235" s="102" t="s">
        <v>14427</v>
      </c>
      <c r="D4235" s="127" t="s">
        <v>18046</v>
      </c>
      <c r="E4235" s="102" t="s">
        <v>12431</v>
      </c>
      <c r="F4235" s="104" t="s">
        <v>14834</v>
      </c>
      <c r="G4235" s="105">
        <v>15401</v>
      </c>
      <c r="H4235" s="102" t="s">
        <v>11819</v>
      </c>
      <c r="I4235" s="102" t="s">
        <v>13336</v>
      </c>
      <c r="J4235" s="102" t="s">
        <v>4905</v>
      </c>
      <c r="K4235" s="115"/>
      <c r="L4235" s="111"/>
      <c r="M4235" s="107"/>
      <c r="N4235" s="112"/>
      <c r="O4235" s="102"/>
      <c r="P4235" s="39"/>
      <c r="Q4235" s="39"/>
      <c r="R4235" s="109"/>
      <c r="S4235" s="102"/>
      <c r="T4235" s="102" t="s">
        <v>4905</v>
      </c>
      <c r="U4235" s="102"/>
      <c r="V4235" s="127" t="s">
        <v>5147</v>
      </c>
      <c r="W4235" s="107"/>
      <c r="X4235" s="113"/>
    </row>
    <row r="4236" spans="1:24" ht="12.95" customHeight="1" x14ac:dyDescent="0.2">
      <c r="A4236" s="115">
        <v>2006</v>
      </c>
      <c r="B4236" s="102" t="s">
        <v>11941</v>
      </c>
      <c r="C4236" s="103" t="s">
        <v>11942</v>
      </c>
      <c r="D4236" s="102" t="s">
        <v>14827</v>
      </c>
      <c r="E4236" s="102" t="s">
        <v>11943</v>
      </c>
      <c r="F4236" s="104" t="s">
        <v>14834</v>
      </c>
      <c r="G4236" s="105">
        <v>16726</v>
      </c>
      <c r="H4236" s="115" t="s">
        <v>31877</v>
      </c>
      <c r="I4236" s="115" t="s">
        <v>2625</v>
      </c>
      <c r="J4236" s="115" t="s">
        <v>14825</v>
      </c>
      <c r="K4236" s="115"/>
      <c r="L4236" s="111"/>
      <c r="M4236" s="109">
        <v>0.5</v>
      </c>
      <c r="N4236" s="108">
        <v>22</v>
      </c>
      <c r="O4236" s="102" t="s">
        <v>1379</v>
      </c>
      <c r="P4236" s="39"/>
      <c r="Q4236" s="39"/>
      <c r="R4236" s="109"/>
      <c r="S4236" s="102"/>
      <c r="T4236" s="102" t="s">
        <v>21409</v>
      </c>
      <c r="U4236" s="102" t="s">
        <v>6868</v>
      </c>
      <c r="V4236" s="109">
        <v>6.5</v>
      </c>
      <c r="W4236" s="107"/>
      <c r="X4236" s="113"/>
    </row>
    <row r="4237" spans="1:24" ht="12.95" customHeight="1" x14ac:dyDescent="0.2">
      <c r="A4237" s="115">
        <v>2006</v>
      </c>
      <c r="B4237" s="102" t="s">
        <v>11941</v>
      </c>
      <c r="C4237" s="102" t="s">
        <v>11942</v>
      </c>
      <c r="D4237" s="102" t="s">
        <v>14826</v>
      </c>
      <c r="E4237" s="102" t="s">
        <v>11944</v>
      </c>
      <c r="F4237" s="104" t="s">
        <v>14834</v>
      </c>
      <c r="G4237" s="105">
        <v>16759</v>
      </c>
      <c r="H4237" s="115" t="s">
        <v>31877</v>
      </c>
      <c r="I4237" s="115" t="s">
        <v>31878</v>
      </c>
      <c r="J4237" s="115" t="s">
        <v>14825</v>
      </c>
      <c r="K4237" s="115"/>
      <c r="L4237" s="111"/>
      <c r="M4237" s="109">
        <v>1</v>
      </c>
      <c r="N4237" s="108" t="s">
        <v>30968</v>
      </c>
      <c r="O4237" s="102" t="s">
        <v>12252</v>
      </c>
      <c r="P4237" s="39"/>
      <c r="Q4237" s="39"/>
      <c r="R4237" s="109"/>
      <c r="S4237" s="102"/>
      <c r="T4237" s="102" t="s">
        <v>21409</v>
      </c>
      <c r="U4237" s="102" t="s">
        <v>6868</v>
      </c>
      <c r="V4237" s="109">
        <v>7.5</v>
      </c>
      <c r="W4237" s="107"/>
      <c r="X4237" s="113"/>
    </row>
    <row r="4238" spans="1:24" ht="12.95" customHeight="1" x14ac:dyDescent="0.2">
      <c r="A4238" s="149">
        <v>31898</v>
      </c>
      <c r="B4238" s="115" t="s">
        <v>7916</v>
      </c>
      <c r="C4238" s="103" t="s">
        <v>4175</v>
      </c>
      <c r="D4238" s="347" t="s">
        <v>5443</v>
      </c>
      <c r="E4238" s="115"/>
      <c r="F4238" s="115" t="s">
        <v>14834</v>
      </c>
      <c r="G4238" s="105"/>
      <c r="H4238" s="102"/>
      <c r="I4238" s="102"/>
      <c r="J4238" s="102"/>
      <c r="K4238" s="233"/>
      <c r="L4238" s="111" t="s">
        <v>4141</v>
      </c>
      <c r="M4238" s="102"/>
      <c r="N4238" s="112"/>
      <c r="O4238" s="102"/>
      <c r="P4238" s="102"/>
      <c r="Q4238" s="102"/>
      <c r="R4238" s="102"/>
      <c r="S4238" s="102"/>
      <c r="T4238" s="102"/>
      <c r="U4238" s="102"/>
      <c r="V4238" s="127" t="s">
        <v>5147</v>
      </c>
      <c r="W4238" s="102"/>
      <c r="X4238" s="324"/>
    </row>
    <row r="4239" spans="1:24" ht="12.95" customHeight="1" x14ac:dyDescent="0.2">
      <c r="A4239" s="115">
        <v>1989</v>
      </c>
      <c r="B4239" s="115" t="s">
        <v>7916</v>
      </c>
      <c r="C4239" s="164" t="s">
        <v>28721</v>
      </c>
      <c r="D4239" s="102" t="s">
        <v>6201</v>
      </c>
      <c r="E4239" s="115" t="s">
        <v>8203</v>
      </c>
      <c r="F4239" s="104" t="s">
        <v>14834</v>
      </c>
      <c r="G4239" s="105">
        <v>15306</v>
      </c>
      <c r="H4239" s="102" t="s">
        <v>11819</v>
      </c>
      <c r="I4239" s="102" t="s">
        <v>10103</v>
      </c>
      <c r="J4239" s="102" t="s">
        <v>6202</v>
      </c>
      <c r="K4239" s="115"/>
      <c r="L4239" s="111"/>
      <c r="M4239" s="107">
        <v>1</v>
      </c>
      <c r="N4239" s="112">
        <v>14</v>
      </c>
      <c r="O4239" s="102" t="s">
        <v>12252</v>
      </c>
      <c r="P4239" s="102"/>
      <c r="Q4239" s="102" t="s">
        <v>16096</v>
      </c>
      <c r="R4239" s="109"/>
      <c r="S4239" s="102"/>
      <c r="T4239" s="102" t="s">
        <v>7789</v>
      </c>
      <c r="U4239" s="102" t="s">
        <v>28716</v>
      </c>
      <c r="V4239" s="109">
        <v>6</v>
      </c>
      <c r="W4239" s="107"/>
      <c r="X4239" s="324"/>
    </row>
    <row r="4240" spans="1:24" ht="12.95" customHeight="1" x14ac:dyDescent="0.2">
      <c r="A4240" s="115">
        <v>1989</v>
      </c>
      <c r="B4240" s="115" t="s">
        <v>7916</v>
      </c>
      <c r="C4240" s="102" t="s">
        <v>28721</v>
      </c>
      <c r="D4240" s="102" t="s">
        <v>3798</v>
      </c>
      <c r="E4240" s="115" t="s">
        <v>760</v>
      </c>
      <c r="F4240" s="104" t="s">
        <v>14834</v>
      </c>
      <c r="G4240" s="105">
        <v>15751</v>
      </c>
      <c r="H4240" s="102" t="s">
        <v>11819</v>
      </c>
      <c r="I4240" s="102" t="s">
        <v>10103</v>
      </c>
      <c r="J4240" s="102" t="s">
        <v>8554</v>
      </c>
      <c r="K4240" s="115"/>
      <c r="L4240" s="111"/>
      <c r="M4240" s="107">
        <v>1</v>
      </c>
      <c r="N4240" s="112" t="s">
        <v>31879</v>
      </c>
      <c r="O4240" s="102"/>
      <c r="P4240" s="102" t="s">
        <v>9125</v>
      </c>
      <c r="Q4240" s="102" t="s">
        <v>20619</v>
      </c>
      <c r="R4240" s="109" t="s">
        <v>7035</v>
      </c>
      <c r="S4240" s="102"/>
      <c r="T4240" s="102" t="s">
        <v>7789</v>
      </c>
      <c r="U4240" s="102" t="s">
        <v>10485</v>
      </c>
      <c r="V4240" s="109">
        <v>6</v>
      </c>
      <c r="W4240" s="107"/>
      <c r="X4240" s="324"/>
    </row>
    <row r="4241" spans="1:24" ht="12.95" customHeight="1" x14ac:dyDescent="0.2">
      <c r="A4241" s="115">
        <v>1989</v>
      </c>
      <c r="B4241" s="115" t="s">
        <v>7916</v>
      </c>
      <c r="C4241" s="102" t="s">
        <v>28721</v>
      </c>
      <c r="D4241" s="102" t="s">
        <v>11014</v>
      </c>
      <c r="E4241" s="115" t="s">
        <v>761</v>
      </c>
      <c r="F4241" s="115" t="s">
        <v>14834</v>
      </c>
      <c r="G4241" s="105">
        <v>16458</v>
      </c>
      <c r="H4241" s="102" t="s">
        <v>11819</v>
      </c>
      <c r="I4241" s="102" t="s">
        <v>10103</v>
      </c>
      <c r="J4241" s="102" t="s">
        <v>9398</v>
      </c>
      <c r="K4241" s="102"/>
      <c r="L4241" s="111" t="s">
        <v>18047</v>
      </c>
      <c r="M4241" s="102">
        <v>1</v>
      </c>
      <c r="N4241" s="112">
        <v>20</v>
      </c>
      <c r="O4241" s="102" t="s">
        <v>15927</v>
      </c>
      <c r="P4241" s="102" t="s">
        <v>9125</v>
      </c>
      <c r="Q4241" s="102" t="s">
        <v>19550</v>
      </c>
      <c r="R4241" s="102"/>
      <c r="S4241" s="102"/>
      <c r="T4241" s="102" t="s">
        <v>7789</v>
      </c>
      <c r="U4241" s="102" t="s">
        <v>19657</v>
      </c>
      <c r="V4241" s="102">
        <v>8</v>
      </c>
      <c r="W4241" s="102"/>
      <c r="X4241" s="324"/>
    </row>
    <row r="4242" spans="1:24" ht="12.95" customHeight="1" x14ac:dyDescent="0.2">
      <c r="A4242" s="115">
        <v>1989</v>
      </c>
      <c r="B4242" s="115" t="s">
        <v>7916</v>
      </c>
      <c r="C4242" s="102" t="s">
        <v>28721</v>
      </c>
      <c r="D4242" s="102" t="s">
        <v>14127</v>
      </c>
      <c r="E4242" s="115" t="s">
        <v>762</v>
      </c>
      <c r="F4242" s="104" t="s">
        <v>14834</v>
      </c>
      <c r="G4242" s="105">
        <v>16458</v>
      </c>
      <c r="H4242" s="102" t="s">
        <v>10103</v>
      </c>
      <c r="I4242" s="102" t="s">
        <v>11819</v>
      </c>
      <c r="J4242" s="102" t="s">
        <v>14128</v>
      </c>
      <c r="K4242" s="115"/>
      <c r="L4242" s="111"/>
      <c r="M4242" s="107">
        <v>2</v>
      </c>
      <c r="N4242" s="108" t="s">
        <v>31880</v>
      </c>
      <c r="O4242" s="102" t="s">
        <v>12252</v>
      </c>
      <c r="P4242" s="102"/>
      <c r="Q4242" s="102" t="s">
        <v>19625</v>
      </c>
      <c r="R4242" s="109"/>
      <c r="S4242" s="102"/>
      <c r="T4242" s="102" t="s">
        <v>7789</v>
      </c>
      <c r="U4242" s="102" t="s">
        <v>10223</v>
      </c>
      <c r="V4242" s="109">
        <v>6</v>
      </c>
      <c r="W4242" s="107"/>
      <c r="X4242" s="324"/>
    </row>
    <row r="4243" spans="1:24" ht="12.95" customHeight="1" x14ac:dyDescent="0.2">
      <c r="A4243" s="115">
        <v>1987</v>
      </c>
      <c r="B4243" s="102" t="s">
        <v>3828</v>
      </c>
      <c r="C4243" s="164" t="s">
        <v>1501</v>
      </c>
      <c r="D4243" s="102" t="s">
        <v>4625</v>
      </c>
      <c r="E4243" s="107" t="s">
        <v>4624</v>
      </c>
      <c r="F4243" s="102" t="s">
        <v>14834</v>
      </c>
      <c r="G4243" s="105">
        <v>15687</v>
      </c>
      <c r="H4243" s="102" t="s">
        <v>10103</v>
      </c>
      <c r="I4243" s="102" t="s">
        <v>11819</v>
      </c>
      <c r="J4243" s="102" t="s">
        <v>6611</v>
      </c>
      <c r="K4243" s="102" t="s">
        <v>3827</v>
      </c>
      <c r="L4243" s="111"/>
      <c r="M4243" s="109">
        <v>3</v>
      </c>
      <c r="N4243" s="138" t="s">
        <v>18048</v>
      </c>
      <c r="O4243" s="102" t="s">
        <v>28717</v>
      </c>
      <c r="P4243" s="39"/>
      <c r="Q4243" s="39" t="s">
        <v>17935</v>
      </c>
      <c r="R4243" s="109"/>
      <c r="S4243" s="102"/>
      <c r="T4243" s="102" t="s">
        <v>7789</v>
      </c>
      <c r="U4243" s="102" t="s">
        <v>28718</v>
      </c>
      <c r="V4243" s="109">
        <v>10</v>
      </c>
      <c r="W4243" s="107"/>
      <c r="X4243" s="113"/>
    </row>
    <row r="4244" spans="1:24" ht="12.95" customHeight="1" x14ac:dyDescent="0.2">
      <c r="A4244" s="115">
        <v>1989</v>
      </c>
      <c r="B4244" s="102" t="s">
        <v>3828</v>
      </c>
      <c r="C4244" s="102" t="s">
        <v>1501</v>
      </c>
      <c r="D4244" s="102" t="s">
        <v>4623</v>
      </c>
      <c r="E4244" s="107" t="s">
        <v>9990</v>
      </c>
      <c r="F4244" s="102" t="s">
        <v>14834</v>
      </c>
      <c r="G4244" s="105">
        <v>14592</v>
      </c>
      <c r="H4244" s="102" t="s">
        <v>10103</v>
      </c>
      <c r="I4244" s="102" t="s">
        <v>3253</v>
      </c>
      <c r="J4244" s="102" t="s">
        <v>9991</v>
      </c>
      <c r="K4244" s="102"/>
      <c r="L4244" s="111"/>
      <c r="M4244" s="109">
        <v>1</v>
      </c>
      <c r="N4244" s="108" t="s">
        <v>31881</v>
      </c>
      <c r="O4244" s="102" t="s">
        <v>9125</v>
      </c>
      <c r="P4244" s="39" t="s">
        <v>9160</v>
      </c>
      <c r="Q4244" s="39" t="s">
        <v>16646</v>
      </c>
      <c r="R4244" s="109"/>
      <c r="S4244" s="102"/>
      <c r="T4244" s="102" t="s">
        <v>20549</v>
      </c>
      <c r="U4244" s="102" t="s">
        <v>16395</v>
      </c>
      <c r="V4244" s="109">
        <v>6</v>
      </c>
      <c r="W4244" s="107"/>
      <c r="X4244" s="113"/>
    </row>
    <row r="4245" spans="1:24" ht="12.95" customHeight="1" x14ac:dyDescent="0.2">
      <c r="A4245" s="115">
        <v>1989</v>
      </c>
      <c r="B4245" s="102" t="s">
        <v>3828</v>
      </c>
      <c r="C4245" s="102" t="s">
        <v>1501</v>
      </c>
      <c r="D4245" s="102" t="s">
        <v>10262</v>
      </c>
      <c r="E4245" s="107" t="s">
        <v>10261</v>
      </c>
      <c r="F4245" s="102" t="s">
        <v>14834</v>
      </c>
      <c r="G4245" s="105">
        <v>16303</v>
      </c>
      <c r="H4245" s="102" t="s">
        <v>31882</v>
      </c>
      <c r="I4245" s="102" t="s">
        <v>11819</v>
      </c>
      <c r="J4245" s="102" t="s">
        <v>10263</v>
      </c>
      <c r="K4245" s="102"/>
      <c r="L4245" s="111"/>
      <c r="M4245" s="109">
        <v>0.5</v>
      </c>
      <c r="N4245" s="108">
        <v>20</v>
      </c>
      <c r="O4245" s="102" t="s">
        <v>10189</v>
      </c>
      <c r="P4245" s="39"/>
      <c r="Q4245" s="39" t="s">
        <v>19103</v>
      </c>
      <c r="R4245" s="109"/>
      <c r="S4245" s="102"/>
      <c r="T4245" s="102" t="s">
        <v>20547</v>
      </c>
      <c r="U4245" s="102" t="s">
        <v>28719</v>
      </c>
      <c r="V4245" s="109">
        <v>6</v>
      </c>
      <c r="W4245" s="107"/>
      <c r="X4245" s="113"/>
    </row>
    <row r="4246" spans="1:24" ht="12.95" customHeight="1" x14ac:dyDescent="0.2">
      <c r="A4246" s="115">
        <v>1989</v>
      </c>
      <c r="B4246" s="102" t="s">
        <v>3828</v>
      </c>
      <c r="C4246" s="102" t="s">
        <v>1501</v>
      </c>
      <c r="D4246" s="102" t="s">
        <v>12562</v>
      </c>
      <c r="E4246" s="107" t="s">
        <v>10260</v>
      </c>
      <c r="F4246" s="102" t="s">
        <v>14834</v>
      </c>
      <c r="G4246" s="105">
        <v>15501</v>
      </c>
      <c r="H4246" s="102" t="s">
        <v>30894</v>
      </c>
      <c r="I4246" s="102" t="s">
        <v>11819</v>
      </c>
      <c r="J4246" s="102" t="s">
        <v>1504</v>
      </c>
      <c r="K4246" s="102"/>
      <c r="L4246" s="111"/>
      <c r="M4246" s="109">
        <v>1</v>
      </c>
      <c r="N4246" s="112">
        <v>29</v>
      </c>
      <c r="O4246" s="102" t="s">
        <v>8440</v>
      </c>
      <c r="P4246" s="39" t="s">
        <v>19503</v>
      </c>
      <c r="Q4246" s="39" t="s">
        <v>19625</v>
      </c>
      <c r="R4246" s="109"/>
      <c r="S4246" s="102" t="s">
        <v>8315</v>
      </c>
      <c r="T4246" s="102" t="s">
        <v>14962</v>
      </c>
      <c r="U4246" s="102" t="s">
        <v>28720</v>
      </c>
      <c r="V4246" s="109">
        <v>5</v>
      </c>
      <c r="W4246" s="107"/>
      <c r="X4246" s="113"/>
    </row>
    <row r="4247" spans="1:24" ht="12.95" customHeight="1" x14ac:dyDescent="0.2">
      <c r="A4247" s="115">
        <v>1989</v>
      </c>
      <c r="B4247" s="102" t="s">
        <v>3828</v>
      </c>
      <c r="C4247" s="102" t="s">
        <v>1501</v>
      </c>
      <c r="D4247" s="102" t="s">
        <v>556</v>
      </c>
      <c r="E4247" s="107" t="s">
        <v>1502</v>
      </c>
      <c r="F4247" s="102" t="s">
        <v>14834</v>
      </c>
      <c r="G4247" s="105">
        <v>14710</v>
      </c>
      <c r="H4247" s="102" t="s">
        <v>31883</v>
      </c>
      <c r="I4247" s="102" t="s">
        <v>11819</v>
      </c>
      <c r="J4247" s="102" t="s">
        <v>10259</v>
      </c>
      <c r="K4247" s="102"/>
      <c r="L4247" s="111"/>
      <c r="M4247" s="109">
        <v>3</v>
      </c>
      <c r="N4247" s="138" t="s">
        <v>18049</v>
      </c>
      <c r="O4247" s="102"/>
      <c r="P4247" s="39" t="s">
        <v>13301</v>
      </c>
      <c r="Q4247" s="39" t="s">
        <v>16828</v>
      </c>
      <c r="R4247" s="109"/>
      <c r="S4247" s="102"/>
      <c r="T4247" s="102" t="s">
        <v>20547</v>
      </c>
      <c r="U4247" s="102" t="s">
        <v>3433</v>
      </c>
      <c r="V4247" s="109">
        <v>7</v>
      </c>
      <c r="W4247" s="107"/>
      <c r="X4247" s="113"/>
    </row>
    <row r="4248" spans="1:24" ht="12.95" customHeight="1" x14ac:dyDescent="0.2">
      <c r="A4248" s="115">
        <v>1997</v>
      </c>
      <c r="B4248" s="102" t="s">
        <v>13714</v>
      </c>
      <c r="C4248" s="103" t="s">
        <v>11064</v>
      </c>
      <c r="D4248" s="102" t="s">
        <v>13715</v>
      </c>
      <c r="E4248" s="102" t="s">
        <v>13713</v>
      </c>
      <c r="F4248" s="104" t="s">
        <v>14834</v>
      </c>
      <c r="G4248" s="105">
        <v>16335</v>
      </c>
      <c r="H4248" s="102" t="s">
        <v>10191</v>
      </c>
      <c r="I4248" s="102" t="s">
        <v>11819</v>
      </c>
      <c r="J4248" s="102" t="s">
        <v>13716</v>
      </c>
      <c r="K4248" s="102"/>
      <c r="L4248" s="111"/>
      <c r="M4248" s="102">
        <v>1</v>
      </c>
      <c r="N4248" s="112">
        <v>24</v>
      </c>
      <c r="O4248" s="102" t="s">
        <v>325</v>
      </c>
      <c r="P4248" s="39"/>
      <c r="Q4248" s="39" t="s">
        <v>15870</v>
      </c>
      <c r="R4248" s="102"/>
      <c r="S4248" s="102"/>
      <c r="T4248" s="102" t="s">
        <v>20547</v>
      </c>
      <c r="U4248" s="102" t="s">
        <v>2477</v>
      </c>
      <c r="V4248" s="102">
        <v>5.5</v>
      </c>
      <c r="W4248" s="102"/>
      <c r="X4248" s="113"/>
    </row>
    <row r="4249" spans="1:24" ht="12.95" customHeight="1" x14ac:dyDescent="0.2">
      <c r="A4249" s="102">
        <v>2005</v>
      </c>
      <c r="B4249" s="188" t="s">
        <v>29634</v>
      </c>
      <c r="C4249" s="103" t="s">
        <v>14503</v>
      </c>
      <c r="D4249" s="102" t="s">
        <v>10695</v>
      </c>
      <c r="E4249" s="102" t="s">
        <v>15411</v>
      </c>
      <c r="F4249" s="104" t="s">
        <v>14834</v>
      </c>
      <c r="G4249" s="105">
        <v>16349</v>
      </c>
      <c r="H4249" s="115" t="s">
        <v>10191</v>
      </c>
      <c r="I4249" s="115" t="s">
        <v>11819</v>
      </c>
      <c r="J4249" s="115" t="s">
        <v>12650</v>
      </c>
      <c r="K4249" s="102"/>
      <c r="L4249" s="111"/>
      <c r="M4249" s="115">
        <v>3</v>
      </c>
      <c r="N4249" s="108" t="s">
        <v>31884</v>
      </c>
      <c r="O4249" s="115" t="s">
        <v>20786</v>
      </c>
      <c r="P4249" s="126" t="s">
        <v>162</v>
      </c>
      <c r="Q4249" s="126" t="s">
        <v>20995</v>
      </c>
      <c r="R4249" s="115"/>
      <c r="S4249" s="115" t="s">
        <v>8315</v>
      </c>
      <c r="T4249" s="115" t="s">
        <v>20547</v>
      </c>
      <c r="U4249" s="102" t="s">
        <v>28722</v>
      </c>
      <c r="V4249" s="115">
        <v>8</v>
      </c>
      <c r="W4249" s="115"/>
      <c r="X4249" s="113"/>
    </row>
    <row r="4250" spans="1:24" ht="12.95" customHeight="1" x14ac:dyDescent="0.2">
      <c r="A4250" s="102">
        <v>2005</v>
      </c>
      <c r="B4250" s="188" t="s">
        <v>29634</v>
      </c>
      <c r="C4250" s="102" t="s">
        <v>14503</v>
      </c>
      <c r="D4250" s="102" t="s">
        <v>20408</v>
      </c>
      <c r="E4250" s="102" t="s">
        <v>15412</v>
      </c>
      <c r="F4250" s="104" t="s">
        <v>14834</v>
      </c>
      <c r="G4250" s="105">
        <v>16263</v>
      </c>
      <c r="H4250" s="115" t="s">
        <v>11819</v>
      </c>
      <c r="I4250" s="115" t="s">
        <v>10103</v>
      </c>
      <c r="J4250" s="115" t="s">
        <v>2063</v>
      </c>
      <c r="K4250" s="102"/>
      <c r="L4250" s="111"/>
      <c r="M4250" s="115">
        <v>1</v>
      </c>
      <c r="N4250" s="108" t="s">
        <v>31125</v>
      </c>
      <c r="O4250" s="115" t="s">
        <v>17473</v>
      </c>
      <c r="P4250" s="126" t="s">
        <v>9125</v>
      </c>
      <c r="Q4250" s="126" t="s">
        <v>20307</v>
      </c>
      <c r="R4250" s="115"/>
      <c r="S4250" s="115"/>
      <c r="T4250" s="115" t="s">
        <v>7789</v>
      </c>
      <c r="U4250" s="115" t="s">
        <v>2064</v>
      </c>
      <c r="V4250" s="115">
        <v>6</v>
      </c>
      <c r="W4250" s="115"/>
      <c r="X4250" s="113"/>
    </row>
    <row r="4251" spans="1:24" ht="12.95" customHeight="1" x14ac:dyDescent="0.2">
      <c r="A4251" s="102">
        <v>2005</v>
      </c>
      <c r="B4251" s="188" t="s">
        <v>29634</v>
      </c>
      <c r="C4251" s="102" t="s">
        <v>14503</v>
      </c>
      <c r="D4251" s="102" t="s">
        <v>6072</v>
      </c>
      <c r="E4251" s="102" t="s">
        <v>15413</v>
      </c>
      <c r="F4251" s="104" t="s">
        <v>14834</v>
      </c>
      <c r="G4251" s="105">
        <v>16528</v>
      </c>
      <c r="H4251" s="115" t="s">
        <v>11819</v>
      </c>
      <c r="I4251" s="115" t="s">
        <v>10191</v>
      </c>
      <c r="J4251" s="115" t="s">
        <v>2065</v>
      </c>
      <c r="K4251" s="102"/>
      <c r="L4251" s="111"/>
      <c r="M4251" s="115">
        <v>1.5</v>
      </c>
      <c r="N4251" s="108" t="s">
        <v>31885</v>
      </c>
      <c r="O4251" s="115" t="s">
        <v>17671</v>
      </c>
      <c r="P4251" s="126"/>
      <c r="Q4251" s="126" t="s">
        <v>16520</v>
      </c>
      <c r="R4251" s="115"/>
      <c r="S4251" s="115"/>
      <c r="T4251" s="115" t="s">
        <v>20547</v>
      </c>
      <c r="U4251" s="115" t="s">
        <v>28723</v>
      </c>
      <c r="V4251" s="115">
        <v>6.5</v>
      </c>
      <c r="W4251" s="115"/>
      <c r="X4251" s="113"/>
    </row>
    <row r="4252" spans="1:24" ht="12.95" customHeight="1" x14ac:dyDescent="0.2">
      <c r="A4252" s="102">
        <v>2005</v>
      </c>
      <c r="B4252" s="188" t="s">
        <v>29634</v>
      </c>
      <c r="C4252" s="102" t="s">
        <v>14503</v>
      </c>
      <c r="D4252" s="102" t="s">
        <v>2066</v>
      </c>
      <c r="E4252" s="102" t="s">
        <v>15414</v>
      </c>
      <c r="F4252" s="104" t="s">
        <v>14834</v>
      </c>
      <c r="G4252" s="105">
        <v>14743</v>
      </c>
      <c r="H4252" s="115" t="s">
        <v>31886</v>
      </c>
      <c r="I4252" s="115" t="s">
        <v>11819</v>
      </c>
      <c r="J4252" s="115" t="s">
        <v>4512</v>
      </c>
      <c r="K4252" s="102"/>
      <c r="L4252" s="111"/>
      <c r="M4252" s="115">
        <v>0.75</v>
      </c>
      <c r="N4252" s="108">
        <v>47</v>
      </c>
      <c r="O4252" s="115" t="s">
        <v>15889</v>
      </c>
      <c r="P4252" s="126" t="s">
        <v>9125</v>
      </c>
      <c r="Q4252" s="126" t="s">
        <v>20102</v>
      </c>
      <c r="R4252" s="115"/>
      <c r="S4252" s="115"/>
      <c r="T4252" s="115" t="s">
        <v>28757</v>
      </c>
      <c r="U4252" s="115"/>
      <c r="V4252" s="115">
        <v>4.5</v>
      </c>
      <c r="W4252" s="115"/>
      <c r="X4252" s="113"/>
    </row>
    <row r="4253" spans="1:24" ht="12.95" customHeight="1" x14ac:dyDescent="0.2">
      <c r="A4253" s="102">
        <v>2005</v>
      </c>
      <c r="B4253" s="188" t="s">
        <v>29634</v>
      </c>
      <c r="C4253" s="102" t="s">
        <v>14503</v>
      </c>
      <c r="D4253" s="102" t="s">
        <v>2067</v>
      </c>
      <c r="E4253" s="102" t="s">
        <v>15415</v>
      </c>
      <c r="F4253" s="104" t="s">
        <v>14834</v>
      </c>
      <c r="G4253" s="105">
        <v>15201</v>
      </c>
      <c r="H4253" s="115" t="s">
        <v>10103</v>
      </c>
      <c r="I4253" s="115" t="s">
        <v>11819</v>
      </c>
      <c r="J4253" s="115" t="s">
        <v>7119</v>
      </c>
      <c r="K4253" s="102"/>
      <c r="L4253" s="111"/>
      <c r="M4253" s="115">
        <v>4</v>
      </c>
      <c r="N4253" s="112" t="s">
        <v>18050</v>
      </c>
      <c r="O4253" s="115" t="s">
        <v>16884</v>
      </c>
      <c r="P4253" s="126" t="s">
        <v>15928</v>
      </c>
      <c r="Q4253" s="126" t="s">
        <v>28724</v>
      </c>
      <c r="R4253" s="115"/>
      <c r="S4253" s="115" t="s">
        <v>9435</v>
      </c>
      <c r="T4253" s="115" t="s">
        <v>7789</v>
      </c>
      <c r="U4253" s="115" t="s">
        <v>28725</v>
      </c>
      <c r="V4253" s="115">
        <v>10</v>
      </c>
      <c r="W4253" s="115"/>
      <c r="X4253" s="113"/>
    </row>
    <row r="4254" spans="1:24" ht="12.95" customHeight="1" x14ac:dyDescent="0.2">
      <c r="A4254" s="102">
        <v>2005</v>
      </c>
      <c r="B4254" s="188" t="s">
        <v>29634</v>
      </c>
      <c r="C4254" s="102" t="s">
        <v>14503</v>
      </c>
      <c r="D4254" s="102" t="s">
        <v>8936</v>
      </c>
      <c r="E4254" s="102" t="s">
        <v>15416</v>
      </c>
      <c r="F4254" s="104" t="s">
        <v>14834</v>
      </c>
      <c r="G4254" s="105">
        <v>15192</v>
      </c>
      <c r="H4254" s="115" t="s">
        <v>10103</v>
      </c>
      <c r="I4254" s="115" t="s">
        <v>11819</v>
      </c>
      <c r="J4254" s="115" t="s">
        <v>8937</v>
      </c>
      <c r="K4254" s="102"/>
      <c r="L4254" s="111"/>
      <c r="M4254" s="115">
        <v>2</v>
      </c>
      <c r="N4254" s="108" t="s">
        <v>31887</v>
      </c>
      <c r="O4254" s="115"/>
      <c r="P4254" s="126"/>
      <c r="Q4254" s="126" t="s">
        <v>16894</v>
      </c>
      <c r="R4254" s="115"/>
      <c r="S4254" s="115"/>
      <c r="T4254" s="115" t="s">
        <v>7789</v>
      </c>
      <c r="U4254" s="115"/>
      <c r="V4254" s="115">
        <v>6</v>
      </c>
      <c r="W4254" s="115"/>
      <c r="X4254" s="113"/>
    </row>
    <row r="4255" spans="1:24" ht="12.95" customHeight="1" x14ac:dyDescent="0.2">
      <c r="A4255" s="102">
        <v>2005</v>
      </c>
      <c r="B4255" s="188" t="s">
        <v>29634</v>
      </c>
      <c r="C4255" s="102" t="s">
        <v>14503</v>
      </c>
      <c r="D4255" s="102" t="s">
        <v>8919</v>
      </c>
      <c r="E4255" s="102" t="s">
        <v>15417</v>
      </c>
      <c r="F4255" s="114" t="s">
        <v>6406</v>
      </c>
      <c r="G4255" s="105">
        <v>14779</v>
      </c>
      <c r="H4255" s="115" t="s">
        <v>5011</v>
      </c>
      <c r="I4255" s="115" t="s">
        <v>7198</v>
      </c>
      <c r="J4255" s="115" t="s">
        <v>8920</v>
      </c>
      <c r="K4255" s="102"/>
      <c r="L4255" s="111"/>
      <c r="M4255" s="115">
        <v>3</v>
      </c>
      <c r="N4255" s="112" t="s">
        <v>16773</v>
      </c>
      <c r="O4255" s="115" t="s">
        <v>18017</v>
      </c>
      <c r="P4255" s="126" t="s">
        <v>15941</v>
      </c>
      <c r="Q4255" s="126" t="s">
        <v>20691</v>
      </c>
      <c r="R4255" s="115"/>
      <c r="S4255" s="115"/>
      <c r="T4255" s="115" t="s">
        <v>28757</v>
      </c>
      <c r="U4255" s="115" t="s">
        <v>28726</v>
      </c>
      <c r="V4255" s="115">
        <v>7.5</v>
      </c>
      <c r="W4255" s="115"/>
      <c r="X4255" s="113"/>
    </row>
    <row r="4256" spans="1:24" ht="12.95" customHeight="1" x14ac:dyDescent="0.2">
      <c r="A4256" s="102">
        <v>2005</v>
      </c>
      <c r="B4256" s="188" t="s">
        <v>29634</v>
      </c>
      <c r="C4256" s="102" t="s">
        <v>14503</v>
      </c>
      <c r="D4256" s="102" t="s">
        <v>5131</v>
      </c>
      <c r="E4256" s="102" t="s">
        <v>15418</v>
      </c>
      <c r="F4256" s="104" t="s">
        <v>14834</v>
      </c>
      <c r="G4256" s="105">
        <v>14615</v>
      </c>
      <c r="H4256" s="115" t="s">
        <v>10103</v>
      </c>
      <c r="I4256" s="115" t="s">
        <v>3253</v>
      </c>
      <c r="J4256" s="115" t="s">
        <v>12185</v>
      </c>
      <c r="K4256" s="102"/>
      <c r="L4256" s="111"/>
      <c r="M4256" s="115">
        <v>0.5</v>
      </c>
      <c r="N4256" s="108">
        <v>37</v>
      </c>
      <c r="O4256" s="115"/>
      <c r="P4256" s="126"/>
      <c r="Q4256" s="126" t="s">
        <v>16684</v>
      </c>
      <c r="R4256" s="115"/>
      <c r="S4256" s="115"/>
      <c r="T4256" s="115" t="s">
        <v>20549</v>
      </c>
      <c r="U4256" s="102" t="s">
        <v>31888</v>
      </c>
      <c r="V4256" s="115">
        <v>3.5</v>
      </c>
      <c r="W4256" s="115"/>
      <c r="X4256" s="113"/>
    </row>
    <row r="4257" spans="1:24" ht="12.95" customHeight="1" x14ac:dyDescent="0.2">
      <c r="A4257" s="102">
        <v>2005</v>
      </c>
      <c r="B4257" s="188" t="s">
        <v>29634</v>
      </c>
      <c r="C4257" s="102" t="s">
        <v>14503</v>
      </c>
      <c r="D4257" s="102" t="s">
        <v>12186</v>
      </c>
      <c r="E4257" s="102" t="s">
        <v>15419</v>
      </c>
      <c r="F4257" s="104" t="s">
        <v>14834</v>
      </c>
      <c r="G4257" s="105">
        <v>16464</v>
      </c>
      <c r="H4257" s="115" t="s">
        <v>11819</v>
      </c>
      <c r="I4257" s="115" t="s">
        <v>10103</v>
      </c>
      <c r="J4257" s="115" t="s">
        <v>14639</v>
      </c>
      <c r="K4257" s="102"/>
      <c r="L4257" s="111"/>
      <c r="M4257" s="115">
        <v>2</v>
      </c>
      <c r="N4257" s="112" t="s">
        <v>18051</v>
      </c>
      <c r="O4257" s="115" t="s">
        <v>20468</v>
      </c>
      <c r="P4257" s="126" t="s">
        <v>13555</v>
      </c>
      <c r="Q4257" s="126" t="s">
        <v>19478</v>
      </c>
      <c r="R4257" s="115"/>
      <c r="S4257" s="115"/>
      <c r="T4257" s="115" t="s">
        <v>7789</v>
      </c>
      <c r="U4257" s="102" t="s">
        <v>31889</v>
      </c>
      <c r="V4257" s="115">
        <v>6.5</v>
      </c>
      <c r="W4257" s="115"/>
      <c r="X4257" s="113"/>
    </row>
    <row r="4258" spans="1:24" ht="12.95" customHeight="1" x14ac:dyDescent="0.2">
      <c r="A4258" s="102">
        <v>2005</v>
      </c>
      <c r="B4258" s="188" t="s">
        <v>29634</v>
      </c>
      <c r="C4258" s="102" t="s">
        <v>14503</v>
      </c>
      <c r="D4258" s="102" t="s">
        <v>3095</v>
      </c>
      <c r="E4258" s="102" t="s">
        <v>15420</v>
      </c>
      <c r="F4258" s="114" t="s">
        <v>6406</v>
      </c>
      <c r="G4258" s="105">
        <v>15902</v>
      </c>
      <c r="H4258" s="115" t="s">
        <v>7198</v>
      </c>
      <c r="I4258" s="115" t="s">
        <v>31039</v>
      </c>
      <c r="J4258" s="115" t="s">
        <v>14640</v>
      </c>
      <c r="K4258" s="102"/>
      <c r="L4258" s="111"/>
      <c r="M4258" s="115">
        <v>0.5</v>
      </c>
      <c r="N4258" s="108" t="s">
        <v>14641</v>
      </c>
      <c r="O4258" s="115"/>
      <c r="P4258" s="126"/>
      <c r="Q4258" s="126" t="s">
        <v>17391</v>
      </c>
      <c r="R4258" s="115"/>
      <c r="S4258" s="115"/>
      <c r="T4258" s="102" t="s">
        <v>21275</v>
      </c>
      <c r="U4258" s="115"/>
      <c r="V4258" s="115">
        <v>4</v>
      </c>
      <c r="W4258" s="115"/>
      <c r="X4258" s="113"/>
    </row>
    <row r="4259" spans="1:24" ht="12.95" customHeight="1" x14ac:dyDescent="0.2">
      <c r="A4259" s="115">
        <v>2006</v>
      </c>
      <c r="B4259" s="188" t="s">
        <v>29634</v>
      </c>
      <c r="C4259" s="103" t="s">
        <v>14642</v>
      </c>
      <c r="D4259" s="102" t="s">
        <v>37614</v>
      </c>
      <c r="E4259" s="102" t="s">
        <v>15421</v>
      </c>
      <c r="F4259" s="104" t="s">
        <v>14834</v>
      </c>
      <c r="G4259" s="105">
        <v>16533</v>
      </c>
      <c r="H4259" s="115" t="s">
        <v>11819</v>
      </c>
      <c r="I4259" s="115" t="s">
        <v>13336</v>
      </c>
      <c r="J4259" s="115" t="s">
        <v>14643</v>
      </c>
      <c r="K4259" s="102"/>
      <c r="L4259" s="111"/>
      <c r="M4259" s="115">
        <v>6</v>
      </c>
      <c r="N4259" s="112" t="s">
        <v>18052</v>
      </c>
      <c r="O4259" s="115" t="s">
        <v>28727</v>
      </c>
      <c r="P4259" s="126"/>
      <c r="Q4259" s="126" t="s">
        <v>28728</v>
      </c>
      <c r="R4259" s="115"/>
      <c r="S4259" s="115" t="s">
        <v>8315</v>
      </c>
      <c r="T4259" s="115" t="s">
        <v>20546</v>
      </c>
      <c r="U4259" s="102" t="s">
        <v>28729</v>
      </c>
      <c r="V4259" s="115">
        <v>11</v>
      </c>
      <c r="W4259" s="115"/>
      <c r="X4259" s="113"/>
    </row>
    <row r="4260" spans="1:24" ht="12.95" customHeight="1" x14ac:dyDescent="0.2">
      <c r="A4260" s="115">
        <v>2006</v>
      </c>
      <c r="B4260" s="188" t="s">
        <v>29634</v>
      </c>
      <c r="C4260" s="102" t="s">
        <v>14642</v>
      </c>
      <c r="D4260" s="102" t="s">
        <v>37615</v>
      </c>
      <c r="E4260" s="102" t="s">
        <v>15422</v>
      </c>
      <c r="F4260" s="104" t="s">
        <v>14834</v>
      </c>
      <c r="G4260" s="105">
        <v>16322</v>
      </c>
      <c r="H4260" s="115" t="s">
        <v>11819</v>
      </c>
      <c r="I4260" s="115" t="s">
        <v>10191</v>
      </c>
      <c r="J4260" s="115" t="s">
        <v>3496</v>
      </c>
      <c r="K4260" s="102"/>
      <c r="L4260" s="111"/>
      <c r="M4260" s="115">
        <v>2</v>
      </c>
      <c r="N4260" s="112" t="s">
        <v>18053</v>
      </c>
      <c r="O4260" s="115" t="s">
        <v>17449</v>
      </c>
      <c r="P4260" s="126" t="s">
        <v>162</v>
      </c>
      <c r="Q4260" s="126" t="s">
        <v>19627</v>
      </c>
      <c r="R4260" s="115"/>
      <c r="S4260" s="115"/>
      <c r="T4260" s="115" t="s">
        <v>20547</v>
      </c>
      <c r="U4260" s="115" t="s">
        <v>28730</v>
      </c>
      <c r="V4260" s="115">
        <v>6</v>
      </c>
      <c r="W4260" s="115"/>
      <c r="X4260" s="113"/>
    </row>
    <row r="4261" spans="1:24" ht="12.95" customHeight="1" x14ac:dyDescent="0.2">
      <c r="A4261" s="115">
        <v>2006</v>
      </c>
      <c r="B4261" s="188" t="s">
        <v>29634</v>
      </c>
      <c r="C4261" s="102" t="s">
        <v>14642</v>
      </c>
      <c r="D4261" s="102" t="s">
        <v>37616</v>
      </c>
      <c r="E4261" s="102" t="s">
        <v>15423</v>
      </c>
      <c r="F4261" s="104" t="s">
        <v>14834</v>
      </c>
      <c r="G4261" s="105">
        <v>14507</v>
      </c>
      <c r="H4261" s="115" t="s">
        <v>11819</v>
      </c>
      <c r="I4261" s="102" t="s">
        <v>30910</v>
      </c>
      <c r="J4261" s="115" t="s">
        <v>49</v>
      </c>
      <c r="K4261" s="102"/>
      <c r="L4261" s="111"/>
      <c r="M4261" s="115">
        <v>3</v>
      </c>
      <c r="N4261" s="108" t="s">
        <v>31890</v>
      </c>
      <c r="O4261" s="115" t="s">
        <v>20679</v>
      </c>
      <c r="P4261" s="126" t="s">
        <v>9125</v>
      </c>
      <c r="Q4261" s="126" t="s">
        <v>20517</v>
      </c>
      <c r="R4261" s="115"/>
      <c r="S4261" s="115"/>
      <c r="T4261" s="115" t="s">
        <v>20541</v>
      </c>
      <c r="U4261" s="115" t="s">
        <v>15302</v>
      </c>
      <c r="V4261" s="115">
        <v>6.5</v>
      </c>
      <c r="W4261" s="115"/>
      <c r="X4261" s="113"/>
    </row>
    <row r="4262" spans="1:24" ht="12.95" customHeight="1" x14ac:dyDescent="0.2">
      <c r="A4262" s="115">
        <v>2006</v>
      </c>
      <c r="B4262" s="188" t="s">
        <v>29634</v>
      </c>
      <c r="C4262" s="102" t="s">
        <v>14642</v>
      </c>
      <c r="D4262" s="102" t="s">
        <v>316</v>
      </c>
      <c r="E4262" s="102" t="s">
        <v>15424</v>
      </c>
      <c r="F4262" s="104" t="s">
        <v>14834</v>
      </c>
      <c r="G4262" s="105">
        <v>16319</v>
      </c>
      <c r="H4262" s="115" t="s">
        <v>4890</v>
      </c>
      <c r="I4262" s="115" t="s">
        <v>10191</v>
      </c>
      <c r="J4262" s="115" t="s">
        <v>6006</v>
      </c>
      <c r="K4262" s="102"/>
      <c r="L4262" s="111"/>
      <c r="M4262" s="115">
        <v>3</v>
      </c>
      <c r="N4262" s="112" t="s">
        <v>18054</v>
      </c>
      <c r="O4262" s="115" t="s">
        <v>28731</v>
      </c>
      <c r="P4262" s="126" t="s">
        <v>8076</v>
      </c>
      <c r="Q4262" s="126" t="s">
        <v>20465</v>
      </c>
      <c r="R4262" s="115"/>
      <c r="S4262" s="115" t="s">
        <v>9435</v>
      </c>
      <c r="T4262" s="115" t="s">
        <v>20547</v>
      </c>
      <c r="U4262" s="115" t="s">
        <v>28732</v>
      </c>
      <c r="V4262" s="115">
        <v>5.5</v>
      </c>
      <c r="W4262" s="115"/>
      <c r="X4262" s="113"/>
    </row>
    <row r="4263" spans="1:24" ht="12.95" customHeight="1" x14ac:dyDescent="0.2">
      <c r="A4263" s="115">
        <v>2006</v>
      </c>
      <c r="B4263" s="188" t="s">
        <v>29634</v>
      </c>
      <c r="C4263" s="102" t="s">
        <v>14642</v>
      </c>
      <c r="D4263" s="102" t="s">
        <v>37617</v>
      </c>
      <c r="E4263" s="102" t="s">
        <v>15425</v>
      </c>
      <c r="F4263" s="104" t="s">
        <v>14834</v>
      </c>
      <c r="G4263" s="105">
        <v>16252</v>
      </c>
      <c r="H4263" s="115" t="s">
        <v>11819</v>
      </c>
      <c r="I4263" s="115" t="s">
        <v>10103</v>
      </c>
      <c r="J4263" s="115" t="s">
        <v>6040</v>
      </c>
      <c r="K4263" s="102"/>
      <c r="L4263" s="111"/>
      <c r="M4263" s="115">
        <v>1</v>
      </c>
      <c r="N4263" s="108" t="s">
        <v>31891</v>
      </c>
      <c r="O4263" s="115"/>
      <c r="P4263" s="126"/>
      <c r="Q4263" s="126" t="s">
        <v>16895</v>
      </c>
      <c r="R4263" s="115"/>
      <c r="S4263" s="115"/>
      <c r="T4263" s="115" t="s">
        <v>7789</v>
      </c>
      <c r="U4263" s="115"/>
      <c r="V4263" s="115">
        <v>5.5</v>
      </c>
      <c r="W4263" s="115"/>
      <c r="X4263" s="113"/>
    </row>
    <row r="4264" spans="1:24" ht="12.95" customHeight="1" x14ac:dyDescent="0.2">
      <c r="A4264" s="115">
        <v>2006</v>
      </c>
      <c r="B4264" s="188" t="s">
        <v>29634</v>
      </c>
      <c r="C4264" s="102" t="s">
        <v>14642</v>
      </c>
      <c r="D4264" s="102" t="s">
        <v>6041</v>
      </c>
      <c r="E4264" s="102" t="s">
        <v>15426</v>
      </c>
      <c r="F4264" s="104" t="s">
        <v>14834</v>
      </c>
      <c r="G4264" s="105">
        <v>14743</v>
      </c>
      <c r="H4264" s="102" t="s">
        <v>31892</v>
      </c>
      <c r="I4264" s="115" t="s">
        <v>11819</v>
      </c>
      <c r="J4264" s="115" t="s">
        <v>14448</v>
      </c>
      <c r="K4264" s="102"/>
      <c r="L4264" s="111"/>
      <c r="M4264" s="115">
        <v>1</v>
      </c>
      <c r="N4264" s="112">
        <v>51</v>
      </c>
      <c r="O4264" s="115"/>
      <c r="P4264" s="126"/>
      <c r="Q4264" s="126" t="s">
        <v>21478</v>
      </c>
      <c r="R4264" s="115"/>
      <c r="S4264" s="115"/>
      <c r="T4264" s="115" t="s">
        <v>28757</v>
      </c>
      <c r="U4264" s="115" t="s">
        <v>16549</v>
      </c>
      <c r="V4264" s="115">
        <v>5.5</v>
      </c>
      <c r="W4264" s="115"/>
      <c r="X4264" s="113"/>
    </row>
    <row r="4265" spans="1:24" ht="12.95" customHeight="1" x14ac:dyDescent="0.2">
      <c r="A4265" s="115">
        <v>2006</v>
      </c>
      <c r="B4265" s="188" t="s">
        <v>29634</v>
      </c>
      <c r="C4265" s="102" t="s">
        <v>14642</v>
      </c>
      <c r="D4265" s="102" t="s">
        <v>6248</v>
      </c>
      <c r="E4265" s="102" t="s">
        <v>15427</v>
      </c>
      <c r="F4265" s="104" t="s">
        <v>14834</v>
      </c>
      <c r="G4265" s="105">
        <v>16118</v>
      </c>
      <c r="H4265" s="115" t="s">
        <v>10103</v>
      </c>
      <c r="I4265" s="115" t="s">
        <v>31893</v>
      </c>
      <c r="J4265" s="115" t="s">
        <v>8232</v>
      </c>
      <c r="K4265" s="102"/>
      <c r="L4265" s="111"/>
      <c r="M4265" s="115">
        <v>3</v>
      </c>
      <c r="N4265" s="112" t="s">
        <v>18055</v>
      </c>
      <c r="O4265" s="115"/>
      <c r="P4265" s="126"/>
      <c r="Q4265" s="126" t="s">
        <v>20817</v>
      </c>
      <c r="R4265" s="115"/>
      <c r="S4265" s="115"/>
      <c r="T4265" s="115" t="s">
        <v>7789</v>
      </c>
      <c r="U4265" s="115" t="s">
        <v>28733</v>
      </c>
      <c r="V4265" s="115">
        <v>6.5</v>
      </c>
      <c r="W4265" s="115"/>
      <c r="X4265" s="113"/>
    </row>
    <row r="4266" spans="1:24" ht="12.95" customHeight="1" x14ac:dyDescent="0.2">
      <c r="A4266" s="115">
        <v>2006</v>
      </c>
      <c r="B4266" s="188" t="s">
        <v>29634</v>
      </c>
      <c r="C4266" s="102" t="s">
        <v>14642</v>
      </c>
      <c r="D4266" s="102" t="s">
        <v>1969</v>
      </c>
      <c r="E4266" s="102" t="s">
        <v>15428</v>
      </c>
      <c r="F4266" s="104" t="s">
        <v>14834</v>
      </c>
      <c r="G4266" s="105">
        <v>15657</v>
      </c>
      <c r="H4266" s="115" t="s">
        <v>10103</v>
      </c>
      <c r="I4266" s="115" t="s">
        <v>31894</v>
      </c>
      <c r="J4266" s="115" t="s">
        <v>1970</v>
      </c>
      <c r="K4266" s="102"/>
      <c r="L4266" s="111"/>
      <c r="M4266" s="115">
        <v>0.5</v>
      </c>
      <c r="N4266" s="108">
        <v>50</v>
      </c>
      <c r="O4266" s="115"/>
      <c r="P4266" s="126" t="s">
        <v>162</v>
      </c>
      <c r="Q4266" s="126" t="s">
        <v>17446</v>
      </c>
      <c r="R4266" s="115"/>
      <c r="S4266" s="115"/>
      <c r="T4266" s="115" t="s">
        <v>7789</v>
      </c>
      <c r="U4266" s="115"/>
      <c r="V4266" s="115">
        <v>3.5</v>
      </c>
      <c r="W4266" s="115"/>
      <c r="X4266" s="113"/>
    </row>
    <row r="4267" spans="1:24" ht="12.95" customHeight="1" x14ac:dyDescent="0.2">
      <c r="A4267" s="115">
        <v>2006</v>
      </c>
      <c r="B4267" s="188" t="s">
        <v>29634</v>
      </c>
      <c r="C4267" s="102" t="s">
        <v>14642</v>
      </c>
      <c r="D4267" s="102" t="s">
        <v>37618</v>
      </c>
      <c r="E4267" s="102" t="s">
        <v>15429</v>
      </c>
      <c r="F4267" s="104" t="s">
        <v>14834</v>
      </c>
      <c r="G4267" s="105">
        <v>16149</v>
      </c>
      <c r="H4267" s="115" t="s">
        <v>2625</v>
      </c>
      <c r="I4267" s="115" t="s">
        <v>10191</v>
      </c>
      <c r="J4267" s="115" t="s">
        <v>11241</v>
      </c>
      <c r="K4267" s="102"/>
      <c r="L4267" s="111"/>
      <c r="M4267" s="115">
        <v>0.5</v>
      </c>
      <c r="N4267" s="108">
        <v>36</v>
      </c>
      <c r="O4267" s="115"/>
      <c r="P4267" s="126"/>
      <c r="Q4267" s="126" t="s">
        <v>19625</v>
      </c>
      <c r="R4267" s="115"/>
      <c r="S4267" s="115"/>
      <c r="T4267" s="115" t="s">
        <v>20545</v>
      </c>
      <c r="U4267" s="115" t="s">
        <v>6868</v>
      </c>
      <c r="V4267" s="115">
        <v>4.5</v>
      </c>
      <c r="W4267" s="115"/>
      <c r="X4267" s="113"/>
    </row>
    <row r="4268" spans="1:24" ht="12.95" customHeight="1" x14ac:dyDescent="0.2">
      <c r="A4268" s="115">
        <v>2006</v>
      </c>
      <c r="B4268" s="188" t="s">
        <v>29634</v>
      </c>
      <c r="C4268" s="102" t="s">
        <v>14642</v>
      </c>
      <c r="D4268" s="102" t="s">
        <v>37619</v>
      </c>
      <c r="E4268" s="102" t="s">
        <v>15430</v>
      </c>
      <c r="F4268" s="104" t="s">
        <v>14834</v>
      </c>
      <c r="G4268" s="105">
        <v>16268</v>
      </c>
      <c r="H4268" s="115" t="s">
        <v>11819</v>
      </c>
      <c r="I4268" s="115" t="s">
        <v>10103</v>
      </c>
      <c r="J4268" s="115" t="s">
        <v>9379</v>
      </c>
      <c r="K4268" s="102"/>
      <c r="L4268" s="111"/>
      <c r="M4268" s="115">
        <v>4.5</v>
      </c>
      <c r="N4268" s="108" t="s">
        <v>31895</v>
      </c>
      <c r="O4268" s="115" t="s">
        <v>20872</v>
      </c>
      <c r="P4268" s="126"/>
      <c r="Q4268" s="126"/>
      <c r="R4268" s="115"/>
      <c r="S4268" s="115"/>
      <c r="T4268" s="115" t="s">
        <v>7789</v>
      </c>
      <c r="U4268" s="115"/>
      <c r="V4268" s="115">
        <v>11</v>
      </c>
      <c r="W4268" s="115"/>
      <c r="X4268" s="113"/>
    </row>
    <row r="4269" spans="1:24" ht="12.95" customHeight="1" x14ac:dyDescent="0.2">
      <c r="A4269" s="115">
        <v>2006</v>
      </c>
      <c r="B4269" s="188" t="s">
        <v>29634</v>
      </c>
      <c r="C4269" s="102" t="s">
        <v>14642</v>
      </c>
      <c r="D4269" s="102" t="s">
        <v>37620</v>
      </c>
      <c r="E4269" s="102" t="s">
        <v>15431</v>
      </c>
      <c r="F4269" s="104" t="s">
        <v>14834</v>
      </c>
      <c r="G4269" s="105">
        <v>15212</v>
      </c>
      <c r="H4269" s="115" t="s">
        <v>10103</v>
      </c>
      <c r="I4269" s="115" t="s">
        <v>31894</v>
      </c>
      <c r="J4269" s="115" t="s">
        <v>1495</v>
      </c>
      <c r="K4269" s="102"/>
      <c r="L4269" s="111"/>
      <c r="M4269" s="115">
        <v>1</v>
      </c>
      <c r="N4269" s="108" t="s">
        <v>31896</v>
      </c>
      <c r="O4269" s="115" t="s">
        <v>16499</v>
      </c>
      <c r="P4269" s="126" t="s">
        <v>9125</v>
      </c>
      <c r="Q4269" s="126" t="s">
        <v>15913</v>
      </c>
      <c r="R4269" s="115"/>
      <c r="S4269" s="115"/>
      <c r="T4269" s="115" t="s">
        <v>7789</v>
      </c>
      <c r="U4269" s="115" t="s">
        <v>28734</v>
      </c>
      <c r="V4269" s="115">
        <v>5.5</v>
      </c>
      <c r="W4269" s="115"/>
      <c r="X4269" s="113"/>
    </row>
    <row r="4270" spans="1:24" ht="12.95" customHeight="1" x14ac:dyDescent="0.2">
      <c r="A4270" s="115">
        <v>2006</v>
      </c>
      <c r="B4270" s="188" t="s">
        <v>29634</v>
      </c>
      <c r="C4270" s="102" t="s">
        <v>14642</v>
      </c>
      <c r="D4270" s="102" t="s">
        <v>6247</v>
      </c>
      <c r="E4270" s="102" t="s">
        <v>15432</v>
      </c>
      <c r="F4270" s="114" t="s">
        <v>6406</v>
      </c>
      <c r="G4270" s="105">
        <v>13778</v>
      </c>
      <c r="H4270" s="115" t="s">
        <v>14944</v>
      </c>
      <c r="I4270" s="115" t="s">
        <v>2625</v>
      </c>
      <c r="J4270" s="115" t="s">
        <v>13704</v>
      </c>
      <c r="K4270" s="102"/>
      <c r="L4270" s="111"/>
      <c r="M4270" s="115">
        <v>0.5</v>
      </c>
      <c r="N4270" s="108" t="s">
        <v>6158</v>
      </c>
      <c r="O4270" s="115"/>
      <c r="P4270" s="126"/>
      <c r="Q4270" s="126" t="s">
        <v>16813</v>
      </c>
      <c r="R4270" s="115"/>
      <c r="S4270" s="115"/>
      <c r="T4270" s="115" t="s">
        <v>8947</v>
      </c>
      <c r="U4270" s="115" t="s">
        <v>28735</v>
      </c>
      <c r="V4270" s="115">
        <v>4.5</v>
      </c>
      <c r="W4270" s="115"/>
      <c r="X4270" s="113"/>
    </row>
    <row r="4271" spans="1:24" ht="12.95" customHeight="1" x14ac:dyDescent="0.2">
      <c r="A4271" s="102">
        <v>2007</v>
      </c>
      <c r="B4271" s="188" t="s">
        <v>29634</v>
      </c>
      <c r="C4271" s="103" t="s">
        <v>353</v>
      </c>
      <c r="D4271" s="102" t="s">
        <v>1336</v>
      </c>
      <c r="E4271" s="102" t="s">
        <v>15433</v>
      </c>
      <c r="F4271" s="114" t="s">
        <v>6406</v>
      </c>
      <c r="G4271" s="105">
        <v>16229</v>
      </c>
      <c r="H4271" s="115" t="s">
        <v>11819</v>
      </c>
      <c r="I4271" s="115" t="s">
        <v>10191</v>
      </c>
      <c r="J4271" s="115" t="s">
        <v>2937</v>
      </c>
      <c r="K4271" s="102"/>
      <c r="L4271" s="111"/>
      <c r="M4271" s="115">
        <v>3</v>
      </c>
      <c r="N4271" s="112" t="s">
        <v>18056</v>
      </c>
      <c r="O4271" s="115" t="s">
        <v>9125</v>
      </c>
      <c r="P4271" s="126" t="s">
        <v>8076</v>
      </c>
      <c r="Q4271" s="126" t="s">
        <v>16751</v>
      </c>
      <c r="R4271" s="115"/>
      <c r="S4271" s="115"/>
      <c r="T4271" s="115" t="s">
        <v>20547</v>
      </c>
      <c r="U4271" s="115" t="s">
        <v>1713</v>
      </c>
      <c r="V4271" s="115">
        <v>5.5</v>
      </c>
      <c r="W4271" s="115"/>
      <c r="X4271" s="113"/>
    </row>
    <row r="4272" spans="1:24" ht="12.95" customHeight="1" x14ac:dyDescent="0.2">
      <c r="A4272" s="102">
        <v>2007</v>
      </c>
      <c r="B4272" s="188" t="s">
        <v>29634</v>
      </c>
      <c r="C4272" s="102" t="s">
        <v>353</v>
      </c>
      <c r="D4272" s="102" t="s">
        <v>354</v>
      </c>
      <c r="E4272" s="102" t="s">
        <v>15434</v>
      </c>
      <c r="F4272" s="104" t="s">
        <v>14834</v>
      </c>
      <c r="G4272" s="105">
        <v>15153</v>
      </c>
      <c r="H4272" s="102" t="s">
        <v>10103</v>
      </c>
      <c r="I4272" s="115" t="s">
        <v>11819</v>
      </c>
      <c r="J4272" s="115" t="s">
        <v>355</v>
      </c>
      <c r="K4272" s="102"/>
      <c r="L4272" s="111"/>
      <c r="M4272" s="115">
        <v>2</v>
      </c>
      <c r="N4272" s="112" t="s">
        <v>18057</v>
      </c>
      <c r="O4272" s="115" t="s">
        <v>19745</v>
      </c>
      <c r="P4272" s="126" t="s">
        <v>9125</v>
      </c>
      <c r="Q4272" s="126" t="s">
        <v>21462</v>
      </c>
      <c r="R4272" s="115"/>
      <c r="S4272" s="115"/>
      <c r="T4272" s="115" t="s">
        <v>7789</v>
      </c>
      <c r="U4272" s="115" t="s">
        <v>6855</v>
      </c>
      <c r="V4272" s="115">
        <v>8</v>
      </c>
      <c r="W4272" s="115"/>
      <c r="X4272" s="113"/>
    </row>
    <row r="4273" spans="1:24" ht="12.95" customHeight="1" x14ac:dyDescent="0.2">
      <c r="A4273" s="102">
        <v>2007</v>
      </c>
      <c r="B4273" s="188" t="s">
        <v>29634</v>
      </c>
      <c r="C4273" s="102" t="s">
        <v>353</v>
      </c>
      <c r="D4273" s="102" t="s">
        <v>5529</v>
      </c>
      <c r="E4273" s="102" t="s">
        <v>15435</v>
      </c>
      <c r="F4273" s="104" t="s">
        <v>14834</v>
      </c>
      <c r="G4273" s="105">
        <v>15408</v>
      </c>
      <c r="H4273" s="115" t="s">
        <v>2625</v>
      </c>
      <c r="I4273" s="115" t="s">
        <v>31897</v>
      </c>
      <c r="J4273" s="115" t="s">
        <v>5530</v>
      </c>
      <c r="K4273" s="102"/>
      <c r="L4273" s="111"/>
      <c r="M4273" s="115">
        <v>1.75</v>
      </c>
      <c r="N4273" s="108" t="s">
        <v>31898</v>
      </c>
      <c r="O4273" s="115" t="s">
        <v>16022</v>
      </c>
      <c r="P4273" s="126" t="s">
        <v>15928</v>
      </c>
      <c r="Q4273" s="126" t="s">
        <v>28736</v>
      </c>
      <c r="R4273" s="115"/>
      <c r="S4273" s="115"/>
      <c r="T4273" s="102" t="s">
        <v>21383</v>
      </c>
      <c r="U4273" s="115" t="s">
        <v>28737</v>
      </c>
      <c r="V4273" s="115">
        <v>6.5</v>
      </c>
      <c r="W4273" s="115"/>
      <c r="X4273" s="113"/>
    </row>
    <row r="4274" spans="1:24" ht="12.95" customHeight="1" x14ac:dyDescent="0.2">
      <c r="A4274" s="102">
        <v>2007</v>
      </c>
      <c r="B4274" s="188" t="s">
        <v>29634</v>
      </c>
      <c r="C4274" s="102" t="s">
        <v>353</v>
      </c>
      <c r="D4274" s="102" t="s">
        <v>5531</v>
      </c>
      <c r="E4274" s="102" t="s">
        <v>15436</v>
      </c>
      <c r="F4274" s="104" t="s">
        <v>14834</v>
      </c>
      <c r="G4274" s="105">
        <v>15897</v>
      </c>
      <c r="H4274" s="115" t="s">
        <v>31899</v>
      </c>
      <c r="I4274" s="115" t="s">
        <v>7198</v>
      </c>
      <c r="J4274" s="115" t="s">
        <v>4357</v>
      </c>
      <c r="K4274" s="102"/>
      <c r="L4274" s="111"/>
      <c r="M4274" s="115">
        <v>1.5</v>
      </c>
      <c r="N4274" s="108" t="s">
        <v>31900</v>
      </c>
      <c r="O4274" s="115"/>
      <c r="P4274" s="126" t="s">
        <v>9160</v>
      </c>
      <c r="Q4274" s="126" t="s">
        <v>16641</v>
      </c>
      <c r="R4274" s="115"/>
      <c r="S4274" s="115"/>
      <c r="T4274" s="102" t="s">
        <v>21275</v>
      </c>
      <c r="U4274" s="115" t="s">
        <v>28184</v>
      </c>
      <c r="V4274" s="115">
        <v>5.5</v>
      </c>
      <c r="W4274" s="115"/>
      <c r="X4274" s="113"/>
    </row>
    <row r="4275" spans="1:24" ht="12.95" customHeight="1" x14ac:dyDescent="0.2">
      <c r="A4275" s="102">
        <v>2007</v>
      </c>
      <c r="B4275" s="188" t="s">
        <v>29634</v>
      </c>
      <c r="C4275" s="102" t="s">
        <v>353</v>
      </c>
      <c r="D4275" s="102" t="s">
        <v>12177</v>
      </c>
      <c r="E4275" s="102" t="s">
        <v>15437</v>
      </c>
      <c r="F4275" s="104" t="s">
        <v>14834</v>
      </c>
      <c r="G4275" s="105">
        <v>15253</v>
      </c>
      <c r="H4275" s="102" t="s">
        <v>10103</v>
      </c>
      <c r="I4275" s="115" t="s">
        <v>11819</v>
      </c>
      <c r="J4275" s="115" t="s">
        <v>12178</v>
      </c>
      <c r="K4275" s="102"/>
      <c r="L4275" s="111"/>
      <c r="M4275" s="115">
        <v>1</v>
      </c>
      <c r="N4275" s="108" t="s">
        <v>30935</v>
      </c>
      <c r="O4275" s="115"/>
      <c r="P4275" s="126"/>
      <c r="Q4275" s="126" t="s">
        <v>21121</v>
      </c>
      <c r="R4275" s="115"/>
      <c r="S4275" s="115"/>
      <c r="T4275" s="115" t="s">
        <v>7789</v>
      </c>
      <c r="U4275" s="115"/>
      <c r="V4275" s="115">
        <v>8</v>
      </c>
      <c r="W4275" s="115"/>
      <c r="X4275" s="113"/>
    </row>
    <row r="4276" spans="1:24" ht="12.95" customHeight="1" x14ac:dyDescent="0.2">
      <c r="A4276" s="102">
        <v>2007</v>
      </c>
      <c r="B4276" s="188" t="s">
        <v>29634</v>
      </c>
      <c r="C4276" s="102" t="s">
        <v>353</v>
      </c>
      <c r="D4276" s="102" t="s">
        <v>12179</v>
      </c>
      <c r="E4276" s="102" t="s">
        <v>15438</v>
      </c>
      <c r="F4276" s="104" t="s">
        <v>14834</v>
      </c>
      <c r="G4276" s="105">
        <v>15181</v>
      </c>
      <c r="H4276" s="115" t="s">
        <v>31901</v>
      </c>
      <c r="I4276" s="102" t="s">
        <v>10103</v>
      </c>
      <c r="J4276" s="115" t="s">
        <v>14237</v>
      </c>
      <c r="K4276" s="102"/>
      <c r="L4276" s="111"/>
      <c r="M4276" s="115">
        <v>2</v>
      </c>
      <c r="N4276" s="108" t="s">
        <v>31902</v>
      </c>
      <c r="O4276" s="115" t="s">
        <v>13555</v>
      </c>
      <c r="P4276" s="126" t="s">
        <v>3620</v>
      </c>
      <c r="Q4276" s="126" t="s">
        <v>28738</v>
      </c>
      <c r="R4276" s="115"/>
      <c r="S4276" s="115"/>
      <c r="T4276" s="115" t="s">
        <v>7789</v>
      </c>
      <c r="U4276" s="115" t="s">
        <v>28739</v>
      </c>
      <c r="V4276" s="115">
        <v>8</v>
      </c>
      <c r="W4276" s="115"/>
      <c r="X4276" s="113"/>
    </row>
    <row r="4277" spans="1:24" ht="12.95" customHeight="1" x14ac:dyDescent="0.2">
      <c r="A4277" s="102">
        <v>2007</v>
      </c>
      <c r="B4277" s="188" t="s">
        <v>29634</v>
      </c>
      <c r="C4277" s="102" t="s">
        <v>353</v>
      </c>
      <c r="D4277" s="102" t="s">
        <v>2530</v>
      </c>
      <c r="E4277" s="102" t="s">
        <v>15439</v>
      </c>
      <c r="F4277" s="104" t="s">
        <v>14834</v>
      </c>
      <c r="G4277" s="105">
        <v>16476</v>
      </c>
      <c r="H4277" s="115" t="s">
        <v>11819</v>
      </c>
      <c r="I4277" s="115" t="s">
        <v>31039</v>
      </c>
      <c r="J4277" s="115" t="s">
        <v>14238</v>
      </c>
      <c r="K4277" s="102"/>
      <c r="L4277" s="111"/>
      <c r="M4277" s="115">
        <v>1.5</v>
      </c>
      <c r="N4277" s="108" t="s">
        <v>31903</v>
      </c>
      <c r="O4277" s="115" t="s">
        <v>15959</v>
      </c>
      <c r="P4277" s="126"/>
      <c r="Q4277" s="126" t="s">
        <v>20279</v>
      </c>
      <c r="R4277" s="115"/>
      <c r="S4277" s="115"/>
      <c r="T4277" s="115" t="s">
        <v>20546</v>
      </c>
      <c r="U4277" s="115" t="s">
        <v>12451</v>
      </c>
      <c r="V4277" s="115">
        <v>7.5</v>
      </c>
      <c r="W4277" s="115"/>
      <c r="X4277" s="113"/>
    </row>
    <row r="4278" spans="1:24" ht="12.95" customHeight="1" x14ac:dyDescent="0.2">
      <c r="A4278" s="102">
        <v>2007</v>
      </c>
      <c r="B4278" s="188" t="s">
        <v>29634</v>
      </c>
      <c r="C4278" s="102" t="s">
        <v>353</v>
      </c>
      <c r="D4278" s="102" t="s">
        <v>14239</v>
      </c>
      <c r="E4278" s="102" t="s">
        <v>15440</v>
      </c>
      <c r="F4278" s="104" t="s">
        <v>14834</v>
      </c>
      <c r="G4278" s="105">
        <v>15463</v>
      </c>
      <c r="H4278" s="115" t="s">
        <v>31904</v>
      </c>
      <c r="I4278" s="115" t="s">
        <v>2625</v>
      </c>
      <c r="J4278" s="115" t="s">
        <v>5254</v>
      </c>
      <c r="K4278" s="102"/>
      <c r="L4278" s="111"/>
      <c r="M4278" s="115">
        <v>0.5</v>
      </c>
      <c r="N4278" s="108">
        <v>32</v>
      </c>
      <c r="O4278" s="115" t="s">
        <v>10189</v>
      </c>
      <c r="P4278" s="126" t="s">
        <v>162</v>
      </c>
      <c r="Q4278" s="126" t="s">
        <v>19203</v>
      </c>
      <c r="R4278" s="115"/>
      <c r="S4278" s="115"/>
      <c r="T4278" s="102" t="s">
        <v>20545</v>
      </c>
      <c r="U4278" s="115" t="s">
        <v>21337</v>
      </c>
      <c r="V4278" s="115">
        <v>4.5</v>
      </c>
      <c r="W4278" s="115"/>
      <c r="X4278" s="113"/>
    </row>
    <row r="4279" spans="1:24" ht="12.95" customHeight="1" x14ac:dyDescent="0.2">
      <c r="A4279" s="102">
        <v>2007</v>
      </c>
      <c r="B4279" s="188" t="s">
        <v>29634</v>
      </c>
      <c r="C4279" s="102" t="s">
        <v>353</v>
      </c>
      <c r="D4279" s="102" t="s">
        <v>6540</v>
      </c>
      <c r="E4279" s="102" t="s">
        <v>15441</v>
      </c>
      <c r="F4279" s="104" t="s">
        <v>14834</v>
      </c>
      <c r="G4279" s="105">
        <v>16366</v>
      </c>
      <c r="H4279" s="115" t="s">
        <v>11819</v>
      </c>
      <c r="I4279" s="102" t="s">
        <v>10103</v>
      </c>
      <c r="J4279" s="115" t="s">
        <v>6541</v>
      </c>
      <c r="K4279" s="102"/>
      <c r="L4279" s="111"/>
      <c r="M4279" s="115">
        <v>2</v>
      </c>
      <c r="N4279" s="112" t="s">
        <v>18058</v>
      </c>
      <c r="O4279" s="115" t="s">
        <v>14682</v>
      </c>
      <c r="P4279" s="126" t="s">
        <v>17478</v>
      </c>
      <c r="Q4279" s="126" t="s">
        <v>20515</v>
      </c>
      <c r="R4279" s="115"/>
      <c r="S4279" s="115"/>
      <c r="T4279" s="115" t="s">
        <v>7789</v>
      </c>
      <c r="U4279" s="115" t="s">
        <v>28740</v>
      </c>
      <c r="V4279" s="115">
        <v>6</v>
      </c>
      <c r="W4279" s="115"/>
      <c r="X4279" s="113"/>
    </row>
    <row r="4280" spans="1:24" ht="12.95" customHeight="1" x14ac:dyDescent="0.2">
      <c r="A4280" s="102">
        <v>2007</v>
      </c>
      <c r="B4280" s="188" t="s">
        <v>29634</v>
      </c>
      <c r="C4280" s="102" t="s">
        <v>353</v>
      </c>
      <c r="D4280" s="102" t="s">
        <v>20381</v>
      </c>
      <c r="E4280" s="102" t="s">
        <v>15442</v>
      </c>
      <c r="F4280" s="104" t="s">
        <v>14834</v>
      </c>
      <c r="G4280" s="105">
        <v>15900</v>
      </c>
      <c r="H4280" s="115" t="s">
        <v>4890</v>
      </c>
      <c r="I4280" s="115" t="s">
        <v>10103</v>
      </c>
      <c r="J4280" s="115" t="s">
        <v>13061</v>
      </c>
      <c r="K4280" s="102"/>
      <c r="L4280" s="111"/>
      <c r="M4280" s="115">
        <v>2</v>
      </c>
      <c r="N4280" s="112" t="s">
        <v>17002</v>
      </c>
      <c r="O4280" s="115" t="s">
        <v>19238</v>
      </c>
      <c r="P4280" s="126"/>
      <c r="Q4280" s="126" t="s">
        <v>19238</v>
      </c>
      <c r="R4280" s="115"/>
      <c r="S4280" s="115"/>
      <c r="T4280" s="115" t="s">
        <v>7789</v>
      </c>
      <c r="U4280" s="115" t="s">
        <v>28741</v>
      </c>
      <c r="V4280" s="115">
        <v>6</v>
      </c>
      <c r="W4280" s="115"/>
      <c r="X4280" s="113"/>
    </row>
    <row r="4281" spans="1:24" ht="12.95" customHeight="1" x14ac:dyDescent="0.2">
      <c r="A4281" s="102">
        <v>2007</v>
      </c>
      <c r="B4281" s="188" t="s">
        <v>29634</v>
      </c>
      <c r="C4281" s="102" t="s">
        <v>353</v>
      </c>
      <c r="D4281" s="102" t="s">
        <v>6004</v>
      </c>
      <c r="E4281" s="102" t="s">
        <v>15443</v>
      </c>
      <c r="F4281" s="104" t="s">
        <v>14834</v>
      </c>
      <c r="G4281" s="105">
        <v>14508</v>
      </c>
      <c r="H4281" s="115" t="s">
        <v>31905</v>
      </c>
      <c r="I4281" s="115" t="s">
        <v>10103</v>
      </c>
      <c r="J4281" s="115" t="s">
        <v>11687</v>
      </c>
      <c r="K4281" s="102"/>
      <c r="L4281" s="111"/>
      <c r="M4281" s="115">
        <v>0.5</v>
      </c>
      <c r="N4281" s="108">
        <v>48</v>
      </c>
      <c r="O4281" s="115"/>
      <c r="P4281" s="126" t="s">
        <v>9125</v>
      </c>
      <c r="Q4281" s="126" t="s">
        <v>19113</v>
      </c>
      <c r="R4281" s="115"/>
      <c r="S4281" s="115"/>
      <c r="T4281" s="115" t="s">
        <v>20541</v>
      </c>
      <c r="U4281" s="115" t="s">
        <v>28742</v>
      </c>
      <c r="V4281" s="115">
        <v>4.5</v>
      </c>
      <c r="W4281" s="115"/>
      <c r="X4281" s="113"/>
    </row>
    <row r="4282" spans="1:24" ht="12.95" customHeight="1" x14ac:dyDescent="0.2">
      <c r="A4282" s="102">
        <v>2007</v>
      </c>
      <c r="B4282" s="188" t="s">
        <v>29634</v>
      </c>
      <c r="C4282" s="102" t="s">
        <v>353</v>
      </c>
      <c r="D4282" s="102" t="s">
        <v>5316</v>
      </c>
      <c r="E4282" s="102" t="s">
        <v>15444</v>
      </c>
      <c r="F4282" s="104" t="s">
        <v>14834</v>
      </c>
      <c r="G4282" s="105">
        <v>18449</v>
      </c>
      <c r="H4282" s="115" t="s">
        <v>10191</v>
      </c>
      <c r="I4282" s="115" t="s">
        <v>31906</v>
      </c>
      <c r="J4282" s="115" t="s">
        <v>11688</v>
      </c>
      <c r="K4282" s="102"/>
      <c r="L4282" s="111"/>
      <c r="M4282" s="115">
        <v>1</v>
      </c>
      <c r="N4282" s="112">
        <v>16</v>
      </c>
      <c r="O4282" s="115" t="s">
        <v>13460</v>
      </c>
      <c r="P4282" s="126" t="s">
        <v>9125</v>
      </c>
      <c r="Q4282" s="126" t="s">
        <v>16157</v>
      </c>
      <c r="R4282" s="115"/>
      <c r="S4282" s="115"/>
      <c r="T4282" s="115" t="s">
        <v>28743</v>
      </c>
      <c r="U4282" s="115" t="s">
        <v>4094</v>
      </c>
      <c r="V4282" s="115">
        <v>9</v>
      </c>
      <c r="W4282" s="115"/>
      <c r="X4282" s="113"/>
    </row>
    <row r="4283" spans="1:24" ht="12.95" customHeight="1" x14ac:dyDescent="0.2">
      <c r="A4283" s="102">
        <v>2007</v>
      </c>
      <c r="B4283" s="188" t="s">
        <v>29634</v>
      </c>
      <c r="C4283" s="102" t="s">
        <v>353</v>
      </c>
      <c r="D4283" s="102" t="s">
        <v>668</v>
      </c>
      <c r="E4283" s="102" t="s">
        <v>15445</v>
      </c>
      <c r="F4283" s="104" t="s">
        <v>14834</v>
      </c>
      <c r="G4283" s="105">
        <v>16439</v>
      </c>
      <c r="H4283" s="115" t="s">
        <v>10191</v>
      </c>
      <c r="I4283" s="115" t="s">
        <v>11819</v>
      </c>
      <c r="J4283" s="115" t="s">
        <v>8471</v>
      </c>
      <c r="K4283" s="102"/>
      <c r="L4283" s="111"/>
      <c r="M4283" s="115">
        <v>6</v>
      </c>
      <c r="N4283" s="112" t="s">
        <v>18060</v>
      </c>
      <c r="O4283" s="115" t="s">
        <v>28744</v>
      </c>
      <c r="P4283" s="126" t="s">
        <v>13207</v>
      </c>
      <c r="Q4283" s="126" t="s">
        <v>28745</v>
      </c>
      <c r="R4283" s="115"/>
      <c r="S4283" s="115" t="s">
        <v>11080</v>
      </c>
      <c r="T4283" s="115" t="s">
        <v>20546</v>
      </c>
      <c r="U4283" s="102" t="s">
        <v>31907</v>
      </c>
      <c r="V4283" s="115">
        <v>13</v>
      </c>
      <c r="W4283" s="115"/>
      <c r="X4283" s="113"/>
    </row>
    <row r="4284" spans="1:24" ht="12.95" customHeight="1" x14ac:dyDescent="0.2">
      <c r="A4284" s="102">
        <v>2007</v>
      </c>
      <c r="B4284" s="188" t="s">
        <v>29634</v>
      </c>
      <c r="C4284" s="102" t="s">
        <v>353</v>
      </c>
      <c r="D4284" s="102" t="s">
        <v>2529</v>
      </c>
      <c r="E4284" s="102" t="s">
        <v>15446</v>
      </c>
      <c r="F4284" s="104" t="s">
        <v>14834</v>
      </c>
      <c r="G4284" s="105">
        <v>13749</v>
      </c>
      <c r="H4284" s="115" t="s">
        <v>2625</v>
      </c>
      <c r="I4284" s="115" t="s">
        <v>14944</v>
      </c>
      <c r="J4284" s="115" t="s">
        <v>14169</v>
      </c>
      <c r="K4284" s="102"/>
      <c r="L4284" s="111"/>
      <c r="M4284" s="115">
        <v>1</v>
      </c>
      <c r="N4284" s="108" t="s">
        <v>31908</v>
      </c>
      <c r="O4284" s="115"/>
      <c r="P4284" s="126"/>
      <c r="Q4284" s="126" t="s">
        <v>18159</v>
      </c>
      <c r="R4284" s="115"/>
      <c r="S4284" s="115"/>
      <c r="T4284" s="115" t="s">
        <v>8947</v>
      </c>
      <c r="U4284" s="115" t="s">
        <v>28746</v>
      </c>
      <c r="V4284" s="115">
        <v>7</v>
      </c>
      <c r="W4284" s="115"/>
      <c r="X4284" s="113"/>
    </row>
    <row r="4285" spans="1:24" ht="12.95" customHeight="1" x14ac:dyDescent="0.2">
      <c r="A4285" s="102">
        <v>2007</v>
      </c>
      <c r="B4285" s="188" t="s">
        <v>29634</v>
      </c>
      <c r="C4285" s="102" t="s">
        <v>353</v>
      </c>
      <c r="D4285" s="102" t="s">
        <v>14170</v>
      </c>
      <c r="E4285" s="102" t="s">
        <v>15447</v>
      </c>
      <c r="F4285" s="104" t="s">
        <v>14834</v>
      </c>
      <c r="G4285" s="105">
        <v>13749</v>
      </c>
      <c r="H4285" s="115" t="s">
        <v>2625</v>
      </c>
      <c r="I4285" s="115" t="s">
        <v>14944</v>
      </c>
      <c r="J4285" s="115" t="s">
        <v>14169</v>
      </c>
      <c r="K4285" s="102"/>
      <c r="L4285" s="111"/>
      <c r="M4285" s="115">
        <v>1</v>
      </c>
      <c r="N4285" s="108" t="s">
        <v>31908</v>
      </c>
      <c r="O4285" s="115" t="s">
        <v>17734</v>
      </c>
      <c r="P4285" s="126"/>
      <c r="Q4285" s="126" t="s">
        <v>19506</v>
      </c>
      <c r="R4285" s="115"/>
      <c r="S4285" s="115"/>
      <c r="T4285" s="115" t="s">
        <v>8947</v>
      </c>
      <c r="U4285" s="115" t="s">
        <v>28747</v>
      </c>
      <c r="V4285" s="115">
        <v>6</v>
      </c>
      <c r="W4285" s="115"/>
      <c r="X4285" s="113"/>
    </row>
    <row r="4286" spans="1:24" ht="12.95" customHeight="1" x14ac:dyDescent="0.2">
      <c r="A4286" s="101">
        <v>39722</v>
      </c>
      <c r="B4286" s="188" t="s">
        <v>29634</v>
      </c>
      <c r="C4286" s="103" t="s">
        <v>2118</v>
      </c>
      <c r="D4286" s="102" t="s">
        <v>10046</v>
      </c>
      <c r="E4286" s="102" t="s">
        <v>15448</v>
      </c>
      <c r="F4286" s="104" t="s">
        <v>14834</v>
      </c>
      <c r="G4286" s="105">
        <v>14722</v>
      </c>
      <c r="H4286" s="115" t="s">
        <v>31909</v>
      </c>
      <c r="I4286" s="115" t="s">
        <v>11819</v>
      </c>
      <c r="J4286" s="115" t="s">
        <v>10047</v>
      </c>
      <c r="K4286" s="102"/>
      <c r="L4286" s="111"/>
      <c r="M4286" s="115">
        <v>0.5</v>
      </c>
      <c r="N4286" s="108">
        <v>22</v>
      </c>
      <c r="O4286" s="115" t="s">
        <v>10189</v>
      </c>
      <c r="P4286" s="126"/>
      <c r="Q4286" s="126" t="s">
        <v>16520</v>
      </c>
      <c r="R4286" s="115"/>
      <c r="S4286" s="115"/>
      <c r="T4286" s="115" t="s">
        <v>20548</v>
      </c>
      <c r="U4286" s="115" t="s">
        <v>28748</v>
      </c>
      <c r="V4286" s="115">
        <v>5.5</v>
      </c>
      <c r="W4286" s="115"/>
      <c r="X4286" s="113"/>
    </row>
    <row r="4287" spans="1:24" ht="12.95" customHeight="1" x14ac:dyDescent="0.2">
      <c r="A4287" s="101">
        <v>39722</v>
      </c>
      <c r="B4287" s="188" t="s">
        <v>29634</v>
      </c>
      <c r="C4287" s="102" t="s">
        <v>2118</v>
      </c>
      <c r="D4287" s="102" t="s">
        <v>10048</v>
      </c>
      <c r="E4287" s="102" t="s">
        <v>15449</v>
      </c>
      <c r="F4287" s="104" t="s">
        <v>14834</v>
      </c>
      <c r="G4287" s="105">
        <v>16484</v>
      </c>
      <c r="H4287" s="115" t="s">
        <v>11819</v>
      </c>
      <c r="I4287" s="115" t="s">
        <v>13336</v>
      </c>
      <c r="J4287" s="115" t="s">
        <v>7013</v>
      </c>
      <c r="K4287" s="102"/>
      <c r="L4287" s="111"/>
      <c r="M4287" s="115">
        <v>0.75</v>
      </c>
      <c r="N4287" s="108" t="s">
        <v>31910</v>
      </c>
      <c r="O4287" s="115" t="s">
        <v>16856</v>
      </c>
      <c r="P4287" s="126" t="s">
        <v>162</v>
      </c>
      <c r="Q4287" s="126" t="s">
        <v>15976</v>
      </c>
      <c r="R4287" s="115"/>
      <c r="S4287" s="115" t="s">
        <v>8315</v>
      </c>
      <c r="T4287" s="115" t="s">
        <v>20546</v>
      </c>
      <c r="U4287" s="115" t="s">
        <v>28749</v>
      </c>
      <c r="V4287" s="115">
        <v>6.5</v>
      </c>
      <c r="W4287" s="115"/>
      <c r="X4287" s="113"/>
    </row>
    <row r="4288" spans="1:24" ht="12.95" customHeight="1" x14ac:dyDescent="0.2">
      <c r="A4288" s="101">
        <v>39722</v>
      </c>
      <c r="B4288" s="188" t="s">
        <v>29634</v>
      </c>
      <c r="C4288" s="102" t="s">
        <v>2118</v>
      </c>
      <c r="D4288" s="102" t="s">
        <v>10049</v>
      </c>
      <c r="E4288" s="102" t="s">
        <v>15450</v>
      </c>
      <c r="F4288" s="104" t="s">
        <v>14834</v>
      </c>
      <c r="G4288" s="105">
        <v>15903</v>
      </c>
      <c r="H4288" s="115" t="s">
        <v>7198</v>
      </c>
      <c r="I4288" s="115" t="s">
        <v>10191</v>
      </c>
      <c r="J4288" s="115" t="s">
        <v>13002</v>
      </c>
      <c r="K4288" s="102"/>
      <c r="L4288" s="111"/>
      <c r="M4288" s="115">
        <v>0.75</v>
      </c>
      <c r="N4288" s="108" t="s">
        <v>31911</v>
      </c>
      <c r="O4288" s="115" t="s">
        <v>16499</v>
      </c>
      <c r="P4288" s="126" t="s">
        <v>8076</v>
      </c>
      <c r="Q4288" s="126" t="s">
        <v>20102</v>
      </c>
      <c r="R4288" s="115"/>
      <c r="S4288" s="115"/>
      <c r="T4288" s="102" t="s">
        <v>21275</v>
      </c>
      <c r="U4288" s="115" t="s">
        <v>10050</v>
      </c>
      <c r="V4288" s="115">
        <v>5.5</v>
      </c>
      <c r="W4288" s="115"/>
      <c r="X4288" s="113"/>
    </row>
    <row r="4289" spans="1:24" ht="12.95" customHeight="1" x14ac:dyDescent="0.2">
      <c r="A4289" s="101">
        <v>39722</v>
      </c>
      <c r="B4289" s="188" t="s">
        <v>29634</v>
      </c>
      <c r="C4289" s="102" t="s">
        <v>2118</v>
      </c>
      <c r="D4289" s="102" t="s">
        <v>10051</v>
      </c>
      <c r="E4289" s="102" t="s">
        <v>15451</v>
      </c>
      <c r="F4289" s="104" t="s">
        <v>14834</v>
      </c>
      <c r="G4289" s="105">
        <v>14489</v>
      </c>
      <c r="H4289" s="115" t="s">
        <v>31905</v>
      </c>
      <c r="I4289" s="115" t="s">
        <v>11819</v>
      </c>
      <c r="J4289" s="115" t="s">
        <v>8356</v>
      </c>
      <c r="K4289" s="102"/>
      <c r="L4289" s="111"/>
      <c r="M4289" s="115">
        <v>0.75</v>
      </c>
      <c r="N4289" s="108" t="s">
        <v>31912</v>
      </c>
      <c r="O4289" s="115"/>
      <c r="P4289" s="126"/>
      <c r="Q4289" s="126" t="s">
        <v>19521</v>
      </c>
      <c r="R4289" s="115"/>
      <c r="S4289" s="115"/>
      <c r="T4289" s="115" t="s">
        <v>20541</v>
      </c>
      <c r="U4289" s="115"/>
      <c r="V4289" s="115">
        <v>7</v>
      </c>
      <c r="W4289" s="115"/>
      <c r="X4289" s="113"/>
    </row>
    <row r="4290" spans="1:24" ht="12.95" customHeight="1" x14ac:dyDescent="0.2">
      <c r="A4290" s="101">
        <v>39722</v>
      </c>
      <c r="B4290" s="188" t="s">
        <v>29634</v>
      </c>
      <c r="C4290" s="102" t="s">
        <v>2118</v>
      </c>
      <c r="D4290" s="102" t="s">
        <v>12436</v>
      </c>
      <c r="E4290" s="102" t="s">
        <v>15452</v>
      </c>
      <c r="F4290" s="104" t="s">
        <v>14834</v>
      </c>
      <c r="G4290" s="105">
        <v>15263</v>
      </c>
      <c r="H4290" s="115" t="s">
        <v>4890</v>
      </c>
      <c r="I4290" s="115" t="s">
        <v>10103</v>
      </c>
      <c r="J4290" s="102" t="s">
        <v>12248</v>
      </c>
      <c r="K4290" s="102"/>
      <c r="L4290" s="111"/>
      <c r="M4290" s="115">
        <v>0.5</v>
      </c>
      <c r="N4290" s="108" t="s">
        <v>31913</v>
      </c>
      <c r="O4290" s="115"/>
      <c r="P4290" s="126"/>
      <c r="Q4290" s="126" t="s">
        <v>16828</v>
      </c>
      <c r="R4290" s="115"/>
      <c r="S4290" s="115"/>
      <c r="T4290" s="115" t="s">
        <v>7789</v>
      </c>
      <c r="U4290" s="115" t="s">
        <v>28184</v>
      </c>
      <c r="V4290" s="115">
        <v>5</v>
      </c>
      <c r="W4290" s="115"/>
      <c r="X4290" s="113"/>
    </row>
    <row r="4291" spans="1:24" ht="12.95" customHeight="1" x14ac:dyDescent="0.2">
      <c r="A4291" s="101">
        <v>39722</v>
      </c>
      <c r="B4291" s="188" t="s">
        <v>29634</v>
      </c>
      <c r="C4291" s="102" t="s">
        <v>2118</v>
      </c>
      <c r="D4291" s="102" t="s">
        <v>12437</v>
      </c>
      <c r="E4291" s="102" t="s">
        <v>15453</v>
      </c>
      <c r="F4291" s="104" t="s">
        <v>14834</v>
      </c>
      <c r="G4291" s="105">
        <v>15560</v>
      </c>
      <c r="H4291" s="115" t="s">
        <v>10103</v>
      </c>
      <c r="I4291" s="115" t="s">
        <v>31914</v>
      </c>
      <c r="J4291" s="115" t="s">
        <v>12525</v>
      </c>
      <c r="K4291" s="102"/>
      <c r="L4291" s="111"/>
      <c r="M4291" s="115">
        <v>2</v>
      </c>
      <c r="N4291" s="108" t="s">
        <v>31915</v>
      </c>
      <c r="O4291" s="115"/>
      <c r="P4291" s="126"/>
      <c r="Q4291" s="126" t="s">
        <v>20246</v>
      </c>
      <c r="R4291" s="115"/>
      <c r="S4291" s="115"/>
      <c r="T4291" s="115" t="s">
        <v>7789</v>
      </c>
      <c r="U4291" s="115"/>
      <c r="V4291" s="115">
        <v>7.5</v>
      </c>
      <c r="W4291" s="115"/>
      <c r="X4291" s="113"/>
    </row>
    <row r="4292" spans="1:24" ht="12.95" customHeight="1" x14ac:dyDescent="0.2">
      <c r="A4292" s="101">
        <v>39722</v>
      </c>
      <c r="B4292" s="188" t="s">
        <v>29634</v>
      </c>
      <c r="C4292" s="102" t="s">
        <v>2118</v>
      </c>
      <c r="D4292" s="102" t="s">
        <v>8707</v>
      </c>
      <c r="E4292" s="102" t="s">
        <v>15454</v>
      </c>
      <c r="F4292" s="114" t="s">
        <v>6406</v>
      </c>
      <c r="G4292" s="105">
        <v>14919</v>
      </c>
      <c r="H4292" s="115" t="s">
        <v>7198</v>
      </c>
      <c r="I4292" s="115" t="s">
        <v>31098</v>
      </c>
      <c r="J4292" s="115" t="s">
        <v>8708</v>
      </c>
      <c r="K4292" s="102"/>
      <c r="L4292" s="111"/>
      <c r="M4292" s="115">
        <v>2</v>
      </c>
      <c r="N4292" s="108" t="s">
        <v>31916</v>
      </c>
      <c r="O4292" s="115" t="s">
        <v>9125</v>
      </c>
      <c r="P4292" s="126" t="s">
        <v>15922</v>
      </c>
      <c r="Q4292" s="126" t="s">
        <v>21169</v>
      </c>
      <c r="R4292" s="115"/>
      <c r="S4292" s="115"/>
      <c r="T4292" s="115" t="s">
        <v>20542</v>
      </c>
      <c r="U4292" s="115" t="s">
        <v>11585</v>
      </c>
      <c r="V4292" s="115">
        <v>6.5</v>
      </c>
      <c r="W4292" s="115"/>
      <c r="X4292" s="113"/>
    </row>
    <row r="4293" spans="1:24" ht="12.95" customHeight="1" x14ac:dyDescent="0.2">
      <c r="A4293" s="101">
        <v>39722</v>
      </c>
      <c r="B4293" s="188" t="s">
        <v>29634</v>
      </c>
      <c r="C4293" s="102" t="s">
        <v>2118</v>
      </c>
      <c r="D4293" s="102" t="s">
        <v>8709</v>
      </c>
      <c r="E4293" s="102" t="s">
        <v>15455</v>
      </c>
      <c r="F4293" s="104" t="s">
        <v>14834</v>
      </c>
      <c r="G4293" s="105">
        <v>14742</v>
      </c>
      <c r="H4293" s="115" t="s">
        <v>11819</v>
      </c>
      <c r="I4293" s="115" t="s">
        <v>31886</v>
      </c>
      <c r="J4293" s="115" t="s">
        <v>8710</v>
      </c>
      <c r="K4293" s="102"/>
      <c r="L4293" s="111"/>
      <c r="M4293" s="115">
        <v>2</v>
      </c>
      <c r="N4293" s="108" t="s">
        <v>31917</v>
      </c>
      <c r="O4293" s="115" t="s">
        <v>19527</v>
      </c>
      <c r="P4293" s="126"/>
      <c r="Q4293" s="126" t="s">
        <v>18163</v>
      </c>
      <c r="R4293" s="115"/>
      <c r="S4293" s="115"/>
      <c r="T4293" s="115" t="s">
        <v>28757</v>
      </c>
      <c r="U4293" s="115"/>
      <c r="V4293" s="115">
        <v>6</v>
      </c>
      <c r="W4293" s="115"/>
      <c r="X4293" s="113"/>
    </row>
    <row r="4294" spans="1:24" ht="12.95" customHeight="1" x14ac:dyDescent="0.2">
      <c r="A4294" s="101">
        <v>39722</v>
      </c>
      <c r="B4294" s="188" t="s">
        <v>29634</v>
      </c>
      <c r="C4294" s="102" t="s">
        <v>2118</v>
      </c>
      <c r="D4294" s="102" t="s">
        <v>12189</v>
      </c>
      <c r="E4294" s="102" t="s">
        <v>15456</v>
      </c>
      <c r="F4294" s="104" t="s">
        <v>14834</v>
      </c>
      <c r="G4294" s="105">
        <v>16229</v>
      </c>
      <c r="H4294" s="115" t="s">
        <v>2625</v>
      </c>
      <c r="I4294" s="115" t="s">
        <v>31918</v>
      </c>
      <c r="J4294" s="115" t="s">
        <v>13486</v>
      </c>
      <c r="K4294" s="102"/>
      <c r="L4294" s="111"/>
      <c r="M4294" s="115">
        <v>4</v>
      </c>
      <c r="N4294" s="112" t="s">
        <v>18061</v>
      </c>
      <c r="O4294" s="115"/>
      <c r="P4294" s="126" t="s">
        <v>13301</v>
      </c>
      <c r="Q4294" s="126" t="s">
        <v>21431</v>
      </c>
      <c r="R4294" s="115"/>
      <c r="S4294" s="115"/>
      <c r="T4294" s="102" t="s">
        <v>21383</v>
      </c>
      <c r="U4294" s="115" t="s">
        <v>6868</v>
      </c>
      <c r="V4294" s="115">
        <v>8.5</v>
      </c>
      <c r="W4294" s="115"/>
      <c r="X4294" s="113"/>
    </row>
    <row r="4295" spans="1:24" ht="12.95" customHeight="1" x14ac:dyDescent="0.2">
      <c r="A4295" s="101">
        <v>39722</v>
      </c>
      <c r="B4295" s="188" t="s">
        <v>29634</v>
      </c>
      <c r="C4295" s="102" t="s">
        <v>2118</v>
      </c>
      <c r="D4295" s="102" t="s">
        <v>3680</v>
      </c>
      <c r="E4295" s="102" t="s">
        <v>15457</v>
      </c>
      <c r="F4295" s="104" t="s">
        <v>14834</v>
      </c>
      <c r="G4295" s="105">
        <v>16292</v>
      </c>
      <c r="H4295" s="115" t="s">
        <v>10103</v>
      </c>
      <c r="I4295" s="115" t="s">
        <v>11819</v>
      </c>
      <c r="J4295" s="115" t="s">
        <v>3681</v>
      </c>
      <c r="K4295" s="102"/>
      <c r="L4295" s="111"/>
      <c r="M4295" s="115">
        <v>1</v>
      </c>
      <c r="N4295" s="108" t="s">
        <v>31919</v>
      </c>
      <c r="O4295" s="115" t="s">
        <v>18166</v>
      </c>
      <c r="P4295" s="126" t="s">
        <v>13301</v>
      </c>
      <c r="Q4295" s="126" t="s">
        <v>18159</v>
      </c>
      <c r="R4295" s="115"/>
      <c r="S4295" s="115"/>
      <c r="T4295" s="115" t="s">
        <v>7789</v>
      </c>
      <c r="U4295" s="115" t="s">
        <v>28750</v>
      </c>
      <c r="V4295" s="115">
        <v>6.5</v>
      </c>
      <c r="W4295" s="115"/>
      <c r="X4295" s="113"/>
    </row>
    <row r="4296" spans="1:24" ht="12.95" customHeight="1" x14ac:dyDescent="0.2">
      <c r="A4296" s="101">
        <v>39722</v>
      </c>
      <c r="B4296" s="188" t="s">
        <v>29634</v>
      </c>
      <c r="C4296" s="102" t="s">
        <v>2118</v>
      </c>
      <c r="D4296" s="102" t="s">
        <v>379</v>
      </c>
      <c r="E4296" s="102" t="s">
        <v>15458</v>
      </c>
      <c r="F4296" s="104" t="s">
        <v>14834</v>
      </c>
      <c r="G4296" s="105">
        <v>14745</v>
      </c>
      <c r="H4296" s="115" t="s">
        <v>11819</v>
      </c>
      <c r="I4296" s="115" t="s">
        <v>5011</v>
      </c>
      <c r="J4296" s="115" t="s">
        <v>4212</v>
      </c>
      <c r="K4296" s="102"/>
      <c r="L4296" s="111"/>
      <c r="M4296" s="115">
        <v>2</v>
      </c>
      <c r="N4296" s="108" t="s">
        <v>31920</v>
      </c>
      <c r="O4296" s="115" t="s">
        <v>16905</v>
      </c>
      <c r="P4296" s="126" t="s">
        <v>8076</v>
      </c>
      <c r="Q4296" s="126" t="s">
        <v>16814</v>
      </c>
      <c r="R4296" s="115"/>
      <c r="S4296" s="115" t="s">
        <v>8315</v>
      </c>
      <c r="T4296" s="115" t="s">
        <v>28757</v>
      </c>
      <c r="U4296" s="115" t="s">
        <v>579</v>
      </c>
      <c r="V4296" s="115">
        <v>6.5</v>
      </c>
      <c r="W4296" s="115"/>
      <c r="X4296" s="113"/>
    </row>
    <row r="4297" spans="1:24" ht="12.95" customHeight="1" x14ac:dyDescent="0.2">
      <c r="A4297" s="101">
        <v>39722</v>
      </c>
      <c r="B4297" s="188" t="s">
        <v>29634</v>
      </c>
      <c r="C4297" s="102" t="s">
        <v>2118</v>
      </c>
      <c r="D4297" s="102" t="s">
        <v>580</v>
      </c>
      <c r="E4297" s="102" t="s">
        <v>15459</v>
      </c>
      <c r="F4297" s="104" t="s">
        <v>14834</v>
      </c>
      <c r="G4297" s="105">
        <v>16259</v>
      </c>
      <c r="H4297" s="115" t="s">
        <v>31921</v>
      </c>
      <c r="I4297" s="115" t="s">
        <v>10191</v>
      </c>
      <c r="J4297" s="115" t="s">
        <v>7628</v>
      </c>
      <c r="K4297" s="102"/>
      <c r="L4297" s="111"/>
      <c r="M4297" s="115">
        <v>3</v>
      </c>
      <c r="N4297" s="108" t="s">
        <v>31922</v>
      </c>
      <c r="O4297" s="115" t="s">
        <v>20468</v>
      </c>
      <c r="P4297" s="126" t="s">
        <v>17478</v>
      </c>
      <c r="Q4297" s="126" t="s">
        <v>28751</v>
      </c>
      <c r="R4297" s="115"/>
      <c r="S4297" s="115" t="s">
        <v>8315</v>
      </c>
      <c r="T4297" s="115" t="s">
        <v>20545</v>
      </c>
      <c r="U4297" s="115" t="s">
        <v>28752</v>
      </c>
      <c r="V4297" s="115">
        <v>13.5</v>
      </c>
      <c r="W4297" s="115"/>
      <c r="X4297" s="113"/>
    </row>
    <row r="4298" spans="1:24" ht="12.95" customHeight="1" x14ac:dyDescent="0.2">
      <c r="A4298" s="101">
        <v>39722</v>
      </c>
      <c r="B4298" s="188" t="s">
        <v>29634</v>
      </c>
      <c r="C4298" s="102" t="s">
        <v>2118</v>
      </c>
      <c r="D4298" s="102" t="s">
        <v>3777</v>
      </c>
      <c r="E4298" s="102" t="s">
        <v>15460</v>
      </c>
      <c r="F4298" s="104" t="s">
        <v>14834</v>
      </c>
      <c r="G4298" s="105">
        <v>15152</v>
      </c>
      <c r="H4298" s="115" t="s">
        <v>10103</v>
      </c>
      <c r="I4298" s="115" t="s">
        <v>11819</v>
      </c>
      <c r="J4298" s="115" t="s">
        <v>3778</v>
      </c>
      <c r="K4298" s="102"/>
      <c r="L4298" s="111"/>
      <c r="M4298" s="115">
        <v>1.75</v>
      </c>
      <c r="N4298" s="108" t="s">
        <v>31923</v>
      </c>
      <c r="O4298" s="115" t="s">
        <v>16880</v>
      </c>
      <c r="P4298" s="126" t="s">
        <v>9125</v>
      </c>
      <c r="Q4298" s="126" t="s">
        <v>19626</v>
      </c>
      <c r="R4298" s="115"/>
      <c r="S4298" s="115"/>
      <c r="T4298" s="115" t="s">
        <v>7789</v>
      </c>
      <c r="U4298" s="115" t="s">
        <v>12662</v>
      </c>
      <c r="V4298" s="115">
        <v>7.5</v>
      </c>
      <c r="W4298" s="115"/>
      <c r="X4298" s="113"/>
    </row>
    <row r="4299" spans="1:24" ht="12.95" customHeight="1" x14ac:dyDescent="0.2">
      <c r="A4299" s="101">
        <v>39722</v>
      </c>
      <c r="B4299" s="188" t="s">
        <v>29634</v>
      </c>
      <c r="C4299" s="102" t="s">
        <v>2118</v>
      </c>
      <c r="D4299" s="102" t="s">
        <v>9327</v>
      </c>
      <c r="E4299" s="102" t="s">
        <v>15461</v>
      </c>
      <c r="F4299" s="104" t="s">
        <v>14834</v>
      </c>
      <c r="G4299" s="105">
        <v>16323</v>
      </c>
      <c r="H4299" s="115" t="s">
        <v>10191</v>
      </c>
      <c r="I4299" s="115" t="s">
        <v>11819</v>
      </c>
      <c r="J4299" s="115" t="s">
        <v>9328</v>
      </c>
      <c r="K4299" s="102"/>
      <c r="L4299" s="111"/>
      <c r="M4299" s="115">
        <v>2</v>
      </c>
      <c r="N4299" s="108" t="s">
        <v>31924</v>
      </c>
      <c r="O4299" s="115" t="s">
        <v>20480</v>
      </c>
      <c r="P4299" s="126" t="s">
        <v>162</v>
      </c>
      <c r="Q4299" s="126" t="s">
        <v>16877</v>
      </c>
      <c r="R4299" s="115"/>
      <c r="S4299" s="115" t="s">
        <v>9435</v>
      </c>
      <c r="T4299" s="115" t="s">
        <v>20547</v>
      </c>
      <c r="U4299" s="115" t="s">
        <v>28753</v>
      </c>
      <c r="V4299" s="115">
        <v>6</v>
      </c>
      <c r="W4299" s="115"/>
      <c r="X4299" s="113"/>
    </row>
    <row r="4300" spans="1:24" ht="12.95" customHeight="1" x14ac:dyDescent="0.2">
      <c r="A4300" s="101">
        <v>39722</v>
      </c>
      <c r="B4300" s="188" t="s">
        <v>29634</v>
      </c>
      <c r="C4300" s="102" t="s">
        <v>2118</v>
      </c>
      <c r="D4300" s="102" t="s">
        <v>9329</v>
      </c>
      <c r="E4300" s="102" t="s">
        <v>15462</v>
      </c>
      <c r="F4300" s="104" t="s">
        <v>14834</v>
      </c>
      <c r="G4300" s="105">
        <v>15978</v>
      </c>
      <c r="H4300" s="115" t="s">
        <v>11819</v>
      </c>
      <c r="I4300" s="115" t="s">
        <v>10103</v>
      </c>
      <c r="J4300" s="115" t="s">
        <v>9330</v>
      </c>
      <c r="K4300" s="102"/>
      <c r="L4300" s="111"/>
      <c r="M4300" s="115">
        <v>3</v>
      </c>
      <c r="N4300" s="108" t="s">
        <v>31925</v>
      </c>
      <c r="O4300" s="115" t="s">
        <v>19228</v>
      </c>
      <c r="P4300" s="126" t="s">
        <v>13555</v>
      </c>
      <c r="Q4300" s="126" t="s">
        <v>28313</v>
      </c>
      <c r="R4300" s="115"/>
      <c r="S4300" s="115" t="s">
        <v>11080</v>
      </c>
      <c r="T4300" s="115" t="s">
        <v>7789</v>
      </c>
      <c r="U4300" s="102" t="s">
        <v>28754</v>
      </c>
      <c r="V4300" s="115">
        <v>8.5</v>
      </c>
      <c r="W4300" s="115"/>
      <c r="X4300" s="113"/>
    </row>
    <row r="4301" spans="1:24" ht="12.95" customHeight="1" x14ac:dyDescent="0.2">
      <c r="A4301" s="101">
        <v>40087</v>
      </c>
      <c r="B4301" s="188" t="s">
        <v>29634</v>
      </c>
      <c r="C4301" s="103" t="s">
        <v>14129</v>
      </c>
      <c r="D4301" s="102" t="s">
        <v>7075</v>
      </c>
      <c r="E4301" s="102" t="s">
        <v>15463</v>
      </c>
      <c r="F4301" s="104" t="s">
        <v>14834</v>
      </c>
      <c r="G4301" s="105">
        <v>16230</v>
      </c>
      <c r="H4301" s="115" t="s">
        <v>2625</v>
      </c>
      <c r="I4301" s="115" t="s">
        <v>31918</v>
      </c>
      <c r="J4301" s="115" t="s">
        <v>7076</v>
      </c>
      <c r="K4301" s="102"/>
      <c r="L4301" s="111"/>
      <c r="M4301" s="115">
        <v>4</v>
      </c>
      <c r="N4301" s="112" t="s">
        <v>18062</v>
      </c>
      <c r="O4301" s="115" t="s">
        <v>5985</v>
      </c>
      <c r="P4301" s="126" t="s">
        <v>8076</v>
      </c>
      <c r="Q4301" s="126" t="s">
        <v>27003</v>
      </c>
      <c r="R4301" s="115"/>
      <c r="S4301" s="115"/>
      <c r="T4301" s="115" t="s">
        <v>21383</v>
      </c>
      <c r="U4301" s="102" t="s">
        <v>21296</v>
      </c>
      <c r="V4301" s="115">
        <v>8.5</v>
      </c>
      <c r="W4301" s="115"/>
      <c r="X4301" s="113"/>
    </row>
    <row r="4302" spans="1:24" ht="12.95" customHeight="1" x14ac:dyDescent="0.2">
      <c r="A4302" s="101">
        <v>40087</v>
      </c>
      <c r="B4302" s="188" t="s">
        <v>29634</v>
      </c>
      <c r="C4302" s="102" t="s">
        <v>14129</v>
      </c>
      <c r="D4302" s="102" t="s">
        <v>14130</v>
      </c>
      <c r="E4302" s="102" t="s">
        <v>15464</v>
      </c>
      <c r="F4302" s="104" t="s">
        <v>14834</v>
      </c>
      <c r="G4302" s="105">
        <v>16270</v>
      </c>
      <c r="H4302" s="115" t="s">
        <v>10103</v>
      </c>
      <c r="I4302" s="115" t="s">
        <v>11819</v>
      </c>
      <c r="J4302" s="115" t="s">
        <v>5245</v>
      </c>
      <c r="K4302" s="102"/>
      <c r="L4302" s="111"/>
      <c r="M4302" s="115">
        <v>2</v>
      </c>
      <c r="N4302" s="108" t="s">
        <v>31926</v>
      </c>
      <c r="O4302" s="115" t="s">
        <v>17383</v>
      </c>
      <c r="P4302" s="126" t="s">
        <v>162</v>
      </c>
      <c r="Q4302" s="126" t="s">
        <v>20830</v>
      </c>
      <c r="R4302" s="115"/>
      <c r="S4302" s="115"/>
      <c r="T4302" s="115" t="s">
        <v>7789</v>
      </c>
      <c r="U4302" s="102" t="s">
        <v>16549</v>
      </c>
      <c r="V4302" s="115">
        <v>6.5</v>
      </c>
      <c r="W4302" s="115"/>
      <c r="X4302" s="113"/>
    </row>
    <row r="4303" spans="1:24" ht="12.95" customHeight="1" x14ac:dyDescent="0.2">
      <c r="A4303" s="101">
        <v>40087</v>
      </c>
      <c r="B4303" s="188" t="s">
        <v>29634</v>
      </c>
      <c r="C4303" s="102" t="s">
        <v>14129</v>
      </c>
      <c r="D4303" s="102" t="s">
        <v>14131</v>
      </c>
      <c r="E4303" s="102" t="s">
        <v>15465</v>
      </c>
      <c r="F4303" s="104" t="s">
        <v>14834</v>
      </c>
      <c r="G4303" s="105">
        <v>15334</v>
      </c>
      <c r="H4303" s="115" t="s">
        <v>10191</v>
      </c>
      <c r="I4303" s="115" t="s">
        <v>2625</v>
      </c>
      <c r="J4303" s="115" t="s">
        <v>5246</v>
      </c>
      <c r="K4303" s="102"/>
      <c r="L4303" s="111"/>
      <c r="M4303" s="115">
        <v>1</v>
      </c>
      <c r="N4303" s="108" t="s">
        <v>31927</v>
      </c>
      <c r="O4303" s="115" t="s">
        <v>162</v>
      </c>
      <c r="P4303" s="126" t="s">
        <v>9125</v>
      </c>
      <c r="Q4303" s="126" t="s">
        <v>19499</v>
      </c>
      <c r="R4303" s="115"/>
      <c r="S4303" s="115"/>
      <c r="T4303" s="115" t="s">
        <v>20545</v>
      </c>
      <c r="U4303" s="102" t="s">
        <v>6868</v>
      </c>
      <c r="V4303" s="115">
        <v>5.5</v>
      </c>
      <c r="W4303" s="115"/>
      <c r="X4303" s="113"/>
    </row>
    <row r="4304" spans="1:24" ht="12.95" customHeight="1" x14ac:dyDescent="0.2">
      <c r="A4304" s="101">
        <v>40087</v>
      </c>
      <c r="B4304" s="188" t="s">
        <v>29634</v>
      </c>
      <c r="C4304" s="102" t="s">
        <v>14129</v>
      </c>
      <c r="D4304" s="102" t="s">
        <v>8204</v>
      </c>
      <c r="E4304" s="102" t="s">
        <v>15466</v>
      </c>
      <c r="F4304" s="114" t="s">
        <v>6406</v>
      </c>
      <c r="G4304" s="105">
        <v>16539</v>
      </c>
      <c r="H4304" s="115" t="s">
        <v>31928</v>
      </c>
      <c r="I4304" s="115" t="s">
        <v>31929</v>
      </c>
      <c r="J4304" s="115" t="s">
        <v>11969</v>
      </c>
      <c r="K4304" s="102"/>
      <c r="L4304" s="111"/>
      <c r="M4304" s="115">
        <v>4</v>
      </c>
      <c r="N4304" s="108" t="s">
        <v>30961</v>
      </c>
      <c r="O4304" s="115" t="s">
        <v>17580</v>
      </c>
      <c r="P4304" s="126"/>
      <c r="Q4304" s="126" t="s">
        <v>18156</v>
      </c>
      <c r="R4304" s="115"/>
      <c r="S4304" s="115"/>
      <c r="T4304" s="115" t="s">
        <v>7789</v>
      </c>
      <c r="U4304" s="102" t="s">
        <v>28755</v>
      </c>
      <c r="V4304" s="115">
        <v>6.5</v>
      </c>
      <c r="W4304" s="115"/>
      <c r="X4304" s="113"/>
    </row>
    <row r="4305" spans="1:24" ht="12.95" customHeight="1" x14ac:dyDescent="0.2">
      <c r="A4305" s="101">
        <v>40087</v>
      </c>
      <c r="B4305" s="188" t="s">
        <v>29634</v>
      </c>
      <c r="C4305" s="102" t="s">
        <v>14129</v>
      </c>
      <c r="D4305" s="102" t="s">
        <v>14328</v>
      </c>
      <c r="E4305" s="102" t="s">
        <v>15467</v>
      </c>
      <c r="F4305" s="104" t="s">
        <v>14834</v>
      </c>
      <c r="G4305" s="105">
        <v>15605</v>
      </c>
      <c r="H4305" s="115" t="s">
        <v>8934</v>
      </c>
      <c r="I4305" s="115" t="s">
        <v>13336</v>
      </c>
      <c r="J4305" s="115" t="s">
        <v>8234</v>
      </c>
      <c r="K4305" s="102"/>
      <c r="L4305" s="111"/>
      <c r="M4305" s="115">
        <v>2</v>
      </c>
      <c r="N4305" s="108" t="s">
        <v>31930</v>
      </c>
      <c r="O4305" s="115" t="s">
        <v>16764</v>
      </c>
      <c r="P4305" s="126" t="s">
        <v>15941</v>
      </c>
      <c r="Q4305" s="126" t="s">
        <v>18159</v>
      </c>
      <c r="R4305" s="115"/>
      <c r="S4305" s="115"/>
      <c r="T4305" s="115" t="s">
        <v>20538</v>
      </c>
      <c r="U4305" s="102" t="s">
        <v>28756</v>
      </c>
      <c r="V4305" s="115">
        <v>6.5</v>
      </c>
      <c r="W4305" s="115"/>
      <c r="X4305" s="113"/>
    </row>
    <row r="4306" spans="1:24" ht="12.95" customHeight="1" x14ac:dyDescent="0.2">
      <c r="A4306" s="101">
        <v>40087</v>
      </c>
      <c r="B4306" s="188" t="s">
        <v>29634</v>
      </c>
      <c r="C4306" s="102" t="s">
        <v>14129</v>
      </c>
      <c r="D4306" s="102" t="s">
        <v>14329</v>
      </c>
      <c r="E4306" s="102" t="s">
        <v>15468</v>
      </c>
      <c r="F4306" s="104" t="s">
        <v>14834</v>
      </c>
      <c r="G4306" s="105">
        <v>15957</v>
      </c>
      <c r="H4306" s="115" t="s">
        <v>7198</v>
      </c>
      <c r="I4306" s="115" t="s">
        <v>13336</v>
      </c>
      <c r="J4306" s="115" t="s">
        <v>8235</v>
      </c>
      <c r="K4306" s="102"/>
      <c r="L4306" s="111"/>
      <c r="M4306" s="115">
        <v>1</v>
      </c>
      <c r="N4306" s="108" t="s">
        <v>31931</v>
      </c>
      <c r="O4306" s="115"/>
      <c r="P4306" s="126"/>
      <c r="Q4306" s="126" t="s">
        <v>16835</v>
      </c>
      <c r="R4306" s="115"/>
      <c r="S4306" s="115"/>
      <c r="T4306" s="102" t="s">
        <v>21275</v>
      </c>
      <c r="U4306" s="102"/>
      <c r="V4306" s="115">
        <v>5</v>
      </c>
      <c r="W4306" s="115"/>
      <c r="X4306" s="113"/>
    </row>
    <row r="4307" spans="1:24" ht="12.95" customHeight="1" x14ac:dyDescent="0.2">
      <c r="A4307" s="101">
        <v>40087</v>
      </c>
      <c r="B4307" s="188" t="s">
        <v>29634</v>
      </c>
      <c r="C4307" s="102" t="s">
        <v>14129</v>
      </c>
      <c r="D4307" s="102" t="s">
        <v>10754</v>
      </c>
      <c r="E4307" s="102" t="s">
        <v>15469</v>
      </c>
      <c r="F4307" s="104" t="s">
        <v>14834</v>
      </c>
      <c r="G4307" s="105">
        <v>15479</v>
      </c>
      <c r="H4307" s="115" t="s">
        <v>10103</v>
      </c>
      <c r="I4307" s="115" t="s">
        <v>11819</v>
      </c>
      <c r="J4307" s="115" t="s">
        <v>8236</v>
      </c>
      <c r="K4307" s="102"/>
      <c r="L4307" s="111"/>
      <c r="M4307" s="115">
        <v>4</v>
      </c>
      <c r="N4307" s="112" t="s">
        <v>18063</v>
      </c>
      <c r="O4307" s="115" t="s">
        <v>15976</v>
      </c>
      <c r="P4307" s="126"/>
      <c r="Q4307" s="126" t="s">
        <v>18165</v>
      </c>
      <c r="R4307" s="115"/>
      <c r="S4307" s="115"/>
      <c r="T4307" s="115" t="s">
        <v>7789</v>
      </c>
      <c r="U4307" s="102" t="s">
        <v>8237</v>
      </c>
      <c r="V4307" s="115">
        <v>6</v>
      </c>
      <c r="W4307" s="115"/>
      <c r="X4307" s="113"/>
    </row>
    <row r="4308" spans="1:24" ht="12.95" customHeight="1" x14ac:dyDescent="0.2">
      <c r="A4308" s="101">
        <v>40087</v>
      </c>
      <c r="B4308" s="188" t="s">
        <v>29634</v>
      </c>
      <c r="C4308" s="102" t="s">
        <v>14129</v>
      </c>
      <c r="D4308" s="102" t="s">
        <v>6363</v>
      </c>
      <c r="E4308" s="102" t="s">
        <v>15470</v>
      </c>
      <c r="F4308" s="104" t="s">
        <v>14834</v>
      </c>
      <c r="G4308" s="105">
        <v>14760</v>
      </c>
      <c r="H4308" s="115" t="s">
        <v>5011</v>
      </c>
      <c r="I4308" s="115" t="s">
        <v>11819</v>
      </c>
      <c r="J4308" s="115" t="s">
        <v>6364</v>
      </c>
      <c r="K4308" s="102"/>
      <c r="L4308" s="111"/>
      <c r="M4308" s="115">
        <v>2</v>
      </c>
      <c r="N4308" s="112" t="s">
        <v>17032</v>
      </c>
      <c r="O4308" s="115" t="s">
        <v>17671</v>
      </c>
      <c r="P4308" s="126" t="s">
        <v>13301</v>
      </c>
      <c r="Q4308" s="126" t="s">
        <v>20322</v>
      </c>
      <c r="R4308" s="115"/>
      <c r="S4308" s="115"/>
      <c r="T4308" s="115" t="s">
        <v>28757</v>
      </c>
      <c r="U4308" s="102" t="s">
        <v>28758</v>
      </c>
      <c r="V4308" s="115">
        <v>7.5</v>
      </c>
      <c r="W4308" s="115"/>
      <c r="X4308" s="113"/>
    </row>
    <row r="4309" spans="1:24" ht="12.95" customHeight="1" x14ac:dyDescent="0.2">
      <c r="A4309" s="101">
        <v>40087</v>
      </c>
      <c r="B4309" s="188" t="s">
        <v>29634</v>
      </c>
      <c r="C4309" s="102" t="s">
        <v>14129</v>
      </c>
      <c r="D4309" s="102" t="s">
        <v>10756</v>
      </c>
      <c r="E4309" s="102" t="s">
        <v>15471</v>
      </c>
      <c r="F4309" s="104" t="s">
        <v>14834</v>
      </c>
      <c r="G4309" s="105">
        <v>15091</v>
      </c>
      <c r="H4309" s="115" t="s">
        <v>13336</v>
      </c>
      <c r="I4309" s="115" t="s">
        <v>11819</v>
      </c>
      <c r="J4309" s="115" t="s">
        <v>6365</v>
      </c>
      <c r="K4309" s="102"/>
      <c r="L4309" s="111"/>
      <c r="M4309" s="115">
        <v>2</v>
      </c>
      <c r="N4309" s="112" t="s">
        <v>18065</v>
      </c>
      <c r="O4309" s="115" t="s">
        <v>18017</v>
      </c>
      <c r="P4309" s="126" t="s">
        <v>13301</v>
      </c>
      <c r="Q4309" s="126" t="s">
        <v>19455</v>
      </c>
      <c r="R4309" s="115"/>
      <c r="S4309" s="115"/>
      <c r="T4309" s="102" t="s">
        <v>21275</v>
      </c>
      <c r="U4309" s="102" t="s">
        <v>28759</v>
      </c>
      <c r="V4309" s="115">
        <v>6.5</v>
      </c>
      <c r="W4309" s="115"/>
      <c r="X4309" s="113"/>
    </row>
    <row r="4310" spans="1:24" ht="12.95" customHeight="1" x14ac:dyDescent="0.2">
      <c r="A4310" s="101">
        <v>40087</v>
      </c>
      <c r="B4310" s="188" t="s">
        <v>29634</v>
      </c>
      <c r="C4310" s="102" t="s">
        <v>14129</v>
      </c>
      <c r="D4310" s="102" t="s">
        <v>10755</v>
      </c>
      <c r="E4310" s="102" t="s">
        <v>15472</v>
      </c>
      <c r="F4310" s="104" t="s">
        <v>14834</v>
      </c>
      <c r="G4310" s="105">
        <v>16217</v>
      </c>
      <c r="H4310" s="115" t="s">
        <v>11819</v>
      </c>
      <c r="I4310" s="115" t="s">
        <v>10191</v>
      </c>
      <c r="J4310" s="115" t="s">
        <v>11015</v>
      </c>
      <c r="K4310" s="102"/>
      <c r="L4310" s="111"/>
      <c r="M4310" s="115">
        <v>2</v>
      </c>
      <c r="N4310" s="108" t="s">
        <v>31932</v>
      </c>
      <c r="O4310" s="115" t="s">
        <v>18156</v>
      </c>
      <c r="P4310" s="126" t="s">
        <v>9125</v>
      </c>
      <c r="Q4310" s="126" t="s">
        <v>20100</v>
      </c>
      <c r="R4310" s="115"/>
      <c r="S4310" s="115"/>
      <c r="T4310" s="102" t="s">
        <v>21275</v>
      </c>
      <c r="U4310" s="102" t="s">
        <v>28760</v>
      </c>
      <c r="V4310" s="115">
        <v>7</v>
      </c>
      <c r="W4310" s="115"/>
      <c r="X4310" s="113"/>
    </row>
    <row r="4311" spans="1:24" ht="12.95" customHeight="1" x14ac:dyDescent="0.2">
      <c r="A4311" s="101">
        <v>40087</v>
      </c>
      <c r="B4311" s="188" t="s">
        <v>29634</v>
      </c>
      <c r="C4311" s="102" t="s">
        <v>14129</v>
      </c>
      <c r="D4311" s="102" t="s">
        <v>4478</v>
      </c>
      <c r="E4311" s="102" t="s">
        <v>15473</v>
      </c>
      <c r="F4311" s="104" t="s">
        <v>14834</v>
      </c>
      <c r="G4311" s="105">
        <v>14489</v>
      </c>
      <c r="H4311" s="115" t="s">
        <v>31933</v>
      </c>
      <c r="I4311" s="115" t="s">
        <v>11819</v>
      </c>
      <c r="J4311" s="115" t="s">
        <v>9368</v>
      </c>
      <c r="K4311" s="102"/>
      <c r="L4311" s="111"/>
      <c r="M4311" s="115">
        <v>2</v>
      </c>
      <c r="N4311" s="112" t="s">
        <v>18066</v>
      </c>
      <c r="O4311" s="115" t="s">
        <v>248</v>
      </c>
      <c r="P4311" s="126" t="s">
        <v>162</v>
      </c>
      <c r="Q4311" s="126" t="s">
        <v>19203</v>
      </c>
      <c r="R4311" s="115"/>
      <c r="S4311" s="115"/>
      <c r="T4311" s="115" t="s">
        <v>20541</v>
      </c>
      <c r="U4311" s="102" t="s">
        <v>28761</v>
      </c>
      <c r="V4311" s="115">
        <v>6.5</v>
      </c>
      <c r="W4311" s="115"/>
      <c r="X4311" s="113"/>
    </row>
    <row r="4312" spans="1:24" ht="12.95" customHeight="1" x14ac:dyDescent="0.2">
      <c r="A4312" s="101">
        <v>40087</v>
      </c>
      <c r="B4312" s="188" t="s">
        <v>29634</v>
      </c>
      <c r="C4312" s="102" t="s">
        <v>14129</v>
      </c>
      <c r="D4312" s="102" t="s">
        <v>11113</v>
      </c>
      <c r="E4312" s="102" t="s">
        <v>15474</v>
      </c>
      <c r="F4312" s="104" t="s">
        <v>14834</v>
      </c>
      <c r="G4312" s="105">
        <v>15190</v>
      </c>
      <c r="H4312" s="115" t="s">
        <v>10103</v>
      </c>
      <c r="I4312" s="115" t="s">
        <v>11819</v>
      </c>
      <c r="J4312" s="115" t="s">
        <v>7505</v>
      </c>
      <c r="K4312" s="102"/>
      <c r="L4312" s="111"/>
      <c r="M4312" s="115">
        <v>1</v>
      </c>
      <c r="N4312" s="108" t="s">
        <v>31934</v>
      </c>
      <c r="O4312" s="115"/>
      <c r="P4312" s="126"/>
      <c r="Q4312" s="126" t="s">
        <v>16525</v>
      </c>
      <c r="R4312" s="115"/>
      <c r="S4312" s="115"/>
      <c r="T4312" s="115" t="s">
        <v>7789</v>
      </c>
      <c r="U4312" s="102"/>
      <c r="V4312" s="115">
        <v>6.5</v>
      </c>
      <c r="W4312" s="115"/>
      <c r="X4312" s="113"/>
    </row>
    <row r="4313" spans="1:24" ht="12.95" customHeight="1" x14ac:dyDescent="0.2">
      <c r="A4313" s="101">
        <v>40087</v>
      </c>
      <c r="B4313" s="188" t="s">
        <v>29634</v>
      </c>
      <c r="C4313" s="102" t="s">
        <v>14129</v>
      </c>
      <c r="D4313" s="102" t="s">
        <v>11114</v>
      </c>
      <c r="E4313" s="102" t="s">
        <v>15475</v>
      </c>
      <c r="F4313" s="104" t="s">
        <v>14834</v>
      </c>
      <c r="G4313" s="105">
        <v>15525</v>
      </c>
      <c r="H4313" s="115" t="s">
        <v>31914</v>
      </c>
      <c r="I4313" s="115" t="s">
        <v>10103</v>
      </c>
      <c r="J4313" s="115" t="s">
        <v>7506</v>
      </c>
      <c r="K4313" s="102"/>
      <c r="L4313" s="111"/>
      <c r="M4313" s="115">
        <v>3</v>
      </c>
      <c r="N4313" s="108" t="s">
        <v>31935</v>
      </c>
      <c r="O4313" s="115" t="s">
        <v>17790</v>
      </c>
      <c r="P4313" s="126" t="s">
        <v>3620</v>
      </c>
      <c r="Q4313" s="126" t="s">
        <v>20893</v>
      </c>
      <c r="R4313" s="115"/>
      <c r="S4313" s="115"/>
      <c r="T4313" s="115" t="s">
        <v>7789</v>
      </c>
      <c r="U4313" s="102" t="s">
        <v>7507</v>
      </c>
      <c r="V4313" s="115">
        <v>9</v>
      </c>
      <c r="W4313" s="115"/>
      <c r="X4313" s="113"/>
    </row>
    <row r="4314" spans="1:24" ht="12.95" customHeight="1" x14ac:dyDescent="0.2">
      <c r="A4314" s="101">
        <v>40087</v>
      </c>
      <c r="B4314" s="188" t="s">
        <v>29634</v>
      </c>
      <c r="C4314" s="102" t="s">
        <v>14129</v>
      </c>
      <c r="D4314" s="102" t="s">
        <v>11117</v>
      </c>
      <c r="E4314" s="102" t="s">
        <v>15476</v>
      </c>
      <c r="F4314" s="104" t="s">
        <v>14834</v>
      </c>
      <c r="G4314" s="105">
        <v>16349</v>
      </c>
      <c r="H4314" s="115" t="s">
        <v>10191</v>
      </c>
      <c r="I4314" s="115" t="s">
        <v>11819</v>
      </c>
      <c r="J4314" s="115" t="s">
        <v>7508</v>
      </c>
      <c r="K4314" s="102"/>
      <c r="L4314" s="111"/>
      <c r="M4314" s="115">
        <v>2</v>
      </c>
      <c r="N4314" s="112" t="s">
        <v>18067</v>
      </c>
      <c r="O4314" s="115" t="s">
        <v>20443</v>
      </c>
      <c r="P4314" s="126"/>
      <c r="Q4314" s="126" t="s">
        <v>21548</v>
      </c>
      <c r="R4314" s="115"/>
      <c r="S4314" s="115" t="s">
        <v>9435</v>
      </c>
      <c r="T4314" s="115" t="s">
        <v>20546</v>
      </c>
      <c r="U4314" s="102" t="s">
        <v>28762</v>
      </c>
      <c r="V4314" s="115">
        <v>10</v>
      </c>
      <c r="W4314" s="115"/>
      <c r="X4314" s="113"/>
    </row>
    <row r="4315" spans="1:24" ht="12.95" customHeight="1" x14ac:dyDescent="0.2">
      <c r="A4315" s="101">
        <v>40087</v>
      </c>
      <c r="B4315" s="188" t="s">
        <v>29634</v>
      </c>
      <c r="C4315" s="102" t="s">
        <v>14129</v>
      </c>
      <c r="D4315" s="102" t="s">
        <v>11116</v>
      </c>
      <c r="E4315" s="102" t="s">
        <v>15477</v>
      </c>
      <c r="F4315" s="104" t="s">
        <v>14834</v>
      </c>
      <c r="G4315" s="105">
        <v>15150</v>
      </c>
      <c r="H4315" s="115" t="s">
        <v>10103</v>
      </c>
      <c r="I4315" s="115" t="s">
        <v>11819</v>
      </c>
      <c r="J4315" s="115" t="s">
        <v>11310</v>
      </c>
      <c r="K4315" s="102"/>
      <c r="L4315" s="111"/>
      <c r="M4315" s="115">
        <v>6</v>
      </c>
      <c r="N4315" s="108" t="s">
        <v>31936</v>
      </c>
      <c r="O4315" s="115" t="s">
        <v>20474</v>
      </c>
      <c r="P4315" s="126" t="s">
        <v>162</v>
      </c>
      <c r="Q4315" s="126" t="s">
        <v>28763</v>
      </c>
      <c r="R4315" s="115"/>
      <c r="S4315" s="115"/>
      <c r="T4315" s="115" t="s">
        <v>7789</v>
      </c>
      <c r="U4315" s="102" t="s">
        <v>28764</v>
      </c>
      <c r="V4315" s="115">
        <v>9</v>
      </c>
      <c r="W4315" s="115"/>
      <c r="X4315" s="113"/>
    </row>
    <row r="4316" spans="1:24" ht="12.95" customHeight="1" x14ac:dyDescent="0.2">
      <c r="A4316" s="101">
        <v>40087</v>
      </c>
      <c r="B4316" s="188" t="s">
        <v>29634</v>
      </c>
      <c r="C4316" s="102" t="s">
        <v>14129</v>
      </c>
      <c r="D4316" s="102" t="s">
        <v>11115</v>
      </c>
      <c r="E4316" s="102" t="s">
        <v>15478</v>
      </c>
      <c r="F4316" s="104" t="s">
        <v>14834</v>
      </c>
      <c r="G4316" s="105">
        <v>15074</v>
      </c>
      <c r="H4316" s="115" t="s">
        <v>7198</v>
      </c>
      <c r="I4316" s="234" t="s">
        <v>31937</v>
      </c>
      <c r="J4316" s="115" t="s">
        <v>11311</v>
      </c>
      <c r="K4316" s="102"/>
      <c r="L4316" s="111"/>
      <c r="M4316" s="115">
        <v>1.5</v>
      </c>
      <c r="N4316" s="108" t="s">
        <v>31938</v>
      </c>
      <c r="O4316" s="115"/>
      <c r="P4316" s="126" t="s">
        <v>9125</v>
      </c>
      <c r="Q4316" s="126" t="s">
        <v>18163</v>
      </c>
      <c r="R4316" s="115"/>
      <c r="S4316" s="115"/>
      <c r="T4316" s="115" t="s">
        <v>20542</v>
      </c>
      <c r="U4316" s="102"/>
      <c r="V4316" s="115">
        <v>6.5</v>
      </c>
      <c r="W4316" s="115"/>
      <c r="X4316" s="113"/>
    </row>
    <row r="4317" spans="1:24" ht="12.95" customHeight="1" x14ac:dyDescent="0.2">
      <c r="A4317" s="101">
        <v>40087</v>
      </c>
      <c r="B4317" s="188" t="s">
        <v>29634</v>
      </c>
      <c r="C4317" s="102" t="s">
        <v>14129</v>
      </c>
      <c r="D4317" s="102" t="s">
        <v>12070</v>
      </c>
      <c r="E4317" s="102" t="s">
        <v>28765</v>
      </c>
      <c r="F4317" s="104" t="s">
        <v>14834</v>
      </c>
      <c r="G4317" s="105">
        <v>14714</v>
      </c>
      <c r="H4317" s="102" t="s">
        <v>11819</v>
      </c>
      <c r="I4317" s="102" t="s">
        <v>30736</v>
      </c>
      <c r="J4317" s="102" t="s">
        <v>3538</v>
      </c>
      <c r="K4317" s="102"/>
      <c r="L4317" s="111" t="s">
        <v>18068</v>
      </c>
      <c r="M4317" s="109">
        <v>1</v>
      </c>
      <c r="N4317" s="108" t="s">
        <v>31939</v>
      </c>
      <c r="O4317" s="102"/>
      <c r="P4317" s="39" t="s">
        <v>3620</v>
      </c>
      <c r="Q4317" s="39" t="s">
        <v>17597</v>
      </c>
      <c r="R4317" s="109"/>
      <c r="S4317" s="102"/>
      <c r="T4317" s="102" t="s">
        <v>20548</v>
      </c>
      <c r="U4317" s="102" t="s">
        <v>18069</v>
      </c>
      <c r="V4317" s="109">
        <v>5</v>
      </c>
      <c r="W4317" s="107"/>
      <c r="X4317" s="113"/>
    </row>
    <row r="4318" spans="1:24" ht="12.95" customHeight="1" x14ac:dyDescent="0.2">
      <c r="A4318" s="101">
        <v>40087</v>
      </c>
      <c r="B4318" s="188" t="s">
        <v>29634</v>
      </c>
      <c r="C4318" s="102" t="s">
        <v>14129</v>
      </c>
      <c r="D4318" s="102" t="s">
        <v>12072</v>
      </c>
      <c r="E4318" s="102" t="s">
        <v>28766</v>
      </c>
      <c r="F4318" s="104" t="s">
        <v>14834</v>
      </c>
      <c r="G4318" s="105">
        <v>14714</v>
      </c>
      <c r="H4318" s="102" t="s">
        <v>11819</v>
      </c>
      <c r="I4318" s="102" t="s">
        <v>30736</v>
      </c>
      <c r="J4318" s="102" t="s">
        <v>3538</v>
      </c>
      <c r="K4318" s="102"/>
      <c r="L4318" s="111" t="s">
        <v>18070</v>
      </c>
      <c r="M4318" s="109">
        <v>2</v>
      </c>
      <c r="N4318" s="112" t="s">
        <v>16944</v>
      </c>
      <c r="O4318" s="102" t="s">
        <v>9125</v>
      </c>
      <c r="P4318" s="39"/>
      <c r="Q4318" s="39" t="s">
        <v>20508</v>
      </c>
      <c r="R4318" s="109"/>
      <c r="S4318" s="102" t="s">
        <v>8315</v>
      </c>
      <c r="T4318" s="102" t="s">
        <v>20548</v>
      </c>
      <c r="U4318" s="102" t="s">
        <v>16048</v>
      </c>
      <c r="V4318" s="109">
        <v>6</v>
      </c>
      <c r="W4318" s="107"/>
      <c r="X4318" s="113"/>
    </row>
    <row r="4319" spans="1:24" ht="12.95" customHeight="1" x14ac:dyDescent="0.2">
      <c r="A4319" s="101">
        <v>40452</v>
      </c>
      <c r="B4319" s="188" t="s">
        <v>29634</v>
      </c>
      <c r="C4319" s="103" t="s">
        <v>5882</v>
      </c>
      <c r="D4319" s="102" t="s">
        <v>5883</v>
      </c>
      <c r="E4319" s="102" t="s">
        <v>15479</v>
      </c>
      <c r="F4319" s="104" t="s">
        <v>14834</v>
      </c>
      <c r="G4319" s="105">
        <v>15655</v>
      </c>
      <c r="H4319" s="102" t="s">
        <v>8934</v>
      </c>
      <c r="I4319" s="102" t="s">
        <v>10191</v>
      </c>
      <c r="J4319" s="102" t="s">
        <v>5884</v>
      </c>
      <c r="K4319" s="102"/>
      <c r="L4319" s="129"/>
      <c r="M4319" s="109">
        <v>3</v>
      </c>
      <c r="N4319" s="108" t="s">
        <v>31940</v>
      </c>
      <c r="O4319" s="102"/>
      <c r="P4319" s="39" t="s">
        <v>13301</v>
      </c>
      <c r="Q4319" s="39" t="s">
        <v>16814</v>
      </c>
      <c r="R4319" s="109"/>
      <c r="S4319" s="102"/>
      <c r="T4319" s="102" t="s">
        <v>14962</v>
      </c>
      <c r="U4319" s="102" t="s">
        <v>28767</v>
      </c>
      <c r="V4319" s="109">
        <v>7.5</v>
      </c>
      <c r="W4319" s="107"/>
      <c r="X4319" s="113"/>
    </row>
    <row r="4320" spans="1:24" ht="12.95" customHeight="1" x14ac:dyDescent="0.2">
      <c r="A4320" s="101">
        <v>40452</v>
      </c>
      <c r="B4320" s="188" t="s">
        <v>29634</v>
      </c>
      <c r="C4320" s="102" t="s">
        <v>5882</v>
      </c>
      <c r="D4320" s="102" t="s">
        <v>2204</v>
      </c>
      <c r="E4320" s="102" t="s">
        <v>15480</v>
      </c>
      <c r="F4320" s="104" t="s">
        <v>14834</v>
      </c>
      <c r="G4320" s="105">
        <v>16377</v>
      </c>
      <c r="H4320" s="102" t="s">
        <v>2625</v>
      </c>
      <c r="I4320" s="102" t="s">
        <v>14944</v>
      </c>
      <c r="J4320" s="102" t="s">
        <v>2205</v>
      </c>
      <c r="K4320" s="102"/>
      <c r="L4320" s="129"/>
      <c r="M4320" s="109">
        <v>6</v>
      </c>
      <c r="N4320" s="112" t="s">
        <v>18071</v>
      </c>
      <c r="O4320" s="102" t="s">
        <v>16022</v>
      </c>
      <c r="P4320" s="39" t="s">
        <v>13207</v>
      </c>
      <c r="Q4320" s="39" t="s">
        <v>28768</v>
      </c>
      <c r="R4320" s="109"/>
      <c r="S4320" s="102"/>
      <c r="T4320" s="115" t="s">
        <v>8947</v>
      </c>
      <c r="U4320" s="102" t="s">
        <v>28769</v>
      </c>
      <c r="V4320" s="109">
        <v>10.5</v>
      </c>
      <c r="W4320" s="107"/>
      <c r="X4320" s="113"/>
    </row>
    <row r="4321" spans="1:24" ht="12.95" customHeight="1" x14ac:dyDescent="0.2">
      <c r="A4321" s="101">
        <v>40452</v>
      </c>
      <c r="B4321" s="188" t="s">
        <v>29634</v>
      </c>
      <c r="C4321" s="102" t="s">
        <v>5882</v>
      </c>
      <c r="D4321" s="102" t="s">
        <v>2197</v>
      </c>
      <c r="E4321" s="102" t="s">
        <v>15481</v>
      </c>
      <c r="F4321" s="104" t="s">
        <v>14834</v>
      </c>
      <c r="G4321" s="105">
        <v>16574</v>
      </c>
      <c r="H4321" s="102" t="s">
        <v>10191</v>
      </c>
      <c r="I4321" s="102" t="s">
        <v>2625</v>
      </c>
      <c r="J4321" s="102" t="s">
        <v>2211</v>
      </c>
      <c r="K4321" s="102"/>
      <c r="L4321" s="129"/>
      <c r="M4321" s="109">
        <v>0.5</v>
      </c>
      <c r="N4321" s="108">
        <v>39</v>
      </c>
      <c r="O4321" s="102"/>
      <c r="P4321" s="39" t="s">
        <v>9125</v>
      </c>
      <c r="Q4321" s="39" t="s">
        <v>16122</v>
      </c>
      <c r="R4321" s="109"/>
      <c r="S4321" s="102" t="s">
        <v>8315</v>
      </c>
      <c r="T4321" s="115" t="s">
        <v>20545</v>
      </c>
      <c r="U4321" s="102" t="s">
        <v>6868</v>
      </c>
      <c r="V4321" s="109">
        <v>5.5</v>
      </c>
      <c r="W4321" s="107"/>
      <c r="X4321" s="113"/>
    </row>
    <row r="4322" spans="1:24" ht="12.95" customHeight="1" x14ac:dyDescent="0.2">
      <c r="A4322" s="101">
        <v>40452</v>
      </c>
      <c r="B4322" s="188" t="s">
        <v>29634</v>
      </c>
      <c r="C4322" s="102" t="s">
        <v>5882</v>
      </c>
      <c r="D4322" s="102" t="s">
        <v>2212</v>
      </c>
      <c r="E4322" s="102" t="s">
        <v>15482</v>
      </c>
      <c r="F4322" s="104" t="s">
        <v>14834</v>
      </c>
      <c r="G4322" s="105">
        <v>15902</v>
      </c>
      <c r="H4322" s="102" t="s">
        <v>10103</v>
      </c>
      <c r="I4322" s="102" t="s">
        <v>11819</v>
      </c>
      <c r="J4322" s="102" t="s">
        <v>2213</v>
      </c>
      <c r="K4322" s="102"/>
      <c r="L4322" s="129"/>
      <c r="M4322" s="109">
        <v>3</v>
      </c>
      <c r="N4322" s="108" t="s">
        <v>31941</v>
      </c>
      <c r="O4322" s="102" t="s">
        <v>20713</v>
      </c>
      <c r="P4322" s="39" t="s">
        <v>13301</v>
      </c>
      <c r="Q4322" s="39" t="s">
        <v>17724</v>
      </c>
      <c r="R4322" s="109"/>
      <c r="S4322" s="102"/>
      <c r="T4322" s="102" t="s">
        <v>7789</v>
      </c>
      <c r="U4322" s="102" t="s">
        <v>28770</v>
      </c>
      <c r="V4322" s="109">
        <v>8.5</v>
      </c>
      <c r="W4322" s="107"/>
      <c r="X4322" s="113"/>
    </row>
    <row r="4323" spans="1:24" ht="12.95" customHeight="1" x14ac:dyDescent="0.2">
      <c r="A4323" s="101">
        <v>40452</v>
      </c>
      <c r="B4323" s="188" t="s">
        <v>29634</v>
      </c>
      <c r="C4323" s="102" t="s">
        <v>5882</v>
      </c>
      <c r="D4323" s="102" t="s">
        <v>5860</v>
      </c>
      <c r="E4323" s="102" t="s">
        <v>15483</v>
      </c>
      <c r="F4323" s="104" t="s">
        <v>14834</v>
      </c>
      <c r="G4323" s="105">
        <v>16272</v>
      </c>
      <c r="H4323" s="102" t="s">
        <v>11819</v>
      </c>
      <c r="I4323" s="102" t="s">
        <v>10103</v>
      </c>
      <c r="J4323" s="102" t="s">
        <v>5861</v>
      </c>
      <c r="K4323" s="102"/>
      <c r="L4323" s="129"/>
      <c r="M4323" s="109">
        <v>8</v>
      </c>
      <c r="N4323" s="112" t="s">
        <v>18072</v>
      </c>
      <c r="O4323" s="102" t="s">
        <v>28771</v>
      </c>
      <c r="P4323" s="39" t="s">
        <v>20327</v>
      </c>
      <c r="Q4323" s="39" t="s">
        <v>28772</v>
      </c>
      <c r="R4323" s="109"/>
      <c r="S4323" s="102"/>
      <c r="T4323" s="102" t="s">
        <v>7789</v>
      </c>
      <c r="U4323" s="102" t="s">
        <v>4410</v>
      </c>
      <c r="V4323" s="109">
        <v>15.5</v>
      </c>
      <c r="W4323" s="107"/>
      <c r="X4323" s="113"/>
    </row>
    <row r="4324" spans="1:24" ht="12.95" customHeight="1" x14ac:dyDescent="0.2">
      <c r="A4324" s="101">
        <v>40452</v>
      </c>
      <c r="B4324" s="188" t="s">
        <v>29634</v>
      </c>
      <c r="C4324" s="102" t="s">
        <v>5882</v>
      </c>
      <c r="D4324" s="102" t="s">
        <v>197</v>
      </c>
      <c r="E4324" s="102" t="s">
        <v>15484</v>
      </c>
      <c r="F4324" s="104" t="s">
        <v>14834</v>
      </c>
      <c r="G4324" s="105">
        <v>15151</v>
      </c>
      <c r="H4324" s="102" t="s">
        <v>10103</v>
      </c>
      <c r="I4324" s="102" t="s">
        <v>11819</v>
      </c>
      <c r="J4324" s="102" t="s">
        <v>198</v>
      </c>
      <c r="K4324" s="102"/>
      <c r="L4324" s="129"/>
      <c r="M4324" s="109">
        <v>0.5</v>
      </c>
      <c r="N4324" s="112" t="s">
        <v>199</v>
      </c>
      <c r="O4324" s="102" t="s">
        <v>15927</v>
      </c>
      <c r="P4324" s="39" t="s">
        <v>162</v>
      </c>
      <c r="Q4324" s="39" t="s">
        <v>20554</v>
      </c>
      <c r="R4324" s="109"/>
      <c r="S4324" s="102"/>
      <c r="T4324" s="102" t="s">
        <v>7789</v>
      </c>
      <c r="U4324" s="102"/>
      <c r="V4324" s="109">
        <v>6.5</v>
      </c>
      <c r="W4324" s="107"/>
      <c r="X4324" s="113"/>
    </row>
    <row r="4325" spans="1:24" ht="12.95" customHeight="1" x14ac:dyDescent="0.2">
      <c r="A4325" s="101">
        <v>40452</v>
      </c>
      <c r="B4325" s="188" t="s">
        <v>29634</v>
      </c>
      <c r="C4325" s="102" t="s">
        <v>5882</v>
      </c>
      <c r="D4325" s="102" t="s">
        <v>200</v>
      </c>
      <c r="E4325" s="102" t="s">
        <v>15485</v>
      </c>
      <c r="F4325" s="104" t="s">
        <v>14834</v>
      </c>
      <c r="G4325" s="105">
        <v>15654</v>
      </c>
      <c r="H4325" s="102" t="s">
        <v>10191</v>
      </c>
      <c r="I4325" s="102" t="s">
        <v>8934</v>
      </c>
      <c r="J4325" s="102" t="s">
        <v>201</v>
      </c>
      <c r="K4325" s="102"/>
      <c r="L4325" s="129"/>
      <c r="M4325" s="109">
        <v>1</v>
      </c>
      <c r="N4325" s="108" t="s">
        <v>31942</v>
      </c>
      <c r="O4325" s="102" t="s">
        <v>9125</v>
      </c>
      <c r="P4325" s="39" t="s">
        <v>9125</v>
      </c>
      <c r="Q4325" s="39" t="s">
        <v>19671</v>
      </c>
      <c r="R4325" s="109"/>
      <c r="S4325" s="102"/>
      <c r="T4325" s="102" t="s">
        <v>14962</v>
      </c>
      <c r="U4325" s="102" t="s">
        <v>28773</v>
      </c>
      <c r="V4325" s="109">
        <v>5.5</v>
      </c>
      <c r="W4325" s="107"/>
      <c r="X4325" s="113"/>
    </row>
    <row r="4326" spans="1:24" ht="12.95" customHeight="1" x14ac:dyDescent="0.2">
      <c r="A4326" s="101">
        <v>40452</v>
      </c>
      <c r="B4326" s="188" t="s">
        <v>29634</v>
      </c>
      <c r="C4326" s="102" t="s">
        <v>5882</v>
      </c>
      <c r="D4326" s="102" t="s">
        <v>202</v>
      </c>
      <c r="E4326" s="102" t="s">
        <v>15486</v>
      </c>
      <c r="F4326" s="104" t="s">
        <v>14834</v>
      </c>
      <c r="G4326" s="105">
        <v>16470</v>
      </c>
      <c r="H4326" s="102" t="s">
        <v>10103</v>
      </c>
      <c r="I4326" s="102" t="s">
        <v>11819</v>
      </c>
      <c r="J4326" s="102" t="s">
        <v>203</v>
      </c>
      <c r="K4326" s="102"/>
      <c r="L4326" s="129"/>
      <c r="M4326" s="109">
        <v>2</v>
      </c>
      <c r="N4326" s="108" t="s">
        <v>31943</v>
      </c>
      <c r="O4326" s="102" t="s">
        <v>16828</v>
      </c>
      <c r="P4326" s="39" t="s">
        <v>9125</v>
      </c>
      <c r="Q4326" s="39" t="s">
        <v>16760</v>
      </c>
      <c r="R4326" s="109"/>
      <c r="S4326" s="102"/>
      <c r="T4326" s="102" t="s">
        <v>7789</v>
      </c>
      <c r="U4326" s="102"/>
      <c r="V4326" s="109">
        <v>7.5</v>
      </c>
      <c r="W4326" s="107"/>
      <c r="X4326" s="113"/>
    </row>
    <row r="4327" spans="1:24" ht="12.95" customHeight="1" x14ac:dyDescent="0.2">
      <c r="A4327" s="101">
        <v>40452</v>
      </c>
      <c r="B4327" s="188" t="s">
        <v>29634</v>
      </c>
      <c r="C4327" s="102" t="s">
        <v>5882</v>
      </c>
      <c r="D4327" s="102" t="s">
        <v>204</v>
      </c>
      <c r="E4327" s="102" t="s">
        <v>15487</v>
      </c>
      <c r="F4327" s="104" t="s">
        <v>14834</v>
      </c>
      <c r="G4327" s="105">
        <v>16425</v>
      </c>
      <c r="H4327" s="102" t="s">
        <v>31944</v>
      </c>
      <c r="I4327" s="102" t="s">
        <v>30710</v>
      </c>
      <c r="J4327" s="102" t="s">
        <v>205</v>
      </c>
      <c r="K4327" s="102"/>
      <c r="L4327" s="129"/>
      <c r="M4327" s="109">
        <v>2</v>
      </c>
      <c r="N4327" s="112" t="s">
        <v>18073</v>
      </c>
      <c r="O4327" s="102" t="s">
        <v>13301</v>
      </c>
      <c r="P4327" s="39" t="s">
        <v>9160</v>
      </c>
      <c r="Q4327" s="39" t="s">
        <v>19701</v>
      </c>
      <c r="R4327" s="109"/>
      <c r="S4327" s="102"/>
      <c r="T4327" s="102" t="s">
        <v>20542</v>
      </c>
      <c r="U4327" s="102" t="s">
        <v>206</v>
      </c>
      <c r="V4327" s="109">
        <v>6.5</v>
      </c>
      <c r="W4327" s="107"/>
      <c r="X4327" s="113"/>
    </row>
    <row r="4328" spans="1:24" ht="12.95" customHeight="1" x14ac:dyDescent="0.2">
      <c r="A4328" s="101">
        <v>40452</v>
      </c>
      <c r="B4328" s="188" t="s">
        <v>29634</v>
      </c>
      <c r="C4328" s="102" t="s">
        <v>5882</v>
      </c>
      <c r="D4328" s="102" t="s">
        <v>214</v>
      </c>
      <c r="E4328" s="102" t="s">
        <v>15488</v>
      </c>
      <c r="F4328" s="114" t="s">
        <v>6406</v>
      </c>
      <c r="G4328" s="105">
        <v>14752</v>
      </c>
      <c r="H4328" s="102" t="s">
        <v>13336</v>
      </c>
      <c r="I4328" s="102" t="s">
        <v>11819</v>
      </c>
      <c r="J4328" s="102" t="s">
        <v>1858</v>
      </c>
      <c r="K4328" s="102"/>
      <c r="L4328" s="129"/>
      <c r="M4328" s="109">
        <v>2</v>
      </c>
      <c r="N4328" s="108" t="s">
        <v>31945</v>
      </c>
      <c r="O4328" s="102" t="s">
        <v>13301</v>
      </c>
      <c r="P4328" s="39"/>
      <c r="Q4328" s="39" t="s">
        <v>19103</v>
      </c>
      <c r="R4328" s="109"/>
      <c r="S4328" s="102"/>
      <c r="T4328" s="102" t="s">
        <v>28757</v>
      </c>
      <c r="U4328" s="102"/>
      <c r="V4328" s="109">
        <v>5</v>
      </c>
      <c r="W4328" s="107"/>
      <c r="X4328" s="113"/>
    </row>
    <row r="4329" spans="1:24" ht="12.95" customHeight="1" x14ac:dyDescent="0.2">
      <c r="A4329" s="101">
        <v>40452</v>
      </c>
      <c r="B4329" s="188" t="s">
        <v>29634</v>
      </c>
      <c r="C4329" s="102" t="s">
        <v>5882</v>
      </c>
      <c r="D4329" s="102" t="s">
        <v>215</v>
      </c>
      <c r="E4329" s="102" t="s">
        <v>15489</v>
      </c>
      <c r="F4329" s="104" t="s">
        <v>14834</v>
      </c>
      <c r="G4329" s="105">
        <v>16309</v>
      </c>
      <c r="H4329" s="102" t="s">
        <v>10191</v>
      </c>
      <c r="I4329" s="102" t="s">
        <v>11819</v>
      </c>
      <c r="J4329" s="102" t="s">
        <v>216</v>
      </c>
      <c r="K4329" s="102"/>
      <c r="L4329" s="129"/>
      <c r="M4329" s="109">
        <v>2</v>
      </c>
      <c r="N4329" s="108" t="s">
        <v>31946</v>
      </c>
      <c r="O4329" s="102" t="s">
        <v>16511</v>
      </c>
      <c r="P4329" s="39"/>
      <c r="Q4329" s="39" t="s">
        <v>16873</v>
      </c>
      <c r="R4329" s="109"/>
      <c r="S4329" s="102"/>
      <c r="T4329" s="102" t="s">
        <v>20547</v>
      </c>
      <c r="U4329" s="102" t="s">
        <v>28774</v>
      </c>
      <c r="V4329" s="109">
        <v>6.5</v>
      </c>
      <c r="W4329" s="107"/>
      <c r="X4329" s="113"/>
    </row>
    <row r="4330" spans="1:24" ht="12.95" customHeight="1" x14ac:dyDescent="0.2">
      <c r="A4330" s="101">
        <v>40452</v>
      </c>
      <c r="B4330" s="188" t="s">
        <v>29634</v>
      </c>
      <c r="C4330" s="102" t="s">
        <v>5882</v>
      </c>
      <c r="D4330" s="102" t="s">
        <v>517</v>
      </c>
      <c r="E4330" s="102" t="s">
        <v>15490</v>
      </c>
      <c r="F4330" s="104" t="s">
        <v>14834</v>
      </c>
      <c r="G4330" s="105">
        <v>16046</v>
      </c>
      <c r="H4330" s="102" t="s">
        <v>4890</v>
      </c>
      <c r="I4330" s="102" t="s">
        <v>10103</v>
      </c>
      <c r="J4330" s="102" t="s">
        <v>518</v>
      </c>
      <c r="K4330" s="102"/>
      <c r="L4330" s="129"/>
      <c r="M4330" s="109">
        <v>2</v>
      </c>
      <c r="N4330" s="112" t="s">
        <v>18074</v>
      </c>
      <c r="O4330" s="102"/>
      <c r="P4330" s="39" t="s">
        <v>15889</v>
      </c>
      <c r="Q4330" s="39" t="s">
        <v>16757</v>
      </c>
      <c r="R4330" s="109"/>
      <c r="S4330" s="102"/>
      <c r="T4330" s="102" t="s">
        <v>20549</v>
      </c>
      <c r="U4330" s="102" t="s">
        <v>9548</v>
      </c>
      <c r="V4330" s="109">
        <v>4.5</v>
      </c>
      <c r="W4330" s="107"/>
      <c r="X4330" s="113"/>
    </row>
    <row r="4331" spans="1:24" ht="12.95" customHeight="1" x14ac:dyDescent="0.2">
      <c r="A4331" s="101">
        <v>40817</v>
      </c>
      <c r="B4331" s="188" t="s">
        <v>29634</v>
      </c>
      <c r="C4331" s="103" t="s">
        <v>11172</v>
      </c>
      <c r="D4331" s="102" t="s">
        <v>11177</v>
      </c>
      <c r="E4331" s="102" t="s">
        <v>15491</v>
      </c>
      <c r="F4331" s="104" t="s">
        <v>14834</v>
      </c>
      <c r="G4331" s="105">
        <v>16271</v>
      </c>
      <c r="H4331" s="102" t="s">
        <v>11819</v>
      </c>
      <c r="I4331" s="132" t="s">
        <v>11176</v>
      </c>
      <c r="J4331" s="102" t="s">
        <v>1207</v>
      </c>
      <c r="K4331" s="102"/>
      <c r="L4331" s="129"/>
      <c r="M4331" s="109">
        <v>1</v>
      </c>
      <c r="N4331" s="108" t="s">
        <v>31947</v>
      </c>
      <c r="O4331" s="102" t="s">
        <v>5985</v>
      </c>
      <c r="P4331" s="39" t="s">
        <v>162</v>
      </c>
      <c r="Q4331" s="39" t="s">
        <v>19790</v>
      </c>
      <c r="R4331" s="109"/>
      <c r="S4331" s="102" t="s">
        <v>9435</v>
      </c>
      <c r="T4331" s="102" t="s">
        <v>20547</v>
      </c>
      <c r="U4331" s="102" t="s">
        <v>28775</v>
      </c>
      <c r="V4331" s="109">
        <v>7</v>
      </c>
      <c r="W4331" s="107"/>
      <c r="X4331" s="113"/>
    </row>
    <row r="4332" spans="1:24" ht="12.95" customHeight="1" x14ac:dyDescent="0.2">
      <c r="A4332" s="101">
        <v>40817</v>
      </c>
      <c r="B4332" s="188" t="s">
        <v>29634</v>
      </c>
      <c r="C4332" s="102" t="s">
        <v>11172</v>
      </c>
      <c r="D4332" s="102" t="s">
        <v>11179</v>
      </c>
      <c r="E4332" s="102" t="s">
        <v>15492</v>
      </c>
      <c r="F4332" s="104" t="s">
        <v>14834</v>
      </c>
      <c r="G4332" s="105">
        <v>16520</v>
      </c>
      <c r="H4332" s="102" t="s">
        <v>11819</v>
      </c>
      <c r="I4332" s="132" t="s">
        <v>11180</v>
      </c>
      <c r="J4332" s="102" t="s">
        <v>11194</v>
      </c>
      <c r="K4332" s="102"/>
      <c r="L4332" s="129"/>
      <c r="M4332" s="109">
        <v>3</v>
      </c>
      <c r="N4332" s="108" t="s">
        <v>31948</v>
      </c>
      <c r="O4332" s="102" t="s">
        <v>17392</v>
      </c>
      <c r="P4332" s="39" t="s">
        <v>19739</v>
      </c>
      <c r="Q4332" s="39" t="s">
        <v>16866</v>
      </c>
      <c r="R4332" s="109"/>
      <c r="S4332" s="102"/>
      <c r="T4332" s="102" t="s">
        <v>20546</v>
      </c>
      <c r="U4332" s="102" t="s">
        <v>28776</v>
      </c>
      <c r="V4332" s="109">
        <v>6.5</v>
      </c>
      <c r="W4332" s="107"/>
      <c r="X4332" s="113"/>
    </row>
    <row r="4333" spans="1:24" ht="12.95" customHeight="1" x14ac:dyDescent="0.2">
      <c r="A4333" s="101">
        <v>40817</v>
      </c>
      <c r="B4333" s="188" t="s">
        <v>29634</v>
      </c>
      <c r="C4333" s="102" t="s">
        <v>11172</v>
      </c>
      <c r="D4333" s="102" t="s">
        <v>11182</v>
      </c>
      <c r="E4333" s="102" t="s">
        <v>15493</v>
      </c>
      <c r="F4333" s="104" t="s">
        <v>14834</v>
      </c>
      <c r="G4333" s="105">
        <v>16266</v>
      </c>
      <c r="H4333" s="132" t="s">
        <v>10103</v>
      </c>
      <c r="I4333" s="102" t="s">
        <v>31838</v>
      </c>
      <c r="J4333" s="102" t="s">
        <v>1208</v>
      </c>
      <c r="K4333" s="102"/>
      <c r="L4333" s="129"/>
      <c r="M4333" s="109">
        <v>2</v>
      </c>
      <c r="N4333" s="108" t="s">
        <v>31949</v>
      </c>
      <c r="O4333" s="102"/>
      <c r="P4333" s="39"/>
      <c r="Q4333" s="39" t="s">
        <v>20190</v>
      </c>
      <c r="R4333" s="109"/>
      <c r="S4333" s="102"/>
      <c r="T4333" s="102" t="s">
        <v>7789</v>
      </c>
      <c r="U4333" s="102"/>
      <c r="V4333" s="109">
        <v>6</v>
      </c>
      <c r="W4333" s="107"/>
      <c r="X4333" s="113"/>
    </row>
    <row r="4334" spans="1:24" ht="12.95" customHeight="1" x14ac:dyDescent="0.2">
      <c r="A4334" s="101">
        <v>40817</v>
      </c>
      <c r="B4334" s="188" t="s">
        <v>29634</v>
      </c>
      <c r="C4334" s="102" t="s">
        <v>11172</v>
      </c>
      <c r="D4334" s="102" t="s">
        <v>11185</v>
      </c>
      <c r="E4334" s="102" t="s">
        <v>15494</v>
      </c>
      <c r="F4334" s="104" t="s">
        <v>14834</v>
      </c>
      <c r="G4334" s="105">
        <v>16290</v>
      </c>
      <c r="H4334" s="132" t="s">
        <v>11819</v>
      </c>
      <c r="I4334" s="102" t="s">
        <v>11176</v>
      </c>
      <c r="J4334" s="102" t="s">
        <v>1209</v>
      </c>
      <c r="K4334" s="102"/>
      <c r="L4334" s="129"/>
      <c r="M4334" s="109">
        <v>2</v>
      </c>
      <c r="N4334" s="112" t="s">
        <v>18075</v>
      </c>
      <c r="O4334" s="102" t="s">
        <v>20530</v>
      </c>
      <c r="P4334" s="39" t="s">
        <v>162</v>
      </c>
      <c r="Q4334" s="39" t="s">
        <v>20246</v>
      </c>
      <c r="R4334" s="109"/>
      <c r="S4334" s="102" t="s">
        <v>9435</v>
      </c>
      <c r="T4334" s="102" t="s">
        <v>20547</v>
      </c>
      <c r="U4334" s="102" t="s">
        <v>28777</v>
      </c>
      <c r="V4334" s="109">
        <v>6.5</v>
      </c>
      <c r="W4334" s="107"/>
      <c r="X4334" s="113"/>
    </row>
    <row r="4335" spans="1:24" ht="12.95" customHeight="1" x14ac:dyDescent="0.2">
      <c r="A4335" s="101">
        <v>40817</v>
      </c>
      <c r="B4335" s="188" t="s">
        <v>29634</v>
      </c>
      <c r="C4335" s="102" t="s">
        <v>11172</v>
      </c>
      <c r="D4335" s="102" t="s">
        <v>11187</v>
      </c>
      <c r="E4335" s="102" t="s">
        <v>15495</v>
      </c>
      <c r="F4335" s="104" t="s">
        <v>14834</v>
      </c>
      <c r="G4335" s="105">
        <v>16290</v>
      </c>
      <c r="H4335" s="132" t="s">
        <v>11819</v>
      </c>
      <c r="I4335" s="102" t="s">
        <v>11176</v>
      </c>
      <c r="J4335" s="102" t="s">
        <v>1209</v>
      </c>
      <c r="K4335" s="102"/>
      <c r="L4335" s="235" t="s">
        <v>1210</v>
      </c>
      <c r="M4335" s="109">
        <v>3</v>
      </c>
      <c r="N4335" s="112" t="s">
        <v>18076</v>
      </c>
      <c r="O4335" s="102" t="s">
        <v>13585</v>
      </c>
      <c r="P4335" s="39" t="s">
        <v>13301</v>
      </c>
      <c r="Q4335" s="39" t="s">
        <v>20869</v>
      </c>
      <c r="R4335" s="109"/>
      <c r="S4335" s="102" t="s">
        <v>9435</v>
      </c>
      <c r="T4335" s="102" t="s">
        <v>20547</v>
      </c>
      <c r="U4335" s="102" t="s">
        <v>28778</v>
      </c>
      <c r="V4335" s="109">
        <v>7.5</v>
      </c>
      <c r="W4335" s="107"/>
      <c r="X4335" s="113"/>
    </row>
    <row r="4336" spans="1:24" ht="12.95" customHeight="1" x14ac:dyDescent="0.2">
      <c r="A4336" s="101">
        <v>40817</v>
      </c>
      <c r="B4336" s="188" t="s">
        <v>29634</v>
      </c>
      <c r="C4336" s="102" t="s">
        <v>11172</v>
      </c>
      <c r="D4336" s="102" t="s">
        <v>11186</v>
      </c>
      <c r="E4336" s="102" t="s">
        <v>15496</v>
      </c>
      <c r="F4336" s="104" t="s">
        <v>14834</v>
      </c>
      <c r="G4336" s="105">
        <v>16290</v>
      </c>
      <c r="H4336" s="132" t="s">
        <v>11819</v>
      </c>
      <c r="I4336" s="102" t="s">
        <v>11176</v>
      </c>
      <c r="J4336" s="102" t="s">
        <v>1209</v>
      </c>
      <c r="K4336" s="102"/>
      <c r="L4336" s="129"/>
      <c r="M4336" s="109">
        <v>2</v>
      </c>
      <c r="N4336" s="112" t="s">
        <v>18077</v>
      </c>
      <c r="O4336" s="102" t="s">
        <v>18017</v>
      </c>
      <c r="P4336" s="39" t="s">
        <v>9125</v>
      </c>
      <c r="Q4336" s="39" t="s">
        <v>15945</v>
      </c>
      <c r="R4336" s="109"/>
      <c r="S4336" s="102" t="s">
        <v>9435</v>
      </c>
      <c r="T4336" s="102" t="s">
        <v>20547</v>
      </c>
      <c r="U4336" s="102"/>
      <c r="V4336" s="109">
        <v>6.5</v>
      </c>
      <c r="W4336" s="107"/>
      <c r="X4336" s="113"/>
    </row>
    <row r="4337" spans="1:24" ht="12.95" customHeight="1" x14ac:dyDescent="0.2">
      <c r="A4337" s="101">
        <v>40817</v>
      </c>
      <c r="B4337" s="188" t="s">
        <v>29634</v>
      </c>
      <c r="C4337" s="102" t="s">
        <v>11172</v>
      </c>
      <c r="D4337" s="102" t="s">
        <v>1211</v>
      </c>
      <c r="E4337" s="102" t="s">
        <v>15497</v>
      </c>
      <c r="F4337" s="104" t="s">
        <v>14834</v>
      </c>
      <c r="G4337" s="105">
        <v>14507</v>
      </c>
      <c r="H4337" s="102" t="s">
        <v>11819</v>
      </c>
      <c r="I4337" s="132" t="s">
        <v>30796</v>
      </c>
      <c r="J4337" s="102" t="s">
        <v>11181</v>
      </c>
      <c r="K4337" s="102"/>
      <c r="L4337" s="129"/>
      <c r="M4337" s="109">
        <v>1</v>
      </c>
      <c r="N4337" s="108" t="s">
        <v>31950</v>
      </c>
      <c r="O4337" s="102" t="s">
        <v>10189</v>
      </c>
      <c r="P4337" s="39" t="s">
        <v>9125</v>
      </c>
      <c r="Q4337" s="39" t="s">
        <v>19695</v>
      </c>
      <c r="R4337" s="109"/>
      <c r="S4337" s="102"/>
      <c r="T4337" s="102" t="s">
        <v>20541</v>
      </c>
      <c r="U4337" s="102"/>
      <c r="V4337" s="109">
        <v>5.5</v>
      </c>
      <c r="W4337" s="107"/>
      <c r="X4337" s="113"/>
    </row>
    <row r="4338" spans="1:24" ht="12.95" customHeight="1" x14ac:dyDescent="0.2">
      <c r="A4338" s="101">
        <v>40817</v>
      </c>
      <c r="B4338" s="188" t="s">
        <v>29634</v>
      </c>
      <c r="C4338" s="102" t="s">
        <v>11172</v>
      </c>
      <c r="D4338" s="102" t="s">
        <v>11175</v>
      </c>
      <c r="E4338" s="102" t="s">
        <v>15498</v>
      </c>
      <c r="F4338" s="104" t="s">
        <v>14834</v>
      </c>
      <c r="G4338" s="105">
        <v>16389</v>
      </c>
      <c r="H4338" s="102" t="s">
        <v>10191</v>
      </c>
      <c r="I4338" s="132" t="s">
        <v>11819</v>
      </c>
      <c r="J4338" s="102" t="s">
        <v>1212</v>
      </c>
      <c r="K4338" s="102"/>
      <c r="L4338" s="129"/>
      <c r="M4338" s="109">
        <v>2</v>
      </c>
      <c r="N4338" s="108" t="s">
        <v>31951</v>
      </c>
      <c r="O4338" s="102" t="s">
        <v>16684</v>
      </c>
      <c r="P4338" s="39"/>
      <c r="Q4338" s="39" t="s">
        <v>18156</v>
      </c>
      <c r="R4338" s="109"/>
      <c r="S4338" s="102"/>
      <c r="T4338" s="102" t="s">
        <v>20547</v>
      </c>
      <c r="U4338" s="102"/>
      <c r="V4338" s="109">
        <v>6.5</v>
      </c>
      <c r="W4338" s="107"/>
      <c r="X4338" s="113"/>
    </row>
    <row r="4339" spans="1:24" ht="12.95" customHeight="1" x14ac:dyDescent="0.2">
      <c r="A4339" s="101">
        <v>40817</v>
      </c>
      <c r="B4339" s="188" t="s">
        <v>29634</v>
      </c>
      <c r="C4339" s="102" t="s">
        <v>11172</v>
      </c>
      <c r="D4339" s="102" t="s">
        <v>11178</v>
      </c>
      <c r="E4339" s="102" t="s">
        <v>15499</v>
      </c>
      <c r="F4339" s="104" t="s">
        <v>14834</v>
      </c>
      <c r="G4339" s="105">
        <v>15946</v>
      </c>
      <c r="H4339" s="132" t="s">
        <v>10103</v>
      </c>
      <c r="I4339" s="132" t="s">
        <v>11819</v>
      </c>
      <c r="J4339" s="102" t="s">
        <v>1213</v>
      </c>
      <c r="K4339" s="102"/>
      <c r="L4339" s="235" t="s">
        <v>10018</v>
      </c>
      <c r="M4339" s="109">
        <v>2</v>
      </c>
      <c r="N4339" s="108" t="s">
        <v>31952</v>
      </c>
      <c r="O4339" s="102" t="s">
        <v>20826</v>
      </c>
      <c r="P4339" s="39"/>
      <c r="Q4339" s="39"/>
      <c r="R4339" s="109"/>
      <c r="S4339" s="102"/>
      <c r="T4339" s="102" t="s">
        <v>7789</v>
      </c>
      <c r="U4339" s="102"/>
      <c r="V4339" s="109">
        <v>6.5</v>
      </c>
      <c r="W4339" s="107"/>
      <c r="X4339" s="113"/>
    </row>
    <row r="4340" spans="1:24" ht="12.95" customHeight="1" x14ac:dyDescent="0.2">
      <c r="A4340" s="101">
        <v>40817</v>
      </c>
      <c r="B4340" s="188" t="s">
        <v>29634</v>
      </c>
      <c r="C4340" s="102" t="s">
        <v>11172</v>
      </c>
      <c r="D4340" s="102" t="s">
        <v>11173</v>
      </c>
      <c r="E4340" s="102" t="s">
        <v>15500</v>
      </c>
      <c r="F4340" s="114" t="s">
        <v>6406</v>
      </c>
      <c r="G4340" s="105">
        <v>15152</v>
      </c>
      <c r="H4340" s="132" t="s">
        <v>10103</v>
      </c>
      <c r="I4340" s="132" t="s">
        <v>11819</v>
      </c>
      <c r="J4340" s="102" t="s">
        <v>1214</v>
      </c>
      <c r="K4340" s="102"/>
      <c r="L4340" s="129"/>
      <c r="M4340" s="109">
        <v>3</v>
      </c>
      <c r="N4340" s="108" t="s">
        <v>31953</v>
      </c>
      <c r="O4340" s="102" t="s">
        <v>16856</v>
      </c>
      <c r="P4340" s="39" t="s">
        <v>162</v>
      </c>
      <c r="Q4340" s="39" t="s">
        <v>19569</v>
      </c>
      <c r="R4340" s="109"/>
      <c r="S4340" s="102"/>
      <c r="T4340" s="102" t="s">
        <v>7789</v>
      </c>
      <c r="U4340" s="102"/>
      <c r="V4340" s="109">
        <v>6.5</v>
      </c>
      <c r="W4340" s="107"/>
      <c r="X4340" s="113"/>
    </row>
    <row r="4341" spans="1:24" ht="12.95" customHeight="1" x14ac:dyDescent="0.2">
      <c r="A4341" s="101">
        <v>40817</v>
      </c>
      <c r="B4341" s="188" t="s">
        <v>29634</v>
      </c>
      <c r="C4341" s="102" t="s">
        <v>11172</v>
      </c>
      <c r="D4341" s="102" t="s">
        <v>11184</v>
      </c>
      <c r="E4341" s="102" t="s">
        <v>15501</v>
      </c>
      <c r="F4341" s="104" t="s">
        <v>14834</v>
      </c>
      <c r="G4341" s="105">
        <v>14884</v>
      </c>
      <c r="H4341" s="102" t="s">
        <v>14944</v>
      </c>
      <c r="I4341" s="102" t="s">
        <v>2625</v>
      </c>
      <c r="J4341" s="102" t="s">
        <v>1215</v>
      </c>
      <c r="K4341" s="102"/>
      <c r="L4341" s="129"/>
      <c r="M4341" s="109">
        <v>2</v>
      </c>
      <c r="N4341" s="108" t="s">
        <v>31954</v>
      </c>
      <c r="O4341" s="102" t="s">
        <v>9160</v>
      </c>
      <c r="P4341" s="39"/>
      <c r="Q4341" s="39" t="s">
        <v>21131</v>
      </c>
      <c r="R4341" s="109"/>
      <c r="S4341" s="102"/>
      <c r="T4341" s="102" t="s">
        <v>8947</v>
      </c>
      <c r="U4341" s="102" t="s">
        <v>28779</v>
      </c>
      <c r="V4341" s="109">
        <v>7.5</v>
      </c>
      <c r="W4341" s="107"/>
      <c r="X4341" s="113"/>
    </row>
    <row r="4342" spans="1:24" ht="12.95" customHeight="1" x14ac:dyDescent="0.2">
      <c r="A4342" s="101">
        <v>40817</v>
      </c>
      <c r="B4342" s="188" t="s">
        <v>29634</v>
      </c>
      <c r="C4342" s="102" t="s">
        <v>11172</v>
      </c>
      <c r="D4342" s="102" t="s">
        <v>11183</v>
      </c>
      <c r="E4342" s="102" t="s">
        <v>15502</v>
      </c>
      <c r="F4342" s="104" t="s">
        <v>14834</v>
      </c>
      <c r="G4342" s="105">
        <v>14780</v>
      </c>
      <c r="H4342" s="102" t="s">
        <v>5011</v>
      </c>
      <c r="I4342" s="132" t="s">
        <v>11819</v>
      </c>
      <c r="J4342" s="102" t="s">
        <v>1216</v>
      </c>
      <c r="K4342" s="102"/>
      <c r="L4342" s="129"/>
      <c r="M4342" s="109">
        <v>1</v>
      </c>
      <c r="N4342" s="108" t="s">
        <v>31955</v>
      </c>
      <c r="O4342" s="102" t="s">
        <v>15889</v>
      </c>
      <c r="P4342" s="39"/>
      <c r="Q4342" s="39" t="s">
        <v>16885</v>
      </c>
      <c r="R4342" s="109"/>
      <c r="S4342" s="102"/>
      <c r="T4342" s="102" t="s">
        <v>28757</v>
      </c>
      <c r="U4342" s="102"/>
      <c r="V4342" s="109">
        <v>6.5</v>
      </c>
      <c r="W4342" s="107"/>
      <c r="X4342" s="113"/>
    </row>
    <row r="4343" spans="1:24" ht="12.95" customHeight="1" x14ac:dyDescent="0.2">
      <c r="A4343" s="101">
        <v>40817</v>
      </c>
      <c r="B4343" s="188" t="s">
        <v>29634</v>
      </c>
      <c r="C4343" s="102" t="s">
        <v>11172</v>
      </c>
      <c r="D4343" s="102" t="s">
        <v>11174</v>
      </c>
      <c r="E4343" s="102" t="s">
        <v>15503</v>
      </c>
      <c r="F4343" s="114" t="s">
        <v>6406</v>
      </c>
      <c r="G4343" s="105">
        <v>16516</v>
      </c>
      <c r="H4343" s="132" t="s">
        <v>30855</v>
      </c>
      <c r="I4343" s="102" t="s">
        <v>2625</v>
      </c>
      <c r="J4343" s="132" t="s">
        <v>1217</v>
      </c>
      <c r="K4343" s="102"/>
      <c r="L4343" s="129"/>
      <c r="M4343" s="109">
        <v>2</v>
      </c>
      <c r="N4343" s="108" t="s">
        <v>31956</v>
      </c>
      <c r="O4343" s="102" t="s">
        <v>9125</v>
      </c>
      <c r="P4343" s="39"/>
      <c r="Q4343" s="39" t="s">
        <v>15832</v>
      </c>
      <c r="R4343" s="109"/>
      <c r="S4343" s="102"/>
      <c r="T4343" s="115" t="s">
        <v>21383</v>
      </c>
      <c r="U4343" s="102" t="s">
        <v>6868</v>
      </c>
      <c r="V4343" s="109">
        <v>5.5</v>
      </c>
      <c r="W4343" s="107"/>
      <c r="X4343" s="113"/>
    </row>
    <row r="4344" spans="1:24" ht="12.95" customHeight="1" x14ac:dyDescent="0.2">
      <c r="A4344" s="101">
        <v>41183</v>
      </c>
      <c r="B4344" s="188" t="s">
        <v>29634</v>
      </c>
      <c r="C4344" s="103" t="s">
        <v>15399</v>
      </c>
      <c r="D4344" s="102" t="s">
        <v>15506</v>
      </c>
      <c r="E4344" s="102" t="s">
        <v>15400</v>
      </c>
      <c r="F4344" s="104" t="s">
        <v>14834</v>
      </c>
      <c r="G4344" s="105">
        <v>15342</v>
      </c>
      <c r="H4344" s="179" t="s">
        <v>30993</v>
      </c>
      <c r="I4344" s="179" t="s">
        <v>2625</v>
      </c>
      <c r="J4344" s="132" t="s">
        <v>9722</v>
      </c>
      <c r="K4344" s="102"/>
      <c r="L4344" s="129"/>
      <c r="M4344" s="109">
        <v>1.5</v>
      </c>
      <c r="N4344" s="108" t="s">
        <v>31957</v>
      </c>
      <c r="O4344" s="102" t="s">
        <v>5985</v>
      </c>
      <c r="P4344" s="39" t="s">
        <v>162</v>
      </c>
      <c r="Q4344" s="39" t="s">
        <v>20800</v>
      </c>
      <c r="R4344" s="109"/>
      <c r="S4344" s="102" t="s">
        <v>9435</v>
      </c>
      <c r="T4344" s="115" t="s">
        <v>21383</v>
      </c>
      <c r="U4344" s="102" t="s">
        <v>28780</v>
      </c>
      <c r="V4344" s="109">
        <v>5.5</v>
      </c>
      <c r="W4344" s="107"/>
      <c r="X4344" s="113"/>
    </row>
    <row r="4345" spans="1:24" ht="12.95" customHeight="1" x14ac:dyDescent="0.2">
      <c r="A4345" s="101">
        <v>41183</v>
      </c>
      <c r="B4345" s="188" t="s">
        <v>29634</v>
      </c>
      <c r="C4345" s="102" t="s">
        <v>15399</v>
      </c>
      <c r="D4345" s="102" t="s">
        <v>15505</v>
      </c>
      <c r="E4345" s="102" t="s">
        <v>15401</v>
      </c>
      <c r="F4345" s="104" t="s">
        <v>14834</v>
      </c>
      <c r="G4345" s="105">
        <v>15587</v>
      </c>
      <c r="H4345" s="132" t="s">
        <v>11819</v>
      </c>
      <c r="I4345" s="102" t="s">
        <v>10103</v>
      </c>
      <c r="J4345" s="132" t="s">
        <v>15410</v>
      </c>
      <c r="K4345" s="102"/>
      <c r="L4345" s="129"/>
      <c r="M4345" s="109">
        <v>3</v>
      </c>
      <c r="N4345" s="108" t="s">
        <v>31958</v>
      </c>
      <c r="O4345" s="102" t="s">
        <v>16511</v>
      </c>
      <c r="P4345" s="39" t="s">
        <v>13301</v>
      </c>
      <c r="Q4345" s="39" t="s">
        <v>21183</v>
      </c>
      <c r="R4345" s="109"/>
      <c r="S4345" s="102"/>
      <c r="T4345" s="115" t="s">
        <v>7789</v>
      </c>
      <c r="U4345" s="102" t="s">
        <v>28781</v>
      </c>
      <c r="V4345" s="109">
        <v>6.5</v>
      </c>
      <c r="W4345" s="107"/>
      <c r="X4345" s="113"/>
    </row>
    <row r="4346" spans="1:24" ht="12.95" customHeight="1" x14ac:dyDescent="0.2">
      <c r="A4346" s="101">
        <v>41183</v>
      </c>
      <c r="B4346" s="188" t="s">
        <v>29634</v>
      </c>
      <c r="C4346" s="102" t="s">
        <v>15399</v>
      </c>
      <c r="D4346" s="102" t="s">
        <v>15504</v>
      </c>
      <c r="E4346" s="102" t="s">
        <v>15402</v>
      </c>
      <c r="F4346" s="104" t="s">
        <v>14834</v>
      </c>
      <c r="G4346" s="105">
        <v>16122</v>
      </c>
      <c r="H4346" s="179" t="s">
        <v>2625</v>
      </c>
      <c r="I4346" s="102" t="s">
        <v>15082</v>
      </c>
      <c r="J4346" s="132" t="s">
        <v>15519</v>
      </c>
      <c r="K4346" s="102"/>
      <c r="L4346" s="129"/>
      <c r="M4346" s="109">
        <v>1</v>
      </c>
      <c r="N4346" s="108" t="s">
        <v>31959</v>
      </c>
      <c r="O4346" s="102"/>
      <c r="P4346" s="39"/>
      <c r="Q4346" s="39" t="s">
        <v>20826</v>
      </c>
      <c r="R4346" s="109"/>
      <c r="S4346" s="102"/>
      <c r="T4346" s="115" t="s">
        <v>20545</v>
      </c>
      <c r="U4346" s="115" t="s">
        <v>6868</v>
      </c>
      <c r="V4346" s="109">
        <v>5.5</v>
      </c>
      <c r="W4346" s="107"/>
      <c r="X4346" s="113"/>
    </row>
    <row r="4347" spans="1:24" ht="12.95" customHeight="1" x14ac:dyDescent="0.2">
      <c r="A4347" s="101">
        <v>41183</v>
      </c>
      <c r="B4347" s="188" t="s">
        <v>29634</v>
      </c>
      <c r="C4347" s="102" t="s">
        <v>15399</v>
      </c>
      <c r="D4347" s="102" t="s">
        <v>15507</v>
      </c>
      <c r="E4347" s="102" t="s">
        <v>15403</v>
      </c>
      <c r="F4347" s="104" t="s">
        <v>14834</v>
      </c>
      <c r="G4347" s="105">
        <v>16327</v>
      </c>
      <c r="H4347" s="132" t="s">
        <v>11819</v>
      </c>
      <c r="I4347" s="102" t="s">
        <v>13336</v>
      </c>
      <c r="J4347" s="132" t="s">
        <v>15514</v>
      </c>
      <c r="K4347" s="102"/>
      <c r="L4347" s="129"/>
      <c r="M4347" s="109">
        <v>2</v>
      </c>
      <c r="N4347" s="108" t="s">
        <v>31960</v>
      </c>
      <c r="O4347" s="102" t="s">
        <v>16911</v>
      </c>
      <c r="P4347" s="39" t="s">
        <v>162</v>
      </c>
      <c r="Q4347" s="39" t="s">
        <v>20321</v>
      </c>
      <c r="R4347" s="109"/>
      <c r="S4347" s="102"/>
      <c r="T4347" s="102" t="s">
        <v>21275</v>
      </c>
      <c r="U4347" s="102"/>
      <c r="V4347" s="109">
        <v>6.5</v>
      </c>
      <c r="W4347" s="107"/>
      <c r="X4347" s="113"/>
    </row>
    <row r="4348" spans="1:24" ht="12.95" customHeight="1" x14ac:dyDescent="0.2">
      <c r="A4348" s="101">
        <v>41183</v>
      </c>
      <c r="B4348" s="188" t="s">
        <v>29634</v>
      </c>
      <c r="C4348" s="102" t="s">
        <v>15399</v>
      </c>
      <c r="D4348" s="102" t="s">
        <v>15508</v>
      </c>
      <c r="E4348" s="102" t="s">
        <v>15404</v>
      </c>
      <c r="F4348" s="104" t="s">
        <v>6406</v>
      </c>
      <c r="G4348" s="105">
        <v>14742</v>
      </c>
      <c r="H4348" s="132" t="s">
        <v>11819</v>
      </c>
      <c r="I4348" s="102" t="s">
        <v>30739</v>
      </c>
      <c r="J4348" s="132" t="s">
        <v>8710</v>
      </c>
      <c r="K4348" s="102"/>
      <c r="L4348" s="129"/>
      <c r="M4348" s="109">
        <v>2</v>
      </c>
      <c r="N4348" s="108" t="s">
        <v>31961</v>
      </c>
      <c r="O4348" s="102"/>
      <c r="P4348" s="39" t="s">
        <v>162</v>
      </c>
      <c r="Q4348" s="39" t="s">
        <v>15976</v>
      </c>
      <c r="R4348" s="109"/>
      <c r="S4348" s="102"/>
      <c r="T4348" s="115" t="s">
        <v>28757</v>
      </c>
      <c r="U4348" s="102" t="s">
        <v>28385</v>
      </c>
      <c r="V4348" s="109">
        <v>5.5</v>
      </c>
      <c r="W4348" s="107"/>
      <c r="X4348" s="113"/>
    </row>
    <row r="4349" spans="1:24" ht="12.95" customHeight="1" x14ac:dyDescent="0.2">
      <c r="A4349" s="101">
        <v>41183</v>
      </c>
      <c r="B4349" s="188" t="s">
        <v>29634</v>
      </c>
      <c r="C4349" s="102" t="s">
        <v>15399</v>
      </c>
      <c r="D4349" s="102" t="s">
        <v>15509</v>
      </c>
      <c r="E4349" s="102" t="s">
        <v>15405</v>
      </c>
      <c r="F4349" s="104" t="s">
        <v>14834</v>
      </c>
      <c r="G4349" s="105">
        <v>15169</v>
      </c>
      <c r="H4349" s="132" t="s">
        <v>30841</v>
      </c>
      <c r="I4349" s="102" t="s">
        <v>10103</v>
      </c>
      <c r="J4349" s="132" t="s">
        <v>15515</v>
      </c>
      <c r="K4349" s="102"/>
      <c r="L4349" s="129"/>
      <c r="M4349" s="109">
        <v>4</v>
      </c>
      <c r="N4349" s="112" t="s">
        <v>18079</v>
      </c>
      <c r="O4349" s="102" t="s">
        <v>10189</v>
      </c>
      <c r="P4349" s="39" t="s">
        <v>162</v>
      </c>
      <c r="Q4349" s="39" t="s">
        <v>28782</v>
      </c>
      <c r="R4349" s="109"/>
      <c r="S4349" s="102"/>
      <c r="T4349" s="115" t="s">
        <v>7789</v>
      </c>
      <c r="U4349" s="102" t="s">
        <v>28783</v>
      </c>
      <c r="V4349" s="109">
        <v>8</v>
      </c>
      <c r="W4349" s="107"/>
      <c r="X4349" s="113"/>
    </row>
    <row r="4350" spans="1:24" ht="12.95" customHeight="1" x14ac:dyDescent="0.2">
      <c r="A4350" s="101">
        <v>41183</v>
      </c>
      <c r="B4350" s="188" t="s">
        <v>29634</v>
      </c>
      <c r="C4350" s="102" t="s">
        <v>15399</v>
      </c>
      <c r="D4350" s="102" t="s">
        <v>15510</v>
      </c>
      <c r="E4350" s="102" t="s">
        <v>15406</v>
      </c>
      <c r="F4350" s="104" t="s">
        <v>14834</v>
      </c>
      <c r="G4350" s="105">
        <v>16331</v>
      </c>
      <c r="H4350" s="132" t="s">
        <v>11819</v>
      </c>
      <c r="I4350" s="102" t="s">
        <v>10191</v>
      </c>
      <c r="J4350" s="132" t="s">
        <v>15516</v>
      </c>
      <c r="K4350" s="102"/>
      <c r="L4350" s="129"/>
      <c r="M4350" s="109">
        <v>2</v>
      </c>
      <c r="N4350" s="112" t="s">
        <v>16178</v>
      </c>
      <c r="O4350" s="102" t="s">
        <v>17422</v>
      </c>
      <c r="P4350" s="39"/>
      <c r="Q4350" s="39" t="s">
        <v>28784</v>
      </c>
      <c r="R4350" s="109"/>
      <c r="S4350" s="102"/>
      <c r="T4350" s="115" t="s">
        <v>20547</v>
      </c>
      <c r="U4350" s="102" t="s">
        <v>15520</v>
      </c>
      <c r="V4350" s="109">
        <v>6</v>
      </c>
      <c r="W4350" s="107"/>
      <c r="X4350" s="113"/>
    </row>
    <row r="4351" spans="1:24" ht="12.95" customHeight="1" x14ac:dyDescent="0.2">
      <c r="A4351" s="101">
        <v>41183</v>
      </c>
      <c r="B4351" s="188" t="s">
        <v>29634</v>
      </c>
      <c r="C4351" s="102" t="s">
        <v>15399</v>
      </c>
      <c r="D4351" s="102" t="s">
        <v>15511</v>
      </c>
      <c r="E4351" s="102" t="s">
        <v>15407</v>
      </c>
      <c r="F4351" s="104" t="s">
        <v>14834</v>
      </c>
      <c r="G4351" s="105">
        <v>16229</v>
      </c>
      <c r="H4351" s="132" t="s">
        <v>11819</v>
      </c>
      <c r="I4351" s="102" t="s">
        <v>13336</v>
      </c>
      <c r="J4351" s="132" t="s">
        <v>15521</v>
      </c>
      <c r="K4351" s="102"/>
      <c r="L4351" s="129"/>
      <c r="M4351" s="109">
        <v>1</v>
      </c>
      <c r="N4351" s="112" t="s">
        <v>12012</v>
      </c>
      <c r="O4351" s="102" t="s">
        <v>9160</v>
      </c>
      <c r="P4351" s="39" t="s">
        <v>9125</v>
      </c>
      <c r="Q4351" s="39" t="s">
        <v>15913</v>
      </c>
      <c r="R4351" s="109"/>
      <c r="S4351" s="102"/>
      <c r="T4351" s="115" t="s">
        <v>20547</v>
      </c>
      <c r="U4351" s="102" t="s">
        <v>2477</v>
      </c>
      <c r="V4351" s="109">
        <v>7</v>
      </c>
      <c r="W4351" s="107"/>
      <c r="X4351" s="113"/>
    </row>
    <row r="4352" spans="1:24" ht="12.95" customHeight="1" x14ac:dyDescent="0.2">
      <c r="A4352" s="101">
        <v>41183</v>
      </c>
      <c r="B4352" s="188" t="s">
        <v>29634</v>
      </c>
      <c r="C4352" s="102" t="s">
        <v>15399</v>
      </c>
      <c r="D4352" s="102" t="s">
        <v>15512</v>
      </c>
      <c r="E4352" s="102" t="s">
        <v>15408</v>
      </c>
      <c r="F4352" s="104" t="s">
        <v>14834</v>
      </c>
      <c r="G4352" s="105">
        <v>16334</v>
      </c>
      <c r="H4352" s="102" t="s">
        <v>10191</v>
      </c>
      <c r="I4352" s="102" t="s">
        <v>11819</v>
      </c>
      <c r="J4352" s="132" t="s">
        <v>15517</v>
      </c>
      <c r="K4352" s="102"/>
      <c r="L4352" s="129"/>
      <c r="M4352" s="109">
        <v>1</v>
      </c>
      <c r="N4352" s="108" t="s">
        <v>31962</v>
      </c>
      <c r="O4352" s="102" t="s">
        <v>16982</v>
      </c>
      <c r="P4352" s="39"/>
      <c r="Q4352" s="39" t="s">
        <v>17383</v>
      </c>
      <c r="R4352" s="109"/>
      <c r="S4352" s="102"/>
      <c r="T4352" s="115" t="s">
        <v>20547</v>
      </c>
      <c r="U4352" s="102" t="s">
        <v>28785</v>
      </c>
      <c r="V4352" s="109">
        <v>5.5</v>
      </c>
      <c r="W4352" s="107"/>
      <c r="X4352" s="113"/>
    </row>
    <row r="4353" spans="1:24" ht="12.95" customHeight="1" x14ac:dyDescent="0.2">
      <c r="A4353" s="101">
        <v>41183</v>
      </c>
      <c r="B4353" s="188" t="s">
        <v>29634</v>
      </c>
      <c r="C4353" s="102" t="s">
        <v>15399</v>
      </c>
      <c r="D4353" s="102" t="s">
        <v>15513</v>
      </c>
      <c r="E4353" s="102" t="s">
        <v>15409</v>
      </c>
      <c r="F4353" s="104" t="s">
        <v>14834</v>
      </c>
      <c r="G4353" s="105">
        <v>14938</v>
      </c>
      <c r="H4353" s="132" t="s">
        <v>7198</v>
      </c>
      <c r="I4353" s="102" t="s">
        <v>31530</v>
      </c>
      <c r="J4353" s="132" t="s">
        <v>15518</v>
      </c>
      <c r="K4353" s="102"/>
      <c r="L4353" s="129"/>
      <c r="M4353" s="109">
        <v>1</v>
      </c>
      <c r="N4353" s="108" t="s">
        <v>31963</v>
      </c>
      <c r="O4353" s="102"/>
      <c r="P4353" s="39" t="s">
        <v>9125</v>
      </c>
      <c r="Q4353" s="39" t="s">
        <v>20798</v>
      </c>
      <c r="R4353" s="109"/>
      <c r="S4353" s="102"/>
      <c r="T4353" s="102" t="s">
        <v>21275</v>
      </c>
      <c r="U4353" s="102" t="s">
        <v>12662</v>
      </c>
      <c r="V4353" s="109">
        <v>6</v>
      </c>
      <c r="W4353" s="107"/>
      <c r="X4353" s="113"/>
    </row>
    <row r="4354" spans="1:24" ht="12.95" customHeight="1" x14ac:dyDescent="0.2">
      <c r="A4354" s="101">
        <v>41548</v>
      </c>
      <c r="B4354" s="188" t="s">
        <v>29634</v>
      </c>
      <c r="C4354" s="226" t="s">
        <v>18080</v>
      </c>
      <c r="D4354" s="188" t="s">
        <v>19875</v>
      </c>
      <c r="E4354" s="188" t="s">
        <v>19876</v>
      </c>
      <c r="F4354" s="188" t="s">
        <v>14834</v>
      </c>
      <c r="G4354" s="204">
        <v>16273</v>
      </c>
      <c r="H4354" s="188" t="s">
        <v>10103</v>
      </c>
      <c r="I4354" s="204" t="s">
        <v>11819</v>
      </c>
      <c r="J4354" s="188" t="s">
        <v>19877</v>
      </c>
      <c r="K4354" s="139"/>
      <c r="L4354" s="187"/>
      <c r="M4354" s="206">
        <v>3</v>
      </c>
      <c r="N4354" s="223" t="s">
        <v>31964</v>
      </c>
      <c r="O4354" s="188" t="s">
        <v>19878</v>
      </c>
      <c r="P4354" s="188" t="s">
        <v>9125</v>
      </c>
      <c r="Q4354" s="188" t="s">
        <v>19879</v>
      </c>
      <c r="R4354" s="206"/>
      <c r="S4354" s="188"/>
      <c r="T4354" s="188" t="s">
        <v>7789</v>
      </c>
      <c r="U4354" s="188" t="s">
        <v>2475</v>
      </c>
      <c r="V4354" s="206">
        <v>7</v>
      </c>
      <c r="W4354" s="205"/>
      <c r="X4354" s="324"/>
    </row>
    <row r="4355" spans="1:24" ht="12.95" customHeight="1" x14ac:dyDescent="0.2">
      <c r="A4355" s="101">
        <v>41548</v>
      </c>
      <c r="B4355" s="188" t="s">
        <v>29634</v>
      </c>
      <c r="C4355" s="188" t="s">
        <v>18080</v>
      </c>
      <c r="D4355" s="188" t="s">
        <v>19880</v>
      </c>
      <c r="E4355" s="188" t="s">
        <v>19881</v>
      </c>
      <c r="F4355" s="188" t="s">
        <v>14834</v>
      </c>
      <c r="G4355" s="204">
        <v>15902</v>
      </c>
      <c r="H4355" s="188" t="s">
        <v>11819</v>
      </c>
      <c r="I4355" s="204" t="s">
        <v>10103</v>
      </c>
      <c r="J4355" s="188" t="s">
        <v>19882</v>
      </c>
      <c r="K4355" s="139"/>
      <c r="L4355" s="187"/>
      <c r="M4355" s="206">
        <v>4</v>
      </c>
      <c r="N4355" s="223" t="s">
        <v>31965</v>
      </c>
      <c r="O4355" s="188" t="s">
        <v>19883</v>
      </c>
      <c r="P4355" s="188" t="s">
        <v>9125</v>
      </c>
      <c r="Q4355" s="188" t="s">
        <v>19884</v>
      </c>
      <c r="R4355" s="206"/>
      <c r="S4355" s="188"/>
      <c r="T4355" s="188" t="s">
        <v>7789</v>
      </c>
      <c r="U4355" s="188"/>
      <c r="V4355" s="206">
        <v>6.5</v>
      </c>
      <c r="W4355" s="205"/>
      <c r="X4355" s="324"/>
    </row>
    <row r="4356" spans="1:24" ht="12.95" customHeight="1" x14ac:dyDescent="0.2">
      <c r="A4356" s="101">
        <v>41548</v>
      </c>
      <c r="B4356" s="188" t="s">
        <v>29634</v>
      </c>
      <c r="C4356" s="188" t="s">
        <v>18080</v>
      </c>
      <c r="D4356" s="188" t="s">
        <v>19885</v>
      </c>
      <c r="E4356" s="188" t="s">
        <v>19886</v>
      </c>
      <c r="F4356" s="188" t="s">
        <v>14834</v>
      </c>
      <c r="G4356" s="204">
        <v>14756</v>
      </c>
      <c r="H4356" s="188" t="s">
        <v>11819</v>
      </c>
      <c r="I4356" s="204" t="s">
        <v>13336</v>
      </c>
      <c r="J4356" s="188" t="s">
        <v>19887</v>
      </c>
      <c r="K4356" s="139"/>
      <c r="L4356" s="187"/>
      <c r="M4356" s="206">
        <v>6</v>
      </c>
      <c r="N4356" s="223" t="s">
        <v>31966</v>
      </c>
      <c r="O4356" s="188" t="s">
        <v>19888</v>
      </c>
      <c r="P4356" s="188" t="s">
        <v>9160</v>
      </c>
      <c r="Q4356" s="188" t="s">
        <v>19889</v>
      </c>
      <c r="R4356" s="206"/>
      <c r="S4356" s="188"/>
      <c r="T4356" s="188" t="s">
        <v>28757</v>
      </c>
      <c r="U4356" s="188"/>
      <c r="V4356" s="206">
        <v>7.5</v>
      </c>
      <c r="W4356" s="205"/>
      <c r="X4356" s="324"/>
    </row>
    <row r="4357" spans="1:24" ht="12.95" customHeight="1" x14ac:dyDescent="0.2">
      <c r="A4357" s="101">
        <v>41548</v>
      </c>
      <c r="B4357" s="188" t="s">
        <v>29634</v>
      </c>
      <c r="C4357" s="188" t="s">
        <v>18080</v>
      </c>
      <c r="D4357" s="188" t="s">
        <v>19890</v>
      </c>
      <c r="E4357" s="188" t="s">
        <v>19891</v>
      </c>
      <c r="F4357" s="188" t="s">
        <v>14834</v>
      </c>
      <c r="G4357" s="204">
        <v>15908</v>
      </c>
      <c r="H4357" s="188" t="s">
        <v>17603</v>
      </c>
      <c r="I4357" s="204" t="s">
        <v>11176</v>
      </c>
      <c r="J4357" s="188" t="s">
        <v>19892</v>
      </c>
      <c r="K4357" s="139"/>
      <c r="L4357" s="187"/>
      <c r="M4357" s="206">
        <v>2</v>
      </c>
      <c r="N4357" s="223" t="s">
        <v>31967</v>
      </c>
      <c r="O4357" s="188" t="s">
        <v>3620</v>
      </c>
      <c r="P4357" s="188">
        <v>0</v>
      </c>
      <c r="Q4357" s="188" t="s">
        <v>19893</v>
      </c>
      <c r="R4357" s="206"/>
      <c r="S4357" s="188"/>
      <c r="T4357" s="102" t="s">
        <v>21275</v>
      </c>
      <c r="U4357" s="188"/>
      <c r="V4357" s="206">
        <v>6.5</v>
      </c>
      <c r="W4357" s="205"/>
      <c r="X4357" s="324"/>
    </row>
    <row r="4358" spans="1:24" ht="12.95" customHeight="1" x14ac:dyDescent="0.2">
      <c r="A4358" s="101">
        <v>41548</v>
      </c>
      <c r="B4358" s="188" t="s">
        <v>29634</v>
      </c>
      <c r="C4358" s="188" t="s">
        <v>18080</v>
      </c>
      <c r="D4358" s="188" t="s">
        <v>19894</v>
      </c>
      <c r="E4358" s="188" t="s">
        <v>19895</v>
      </c>
      <c r="F4358" s="188" t="s">
        <v>14834</v>
      </c>
      <c r="G4358" s="204">
        <v>14754</v>
      </c>
      <c r="H4358" s="188" t="s">
        <v>13336</v>
      </c>
      <c r="I4358" s="204" t="s">
        <v>11819</v>
      </c>
      <c r="J4358" s="188" t="s">
        <v>19896</v>
      </c>
      <c r="K4358" s="139"/>
      <c r="L4358" s="187"/>
      <c r="M4358" s="206">
        <v>2</v>
      </c>
      <c r="N4358" s="223" t="s">
        <v>31968</v>
      </c>
      <c r="O4358" s="188" t="s">
        <v>19897</v>
      </c>
      <c r="P4358" s="188">
        <v>0</v>
      </c>
      <c r="Q4358" s="188" t="s">
        <v>19898</v>
      </c>
      <c r="R4358" s="206"/>
      <c r="S4358" s="188"/>
      <c r="T4358" s="188" t="s">
        <v>28757</v>
      </c>
      <c r="U4358" s="188"/>
      <c r="V4358" s="206">
        <v>6</v>
      </c>
      <c r="W4358" s="205"/>
      <c r="X4358" s="324"/>
    </row>
    <row r="4359" spans="1:24" ht="12.95" customHeight="1" x14ac:dyDescent="0.2">
      <c r="A4359" s="101">
        <v>41548</v>
      </c>
      <c r="B4359" s="188" t="s">
        <v>29634</v>
      </c>
      <c r="C4359" s="188" t="s">
        <v>18080</v>
      </c>
      <c r="D4359" s="188" t="s">
        <v>19899</v>
      </c>
      <c r="E4359" s="188" t="s">
        <v>19900</v>
      </c>
      <c r="F4359" s="236" t="s">
        <v>6406</v>
      </c>
      <c r="G4359" s="204">
        <v>16423</v>
      </c>
      <c r="H4359" s="188" t="s">
        <v>10191</v>
      </c>
      <c r="I4359" s="204" t="s">
        <v>11819</v>
      </c>
      <c r="J4359" s="188" t="s">
        <v>19901</v>
      </c>
      <c r="K4359" s="139"/>
      <c r="L4359" s="187"/>
      <c r="M4359" s="206">
        <v>2</v>
      </c>
      <c r="N4359" s="223" t="s">
        <v>31969</v>
      </c>
      <c r="O4359" s="188" t="s">
        <v>19902</v>
      </c>
      <c r="P4359" s="188" t="s">
        <v>162</v>
      </c>
      <c r="Q4359" s="188" t="s">
        <v>19903</v>
      </c>
      <c r="R4359" s="206"/>
      <c r="S4359" s="188"/>
      <c r="T4359" s="188" t="s">
        <v>20547</v>
      </c>
      <c r="U4359" s="188" t="s">
        <v>7960</v>
      </c>
      <c r="V4359" s="206">
        <v>5.5</v>
      </c>
      <c r="W4359" s="205"/>
      <c r="X4359" s="324"/>
    </row>
    <row r="4360" spans="1:24" ht="12.95" customHeight="1" x14ac:dyDescent="0.2">
      <c r="A4360" s="101">
        <v>41548</v>
      </c>
      <c r="B4360" s="188" t="s">
        <v>29634</v>
      </c>
      <c r="C4360" s="188" t="s">
        <v>18080</v>
      </c>
      <c r="D4360" s="188" t="s">
        <v>19904</v>
      </c>
      <c r="E4360" s="188" t="s">
        <v>19905</v>
      </c>
      <c r="F4360" s="188" t="s">
        <v>14834</v>
      </c>
      <c r="G4360" s="204">
        <v>14755</v>
      </c>
      <c r="H4360" s="188" t="s">
        <v>13336</v>
      </c>
      <c r="I4360" s="204" t="s">
        <v>11819</v>
      </c>
      <c r="J4360" s="188" t="s">
        <v>50</v>
      </c>
      <c r="K4360" s="139"/>
      <c r="L4360" s="187"/>
      <c r="M4360" s="206">
        <v>2</v>
      </c>
      <c r="N4360" s="223" t="s">
        <v>31970</v>
      </c>
      <c r="O4360" s="188" t="s">
        <v>19906</v>
      </c>
      <c r="P4360" s="188">
        <v>0</v>
      </c>
      <c r="Q4360" s="188" t="s">
        <v>19907</v>
      </c>
      <c r="R4360" s="206"/>
      <c r="S4360" s="188"/>
      <c r="T4360" s="188" t="s">
        <v>28757</v>
      </c>
      <c r="U4360" s="188" t="s">
        <v>28786</v>
      </c>
      <c r="V4360" s="206">
        <v>6.5</v>
      </c>
      <c r="W4360" s="205"/>
      <c r="X4360" s="324"/>
    </row>
    <row r="4361" spans="1:24" ht="12.95" customHeight="1" x14ac:dyDescent="0.2">
      <c r="A4361" s="101">
        <v>41548</v>
      </c>
      <c r="B4361" s="188" t="s">
        <v>29634</v>
      </c>
      <c r="C4361" s="188" t="s">
        <v>18080</v>
      </c>
      <c r="D4361" s="188" t="s">
        <v>19909</v>
      </c>
      <c r="E4361" s="188" t="s">
        <v>19910</v>
      </c>
      <c r="F4361" s="188" t="s">
        <v>14834</v>
      </c>
      <c r="G4361" s="204">
        <v>16185</v>
      </c>
      <c r="H4361" s="188" t="s">
        <v>2625</v>
      </c>
      <c r="I4361" s="204" t="s">
        <v>11176</v>
      </c>
      <c r="J4361" s="188" t="s">
        <v>19911</v>
      </c>
      <c r="K4361" s="139"/>
      <c r="L4361" s="187"/>
      <c r="M4361" s="206">
        <v>1</v>
      </c>
      <c r="N4361" s="223" t="s">
        <v>5873</v>
      </c>
      <c r="O4361" s="188">
        <v>0</v>
      </c>
      <c r="P4361" s="188">
        <v>0</v>
      </c>
      <c r="Q4361" s="188" t="s">
        <v>19912</v>
      </c>
      <c r="R4361" s="206"/>
      <c r="S4361" s="188"/>
      <c r="T4361" s="188" t="s">
        <v>20545</v>
      </c>
      <c r="U4361" s="188" t="s">
        <v>28787</v>
      </c>
      <c r="V4361" s="206">
        <v>6.5</v>
      </c>
      <c r="W4361" s="205"/>
      <c r="X4361" s="324"/>
    </row>
    <row r="4362" spans="1:24" ht="12.95" customHeight="1" x14ac:dyDescent="0.2">
      <c r="A4362" s="101">
        <v>41548</v>
      </c>
      <c r="B4362" s="188" t="s">
        <v>29634</v>
      </c>
      <c r="C4362" s="188" t="s">
        <v>18080</v>
      </c>
      <c r="D4362" s="188" t="s">
        <v>19913</v>
      </c>
      <c r="E4362" s="188" t="s">
        <v>19914</v>
      </c>
      <c r="F4362" s="188" t="s">
        <v>14834</v>
      </c>
      <c r="G4362" s="204">
        <v>16447</v>
      </c>
      <c r="H4362" s="188" t="s">
        <v>2625</v>
      </c>
      <c r="I4362" s="204" t="s">
        <v>13336</v>
      </c>
      <c r="J4362" s="188" t="s">
        <v>19915</v>
      </c>
      <c r="K4362" s="139"/>
      <c r="L4362" s="187"/>
      <c r="M4362" s="206">
        <v>1</v>
      </c>
      <c r="N4362" s="223" t="s">
        <v>3885</v>
      </c>
      <c r="O4362" s="188">
        <v>0</v>
      </c>
      <c r="P4362" s="188">
        <v>0</v>
      </c>
      <c r="Q4362" s="188" t="s">
        <v>19916</v>
      </c>
      <c r="R4362" s="206"/>
      <c r="S4362" s="188"/>
      <c r="T4362" s="188" t="s">
        <v>21383</v>
      </c>
      <c r="U4362" s="188" t="s">
        <v>6868</v>
      </c>
      <c r="V4362" s="206">
        <v>5.5</v>
      </c>
      <c r="W4362" s="205"/>
      <c r="X4362" s="324"/>
    </row>
    <row r="4363" spans="1:24" ht="12.95" customHeight="1" x14ac:dyDescent="0.2">
      <c r="A4363" s="101">
        <v>41548</v>
      </c>
      <c r="B4363" s="188" t="s">
        <v>29634</v>
      </c>
      <c r="C4363" s="188" t="s">
        <v>18080</v>
      </c>
      <c r="D4363" s="188" t="s">
        <v>19917</v>
      </c>
      <c r="E4363" s="188" t="s">
        <v>19918</v>
      </c>
      <c r="F4363" s="188" t="s">
        <v>14834</v>
      </c>
      <c r="G4363" s="204">
        <v>16174</v>
      </c>
      <c r="H4363" s="188" t="s">
        <v>10103</v>
      </c>
      <c r="I4363" s="204" t="s">
        <v>11819</v>
      </c>
      <c r="J4363" s="188" t="s">
        <v>19919</v>
      </c>
      <c r="K4363" s="139"/>
      <c r="L4363" s="187"/>
      <c r="M4363" s="206">
        <v>2</v>
      </c>
      <c r="N4363" s="223" t="s">
        <v>19920</v>
      </c>
      <c r="O4363" s="188" t="s">
        <v>19921</v>
      </c>
      <c r="P4363" s="188" t="s">
        <v>162</v>
      </c>
      <c r="Q4363" s="188" t="s">
        <v>19922</v>
      </c>
      <c r="R4363" s="206"/>
      <c r="S4363" s="188"/>
      <c r="T4363" s="188" t="s">
        <v>7789</v>
      </c>
      <c r="U4363" s="188" t="s">
        <v>28788</v>
      </c>
      <c r="V4363" s="206">
        <v>7.5</v>
      </c>
      <c r="W4363" s="205"/>
      <c r="X4363" s="324"/>
    </row>
    <row r="4364" spans="1:24" ht="12.95" customHeight="1" x14ac:dyDescent="0.2">
      <c r="A4364" s="237">
        <v>41926</v>
      </c>
      <c r="B4364" s="188" t="s">
        <v>29634</v>
      </c>
      <c r="C4364" s="128" t="s">
        <v>27866</v>
      </c>
      <c r="D4364" s="201" t="s">
        <v>29366</v>
      </c>
      <c r="E4364" s="188" t="s">
        <v>27867</v>
      </c>
      <c r="F4364" s="188" t="s">
        <v>14834</v>
      </c>
      <c r="G4364" s="152">
        <v>16486</v>
      </c>
      <c r="H4364" s="128" t="s">
        <v>2625</v>
      </c>
      <c r="I4364" s="152" t="s">
        <v>13336</v>
      </c>
      <c r="J4364" s="128" t="s">
        <v>29367</v>
      </c>
      <c r="K4364" s="140"/>
      <c r="L4364" s="143"/>
      <c r="M4364" s="145">
        <v>2</v>
      </c>
      <c r="N4364" s="144" t="s">
        <v>29368</v>
      </c>
      <c r="O4364" s="128" t="s">
        <v>248</v>
      </c>
      <c r="P4364" s="128" t="s">
        <v>15928</v>
      </c>
      <c r="Q4364" s="128" t="s">
        <v>21015</v>
      </c>
      <c r="R4364" s="145"/>
      <c r="S4364" s="128"/>
      <c r="T4364" s="128" t="s">
        <v>21383</v>
      </c>
      <c r="U4364" s="128" t="s">
        <v>21546</v>
      </c>
      <c r="V4364" s="145">
        <v>7.5</v>
      </c>
      <c r="W4364" s="130"/>
      <c r="X4364" s="194"/>
    </row>
    <row r="4365" spans="1:24" ht="12.95" customHeight="1" x14ac:dyDescent="0.2">
      <c r="A4365" s="237">
        <v>41926</v>
      </c>
      <c r="B4365" s="188" t="s">
        <v>29634</v>
      </c>
      <c r="C4365" s="128" t="s">
        <v>27866</v>
      </c>
      <c r="D4365" s="128" t="s">
        <v>29369</v>
      </c>
      <c r="E4365" s="188" t="s">
        <v>27868</v>
      </c>
      <c r="F4365" s="188" t="s">
        <v>14834</v>
      </c>
      <c r="G4365" s="152">
        <v>16426</v>
      </c>
      <c r="H4365" s="128" t="s">
        <v>11176</v>
      </c>
      <c r="I4365" s="152" t="s">
        <v>29370</v>
      </c>
      <c r="J4365" s="128" t="s">
        <v>12447</v>
      </c>
      <c r="K4365" s="140"/>
      <c r="L4365" s="143"/>
      <c r="M4365" s="145">
        <v>2</v>
      </c>
      <c r="N4365" s="144" t="s">
        <v>16178</v>
      </c>
      <c r="O4365" s="128" t="s">
        <v>17449</v>
      </c>
      <c r="P4365" s="128" t="s">
        <v>13301</v>
      </c>
      <c r="Q4365" s="128" t="s">
        <v>19496</v>
      </c>
      <c r="R4365" s="145"/>
      <c r="S4365" s="128"/>
      <c r="T4365" s="128" t="s">
        <v>20547</v>
      </c>
      <c r="U4365" s="128" t="s">
        <v>29371</v>
      </c>
      <c r="V4365" s="145">
        <v>6.5</v>
      </c>
      <c r="W4365" s="130"/>
      <c r="X4365" s="194"/>
    </row>
    <row r="4366" spans="1:24" ht="12.95" customHeight="1" x14ac:dyDescent="0.2">
      <c r="A4366" s="237">
        <v>41926</v>
      </c>
      <c r="B4366" s="188" t="s">
        <v>29634</v>
      </c>
      <c r="C4366" s="128" t="s">
        <v>27866</v>
      </c>
      <c r="D4366" s="128" t="s">
        <v>29372</v>
      </c>
      <c r="E4366" s="188" t="s">
        <v>27869</v>
      </c>
      <c r="F4366" s="188" t="s">
        <v>14834</v>
      </c>
      <c r="G4366" s="152">
        <v>16285</v>
      </c>
      <c r="H4366" s="128" t="s">
        <v>10103</v>
      </c>
      <c r="I4366" s="152" t="s">
        <v>11819</v>
      </c>
      <c r="J4366" s="128" t="s">
        <v>29373</v>
      </c>
      <c r="K4366" s="140"/>
      <c r="L4366" s="143"/>
      <c r="M4366" s="145">
        <v>1</v>
      </c>
      <c r="N4366" s="200" t="s">
        <v>31971</v>
      </c>
      <c r="O4366" s="128" t="s">
        <v>15927</v>
      </c>
      <c r="P4366" s="128" t="s">
        <v>162</v>
      </c>
      <c r="Q4366" s="128" t="s">
        <v>20830</v>
      </c>
      <c r="R4366" s="145"/>
      <c r="S4366" s="128"/>
      <c r="T4366" s="128" t="s">
        <v>7789</v>
      </c>
      <c r="U4366" s="128"/>
      <c r="V4366" s="145">
        <v>6.5</v>
      </c>
      <c r="W4366" s="130"/>
      <c r="X4366" s="194"/>
    </row>
    <row r="4367" spans="1:24" ht="12.95" customHeight="1" x14ac:dyDescent="0.2">
      <c r="A4367" s="237">
        <v>41926</v>
      </c>
      <c r="B4367" s="188" t="s">
        <v>29634</v>
      </c>
      <c r="C4367" s="128" t="s">
        <v>27866</v>
      </c>
      <c r="D4367" s="128" t="s">
        <v>29374</v>
      </c>
      <c r="E4367" s="188" t="s">
        <v>27870</v>
      </c>
      <c r="F4367" s="188" t="s">
        <v>14834</v>
      </c>
      <c r="G4367" s="152">
        <v>14746</v>
      </c>
      <c r="H4367" s="128" t="s">
        <v>5011</v>
      </c>
      <c r="I4367" s="152" t="s">
        <v>11819</v>
      </c>
      <c r="J4367" s="128" t="s">
        <v>29375</v>
      </c>
      <c r="K4367" s="140"/>
      <c r="L4367" s="143"/>
      <c r="M4367" s="145">
        <v>3</v>
      </c>
      <c r="N4367" s="144" t="s">
        <v>29376</v>
      </c>
      <c r="O4367" s="128" t="s">
        <v>20676</v>
      </c>
      <c r="P4367" s="128" t="s">
        <v>13301</v>
      </c>
      <c r="Q4367" s="128" t="s">
        <v>20322</v>
      </c>
      <c r="R4367" s="145"/>
      <c r="S4367" s="128"/>
      <c r="T4367" s="128" t="s">
        <v>28757</v>
      </c>
      <c r="U4367" s="128"/>
      <c r="V4367" s="145">
        <v>6.5</v>
      </c>
      <c r="W4367" s="130"/>
      <c r="X4367" s="194"/>
    </row>
    <row r="4368" spans="1:24" ht="12.95" customHeight="1" x14ac:dyDescent="0.2">
      <c r="A4368" s="237">
        <v>41926</v>
      </c>
      <c r="B4368" s="188" t="s">
        <v>29634</v>
      </c>
      <c r="C4368" s="128" t="s">
        <v>27866</v>
      </c>
      <c r="D4368" s="128" t="s">
        <v>29377</v>
      </c>
      <c r="E4368" s="188" t="s">
        <v>27871</v>
      </c>
      <c r="F4368" s="188" t="s">
        <v>14834</v>
      </c>
      <c r="G4368" s="152">
        <v>14727</v>
      </c>
      <c r="H4368" s="115" t="s">
        <v>31909</v>
      </c>
      <c r="I4368" s="152" t="s">
        <v>11819</v>
      </c>
      <c r="J4368" s="128" t="s">
        <v>29378</v>
      </c>
      <c r="K4368" s="140"/>
      <c r="L4368" s="143"/>
      <c r="M4368" s="145">
        <v>1</v>
      </c>
      <c r="N4368" s="200" t="s">
        <v>31972</v>
      </c>
      <c r="O4368" s="128"/>
      <c r="P4368" s="128"/>
      <c r="Q4368" s="128" t="s">
        <v>18156</v>
      </c>
      <c r="R4368" s="145"/>
      <c r="S4368" s="128"/>
      <c r="T4368" s="128" t="s">
        <v>20548</v>
      </c>
      <c r="U4368" s="128" t="s">
        <v>29379</v>
      </c>
      <c r="V4368" s="145">
        <v>6.5</v>
      </c>
      <c r="W4368" s="130"/>
      <c r="X4368" s="194"/>
    </row>
    <row r="4369" spans="1:24" ht="12.95" customHeight="1" x14ac:dyDescent="0.2">
      <c r="A4369" s="237">
        <v>41926</v>
      </c>
      <c r="B4369" s="188" t="s">
        <v>29634</v>
      </c>
      <c r="C4369" s="128" t="s">
        <v>27866</v>
      </c>
      <c r="D4369" s="128" t="s">
        <v>29380</v>
      </c>
      <c r="E4369" s="188" t="s">
        <v>27872</v>
      </c>
      <c r="F4369" s="188" t="s">
        <v>14834</v>
      </c>
      <c r="G4369" s="152">
        <v>16318</v>
      </c>
      <c r="H4369" s="128" t="s">
        <v>10191</v>
      </c>
      <c r="I4369" s="152" t="s">
        <v>11819</v>
      </c>
      <c r="J4369" s="128" t="s">
        <v>29381</v>
      </c>
      <c r="K4369" s="140"/>
      <c r="L4369" s="143"/>
      <c r="M4369" s="145">
        <v>2</v>
      </c>
      <c r="N4369" s="144" t="s">
        <v>20065</v>
      </c>
      <c r="O4369" s="128" t="s">
        <v>16880</v>
      </c>
      <c r="P4369" s="128"/>
      <c r="Q4369" s="128" t="s">
        <v>16863</v>
      </c>
      <c r="R4369" s="145"/>
      <c r="S4369" s="128" t="s">
        <v>8315</v>
      </c>
      <c r="T4369" s="128" t="s">
        <v>20547</v>
      </c>
      <c r="U4369" s="128" t="s">
        <v>16549</v>
      </c>
      <c r="V4369" s="145">
        <v>7</v>
      </c>
      <c r="W4369" s="130"/>
      <c r="X4369" s="194"/>
    </row>
    <row r="4370" spans="1:24" ht="12.95" customHeight="1" x14ac:dyDescent="0.2">
      <c r="A4370" s="237">
        <v>41926</v>
      </c>
      <c r="B4370" s="188" t="s">
        <v>29634</v>
      </c>
      <c r="C4370" s="128" t="s">
        <v>27866</v>
      </c>
      <c r="D4370" s="128" t="s">
        <v>29383</v>
      </c>
      <c r="E4370" s="188" t="s">
        <v>27873</v>
      </c>
      <c r="F4370" s="188" t="s">
        <v>14834</v>
      </c>
      <c r="G4370" s="152">
        <v>16347</v>
      </c>
      <c r="H4370" s="128" t="s">
        <v>10191</v>
      </c>
      <c r="I4370" s="152" t="s">
        <v>11819</v>
      </c>
      <c r="J4370" s="128" t="s">
        <v>29382</v>
      </c>
      <c r="K4370" s="140"/>
      <c r="L4370" s="143"/>
      <c r="M4370" s="145">
        <v>1</v>
      </c>
      <c r="N4370" s="200" t="s">
        <v>31973</v>
      </c>
      <c r="O4370" s="128"/>
      <c r="P4370" s="128"/>
      <c r="Q4370" s="128" t="s">
        <v>20588</v>
      </c>
      <c r="R4370" s="145"/>
      <c r="S4370" s="128"/>
      <c r="T4370" s="128" t="s">
        <v>20547</v>
      </c>
      <c r="U4370" s="128" t="s">
        <v>16549</v>
      </c>
      <c r="V4370" s="145">
        <v>5.5</v>
      </c>
      <c r="W4370" s="130"/>
      <c r="X4370" s="194"/>
    </row>
    <row r="4371" spans="1:24" ht="12.95" customHeight="1" x14ac:dyDescent="0.2">
      <c r="A4371" s="237">
        <v>41926</v>
      </c>
      <c r="B4371" s="188" t="s">
        <v>29634</v>
      </c>
      <c r="C4371" s="128" t="s">
        <v>27866</v>
      </c>
      <c r="D4371" s="128" t="s">
        <v>29384</v>
      </c>
      <c r="E4371" s="188" t="s">
        <v>27875</v>
      </c>
      <c r="F4371" s="188" t="s">
        <v>14834</v>
      </c>
      <c r="G4371" s="152">
        <v>16254</v>
      </c>
      <c r="H4371" s="128" t="s">
        <v>11819</v>
      </c>
      <c r="I4371" s="152" t="s">
        <v>10103</v>
      </c>
      <c r="J4371" s="128" t="s">
        <v>29385</v>
      </c>
      <c r="K4371" s="140"/>
      <c r="L4371" s="143"/>
      <c r="M4371" s="145">
        <v>0.25</v>
      </c>
      <c r="N4371" s="200" t="s">
        <v>31974</v>
      </c>
      <c r="O4371" s="128"/>
      <c r="P4371" s="128"/>
      <c r="Q4371" s="128" t="s">
        <v>16868</v>
      </c>
      <c r="R4371" s="145"/>
      <c r="S4371" s="128"/>
      <c r="T4371" s="128" t="s">
        <v>7789</v>
      </c>
      <c r="U4371" s="128"/>
      <c r="V4371" s="145">
        <v>4.5</v>
      </c>
      <c r="W4371" s="130"/>
      <c r="X4371" s="194"/>
    </row>
    <row r="4372" spans="1:24" ht="12.95" customHeight="1" x14ac:dyDescent="0.2">
      <c r="A4372" s="237">
        <v>41926</v>
      </c>
      <c r="B4372" s="188" t="s">
        <v>29634</v>
      </c>
      <c r="C4372" s="128" t="s">
        <v>27866</v>
      </c>
      <c r="D4372" s="128" t="s">
        <v>29390</v>
      </c>
      <c r="E4372" s="188" t="s">
        <v>27874</v>
      </c>
      <c r="F4372" s="188" t="s">
        <v>14834</v>
      </c>
      <c r="G4372" s="152">
        <v>16271</v>
      </c>
      <c r="H4372" s="128" t="s">
        <v>11819</v>
      </c>
      <c r="I4372" s="152" t="s">
        <v>10103</v>
      </c>
      <c r="J4372" s="128" t="s">
        <v>29391</v>
      </c>
      <c r="K4372" s="140"/>
      <c r="L4372" s="143"/>
      <c r="M4372" s="145">
        <v>1</v>
      </c>
      <c r="N4372" s="200" t="s">
        <v>31975</v>
      </c>
      <c r="O4372" s="128" t="s">
        <v>16542</v>
      </c>
      <c r="P4372" s="128" t="s">
        <v>162</v>
      </c>
      <c r="Q4372" s="128" t="s">
        <v>16869</v>
      </c>
      <c r="R4372" s="145"/>
      <c r="S4372" s="128"/>
      <c r="T4372" s="128" t="s">
        <v>7789</v>
      </c>
      <c r="U4372" s="128" t="s">
        <v>29392</v>
      </c>
      <c r="V4372" s="145">
        <v>6.5</v>
      </c>
      <c r="W4372" s="130"/>
      <c r="X4372" s="194"/>
    </row>
    <row r="4373" spans="1:24" ht="12.95" customHeight="1" x14ac:dyDescent="0.2">
      <c r="A4373" s="237">
        <v>41926</v>
      </c>
      <c r="B4373" s="188" t="s">
        <v>29634</v>
      </c>
      <c r="C4373" s="128" t="s">
        <v>27866</v>
      </c>
      <c r="D4373" s="128" t="s">
        <v>29393</v>
      </c>
      <c r="E4373" s="188" t="s">
        <v>27876</v>
      </c>
      <c r="F4373" s="188" t="s">
        <v>14834</v>
      </c>
      <c r="G4373" s="152">
        <v>14743</v>
      </c>
      <c r="H4373" s="128" t="s">
        <v>16716</v>
      </c>
      <c r="I4373" s="152" t="s">
        <v>11819</v>
      </c>
      <c r="J4373" s="128" t="s">
        <v>29394</v>
      </c>
      <c r="K4373" s="140"/>
      <c r="L4373" s="143"/>
      <c r="M4373" s="145">
        <v>1</v>
      </c>
      <c r="N4373" s="200" t="s">
        <v>31976</v>
      </c>
      <c r="O4373" s="128"/>
      <c r="P4373" s="128"/>
      <c r="Q4373" s="128" t="s">
        <v>19571</v>
      </c>
      <c r="R4373" s="145"/>
      <c r="S4373" s="128"/>
      <c r="T4373" s="128" t="s">
        <v>20547</v>
      </c>
      <c r="U4373" s="128"/>
      <c r="V4373" s="145">
        <v>5</v>
      </c>
      <c r="W4373" s="130"/>
      <c r="X4373" s="194"/>
    </row>
    <row r="4374" spans="1:24" ht="12.95" customHeight="1" x14ac:dyDescent="0.2">
      <c r="A4374" s="237">
        <v>41926</v>
      </c>
      <c r="B4374" s="188" t="s">
        <v>29634</v>
      </c>
      <c r="C4374" s="128" t="s">
        <v>27866</v>
      </c>
      <c r="D4374" s="128" t="s">
        <v>29395</v>
      </c>
      <c r="E4374" s="188" t="s">
        <v>29386</v>
      </c>
      <c r="F4374" s="188" t="s">
        <v>14834</v>
      </c>
      <c r="G4374" s="152">
        <v>15222</v>
      </c>
      <c r="H4374" s="128" t="s">
        <v>10103</v>
      </c>
      <c r="I4374" s="152" t="s">
        <v>11819</v>
      </c>
      <c r="J4374" s="128" t="s">
        <v>29396</v>
      </c>
      <c r="K4374" s="140"/>
      <c r="L4374" s="143"/>
      <c r="M4374" s="145">
        <v>1</v>
      </c>
      <c r="N4374" s="200" t="s">
        <v>31977</v>
      </c>
      <c r="O4374" s="128" t="s">
        <v>3620</v>
      </c>
      <c r="P4374" s="128" t="s">
        <v>9125</v>
      </c>
      <c r="Q4374" s="128" t="s">
        <v>19571</v>
      </c>
      <c r="R4374" s="145"/>
      <c r="S4374" s="128"/>
      <c r="T4374" s="128" t="s">
        <v>7789</v>
      </c>
      <c r="U4374" s="128"/>
      <c r="V4374" s="145">
        <v>6</v>
      </c>
      <c r="W4374" s="130"/>
      <c r="X4374" s="194"/>
    </row>
    <row r="4375" spans="1:24" ht="12.95" customHeight="1" x14ac:dyDescent="0.2">
      <c r="A4375" s="237">
        <v>41926</v>
      </c>
      <c r="B4375" s="188" t="s">
        <v>29634</v>
      </c>
      <c r="C4375" s="128" t="s">
        <v>27866</v>
      </c>
      <c r="D4375" s="128" t="s">
        <v>29397</v>
      </c>
      <c r="E4375" s="188" t="s">
        <v>29387</v>
      </c>
      <c r="F4375" s="188" t="s">
        <v>14834</v>
      </c>
      <c r="G4375" s="152">
        <v>16300</v>
      </c>
      <c r="H4375" s="128" t="s">
        <v>14944</v>
      </c>
      <c r="I4375" s="152" t="s">
        <v>2625</v>
      </c>
      <c r="J4375" s="128" t="s">
        <v>29398</v>
      </c>
      <c r="K4375" s="140"/>
      <c r="L4375" s="143"/>
      <c r="M4375" s="145">
        <v>1</v>
      </c>
      <c r="N4375" s="200" t="s">
        <v>31978</v>
      </c>
      <c r="O4375" s="128" t="s">
        <v>9125</v>
      </c>
      <c r="P4375" s="128" t="s">
        <v>9125</v>
      </c>
      <c r="Q4375" s="128" t="s">
        <v>16873</v>
      </c>
      <c r="R4375" s="145"/>
      <c r="S4375" s="128"/>
      <c r="T4375" s="128" t="s">
        <v>8947</v>
      </c>
      <c r="U4375" s="128"/>
      <c r="V4375" s="145">
        <v>5.5</v>
      </c>
      <c r="W4375" s="130"/>
      <c r="X4375" s="194"/>
    </row>
    <row r="4376" spans="1:24" ht="12.95" customHeight="1" x14ac:dyDescent="0.2">
      <c r="A4376" s="237">
        <v>41926</v>
      </c>
      <c r="B4376" s="188" t="s">
        <v>29634</v>
      </c>
      <c r="C4376" s="128" t="s">
        <v>27866</v>
      </c>
      <c r="D4376" s="128" t="s">
        <v>29399</v>
      </c>
      <c r="E4376" s="188" t="s">
        <v>29388</v>
      </c>
      <c r="F4376" s="188" t="s">
        <v>14834</v>
      </c>
      <c r="G4376" s="152">
        <v>15898</v>
      </c>
      <c r="H4376" s="128" t="s">
        <v>7198</v>
      </c>
      <c r="I4376" s="152" t="s">
        <v>10191</v>
      </c>
      <c r="J4376" s="128" t="s">
        <v>29400</v>
      </c>
      <c r="K4376" s="140"/>
      <c r="L4376" s="143"/>
      <c r="M4376" s="145">
        <v>1</v>
      </c>
      <c r="N4376" s="200" t="s">
        <v>31979</v>
      </c>
      <c r="O4376" s="128"/>
      <c r="P4376" s="128"/>
      <c r="Q4376" s="128" t="s">
        <v>19486</v>
      </c>
      <c r="R4376" s="145"/>
      <c r="S4376" s="128"/>
      <c r="T4376" s="102" t="s">
        <v>21275</v>
      </c>
      <c r="U4376" s="128" t="s">
        <v>4775</v>
      </c>
      <c r="V4376" s="145">
        <v>6.5</v>
      </c>
      <c r="W4376" s="130"/>
      <c r="X4376" s="194"/>
    </row>
    <row r="4377" spans="1:24" ht="12.95" customHeight="1" x14ac:dyDescent="0.2">
      <c r="A4377" s="237">
        <v>41926</v>
      </c>
      <c r="B4377" s="188" t="s">
        <v>29634</v>
      </c>
      <c r="C4377" s="128" t="s">
        <v>27866</v>
      </c>
      <c r="D4377" s="128" t="s">
        <v>29404</v>
      </c>
      <c r="E4377" s="188" t="s">
        <v>29389</v>
      </c>
      <c r="F4377" s="188" t="s">
        <v>14834</v>
      </c>
      <c r="G4377" s="152">
        <v>16286</v>
      </c>
      <c r="H4377" s="128" t="s">
        <v>10191</v>
      </c>
      <c r="I4377" s="152" t="s">
        <v>10103</v>
      </c>
      <c r="J4377" s="128" t="s">
        <v>29401</v>
      </c>
      <c r="K4377" s="140"/>
      <c r="L4377" s="143"/>
      <c r="M4377" s="145">
        <v>4.5</v>
      </c>
      <c r="N4377" s="200" t="s">
        <v>31980</v>
      </c>
      <c r="O4377" s="128" t="s">
        <v>20884</v>
      </c>
      <c r="P4377" s="128" t="s">
        <v>15928</v>
      </c>
      <c r="Q4377" s="128" t="s">
        <v>29402</v>
      </c>
      <c r="R4377" s="145"/>
      <c r="S4377" s="128"/>
      <c r="T4377" s="128" t="s">
        <v>29403</v>
      </c>
      <c r="U4377" s="128"/>
      <c r="V4377" s="145">
        <v>16</v>
      </c>
      <c r="W4377" s="130"/>
      <c r="X4377" s="194"/>
    </row>
    <row r="4378" spans="1:24" ht="12.95" customHeight="1" x14ac:dyDescent="0.2">
      <c r="A4378" s="237">
        <v>41926</v>
      </c>
      <c r="B4378" s="188" t="s">
        <v>29634</v>
      </c>
      <c r="C4378" s="128" t="s">
        <v>27866</v>
      </c>
      <c r="D4378" s="128" t="s">
        <v>29480</v>
      </c>
      <c r="E4378" s="128" t="s">
        <v>29481</v>
      </c>
      <c r="F4378" s="238" t="s">
        <v>6406</v>
      </c>
      <c r="G4378" s="152">
        <v>15274</v>
      </c>
      <c r="H4378" s="128" t="s">
        <v>29482</v>
      </c>
      <c r="I4378" s="152" t="s">
        <v>17603</v>
      </c>
      <c r="J4378" s="128" t="s">
        <v>29483</v>
      </c>
      <c r="K4378" s="140"/>
      <c r="L4378" s="143"/>
      <c r="M4378" s="145">
        <v>2</v>
      </c>
      <c r="N4378" s="200" t="s">
        <v>31981</v>
      </c>
      <c r="O4378" s="128"/>
      <c r="P4378" s="128"/>
      <c r="Q4378" s="128" t="s">
        <v>15913</v>
      </c>
      <c r="R4378" s="145"/>
      <c r="S4378" s="128"/>
      <c r="T4378" s="128" t="s">
        <v>7789</v>
      </c>
      <c r="U4378" s="128" t="s">
        <v>16549</v>
      </c>
      <c r="V4378" s="145">
        <v>5.5</v>
      </c>
      <c r="W4378" s="130"/>
      <c r="X4378" s="194"/>
    </row>
    <row r="4379" spans="1:24" ht="12.95" customHeight="1" x14ac:dyDescent="0.2">
      <c r="A4379" s="115">
        <v>2004</v>
      </c>
      <c r="B4379" s="188" t="s">
        <v>29634</v>
      </c>
      <c r="C4379" s="103" t="s">
        <v>151</v>
      </c>
      <c r="D4379" s="127" t="s">
        <v>13031</v>
      </c>
      <c r="E4379" s="102" t="s">
        <v>7425</v>
      </c>
      <c r="F4379" s="104" t="s">
        <v>14834</v>
      </c>
      <c r="G4379" s="105">
        <v>38261</v>
      </c>
      <c r="H4379" s="102" t="s">
        <v>5755</v>
      </c>
      <c r="I4379" s="102" t="s">
        <v>31982</v>
      </c>
      <c r="J4379" s="102" t="s">
        <v>8874</v>
      </c>
      <c r="K4379" s="115"/>
      <c r="L4379" s="111"/>
      <c r="M4379" s="109">
        <v>1</v>
      </c>
      <c r="N4379" s="108" t="s">
        <v>10797</v>
      </c>
      <c r="O4379" s="102"/>
      <c r="P4379" s="39"/>
      <c r="Q4379" s="39"/>
      <c r="R4379" s="109"/>
      <c r="S4379" s="102"/>
      <c r="T4379" s="102"/>
      <c r="U4379" s="102"/>
      <c r="V4379" s="118" t="s">
        <v>5147</v>
      </c>
      <c r="W4379" s="107"/>
      <c r="X4379" s="113"/>
    </row>
    <row r="4380" spans="1:24" ht="12.95" customHeight="1" x14ac:dyDescent="0.2">
      <c r="A4380" s="115">
        <v>2004</v>
      </c>
      <c r="B4380" s="188" t="s">
        <v>29634</v>
      </c>
      <c r="C4380" s="102" t="s">
        <v>151</v>
      </c>
      <c r="D4380" s="127" t="s">
        <v>3109</v>
      </c>
      <c r="E4380" s="102" t="s">
        <v>7426</v>
      </c>
      <c r="F4380" s="104" t="s">
        <v>14834</v>
      </c>
      <c r="G4380" s="105">
        <v>38261</v>
      </c>
      <c r="H4380" s="102" t="s">
        <v>5755</v>
      </c>
      <c r="I4380" s="102" t="s">
        <v>31982</v>
      </c>
      <c r="J4380" s="102" t="s">
        <v>8874</v>
      </c>
      <c r="K4380" s="115"/>
      <c r="L4380" s="111"/>
      <c r="M4380" s="109">
        <v>1</v>
      </c>
      <c r="N4380" s="108" t="s">
        <v>10797</v>
      </c>
      <c r="O4380" s="102"/>
      <c r="P4380" s="39"/>
      <c r="Q4380" s="39"/>
      <c r="R4380" s="109"/>
      <c r="S4380" s="102"/>
      <c r="T4380" s="102"/>
      <c r="U4380" s="102"/>
      <c r="V4380" s="118" t="s">
        <v>5147</v>
      </c>
      <c r="W4380" s="107"/>
      <c r="X4380" s="113"/>
    </row>
    <row r="4381" spans="1:24" ht="12.95" customHeight="1" x14ac:dyDescent="0.2">
      <c r="A4381" s="115">
        <v>2004</v>
      </c>
      <c r="B4381" s="188" t="s">
        <v>29634</v>
      </c>
      <c r="C4381" s="102" t="s">
        <v>151</v>
      </c>
      <c r="D4381" s="127" t="s">
        <v>5784</v>
      </c>
      <c r="E4381" s="102" t="s">
        <v>7427</v>
      </c>
      <c r="F4381" s="104" t="s">
        <v>14834</v>
      </c>
      <c r="G4381" s="105">
        <v>38261</v>
      </c>
      <c r="H4381" s="102" t="s">
        <v>5755</v>
      </c>
      <c r="I4381" s="102" t="s">
        <v>31982</v>
      </c>
      <c r="J4381" s="102" t="s">
        <v>8874</v>
      </c>
      <c r="K4381" s="115"/>
      <c r="L4381" s="111"/>
      <c r="M4381" s="109">
        <v>1</v>
      </c>
      <c r="N4381" s="108" t="s">
        <v>10797</v>
      </c>
      <c r="O4381" s="102"/>
      <c r="P4381" s="39"/>
      <c r="Q4381" s="39"/>
      <c r="R4381" s="109"/>
      <c r="S4381" s="102"/>
      <c r="T4381" s="102"/>
      <c r="U4381" s="102"/>
      <c r="V4381" s="118" t="s">
        <v>5147</v>
      </c>
      <c r="W4381" s="107"/>
      <c r="X4381" s="113"/>
    </row>
    <row r="4382" spans="1:24" ht="12.95" customHeight="1" x14ac:dyDescent="0.2">
      <c r="A4382" s="115">
        <v>2004</v>
      </c>
      <c r="B4382" s="188" t="s">
        <v>29634</v>
      </c>
      <c r="C4382" s="102" t="s">
        <v>151</v>
      </c>
      <c r="D4382" s="127" t="s">
        <v>5785</v>
      </c>
      <c r="E4382" s="102" t="s">
        <v>7428</v>
      </c>
      <c r="F4382" s="104" t="s">
        <v>14834</v>
      </c>
      <c r="G4382" s="105">
        <v>38261</v>
      </c>
      <c r="H4382" s="102" t="s">
        <v>5755</v>
      </c>
      <c r="I4382" s="102" t="s">
        <v>31982</v>
      </c>
      <c r="J4382" s="102" t="s">
        <v>8874</v>
      </c>
      <c r="K4382" s="115"/>
      <c r="L4382" s="111"/>
      <c r="M4382" s="109">
        <v>1</v>
      </c>
      <c r="N4382" s="108" t="s">
        <v>10797</v>
      </c>
      <c r="O4382" s="102"/>
      <c r="P4382" s="39"/>
      <c r="Q4382" s="39"/>
      <c r="R4382" s="109"/>
      <c r="S4382" s="102"/>
      <c r="T4382" s="102"/>
      <c r="U4382" s="102"/>
      <c r="V4382" s="118" t="s">
        <v>5147</v>
      </c>
      <c r="W4382" s="107"/>
      <c r="X4382" s="113"/>
    </row>
    <row r="4383" spans="1:24" ht="12.95" customHeight="1" x14ac:dyDescent="0.2">
      <c r="A4383" s="115">
        <v>2004</v>
      </c>
      <c r="B4383" s="188" t="s">
        <v>29634</v>
      </c>
      <c r="C4383" s="102" t="s">
        <v>151</v>
      </c>
      <c r="D4383" s="127" t="s">
        <v>3703</v>
      </c>
      <c r="E4383" s="102" t="s">
        <v>11980</v>
      </c>
      <c r="F4383" s="104" t="s">
        <v>14834</v>
      </c>
      <c r="G4383" s="105">
        <v>38261</v>
      </c>
      <c r="H4383" s="102" t="s">
        <v>5755</v>
      </c>
      <c r="I4383" s="102" t="s">
        <v>31982</v>
      </c>
      <c r="J4383" s="102" t="s">
        <v>8874</v>
      </c>
      <c r="K4383" s="115"/>
      <c r="L4383" s="111"/>
      <c r="M4383" s="109">
        <v>1</v>
      </c>
      <c r="N4383" s="108" t="s">
        <v>10797</v>
      </c>
      <c r="O4383" s="102"/>
      <c r="P4383" s="39"/>
      <c r="Q4383" s="39"/>
      <c r="R4383" s="109"/>
      <c r="S4383" s="102"/>
      <c r="T4383" s="102"/>
      <c r="U4383" s="102"/>
      <c r="V4383" s="118" t="s">
        <v>5147</v>
      </c>
      <c r="W4383" s="107"/>
      <c r="X4383" s="113"/>
    </row>
    <row r="4384" spans="1:24" ht="12.95" customHeight="1" x14ac:dyDescent="0.2">
      <c r="A4384" s="115">
        <v>2006</v>
      </c>
      <c r="B4384" s="188" t="s">
        <v>29634</v>
      </c>
      <c r="C4384" s="103" t="s">
        <v>1514</v>
      </c>
      <c r="D4384" s="102" t="s">
        <v>12024</v>
      </c>
      <c r="E4384" s="102" t="s">
        <v>3776</v>
      </c>
      <c r="F4384" s="104" t="s">
        <v>14834</v>
      </c>
      <c r="G4384" s="105">
        <v>39041</v>
      </c>
      <c r="H4384" s="102" t="s">
        <v>31982</v>
      </c>
      <c r="I4384" s="102" t="s">
        <v>31983</v>
      </c>
      <c r="J4384" s="102" t="s">
        <v>12025</v>
      </c>
      <c r="K4384" s="102"/>
      <c r="L4384" s="111"/>
      <c r="M4384" s="109">
        <v>3</v>
      </c>
      <c r="N4384" s="112" t="s">
        <v>18081</v>
      </c>
      <c r="O4384" s="102" t="s">
        <v>12252</v>
      </c>
      <c r="P4384" s="39"/>
      <c r="Q4384" s="39"/>
      <c r="R4384" s="109"/>
      <c r="S4384" s="102"/>
      <c r="T4384" s="102"/>
      <c r="U4384" s="102" t="s">
        <v>18082</v>
      </c>
      <c r="V4384" s="109">
        <v>6.5</v>
      </c>
      <c r="W4384" s="107"/>
      <c r="X4384" s="113"/>
    </row>
    <row r="4385" spans="1:24" ht="12.95" customHeight="1" x14ac:dyDescent="0.2">
      <c r="A4385" s="115">
        <v>2006</v>
      </c>
      <c r="B4385" s="188" t="s">
        <v>29634</v>
      </c>
      <c r="C4385" s="102" t="s">
        <v>1514</v>
      </c>
      <c r="D4385" s="102" t="s">
        <v>6795</v>
      </c>
      <c r="E4385" s="102" t="s">
        <v>6794</v>
      </c>
      <c r="F4385" s="104" t="s">
        <v>14834</v>
      </c>
      <c r="G4385" s="105">
        <v>39005</v>
      </c>
      <c r="H4385" s="102" t="s">
        <v>31982</v>
      </c>
      <c r="I4385" s="102" t="s">
        <v>31984</v>
      </c>
      <c r="J4385" s="102" t="s">
        <v>2344</v>
      </c>
      <c r="K4385" s="102"/>
      <c r="L4385" s="111"/>
      <c r="M4385" s="109">
        <v>1</v>
      </c>
      <c r="N4385" s="108" t="s">
        <v>31985</v>
      </c>
      <c r="O4385" s="102"/>
      <c r="P4385" s="39"/>
      <c r="Q4385" s="39"/>
      <c r="R4385" s="109"/>
      <c r="S4385" s="102"/>
      <c r="T4385" s="102"/>
      <c r="U4385" s="102" t="s">
        <v>18083</v>
      </c>
      <c r="V4385" s="109">
        <v>7.5</v>
      </c>
      <c r="W4385" s="107"/>
      <c r="X4385" s="113"/>
    </row>
    <row r="4386" spans="1:24" ht="12.95" customHeight="1" x14ac:dyDescent="0.2">
      <c r="A4386" s="115">
        <v>2006</v>
      </c>
      <c r="B4386" s="188" t="s">
        <v>29634</v>
      </c>
      <c r="C4386" s="102" t="s">
        <v>1514</v>
      </c>
      <c r="D4386" s="102" t="s">
        <v>14037</v>
      </c>
      <c r="E4386" s="102" t="s">
        <v>14036</v>
      </c>
      <c r="F4386" s="104" t="s">
        <v>14834</v>
      </c>
      <c r="G4386" s="105">
        <v>39022</v>
      </c>
      <c r="H4386" s="102" t="s">
        <v>31986</v>
      </c>
      <c r="I4386" s="102" t="s">
        <v>31982</v>
      </c>
      <c r="J4386" s="102" t="s">
        <v>14038</v>
      </c>
      <c r="K4386" s="102"/>
      <c r="L4386" s="111"/>
      <c r="M4386" s="109">
        <v>1</v>
      </c>
      <c r="N4386" s="112">
        <v>44</v>
      </c>
      <c r="O4386" s="102" t="s">
        <v>162</v>
      </c>
      <c r="P4386" s="39"/>
      <c r="Q4386" s="39"/>
      <c r="R4386" s="109"/>
      <c r="S4386" s="102"/>
      <c r="T4386" s="102"/>
      <c r="U4386" s="102" t="s">
        <v>18084</v>
      </c>
      <c r="V4386" s="109">
        <v>5.5</v>
      </c>
      <c r="W4386" s="107"/>
      <c r="X4386" s="113"/>
    </row>
    <row r="4387" spans="1:24" ht="12.95" customHeight="1" x14ac:dyDescent="0.2">
      <c r="A4387" s="115">
        <v>2006</v>
      </c>
      <c r="B4387" s="188" t="s">
        <v>29634</v>
      </c>
      <c r="C4387" s="102" t="s">
        <v>1514</v>
      </c>
      <c r="D4387" s="102" t="s">
        <v>7063</v>
      </c>
      <c r="E4387" s="102" t="s">
        <v>7062</v>
      </c>
      <c r="F4387" s="104" t="s">
        <v>14834</v>
      </c>
      <c r="G4387" s="105">
        <v>42663</v>
      </c>
      <c r="H4387" s="102" t="s">
        <v>31987</v>
      </c>
      <c r="I4387" s="102" t="s">
        <v>31982</v>
      </c>
      <c r="J4387" s="102" t="s">
        <v>7064</v>
      </c>
      <c r="K4387" s="102"/>
      <c r="L4387" s="111"/>
      <c r="M4387" s="109">
        <v>1</v>
      </c>
      <c r="N4387" s="112">
        <v>19</v>
      </c>
      <c r="O4387" s="102"/>
      <c r="P4387" s="39"/>
      <c r="Q4387" s="39"/>
      <c r="R4387" s="109"/>
      <c r="S4387" s="102"/>
      <c r="T4387" s="102"/>
      <c r="U4387" s="102" t="s">
        <v>1654</v>
      </c>
      <c r="V4387" s="109">
        <v>5.5</v>
      </c>
      <c r="W4387" s="107"/>
      <c r="X4387" s="113"/>
    </row>
    <row r="4388" spans="1:24" ht="12.95" customHeight="1" x14ac:dyDescent="0.2">
      <c r="A4388" s="115">
        <v>2006</v>
      </c>
      <c r="B4388" s="188" t="s">
        <v>29634</v>
      </c>
      <c r="C4388" s="102" t="s">
        <v>1514</v>
      </c>
      <c r="D4388" s="102" t="s">
        <v>776</v>
      </c>
      <c r="E4388" s="102" t="s">
        <v>1655</v>
      </c>
      <c r="F4388" s="104" t="s">
        <v>14834</v>
      </c>
      <c r="G4388" s="105">
        <v>42663</v>
      </c>
      <c r="H4388" s="102" t="s">
        <v>31982</v>
      </c>
      <c r="I4388" s="102" t="s">
        <v>31987</v>
      </c>
      <c r="J4388" s="102" t="s">
        <v>777</v>
      </c>
      <c r="K4388" s="102"/>
      <c r="L4388" s="111"/>
      <c r="M4388" s="109">
        <v>1</v>
      </c>
      <c r="N4388" s="112" t="s">
        <v>8214</v>
      </c>
      <c r="O4388" s="102" t="s">
        <v>3620</v>
      </c>
      <c r="P4388" s="39"/>
      <c r="Q4388" s="39"/>
      <c r="R4388" s="109"/>
      <c r="S4388" s="102"/>
      <c r="T4388" s="102"/>
      <c r="U4388" s="102" t="s">
        <v>18085</v>
      </c>
      <c r="V4388" s="109">
        <v>7.5</v>
      </c>
      <c r="W4388" s="107"/>
      <c r="X4388" s="113"/>
    </row>
    <row r="4389" spans="1:24" ht="12.95" customHeight="1" x14ac:dyDescent="0.2">
      <c r="A4389" s="115">
        <v>2006</v>
      </c>
      <c r="B4389" s="188" t="s">
        <v>29634</v>
      </c>
      <c r="C4389" s="102" t="s">
        <v>1514</v>
      </c>
      <c r="D4389" s="102" t="s">
        <v>779</v>
      </c>
      <c r="E4389" s="102" t="s">
        <v>778</v>
      </c>
      <c r="F4389" s="104" t="s">
        <v>14834</v>
      </c>
      <c r="G4389" s="105">
        <v>39041</v>
      </c>
      <c r="H4389" s="102" t="s">
        <v>31982</v>
      </c>
      <c r="I4389" s="102" t="s">
        <v>31984</v>
      </c>
      <c r="J4389" s="102" t="s">
        <v>320</v>
      </c>
      <c r="K4389" s="102"/>
      <c r="L4389" s="111"/>
      <c r="M4389" s="109">
        <v>1</v>
      </c>
      <c r="N4389" s="112">
        <v>45</v>
      </c>
      <c r="O4389" s="102" t="s">
        <v>3620</v>
      </c>
      <c r="P4389" s="39"/>
      <c r="Q4389" s="39"/>
      <c r="R4389" s="109"/>
      <c r="S4389" s="102"/>
      <c r="T4389" s="102"/>
      <c r="U4389" s="102" t="s">
        <v>535</v>
      </c>
      <c r="V4389" s="109">
        <v>7.5</v>
      </c>
      <c r="W4389" s="107"/>
      <c r="X4389" s="113"/>
    </row>
    <row r="4390" spans="1:24" ht="12.95" customHeight="1" x14ac:dyDescent="0.2">
      <c r="A4390" s="115">
        <v>1994</v>
      </c>
      <c r="B4390" s="115" t="s">
        <v>10915</v>
      </c>
      <c r="C4390" s="103" t="s">
        <v>10916</v>
      </c>
      <c r="D4390" s="129" t="s">
        <v>2528</v>
      </c>
      <c r="E4390" s="102" t="s">
        <v>12916</v>
      </c>
      <c r="F4390" s="102" t="s">
        <v>14834</v>
      </c>
      <c r="G4390" s="105">
        <v>13061</v>
      </c>
      <c r="H4390" s="102" t="s">
        <v>31712</v>
      </c>
      <c r="I4390" s="102" t="s">
        <v>31710</v>
      </c>
      <c r="J4390" s="102" t="s">
        <v>4790</v>
      </c>
      <c r="K4390" s="102"/>
      <c r="L4390" s="111" t="s">
        <v>821</v>
      </c>
      <c r="M4390" s="107">
        <v>2</v>
      </c>
      <c r="N4390" s="112" t="s">
        <v>17224</v>
      </c>
      <c r="O4390" s="102"/>
      <c r="P4390" s="102" t="s">
        <v>9160</v>
      </c>
      <c r="Q4390" s="102" t="s">
        <v>19811</v>
      </c>
      <c r="R4390" s="109"/>
      <c r="S4390" s="102"/>
      <c r="T4390" s="102" t="s">
        <v>28789</v>
      </c>
      <c r="U4390" s="102" t="s">
        <v>28790</v>
      </c>
      <c r="V4390" s="109">
        <v>7</v>
      </c>
      <c r="W4390" s="107"/>
      <c r="X4390" s="324"/>
    </row>
    <row r="4391" spans="1:24" ht="12.95" customHeight="1" x14ac:dyDescent="0.2">
      <c r="A4391" s="115">
        <v>1994</v>
      </c>
      <c r="B4391" s="115" t="s">
        <v>10915</v>
      </c>
      <c r="C4391" s="102" t="s">
        <v>10916</v>
      </c>
      <c r="D4391" s="129" t="s">
        <v>4814</v>
      </c>
      <c r="E4391" s="102" t="s">
        <v>12917</v>
      </c>
      <c r="F4391" s="102" t="s">
        <v>14834</v>
      </c>
      <c r="G4391" s="105">
        <v>13133</v>
      </c>
      <c r="H4391" s="102" t="s">
        <v>31712</v>
      </c>
      <c r="I4391" s="102" t="s">
        <v>7198</v>
      </c>
      <c r="J4391" s="102" t="s">
        <v>1302</v>
      </c>
      <c r="K4391" s="102"/>
      <c r="L4391" s="111" t="s">
        <v>13441</v>
      </c>
      <c r="M4391" s="107">
        <v>3</v>
      </c>
      <c r="N4391" s="112" t="s">
        <v>17903</v>
      </c>
      <c r="O4391" s="102" t="s">
        <v>12721</v>
      </c>
      <c r="P4391" s="102"/>
      <c r="Q4391" s="102" t="s">
        <v>27695</v>
      </c>
      <c r="R4391" s="109"/>
      <c r="S4391" s="102"/>
      <c r="T4391" s="102" t="s">
        <v>28789</v>
      </c>
      <c r="U4391" s="102" t="s">
        <v>28791</v>
      </c>
      <c r="V4391" s="109">
        <v>7</v>
      </c>
      <c r="W4391" s="107"/>
      <c r="X4391" s="324"/>
    </row>
    <row r="4392" spans="1:24" ht="12.95" customHeight="1" x14ac:dyDescent="0.2">
      <c r="A4392" s="115">
        <v>1994</v>
      </c>
      <c r="B4392" s="115" t="s">
        <v>10915</v>
      </c>
      <c r="C4392" s="102" t="s">
        <v>10916</v>
      </c>
      <c r="D4392" s="129" t="s">
        <v>12041</v>
      </c>
      <c r="E4392" s="102" t="s">
        <v>12918</v>
      </c>
      <c r="F4392" s="102" t="s">
        <v>14834</v>
      </c>
      <c r="G4392" s="105">
        <v>13207</v>
      </c>
      <c r="H4392" s="102" t="s">
        <v>7198</v>
      </c>
      <c r="I4392" s="102" t="s">
        <v>31712</v>
      </c>
      <c r="J4392" s="102" t="s">
        <v>1303</v>
      </c>
      <c r="K4392" s="102"/>
      <c r="L4392" s="111" t="s">
        <v>13373</v>
      </c>
      <c r="M4392" s="107">
        <v>0.5</v>
      </c>
      <c r="N4392" s="125">
        <v>25</v>
      </c>
      <c r="O4392" s="102"/>
      <c r="P4392" s="102" t="s">
        <v>9160</v>
      </c>
      <c r="Q4392" s="102" t="s">
        <v>17585</v>
      </c>
      <c r="R4392" s="109"/>
      <c r="S4392" s="102"/>
      <c r="T4392" s="102" t="s">
        <v>28789</v>
      </c>
      <c r="U4392" s="102" t="s">
        <v>28792</v>
      </c>
      <c r="V4392" s="109">
        <v>5</v>
      </c>
      <c r="W4392" s="107"/>
      <c r="X4392" s="324"/>
    </row>
    <row r="4393" spans="1:24" ht="12.95" customHeight="1" x14ac:dyDescent="0.2">
      <c r="A4393" s="115">
        <v>1994</v>
      </c>
      <c r="B4393" s="115" t="s">
        <v>10915</v>
      </c>
      <c r="C4393" s="102" t="s">
        <v>10916</v>
      </c>
      <c r="D4393" s="129" t="s">
        <v>10061</v>
      </c>
      <c r="E4393" s="102" t="s">
        <v>12919</v>
      </c>
      <c r="F4393" s="102" t="s">
        <v>14834</v>
      </c>
      <c r="G4393" s="105">
        <v>13192</v>
      </c>
      <c r="H4393" s="102" t="s">
        <v>31710</v>
      </c>
      <c r="I4393" s="102" t="s">
        <v>31712</v>
      </c>
      <c r="J4393" s="102" t="s">
        <v>6808</v>
      </c>
      <c r="K4393" s="102"/>
      <c r="L4393" s="111" t="s">
        <v>14057</v>
      </c>
      <c r="M4393" s="107">
        <v>3</v>
      </c>
      <c r="N4393" s="112" t="s">
        <v>17904</v>
      </c>
      <c r="O4393" s="102"/>
      <c r="P4393" s="102"/>
      <c r="Q4393" s="102" t="s">
        <v>16527</v>
      </c>
      <c r="R4393" s="109"/>
      <c r="S4393" s="102"/>
      <c r="T4393" s="102" t="s">
        <v>28789</v>
      </c>
      <c r="U4393" s="102" t="s">
        <v>5190</v>
      </c>
      <c r="V4393" s="109">
        <v>8</v>
      </c>
      <c r="W4393" s="107"/>
      <c r="X4393" s="324"/>
    </row>
    <row r="4394" spans="1:24" ht="12.95" customHeight="1" x14ac:dyDescent="0.2">
      <c r="A4394" s="115">
        <v>1994</v>
      </c>
      <c r="B4394" s="115" t="s">
        <v>10915</v>
      </c>
      <c r="C4394" s="102" t="s">
        <v>10916</v>
      </c>
      <c r="D4394" s="129" t="s">
        <v>14472</v>
      </c>
      <c r="E4394" s="102" t="s">
        <v>12920</v>
      </c>
      <c r="F4394" s="102" t="s">
        <v>14834</v>
      </c>
      <c r="G4394" s="105">
        <v>13209</v>
      </c>
      <c r="H4394" s="102" t="s">
        <v>7198</v>
      </c>
      <c r="I4394" s="102" t="s">
        <v>31712</v>
      </c>
      <c r="J4394" s="102" t="s">
        <v>7464</v>
      </c>
      <c r="K4394" s="102"/>
      <c r="L4394" s="111" t="s">
        <v>7298</v>
      </c>
      <c r="M4394" s="107">
        <v>4</v>
      </c>
      <c r="N4394" s="112" t="s">
        <v>17905</v>
      </c>
      <c r="O4394" s="102"/>
      <c r="P4394" s="102" t="s">
        <v>13301</v>
      </c>
      <c r="Q4394" s="102" t="s">
        <v>20774</v>
      </c>
      <c r="R4394" s="109"/>
      <c r="S4394" s="102"/>
      <c r="T4394" s="102" t="s">
        <v>28789</v>
      </c>
      <c r="U4394" s="102" t="s">
        <v>17906</v>
      </c>
      <c r="V4394" s="109">
        <v>6</v>
      </c>
      <c r="W4394" s="107"/>
      <c r="X4394" s="324"/>
    </row>
    <row r="4395" spans="1:24" ht="12.95" customHeight="1" x14ac:dyDescent="0.2">
      <c r="A4395" s="115">
        <v>1994</v>
      </c>
      <c r="B4395" s="115" t="s">
        <v>10915</v>
      </c>
      <c r="C4395" s="102" t="s">
        <v>10916</v>
      </c>
      <c r="D4395" s="129" t="s">
        <v>14473</v>
      </c>
      <c r="E4395" s="102" t="s">
        <v>12921</v>
      </c>
      <c r="F4395" s="102" t="s">
        <v>14834</v>
      </c>
      <c r="G4395" s="105">
        <v>13240</v>
      </c>
      <c r="H4395" s="102" t="s">
        <v>31789</v>
      </c>
      <c r="I4395" s="102" t="s">
        <v>31712</v>
      </c>
      <c r="J4395" s="102" t="s">
        <v>5457</v>
      </c>
      <c r="K4395" s="102" t="s">
        <v>11204</v>
      </c>
      <c r="L4395" s="111" t="s">
        <v>10822</v>
      </c>
      <c r="M4395" s="107">
        <v>2</v>
      </c>
      <c r="N4395" s="112" t="s">
        <v>17907</v>
      </c>
      <c r="O4395" s="102"/>
      <c r="P4395" s="102" t="s">
        <v>162</v>
      </c>
      <c r="Q4395" s="102" t="s">
        <v>21169</v>
      </c>
      <c r="R4395" s="109"/>
      <c r="S4395" s="102" t="s">
        <v>11080</v>
      </c>
      <c r="T4395" s="102" t="s">
        <v>28789</v>
      </c>
      <c r="U4395" s="102" t="s">
        <v>4888</v>
      </c>
      <c r="V4395" s="109">
        <v>6</v>
      </c>
      <c r="W4395" s="107"/>
      <c r="X4395" s="324"/>
    </row>
    <row r="4396" spans="1:24" ht="12.95" customHeight="1" x14ac:dyDescent="0.2">
      <c r="A4396" s="115">
        <v>1994</v>
      </c>
      <c r="B4396" s="115" t="s">
        <v>10915</v>
      </c>
      <c r="C4396" s="102" t="s">
        <v>10916</v>
      </c>
      <c r="D4396" s="129" t="s">
        <v>7878</v>
      </c>
      <c r="E4396" s="102" t="s">
        <v>12922</v>
      </c>
      <c r="F4396" s="102" t="s">
        <v>14834</v>
      </c>
      <c r="G4396" s="105">
        <v>13263</v>
      </c>
      <c r="H4396" s="102" t="s">
        <v>31712</v>
      </c>
      <c r="I4396" s="102" t="s">
        <v>31790</v>
      </c>
      <c r="J4396" s="102" t="s">
        <v>4370</v>
      </c>
      <c r="K4396" s="102"/>
      <c r="L4396" s="111" t="s">
        <v>10823</v>
      </c>
      <c r="M4396" s="107">
        <v>3</v>
      </c>
      <c r="N4396" s="112" t="s">
        <v>17839</v>
      </c>
      <c r="O4396" s="102" t="s">
        <v>12252</v>
      </c>
      <c r="P4396" s="102" t="s">
        <v>9125</v>
      </c>
      <c r="Q4396" s="102" t="s">
        <v>19105</v>
      </c>
      <c r="R4396" s="109"/>
      <c r="S4396" s="102"/>
      <c r="T4396" s="102" t="s">
        <v>28789</v>
      </c>
      <c r="U4396" s="102" t="s">
        <v>27698</v>
      </c>
      <c r="V4396" s="109">
        <v>7</v>
      </c>
      <c r="W4396" s="107"/>
      <c r="X4396" s="324"/>
    </row>
    <row r="4397" spans="1:24" ht="12.95" customHeight="1" x14ac:dyDescent="0.2">
      <c r="A4397" s="115">
        <v>1994</v>
      </c>
      <c r="B4397" s="115" t="s">
        <v>10915</v>
      </c>
      <c r="C4397" s="102" t="s">
        <v>10916</v>
      </c>
      <c r="D4397" s="129" t="s">
        <v>15213</v>
      </c>
      <c r="E4397" s="102" t="s">
        <v>14459</v>
      </c>
      <c r="F4397" s="102" t="s">
        <v>14834</v>
      </c>
      <c r="G4397" s="105">
        <v>13359</v>
      </c>
      <c r="H4397" s="102" t="s">
        <v>31710</v>
      </c>
      <c r="I4397" s="102" t="s">
        <v>31712</v>
      </c>
      <c r="J4397" s="102" t="s">
        <v>799</v>
      </c>
      <c r="K4397" s="102"/>
      <c r="L4397" s="111" t="s">
        <v>12667</v>
      </c>
      <c r="M4397" s="107">
        <v>1.5</v>
      </c>
      <c r="N4397" s="112" t="s">
        <v>18086</v>
      </c>
      <c r="O4397" s="102" t="s">
        <v>162</v>
      </c>
      <c r="P4397" s="102"/>
      <c r="Q4397" s="102" t="s">
        <v>19105</v>
      </c>
      <c r="R4397" s="109"/>
      <c r="S4397" s="102"/>
      <c r="T4397" s="102" t="s">
        <v>28789</v>
      </c>
      <c r="U4397" s="102" t="s">
        <v>17908</v>
      </c>
      <c r="V4397" s="109">
        <v>8</v>
      </c>
      <c r="W4397" s="107"/>
      <c r="X4397" s="324"/>
    </row>
    <row r="4398" spans="1:24" ht="12.95" customHeight="1" x14ac:dyDescent="0.2">
      <c r="A4398" s="115">
        <v>2004</v>
      </c>
      <c r="B4398" s="102" t="s">
        <v>6759</v>
      </c>
      <c r="C4398" s="103" t="s">
        <v>13045</v>
      </c>
      <c r="D4398" s="102" t="s">
        <v>8064</v>
      </c>
      <c r="E4398" s="102" t="s">
        <v>10441</v>
      </c>
      <c r="F4398" s="104" t="s">
        <v>14834</v>
      </c>
      <c r="G4398" s="105">
        <v>44058</v>
      </c>
      <c r="H4398" s="234" t="s">
        <v>31988</v>
      </c>
      <c r="I4398" s="234" t="s">
        <v>31989</v>
      </c>
      <c r="J4398" s="234" t="s">
        <v>15194</v>
      </c>
      <c r="K4398" s="102"/>
      <c r="L4398" s="111"/>
      <c r="M4398" s="234">
        <v>2</v>
      </c>
      <c r="N4398" s="112" t="s">
        <v>18112</v>
      </c>
      <c r="O4398" s="234" t="s">
        <v>12721</v>
      </c>
      <c r="P4398" s="239"/>
      <c r="Q4398" s="239" t="s">
        <v>15870</v>
      </c>
      <c r="R4398" s="234"/>
      <c r="S4398" s="234"/>
      <c r="T4398" s="234" t="s">
        <v>28817</v>
      </c>
      <c r="U4398" s="234"/>
      <c r="V4398" s="240">
        <v>8</v>
      </c>
      <c r="W4398" s="240"/>
      <c r="X4398" s="113"/>
    </row>
    <row r="4399" spans="1:24" ht="12.95" customHeight="1" x14ac:dyDescent="0.2">
      <c r="A4399" s="115">
        <v>2004</v>
      </c>
      <c r="B4399" s="102" t="s">
        <v>6759</v>
      </c>
      <c r="C4399" s="102" t="s">
        <v>13045</v>
      </c>
      <c r="D4399" s="102" t="s">
        <v>4517</v>
      </c>
      <c r="E4399" s="102" t="s">
        <v>10442</v>
      </c>
      <c r="F4399" s="104" t="s">
        <v>14834</v>
      </c>
      <c r="G4399" s="105">
        <v>14746</v>
      </c>
      <c r="H4399" s="234" t="s">
        <v>11819</v>
      </c>
      <c r="I4399" s="234" t="s">
        <v>5011</v>
      </c>
      <c r="J4399" s="234" t="s">
        <v>11048</v>
      </c>
      <c r="K4399" s="102" t="s">
        <v>4518</v>
      </c>
      <c r="L4399" s="111"/>
      <c r="M4399" s="234">
        <v>2</v>
      </c>
      <c r="N4399" s="112" t="s">
        <v>16737</v>
      </c>
      <c r="O4399" s="234" t="s">
        <v>16863</v>
      </c>
      <c r="P4399" s="239" t="s">
        <v>162</v>
      </c>
      <c r="Q4399" s="239" t="s">
        <v>15945</v>
      </c>
      <c r="R4399" s="234"/>
      <c r="S4399" s="234"/>
      <c r="T4399" s="234" t="s">
        <v>28757</v>
      </c>
      <c r="U4399" s="234" t="s">
        <v>28818</v>
      </c>
      <c r="V4399" s="240">
        <v>8</v>
      </c>
      <c r="W4399" s="240"/>
      <c r="X4399" s="113"/>
    </row>
    <row r="4400" spans="1:24" ht="12.95" customHeight="1" x14ac:dyDescent="0.2">
      <c r="A4400" s="115">
        <v>2004</v>
      </c>
      <c r="B4400" s="102" t="s">
        <v>6759</v>
      </c>
      <c r="C4400" s="102" t="s">
        <v>13045</v>
      </c>
      <c r="D4400" s="102" t="s">
        <v>10216</v>
      </c>
      <c r="E4400" s="102" t="s">
        <v>10443</v>
      </c>
      <c r="F4400" s="104" t="s">
        <v>14834</v>
      </c>
      <c r="G4400" s="105">
        <v>14921</v>
      </c>
      <c r="H4400" s="102" t="s">
        <v>7198</v>
      </c>
      <c r="I4400" s="102" t="s">
        <v>13336</v>
      </c>
      <c r="J4400" s="234" t="s">
        <v>14264</v>
      </c>
      <c r="K4400" s="102"/>
      <c r="L4400" s="111"/>
      <c r="M4400" s="234">
        <v>2</v>
      </c>
      <c r="N4400" s="112" t="s">
        <v>15901</v>
      </c>
      <c r="O4400" s="234" t="s">
        <v>13460</v>
      </c>
      <c r="P4400" s="239" t="s">
        <v>13301</v>
      </c>
      <c r="Q4400" s="239" t="s">
        <v>19627</v>
      </c>
      <c r="R4400" s="234"/>
      <c r="S4400" s="234"/>
      <c r="T4400" s="102" t="s">
        <v>20538</v>
      </c>
      <c r="U4400" s="234" t="s">
        <v>28819</v>
      </c>
      <c r="V4400" s="240">
        <v>7</v>
      </c>
      <c r="W4400" s="240"/>
      <c r="X4400" s="113"/>
    </row>
    <row r="4401" spans="1:24" ht="12.95" customHeight="1" x14ac:dyDescent="0.2">
      <c r="A4401" s="115">
        <v>2004</v>
      </c>
      <c r="B4401" s="102" t="s">
        <v>6759</v>
      </c>
      <c r="C4401" s="102" t="s">
        <v>13045</v>
      </c>
      <c r="D4401" s="102" t="s">
        <v>12851</v>
      </c>
      <c r="E4401" s="102" t="s">
        <v>15204</v>
      </c>
      <c r="F4401" s="104" t="s">
        <v>14834</v>
      </c>
      <c r="G4401" s="105">
        <v>15024</v>
      </c>
      <c r="H4401" s="234" t="s">
        <v>5011</v>
      </c>
      <c r="I4401" s="102" t="s">
        <v>7198</v>
      </c>
      <c r="J4401" s="234" t="s">
        <v>12852</v>
      </c>
      <c r="K4401" s="102"/>
      <c r="L4401" s="111"/>
      <c r="M4401" s="234">
        <v>2</v>
      </c>
      <c r="N4401" s="112" t="s">
        <v>16183</v>
      </c>
      <c r="O4401" s="234" t="s">
        <v>16868</v>
      </c>
      <c r="P4401" s="239" t="s">
        <v>162</v>
      </c>
      <c r="Q4401" s="239" t="s">
        <v>16543</v>
      </c>
      <c r="R4401" s="234"/>
      <c r="S4401" s="234"/>
      <c r="T4401" s="234" t="s">
        <v>14962</v>
      </c>
      <c r="U4401" s="234" t="s">
        <v>28820</v>
      </c>
      <c r="V4401" s="240">
        <v>6.5</v>
      </c>
      <c r="W4401" s="240"/>
      <c r="X4401" s="113"/>
    </row>
    <row r="4402" spans="1:24" ht="12.95" customHeight="1" x14ac:dyDescent="0.2">
      <c r="A4402" s="115">
        <v>2004</v>
      </c>
      <c r="B4402" s="102" t="s">
        <v>6759</v>
      </c>
      <c r="C4402" s="102" t="s">
        <v>13045</v>
      </c>
      <c r="D4402" s="102" t="s">
        <v>12853</v>
      </c>
      <c r="E4402" s="102" t="s">
        <v>10917</v>
      </c>
      <c r="F4402" s="104" t="s">
        <v>14834</v>
      </c>
      <c r="G4402" s="105">
        <v>15075</v>
      </c>
      <c r="H4402" s="115" t="s">
        <v>31990</v>
      </c>
      <c r="I4402" s="234" t="s">
        <v>11819</v>
      </c>
      <c r="J4402" s="234" t="s">
        <v>3929</v>
      </c>
      <c r="K4402" s="102"/>
      <c r="L4402" s="111"/>
      <c r="M4402" s="234">
        <v>2</v>
      </c>
      <c r="N4402" s="112" t="s">
        <v>15912</v>
      </c>
      <c r="O4402" s="234" t="s">
        <v>17422</v>
      </c>
      <c r="P4402" s="239" t="s">
        <v>13301</v>
      </c>
      <c r="Q4402" s="239" t="s">
        <v>17297</v>
      </c>
      <c r="R4402" s="234"/>
      <c r="S4402" s="234"/>
      <c r="T4402" s="234" t="s">
        <v>20542</v>
      </c>
      <c r="U4402" s="234" t="s">
        <v>16549</v>
      </c>
      <c r="V4402" s="240">
        <v>7.5</v>
      </c>
      <c r="W4402" s="240"/>
      <c r="X4402" s="113"/>
    </row>
    <row r="4403" spans="1:24" ht="12.95" customHeight="1" x14ac:dyDescent="0.2">
      <c r="A4403" s="115">
        <v>2004</v>
      </c>
      <c r="B4403" s="102" t="s">
        <v>6759</v>
      </c>
      <c r="C4403" s="102" t="s">
        <v>13045</v>
      </c>
      <c r="D4403" s="102" t="s">
        <v>1959</v>
      </c>
      <c r="E4403" s="102" t="s">
        <v>10918</v>
      </c>
      <c r="F4403" s="104" t="s">
        <v>14834</v>
      </c>
      <c r="G4403" s="105">
        <v>15297</v>
      </c>
      <c r="H4403" s="234" t="s">
        <v>11819</v>
      </c>
      <c r="I4403" s="234" t="s">
        <v>10103</v>
      </c>
      <c r="J4403" s="234" t="s">
        <v>3930</v>
      </c>
      <c r="K4403" s="102"/>
      <c r="L4403" s="111"/>
      <c r="M4403" s="234">
        <v>2</v>
      </c>
      <c r="N4403" s="112" t="s">
        <v>18113</v>
      </c>
      <c r="O4403" s="234" t="s">
        <v>12252</v>
      </c>
      <c r="P4403" s="239" t="s">
        <v>8076</v>
      </c>
      <c r="Q4403" s="239" t="s">
        <v>16568</v>
      </c>
      <c r="R4403" s="234"/>
      <c r="S4403" s="234" t="s">
        <v>9435</v>
      </c>
      <c r="T4403" s="234" t="s">
        <v>7789</v>
      </c>
      <c r="U4403" s="234" t="s">
        <v>28821</v>
      </c>
      <c r="V4403" s="240">
        <v>6.5</v>
      </c>
      <c r="W4403" s="240"/>
      <c r="X4403" s="113"/>
    </row>
    <row r="4404" spans="1:24" ht="12.95" customHeight="1" x14ac:dyDescent="0.2">
      <c r="A4404" s="115">
        <v>2004</v>
      </c>
      <c r="B4404" s="102" t="s">
        <v>6759</v>
      </c>
      <c r="C4404" s="102" t="s">
        <v>13045</v>
      </c>
      <c r="D4404" s="102" t="s">
        <v>3922</v>
      </c>
      <c r="E4404" s="102" t="s">
        <v>10919</v>
      </c>
      <c r="F4404" s="104" t="s">
        <v>14834</v>
      </c>
      <c r="G4404" s="105">
        <v>15401</v>
      </c>
      <c r="H4404" s="234" t="s">
        <v>30788</v>
      </c>
      <c r="I4404" s="234" t="s">
        <v>2625</v>
      </c>
      <c r="J4404" s="234" t="s">
        <v>14103</v>
      </c>
      <c r="K4404" s="102"/>
      <c r="L4404" s="111"/>
      <c r="M4404" s="234">
        <v>0.5</v>
      </c>
      <c r="N4404" s="108">
        <v>47</v>
      </c>
      <c r="O4404" s="234" t="s">
        <v>17734</v>
      </c>
      <c r="P4404" s="239"/>
      <c r="Q4404" s="239" t="s">
        <v>18206</v>
      </c>
      <c r="R4404" s="234"/>
      <c r="S4404" s="234"/>
      <c r="T4404" s="102" t="s">
        <v>21409</v>
      </c>
      <c r="U4404" s="234" t="s">
        <v>6868</v>
      </c>
      <c r="V4404" s="240">
        <v>4.5</v>
      </c>
      <c r="W4404" s="240"/>
      <c r="X4404" s="113"/>
    </row>
    <row r="4405" spans="1:24" ht="12.95" customHeight="1" x14ac:dyDescent="0.2">
      <c r="A4405" s="115">
        <v>2004</v>
      </c>
      <c r="B4405" s="102" t="s">
        <v>6759</v>
      </c>
      <c r="C4405" s="102" t="s">
        <v>13045</v>
      </c>
      <c r="D4405" s="102" t="s">
        <v>7229</v>
      </c>
      <c r="E4405" s="102" t="s">
        <v>10920</v>
      </c>
      <c r="F4405" s="104" t="s">
        <v>14834</v>
      </c>
      <c r="G4405" s="105">
        <v>15402</v>
      </c>
      <c r="H4405" s="234" t="s">
        <v>2625</v>
      </c>
      <c r="I4405" s="234" t="s">
        <v>30788</v>
      </c>
      <c r="J4405" s="234" t="s">
        <v>1968</v>
      </c>
      <c r="K4405" s="102"/>
      <c r="L4405" s="111"/>
      <c r="M4405" s="234">
        <v>3</v>
      </c>
      <c r="N4405" s="112" t="s">
        <v>18114</v>
      </c>
      <c r="O4405" s="234" t="s">
        <v>17030</v>
      </c>
      <c r="P4405" s="239" t="s">
        <v>162</v>
      </c>
      <c r="Q4405" s="239" t="s">
        <v>19677</v>
      </c>
      <c r="R4405" s="234"/>
      <c r="S4405" s="234"/>
      <c r="T4405" s="234" t="s">
        <v>21409</v>
      </c>
      <c r="U4405" s="234" t="s">
        <v>28822</v>
      </c>
      <c r="V4405" s="240">
        <v>10</v>
      </c>
      <c r="W4405" s="240"/>
      <c r="X4405" s="113"/>
    </row>
    <row r="4406" spans="1:24" ht="12.95" customHeight="1" x14ac:dyDescent="0.2">
      <c r="A4406" s="115">
        <v>2004</v>
      </c>
      <c r="B4406" s="102" t="s">
        <v>6759</v>
      </c>
      <c r="C4406" s="102" t="s">
        <v>13045</v>
      </c>
      <c r="D4406" s="102" t="s">
        <v>10788</v>
      </c>
      <c r="E4406" s="102" t="s">
        <v>10921</v>
      </c>
      <c r="F4406" s="104" t="s">
        <v>14834</v>
      </c>
      <c r="G4406" s="105">
        <v>15403</v>
      </c>
      <c r="H4406" s="234" t="s">
        <v>2625</v>
      </c>
      <c r="I4406" s="234" t="s">
        <v>30643</v>
      </c>
      <c r="J4406" s="234" t="s">
        <v>10789</v>
      </c>
      <c r="K4406" s="102"/>
      <c r="L4406" s="111"/>
      <c r="M4406" s="234">
        <v>1</v>
      </c>
      <c r="N4406" s="108" t="s">
        <v>31991</v>
      </c>
      <c r="O4406" s="234" t="s">
        <v>17734</v>
      </c>
      <c r="P4406" s="239"/>
      <c r="Q4406" s="239" t="s">
        <v>16511</v>
      </c>
      <c r="R4406" s="234"/>
      <c r="S4406" s="234"/>
      <c r="T4406" s="234" t="s">
        <v>21409</v>
      </c>
      <c r="U4406" s="234" t="s">
        <v>6868</v>
      </c>
      <c r="V4406" s="240">
        <v>6.5</v>
      </c>
      <c r="W4406" s="240"/>
      <c r="X4406" s="113"/>
    </row>
    <row r="4407" spans="1:24" ht="12.95" customHeight="1" x14ac:dyDescent="0.2">
      <c r="A4407" s="115">
        <v>2004</v>
      </c>
      <c r="B4407" s="102" t="s">
        <v>6759</v>
      </c>
      <c r="C4407" s="102" t="s">
        <v>13045</v>
      </c>
      <c r="D4407" s="102" t="s">
        <v>10790</v>
      </c>
      <c r="E4407" s="102" t="s">
        <v>10922</v>
      </c>
      <c r="F4407" s="104" t="s">
        <v>14834</v>
      </c>
      <c r="G4407" s="105">
        <v>15414</v>
      </c>
      <c r="H4407" s="234" t="s">
        <v>31992</v>
      </c>
      <c r="I4407" s="234" t="s">
        <v>2625</v>
      </c>
      <c r="J4407" s="234" t="s">
        <v>10766</v>
      </c>
      <c r="K4407" s="102"/>
      <c r="L4407" s="111"/>
      <c r="M4407" s="234">
        <v>0.5</v>
      </c>
      <c r="N4407" s="108">
        <v>32</v>
      </c>
      <c r="O4407" s="234"/>
      <c r="P4407" s="239"/>
      <c r="Q4407" s="239" t="s">
        <v>16751</v>
      </c>
      <c r="R4407" s="234"/>
      <c r="S4407" s="234"/>
      <c r="T4407" s="234" t="s">
        <v>21409</v>
      </c>
      <c r="U4407" s="234" t="s">
        <v>28823</v>
      </c>
      <c r="V4407" s="240">
        <v>7</v>
      </c>
      <c r="W4407" s="240"/>
      <c r="X4407" s="113"/>
    </row>
    <row r="4408" spans="1:24" ht="12.95" customHeight="1" x14ac:dyDescent="0.2">
      <c r="A4408" s="115">
        <v>2004</v>
      </c>
      <c r="B4408" s="102" t="s">
        <v>6759</v>
      </c>
      <c r="C4408" s="102" t="s">
        <v>13045</v>
      </c>
      <c r="D4408" s="102" t="s">
        <v>8871</v>
      </c>
      <c r="E4408" s="102" t="s">
        <v>10923</v>
      </c>
      <c r="F4408" s="104" t="s">
        <v>14834</v>
      </c>
      <c r="G4408" s="105">
        <v>16458</v>
      </c>
      <c r="H4408" s="102" t="s">
        <v>30959</v>
      </c>
      <c r="I4408" s="234" t="s">
        <v>31993</v>
      </c>
      <c r="J4408" s="234" t="s">
        <v>8924</v>
      </c>
      <c r="K4408" s="102"/>
      <c r="L4408" s="111"/>
      <c r="M4408" s="234">
        <v>1</v>
      </c>
      <c r="N4408" s="112">
        <v>50</v>
      </c>
      <c r="O4408" s="234" t="s">
        <v>3620</v>
      </c>
      <c r="P4408" s="239" t="s">
        <v>9125</v>
      </c>
      <c r="Q4408" s="239" t="s">
        <v>15945</v>
      </c>
      <c r="R4408" s="234"/>
      <c r="S4408" s="234"/>
      <c r="T4408" s="234" t="s">
        <v>21293</v>
      </c>
      <c r="U4408" s="234" t="s">
        <v>28824</v>
      </c>
      <c r="V4408" s="240">
        <v>5.5</v>
      </c>
      <c r="W4408" s="240"/>
      <c r="X4408" s="113"/>
    </row>
    <row r="4409" spans="1:24" ht="12.95" customHeight="1" x14ac:dyDescent="0.2">
      <c r="A4409" s="115">
        <v>2004</v>
      </c>
      <c r="B4409" s="102" t="s">
        <v>6759</v>
      </c>
      <c r="C4409" s="102" t="s">
        <v>13045</v>
      </c>
      <c r="D4409" s="102" t="s">
        <v>14940</v>
      </c>
      <c r="E4409" s="102" t="s">
        <v>10924</v>
      </c>
      <c r="F4409" s="104" t="s">
        <v>14834</v>
      </c>
      <c r="G4409" s="105">
        <v>16479</v>
      </c>
      <c r="H4409" s="234" t="s">
        <v>10103</v>
      </c>
      <c r="I4409" s="234" t="s">
        <v>4890</v>
      </c>
      <c r="J4409" s="234" t="s">
        <v>8925</v>
      </c>
      <c r="K4409" s="102"/>
      <c r="L4409" s="111"/>
      <c r="M4409" s="234">
        <v>1.25</v>
      </c>
      <c r="N4409" s="108" t="s">
        <v>31845</v>
      </c>
      <c r="O4409" s="234" t="s">
        <v>19503</v>
      </c>
      <c r="P4409" s="239"/>
      <c r="Q4409" s="239" t="s">
        <v>17297</v>
      </c>
      <c r="R4409" s="234"/>
      <c r="S4409" s="234"/>
      <c r="T4409" s="234" t="s">
        <v>7789</v>
      </c>
      <c r="U4409" s="234" t="s">
        <v>6855</v>
      </c>
      <c r="V4409" s="240">
        <v>8</v>
      </c>
      <c r="W4409" s="240"/>
      <c r="X4409" s="113"/>
    </row>
    <row r="4410" spans="1:24" ht="12.95" customHeight="1" x14ac:dyDescent="0.2">
      <c r="A4410" s="115">
        <v>2003</v>
      </c>
      <c r="B4410" s="102" t="s">
        <v>6759</v>
      </c>
      <c r="C4410" s="103" t="s">
        <v>221</v>
      </c>
      <c r="D4410" s="102" t="s">
        <v>14431</v>
      </c>
      <c r="E4410" s="102" t="s">
        <v>13160</v>
      </c>
      <c r="F4410" s="104" t="s">
        <v>14834</v>
      </c>
      <c r="G4410" s="105">
        <v>14501</v>
      </c>
      <c r="H4410" s="234" t="s">
        <v>11819</v>
      </c>
      <c r="I4410" s="163" t="s">
        <v>30796</v>
      </c>
      <c r="J4410" s="234" t="s">
        <v>14958</v>
      </c>
      <c r="K4410" s="102"/>
      <c r="L4410" s="111"/>
      <c r="M4410" s="234">
        <v>2</v>
      </c>
      <c r="N4410" s="112" t="s">
        <v>18115</v>
      </c>
      <c r="O4410" s="234" t="s">
        <v>16880</v>
      </c>
      <c r="P4410" s="239" t="s">
        <v>15889</v>
      </c>
      <c r="Q4410" s="239" t="s">
        <v>19571</v>
      </c>
      <c r="R4410" s="234"/>
      <c r="S4410" s="234"/>
      <c r="T4410" s="234" t="s">
        <v>20541</v>
      </c>
      <c r="U4410" s="234" t="s">
        <v>20037</v>
      </c>
      <c r="V4410" s="240">
        <v>7</v>
      </c>
      <c r="W4410" s="240"/>
      <c r="X4410" s="113"/>
    </row>
    <row r="4411" spans="1:24" ht="12.95" customHeight="1" x14ac:dyDescent="0.2">
      <c r="A4411" s="115">
        <v>2003</v>
      </c>
      <c r="B4411" s="102" t="s">
        <v>6759</v>
      </c>
      <c r="C4411" s="102" t="s">
        <v>221</v>
      </c>
      <c r="D4411" s="102" t="s">
        <v>1957</v>
      </c>
      <c r="E4411" s="102" t="s">
        <v>13161</v>
      </c>
      <c r="F4411" s="104" t="s">
        <v>14834</v>
      </c>
      <c r="G4411" s="105">
        <v>14507</v>
      </c>
      <c r="H4411" s="234" t="s">
        <v>10103</v>
      </c>
      <c r="I4411" s="163" t="s">
        <v>30796</v>
      </c>
      <c r="J4411" s="234" t="s">
        <v>3419</v>
      </c>
      <c r="K4411" s="102"/>
      <c r="L4411" s="111"/>
      <c r="M4411" s="234">
        <v>3</v>
      </c>
      <c r="N4411" s="112" t="s">
        <v>18116</v>
      </c>
      <c r="O4411" s="234" t="s">
        <v>19238</v>
      </c>
      <c r="P4411" s="239"/>
      <c r="Q4411" s="239" t="s">
        <v>16140</v>
      </c>
      <c r="R4411" s="234"/>
      <c r="S4411" s="234"/>
      <c r="T4411" s="234" t="s">
        <v>20541</v>
      </c>
      <c r="U4411" s="234" t="s">
        <v>18117</v>
      </c>
      <c r="V4411" s="240">
        <v>9</v>
      </c>
      <c r="W4411" s="240"/>
      <c r="X4411" s="113"/>
    </row>
    <row r="4412" spans="1:24" ht="12.95" customHeight="1" x14ac:dyDescent="0.2">
      <c r="A4412" s="115">
        <v>2003</v>
      </c>
      <c r="B4412" s="102" t="s">
        <v>6759</v>
      </c>
      <c r="C4412" s="102" t="s">
        <v>221</v>
      </c>
      <c r="D4412" s="102" t="s">
        <v>2800</v>
      </c>
      <c r="E4412" s="102" t="s">
        <v>13162</v>
      </c>
      <c r="F4412" s="104" t="s">
        <v>14834</v>
      </c>
      <c r="G4412" s="105">
        <v>14741</v>
      </c>
      <c r="H4412" s="163" t="s">
        <v>30788</v>
      </c>
      <c r="I4412" s="234" t="s">
        <v>11819</v>
      </c>
      <c r="J4412" s="234" t="s">
        <v>14927</v>
      </c>
      <c r="K4412" s="102"/>
      <c r="L4412" s="111"/>
      <c r="M4412" s="234">
        <v>1</v>
      </c>
      <c r="N4412" s="108" t="s">
        <v>31700</v>
      </c>
      <c r="O4412" s="234"/>
      <c r="P4412" s="239" t="s">
        <v>13301</v>
      </c>
      <c r="Q4412" s="239" t="s">
        <v>19677</v>
      </c>
      <c r="R4412" s="234"/>
      <c r="S4412" s="234"/>
      <c r="T4412" s="234" t="s">
        <v>28757</v>
      </c>
      <c r="U4412" s="234" t="s">
        <v>7658</v>
      </c>
      <c r="V4412" s="240">
        <v>6.5</v>
      </c>
      <c r="W4412" s="240"/>
      <c r="X4412" s="113"/>
    </row>
    <row r="4413" spans="1:24" ht="12.95" customHeight="1" x14ac:dyDescent="0.2">
      <c r="A4413" s="115">
        <v>2003</v>
      </c>
      <c r="B4413" s="102" t="s">
        <v>6759</v>
      </c>
      <c r="C4413" s="102" t="s">
        <v>221</v>
      </c>
      <c r="D4413" s="102" t="s">
        <v>9440</v>
      </c>
      <c r="E4413" s="102" t="s">
        <v>13163</v>
      </c>
      <c r="F4413" s="104" t="s">
        <v>14834</v>
      </c>
      <c r="G4413" s="105">
        <v>15307</v>
      </c>
      <c r="H4413" s="234" t="s">
        <v>7198</v>
      </c>
      <c r="I4413" s="163" t="s">
        <v>31525</v>
      </c>
      <c r="J4413" s="234" t="s">
        <v>7659</v>
      </c>
      <c r="K4413" s="102"/>
      <c r="L4413" s="111"/>
      <c r="M4413" s="234">
        <v>0.75</v>
      </c>
      <c r="N4413" s="108">
        <v>48</v>
      </c>
      <c r="O4413" s="234" t="s">
        <v>15928</v>
      </c>
      <c r="P4413" s="239"/>
      <c r="Q4413" s="239" t="s">
        <v>15832</v>
      </c>
      <c r="R4413" s="234"/>
      <c r="S4413" s="234"/>
      <c r="T4413" s="234" t="s">
        <v>20542</v>
      </c>
      <c r="U4413" s="234" t="s">
        <v>28825</v>
      </c>
      <c r="V4413" s="240">
        <v>4.5</v>
      </c>
      <c r="W4413" s="240"/>
      <c r="X4413" s="113"/>
    </row>
    <row r="4414" spans="1:24" ht="12.95" customHeight="1" x14ac:dyDescent="0.2">
      <c r="A4414" s="115">
        <v>2003</v>
      </c>
      <c r="B4414" s="102" t="s">
        <v>6759</v>
      </c>
      <c r="C4414" s="102" t="s">
        <v>221</v>
      </c>
      <c r="D4414" s="102" t="s">
        <v>1958</v>
      </c>
      <c r="E4414" s="102" t="s">
        <v>13164</v>
      </c>
      <c r="F4414" s="104" t="s">
        <v>14834</v>
      </c>
      <c r="G4414" s="105">
        <v>15352</v>
      </c>
      <c r="H4414" s="163" t="s">
        <v>30996</v>
      </c>
      <c r="I4414" s="234" t="s">
        <v>2625</v>
      </c>
      <c r="J4414" s="102" t="s">
        <v>5199</v>
      </c>
      <c r="K4414" s="102"/>
      <c r="L4414" s="111"/>
      <c r="M4414" s="234">
        <v>2</v>
      </c>
      <c r="N4414" s="112" t="s">
        <v>16077</v>
      </c>
      <c r="O4414" s="234" t="s">
        <v>3620</v>
      </c>
      <c r="P4414" s="239" t="s">
        <v>162</v>
      </c>
      <c r="Q4414" s="239" t="s">
        <v>19671</v>
      </c>
      <c r="R4414" s="234" t="s">
        <v>7035</v>
      </c>
      <c r="S4414" s="234"/>
      <c r="T4414" s="234" t="s">
        <v>20545</v>
      </c>
      <c r="U4414" s="234" t="s">
        <v>28277</v>
      </c>
      <c r="V4414" s="240">
        <v>8</v>
      </c>
      <c r="W4414" s="240"/>
      <c r="X4414" s="113"/>
    </row>
    <row r="4415" spans="1:24" ht="12.95" customHeight="1" x14ac:dyDescent="0.2">
      <c r="A4415" s="115">
        <v>2003</v>
      </c>
      <c r="B4415" s="102" t="s">
        <v>6759</v>
      </c>
      <c r="C4415" s="102" t="s">
        <v>221</v>
      </c>
      <c r="D4415" s="102" t="s">
        <v>9441</v>
      </c>
      <c r="E4415" s="102" t="s">
        <v>13165</v>
      </c>
      <c r="F4415" s="104" t="s">
        <v>14834</v>
      </c>
      <c r="G4415" s="105">
        <v>15597</v>
      </c>
      <c r="H4415" s="163" t="s">
        <v>15082</v>
      </c>
      <c r="I4415" s="163" t="s">
        <v>2625</v>
      </c>
      <c r="J4415" s="102" t="s">
        <v>11260</v>
      </c>
      <c r="K4415" s="102"/>
      <c r="L4415" s="111"/>
      <c r="M4415" s="234">
        <v>1</v>
      </c>
      <c r="N4415" s="112">
        <v>38</v>
      </c>
      <c r="O4415" s="234"/>
      <c r="P4415" s="239"/>
      <c r="Q4415" s="239" t="s">
        <v>19521</v>
      </c>
      <c r="R4415" s="234" t="s">
        <v>7035</v>
      </c>
      <c r="S4415" s="234"/>
      <c r="T4415" s="234" t="s">
        <v>20545</v>
      </c>
      <c r="U4415" s="234" t="s">
        <v>28826</v>
      </c>
      <c r="V4415" s="240">
        <v>6.5</v>
      </c>
      <c r="W4415" s="240"/>
      <c r="X4415" s="113"/>
    </row>
    <row r="4416" spans="1:24" ht="12.95" customHeight="1" x14ac:dyDescent="0.2">
      <c r="A4416" s="115">
        <v>2003</v>
      </c>
      <c r="B4416" s="102" t="s">
        <v>6759</v>
      </c>
      <c r="C4416" s="102" t="s">
        <v>221</v>
      </c>
      <c r="D4416" s="102" t="s">
        <v>9442</v>
      </c>
      <c r="E4416" s="102" t="s">
        <v>13166</v>
      </c>
      <c r="F4416" s="104" t="s">
        <v>14834</v>
      </c>
      <c r="G4416" s="105">
        <v>15906</v>
      </c>
      <c r="H4416" s="163" t="s">
        <v>11819</v>
      </c>
      <c r="I4416" s="234" t="s">
        <v>13336</v>
      </c>
      <c r="J4416" s="234" t="s">
        <v>4120</v>
      </c>
      <c r="K4416" s="102"/>
      <c r="L4416" s="111"/>
      <c r="M4416" s="234">
        <v>2</v>
      </c>
      <c r="N4416" s="112" t="s">
        <v>16953</v>
      </c>
      <c r="O4416" s="234"/>
      <c r="P4416" s="239"/>
      <c r="Q4416" s="239" t="s">
        <v>16814</v>
      </c>
      <c r="R4416" s="234"/>
      <c r="S4416" s="234"/>
      <c r="T4416" s="102" t="s">
        <v>21275</v>
      </c>
      <c r="U4416" s="234" t="s">
        <v>2475</v>
      </c>
      <c r="V4416" s="240">
        <v>7.5</v>
      </c>
      <c r="W4416" s="240"/>
      <c r="X4416" s="113"/>
    </row>
    <row r="4417" spans="1:24" ht="12.95" customHeight="1" x14ac:dyDescent="0.2">
      <c r="A4417" s="115">
        <v>2003</v>
      </c>
      <c r="B4417" s="102" t="s">
        <v>6759</v>
      </c>
      <c r="C4417" s="102" t="s">
        <v>221</v>
      </c>
      <c r="D4417" s="102" t="s">
        <v>4146</v>
      </c>
      <c r="E4417" s="102" t="s">
        <v>13167</v>
      </c>
      <c r="F4417" s="104" t="s">
        <v>14834</v>
      </c>
      <c r="G4417" s="105">
        <v>15960</v>
      </c>
      <c r="H4417" s="163" t="s">
        <v>11819</v>
      </c>
      <c r="I4417" s="234" t="s">
        <v>10191</v>
      </c>
      <c r="J4417" s="234" t="s">
        <v>1620</v>
      </c>
      <c r="K4417" s="102"/>
      <c r="L4417" s="111"/>
      <c r="M4417" s="234">
        <v>2</v>
      </c>
      <c r="N4417" s="112" t="s">
        <v>16816</v>
      </c>
      <c r="O4417" s="234" t="s">
        <v>20826</v>
      </c>
      <c r="P4417" s="239"/>
      <c r="Q4417" s="239" t="s">
        <v>20508</v>
      </c>
      <c r="R4417" s="234"/>
      <c r="S4417" s="234" t="s">
        <v>11080</v>
      </c>
      <c r="T4417" s="102" t="s">
        <v>21275</v>
      </c>
      <c r="U4417" s="234" t="s">
        <v>2475</v>
      </c>
      <c r="V4417" s="240">
        <v>6.5</v>
      </c>
      <c r="W4417" s="240"/>
      <c r="X4417" s="113"/>
    </row>
    <row r="4418" spans="1:24" ht="12.95" customHeight="1" x14ac:dyDescent="0.2">
      <c r="A4418" s="115">
        <v>2003</v>
      </c>
      <c r="B4418" s="102" t="s">
        <v>6759</v>
      </c>
      <c r="C4418" s="102" t="s">
        <v>221</v>
      </c>
      <c r="D4418" s="102" t="s">
        <v>11708</v>
      </c>
      <c r="E4418" s="102" t="s">
        <v>13168</v>
      </c>
      <c r="F4418" s="104" t="s">
        <v>14834</v>
      </c>
      <c r="G4418" s="105">
        <v>16064</v>
      </c>
      <c r="H4418" s="234" t="s">
        <v>11819</v>
      </c>
      <c r="I4418" s="163" t="s">
        <v>10103</v>
      </c>
      <c r="J4418" s="234" t="s">
        <v>4121</v>
      </c>
      <c r="K4418" s="102"/>
      <c r="L4418" s="241"/>
      <c r="M4418" s="234">
        <v>2</v>
      </c>
      <c r="N4418" s="108" t="s">
        <v>31994</v>
      </c>
      <c r="O4418" s="234" t="s">
        <v>18151</v>
      </c>
      <c r="P4418" s="239"/>
      <c r="Q4418" s="239" t="s">
        <v>17297</v>
      </c>
      <c r="R4418" s="234"/>
      <c r="S4418" s="234"/>
      <c r="T4418" s="234" t="s">
        <v>7789</v>
      </c>
      <c r="U4418" s="234" t="s">
        <v>28827</v>
      </c>
      <c r="V4418" s="240">
        <v>6</v>
      </c>
      <c r="W4418" s="240"/>
      <c r="X4418" s="113"/>
    </row>
    <row r="4419" spans="1:24" ht="12.95" customHeight="1" x14ac:dyDescent="0.2">
      <c r="A4419" s="115">
        <v>2003</v>
      </c>
      <c r="B4419" s="102" t="s">
        <v>6759</v>
      </c>
      <c r="C4419" s="102" t="s">
        <v>221</v>
      </c>
      <c r="D4419" s="102" t="s">
        <v>4846</v>
      </c>
      <c r="E4419" s="102" t="s">
        <v>13534</v>
      </c>
      <c r="F4419" s="104" t="s">
        <v>14834</v>
      </c>
      <c r="G4419" s="105">
        <v>16199</v>
      </c>
      <c r="H4419" s="234" t="s">
        <v>2625</v>
      </c>
      <c r="I4419" s="163" t="s">
        <v>14944</v>
      </c>
      <c r="J4419" s="102" t="s">
        <v>4122</v>
      </c>
      <c r="K4419" s="102"/>
      <c r="L4419" s="111"/>
      <c r="M4419" s="234">
        <v>1</v>
      </c>
      <c r="N4419" s="112" t="s">
        <v>18118</v>
      </c>
      <c r="O4419" s="234"/>
      <c r="P4419" s="239" t="s">
        <v>9125</v>
      </c>
      <c r="Q4419" s="239" t="s">
        <v>19677</v>
      </c>
      <c r="R4419" s="234"/>
      <c r="S4419" s="234"/>
      <c r="T4419" s="234" t="s">
        <v>8947</v>
      </c>
      <c r="U4419" s="234" t="s">
        <v>21811</v>
      </c>
      <c r="V4419" s="240">
        <v>5.5</v>
      </c>
      <c r="W4419" s="240"/>
      <c r="X4419" s="113"/>
    </row>
    <row r="4420" spans="1:24" ht="12.95" customHeight="1" x14ac:dyDescent="0.2">
      <c r="A4420" s="115">
        <v>2003</v>
      </c>
      <c r="B4420" s="102" t="s">
        <v>6759</v>
      </c>
      <c r="C4420" s="102" t="s">
        <v>221</v>
      </c>
      <c r="D4420" s="102" t="s">
        <v>4123</v>
      </c>
      <c r="E4420" s="102" t="s">
        <v>9819</v>
      </c>
      <c r="F4420" s="104" t="s">
        <v>14834</v>
      </c>
      <c r="G4420" s="105">
        <v>16278</v>
      </c>
      <c r="H4420" s="234" t="s">
        <v>4890</v>
      </c>
      <c r="I4420" s="115" t="s">
        <v>31039</v>
      </c>
      <c r="J4420" s="234" t="s">
        <v>4219</v>
      </c>
      <c r="K4420" s="102"/>
      <c r="L4420" s="111"/>
      <c r="M4420" s="234">
        <v>3</v>
      </c>
      <c r="N4420" s="112" t="s">
        <v>18119</v>
      </c>
      <c r="O4420" s="234" t="s">
        <v>21535</v>
      </c>
      <c r="P4420" s="239" t="s">
        <v>162</v>
      </c>
      <c r="Q4420" s="239" t="s">
        <v>19228</v>
      </c>
      <c r="R4420" s="234"/>
      <c r="S4420" s="234"/>
      <c r="T4420" s="234" t="s">
        <v>20547</v>
      </c>
      <c r="U4420" s="234"/>
      <c r="V4420" s="240">
        <v>9</v>
      </c>
      <c r="W4420" s="240"/>
      <c r="X4420" s="113"/>
    </row>
    <row r="4421" spans="1:24" ht="12.95" customHeight="1" x14ac:dyDescent="0.2">
      <c r="A4421" s="115">
        <v>2003</v>
      </c>
      <c r="B4421" s="102" t="s">
        <v>6759</v>
      </c>
      <c r="C4421" s="102" t="s">
        <v>221</v>
      </c>
      <c r="D4421" s="102" t="s">
        <v>13159</v>
      </c>
      <c r="E4421" s="102" t="s">
        <v>684</v>
      </c>
      <c r="F4421" s="104" t="s">
        <v>14834</v>
      </c>
      <c r="G4421" s="105">
        <v>16504</v>
      </c>
      <c r="H4421" s="163" t="s">
        <v>10103</v>
      </c>
      <c r="I4421" s="234" t="s">
        <v>4890</v>
      </c>
      <c r="J4421" s="234" t="s">
        <v>4220</v>
      </c>
      <c r="K4421" s="102"/>
      <c r="L4421" s="111"/>
      <c r="M4421" s="234">
        <v>1</v>
      </c>
      <c r="N4421" s="112" t="s">
        <v>12955</v>
      </c>
      <c r="O4421" s="234" t="s">
        <v>3325</v>
      </c>
      <c r="P4421" s="239" t="s">
        <v>8076</v>
      </c>
      <c r="Q4421" s="239" t="s">
        <v>17422</v>
      </c>
      <c r="R4421" s="234" t="s">
        <v>7035</v>
      </c>
      <c r="S4421" s="234"/>
      <c r="T4421" s="234" t="s">
        <v>7789</v>
      </c>
      <c r="U4421" s="234"/>
      <c r="V4421" s="240">
        <v>5.5</v>
      </c>
      <c r="W4421" s="240"/>
      <c r="X4421" s="113"/>
    </row>
    <row r="4422" spans="1:24" ht="12.95" customHeight="1" x14ac:dyDescent="0.2">
      <c r="A4422" s="115">
        <v>2003</v>
      </c>
      <c r="B4422" s="102" t="s">
        <v>6759</v>
      </c>
      <c r="C4422" s="103" t="s">
        <v>5407</v>
      </c>
      <c r="D4422" s="102" t="s">
        <v>14580</v>
      </c>
      <c r="E4422" s="102" t="s">
        <v>9072</v>
      </c>
      <c r="F4422" s="104" t="s">
        <v>14834</v>
      </c>
      <c r="G4422" s="105">
        <v>15332</v>
      </c>
      <c r="H4422" s="163" t="s">
        <v>2625</v>
      </c>
      <c r="I4422" s="163" t="s">
        <v>10191</v>
      </c>
      <c r="J4422" s="234" t="s">
        <v>536</v>
      </c>
      <c r="K4422" s="102"/>
      <c r="L4422" s="111" t="s">
        <v>15265</v>
      </c>
      <c r="M4422" s="234">
        <v>0.5</v>
      </c>
      <c r="N4422" s="108">
        <v>38</v>
      </c>
      <c r="O4422" s="234" t="s">
        <v>18206</v>
      </c>
      <c r="P4422" s="239" t="s">
        <v>9125</v>
      </c>
      <c r="Q4422" s="239" t="s">
        <v>162</v>
      </c>
      <c r="R4422" s="234"/>
      <c r="S4422" s="234"/>
      <c r="T4422" s="102" t="s">
        <v>20545</v>
      </c>
      <c r="U4422" s="102" t="s">
        <v>6868</v>
      </c>
      <c r="V4422" s="240">
        <v>4.5</v>
      </c>
      <c r="W4422" s="240"/>
      <c r="X4422" s="113"/>
    </row>
    <row r="4423" spans="1:24" ht="12.95" customHeight="1" x14ac:dyDescent="0.2">
      <c r="A4423" s="115">
        <v>2003</v>
      </c>
      <c r="B4423" s="102" t="s">
        <v>6759</v>
      </c>
      <c r="C4423" s="102" t="s">
        <v>5407</v>
      </c>
      <c r="D4423" s="102" t="s">
        <v>685</v>
      </c>
      <c r="E4423" s="102" t="s">
        <v>9073</v>
      </c>
      <c r="F4423" s="104" t="s">
        <v>14834</v>
      </c>
      <c r="G4423" s="105">
        <v>15343</v>
      </c>
      <c r="H4423" s="163" t="s">
        <v>30996</v>
      </c>
      <c r="I4423" s="163" t="s">
        <v>2625</v>
      </c>
      <c r="J4423" s="234" t="s">
        <v>537</v>
      </c>
      <c r="K4423" s="102"/>
      <c r="L4423" s="111"/>
      <c r="M4423" s="234">
        <v>1</v>
      </c>
      <c r="N4423" s="108" t="s">
        <v>31995</v>
      </c>
      <c r="O4423" s="234"/>
      <c r="P4423" s="239" t="s">
        <v>162</v>
      </c>
      <c r="Q4423" s="239" t="s">
        <v>16525</v>
      </c>
      <c r="R4423" s="234"/>
      <c r="S4423" s="234"/>
      <c r="T4423" s="102" t="s">
        <v>20545</v>
      </c>
      <c r="U4423" s="102" t="s">
        <v>6868</v>
      </c>
      <c r="V4423" s="240">
        <v>5.5</v>
      </c>
      <c r="W4423" s="240"/>
      <c r="X4423" s="113"/>
    </row>
    <row r="4424" spans="1:24" ht="12.95" customHeight="1" x14ac:dyDescent="0.2">
      <c r="A4424" s="115">
        <v>2003</v>
      </c>
      <c r="B4424" s="102" t="s">
        <v>6759</v>
      </c>
      <c r="C4424" s="102" t="s">
        <v>5407</v>
      </c>
      <c r="D4424" s="102" t="s">
        <v>2129</v>
      </c>
      <c r="E4424" s="102" t="s">
        <v>9074</v>
      </c>
      <c r="F4424" s="104" t="s">
        <v>14834</v>
      </c>
      <c r="G4424" s="105">
        <v>15347</v>
      </c>
      <c r="H4424" s="163" t="s">
        <v>10191</v>
      </c>
      <c r="I4424" s="163" t="s">
        <v>2625</v>
      </c>
      <c r="J4424" s="234" t="s">
        <v>1029</v>
      </c>
      <c r="K4424" s="102"/>
      <c r="L4424" s="111"/>
      <c r="M4424" s="234">
        <v>1</v>
      </c>
      <c r="N4424" s="108" t="s">
        <v>31996</v>
      </c>
      <c r="O4424" s="234"/>
      <c r="P4424" s="239" t="s">
        <v>15928</v>
      </c>
      <c r="Q4424" s="239" t="s">
        <v>18159</v>
      </c>
      <c r="R4424" s="234"/>
      <c r="S4424" s="234"/>
      <c r="T4424" s="102" t="s">
        <v>20545</v>
      </c>
      <c r="U4424" s="102" t="s">
        <v>6868</v>
      </c>
      <c r="V4424" s="240">
        <v>5.5</v>
      </c>
      <c r="W4424" s="240"/>
      <c r="X4424" s="113"/>
    </row>
    <row r="4425" spans="1:24" ht="12.95" customHeight="1" x14ac:dyDescent="0.2">
      <c r="A4425" s="115">
        <v>2003</v>
      </c>
      <c r="B4425" s="102" t="s">
        <v>6759</v>
      </c>
      <c r="C4425" s="102" t="s">
        <v>5407</v>
      </c>
      <c r="D4425" s="102" t="s">
        <v>9376</v>
      </c>
      <c r="E4425" s="102" t="s">
        <v>15060</v>
      </c>
      <c r="F4425" s="104" t="s">
        <v>14834</v>
      </c>
      <c r="G4425" s="105">
        <v>15364</v>
      </c>
      <c r="H4425" s="234" t="s">
        <v>10191</v>
      </c>
      <c r="I4425" s="163" t="s">
        <v>2625</v>
      </c>
      <c r="J4425" s="234" t="s">
        <v>1030</v>
      </c>
      <c r="K4425" s="102"/>
      <c r="L4425" s="111"/>
      <c r="M4425" s="234">
        <v>1</v>
      </c>
      <c r="N4425" s="112">
        <v>39</v>
      </c>
      <c r="O4425" s="234"/>
      <c r="P4425" s="239"/>
      <c r="Q4425" s="239" t="s">
        <v>16835</v>
      </c>
      <c r="R4425" s="234" t="s">
        <v>7035</v>
      </c>
      <c r="S4425" s="234"/>
      <c r="T4425" s="102" t="s">
        <v>20545</v>
      </c>
      <c r="U4425" s="102" t="s">
        <v>6868</v>
      </c>
      <c r="V4425" s="240">
        <v>7</v>
      </c>
      <c r="W4425" s="240"/>
      <c r="X4425" s="113"/>
    </row>
    <row r="4426" spans="1:24" ht="12.95" customHeight="1" x14ac:dyDescent="0.2">
      <c r="A4426" s="115">
        <v>2003</v>
      </c>
      <c r="B4426" s="102" t="s">
        <v>6759</v>
      </c>
      <c r="C4426" s="102" t="s">
        <v>5407</v>
      </c>
      <c r="D4426" s="102" t="s">
        <v>9377</v>
      </c>
      <c r="E4426" s="102" t="s">
        <v>15061</v>
      </c>
      <c r="F4426" s="104" t="s">
        <v>14834</v>
      </c>
      <c r="G4426" s="105">
        <v>15365</v>
      </c>
      <c r="H4426" s="163" t="s">
        <v>2625</v>
      </c>
      <c r="I4426" s="163" t="s">
        <v>31997</v>
      </c>
      <c r="J4426" s="234" t="s">
        <v>9726</v>
      </c>
      <c r="K4426" s="102"/>
      <c r="L4426" s="242"/>
      <c r="M4426" s="234">
        <v>0.5</v>
      </c>
      <c r="N4426" s="108">
        <v>36</v>
      </c>
      <c r="O4426" s="234" t="s">
        <v>9160</v>
      </c>
      <c r="P4426" s="239" t="s">
        <v>9125</v>
      </c>
      <c r="Q4426" s="239" t="s">
        <v>16880</v>
      </c>
      <c r="R4426" s="234"/>
      <c r="S4426" s="234"/>
      <c r="T4426" s="102" t="s">
        <v>20545</v>
      </c>
      <c r="U4426" s="234" t="s">
        <v>21332</v>
      </c>
      <c r="V4426" s="240">
        <v>5.5</v>
      </c>
      <c r="W4426" s="240"/>
      <c r="X4426" s="113"/>
    </row>
    <row r="4427" spans="1:24" ht="12.95" customHeight="1" x14ac:dyDescent="0.2">
      <c r="A4427" s="115">
        <v>2003</v>
      </c>
      <c r="B4427" s="102" t="s">
        <v>6759</v>
      </c>
      <c r="C4427" s="102" t="s">
        <v>5407</v>
      </c>
      <c r="D4427" s="102" t="s">
        <v>9378</v>
      </c>
      <c r="E4427" s="102" t="s">
        <v>12140</v>
      </c>
      <c r="F4427" s="104" t="s">
        <v>14834</v>
      </c>
      <c r="G4427" s="105">
        <v>15368</v>
      </c>
      <c r="H4427" s="234" t="s">
        <v>2625</v>
      </c>
      <c r="I4427" s="163" t="s">
        <v>10191</v>
      </c>
      <c r="J4427" s="234" t="s">
        <v>9727</v>
      </c>
      <c r="K4427" s="102"/>
      <c r="L4427" s="111"/>
      <c r="M4427" s="234">
        <v>2</v>
      </c>
      <c r="N4427" s="112" t="s">
        <v>18092</v>
      </c>
      <c r="O4427" s="234" t="s">
        <v>3620</v>
      </c>
      <c r="P4427" s="239"/>
      <c r="Q4427" s="239" t="s">
        <v>18013</v>
      </c>
      <c r="R4427" s="234"/>
      <c r="S4427" s="234" t="s">
        <v>8315</v>
      </c>
      <c r="T4427" s="102" t="s">
        <v>20545</v>
      </c>
      <c r="U4427" s="234" t="s">
        <v>28286</v>
      </c>
      <c r="V4427" s="240">
        <v>8</v>
      </c>
      <c r="W4427" s="240"/>
      <c r="X4427" s="113"/>
    </row>
    <row r="4428" spans="1:24" ht="12.95" customHeight="1" x14ac:dyDescent="0.2">
      <c r="A4428" s="115">
        <v>2003</v>
      </c>
      <c r="B4428" s="102" t="s">
        <v>6759</v>
      </c>
      <c r="C4428" s="102" t="s">
        <v>5407</v>
      </c>
      <c r="D4428" s="102" t="s">
        <v>8062</v>
      </c>
      <c r="E4428" s="102" t="s">
        <v>12141</v>
      </c>
      <c r="F4428" s="104" t="s">
        <v>14834</v>
      </c>
      <c r="G4428" s="105">
        <v>15374</v>
      </c>
      <c r="H4428" s="234" t="s">
        <v>2625</v>
      </c>
      <c r="I4428" s="163" t="s">
        <v>30996</v>
      </c>
      <c r="J4428" s="234" t="s">
        <v>9726</v>
      </c>
      <c r="K4428" s="102"/>
      <c r="L4428" s="111"/>
      <c r="M4428" s="234">
        <v>1</v>
      </c>
      <c r="N4428" s="112">
        <v>36</v>
      </c>
      <c r="O4428" s="234" t="s">
        <v>10189</v>
      </c>
      <c r="P4428" s="239" t="s">
        <v>9125</v>
      </c>
      <c r="Q4428" s="239" t="s">
        <v>16646</v>
      </c>
      <c r="R4428" s="234"/>
      <c r="S4428" s="234"/>
      <c r="T4428" s="102" t="s">
        <v>20545</v>
      </c>
      <c r="U4428" s="102" t="s">
        <v>6868</v>
      </c>
      <c r="V4428" s="240">
        <v>7</v>
      </c>
      <c r="W4428" s="240"/>
      <c r="X4428" s="113"/>
    </row>
    <row r="4429" spans="1:24" ht="12.95" customHeight="1" x14ac:dyDescent="0.2">
      <c r="A4429" s="115">
        <v>2003</v>
      </c>
      <c r="B4429" s="102" t="s">
        <v>6759</v>
      </c>
      <c r="C4429" s="102" t="s">
        <v>5407</v>
      </c>
      <c r="D4429" s="102" t="s">
        <v>14581</v>
      </c>
      <c r="E4429" s="102" t="s">
        <v>10142</v>
      </c>
      <c r="F4429" s="104" t="s">
        <v>14834</v>
      </c>
      <c r="G4429" s="105">
        <v>15375</v>
      </c>
      <c r="H4429" s="234" t="s">
        <v>2625</v>
      </c>
      <c r="I4429" s="234" t="s">
        <v>31769</v>
      </c>
      <c r="J4429" s="234" t="s">
        <v>7867</v>
      </c>
      <c r="K4429" s="102"/>
      <c r="L4429" s="111"/>
      <c r="M4429" s="234">
        <v>2</v>
      </c>
      <c r="N4429" s="112" t="s">
        <v>16740</v>
      </c>
      <c r="O4429" s="234" t="s">
        <v>10189</v>
      </c>
      <c r="P4429" s="239"/>
      <c r="Q4429" s="239" t="s">
        <v>19105</v>
      </c>
      <c r="R4429" s="234"/>
      <c r="S4429" s="234"/>
      <c r="T4429" s="102" t="s">
        <v>20545</v>
      </c>
      <c r="U4429" s="102" t="s">
        <v>6868</v>
      </c>
      <c r="V4429" s="240">
        <v>8</v>
      </c>
      <c r="W4429" s="240"/>
      <c r="X4429" s="113"/>
    </row>
    <row r="4430" spans="1:24" ht="12.95" customHeight="1" x14ac:dyDescent="0.2">
      <c r="A4430" s="115">
        <v>2003</v>
      </c>
      <c r="B4430" s="102" t="s">
        <v>6759</v>
      </c>
      <c r="C4430" s="102" t="s">
        <v>5407</v>
      </c>
      <c r="D4430" s="102" t="s">
        <v>9070</v>
      </c>
      <c r="E4430" s="102" t="s">
        <v>2713</v>
      </c>
      <c r="F4430" s="104" t="s">
        <v>14834</v>
      </c>
      <c r="G4430" s="105">
        <v>15434</v>
      </c>
      <c r="H4430" s="163" t="s">
        <v>30996</v>
      </c>
      <c r="I4430" s="163" t="s">
        <v>2625</v>
      </c>
      <c r="J4430" s="234" t="s">
        <v>7868</v>
      </c>
      <c r="K4430" s="102"/>
      <c r="L4430" s="111"/>
      <c r="M4430" s="234">
        <v>0.75</v>
      </c>
      <c r="N4430" s="108">
        <v>47</v>
      </c>
      <c r="O4430" s="234" t="s">
        <v>12252</v>
      </c>
      <c r="P4430" s="239" t="s">
        <v>162</v>
      </c>
      <c r="Q4430" s="239" t="s">
        <v>19671</v>
      </c>
      <c r="R4430" s="234"/>
      <c r="S4430" s="234"/>
      <c r="T4430" s="102" t="s">
        <v>20545</v>
      </c>
      <c r="U4430" s="102" t="s">
        <v>6868</v>
      </c>
      <c r="V4430" s="240">
        <v>9</v>
      </c>
      <c r="W4430" s="240"/>
      <c r="X4430" s="113"/>
    </row>
    <row r="4431" spans="1:24" ht="12.95" customHeight="1" x14ac:dyDescent="0.2">
      <c r="A4431" s="115">
        <v>2003</v>
      </c>
      <c r="B4431" s="102" t="s">
        <v>6759</v>
      </c>
      <c r="C4431" s="102" t="s">
        <v>5407</v>
      </c>
      <c r="D4431" s="102" t="s">
        <v>9071</v>
      </c>
      <c r="E4431" s="102" t="s">
        <v>2714</v>
      </c>
      <c r="F4431" s="104" t="s">
        <v>14834</v>
      </c>
      <c r="G4431" s="105">
        <v>15436</v>
      </c>
      <c r="H4431" s="163" t="s">
        <v>31998</v>
      </c>
      <c r="I4431" s="163" t="s">
        <v>2625</v>
      </c>
      <c r="J4431" s="234" t="s">
        <v>9727</v>
      </c>
      <c r="K4431" s="102"/>
      <c r="L4431" s="111"/>
      <c r="M4431" s="234">
        <v>0.5</v>
      </c>
      <c r="N4431" s="108">
        <v>38</v>
      </c>
      <c r="O4431" s="234" t="s">
        <v>12252</v>
      </c>
      <c r="P4431" s="239" t="s">
        <v>162</v>
      </c>
      <c r="Q4431" s="239" t="s">
        <v>17730</v>
      </c>
      <c r="R4431" s="234"/>
      <c r="S4431" s="234"/>
      <c r="T4431" s="102" t="s">
        <v>20545</v>
      </c>
      <c r="U4431" s="102" t="s">
        <v>6868</v>
      </c>
      <c r="V4431" s="240">
        <v>5.5</v>
      </c>
      <c r="W4431" s="240"/>
      <c r="X4431" s="113"/>
    </row>
    <row r="4432" spans="1:24" ht="12.95" customHeight="1" x14ac:dyDescent="0.2">
      <c r="A4432" s="115">
        <v>2003</v>
      </c>
      <c r="B4432" s="102" t="s">
        <v>6759</v>
      </c>
      <c r="C4432" s="102" t="s">
        <v>13443</v>
      </c>
      <c r="D4432" s="102" t="s">
        <v>7485</v>
      </c>
      <c r="E4432" s="102" t="s">
        <v>4636</v>
      </c>
      <c r="F4432" s="104" t="s">
        <v>14834</v>
      </c>
      <c r="G4432" s="105">
        <v>16258</v>
      </c>
      <c r="H4432" s="234" t="s">
        <v>4890</v>
      </c>
      <c r="I4432" s="234" t="s">
        <v>30710</v>
      </c>
      <c r="J4432" s="234" t="s">
        <v>7474</v>
      </c>
      <c r="K4432" s="102"/>
      <c r="L4432" s="111"/>
      <c r="M4432" s="234">
        <v>2</v>
      </c>
      <c r="N4432" s="112" t="s">
        <v>17523</v>
      </c>
      <c r="O4432" s="234" t="s">
        <v>16680</v>
      </c>
      <c r="P4432" s="239" t="s">
        <v>3620</v>
      </c>
      <c r="Q4432" s="239" t="s">
        <v>17601</v>
      </c>
      <c r="R4432" s="234"/>
      <c r="S4432" s="234"/>
      <c r="T4432" s="234" t="s">
        <v>7789</v>
      </c>
      <c r="U4432" s="234" t="s">
        <v>3909</v>
      </c>
      <c r="V4432" s="240">
        <v>8</v>
      </c>
      <c r="W4432" s="240"/>
      <c r="X4432" s="113"/>
    </row>
    <row r="4433" spans="1:24" ht="12.95" customHeight="1" x14ac:dyDescent="0.2">
      <c r="A4433" s="115">
        <v>2003</v>
      </c>
      <c r="B4433" s="102" t="s">
        <v>6759</v>
      </c>
      <c r="C4433" s="102" t="s">
        <v>13443</v>
      </c>
      <c r="D4433" s="102" t="s">
        <v>7483</v>
      </c>
      <c r="E4433" s="102" t="s">
        <v>10438</v>
      </c>
      <c r="F4433" s="104" t="s">
        <v>14834</v>
      </c>
      <c r="G4433" s="105">
        <v>14741</v>
      </c>
      <c r="H4433" s="234" t="s">
        <v>30788</v>
      </c>
      <c r="I4433" s="234" t="s">
        <v>11819</v>
      </c>
      <c r="J4433" s="234" t="s">
        <v>14449</v>
      </c>
      <c r="K4433" s="102"/>
      <c r="L4433" s="111"/>
      <c r="M4433" s="234">
        <v>1</v>
      </c>
      <c r="N4433" s="112" t="s">
        <v>7484</v>
      </c>
      <c r="O4433" s="234"/>
      <c r="P4433" s="239"/>
      <c r="Q4433" s="239" t="s">
        <v>15913</v>
      </c>
      <c r="R4433" s="234"/>
      <c r="S4433" s="234"/>
      <c r="T4433" s="234" t="s">
        <v>28757</v>
      </c>
      <c r="U4433" s="234" t="s">
        <v>28810</v>
      </c>
      <c r="V4433" s="240">
        <v>4.5</v>
      </c>
      <c r="W4433" s="240"/>
      <c r="X4433" s="113"/>
    </row>
    <row r="4434" spans="1:24" ht="12.95" customHeight="1" x14ac:dyDescent="0.2">
      <c r="A4434" s="115">
        <v>2004</v>
      </c>
      <c r="B4434" s="102" t="s">
        <v>6759</v>
      </c>
      <c r="C4434" s="102" t="s">
        <v>13443</v>
      </c>
      <c r="D4434" s="102" t="s">
        <v>13316</v>
      </c>
      <c r="E4434" s="102" t="s">
        <v>10439</v>
      </c>
      <c r="F4434" s="104" t="s">
        <v>14834</v>
      </c>
      <c r="G4434" s="105">
        <v>16229</v>
      </c>
      <c r="H4434" s="234" t="s">
        <v>11819</v>
      </c>
      <c r="I4434" s="234" t="s">
        <v>13336</v>
      </c>
      <c r="J4434" s="234" t="s">
        <v>2811</v>
      </c>
      <c r="K4434" s="102"/>
      <c r="L4434" s="111"/>
      <c r="M4434" s="234">
        <v>2</v>
      </c>
      <c r="N4434" s="112" t="s">
        <v>17156</v>
      </c>
      <c r="O4434" s="234"/>
      <c r="P4434" s="239" t="s">
        <v>13301</v>
      </c>
      <c r="Q4434" s="239" t="s">
        <v>28811</v>
      </c>
      <c r="R4434" s="234" t="s">
        <v>7035</v>
      </c>
      <c r="S4434" s="234"/>
      <c r="T4434" s="234" t="s">
        <v>20547</v>
      </c>
      <c r="U4434" s="234" t="s">
        <v>28812</v>
      </c>
      <c r="V4434" s="240">
        <v>8</v>
      </c>
      <c r="W4434" s="240"/>
      <c r="X4434" s="113"/>
    </row>
    <row r="4435" spans="1:24" ht="12.95" customHeight="1" x14ac:dyDescent="0.2">
      <c r="A4435" s="115">
        <v>2003</v>
      </c>
      <c r="B4435" s="102" t="s">
        <v>6759</v>
      </c>
      <c r="C4435" s="103" t="s">
        <v>222</v>
      </c>
      <c r="D4435" s="102" t="s">
        <v>53</v>
      </c>
      <c r="E4435" s="102" t="s">
        <v>2437</v>
      </c>
      <c r="F4435" s="104" t="s">
        <v>14834</v>
      </c>
      <c r="G4435" s="105">
        <v>14496</v>
      </c>
      <c r="H4435" s="234" t="s">
        <v>11819</v>
      </c>
      <c r="I4435" s="102" t="s">
        <v>30796</v>
      </c>
      <c r="J4435" s="234" t="s">
        <v>54</v>
      </c>
      <c r="K4435" s="102"/>
      <c r="L4435" s="111"/>
      <c r="M4435" s="234">
        <v>2</v>
      </c>
      <c r="N4435" s="112" t="s">
        <v>18120</v>
      </c>
      <c r="O4435" s="234" t="s">
        <v>17392</v>
      </c>
      <c r="P4435" s="239"/>
      <c r="Q4435" s="239" t="s">
        <v>16543</v>
      </c>
      <c r="R4435" s="234"/>
      <c r="S4435" s="234"/>
      <c r="T4435" s="234" t="s">
        <v>20541</v>
      </c>
      <c r="U4435" s="234" t="s">
        <v>28828</v>
      </c>
      <c r="V4435" s="240">
        <v>7</v>
      </c>
      <c r="W4435" s="240"/>
      <c r="X4435" s="113"/>
    </row>
    <row r="4436" spans="1:24" ht="12.95" customHeight="1" x14ac:dyDescent="0.2">
      <c r="A4436" s="115">
        <v>2003</v>
      </c>
      <c r="B4436" s="102" t="s">
        <v>6759</v>
      </c>
      <c r="C4436" s="102" t="s">
        <v>222</v>
      </c>
      <c r="D4436" s="102" t="s">
        <v>4384</v>
      </c>
      <c r="E4436" s="102" t="s">
        <v>2438</v>
      </c>
      <c r="F4436" s="104" t="s">
        <v>14834</v>
      </c>
      <c r="G4436" s="105">
        <v>14773</v>
      </c>
      <c r="H4436" s="234" t="s">
        <v>13336</v>
      </c>
      <c r="I4436" s="163" t="s">
        <v>11819</v>
      </c>
      <c r="J4436" s="234" t="s">
        <v>11926</v>
      </c>
      <c r="K4436" s="102"/>
      <c r="L4436" s="111"/>
      <c r="M4436" s="234">
        <v>1</v>
      </c>
      <c r="N4436" s="108" t="s">
        <v>31999</v>
      </c>
      <c r="O4436" s="234" t="s">
        <v>5985</v>
      </c>
      <c r="P4436" s="239" t="s">
        <v>162</v>
      </c>
      <c r="Q4436" s="239" t="s">
        <v>16646</v>
      </c>
      <c r="R4436" s="234"/>
      <c r="S4436" s="234" t="s">
        <v>8315</v>
      </c>
      <c r="T4436" s="234" t="s">
        <v>28757</v>
      </c>
      <c r="U4436" s="234" t="s">
        <v>19636</v>
      </c>
      <c r="V4436" s="240">
        <v>6</v>
      </c>
      <c r="W4436" s="240"/>
      <c r="X4436" s="113"/>
    </row>
    <row r="4437" spans="1:24" ht="12.95" customHeight="1" x14ac:dyDescent="0.2">
      <c r="A4437" s="115">
        <v>2003</v>
      </c>
      <c r="B4437" s="102" t="s">
        <v>6759</v>
      </c>
      <c r="C4437" s="102" t="s">
        <v>222</v>
      </c>
      <c r="D4437" s="102" t="s">
        <v>4385</v>
      </c>
      <c r="E4437" s="102" t="s">
        <v>2439</v>
      </c>
      <c r="F4437" s="104" t="s">
        <v>14834</v>
      </c>
      <c r="G4437" s="105">
        <v>15143</v>
      </c>
      <c r="H4437" s="234" t="s">
        <v>13336</v>
      </c>
      <c r="I4437" s="163" t="s">
        <v>8934</v>
      </c>
      <c r="J4437" s="234" t="s">
        <v>8107</v>
      </c>
      <c r="K4437" s="102"/>
      <c r="L4437" s="111"/>
      <c r="M4437" s="234">
        <v>2</v>
      </c>
      <c r="N4437" s="112" t="s">
        <v>17212</v>
      </c>
      <c r="O4437" s="234"/>
      <c r="P4437" s="239"/>
      <c r="Q4437" s="239" t="s">
        <v>15945</v>
      </c>
      <c r="R4437" s="234"/>
      <c r="S4437" s="234"/>
      <c r="T4437" s="102" t="s">
        <v>21275</v>
      </c>
      <c r="U4437" s="234" t="s">
        <v>28829</v>
      </c>
      <c r="V4437" s="240">
        <v>8</v>
      </c>
      <c r="W4437" s="240"/>
      <c r="X4437" s="113"/>
    </row>
    <row r="4438" spans="1:24" ht="12.95" customHeight="1" x14ac:dyDescent="0.2">
      <c r="A4438" s="115">
        <v>2003</v>
      </c>
      <c r="B4438" s="102" t="s">
        <v>6759</v>
      </c>
      <c r="C4438" s="102" t="s">
        <v>222</v>
      </c>
      <c r="D4438" s="102" t="s">
        <v>6070</v>
      </c>
      <c r="E4438" s="102" t="s">
        <v>2440</v>
      </c>
      <c r="F4438" s="104" t="s">
        <v>14834</v>
      </c>
      <c r="G4438" s="105">
        <v>15156</v>
      </c>
      <c r="H4438" s="234" t="s">
        <v>10103</v>
      </c>
      <c r="I4438" s="163" t="s">
        <v>11819</v>
      </c>
      <c r="J4438" s="234" t="s">
        <v>8108</v>
      </c>
      <c r="K4438" s="102"/>
      <c r="L4438" s="111"/>
      <c r="M4438" s="234">
        <v>1</v>
      </c>
      <c r="N4438" s="108" t="s">
        <v>32000</v>
      </c>
      <c r="O4438" s="234"/>
      <c r="P4438" s="239"/>
      <c r="Q4438" s="239" t="s">
        <v>19627</v>
      </c>
      <c r="R4438" s="234"/>
      <c r="S4438" s="234"/>
      <c r="T4438" s="234" t="s">
        <v>7789</v>
      </c>
      <c r="U4438" s="234"/>
      <c r="V4438" s="240">
        <v>7.5</v>
      </c>
      <c r="W4438" s="240"/>
      <c r="X4438" s="113"/>
    </row>
    <row r="4439" spans="1:24" ht="12.95" customHeight="1" x14ac:dyDescent="0.2">
      <c r="A4439" s="115">
        <v>2003</v>
      </c>
      <c r="B4439" s="102" t="s">
        <v>6759</v>
      </c>
      <c r="C4439" s="102" t="s">
        <v>222</v>
      </c>
      <c r="D4439" s="102" t="s">
        <v>1956</v>
      </c>
      <c r="E4439" s="102" t="s">
        <v>2792</v>
      </c>
      <c r="F4439" s="104" t="s">
        <v>14834</v>
      </c>
      <c r="G4439" s="105">
        <v>15297</v>
      </c>
      <c r="H4439" s="234" t="s">
        <v>2625</v>
      </c>
      <c r="I4439" s="163" t="s">
        <v>32001</v>
      </c>
      <c r="J4439" s="102" t="s">
        <v>8284</v>
      </c>
      <c r="K4439" s="102"/>
      <c r="L4439" s="111"/>
      <c r="M4439" s="234">
        <v>1.25</v>
      </c>
      <c r="N4439" s="108" t="s">
        <v>31488</v>
      </c>
      <c r="O4439" s="234" t="s">
        <v>325</v>
      </c>
      <c r="P4439" s="239" t="s">
        <v>162</v>
      </c>
      <c r="Q4439" s="239" t="s">
        <v>16753</v>
      </c>
      <c r="R4439" s="234"/>
      <c r="S4439" s="234"/>
      <c r="T4439" s="234" t="s">
        <v>8947</v>
      </c>
      <c r="U4439" s="234" t="s">
        <v>14790</v>
      </c>
      <c r="V4439" s="240">
        <v>6.5</v>
      </c>
      <c r="W4439" s="240"/>
      <c r="X4439" s="113"/>
    </row>
    <row r="4440" spans="1:24" ht="12.95" customHeight="1" x14ac:dyDescent="0.2">
      <c r="A4440" s="115">
        <v>2003</v>
      </c>
      <c r="B4440" s="102" t="s">
        <v>6759</v>
      </c>
      <c r="C4440" s="102" t="s">
        <v>222</v>
      </c>
      <c r="D4440" s="102" t="s">
        <v>6071</v>
      </c>
      <c r="E4440" s="102" t="s">
        <v>2793</v>
      </c>
      <c r="F4440" s="104" t="s">
        <v>14834</v>
      </c>
      <c r="G4440" s="105">
        <v>15358</v>
      </c>
      <c r="H4440" s="163" t="s">
        <v>2625</v>
      </c>
      <c r="I4440" s="163" t="s">
        <v>30996</v>
      </c>
      <c r="J4440" s="234" t="s">
        <v>8285</v>
      </c>
      <c r="K4440" s="102"/>
      <c r="L4440" s="111"/>
      <c r="M4440" s="234">
        <v>1.75</v>
      </c>
      <c r="N4440" s="108" t="s">
        <v>32002</v>
      </c>
      <c r="O4440" s="234"/>
      <c r="P4440" s="239"/>
      <c r="Q4440" s="239" t="s">
        <v>17386</v>
      </c>
      <c r="R4440" s="234"/>
      <c r="S4440" s="234"/>
      <c r="T4440" s="234" t="s">
        <v>20545</v>
      </c>
      <c r="U4440" s="234" t="s">
        <v>6868</v>
      </c>
      <c r="V4440" s="240">
        <v>4.5</v>
      </c>
      <c r="W4440" s="240"/>
      <c r="X4440" s="113"/>
    </row>
    <row r="4441" spans="1:24" ht="12.95" customHeight="1" x14ac:dyDescent="0.2">
      <c r="A4441" s="115">
        <v>2003</v>
      </c>
      <c r="B4441" s="102" t="s">
        <v>6759</v>
      </c>
      <c r="C4441" s="102" t="s">
        <v>222</v>
      </c>
      <c r="D4441" s="102" t="s">
        <v>2358</v>
      </c>
      <c r="E4441" s="102" t="s">
        <v>2794</v>
      </c>
      <c r="F4441" s="104" t="s">
        <v>14834</v>
      </c>
      <c r="G4441" s="105">
        <v>15898</v>
      </c>
      <c r="H4441" s="163" t="s">
        <v>3805</v>
      </c>
      <c r="I4441" s="163" t="s">
        <v>10191</v>
      </c>
      <c r="J4441" s="234" t="s">
        <v>8286</v>
      </c>
      <c r="K4441" s="102"/>
      <c r="L4441" s="111"/>
      <c r="M4441" s="234">
        <v>1.25</v>
      </c>
      <c r="N4441" s="108" t="s">
        <v>32003</v>
      </c>
      <c r="O4441" s="234" t="s">
        <v>9125</v>
      </c>
      <c r="P4441" s="239"/>
      <c r="Q4441" s="239" t="s">
        <v>28545</v>
      </c>
      <c r="R4441" s="234"/>
      <c r="S4441" s="234"/>
      <c r="T4441" s="234" t="s">
        <v>21293</v>
      </c>
      <c r="U4441" s="234"/>
      <c r="V4441" s="240">
        <v>8</v>
      </c>
      <c r="W4441" s="240"/>
      <c r="X4441" s="113"/>
    </row>
    <row r="4442" spans="1:24" ht="12.95" customHeight="1" x14ac:dyDescent="0.2">
      <c r="A4442" s="115">
        <v>2003</v>
      </c>
      <c r="B4442" s="102" t="s">
        <v>6759</v>
      </c>
      <c r="C4442" s="102" t="s">
        <v>222</v>
      </c>
      <c r="D4442" s="102" t="s">
        <v>4847</v>
      </c>
      <c r="E4442" s="102" t="s">
        <v>2795</v>
      </c>
      <c r="F4442" s="104" t="s">
        <v>14834</v>
      </c>
      <c r="G4442" s="105">
        <v>16086</v>
      </c>
      <c r="H4442" s="234" t="s">
        <v>4890</v>
      </c>
      <c r="I4442" s="163" t="s">
        <v>10103</v>
      </c>
      <c r="J4442" s="234" t="s">
        <v>8287</v>
      </c>
      <c r="K4442" s="102"/>
      <c r="L4442" s="111"/>
      <c r="M4442" s="234">
        <v>2</v>
      </c>
      <c r="N4442" s="112" t="s">
        <v>16178</v>
      </c>
      <c r="O4442" s="234" t="s">
        <v>19238</v>
      </c>
      <c r="P4442" s="239" t="s">
        <v>9125</v>
      </c>
      <c r="Q4442" s="239" t="s">
        <v>20910</v>
      </c>
      <c r="R4442" s="234"/>
      <c r="S4442" s="234"/>
      <c r="T4442" s="234" t="s">
        <v>7789</v>
      </c>
      <c r="U4442" s="234"/>
      <c r="V4442" s="240">
        <v>9</v>
      </c>
      <c r="W4442" s="240"/>
      <c r="X4442" s="113"/>
    </row>
    <row r="4443" spans="1:24" ht="12.95" customHeight="1" x14ac:dyDescent="0.2">
      <c r="A4443" s="115">
        <v>2003</v>
      </c>
      <c r="B4443" s="102" t="s">
        <v>6759</v>
      </c>
      <c r="C4443" s="102" t="s">
        <v>222</v>
      </c>
      <c r="D4443" s="102" t="s">
        <v>4848</v>
      </c>
      <c r="E4443" s="102" t="s">
        <v>2796</v>
      </c>
      <c r="F4443" s="104" t="s">
        <v>14834</v>
      </c>
      <c r="G4443" s="105">
        <v>16239</v>
      </c>
      <c r="H4443" s="234" t="s">
        <v>2625</v>
      </c>
      <c r="I4443" s="163" t="s">
        <v>14944</v>
      </c>
      <c r="J4443" s="234" t="s">
        <v>8288</v>
      </c>
      <c r="K4443" s="102"/>
      <c r="L4443" s="111"/>
      <c r="M4443" s="234">
        <v>1</v>
      </c>
      <c r="N4443" s="108" t="s">
        <v>32004</v>
      </c>
      <c r="O4443" s="234" t="s">
        <v>12721</v>
      </c>
      <c r="P4443" s="239" t="s">
        <v>162</v>
      </c>
      <c r="Q4443" s="239" t="s">
        <v>16725</v>
      </c>
      <c r="R4443" s="234"/>
      <c r="S4443" s="234"/>
      <c r="T4443" s="234" t="s">
        <v>21383</v>
      </c>
      <c r="U4443" s="234" t="s">
        <v>28830</v>
      </c>
      <c r="V4443" s="240">
        <v>6.5</v>
      </c>
      <c r="W4443" s="240"/>
      <c r="X4443" s="113"/>
    </row>
    <row r="4444" spans="1:24" ht="12.95" customHeight="1" x14ac:dyDescent="0.2">
      <c r="A4444" s="115">
        <v>2003</v>
      </c>
      <c r="B4444" s="102" t="s">
        <v>6759</v>
      </c>
      <c r="C4444" s="102" t="s">
        <v>222</v>
      </c>
      <c r="D4444" s="102" t="s">
        <v>6776</v>
      </c>
      <c r="E4444" s="102" t="s">
        <v>2797</v>
      </c>
      <c r="F4444" s="114" t="s">
        <v>6406</v>
      </c>
      <c r="G4444" s="105">
        <v>16305</v>
      </c>
      <c r="H4444" s="234" t="s">
        <v>31141</v>
      </c>
      <c r="I4444" s="163" t="s">
        <v>32005</v>
      </c>
      <c r="J4444" s="234" t="s">
        <v>10263</v>
      </c>
      <c r="K4444" s="102" t="s">
        <v>345</v>
      </c>
      <c r="L4444" s="111"/>
      <c r="M4444" s="234">
        <v>1</v>
      </c>
      <c r="N4444" s="112" t="s">
        <v>18121</v>
      </c>
      <c r="O4444" s="234" t="s">
        <v>12721</v>
      </c>
      <c r="P4444" s="239"/>
      <c r="Q4444" s="239" t="s">
        <v>16863</v>
      </c>
      <c r="R4444" s="234"/>
      <c r="S4444" s="234"/>
      <c r="T4444" s="234" t="s">
        <v>20547</v>
      </c>
      <c r="U4444" s="234" t="s">
        <v>28831</v>
      </c>
      <c r="V4444" s="240">
        <v>6</v>
      </c>
      <c r="W4444" s="240"/>
      <c r="X4444" s="113"/>
    </row>
    <row r="4445" spans="1:24" ht="12.95" customHeight="1" x14ac:dyDescent="0.2">
      <c r="A4445" s="115">
        <v>2003</v>
      </c>
      <c r="B4445" s="102" t="s">
        <v>6759</v>
      </c>
      <c r="C4445" s="102" t="s">
        <v>222</v>
      </c>
      <c r="D4445" s="102" t="s">
        <v>4849</v>
      </c>
      <c r="E4445" s="102" t="s">
        <v>2798</v>
      </c>
      <c r="F4445" s="104" t="s">
        <v>14834</v>
      </c>
      <c r="G4445" s="105">
        <v>16316</v>
      </c>
      <c r="H4445" s="234" t="s">
        <v>30685</v>
      </c>
      <c r="I4445" s="163" t="s">
        <v>11819</v>
      </c>
      <c r="J4445" s="102" t="s">
        <v>2982</v>
      </c>
      <c r="K4445" s="102"/>
      <c r="L4445" s="111"/>
      <c r="M4445" s="234">
        <v>2</v>
      </c>
      <c r="N4445" s="112" t="s">
        <v>17126</v>
      </c>
      <c r="O4445" s="234" t="s">
        <v>16542</v>
      </c>
      <c r="P4445" s="239" t="s">
        <v>8076</v>
      </c>
      <c r="Q4445" s="239" t="s">
        <v>17710</v>
      </c>
      <c r="R4445" s="234"/>
      <c r="S4445" s="234"/>
      <c r="T4445" s="234" t="s">
        <v>20547</v>
      </c>
      <c r="U4445" s="234" t="s">
        <v>28832</v>
      </c>
      <c r="V4445" s="240">
        <v>9.5</v>
      </c>
      <c r="W4445" s="240"/>
      <c r="X4445" s="113"/>
    </row>
    <row r="4446" spans="1:24" ht="12.95" customHeight="1" x14ac:dyDescent="0.2">
      <c r="A4446" s="115">
        <v>2003</v>
      </c>
      <c r="B4446" s="102" t="s">
        <v>6759</v>
      </c>
      <c r="C4446" s="102" t="s">
        <v>222</v>
      </c>
      <c r="D4446" s="102" t="s">
        <v>1917</v>
      </c>
      <c r="E4446" s="102" t="s">
        <v>2799</v>
      </c>
      <c r="F4446" s="104" t="s">
        <v>14834</v>
      </c>
      <c r="G4446" s="105">
        <v>16461</v>
      </c>
      <c r="H4446" s="163" t="s">
        <v>2625</v>
      </c>
      <c r="I4446" s="163" t="s">
        <v>10191</v>
      </c>
      <c r="J4446" s="234" t="s">
        <v>2983</v>
      </c>
      <c r="K4446" s="102"/>
      <c r="L4446" s="111"/>
      <c r="M4446" s="234">
        <v>2</v>
      </c>
      <c r="N4446" s="108" t="s">
        <v>32006</v>
      </c>
      <c r="O4446" s="234" t="s">
        <v>17196</v>
      </c>
      <c r="P4446" s="239" t="s">
        <v>13301</v>
      </c>
      <c r="Q4446" s="239" t="s">
        <v>16140</v>
      </c>
      <c r="R4446" s="234"/>
      <c r="S4446" s="234" t="s">
        <v>8315</v>
      </c>
      <c r="T4446" s="102" t="s">
        <v>20545</v>
      </c>
      <c r="U4446" s="234" t="s">
        <v>6868</v>
      </c>
      <c r="V4446" s="240">
        <v>8.5</v>
      </c>
      <c r="W4446" s="240"/>
      <c r="X4446" s="113"/>
    </row>
    <row r="4447" spans="1:24" ht="12.95" customHeight="1" x14ac:dyDescent="0.2">
      <c r="A4447" s="115">
        <v>2006</v>
      </c>
      <c r="B4447" s="102" t="s">
        <v>6759</v>
      </c>
      <c r="C4447" s="103" t="s">
        <v>10203</v>
      </c>
      <c r="D4447" s="102" t="s">
        <v>7402</v>
      </c>
      <c r="E4447" s="102" t="s">
        <v>7401</v>
      </c>
      <c r="F4447" s="104" t="s">
        <v>14834</v>
      </c>
      <c r="G4447" s="105">
        <v>15078</v>
      </c>
      <c r="H4447" s="234" t="s">
        <v>31838</v>
      </c>
      <c r="I4447" s="234" t="s">
        <v>31937</v>
      </c>
      <c r="J4447" s="234" t="s">
        <v>7403</v>
      </c>
      <c r="K4447" s="102"/>
      <c r="L4447" s="111"/>
      <c r="M4447" s="234">
        <v>1.75</v>
      </c>
      <c r="N4447" s="108" t="s">
        <v>31999</v>
      </c>
      <c r="O4447" s="234" t="s">
        <v>5985</v>
      </c>
      <c r="P4447" s="239" t="s">
        <v>13301</v>
      </c>
      <c r="Q4447" s="239" t="s">
        <v>28794</v>
      </c>
      <c r="R4447" s="234"/>
      <c r="S4447" s="234"/>
      <c r="T4447" s="234" t="s">
        <v>20542</v>
      </c>
      <c r="U4447" s="234" t="s">
        <v>28795</v>
      </c>
      <c r="V4447" s="240">
        <v>6.5</v>
      </c>
      <c r="W4447" s="240"/>
      <c r="X4447" s="113"/>
    </row>
    <row r="4448" spans="1:24" ht="12.95" customHeight="1" x14ac:dyDescent="0.2">
      <c r="A4448" s="115">
        <v>2006</v>
      </c>
      <c r="B4448" s="102" t="s">
        <v>6759</v>
      </c>
      <c r="C4448" s="102" t="s">
        <v>10203</v>
      </c>
      <c r="D4448" s="102" t="s">
        <v>2939</v>
      </c>
      <c r="E4448" s="102" t="s">
        <v>9214</v>
      </c>
      <c r="F4448" s="104" t="s">
        <v>14834</v>
      </c>
      <c r="G4448" s="105">
        <v>15328</v>
      </c>
      <c r="H4448" s="234" t="s">
        <v>7198</v>
      </c>
      <c r="I4448" s="234" t="s">
        <v>30710</v>
      </c>
      <c r="J4448" s="234" t="s">
        <v>9215</v>
      </c>
      <c r="K4448" s="102"/>
      <c r="L4448" s="111"/>
      <c r="M4448" s="234">
        <v>1</v>
      </c>
      <c r="N4448" s="112">
        <v>50</v>
      </c>
      <c r="O4448" s="234" t="s">
        <v>3620</v>
      </c>
      <c r="P4448" s="239"/>
      <c r="Q4448" s="239" t="s">
        <v>19531</v>
      </c>
      <c r="R4448" s="234"/>
      <c r="S4448" s="234"/>
      <c r="T4448" s="234" t="s">
        <v>20542</v>
      </c>
      <c r="U4448" s="234" t="s">
        <v>28796</v>
      </c>
      <c r="V4448" s="240">
        <v>6</v>
      </c>
      <c r="W4448" s="240"/>
      <c r="X4448" s="113"/>
    </row>
    <row r="4449" spans="1:24" ht="12.95" customHeight="1" x14ac:dyDescent="0.2">
      <c r="A4449" s="115">
        <v>2006</v>
      </c>
      <c r="B4449" s="102" t="s">
        <v>6759</v>
      </c>
      <c r="C4449" s="102" t="s">
        <v>10203</v>
      </c>
      <c r="D4449" s="102" t="s">
        <v>8731</v>
      </c>
      <c r="E4449" s="102" t="s">
        <v>14474</v>
      </c>
      <c r="F4449" s="104" t="s">
        <v>14834</v>
      </c>
      <c r="G4449" s="105">
        <v>15566</v>
      </c>
      <c r="H4449" s="234" t="s">
        <v>32007</v>
      </c>
      <c r="I4449" s="234" t="s">
        <v>32008</v>
      </c>
      <c r="J4449" s="234" t="s">
        <v>14475</v>
      </c>
      <c r="K4449" s="102"/>
      <c r="L4449" s="111"/>
      <c r="M4449" s="234">
        <v>1</v>
      </c>
      <c r="N4449" s="108" t="s">
        <v>32009</v>
      </c>
      <c r="O4449" s="234"/>
      <c r="P4449" s="239"/>
      <c r="Q4449" s="239" t="s">
        <v>17297</v>
      </c>
      <c r="R4449" s="234"/>
      <c r="S4449" s="234"/>
      <c r="T4449" s="234" t="s">
        <v>20542</v>
      </c>
      <c r="U4449" s="234" t="s">
        <v>13334</v>
      </c>
      <c r="V4449" s="240">
        <v>6.5</v>
      </c>
      <c r="W4449" s="240"/>
      <c r="X4449" s="113"/>
    </row>
    <row r="4450" spans="1:24" ht="12.95" customHeight="1" x14ac:dyDescent="0.2">
      <c r="A4450" s="115">
        <v>2006</v>
      </c>
      <c r="B4450" s="102" t="s">
        <v>6759</v>
      </c>
      <c r="C4450" s="102" t="s">
        <v>10203</v>
      </c>
      <c r="D4450" s="102" t="s">
        <v>11921</v>
      </c>
      <c r="E4450" s="102" t="s">
        <v>14476</v>
      </c>
      <c r="F4450" s="104" t="s">
        <v>14834</v>
      </c>
      <c r="G4450" s="105">
        <v>15803</v>
      </c>
      <c r="H4450" s="234" t="s">
        <v>32010</v>
      </c>
      <c r="I4450" s="234" t="s">
        <v>31175</v>
      </c>
      <c r="J4450" s="234" t="s">
        <v>5535</v>
      </c>
      <c r="K4450" s="102"/>
      <c r="L4450" s="111"/>
      <c r="M4450" s="234">
        <v>2</v>
      </c>
      <c r="N4450" s="112" t="s">
        <v>18087</v>
      </c>
      <c r="O4450" s="234" t="s">
        <v>12721</v>
      </c>
      <c r="P4450" s="239" t="s">
        <v>9125</v>
      </c>
      <c r="Q4450" s="239" t="s">
        <v>19105</v>
      </c>
      <c r="R4450" s="234"/>
      <c r="S4450" s="234"/>
      <c r="T4450" s="234" t="s">
        <v>20542</v>
      </c>
      <c r="U4450" s="234"/>
      <c r="V4450" s="240">
        <v>8</v>
      </c>
      <c r="W4450" s="240"/>
      <c r="X4450" s="113"/>
    </row>
    <row r="4451" spans="1:24" ht="12.95" customHeight="1" x14ac:dyDescent="0.2">
      <c r="A4451" s="115">
        <v>2006</v>
      </c>
      <c r="B4451" s="102" t="s">
        <v>6759</v>
      </c>
      <c r="C4451" s="102" t="s">
        <v>10203</v>
      </c>
      <c r="D4451" s="102" t="s">
        <v>5537</v>
      </c>
      <c r="E4451" s="102" t="s">
        <v>5536</v>
      </c>
      <c r="F4451" s="104" t="s">
        <v>14834</v>
      </c>
      <c r="G4451" s="105">
        <v>16110</v>
      </c>
      <c r="H4451" s="234" t="s">
        <v>32010</v>
      </c>
      <c r="I4451" s="234" t="s">
        <v>31175</v>
      </c>
      <c r="J4451" s="234" t="s">
        <v>5538</v>
      </c>
      <c r="K4451" s="102"/>
      <c r="L4451" s="111"/>
      <c r="M4451" s="234">
        <v>0.5</v>
      </c>
      <c r="N4451" s="108">
        <v>48</v>
      </c>
      <c r="O4451" s="234" t="s">
        <v>10189</v>
      </c>
      <c r="P4451" s="239"/>
      <c r="Q4451" s="239" t="s">
        <v>20101</v>
      </c>
      <c r="R4451" s="234"/>
      <c r="S4451" s="234"/>
      <c r="T4451" s="234" t="s">
        <v>20542</v>
      </c>
      <c r="U4451" s="234" t="s">
        <v>21265</v>
      </c>
      <c r="V4451" s="240">
        <v>6</v>
      </c>
      <c r="W4451" s="240"/>
      <c r="X4451" s="113"/>
    </row>
    <row r="4452" spans="1:24" ht="12.95" customHeight="1" x14ac:dyDescent="0.2">
      <c r="A4452" s="115">
        <v>2006</v>
      </c>
      <c r="B4452" s="102" t="s">
        <v>6759</v>
      </c>
      <c r="C4452" s="102" t="s">
        <v>10203</v>
      </c>
      <c r="D4452" s="102" t="s">
        <v>898</v>
      </c>
      <c r="E4452" s="102" t="s">
        <v>5539</v>
      </c>
      <c r="F4452" s="104" t="s">
        <v>14834</v>
      </c>
      <c r="G4452" s="105">
        <v>16308</v>
      </c>
      <c r="H4452" s="234" t="s">
        <v>30841</v>
      </c>
      <c r="I4452" s="234" t="s">
        <v>11819</v>
      </c>
      <c r="J4452" s="234" t="s">
        <v>14910</v>
      </c>
      <c r="K4452" s="102"/>
      <c r="L4452" s="111"/>
      <c r="M4452" s="234">
        <v>1.5</v>
      </c>
      <c r="N4452" s="108" t="s">
        <v>32011</v>
      </c>
      <c r="O4452" s="234" t="s">
        <v>17449</v>
      </c>
      <c r="P4452" s="239"/>
      <c r="Q4452" s="239" t="s">
        <v>17671</v>
      </c>
      <c r="R4452" s="234"/>
      <c r="S4452" s="234"/>
      <c r="T4452" s="234" t="s">
        <v>20542</v>
      </c>
      <c r="U4452" s="234" t="s">
        <v>9941</v>
      </c>
      <c r="V4452" s="240">
        <v>7</v>
      </c>
      <c r="W4452" s="240"/>
      <c r="X4452" s="113"/>
    </row>
    <row r="4453" spans="1:24" ht="12.95" customHeight="1" x14ac:dyDescent="0.2">
      <c r="A4453" s="115">
        <v>2006</v>
      </c>
      <c r="B4453" s="102" t="s">
        <v>6759</v>
      </c>
      <c r="C4453" s="102" t="s">
        <v>10203</v>
      </c>
      <c r="D4453" s="102" t="s">
        <v>14945</v>
      </c>
      <c r="E4453" s="102" t="s">
        <v>899</v>
      </c>
      <c r="F4453" s="104" t="s">
        <v>14834</v>
      </c>
      <c r="G4453" s="105">
        <v>16356</v>
      </c>
      <c r="H4453" s="234" t="s">
        <v>4890</v>
      </c>
      <c r="I4453" s="234" t="s">
        <v>32010</v>
      </c>
      <c r="J4453" s="234" t="s">
        <v>14946</v>
      </c>
      <c r="K4453" s="102"/>
      <c r="L4453" s="111"/>
      <c r="M4453" s="234">
        <v>2</v>
      </c>
      <c r="N4453" s="112" t="s">
        <v>18088</v>
      </c>
      <c r="O4453" s="234" t="s">
        <v>16121</v>
      </c>
      <c r="P4453" s="239"/>
      <c r="Q4453" s="239" t="s">
        <v>15837</v>
      </c>
      <c r="R4453" s="234"/>
      <c r="S4453" s="234"/>
      <c r="T4453" s="234" t="s">
        <v>20542</v>
      </c>
      <c r="U4453" s="234" t="s">
        <v>28797</v>
      </c>
      <c r="V4453" s="240">
        <v>6.5</v>
      </c>
      <c r="W4453" s="240"/>
      <c r="X4453" s="113"/>
    </row>
    <row r="4454" spans="1:24" ht="12.95" customHeight="1" x14ac:dyDescent="0.2">
      <c r="A4454" s="115">
        <v>2006</v>
      </c>
      <c r="B4454" s="102" t="s">
        <v>6759</v>
      </c>
      <c r="C4454" s="102" t="s">
        <v>10203</v>
      </c>
      <c r="D4454" s="102" t="s">
        <v>9051</v>
      </c>
      <c r="E4454" s="102" t="s">
        <v>13981</v>
      </c>
      <c r="F4454" s="104" t="s">
        <v>14834</v>
      </c>
      <c r="G4454" s="105">
        <v>16560</v>
      </c>
      <c r="H4454" s="234" t="s">
        <v>4890</v>
      </c>
      <c r="I4454" s="234" t="s">
        <v>13336</v>
      </c>
      <c r="J4454" s="234" t="s">
        <v>7230</v>
      </c>
      <c r="K4454" s="102"/>
      <c r="L4454" s="111"/>
      <c r="M4454" s="234">
        <v>2</v>
      </c>
      <c r="N4454" s="112" t="s">
        <v>18089</v>
      </c>
      <c r="O4454" s="234" t="s">
        <v>20679</v>
      </c>
      <c r="P4454" s="239"/>
      <c r="Q4454" s="239" t="s">
        <v>19238</v>
      </c>
      <c r="R4454" s="234"/>
      <c r="S4454" s="234"/>
      <c r="T4454" s="234" t="s">
        <v>20542</v>
      </c>
      <c r="U4454" s="234" t="s">
        <v>28798</v>
      </c>
      <c r="V4454" s="240">
        <v>6.5</v>
      </c>
      <c r="W4454" s="240"/>
      <c r="X4454" s="113"/>
    </row>
    <row r="4455" spans="1:24" ht="12.95" customHeight="1" x14ac:dyDescent="0.2">
      <c r="A4455" s="115">
        <v>2006</v>
      </c>
      <c r="B4455" s="102" t="s">
        <v>6759</v>
      </c>
      <c r="C4455" s="102" t="s">
        <v>10203</v>
      </c>
      <c r="D4455" s="102" t="s">
        <v>2527</v>
      </c>
      <c r="E4455" s="102" t="s">
        <v>7231</v>
      </c>
      <c r="F4455" s="104" t="s">
        <v>14834</v>
      </c>
      <c r="G4455" s="105">
        <v>16570</v>
      </c>
      <c r="H4455" s="234" t="s">
        <v>32010</v>
      </c>
      <c r="I4455" s="234" t="s">
        <v>31175</v>
      </c>
      <c r="J4455" s="234" t="s">
        <v>10859</v>
      </c>
      <c r="K4455" s="102"/>
      <c r="L4455" s="111"/>
      <c r="M4455" s="234">
        <v>2</v>
      </c>
      <c r="N4455" s="112" t="s">
        <v>18090</v>
      </c>
      <c r="O4455" s="234" t="s">
        <v>12721</v>
      </c>
      <c r="P4455" s="239" t="s">
        <v>162</v>
      </c>
      <c r="Q4455" s="239" t="s">
        <v>19571</v>
      </c>
      <c r="R4455" s="234"/>
      <c r="S4455" s="234" t="s">
        <v>8315</v>
      </c>
      <c r="T4455" s="234" t="s">
        <v>20542</v>
      </c>
      <c r="U4455" s="234" t="s">
        <v>5977</v>
      </c>
      <c r="V4455" s="240">
        <v>7.5</v>
      </c>
      <c r="W4455" s="240"/>
      <c r="X4455" s="113"/>
    </row>
    <row r="4456" spans="1:24" ht="12.95" customHeight="1" x14ac:dyDescent="0.2">
      <c r="A4456" s="115">
        <v>2006</v>
      </c>
      <c r="B4456" s="102" t="s">
        <v>6759</v>
      </c>
      <c r="C4456" s="102" t="s">
        <v>10203</v>
      </c>
      <c r="D4456" s="102" t="s">
        <v>6546</v>
      </c>
      <c r="E4456" s="102" t="s">
        <v>14334</v>
      </c>
      <c r="F4456" s="104" t="s">
        <v>14834</v>
      </c>
      <c r="G4456" s="105">
        <v>16571</v>
      </c>
      <c r="H4456" s="234" t="s">
        <v>32010</v>
      </c>
      <c r="I4456" s="234" t="s">
        <v>31175</v>
      </c>
      <c r="J4456" s="234" t="s">
        <v>6547</v>
      </c>
      <c r="K4456" s="102"/>
      <c r="L4456" s="111"/>
      <c r="M4456" s="234">
        <v>0.5</v>
      </c>
      <c r="N4456" s="108">
        <v>46</v>
      </c>
      <c r="O4456" s="234" t="s">
        <v>12252</v>
      </c>
      <c r="P4456" s="239" t="s">
        <v>162</v>
      </c>
      <c r="Q4456" s="239" t="s">
        <v>15976</v>
      </c>
      <c r="R4456" s="234"/>
      <c r="S4456" s="234"/>
      <c r="T4456" s="234" t="s">
        <v>20542</v>
      </c>
      <c r="U4456" s="234"/>
      <c r="V4456" s="240">
        <v>6.5</v>
      </c>
      <c r="W4456" s="240"/>
      <c r="X4456" s="113"/>
    </row>
    <row r="4457" spans="1:24" ht="12.95" customHeight="1" x14ac:dyDescent="0.2">
      <c r="A4457" s="115">
        <v>2009</v>
      </c>
      <c r="B4457" s="102" t="s">
        <v>6759</v>
      </c>
      <c r="C4457" s="102" t="s">
        <v>13443</v>
      </c>
      <c r="D4457" s="102" t="s">
        <v>13101</v>
      </c>
      <c r="E4457" s="102" t="s">
        <v>13100</v>
      </c>
      <c r="F4457" s="104" t="s">
        <v>14834</v>
      </c>
      <c r="G4457" s="105">
        <v>15673</v>
      </c>
      <c r="H4457" s="234" t="s">
        <v>1920</v>
      </c>
      <c r="I4457" s="234" t="s">
        <v>10103</v>
      </c>
      <c r="J4457" s="132" t="s">
        <v>1049</v>
      </c>
      <c r="K4457" s="102"/>
      <c r="L4457" s="111"/>
      <c r="M4457" s="234">
        <v>2</v>
      </c>
      <c r="N4457" s="112" t="s">
        <v>18109</v>
      </c>
      <c r="O4457" s="234"/>
      <c r="P4457" s="239"/>
      <c r="Q4457" s="239" t="s">
        <v>16838</v>
      </c>
      <c r="R4457" s="234"/>
      <c r="S4457" s="234"/>
      <c r="T4457" s="234" t="s">
        <v>7789</v>
      </c>
      <c r="U4457" s="234" t="s">
        <v>16549</v>
      </c>
      <c r="V4457" s="240">
        <v>7.5</v>
      </c>
      <c r="W4457" s="240"/>
      <c r="X4457" s="113"/>
    </row>
    <row r="4458" spans="1:24" ht="12.95" customHeight="1" x14ac:dyDescent="0.2">
      <c r="A4458" s="115">
        <v>2008</v>
      </c>
      <c r="B4458" s="102" t="s">
        <v>6759</v>
      </c>
      <c r="C4458" s="102" t="s">
        <v>13443</v>
      </c>
      <c r="D4458" s="102" t="s">
        <v>4816</v>
      </c>
      <c r="E4458" s="102" t="s">
        <v>10440</v>
      </c>
      <c r="F4458" s="104" t="s">
        <v>14834</v>
      </c>
      <c r="G4458" s="105">
        <v>16494</v>
      </c>
      <c r="H4458" s="234" t="s">
        <v>11819</v>
      </c>
      <c r="I4458" s="102" t="s">
        <v>30670</v>
      </c>
      <c r="J4458" s="234" t="s">
        <v>4815</v>
      </c>
      <c r="K4458" s="102"/>
      <c r="L4458" s="111" t="s">
        <v>15261</v>
      </c>
      <c r="M4458" s="234">
        <v>1</v>
      </c>
      <c r="N4458" s="108" t="s">
        <v>32012</v>
      </c>
      <c r="O4458" s="234" t="s">
        <v>16982</v>
      </c>
      <c r="P4458" s="239"/>
      <c r="Q4458" s="239" t="s">
        <v>17527</v>
      </c>
      <c r="R4458" s="234"/>
      <c r="S4458" s="234"/>
      <c r="T4458" s="234" t="s">
        <v>20546</v>
      </c>
      <c r="U4458" s="234" t="s">
        <v>17598</v>
      </c>
      <c r="V4458" s="240">
        <v>7</v>
      </c>
      <c r="W4458" s="240"/>
      <c r="X4458" s="113"/>
    </row>
    <row r="4459" spans="1:24" ht="12.95" customHeight="1" x14ac:dyDescent="0.2">
      <c r="A4459" s="115">
        <v>2004</v>
      </c>
      <c r="B4459" s="102" t="s">
        <v>6759</v>
      </c>
      <c r="C4459" s="103" t="s">
        <v>11939</v>
      </c>
      <c r="D4459" s="102" t="s">
        <v>2453</v>
      </c>
      <c r="E4459" s="102" t="s">
        <v>5181</v>
      </c>
      <c r="F4459" s="104" t="s">
        <v>14834</v>
      </c>
      <c r="G4459" s="105">
        <v>15171</v>
      </c>
      <c r="H4459" s="234" t="s">
        <v>11819</v>
      </c>
      <c r="I4459" s="163" t="s">
        <v>10103</v>
      </c>
      <c r="J4459" s="234" t="s">
        <v>15058</v>
      </c>
      <c r="K4459" s="102"/>
      <c r="L4459" s="242"/>
      <c r="M4459" s="234">
        <v>2</v>
      </c>
      <c r="N4459" s="112" t="s">
        <v>17818</v>
      </c>
      <c r="O4459" s="234" t="s">
        <v>16511</v>
      </c>
      <c r="P4459" s="239" t="s">
        <v>9125</v>
      </c>
      <c r="Q4459" s="239" t="s">
        <v>17601</v>
      </c>
      <c r="R4459" s="234"/>
      <c r="S4459" s="234"/>
      <c r="T4459" s="234" t="s">
        <v>7789</v>
      </c>
      <c r="U4459" s="240"/>
      <c r="V4459" s="240">
        <v>5.5</v>
      </c>
      <c r="W4459" s="240"/>
      <c r="X4459" s="113"/>
    </row>
    <row r="4460" spans="1:24" ht="12.95" customHeight="1" x14ac:dyDescent="0.2">
      <c r="A4460" s="115">
        <v>2004</v>
      </c>
      <c r="B4460" s="102" t="s">
        <v>6759</v>
      </c>
      <c r="C4460" s="102" t="s">
        <v>11939</v>
      </c>
      <c r="D4460" s="102" t="s">
        <v>2454</v>
      </c>
      <c r="E4460" s="102" t="s">
        <v>5180</v>
      </c>
      <c r="F4460" s="104" t="s">
        <v>14834</v>
      </c>
      <c r="G4460" s="105">
        <v>15193</v>
      </c>
      <c r="H4460" s="163" t="s">
        <v>10103</v>
      </c>
      <c r="I4460" s="163" t="s">
        <v>3253</v>
      </c>
      <c r="J4460" s="234" t="s">
        <v>5178</v>
      </c>
      <c r="K4460" s="102"/>
      <c r="L4460" s="242"/>
      <c r="M4460" s="234">
        <v>2</v>
      </c>
      <c r="N4460" s="112" t="s">
        <v>17892</v>
      </c>
      <c r="O4460" s="234" t="s">
        <v>13301</v>
      </c>
      <c r="P4460" s="239" t="s">
        <v>9125</v>
      </c>
      <c r="Q4460" s="239" t="s">
        <v>19239</v>
      </c>
      <c r="R4460" s="234"/>
      <c r="S4460" s="234"/>
      <c r="T4460" s="234" t="s">
        <v>20549</v>
      </c>
      <c r="U4460" s="240" t="s">
        <v>2475</v>
      </c>
      <c r="V4460" s="240">
        <v>7.5</v>
      </c>
      <c r="W4460" s="240"/>
      <c r="X4460" s="113"/>
    </row>
    <row r="4461" spans="1:24" ht="12.95" customHeight="1" x14ac:dyDescent="0.2">
      <c r="A4461" s="115">
        <v>2004</v>
      </c>
      <c r="B4461" s="102" t="s">
        <v>6759</v>
      </c>
      <c r="C4461" s="102" t="s">
        <v>11939</v>
      </c>
      <c r="D4461" s="102" t="s">
        <v>9993</v>
      </c>
      <c r="E4461" s="102" t="s">
        <v>5179</v>
      </c>
      <c r="F4461" s="104" t="s">
        <v>14834</v>
      </c>
      <c r="G4461" s="105">
        <v>15219</v>
      </c>
      <c r="H4461" s="234" t="s">
        <v>10103</v>
      </c>
      <c r="I4461" s="163" t="s">
        <v>11819</v>
      </c>
      <c r="J4461" s="234" t="s">
        <v>3136</v>
      </c>
      <c r="K4461" s="102"/>
      <c r="L4461" s="242"/>
      <c r="M4461" s="234">
        <v>4.5</v>
      </c>
      <c r="N4461" s="108" t="s">
        <v>32013</v>
      </c>
      <c r="O4461" s="234" t="s">
        <v>13460</v>
      </c>
      <c r="P4461" s="239" t="s">
        <v>2447</v>
      </c>
      <c r="Q4461" s="239" t="s">
        <v>28841</v>
      </c>
      <c r="R4461" s="234"/>
      <c r="S4461" s="234" t="s">
        <v>11080</v>
      </c>
      <c r="T4461" s="234" t="s">
        <v>7789</v>
      </c>
      <c r="U4461" s="240"/>
      <c r="V4461" s="240">
        <v>11</v>
      </c>
      <c r="W4461" s="240"/>
      <c r="X4461" s="113"/>
    </row>
    <row r="4462" spans="1:24" ht="12.95" customHeight="1" x14ac:dyDescent="0.2">
      <c r="A4462" s="115">
        <v>2004</v>
      </c>
      <c r="B4462" s="102" t="s">
        <v>6759</v>
      </c>
      <c r="C4462" s="102" t="s">
        <v>11939</v>
      </c>
      <c r="D4462" s="102" t="s">
        <v>13760</v>
      </c>
      <c r="E4462" s="102" t="s">
        <v>3395</v>
      </c>
      <c r="F4462" s="104" t="s">
        <v>14834</v>
      </c>
      <c r="G4462" s="105">
        <v>15236</v>
      </c>
      <c r="H4462" s="234" t="s">
        <v>10103</v>
      </c>
      <c r="I4462" s="163" t="s">
        <v>4890</v>
      </c>
      <c r="J4462" s="234" t="s">
        <v>3396</v>
      </c>
      <c r="K4462" s="102"/>
      <c r="L4462" s="242"/>
      <c r="M4462" s="234">
        <v>2</v>
      </c>
      <c r="N4462" s="112" t="s">
        <v>18124</v>
      </c>
      <c r="O4462" s="234" t="s">
        <v>16121</v>
      </c>
      <c r="P4462" s="239"/>
      <c r="Q4462" s="239" t="s">
        <v>16863</v>
      </c>
      <c r="R4462" s="234"/>
      <c r="S4462" s="234"/>
      <c r="T4462" s="234" t="s">
        <v>7789</v>
      </c>
      <c r="U4462" s="240" t="s">
        <v>2477</v>
      </c>
      <c r="V4462" s="240">
        <v>6.5</v>
      </c>
      <c r="W4462" s="240"/>
      <c r="X4462" s="113"/>
    </row>
    <row r="4463" spans="1:24" ht="12.95" customHeight="1" x14ac:dyDescent="0.2">
      <c r="A4463" s="115">
        <v>2004</v>
      </c>
      <c r="B4463" s="102" t="s">
        <v>6759</v>
      </c>
      <c r="C4463" s="102" t="s">
        <v>11939</v>
      </c>
      <c r="D4463" s="102" t="s">
        <v>2455</v>
      </c>
      <c r="E4463" s="102" t="s">
        <v>3090</v>
      </c>
      <c r="F4463" s="104" t="s">
        <v>14834</v>
      </c>
      <c r="G4463" s="105">
        <v>15272</v>
      </c>
      <c r="H4463" s="234" t="s">
        <v>10103</v>
      </c>
      <c r="I4463" s="163" t="s">
        <v>11819</v>
      </c>
      <c r="J4463" s="234" t="s">
        <v>12037</v>
      </c>
      <c r="K4463" s="102"/>
      <c r="L4463" s="242"/>
      <c r="M4463" s="234">
        <v>1</v>
      </c>
      <c r="N4463" s="112" t="s">
        <v>17140</v>
      </c>
      <c r="O4463" s="234" t="s">
        <v>683</v>
      </c>
      <c r="P4463" s="239" t="s">
        <v>8076</v>
      </c>
      <c r="Q4463" s="239" t="s">
        <v>16560</v>
      </c>
      <c r="R4463" s="234"/>
      <c r="S4463" s="234"/>
      <c r="T4463" s="234" t="s">
        <v>7789</v>
      </c>
      <c r="U4463" s="240" t="s">
        <v>7960</v>
      </c>
      <c r="V4463" s="240">
        <v>8.5</v>
      </c>
      <c r="W4463" s="240"/>
      <c r="X4463" s="113"/>
    </row>
    <row r="4464" spans="1:24" ht="12.95" customHeight="1" x14ac:dyDescent="0.2">
      <c r="A4464" s="115">
        <v>2004</v>
      </c>
      <c r="B4464" s="102" t="s">
        <v>6759</v>
      </c>
      <c r="C4464" s="102" t="s">
        <v>11939</v>
      </c>
      <c r="D4464" s="102" t="s">
        <v>9992</v>
      </c>
      <c r="E4464" s="102" t="s">
        <v>12038</v>
      </c>
      <c r="F4464" s="104" t="s">
        <v>14834</v>
      </c>
      <c r="G4464" s="105">
        <v>15316</v>
      </c>
      <c r="H4464" s="234" t="s">
        <v>10103</v>
      </c>
      <c r="I4464" s="234" t="s">
        <v>3253</v>
      </c>
      <c r="J4464" s="234" t="s">
        <v>12039</v>
      </c>
      <c r="K4464" s="102"/>
      <c r="L4464" s="242"/>
      <c r="M4464" s="234">
        <v>1</v>
      </c>
      <c r="N4464" s="108" t="s">
        <v>32014</v>
      </c>
      <c r="O4464" s="234"/>
      <c r="P4464" s="239"/>
      <c r="Q4464" s="239" t="s">
        <v>19531</v>
      </c>
      <c r="R4464" s="234"/>
      <c r="S4464" s="234"/>
      <c r="T4464" s="234" t="s">
        <v>20549</v>
      </c>
      <c r="U4464" s="240" t="s">
        <v>28842</v>
      </c>
      <c r="V4464" s="240">
        <v>6</v>
      </c>
      <c r="W4464" s="240"/>
      <c r="X4464" s="113"/>
    </row>
    <row r="4465" spans="1:24" ht="12.95" customHeight="1" x14ac:dyDescent="0.2">
      <c r="A4465" s="115">
        <v>2004</v>
      </c>
      <c r="B4465" s="102" t="s">
        <v>6759</v>
      </c>
      <c r="C4465" s="102" t="s">
        <v>11939</v>
      </c>
      <c r="D4465" s="102" t="s">
        <v>5287</v>
      </c>
      <c r="E4465" s="102" t="s">
        <v>12040</v>
      </c>
      <c r="F4465" s="104" t="s">
        <v>14834</v>
      </c>
      <c r="G4465" s="105">
        <v>15415</v>
      </c>
      <c r="H4465" s="234" t="s">
        <v>10103</v>
      </c>
      <c r="I4465" s="163" t="s">
        <v>4890</v>
      </c>
      <c r="J4465" s="234" t="s">
        <v>5288</v>
      </c>
      <c r="K4465" s="102"/>
      <c r="L4465" s="242"/>
      <c r="M4465" s="234">
        <v>1.5</v>
      </c>
      <c r="N4465" s="108" t="s">
        <v>32015</v>
      </c>
      <c r="O4465" s="234" t="s">
        <v>12252</v>
      </c>
      <c r="P4465" s="239" t="s">
        <v>162</v>
      </c>
      <c r="Q4465" s="239" t="s">
        <v>16560</v>
      </c>
      <c r="R4465" s="234"/>
      <c r="S4465" s="234" t="s">
        <v>8315</v>
      </c>
      <c r="T4465" s="234" t="s">
        <v>7789</v>
      </c>
      <c r="U4465" s="240" t="s">
        <v>16549</v>
      </c>
      <c r="V4465" s="240">
        <v>7.5</v>
      </c>
      <c r="W4465" s="240"/>
      <c r="X4465" s="113"/>
    </row>
    <row r="4466" spans="1:24" ht="12.95" customHeight="1" x14ac:dyDescent="0.2">
      <c r="A4466" s="115">
        <v>2004</v>
      </c>
      <c r="B4466" s="102" t="s">
        <v>6759</v>
      </c>
      <c r="C4466" s="102" t="s">
        <v>11939</v>
      </c>
      <c r="D4466" s="102" t="s">
        <v>2456</v>
      </c>
      <c r="E4466" s="102" t="s">
        <v>5337</v>
      </c>
      <c r="F4466" s="104" t="s">
        <v>14834</v>
      </c>
      <c r="G4466" s="105">
        <v>15582</v>
      </c>
      <c r="H4466" s="234" t="s">
        <v>10103</v>
      </c>
      <c r="I4466" s="163" t="s">
        <v>11819</v>
      </c>
      <c r="J4466" s="234" t="s">
        <v>5338</v>
      </c>
      <c r="K4466" s="102"/>
      <c r="L4466" s="242"/>
      <c r="M4466" s="234">
        <v>2</v>
      </c>
      <c r="N4466" s="112" t="s">
        <v>18125</v>
      </c>
      <c r="O4466" s="234" t="s">
        <v>16856</v>
      </c>
      <c r="P4466" s="239"/>
      <c r="Q4466" s="239" t="s">
        <v>20830</v>
      </c>
      <c r="R4466" s="234"/>
      <c r="S4466" s="234"/>
      <c r="T4466" s="234" t="s">
        <v>7789</v>
      </c>
      <c r="U4466" s="240" t="s">
        <v>28843</v>
      </c>
      <c r="V4466" s="240">
        <v>7</v>
      </c>
      <c r="W4466" s="240"/>
      <c r="X4466" s="113"/>
    </row>
    <row r="4467" spans="1:24" ht="12.95" customHeight="1" x14ac:dyDescent="0.2">
      <c r="A4467" s="115">
        <v>2004</v>
      </c>
      <c r="B4467" s="102" t="s">
        <v>6759</v>
      </c>
      <c r="C4467" s="102" t="s">
        <v>11939</v>
      </c>
      <c r="D4467" s="102" t="s">
        <v>2457</v>
      </c>
      <c r="E4467" s="102" t="s">
        <v>5339</v>
      </c>
      <c r="F4467" s="104" t="s">
        <v>14834</v>
      </c>
      <c r="G4467" s="105">
        <v>15586</v>
      </c>
      <c r="H4467" s="234" t="s">
        <v>11819</v>
      </c>
      <c r="I4467" s="163" t="s">
        <v>10103</v>
      </c>
      <c r="J4467" s="102" t="s">
        <v>13429</v>
      </c>
      <c r="K4467" s="102"/>
      <c r="L4467" s="242"/>
      <c r="M4467" s="234">
        <v>2</v>
      </c>
      <c r="N4467" s="112" t="s">
        <v>16474</v>
      </c>
      <c r="O4467" s="234"/>
      <c r="P4467" s="239" t="s">
        <v>9125</v>
      </c>
      <c r="Q4467" s="239" t="s">
        <v>16140</v>
      </c>
      <c r="R4467" s="234"/>
      <c r="S4467" s="234"/>
      <c r="T4467" s="234" t="s">
        <v>7789</v>
      </c>
      <c r="U4467" s="240" t="s">
        <v>28844</v>
      </c>
      <c r="V4467" s="240">
        <v>6</v>
      </c>
      <c r="W4467" s="240"/>
      <c r="X4467" s="113"/>
    </row>
    <row r="4468" spans="1:24" ht="12.95" customHeight="1" x14ac:dyDescent="0.2">
      <c r="A4468" s="115">
        <v>2004</v>
      </c>
      <c r="B4468" s="102" t="s">
        <v>6759</v>
      </c>
      <c r="C4468" s="102" t="s">
        <v>11939</v>
      </c>
      <c r="D4468" s="102" t="s">
        <v>14157</v>
      </c>
      <c r="E4468" s="102" t="s">
        <v>5340</v>
      </c>
      <c r="F4468" s="104" t="s">
        <v>14834</v>
      </c>
      <c r="G4468" s="105">
        <v>15719</v>
      </c>
      <c r="H4468" s="234" t="s">
        <v>11819</v>
      </c>
      <c r="I4468" s="163" t="s">
        <v>10103</v>
      </c>
      <c r="J4468" s="102" t="s">
        <v>13580</v>
      </c>
      <c r="K4468" s="102"/>
      <c r="L4468" s="242"/>
      <c r="M4468" s="234">
        <v>2</v>
      </c>
      <c r="N4468" s="112" t="s">
        <v>17523</v>
      </c>
      <c r="O4468" s="234" t="s">
        <v>325</v>
      </c>
      <c r="P4468" s="239" t="s">
        <v>13301</v>
      </c>
      <c r="Q4468" s="239" t="s">
        <v>20808</v>
      </c>
      <c r="R4468" s="234"/>
      <c r="S4468" s="234" t="s">
        <v>8315</v>
      </c>
      <c r="T4468" s="234" t="s">
        <v>7789</v>
      </c>
      <c r="U4468" s="240" t="s">
        <v>7960</v>
      </c>
      <c r="V4468" s="240">
        <v>10</v>
      </c>
      <c r="W4468" s="240"/>
      <c r="X4468" s="113"/>
    </row>
    <row r="4469" spans="1:24" ht="12.95" customHeight="1" x14ac:dyDescent="0.2">
      <c r="A4469" s="115">
        <v>2004</v>
      </c>
      <c r="B4469" s="102" t="s">
        <v>6759</v>
      </c>
      <c r="C4469" s="102" t="s">
        <v>11939</v>
      </c>
      <c r="D4469" s="102" t="s">
        <v>13582</v>
      </c>
      <c r="E4469" s="102" t="s">
        <v>13581</v>
      </c>
      <c r="F4469" s="104" t="s">
        <v>14834</v>
      </c>
      <c r="G4469" s="105">
        <v>15747</v>
      </c>
      <c r="H4469" s="234" t="s">
        <v>32016</v>
      </c>
      <c r="I4469" s="234" t="s">
        <v>10103</v>
      </c>
      <c r="J4469" s="234" t="s">
        <v>3135</v>
      </c>
      <c r="K4469" s="102" t="s">
        <v>2133</v>
      </c>
      <c r="L4469" s="242"/>
      <c r="M4469" s="234">
        <v>2</v>
      </c>
      <c r="N4469" s="112" t="s">
        <v>17440</v>
      </c>
      <c r="O4469" s="234" t="s">
        <v>5985</v>
      </c>
      <c r="P4469" s="239" t="s">
        <v>20458</v>
      </c>
      <c r="Q4469" s="239" t="s">
        <v>28845</v>
      </c>
      <c r="R4469" s="234"/>
      <c r="S4469" s="234" t="s">
        <v>28846</v>
      </c>
      <c r="T4469" s="234" t="s">
        <v>7789</v>
      </c>
      <c r="U4469" s="240" t="s">
        <v>19638</v>
      </c>
      <c r="V4469" s="240">
        <v>8.5</v>
      </c>
      <c r="W4469" s="240"/>
      <c r="X4469" s="113"/>
    </row>
    <row r="4470" spans="1:24" ht="12.95" customHeight="1" x14ac:dyDescent="0.2">
      <c r="A4470" s="115">
        <v>2004</v>
      </c>
      <c r="B4470" s="102" t="s">
        <v>6759</v>
      </c>
      <c r="C4470" s="102" t="s">
        <v>11939</v>
      </c>
      <c r="D4470" s="102" t="s">
        <v>14158</v>
      </c>
      <c r="E4470" s="102" t="s">
        <v>7873</v>
      </c>
      <c r="F4470" s="104" t="s">
        <v>14834</v>
      </c>
      <c r="G4470" s="105">
        <v>15748</v>
      </c>
      <c r="H4470" s="234" t="s">
        <v>11819</v>
      </c>
      <c r="I4470" s="163" t="s">
        <v>10103</v>
      </c>
      <c r="J4470" s="234" t="s">
        <v>2570</v>
      </c>
      <c r="K4470" s="102"/>
      <c r="L4470" s="242"/>
      <c r="M4470" s="234">
        <v>3</v>
      </c>
      <c r="N4470" s="112" t="s">
        <v>18126</v>
      </c>
      <c r="O4470" s="234" t="s">
        <v>19450</v>
      </c>
      <c r="P4470" s="239" t="s">
        <v>13301</v>
      </c>
      <c r="Q4470" s="239" t="s">
        <v>28847</v>
      </c>
      <c r="R4470" s="234"/>
      <c r="S4470" s="234"/>
      <c r="T4470" s="234" t="s">
        <v>7789</v>
      </c>
      <c r="U4470" s="240" t="s">
        <v>7960</v>
      </c>
      <c r="V4470" s="240">
        <v>9</v>
      </c>
      <c r="W4470" s="240"/>
      <c r="X4470" s="113"/>
    </row>
    <row r="4471" spans="1:24" ht="12.95" customHeight="1" x14ac:dyDescent="0.2">
      <c r="A4471" s="115">
        <v>2004</v>
      </c>
      <c r="B4471" s="102" t="s">
        <v>6759</v>
      </c>
      <c r="C4471" s="102" t="s">
        <v>11939</v>
      </c>
      <c r="D4471" s="102" t="s">
        <v>4380</v>
      </c>
      <c r="E4471" s="102" t="s">
        <v>2571</v>
      </c>
      <c r="F4471" s="104" t="s">
        <v>14834</v>
      </c>
      <c r="G4471" s="105">
        <v>15784</v>
      </c>
      <c r="H4471" s="163" t="s">
        <v>4890</v>
      </c>
      <c r="I4471" s="163" t="s">
        <v>10103</v>
      </c>
      <c r="J4471" s="234" t="s">
        <v>4354</v>
      </c>
      <c r="K4471" s="102"/>
      <c r="L4471" s="242"/>
      <c r="M4471" s="234">
        <v>2</v>
      </c>
      <c r="N4471" s="112" t="s">
        <v>16816</v>
      </c>
      <c r="O4471" s="234" t="s">
        <v>16545</v>
      </c>
      <c r="P4471" s="239" t="s">
        <v>9125</v>
      </c>
      <c r="Q4471" s="239" t="s">
        <v>19484</v>
      </c>
      <c r="R4471" s="234"/>
      <c r="S4471" s="234"/>
      <c r="T4471" s="234" t="s">
        <v>7789</v>
      </c>
      <c r="U4471" s="240" t="s">
        <v>17258</v>
      </c>
      <c r="V4471" s="240">
        <v>7.5</v>
      </c>
      <c r="W4471" s="240"/>
      <c r="X4471" s="113"/>
    </row>
    <row r="4472" spans="1:24" ht="12.95" customHeight="1" x14ac:dyDescent="0.2">
      <c r="A4472" s="115">
        <v>2004</v>
      </c>
      <c r="B4472" s="102" t="s">
        <v>6759</v>
      </c>
      <c r="C4472" s="102" t="s">
        <v>11939</v>
      </c>
      <c r="D4472" s="102" t="s">
        <v>4381</v>
      </c>
      <c r="E4472" s="102" t="s">
        <v>14566</v>
      </c>
      <c r="F4472" s="104" t="s">
        <v>14834</v>
      </c>
      <c r="G4472" s="105">
        <v>15929</v>
      </c>
      <c r="H4472" s="234" t="s">
        <v>11819</v>
      </c>
      <c r="I4472" s="163" t="s">
        <v>10103</v>
      </c>
      <c r="J4472" s="102" t="s">
        <v>14567</v>
      </c>
      <c r="K4472" s="102"/>
      <c r="L4472" s="242"/>
      <c r="M4472" s="234">
        <v>3</v>
      </c>
      <c r="N4472" s="112" t="s">
        <v>18127</v>
      </c>
      <c r="O4472" s="234" t="s">
        <v>28848</v>
      </c>
      <c r="P4472" s="239" t="s">
        <v>8076</v>
      </c>
      <c r="Q4472" s="239" t="s">
        <v>28849</v>
      </c>
      <c r="R4472" s="234"/>
      <c r="S4472" s="234"/>
      <c r="T4472" s="234" t="s">
        <v>7789</v>
      </c>
      <c r="U4472" s="240" t="s">
        <v>5329</v>
      </c>
      <c r="V4472" s="240">
        <v>9</v>
      </c>
      <c r="W4472" s="240"/>
      <c r="X4472" s="113"/>
    </row>
    <row r="4473" spans="1:24" ht="12.95" customHeight="1" x14ac:dyDescent="0.2">
      <c r="A4473" s="115">
        <v>2004</v>
      </c>
      <c r="B4473" s="102" t="s">
        <v>6759</v>
      </c>
      <c r="C4473" s="102" t="s">
        <v>11939</v>
      </c>
      <c r="D4473" s="102" t="s">
        <v>4382</v>
      </c>
      <c r="E4473" s="102" t="s">
        <v>5070</v>
      </c>
      <c r="F4473" s="104" t="s">
        <v>14834</v>
      </c>
      <c r="G4473" s="105">
        <v>16096</v>
      </c>
      <c r="H4473" s="234" t="s">
        <v>11819</v>
      </c>
      <c r="I4473" s="163" t="s">
        <v>10103</v>
      </c>
      <c r="J4473" s="102" t="s">
        <v>5071</v>
      </c>
      <c r="K4473" s="102"/>
      <c r="L4473" s="242"/>
      <c r="M4473" s="234">
        <v>3</v>
      </c>
      <c r="N4473" s="112" t="s">
        <v>18128</v>
      </c>
      <c r="O4473" s="234" t="s">
        <v>18206</v>
      </c>
      <c r="P4473" s="239" t="s">
        <v>9125</v>
      </c>
      <c r="Q4473" s="239" t="s">
        <v>28850</v>
      </c>
      <c r="R4473" s="234"/>
      <c r="S4473" s="234"/>
      <c r="T4473" s="234" t="s">
        <v>7789</v>
      </c>
      <c r="U4473" s="240" t="s">
        <v>28851</v>
      </c>
      <c r="V4473" s="240">
        <v>9.5</v>
      </c>
      <c r="W4473" s="240"/>
      <c r="X4473" s="113"/>
    </row>
    <row r="4474" spans="1:24" ht="12.95" customHeight="1" x14ac:dyDescent="0.2">
      <c r="A4474" s="115">
        <v>2004</v>
      </c>
      <c r="B4474" s="102" t="s">
        <v>6759</v>
      </c>
      <c r="C4474" s="102" t="s">
        <v>11939</v>
      </c>
      <c r="D4474" s="102" t="s">
        <v>4383</v>
      </c>
      <c r="E4474" s="102" t="s">
        <v>5072</v>
      </c>
      <c r="F4474" s="104" t="s">
        <v>14834</v>
      </c>
      <c r="G4474" s="105">
        <v>16237</v>
      </c>
      <c r="H4474" s="234" t="s">
        <v>3253</v>
      </c>
      <c r="I4474" s="163" t="s">
        <v>10103</v>
      </c>
      <c r="J4474" s="234" t="s">
        <v>5073</v>
      </c>
      <c r="K4474" s="102"/>
      <c r="L4474" s="242"/>
      <c r="M4474" s="234">
        <v>1</v>
      </c>
      <c r="N4474" s="108" t="s">
        <v>31378</v>
      </c>
      <c r="O4474" s="234" t="s">
        <v>10189</v>
      </c>
      <c r="P4474" s="239" t="s">
        <v>162</v>
      </c>
      <c r="Q4474" s="239" t="s">
        <v>18159</v>
      </c>
      <c r="R4474" s="234"/>
      <c r="S4474" s="234"/>
      <c r="T4474" s="234" t="s">
        <v>20549</v>
      </c>
      <c r="U4474" s="240" t="s">
        <v>2475</v>
      </c>
      <c r="V4474" s="240">
        <v>6.5</v>
      </c>
      <c r="W4474" s="240"/>
      <c r="X4474" s="113"/>
    </row>
    <row r="4475" spans="1:24" ht="12.95" customHeight="1" x14ac:dyDescent="0.2">
      <c r="A4475" s="115">
        <v>2004</v>
      </c>
      <c r="B4475" s="102" t="s">
        <v>6759</v>
      </c>
      <c r="C4475" s="103" t="s">
        <v>4144</v>
      </c>
      <c r="D4475" s="102" t="s">
        <v>9030</v>
      </c>
      <c r="E4475" s="102" t="s">
        <v>8353</v>
      </c>
      <c r="F4475" s="104" t="s">
        <v>14834</v>
      </c>
      <c r="G4475" s="105">
        <v>14489</v>
      </c>
      <c r="H4475" s="102" t="s">
        <v>30796</v>
      </c>
      <c r="I4475" s="102" t="s">
        <v>11819</v>
      </c>
      <c r="J4475" s="102" t="s">
        <v>8354</v>
      </c>
      <c r="K4475" s="102"/>
      <c r="L4475" s="111"/>
      <c r="M4475" s="234">
        <v>2</v>
      </c>
      <c r="N4475" s="112" t="s">
        <v>16406</v>
      </c>
      <c r="O4475" s="234" t="s">
        <v>65</v>
      </c>
      <c r="P4475" s="239" t="s">
        <v>162</v>
      </c>
      <c r="Q4475" s="239" t="s">
        <v>13555</v>
      </c>
      <c r="R4475" s="234"/>
      <c r="S4475" s="234" t="s">
        <v>9435</v>
      </c>
      <c r="T4475" s="234" t="s">
        <v>20541</v>
      </c>
      <c r="U4475" s="234"/>
      <c r="V4475" s="240">
        <v>5.5</v>
      </c>
      <c r="W4475" s="240"/>
      <c r="X4475" s="113"/>
    </row>
    <row r="4476" spans="1:24" ht="12.95" customHeight="1" x14ac:dyDescent="0.2">
      <c r="A4476" s="115">
        <v>2004</v>
      </c>
      <c r="B4476" s="102" t="s">
        <v>6759</v>
      </c>
      <c r="C4476" s="102" t="s">
        <v>4144</v>
      </c>
      <c r="D4476" s="102" t="s">
        <v>9031</v>
      </c>
      <c r="E4476" s="102" t="s">
        <v>8355</v>
      </c>
      <c r="F4476" s="104" t="s">
        <v>14834</v>
      </c>
      <c r="G4476" s="105">
        <v>14489</v>
      </c>
      <c r="H4476" s="102" t="s">
        <v>30796</v>
      </c>
      <c r="I4476" s="102" t="s">
        <v>11819</v>
      </c>
      <c r="J4476" s="102" t="s">
        <v>10202</v>
      </c>
      <c r="K4476" s="102"/>
      <c r="L4476" s="111"/>
      <c r="M4476" s="234">
        <v>1</v>
      </c>
      <c r="N4476" s="125">
        <v>48</v>
      </c>
      <c r="O4476" s="234"/>
      <c r="P4476" s="239"/>
      <c r="Q4476" s="239" t="s">
        <v>20307</v>
      </c>
      <c r="R4476" s="234"/>
      <c r="S4476" s="234"/>
      <c r="T4476" s="234" t="s">
        <v>20541</v>
      </c>
      <c r="U4476" s="234" t="s">
        <v>14687</v>
      </c>
      <c r="V4476" s="240">
        <v>6.5</v>
      </c>
      <c r="W4476" s="240"/>
      <c r="X4476" s="113"/>
    </row>
    <row r="4477" spans="1:24" ht="12.95" customHeight="1" x14ac:dyDescent="0.2">
      <c r="A4477" s="115">
        <v>2004</v>
      </c>
      <c r="B4477" s="102" t="s">
        <v>6759</v>
      </c>
      <c r="C4477" s="102" t="s">
        <v>4144</v>
      </c>
      <c r="D4477" s="102" t="s">
        <v>14750</v>
      </c>
      <c r="E4477" s="102" t="s">
        <v>10201</v>
      </c>
      <c r="F4477" s="104" t="s">
        <v>14834</v>
      </c>
      <c r="G4477" s="105">
        <v>14489</v>
      </c>
      <c r="H4477" s="102" t="s">
        <v>30796</v>
      </c>
      <c r="I4477" s="102" t="s">
        <v>11819</v>
      </c>
      <c r="J4477" s="102" t="s">
        <v>8356</v>
      </c>
      <c r="K4477" s="102"/>
      <c r="L4477" s="111"/>
      <c r="M4477" s="234">
        <v>2</v>
      </c>
      <c r="N4477" s="112" t="s">
        <v>17034</v>
      </c>
      <c r="O4477" s="234" t="s">
        <v>4187</v>
      </c>
      <c r="P4477" s="239" t="s">
        <v>162</v>
      </c>
      <c r="Q4477" s="239" t="s">
        <v>21186</v>
      </c>
      <c r="R4477" s="234"/>
      <c r="S4477" s="234" t="s">
        <v>9435</v>
      </c>
      <c r="T4477" s="234" t="s">
        <v>20541</v>
      </c>
      <c r="U4477" s="234" t="s">
        <v>6426</v>
      </c>
      <c r="V4477" s="240">
        <v>9</v>
      </c>
      <c r="W4477" s="240"/>
      <c r="X4477" s="113"/>
    </row>
    <row r="4478" spans="1:24" ht="12.95" customHeight="1" x14ac:dyDescent="0.2">
      <c r="A4478" s="115">
        <v>2004</v>
      </c>
      <c r="B4478" s="102" t="s">
        <v>6759</v>
      </c>
      <c r="C4478" s="102" t="s">
        <v>4144</v>
      </c>
      <c r="D4478" s="102" t="s">
        <v>14751</v>
      </c>
      <c r="E4478" s="102" t="s">
        <v>9131</v>
      </c>
      <c r="F4478" s="104" t="s">
        <v>14834</v>
      </c>
      <c r="G4478" s="105">
        <v>14489</v>
      </c>
      <c r="H4478" s="102" t="s">
        <v>32017</v>
      </c>
      <c r="I4478" s="102" t="s">
        <v>11819</v>
      </c>
      <c r="J4478" s="102" t="s">
        <v>8356</v>
      </c>
      <c r="K4478" s="102"/>
      <c r="L4478" s="111"/>
      <c r="M4478" s="234">
        <v>2</v>
      </c>
      <c r="N4478" s="112" t="s">
        <v>17034</v>
      </c>
      <c r="O4478" s="234" t="s">
        <v>20786</v>
      </c>
      <c r="P4478" s="239" t="s">
        <v>8076</v>
      </c>
      <c r="Q4478" s="239" t="s">
        <v>20100</v>
      </c>
      <c r="R4478" s="234"/>
      <c r="S4478" s="234"/>
      <c r="T4478" s="234" t="s">
        <v>20541</v>
      </c>
      <c r="U4478" s="234" t="s">
        <v>18078</v>
      </c>
      <c r="V4478" s="240">
        <v>9</v>
      </c>
      <c r="W4478" s="240"/>
      <c r="X4478" s="113"/>
    </row>
    <row r="4479" spans="1:24" ht="12.95" customHeight="1" x14ac:dyDescent="0.2">
      <c r="A4479" s="115">
        <v>2004</v>
      </c>
      <c r="B4479" s="102" t="s">
        <v>6759</v>
      </c>
      <c r="C4479" s="102" t="s">
        <v>4144</v>
      </c>
      <c r="D4479" s="102" t="s">
        <v>3400</v>
      </c>
      <c r="E4479" s="102" t="s">
        <v>319</v>
      </c>
      <c r="F4479" s="104" t="s">
        <v>14834</v>
      </c>
      <c r="G4479" s="105">
        <v>14489</v>
      </c>
      <c r="H4479" s="102" t="s">
        <v>11819</v>
      </c>
      <c r="I4479" s="102" t="s">
        <v>30796</v>
      </c>
      <c r="J4479" s="102" t="s">
        <v>8356</v>
      </c>
      <c r="K4479" s="102"/>
      <c r="L4479" s="111"/>
      <c r="M4479" s="234">
        <v>2</v>
      </c>
      <c r="N4479" s="112" t="s">
        <v>18093</v>
      </c>
      <c r="O4479" s="234" t="s">
        <v>19527</v>
      </c>
      <c r="P4479" s="239"/>
      <c r="Q4479" s="239" t="s">
        <v>15976</v>
      </c>
      <c r="R4479" s="234"/>
      <c r="S4479" s="234"/>
      <c r="T4479" s="234" t="s">
        <v>20541</v>
      </c>
      <c r="U4479" s="234"/>
      <c r="V4479" s="240">
        <v>5.5</v>
      </c>
      <c r="W4479" s="240"/>
      <c r="X4479" s="113"/>
    </row>
    <row r="4480" spans="1:24" ht="12.95" customHeight="1" x14ac:dyDescent="0.2">
      <c r="A4480" s="115">
        <v>2004</v>
      </c>
      <c r="B4480" s="102" t="s">
        <v>6759</v>
      </c>
      <c r="C4480" s="102" t="s">
        <v>4144</v>
      </c>
      <c r="D4480" s="111" t="s">
        <v>718</v>
      </c>
      <c r="E4480" s="102" t="s">
        <v>7649</v>
      </c>
      <c r="F4480" s="104" t="s">
        <v>14834</v>
      </c>
      <c r="G4480" s="105">
        <v>14489</v>
      </c>
      <c r="H4480" s="102" t="s">
        <v>30796</v>
      </c>
      <c r="I4480" s="102" t="s">
        <v>32018</v>
      </c>
      <c r="J4480" s="102" t="s">
        <v>7953</v>
      </c>
      <c r="K4480" s="102"/>
      <c r="L4480" s="111" t="s">
        <v>14152</v>
      </c>
      <c r="M4480" s="109">
        <v>0.5</v>
      </c>
      <c r="N4480" s="108" t="s">
        <v>8247</v>
      </c>
      <c r="O4480" s="102" t="s">
        <v>162</v>
      </c>
      <c r="P4480" s="39"/>
      <c r="Q4480" s="39" t="s">
        <v>16511</v>
      </c>
      <c r="R4480" s="109"/>
      <c r="S4480" s="102"/>
      <c r="T4480" s="102" t="s">
        <v>20541</v>
      </c>
      <c r="U4480" s="102"/>
      <c r="V4480" s="109">
        <v>4.5</v>
      </c>
      <c r="W4480" s="107"/>
      <c r="X4480" s="113"/>
    </row>
    <row r="4481" spans="1:24" ht="12.95" customHeight="1" x14ac:dyDescent="0.2">
      <c r="A4481" s="115">
        <v>2004</v>
      </c>
      <c r="B4481" s="102" t="s">
        <v>6759</v>
      </c>
      <c r="C4481" s="102" t="s">
        <v>4144</v>
      </c>
      <c r="D4481" s="111" t="s">
        <v>11208</v>
      </c>
      <c r="E4481" s="102" t="s">
        <v>7650</v>
      </c>
      <c r="F4481" s="114" t="s">
        <v>6406</v>
      </c>
      <c r="G4481" s="105">
        <v>14513</v>
      </c>
      <c r="H4481" s="102" t="s">
        <v>30796</v>
      </c>
      <c r="I4481" s="102" t="s">
        <v>11819</v>
      </c>
      <c r="J4481" s="102" t="s">
        <v>9368</v>
      </c>
      <c r="K4481" s="102"/>
      <c r="L4481" s="111" t="s">
        <v>11473</v>
      </c>
      <c r="M4481" s="109">
        <v>4</v>
      </c>
      <c r="N4481" s="112" t="s">
        <v>16772</v>
      </c>
      <c r="O4481" s="102" t="s">
        <v>16565</v>
      </c>
      <c r="P4481" s="39"/>
      <c r="Q4481" s="39" t="s">
        <v>16548</v>
      </c>
      <c r="R4481" s="109"/>
      <c r="S4481" s="102" t="s">
        <v>8315</v>
      </c>
      <c r="T4481" s="102" t="s">
        <v>20541</v>
      </c>
      <c r="U4481" s="102" t="s">
        <v>28801</v>
      </c>
      <c r="V4481" s="109">
        <v>9</v>
      </c>
      <c r="W4481" s="107"/>
      <c r="X4481" s="113"/>
    </row>
    <row r="4482" spans="1:24" ht="12.95" customHeight="1" x14ac:dyDescent="0.2">
      <c r="A4482" s="115">
        <v>2004</v>
      </c>
      <c r="B4482" s="102" t="s">
        <v>6759</v>
      </c>
      <c r="C4482" s="102" t="s">
        <v>4144</v>
      </c>
      <c r="D4482" s="111" t="s">
        <v>7641</v>
      </c>
      <c r="E4482" s="102" t="s">
        <v>7651</v>
      </c>
      <c r="F4482" s="104" t="s">
        <v>14834</v>
      </c>
      <c r="G4482" s="105">
        <v>14710</v>
      </c>
      <c r="H4482" s="102" t="s">
        <v>32019</v>
      </c>
      <c r="I4482" s="102" t="s">
        <v>11819</v>
      </c>
      <c r="J4482" s="102" t="s">
        <v>3877</v>
      </c>
      <c r="K4482" s="102"/>
      <c r="L4482" s="111" t="s">
        <v>15262</v>
      </c>
      <c r="M4482" s="109">
        <v>0.75</v>
      </c>
      <c r="N4482" s="108">
        <v>22</v>
      </c>
      <c r="O4482" s="102" t="s">
        <v>10189</v>
      </c>
      <c r="P4482" s="39" t="s">
        <v>162</v>
      </c>
      <c r="Q4482" s="39" t="s">
        <v>19695</v>
      </c>
      <c r="R4482" s="109"/>
      <c r="S4482" s="102"/>
      <c r="T4482" s="102" t="s">
        <v>28757</v>
      </c>
      <c r="U4482" s="102" t="s">
        <v>17631</v>
      </c>
      <c r="V4482" s="109">
        <v>6.5</v>
      </c>
      <c r="W4482" s="107"/>
      <c r="X4482" s="113"/>
    </row>
    <row r="4483" spans="1:24" ht="12.95" customHeight="1" x14ac:dyDescent="0.2">
      <c r="A4483" s="115">
        <v>2004</v>
      </c>
      <c r="B4483" s="102" t="s">
        <v>6759</v>
      </c>
      <c r="C4483" s="102" t="s">
        <v>4144</v>
      </c>
      <c r="D4483" s="102" t="s">
        <v>8461</v>
      </c>
      <c r="E4483" s="102" t="s">
        <v>7652</v>
      </c>
      <c r="F4483" s="104" t="s">
        <v>14834</v>
      </c>
      <c r="G4483" s="105">
        <v>14719</v>
      </c>
      <c r="H4483" s="102" t="s">
        <v>30736</v>
      </c>
      <c r="I4483" s="102" t="s">
        <v>11819</v>
      </c>
      <c r="J4483" s="102" t="s">
        <v>7653</v>
      </c>
      <c r="K4483" s="102"/>
      <c r="L4483" s="111"/>
      <c r="M4483" s="234">
        <v>2</v>
      </c>
      <c r="N4483" s="112" t="s">
        <v>17464</v>
      </c>
      <c r="O4483" s="234"/>
      <c r="P4483" s="239" t="s">
        <v>12252</v>
      </c>
      <c r="Q4483" s="239" t="s">
        <v>16757</v>
      </c>
      <c r="R4483" s="234"/>
      <c r="S4483" s="234"/>
      <c r="T4483" s="234" t="s">
        <v>20548</v>
      </c>
      <c r="U4483" s="234" t="s">
        <v>28802</v>
      </c>
      <c r="V4483" s="240">
        <v>7.5</v>
      </c>
      <c r="W4483" s="240"/>
      <c r="X4483" s="113"/>
    </row>
    <row r="4484" spans="1:24" ht="12.95" customHeight="1" x14ac:dyDescent="0.2">
      <c r="A4484" s="115">
        <v>2004</v>
      </c>
      <c r="B4484" s="102" t="s">
        <v>6759</v>
      </c>
      <c r="C4484" s="102" t="s">
        <v>4144</v>
      </c>
      <c r="D4484" s="102" t="s">
        <v>3770</v>
      </c>
      <c r="E4484" s="102" t="s">
        <v>7654</v>
      </c>
      <c r="F4484" s="104" t="s">
        <v>14834</v>
      </c>
      <c r="G4484" s="105">
        <v>14741</v>
      </c>
      <c r="H4484" s="102" t="s">
        <v>11819</v>
      </c>
      <c r="I4484" s="102" t="s">
        <v>5011</v>
      </c>
      <c r="J4484" s="102" t="s">
        <v>7655</v>
      </c>
      <c r="K4484" s="102"/>
      <c r="L4484" s="111"/>
      <c r="M4484" s="234">
        <v>1</v>
      </c>
      <c r="N4484" s="108" t="s">
        <v>32020</v>
      </c>
      <c r="O4484" s="234" t="s">
        <v>16666</v>
      </c>
      <c r="P4484" s="239"/>
      <c r="Q4484" s="239" t="s">
        <v>19099</v>
      </c>
      <c r="R4484" s="234"/>
      <c r="S4484" s="234"/>
      <c r="T4484" s="234" t="s">
        <v>28757</v>
      </c>
      <c r="U4484" s="234" t="s">
        <v>28803</v>
      </c>
      <c r="V4484" s="240">
        <v>6</v>
      </c>
      <c r="W4484" s="240"/>
      <c r="X4484" s="113"/>
    </row>
    <row r="4485" spans="1:24" ht="12.95" customHeight="1" x14ac:dyDescent="0.2">
      <c r="A4485" s="115">
        <v>2004</v>
      </c>
      <c r="B4485" s="102" t="s">
        <v>6759</v>
      </c>
      <c r="C4485" s="102" t="s">
        <v>4144</v>
      </c>
      <c r="D4485" s="102" t="s">
        <v>3772</v>
      </c>
      <c r="E4485" s="102" t="s">
        <v>4117</v>
      </c>
      <c r="F4485" s="104" t="s">
        <v>14834</v>
      </c>
      <c r="G4485" s="105">
        <v>14744</v>
      </c>
      <c r="H4485" s="102" t="s">
        <v>5011</v>
      </c>
      <c r="I4485" s="102" t="s">
        <v>11819</v>
      </c>
      <c r="J4485" s="102" t="s">
        <v>4208</v>
      </c>
      <c r="K4485" s="102"/>
      <c r="L4485" s="111"/>
      <c r="M4485" s="234">
        <v>1.5</v>
      </c>
      <c r="N4485" s="108" t="s">
        <v>32021</v>
      </c>
      <c r="O4485" s="234" t="s">
        <v>10189</v>
      </c>
      <c r="P4485" s="239"/>
      <c r="Q4485" s="239" t="s">
        <v>16560</v>
      </c>
      <c r="R4485" s="234"/>
      <c r="S4485" s="234" t="s">
        <v>8315</v>
      </c>
      <c r="T4485" s="234" t="s">
        <v>28757</v>
      </c>
      <c r="U4485" s="234" t="s">
        <v>28804</v>
      </c>
      <c r="V4485" s="240">
        <v>8.5</v>
      </c>
      <c r="W4485" s="240"/>
      <c r="X4485" s="113"/>
    </row>
    <row r="4486" spans="1:24" ht="12.95" customHeight="1" x14ac:dyDescent="0.2">
      <c r="A4486" s="115">
        <v>2004</v>
      </c>
      <c r="B4486" s="102" t="s">
        <v>6759</v>
      </c>
      <c r="C4486" s="102" t="s">
        <v>4144</v>
      </c>
      <c r="D4486" s="102" t="s">
        <v>3771</v>
      </c>
      <c r="E4486" s="102" t="s">
        <v>4209</v>
      </c>
      <c r="F4486" s="104" t="s">
        <v>14834</v>
      </c>
      <c r="G4486" s="105">
        <v>14745</v>
      </c>
      <c r="H4486" s="102" t="s">
        <v>5011</v>
      </c>
      <c r="I4486" s="102" t="s">
        <v>11819</v>
      </c>
      <c r="J4486" s="102" t="s">
        <v>4211</v>
      </c>
      <c r="K4486" s="102"/>
      <c r="L4486" s="111"/>
      <c r="M4486" s="234">
        <v>0.75</v>
      </c>
      <c r="N4486" s="108" t="s">
        <v>12955</v>
      </c>
      <c r="O4486" s="234"/>
      <c r="P4486" s="239"/>
      <c r="Q4486" s="239" t="s">
        <v>16868</v>
      </c>
      <c r="R4486" s="234"/>
      <c r="S4486" s="234"/>
      <c r="T4486" s="234" t="s">
        <v>28757</v>
      </c>
      <c r="U4486" s="234" t="s">
        <v>16549</v>
      </c>
      <c r="V4486" s="240">
        <v>5.5</v>
      </c>
      <c r="W4486" s="240"/>
      <c r="X4486" s="113"/>
    </row>
    <row r="4487" spans="1:24" ht="12.95" customHeight="1" x14ac:dyDescent="0.2">
      <c r="A4487" s="115">
        <v>2004</v>
      </c>
      <c r="B4487" s="102" t="s">
        <v>6759</v>
      </c>
      <c r="C4487" s="102" t="s">
        <v>4144</v>
      </c>
      <c r="D4487" s="102" t="s">
        <v>11282</v>
      </c>
      <c r="E4487" s="102" t="s">
        <v>4210</v>
      </c>
      <c r="F4487" s="104" t="s">
        <v>14834</v>
      </c>
      <c r="G4487" s="105">
        <v>14745</v>
      </c>
      <c r="H4487" s="102" t="s">
        <v>5011</v>
      </c>
      <c r="I4487" s="102" t="s">
        <v>11819</v>
      </c>
      <c r="J4487" s="102" t="s">
        <v>4212</v>
      </c>
      <c r="K4487" s="102"/>
      <c r="L4487" s="111"/>
      <c r="M4487" s="234">
        <v>2</v>
      </c>
      <c r="N4487" s="112" t="s">
        <v>17140</v>
      </c>
      <c r="O4487" s="234" t="s">
        <v>17527</v>
      </c>
      <c r="P4487" s="239"/>
      <c r="Q4487" s="239"/>
      <c r="R4487" s="234"/>
      <c r="S4487" s="234"/>
      <c r="T4487" s="234" t="s">
        <v>28757</v>
      </c>
      <c r="U4487" s="234"/>
      <c r="V4487" s="240">
        <v>7.5</v>
      </c>
      <c r="W4487" s="240"/>
      <c r="X4487" s="113"/>
    </row>
    <row r="4488" spans="1:24" ht="12.95" customHeight="1" x14ac:dyDescent="0.2">
      <c r="A4488" s="115">
        <v>2004</v>
      </c>
      <c r="B4488" s="102" t="s">
        <v>6759</v>
      </c>
      <c r="C4488" s="102" t="s">
        <v>4144</v>
      </c>
      <c r="D4488" s="102" t="s">
        <v>3773</v>
      </c>
      <c r="E4488" s="102" t="s">
        <v>4375</v>
      </c>
      <c r="F4488" s="104" t="s">
        <v>14834</v>
      </c>
      <c r="G4488" s="105">
        <v>14746</v>
      </c>
      <c r="H4488" s="102" t="s">
        <v>5011</v>
      </c>
      <c r="I4488" s="102" t="s">
        <v>11819</v>
      </c>
      <c r="J4488" s="102" t="s">
        <v>7129</v>
      </c>
      <c r="K4488" s="102"/>
      <c r="L4488" s="111"/>
      <c r="M4488" s="234">
        <v>2</v>
      </c>
      <c r="N4488" s="112" t="s">
        <v>18094</v>
      </c>
      <c r="O4488" s="234" t="s">
        <v>5985</v>
      </c>
      <c r="P4488" s="239" t="s">
        <v>162</v>
      </c>
      <c r="Q4488" s="239" t="s">
        <v>16520</v>
      </c>
      <c r="R4488" s="234"/>
      <c r="S4488" s="234"/>
      <c r="T4488" s="234" t="s">
        <v>28757</v>
      </c>
      <c r="U4488" s="234"/>
      <c r="V4488" s="240">
        <v>5.5</v>
      </c>
      <c r="W4488" s="240"/>
      <c r="X4488" s="113"/>
    </row>
    <row r="4489" spans="1:24" ht="12.95" customHeight="1" x14ac:dyDescent="0.2">
      <c r="A4489" s="115">
        <v>2004</v>
      </c>
      <c r="B4489" s="102" t="s">
        <v>6759</v>
      </c>
      <c r="C4489" s="102" t="s">
        <v>4144</v>
      </c>
      <c r="D4489" s="102" t="s">
        <v>3774</v>
      </c>
      <c r="E4489" s="102" t="s">
        <v>4376</v>
      </c>
      <c r="F4489" s="104" t="s">
        <v>14834</v>
      </c>
      <c r="G4489" s="105">
        <v>14759</v>
      </c>
      <c r="H4489" s="102" t="s">
        <v>13336</v>
      </c>
      <c r="I4489" s="102" t="s">
        <v>11819</v>
      </c>
      <c r="J4489" s="102" t="s">
        <v>2811</v>
      </c>
      <c r="K4489" s="102"/>
      <c r="L4489" s="111"/>
      <c r="M4489" s="234">
        <v>1</v>
      </c>
      <c r="N4489" s="112">
        <v>33</v>
      </c>
      <c r="O4489" s="234" t="s">
        <v>12721</v>
      </c>
      <c r="P4489" s="239" t="s">
        <v>162</v>
      </c>
      <c r="Q4489" s="239" t="s">
        <v>17670</v>
      </c>
      <c r="R4489" s="234"/>
      <c r="S4489" s="234"/>
      <c r="T4489" s="234" t="s">
        <v>28757</v>
      </c>
      <c r="U4489" s="234" t="s">
        <v>2477</v>
      </c>
      <c r="V4489" s="240">
        <v>5.5</v>
      </c>
      <c r="W4489" s="240"/>
      <c r="X4489" s="113"/>
    </row>
    <row r="4490" spans="1:24" ht="12.95" customHeight="1" x14ac:dyDescent="0.2">
      <c r="A4490" s="115">
        <v>2004</v>
      </c>
      <c r="B4490" s="102" t="s">
        <v>6759</v>
      </c>
      <c r="C4490" s="102" t="s">
        <v>4144</v>
      </c>
      <c r="D4490" s="102" t="s">
        <v>12996</v>
      </c>
      <c r="E4490" s="102" t="s">
        <v>3108</v>
      </c>
      <c r="F4490" s="104" t="s">
        <v>14834</v>
      </c>
      <c r="G4490" s="105">
        <v>14912</v>
      </c>
      <c r="H4490" s="102" t="s">
        <v>30684</v>
      </c>
      <c r="I4490" s="102" t="s">
        <v>7198</v>
      </c>
      <c r="J4490" s="102" t="s">
        <v>6752</v>
      </c>
      <c r="K4490" s="102" t="s">
        <v>6751</v>
      </c>
      <c r="L4490" s="111"/>
      <c r="M4490" s="234">
        <v>2</v>
      </c>
      <c r="N4490" s="112" t="s">
        <v>18095</v>
      </c>
      <c r="O4490" s="234" t="s">
        <v>325</v>
      </c>
      <c r="P4490" s="239" t="s">
        <v>13301</v>
      </c>
      <c r="Q4490" s="239" t="s">
        <v>17297</v>
      </c>
      <c r="R4490" s="234"/>
      <c r="S4490" s="234"/>
      <c r="T4490" s="234" t="s">
        <v>21293</v>
      </c>
      <c r="U4490" s="234" t="s">
        <v>28805</v>
      </c>
      <c r="V4490" s="240">
        <v>8</v>
      </c>
      <c r="W4490" s="240"/>
      <c r="X4490" s="113"/>
    </row>
    <row r="4491" spans="1:24" ht="12.95" customHeight="1" x14ac:dyDescent="0.2">
      <c r="A4491" s="115">
        <v>2004</v>
      </c>
      <c r="B4491" s="102" t="s">
        <v>6759</v>
      </c>
      <c r="C4491" s="102" t="s">
        <v>4144</v>
      </c>
      <c r="D4491" s="102" t="s">
        <v>1960</v>
      </c>
      <c r="E4491" s="102" t="s">
        <v>7201</v>
      </c>
      <c r="F4491" s="104" t="s">
        <v>14834</v>
      </c>
      <c r="G4491" s="105">
        <v>15074</v>
      </c>
      <c r="H4491" s="102" t="s">
        <v>30684</v>
      </c>
      <c r="I4491" s="102" t="s">
        <v>11819</v>
      </c>
      <c r="J4491" s="102" t="s">
        <v>7202</v>
      </c>
      <c r="K4491" s="102"/>
      <c r="L4491" s="111"/>
      <c r="M4491" s="234">
        <v>2</v>
      </c>
      <c r="N4491" s="112" t="s">
        <v>16450</v>
      </c>
      <c r="O4491" s="234" t="s">
        <v>16823</v>
      </c>
      <c r="P4491" s="239" t="s">
        <v>162</v>
      </c>
      <c r="Q4491" s="239" t="s">
        <v>16885</v>
      </c>
      <c r="R4491" s="234"/>
      <c r="S4491" s="234"/>
      <c r="T4491" s="234" t="s">
        <v>21293</v>
      </c>
      <c r="U4491" s="234" t="s">
        <v>4775</v>
      </c>
      <c r="V4491" s="240">
        <v>8</v>
      </c>
      <c r="W4491" s="240"/>
      <c r="X4491" s="113"/>
    </row>
    <row r="4492" spans="1:24" ht="12.95" customHeight="1" x14ac:dyDescent="0.2">
      <c r="A4492" s="115">
        <v>2004</v>
      </c>
      <c r="B4492" s="102" t="s">
        <v>6759</v>
      </c>
      <c r="C4492" s="102" t="s">
        <v>4144</v>
      </c>
      <c r="D4492" s="102" t="s">
        <v>3775</v>
      </c>
      <c r="E4492" s="102" t="s">
        <v>7203</v>
      </c>
      <c r="F4492" s="104" t="s">
        <v>14834</v>
      </c>
      <c r="G4492" s="105">
        <v>15162</v>
      </c>
      <c r="H4492" s="102" t="s">
        <v>10103</v>
      </c>
      <c r="I4492" s="102" t="s">
        <v>30841</v>
      </c>
      <c r="J4492" s="102" t="s">
        <v>6549</v>
      </c>
      <c r="K4492" s="102"/>
      <c r="L4492" s="111"/>
      <c r="M4492" s="234">
        <v>1</v>
      </c>
      <c r="N4492" s="112">
        <v>44</v>
      </c>
      <c r="O4492" s="234" t="s">
        <v>16684</v>
      </c>
      <c r="P4492" s="239" t="s">
        <v>9160</v>
      </c>
      <c r="Q4492" s="239" t="s">
        <v>15976</v>
      </c>
      <c r="R4492" s="234"/>
      <c r="S4492" s="234"/>
      <c r="T4492" s="234" t="s">
        <v>7789</v>
      </c>
      <c r="U4492" s="234"/>
      <c r="V4492" s="240">
        <v>6.5</v>
      </c>
      <c r="W4492" s="240"/>
      <c r="X4492" s="113"/>
    </row>
    <row r="4493" spans="1:24" ht="12.95" customHeight="1" x14ac:dyDescent="0.2">
      <c r="A4493" s="115">
        <v>2005</v>
      </c>
      <c r="B4493" s="102" t="s">
        <v>6759</v>
      </c>
      <c r="C4493" s="243" t="s">
        <v>11940</v>
      </c>
      <c r="D4493" s="102" t="s">
        <v>6902</v>
      </c>
      <c r="E4493" s="234" t="s">
        <v>14031</v>
      </c>
      <c r="F4493" s="104" t="s">
        <v>14834</v>
      </c>
      <c r="G4493" s="105">
        <v>16268</v>
      </c>
      <c r="H4493" s="234" t="s">
        <v>2625</v>
      </c>
      <c r="I4493" s="234" t="s">
        <v>32022</v>
      </c>
      <c r="J4493" s="234" t="s">
        <v>2313</v>
      </c>
      <c r="K4493" s="234"/>
      <c r="L4493" s="242"/>
      <c r="M4493" s="234">
        <v>0.5</v>
      </c>
      <c r="N4493" s="244">
        <v>38</v>
      </c>
      <c r="O4493" s="234" t="s">
        <v>162</v>
      </c>
      <c r="P4493" s="239"/>
      <c r="Q4493" s="239" t="s">
        <v>17671</v>
      </c>
      <c r="R4493" s="234"/>
      <c r="S4493" s="234"/>
      <c r="T4493" s="102" t="s">
        <v>20545</v>
      </c>
      <c r="U4493" s="102" t="s">
        <v>6868</v>
      </c>
      <c r="V4493" s="240">
        <v>5.5</v>
      </c>
      <c r="W4493" s="240"/>
      <c r="X4493" s="113"/>
    </row>
    <row r="4494" spans="1:24" ht="12.95" customHeight="1" x14ac:dyDescent="0.2">
      <c r="A4494" s="115">
        <v>2005</v>
      </c>
      <c r="B4494" s="102" t="s">
        <v>6759</v>
      </c>
      <c r="C4494" s="234" t="s">
        <v>11940</v>
      </c>
      <c r="D4494" s="102" t="s">
        <v>6903</v>
      </c>
      <c r="E4494" s="234" t="s">
        <v>14032</v>
      </c>
      <c r="F4494" s="104" t="s">
        <v>14834</v>
      </c>
      <c r="G4494" s="105">
        <v>16453</v>
      </c>
      <c r="H4494" s="234" t="s">
        <v>10191</v>
      </c>
      <c r="I4494" s="234" t="s">
        <v>2625</v>
      </c>
      <c r="J4494" s="234" t="s">
        <v>6422</v>
      </c>
      <c r="K4494" s="234"/>
      <c r="L4494" s="242"/>
      <c r="M4494" s="234">
        <v>0.5</v>
      </c>
      <c r="N4494" s="244">
        <v>38</v>
      </c>
      <c r="O4494" s="234" t="s">
        <v>16905</v>
      </c>
      <c r="P4494" s="239" t="s">
        <v>9125</v>
      </c>
      <c r="Q4494" s="239" t="s">
        <v>16545</v>
      </c>
      <c r="R4494" s="234" t="s">
        <v>7035</v>
      </c>
      <c r="S4494" s="234"/>
      <c r="T4494" s="102" t="s">
        <v>20545</v>
      </c>
      <c r="U4494" s="102" t="s">
        <v>6868</v>
      </c>
      <c r="V4494" s="240">
        <v>4.5</v>
      </c>
      <c r="W4494" s="240"/>
      <c r="X4494" s="113"/>
    </row>
    <row r="4495" spans="1:24" ht="12.95" customHeight="1" x14ac:dyDescent="0.2">
      <c r="A4495" s="115">
        <v>2005</v>
      </c>
      <c r="B4495" s="102" t="s">
        <v>6759</v>
      </c>
      <c r="C4495" s="234" t="s">
        <v>11940</v>
      </c>
      <c r="D4495" s="102" t="s">
        <v>6904</v>
      </c>
      <c r="E4495" s="234" t="s">
        <v>14033</v>
      </c>
      <c r="F4495" s="104" t="s">
        <v>14834</v>
      </c>
      <c r="G4495" s="105">
        <v>16454</v>
      </c>
      <c r="H4495" s="234" t="s">
        <v>2625</v>
      </c>
      <c r="I4495" s="234" t="s">
        <v>10191</v>
      </c>
      <c r="J4495" s="234" t="s">
        <v>6251</v>
      </c>
      <c r="K4495" s="234"/>
      <c r="L4495" s="242"/>
      <c r="M4495" s="234">
        <v>1</v>
      </c>
      <c r="N4495" s="245">
        <v>48</v>
      </c>
      <c r="O4495" s="234" t="s">
        <v>17196</v>
      </c>
      <c r="P4495" s="239"/>
      <c r="Q4495" s="239" t="s">
        <v>19534</v>
      </c>
      <c r="R4495" s="234"/>
      <c r="S4495" s="234"/>
      <c r="T4495" s="102" t="s">
        <v>20545</v>
      </c>
      <c r="U4495" s="102" t="s">
        <v>28853</v>
      </c>
      <c r="V4495" s="240">
        <v>7.5</v>
      </c>
      <c r="W4495" s="240"/>
      <c r="X4495" s="113"/>
    </row>
    <row r="4496" spans="1:24" ht="12.95" customHeight="1" x14ac:dyDescent="0.2">
      <c r="A4496" s="115">
        <v>2005</v>
      </c>
      <c r="B4496" s="102" t="s">
        <v>6759</v>
      </c>
      <c r="C4496" s="234" t="s">
        <v>11940</v>
      </c>
      <c r="D4496" s="102" t="s">
        <v>1273</v>
      </c>
      <c r="E4496" s="234" t="s">
        <v>14034</v>
      </c>
      <c r="F4496" s="104" t="s">
        <v>14834</v>
      </c>
      <c r="G4496" s="105">
        <v>16458</v>
      </c>
      <c r="H4496" s="234" t="s">
        <v>10191</v>
      </c>
      <c r="I4496" s="234" t="s">
        <v>2625</v>
      </c>
      <c r="J4496" s="234" t="s">
        <v>7173</v>
      </c>
      <c r="K4496" s="234"/>
      <c r="L4496" s="242"/>
      <c r="M4496" s="234">
        <v>0.5</v>
      </c>
      <c r="N4496" s="244">
        <v>35</v>
      </c>
      <c r="O4496" s="234" t="s">
        <v>9160</v>
      </c>
      <c r="P4496" s="239"/>
      <c r="Q4496" s="239" t="s">
        <v>16022</v>
      </c>
      <c r="R4496" s="234" t="s">
        <v>7035</v>
      </c>
      <c r="S4496" s="234"/>
      <c r="T4496" s="102" t="s">
        <v>20545</v>
      </c>
      <c r="U4496" s="102" t="s">
        <v>6868</v>
      </c>
      <c r="V4496" s="240">
        <v>3.5</v>
      </c>
      <c r="W4496" s="240"/>
      <c r="X4496" s="113"/>
    </row>
    <row r="4497" spans="1:24" ht="12.95" customHeight="1" x14ac:dyDescent="0.2">
      <c r="A4497" s="115">
        <v>2005</v>
      </c>
      <c r="B4497" s="102" t="s">
        <v>6759</v>
      </c>
      <c r="C4497" s="234" t="s">
        <v>11940</v>
      </c>
      <c r="D4497" s="102" t="s">
        <v>1275</v>
      </c>
      <c r="E4497" s="234" t="s">
        <v>1274</v>
      </c>
      <c r="F4497" s="104" t="s">
        <v>14834</v>
      </c>
      <c r="G4497" s="105">
        <v>16461</v>
      </c>
      <c r="H4497" s="234" t="s">
        <v>2625</v>
      </c>
      <c r="I4497" s="234" t="s">
        <v>10191</v>
      </c>
      <c r="J4497" s="234" t="s">
        <v>7174</v>
      </c>
      <c r="K4497" s="234"/>
      <c r="L4497" s="242"/>
      <c r="M4497" s="234">
        <v>1</v>
      </c>
      <c r="N4497" s="244" t="s">
        <v>31055</v>
      </c>
      <c r="O4497" s="234" t="s">
        <v>17671</v>
      </c>
      <c r="P4497" s="239" t="s">
        <v>162</v>
      </c>
      <c r="Q4497" s="239" t="s">
        <v>16520</v>
      </c>
      <c r="R4497" s="234"/>
      <c r="S4497" s="234"/>
      <c r="T4497" s="102" t="s">
        <v>20545</v>
      </c>
      <c r="U4497" s="102" t="s">
        <v>6868</v>
      </c>
      <c r="V4497" s="240">
        <v>8</v>
      </c>
      <c r="W4497" s="240"/>
      <c r="X4497" s="113"/>
    </row>
    <row r="4498" spans="1:24" ht="12.95" customHeight="1" x14ac:dyDescent="0.2">
      <c r="A4498" s="115">
        <v>2005</v>
      </c>
      <c r="B4498" s="102" t="s">
        <v>6759</v>
      </c>
      <c r="C4498" s="234" t="s">
        <v>11940</v>
      </c>
      <c r="D4498" s="102" t="s">
        <v>5421</v>
      </c>
      <c r="E4498" s="234" t="s">
        <v>6543</v>
      </c>
      <c r="F4498" s="104" t="s">
        <v>14834</v>
      </c>
      <c r="G4498" s="105">
        <v>16461</v>
      </c>
      <c r="H4498" s="234" t="s">
        <v>2625</v>
      </c>
      <c r="I4498" s="234" t="s">
        <v>10191</v>
      </c>
      <c r="J4498" s="234" t="s">
        <v>7174</v>
      </c>
      <c r="K4498" s="234"/>
      <c r="L4498" s="242"/>
      <c r="M4498" s="234">
        <v>0.75</v>
      </c>
      <c r="N4498" s="244">
        <v>22</v>
      </c>
      <c r="O4498" s="234" t="s">
        <v>13301</v>
      </c>
      <c r="P4498" s="239"/>
      <c r="Q4498" s="239" t="s">
        <v>19695</v>
      </c>
      <c r="R4498" s="234"/>
      <c r="S4498" s="234" t="s">
        <v>8315</v>
      </c>
      <c r="T4498" s="102" t="s">
        <v>20545</v>
      </c>
      <c r="U4498" s="102" t="s">
        <v>6868</v>
      </c>
      <c r="V4498" s="240">
        <v>5.5</v>
      </c>
      <c r="W4498" s="240"/>
      <c r="X4498" s="113"/>
    </row>
    <row r="4499" spans="1:24" ht="12.95" customHeight="1" x14ac:dyDescent="0.2">
      <c r="A4499" s="115">
        <v>2005</v>
      </c>
      <c r="B4499" s="102" t="s">
        <v>6759</v>
      </c>
      <c r="C4499" s="234" t="s">
        <v>11940</v>
      </c>
      <c r="D4499" s="102" t="s">
        <v>5423</v>
      </c>
      <c r="E4499" s="234" t="s">
        <v>5422</v>
      </c>
      <c r="F4499" s="104" t="s">
        <v>14834</v>
      </c>
      <c r="G4499" s="105">
        <v>16465</v>
      </c>
      <c r="H4499" s="234" t="s">
        <v>10191</v>
      </c>
      <c r="I4499" s="234" t="s">
        <v>2625</v>
      </c>
      <c r="J4499" s="234" t="s">
        <v>7174</v>
      </c>
      <c r="K4499" s="234"/>
      <c r="L4499" s="242"/>
      <c r="M4499" s="234">
        <v>0.5</v>
      </c>
      <c r="N4499" s="108" t="s">
        <v>12618</v>
      </c>
      <c r="O4499" s="234" t="s">
        <v>15927</v>
      </c>
      <c r="P4499" s="239"/>
      <c r="Q4499" s="239" t="s">
        <v>19521</v>
      </c>
      <c r="R4499" s="234" t="s">
        <v>7035</v>
      </c>
      <c r="S4499" s="234"/>
      <c r="T4499" s="102" t="s">
        <v>20545</v>
      </c>
      <c r="U4499" s="240" t="s">
        <v>21332</v>
      </c>
      <c r="V4499" s="240">
        <v>6</v>
      </c>
      <c r="W4499" s="240"/>
      <c r="X4499" s="113"/>
    </row>
    <row r="4500" spans="1:24" ht="12.95" customHeight="1" x14ac:dyDescent="0.2">
      <c r="A4500" s="115">
        <v>2005</v>
      </c>
      <c r="B4500" s="102" t="s">
        <v>6759</v>
      </c>
      <c r="C4500" s="234" t="s">
        <v>11940</v>
      </c>
      <c r="D4500" s="102" t="s">
        <v>12905</v>
      </c>
      <c r="E4500" s="234" t="s">
        <v>12904</v>
      </c>
      <c r="F4500" s="104" t="s">
        <v>14834</v>
      </c>
      <c r="G4500" s="105">
        <v>16466</v>
      </c>
      <c r="H4500" s="234" t="s">
        <v>10191</v>
      </c>
      <c r="I4500" s="234" t="s">
        <v>2625</v>
      </c>
      <c r="J4500" s="234" t="s">
        <v>1050</v>
      </c>
      <c r="K4500" s="234"/>
      <c r="L4500" s="242"/>
      <c r="M4500" s="234">
        <v>2</v>
      </c>
      <c r="N4500" s="245" t="s">
        <v>18129</v>
      </c>
      <c r="O4500" s="234" t="s">
        <v>17473</v>
      </c>
      <c r="P4500" s="239" t="s">
        <v>9125</v>
      </c>
      <c r="Q4500" s="239" t="s">
        <v>16520</v>
      </c>
      <c r="R4500" s="234"/>
      <c r="S4500" s="234"/>
      <c r="T4500" s="102" t="s">
        <v>20545</v>
      </c>
      <c r="U4500" s="240" t="s">
        <v>21332</v>
      </c>
      <c r="V4500" s="240">
        <v>10</v>
      </c>
      <c r="W4500" s="240"/>
      <c r="X4500" s="113"/>
    </row>
    <row r="4501" spans="1:24" ht="12.95" customHeight="1" x14ac:dyDescent="0.2">
      <c r="A4501" s="115">
        <v>2005</v>
      </c>
      <c r="B4501" s="102" t="s">
        <v>6759</v>
      </c>
      <c r="C4501" s="234" t="s">
        <v>11940</v>
      </c>
      <c r="D4501" s="102" t="s">
        <v>6196</v>
      </c>
      <c r="E4501" s="234" t="s">
        <v>12906</v>
      </c>
      <c r="F4501" s="104" t="s">
        <v>14834</v>
      </c>
      <c r="G4501" s="105">
        <v>16469</v>
      </c>
      <c r="H4501" s="234" t="s">
        <v>2625</v>
      </c>
      <c r="I4501" s="234" t="s">
        <v>10191</v>
      </c>
      <c r="J4501" s="234" t="s">
        <v>1051</v>
      </c>
      <c r="K4501" s="234"/>
      <c r="L4501" s="242"/>
      <c r="M4501" s="234">
        <v>1</v>
      </c>
      <c r="N4501" s="108" t="s">
        <v>13388</v>
      </c>
      <c r="O4501" s="234" t="s">
        <v>16499</v>
      </c>
      <c r="P4501" s="239" t="s">
        <v>9125</v>
      </c>
      <c r="Q4501" s="239" t="s">
        <v>17473</v>
      </c>
      <c r="R4501" s="234"/>
      <c r="S4501" s="234"/>
      <c r="T4501" s="102" t="s">
        <v>20545</v>
      </c>
      <c r="U4501" s="240" t="s">
        <v>28855</v>
      </c>
      <c r="V4501" s="240">
        <v>6.5</v>
      </c>
      <c r="W4501" s="240"/>
      <c r="X4501" s="113"/>
    </row>
    <row r="4502" spans="1:24" ht="12.95" customHeight="1" x14ac:dyDescent="0.2">
      <c r="A4502" s="115">
        <v>2005</v>
      </c>
      <c r="B4502" s="102" t="s">
        <v>6759</v>
      </c>
      <c r="C4502" s="234" t="s">
        <v>11940</v>
      </c>
      <c r="D4502" s="102" t="s">
        <v>7550</v>
      </c>
      <c r="E4502" s="234" t="s">
        <v>12907</v>
      </c>
      <c r="F4502" s="104" t="s">
        <v>14834</v>
      </c>
      <c r="G4502" s="105">
        <v>16469</v>
      </c>
      <c r="H4502" s="234" t="s">
        <v>2625</v>
      </c>
      <c r="I4502" s="234" t="s">
        <v>10191</v>
      </c>
      <c r="J4502" s="234" t="s">
        <v>1052</v>
      </c>
      <c r="K4502" s="234"/>
      <c r="L4502" s="242"/>
      <c r="M4502" s="234">
        <v>0.5</v>
      </c>
      <c r="N4502" s="108">
        <v>45</v>
      </c>
      <c r="O4502" s="234" t="s">
        <v>16764</v>
      </c>
      <c r="P4502" s="239"/>
      <c r="Q4502" s="239" t="s">
        <v>19464</v>
      </c>
      <c r="R4502" s="234"/>
      <c r="S4502" s="234"/>
      <c r="T4502" s="102" t="s">
        <v>20545</v>
      </c>
      <c r="U4502" s="240" t="s">
        <v>28852</v>
      </c>
      <c r="V4502" s="240">
        <v>5.5</v>
      </c>
      <c r="W4502" s="240"/>
      <c r="X4502" s="113"/>
    </row>
    <row r="4503" spans="1:24" ht="12.95" customHeight="1" x14ac:dyDescent="0.2">
      <c r="A4503" s="115">
        <v>2005</v>
      </c>
      <c r="B4503" s="102" t="s">
        <v>6759</v>
      </c>
      <c r="C4503" s="234" t="s">
        <v>11940</v>
      </c>
      <c r="D4503" s="102" t="s">
        <v>7206</v>
      </c>
      <c r="E4503" s="234" t="s">
        <v>5184</v>
      </c>
      <c r="F4503" s="104" t="s">
        <v>14834</v>
      </c>
      <c r="G4503" s="105">
        <v>16473</v>
      </c>
      <c r="H4503" s="234" t="s">
        <v>2625</v>
      </c>
      <c r="I4503" s="234" t="s">
        <v>10191</v>
      </c>
      <c r="J4503" s="234" t="s">
        <v>1051</v>
      </c>
      <c r="K4503" s="234"/>
      <c r="L4503" s="242"/>
      <c r="M4503" s="234">
        <v>1.5</v>
      </c>
      <c r="N4503" s="108" t="s">
        <v>32023</v>
      </c>
      <c r="O4503" s="234" t="s">
        <v>17511</v>
      </c>
      <c r="P4503" s="239" t="s">
        <v>162</v>
      </c>
      <c r="Q4503" s="239" t="s">
        <v>20246</v>
      </c>
      <c r="R4503" s="234"/>
      <c r="S4503" s="234" t="s">
        <v>8315</v>
      </c>
      <c r="T4503" s="102" t="s">
        <v>20545</v>
      </c>
      <c r="U4503" s="102" t="s">
        <v>28854</v>
      </c>
      <c r="V4503" s="240">
        <v>8</v>
      </c>
      <c r="W4503" s="240"/>
      <c r="X4503" s="113"/>
    </row>
    <row r="4504" spans="1:24" ht="12.95" customHeight="1" x14ac:dyDescent="0.2">
      <c r="A4504" s="115">
        <v>2005</v>
      </c>
      <c r="B4504" s="102" t="s">
        <v>6759</v>
      </c>
      <c r="C4504" s="234" t="s">
        <v>11940</v>
      </c>
      <c r="D4504" s="102" t="s">
        <v>5186</v>
      </c>
      <c r="E4504" s="234" t="s">
        <v>5185</v>
      </c>
      <c r="F4504" s="104" t="s">
        <v>14834</v>
      </c>
      <c r="G4504" s="105">
        <v>16517</v>
      </c>
      <c r="H4504" s="234" t="s">
        <v>2625</v>
      </c>
      <c r="I4504" s="234" t="s">
        <v>10191</v>
      </c>
      <c r="J4504" s="234" t="s">
        <v>1053</v>
      </c>
      <c r="K4504" s="234"/>
      <c r="L4504" s="242"/>
      <c r="M4504" s="234">
        <v>2</v>
      </c>
      <c r="N4504" s="245" t="s">
        <v>18130</v>
      </c>
      <c r="O4504" s="234"/>
      <c r="P4504" s="239" t="s">
        <v>9160</v>
      </c>
      <c r="Q4504" s="239" t="s">
        <v>20691</v>
      </c>
      <c r="R4504" s="234"/>
      <c r="S4504" s="234"/>
      <c r="T4504" s="102" t="s">
        <v>20545</v>
      </c>
      <c r="U4504" s="240" t="s">
        <v>28856</v>
      </c>
      <c r="V4504" s="240">
        <v>10</v>
      </c>
      <c r="W4504" s="240"/>
      <c r="X4504" s="113"/>
    </row>
    <row r="4505" spans="1:24" ht="12.95" customHeight="1" x14ac:dyDescent="0.2">
      <c r="A4505" s="115">
        <v>2005</v>
      </c>
      <c r="B4505" s="102" t="s">
        <v>6759</v>
      </c>
      <c r="C4505" s="103" t="s">
        <v>5406</v>
      </c>
      <c r="D4505" s="102" t="s">
        <v>4006</v>
      </c>
      <c r="E4505" s="102" t="s">
        <v>4005</v>
      </c>
      <c r="F4505" s="104" t="s">
        <v>14834</v>
      </c>
      <c r="G4505" s="105">
        <v>15156</v>
      </c>
      <c r="H4505" s="234" t="s">
        <v>10103</v>
      </c>
      <c r="I4505" s="234" t="s">
        <v>11819</v>
      </c>
      <c r="J4505" s="234" t="s">
        <v>8197</v>
      </c>
      <c r="K4505" s="102"/>
      <c r="L4505" s="111"/>
      <c r="M4505" s="234">
        <v>2</v>
      </c>
      <c r="N4505" s="112" t="s">
        <v>18091</v>
      </c>
      <c r="O4505" s="234"/>
      <c r="P4505" s="239"/>
      <c r="Q4505" s="239" t="s">
        <v>17386</v>
      </c>
      <c r="R4505" s="234"/>
      <c r="S4505" s="234"/>
      <c r="T4505" s="234" t="s">
        <v>7789</v>
      </c>
      <c r="U4505" s="234" t="s">
        <v>16549</v>
      </c>
      <c r="V4505" s="240">
        <v>5.5</v>
      </c>
      <c r="W4505" s="240"/>
      <c r="X4505" s="113"/>
    </row>
    <row r="4506" spans="1:24" ht="12.95" customHeight="1" x14ac:dyDescent="0.2">
      <c r="A4506" s="115">
        <v>2005</v>
      </c>
      <c r="B4506" s="102" t="s">
        <v>6759</v>
      </c>
      <c r="C4506" s="102" t="s">
        <v>5406</v>
      </c>
      <c r="D4506" s="102" t="s">
        <v>132</v>
      </c>
      <c r="E4506" s="102" t="s">
        <v>131</v>
      </c>
      <c r="F4506" s="104" t="s">
        <v>14834</v>
      </c>
      <c r="G4506" s="105">
        <v>15158</v>
      </c>
      <c r="H4506" s="234" t="s">
        <v>10103</v>
      </c>
      <c r="I4506" s="234" t="s">
        <v>11819</v>
      </c>
      <c r="J4506" s="234" t="s">
        <v>11647</v>
      </c>
      <c r="K4506" s="102"/>
      <c r="L4506" s="111"/>
      <c r="M4506" s="234">
        <v>1</v>
      </c>
      <c r="N4506" s="108" t="s">
        <v>32024</v>
      </c>
      <c r="O4506" s="234" t="s">
        <v>9125</v>
      </c>
      <c r="P4506" s="239"/>
      <c r="Q4506" s="239" t="s">
        <v>15945</v>
      </c>
      <c r="R4506" s="234"/>
      <c r="S4506" s="234"/>
      <c r="T4506" s="234" t="s">
        <v>7789</v>
      </c>
      <c r="U4506" s="234" t="s">
        <v>2476</v>
      </c>
      <c r="V4506" s="240">
        <v>5.5</v>
      </c>
      <c r="W4506" s="240"/>
      <c r="X4506" s="113"/>
    </row>
    <row r="4507" spans="1:24" ht="12.95" customHeight="1" x14ac:dyDescent="0.2">
      <c r="A4507" s="115">
        <v>2005</v>
      </c>
      <c r="B4507" s="102" t="s">
        <v>6759</v>
      </c>
      <c r="C4507" s="102" t="s">
        <v>5406</v>
      </c>
      <c r="D4507" s="102" t="s">
        <v>11649</v>
      </c>
      <c r="E4507" s="102" t="s">
        <v>11648</v>
      </c>
      <c r="F4507" s="104" t="s">
        <v>14834</v>
      </c>
      <c r="G4507" s="105">
        <v>15161</v>
      </c>
      <c r="H4507" s="234" t="s">
        <v>4890</v>
      </c>
      <c r="I4507" s="234" t="s">
        <v>10103</v>
      </c>
      <c r="J4507" s="234" t="s">
        <v>11647</v>
      </c>
      <c r="K4507" s="102"/>
      <c r="L4507" s="111"/>
      <c r="M4507" s="234">
        <v>2</v>
      </c>
      <c r="N4507" s="112" t="s">
        <v>18092</v>
      </c>
      <c r="O4507" s="234" t="s">
        <v>10189</v>
      </c>
      <c r="P4507" s="239"/>
      <c r="Q4507" s="239" t="s">
        <v>16805</v>
      </c>
      <c r="R4507" s="234"/>
      <c r="S4507" s="234"/>
      <c r="T4507" s="234" t="s">
        <v>7789</v>
      </c>
      <c r="U4507" s="234" t="s">
        <v>2475</v>
      </c>
      <c r="V4507" s="240">
        <v>6</v>
      </c>
      <c r="W4507" s="240"/>
      <c r="X4507" s="113"/>
    </row>
    <row r="4508" spans="1:24" ht="12.95" customHeight="1" x14ac:dyDescent="0.2">
      <c r="A4508" s="115">
        <v>2005</v>
      </c>
      <c r="B4508" s="102" t="s">
        <v>6759</v>
      </c>
      <c r="C4508" s="102" t="s">
        <v>5406</v>
      </c>
      <c r="D4508" s="102" t="s">
        <v>5463</v>
      </c>
      <c r="E4508" s="102" t="s">
        <v>2409</v>
      </c>
      <c r="F4508" s="104" t="s">
        <v>14834</v>
      </c>
      <c r="G4508" s="105">
        <v>15163</v>
      </c>
      <c r="H4508" s="234" t="s">
        <v>10103</v>
      </c>
      <c r="I4508" s="234" t="s">
        <v>31141</v>
      </c>
      <c r="J4508" s="234" t="s">
        <v>11647</v>
      </c>
      <c r="K4508" s="102"/>
      <c r="L4508" s="111"/>
      <c r="M4508" s="234">
        <v>1</v>
      </c>
      <c r="N4508" s="112" t="s">
        <v>16979</v>
      </c>
      <c r="O4508" s="234" t="s">
        <v>19674</v>
      </c>
      <c r="P4508" s="239"/>
      <c r="Q4508" s="239" t="s">
        <v>16863</v>
      </c>
      <c r="R4508" s="234"/>
      <c r="S4508" s="234"/>
      <c r="T4508" s="234" t="s">
        <v>7789</v>
      </c>
      <c r="U4508" s="234"/>
      <c r="V4508" s="240">
        <v>6.5</v>
      </c>
      <c r="W4508" s="240"/>
      <c r="X4508" s="113"/>
    </row>
    <row r="4509" spans="1:24" ht="12.95" customHeight="1" x14ac:dyDescent="0.2">
      <c r="A4509" s="115">
        <v>2005</v>
      </c>
      <c r="B4509" s="102" t="s">
        <v>6759</v>
      </c>
      <c r="C4509" s="102" t="s">
        <v>5406</v>
      </c>
      <c r="D4509" s="102" t="s">
        <v>5465</v>
      </c>
      <c r="E4509" s="102" t="s">
        <v>5464</v>
      </c>
      <c r="F4509" s="104" t="s">
        <v>14834</v>
      </c>
      <c r="G4509" s="105">
        <v>15195</v>
      </c>
      <c r="H4509" s="234" t="s">
        <v>10103</v>
      </c>
      <c r="I4509" s="234" t="s">
        <v>3253</v>
      </c>
      <c r="J4509" s="234" t="s">
        <v>5466</v>
      </c>
      <c r="K4509" s="102"/>
      <c r="L4509" s="111"/>
      <c r="M4509" s="234">
        <v>0.5</v>
      </c>
      <c r="N4509" s="108">
        <v>52</v>
      </c>
      <c r="O4509" s="234"/>
      <c r="P4509" s="239"/>
      <c r="Q4509" s="239" t="s">
        <v>16831</v>
      </c>
      <c r="R4509" s="234"/>
      <c r="S4509" s="234"/>
      <c r="T4509" s="234" t="s">
        <v>20549</v>
      </c>
      <c r="U4509" s="234" t="s">
        <v>14002</v>
      </c>
      <c r="V4509" s="240">
        <v>5.5</v>
      </c>
      <c r="W4509" s="240"/>
      <c r="X4509" s="113"/>
    </row>
    <row r="4510" spans="1:24" ht="12.95" customHeight="1" x14ac:dyDescent="0.2">
      <c r="A4510" s="115">
        <v>2005</v>
      </c>
      <c r="B4510" s="102" t="s">
        <v>6759</v>
      </c>
      <c r="C4510" s="102" t="s">
        <v>5406</v>
      </c>
      <c r="D4510" s="102" t="s">
        <v>2938</v>
      </c>
      <c r="E4510" s="102" t="s">
        <v>8582</v>
      </c>
      <c r="F4510" s="104" t="s">
        <v>14834</v>
      </c>
      <c r="G4510" s="105">
        <v>15226</v>
      </c>
      <c r="H4510" s="234" t="s">
        <v>11819</v>
      </c>
      <c r="I4510" s="234" t="s">
        <v>10103</v>
      </c>
      <c r="J4510" s="234" t="s">
        <v>13755</v>
      </c>
      <c r="K4510" s="102"/>
      <c r="L4510" s="111"/>
      <c r="M4510" s="234">
        <v>1.5</v>
      </c>
      <c r="N4510" s="108" t="s">
        <v>32025</v>
      </c>
      <c r="O4510" s="234"/>
      <c r="P4510" s="239"/>
      <c r="Q4510" s="239" t="s">
        <v>19473</v>
      </c>
      <c r="R4510" s="234"/>
      <c r="S4510" s="234"/>
      <c r="T4510" s="234" t="s">
        <v>20549</v>
      </c>
      <c r="U4510" s="234"/>
      <c r="V4510" s="240">
        <v>6.5</v>
      </c>
      <c r="W4510" s="240"/>
      <c r="X4510" s="113"/>
    </row>
    <row r="4511" spans="1:24" ht="12.95" customHeight="1" x14ac:dyDescent="0.2">
      <c r="A4511" s="115">
        <v>2005</v>
      </c>
      <c r="B4511" s="102" t="s">
        <v>6759</v>
      </c>
      <c r="C4511" s="102" t="s">
        <v>5406</v>
      </c>
      <c r="D4511" s="102" t="s">
        <v>5492</v>
      </c>
      <c r="E4511" s="102" t="s">
        <v>13756</v>
      </c>
      <c r="F4511" s="104" t="s">
        <v>14834</v>
      </c>
      <c r="G4511" s="105">
        <v>15228</v>
      </c>
      <c r="H4511" s="234" t="s">
        <v>10103</v>
      </c>
      <c r="I4511" s="234" t="s">
        <v>11819</v>
      </c>
      <c r="J4511" s="234" t="s">
        <v>13757</v>
      </c>
      <c r="K4511" s="102"/>
      <c r="L4511" s="111"/>
      <c r="M4511" s="234">
        <v>1</v>
      </c>
      <c r="N4511" s="112">
        <v>32</v>
      </c>
      <c r="O4511" s="234"/>
      <c r="P4511" s="239"/>
      <c r="Q4511" s="239" t="s">
        <v>20190</v>
      </c>
      <c r="R4511" s="234"/>
      <c r="S4511" s="234"/>
      <c r="T4511" s="234" t="s">
        <v>20549</v>
      </c>
      <c r="U4511" s="234" t="s">
        <v>18144</v>
      </c>
      <c r="V4511" s="240">
        <v>6</v>
      </c>
      <c r="W4511" s="240"/>
      <c r="X4511" s="113"/>
    </row>
    <row r="4512" spans="1:24" ht="12.95" customHeight="1" x14ac:dyDescent="0.2">
      <c r="A4512" s="115">
        <v>2005</v>
      </c>
      <c r="B4512" s="102" t="s">
        <v>6759</v>
      </c>
      <c r="C4512" s="102" t="s">
        <v>5406</v>
      </c>
      <c r="D4512" s="102" t="s">
        <v>8948</v>
      </c>
      <c r="E4512" s="102" t="s">
        <v>13758</v>
      </c>
      <c r="F4512" s="104" t="s">
        <v>14834</v>
      </c>
      <c r="G4512" s="105">
        <v>15507</v>
      </c>
      <c r="H4512" s="234" t="s">
        <v>32026</v>
      </c>
      <c r="I4512" s="234" t="s">
        <v>3253</v>
      </c>
      <c r="J4512" s="234" t="s">
        <v>8949</v>
      </c>
      <c r="K4512" s="102"/>
      <c r="L4512" s="111"/>
      <c r="M4512" s="234">
        <v>1</v>
      </c>
      <c r="N4512" s="108" t="s">
        <v>30964</v>
      </c>
      <c r="O4512" s="234"/>
      <c r="P4512" s="239"/>
      <c r="Q4512" s="239" t="s">
        <v>28799</v>
      </c>
      <c r="R4512" s="234"/>
      <c r="S4512" s="234"/>
      <c r="T4512" s="234" t="s">
        <v>20549</v>
      </c>
      <c r="U4512" s="234" t="s">
        <v>28800</v>
      </c>
      <c r="V4512" s="240">
        <v>6</v>
      </c>
      <c r="W4512" s="240"/>
      <c r="X4512" s="113"/>
    </row>
    <row r="4513" spans="1:24" ht="12.95" customHeight="1" x14ac:dyDescent="0.2">
      <c r="A4513" s="115">
        <v>2006</v>
      </c>
      <c r="B4513" s="102" t="s">
        <v>6759</v>
      </c>
      <c r="C4513" s="103" t="s">
        <v>5292</v>
      </c>
      <c r="D4513" s="102" t="s">
        <v>10060</v>
      </c>
      <c r="E4513" s="102" t="s">
        <v>7224</v>
      </c>
      <c r="F4513" s="104" t="s">
        <v>14834</v>
      </c>
      <c r="G4513" s="105">
        <v>14328</v>
      </c>
      <c r="H4513" s="234" t="s">
        <v>32027</v>
      </c>
      <c r="I4513" s="234" t="s">
        <v>31850</v>
      </c>
      <c r="J4513" s="234" t="s">
        <v>8298</v>
      </c>
      <c r="K4513" s="102"/>
      <c r="L4513" s="111"/>
      <c r="M4513" s="234">
        <v>1</v>
      </c>
      <c r="N4513" s="108" t="s">
        <v>32028</v>
      </c>
      <c r="O4513" s="234" t="s">
        <v>12252</v>
      </c>
      <c r="P4513" s="239" t="s">
        <v>9125</v>
      </c>
      <c r="Q4513" s="239" t="s">
        <v>19571</v>
      </c>
      <c r="R4513" s="234"/>
      <c r="S4513" s="234"/>
      <c r="T4513" s="234" t="s">
        <v>20542</v>
      </c>
      <c r="U4513" s="102" t="s">
        <v>28857</v>
      </c>
      <c r="V4513" s="240">
        <v>6</v>
      </c>
      <c r="W4513" s="240"/>
      <c r="X4513" s="113"/>
    </row>
    <row r="4514" spans="1:24" ht="12.95" customHeight="1" x14ac:dyDescent="0.2">
      <c r="A4514" s="115">
        <v>2006</v>
      </c>
      <c r="B4514" s="102" t="s">
        <v>6759</v>
      </c>
      <c r="C4514" s="102" t="s">
        <v>5292</v>
      </c>
      <c r="D4514" s="102" t="s">
        <v>8299</v>
      </c>
      <c r="E4514" s="102" t="s">
        <v>6366</v>
      </c>
      <c r="F4514" s="104" t="s">
        <v>14834</v>
      </c>
      <c r="G4514" s="105">
        <v>15154</v>
      </c>
      <c r="H4514" s="234" t="s">
        <v>10103</v>
      </c>
      <c r="I4514" s="234" t="s">
        <v>32029</v>
      </c>
      <c r="J4514" s="234" t="s">
        <v>8692</v>
      </c>
      <c r="K4514" s="102"/>
      <c r="L4514" s="111"/>
      <c r="M4514" s="234">
        <v>2</v>
      </c>
      <c r="N4514" s="245" t="s">
        <v>18131</v>
      </c>
      <c r="O4514" s="234" t="s">
        <v>5771</v>
      </c>
      <c r="P4514" s="239" t="s">
        <v>13301</v>
      </c>
      <c r="Q4514" s="239" t="s">
        <v>20246</v>
      </c>
      <c r="R4514" s="234"/>
      <c r="S4514" s="234"/>
      <c r="T4514" s="234" t="s">
        <v>7789</v>
      </c>
      <c r="U4514" s="234"/>
      <c r="V4514" s="240">
        <v>9</v>
      </c>
      <c r="W4514" s="240"/>
      <c r="X4514" s="113"/>
    </row>
    <row r="4515" spans="1:24" ht="12.95" customHeight="1" x14ac:dyDescent="0.2">
      <c r="A4515" s="115">
        <v>2006</v>
      </c>
      <c r="B4515" s="102" t="s">
        <v>6759</v>
      </c>
      <c r="C4515" s="102" t="s">
        <v>5292</v>
      </c>
      <c r="D4515" s="102" t="s">
        <v>8693</v>
      </c>
      <c r="E4515" s="102" t="s">
        <v>6367</v>
      </c>
      <c r="F4515" s="104" t="s">
        <v>14834</v>
      </c>
      <c r="G4515" s="105">
        <v>15228</v>
      </c>
      <c r="H4515" s="234" t="s">
        <v>10103</v>
      </c>
      <c r="I4515" s="234" t="s">
        <v>31838</v>
      </c>
      <c r="J4515" s="234" t="s">
        <v>8694</v>
      </c>
      <c r="K4515" s="102"/>
      <c r="L4515" s="111"/>
      <c r="M4515" s="234">
        <v>1</v>
      </c>
      <c r="N4515" s="108" t="s">
        <v>32030</v>
      </c>
      <c r="O4515" s="234" t="s">
        <v>12721</v>
      </c>
      <c r="P4515" s="239" t="s">
        <v>162</v>
      </c>
      <c r="Q4515" s="239" t="s">
        <v>16873</v>
      </c>
      <c r="R4515" s="234"/>
      <c r="S4515" s="234"/>
      <c r="T4515" s="234" t="s">
        <v>7789</v>
      </c>
      <c r="U4515" s="234"/>
      <c r="V4515" s="240">
        <v>5.5</v>
      </c>
      <c r="W4515" s="240"/>
      <c r="X4515" s="113"/>
    </row>
    <row r="4516" spans="1:24" ht="12.95" customHeight="1" x14ac:dyDescent="0.2">
      <c r="A4516" s="115">
        <v>2006</v>
      </c>
      <c r="B4516" s="102" t="s">
        <v>6759</v>
      </c>
      <c r="C4516" s="102" t="s">
        <v>5292</v>
      </c>
      <c r="D4516" s="102" t="s">
        <v>8695</v>
      </c>
      <c r="E4516" s="102" t="s">
        <v>6368</v>
      </c>
      <c r="F4516" s="104" t="s">
        <v>14834</v>
      </c>
      <c r="G4516" s="105">
        <v>15339</v>
      </c>
      <c r="H4516" s="234" t="s">
        <v>10103</v>
      </c>
      <c r="I4516" s="234" t="s">
        <v>30841</v>
      </c>
      <c r="J4516" s="234" t="s">
        <v>5391</v>
      </c>
      <c r="K4516" s="102"/>
      <c r="L4516" s="111"/>
      <c r="M4516" s="234">
        <v>1.75</v>
      </c>
      <c r="N4516" s="108" t="s">
        <v>30799</v>
      </c>
      <c r="O4516" s="234" t="s">
        <v>16545</v>
      </c>
      <c r="P4516" s="239" t="s">
        <v>15889</v>
      </c>
      <c r="Q4516" s="239" t="s">
        <v>17297</v>
      </c>
      <c r="R4516" s="234"/>
      <c r="S4516" s="234"/>
      <c r="T4516" s="234" t="s">
        <v>7789</v>
      </c>
      <c r="U4516" s="234" t="s">
        <v>28858</v>
      </c>
      <c r="V4516" s="240">
        <v>7.5</v>
      </c>
      <c r="W4516" s="240"/>
      <c r="X4516" s="113"/>
    </row>
    <row r="4517" spans="1:24" ht="12.95" customHeight="1" x14ac:dyDescent="0.2">
      <c r="A4517" s="115">
        <v>2006</v>
      </c>
      <c r="B4517" s="102" t="s">
        <v>6759</v>
      </c>
      <c r="C4517" s="102" t="s">
        <v>5292</v>
      </c>
      <c r="D4517" s="102" t="s">
        <v>5392</v>
      </c>
      <c r="E4517" s="102" t="s">
        <v>6369</v>
      </c>
      <c r="F4517" s="104" t="s">
        <v>14834</v>
      </c>
      <c r="G4517" s="105">
        <v>15653</v>
      </c>
      <c r="H4517" s="234" t="s">
        <v>30710</v>
      </c>
      <c r="I4517" s="234" t="s">
        <v>31850</v>
      </c>
      <c r="J4517" s="234" t="s">
        <v>4925</v>
      </c>
      <c r="K4517" s="102"/>
      <c r="L4517" s="111"/>
      <c r="M4517" s="234">
        <v>1</v>
      </c>
      <c r="N4517" s="108" t="s">
        <v>32031</v>
      </c>
      <c r="O4517" s="234" t="s">
        <v>12721</v>
      </c>
      <c r="P4517" s="239" t="s">
        <v>9125</v>
      </c>
      <c r="Q4517" s="239" t="s">
        <v>17297</v>
      </c>
      <c r="R4517" s="234"/>
      <c r="S4517" s="234"/>
      <c r="T4517" s="234" t="s">
        <v>7789</v>
      </c>
      <c r="U4517" s="234" t="s">
        <v>21268</v>
      </c>
      <c r="V4517" s="240">
        <v>6.5</v>
      </c>
      <c r="W4517" s="240"/>
      <c r="X4517" s="113"/>
    </row>
    <row r="4518" spans="1:24" ht="12.95" customHeight="1" x14ac:dyDescent="0.2">
      <c r="A4518" s="115">
        <v>2006</v>
      </c>
      <c r="B4518" s="102" t="s">
        <v>6759</v>
      </c>
      <c r="C4518" s="102" t="s">
        <v>5292</v>
      </c>
      <c r="D4518" s="102" t="s">
        <v>14432</v>
      </c>
      <c r="E4518" s="102" t="s">
        <v>6371</v>
      </c>
      <c r="F4518" s="104" t="s">
        <v>14834</v>
      </c>
      <c r="G4518" s="105">
        <v>16304</v>
      </c>
      <c r="H4518" s="234" t="s">
        <v>10103</v>
      </c>
      <c r="I4518" s="234" t="s">
        <v>30841</v>
      </c>
      <c r="J4518" s="234" t="s">
        <v>4828</v>
      </c>
      <c r="K4518" s="102"/>
      <c r="L4518" s="111"/>
      <c r="M4518" s="234">
        <v>2</v>
      </c>
      <c r="N4518" s="245" t="s">
        <v>16167</v>
      </c>
      <c r="O4518" s="234" t="s">
        <v>17383</v>
      </c>
      <c r="P4518" s="239" t="s">
        <v>162</v>
      </c>
      <c r="Q4518" s="239" t="s">
        <v>20820</v>
      </c>
      <c r="R4518" s="234"/>
      <c r="S4518" s="234"/>
      <c r="T4518" s="234" t="s">
        <v>7789</v>
      </c>
      <c r="U4518" s="234" t="s">
        <v>28859</v>
      </c>
      <c r="V4518" s="240">
        <v>8.5</v>
      </c>
      <c r="W4518" s="240"/>
      <c r="X4518" s="113"/>
    </row>
    <row r="4519" spans="1:24" ht="12.95" customHeight="1" x14ac:dyDescent="0.2">
      <c r="A4519" s="115">
        <v>2006</v>
      </c>
      <c r="B4519" s="102" t="s">
        <v>6759</v>
      </c>
      <c r="C4519" s="102" t="s">
        <v>5292</v>
      </c>
      <c r="D4519" s="102" t="s">
        <v>4829</v>
      </c>
      <c r="E4519" s="102" t="s">
        <v>6370</v>
      </c>
      <c r="F4519" s="104" t="s">
        <v>14834</v>
      </c>
      <c r="G4519" s="105">
        <v>16315</v>
      </c>
      <c r="H4519" s="234" t="s">
        <v>32032</v>
      </c>
      <c r="I4519" s="234" t="s">
        <v>11819</v>
      </c>
      <c r="J4519" s="234" t="s">
        <v>4830</v>
      </c>
      <c r="K4519" s="102"/>
      <c r="L4519" s="111"/>
      <c r="M4519" s="234">
        <v>2</v>
      </c>
      <c r="N4519" s="245" t="s">
        <v>18057</v>
      </c>
      <c r="O4519" s="234" t="s">
        <v>17422</v>
      </c>
      <c r="P4519" s="239" t="s">
        <v>162</v>
      </c>
      <c r="Q4519" s="239" t="s">
        <v>20182</v>
      </c>
      <c r="R4519" s="234"/>
      <c r="S4519" s="234"/>
      <c r="T4519" s="234" t="s">
        <v>7789</v>
      </c>
      <c r="U4519" s="234" t="s">
        <v>21268</v>
      </c>
      <c r="V4519" s="240">
        <v>8</v>
      </c>
      <c r="W4519" s="240"/>
      <c r="X4519" s="113"/>
    </row>
    <row r="4520" spans="1:24" ht="12.95" customHeight="1" x14ac:dyDescent="0.2">
      <c r="A4520" s="115">
        <v>2006</v>
      </c>
      <c r="B4520" s="102" t="s">
        <v>6759</v>
      </c>
      <c r="C4520" s="102" t="s">
        <v>5292</v>
      </c>
      <c r="D4520" s="102" t="s">
        <v>4831</v>
      </c>
      <c r="E4520" s="102" t="s">
        <v>6372</v>
      </c>
      <c r="F4520" s="104" t="s">
        <v>14834</v>
      </c>
      <c r="G4520" s="105">
        <v>16322</v>
      </c>
      <c r="H4520" s="234" t="s">
        <v>11819</v>
      </c>
      <c r="I4520" s="234" t="s">
        <v>32007</v>
      </c>
      <c r="J4520" s="234" t="s">
        <v>10737</v>
      </c>
      <c r="K4520" s="102"/>
      <c r="L4520" s="111"/>
      <c r="M4520" s="234">
        <v>1.75</v>
      </c>
      <c r="N4520" s="108" t="s">
        <v>32033</v>
      </c>
      <c r="O4520" s="234" t="s">
        <v>19527</v>
      </c>
      <c r="P4520" s="239"/>
      <c r="Q4520" s="239" t="s">
        <v>20619</v>
      </c>
      <c r="R4520" s="234"/>
      <c r="S4520" s="234"/>
      <c r="T4520" s="234" t="s">
        <v>7789</v>
      </c>
      <c r="U4520" s="234" t="s">
        <v>12662</v>
      </c>
      <c r="V4520" s="240">
        <v>4.5</v>
      </c>
      <c r="W4520" s="240"/>
      <c r="X4520" s="113"/>
    </row>
    <row r="4521" spans="1:24" ht="12.95" customHeight="1" x14ac:dyDescent="0.2">
      <c r="A4521" s="115">
        <v>2006</v>
      </c>
      <c r="B4521" s="102" t="s">
        <v>6759</v>
      </c>
      <c r="C4521" s="102" t="s">
        <v>5292</v>
      </c>
      <c r="D4521" s="102" t="s">
        <v>10481</v>
      </c>
      <c r="E4521" s="102" t="s">
        <v>6373</v>
      </c>
      <c r="F4521" s="104" t="s">
        <v>14834</v>
      </c>
      <c r="G4521" s="105">
        <v>16329</v>
      </c>
      <c r="H4521" s="234" t="s">
        <v>30841</v>
      </c>
      <c r="I4521" s="234" t="s">
        <v>31838</v>
      </c>
      <c r="J4521" s="102" t="s">
        <v>10482</v>
      </c>
      <c r="K4521" s="102"/>
      <c r="L4521" s="111"/>
      <c r="M4521" s="234">
        <v>2</v>
      </c>
      <c r="N4521" s="245" t="s">
        <v>17212</v>
      </c>
      <c r="O4521" s="234" t="s">
        <v>65</v>
      </c>
      <c r="P4521" s="239" t="s">
        <v>8076</v>
      </c>
      <c r="Q4521" s="239" t="s">
        <v>20944</v>
      </c>
      <c r="R4521" s="234"/>
      <c r="S4521" s="234"/>
      <c r="T4521" s="234" t="s">
        <v>7789</v>
      </c>
      <c r="U4521" s="234"/>
      <c r="V4521" s="240">
        <v>8</v>
      </c>
      <c r="W4521" s="240"/>
      <c r="X4521" s="113"/>
    </row>
    <row r="4522" spans="1:24" ht="12.95" customHeight="1" x14ac:dyDescent="0.2">
      <c r="A4522" s="115">
        <v>2006</v>
      </c>
      <c r="B4522" s="102" t="s">
        <v>6759</v>
      </c>
      <c r="C4522" s="102" t="s">
        <v>5292</v>
      </c>
      <c r="D4522" s="102" t="s">
        <v>10483</v>
      </c>
      <c r="E4522" s="102" t="s">
        <v>6374</v>
      </c>
      <c r="F4522" s="104" t="s">
        <v>14834</v>
      </c>
      <c r="G4522" s="105">
        <v>16332</v>
      </c>
      <c r="H4522" s="234" t="s">
        <v>11819</v>
      </c>
      <c r="I4522" s="234" t="s">
        <v>32007</v>
      </c>
      <c r="J4522" s="234" t="s">
        <v>10484</v>
      </c>
      <c r="K4522" s="102"/>
      <c r="L4522" s="111"/>
      <c r="M4522" s="234">
        <v>0.75</v>
      </c>
      <c r="N4522" s="108">
        <v>48</v>
      </c>
      <c r="O4522" s="234" t="s">
        <v>5985</v>
      </c>
      <c r="P4522" s="239" t="s">
        <v>9125</v>
      </c>
      <c r="Q4522" s="239" t="s">
        <v>16545</v>
      </c>
      <c r="R4522" s="234"/>
      <c r="S4522" s="234"/>
      <c r="T4522" s="234" t="s">
        <v>7789</v>
      </c>
      <c r="U4522" s="102" t="s">
        <v>18132</v>
      </c>
      <c r="V4522" s="240">
        <v>4.5</v>
      </c>
      <c r="W4522" s="240"/>
      <c r="X4522" s="113"/>
    </row>
    <row r="4523" spans="1:24" ht="12.95" customHeight="1" x14ac:dyDescent="0.2">
      <c r="A4523" s="115">
        <v>2006</v>
      </c>
      <c r="B4523" s="102" t="s">
        <v>6759</v>
      </c>
      <c r="C4523" s="102" t="s">
        <v>5292</v>
      </c>
      <c r="D4523" s="102" t="s">
        <v>13050</v>
      </c>
      <c r="E4523" s="102" t="s">
        <v>11200</v>
      </c>
      <c r="F4523" s="104" t="s">
        <v>14834</v>
      </c>
      <c r="G4523" s="105">
        <v>16405</v>
      </c>
      <c r="H4523" s="102" t="s">
        <v>32034</v>
      </c>
      <c r="I4523" s="234" t="s">
        <v>32035</v>
      </c>
      <c r="J4523" s="234" t="s">
        <v>12478</v>
      </c>
      <c r="K4523" s="102"/>
      <c r="L4523" s="111"/>
      <c r="M4523" s="234">
        <v>2</v>
      </c>
      <c r="N4523" s="245" t="s">
        <v>18133</v>
      </c>
      <c r="O4523" s="234" t="s">
        <v>19625</v>
      </c>
      <c r="P4523" s="239"/>
      <c r="Q4523" s="239" t="s">
        <v>20896</v>
      </c>
      <c r="R4523" s="234"/>
      <c r="S4523" s="234"/>
      <c r="T4523" s="234" t="s">
        <v>7789</v>
      </c>
      <c r="U4523" s="234"/>
      <c r="V4523" s="240">
        <v>8</v>
      </c>
      <c r="W4523" s="240"/>
      <c r="X4523" s="113"/>
    </row>
    <row r="4524" spans="1:24" ht="12.95" customHeight="1" x14ac:dyDescent="0.2">
      <c r="A4524" s="115">
        <v>2006</v>
      </c>
      <c r="B4524" s="102" t="s">
        <v>6759</v>
      </c>
      <c r="C4524" s="102" t="s">
        <v>5292</v>
      </c>
      <c r="D4524" s="102" t="s">
        <v>11201</v>
      </c>
      <c r="E4524" s="102" t="s">
        <v>6375</v>
      </c>
      <c r="F4524" s="104" t="s">
        <v>14834</v>
      </c>
      <c r="G4524" s="105">
        <v>16542</v>
      </c>
      <c r="H4524" s="234" t="s">
        <v>11819</v>
      </c>
      <c r="I4524" s="234" t="s">
        <v>32036</v>
      </c>
      <c r="J4524" s="234" t="s">
        <v>11202</v>
      </c>
      <c r="K4524" s="102"/>
      <c r="L4524" s="111"/>
      <c r="M4524" s="234">
        <v>2</v>
      </c>
      <c r="N4524" s="245" t="s">
        <v>18134</v>
      </c>
      <c r="O4524" s="234" t="s">
        <v>16850</v>
      </c>
      <c r="P4524" s="239" t="s">
        <v>9125</v>
      </c>
      <c r="Q4524" s="239" t="s">
        <v>16884</v>
      </c>
      <c r="R4524" s="234"/>
      <c r="S4524" s="234"/>
      <c r="T4524" s="234" t="s">
        <v>7789</v>
      </c>
      <c r="U4524" s="234" t="s">
        <v>28860</v>
      </c>
      <c r="V4524" s="240">
        <v>6.5</v>
      </c>
      <c r="W4524" s="240"/>
      <c r="X4524" s="113"/>
    </row>
    <row r="4525" spans="1:24" ht="12.95" customHeight="1" x14ac:dyDescent="0.2">
      <c r="A4525" s="115">
        <v>2006</v>
      </c>
      <c r="B4525" s="102" t="s">
        <v>6759</v>
      </c>
      <c r="C4525" s="164" t="s">
        <v>11938</v>
      </c>
      <c r="D4525" s="102" t="s">
        <v>1955</v>
      </c>
      <c r="E4525" s="102" t="s">
        <v>10057</v>
      </c>
      <c r="F4525" s="104" t="s">
        <v>14834</v>
      </c>
      <c r="G4525" s="105">
        <v>15050</v>
      </c>
      <c r="H4525" s="234" t="s">
        <v>7198</v>
      </c>
      <c r="I4525" s="234" t="s">
        <v>30855</v>
      </c>
      <c r="J4525" s="234" t="s">
        <v>1724</v>
      </c>
      <c r="K4525" s="102"/>
      <c r="L4525" s="111"/>
      <c r="M4525" s="234">
        <v>2</v>
      </c>
      <c r="N4525" s="108" t="s">
        <v>32037</v>
      </c>
      <c r="O4525" s="234" t="s">
        <v>10189</v>
      </c>
      <c r="P4525" s="239" t="s">
        <v>13301</v>
      </c>
      <c r="Q4525" s="239" t="s">
        <v>19239</v>
      </c>
      <c r="R4525" s="234"/>
      <c r="S4525" s="234" t="s">
        <v>8315</v>
      </c>
      <c r="T4525" s="234" t="s">
        <v>20538</v>
      </c>
      <c r="U4525" s="234" t="s">
        <v>28835</v>
      </c>
      <c r="V4525" s="240">
        <v>7</v>
      </c>
      <c r="W4525" s="240"/>
      <c r="X4525" s="113"/>
    </row>
    <row r="4526" spans="1:24" ht="12.95" customHeight="1" x14ac:dyDescent="0.2">
      <c r="A4526" s="115">
        <v>2006</v>
      </c>
      <c r="B4526" s="102" t="s">
        <v>6759</v>
      </c>
      <c r="C4526" s="102" t="s">
        <v>11938</v>
      </c>
      <c r="D4526" s="102" t="s">
        <v>3257</v>
      </c>
      <c r="E4526" s="102" t="s">
        <v>13565</v>
      </c>
      <c r="F4526" s="104" t="s">
        <v>14834</v>
      </c>
      <c r="G4526" s="105">
        <v>15318</v>
      </c>
      <c r="H4526" s="234" t="s">
        <v>13336</v>
      </c>
      <c r="I4526" s="234" t="s">
        <v>2625</v>
      </c>
      <c r="J4526" s="234" t="s">
        <v>5113</v>
      </c>
      <c r="K4526" s="102"/>
      <c r="L4526" s="111"/>
      <c r="M4526" s="234">
        <v>1</v>
      </c>
      <c r="N4526" s="108" t="s">
        <v>32038</v>
      </c>
      <c r="O4526" s="234" t="s">
        <v>15928</v>
      </c>
      <c r="P4526" s="239"/>
      <c r="Q4526" s="239" t="s">
        <v>19131</v>
      </c>
      <c r="R4526" s="234"/>
      <c r="S4526" s="234"/>
      <c r="T4526" s="102" t="s">
        <v>21383</v>
      </c>
      <c r="U4526" s="234" t="s">
        <v>28836</v>
      </c>
      <c r="V4526" s="240">
        <v>5.5</v>
      </c>
      <c r="W4526" s="240"/>
      <c r="X4526" s="113"/>
    </row>
    <row r="4527" spans="1:24" ht="12.95" customHeight="1" x14ac:dyDescent="0.2">
      <c r="A4527" s="115">
        <v>2006</v>
      </c>
      <c r="B4527" s="102" t="s">
        <v>6759</v>
      </c>
      <c r="C4527" s="102" t="s">
        <v>11938</v>
      </c>
      <c r="D4527" s="102" t="s">
        <v>14892</v>
      </c>
      <c r="E4527" s="102" t="s">
        <v>14891</v>
      </c>
      <c r="F4527" s="104" t="s">
        <v>14834</v>
      </c>
      <c r="G4527" s="105">
        <v>15332</v>
      </c>
      <c r="H4527" s="234" t="s">
        <v>30647</v>
      </c>
      <c r="I4527" s="234" t="s">
        <v>2625</v>
      </c>
      <c r="J4527" s="234" t="s">
        <v>10683</v>
      </c>
      <c r="K4527" s="102"/>
      <c r="L4527" s="111"/>
      <c r="M4527" s="234">
        <v>1</v>
      </c>
      <c r="N4527" s="108" t="s">
        <v>30953</v>
      </c>
      <c r="O4527" s="234"/>
      <c r="P4527" s="239"/>
      <c r="Q4527" s="239" t="s">
        <v>19531</v>
      </c>
      <c r="R4527" s="234"/>
      <c r="S4527" s="234"/>
      <c r="T4527" s="234" t="s">
        <v>8947</v>
      </c>
      <c r="U4527" s="234" t="s">
        <v>28837</v>
      </c>
      <c r="V4527" s="240">
        <v>4.5</v>
      </c>
      <c r="W4527" s="240"/>
      <c r="X4527" s="113"/>
    </row>
    <row r="4528" spans="1:24" ht="12.95" customHeight="1" x14ac:dyDescent="0.2">
      <c r="A4528" s="115">
        <v>2006</v>
      </c>
      <c r="B4528" s="102" t="s">
        <v>6759</v>
      </c>
      <c r="C4528" s="102" t="s">
        <v>11938</v>
      </c>
      <c r="D4528" s="102" t="s">
        <v>6396</v>
      </c>
      <c r="E4528" s="102" t="s">
        <v>6395</v>
      </c>
      <c r="F4528" s="104" t="s">
        <v>14834</v>
      </c>
      <c r="G4528" s="105">
        <v>15629</v>
      </c>
      <c r="H4528" s="234" t="s">
        <v>10103</v>
      </c>
      <c r="I4528" s="234" t="s">
        <v>11819</v>
      </c>
      <c r="J4528" s="102" t="s">
        <v>4541</v>
      </c>
      <c r="K4528" s="102"/>
      <c r="L4528" s="111"/>
      <c r="M4528" s="234">
        <v>1</v>
      </c>
      <c r="N4528" s="108" t="s">
        <v>5125</v>
      </c>
      <c r="O4528" s="234" t="s">
        <v>12252</v>
      </c>
      <c r="P4528" s="239" t="s">
        <v>162</v>
      </c>
      <c r="Q4528" s="239" t="s">
        <v>18163</v>
      </c>
      <c r="R4528" s="234"/>
      <c r="S4528" s="234" t="s">
        <v>8315</v>
      </c>
      <c r="T4528" s="234" t="s">
        <v>7789</v>
      </c>
      <c r="U4528" s="234" t="s">
        <v>28838</v>
      </c>
      <c r="V4528" s="240">
        <v>6</v>
      </c>
      <c r="W4528" s="240"/>
      <c r="X4528" s="113"/>
    </row>
    <row r="4529" spans="1:24" ht="12.95" customHeight="1" x14ac:dyDescent="0.2">
      <c r="A4529" s="115">
        <v>2006</v>
      </c>
      <c r="B4529" s="102" t="s">
        <v>6759</v>
      </c>
      <c r="C4529" s="102" t="s">
        <v>11938</v>
      </c>
      <c r="D4529" s="102" t="s">
        <v>4515</v>
      </c>
      <c r="E4529" s="102" t="s">
        <v>6397</v>
      </c>
      <c r="F4529" s="104" t="s">
        <v>14834</v>
      </c>
      <c r="G4529" s="105">
        <v>15738</v>
      </c>
      <c r="H4529" s="234" t="s">
        <v>2625</v>
      </c>
      <c r="I4529" s="234" t="s">
        <v>13336</v>
      </c>
      <c r="J4529" s="234" t="s">
        <v>7732</v>
      </c>
      <c r="K4529" s="102"/>
      <c r="L4529" s="111"/>
      <c r="M4529" s="234">
        <v>1.75</v>
      </c>
      <c r="N4529" s="112" t="s">
        <v>30997</v>
      </c>
      <c r="O4529" s="234" t="s">
        <v>12252</v>
      </c>
      <c r="P4529" s="239" t="s">
        <v>9125</v>
      </c>
      <c r="Q4529" s="239" t="s">
        <v>19531</v>
      </c>
      <c r="R4529" s="234"/>
      <c r="S4529" s="234"/>
      <c r="T4529" s="102" t="s">
        <v>21383</v>
      </c>
      <c r="U4529" s="234" t="s">
        <v>21362</v>
      </c>
      <c r="V4529" s="240">
        <v>8</v>
      </c>
      <c r="W4529" s="240"/>
      <c r="X4529" s="113"/>
    </row>
    <row r="4530" spans="1:24" ht="12.95" customHeight="1" x14ac:dyDescent="0.2">
      <c r="A4530" s="115">
        <v>2006</v>
      </c>
      <c r="B4530" s="102" t="s">
        <v>6759</v>
      </c>
      <c r="C4530" s="102" t="s">
        <v>11938</v>
      </c>
      <c r="D4530" s="102" t="s">
        <v>8487</v>
      </c>
      <c r="E4530" s="102" t="s">
        <v>7733</v>
      </c>
      <c r="F4530" s="104" t="s">
        <v>14834</v>
      </c>
      <c r="G4530" s="105">
        <v>16485</v>
      </c>
      <c r="H4530" s="234" t="s">
        <v>10103</v>
      </c>
      <c r="I4530" s="234" t="s">
        <v>4890</v>
      </c>
      <c r="J4530" s="234" t="s">
        <v>12146</v>
      </c>
      <c r="K4530" s="102"/>
      <c r="L4530" s="111"/>
      <c r="M4530" s="234">
        <v>2</v>
      </c>
      <c r="N4530" s="112" t="s">
        <v>17002</v>
      </c>
      <c r="O4530" s="234" t="s">
        <v>20496</v>
      </c>
      <c r="P4530" s="239" t="s">
        <v>13301</v>
      </c>
      <c r="Q4530" s="239" t="s">
        <v>15976</v>
      </c>
      <c r="R4530" s="234"/>
      <c r="S4530" s="234"/>
      <c r="T4530" s="234" t="s">
        <v>7789</v>
      </c>
      <c r="U4530" s="234" t="s">
        <v>7960</v>
      </c>
      <c r="V4530" s="240">
        <v>8</v>
      </c>
      <c r="W4530" s="240"/>
      <c r="X4530" s="113"/>
    </row>
    <row r="4531" spans="1:24" ht="12.95" customHeight="1" x14ac:dyDescent="0.2">
      <c r="A4531" s="115">
        <v>2006</v>
      </c>
      <c r="B4531" s="102" t="s">
        <v>6759</v>
      </c>
      <c r="C4531" s="102" t="s">
        <v>11938</v>
      </c>
      <c r="D4531" s="111" t="s">
        <v>7593</v>
      </c>
      <c r="E4531" s="102" t="s">
        <v>15074</v>
      </c>
      <c r="F4531" s="158" t="s">
        <v>14961</v>
      </c>
      <c r="G4531" s="105">
        <v>15641</v>
      </c>
      <c r="H4531" s="234" t="s">
        <v>3805</v>
      </c>
      <c r="I4531" s="234" t="s">
        <v>13336</v>
      </c>
      <c r="J4531" s="234" t="s">
        <v>6394</v>
      </c>
      <c r="K4531" s="102"/>
      <c r="L4531" s="111" t="s">
        <v>15268</v>
      </c>
      <c r="M4531" s="234">
        <v>3</v>
      </c>
      <c r="N4531" s="138" t="s">
        <v>32039</v>
      </c>
      <c r="O4531" s="234" t="s">
        <v>20529</v>
      </c>
      <c r="P4531" s="239" t="s">
        <v>20529</v>
      </c>
      <c r="Q4531" s="239" t="s">
        <v>20529</v>
      </c>
      <c r="R4531" s="234" t="s">
        <v>7035</v>
      </c>
      <c r="S4531" s="234"/>
      <c r="T4531" s="234" t="s">
        <v>14962</v>
      </c>
      <c r="U4531" s="234" t="s">
        <v>28834</v>
      </c>
      <c r="V4531" s="240" t="s">
        <v>20529</v>
      </c>
      <c r="W4531" s="240"/>
      <c r="X4531" s="113"/>
    </row>
    <row r="4532" spans="1:24" ht="12.95" customHeight="1" x14ac:dyDescent="0.2">
      <c r="A4532" s="115">
        <v>2007</v>
      </c>
      <c r="B4532" s="102" t="s">
        <v>6759</v>
      </c>
      <c r="C4532" s="103" t="s">
        <v>10204</v>
      </c>
      <c r="D4532" s="102" t="s">
        <v>10234</v>
      </c>
      <c r="E4532" s="102" t="s">
        <v>10233</v>
      </c>
      <c r="F4532" s="104" t="s">
        <v>14834</v>
      </c>
      <c r="G4532" s="105">
        <v>16375</v>
      </c>
      <c r="H4532" s="115" t="s">
        <v>32040</v>
      </c>
      <c r="I4532" s="234" t="s">
        <v>10103</v>
      </c>
      <c r="J4532" s="102" t="s">
        <v>10206</v>
      </c>
      <c r="K4532" s="102"/>
      <c r="L4532" s="111"/>
      <c r="M4532" s="234">
        <v>2</v>
      </c>
      <c r="N4532" s="112" t="s">
        <v>18096</v>
      </c>
      <c r="O4532" s="234" t="s">
        <v>19625</v>
      </c>
      <c r="P4532" s="239" t="s">
        <v>9125</v>
      </c>
      <c r="Q4532" s="239" t="s">
        <v>19239</v>
      </c>
      <c r="R4532" s="234"/>
      <c r="S4532" s="234" t="s">
        <v>8315</v>
      </c>
      <c r="T4532" s="234" t="s">
        <v>7789</v>
      </c>
      <c r="U4532" s="102" t="s">
        <v>34946</v>
      </c>
      <c r="V4532" s="240">
        <v>7.5</v>
      </c>
      <c r="W4532" s="240"/>
      <c r="X4532" s="113"/>
    </row>
    <row r="4533" spans="1:24" ht="12.95" customHeight="1" x14ac:dyDescent="0.2">
      <c r="A4533" s="115">
        <v>2007</v>
      </c>
      <c r="B4533" s="102" t="s">
        <v>6759</v>
      </c>
      <c r="C4533" s="102" t="s">
        <v>10204</v>
      </c>
      <c r="D4533" s="102" t="s">
        <v>10208</v>
      </c>
      <c r="E4533" s="102" t="s">
        <v>10207</v>
      </c>
      <c r="F4533" s="104" t="s">
        <v>14834</v>
      </c>
      <c r="G4533" s="105">
        <v>16378</v>
      </c>
      <c r="H4533" s="115" t="s">
        <v>32040</v>
      </c>
      <c r="I4533" s="234" t="s">
        <v>10103</v>
      </c>
      <c r="J4533" s="234" t="s">
        <v>10209</v>
      </c>
      <c r="K4533" s="102"/>
      <c r="L4533" s="111"/>
      <c r="M4533" s="234">
        <v>1</v>
      </c>
      <c r="N4533" s="108">
        <v>12</v>
      </c>
      <c r="O4533" s="234" t="s">
        <v>12252</v>
      </c>
      <c r="P4533" s="239" t="s">
        <v>162</v>
      </c>
      <c r="Q4533" s="239" t="s">
        <v>16565</v>
      </c>
      <c r="R4533" s="234"/>
      <c r="S4533" s="234"/>
      <c r="T4533" s="234" t="s">
        <v>7789</v>
      </c>
      <c r="U4533" s="234" t="s">
        <v>34947</v>
      </c>
      <c r="V4533" s="240">
        <v>6</v>
      </c>
      <c r="W4533" s="240"/>
      <c r="X4533" s="113"/>
    </row>
    <row r="4534" spans="1:24" ht="12.95" customHeight="1" x14ac:dyDescent="0.2">
      <c r="A4534" s="115">
        <v>2007</v>
      </c>
      <c r="B4534" s="102" t="s">
        <v>6759</v>
      </c>
      <c r="C4534" s="102" t="s">
        <v>10204</v>
      </c>
      <c r="D4534" s="102" t="s">
        <v>10211</v>
      </c>
      <c r="E4534" s="102" t="s">
        <v>10210</v>
      </c>
      <c r="F4534" s="104" t="s">
        <v>14834</v>
      </c>
      <c r="G4534" s="105">
        <v>16411</v>
      </c>
      <c r="H4534" s="234" t="s">
        <v>10103</v>
      </c>
      <c r="I4534" s="115" t="s">
        <v>32040</v>
      </c>
      <c r="J4534" s="234" t="s">
        <v>10212</v>
      </c>
      <c r="K4534" s="102"/>
      <c r="L4534" s="111"/>
      <c r="M4534" s="234">
        <v>3</v>
      </c>
      <c r="N4534" s="112" t="s">
        <v>18097</v>
      </c>
      <c r="O4534" s="234" t="s">
        <v>12721</v>
      </c>
      <c r="P4534" s="239" t="s">
        <v>162</v>
      </c>
      <c r="Q4534" s="239" t="s">
        <v>20691</v>
      </c>
      <c r="R4534" s="234"/>
      <c r="S4534" s="234"/>
      <c r="T4534" s="234" t="s">
        <v>7789</v>
      </c>
      <c r="U4534" s="234" t="s">
        <v>3909</v>
      </c>
      <c r="V4534" s="240">
        <v>8.5</v>
      </c>
      <c r="W4534" s="240"/>
      <c r="X4534" s="113"/>
    </row>
    <row r="4535" spans="1:24" ht="12.95" customHeight="1" x14ac:dyDescent="0.2">
      <c r="A4535" s="115">
        <v>2007</v>
      </c>
      <c r="B4535" s="102" t="s">
        <v>6759</v>
      </c>
      <c r="C4535" s="102" t="s">
        <v>10204</v>
      </c>
      <c r="D4535" s="102" t="s">
        <v>1961</v>
      </c>
      <c r="E4535" s="102" t="s">
        <v>10213</v>
      </c>
      <c r="F4535" s="104" t="s">
        <v>14834</v>
      </c>
      <c r="G4535" s="105">
        <v>16414</v>
      </c>
      <c r="H4535" s="115" t="s">
        <v>32041</v>
      </c>
      <c r="I4535" s="234" t="s">
        <v>10103</v>
      </c>
      <c r="J4535" s="234" t="s">
        <v>10785</v>
      </c>
      <c r="K4535" s="102"/>
      <c r="L4535" s="111"/>
      <c r="M4535" s="234">
        <v>2</v>
      </c>
      <c r="N4535" s="112" t="s">
        <v>18098</v>
      </c>
      <c r="O4535" s="234" t="s">
        <v>17392</v>
      </c>
      <c r="P4535" s="239" t="s">
        <v>11565</v>
      </c>
      <c r="Q4535" s="239" t="s">
        <v>16805</v>
      </c>
      <c r="R4535" s="234"/>
      <c r="S4535" s="234"/>
      <c r="T4535" s="234" t="s">
        <v>7789</v>
      </c>
      <c r="U4535" s="234" t="s">
        <v>34948</v>
      </c>
      <c r="V4535" s="240">
        <v>6.5</v>
      </c>
      <c r="W4535" s="240"/>
      <c r="X4535" s="113"/>
    </row>
    <row r="4536" spans="1:24" ht="12.95" customHeight="1" x14ac:dyDescent="0.2">
      <c r="A4536" s="115">
        <v>2007</v>
      </c>
      <c r="B4536" s="102" t="s">
        <v>6759</v>
      </c>
      <c r="C4536" s="102" t="s">
        <v>10204</v>
      </c>
      <c r="D4536" s="102" t="s">
        <v>8459</v>
      </c>
      <c r="E4536" s="102" t="s">
        <v>4575</v>
      </c>
      <c r="F4536" s="104" t="s">
        <v>14834</v>
      </c>
      <c r="G4536" s="105">
        <v>16419</v>
      </c>
      <c r="H4536" s="234" t="s">
        <v>10103</v>
      </c>
      <c r="I4536" s="115" t="s">
        <v>32042</v>
      </c>
      <c r="J4536" s="234" t="s">
        <v>10785</v>
      </c>
      <c r="K4536" s="102"/>
      <c r="L4536" s="111"/>
      <c r="M4536" s="234">
        <v>2</v>
      </c>
      <c r="N4536" s="112" t="s">
        <v>18099</v>
      </c>
      <c r="O4536" s="234" t="s">
        <v>248</v>
      </c>
      <c r="P4536" s="239" t="s">
        <v>9125</v>
      </c>
      <c r="Q4536" s="239" t="s">
        <v>19489</v>
      </c>
      <c r="R4536" s="234"/>
      <c r="S4536" s="234" t="s">
        <v>8315</v>
      </c>
      <c r="T4536" s="234" t="s">
        <v>7789</v>
      </c>
      <c r="U4536" s="234" t="s">
        <v>34949</v>
      </c>
      <c r="V4536" s="240">
        <v>6.5</v>
      </c>
      <c r="W4536" s="240"/>
      <c r="X4536" s="113"/>
    </row>
    <row r="4537" spans="1:24" ht="12.95" customHeight="1" x14ac:dyDescent="0.2">
      <c r="A4537" s="115">
        <v>2007</v>
      </c>
      <c r="B4537" s="102" t="s">
        <v>6759</v>
      </c>
      <c r="C4537" s="102" t="s">
        <v>10204</v>
      </c>
      <c r="D4537" s="102" t="s">
        <v>12614</v>
      </c>
      <c r="E4537" s="102" t="s">
        <v>12613</v>
      </c>
      <c r="F4537" s="104" t="s">
        <v>14834</v>
      </c>
      <c r="G4537" s="105">
        <v>16428</v>
      </c>
      <c r="H4537" s="234" t="s">
        <v>10103</v>
      </c>
      <c r="I4537" s="234" t="s">
        <v>32043</v>
      </c>
      <c r="J4537" s="234" t="s">
        <v>12615</v>
      </c>
      <c r="K4537" s="102"/>
      <c r="L4537" s="111"/>
      <c r="M4537" s="234">
        <v>2</v>
      </c>
      <c r="N4537" s="112" t="s">
        <v>18100</v>
      </c>
      <c r="O4537" s="234" t="s">
        <v>16798</v>
      </c>
      <c r="P4537" s="239"/>
      <c r="Q4537" s="239" t="s">
        <v>21131</v>
      </c>
      <c r="R4537" s="234"/>
      <c r="S4537" s="234"/>
      <c r="T4537" s="234" t="s">
        <v>7789</v>
      </c>
      <c r="U4537" s="234" t="s">
        <v>16631</v>
      </c>
      <c r="V4537" s="240">
        <v>8.5</v>
      </c>
      <c r="W4537" s="240"/>
      <c r="X4537" s="113"/>
    </row>
    <row r="4538" spans="1:24" ht="12.95" customHeight="1" x14ac:dyDescent="0.2">
      <c r="A4538" s="115">
        <v>2007</v>
      </c>
      <c r="B4538" s="102" t="s">
        <v>6759</v>
      </c>
      <c r="C4538" s="102" t="s">
        <v>10204</v>
      </c>
      <c r="D4538" s="102" t="s">
        <v>14287</v>
      </c>
      <c r="E4538" s="102" t="s">
        <v>14286</v>
      </c>
      <c r="F4538" s="104" t="s">
        <v>14834</v>
      </c>
      <c r="G4538" s="105">
        <v>16431</v>
      </c>
      <c r="H4538" s="115" t="s">
        <v>32044</v>
      </c>
      <c r="I4538" s="234" t="s">
        <v>10103</v>
      </c>
      <c r="J4538" s="234" t="s">
        <v>14288</v>
      </c>
      <c r="K4538" s="102"/>
      <c r="L4538" s="111"/>
      <c r="M4538" s="234">
        <v>1</v>
      </c>
      <c r="N4538" s="112" t="s">
        <v>4130</v>
      </c>
      <c r="O4538" s="234" t="s">
        <v>16856</v>
      </c>
      <c r="P4538" s="239" t="s">
        <v>9125</v>
      </c>
      <c r="Q4538" s="239" t="s">
        <v>19479</v>
      </c>
      <c r="R4538" s="234"/>
      <c r="S4538" s="234"/>
      <c r="T4538" s="234" t="s">
        <v>7789</v>
      </c>
      <c r="U4538" s="234" t="s">
        <v>34950</v>
      </c>
      <c r="V4538" s="240">
        <v>6.5</v>
      </c>
      <c r="W4538" s="240"/>
      <c r="X4538" s="113"/>
    </row>
    <row r="4539" spans="1:24" ht="12.95" customHeight="1" x14ac:dyDescent="0.2">
      <c r="A4539" s="115">
        <v>2007</v>
      </c>
      <c r="B4539" s="102" t="s">
        <v>6759</v>
      </c>
      <c r="C4539" s="102" t="s">
        <v>10204</v>
      </c>
      <c r="D4539" s="102" t="s">
        <v>14290</v>
      </c>
      <c r="E4539" s="102" t="s">
        <v>14289</v>
      </c>
      <c r="F4539" s="104" t="s">
        <v>14834</v>
      </c>
      <c r="G4539" s="105">
        <v>16432</v>
      </c>
      <c r="H4539" s="115" t="s">
        <v>32040</v>
      </c>
      <c r="I4539" s="115" t="s">
        <v>32045</v>
      </c>
      <c r="J4539" s="234" t="s">
        <v>14291</v>
      </c>
      <c r="K4539" s="102"/>
      <c r="L4539" s="111"/>
      <c r="M4539" s="234">
        <v>1</v>
      </c>
      <c r="N4539" s="108" t="s">
        <v>32046</v>
      </c>
      <c r="O4539" s="234" t="s">
        <v>12252</v>
      </c>
      <c r="P4539" s="239"/>
      <c r="Q4539" s="239" t="s">
        <v>19478</v>
      </c>
      <c r="R4539" s="234"/>
      <c r="S4539" s="234"/>
      <c r="T4539" s="234" t="s">
        <v>7789</v>
      </c>
      <c r="U4539" s="234" t="s">
        <v>34951</v>
      </c>
      <c r="V4539" s="240">
        <v>5.5</v>
      </c>
      <c r="W4539" s="240"/>
      <c r="X4539" s="113"/>
    </row>
    <row r="4540" spans="1:24" ht="12.95" customHeight="1" x14ac:dyDescent="0.2">
      <c r="A4540" s="115">
        <v>2007</v>
      </c>
      <c r="B4540" s="102" t="s">
        <v>6759</v>
      </c>
      <c r="C4540" s="102" t="s">
        <v>10204</v>
      </c>
      <c r="D4540" s="102" t="s">
        <v>6907</v>
      </c>
      <c r="E4540" s="102" t="s">
        <v>14292</v>
      </c>
      <c r="F4540" s="104" t="s">
        <v>14834</v>
      </c>
      <c r="G4540" s="105">
        <v>16434</v>
      </c>
      <c r="H4540" s="115" t="s">
        <v>32040</v>
      </c>
      <c r="I4540" s="234" t="s">
        <v>10103</v>
      </c>
      <c r="J4540" s="234" t="s">
        <v>9387</v>
      </c>
      <c r="K4540" s="102"/>
      <c r="L4540" s="111"/>
      <c r="M4540" s="234">
        <v>2</v>
      </c>
      <c r="N4540" s="112" t="s">
        <v>18101</v>
      </c>
      <c r="O4540" s="234" t="s">
        <v>17449</v>
      </c>
      <c r="P4540" s="239" t="s">
        <v>162</v>
      </c>
      <c r="Q4540" s="239" t="s">
        <v>20691</v>
      </c>
      <c r="R4540" s="234"/>
      <c r="S4540" s="234"/>
      <c r="T4540" s="234" t="s">
        <v>7789</v>
      </c>
      <c r="U4540" s="234" t="s">
        <v>20736</v>
      </c>
      <c r="V4540" s="240">
        <v>8.5</v>
      </c>
      <c r="W4540" s="240"/>
      <c r="X4540" s="113"/>
    </row>
    <row r="4541" spans="1:24" ht="12.95" customHeight="1" x14ac:dyDescent="0.2">
      <c r="A4541" s="115">
        <v>2007</v>
      </c>
      <c r="B4541" s="102" t="s">
        <v>6759</v>
      </c>
      <c r="C4541" s="102" t="s">
        <v>10204</v>
      </c>
      <c r="D4541" s="102" t="s">
        <v>8460</v>
      </c>
      <c r="E4541" s="102" t="s">
        <v>6908</v>
      </c>
      <c r="F4541" s="104" t="s">
        <v>14834</v>
      </c>
      <c r="G4541" s="105">
        <v>16434</v>
      </c>
      <c r="H4541" s="115" t="s">
        <v>32040</v>
      </c>
      <c r="I4541" s="234" t="s">
        <v>10103</v>
      </c>
      <c r="J4541" s="234" t="s">
        <v>9387</v>
      </c>
      <c r="K4541" s="102"/>
      <c r="L4541" s="111"/>
      <c r="M4541" s="234">
        <v>1.75</v>
      </c>
      <c r="N4541" s="108" t="s">
        <v>32047</v>
      </c>
      <c r="O4541" s="234" t="s">
        <v>5985</v>
      </c>
      <c r="P4541" s="239" t="s">
        <v>13555</v>
      </c>
      <c r="Q4541" s="239" t="s">
        <v>20102</v>
      </c>
      <c r="R4541" s="234"/>
      <c r="S4541" s="234" t="s">
        <v>8315</v>
      </c>
      <c r="T4541" s="234" t="s">
        <v>7789</v>
      </c>
      <c r="U4541" s="234" t="s">
        <v>34952</v>
      </c>
      <c r="V4541" s="240">
        <v>5.5</v>
      </c>
      <c r="W4541" s="240"/>
      <c r="X4541" s="113"/>
    </row>
    <row r="4542" spans="1:24" ht="12.95" customHeight="1" x14ac:dyDescent="0.2">
      <c r="A4542" s="115">
        <v>2007</v>
      </c>
      <c r="B4542" s="102" t="s">
        <v>6759</v>
      </c>
      <c r="C4542" s="102" t="s">
        <v>10204</v>
      </c>
      <c r="D4542" s="102" t="s">
        <v>522</v>
      </c>
      <c r="E4542" s="102" t="s">
        <v>521</v>
      </c>
      <c r="F4542" s="104" t="s">
        <v>14834</v>
      </c>
      <c r="G4542" s="105">
        <v>16072</v>
      </c>
      <c r="H4542" s="234" t="s">
        <v>10103</v>
      </c>
      <c r="I4542" s="115" t="s">
        <v>32042</v>
      </c>
      <c r="J4542" s="234" t="s">
        <v>523</v>
      </c>
      <c r="K4542" s="102"/>
      <c r="L4542" s="111"/>
      <c r="M4542" s="234">
        <v>0.5</v>
      </c>
      <c r="N4542" s="108" t="s">
        <v>524</v>
      </c>
      <c r="O4542" s="234"/>
      <c r="P4542" s="239"/>
      <c r="Q4542" s="239" t="s">
        <v>16868</v>
      </c>
      <c r="R4542" s="234"/>
      <c r="S4542" s="234" t="s">
        <v>8315</v>
      </c>
      <c r="T4542" s="234" t="s">
        <v>7789</v>
      </c>
      <c r="U4542" s="234" t="s">
        <v>34951</v>
      </c>
      <c r="V4542" s="240">
        <v>4.5</v>
      </c>
      <c r="W4542" s="240"/>
      <c r="X4542" s="113"/>
    </row>
    <row r="4543" spans="1:24" ht="12.95" customHeight="1" x14ac:dyDescent="0.2">
      <c r="A4543" s="115">
        <v>2007</v>
      </c>
      <c r="B4543" s="102" t="s">
        <v>6759</v>
      </c>
      <c r="C4543" s="102" t="s">
        <v>10204</v>
      </c>
      <c r="D4543" s="102" t="s">
        <v>10969</v>
      </c>
      <c r="E4543" s="102" t="s">
        <v>10968</v>
      </c>
      <c r="F4543" s="104" t="s">
        <v>14834</v>
      </c>
      <c r="G4543" s="105">
        <v>16439</v>
      </c>
      <c r="H4543" s="115" t="s">
        <v>32040</v>
      </c>
      <c r="I4543" s="234" t="s">
        <v>10103</v>
      </c>
      <c r="J4543" s="234" t="s">
        <v>10139</v>
      </c>
      <c r="K4543" s="102"/>
      <c r="L4543" s="111"/>
      <c r="M4543" s="234">
        <v>0.75</v>
      </c>
      <c r="N4543" s="108">
        <v>21</v>
      </c>
      <c r="O4543" s="234" t="s">
        <v>15941</v>
      </c>
      <c r="P4543" s="239"/>
      <c r="Q4543" s="239" t="s">
        <v>15976</v>
      </c>
      <c r="R4543" s="234"/>
      <c r="S4543" s="234"/>
      <c r="T4543" s="234" t="s">
        <v>7789</v>
      </c>
      <c r="U4543" s="234" t="s">
        <v>2477</v>
      </c>
      <c r="V4543" s="240">
        <v>6.5</v>
      </c>
      <c r="W4543" s="240"/>
      <c r="X4543" s="113"/>
    </row>
    <row r="4544" spans="1:24" ht="12.95" customHeight="1" x14ac:dyDescent="0.2">
      <c r="A4544" s="115">
        <v>2007</v>
      </c>
      <c r="B4544" s="102" t="s">
        <v>6759</v>
      </c>
      <c r="C4544" s="102" t="s">
        <v>10204</v>
      </c>
      <c r="D4544" s="102" t="s">
        <v>12528</v>
      </c>
      <c r="E4544" s="102" t="s">
        <v>10970</v>
      </c>
      <c r="F4544" s="104" t="s">
        <v>14834</v>
      </c>
      <c r="G4544" s="105">
        <v>16447</v>
      </c>
      <c r="H4544" s="234" t="s">
        <v>10103</v>
      </c>
      <c r="I4544" s="115" t="s">
        <v>32042</v>
      </c>
      <c r="J4544" s="234" t="s">
        <v>566</v>
      </c>
      <c r="K4544" s="102"/>
      <c r="L4544" s="111"/>
      <c r="M4544" s="234">
        <v>2</v>
      </c>
      <c r="N4544" s="112" t="s">
        <v>18102</v>
      </c>
      <c r="O4544" s="234" t="s">
        <v>65</v>
      </c>
      <c r="P4544" s="239" t="s">
        <v>13301</v>
      </c>
      <c r="Q4544" s="239" t="s">
        <v>20246</v>
      </c>
      <c r="R4544" s="234"/>
      <c r="S4544" s="234"/>
      <c r="T4544" s="234" t="s">
        <v>7789</v>
      </c>
      <c r="U4544" s="234" t="s">
        <v>34953</v>
      </c>
      <c r="V4544" s="240">
        <v>7.5</v>
      </c>
      <c r="W4544" s="240"/>
      <c r="X4544" s="113"/>
    </row>
    <row r="4545" spans="1:24" ht="12.95" customHeight="1" x14ac:dyDescent="0.2">
      <c r="A4545" s="115">
        <v>2007</v>
      </c>
      <c r="B4545" s="102" t="s">
        <v>6759</v>
      </c>
      <c r="C4545" s="102" t="s">
        <v>10204</v>
      </c>
      <c r="D4545" s="102" t="s">
        <v>12530</v>
      </c>
      <c r="E4545" s="102" t="s">
        <v>12529</v>
      </c>
      <c r="F4545" s="104" t="s">
        <v>14834</v>
      </c>
      <c r="G4545" s="105">
        <v>16449</v>
      </c>
      <c r="H4545" s="102" t="s">
        <v>32048</v>
      </c>
      <c r="I4545" s="115" t="s">
        <v>32042</v>
      </c>
      <c r="J4545" s="234" t="s">
        <v>566</v>
      </c>
      <c r="K4545" s="102"/>
      <c r="L4545" s="111"/>
      <c r="M4545" s="234">
        <v>0.5</v>
      </c>
      <c r="N4545" s="108">
        <v>51</v>
      </c>
      <c r="O4545" s="234" t="s">
        <v>3620</v>
      </c>
      <c r="P4545" s="239"/>
      <c r="Q4545" s="239" t="s">
        <v>16157</v>
      </c>
      <c r="R4545" s="234"/>
      <c r="S4545" s="234"/>
      <c r="T4545" s="234" t="s">
        <v>7789</v>
      </c>
      <c r="U4545" s="234" t="s">
        <v>34954</v>
      </c>
      <c r="V4545" s="240">
        <v>5.5</v>
      </c>
      <c r="W4545" s="240"/>
      <c r="X4545" s="113"/>
    </row>
    <row r="4546" spans="1:24" ht="12.95" customHeight="1" x14ac:dyDescent="0.2">
      <c r="A4546" s="115">
        <v>2007</v>
      </c>
      <c r="B4546" s="102" t="s">
        <v>6759</v>
      </c>
      <c r="C4546" s="102" t="s">
        <v>10204</v>
      </c>
      <c r="D4546" s="102" t="s">
        <v>12532</v>
      </c>
      <c r="E4546" s="102" t="s">
        <v>12531</v>
      </c>
      <c r="F4546" s="104" t="s">
        <v>14834</v>
      </c>
      <c r="G4546" s="105">
        <v>16452</v>
      </c>
      <c r="H4546" s="234" t="s">
        <v>10103</v>
      </c>
      <c r="I4546" s="115" t="s">
        <v>32040</v>
      </c>
      <c r="J4546" s="234" t="s">
        <v>10139</v>
      </c>
      <c r="K4546" s="102"/>
      <c r="L4546" s="111"/>
      <c r="M4546" s="234">
        <v>3</v>
      </c>
      <c r="N4546" s="112" t="s">
        <v>18103</v>
      </c>
      <c r="O4546" s="234" t="s">
        <v>9160</v>
      </c>
      <c r="P4546" s="239"/>
      <c r="Q4546" s="239" t="s">
        <v>20753</v>
      </c>
      <c r="R4546" s="234"/>
      <c r="S4546" s="234"/>
      <c r="T4546" s="234" t="s">
        <v>7789</v>
      </c>
      <c r="U4546" s="234" t="s">
        <v>3107</v>
      </c>
      <c r="V4546" s="240">
        <v>5.5</v>
      </c>
      <c r="W4546" s="240"/>
      <c r="X4546" s="113"/>
    </row>
    <row r="4547" spans="1:24" ht="12.95" customHeight="1" x14ac:dyDescent="0.2">
      <c r="A4547" s="115">
        <v>2007</v>
      </c>
      <c r="B4547" s="102" t="s">
        <v>6759</v>
      </c>
      <c r="C4547" s="102" t="s">
        <v>10204</v>
      </c>
      <c r="D4547" s="102" t="s">
        <v>12534</v>
      </c>
      <c r="E4547" s="102" t="s">
        <v>12533</v>
      </c>
      <c r="F4547" s="104" t="s">
        <v>14834</v>
      </c>
      <c r="G4547" s="105">
        <v>16456</v>
      </c>
      <c r="H4547" s="234" t="s">
        <v>10103</v>
      </c>
      <c r="I4547" s="115" t="s">
        <v>32040</v>
      </c>
      <c r="J4547" s="234" t="s">
        <v>12535</v>
      </c>
      <c r="K4547" s="102"/>
      <c r="L4547" s="111"/>
      <c r="M4547" s="234">
        <v>1</v>
      </c>
      <c r="N4547" s="108" t="s">
        <v>32049</v>
      </c>
      <c r="O4547" s="234"/>
      <c r="P4547" s="239" t="s">
        <v>9160</v>
      </c>
      <c r="Q4547" s="239" t="s">
        <v>15945</v>
      </c>
      <c r="R4547" s="234"/>
      <c r="S4547" s="234"/>
      <c r="T4547" s="234" t="s">
        <v>7789</v>
      </c>
      <c r="U4547" s="234" t="s">
        <v>5428</v>
      </c>
      <c r="V4547" s="240">
        <v>5.5</v>
      </c>
      <c r="W4547" s="240"/>
      <c r="X4547" s="113"/>
    </row>
    <row r="4548" spans="1:24" ht="12.95" customHeight="1" x14ac:dyDescent="0.2">
      <c r="A4548" s="115">
        <v>2007</v>
      </c>
      <c r="B4548" s="102" t="s">
        <v>6759</v>
      </c>
      <c r="C4548" s="102" t="s">
        <v>10204</v>
      </c>
      <c r="D4548" s="102" t="s">
        <v>12537</v>
      </c>
      <c r="E4548" s="102" t="s">
        <v>12536</v>
      </c>
      <c r="F4548" s="104" t="s">
        <v>14834</v>
      </c>
      <c r="G4548" s="105">
        <v>16458</v>
      </c>
      <c r="H4548" s="234" t="s">
        <v>10103</v>
      </c>
      <c r="I4548" s="115" t="s">
        <v>32040</v>
      </c>
      <c r="J4548" s="234" t="s">
        <v>9387</v>
      </c>
      <c r="K4548" s="102"/>
      <c r="L4548" s="111"/>
      <c r="M4548" s="234">
        <v>1</v>
      </c>
      <c r="N4548" s="112" t="s">
        <v>12538</v>
      </c>
      <c r="O4548" s="234" t="s">
        <v>16499</v>
      </c>
      <c r="P4548" s="239" t="s">
        <v>9125</v>
      </c>
      <c r="Q4548" s="239" t="s">
        <v>19695</v>
      </c>
      <c r="R4548" s="234"/>
      <c r="S4548" s="234"/>
      <c r="T4548" s="234" t="s">
        <v>7789</v>
      </c>
      <c r="U4548" s="234" t="s">
        <v>34955</v>
      </c>
      <c r="V4548" s="240">
        <v>5.5</v>
      </c>
      <c r="W4548" s="240"/>
      <c r="X4548" s="113"/>
    </row>
    <row r="4549" spans="1:24" ht="12.95" customHeight="1" x14ac:dyDescent="0.2">
      <c r="A4549" s="115">
        <v>2007</v>
      </c>
      <c r="B4549" s="102" t="s">
        <v>6759</v>
      </c>
      <c r="C4549" s="102" t="s">
        <v>10204</v>
      </c>
      <c r="D4549" s="102" t="s">
        <v>12540</v>
      </c>
      <c r="E4549" s="102" t="s">
        <v>12539</v>
      </c>
      <c r="F4549" s="114" t="s">
        <v>6406</v>
      </c>
      <c r="G4549" s="105">
        <v>16477</v>
      </c>
      <c r="H4549" s="115" t="s">
        <v>32044</v>
      </c>
      <c r="I4549" s="234" t="s">
        <v>10103</v>
      </c>
      <c r="J4549" s="234" t="s">
        <v>9387</v>
      </c>
      <c r="K4549" s="102"/>
      <c r="L4549" s="111"/>
      <c r="M4549" s="234">
        <v>2</v>
      </c>
      <c r="N4549" s="112" t="s">
        <v>18104</v>
      </c>
      <c r="O4549" s="234"/>
      <c r="P4549" s="239" t="s">
        <v>162</v>
      </c>
      <c r="Q4549" s="239" t="s">
        <v>17297</v>
      </c>
      <c r="R4549" s="234"/>
      <c r="S4549" s="234"/>
      <c r="T4549" s="234" t="s">
        <v>7789</v>
      </c>
      <c r="U4549" s="234" t="s">
        <v>34956</v>
      </c>
      <c r="V4549" s="240">
        <v>5.5</v>
      </c>
      <c r="W4549" s="240"/>
      <c r="X4549" s="113"/>
    </row>
    <row r="4550" spans="1:24" ht="12.95" customHeight="1" x14ac:dyDescent="0.2">
      <c r="A4550" s="115">
        <v>2008</v>
      </c>
      <c r="B4550" s="102" t="s">
        <v>6759</v>
      </c>
      <c r="C4550" s="103" t="s">
        <v>3525</v>
      </c>
      <c r="D4550" s="102" t="s">
        <v>8275</v>
      </c>
      <c r="E4550" s="102" t="s">
        <v>8274</v>
      </c>
      <c r="F4550" s="104" t="s">
        <v>14834</v>
      </c>
      <c r="G4550" s="105">
        <v>14741</v>
      </c>
      <c r="H4550" s="102" t="s">
        <v>30788</v>
      </c>
      <c r="I4550" s="102" t="s">
        <v>11819</v>
      </c>
      <c r="J4550" s="234" t="s">
        <v>14921</v>
      </c>
      <c r="K4550" s="102"/>
      <c r="L4550" s="111"/>
      <c r="M4550" s="234">
        <v>2</v>
      </c>
      <c r="N4550" s="112" t="s">
        <v>18105</v>
      </c>
      <c r="O4550" s="234"/>
      <c r="P4550" s="239" t="s">
        <v>15922</v>
      </c>
      <c r="Q4550" s="239" t="s">
        <v>28806</v>
      </c>
      <c r="R4550" s="234"/>
      <c r="S4550" s="234"/>
      <c r="T4550" s="234" t="s">
        <v>28757</v>
      </c>
      <c r="U4550" s="234" t="s">
        <v>18191</v>
      </c>
      <c r="V4550" s="240">
        <v>7.5</v>
      </c>
      <c r="W4550" s="240"/>
      <c r="X4550" s="113"/>
    </row>
    <row r="4551" spans="1:24" ht="12.95" customHeight="1" x14ac:dyDescent="0.2">
      <c r="A4551" s="115">
        <v>2008</v>
      </c>
      <c r="B4551" s="102" t="s">
        <v>6759</v>
      </c>
      <c r="C4551" s="102" t="s">
        <v>3525</v>
      </c>
      <c r="D4551" s="102" t="s">
        <v>13759</v>
      </c>
      <c r="E4551" s="102" t="s">
        <v>3518</v>
      </c>
      <c r="F4551" s="104" t="s">
        <v>14834</v>
      </c>
      <c r="G4551" s="105">
        <v>14741</v>
      </c>
      <c r="H4551" s="102" t="s">
        <v>30788</v>
      </c>
      <c r="I4551" s="234" t="s">
        <v>11819</v>
      </c>
      <c r="J4551" s="234" t="s">
        <v>14922</v>
      </c>
      <c r="K4551" s="102"/>
      <c r="L4551" s="111"/>
      <c r="M4551" s="234">
        <v>0.5</v>
      </c>
      <c r="N4551" s="108">
        <v>46</v>
      </c>
      <c r="O4551" s="234" t="s">
        <v>65</v>
      </c>
      <c r="P4551" s="239"/>
      <c r="Q4551" s="239" t="s">
        <v>16684</v>
      </c>
      <c r="R4551" s="234"/>
      <c r="S4551" s="234"/>
      <c r="T4551" s="234" t="s">
        <v>28757</v>
      </c>
      <c r="U4551" s="234"/>
      <c r="V4551" s="240">
        <v>4.5</v>
      </c>
      <c r="W4551" s="240"/>
      <c r="X4551" s="113"/>
    </row>
    <row r="4552" spans="1:24" ht="12.95" customHeight="1" x14ac:dyDescent="0.2">
      <c r="A4552" s="115">
        <v>2008</v>
      </c>
      <c r="B4552" s="102" t="s">
        <v>6759</v>
      </c>
      <c r="C4552" s="102" t="s">
        <v>3525</v>
      </c>
      <c r="D4552" s="102" t="s">
        <v>3520</v>
      </c>
      <c r="E4552" s="102" t="s">
        <v>3519</v>
      </c>
      <c r="F4552" s="104" t="s">
        <v>14834</v>
      </c>
      <c r="G4552" s="105">
        <v>14741</v>
      </c>
      <c r="H4552" s="102" t="s">
        <v>11819</v>
      </c>
      <c r="I4552" s="102" t="s">
        <v>30788</v>
      </c>
      <c r="J4552" s="234" t="s">
        <v>14923</v>
      </c>
      <c r="K4552" s="102"/>
      <c r="L4552" s="111"/>
      <c r="M4552" s="234">
        <v>1.5</v>
      </c>
      <c r="N4552" s="108" t="s">
        <v>32050</v>
      </c>
      <c r="O4552" s="234"/>
      <c r="P4552" s="239" t="s">
        <v>9160</v>
      </c>
      <c r="Q4552" s="239" t="s">
        <v>20474</v>
      </c>
      <c r="R4552" s="234"/>
      <c r="S4552" s="234"/>
      <c r="T4552" s="234" t="s">
        <v>28757</v>
      </c>
      <c r="U4552" s="234" t="s">
        <v>28587</v>
      </c>
      <c r="V4552" s="240">
        <v>5.5</v>
      </c>
      <c r="W4552" s="240"/>
      <c r="X4552" s="113"/>
    </row>
    <row r="4553" spans="1:24" ht="12.95" customHeight="1" x14ac:dyDescent="0.2">
      <c r="A4553" s="115">
        <v>2008</v>
      </c>
      <c r="B4553" s="102" t="s">
        <v>6759</v>
      </c>
      <c r="C4553" s="102" t="s">
        <v>3525</v>
      </c>
      <c r="D4553" s="102" t="s">
        <v>2712</v>
      </c>
      <c r="E4553" s="102" t="s">
        <v>2711</v>
      </c>
      <c r="F4553" s="104" t="s">
        <v>14834</v>
      </c>
      <c r="G4553" s="105">
        <v>14741</v>
      </c>
      <c r="H4553" s="102" t="s">
        <v>30788</v>
      </c>
      <c r="I4553" s="102" t="s">
        <v>11819</v>
      </c>
      <c r="J4553" s="102" t="s">
        <v>14924</v>
      </c>
      <c r="K4553" s="102"/>
      <c r="L4553" s="111"/>
      <c r="M4553" s="234">
        <v>3</v>
      </c>
      <c r="N4553" s="112" t="s">
        <v>18106</v>
      </c>
      <c r="O4553" s="234"/>
      <c r="P4553" s="239" t="s">
        <v>8076</v>
      </c>
      <c r="Q4553" s="239" t="s">
        <v>28807</v>
      </c>
      <c r="R4553" s="234"/>
      <c r="S4553" s="234"/>
      <c r="T4553" s="234" t="s">
        <v>28757</v>
      </c>
      <c r="U4553" s="234" t="s">
        <v>3784</v>
      </c>
      <c r="V4553" s="240">
        <v>7.5</v>
      </c>
      <c r="W4553" s="240"/>
      <c r="X4553" s="113"/>
    </row>
    <row r="4554" spans="1:24" ht="12.95" customHeight="1" x14ac:dyDescent="0.2">
      <c r="A4554" s="115">
        <v>2008</v>
      </c>
      <c r="B4554" s="102" t="s">
        <v>6759</v>
      </c>
      <c r="C4554" s="102" t="s">
        <v>3525</v>
      </c>
      <c r="D4554" s="102" t="s">
        <v>3786</v>
      </c>
      <c r="E4554" s="102" t="s">
        <v>3785</v>
      </c>
      <c r="F4554" s="104" t="s">
        <v>14834</v>
      </c>
      <c r="G4554" s="105">
        <v>14741</v>
      </c>
      <c r="H4554" s="102" t="s">
        <v>30788</v>
      </c>
      <c r="I4554" s="102" t="s">
        <v>11819</v>
      </c>
      <c r="J4554" s="102" t="s">
        <v>14925</v>
      </c>
      <c r="K4554" s="102"/>
      <c r="L4554" s="111"/>
      <c r="M4554" s="234">
        <v>3</v>
      </c>
      <c r="N4554" s="112" t="s">
        <v>18107</v>
      </c>
      <c r="O4554" s="234" t="s">
        <v>8076</v>
      </c>
      <c r="P4554" s="239" t="s">
        <v>8076</v>
      </c>
      <c r="Q4554" s="239" t="s">
        <v>20289</v>
      </c>
      <c r="R4554" s="234"/>
      <c r="S4554" s="234"/>
      <c r="T4554" s="234" t="s">
        <v>28757</v>
      </c>
      <c r="U4554" s="234" t="s">
        <v>28808</v>
      </c>
      <c r="V4554" s="240">
        <v>8.5</v>
      </c>
      <c r="W4554" s="240"/>
      <c r="X4554" s="113"/>
    </row>
    <row r="4555" spans="1:24" ht="12.95" customHeight="1" x14ac:dyDescent="0.2">
      <c r="A4555" s="115">
        <v>2008</v>
      </c>
      <c r="B4555" s="102" t="s">
        <v>6759</v>
      </c>
      <c r="C4555" s="102" t="s">
        <v>3525</v>
      </c>
      <c r="D4555" s="102" t="s">
        <v>6564</v>
      </c>
      <c r="E4555" s="102" t="s">
        <v>6563</v>
      </c>
      <c r="F4555" s="104" t="s">
        <v>14834</v>
      </c>
      <c r="G4555" s="105">
        <v>14743</v>
      </c>
      <c r="H4555" s="102" t="s">
        <v>11819</v>
      </c>
      <c r="I4555" s="102" t="s">
        <v>32051</v>
      </c>
      <c r="J4555" s="234" t="s">
        <v>14926</v>
      </c>
      <c r="K4555" s="102"/>
      <c r="L4555" s="111"/>
      <c r="M4555" s="234">
        <v>1</v>
      </c>
      <c r="N4555" s="108" t="s">
        <v>32052</v>
      </c>
      <c r="O4555" s="234" t="s">
        <v>17514</v>
      </c>
      <c r="P4555" s="239"/>
      <c r="Q4555" s="239" t="s">
        <v>18206</v>
      </c>
      <c r="R4555" s="234"/>
      <c r="S4555" s="234"/>
      <c r="T4555" s="234" t="s">
        <v>28757</v>
      </c>
      <c r="U4555" s="234" t="s">
        <v>18814</v>
      </c>
      <c r="V4555" s="240">
        <v>4.5</v>
      </c>
      <c r="W4555" s="240"/>
      <c r="X4555" s="113"/>
    </row>
    <row r="4556" spans="1:24" ht="12.95" customHeight="1" x14ac:dyDescent="0.2">
      <c r="A4556" s="115">
        <v>2008</v>
      </c>
      <c r="B4556" s="102" t="s">
        <v>6759</v>
      </c>
      <c r="C4556" s="102" t="s">
        <v>3525</v>
      </c>
      <c r="D4556" s="102" t="s">
        <v>11923</v>
      </c>
      <c r="E4556" s="102" t="s">
        <v>11922</v>
      </c>
      <c r="F4556" s="104" t="s">
        <v>14834</v>
      </c>
      <c r="G4556" s="105">
        <v>15403</v>
      </c>
      <c r="H4556" s="234" t="s">
        <v>30951</v>
      </c>
      <c r="I4556" s="234" t="s">
        <v>2625</v>
      </c>
      <c r="J4556" s="234" t="s">
        <v>11720</v>
      </c>
      <c r="K4556" s="102"/>
      <c r="L4556" s="111"/>
      <c r="M4556" s="234">
        <v>2</v>
      </c>
      <c r="N4556" s="112" t="s">
        <v>18108</v>
      </c>
      <c r="O4556" s="234" t="s">
        <v>5985</v>
      </c>
      <c r="P4556" s="239" t="s">
        <v>3620</v>
      </c>
      <c r="Q4556" s="239" t="s">
        <v>16548</v>
      </c>
      <c r="R4556" s="234"/>
      <c r="S4556" s="234" t="s">
        <v>9435</v>
      </c>
      <c r="T4556" s="102" t="s">
        <v>21409</v>
      </c>
      <c r="U4556" s="102" t="s">
        <v>28809</v>
      </c>
      <c r="V4556" s="240">
        <v>6.5</v>
      </c>
      <c r="W4556" s="240"/>
      <c r="X4556" s="113"/>
    </row>
    <row r="4557" spans="1:24" ht="12.95" customHeight="1" x14ac:dyDescent="0.2">
      <c r="A4557" s="115">
        <v>2008</v>
      </c>
      <c r="B4557" s="102" t="s">
        <v>6759</v>
      </c>
      <c r="C4557" s="102" t="s">
        <v>3525</v>
      </c>
      <c r="D4557" s="102" t="s">
        <v>10994</v>
      </c>
      <c r="E4557" s="102" t="s">
        <v>11924</v>
      </c>
      <c r="F4557" s="104" t="s">
        <v>14834</v>
      </c>
      <c r="G4557" s="105">
        <v>15405</v>
      </c>
      <c r="H4557" s="102" t="s">
        <v>30788</v>
      </c>
      <c r="I4557" s="234" t="s">
        <v>32053</v>
      </c>
      <c r="J4557" s="234" t="s">
        <v>10995</v>
      </c>
      <c r="K4557" s="102"/>
      <c r="L4557" s="111"/>
      <c r="M4557" s="234">
        <v>0.75</v>
      </c>
      <c r="N4557" s="108">
        <v>35</v>
      </c>
      <c r="O4557" s="234" t="s">
        <v>17391</v>
      </c>
      <c r="P4557" s="239" t="s">
        <v>162</v>
      </c>
      <c r="Q4557" s="239" t="s">
        <v>16873</v>
      </c>
      <c r="R4557" s="234"/>
      <c r="S4557" s="234" t="s">
        <v>8315</v>
      </c>
      <c r="T4557" s="102" t="s">
        <v>21409</v>
      </c>
      <c r="U4557" s="234" t="s">
        <v>6868</v>
      </c>
      <c r="V4557" s="240">
        <v>7.5</v>
      </c>
      <c r="W4557" s="240"/>
      <c r="X4557" s="113"/>
    </row>
    <row r="4558" spans="1:24" ht="12.95" customHeight="1" x14ac:dyDescent="0.2">
      <c r="A4558" s="115">
        <v>2008</v>
      </c>
      <c r="B4558" s="102" t="s">
        <v>6759</v>
      </c>
      <c r="C4558" s="102" t="s">
        <v>3525</v>
      </c>
      <c r="D4558" s="102" t="s">
        <v>10983</v>
      </c>
      <c r="E4558" s="102" t="s">
        <v>3872</v>
      </c>
      <c r="F4558" s="104" t="s">
        <v>14834</v>
      </c>
      <c r="G4558" s="105">
        <v>15405</v>
      </c>
      <c r="H4558" s="102" t="s">
        <v>30788</v>
      </c>
      <c r="I4558" s="234" t="s">
        <v>2625</v>
      </c>
      <c r="J4558" s="234" t="s">
        <v>10984</v>
      </c>
      <c r="K4558" s="102"/>
      <c r="L4558" s="111"/>
      <c r="M4558" s="234">
        <v>1</v>
      </c>
      <c r="N4558" s="108" t="s">
        <v>32054</v>
      </c>
      <c r="O4558" s="234" t="s">
        <v>12252</v>
      </c>
      <c r="P4558" s="239" t="s">
        <v>9125</v>
      </c>
      <c r="Q4558" s="239" t="s">
        <v>19101</v>
      </c>
      <c r="R4558" s="234"/>
      <c r="S4558" s="234"/>
      <c r="T4558" s="102" t="s">
        <v>21409</v>
      </c>
      <c r="U4558" s="234" t="s">
        <v>6868</v>
      </c>
      <c r="V4558" s="240">
        <v>7</v>
      </c>
      <c r="W4558" s="240"/>
      <c r="X4558" s="113"/>
    </row>
    <row r="4559" spans="1:24" ht="12.95" customHeight="1" x14ac:dyDescent="0.2">
      <c r="A4559" s="115">
        <v>2008</v>
      </c>
      <c r="B4559" s="102" t="s">
        <v>6759</v>
      </c>
      <c r="C4559" s="102" t="s">
        <v>3525</v>
      </c>
      <c r="D4559" s="102" t="s">
        <v>10986</v>
      </c>
      <c r="E4559" s="102" t="s">
        <v>10985</v>
      </c>
      <c r="F4559" s="104" t="s">
        <v>14834</v>
      </c>
      <c r="G4559" s="105">
        <v>15405</v>
      </c>
      <c r="H4559" s="102" t="s">
        <v>32055</v>
      </c>
      <c r="I4559" s="234" t="s">
        <v>2625</v>
      </c>
      <c r="J4559" s="234" t="s">
        <v>10987</v>
      </c>
      <c r="K4559" s="102"/>
      <c r="L4559" s="111"/>
      <c r="M4559" s="234">
        <v>1</v>
      </c>
      <c r="N4559" s="108" t="s">
        <v>32056</v>
      </c>
      <c r="O4559" s="234" t="s">
        <v>12252</v>
      </c>
      <c r="P4559" s="239" t="s">
        <v>13301</v>
      </c>
      <c r="Q4559" s="239" t="s">
        <v>15923</v>
      </c>
      <c r="R4559" s="234" t="s">
        <v>7035</v>
      </c>
      <c r="S4559" s="234"/>
      <c r="T4559" s="102" t="s">
        <v>21409</v>
      </c>
      <c r="U4559" s="234" t="s">
        <v>6868</v>
      </c>
      <c r="V4559" s="240">
        <v>8</v>
      </c>
      <c r="W4559" s="240"/>
      <c r="X4559" s="113"/>
    </row>
    <row r="4560" spans="1:24" ht="12.95" customHeight="1" x14ac:dyDescent="0.2">
      <c r="A4560" s="115">
        <v>2008</v>
      </c>
      <c r="B4560" s="102" t="s">
        <v>6759</v>
      </c>
      <c r="C4560" s="102" t="s">
        <v>3525</v>
      </c>
      <c r="D4560" s="102" t="s">
        <v>8063</v>
      </c>
      <c r="E4560" s="247" t="s">
        <v>9113</v>
      </c>
      <c r="F4560" s="104" t="s">
        <v>14834</v>
      </c>
      <c r="G4560" s="105">
        <v>15414</v>
      </c>
      <c r="H4560" s="102" t="s">
        <v>32055</v>
      </c>
      <c r="I4560" s="234" t="s">
        <v>2625</v>
      </c>
      <c r="J4560" s="234" t="s">
        <v>1995</v>
      </c>
      <c r="K4560" s="102"/>
      <c r="L4560" s="111"/>
      <c r="M4560" s="234">
        <v>1</v>
      </c>
      <c r="N4560" s="108" t="s">
        <v>32057</v>
      </c>
      <c r="O4560" s="234" t="s">
        <v>162</v>
      </c>
      <c r="P4560" s="239"/>
      <c r="Q4560" s="239" t="s">
        <v>16624</v>
      </c>
      <c r="R4560" s="234"/>
      <c r="S4560" s="234" t="s">
        <v>8315</v>
      </c>
      <c r="T4560" s="102" t="s">
        <v>21409</v>
      </c>
      <c r="U4560" s="234" t="s">
        <v>6868</v>
      </c>
      <c r="V4560" s="240">
        <v>6.5</v>
      </c>
      <c r="W4560" s="240"/>
      <c r="X4560" s="113"/>
    </row>
    <row r="4561" spans="1:24" ht="12.95" customHeight="1" x14ac:dyDescent="0.2">
      <c r="A4561" s="115">
        <v>2008</v>
      </c>
      <c r="B4561" s="102" t="s">
        <v>6759</v>
      </c>
      <c r="C4561" s="102" t="s">
        <v>3525</v>
      </c>
      <c r="D4561" s="102" t="s">
        <v>3763</v>
      </c>
      <c r="E4561" s="102" t="s">
        <v>1996</v>
      </c>
      <c r="F4561" s="104" t="s">
        <v>14834</v>
      </c>
      <c r="G4561" s="105">
        <v>15415</v>
      </c>
      <c r="H4561" s="102" t="s">
        <v>32055</v>
      </c>
      <c r="I4561" s="234" t="s">
        <v>32058</v>
      </c>
      <c r="J4561" s="234" t="s">
        <v>10995</v>
      </c>
      <c r="K4561" s="102"/>
      <c r="L4561" s="111"/>
      <c r="M4561" s="234">
        <v>0.75</v>
      </c>
      <c r="N4561" s="108">
        <v>37</v>
      </c>
      <c r="O4561" s="234" t="s">
        <v>8076</v>
      </c>
      <c r="P4561" s="239"/>
      <c r="Q4561" s="239" t="s">
        <v>19625</v>
      </c>
      <c r="R4561" s="234"/>
      <c r="S4561" s="234"/>
      <c r="T4561" s="102" t="s">
        <v>21409</v>
      </c>
      <c r="U4561" s="234" t="s">
        <v>6868</v>
      </c>
      <c r="V4561" s="240">
        <v>4.5</v>
      </c>
      <c r="W4561" s="240"/>
      <c r="X4561" s="113"/>
    </row>
    <row r="4562" spans="1:24" ht="12.95" customHeight="1" x14ac:dyDescent="0.2">
      <c r="A4562" s="115">
        <v>2009</v>
      </c>
      <c r="B4562" s="115" t="s">
        <v>6759</v>
      </c>
      <c r="C4562" s="103" t="s">
        <v>6144</v>
      </c>
      <c r="D4562" s="132" t="s">
        <v>2190</v>
      </c>
      <c r="E4562" s="102" t="s">
        <v>13102</v>
      </c>
      <c r="F4562" s="102" t="s">
        <v>14834</v>
      </c>
      <c r="G4562" s="105">
        <v>15118</v>
      </c>
      <c r="H4562" s="102" t="s">
        <v>13336</v>
      </c>
      <c r="I4562" s="102" t="s">
        <v>32059</v>
      </c>
      <c r="J4562" s="102" t="s">
        <v>18139</v>
      </c>
      <c r="K4562" s="102"/>
      <c r="L4562" s="111"/>
      <c r="M4562" s="102">
        <v>1</v>
      </c>
      <c r="N4562" s="245">
        <v>51</v>
      </c>
      <c r="O4562" s="102" t="s">
        <v>10189</v>
      </c>
      <c r="P4562" s="39"/>
      <c r="Q4562" s="39" t="s">
        <v>17297</v>
      </c>
      <c r="R4562" s="102"/>
      <c r="S4562" s="102" t="s">
        <v>8315</v>
      </c>
      <c r="T4562" s="102" t="s">
        <v>28864</v>
      </c>
      <c r="U4562" s="102"/>
      <c r="V4562" s="109">
        <v>7.5</v>
      </c>
      <c r="W4562" s="109"/>
      <c r="X4562" s="194"/>
    </row>
    <row r="4563" spans="1:24" ht="12.95" customHeight="1" x14ac:dyDescent="0.2">
      <c r="A4563" s="115">
        <v>2009</v>
      </c>
      <c r="B4563" s="115" t="s">
        <v>6759</v>
      </c>
      <c r="C4563" s="102" t="s">
        <v>6144</v>
      </c>
      <c r="D4563" s="132" t="s">
        <v>3258</v>
      </c>
      <c r="E4563" s="102" t="s">
        <v>13103</v>
      </c>
      <c r="F4563" s="102" t="s">
        <v>14834</v>
      </c>
      <c r="G4563" s="105">
        <v>15201</v>
      </c>
      <c r="H4563" s="102" t="s">
        <v>10103</v>
      </c>
      <c r="I4563" s="102" t="s">
        <v>31838</v>
      </c>
      <c r="J4563" s="102" t="s">
        <v>18140</v>
      </c>
      <c r="K4563" s="102"/>
      <c r="L4563" s="111"/>
      <c r="M4563" s="102">
        <v>1</v>
      </c>
      <c r="N4563" s="245">
        <v>46</v>
      </c>
      <c r="O4563" s="102" t="s">
        <v>3620</v>
      </c>
      <c r="P4563" s="39"/>
      <c r="Q4563" s="39" t="s">
        <v>16762</v>
      </c>
      <c r="R4563" s="102"/>
      <c r="S4563" s="102"/>
      <c r="T4563" s="102" t="s">
        <v>7789</v>
      </c>
      <c r="U4563" s="102"/>
      <c r="V4563" s="109">
        <v>5.5</v>
      </c>
      <c r="W4563" s="109"/>
      <c r="X4563" s="194"/>
    </row>
    <row r="4564" spans="1:24" ht="12.95" customHeight="1" x14ac:dyDescent="0.2">
      <c r="A4564" s="115">
        <v>2009</v>
      </c>
      <c r="B4564" s="115" t="s">
        <v>6759</v>
      </c>
      <c r="C4564" s="102" t="s">
        <v>6144</v>
      </c>
      <c r="D4564" s="132" t="s">
        <v>3259</v>
      </c>
      <c r="E4564" s="102" t="s">
        <v>13104</v>
      </c>
      <c r="F4564" s="102" t="s">
        <v>14834</v>
      </c>
      <c r="G4564" s="105">
        <v>15245</v>
      </c>
      <c r="H4564" s="102" t="s">
        <v>10103</v>
      </c>
      <c r="I4564" s="102" t="s">
        <v>30841</v>
      </c>
      <c r="J4564" s="102" t="s">
        <v>6896</v>
      </c>
      <c r="K4564" s="102"/>
      <c r="L4564" s="111"/>
      <c r="M4564" s="102">
        <v>3</v>
      </c>
      <c r="N4564" s="112" t="s">
        <v>18141</v>
      </c>
      <c r="O4564" s="102" t="s">
        <v>16893</v>
      </c>
      <c r="P4564" s="39" t="s">
        <v>10189</v>
      </c>
      <c r="Q4564" s="39" t="s">
        <v>16560</v>
      </c>
      <c r="R4564" s="102"/>
      <c r="S4564" s="102"/>
      <c r="T4564" s="102" t="s">
        <v>7789</v>
      </c>
      <c r="U4564" s="102" t="s">
        <v>19639</v>
      </c>
      <c r="V4564" s="109">
        <v>9</v>
      </c>
      <c r="W4564" s="109"/>
      <c r="X4564" s="194"/>
    </row>
    <row r="4565" spans="1:24" ht="12.95" customHeight="1" x14ac:dyDescent="0.2">
      <c r="A4565" s="115">
        <v>2009</v>
      </c>
      <c r="B4565" s="115" t="s">
        <v>6759</v>
      </c>
      <c r="C4565" s="102" t="s">
        <v>6144</v>
      </c>
      <c r="D4565" s="132" t="s">
        <v>3260</v>
      </c>
      <c r="E4565" s="102" t="s">
        <v>13105</v>
      </c>
      <c r="F4565" s="102" t="s">
        <v>14834</v>
      </c>
      <c r="G4565" s="105">
        <v>15413</v>
      </c>
      <c r="H4565" s="102" t="s">
        <v>31850</v>
      </c>
      <c r="I4565" s="102" t="s">
        <v>32060</v>
      </c>
      <c r="J4565" s="102" t="s">
        <v>18142</v>
      </c>
      <c r="K4565" s="102"/>
      <c r="L4565" s="111"/>
      <c r="M4565" s="102">
        <v>2</v>
      </c>
      <c r="N4565" s="112" t="s">
        <v>18143</v>
      </c>
      <c r="O4565" s="248"/>
      <c r="P4565" s="39" t="s">
        <v>15941</v>
      </c>
      <c r="Q4565" s="39" t="s">
        <v>15870</v>
      </c>
      <c r="R4565" s="102"/>
      <c r="S4565" s="102"/>
      <c r="T4565" s="102" t="s">
        <v>7789</v>
      </c>
      <c r="U4565" s="102" t="s">
        <v>18144</v>
      </c>
      <c r="V4565" s="109">
        <v>5.5</v>
      </c>
      <c r="W4565" s="109"/>
      <c r="X4565" s="194"/>
    </row>
    <row r="4566" spans="1:24" ht="12.95" customHeight="1" x14ac:dyDescent="0.2">
      <c r="A4566" s="115">
        <v>2009</v>
      </c>
      <c r="B4566" s="115" t="s">
        <v>6759</v>
      </c>
      <c r="C4566" s="102" t="s">
        <v>6144</v>
      </c>
      <c r="D4566" s="132" t="s">
        <v>9996</v>
      </c>
      <c r="E4566" s="102" t="s">
        <v>13106</v>
      </c>
      <c r="F4566" s="102" t="s">
        <v>14834</v>
      </c>
      <c r="G4566" s="105">
        <v>15550</v>
      </c>
      <c r="H4566" s="102" t="s">
        <v>10103</v>
      </c>
      <c r="I4566" s="102" t="s">
        <v>31838</v>
      </c>
      <c r="J4566" s="102" t="s">
        <v>18145</v>
      </c>
      <c r="K4566" s="102"/>
      <c r="L4566" s="111"/>
      <c r="M4566" s="102">
        <v>2</v>
      </c>
      <c r="N4566" s="112" t="s">
        <v>17127</v>
      </c>
      <c r="O4566" s="102" t="s">
        <v>17449</v>
      </c>
      <c r="P4566" s="249"/>
      <c r="Q4566" s="249" t="s">
        <v>16814</v>
      </c>
      <c r="R4566" s="102"/>
      <c r="S4566" s="102"/>
      <c r="T4566" s="102" t="s">
        <v>7789</v>
      </c>
      <c r="U4566" s="102"/>
      <c r="V4566" s="109">
        <v>8.5</v>
      </c>
      <c r="W4566" s="109"/>
      <c r="X4566" s="194"/>
    </row>
    <row r="4567" spans="1:24" ht="12.95" customHeight="1" x14ac:dyDescent="0.2">
      <c r="A4567" s="115">
        <v>2009</v>
      </c>
      <c r="B4567" s="115" t="s">
        <v>6759</v>
      </c>
      <c r="C4567" s="102" t="s">
        <v>6144</v>
      </c>
      <c r="D4567" s="132" t="s">
        <v>9997</v>
      </c>
      <c r="E4567" s="102" t="s">
        <v>13107</v>
      </c>
      <c r="F4567" s="102" t="s">
        <v>14834</v>
      </c>
      <c r="G4567" s="105">
        <v>15607</v>
      </c>
      <c r="H4567" s="102" t="s">
        <v>31102</v>
      </c>
      <c r="I4567" s="102" t="s">
        <v>30710</v>
      </c>
      <c r="J4567" s="102" t="s">
        <v>18146</v>
      </c>
      <c r="K4567" s="102"/>
      <c r="L4567" s="111"/>
      <c r="M4567" s="102">
        <v>1</v>
      </c>
      <c r="N4567" s="245">
        <v>47</v>
      </c>
      <c r="O4567" s="102" t="s">
        <v>9160</v>
      </c>
      <c r="P4567" s="39"/>
      <c r="Q4567" s="39" t="s">
        <v>17191</v>
      </c>
      <c r="R4567" s="102"/>
      <c r="S4567" s="102"/>
      <c r="T4567" s="102" t="s">
        <v>7789</v>
      </c>
      <c r="U4567" s="102" t="s">
        <v>18147</v>
      </c>
      <c r="V4567" s="109">
        <v>3.5</v>
      </c>
      <c r="W4567" s="109"/>
      <c r="X4567" s="194"/>
    </row>
    <row r="4568" spans="1:24" ht="12.95" customHeight="1" x14ac:dyDescent="0.2">
      <c r="A4568" s="115">
        <v>2009</v>
      </c>
      <c r="B4568" s="115" t="s">
        <v>6759</v>
      </c>
      <c r="C4568" s="102" t="s">
        <v>6144</v>
      </c>
      <c r="D4568" s="132" t="s">
        <v>10172</v>
      </c>
      <c r="E4568" s="102" t="s">
        <v>13108</v>
      </c>
      <c r="F4568" s="102" t="s">
        <v>14834</v>
      </c>
      <c r="G4568" s="105">
        <v>15659</v>
      </c>
      <c r="H4568" s="102" t="s">
        <v>31850</v>
      </c>
      <c r="I4568" s="102" t="s">
        <v>30710</v>
      </c>
      <c r="J4568" s="102" t="s">
        <v>18148</v>
      </c>
      <c r="K4568" s="102"/>
      <c r="L4568" s="111"/>
      <c r="M4568" s="102">
        <v>2</v>
      </c>
      <c r="N4568" s="112" t="s">
        <v>16702</v>
      </c>
      <c r="O4568" s="102" t="s">
        <v>13301</v>
      </c>
      <c r="P4568" s="39" t="s">
        <v>3620</v>
      </c>
      <c r="Q4568" s="39" t="s">
        <v>18149</v>
      </c>
      <c r="R4568" s="102" t="s">
        <v>7035</v>
      </c>
      <c r="S4568" s="102"/>
      <c r="T4568" s="102" t="s">
        <v>7789</v>
      </c>
      <c r="U4568" s="102" t="s">
        <v>11596</v>
      </c>
      <c r="V4568" s="109">
        <v>6.5</v>
      </c>
      <c r="W4568" s="109"/>
      <c r="X4568" s="194"/>
    </row>
    <row r="4569" spans="1:24" ht="12.95" customHeight="1" x14ac:dyDescent="0.2">
      <c r="A4569" s="115">
        <v>2009</v>
      </c>
      <c r="B4569" s="115" t="s">
        <v>6759</v>
      </c>
      <c r="C4569" s="102" t="s">
        <v>6144</v>
      </c>
      <c r="D4569" s="132" t="s">
        <v>9998</v>
      </c>
      <c r="E4569" s="102" t="s">
        <v>13109</v>
      </c>
      <c r="F4569" s="102" t="s">
        <v>14834</v>
      </c>
      <c r="G4569" s="105">
        <v>16182</v>
      </c>
      <c r="H4569" s="102" t="s">
        <v>10103</v>
      </c>
      <c r="I4569" s="102" t="s">
        <v>31838</v>
      </c>
      <c r="J4569" s="102" t="s">
        <v>18150</v>
      </c>
      <c r="K4569" s="102"/>
      <c r="L4569" s="111"/>
      <c r="M4569" s="102">
        <v>1</v>
      </c>
      <c r="N4569" s="245">
        <v>56</v>
      </c>
      <c r="O4569" s="102" t="s">
        <v>18151</v>
      </c>
      <c r="P4569" s="39"/>
      <c r="Q4569" s="39" t="s">
        <v>17386</v>
      </c>
      <c r="R4569" s="102"/>
      <c r="S4569" s="102"/>
      <c r="T4569" s="102" t="s">
        <v>7789</v>
      </c>
      <c r="U4569" s="102"/>
      <c r="V4569" s="109">
        <v>5.5</v>
      </c>
      <c r="W4569" s="109"/>
      <c r="X4569" s="194"/>
    </row>
    <row r="4570" spans="1:24" ht="12.95" customHeight="1" x14ac:dyDescent="0.2">
      <c r="A4570" s="115">
        <v>2009</v>
      </c>
      <c r="B4570" s="115" t="s">
        <v>6759</v>
      </c>
      <c r="C4570" s="102" t="s">
        <v>6144</v>
      </c>
      <c r="D4570" s="132" t="s">
        <v>9999</v>
      </c>
      <c r="E4570" s="102" t="s">
        <v>13110</v>
      </c>
      <c r="F4570" s="102" t="s">
        <v>14834</v>
      </c>
      <c r="G4570" s="105">
        <v>16258</v>
      </c>
      <c r="H4570" s="102" t="s">
        <v>32061</v>
      </c>
      <c r="I4570" s="102" t="s">
        <v>30710</v>
      </c>
      <c r="J4570" s="102" t="s">
        <v>18152</v>
      </c>
      <c r="K4570" s="102"/>
      <c r="L4570" s="111"/>
      <c r="M4570" s="102">
        <v>2</v>
      </c>
      <c r="N4570" s="112" t="s">
        <v>18153</v>
      </c>
      <c r="O4570" s="102" t="s">
        <v>8076</v>
      </c>
      <c r="P4570" s="39" t="s">
        <v>17734</v>
      </c>
      <c r="Q4570" s="39" t="s">
        <v>18154</v>
      </c>
      <c r="R4570" s="102"/>
      <c r="S4570" s="102"/>
      <c r="T4570" s="102" t="s">
        <v>20542</v>
      </c>
      <c r="U4570" s="102" t="s">
        <v>11596</v>
      </c>
      <c r="V4570" s="109">
        <v>8.5</v>
      </c>
      <c r="W4570" s="109"/>
      <c r="X4570" s="194"/>
    </row>
    <row r="4571" spans="1:24" ht="12.95" customHeight="1" x14ac:dyDescent="0.2">
      <c r="A4571" s="115">
        <v>2009</v>
      </c>
      <c r="B4571" s="115" t="s">
        <v>6759</v>
      </c>
      <c r="C4571" s="102" t="s">
        <v>6144</v>
      </c>
      <c r="D4571" s="132" t="s">
        <v>13275</v>
      </c>
      <c r="E4571" s="102" t="s">
        <v>2188</v>
      </c>
      <c r="F4571" s="102" t="s">
        <v>14834</v>
      </c>
      <c r="G4571" s="105">
        <v>16305</v>
      </c>
      <c r="H4571" s="102" t="s">
        <v>10103</v>
      </c>
      <c r="I4571" s="102" t="s">
        <v>30841</v>
      </c>
      <c r="J4571" s="102" t="s">
        <v>18155</v>
      </c>
      <c r="K4571" s="102"/>
      <c r="L4571" s="111"/>
      <c r="M4571" s="102">
        <v>2</v>
      </c>
      <c r="N4571" s="112" t="s">
        <v>17261</v>
      </c>
      <c r="O4571" s="102" t="s">
        <v>16905</v>
      </c>
      <c r="P4571" s="39" t="s">
        <v>15941</v>
      </c>
      <c r="Q4571" s="39" t="s">
        <v>18156</v>
      </c>
      <c r="R4571" s="102"/>
      <c r="S4571" s="102"/>
      <c r="T4571" s="102" t="s">
        <v>7789</v>
      </c>
      <c r="U4571" s="102"/>
      <c r="V4571" s="109">
        <v>7</v>
      </c>
      <c r="W4571" s="109"/>
      <c r="X4571" s="194"/>
    </row>
    <row r="4572" spans="1:24" ht="12.95" customHeight="1" x14ac:dyDescent="0.2">
      <c r="A4572" s="115">
        <v>2009</v>
      </c>
      <c r="B4572" s="115" t="s">
        <v>6759</v>
      </c>
      <c r="C4572" s="102" t="s">
        <v>6144</v>
      </c>
      <c r="D4572" s="132" t="s">
        <v>13276</v>
      </c>
      <c r="E4572" s="102" t="s">
        <v>2189</v>
      </c>
      <c r="F4572" s="102" t="s">
        <v>14834</v>
      </c>
      <c r="G4572" s="105">
        <v>16377</v>
      </c>
      <c r="H4572" s="102" t="s">
        <v>4890</v>
      </c>
      <c r="I4572" s="102" t="s">
        <v>32007</v>
      </c>
      <c r="J4572" s="102" t="s">
        <v>18157</v>
      </c>
      <c r="K4572" s="102"/>
      <c r="L4572" s="111"/>
      <c r="M4572" s="102">
        <v>2</v>
      </c>
      <c r="N4572" s="112" t="s">
        <v>18158</v>
      </c>
      <c r="O4572" s="102" t="s">
        <v>8076</v>
      </c>
      <c r="P4572" s="39" t="s">
        <v>9160</v>
      </c>
      <c r="Q4572" s="39" t="s">
        <v>18159</v>
      </c>
      <c r="R4572" s="102"/>
      <c r="S4572" s="102"/>
      <c r="T4572" s="102" t="s">
        <v>20542</v>
      </c>
      <c r="U4572" s="102" t="s">
        <v>2217</v>
      </c>
      <c r="V4572" s="109">
        <v>6.5</v>
      </c>
      <c r="W4572" s="109"/>
      <c r="X4572" s="194"/>
    </row>
    <row r="4573" spans="1:24" ht="12.95" customHeight="1" x14ac:dyDescent="0.2">
      <c r="A4573" s="115">
        <v>2008</v>
      </c>
      <c r="B4573" s="115" t="s">
        <v>6759</v>
      </c>
      <c r="C4573" s="122" t="s">
        <v>6144</v>
      </c>
      <c r="D4573" s="132" t="s">
        <v>18160</v>
      </c>
      <c r="E4573" s="102" t="s">
        <v>18161</v>
      </c>
      <c r="F4573" s="102" t="s">
        <v>14834</v>
      </c>
      <c r="G4573" s="105">
        <v>16539</v>
      </c>
      <c r="H4573" s="102" t="s">
        <v>30841</v>
      </c>
      <c r="I4573" s="102" t="s">
        <v>11819</v>
      </c>
      <c r="J4573" s="102" t="s">
        <v>18162</v>
      </c>
      <c r="K4573" s="102"/>
      <c r="L4573" s="111"/>
      <c r="M4573" s="102">
        <v>2</v>
      </c>
      <c r="N4573" s="112" t="s">
        <v>17126</v>
      </c>
      <c r="O4573" s="102" t="s">
        <v>17383</v>
      </c>
      <c r="P4573" s="39" t="s">
        <v>15928</v>
      </c>
      <c r="Q4573" s="39" t="s">
        <v>18163</v>
      </c>
      <c r="R4573" s="102"/>
      <c r="S4573" s="102" t="s">
        <v>8315</v>
      </c>
      <c r="T4573" s="102" t="s">
        <v>7789</v>
      </c>
      <c r="U4573" s="102"/>
      <c r="V4573" s="109">
        <v>8.5</v>
      </c>
      <c r="W4573" s="109"/>
      <c r="X4573" s="194"/>
    </row>
    <row r="4574" spans="1:24" ht="12.95" customHeight="1" x14ac:dyDescent="0.2">
      <c r="A4574" s="115">
        <v>2010</v>
      </c>
      <c r="B4574" s="102" t="s">
        <v>6759</v>
      </c>
      <c r="C4574" s="250" t="s">
        <v>12017</v>
      </c>
      <c r="D4574" s="102" t="s">
        <v>10341</v>
      </c>
      <c r="E4574" s="102" t="s">
        <v>9422</v>
      </c>
      <c r="F4574" s="104" t="s">
        <v>14834</v>
      </c>
      <c r="G4574" s="105">
        <v>14490</v>
      </c>
      <c r="H4574" s="234" t="s">
        <v>30796</v>
      </c>
      <c r="I4574" s="102" t="s">
        <v>11819</v>
      </c>
      <c r="J4574" s="132" t="s">
        <v>10248</v>
      </c>
      <c r="K4574" s="102"/>
      <c r="L4574" s="111"/>
      <c r="M4574" s="234">
        <v>2</v>
      </c>
      <c r="N4574" s="112" t="s">
        <v>18135</v>
      </c>
      <c r="O4574" s="234" t="s">
        <v>18151</v>
      </c>
      <c r="P4574" s="239" t="s">
        <v>9125</v>
      </c>
      <c r="Q4574" s="239" t="s">
        <v>17601</v>
      </c>
      <c r="R4574" s="234"/>
      <c r="S4574" s="234"/>
      <c r="T4574" s="234" t="s">
        <v>20541</v>
      </c>
      <c r="U4574" s="234"/>
      <c r="V4574" s="240">
        <v>6.5</v>
      </c>
      <c r="W4574" s="240"/>
      <c r="X4574" s="113"/>
    </row>
    <row r="4575" spans="1:24" ht="12.95" customHeight="1" x14ac:dyDescent="0.2">
      <c r="A4575" s="115">
        <v>2010</v>
      </c>
      <c r="B4575" s="102" t="s">
        <v>6759</v>
      </c>
      <c r="C4575" s="122" t="s">
        <v>12017</v>
      </c>
      <c r="D4575" s="102" t="s">
        <v>10339</v>
      </c>
      <c r="E4575" s="102" t="s">
        <v>9423</v>
      </c>
      <c r="F4575" s="104" t="s">
        <v>14834</v>
      </c>
      <c r="G4575" s="105">
        <v>14490</v>
      </c>
      <c r="H4575" s="102" t="s">
        <v>11819</v>
      </c>
      <c r="I4575" s="234" t="s">
        <v>30796</v>
      </c>
      <c r="J4575" s="234" t="s">
        <v>10249</v>
      </c>
      <c r="K4575" s="102"/>
      <c r="L4575" s="111"/>
      <c r="M4575" s="234">
        <v>1.5</v>
      </c>
      <c r="N4575" s="108" t="s">
        <v>32062</v>
      </c>
      <c r="O4575" s="234" t="s">
        <v>16022</v>
      </c>
      <c r="P4575" s="239"/>
      <c r="Q4575" s="239" t="s">
        <v>19101</v>
      </c>
      <c r="R4575" s="234"/>
      <c r="S4575" s="234"/>
      <c r="T4575" s="234" t="s">
        <v>20541</v>
      </c>
      <c r="U4575" s="102" t="s">
        <v>3012</v>
      </c>
      <c r="V4575" s="240">
        <v>6.5</v>
      </c>
      <c r="W4575" s="240"/>
      <c r="X4575" s="113"/>
    </row>
    <row r="4576" spans="1:24" ht="12.95" customHeight="1" x14ac:dyDescent="0.2">
      <c r="A4576" s="115">
        <v>2010</v>
      </c>
      <c r="B4576" s="102" t="s">
        <v>6759</v>
      </c>
      <c r="C4576" s="122" t="s">
        <v>12017</v>
      </c>
      <c r="D4576" s="102" t="s">
        <v>10250</v>
      </c>
      <c r="E4576" s="102" t="s">
        <v>9424</v>
      </c>
      <c r="F4576" s="104" t="s">
        <v>14834</v>
      </c>
      <c r="G4576" s="105">
        <v>14494</v>
      </c>
      <c r="H4576" s="234" t="s">
        <v>30796</v>
      </c>
      <c r="I4576" s="102" t="s">
        <v>11819</v>
      </c>
      <c r="J4576" s="234" t="s">
        <v>10251</v>
      </c>
      <c r="K4576" s="102"/>
      <c r="L4576" s="111"/>
      <c r="M4576" s="234">
        <v>2</v>
      </c>
      <c r="N4576" s="112" t="s">
        <v>18136</v>
      </c>
      <c r="O4576" s="234" t="s">
        <v>19625</v>
      </c>
      <c r="P4576" s="239" t="s">
        <v>162</v>
      </c>
      <c r="Q4576" s="239" t="s">
        <v>2447</v>
      </c>
      <c r="R4576" s="234"/>
      <c r="S4576" s="234"/>
      <c r="T4576" s="234" t="s">
        <v>20541</v>
      </c>
      <c r="U4576" s="234"/>
      <c r="V4576" s="240">
        <v>6.5</v>
      </c>
      <c r="W4576" s="240"/>
      <c r="X4576" s="113"/>
    </row>
    <row r="4577" spans="1:24" ht="12.95" customHeight="1" x14ac:dyDescent="0.2">
      <c r="A4577" s="115">
        <v>2010</v>
      </c>
      <c r="B4577" s="102" t="s">
        <v>6759</v>
      </c>
      <c r="C4577" s="122" t="s">
        <v>12017</v>
      </c>
      <c r="D4577" s="102" t="s">
        <v>20333</v>
      </c>
      <c r="E4577" s="102" t="s">
        <v>9425</v>
      </c>
      <c r="F4577" s="104" t="s">
        <v>14834</v>
      </c>
      <c r="G4577" s="105">
        <v>14499</v>
      </c>
      <c r="H4577" s="234" t="s">
        <v>30796</v>
      </c>
      <c r="I4577" s="102" t="s">
        <v>11819</v>
      </c>
      <c r="J4577" s="234" t="s">
        <v>8347</v>
      </c>
      <c r="K4577" s="102"/>
      <c r="L4577" s="111"/>
      <c r="M4577" s="234">
        <v>1</v>
      </c>
      <c r="N4577" s="112" t="s">
        <v>11272</v>
      </c>
      <c r="O4577" s="234" t="s">
        <v>12252</v>
      </c>
      <c r="P4577" s="239" t="s">
        <v>9125</v>
      </c>
      <c r="Q4577" s="239" t="s">
        <v>19527</v>
      </c>
      <c r="R4577" s="234"/>
      <c r="S4577" s="234"/>
      <c r="T4577" s="234" t="s">
        <v>20541</v>
      </c>
      <c r="U4577" s="102" t="s">
        <v>13334</v>
      </c>
      <c r="V4577" s="240">
        <v>6.5</v>
      </c>
      <c r="W4577" s="240"/>
      <c r="X4577" s="113"/>
    </row>
    <row r="4578" spans="1:24" ht="12.95" customHeight="1" x14ac:dyDescent="0.2">
      <c r="A4578" s="115">
        <v>2010</v>
      </c>
      <c r="B4578" s="102" t="s">
        <v>6759</v>
      </c>
      <c r="C4578" s="122" t="s">
        <v>12017</v>
      </c>
      <c r="D4578" s="102" t="s">
        <v>11273</v>
      </c>
      <c r="E4578" s="102" t="s">
        <v>9426</v>
      </c>
      <c r="F4578" s="104" t="s">
        <v>14834</v>
      </c>
      <c r="G4578" s="105">
        <v>14501</v>
      </c>
      <c r="H4578" s="234" t="s">
        <v>30796</v>
      </c>
      <c r="I4578" s="102" t="s">
        <v>11819</v>
      </c>
      <c r="J4578" s="132" t="s">
        <v>11274</v>
      </c>
      <c r="K4578" s="102"/>
      <c r="L4578" s="111"/>
      <c r="M4578" s="234">
        <v>2</v>
      </c>
      <c r="N4578" s="112" t="s">
        <v>18137</v>
      </c>
      <c r="O4578" s="234" t="s">
        <v>65</v>
      </c>
      <c r="P4578" s="239" t="s">
        <v>162</v>
      </c>
      <c r="Q4578" s="239" t="s">
        <v>18163</v>
      </c>
      <c r="R4578" s="234"/>
      <c r="S4578" s="234" t="s">
        <v>8315</v>
      </c>
      <c r="T4578" s="234" t="s">
        <v>20541</v>
      </c>
      <c r="U4578" s="234"/>
      <c r="V4578" s="240">
        <v>7</v>
      </c>
      <c r="W4578" s="240"/>
      <c r="X4578" s="113"/>
    </row>
    <row r="4579" spans="1:24" ht="12.95" customHeight="1" x14ac:dyDescent="0.2">
      <c r="A4579" s="115">
        <v>2010</v>
      </c>
      <c r="B4579" s="102" t="s">
        <v>6759</v>
      </c>
      <c r="C4579" s="122" t="s">
        <v>12017</v>
      </c>
      <c r="D4579" s="102" t="s">
        <v>11275</v>
      </c>
      <c r="E4579" s="102" t="s">
        <v>10334</v>
      </c>
      <c r="F4579" s="104" t="s">
        <v>14834</v>
      </c>
      <c r="G4579" s="105">
        <v>14502</v>
      </c>
      <c r="H4579" s="234" t="s">
        <v>30796</v>
      </c>
      <c r="I4579" s="102" t="s">
        <v>11819</v>
      </c>
      <c r="J4579" s="234" t="s">
        <v>11276</v>
      </c>
      <c r="K4579" s="102"/>
      <c r="L4579" s="111"/>
      <c r="M4579" s="234">
        <v>1</v>
      </c>
      <c r="N4579" s="108" t="s">
        <v>32063</v>
      </c>
      <c r="O4579" s="234" t="s">
        <v>18206</v>
      </c>
      <c r="P4579" s="239"/>
      <c r="Q4579" s="239" t="s">
        <v>16868</v>
      </c>
      <c r="R4579" s="234"/>
      <c r="S4579" s="234"/>
      <c r="T4579" s="234" t="s">
        <v>20541</v>
      </c>
      <c r="U4579" s="234"/>
      <c r="V4579" s="240">
        <v>6.5</v>
      </c>
      <c r="W4579" s="240"/>
      <c r="X4579" s="113"/>
    </row>
    <row r="4580" spans="1:24" ht="12.95" customHeight="1" x14ac:dyDescent="0.2">
      <c r="A4580" s="115">
        <v>2010</v>
      </c>
      <c r="B4580" s="102" t="s">
        <v>6759</v>
      </c>
      <c r="C4580" s="122" t="s">
        <v>12017</v>
      </c>
      <c r="D4580" s="102" t="s">
        <v>6755</v>
      </c>
      <c r="E4580" s="102" t="s">
        <v>10335</v>
      </c>
      <c r="F4580" s="104" t="s">
        <v>14834</v>
      </c>
      <c r="G4580" s="105">
        <v>14511</v>
      </c>
      <c r="H4580" s="102" t="s">
        <v>11819</v>
      </c>
      <c r="I4580" s="234" t="s">
        <v>30796</v>
      </c>
      <c r="J4580" s="234" t="s">
        <v>10249</v>
      </c>
      <c r="K4580" s="102"/>
      <c r="L4580" s="111"/>
      <c r="M4580" s="234">
        <v>1</v>
      </c>
      <c r="N4580" s="112" t="s">
        <v>16064</v>
      </c>
      <c r="O4580" s="234"/>
      <c r="P4580" s="239"/>
      <c r="Q4580" s="239" t="s">
        <v>15870</v>
      </c>
      <c r="R4580" s="234"/>
      <c r="S4580" s="234"/>
      <c r="T4580" s="234" t="s">
        <v>20541</v>
      </c>
      <c r="U4580" s="234" t="s">
        <v>28861</v>
      </c>
      <c r="V4580" s="240">
        <v>6.5</v>
      </c>
      <c r="W4580" s="240"/>
      <c r="X4580" s="113"/>
    </row>
    <row r="4581" spans="1:24" ht="12.95" customHeight="1" x14ac:dyDescent="0.2">
      <c r="A4581" s="115">
        <v>2010</v>
      </c>
      <c r="B4581" s="102" t="s">
        <v>6759</v>
      </c>
      <c r="C4581" s="122" t="s">
        <v>12017</v>
      </c>
      <c r="D4581" s="102" t="s">
        <v>6756</v>
      </c>
      <c r="E4581" s="102" t="s">
        <v>10336</v>
      </c>
      <c r="F4581" s="104" t="s">
        <v>14834</v>
      </c>
      <c r="G4581" s="105">
        <v>14505</v>
      </c>
      <c r="H4581" s="234" t="s">
        <v>30796</v>
      </c>
      <c r="I4581" s="102" t="s">
        <v>11819</v>
      </c>
      <c r="J4581" s="132" t="s">
        <v>6757</v>
      </c>
      <c r="K4581" s="102"/>
      <c r="L4581" s="111"/>
      <c r="M4581" s="234">
        <v>1</v>
      </c>
      <c r="N4581" s="108" t="s">
        <v>32064</v>
      </c>
      <c r="O4581" s="234" t="s">
        <v>12721</v>
      </c>
      <c r="P4581" s="239" t="s">
        <v>162</v>
      </c>
      <c r="Q4581" s="239" t="s">
        <v>16646</v>
      </c>
      <c r="R4581" s="234"/>
      <c r="S4581" s="234"/>
      <c r="T4581" s="234" t="s">
        <v>20541</v>
      </c>
      <c r="U4581" s="234" t="s">
        <v>13334</v>
      </c>
      <c r="V4581" s="240">
        <v>6.5</v>
      </c>
      <c r="W4581" s="240"/>
      <c r="X4581" s="113"/>
    </row>
    <row r="4582" spans="1:24" ht="12.95" customHeight="1" x14ac:dyDescent="0.2">
      <c r="A4582" s="115">
        <v>2010</v>
      </c>
      <c r="B4582" s="102" t="s">
        <v>6759</v>
      </c>
      <c r="C4582" s="122" t="s">
        <v>12017</v>
      </c>
      <c r="D4582" s="102" t="s">
        <v>10340</v>
      </c>
      <c r="E4582" s="102" t="s">
        <v>10337</v>
      </c>
      <c r="F4582" s="104" t="s">
        <v>14834</v>
      </c>
      <c r="G4582" s="105">
        <v>14511</v>
      </c>
      <c r="H4582" s="102" t="s">
        <v>11819</v>
      </c>
      <c r="I4582" s="234" t="s">
        <v>30796</v>
      </c>
      <c r="J4582" s="234" t="s">
        <v>10249</v>
      </c>
      <c r="K4582" s="102"/>
      <c r="L4582" s="111"/>
      <c r="M4582" s="234">
        <v>1</v>
      </c>
      <c r="N4582" s="108" t="s">
        <v>32065</v>
      </c>
      <c r="O4582" s="234"/>
      <c r="P4582" s="239"/>
      <c r="Q4582" s="239" t="s">
        <v>19239</v>
      </c>
      <c r="R4582" s="234"/>
      <c r="S4582" s="234"/>
      <c r="T4582" s="234" t="s">
        <v>20541</v>
      </c>
      <c r="U4582" s="102" t="s">
        <v>28862</v>
      </c>
      <c r="V4582" s="240">
        <v>6.5</v>
      </c>
      <c r="W4582" s="240"/>
      <c r="X4582" s="113"/>
    </row>
    <row r="4583" spans="1:24" ht="12.95" customHeight="1" x14ac:dyDescent="0.2">
      <c r="A4583" s="115">
        <v>2010</v>
      </c>
      <c r="B4583" s="102" t="s">
        <v>6759</v>
      </c>
      <c r="C4583" s="122" t="s">
        <v>12017</v>
      </c>
      <c r="D4583" s="102" t="s">
        <v>18138</v>
      </c>
      <c r="E4583" s="102" t="s">
        <v>10338</v>
      </c>
      <c r="F4583" s="104" t="s">
        <v>14834</v>
      </c>
      <c r="G4583" s="105">
        <v>14516</v>
      </c>
      <c r="H4583" s="234" t="s">
        <v>30796</v>
      </c>
      <c r="I4583" s="102" t="s">
        <v>11819</v>
      </c>
      <c r="J4583" s="234" t="s">
        <v>4699</v>
      </c>
      <c r="K4583" s="102"/>
      <c r="L4583" s="111"/>
      <c r="M4583" s="234">
        <v>1</v>
      </c>
      <c r="N4583" s="108" t="s">
        <v>32066</v>
      </c>
      <c r="O4583" s="234"/>
      <c r="P4583" s="234"/>
      <c r="Q4583" s="234" t="s">
        <v>16831</v>
      </c>
      <c r="R4583" s="234"/>
      <c r="S4583" s="234"/>
      <c r="T4583" s="234" t="s">
        <v>20541</v>
      </c>
      <c r="U4583" s="102" t="s">
        <v>28863</v>
      </c>
      <c r="V4583" s="240">
        <v>7.5</v>
      </c>
      <c r="W4583" s="240"/>
      <c r="X4583" s="324"/>
    </row>
    <row r="4584" spans="1:24" ht="12.95" customHeight="1" x14ac:dyDescent="0.2">
      <c r="A4584" s="115">
        <v>2010</v>
      </c>
      <c r="B4584" s="102" t="s">
        <v>6759</v>
      </c>
      <c r="C4584" s="102" t="s">
        <v>13443</v>
      </c>
      <c r="D4584" s="102" t="s">
        <v>12181</v>
      </c>
      <c r="E4584" s="102" t="s">
        <v>13296</v>
      </c>
      <c r="F4584" s="104" t="s">
        <v>14834</v>
      </c>
      <c r="G4584" s="105">
        <v>14504</v>
      </c>
      <c r="H4584" s="234" t="s">
        <v>11819</v>
      </c>
      <c r="I4584" s="102" t="s">
        <v>32067</v>
      </c>
      <c r="J4584" s="234" t="s">
        <v>12182</v>
      </c>
      <c r="K4584" s="102"/>
      <c r="L4584" s="111"/>
      <c r="M4584" s="234">
        <v>2</v>
      </c>
      <c r="N4584" s="112" t="s">
        <v>18110</v>
      </c>
      <c r="O4584" s="234" t="s">
        <v>683</v>
      </c>
      <c r="P4584" s="234" t="s">
        <v>13555</v>
      </c>
      <c r="Q4584" s="234" t="s">
        <v>18163</v>
      </c>
      <c r="R4584" s="234"/>
      <c r="S4584" s="234" t="s">
        <v>8315</v>
      </c>
      <c r="T4584" s="234" t="s">
        <v>20541</v>
      </c>
      <c r="U4584" s="234" t="s">
        <v>8808</v>
      </c>
      <c r="V4584" s="240">
        <v>8.5</v>
      </c>
      <c r="W4584" s="240"/>
      <c r="X4584" s="324"/>
    </row>
    <row r="4585" spans="1:24" ht="12.95" customHeight="1" x14ac:dyDescent="0.2">
      <c r="A4585" s="115">
        <v>2010</v>
      </c>
      <c r="B4585" s="102" t="s">
        <v>6759</v>
      </c>
      <c r="C4585" s="164" t="s">
        <v>6143</v>
      </c>
      <c r="D4585" s="102" t="s">
        <v>10572</v>
      </c>
      <c r="E4585" s="102" t="s">
        <v>6468</v>
      </c>
      <c r="F4585" s="104" t="s">
        <v>14834</v>
      </c>
      <c r="G4585" s="105">
        <v>13805</v>
      </c>
      <c r="H4585" s="234" t="s">
        <v>2625</v>
      </c>
      <c r="I4585" s="234" t="s">
        <v>14944</v>
      </c>
      <c r="J4585" s="234" t="s">
        <v>4042</v>
      </c>
      <c r="K4585" s="102"/>
      <c r="L4585" s="111"/>
      <c r="M4585" s="234">
        <v>0.75</v>
      </c>
      <c r="N4585" s="108" t="s">
        <v>733</v>
      </c>
      <c r="O4585" s="234" t="s">
        <v>13301</v>
      </c>
      <c r="P4585" s="234"/>
      <c r="Q4585" s="234" t="s">
        <v>15923</v>
      </c>
      <c r="R4585" s="234"/>
      <c r="S4585" s="234"/>
      <c r="T4585" s="234" t="s">
        <v>8947</v>
      </c>
      <c r="U4585" s="234" t="s">
        <v>20773</v>
      </c>
      <c r="V4585" s="240">
        <v>5.5</v>
      </c>
      <c r="W4585" s="240"/>
      <c r="X4585" s="324"/>
    </row>
    <row r="4586" spans="1:24" ht="12.95" customHeight="1" x14ac:dyDescent="0.2">
      <c r="A4586" s="115">
        <v>2010</v>
      </c>
      <c r="B4586" s="102" t="s">
        <v>6759</v>
      </c>
      <c r="C4586" s="102" t="s">
        <v>6143</v>
      </c>
      <c r="D4586" s="102" t="s">
        <v>4040</v>
      </c>
      <c r="E4586" s="102" t="s">
        <v>12510</v>
      </c>
      <c r="F4586" s="104" t="s">
        <v>14834</v>
      </c>
      <c r="G4586" s="105">
        <v>14507</v>
      </c>
      <c r="H4586" s="234" t="s">
        <v>30796</v>
      </c>
      <c r="I4586" s="234" t="s">
        <v>10103</v>
      </c>
      <c r="J4586" s="234" t="s">
        <v>4041</v>
      </c>
      <c r="K4586" s="102"/>
      <c r="L4586" s="111"/>
      <c r="M4586" s="234">
        <v>2</v>
      </c>
      <c r="N4586" s="112" t="s">
        <v>18122</v>
      </c>
      <c r="O4586" s="234" t="s">
        <v>5985</v>
      </c>
      <c r="P4586" s="234" t="s">
        <v>162</v>
      </c>
      <c r="Q4586" s="234" t="s">
        <v>19489</v>
      </c>
      <c r="R4586" s="234"/>
      <c r="S4586" s="234"/>
      <c r="T4586" s="234" t="s">
        <v>20541</v>
      </c>
      <c r="U4586" s="234"/>
      <c r="V4586" s="240">
        <v>9</v>
      </c>
      <c r="W4586" s="240"/>
      <c r="X4586" s="324"/>
    </row>
    <row r="4587" spans="1:24" ht="12.95" customHeight="1" x14ac:dyDescent="0.2">
      <c r="A4587" s="115">
        <v>2010</v>
      </c>
      <c r="B4587" s="102" t="s">
        <v>6759</v>
      </c>
      <c r="C4587" s="102" t="s">
        <v>6143</v>
      </c>
      <c r="D4587" s="102" t="s">
        <v>10573</v>
      </c>
      <c r="E4587" s="102" t="s">
        <v>12511</v>
      </c>
      <c r="F4587" s="104" t="s">
        <v>14834</v>
      </c>
      <c r="G4587" s="105">
        <v>14509</v>
      </c>
      <c r="H4587" s="234" t="s">
        <v>30796</v>
      </c>
      <c r="I4587" s="234" t="s">
        <v>10103</v>
      </c>
      <c r="J4587" s="102" t="s">
        <v>11687</v>
      </c>
      <c r="K4587" s="102"/>
      <c r="L4587" s="111"/>
      <c r="M4587" s="234">
        <v>1</v>
      </c>
      <c r="N4587" s="108" t="s">
        <v>32068</v>
      </c>
      <c r="O4587" s="234" t="s">
        <v>12252</v>
      </c>
      <c r="P4587" s="234"/>
      <c r="Q4587" s="234" t="s">
        <v>16869</v>
      </c>
      <c r="R4587" s="234"/>
      <c r="S4587" s="234"/>
      <c r="T4587" s="234" t="s">
        <v>20541</v>
      </c>
      <c r="U4587" s="234" t="s">
        <v>28840</v>
      </c>
      <c r="V4587" s="240">
        <v>8</v>
      </c>
      <c r="W4587" s="240"/>
      <c r="X4587" s="324"/>
    </row>
    <row r="4588" spans="1:24" ht="12.95" customHeight="1" x14ac:dyDescent="0.2">
      <c r="A4588" s="115">
        <v>2010</v>
      </c>
      <c r="B4588" s="102" t="s">
        <v>6759</v>
      </c>
      <c r="C4588" s="102" t="s">
        <v>6143</v>
      </c>
      <c r="D4588" s="102" t="s">
        <v>10574</v>
      </c>
      <c r="E4588" s="102" t="s">
        <v>12512</v>
      </c>
      <c r="F4588" s="104" t="s">
        <v>14834</v>
      </c>
      <c r="G4588" s="105">
        <v>14652</v>
      </c>
      <c r="H4588" s="234" t="s">
        <v>32069</v>
      </c>
      <c r="I4588" s="234" t="s">
        <v>10103</v>
      </c>
      <c r="J4588" s="234" t="s">
        <v>725</v>
      </c>
      <c r="K4588" s="102"/>
      <c r="L4588" s="111"/>
      <c r="M4588" s="234">
        <v>2</v>
      </c>
      <c r="N4588" s="112" t="s">
        <v>17939</v>
      </c>
      <c r="O4588" s="234" t="s">
        <v>10189</v>
      </c>
      <c r="P4588" s="234" t="s">
        <v>9125</v>
      </c>
      <c r="Q4588" s="234" t="s">
        <v>19479</v>
      </c>
      <c r="R4588" s="234"/>
      <c r="S4588" s="234"/>
      <c r="T4588" s="234" t="s">
        <v>20549</v>
      </c>
      <c r="U4588" s="234" t="s">
        <v>1852</v>
      </c>
      <c r="V4588" s="240">
        <v>8</v>
      </c>
      <c r="W4588" s="240"/>
      <c r="X4588" s="324"/>
    </row>
    <row r="4589" spans="1:24" ht="12.95" customHeight="1" x14ac:dyDescent="0.2">
      <c r="A4589" s="115">
        <v>2010</v>
      </c>
      <c r="B4589" s="102" t="s">
        <v>6759</v>
      </c>
      <c r="C4589" s="102" t="s">
        <v>6143</v>
      </c>
      <c r="D4589" s="102" t="s">
        <v>10575</v>
      </c>
      <c r="E4589" s="102" t="s">
        <v>12513</v>
      </c>
      <c r="F4589" s="104" t="s">
        <v>14834</v>
      </c>
      <c r="G4589" s="105">
        <v>14755</v>
      </c>
      <c r="H4589" s="234" t="s">
        <v>5011</v>
      </c>
      <c r="I4589" s="234" t="s">
        <v>11819</v>
      </c>
      <c r="J4589" s="234" t="s">
        <v>724</v>
      </c>
      <c r="K4589" s="102"/>
      <c r="L4589" s="111"/>
      <c r="M4589" s="234">
        <v>1</v>
      </c>
      <c r="N4589" s="108" t="s">
        <v>31999</v>
      </c>
      <c r="O4589" s="234" t="s">
        <v>17422</v>
      </c>
      <c r="P4589" s="234"/>
      <c r="Q4589" s="234" t="s">
        <v>17671</v>
      </c>
      <c r="R4589" s="234"/>
      <c r="S4589" s="234"/>
      <c r="T4589" s="234" t="s">
        <v>28757</v>
      </c>
      <c r="U4589" s="234"/>
      <c r="V4589" s="240">
        <v>6.5</v>
      </c>
      <c r="W4589" s="240"/>
      <c r="X4589" s="324"/>
    </row>
    <row r="4590" spans="1:24" ht="12.95" customHeight="1" x14ac:dyDescent="0.2">
      <c r="A4590" s="115">
        <v>2010</v>
      </c>
      <c r="B4590" s="102" t="s">
        <v>6759</v>
      </c>
      <c r="C4590" s="102" t="s">
        <v>6143</v>
      </c>
      <c r="D4590" s="102" t="s">
        <v>10576</v>
      </c>
      <c r="E4590" s="102" t="s">
        <v>12514</v>
      </c>
      <c r="F4590" s="104" t="s">
        <v>14834</v>
      </c>
      <c r="G4590" s="105">
        <v>15698</v>
      </c>
      <c r="H4590" s="234" t="s">
        <v>2625</v>
      </c>
      <c r="I4590" s="102" t="s">
        <v>30643</v>
      </c>
      <c r="J4590" s="234" t="s">
        <v>723</v>
      </c>
      <c r="K4590" s="102"/>
      <c r="L4590" s="111"/>
      <c r="M4590" s="234">
        <v>1</v>
      </c>
      <c r="N4590" s="108" t="s">
        <v>32070</v>
      </c>
      <c r="O4590" s="234" t="s">
        <v>12252</v>
      </c>
      <c r="P4590" s="234" t="s">
        <v>9125</v>
      </c>
      <c r="Q4590" s="234" t="s">
        <v>16823</v>
      </c>
      <c r="R4590" s="234"/>
      <c r="S4590" s="234"/>
      <c r="T4590" s="102" t="s">
        <v>21291</v>
      </c>
      <c r="U4590" s="234" t="s">
        <v>21296</v>
      </c>
      <c r="V4590" s="240">
        <v>5.5</v>
      </c>
      <c r="W4590" s="240"/>
      <c r="X4590" s="324"/>
    </row>
    <row r="4591" spans="1:24" ht="12.95" customHeight="1" x14ac:dyDescent="0.2">
      <c r="A4591" s="115">
        <v>2010</v>
      </c>
      <c r="B4591" s="102" t="s">
        <v>6759</v>
      </c>
      <c r="C4591" s="102" t="s">
        <v>6143</v>
      </c>
      <c r="D4591" s="102" t="s">
        <v>10577</v>
      </c>
      <c r="E4591" s="102" t="s">
        <v>10570</v>
      </c>
      <c r="F4591" s="104" t="s">
        <v>14834</v>
      </c>
      <c r="G4591" s="105">
        <v>16022</v>
      </c>
      <c r="H4591" s="234" t="s">
        <v>7198</v>
      </c>
      <c r="I4591" s="234" t="s">
        <v>11819</v>
      </c>
      <c r="J4591" s="234" t="s">
        <v>722</v>
      </c>
      <c r="K4591" s="102"/>
      <c r="L4591" s="111"/>
      <c r="M4591" s="234">
        <v>0.5</v>
      </c>
      <c r="N4591" s="125" t="s">
        <v>12003</v>
      </c>
      <c r="O4591" s="234"/>
      <c r="P4591" s="234" t="s">
        <v>8076</v>
      </c>
      <c r="Q4591" s="234" t="s">
        <v>16543</v>
      </c>
      <c r="R4591" s="234"/>
      <c r="S4591" s="234"/>
      <c r="T4591" s="102" t="s">
        <v>21275</v>
      </c>
      <c r="U4591" s="234"/>
      <c r="V4591" s="240">
        <v>7.5</v>
      </c>
      <c r="W4591" s="240"/>
      <c r="X4591" s="324"/>
    </row>
    <row r="4592" spans="1:24" ht="12.95" customHeight="1" x14ac:dyDescent="0.2">
      <c r="A4592" s="115">
        <v>2010</v>
      </c>
      <c r="B4592" s="102" t="s">
        <v>6759</v>
      </c>
      <c r="C4592" s="102" t="s">
        <v>6143</v>
      </c>
      <c r="D4592" s="127" t="s">
        <v>10578</v>
      </c>
      <c r="E4592" s="102" t="s">
        <v>10571</v>
      </c>
      <c r="F4592" s="104" t="s">
        <v>14834</v>
      </c>
      <c r="G4592" s="105">
        <v>16046</v>
      </c>
      <c r="H4592" s="234" t="s">
        <v>10103</v>
      </c>
      <c r="I4592" s="234" t="s">
        <v>30924</v>
      </c>
      <c r="J4592" s="234" t="s">
        <v>721</v>
      </c>
      <c r="K4592" s="102"/>
      <c r="L4592" s="111"/>
      <c r="M4592" s="234">
        <v>1</v>
      </c>
      <c r="N4592" s="112" t="s">
        <v>10488</v>
      </c>
      <c r="O4592" s="234" t="s">
        <v>3620</v>
      </c>
      <c r="P4592" s="234"/>
      <c r="Q4592" s="234"/>
      <c r="R4592" s="234"/>
      <c r="S4592" s="234"/>
      <c r="T4592" s="234" t="s">
        <v>7789</v>
      </c>
      <c r="U4592" s="234"/>
      <c r="V4592" s="246">
        <v>8</v>
      </c>
      <c r="W4592" s="240"/>
      <c r="X4592" s="324"/>
    </row>
    <row r="4593" spans="1:24" ht="12.95" customHeight="1" x14ac:dyDescent="0.2">
      <c r="A4593" s="115">
        <v>2010</v>
      </c>
      <c r="B4593" s="102" t="s">
        <v>6759</v>
      </c>
      <c r="C4593" s="102" t="s">
        <v>6143</v>
      </c>
      <c r="D4593" s="127" t="s">
        <v>6745</v>
      </c>
      <c r="E4593" s="102" t="s">
        <v>10489</v>
      </c>
      <c r="F4593" s="104" t="s">
        <v>14834</v>
      </c>
      <c r="G4593" s="105">
        <v>16662</v>
      </c>
      <c r="H4593" s="234" t="s">
        <v>2625</v>
      </c>
      <c r="I4593" s="234" t="s">
        <v>10103</v>
      </c>
      <c r="J4593" s="234" t="s">
        <v>720</v>
      </c>
      <c r="K4593" s="102"/>
      <c r="L4593" s="111"/>
      <c r="M4593" s="234">
        <v>2</v>
      </c>
      <c r="N4593" s="112" t="s">
        <v>18123</v>
      </c>
      <c r="O4593" s="234" t="s">
        <v>65</v>
      </c>
      <c r="P4593" s="234"/>
      <c r="Q4593" s="234"/>
      <c r="R4593" s="234"/>
      <c r="S4593" s="234"/>
      <c r="T4593" s="234" t="s">
        <v>8947</v>
      </c>
      <c r="U4593" s="234"/>
      <c r="V4593" s="246">
        <v>9.5</v>
      </c>
      <c r="W4593" s="240"/>
      <c r="X4593" s="324"/>
    </row>
    <row r="4594" spans="1:24" ht="12.95" customHeight="1" x14ac:dyDescent="0.2">
      <c r="A4594" s="115">
        <v>2010</v>
      </c>
      <c r="B4594" s="102" t="s">
        <v>6759</v>
      </c>
      <c r="C4594" s="132" t="s">
        <v>6143</v>
      </c>
      <c r="D4594" s="111" t="s">
        <v>10164</v>
      </c>
      <c r="E4594" s="102" t="s">
        <v>12490</v>
      </c>
      <c r="F4594" s="158" t="s">
        <v>14961</v>
      </c>
      <c r="G4594" s="105">
        <v>16139</v>
      </c>
      <c r="H4594" s="102" t="s">
        <v>10191</v>
      </c>
      <c r="I4594" s="102" t="s">
        <v>2625</v>
      </c>
      <c r="J4594" s="102" t="s">
        <v>11262</v>
      </c>
      <c r="K4594" s="102" t="s">
        <v>9288</v>
      </c>
      <c r="L4594" s="111" t="s">
        <v>12491</v>
      </c>
      <c r="M4594" s="109">
        <v>2.5</v>
      </c>
      <c r="N4594" s="112" t="s">
        <v>32071</v>
      </c>
      <c r="O4594" s="102" t="s">
        <v>20529</v>
      </c>
      <c r="P4594" s="39" t="s">
        <v>20529</v>
      </c>
      <c r="Q4594" s="39" t="s">
        <v>20529</v>
      </c>
      <c r="R4594" s="109" t="s">
        <v>7035</v>
      </c>
      <c r="S4594" s="102" t="s">
        <v>8315</v>
      </c>
      <c r="T4594" s="102" t="s">
        <v>20545</v>
      </c>
      <c r="U4594" s="102" t="s">
        <v>28839</v>
      </c>
      <c r="V4594" s="109" t="s">
        <v>20529</v>
      </c>
      <c r="W4594" s="240"/>
      <c r="X4594" s="113"/>
    </row>
    <row r="4595" spans="1:24" ht="12.95" customHeight="1" x14ac:dyDescent="0.2">
      <c r="A4595" s="115">
        <v>2006</v>
      </c>
      <c r="B4595" s="102" t="s">
        <v>6759</v>
      </c>
      <c r="C4595" s="132" t="s">
        <v>11938</v>
      </c>
      <c r="D4595" s="102" t="s">
        <v>10056</v>
      </c>
      <c r="E4595" s="102" t="s">
        <v>8950</v>
      </c>
      <c r="F4595" s="158" t="s">
        <v>14961</v>
      </c>
      <c r="G4595" s="105">
        <v>13462</v>
      </c>
      <c r="H4595" s="102" t="s">
        <v>30754</v>
      </c>
      <c r="I4595" s="102" t="s">
        <v>30812</v>
      </c>
      <c r="J4595" s="234" t="s">
        <v>1400</v>
      </c>
      <c r="K4595" s="102"/>
      <c r="L4595" s="111"/>
      <c r="M4595" s="234">
        <v>3</v>
      </c>
      <c r="N4595" s="138" t="s">
        <v>32072</v>
      </c>
      <c r="O4595" s="234" t="s">
        <v>20529</v>
      </c>
      <c r="P4595" s="239" t="s">
        <v>20529</v>
      </c>
      <c r="Q4595" s="239" t="s">
        <v>20529</v>
      </c>
      <c r="R4595" s="234"/>
      <c r="S4595" s="234" t="s">
        <v>8315</v>
      </c>
      <c r="T4595" s="234" t="s">
        <v>21408</v>
      </c>
      <c r="U4595" s="234" t="s">
        <v>28833</v>
      </c>
      <c r="V4595" s="240" t="s">
        <v>20529</v>
      </c>
      <c r="W4595" s="240"/>
      <c r="X4595" s="113"/>
    </row>
    <row r="4596" spans="1:24" ht="12.95" customHeight="1" x14ac:dyDescent="0.2">
      <c r="A4596" s="115">
        <v>2010</v>
      </c>
      <c r="B4596" s="102" t="s">
        <v>6759</v>
      </c>
      <c r="C4596" s="102" t="s">
        <v>12183</v>
      </c>
      <c r="D4596" s="102" t="s">
        <v>13293</v>
      </c>
      <c r="E4596" s="102" t="s">
        <v>13292</v>
      </c>
      <c r="F4596" s="104" t="s">
        <v>14834</v>
      </c>
      <c r="G4596" s="105">
        <v>15761</v>
      </c>
      <c r="H4596" s="234" t="s">
        <v>11819</v>
      </c>
      <c r="I4596" s="102" t="s">
        <v>13336</v>
      </c>
      <c r="J4596" s="234" t="s">
        <v>13294</v>
      </c>
      <c r="K4596" s="102"/>
      <c r="L4596" s="111"/>
      <c r="M4596" s="234">
        <v>2</v>
      </c>
      <c r="N4596" s="112" t="s">
        <v>16410</v>
      </c>
      <c r="O4596" s="234" t="s">
        <v>19521</v>
      </c>
      <c r="P4596" s="239"/>
      <c r="Q4596" s="239" t="s">
        <v>19527</v>
      </c>
      <c r="R4596" s="234"/>
      <c r="S4596" s="234"/>
      <c r="T4596" s="234" t="s">
        <v>14962</v>
      </c>
      <c r="U4596" s="234" t="s">
        <v>28813</v>
      </c>
      <c r="V4596" s="240">
        <v>5</v>
      </c>
      <c r="W4596" s="240"/>
      <c r="X4596" s="113"/>
    </row>
    <row r="4597" spans="1:24" ht="12.95" customHeight="1" x14ac:dyDescent="0.2">
      <c r="A4597" s="115">
        <v>2010</v>
      </c>
      <c r="B4597" s="102" t="s">
        <v>6759</v>
      </c>
      <c r="C4597" s="102" t="s">
        <v>12183</v>
      </c>
      <c r="D4597" s="102" t="s">
        <v>13972</v>
      </c>
      <c r="E4597" s="102" t="s">
        <v>13971</v>
      </c>
      <c r="F4597" s="104" t="s">
        <v>14834</v>
      </c>
      <c r="G4597" s="105">
        <v>13805</v>
      </c>
      <c r="H4597" s="234" t="s">
        <v>2625</v>
      </c>
      <c r="I4597" s="102" t="s">
        <v>32073</v>
      </c>
      <c r="J4597" s="234" t="s">
        <v>5427</v>
      </c>
      <c r="K4597" s="102"/>
      <c r="L4597" s="111"/>
      <c r="M4597" s="234">
        <v>2</v>
      </c>
      <c r="N4597" s="112" t="s">
        <v>17126</v>
      </c>
      <c r="O4597" s="234" t="s">
        <v>16565</v>
      </c>
      <c r="P4597" s="239"/>
      <c r="Q4597" s="239" t="s">
        <v>28814</v>
      </c>
      <c r="R4597" s="234"/>
      <c r="S4597" s="234"/>
      <c r="T4597" s="234" t="s">
        <v>8947</v>
      </c>
      <c r="U4597" s="234" t="s">
        <v>28815</v>
      </c>
      <c r="V4597" s="240">
        <v>9.5</v>
      </c>
      <c r="W4597" s="240"/>
      <c r="X4597" s="113"/>
    </row>
    <row r="4598" spans="1:24" ht="12.95" customHeight="1" x14ac:dyDescent="0.2">
      <c r="A4598" s="115">
        <v>2010</v>
      </c>
      <c r="B4598" s="102" t="s">
        <v>6759</v>
      </c>
      <c r="C4598" s="102" t="s">
        <v>12183</v>
      </c>
      <c r="D4598" s="102" t="s">
        <v>13444</v>
      </c>
      <c r="E4598" s="102" t="s">
        <v>13448</v>
      </c>
      <c r="F4598" s="104" t="s">
        <v>14834</v>
      </c>
      <c r="G4598" s="105">
        <v>15475</v>
      </c>
      <c r="H4598" s="234" t="s">
        <v>32074</v>
      </c>
      <c r="I4598" s="102" t="s">
        <v>32075</v>
      </c>
      <c r="J4598" s="234" t="s">
        <v>13445</v>
      </c>
      <c r="K4598" s="102"/>
      <c r="L4598" s="111"/>
      <c r="M4598" s="234">
        <v>2</v>
      </c>
      <c r="N4598" s="112" t="s">
        <v>18111</v>
      </c>
      <c r="O4598" s="234" t="s">
        <v>162</v>
      </c>
      <c r="P4598" s="239"/>
      <c r="Q4598" s="239" t="s">
        <v>20830</v>
      </c>
      <c r="R4598" s="234"/>
      <c r="S4598" s="234"/>
      <c r="T4598" s="234" t="s">
        <v>20542</v>
      </c>
      <c r="U4598" s="234" t="s">
        <v>28816</v>
      </c>
      <c r="V4598" s="240">
        <v>6.5</v>
      </c>
      <c r="W4598" s="240"/>
      <c r="X4598" s="113"/>
    </row>
    <row r="4599" spans="1:24" ht="12.95" customHeight="1" x14ac:dyDescent="0.2">
      <c r="A4599" s="115">
        <v>2010</v>
      </c>
      <c r="B4599" s="102" t="s">
        <v>6759</v>
      </c>
      <c r="C4599" s="102" t="s">
        <v>12183</v>
      </c>
      <c r="D4599" s="102" t="s">
        <v>5144</v>
      </c>
      <c r="E4599" s="102" t="s">
        <v>13295</v>
      </c>
      <c r="F4599" s="104" t="s">
        <v>14834</v>
      </c>
      <c r="G4599" s="105">
        <v>16258</v>
      </c>
      <c r="H4599" s="234" t="s">
        <v>11819</v>
      </c>
      <c r="I4599" s="234" t="s">
        <v>30801</v>
      </c>
      <c r="J4599" s="234" t="s">
        <v>268</v>
      </c>
      <c r="K4599" s="102"/>
      <c r="L4599" s="111"/>
      <c r="M4599" s="234">
        <v>2</v>
      </c>
      <c r="N4599" s="112" t="s">
        <v>16151</v>
      </c>
      <c r="O4599" s="234" t="s">
        <v>19566</v>
      </c>
      <c r="P4599" s="239"/>
      <c r="Q4599" s="239" t="s">
        <v>16880</v>
      </c>
      <c r="R4599" s="234"/>
      <c r="S4599" s="234"/>
      <c r="T4599" s="234" t="s">
        <v>7789</v>
      </c>
      <c r="U4599" s="234" t="s">
        <v>13291</v>
      </c>
      <c r="V4599" s="240">
        <v>6</v>
      </c>
      <c r="W4599" s="240"/>
      <c r="X4599" s="113"/>
    </row>
    <row r="4600" spans="1:24" ht="12.95" customHeight="1" x14ac:dyDescent="0.2">
      <c r="A4600" s="115">
        <v>2010</v>
      </c>
      <c r="B4600" s="102" t="s">
        <v>6759</v>
      </c>
      <c r="C4600" s="102" t="s">
        <v>12183</v>
      </c>
      <c r="D4600" s="102" t="s">
        <v>10095</v>
      </c>
      <c r="E4600" s="102" t="s">
        <v>13446</v>
      </c>
      <c r="F4600" s="104" t="s">
        <v>14834</v>
      </c>
      <c r="G4600" s="105">
        <v>16357</v>
      </c>
      <c r="H4600" s="234" t="s">
        <v>11819</v>
      </c>
      <c r="I4600" s="234" t="s">
        <v>10103</v>
      </c>
      <c r="J4600" s="234" t="s">
        <v>13447</v>
      </c>
      <c r="K4600" s="102"/>
      <c r="L4600" s="111"/>
      <c r="M4600" s="234">
        <v>2</v>
      </c>
      <c r="N4600" s="112" t="s">
        <v>15982</v>
      </c>
      <c r="O4600" s="234"/>
      <c r="P4600" s="234"/>
      <c r="Q4600" s="234" t="s">
        <v>17392</v>
      </c>
      <c r="R4600" s="234"/>
      <c r="S4600" s="234"/>
      <c r="T4600" s="234" t="s">
        <v>7789</v>
      </c>
      <c r="U4600" s="234"/>
      <c r="V4600" s="240">
        <v>6</v>
      </c>
      <c r="W4600" s="240"/>
      <c r="X4600" s="324"/>
    </row>
    <row r="4601" spans="1:24" ht="12.95" customHeight="1" x14ac:dyDescent="0.2">
      <c r="A4601" s="115">
        <v>1987</v>
      </c>
      <c r="B4601" s="115" t="s">
        <v>6760</v>
      </c>
      <c r="C4601" s="103" t="s">
        <v>13046</v>
      </c>
      <c r="D4601" s="347" t="s">
        <v>9</v>
      </c>
      <c r="E4601" s="102"/>
      <c r="F4601" s="102" t="s">
        <v>14834</v>
      </c>
      <c r="G4601" s="105">
        <v>15158</v>
      </c>
      <c r="H4601" s="102" t="s">
        <v>30710</v>
      </c>
      <c r="I4601" s="102" t="s">
        <v>11819</v>
      </c>
      <c r="J4601" s="102" t="s">
        <v>4315</v>
      </c>
      <c r="K4601" s="102"/>
      <c r="L4601" s="111"/>
      <c r="M4601" s="107">
        <v>2</v>
      </c>
      <c r="N4601" s="112" t="s">
        <v>18164</v>
      </c>
      <c r="O4601" s="102" t="s">
        <v>5985</v>
      </c>
      <c r="P4601" s="102"/>
      <c r="Q4601" s="102"/>
      <c r="R4601" s="109"/>
      <c r="S4601" s="102"/>
      <c r="T4601" s="102" t="s">
        <v>7789</v>
      </c>
      <c r="U4601" s="102" t="s">
        <v>7107</v>
      </c>
      <c r="V4601" s="118">
        <v>5</v>
      </c>
      <c r="W4601" s="107"/>
      <c r="X4601" s="324"/>
    </row>
    <row r="4602" spans="1:24" ht="12.95" customHeight="1" x14ac:dyDescent="0.2">
      <c r="A4602" s="102">
        <v>1994</v>
      </c>
      <c r="B4602" s="102" t="s">
        <v>7108</v>
      </c>
      <c r="C4602" s="102" t="s">
        <v>7859</v>
      </c>
      <c r="D4602" s="127" t="s">
        <v>8930</v>
      </c>
      <c r="E4602" s="102" t="s">
        <v>13091</v>
      </c>
      <c r="F4602" s="102" t="s">
        <v>14834</v>
      </c>
      <c r="G4602" s="251">
        <v>16238</v>
      </c>
      <c r="H4602" s="248" t="s">
        <v>10191</v>
      </c>
      <c r="I4602" s="248" t="s">
        <v>2625</v>
      </c>
      <c r="J4602" s="248" t="s">
        <v>6685</v>
      </c>
      <c r="K4602" s="248"/>
      <c r="L4602" s="111" t="s">
        <v>13970</v>
      </c>
      <c r="M4602" s="248">
        <v>2</v>
      </c>
      <c r="N4602" s="252" t="s">
        <v>16946</v>
      </c>
      <c r="O4602" s="102" t="s">
        <v>18165</v>
      </c>
      <c r="P4602" s="102"/>
      <c r="Q4602" s="102"/>
      <c r="R4602" s="248"/>
      <c r="S4602" s="248"/>
      <c r="T4602" s="248" t="s">
        <v>21409</v>
      </c>
      <c r="U4602" s="248" t="s">
        <v>21292</v>
      </c>
      <c r="V4602" s="127">
        <v>7.5</v>
      </c>
      <c r="W4602" s="248"/>
      <c r="X4602" s="324"/>
    </row>
    <row r="4603" spans="1:24" ht="12.95" customHeight="1" x14ac:dyDescent="0.2">
      <c r="A4603" s="101">
        <v>34060</v>
      </c>
      <c r="B4603" s="115" t="s">
        <v>5014</v>
      </c>
      <c r="C4603" s="103" t="s">
        <v>4046</v>
      </c>
      <c r="D4603" s="129" t="s">
        <v>3729</v>
      </c>
      <c r="E4603" s="102" t="s">
        <v>5772</v>
      </c>
      <c r="F4603" s="102" t="s">
        <v>14834</v>
      </c>
      <c r="G4603" s="105">
        <v>15895</v>
      </c>
      <c r="H4603" s="102" t="s">
        <v>32076</v>
      </c>
      <c r="I4603" s="102" t="s">
        <v>11819</v>
      </c>
      <c r="J4603" s="102" t="s">
        <v>18169</v>
      </c>
      <c r="K4603" s="102"/>
      <c r="L4603" s="111" t="s">
        <v>12270</v>
      </c>
      <c r="M4603" s="102">
        <v>2</v>
      </c>
      <c r="N4603" s="112" t="s">
        <v>17156</v>
      </c>
      <c r="O4603" s="102" t="s">
        <v>20786</v>
      </c>
      <c r="P4603" s="102" t="s">
        <v>9125</v>
      </c>
      <c r="Q4603" s="102" t="s">
        <v>19527</v>
      </c>
      <c r="R4603" s="102"/>
      <c r="S4603" s="102" t="s">
        <v>8315</v>
      </c>
      <c r="T4603" s="102" t="s">
        <v>7789</v>
      </c>
      <c r="U4603" s="102" t="s">
        <v>28866</v>
      </c>
      <c r="V4603" s="109">
        <v>6</v>
      </c>
      <c r="W4603" s="109"/>
      <c r="X4603" s="324"/>
    </row>
    <row r="4604" spans="1:24" ht="12.95" customHeight="1" x14ac:dyDescent="0.2">
      <c r="A4604" s="101">
        <v>34060</v>
      </c>
      <c r="B4604" s="115" t="s">
        <v>5014</v>
      </c>
      <c r="C4604" s="102" t="s">
        <v>4046</v>
      </c>
      <c r="D4604" s="129" t="s">
        <v>4994</v>
      </c>
      <c r="E4604" s="102" t="s">
        <v>2284</v>
      </c>
      <c r="F4604" s="102" t="s">
        <v>14834</v>
      </c>
      <c r="G4604" s="105">
        <v>16425</v>
      </c>
      <c r="H4604" s="102" t="s">
        <v>10191</v>
      </c>
      <c r="I4604" s="102" t="s">
        <v>11819</v>
      </c>
      <c r="J4604" s="102" t="s">
        <v>11735</v>
      </c>
      <c r="K4604" s="102" t="s">
        <v>8571</v>
      </c>
      <c r="L4604" s="111" t="s">
        <v>5579</v>
      </c>
      <c r="M4604" s="107">
        <v>2</v>
      </c>
      <c r="N4604" s="112" t="s">
        <v>18170</v>
      </c>
      <c r="O4604" s="102" t="s">
        <v>18151</v>
      </c>
      <c r="P4604" s="102"/>
      <c r="Q4604" s="102" t="s">
        <v>16568</v>
      </c>
      <c r="R4604" s="109"/>
      <c r="S4604" s="102"/>
      <c r="T4604" s="102" t="s">
        <v>20547</v>
      </c>
      <c r="U4604" s="102" t="s">
        <v>12434</v>
      </c>
      <c r="V4604" s="109">
        <v>8</v>
      </c>
      <c r="W4604" s="107"/>
      <c r="X4604" s="324"/>
    </row>
    <row r="4605" spans="1:24" ht="12.95" customHeight="1" x14ac:dyDescent="0.2">
      <c r="A4605" s="101">
        <v>34090</v>
      </c>
      <c r="B4605" s="115" t="s">
        <v>5014</v>
      </c>
      <c r="C4605" s="103" t="s">
        <v>4047</v>
      </c>
      <c r="D4605" s="129" t="s">
        <v>4716</v>
      </c>
      <c r="E4605" s="102" t="s">
        <v>12435</v>
      </c>
      <c r="F4605" s="102" t="s">
        <v>14834</v>
      </c>
      <c r="G4605" s="105">
        <v>15707</v>
      </c>
      <c r="H4605" s="102" t="s">
        <v>2625</v>
      </c>
      <c r="I4605" s="102" t="s">
        <v>30867</v>
      </c>
      <c r="J4605" s="102" t="s">
        <v>18171</v>
      </c>
      <c r="K4605" s="102"/>
      <c r="L4605" s="111" t="s">
        <v>8216</v>
      </c>
      <c r="M4605" s="102">
        <v>2</v>
      </c>
      <c r="N4605" s="112" t="s">
        <v>16131</v>
      </c>
      <c r="O4605" s="102" t="s">
        <v>5985</v>
      </c>
      <c r="P4605" s="102"/>
      <c r="Q4605" s="102" t="s">
        <v>16863</v>
      </c>
      <c r="R4605" s="102"/>
      <c r="S4605" s="102" t="s">
        <v>8315</v>
      </c>
      <c r="T4605" s="102" t="s">
        <v>21291</v>
      </c>
      <c r="U4605" s="102" t="s">
        <v>28867</v>
      </c>
      <c r="V4605" s="109">
        <v>9</v>
      </c>
      <c r="W4605" s="109"/>
      <c r="X4605" s="324"/>
    </row>
    <row r="4606" spans="1:24" ht="12.95" customHeight="1" x14ac:dyDescent="0.2">
      <c r="A4606" s="101">
        <v>34090</v>
      </c>
      <c r="B4606" s="115" t="s">
        <v>5014</v>
      </c>
      <c r="C4606" s="102" t="s">
        <v>4047</v>
      </c>
      <c r="D4606" s="129" t="s">
        <v>3730</v>
      </c>
      <c r="E4606" s="102" t="s">
        <v>7679</v>
      </c>
      <c r="F4606" s="102" t="s">
        <v>14834</v>
      </c>
      <c r="G4606" s="105">
        <v>14954</v>
      </c>
      <c r="H4606" s="102" t="s">
        <v>7198</v>
      </c>
      <c r="I4606" s="102" t="s">
        <v>13336</v>
      </c>
      <c r="J4606" s="102" t="s">
        <v>18172</v>
      </c>
      <c r="K4606" s="102"/>
      <c r="L4606" s="111" t="s">
        <v>8217</v>
      </c>
      <c r="M4606" s="102">
        <v>3</v>
      </c>
      <c r="N4606" s="112" t="s">
        <v>32077</v>
      </c>
      <c r="O4606" s="102" t="s">
        <v>18165</v>
      </c>
      <c r="P4606" s="102" t="s">
        <v>8076</v>
      </c>
      <c r="Q4606" s="102" t="s">
        <v>16863</v>
      </c>
      <c r="R4606" s="102"/>
      <c r="S4606" s="102" t="s">
        <v>8315</v>
      </c>
      <c r="T4606" s="102" t="s">
        <v>14962</v>
      </c>
      <c r="U4606" s="102" t="s">
        <v>6565</v>
      </c>
      <c r="V4606" s="109">
        <v>10</v>
      </c>
      <c r="W4606" s="109"/>
      <c r="X4606" s="324"/>
    </row>
    <row r="4607" spans="1:24" ht="12.95" customHeight="1" x14ac:dyDescent="0.2">
      <c r="A4607" s="101">
        <v>34121</v>
      </c>
      <c r="B4607" s="115" t="s">
        <v>5014</v>
      </c>
      <c r="C4607" s="103" t="s">
        <v>4048</v>
      </c>
      <c r="D4607" s="129" t="s">
        <v>4993</v>
      </c>
      <c r="E4607" s="102" t="s">
        <v>10045</v>
      </c>
      <c r="F4607" s="102" t="s">
        <v>14834</v>
      </c>
      <c r="G4607" s="105">
        <v>16412</v>
      </c>
      <c r="H4607" s="102" t="s">
        <v>11819</v>
      </c>
      <c r="I4607" s="102" t="s">
        <v>10191</v>
      </c>
      <c r="J4607" s="102" t="s">
        <v>7912</v>
      </c>
      <c r="K4607" s="102"/>
      <c r="L4607" s="111" t="s">
        <v>8218</v>
      </c>
      <c r="M4607" s="107">
        <v>1.75</v>
      </c>
      <c r="N4607" s="108" t="s">
        <v>32078</v>
      </c>
      <c r="O4607" s="102" t="s">
        <v>18166</v>
      </c>
      <c r="P4607" s="102" t="s">
        <v>9125</v>
      </c>
      <c r="Q4607" s="102" t="s">
        <v>19145</v>
      </c>
      <c r="R4607" s="109"/>
      <c r="S4607" s="102" t="s">
        <v>8315</v>
      </c>
      <c r="T4607" s="102" t="s">
        <v>20547</v>
      </c>
      <c r="U4607" s="102" t="s">
        <v>28868</v>
      </c>
      <c r="V4607" s="109">
        <v>7.5</v>
      </c>
      <c r="W4607" s="107"/>
      <c r="X4607" s="324"/>
    </row>
    <row r="4608" spans="1:24" ht="12.95" customHeight="1" x14ac:dyDescent="0.2">
      <c r="A4608" s="101">
        <v>34121</v>
      </c>
      <c r="B4608" s="115" t="s">
        <v>5014</v>
      </c>
      <c r="C4608" s="102" t="s">
        <v>4048</v>
      </c>
      <c r="D4608" s="132" t="s">
        <v>14110</v>
      </c>
      <c r="E4608" s="102" t="s">
        <v>105</v>
      </c>
      <c r="F4608" s="102" t="s">
        <v>14834</v>
      </c>
      <c r="G4608" s="105">
        <v>14758</v>
      </c>
      <c r="H4608" s="102" t="s">
        <v>11819</v>
      </c>
      <c r="I4608" s="102" t="s">
        <v>5011</v>
      </c>
      <c r="J4608" s="102" t="s">
        <v>14111</v>
      </c>
      <c r="K4608" s="102"/>
      <c r="L4608" s="111"/>
      <c r="M4608" s="107">
        <v>2</v>
      </c>
      <c r="N4608" s="112" t="s">
        <v>16044</v>
      </c>
      <c r="O4608" s="102" t="s">
        <v>12721</v>
      </c>
      <c r="P4608" s="102" t="s">
        <v>162</v>
      </c>
      <c r="Q4608" s="102" t="s">
        <v>15976</v>
      </c>
      <c r="R4608" s="109"/>
      <c r="S4608" s="102"/>
      <c r="T4608" s="102" t="s">
        <v>28757</v>
      </c>
      <c r="U4608" s="102" t="s">
        <v>3909</v>
      </c>
      <c r="V4608" s="109">
        <v>7</v>
      </c>
      <c r="W4608" s="107"/>
      <c r="X4608" s="324"/>
    </row>
    <row r="4609" spans="1:24" ht="12.95" customHeight="1" x14ac:dyDescent="0.2">
      <c r="A4609" s="101">
        <v>34151</v>
      </c>
      <c r="B4609" s="115" t="s">
        <v>5014</v>
      </c>
      <c r="C4609" s="103" t="s">
        <v>13518</v>
      </c>
      <c r="D4609" s="132" t="s">
        <v>13963</v>
      </c>
      <c r="E4609" s="102" t="s">
        <v>5300</v>
      </c>
      <c r="F4609" s="102" t="s">
        <v>14834</v>
      </c>
      <c r="G4609" s="105">
        <v>15673</v>
      </c>
      <c r="H4609" s="102" t="s">
        <v>11819</v>
      </c>
      <c r="I4609" s="102" t="s">
        <v>3804</v>
      </c>
      <c r="J4609" s="102" t="s">
        <v>12560</v>
      </c>
      <c r="K4609" s="102"/>
      <c r="L4609" s="111"/>
      <c r="M4609" s="107">
        <v>2</v>
      </c>
      <c r="N4609" s="108" t="s">
        <v>32079</v>
      </c>
      <c r="O4609" s="102" t="s">
        <v>16856</v>
      </c>
      <c r="P4609" s="102" t="s">
        <v>9125</v>
      </c>
      <c r="Q4609" s="102" t="s">
        <v>17596</v>
      </c>
      <c r="R4609" s="109"/>
      <c r="S4609" s="102" t="s">
        <v>8315</v>
      </c>
      <c r="T4609" s="102" t="s">
        <v>14962</v>
      </c>
      <c r="U4609" s="102" t="s">
        <v>28869</v>
      </c>
      <c r="V4609" s="109">
        <v>8</v>
      </c>
      <c r="W4609" s="107"/>
      <c r="X4609" s="324"/>
    </row>
    <row r="4610" spans="1:24" ht="12.95" customHeight="1" x14ac:dyDescent="0.2">
      <c r="A4610" s="101">
        <v>34151</v>
      </c>
      <c r="B4610" s="115" t="s">
        <v>5014</v>
      </c>
      <c r="C4610" s="102" t="s">
        <v>13518</v>
      </c>
      <c r="D4610" s="132" t="s">
        <v>12562</v>
      </c>
      <c r="E4610" s="102" t="s">
        <v>12561</v>
      </c>
      <c r="F4610" s="102" t="s">
        <v>14834</v>
      </c>
      <c r="G4610" s="105">
        <v>15488</v>
      </c>
      <c r="H4610" s="102" t="s">
        <v>30767</v>
      </c>
      <c r="I4610" s="102" t="s">
        <v>7198</v>
      </c>
      <c r="J4610" s="102" t="s">
        <v>1504</v>
      </c>
      <c r="K4610" s="102"/>
      <c r="L4610" s="111"/>
      <c r="M4610" s="107">
        <v>1</v>
      </c>
      <c r="N4610" s="112">
        <v>31</v>
      </c>
      <c r="O4610" s="102" t="s">
        <v>325</v>
      </c>
      <c r="P4610" s="102" t="s">
        <v>162</v>
      </c>
      <c r="Q4610" s="102" t="s">
        <v>15832</v>
      </c>
      <c r="R4610" s="109"/>
      <c r="S4610" s="102"/>
      <c r="T4610" s="102" t="s">
        <v>14962</v>
      </c>
      <c r="U4610" s="102" t="s">
        <v>28870</v>
      </c>
      <c r="V4610" s="109">
        <v>8</v>
      </c>
      <c r="W4610" s="107"/>
      <c r="X4610" s="324"/>
    </row>
    <row r="4611" spans="1:24" ht="12.95" customHeight="1" x14ac:dyDescent="0.2">
      <c r="A4611" s="101">
        <v>34182</v>
      </c>
      <c r="B4611" s="115" t="s">
        <v>5014</v>
      </c>
      <c r="C4611" s="103" t="s">
        <v>4073</v>
      </c>
      <c r="D4611" s="129" t="s">
        <v>13946</v>
      </c>
      <c r="E4611" s="102" t="s">
        <v>10579</v>
      </c>
      <c r="F4611" s="102" t="s">
        <v>14834</v>
      </c>
      <c r="G4611" s="105">
        <v>16498</v>
      </c>
      <c r="H4611" s="102" t="s">
        <v>2625</v>
      </c>
      <c r="I4611" s="102" t="s">
        <v>13336</v>
      </c>
      <c r="J4611" s="102" t="s">
        <v>18173</v>
      </c>
      <c r="K4611" s="102"/>
      <c r="L4611" s="111" t="s">
        <v>12269</v>
      </c>
      <c r="M4611" s="127">
        <v>1</v>
      </c>
      <c r="N4611" s="125">
        <v>40</v>
      </c>
      <c r="O4611" s="102" t="s">
        <v>12252</v>
      </c>
      <c r="P4611" s="102" t="s">
        <v>9125</v>
      </c>
      <c r="Q4611" s="102" t="s">
        <v>16565</v>
      </c>
      <c r="R4611" s="102"/>
      <c r="S4611" s="102"/>
      <c r="T4611" s="102" t="s">
        <v>21383</v>
      </c>
      <c r="U4611" s="102" t="s">
        <v>28871</v>
      </c>
      <c r="V4611" s="109">
        <v>4.5</v>
      </c>
      <c r="W4611" s="109"/>
      <c r="X4611" s="324"/>
    </row>
    <row r="4612" spans="1:24" ht="12.95" customHeight="1" x14ac:dyDescent="0.2">
      <c r="A4612" s="101">
        <v>34182</v>
      </c>
      <c r="B4612" s="115" t="s">
        <v>5014</v>
      </c>
      <c r="C4612" s="102" t="s">
        <v>4073</v>
      </c>
      <c r="D4612" s="347" t="s">
        <v>1614</v>
      </c>
      <c r="E4612" s="102" t="s">
        <v>1613</v>
      </c>
      <c r="F4612" s="253" t="s">
        <v>1612</v>
      </c>
      <c r="G4612" s="105">
        <v>32862</v>
      </c>
      <c r="H4612" s="102" t="s">
        <v>32080</v>
      </c>
      <c r="I4612" s="102" t="s">
        <v>10191</v>
      </c>
      <c r="J4612" s="102" t="s">
        <v>744</v>
      </c>
      <c r="K4612" s="102"/>
      <c r="L4612" s="111"/>
      <c r="M4612" s="107">
        <v>1</v>
      </c>
      <c r="N4612" s="112" t="s">
        <v>14330</v>
      </c>
      <c r="O4612" s="102" t="s">
        <v>12721</v>
      </c>
      <c r="P4612" s="102"/>
      <c r="Q4612" s="102"/>
      <c r="R4612" s="109" t="s">
        <v>7035</v>
      </c>
      <c r="S4612" s="102"/>
      <c r="T4612" s="102" t="s">
        <v>29545</v>
      </c>
      <c r="U4612" s="102" t="s">
        <v>10901</v>
      </c>
      <c r="V4612" s="118">
        <v>6.5</v>
      </c>
      <c r="W4612" s="107"/>
      <c r="X4612" s="324"/>
    </row>
    <row r="4613" spans="1:24" ht="12.95" customHeight="1" x14ac:dyDescent="0.2">
      <c r="A4613" s="101">
        <v>34213</v>
      </c>
      <c r="B4613" s="115" t="s">
        <v>5014</v>
      </c>
      <c r="C4613" s="103" t="s">
        <v>7051</v>
      </c>
      <c r="D4613" s="132" t="s">
        <v>3898</v>
      </c>
      <c r="E4613" s="102" t="s">
        <v>745</v>
      </c>
      <c r="F4613" s="102" t="s">
        <v>14834</v>
      </c>
      <c r="G4613" s="105">
        <v>16493</v>
      </c>
      <c r="H4613" s="102" t="s">
        <v>11819</v>
      </c>
      <c r="I4613" s="102" t="s">
        <v>10191</v>
      </c>
      <c r="J4613" s="102" t="s">
        <v>3899</v>
      </c>
      <c r="K4613" s="102"/>
      <c r="L4613" s="111"/>
      <c r="M4613" s="107">
        <v>1</v>
      </c>
      <c r="N4613" s="112">
        <v>10</v>
      </c>
      <c r="O4613" s="102" t="s">
        <v>17391</v>
      </c>
      <c r="P4613" s="102" t="s">
        <v>9125</v>
      </c>
      <c r="Q4613" s="102" t="s">
        <v>19103</v>
      </c>
      <c r="R4613" s="109"/>
      <c r="S4613" s="102"/>
      <c r="T4613" s="102" t="s">
        <v>20546</v>
      </c>
      <c r="U4613" s="102" t="s">
        <v>3848</v>
      </c>
      <c r="V4613" s="109">
        <v>6</v>
      </c>
      <c r="W4613" s="107"/>
      <c r="X4613" s="324"/>
    </row>
    <row r="4614" spans="1:24" ht="12.95" customHeight="1" x14ac:dyDescent="0.2">
      <c r="A4614" s="101">
        <v>34213</v>
      </c>
      <c r="B4614" s="115" t="s">
        <v>5014</v>
      </c>
      <c r="C4614" s="102" t="s">
        <v>7051</v>
      </c>
      <c r="D4614" s="132" t="s">
        <v>13006</v>
      </c>
      <c r="E4614" s="102" t="s">
        <v>3900</v>
      </c>
      <c r="F4614" s="102" t="s">
        <v>14834</v>
      </c>
      <c r="G4614" s="105">
        <v>15571</v>
      </c>
      <c r="H4614" s="102" t="s">
        <v>2625</v>
      </c>
      <c r="I4614" s="102" t="s">
        <v>15082</v>
      </c>
      <c r="J4614" s="102" t="s">
        <v>7419</v>
      </c>
      <c r="K4614" s="102"/>
      <c r="L4614" s="111"/>
      <c r="M4614" s="107">
        <v>1</v>
      </c>
      <c r="N4614" s="112" t="s">
        <v>2482</v>
      </c>
      <c r="O4614" s="102"/>
      <c r="P4614" s="102"/>
      <c r="Q4614" s="102" t="s">
        <v>17596</v>
      </c>
      <c r="R4614" s="109"/>
      <c r="S4614" s="102" t="s">
        <v>8315</v>
      </c>
      <c r="T4614" s="102" t="s">
        <v>20545</v>
      </c>
      <c r="U4614" s="102" t="s">
        <v>28872</v>
      </c>
      <c r="V4614" s="109">
        <v>7</v>
      </c>
      <c r="W4614" s="107"/>
      <c r="X4614" s="324"/>
    </row>
    <row r="4615" spans="1:24" ht="12.95" customHeight="1" x14ac:dyDescent="0.2">
      <c r="A4615" s="101">
        <v>34213</v>
      </c>
      <c r="B4615" s="115" t="s">
        <v>5014</v>
      </c>
      <c r="C4615" s="102" t="s">
        <v>7051</v>
      </c>
      <c r="D4615" s="132" t="s">
        <v>10194</v>
      </c>
      <c r="E4615" s="102" t="s">
        <v>3044</v>
      </c>
      <c r="F4615" s="102" t="s">
        <v>14834</v>
      </c>
      <c r="G4615" s="105">
        <v>15596</v>
      </c>
      <c r="H4615" s="102" t="s">
        <v>2625</v>
      </c>
      <c r="I4615" s="102" t="s">
        <v>15082</v>
      </c>
      <c r="J4615" s="102" t="s">
        <v>11263</v>
      </c>
      <c r="K4615" s="102"/>
      <c r="L4615" s="111"/>
      <c r="M4615" s="107">
        <v>0.5</v>
      </c>
      <c r="N4615" s="108">
        <v>34</v>
      </c>
      <c r="O4615" s="102"/>
      <c r="P4615" s="102"/>
      <c r="Q4615" s="102" t="s">
        <v>17383</v>
      </c>
      <c r="R4615" s="109"/>
      <c r="S4615" s="102"/>
      <c r="T4615" s="102" t="s">
        <v>20545</v>
      </c>
      <c r="U4615" s="102" t="s">
        <v>21333</v>
      </c>
      <c r="V4615" s="109">
        <v>7</v>
      </c>
      <c r="W4615" s="107"/>
      <c r="X4615" s="324"/>
    </row>
    <row r="4616" spans="1:24" ht="12.95" customHeight="1" x14ac:dyDescent="0.2">
      <c r="A4616" s="101">
        <v>34243</v>
      </c>
      <c r="B4616" s="115" t="s">
        <v>5014</v>
      </c>
      <c r="C4616" s="103" t="s">
        <v>7052</v>
      </c>
      <c r="D4616" s="129" t="s">
        <v>13364</v>
      </c>
      <c r="E4616" s="102" t="s">
        <v>10195</v>
      </c>
      <c r="F4616" s="102" t="s">
        <v>14834</v>
      </c>
      <c r="G4616" s="105">
        <v>15357</v>
      </c>
      <c r="H4616" s="102" t="s">
        <v>2625</v>
      </c>
      <c r="I4616" s="102" t="s">
        <v>10191</v>
      </c>
      <c r="J4616" s="102" t="s">
        <v>18175</v>
      </c>
      <c r="K4616" s="102"/>
      <c r="L4616" s="111" t="s">
        <v>20295</v>
      </c>
      <c r="M4616" s="102">
        <v>2</v>
      </c>
      <c r="N4616" s="112" t="s">
        <v>16871</v>
      </c>
      <c r="O4616" s="102"/>
      <c r="P4616" s="102"/>
      <c r="Q4616" s="102" t="s">
        <v>28873</v>
      </c>
      <c r="R4616" s="102"/>
      <c r="S4616" s="102"/>
      <c r="T4616" s="102" t="s">
        <v>20545</v>
      </c>
      <c r="U4616" s="102" t="s">
        <v>28874</v>
      </c>
      <c r="V4616" s="109">
        <v>7</v>
      </c>
      <c r="W4616" s="109"/>
      <c r="X4616" s="324"/>
    </row>
    <row r="4617" spans="1:24" ht="12.95" customHeight="1" x14ac:dyDescent="0.2">
      <c r="A4617" s="101">
        <v>34243</v>
      </c>
      <c r="B4617" s="115" t="s">
        <v>5014</v>
      </c>
      <c r="C4617" s="102" t="s">
        <v>7052</v>
      </c>
      <c r="D4617" s="129" t="s">
        <v>13365</v>
      </c>
      <c r="E4617" s="102" t="s">
        <v>1035</v>
      </c>
      <c r="F4617" s="102" t="s">
        <v>14834</v>
      </c>
      <c r="G4617" s="105">
        <v>16326</v>
      </c>
      <c r="H4617" s="102" t="s">
        <v>10191</v>
      </c>
      <c r="I4617" s="102" t="s">
        <v>11819</v>
      </c>
      <c r="J4617" s="102" t="s">
        <v>18176</v>
      </c>
      <c r="K4617" s="102"/>
      <c r="L4617" s="111" t="s">
        <v>35026</v>
      </c>
      <c r="M4617" s="127">
        <v>2</v>
      </c>
      <c r="N4617" s="125" t="s">
        <v>32081</v>
      </c>
      <c r="O4617" s="102" t="s">
        <v>16022</v>
      </c>
      <c r="P4617" s="102"/>
      <c r="Q4617" s="102" t="s">
        <v>16873</v>
      </c>
      <c r="R4617" s="102"/>
      <c r="S4617" s="102"/>
      <c r="T4617" s="102" t="s">
        <v>20547</v>
      </c>
      <c r="U4617" s="102" t="s">
        <v>4888</v>
      </c>
      <c r="V4617" s="109">
        <v>7</v>
      </c>
      <c r="W4617" s="109"/>
      <c r="X4617" s="324"/>
    </row>
    <row r="4618" spans="1:24" ht="12.95" customHeight="1" x14ac:dyDescent="0.2">
      <c r="A4618" s="101">
        <v>34243</v>
      </c>
      <c r="B4618" s="115" t="s">
        <v>5014</v>
      </c>
      <c r="C4618" s="102" t="s">
        <v>7052</v>
      </c>
      <c r="D4618" s="102" t="s">
        <v>3045</v>
      </c>
      <c r="E4618" s="115" t="s">
        <v>5489</v>
      </c>
      <c r="F4618" s="104" t="s">
        <v>14834</v>
      </c>
      <c r="G4618" s="105">
        <v>14917</v>
      </c>
      <c r="H4618" s="102" t="s">
        <v>7198</v>
      </c>
      <c r="I4618" s="102" t="s">
        <v>30776</v>
      </c>
      <c r="J4618" s="102" t="s">
        <v>13641</v>
      </c>
      <c r="K4618" s="102"/>
      <c r="L4618" s="111"/>
      <c r="M4618" s="107">
        <v>2</v>
      </c>
      <c r="N4618" s="112" t="s">
        <v>16532</v>
      </c>
      <c r="O4618" s="102" t="s">
        <v>162</v>
      </c>
      <c r="P4618" s="102" t="s">
        <v>9125</v>
      </c>
      <c r="Q4618" s="102" t="s">
        <v>19259</v>
      </c>
      <c r="R4618" s="109"/>
      <c r="S4618" s="102"/>
      <c r="T4618" s="102" t="s">
        <v>20542</v>
      </c>
      <c r="U4618" s="102" t="s">
        <v>5081</v>
      </c>
      <c r="V4618" s="109">
        <v>6</v>
      </c>
      <c r="W4618" s="107"/>
      <c r="X4618" s="324"/>
    </row>
    <row r="4619" spans="1:24" ht="12.95" customHeight="1" x14ac:dyDescent="0.2">
      <c r="A4619" s="101">
        <v>34243</v>
      </c>
      <c r="B4619" s="115" t="s">
        <v>5014</v>
      </c>
      <c r="C4619" s="102" t="s">
        <v>7052</v>
      </c>
      <c r="D4619" s="102" t="s">
        <v>8810</v>
      </c>
      <c r="E4619" s="115" t="s">
        <v>10100</v>
      </c>
      <c r="F4619" s="104" t="s">
        <v>14834</v>
      </c>
      <c r="G4619" s="105">
        <v>14393</v>
      </c>
      <c r="H4619" s="102" t="s">
        <v>10103</v>
      </c>
      <c r="I4619" s="102" t="s">
        <v>2625</v>
      </c>
      <c r="J4619" s="102" t="s">
        <v>8902</v>
      </c>
      <c r="K4619" s="102"/>
      <c r="L4619" s="111"/>
      <c r="M4619" s="107">
        <v>4</v>
      </c>
      <c r="N4619" s="112" t="s">
        <v>15838</v>
      </c>
      <c r="O4619" s="102" t="s">
        <v>16029</v>
      </c>
      <c r="P4619" s="102" t="s">
        <v>16905</v>
      </c>
      <c r="Q4619" s="102" t="s">
        <v>18163</v>
      </c>
      <c r="R4619" s="109"/>
      <c r="S4619" s="102" t="s">
        <v>9435</v>
      </c>
      <c r="T4619" s="102" t="s">
        <v>20539</v>
      </c>
      <c r="U4619" s="102" t="s">
        <v>28875</v>
      </c>
      <c r="V4619" s="109">
        <v>10</v>
      </c>
      <c r="W4619" s="107"/>
      <c r="X4619" s="324"/>
    </row>
    <row r="4620" spans="1:24" ht="12.95" customHeight="1" x14ac:dyDescent="0.2">
      <c r="A4620" s="101">
        <v>34274</v>
      </c>
      <c r="B4620" s="115" t="s">
        <v>5014</v>
      </c>
      <c r="C4620" s="103" t="s">
        <v>13156</v>
      </c>
      <c r="D4620" s="102" t="s">
        <v>2452</v>
      </c>
      <c r="E4620" s="115" t="s">
        <v>2451</v>
      </c>
      <c r="F4620" s="104" t="s">
        <v>14834</v>
      </c>
      <c r="G4620" s="105">
        <v>15183</v>
      </c>
      <c r="H4620" s="234" t="s">
        <v>30841</v>
      </c>
      <c r="I4620" s="102" t="s">
        <v>10103</v>
      </c>
      <c r="J4620" s="102" t="s">
        <v>10810</v>
      </c>
      <c r="K4620" s="102"/>
      <c r="L4620" s="111"/>
      <c r="M4620" s="107">
        <v>1</v>
      </c>
      <c r="N4620" s="112">
        <v>17</v>
      </c>
      <c r="O4620" s="102" t="s">
        <v>12252</v>
      </c>
      <c r="P4620" s="102"/>
      <c r="Q4620" s="102" t="s">
        <v>16813</v>
      </c>
      <c r="R4620" s="109"/>
      <c r="S4620" s="102"/>
      <c r="T4620" s="102" t="s">
        <v>7789</v>
      </c>
      <c r="U4620" s="102"/>
      <c r="V4620" s="109">
        <v>7</v>
      </c>
      <c r="W4620" s="107"/>
      <c r="X4620" s="324"/>
    </row>
    <row r="4621" spans="1:24" ht="12.95" customHeight="1" x14ac:dyDescent="0.2">
      <c r="A4621" s="101">
        <v>34274</v>
      </c>
      <c r="B4621" s="115" t="s">
        <v>5014</v>
      </c>
      <c r="C4621" s="102" t="s">
        <v>13156</v>
      </c>
      <c r="D4621" s="102" t="s">
        <v>10812</v>
      </c>
      <c r="E4621" s="115" t="s">
        <v>10811</v>
      </c>
      <c r="F4621" s="104" t="s">
        <v>14834</v>
      </c>
      <c r="G4621" s="105">
        <v>16354</v>
      </c>
      <c r="H4621" s="102" t="s">
        <v>10191</v>
      </c>
      <c r="I4621" s="102" t="s">
        <v>11819</v>
      </c>
      <c r="J4621" s="102" t="s">
        <v>10813</v>
      </c>
      <c r="K4621" s="102"/>
      <c r="L4621" s="111"/>
      <c r="M4621" s="107">
        <v>1</v>
      </c>
      <c r="N4621" s="112">
        <v>10</v>
      </c>
      <c r="O4621" s="102" t="s">
        <v>12252</v>
      </c>
      <c r="P4621" s="102"/>
      <c r="Q4621" s="102" t="s">
        <v>16798</v>
      </c>
      <c r="R4621" s="109" t="s">
        <v>7035</v>
      </c>
      <c r="S4621" s="102"/>
      <c r="T4621" s="102" t="s">
        <v>20547</v>
      </c>
      <c r="U4621" s="102"/>
      <c r="V4621" s="109">
        <v>5</v>
      </c>
      <c r="W4621" s="107"/>
      <c r="X4621" s="324"/>
    </row>
    <row r="4622" spans="1:24" ht="12.95" customHeight="1" x14ac:dyDescent="0.2">
      <c r="A4622" s="101">
        <v>34304</v>
      </c>
      <c r="B4622" s="115" t="s">
        <v>5014</v>
      </c>
      <c r="C4622" s="132" t="s">
        <v>12113</v>
      </c>
      <c r="D4622" s="129" t="s">
        <v>3041</v>
      </c>
      <c r="E4622" s="102" t="s">
        <v>7271</v>
      </c>
      <c r="F4622" s="102" t="s">
        <v>14834</v>
      </c>
      <c r="G4622" s="105">
        <v>16055</v>
      </c>
      <c r="H4622" s="102" t="s">
        <v>11819</v>
      </c>
      <c r="I4622" s="102" t="s">
        <v>10191</v>
      </c>
      <c r="J4622" s="102" t="s">
        <v>8240</v>
      </c>
      <c r="K4622" s="102"/>
      <c r="L4622" s="111" t="s">
        <v>5578</v>
      </c>
      <c r="M4622" s="127">
        <v>2</v>
      </c>
      <c r="N4622" s="125" t="s">
        <v>32082</v>
      </c>
      <c r="O4622" s="102" t="s">
        <v>15959</v>
      </c>
      <c r="P4622" s="102" t="s">
        <v>9125</v>
      </c>
      <c r="Q4622" s="102" t="s">
        <v>16520</v>
      </c>
      <c r="R4622" s="102"/>
      <c r="S4622" s="102"/>
      <c r="T4622" s="102" t="s">
        <v>21275</v>
      </c>
      <c r="U4622" s="102" t="s">
        <v>28876</v>
      </c>
      <c r="V4622" s="109">
        <v>7</v>
      </c>
      <c r="W4622" s="109"/>
      <c r="X4622" s="324"/>
    </row>
    <row r="4623" spans="1:24" ht="12.95" customHeight="1" x14ac:dyDescent="0.2">
      <c r="A4623" s="101">
        <v>34304</v>
      </c>
      <c r="B4623" s="115" t="s">
        <v>5014</v>
      </c>
      <c r="C4623" s="102" t="s">
        <v>12113</v>
      </c>
      <c r="D4623" s="132" t="s">
        <v>13012</v>
      </c>
      <c r="E4623" s="102" t="s">
        <v>12114</v>
      </c>
      <c r="F4623" s="102" t="s">
        <v>14834</v>
      </c>
      <c r="G4623" s="105">
        <v>14755</v>
      </c>
      <c r="H4623" s="102" t="s">
        <v>13336</v>
      </c>
      <c r="I4623" s="102" t="s">
        <v>4890</v>
      </c>
      <c r="J4623" s="102" t="s">
        <v>13013</v>
      </c>
      <c r="K4623" s="102"/>
      <c r="L4623" s="111"/>
      <c r="M4623" s="107">
        <v>1</v>
      </c>
      <c r="N4623" s="108" t="s">
        <v>32083</v>
      </c>
      <c r="O4623" s="102"/>
      <c r="P4623" s="102"/>
      <c r="Q4623" s="102" t="s">
        <v>19103</v>
      </c>
      <c r="R4623" s="109"/>
      <c r="S4623" s="102" t="s">
        <v>11080</v>
      </c>
      <c r="T4623" s="102" t="s">
        <v>28757</v>
      </c>
      <c r="U4623" s="102"/>
      <c r="V4623" s="109">
        <v>8</v>
      </c>
      <c r="W4623" s="107"/>
      <c r="X4623" s="324"/>
    </row>
    <row r="4624" spans="1:24" ht="12.95" customHeight="1" x14ac:dyDescent="0.2">
      <c r="A4624" s="101">
        <v>34304</v>
      </c>
      <c r="B4624" s="115" t="s">
        <v>5014</v>
      </c>
      <c r="C4624" s="102" t="s">
        <v>12113</v>
      </c>
      <c r="D4624" s="132" t="s">
        <v>8806</v>
      </c>
      <c r="E4624" s="102" t="s">
        <v>5525</v>
      </c>
      <c r="F4624" s="102" t="s">
        <v>14834</v>
      </c>
      <c r="G4624" s="105">
        <v>14744</v>
      </c>
      <c r="H4624" s="102" t="s">
        <v>11819</v>
      </c>
      <c r="I4624" s="102" t="s">
        <v>5011</v>
      </c>
      <c r="J4624" s="102" t="s">
        <v>8807</v>
      </c>
      <c r="K4624" s="102"/>
      <c r="L4624" s="111"/>
      <c r="M4624" s="107">
        <v>3</v>
      </c>
      <c r="N4624" s="112" t="s">
        <v>16061</v>
      </c>
      <c r="O4624" s="102" t="s">
        <v>15902</v>
      </c>
      <c r="P4624" s="102" t="s">
        <v>15941</v>
      </c>
      <c r="Q4624" s="102" t="s">
        <v>17392</v>
      </c>
      <c r="R4624" s="109"/>
      <c r="S4624" s="102"/>
      <c r="T4624" s="102" t="s">
        <v>28757</v>
      </c>
      <c r="U4624" s="102" t="s">
        <v>28877</v>
      </c>
      <c r="V4624" s="109">
        <v>5</v>
      </c>
      <c r="W4624" s="107"/>
      <c r="X4624" s="324"/>
    </row>
    <row r="4625" spans="1:24" ht="12.95" customHeight="1" x14ac:dyDescent="0.2">
      <c r="A4625" s="101">
        <v>34304</v>
      </c>
      <c r="B4625" s="115" t="s">
        <v>5014</v>
      </c>
      <c r="C4625" s="102" t="s">
        <v>12113</v>
      </c>
      <c r="D4625" s="132" t="s">
        <v>1532</v>
      </c>
      <c r="E4625" s="102" t="s">
        <v>13005</v>
      </c>
      <c r="F4625" s="102" t="s">
        <v>14834</v>
      </c>
      <c r="G4625" s="105">
        <v>16428</v>
      </c>
      <c r="H4625" s="102" t="s">
        <v>11819</v>
      </c>
      <c r="I4625" s="102" t="s">
        <v>10191</v>
      </c>
      <c r="J4625" s="102" t="s">
        <v>9692</v>
      </c>
      <c r="K4625" s="102"/>
      <c r="L4625" s="111"/>
      <c r="M4625" s="107">
        <v>2</v>
      </c>
      <c r="N4625" s="112" t="s">
        <v>16129</v>
      </c>
      <c r="O4625" s="102" t="s">
        <v>28717</v>
      </c>
      <c r="P4625" s="102"/>
      <c r="Q4625" s="102" t="s">
        <v>20459</v>
      </c>
      <c r="R4625" s="109"/>
      <c r="S4625" s="102"/>
      <c r="T4625" s="102" t="s">
        <v>20547</v>
      </c>
      <c r="U4625" s="102" t="s">
        <v>7960</v>
      </c>
      <c r="V4625" s="109">
        <v>6.5</v>
      </c>
      <c r="W4625" s="107"/>
      <c r="X4625" s="324"/>
    </row>
    <row r="4626" spans="1:24" ht="12.95" customHeight="1" x14ac:dyDescent="0.2">
      <c r="A4626" s="101">
        <v>34304</v>
      </c>
      <c r="B4626" s="115" t="s">
        <v>5014</v>
      </c>
      <c r="C4626" s="102" t="s">
        <v>12113</v>
      </c>
      <c r="D4626" s="129" t="s">
        <v>236</v>
      </c>
      <c r="E4626" s="102" t="s">
        <v>9693</v>
      </c>
      <c r="F4626" s="102" t="s">
        <v>14834</v>
      </c>
      <c r="G4626" s="105">
        <v>16429</v>
      </c>
      <c r="H4626" s="102" t="s">
        <v>11819</v>
      </c>
      <c r="I4626" s="102" t="s">
        <v>10191</v>
      </c>
      <c r="J4626" s="102" t="s">
        <v>9614</v>
      </c>
      <c r="K4626" s="102"/>
      <c r="L4626" s="111" t="s">
        <v>35048</v>
      </c>
      <c r="M4626" s="102">
        <v>2</v>
      </c>
      <c r="N4626" s="112" t="s">
        <v>18167</v>
      </c>
      <c r="O4626" s="102" t="s">
        <v>248</v>
      </c>
      <c r="P4626" s="102"/>
      <c r="Q4626" s="102" t="s">
        <v>20459</v>
      </c>
      <c r="R4626" s="102"/>
      <c r="S4626" s="102"/>
      <c r="T4626" s="102" t="s">
        <v>20547</v>
      </c>
      <c r="U4626" s="102" t="s">
        <v>28878</v>
      </c>
      <c r="V4626" s="109">
        <v>4.5</v>
      </c>
      <c r="W4626" s="109"/>
      <c r="X4626" s="324"/>
    </row>
    <row r="4627" spans="1:24" ht="12.95" customHeight="1" x14ac:dyDescent="0.2">
      <c r="A4627" s="101">
        <v>34304</v>
      </c>
      <c r="B4627" s="115" t="s">
        <v>5014</v>
      </c>
      <c r="C4627" s="102" t="s">
        <v>12113</v>
      </c>
      <c r="D4627" s="132" t="s">
        <v>18168</v>
      </c>
      <c r="E4627" s="102" t="s">
        <v>9694</v>
      </c>
      <c r="F4627" s="102" t="s">
        <v>14834</v>
      </c>
      <c r="G4627" s="105">
        <v>16432</v>
      </c>
      <c r="H4627" s="102" t="s">
        <v>11819</v>
      </c>
      <c r="I4627" s="102" t="s">
        <v>10191</v>
      </c>
      <c r="J4627" s="102" t="s">
        <v>9695</v>
      </c>
      <c r="K4627" s="102"/>
      <c r="L4627" s="111"/>
      <c r="M4627" s="107">
        <v>2</v>
      </c>
      <c r="N4627" s="112" t="s">
        <v>16643</v>
      </c>
      <c r="O4627" s="102" t="s">
        <v>5771</v>
      </c>
      <c r="P4627" s="102" t="s">
        <v>13301</v>
      </c>
      <c r="Q4627" s="102" t="s">
        <v>20459</v>
      </c>
      <c r="R4627" s="109"/>
      <c r="S4627" s="102" t="s">
        <v>8315</v>
      </c>
      <c r="T4627" s="102" t="s">
        <v>20547</v>
      </c>
      <c r="U4627" s="102" t="s">
        <v>7960</v>
      </c>
      <c r="V4627" s="109">
        <v>4.5</v>
      </c>
      <c r="W4627" s="107"/>
      <c r="X4627" s="324"/>
    </row>
    <row r="4628" spans="1:24" ht="12.95" customHeight="1" x14ac:dyDescent="0.2">
      <c r="A4628" s="115">
        <v>2005</v>
      </c>
      <c r="B4628" s="115" t="s">
        <v>1887</v>
      </c>
      <c r="C4628" s="103" t="s">
        <v>1283</v>
      </c>
      <c r="D4628" s="102" t="s">
        <v>12418</v>
      </c>
      <c r="E4628" s="115" t="s">
        <v>2039</v>
      </c>
      <c r="F4628" s="104" t="s">
        <v>14834</v>
      </c>
      <c r="G4628" s="105">
        <v>13552</v>
      </c>
      <c r="H4628" s="102" t="s">
        <v>32084</v>
      </c>
      <c r="I4628" s="102" t="s">
        <v>32085</v>
      </c>
      <c r="J4628" s="102" t="s">
        <v>2028</v>
      </c>
      <c r="K4628" s="102"/>
      <c r="L4628" s="111"/>
      <c r="M4628" s="109">
        <v>3</v>
      </c>
      <c r="N4628" s="112" t="s">
        <v>18178</v>
      </c>
      <c r="O4628" s="102" t="s">
        <v>12721</v>
      </c>
      <c r="P4628" s="102" t="s">
        <v>15928</v>
      </c>
      <c r="Q4628" s="102" t="s">
        <v>28879</v>
      </c>
      <c r="R4628" s="109"/>
      <c r="S4628" s="102"/>
      <c r="T4628" s="102" t="s">
        <v>21408</v>
      </c>
      <c r="U4628" s="102" t="s">
        <v>28880</v>
      </c>
      <c r="V4628" s="109">
        <v>7.5</v>
      </c>
      <c r="W4628" s="107"/>
      <c r="X4628" s="324"/>
    </row>
    <row r="4629" spans="1:24" ht="12.95" customHeight="1" x14ac:dyDescent="0.2">
      <c r="A4629" s="115">
        <v>2005</v>
      </c>
      <c r="B4629" s="115" t="s">
        <v>1887</v>
      </c>
      <c r="C4629" s="102" t="s">
        <v>1283</v>
      </c>
      <c r="D4629" s="102" t="s">
        <v>14381</v>
      </c>
      <c r="E4629" s="115" t="s">
        <v>2040</v>
      </c>
      <c r="F4629" s="104" t="s">
        <v>14834</v>
      </c>
      <c r="G4629" s="105">
        <v>14492</v>
      </c>
      <c r="H4629" s="102" t="s">
        <v>31298</v>
      </c>
      <c r="I4629" s="102" t="s">
        <v>11819</v>
      </c>
      <c r="J4629" s="102" t="s">
        <v>63</v>
      </c>
      <c r="K4629" s="102"/>
      <c r="L4629" s="111"/>
      <c r="M4629" s="109">
        <v>2</v>
      </c>
      <c r="N4629" s="112" t="s">
        <v>18130</v>
      </c>
      <c r="O4629" s="102" t="s">
        <v>16121</v>
      </c>
      <c r="P4629" s="102"/>
      <c r="Q4629" s="102" t="s">
        <v>16751</v>
      </c>
      <c r="R4629" s="109"/>
      <c r="S4629" s="102"/>
      <c r="T4629" s="102" t="s">
        <v>20541</v>
      </c>
      <c r="U4629" s="102" t="s">
        <v>18179</v>
      </c>
      <c r="V4629" s="109">
        <v>5.5</v>
      </c>
      <c r="W4629" s="107"/>
      <c r="X4629" s="324"/>
    </row>
    <row r="4630" spans="1:24" ht="12.95" customHeight="1" x14ac:dyDescent="0.2">
      <c r="A4630" s="115">
        <v>2005</v>
      </c>
      <c r="B4630" s="115" t="s">
        <v>1887</v>
      </c>
      <c r="C4630" s="102" t="s">
        <v>1283</v>
      </c>
      <c r="D4630" s="129" t="s">
        <v>51</v>
      </c>
      <c r="E4630" s="102" t="s">
        <v>2041</v>
      </c>
      <c r="F4630" s="102" t="s">
        <v>14834</v>
      </c>
      <c r="G4630" s="105">
        <v>14672</v>
      </c>
      <c r="H4630" s="102" t="s">
        <v>18180</v>
      </c>
      <c r="I4630" s="102" t="s">
        <v>10103</v>
      </c>
      <c r="J4630" s="102" t="s">
        <v>18181</v>
      </c>
      <c r="K4630" s="102"/>
      <c r="L4630" s="111" t="s">
        <v>7429</v>
      </c>
      <c r="M4630" s="127">
        <v>2</v>
      </c>
      <c r="N4630" s="125" t="s">
        <v>32086</v>
      </c>
      <c r="O4630" s="102"/>
      <c r="P4630" s="102"/>
      <c r="Q4630" s="102" t="s">
        <v>21134</v>
      </c>
      <c r="R4630" s="102"/>
      <c r="S4630" s="102"/>
      <c r="T4630" s="102" t="s">
        <v>20549</v>
      </c>
      <c r="U4630" s="102" t="s">
        <v>28881</v>
      </c>
      <c r="V4630" s="102">
        <v>5.5</v>
      </c>
      <c r="W4630" s="102"/>
      <c r="X4630" s="324"/>
    </row>
    <row r="4631" spans="1:24" ht="12.95" customHeight="1" x14ac:dyDescent="0.2">
      <c r="A4631" s="115">
        <v>2005</v>
      </c>
      <c r="B4631" s="115" t="s">
        <v>1887</v>
      </c>
      <c r="C4631" s="102" t="s">
        <v>1283</v>
      </c>
      <c r="D4631" s="132" t="s">
        <v>13317</v>
      </c>
      <c r="E4631" s="102" t="s">
        <v>2042</v>
      </c>
      <c r="F4631" s="102" t="s">
        <v>14834</v>
      </c>
      <c r="G4631" s="105">
        <v>15149</v>
      </c>
      <c r="H4631" s="102" t="s">
        <v>10103</v>
      </c>
      <c r="I4631" s="102" t="s">
        <v>11819</v>
      </c>
      <c r="J4631" s="102" t="s">
        <v>13318</v>
      </c>
      <c r="K4631" s="102"/>
      <c r="L4631" s="111"/>
      <c r="M4631" s="109">
        <v>2</v>
      </c>
      <c r="N4631" s="112" t="s">
        <v>18092</v>
      </c>
      <c r="O4631" s="102" t="s">
        <v>18174</v>
      </c>
      <c r="P4631" s="102"/>
      <c r="Q4631" s="102" t="s">
        <v>16121</v>
      </c>
      <c r="R4631" s="109"/>
      <c r="S4631" s="102"/>
      <c r="T4631" s="102" t="s">
        <v>7789</v>
      </c>
      <c r="U4631" s="102" t="s">
        <v>9313</v>
      </c>
      <c r="V4631" s="109">
        <v>6.5</v>
      </c>
      <c r="W4631" s="107"/>
      <c r="X4631" s="324"/>
    </row>
    <row r="4632" spans="1:24" ht="12.95" customHeight="1" x14ac:dyDescent="0.2">
      <c r="A4632" s="115">
        <v>2005</v>
      </c>
      <c r="B4632" s="115" t="s">
        <v>1887</v>
      </c>
      <c r="C4632" s="102" t="s">
        <v>1283</v>
      </c>
      <c r="D4632" s="132" t="s">
        <v>9918</v>
      </c>
      <c r="E4632" s="102" t="s">
        <v>2043</v>
      </c>
      <c r="F4632" s="102" t="s">
        <v>14834</v>
      </c>
      <c r="G4632" s="105">
        <v>15698</v>
      </c>
      <c r="H4632" s="102" t="s">
        <v>10103</v>
      </c>
      <c r="I4632" s="102" t="s">
        <v>6489</v>
      </c>
      <c r="J4632" s="102" t="s">
        <v>9314</v>
      </c>
      <c r="K4632" s="102"/>
      <c r="L4632" s="111"/>
      <c r="M4632" s="109">
        <v>2</v>
      </c>
      <c r="N4632" s="112" t="s">
        <v>17002</v>
      </c>
      <c r="O4632" s="102" t="s">
        <v>15889</v>
      </c>
      <c r="P4632" s="102"/>
      <c r="Q4632" s="102" t="s">
        <v>16869</v>
      </c>
      <c r="R4632" s="109"/>
      <c r="S4632" s="102" t="s">
        <v>9435</v>
      </c>
      <c r="T4632" s="102" t="s">
        <v>7789</v>
      </c>
      <c r="U4632" s="102" t="s">
        <v>28882</v>
      </c>
      <c r="V4632" s="109">
        <v>5.5</v>
      </c>
      <c r="W4632" s="107"/>
      <c r="X4632" s="324"/>
    </row>
    <row r="4633" spans="1:24" ht="12.95" customHeight="1" x14ac:dyDescent="0.2">
      <c r="A4633" s="115">
        <v>2005</v>
      </c>
      <c r="B4633" s="115" t="s">
        <v>1887</v>
      </c>
      <c r="C4633" s="102" t="s">
        <v>1283</v>
      </c>
      <c r="D4633" s="132" t="s">
        <v>4451</v>
      </c>
      <c r="E4633" s="102" t="s">
        <v>2044</v>
      </c>
      <c r="F4633" s="102" t="s">
        <v>14834</v>
      </c>
      <c r="G4633" s="105">
        <v>15957</v>
      </c>
      <c r="H4633" s="102" t="s">
        <v>10103</v>
      </c>
      <c r="I4633" s="102" t="s">
        <v>11819</v>
      </c>
      <c r="J4633" s="102" t="s">
        <v>7787</v>
      </c>
      <c r="K4633" s="102"/>
      <c r="L4633" s="111"/>
      <c r="M4633" s="109">
        <v>3</v>
      </c>
      <c r="N4633" s="108" t="s">
        <v>32087</v>
      </c>
      <c r="O4633" s="102" t="s">
        <v>18177</v>
      </c>
      <c r="P4633" s="102"/>
      <c r="Q4633" s="102" t="s">
        <v>17391</v>
      </c>
      <c r="R4633" s="109"/>
      <c r="S4633" s="102"/>
      <c r="T4633" s="102" t="s">
        <v>7789</v>
      </c>
      <c r="U4633" s="102" t="s">
        <v>2477</v>
      </c>
      <c r="V4633" s="109">
        <v>7</v>
      </c>
      <c r="W4633" s="107"/>
      <c r="X4633" s="324"/>
    </row>
    <row r="4634" spans="1:24" ht="12.95" customHeight="1" x14ac:dyDescent="0.2">
      <c r="A4634" s="115">
        <v>2005</v>
      </c>
      <c r="B4634" s="115" t="s">
        <v>1887</v>
      </c>
      <c r="C4634" s="102" t="s">
        <v>1283</v>
      </c>
      <c r="D4634" s="129" t="s">
        <v>8858</v>
      </c>
      <c r="E4634" s="102" t="s">
        <v>8857</v>
      </c>
      <c r="F4634" s="102" t="s">
        <v>14834</v>
      </c>
      <c r="G4634" s="105">
        <v>16317</v>
      </c>
      <c r="H4634" s="102" t="s">
        <v>11819</v>
      </c>
      <c r="I4634" s="102" t="s">
        <v>10191</v>
      </c>
      <c r="J4634" s="102" t="s">
        <v>8859</v>
      </c>
      <c r="K4634" s="102"/>
      <c r="L4634" s="111" t="s">
        <v>15689</v>
      </c>
      <c r="M4634" s="102">
        <v>2</v>
      </c>
      <c r="N4634" s="112" t="s">
        <v>18064</v>
      </c>
      <c r="O4634" s="102" t="s">
        <v>16911</v>
      </c>
      <c r="P4634" s="102"/>
      <c r="Q4634" s="102" t="s">
        <v>20681</v>
      </c>
      <c r="R4634" s="102"/>
      <c r="S4634" s="102"/>
      <c r="T4634" s="102" t="s">
        <v>20547</v>
      </c>
      <c r="U4634" s="102" t="s">
        <v>18183</v>
      </c>
      <c r="V4634" s="102">
        <v>6</v>
      </c>
      <c r="W4634" s="102"/>
      <c r="X4634" s="324"/>
    </row>
    <row r="4635" spans="1:24" ht="12.95" customHeight="1" x14ac:dyDescent="0.2">
      <c r="A4635" s="115">
        <v>2005</v>
      </c>
      <c r="B4635" s="115" t="s">
        <v>1887</v>
      </c>
      <c r="C4635" s="102" t="s">
        <v>1283</v>
      </c>
      <c r="D4635" s="129" t="s">
        <v>13791</v>
      </c>
      <c r="E4635" s="102" t="s">
        <v>2045</v>
      </c>
      <c r="F4635" s="102" t="s">
        <v>14834</v>
      </c>
      <c r="G4635" s="105">
        <v>16441</v>
      </c>
      <c r="H4635" s="102" t="s">
        <v>10191</v>
      </c>
      <c r="I4635" s="102" t="s">
        <v>4890</v>
      </c>
      <c r="J4635" s="102" t="s">
        <v>4178</v>
      </c>
      <c r="K4635" s="102"/>
      <c r="L4635" s="111" t="s">
        <v>15691</v>
      </c>
      <c r="M4635" s="127">
        <v>0.5</v>
      </c>
      <c r="N4635" s="125">
        <v>49</v>
      </c>
      <c r="O4635" s="102" t="s">
        <v>15922</v>
      </c>
      <c r="P4635" s="102"/>
      <c r="Q4635" s="102" t="s">
        <v>19141</v>
      </c>
      <c r="R4635" s="102"/>
      <c r="S4635" s="102"/>
      <c r="T4635" s="102" t="s">
        <v>20546</v>
      </c>
      <c r="U4635" s="102" t="s">
        <v>28883</v>
      </c>
      <c r="V4635" s="102">
        <v>7</v>
      </c>
      <c r="W4635" s="102"/>
      <c r="X4635" s="324"/>
    </row>
    <row r="4636" spans="1:24" ht="12.95" customHeight="1" x14ac:dyDescent="0.2">
      <c r="A4636" s="115">
        <v>2006</v>
      </c>
      <c r="B4636" s="115" t="s">
        <v>1887</v>
      </c>
      <c r="C4636" s="103" t="s">
        <v>1512</v>
      </c>
      <c r="D4636" s="129" t="s">
        <v>7885</v>
      </c>
      <c r="E4636" s="102" t="s">
        <v>7887</v>
      </c>
      <c r="F4636" s="102" t="s">
        <v>14834</v>
      </c>
      <c r="G4636" s="105">
        <v>14759</v>
      </c>
      <c r="H4636" s="102" t="s">
        <v>11819</v>
      </c>
      <c r="I4636" s="102" t="s">
        <v>5011</v>
      </c>
      <c r="J4636" s="102" t="s">
        <v>18184</v>
      </c>
      <c r="K4636" s="102"/>
      <c r="L4636" s="111" t="s">
        <v>15675</v>
      </c>
      <c r="M4636" s="102">
        <v>2</v>
      </c>
      <c r="N4636" s="112" t="s">
        <v>18185</v>
      </c>
      <c r="O4636" s="102" t="s">
        <v>12252</v>
      </c>
      <c r="P4636" s="102" t="s">
        <v>13301</v>
      </c>
      <c r="Q4636" s="102" t="s">
        <v>18156</v>
      </c>
      <c r="R4636" s="102"/>
      <c r="S4636" s="102"/>
      <c r="T4636" s="102" t="s">
        <v>28757</v>
      </c>
      <c r="U4636" s="102" t="s">
        <v>5978</v>
      </c>
      <c r="V4636" s="102">
        <v>7</v>
      </c>
      <c r="W4636" s="102"/>
      <c r="X4636" s="324"/>
    </row>
    <row r="4637" spans="1:24" ht="12.95" customHeight="1" x14ac:dyDescent="0.2">
      <c r="A4637" s="115">
        <v>2006</v>
      </c>
      <c r="B4637" s="115" t="s">
        <v>1887</v>
      </c>
      <c r="C4637" s="102" t="s">
        <v>1512</v>
      </c>
      <c r="D4637" s="132" t="s">
        <v>6194</v>
      </c>
      <c r="E4637" s="102" t="s">
        <v>3330</v>
      </c>
      <c r="F4637" s="102" t="s">
        <v>14834</v>
      </c>
      <c r="G4637" s="105">
        <v>15156</v>
      </c>
      <c r="H4637" s="102" t="s">
        <v>10103</v>
      </c>
      <c r="I4637" s="102" t="s">
        <v>11819</v>
      </c>
      <c r="J4637" s="102" t="s">
        <v>3331</v>
      </c>
      <c r="K4637" s="102"/>
      <c r="L4637" s="111"/>
      <c r="M4637" s="109">
        <v>2</v>
      </c>
      <c r="N4637" s="112" t="s">
        <v>15982</v>
      </c>
      <c r="O4637" s="102" t="s">
        <v>10189</v>
      </c>
      <c r="P4637" s="102" t="s">
        <v>15906</v>
      </c>
      <c r="Q4637" s="102" t="s">
        <v>20296</v>
      </c>
      <c r="R4637" s="109"/>
      <c r="S4637" s="102" t="s">
        <v>8315</v>
      </c>
      <c r="T4637" s="102" t="s">
        <v>7789</v>
      </c>
      <c r="U4637" s="102" t="s">
        <v>3332</v>
      </c>
      <c r="V4637" s="109">
        <v>7.5</v>
      </c>
      <c r="W4637" s="107"/>
      <c r="X4637" s="324"/>
    </row>
    <row r="4638" spans="1:24" ht="12.95" customHeight="1" x14ac:dyDescent="0.2">
      <c r="A4638" s="115">
        <v>2006</v>
      </c>
      <c r="B4638" s="115" t="s">
        <v>1887</v>
      </c>
      <c r="C4638" s="102" t="s">
        <v>1512</v>
      </c>
      <c r="D4638" s="132" t="s">
        <v>7971</v>
      </c>
      <c r="E4638" s="102" t="s">
        <v>7970</v>
      </c>
      <c r="F4638" s="102" t="s">
        <v>14834</v>
      </c>
      <c r="G4638" s="105">
        <v>15546</v>
      </c>
      <c r="H4638" s="102" t="s">
        <v>10103</v>
      </c>
      <c r="I4638" s="102" t="s">
        <v>11819</v>
      </c>
      <c r="J4638" s="102" t="s">
        <v>8686</v>
      </c>
      <c r="K4638" s="102"/>
      <c r="L4638" s="111"/>
      <c r="M4638" s="109">
        <v>1</v>
      </c>
      <c r="N4638" s="108" t="s">
        <v>30787</v>
      </c>
      <c r="O4638" s="102" t="s">
        <v>9160</v>
      </c>
      <c r="P4638" s="102" t="s">
        <v>9125</v>
      </c>
      <c r="Q4638" s="102" t="s">
        <v>16751</v>
      </c>
      <c r="R4638" s="109"/>
      <c r="S4638" s="102"/>
      <c r="T4638" s="102" t="s">
        <v>7789</v>
      </c>
      <c r="U4638" s="102" t="s">
        <v>28884</v>
      </c>
      <c r="V4638" s="109">
        <v>6.5</v>
      </c>
      <c r="W4638" s="107"/>
      <c r="X4638" s="324"/>
    </row>
    <row r="4639" spans="1:24" ht="12.95" customHeight="1" x14ac:dyDescent="0.2">
      <c r="A4639" s="115">
        <v>2006</v>
      </c>
      <c r="B4639" s="115" t="s">
        <v>1887</v>
      </c>
      <c r="C4639" s="102" t="s">
        <v>1512</v>
      </c>
      <c r="D4639" s="129" t="s">
        <v>4447</v>
      </c>
      <c r="E4639" s="102" t="s">
        <v>7972</v>
      </c>
      <c r="F4639" s="102" t="s">
        <v>14834</v>
      </c>
      <c r="G4639" s="105">
        <v>15612</v>
      </c>
      <c r="H4639" s="102" t="s">
        <v>10103</v>
      </c>
      <c r="I4639" s="102" t="s">
        <v>4890</v>
      </c>
      <c r="J4639" s="102" t="s">
        <v>18186</v>
      </c>
      <c r="K4639" s="102"/>
      <c r="L4639" s="111" t="s">
        <v>15683</v>
      </c>
      <c r="M4639" s="102">
        <v>2</v>
      </c>
      <c r="N4639" s="112" t="s">
        <v>18187</v>
      </c>
      <c r="O4639" s="102" t="s">
        <v>17392</v>
      </c>
      <c r="P4639" s="102" t="s">
        <v>162</v>
      </c>
      <c r="Q4639" s="102" t="s">
        <v>19846</v>
      </c>
      <c r="R4639" s="102"/>
      <c r="S4639" s="102"/>
      <c r="T4639" s="102" t="s">
        <v>7789</v>
      </c>
      <c r="U4639" s="102" t="s">
        <v>18188</v>
      </c>
      <c r="V4639" s="102">
        <v>6.5</v>
      </c>
      <c r="W4639" s="102"/>
      <c r="X4639" s="324"/>
    </row>
    <row r="4640" spans="1:24" ht="12.95" customHeight="1" x14ac:dyDescent="0.2">
      <c r="A4640" s="115">
        <v>2006</v>
      </c>
      <c r="B4640" s="115" t="s">
        <v>1887</v>
      </c>
      <c r="C4640" s="102" t="s">
        <v>1512</v>
      </c>
      <c r="D4640" s="132" t="s">
        <v>6195</v>
      </c>
      <c r="E4640" s="102" t="s">
        <v>4449</v>
      </c>
      <c r="F4640" s="102" t="s">
        <v>14834</v>
      </c>
      <c r="G4640" s="105">
        <v>15675</v>
      </c>
      <c r="H4640" s="102" t="s">
        <v>11819</v>
      </c>
      <c r="I4640" s="102" t="s">
        <v>10103</v>
      </c>
      <c r="J4640" s="102" t="s">
        <v>6801</v>
      </c>
      <c r="K4640" s="102"/>
      <c r="L4640" s="111"/>
      <c r="M4640" s="109">
        <v>3</v>
      </c>
      <c r="N4640" s="108" t="s">
        <v>32088</v>
      </c>
      <c r="O4640" s="102" t="s">
        <v>12252</v>
      </c>
      <c r="P4640" s="102" t="s">
        <v>8076</v>
      </c>
      <c r="Q4640" s="102" t="s">
        <v>16568</v>
      </c>
      <c r="R4640" s="109"/>
      <c r="S4640" s="102"/>
      <c r="T4640" s="102" t="s">
        <v>7789</v>
      </c>
      <c r="U4640" s="102" t="s">
        <v>18189</v>
      </c>
      <c r="V4640" s="109">
        <v>6.5</v>
      </c>
      <c r="W4640" s="107"/>
      <c r="X4640" s="324"/>
    </row>
    <row r="4641" spans="1:24" ht="12.95" customHeight="1" x14ac:dyDescent="0.2">
      <c r="A4641" s="115">
        <v>2006</v>
      </c>
      <c r="B4641" s="115" t="s">
        <v>1887</v>
      </c>
      <c r="C4641" s="102" t="s">
        <v>1512</v>
      </c>
      <c r="D4641" s="132" t="s">
        <v>4317</v>
      </c>
      <c r="E4641" s="102" t="s">
        <v>4316</v>
      </c>
      <c r="F4641" s="102" t="s">
        <v>14834</v>
      </c>
      <c r="G4641" s="105">
        <v>15907</v>
      </c>
      <c r="H4641" s="102" t="s">
        <v>7198</v>
      </c>
      <c r="I4641" s="102" t="s">
        <v>10191</v>
      </c>
      <c r="J4641" s="102" t="s">
        <v>12067</v>
      </c>
      <c r="K4641" s="102"/>
      <c r="L4641" s="111"/>
      <c r="M4641" s="109">
        <v>2</v>
      </c>
      <c r="N4641" s="112" t="s">
        <v>18190</v>
      </c>
      <c r="O4641" s="102" t="s">
        <v>16856</v>
      </c>
      <c r="P4641" s="102" t="s">
        <v>162</v>
      </c>
      <c r="Q4641" s="102" t="s">
        <v>19571</v>
      </c>
      <c r="R4641" s="109"/>
      <c r="S4641" s="102"/>
      <c r="T4641" s="102" t="s">
        <v>21275</v>
      </c>
      <c r="U4641" s="102" t="s">
        <v>28885</v>
      </c>
      <c r="V4641" s="109">
        <v>5.5</v>
      </c>
      <c r="W4641" s="107"/>
      <c r="X4641" s="324"/>
    </row>
    <row r="4642" spans="1:24" ht="12.95" customHeight="1" x14ac:dyDescent="0.2">
      <c r="A4642" s="115">
        <v>2006</v>
      </c>
      <c r="B4642" s="115" t="s">
        <v>1887</v>
      </c>
      <c r="C4642" s="102" t="s">
        <v>1512</v>
      </c>
      <c r="D4642" s="132" t="s">
        <v>2740</v>
      </c>
      <c r="E4642" s="102" t="s">
        <v>347</v>
      </c>
      <c r="F4642" s="102" t="s">
        <v>14834</v>
      </c>
      <c r="G4642" s="105">
        <v>16544</v>
      </c>
      <c r="H4642" s="102" t="s">
        <v>4890</v>
      </c>
      <c r="I4642" s="102" t="s">
        <v>10103</v>
      </c>
      <c r="J4642" s="102" t="s">
        <v>12793</v>
      </c>
      <c r="K4642" s="102" t="s">
        <v>14113</v>
      </c>
      <c r="L4642" s="111"/>
      <c r="M4642" s="109">
        <v>2</v>
      </c>
      <c r="N4642" s="112" t="s">
        <v>17448</v>
      </c>
      <c r="O4642" s="102" t="s">
        <v>18182</v>
      </c>
      <c r="P4642" s="102" t="s">
        <v>9125</v>
      </c>
      <c r="Q4642" s="102" t="s">
        <v>17383</v>
      </c>
      <c r="R4642" s="109"/>
      <c r="S4642" s="102"/>
      <c r="T4642" s="102" t="s">
        <v>7789</v>
      </c>
      <c r="U4642" s="102"/>
      <c r="V4642" s="109">
        <v>5.5</v>
      </c>
      <c r="W4642" s="107"/>
      <c r="X4642" s="324"/>
    </row>
    <row r="4643" spans="1:24" ht="12.95" customHeight="1" x14ac:dyDescent="0.2">
      <c r="A4643" s="115">
        <v>2006</v>
      </c>
      <c r="B4643" s="115" t="s">
        <v>1887</v>
      </c>
      <c r="C4643" s="102" t="s">
        <v>1512</v>
      </c>
      <c r="D4643" s="132" t="s">
        <v>9226</v>
      </c>
      <c r="E4643" s="102" t="s">
        <v>9225</v>
      </c>
      <c r="F4643" s="102" t="s">
        <v>14834</v>
      </c>
      <c r="G4643" s="105">
        <v>16548</v>
      </c>
      <c r="H4643" s="102" t="s">
        <v>11819</v>
      </c>
      <c r="I4643" s="102" t="s">
        <v>10103</v>
      </c>
      <c r="J4643" s="102" t="s">
        <v>9227</v>
      </c>
      <c r="K4643" s="102"/>
      <c r="L4643" s="111"/>
      <c r="M4643" s="109">
        <v>1</v>
      </c>
      <c r="N4643" s="108" t="s">
        <v>32089</v>
      </c>
      <c r="O4643" s="102" t="s">
        <v>16982</v>
      </c>
      <c r="P4643" s="102"/>
      <c r="Q4643" s="102" t="s">
        <v>18206</v>
      </c>
      <c r="R4643" s="109"/>
      <c r="S4643" s="102"/>
      <c r="T4643" s="102" t="s">
        <v>7789</v>
      </c>
      <c r="U4643" s="102" t="s">
        <v>28886</v>
      </c>
      <c r="V4643" s="109">
        <v>5</v>
      </c>
      <c r="W4643" s="107"/>
      <c r="X4643" s="324"/>
    </row>
    <row r="4644" spans="1:24" ht="12.95" customHeight="1" x14ac:dyDescent="0.2">
      <c r="A4644" s="102">
        <v>2007</v>
      </c>
      <c r="B4644" s="102" t="s">
        <v>1887</v>
      </c>
      <c r="C4644" s="103" t="s">
        <v>1513</v>
      </c>
      <c r="D4644" s="129" t="s">
        <v>838</v>
      </c>
      <c r="E4644" s="102" t="s">
        <v>12877</v>
      </c>
      <c r="F4644" s="102" t="s">
        <v>14834</v>
      </c>
      <c r="G4644" s="105">
        <v>13704</v>
      </c>
      <c r="H4644" s="102" t="s">
        <v>14944</v>
      </c>
      <c r="I4644" s="102" t="s">
        <v>2625</v>
      </c>
      <c r="J4644" s="102" t="s">
        <v>18192</v>
      </c>
      <c r="K4644" s="102"/>
      <c r="L4644" s="111" t="s">
        <v>15671</v>
      </c>
      <c r="M4644" s="102">
        <v>2</v>
      </c>
      <c r="N4644" s="112" t="s">
        <v>18193</v>
      </c>
      <c r="O4644" s="102" t="s">
        <v>16499</v>
      </c>
      <c r="P4644" s="102"/>
      <c r="Q4644" s="102" t="s">
        <v>28465</v>
      </c>
      <c r="R4644" s="102"/>
      <c r="S4644" s="102"/>
      <c r="T4644" s="102" t="s">
        <v>8947</v>
      </c>
      <c r="U4644" s="102"/>
      <c r="V4644" s="102">
        <v>5</v>
      </c>
      <c r="W4644" s="102"/>
      <c r="X4644" s="324"/>
    </row>
    <row r="4645" spans="1:24" ht="12.95" customHeight="1" x14ac:dyDescent="0.2">
      <c r="A4645" s="115">
        <v>2007</v>
      </c>
      <c r="B4645" s="115" t="s">
        <v>1887</v>
      </c>
      <c r="C4645" s="102" t="s">
        <v>1513</v>
      </c>
      <c r="D4645" s="132" t="s">
        <v>1603</v>
      </c>
      <c r="E4645" s="102" t="s">
        <v>4477</v>
      </c>
      <c r="F4645" s="102" t="s">
        <v>14834</v>
      </c>
      <c r="G4645" s="105">
        <v>14669</v>
      </c>
      <c r="H4645" s="102" t="s">
        <v>32090</v>
      </c>
      <c r="I4645" s="102" t="s">
        <v>10103</v>
      </c>
      <c r="J4645" s="102" t="s">
        <v>1604</v>
      </c>
      <c r="K4645" s="102"/>
      <c r="L4645" s="111"/>
      <c r="M4645" s="109">
        <v>1.5</v>
      </c>
      <c r="N4645" s="112" t="s">
        <v>18194</v>
      </c>
      <c r="O4645" s="102" t="s">
        <v>10189</v>
      </c>
      <c r="P4645" s="102" t="s">
        <v>9125</v>
      </c>
      <c r="Q4645" s="102" t="s">
        <v>16873</v>
      </c>
      <c r="R4645" s="109"/>
      <c r="S4645" s="102" t="s">
        <v>8315</v>
      </c>
      <c r="T4645" s="102" t="s">
        <v>20549</v>
      </c>
      <c r="U4645" s="102" t="s">
        <v>28887</v>
      </c>
      <c r="V4645" s="109">
        <v>6.5</v>
      </c>
      <c r="W4645" s="107"/>
      <c r="X4645" s="324"/>
    </row>
    <row r="4646" spans="1:24" ht="12.95" customHeight="1" x14ac:dyDescent="0.2">
      <c r="A4646" s="115">
        <v>2007</v>
      </c>
      <c r="B4646" s="115" t="s">
        <v>1887</v>
      </c>
      <c r="C4646" s="102" t="s">
        <v>1513</v>
      </c>
      <c r="D4646" s="129" t="s">
        <v>13131</v>
      </c>
      <c r="E4646" s="102" t="s">
        <v>12878</v>
      </c>
      <c r="F4646" s="102" t="s">
        <v>14834</v>
      </c>
      <c r="G4646" s="105">
        <v>15151</v>
      </c>
      <c r="H4646" s="102" t="s">
        <v>11819</v>
      </c>
      <c r="I4646" s="102" t="s">
        <v>10103</v>
      </c>
      <c r="J4646" s="102" t="s">
        <v>18195</v>
      </c>
      <c r="K4646" s="102"/>
      <c r="L4646" s="111" t="s">
        <v>15677</v>
      </c>
      <c r="M4646" s="102">
        <v>2</v>
      </c>
      <c r="N4646" s="112" t="s">
        <v>16044</v>
      </c>
      <c r="O4646" s="102" t="s">
        <v>15906</v>
      </c>
      <c r="P4646" s="102"/>
      <c r="Q4646" s="102" t="s">
        <v>19101</v>
      </c>
      <c r="R4646" s="102"/>
      <c r="S4646" s="102"/>
      <c r="T4646" s="102" t="s">
        <v>7789</v>
      </c>
      <c r="U4646" s="102"/>
      <c r="V4646" s="102">
        <v>7.5</v>
      </c>
      <c r="W4646" s="102"/>
      <c r="X4646" s="324"/>
    </row>
    <row r="4647" spans="1:24" ht="12.95" customHeight="1" x14ac:dyDescent="0.2">
      <c r="A4647" s="115">
        <v>2007</v>
      </c>
      <c r="B4647" s="115" t="s">
        <v>1887</v>
      </c>
      <c r="C4647" s="102" t="s">
        <v>1513</v>
      </c>
      <c r="D4647" s="129" t="s">
        <v>13133</v>
      </c>
      <c r="E4647" s="102" t="s">
        <v>12879</v>
      </c>
      <c r="F4647" s="102" t="s">
        <v>14834</v>
      </c>
      <c r="G4647" s="105">
        <v>15158</v>
      </c>
      <c r="H4647" s="102" t="s">
        <v>10103</v>
      </c>
      <c r="I4647" s="102" t="s">
        <v>32091</v>
      </c>
      <c r="J4647" s="102" t="s">
        <v>13134</v>
      </c>
      <c r="K4647" s="102"/>
      <c r="L4647" s="111" t="s">
        <v>15679</v>
      </c>
      <c r="M4647" s="127">
        <v>1</v>
      </c>
      <c r="N4647" s="125">
        <v>32</v>
      </c>
      <c r="O4647" s="102" t="s">
        <v>15928</v>
      </c>
      <c r="P4647" s="102"/>
      <c r="Q4647" s="102" t="s">
        <v>19695</v>
      </c>
      <c r="R4647" s="102"/>
      <c r="S4647" s="102"/>
      <c r="T4647" s="102" t="s">
        <v>7789</v>
      </c>
      <c r="U4647" s="102" t="s">
        <v>28888</v>
      </c>
      <c r="V4647" s="102">
        <v>6.5</v>
      </c>
      <c r="W4647" s="102"/>
      <c r="X4647" s="324"/>
    </row>
    <row r="4648" spans="1:24" ht="12.95" customHeight="1" x14ac:dyDescent="0.2">
      <c r="A4648" s="115">
        <v>2007</v>
      </c>
      <c r="B4648" s="115" t="s">
        <v>1887</v>
      </c>
      <c r="C4648" s="102" t="s">
        <v>1513</v>
      </c>
      <c r="D4648" s="129" t="s">
        <v>13036</v>
      </c>
      <c r="E4648" s="102" t="s">
        <v>12880</v>
      </c>
      <c r="F4648" s="102" t="s">
        <v>14834</v>
      </c>
      <c r="G4648" s="105">
        <v>15524</v>
      </c>
      <c r="H4648" s="102" t="s">
        <v>10103</v>
      </c>
      <c r="I4648" s="102" t="s">
        <v>11819</v>
      </c>
      <c r="J4648" s="102" t="s">
        <v>18196</v>
      </c>
      <c r="K4648" s="102"/>
      <c r="L4648" s="111" t="s">
        <v>15681</v>
      </c>
      <c r="M4648" s="127">
        <v>2</v>
      </c>
      <c r="N4648" s="125" t="s">
        <v>16944</v>
      </c>
      <c r="O4648" s="102" t="s">
        <v>15889</v>
      </c>
      <c r="P4648" s="102" t="s">
        <v>9125</v>
      </c>
      <c r="Q4648" s="102" t="s">
        <v>19489</v>
      </c>
      <c r="R4648" s="102"/>
      <c r="S4648" s="102"/>
      <c r="T4648" s="102" t="s">
        <v>7789</v>
      </c>
      <c r="U4648" s="102" t="s">
        <v>10492</v>
      </c>
      <c r="V4648" s="102">
        <v>5.5</v>
      </c>
      <c r="W4648" s="102"/>
      <c r="X4648" s="324"/>
    </row>
    <row r="4649" spans="1:24" ht="12.95" customHeight="1" x14ac:dyDescent="0.2">
      <c r="A4649" s="115">
        <v>2007</v>
      </c>
      <c r="B4649" s="115" t="s">
        <v>1887</v>
      </c>
      <c r="C4649" s="102" t="s">
        <v>1513</v>
      </c>
      <c r="D4649" s="132" t="s">
        <v>2788</v>
      </c>
      <c r="E4649" s="102" t="s">
        <v>12881</v>
      </c>
      <c r="F4649" s="102" t="s">
        <v>14834</v>
      </c>
      <c r="G4649" s="105">
        <v>15564</v>
      </c>
      <c r="H4649" s="102" t="s">
        <v>11819</v>
      </c>
      <c r="I4649" s="102" t="s">
        <v>10103</v>
      </c>
      <c r="J4649" s="102" t="s">
        <v>5078</v>
      </c>
      <c r="K4649" s="102" t="s">
        <v>2789</v>
      </c>
      <c r="L4649" s="111"/>
      <c r="M4649" s="109">
        <v>2</v>
      </c>
      <c r="N4649" s="112" t="s">
        <v>18197</v>
      </c>
      <c r="O4649" s="102" t="s">
        <v>18017</v>
      </c>
      <c r="P4649" s="102" t="s">
        <v>162</v>
      </c>
      <c r="Q4649" s="102" t="s">
        <v>16805</v>
      </c>
      <c r="R4649" s="109"/>
      <c r="S4649" s="102"/>
      <c r="T4649" s="102" t="s">
        <v>7789</v>
      </c>
      <c r="U4649" s="102"/>
      <c r="V4649" s="109">
        <v>6</v>
      </c>
      <c r="W4649" s="107"/>
      <c r="X4649" s="324"/>
    </row>
    <row r="4650" spans="1:24" ht="12.95" customHeight="1" x14ac:dyDescent="0.2">
      <c r="A4650" s="115">
        <v>2007</v>
      </c>
      <c r="B4650" s="102" t="s">
        <v>1887</v>
      </c>
      <c r="C4650" s="102" t="s">
        <v>1513</v>
      </c>
      <c r="D4650" s="129" t="s">
        <v>4495</v>
      </c>
      <c r="E4650" s="102" t="s">
        <v>12882</v>
      </c>
      <c r="F4650" s="102" t="s">
        <v>14834</v>
      </c>
      <c r="G4650" s="105">
        <v>15892</v>
      </c>
      <c r="H4650" s="102" t="s">
        <v>10103</v>
      </c>
      <c r="I4650" s="102" t="s">
        <v>11819</v>
      </c>
      <c r="J4650" s="102" t="s">
        <v>18198</v>
      </c>
      <c r="K4650" s="102"/>
      <c r="L4650" s="111" t="s">
        <v>8787</v>
      </c>
      <c r="M4650" s="102">
        <v>2</v>
      </c>
      <c r="N4650" s="112" t="s">
        <v>18199</v>
      </c>
      <c r="O4650" s="102" t="s">
        <v>16852</v>
      </c>
      <c r="P4650" s="102"/>
      <c r="Q4650" s="102" t="s">
        <v>16831</v>
      </c>
      <c r="R4650" s="102"/>
      <c r="S4650" s="102"/>
      <c r="T4650" s="102" t="s">
        <v>7789</v>
      </c>
      <c r="U4650" s="102" t="s">
        <v>16631</v>
      </c>
      <c r="V4650" s="102">
        <v>5.5</v>
      </c>
      <c r="W4650" s="102"/>
      <c r="X4650" s="324"/>
    </row>
    <row r="4651" spans="1:24" ht="12.95" customHeight="1" x14ac:dyDescent="0.2">
      <c r="A4651" s="115">
        <v>2007</v>
      </c>
      <c r="B4651" s="115" t="s">
        <v>1887</v>
      </c>
      <c r="C4651" s="102" t="s">
        <v>1513</v>
      </c>
      <c r="D4651" s="129" t="s">
        <v>2709</v>
      </c>
      <c r="E4651" s="102" t="s">
        <v>12883</v>
      </c>
      <c r="F4651" s="102" t="s">
        <v>14834</v>
      </c>
      <c r="G4651" s="105">
        <v>16658</v>
      </c>
      <c r="H4651" s="102" t="s">
        <v>2625</v>
      </c>
      <c r="I4651" s="102" t="s">
        <v>10103</v>
      </c>
      <c r="J4651" s="102" t="s">
        <v>2710</v>
      </c>
      <c r="K4651" s="102"/>
      <c r="L4651" s="111" t="s">
        <v>15693</v>
      </c>
      <c r="M4651" s="127">
        <v>3</v>
      </c>
      <c r="N4651" s="125" t="s">
        <v>32092</v>
      </c>
      <c r="O4651" s="102"/>
      <c r="P4651" s="102" t="s">
        <v>9125</v>
      </c>
      <c r="Q4651" s="102" t="s">
        <v>16869</v>
      </c>
      <c r="R4651" s="102"/>
      <c r="S4651" s="102"/>
      <c r="T4651" s="102" t="s">
        <v>28467</v>
      </c>
      <c r="U4651" s="102" t="s">
        <v>9941</v>
      </c>
      <c r="V4651" s="102">
        <v>6</v>
      </c>
      <c r="W4651" s="102"/>
      <c r="X4651" s="324"/>
    </row>
    <row r="4652" spans="1:24" ht="12.95" customHeight="1" x14ac:dyDescent="0.2">
      <c r="A4652" s="115">
        <v>2008</v>
      </c>
      <c r="B4652" s="115" t="s">
        <v>1887</v>
      </c>
      <c r="C4652" s="103" t="s">
        <v>9634</v>
      </c>
      <c r="D4652" s="132" t="s">
        <v>6341</v>
      </c>
      <c r="E4652" s="102" t="s">
        <v>9635</v>
      </c>
      <c r="F4652" s="102" t="s">
        <v>14834</v>
      </c>
      <c r="G4652" s="105">
        <v>14432</v>
      </c>
      <c r="H4652" s="102" t="s">
        <v>10103</v>
      </c>
      <c r="I4652" s="102" t="s">
        <v>2625</v>
      </c>
      <c r="J4652" s="102" t="s">
        <v>1406</v>
      </c>
      <c r="K4652" s="102"/>
      <c r="L4652" s="111"/>
      <c r="M4652" s="109">
        <v>3</v>
      </c>
      <c r="N4652" s="112" t="s">
        <v>18200</v>
      </c>
      <c r="O4652" s="102" t="s">
        <v>16096</v>
      </c>
      <c r="P4652" s="102" t="s">
        <v>9125</v>
      </c>
      <c r="Q4652" s="102" t="s">
        <v>15913</v>
      </c>
      <c r="R4652" s="109"/>
      <c r="S4652" s="102"/>
      <c r="T4652" s="102" t="s">
        <v>20539</v>
      </c>
      <c r="U4652" s="102" t="s">
        <v>27041</v>
      </c>
      <c r="V4652" s="109">
        <v>4.5</v>
      </c>
      <c r="W4652" s="107"/>
      <c r="X4652" s="324"/>
    </row>
    <row r="4653" spans="1:24" ht="12.95" customHeight="1" x14ac:dyDescent="0.2">
      <c r="A4653" s="115">
        <v>2008</v>
      </c>
      <c r="B4653" s="115" t="s">
        <v>1887</v>
      </c>
      <c r="C4653" s="102" t="s">
        <v>9634</v>
      </c>
      <c r="D4653" s="129" t="s">
        <v>8093</v>
      </c>
      <c r="E4653" s="102" t="s">
        <v>9636</v>
      </c>
      <c r="F4653" s="102" t="s">
        <v>14834</v>
      </c>
      <c r="G4653" s="105">
        <v>14502</v>
      </c>
      <c r="H4653" s="102" t="s">
        <v>30796</v>
      </c>
      <c r="I4653" s="102" t="s">
        <v>11819</v>
      </c>
      <c r="J4653" s="102" t="s">
        <v>18201</v>
      </c>
      <c r="K4653" s="102"/>
      <c r="L4653" s="111" t="s">
        <v>15672</v>
      </c>
      <c r="M4653" s="102">
        <v>2</v>
      </c>
      <c r="N4653" s="112" t="s">
        <v>18202</v>
      </c>
      <c r="O4653" s="102" t="s">
        <v>17730</v>
      </c>
      <c r="P4653" s="102"/>
      <c r="Q4653" s="102" t="s">
        <v>19103</v>
      </c>
      <c r="R4653" s="102"/>
      <c r="S4653" s="102"/>
      <c r="T4653" s="102" t="s">
        <v>20541</v>
      </c>
      <c r="U4653" s="102" t="s">
        <v>2475</v>
      </c>
      <c r="V4653" s="102">
        <v>6</v>
      </c>
      <c r="W4653" s="102"/>
      <c r="X4653" s="324"/>
    </row>
    <row r="4654" spans="1:24" ht="12.95" customHeight="1" x14ac:dyDescent="0.2">
      <c r="A4654" s="115">
        <v>2008</v>
      </c>
      <c r="B4654" s="115" t="s">
        <v>1887</v>
      </c>
      <c r="C4654" s="102" t="s">
        <v>9634</v>
      </c>
      <c r="D4654" s="132" t="s">
        <v>6340</v>
      </c>
      <c r="E4654" s="102" t="s">
        <v>12676</v>
      </c>
      <c r="F4654" s="102" t="s">
        <v>14834</v>
      </c>
      <c r="G4654" s="105">
        <v>14508</v>
      </c>
      <c r="H4654" s="102" t="s">
        <v>30796</v>
      </c>
      <c r="I4654" s="102" t="s">
        <v>10103</v>
      </c>
      <c r="J4654" s="102" t="s">
        <v>11687</v>
      </c>
      <c r="K4654" s="102"/>
      <c r="L4654" s="111" t="s">
        <v>42376</v>
      </c>
      <c r="M4654" s="109">
        <v>2</v>
      </c>
      <c r="N4654" s="112" t="s">
        <v>18203</v>
      </c>
      <c r="O4654" s="102" t="s">
        <v>14682</v>
      </c>
      <c r="P4654" s="102"/>
      <c r="Q4654" s="102" t="s">
        <v>28889</v>
      </c>
      <c r="R4654" s="109"/>
      <c r="S4654" s="102"/>
      <c r="T4654" s="102" t="s">
        <v>20541</v>
      </c>
      <c r="U4654" s="102" t="s">
        <v>28890</v>
      </c>
      <c r="V4654" s="109">
        <v>5</v>
      </c>
      <c r="W4654" s="107"/>
      <c r="X4654" s="324"/>
    </row>
    <row r="4655" spans="1:24" ht="12.95" customHeight="1" x14ac:dyDescent="0.2">
      <c r="A4655" s="115">
        <v>2008</v>
      </c>
      <c r="B4655" s="115" t="s">
        <v>1887</v>
      </c>
      <c r="C4655" s="102" t="s">
        <v>9634</v>
      </c>
      <c r="D4655" s="132" t="s">
        <v>11425</v>
      </c>
      <c r="E4655" s="102" t="s">
        <v>12677</v>
      </c>
      <c r="F4655" s="102" t="s">
        <v>14834</v>
      </c>
      <c r="G4655" s="105">
        <v>14741</v>
      </c>
      <c r="H4655" s="102" t="s">
        <v>11819</v>
      </c>
      <c r="I4655" s="102" t="s">
        <v>5011</v>
      </c>
      <c r="J4655" s="102" t="s">
        <v>3106</v>
      </c>
      <c r="K4655" s="102"/>
      <c r="L4655" s="111"/>
      <c r="M4655" s="109">
        <v>1</v>
      </c>
      <c r="N4655" s="112">
        <v>46</v>
      </c>
      <c r="O4655" s="102" t="s">
        <v>17511</v>
      </c>
      <c r="P4655" s="102" t="s">
        <v>162</v>
      </c>
      <c r="Q4655" s="102" t="s">
        <v>15945</v>
      </c>
      <c r="R4655" s="109"/>
      <c r="S4655" s="102"/>
      <c r="T4655" s="102" t="s">
        <v>28757</v>
      </c>
      <c r="U4655" s="102" t="s">
        <v>18204</v>
      </c>
      <c r="V4655" s="109">
        <v>7</v>
      </c>
      <c r="W4655" s="107"/>
      <c r="X4655" s="324"/>
    </row>
    <row r="4656" spans="1:24" ht="12.95" customHeight="1" x14ac:dyDescent="0.2">
      <c r="A4656" s="115">
        <v>2008</v>
      </c>
      <c r="B4656" s="115" t="s">
        <v>1887</v>
      </c>
      <c r="C4656" s="102" t="s">
        <v>9634</v>
      </c>
      <c r="D4656" s="129" t="s">
        <v>11557</v>
      </c>
      <c r="E4656" s="102" t="s">
        <v>12678</v>
      </c>
      <c r="F4656" s="102" t="s">
        <v>14834</v>
      </c>
      <c r="G4656" s="105">
        <v>15899</v>
      </c>
      <c r="H4656" s="102" t="s">
        <v>7198</v>
      </c>
      <c r="I4656" s="102" t="s">
        <v>30647</v>
      </c>
      <c r="J4656" s="102" t="s">
        <v>18205</v>
      </c>
      <c r="K4656" s="102"/>
      <c r="L4656" s="111" t="s">
        <v>15685</v>
      </c>
      <c r="M4656" s="127">
        <v>2</v>
      </c>
      <c r="N4656" s="125" t="s">
        <v>32093</v>
      </c>
      <c r="O4656" s="102" t="s">
        <v>18206</v>
      </c>
      <c r="P4656" s="102" t="s">
        <v>162</v>
      </c>
      <c r="Q4656" s="102" t="s">
        <v>19846</v>
      </c>
      <c r="R4656" s="102"/>
      <c r="S4656" s="102" t="s">
        <v>8315</v>
      </c>
      <c r="T4656" s="102" t="s">
        <v>21275</v>
      </c>
      <c r="U4656" s="102" t="s">
        <v>28891</v>
      </c>
      <c r="V4656" s="102">
        <v>6.5</v>
      </c>
      <c r="W4656" s="102"/>
      <c r="X4656" s="324"/>
    </row>
    <row r="4657" spans="1:24" ht="12.95" customHeight="1" x14ac:dyDescent="0.2">
      <c r="A4657" s="115">
        <v>2008</v>
      </c>
      <c r="B4657" s="115" t="s">
        <v>1887</v>
      </c>
      <c r="C4657" s="102" t="s">
        <v>9634</v>
      </c>
      <c r="D4657" s="129" t="s">
        <v>14425</v>
      </c>
      <c r="E4657" s="102" t="s">
        <v>12679</v>
      </c>
      <c r="F4657" s="102" t="s">
        <v>14834</v>
      </c>
      <c r="G4657" s="105">
        <v>16258</v>
      </c>
      <c r="H4657" s="102" t="s">
        <v>10103</v>
      </c>
      <c r="I4657" s="102" t="s">
        <v>11819</v>
      </c>
      <c r="J4657" s="102" t="s">
        <v>1405</v>
      </c>
      <c r="K4657" s="102"/>
      <c r="L4657" s="111" t="s">
        <v>42384</v>
      </c>
      <c r="M4657" s="109">
        <v>0.5</v>
      </c>
      <c r="N4657" s="112">
        <v>22</v>
      </c>
      <c r="O4657" s="102" t="s">
        <v>15928</v>
      </c>
      <c r="P4657" s="102"/>
      <c r="Q4657" s="102" t="s">
        <v>16868</v>
      </c>
      <c r="R4657" s="109"/>
      <c r="S4657" s="102"/>
      <c r="T4657" s="102" t="s">
        <v>7789</v>
      </c>
      <c r="U4657" s="102"/>
      <c r="V4657" s="109">
        <v>5.5</v>
      </c>
      <c r="W4657" s="107"/>
      <c r="X4657" s="324"/>
    </row>
    <row r="4658" spans="1:24" ht="12.95" customHeight="1" x14ac:dyDescent="0.2">
      <c r="A4658" s="115">
        <v>2008</v>
      </c>
      <c r="B4658" s="115" t="s">
        <v>1887</v>
      </c>
      <c r="C4658" s="102" t="s">
        <v>9634</v>
      </c>
      <c r="D4658" s="129" t="s">
        <v>11456</v>
      </c>
      <c r="E4658" s="102" t="s">
        <v>12680</v>
      </c>
      <c r="F4658" s="102" t="s">
        <v>14834</v>
      </c>
      <c r="G4658" s="105">
        <v>16280</v>
      </c>
      <c r="H4658" s="102" t="s">
        <v>11819</v>
      </c>
      <c r="I4658" s="102" t="s">
        <v>32094</v>
      </c>
      <c r="J4658" s="102" t="s">
        <v>18207</v>
      </c>
      <c r="K4658" s="132"/>
      <c r="L4658" s="111" t="s">
        <v>15687</v>
      </c>
      <c r="M4658" s="102">
        <v>2</v>
      </c>
      <c r="N4658" s="112" t="s">
        <v>18208</v>
      </c>
      <c r="O4658" s="102" t="s">
        <v>325</v>
      </c>
      <c r="P4658" s="102" t="s">
        <v>162</v>
      </c>
      <c r="Q4658" s="102" t="s">
        <v>20798</v>
      </c>
      <c r="R4658" s="102"/>
      <c r="S4658" s="102"/>
      <c r="T4658" s="102" t="s">
        <v>7789</v>
      </c>
      <c r="U4658" s="102" t="s">
        <v>18209</v>
      </c>
      <c r="V4658" s="102">
        <v>6</v>
      </c>
      <c r="W4658" s="102"/>
      <c r="X4658" s="324"/>
    </row>
    <row r="4659" spans="1:24" ht="12.95" customHeight="1" x14ac:dyDescent="0.2">
      <c r="A4659" s="115">
        <v>2008</v>
      </c>
      <c r="B4659" s="115" t="s">
        <v>1887</v>
      </c>
      <c r="C4659" s="102" t="s">
        <v>9634</v>
      </c>
      <c r="D4659" s="102" t="s">
        <v>11558</v>
      </c>
      <c r="E4659" s="102" t="s">
        <v>12681</v>
      </c>
      <c r="F4659" s="104" t="s">
        <v>14834</v>
      </c>
      <c r="G4659" s="105">
        <v>16330</v>
      </c>
      <c r="H4659" s="102" t="s">
        <v>32095</v>
      </c>
      <c r="I4659" s="102" t="s">
        <v>11819</v>
      </c>
      <c r="J4659" s="102" t="s">
        <v>861</v>
      </c>
      <c r="K4659" s="102"/>
      <c r="L4659" s="111"/>
      <c r="M4659" s="109">
        <v>3</v>
      </c>
      <c r="N4659" s="112" t="s">
        <v>18210</v>
      </c>
      <c r="O4659" s="102" t="s">
        <v>16905</v>
      </c>
      <c r="P4659" s="102" t="s">
        <v>9125</v>
      </c>
      <c r="Q4659" s="102" t="s">
        <v>20443</v>
      </c>
      <c r="R4659" s="109"/>
      <c r="S4659" s="102"/>
      <c r="T4659" s="102" t="s">
        <v>21275</v>
      </c>
      <c r="U4659" s="102" t="s">
        <v>18211</v>
      </c>
      <c r="V4659" s="109">
        <v>6.5</v>
      </c>
      <c r="W4659" s="107"/>
      <c r="X4659" s="324"/>
    </row>
    <row r="4660" spans="1:24" ht="12.95" customHeight="1" x14ac:dyDescent="0.2">
      <c r="A4660" s="115">
        <v>2008</v>
      </c>
      <c r="B4660" s="115" t="s">
        <v>1887</v>
      </c>
      <c r="C4660" s="102" t="s">
        <v>9634</v>
      </c>
      <c r="D4660" s="102" t="s">
        <v>11426</v>
      </c>
      <c r="E4660" s="102" t="s">
        <v>12682</v>
      </c>
      <c r="F4660" s="104" t="s">
        <v>14834</v>
      </c>
      <c r="G4660" s="105">
        <v>16352</v>
      </c>
      <c r="H4660" s="102" t="s">
        <v>11819</v>
      </c>
      <c r="I4660" s="102" t="s">
        <v>32096</v>
      </c>
      <c r="J4660" s="102" t="s">
        <v>113</v>
      </c>
      <c r="K4660" s="102"/>
      <c r="L4660" s="111"/>
      <c r="M4660" s="109">
        <v>2</v>
      </c>
      <c r="N4660" s="112" t="s">
        <v>17938</v>
      </c>
      <c r="O4660" s="102"/>
      <c r="P4660" s="102" t="s">
        <v>162</v>
      </c>
      <c r="Q4660" s="102" t="s">
        <v>16560</v>
      </c>
      <c r="R4660" s="109"/>
      <c r="S4660" s="102" t="s">
        <v>8315</v>
      </c>
      <c r="T4660" s="102" t="s">
        <v>20549</v>
      </c>
      <c r="U4660" s="102" t="s">
        <v>28892</v>
      </c>
      <c r="V4660" s="109">
        <v>6.5</v>
      </c>
      <c r="W4660" s="107"/>
      <c r="X4660" s="324"/>
    </row>
    <row r="4661" spans="1:24" ht="12.95" customHeight="1" x14ac:dyDescent="0.2">
      <c r="A4661" s="115">
        <v>2008</v>
      </c>
      <c r="B4661" s="115" t="s">
        <v>1887</v>
      </c>
      <c r="C4661" s="102" t="s">
        <v>9634</v>
      </c>
      <c r="D4661" s="102" t="s">
        <v>8092</v>
      </c>
      <c r="E4661" s="102" t="s">
        <v>12683</v>
      </c>
      <c r="F4661" s="104" t="s">
        <v>14834</v>
      </c>
      <c r="G4661" s="105">
        <v>16518</v>
      </c>
      <c r="H4661" s="102" t="s">
        <v>11819</v>
      </c>
      <c r="I4661" s="102" t="s">
        <v>10103</v>
      </c>
      <c r="J4661" s="102" t="s">
        <v>8153</v>
      </c>
      <c r="K4661" s="102"/>
      <c r="L4661" s="111"/>
      <c r="M4661" s="109">
        <v>2</v>
      </c>
      <c r="N4661" s="108" t="s">
        <v>32097</v>
      </c>
      <c r="O4661" s="102" t="s">
        <v>15959</v>
      </c>
      <c r="P4661" s="102" t="s">
        <v>9125</v>
      </c>
      <c r="Q4661" s="102" t="s">
        <v>19531</v>
      </c>
      <c r="R4661" s="109"/>
      <c r="S4661" s="102"/>
      <c r="T4661" s="102" t="s">
        <v>7789</v>
      </c>
      <c r="U4661" s="102" t="s">
        <v>5978</v>
      </c>
      <c r="V4661" s="109">
        <v>5.5</v>
      </c>
      <c r="W4661" s="107"/>
      <c r="X4661" s="324"/>
    </row>
    <row r="4662" spans="1:24" ht="12.95" customHeight="1" x14ac:dyDescent="0.2">
      <c r="A4662" s="115">
        <v>2009</v>
      </c>
      <c r="B4662" s="115" t="s">
        <v>1887</v>
      </c>
      <c r="C4662" s="103" t="s">
        <v>8306</v>
      </c>
      <c r="D4662" s="102" t="s">
        <v>3277</v>
      </c>
      <c r="E4662" s="102" t="s">
        <v>5219</v>
      </c>
      <c r="F4662" s="104" t="s">
        <v>14834</v>
      </c>
      <c r="G4662" s="105">
        <v>14667</v>
      </c>
      <c r="H4662" s="102" t="s">
        <v>32098</v>
      </c>
      <c r="I4662" s="102" t="s">
        <v>10103</v>
      </c>
      <c r="J4662" s="102" t="s">
        <v>3278</v>
      </c>
      <c r="K4662" s="102"/>
      <c r="L4662" s="111"/>
      <c r="M4662" s="109">
        <v>2</v>
      </c>
      <c r="N4662" s="112" t="s">
        <v>15954</v>
      </c>
      <c r="O4662" s="102" t="s">
        <v>12721</v>
      </c>
      <c r="P4662" s="102" t="s">
        <v>9125</v>
      </c>
      <c r="Q4662" s="102" t="s">
        <v>19434</v>
      </c>
      <c r="R4662" s="109"/>
      <c r="S4662" s="102"/>
      <c r="T4662" s="102" t="s">
        <v>20549</v>
      </c>
      <c r="U4662" s="102" t="s">
        <v>18212</v>
      </c>
      <c r="V4662" s="109">
        <v>6.5</v>
      </c>
      <c r="W4662" s="107"/>
      <c r="X4662" s="324"/>
    </row>
    <row r="4663" spans="1:24" ht="12.95" customHeight="1" x14ac:dyDescent="0.2">
      <c r="A4663" s="115">
        <v>2009</v>
      </c>
      <c r="B4663" s="115" t="s">
        <v>1887</v>
      </c>
      <c r="C4663" s="102" t="s">
        <v>8306</v>
      </c>
      <c r="D4663" s="102" t="s">
        <v>3279</v>
      </c>
      <c r="E4663" s="102" t="s">
        <v>5220</v>
      </c>
      <c r="F4663" s="104" t="s">
        <v>14834</v>
      </c>
      <c r="G4663" s="105">
        <v>14791</v>
      </c>
      <c r="H4663" s="115" t="s">
        <v>32099</v>
      </c>
      <c r="I4663" s="102" t="s">
        <v>10103</v>
      </c>
      <c r="J4663" s="102" t="s">
        <v>3280</v>
      </c>
      <c r="K4663" s="102"/>
      <c r="L4663" s="111"/>
      <c r="M4663" s="109">
        <v>2</v>
      </c>
      <c r="N4663" s="108" t="s">
        <v>32100</v>
      </c>
      <c r="O4663" s="102" t="s">
        <v>3620</v>
      </c>
      <c r="P4663" s="102"/>
      <c r="Q4663" s="102" t="s">
        <v>20100</v>
      </c>
      <c r="R4663" s="109"/>
      <c r="S4663" s="102"/>
      <c r="T4663" s="102" t="s">
        <v>28893</v>
      </c>
      <c r="U4663" s="102" t="s">
        <v>28894</v>
      </c>
      <c r="V4663" s="109">
        <v>8</v>
      </c>
      <c r="W4663" s="107"/>
      <c r="X4663" s="324"/>
    </row>
    <row r="4664" spans="1:24" ht="12.95" customHeight="1" x14ac:dyDescent="0.2">
      <c r="A4664" s="115">
        <v>2009</v>
      </c>
      <c r="B4664" s="115" t="s">
        <v>1887</v>
      </c>
      <c r="C4664" s="102" t="s">
        <v>8306</v>
      </c>
      <c r="D4664" s="102" t="s">
        <v>3281</v>
      </c>
      <c r="E4664" s="102" t="s">
        <v>5221</v>
      </c>
      <c r="F4664" s="104" t="s">
        <v>14834</v>
      </c>
      <c r="G4664" s="105">
        <v>15459</v>
      </c>
      <c r="H4664" s="102" t="s">
        <v>13336</v>
      </c>
      <c r="I4664" s="102" t="s">
        <v>2625</v>
      </c>
      <c r="J4664" s="132" t="s">
        <v>3282</v>
      </c>
      <c r="K4664" s="102"/>
      <c r="L4664" s="111"/>
      <c r="M4664" s="109">
        <v>1</v>
      </c>
      <c r="N4664" s="108" t="s">
        <v>32101</v>
      </c>
      <c r="O4664" s="102" t="s">
        <v>13301</v>
      </c>
      <c r="P4664" s="102" t="s">
        <v>9160</v>
      </c>
      <c r="Q4664" s="102" t="s">
        <v>19531</v>
      </c>
      <c r="R4664" s="109"/>
      <c r="S4664" s="102"/>
      <c r="T4664" s="102" t="s">
        <v>21383</v>
      </c>
      <c r="U4664" s="102" t="s">
        <v>21333</v>
      </c>
      <c r="V4664" s="109">
        <v>5.5</v>
      </c>
      <c r="W4664" s="107"/>
      <c r="X4664" s="324"/>
    </row>
    <row r="4665" spans="1:24" ht="12.95" customHeight="1" x14ac:dyDescent="0.2">
      <c r="A4665" s="115">
        <v>2009</v>
      </c>
      <c r="B4665" s="115" t="s">
        <v>1887</v>
      </c>
      <c r="C4665" s="102" t="s">
        <v>8306</v>
      </c>
      <c r="D4665" s="102" t="s">
        <v>3283</v>
      </c>
      <c r="E4665" s="102" t="s">
        <v>5222</v>
      </c>
      <c r="F4665" s="104" t="s">
        <v>14834</v>
      </c>
      <c r="G4665" s="105">
        <v>15783</v>
      </c>
      <c r="H4665" s="102" t="s">
        <v>32102</v>
      </c>
      <c r="I4665" s="102" t="s">
        <v>10103</v>
      </c>
      <c r="J4665" s="102" t="s">
        <v>3029</v>
      </c>
      <c r="K4665" s="102"/>
      <c r="L4665" s="111"/>
      <c r="M4665" s="109">
        <v>1</v>
      </c>
      <c r="N4665" s="108" t="s">
        <v>32103</v>
      </c>
      <c r="O4665" s="102" t="s">
        <v>16764</v>
      </c>
      <c r="P4665" s="102"/>
      <c r="Q4665" s="102" t="s">
        <v>19101</v>
      </c>
      <c r="R4665" s="109"/>
      <c r="S4665" s="102"/>
      <c r="T4665" s="102" t="s">
        <v>7789</v>
      </c>
      <c r="U4665" s="102" t="s">
        <v>21519</v>
      </c>
      <c r="V4665" s="109">
        <v>6.5</v>
      </c>
      <c r="W4665" s="107"/>
      <c r="X4665" s="324"/>
    </row>
    <row r="4666" spans="1:24" ht="12.95" customHeight="1" x14ac:dyDescent="0.2">
      <c r="A4666" s="115">
        <v>2009</v>
      </c>
      <c r="B4666" s="115" t="s">
        <v>1887</v>
      </c>
      <c r="C4666" s="102" t="s">
        <v>8306</v>
      </c>
      <c r="D4666" s="102" t="s">
        <v>3030</v>
      </c>
      <c r="E4666" s="102" t="s">
        <v>5223</v>
      </c>
      <c r="F4666" s="104" t="s">
        <v>14834</v>
      </c>
      <c r="G4666" s="105">
        <v>15929</v>
      </c>
      <c r="H4666" s="102" t="s">
        <v>10191</v>
      </c>
      <c r="I4666" s="102" t="s">
        <v>11819</v>
      </c>
      <c r="J4666" s="102" t="s">
        <v>1671</v>
      </c>
      <c r="K4666" s="102"/>
      <c r="L4666" s="111"/>
      <c r="M4666" s="109">
        <v>1</v>
      </c>
      <c r="N4666" s="108" t="s">
        <v>32104</v>
      </c>
      <c r="O4666" s="102" t="s">
        <v>18206</v>
      </c>
      <c r="P4666" s="102"/>
      <c r="Q4666" s="102" t="s">
        <v>17446</v>
      </c>
      <c r="R4666" s="109"/>
      <c r="S4666" s="102"/>
      <c r="T4666" s="102" t="s">
        <v>21293</v>
      </c>
      <c r="U4666" s="102" t="s">
        <v>28896</v>
      </c>
      <c r="V4666" s="109">
        <v>5.5</v>
      </c>
      <c r="W4666" s="107"/>
      <c r="X4666" s="324"/>
    </row>
    <row r="4667" spans="1:24" ht="12.95" customHeight="1" x14ac:dyDescent="0.2">
      <c r="A4667" s="115">
        <v>2009</v>
      </c>
      <c r="B4667" s="115" t="s">
        <v>1887</v>
      </c>
      <c r="C4667" s="102" t="s">
        <v>8306</v>
      </c>
      <c r="D4667" s="102" t="s">
        <v>5188</v>
      </c>
      <c r="E4667" s="102" t="s">
        <v>5224</v>
      </c>
      <c r="F4667" s="104" t="s">
        <v>14834</v>
      </c>
      <c r="G4667" s="105">
        <v>16097</v>
      </c>
      <c r="H4667" s="115" t="s">
        <v>4890</v>
      </c>
      <c r="I4667" s="102" t="s">
        <v>10103</v>
      </c>
      <c r="J4667" s="102" t="s">
        <v>12889</v>
      </c>
      <c r="K4667" s="102"/>
      <c r="L4667" s="111"/>
      <c r="M4667" s="109">
        <v>1</v>
      </c>
      <c r="N4667" s="108" t="s">
        <v>32105</v>
      </c>
      <c r="O4667" s="102" t="s">
        <v>15877</v>
      </c>
      <c r="P4667" s="102" t="s">
        <v>162</v>
      </c>
      <c r="Q4667" s="102" t="s">
        <v>16823</v>
      </c>
      <c r="R4667" s="109"/>
      <c r="S4667" s="102"/>
      <c r="T4667" s="102" t="s">
        <v>7789</v>
      </c>
      <c r="U4667" s="102" t="s">
        <v>12890</v>
      </c>
      <c r="V4667" s="109">
        <v>5.5</v>
      </c>
      <c r="W4667" s="107"/>
      <c r="X4667" s="324"/>
    </row>
    <row r="4668" spans="1:24" ht="12.95" customHeight="1" x14ac:dyDescent="0.2">
      <c r="A4668" s="115">
        <v>2009</v>
      </c>
      <c r="B4668" s="115" t="s">
        <v>1887</v>
      </c>
      <c r="C4668" s="102" t="s">
        <v>8306</v>
      </c>
      <c r="D4668" s="102" t="s">
        <v>12854</v>
      </c>
      <c r="E4668" s="102" t="s">
        <v>5225</v>
      </c>
      <c r="F4668" s="104" t="s">
        <v>14834</v>
      </c>
      <c r="G4668" s="105">
        <v>16187</v>
      </c>
      <c r="H4668" s="102" t="s">
        <v>10103</v>
      </c>
      <c r="I4668" s="115" t="s">
        <v>31894</v>
      </c>
      <c r="J4668" s="102" t="s">
        <v>12855</v>
      </c>
      <c r="K4668" s="102"/>
      <c r="L4668" s="111"/>
      <c r="M4668" s="109">
        <v>2</v>
      </c>
      <c r="N4668" s="108" t="s">
        <v>32106</v>
      </c>
      <c r="O4668" s="102" t="s">
        <v>17504</v>
      </c>
      <c r="P4668" s="102"/>
      <c r="Q4668" s="102" t="s">
        <v>15913</v>
      </c>
      <c r="R4668" s="109"/>
      <c r="S4668" s="102"/>
      <c r="T4668" s="102" t="s">
        <v>7789</v>
      </c>
      <c r="U4668" s="102"/>
      <c r="V4668" s="109">
        <v>5.5</v>
      </c>
      <c r="W4668" s="107"/>
      <c r="X4668" s="324"/>
    </row>
    <row r="4669" spans="1:24" ht="12.95" customHeight="1" x14ac:dyDescent="0.2">
      <c r="A4669" s="115">
        <v>2009</v>
      </c>
      <c r="B4669" s="115" t="s">
        <v>1887</v>
      </c>
      <c r="C4669" s="102" t="s">
        <v>8306</v>
      </c>
      <c r="D4669" s="102" t="s">
        <v>6984</v>
      </c>
      <c r="E4669" s="102" t="s">
        <v>11541</v>
      </c>
      <c r="F4669" s="104" t="s">
        <v>14834</v>
      </c>
      <c r="G4669" s="105">
        <v>16487</v>
      </c>
      <c r="H4669" s="102" t="s">
        <v>10103</v>
      </c>
      <c r="I4669" s="102" t="s">
        <v>11819</v>
      </c>
      <c r="J4669" s="102" t="s">
        <v>6985</v>
      </c>
      <c r="K4669" s="102"/>
      <c r="L4669" s="111"/>
      <c r="M4669" s="169">
        <v>2</v>
      </c>
      <c r="N4669" s="112" t="s">
        <v>18213</v>
      </c>
      <c r="O4669" s="121" t="s">
        <v>28895</v>
      </c>
      <c r="P4669" s="102" t="s">
        <v>13301</v>
      </c>
      <c r="Q4669" s="102" t="s">
        <v>16543</v>
      </c>
      <c r="R4669" s="109"/>
      <c r="S4669" s="102"/>
      <c r="T4669" s="102" t="s">
        <v>7789</v>
      </c>
      <c r="U4669" s="102" t="s">
        <v>28897</v>
      </c>
      <c r="V4669" s="109">
        <v>5</v>
      </c>
      <c r="W4669" s="107"/>
      <c r="X4669" s="324"/>
    </row>
    <row r="4670" spans="1:24" ht="12.95" customHeight="1" x14ac:dyDescent="0.2">
      <c r="A4670" s="115">
        <v>2009</v>
      </c>
      <c r="B4670" s="115" t="s">
        <v>1887</v>
      </c>
      <c r="C4670" s="102" t="s">
        <v>8306</v>
      </c>
      <c r="D4670" s="102" t="s">
        <v>7069</v>
      </c>
      <c r="E4670" s="102" t="s">
        <v>11542</v>
      </c>
      <c r="F4670" s="104" t="s">
        <v>14834</v>
      </c>
      <c r="G4670" s="105">
        <v>16503</v>
      </c>
      <c r="H4670" s="102" t="s">
        <v>11819</v>
      </c>
      <c r="I4670" s="234" t="s">
        <v>32007</v>
      </c>
      <c r="J4670" s="102" t="s">
        <v>7070</v>
      </c>
      <c r="K4670" s="102"/>
      <c r="L4670" s="111"/>
      <c r="M4670" s="169">
        <v>1</v>
      </c>
      <c r="N4670" s="108" t="s">
        <v>32107</v>
      </c>
      <c r="O4670" s="121" t="s">
        <v>10189</v>
      </c>
      <c r="P4670" s="102" t="s">
        <v>9125</v>
      </c>
      <c r="Q4670" s="102" t="s">
        <v>20443</v>
      </c>
      <c r="R4670" s="109"/>
      <c r="S4670" s="102"/>
      <c r="T4670" s="102" t="s">
        <v>7789</v>
      </c>
      <c r="U4670" s="102"/>
      <c r="V4670" s="109">
        <v>6.5</v>
      </c>
      <c r="W4670" s="107"/>
      <c r="X4670" s="324"/>
    </row>
    <row r="4671" spans="1:24" ht="12.95" customHeight="1" x14ac:dyDescent="0.2">
      <c r="A4671" s="115">
        <v>2009</v>
      </c>
      <c r="B4671" s="115" t="s">
        <v>1887</v>
      </c>
      <c r="C4671" s="102" t="s">
        <v>8306</v>
      </c>
      <c r="D4671" s="111" t="s">
        <v>7071</v>
      </c>
      <c r="E4671" s="102" t="s">
        <v>11543</v>
      </c>
      <c r="F4671" s="104" t="s">
        <v>14834</v>
      </c>
      <c r="G4671" s="105">
        <v>16553</v>
      </c>
      <c r="H4671" s="115" t="s">
        <v>4890</v>
      </c>
      <c r="I4671" s="102" t="s">
        <v>10103</v>
      </c>
      <c r="J4671" s="102" t="s">
        <v>7072</v>
      </c>
      <c r="K4671" s="102"/>
      <c r="L4671" s="111" t="s">
        <v>42373</v>
      </c>
      <c r="M4671" s="169">
        <v>2</v>
      </c>
      <c r="N4671" s="112" t="s">
        <v>18214</v>
      </c>
      <c r="O4671" s="121" t="s">
        <v>16022</v>
      </c>
      <c r="P4671" s="102"/>
      <c r="Q4671" s="102" t="s">
        <v>16757</v>
      </c>
      <c r="R4671" s="109"/>
      <c r="S4671" s="102"/>
      <c r="T4671" s="102" t="s">
        <v>7789</v>
      </c>
      <c r="U4671" s="102" t="s">
        <v>16986</v>
      </c>
      <c r="V4671" s="109">
        <v>4.5</v>
      </c>
      <c r="W4671" s="107"/>
      <c r="X4671" s="324"/>
    </row>
    <row r="4672" spans="1:24" ht="12.95" customHeight="1" x14ac:dyDescent="0.2">
      <c r="A4672" s="115">
        <v>2010</v>
      </c>
      <c r="B4672" s="115" t="s">
        <v>1887</v>
      </c>
      <c r="C4672" s="103" t="s">
        <v>5344</v>
      </c>
      <c r="D4672" s="111" t="s">
        <v>5351</v>
      </c>
      <c r="E4672" s="102" t="s">
        <v>5345</v>
      </c>
      <c r="F4672" s="104" t="s">
        <v>14834</v>
      </c>
      <c r="G4672" s="105">
        <v>14498</v>
      </c>
      <c r="H4672" s="102" t="s">
        <v>11819</v>
      </c>
      <c r="I4672" s="102" t="s">
        <v>30796</v>
      </c>
      <c r="J4672" s="102" t="s">
        <v>5352</v>
      </c>
      <c r="K4672" s="102"/>
      <c r="L4672" s="111" t="s">
        <v>42372</v>
      </c>
      <c r="M4672" s="169">
        <v>1</v>
      </c>
      <c r="N4672" s="112" t="s">
        <v>7720</v>
      </c>
      <c r="O4672" s="121"/>
      <c r="P4672" s="102"/>
      <c r="Q4672" s="102" t="s">
        <v>15945</v>
      </c>
      <c r="R4672" s="109"/>
      <c r="S4672" s="102"/>
      <c r="T4672" s="102" t="s">
        <v>20541</v>
      </c>
      <c r="U4672" s="102"/>
      <c r="V4672" s="109">
        <v>6.5</v>
      </c>
      <c r="W4672" s="107"/>
      <c r="X4672" s="324"/>
    </row>
    <row r="4673" spans="1:24" ht="12.95" customHeight="1" x14ac:dyDescent="0.2">
      <c r="A4673" s="115">
        <v>2010</v>
      </c>
      <c r="B4673" s="115" t="s">
        <v>1887</v>
      </c>
      <c r="C4673" s="102" t="s">
        <v>5344</v>
      </c>
      <c r="D4673" s="102" t="s">
        <v>5353</v>
      </c>
      <c r="E4673" s="102" t="s">
        <v>5346</v>
      </c>
      <c r="F4673" s="104" t="s">
        <v>14834</v>
      </c>
      <c r="G4673" s="105">
        <v>14741</v>
      </c>
      <c r="H4673" s="102" t="s">
        <v>30788</v>
      </c>
      <c r="I4673" s="102" t="s">
        <v>11819</v>
      </c>
      <c r="J4673" s="102" t="s">
        <v>5354</v>
      </c>
      <c r="K4673" s="102"/>
      <c r="L4673" s="111"/>
      <c r="M4673" s="169">
        <v>2</v>
      </c>
      <c r="N4673" s="112" t="s">
        <v>18215</v>
      </c>
      <c r="O4673" s="121"/>
      <c r="P4673" s="102"/>
      <c r="Q4673" s="102" t="s">
        <v>28300</v>
      </c>
      <c r="R4673" s="109"/>
      <c r="S4673" s="102"/>
      <c r="T4673" s="102" t="s">
        <v>28757</v>
      </c>
      <c r="U4673" s="102" t="s">
        <v>28898</v>
      </c>
      <c r="V4673" s="109">
        <v>7</v>
      </c>
      <c r="W4673" s="107"/>
      <c r="X4673" s="324"/>
    </row>
    <row r="4674" spans="1:24" ht="12.95" customHeight="1" x14ac:dyDescent="0.2">
      <c r="A4674" s="115">
        <v>2010</v>
      </c>
      <c r="B4674" s="115" t="s">
        <v>1887</v>
      </c>
      <c r="C4674" s="102" t="s">
        <v>5344</v>
      </c>
      <c r="D4674" s="102" t="s">
        <v>5355</v>
      </c>
      <c r="E4674" s="102" t="s">
        <v>5347</v>
      </c>
      <c r="F4674" s="104" t="s">
        <v>14834</v>
      </c>
      <c r="G4674" s="105">
        <v>15156</v>
      </c>
      <c r="H4674" s="102" t="s">
        <v>10103</v>
      </c>
      <c r="I4674" s="102" t="s">
        <v>11819</v>
      </c>
      <c r="J4674" s="102" t="s">
        <v>5820</v>
      </c>
      <c r="K4674" s="102"/>
      <c r="L4674" s="111"/>
      <c r="M4674" s="169">
        <v>2</v>
      </c>
      <c r="N4674" s="112" t="s">
        <v>18216</v>
      </c>
      <c r="O4674" s="121" t="s">
        <v>17511</v>
      </c>
      <c r="P4674" s="102"/>
      <c r="Q4674" s="102" t="s">
        <v>28899</v>
      </c>
      <c r="R4674" s="109"/>
      <c r="S4674" s="102"/>
      <c r="T4674" s="102" t="s">
        <v>7789</v>
      </c>
      <c r="U4674" s="102"/>
      <c r="V4674" s="109">
        <v>6</v>
      </c>
      <c r="W4674" s="107"/>
      <c r="X4674" s="324"/>
    </row>
    <row r="4675" spans="1:24" ht="12.95" customHeight="1" x14ac:dyDescent="0.2">
      <c r="A4675" s="115">
        <v>2010</v>
      </c>
      <c r="B4675" s="115" t="s">
        <v>1887</v>
      </c>
      <c r="C4675" s="102" t="s">
        <v>5344</v>
      </c>
      <c r="D4675" s="102" t="s">
        <v>7721</v>
      </c>
      <c r="E4675" s="102" t="s">
        <v>5348</v>
      </c>
      <c r="F4675" s="104" t="s">
        <v>14834</v>
      </c>
      <c r="G4675" s="105">
        <v>15217</v>
      </c>
      <c r="H4675" s="102" t="s">
        <v>11819</v>
      </c>
      <c r="I4675" s="102" t="s">
        <v>10103</v>
      </c>
      <c r="J4675" s="102" t="s">
        <v>5834</v>
      </c>
      <c r="K4675" s="102"/>
      <c r="L4675" s="111"/>
      <c r="M4675" s="169">
        <v>1</v>
      </c>
      <c r="N4675" s="108" t="s">
        <v>32108</v>
      </c>
      <c r="O4675" s="121"/>
      <c r="P4675" s="102" t="s">
        <v>162</v>
      </c>
      <c r="Q4675" s="102" t="s">
        <v>28900</v>
      </c>
      <c r="R4675" s="109" t="s">
        <v>7035</v>
      </c>
      <c r="S4675" s="102"/>
      <c r="T4675" s="102" t="s">
        <v>7789</v>
      </c>
      <c r="U4675" s="102" t="s">
        <v>2477</v>
      </c>
      <c r="V4675" s="109">
        <v>6.5</v>
      </c>
      <c r="W4675" s="107"/>
      <c r="X4675" s="324"/>
    </row>
    <row r="4676" spans="1:24" ht="12.95" customHeight="1" x14ac:dyDescent="0.2">
      <c r="A4676" s="115">
        <v>2010</v>
      </c>
      <c r="B4676" s="115" t="s">
        <v>1887</v>
      </c>
      <c r="C4676" s="102" t="s">
        <v>5344</v>
      </c>
      <c r="D4676" s="102" t="s">
        <v>3583</v>
      </c>
      <c r="E4676" s="102" t="s">
        <v>5349</v>
      </c>
      <c r="F4676" s="104" t="s">
        <v>14834</v>
      </c>
      <c r="G4676" s="105">
        <v>15249</v>
      </c>
      <c r="H4676" s="102" t="s">
        <v>10103</v>
      </c>
      <c r="I4676" s="102" t="s">
        <v>11819</v>
      </c>
      <c r="J4676" s="102" t="s">
        <v>3584</v>
      </c>
      <c r="K4676" s="102"/>
      <c r="L4676" s="111"/>
      <c r="M4676" s="169">
        <v>1</v>
      </c>
      <c r="N4676" s="108" t="s">
        <v>32109</v>
      </c>
      <c r="O4676" s="121" t="s">
        <v>17422</v>
      </c>
      <c r="P4676" s="102" t="s">
        <v>9125</v>
      </c>
      <c r="Q4676" s="102" t="s">
        <v>17790</v>
      </c>
      <c r="R4676" s="109"/>
      <c r="S4676" s="102"/>
      <c r="T4676" s="102" t="s">
        <v>7789</v>
      </c>
      <c r="U4676" s="102" t="s">
        <v>2477</v>
      </c>
      <c r="V4676" s="109">
        <v>5.5</v>
      </c>
      <c r="W4676" s="107"/>
      <c r="X4676" s="324"/>
    </row>
    <row r="4677" spans="1:24" ht="12.95" customHeight="1" x14ac:dyDescent="0.2">
      <c r="A4677" s="115">
        <v>2010</v>
      </c>
      <c r="B4677" s="115" t="s">
        <v>1887</v>
      </c>
      <c r="C4677" s="102" t="s">
        <v>5344</v>
      </c>
      <c r="D4677" s="102" t="s">
        <v>3585</v>
      </c>
      <c r="E4677" s="102" t="s">
        <v>5350</v>
      </c>
      <c r="F4677" s="104" t="s">
        <v>14834</v>
      </c>
      <c r="G4677" s="105">
        <v>15611</v>
      </c>
      <c r="H4677" s="102" t="s">
        <v>10103</v>
      </c>
      <c r="I4677" s="102" t="s">
        <v>11819</v>
      </c>
      <c r="J4677" s="102" t="s">
        <v>3586</v>
      </c>
      <c r="K4677" s="102"/>
      <c r="L4677" s="111"/>
      <c r="M4677" s="169">
        <v>1</v>
      </c>
      <c r="N4677" s="108" t="s">
        <v>32023</v>
      </c>
      <c r="O4677" s="121" t="s">
        <v>17734</v>
      </c>
      <c r="P4677" s="102"/>
      <c r="Q4677" s="102" t="s">
        <v>19259</v>
      </c>
      <c r="R4677" s="109"/>
      <c r="S4677" s="102"/>
      <c r="T4677" s="102" t="s">
        <v>7789</v>
      </c>
      <c r="U4677" s="102" t="s">
        <v>28901</v>
      </c>
      <c r="V4677" s="109">
        <v>7</v>
      </c>
      <c r="W4677" s="107"/>
      <c r="X4677" s="324"/>
    </row>
    <row r="4678" spans="1:24" ht="12.95" customHeight="1" x14ac:dyDescent="0.2">
      <c r="A4678" s="115">
        <v>2010</v>
      </c>
      <c r="B4678" s="115" t="s">
        <v>1887</v>
      </c>
      <c r="C4678" s="102" t="s">
        <v>5344</v>
      </c>
      <c r="D4678" s="111" t="s">
        <v>3588</v>
      </c>
      <c r="E4678" s="102" t="s">
        <v>3587</v>
      </c>
      <c r="F4678" s="104" t="s">
        <v>14834</v>
      </c>
      <c r="G4678" s="105">
        <v>16280</v>
      </c>
      <c r="H4678" s="102" t="s">
        <v>11819</v>
      </c>
      <c r="I4678" s="102" t="s">
        <v>30989</v>
      </c>
      <c r="J4678" s="102" t="s">
        <v>3589</v>
      </c>
      <c r="K4678" s="102"/>
      <c r="L4678" s="111" t="s">
        <v>42386</v>
      </c>
      <c r="M4678" s="169">
        <v>0.5</v>
      </c>
      <c r="N4678" s="108" t="s">
        <v>7720</v>
      </c>
      <c r="O4678" s="121" t="s">
        <v>17734</v>
      </c>
      <c r="P4678" s="102"/>
      <c r="Q4678" s="102" t="s">
        <v>16893</v>
      </c>
      <c r="R4678" s="109"/>
      <c r="S4678" s="102"/>
      <c r="T4678" s="102" t="s">
        <v>21275</v>
      </c>
      <c r="U4678" s="102"/>
      <c r="V4678" s="109">
        <v>5</v>
      </c>
      <c r="W4678" s="107"/>
      <c r="X4678" s="324"/>
    </row>
    <row r="4679" spans="1:24" ht="12.95" customHeight="1" x14ac:dyDescent="0.2">
      <c r="A4679" s="115">
        <v>2010</v>
      </c>
      <c r="B4679" s="115" t="s">
        <v>1887</v>
      </c>
      <c r="C4679" s="102" t="s">
        <v>5344</v>
      </c>
      <c r="D4679" s="111" t="s">
        <v>3591</v>
      </c>
      <c r="E4679" s="102" t="s">
        <v>3590</v>
      </c>
      <c r="F4679" s="104" t="s">
        <v>14834</v>
      </c>
      <c r="G4679" s="105">
        <v>16523</v>
      </c>
      <c r="H4679" s="102" t="s">
        <v>11819</v>
      </c>
      <c r="I4679" s="102" t="s">
        <v>10103</v>
      </c>
      <c r="J4679" s="102" t="s">
        <v>3592</v>
      </c>
      <c r="K4679" s="102"/>
      <c r="L4679" s="111" t="s">
        <v>42390</v>
      </c>
      <c r="M4679" s="169">
        <v>1</v>
      </c>
      <c r="N4679" s="112">
        <v>21</v>
      </c>
      <c r="O4679" s="121" t="s">
        <v>16905</v>
      </c>
      <c r="P4679" s="102" t="s">
        <v>9125</v>
      </c>
      <c r="Q4679" s="102" t="s">
        <v>16546</v>
      </c>
      <c r="R4679" s="109"/>
      <c r="S4679" s="102"/>
      <c r="T4679" s="102" t="s">
        <v>7789</v>
      </c>
      <c r="U4679" s="102" t="s">
        <v>16986</v>
      </c>
      <c r="V4679" s="109">
        <v>4.5</v>
      </c>
      <c r="W4679" s="107"/>
      <c r="X4679" s="324"/>
    </row>
    <row r="4680" spans="1:24" ht="12.95" customHeight="1" x14ac:dyDescent="0.2">
      <c r="A4680" s="115">
        <v>2011</v>
      </c>
      <c r="B4680" s="115" t="s">
        <v>1887</v>
      </c>
      <c r="C4680" s="103" t="s">
        <v>1251</v>
      </c>
      <c r="D4680" s="102" t="s">
        <v>14968</v>
      </c>
      <c r="E4680" s="102" t="s">
        <v>1252</v>
      </c>
      <c r="F4680" s="104" t="s">
        <v>14834</v>
      </c>
      <c r="G4680" s="105">
        <v>14492</v>
      </c>
      <c r="H4680" s="102" t="s">
        <v>11819</v>
      </c>
      <c r="I4680" s="102" t="s">
        <v>31298</v>
      </c>
      <c r="J4680" s="102" t="s">
        <v>14989</v>
      </c>
      <c r="K4680" s="102"/>
      <c r="L4680" s="111"/>
      <c r="M4680" s="169">
        <v>1</v>
      </c>
      <c r="N4680" s="112" t="s">
        <v>199</v>
      </c>
      <c r="O4680" s="121" t="s">
        <v>3620</v>
      </c>
      <c r="P4680" s="102"/>
      <c r="Q4680" s="102" t="s">
        <v>15945</v>
      </c>
      <c r="R4680" s="109"/>
      <c r="S4680" s="102"/>
      <c r="T4680" s="102" t="s">
        <v>20541</v>
      </c>
      <c r="U4680" s="102" t="s">
        <v>28902</v>
      </c>
      <c r="V4680" s="109">
        <v>6</v>
      </c>
      <c r="W4680" s="107"/>
      <c r="X4680" s="324"/>
    </row>
    <row r="4681" spans="1:24" ht="12.95" customHeight="1" x14ac:dyDescent="0.2">
      <c r="A4681" s="115">
        <v>2011</v>
      </c>
      <c r="B4681" s="115" t="s">
        <v>1887</v>
      </c>
      <c r="C4681" s="102" t="s">
        <v>1251</v>
      </c>
      <c r="D4681" s="102" t="s">
        <v>14990</v>
      </c>
      <c r="E4681" s="102" t="s">
        <v>1253</v>
      </c>
      <c r="F4681" s="104" t="s">
        <v>14834</v>
      </c>
      <c r="G4681" s="105">
        <v>15405</v>
      </c>
      <c r="H4681" s="102" t="s">
        <v>32110</v>
      </c>
      <c r="I4681" s="102" t="s">
        <v>2625</v>
      </c>
      <c r="J4681" s="102" t="s">
        <v>14991</v>
      </c>
      <c r="K4681" s="102"/>
      <c r="L4681" s="111"/>
      <c r="M4681" s="169">
        <v>1</v>
      </c>
      <c r="N4681" s="108" t="s">
        <v>32111</v>
      </c>
      <c r="O4681" s="121" t="s">
        <v>13301</v>
      </c>
      <c r="P4681" s="102"/>
      <c r="Q4681" s="102" t="s">
        <v>19239</v>
      </c>
      <c r="R4681" s="109"/>
      <c r="S4681" s="102"/>
      <c r="T4681" s="102" t="s">
        <v>21409</v>
      </c>
      <c r="U4681" s="102" t="s">
        <v>28298</v>
      </c>
      <c r="V4681" s="109">
        <v>5.5</v>
      </c>
      <c r="W4681" s="107"/>
      <c r="X4681" s="324"/>
    </row>
    <row r="4682" spans="1:24" ht="12.95" customHeight="1" x14ac:dyDescent="0.2">
      <c r="A4682" s="115">
        <v>2011</v>
      </c>
      <c r="B4682" s="115" t="s">
        <v>1887</v>
      </c>
      <c r="C4682" s="102" t="s">
        <v>1251</v>
      </c>
      <c r="D4682" s="111" t="s">
        <v>14992</v>
      </c>
      <c r="E4682" s="102" t="s">
        <v>1254</v>
      </c>
      <c r="F4682" s="104" t="s">
        <v>14834</v>
      </c>
      <c r="G4682" s="105">
        <v>15502</v>
      </c>
      <c r="H4682" s="102" t="s">
        <v>11819</v>
      </c>
      <c r="I4682" s="102" t="s">
        <v>10103</v>
      </c>
      <c r="J4682" s="102" t="s">
        <v>14993</v>
      </c>
      <c r="K4682" s="102"/>
      <c r="L4682" s="111" t="s">
        <v>42378</v>
      </c>
      <c r="M4682" s="169">
        <v>1</v>
      </c>
      <c r="N4682" s="108" t="s">
        <v>32112</v>
      </c>
      <c r="O4682" s="121" t="s">
        <v>9125</v>
      </c>
      <c r="P4682" s="102"/>
      <c r="Q4682" s="102" t="s">
        <v>16869</v>
      </c>
      <c r="R4682" s="109"/>
      <c r="S4682" s="102"/>
      <c r="T4682" s="102" t="s">
        <v>7789</v>
      </c>
      <c r="U4682" s="102" t="s">
        <v>18217</v>
      </c>
      <c r="V4682" s="109">
        <v>6</v>
      </c>
      <c r="W4682" s="107"/>
      <c r="X4682" s="324"/>
    </row>
    <row r="4683" spans="1:24" ht="12.95" customHeight="1" x14ac:dyDescent="0.2">
      <c r="A4683" s="115">
        <v>2011</v>
      </c>
      <c r="B4683" s="115" t="s">
        <v>1887</v>
      </c>
      <c r="C4683" s="102" t="s">
        <v>1251</v>
      </c>
      <c r="D4683" s="111" t="s">
        <v>14994</v>
      </c>
      <c r="E4683" s="102" t="s">
        <v>1255</v>
      </c>
      <c r="F4683" s="104" t="s">
        <v>14834</v>
      </c>
      <c r="G4683" s="105">
        <v>15588</v>
      </c>
      <c r="H4683" s="102" t="s">
        <v>30801</v>
      </c>
      <c r="I4683" s="102" t="s">
        <v>11819</v>
      </c>
      <c r="J4683" s="102" t="s">
        <v>14995</v>
      </c>
      <c r="K4683" s="102"/>
      <c r="L4683" s="111" t="s">
        <v>42380</v>
      </c>
      <c r="M4683" s="169">
        <v>3</v>
      </c>
      <c r="N4683" s="112" t="s">
        <v>18218</v>
      </c>
      <c r="O4683" s="121" t="s">
        <v>16121</v>
      </c>
      <c r="P4683" s="102"/>
      <c r="Q4683" s="102" t="s">
        <v>20190</v>
      </c>
      <c r="R4683" s="109"/>
      <c r="S4683" s="102"/>
      <c r="T4683" s="102" t="s">
        <v>7789</v>
      </c>
      <c r="U4683" s="102"/>
      <c r="V4683" s="109">
        <v>6.5</v>
      </c>
      <c r="W4683" s="107"/>
      <c r="X4683" s="324"/>
    </row>
    <row r="4684" spans="1:24" ht="12.95" customHeight="1" x14ac:dyDescent="0.2">
      <c r="A4684" s="115">
        <v>2011</v>
      </c>
      <c r="B4684" s="115" t="s">
        <v>1887</v>
      </c>
      <c r="C4684" s="102" t="s">
        <v>1251</v>
      </c>
      <c r="D4684" s="102" t="s">
        <v>14996</v>
      </c>
      <c r="E4684" s="102" t="s">
        <v>1256</v>
      </c>
      <c r="F4684" s="148" t="s">
        <v>10085</v>
      </c>
      <c r="G4684" s="105">
        <v>16291</v>
      </c>
      <c r="H4684" s="102" t="s">
        <v>32113</v>
      </c>
      <c r="I4684" s="102" t="s">
        <v>4890</v>
      </c>
      <c r="J4684" s="102" t="s">
        <v>10218</v>
      </c>
      <c r="K4684" s="102"/>
      <c r="L4684" s="111"/>
      <c r="M4684" s="169">
        <v>1</v>
      </c>
      <c r="N4684" s="108" t="s">
        <v>8609</v>
      </c>
      <c r="O4684" s="121" t="s">
        <v>3620</v>
      </c>
      <c r="P4684" s="102"/>
      <c r="Q4684" s="102" t="s">
        <v>15913</v>
      </c>
      <c r="R4684" s="109"/>
      <c r="S4684" s="102"/>
      <c r="T4684" s="102" t="s">
        <v>7789</v>
      </c>
      <c r="U4684" s="102" t="s">
        <v>28903</v>
      </c>
      <c r="V4684" s="109">
        <v>5.5</v>
      </c>
      <c r="W4684" s="107"/>
      <c r="X4684" s="324"/>
    </row>
    <row r="4685" spans="1:24" ht="12.95" customHeight="1" x14ac:dyDescent="0.2">
      <c r="A4685" s="115">
        <v>2011</v>
      </c>
      <c r="B4685" s="115" t="s">
        <v>1887</v>
      </c>
      <c r="C4685" s="102" t="s">
        <v>1251</v>
      </c>
      <c r="D4685" s="102" t="s">
        <v>14997</v>
      </c>
      <c r="E4685" s="102" t="s">
        <v>1257</v>
      </c>
      <c r="F4685" s="104" t="s">
        <v>14834</v>
      </c>
      <c r="G4685" s="105">
        <v>16472</v>
      </c>
      <c r="H4685" s="102" t="s">
        <v>4890</v>
      </c>
      <c r="I4685" s="102" t="s">
        <v>10103</v>
      </c>
      <c r="J4685" s="102" t="s">
        <v>14998</v>
      </c>
      <c r="K4685" s="102"/>
      <c r="L4685" s="111"/>
      <c r="M4685" s="169">
        <v>1</v>
      </c>
      <c r="N4685" s="112" t="s">
        <v>7004</v>
      </c>
      <c r="O4685" s="121" t="s">
        <v>12252</v>
      </c>
      <c r="P4685" s="102" t="s">
        <v>9125</v>
      </c>
      <c r="Q4685" s="102" t="s">
        <v>15945</v>
      </c>
      <c r="R4685" s="109"/>
      <c r="S4685" s="102"/>
      <c r="T4685" s="102" t="s">
        <v>7789</v>
      </c>
      <c r="U4685" s="102" t="s">
        <v>28755</v>
      </c>
      <c r="V4685" s="109">
        <v>5.5</v>
      </c>
      <c r="W4685" s="107"/>
      <c r="X4685" s="324"/>
    </row>
    <row r="4686" spans="1:24" ht="12.95" customHeight="1" x14ac:dyDescent="0.2">
      <c r="A4686" s="115">
        <v>2011</v>
      </c>
      <c r="B4686" s="115" t="s">
        <v>1887</v>
      </c>
      <c r="C4686" s="102" t="s">
        <v>1251</v>
      </c>
      <c r="D4686" s="111" t="s">
        <v>14999</v>
      </c>
      <c r="E4686" s="102" t="s">
        <v>1258</v>
      </c>
      <c r="F4686" s="104" t="s">
        <v>14834</v>
      </c>
      <c r="G4686" s="105">
        <v>16543</v>
      </c>
      <c r="H4686" s="102" t="s">
        <v>11819</v>
      </c>
      <c r="I4686" s="102" t="s">
        <v>10103</v>
      </c>
      <c r="J4686" s="102" t="s">
        <v>15000</v>
      </c>
      <c r="K4686" s="102"/>
      <c r="L4686" s="111" t="s">
        <v>42392</v>
      </c>
      <c r="M4686" s="169">
        <v>1</v>
      </c>
      <c r="N4686" s="112" t="s">
        <v>7004</v>
      </c>
      <c r="O4686" s="121" t="s">
        <v>9125</v>
      </c>
      <c r="P4686" s="102" t="s">
        <v>9125</v>
      </c>
      <c r="Q4686" s="102" t="s">
        <v>16884</v>
      </c>
      <c r="R4686" s="109"/>
      <c r="S4686" s="102"/>
      <c r="T4686" s="102" t="s">
        <v>7789</v>
      </c>
      <c r="U4686" s="102" t="s">
        <v>28904</v>
      </c>
      <c r="V4686" s="109">
        <v>7</v>
      </c>
      <c r="W4686" s="107"/>
      <c r="X4686" s="324"/>
    </row>
    <row r="4687" spans="1:24" ht="12.95" customHeight="1" x14ac:dyDescent="0.2">
      <c r="A4687" s="115">
        <v>2011</v>
      </c>
      <c r="B4687" s="115" t="s">
        <v>1887</v>
      </c>
      <c r="C4687" s="102" t="s">
        <v>1251</v>
      </c>
      <c r="D4687" s="129" t="s">
        <v>15001</v>
      </c>
      <c r="E4687" s="102" t="s">
        <v>1259</v>
      </c>
      <c r="F4687" s="102" t="s">
        <v>14834</v>
      </c>
      <c r="G4687" s="105">
        <v>16667</v>
      </c>
      <c r="H4687" s="102" t="s">
        <v>10103</v>
      </c>
      <c r="I4687" s="102" t="s">
        <v>2625</v>
      </c>
      <c r="J4687" s="102" t="s">
        <v>18219</v>
      </c>
      <c r="K4687" s="102"/>
      <c r="L4687" s="111" t="s">
        <v>42395</v>
      </c>
      <c r="M4687" s="169">
        <v>1.5</v>
      </c>
      <c r="N4687" s="108" t="s">
        <v>32114</v>
      </c>
      <c r="O4687" s="254" t="s">
        <v>5985</v>
      </c>
      <c r="P4687" s="248" t="s">
        <v>15928</v>
      </c>
      <c r="Q4687" s="248" t="s">
        <v>21747</v>
      </c>
      <c r="R4687" s="109"/>
      <c r="S4687" s="102"/>
      <c r="T4687" s="102" t="s">
        <v>20545</v>
      </c>
      <c r="U4687" s="102" t="s">
        <v>28905</v>
      </c>
      <c r="V4687" s="109">
        <v>5.5</v>
      </c>
      <c r="W4687" s="107"/>
      <c r="X4687" s="324"/>
    </row>
    <row r="4688" spans="1:24" ht="12.95" customHeight="1" x14ac:dyDescent="0.2">
      <c r="A4688" s="101">
        <v>41548</v>
      </c>
      <c r="B4688" s="139" t="s">
        <v>1887</v>
      </c>
      <c r="C4688" s="226" t="s">
        <v>18220</v>
      </c>
      <c r="D4688" s="352" t="s">
        <v>19923</v>
      </c>
      <c r="E4688" s="188" t="s">
        <v>19924</v>
      </c>
      <c r="F4688" s="188" t="s">
        <v>14834</v>
      </c>
      <c r="G4688" s="204">
        <v>14717</v>
      </c>
      <c r="H4688" s="188" t="s">
        <v>11819</v>
      </c>
      <c r="I4688" s="188" t="s">
        <v>19925</v>
      </c>
      <c r="J4688" s="188" t="s">
        <v>19926</v>
      </c>
      <c r="K4688" s="188"/>
      <c r="L4688" s="187"/>
      <c r="M4688" s="169">
        <v>1</v>
      </c>
      <c r="N4688" s="223" t="s">
        <v>19703</v>
      </c>
      <c r="O4688" s="255"/>
      <c r="P4688" s="139"/>
      <c r="Q4688" s="139" t="s">
        <v>19534</v>
      </c>
      <c r="R4688" s="206"/>
      <c r="S4688" s="188"/>
      <c r="T4688" s="188" t="s">
        <v>20548</v>
      </c>
      <c r="U4688" s="188" t="s">
        <v>28906</v>
      </c>
      <c r="V4688" s="206">
        <v>5.5</v>
      </c>
      <c r="W4688" s="205"/>
      <c r="X4688" s="194"/>
    </row>
    <row r="4689" spans="1:24" ht="12.95" customHeight="1" x14ac:dyDescent="0.2">
      <c r="A4689" s="101">
        <v>41548</v>
      </c>
      <c r="B4689" s="139" t="s">
        <v>1887</v>
      </c>
      <c r="C4689" s="188" t="s">
        <v>18220</v>
      </c>
      <c r="D4689" s="352" t="s">
        <v>19927</v>
      </c>
      <c r="E4689" s="188" t="s">
        <v>19928</v>
      </c>
      <c r="F4689" s="188" t="s">
        <v>14834</v>
      </c>
      <c r="G4689" s="204">
        <v>15158</v>
      </c>
      <c r="H4689" s="188" t="s">
        <v>10103</v>
      </c>
      <c r="I4689" s="188" t="s">
        <v>3253</v>
      </c>
      <c r="J4689" s="188" t="s">
        <v>19929</v>
      </c>
      <c r="K4689" s="188"/>
      <c r="L4689" s="187"/>
      <c r="M4689" s="169">
        <v>1</v>
      </c>
      <c r="N4689" s="223" t="s">
        <v>5873</v>
      </c>
      <c r="O4689" s="255" t="s">
        <v>9125</v>
      </c>
      <c r="P4689" s="139"/>
      <c r="Q4689" s="139" t="s">
        <v>16576</v>
      </c>
      <c r="R4689" s="206"/>
      <c r="S4689" s="188"/>
      <c r="T4689" s="188" t="s">
        <v>20549</v>
      </c>
      <c r="U4689" s="188" t="s">
        <v>19908</v>
      </c>
      <c r="V4689" s="206">
        <v>5.5</v>
      </c>
      <c r="W4689" s="205"/>
      <c r="X4689" s="194"/>
    </row>
    <row r="4690" spans="1:24" ht="12.95" customHeight="1" x14ac:dyDescent="0.2">
      <c r="A4690" s="101">
        <v>41548</v>
      </c>
      <c r="B4690" s="139" t="s">
        <v>1887</v>
      </c>
      <c r="C4690" s="188" t="s">
        <v>18220</v>
      </c>
      <c r="D4690" s="352" t="s">
        <v>19930</v>
      </c>
      <c r="E4690" s="188" t="s">
        <v>19931</v>
      </c>
      <c r="F4690" s="188" t="s">
        <v>14834</v>
      </c>
      <c r="G4690" s="204">
        <v>15198</v>
      </c>
      <c r="H4690" s="188" t="s">
        <v>10103</v>
      </c>
      <c r="I4690" s="188" t="s">
        <v>11819</v>
      </c>
      <c r="J4690" s="188" t="s">
        <v>19932</v>
      </c>
      <c r="K4690" s="188"/>
      <c r="L4690" s="187"/>
      <c r="M4690" s="169">
        <v>1</v>
      </c>
      <c r="N4690" s="223" t="s">
        <v>15117</v>
      </c>
      <c r="O4690" s="255" t="s">
        <v>16499</v>
      </c>
      <c r="P4690" s="139" t="s">
        <v>162</v>
      </c>
      <c r="Q4690" s="139" t="s">
        <v>16813</v>
      </c>
      <c r="R4690" s="206"/>
      <c r="S4690" s="188"/>
      <c r="T4690" s="188" t="s">
        <v>7789</v>
      </c>
      <c r="U4690" s="188" t="s">
        <v>6085</v>
      </c>
      <c r="V4690" s="206">
        <v>5.5</v>
      </c>
      <c r="W4690" s="205"/>
      <c r="X4690" s="194"/>
    </row>
    <row r="4691" spans="1:24" ht="12.95" customHeight="1" x14ac:dyDescent="0.2">
      <c r="A4691" s="101">
        <v>41548</v>
      </c>
      <c r="B4691" s="139" t="s">
        <v>1887</v>
      </c>
      <c r="C4691" s="188" t="s">
        <v>18220</v>
      </c>
      <c r="D4691" s="229" t="s">
        <v>19933</v>
      </c>
      <c r="E4691" s="188" t="s">
        <v>19934</v>
      </c>
      <c r="F4691" s="188" t="s">
        <v>14834</v>
      </c>
      <c r="G4691" s="204">
        <v>16030</v>
      </c>
      <c r="H4691" s="188" t="s">
        <v>10103</v>
      </c>
      <c r="I4691" s="188" t="s">
        <v>11819</v>
      </c>
      <c r="J4691" s="188" t="s">
        <v>19935</v>
      </c>
      <c r="K4691" s="188"/>
      <c r="L4691" s="111" t="s">
        <v>42382</v>
      </c>
      <c r="M4691" s="169">
        <v>2</v>
      </c>
      <c r="N4691" s="223" t="s">
        <v>32115</v>
      </c>
      <c r="O4691" s="255" t="s">
        <v>19798</v>
      </c>
      <c r="P4691" s="139" t="s">
        <v>162</v>
      </c>
      <c r="Q4691" s="139" t="s">
        <v>21024</v>
      </c>
      <c r="R4691" s="206"/>
      <c r="S4691" s="188"/>
      <c r="T4691" s="188" t="s">
        <v>7789</v>
      </c>
      <c r="U4691" s="188" t="s">
        <v>28907</v>
      </c>
      <c r="V4691" s="206">
        <v>6.5</v>
      </c>
      <c r="W4691" s="205"/>
      <c r="X4691" s="194"/>
    </row>
    <row r="4692" spans="1:24" ht="12.95" customHeight="1" x14ac:dyDescent="0.2">
      <c r="A4692" s="101">
        <v>41548</v>
      </c>
      <c r="B4692" s="139" t="s">
        <v>1887</v>
      </c>
      <c r="C4692" s="188" t="s">
        <v>18220</v>
      </c>
      <c r="D4692" s="352" t="s">
        <v>19936</v>
      </c>
      <c r="E4692" s="188" t="s">
        <v>19937</v>
      </c>
      <c r="F4692" s="188" t="s">
        <v>14834</v>
      </c>
      <c r="G4692" s="204">
        <v>16038</v>
      </c>
      <c r="H4692" s="102" t="s">
        <v>30993</v>
      </c>
      <c r="I4692" s="188" t="s">
        <v>11819</v>
      </c>
      <c r="J4692" s="188" t="s">
        <v>317</v>
      </c>
      <c r="K4692" s="188"/>
      <c r="L4692" s="187"/>
      <c r="M4692" s="169">
        <v>4</v>
      </c>
      <c r="N4692" s="223" t="s">
        <v>32116</v>
      </c>
      <c r="O4692" s="255" t="s">
        <v>19938</v>
      </c>
      <c r="P4692" s="139" t="s">
        <v>162</v>
      </c>
      <c r="Q4692" s="139" t="s">
        <v>16835</v>
      </c>
      <c r="R4692" s="206"/>
      <c r="S4692" s="188"/>
      <c r="T4692" s="102" t="s">
        <v>21275</v>
      </c>
      <c r="U4692" s="188" t="s">
        <v>28908</v>
      </c>
      <c r="V4692" s="206">
        <v>5.5</v>
      </c>
      <c r="W4692" s="205"/>
      <c r="X4692" s="194"/>
    </row>
    <row r="4693" spans="1:24" ht="12.95" customHeight="1" x14ac:dyDescent="0.2">
      <c r="A4693" s="101">
        <v>41548</v>
      </c>
      <c r="B4693" s="139" t="s">
        <v>1887</v>
      </c>
      <c r="C4693" s="188" t="s">
        <v>18220</v>
      </c>
      <c r="D4693" s="229" t="s">
        <v>19939</v>
      </c>
      <c r="E4693" s="188" t="s">
        <v>19940</v>
      </c>
      <c r="F4693" s="188" t="s">
        <v>14834</v>
      </c>
      <c r="G4693" s="204">
        <v>16464</v>
      </c>
      <c r="H4693" s="188" t="s">
        <v>10103</v>
      </c>
      <c r="I4693" s="188" t="s">
        <v>11819</v>
      </c>
      <c r="J4693" s="188" t="s">
        <v>19941</v>
      </c>
      <c r="K4693" s="188"/>
      <c r="L4693" s="111" t="s">
        <v>42388</v>
      </c>
      <c r="M4693" s="169">
        <v>2</v>
      </c>
      <c r="N4693" s="223" t="s">
        <v>32117</v>
      </c>
      <c r="O4693" s="255" t="s">
        <v>17110</v>
      </c>
      <c r="P4693" s="139" t="s">
        <v>9125</v>
      </c>
      <c r="Q4693" s="139" t="s">
        <v>19489</v>
      </c>
      <c r="R4693" s="206"/>
      <c r="S4693" s="188"/>
      <c r="T4693" s="188" t="s">
        <v>7789</v>
      </c>
      <c r="U4693" s="188" t="s">
        <v>6159</v>
      </c>
      <c r="V4693" s="206">
        <v>6</v>
      </c>
      <c r="W4693" s="205"/>
      <c r="X4693" s="194"/>
    </row>
    <row r="4694" spans="1:24" ht="12.95" customHeight="1" x14ac:dyDescent="0.2">
      <c r="A4694" s="101">
        <v>41548</v>
      </c>
      <c r="B4694" s="139" t="s">
        <v>1887</v>
      </c>
      <c r="C4694" s="188" t="s">
        <v>18220</v>
      </c>
      <c r="D4694" s="352" t="s">
        <v>19942</v>
      </c>
      <c r="E4694" s="188" t="s">
        <v>19943</v>
      </c>
      <c r="F4694" s="188" t="s">
        <v>14834</v>
      </c>
      <c r="G4694" s="204">
        <v>16553</v>
      </c>
      <c r="H4694" s="188" t="s">
        <v>11819</v>
      </c>
      <c r="I4694" s="102" t="s">
        <v>32118</v>
      </c>
      <c r="J4694" s="188" t="s">
        <v>19944</v>
      </c>
      <c r="K4694" s="188"/>
      <c r="L4694" s="187"/>
      <c r="M4694" s="169">
        <v>2</v>
      </c>
      <c r="N4694" s="223" t="s">
        <v>32119</v>
      </c>
      <c r="O4694" s="255" t="s">
        <v>16982</v>
      </c>
      <c r="P4694" s="139" t="s">
        <v>9125</v>
      </c>
      <c r="Q4694" s="139" t="s">
        <v>15832</v>
      </c>
      <c r="R4694" s="206"/>
      <c r="S4694" s="188"/>
      <c r="T4694" s="102" t="s">
        <v>21275</v>
      </c>
      <c r="U4694" s="188" t="s">
        <v>28909</v>
      </c>
      <c r="V4694" s="206">
        <v>6.5</v>
      </c>
      <c r="W4694" s="205"/>
      <c r="X4694" s="194"/>
    </row>
    <row r="4695" spans="1:24" ht="12.95" customHeight="1" x14ac:dyDescent="0.2">
      <c r="A4695" s="101">
        <v>41548</v>
      </c>
      <c r="B4695" s="139" t="s">
        <v>1887</v>
      </c>
      <c r="C4695" s="188" t="s">
        <v>18220</v>
      </c>
      <c r="D4695" s="352" t="s">
        <v>19945</v>
      </c>
      <c r="E4695" s="188" t="s">
        <v>19946</v>
      </c>
      <c r="F4695" s="188" t="s">
        <v>14834</v>
      </c>
      <c r="G4695" s="204">
        <v>16555</v>
      </c>
      <c r="H4695" s="188" t="s">
        <v>11819</v>
      </c>
      <c r="I4695" s="188" t="s">
        <v>19947</v>
      </c>
      <c r="J4695" s="188" t="s">
        <v>19948</v>
      </c>
      <c r="K4695" s="188"/>
      <c r="L4695" s="187"/>
      <c r="M4695" s="169">
        <v>2</v>
      </c>
      <c r="N4695" s="223" t="s">
        <v>32120</v>
      </c>
      <c r="O4695" s="255" t="s">
        <v>16856</v>
      </c>
      <c r="P4695" s="139"/>
      <c r="Q4695" s="139" t="s">
        <v>15913</v>
      </c>
      <c r="R4695" s="206"/>
      <c r="S4695" s="188"/>
      <c r="T4695" s="102" t="s">
        <v>21275</v>
      </c>
      <c r="U4695" s="188" t="s">
        <v>28910</v>
      </c>
      <c r="V4695" s="206">
        <v>8</v>
      </c>
      <c r="W4695" s="205"/>
      <c r="X4695" s="194"/>
    </row>
    <row r="4696" spans="1:24" ht="12.95" customHeight="1" x14ac:dyDescent="0.2">
      <c r="A4696" s="237">
        <v>41926</v>
      </c>
      <c r="B4696" s="140" t="s">
        <v>1887</v>
      </c>
      <c r="C4696" s="197" t="s">
        <v>28865</v>
      </c>
      <c r="D4696" s="198" t="s">
        <v>28911</v>
      </c>
      <c r="E4696" s="128" t="s">
        <v>28912</v>
      </c>
      <c r="F4696" s="128" t="s">
        <v>14834</v>
      </c>
      <c r="G4696" s="152">
        <v>14749</v>
      </c>
      <c r="H4696" s="128" t="s">
        <v>11819</v>
      </c>
      <c r="I4696" s="128" t="s">
        <v>13336</v>
      </c>
      <c r="J4696" s="128" t="s">
        <v>28913</v>
      </c>
      <c r="K4696" s="128"/>
      <c r="L4696" s="143"/>
      <c r="M4696" s="169">
        <v>3</v>
      </c>
      <c r="N4696" s="144" t="s">
        <v>28914</v>
      </c>
      <c r="O4696" s="255" t="s">
        <v>15846</v>
      </c>
      <c r="P4696" s="140" t="s">
        <v>17110</v>
      </c>
      <c r="Q4696" s="140" t="s">
        <v>20572</v>
      </c>
      <c r="R4696" s="145"/>
      <c r="S4696" s="128"/>
      <c r="T4696" s="128" t="s">
        <v>28757</v>
      </c>
      <c r="U4696" s="128" t="s">
        <v>28932</v>
      </c>
      <c r="V4696" s="145">
        <v>6</v>
      </c>
      <c r="W4696" s="130"/>
      <c r="X4696" s="194"/>
    </row>
    <row r="4697" spans="1:24" ht="12.95" customHeight="1" x14ac:dyDescent="0.2">
      <c r="A4697" s="237">
        <v>41926</v>
      </c>
      <c r="B4697" s="140" t="s">
        <v>1887</v>
      </c>
      <c r="C4697" s="128" t="s">
        <v>28865</v>
      </c>
      <c r="D4697" s="198" t="s">
        <v>28922</v>
      </c>
      <c r="E4697" s="128" t="s">
        <v>28915</v>
      </c>
      <c r="F4697" s="128" t="s">
        <v>14834</v>
      </c>
      <c r="G4697" s="152">
        <v>15167</v>
      </c>
      <c r="H4697" s="128" t="s">
        <v>10103</v>
      </c>
      <c r="I4697" s="102" t="s">
        <v>32121</v>
      </c>
      <c r="J4697" s="128" t="s">
        <v>28923</v>
      </c>
      <c r="K4697" s="128"/>
      <c r="L4697" s="143"/>
      <c r="M4697" s="169">
        <v>1</v>
      </c>
      <c r="N4697" s="144">
        <v>23</v>
      </c>
      <c r="O4697" s="255" t="s">
        <v>3620</v>
      </c>
      <c r="P4697" s="140"/>
      <c r="Q4697" s="140" t="s">
        <v>20826</v>
      </c>
      <c r="R4697" s="145"/>
      <c r="S4697" s="128"/>
      <c r="T4697" s="128" t="s">
        <v>7789</v>
      </c>
      <c r="U4697" s="128" t="s">
        <v>16986</v>
      </c>
      <c r="V4697" s="145">
        <v>7</v>
      </c>
      <c r="W4697" s="130"/>
      <c r="X4697" s="194"/>
    </row>
    <row r="4698" spans="1:24" ht="12.95" customHeight="1" x14ac:dyDescent="0.2">
      <c r="A4698" s="237">
        <v>41926</v>
      </c>
      <c r="B4698" s="140" t="s">
        <v>1887</v>
      </c>
      <c r="C4698" s="128" t="s">
        <v>28865</v>
      </c>
      <c r="D4698" s="198" t="s">
        <v>28924</v>
      </c>
      <c r="E4698" s="128" t="s">
        <v>28916</v>
      </c>
      <c r="F4698" s="128" t="s">
        <v>14834</v>
      </c>
      <c r="G4698" s="152">
        <v>15558</v>
      </c>
      <c r="H4698" s="128" t="s">
        <v>10103</v>
      </c>
      <c r="I4698" s="128" t="s">
        <v>11819</v>
      </c>
      <c r="J4698" s="128" t="s">
        <v>28925</v>
      </c>
      <c r="K4698" s="128"/>
      <c r="L4698" s="143"/>
      <c r="M4698" s="169">
        <v>2</v>
      </c>
      <c r="N4698" s="144" t="s">
        <v>28926</v>
      </c>
      <c r="O4698" s="255" t="s">
        <v>17596</v>
      </c>
      <c r="P4698" s="140" t="s">
        <v>10189</v>
      </c>
      <c r="Q4698" s="140" t="s">
        <v>19745</v>
      </c>
      <c r="R4698" s="145"/>
      <c r="S4698" s="128"/>
      <c r="T4698" s="128" t="s">
        <v>7789</v>
      </c>
      <c r="U4698" s="128"/>
      <c r="V4698" s="145" t="s">
        <v>28927</v>
      </c>
      <c r="W4698" s="130"/>
      <c r="X4698" s="194"/>
    </row>
    <row r="4699" spans="1:24" ht="12.95" customHeight="1" x14ac:dyDescent="0.2">
      <c r="A4699" s="237">
        <v>41926</v>
      </c>
      <c r="B4699" s="140" t="s">
        <v>1887</v>
      </c>
      <c r="C4699" s="128" t="s">
        <v>28865</v>
      </c>
      <c r="D4699" s="198" t="s">
        <v>28928</v>
      </c>
      <c r="E4699" s="128" t="s">
        <v>28918</v>
      </c>
      <c r="F4699" s="128" t="s">
        <v>14834</v>
      </c>
      <c r="G4699" s="152">
        <v>15717</v>
      </c>
      <c r="H4699" s="128" t="s">
        <v>2625</v>
      </c>
      <c r="I4699" s="102" t="s">
        <v>30643</v>
      </c>
      <c r="J4699" s="128" t="s">
        <v>28929</v>
      </c>
      <c r="K4699" s="128"/>
      <c r="L4699" s="328" t="s">
        <v>33971</v>
      </c>
      <c r="M4699" s="169">
        <v>1</v>
      </c>
      <c r="N4699" s="200" t="s">
        <v>32122</v>
      </c>
      <c r="O4699" s="255"/>
      <c r="P4699" s="140" t="s">
        <v>15941</v>
      </c>
      <c r="Q4699" s="140" t="s">
        <v>16525</v>
      </c>
      <c r="R4699" s="145"/>
      <c r="S4699" s="128"/>
      <c r="T4699" s="128" t="s">
        <v>21291</v>
      </c>
      <c r="U4699" s="128" t="s">
        <v>6868</v>
      </c>
      <c r="V4699" s="145">
        <v>5</v>
      </c>
      <c r="W4699" s="130"/>
      <c r="X4699" s="194"/>
    </row>
    <row r="4700" spans="1:24" ht="12.95" customHeight="1" x14ac:dyDescent="0.2">
      <c r="A4700" s="237">
        <v>41926</v>
      </c>
      <c r="B4700" s="140" t="s">
        <v>1887</v>
      </c>
      <c r="C4700" s="128" t="s">
        <v>28865</v>
      </c>
      <c r="D4700" s="198" t="s">
        <v>28930</v>
      </c>
      <c r="E4700" s="128" t="s">
        <v>28917</v>
      </c>
      <c r="F4700" s="128" t="s">
        <v>14834</v>
      </c>
      <c r="G4700" s="152">
        <v>16229</v>
      </c>
      <c r="H4700" s="128" t="s">
        <v>13336</v>
      </c>
      <c r="I4700" s="128" t="s">
        <v>11819</v>
      </c>
      <c r="J4700" s="128" t="s">
        <v>28931</v>
      </c>
      <c r="K4700" s="128"/>
      <c r="L4700" s="143"/>
      <c r="M4700" s="169">
        <v>1.5</v>
      </c>
      <c r="N4700" s="200" t="s">
        <v>32123</v>
      </c>
      <c r="O4700" s="255" t="s">
        <v>10189</v>
      </c>
      <c r="P4700" s="140"/>
      <c r="Q4700" s="140" t="s">
        <v>16805</v>
      </c>
      <c r="R4700" s="145"/>
      <c r="S4700" s="128"/>
      <c r="T4700" s="128" t="s">
        <v>20547</v>
      </c>
      <c r="U4700" s="128" t="s">
        <v>28933</v>
      </c>
      <c r="V4700" s="145">
        <v>6</v>
      </c>
      <c r="W4700" s="130"/>
      <c r="X4700" s="194"/>
    </row>
    <row r="4701" spans="1:24" ht="12.95" customHeight="1" x14ac:dyDescent="0.2">
      <c r="A4701" s="237">
        <v>41926</v>
      </c>
      <c r="B4701" s="140" t="s">
        <v>1887</v>
      </c>
      <c r="C4701" s="128" t="s">
        <v>28865</v>
      </c>
      <c r="D4701" s="198" t="s">
        <v>28934</v>
      </c>
      <c r="E4701" s="128" t="s">
        <v>28919</v>
      </c>
      <c r="F4701" s="128" t="s">
        <v>14834</v>
      </c>
      <c r="G4701" s="152">
        <v>16314</v>
      </c>
      <c r="H4701" s="128" t="s">
        <v>10103</v>
      </c>
      <c r="I4701" s="128" t="s">
        <v>11819</v>
      </c>
      <c r="J4701" s="128" t="s">
        <v>28935</v>
      </c>
      <c r="K4701" s="128"/>
      <c r="L4701" s="143"/>
      <c r="M4701" s="169">
        <v>1</v>
      </c>
      <c r="N4701" s="200" t="s">
        <v>32124</v>
      </c>
      <c r="O4701" s="255" t="s">
        <v>3620</v>
      </c>
      <c r="P4701" s="140" t="s">
        <v>9125</v>
      </c>
      <c r="Q4701" s="140" t="s">
        <v>19624</v>
      </c>
      <c r="R4701" s="145"/>
      <c r="S4701" s="128"/>
      <c r="T4701" s="128" t="s">
        <v>7789</v>
      </c>
      <c r="U4701" s="128" t="s">
        <v>28936</v>
      </c>
      <c r="V4701" s="145">
        <v>6.5</v>
      </c>
      <c r="W4701" s="130"/>
      <c r="X4701" s="194"/>
    </row>
    <row r="4702" spans="1:24" ht="12.95" customHeight="1" x14ac:dyDescent="0.2">
      <c r="A4702" s="237">
        <v>41926</v>
      </c>
      <c r="B4702" s="140" t="s">
        <v>1887</v>
      </c>
      <c r="C4702" s="128" t="s">
        <v>28865</v>
      </c>
      <c r="D4702" s="198" t="s">
        <v>28937</v>
      </c>
      <c r="E4702" s="128" t="s">
        <v>28920</v>
      </c>
      <c r="F4702" s="128" t="s">
        <v>14834</v>
      </c>
      <c r="G4702" s="152">
        <v>16330</v>
      </c>
      <c r="H4702" s="102" t="s">
        <v>30856</v>
      </c>
      <c r="I4702" s="128" t="s">
        <v>11819</v>
      </c>
      <c r="J4702" s="128" t="s">
        <v>28938</v>
      </c>
      <c r="K4702" s="128"/>
      <c r="L4702" s="143"/>
      <c r="M4702" s="169">
        <v>1</v>
      </c>
      <c r="N4702" s="200" t="s">
        <v>32125</v>
      </c>
      <c r="O4702" s="255"/>
      <c r="P4702" s="140" t="s">
        <v>162</v>
      </c>
      <c r="Q4702" s="140" t="s">
        <v>17386</v>
      </c>
      <c r="R4702" s="145"/>
      <c r="S4702" s="128"/>
      <c r="T4702" s="128" t="s">
        <v>20549</v>
      </c>
      <c r="U4702" s="128" t="s">
        <v>28939</v>
      </c>
      <c r="V4702" s="145">
        <v>6</v>
      </c>
      <c r="W4702" s="130"/>
      <c r="X4702" s="194"/>
    </row>
    <row r="4703" spans="1:24" ht="12.95" customHeight="1" x14ac:dyDescent="0.2">
      <c r="A4703" s="237">
        <v>41926</v>
      </c>
      <c r="B4703" s="140" t="s">
        <v>1887</v>
      </c>
      <c r="C4703" s="128" t="s">
        <v>28865</v>
      </c>
      <c r="D4703" s="198" t="s">
        <v>28940</v>
      </c>
      <c r="E4703" s="128" t="s">
        <v>28921</v>
      </c>
      <c r="F4703" s="128" t="s">
        <v>14834</v>
      </c>
      <c r="G4703" s="152">
        <v>16564</v>
      </c>
      <c r="H4703" s="128" t="s">
        <v>10103</v>
      </c>
      <c r="I4703" s="128" t="s">
        <v>11819</v>
      </c>
      <c r="J4703" s="128" t="s">
        <v>28941</v>
      </c>
      <c r="K4703" s="128"/>
      <c r="L4703" s="143"/>
      <c r="M4703" s="169">
        <v>1</v>
      </c>
      <c r="N4703" s="200" t="s">
        <v>32126</v>
      </c>
      <c r="O4703" s="255" t="s">
        <v>17392</v>
      </c>
      <c r="P4703" s="140"/>
      <c r="Q4703" s="140" t="s">
        <v>21024</v>
      </c>
      <c r="R4703" s="145"/>
      <c r="S4703" s="128"/>
      <c r="T4703" s="128" t="s">
        <v>7789</v>
      </c>
      <c r="U4703" s="128" t="s">
        <v>2477</v>
      </c>
      <c r="V4703" s="145">
        <v>6.5</v>
      </c>
      <c r="W4703" s="130"/>
      <c r="X4703" s="194"/>
    </row>
    <row r="4704" spans="1:24" ht="12.95" customHeight="1" x14ac:dyDescent="0.2">
      <c r="A4704" s="237">
        <v>42291</v>
      </c>
      <c r="B4704" s="140" t="s">
        <v>1887</v>
      </c>
      <c r="C4704" s="197" t="s">
        <v>34231</v>
      </c>
      <c r="D4704" s="198" t="s">
        <v>34240</v>
      </c>
      <c r="E4704" s="128" t="s">
        <v>34232</v>
      </c>
      <c r="F4704" s="128" t="s">
        <v>14834</v>
      </c>
      <c r="G4704" s="152">
        <v>14769</v>
      </c>
      <c r="H4704" s="128" t="s">
        <v>5011</v>
      </c>
      <c r="I4704" s="128" t="s">
        <v>11819</v>
      </c>
      <c r="J4704" s="128" t="s">
        <v>34241</v>
      </c>
      <c r="K4704" s="128"/>
      <c r="L4704" s="143"/>
      <c r="M4704" s="169">
        <v>2</v>
      </c>
      <c r="N4704" s="144" t="s">
        <v>34242</v>
      </c>
      <c r="O4704" s="255" t="s">
        <v>17110</v>
      </c>
      <c r="P4704" s="140" t="s">
        <v>9125</v>
      </c>
      <c r="Q4704" s="140" t="s">
        <v>16543</v>
      </c>
      <c r="R4704" s="145"/>
      <c r="S4704" s="128"/>
      <c r="T4704" s="128" t="s">
        <v>28757</v>
      </c>
      <c r="U4704" s="128"/>
      <c r="V4704" s="145">
        <v>5</v>
      </c>
      <c r="W4704" s="130"/>
      <c r="X4704" s="194"/>
    </row>
    <row r="4705" spans="1:24" ht="12.95" customHeight="1" x14ac:dyDescent="0.2">
      <c r="A4705" s="237">
        <v>42291</v>
      </c>
      <c r="B4705" s="140" t="s">
        <v>1887</v>
      </c>
      <c r="C4705" s="128" t="s">
        <v>34231</v>
      </c>
      <c r="D4705" s="198" t="s">
        <v>34243</v>
      </c>
      <c r="E4705" s="128" t="s">
        <v>34233</v>
      </c>
      <c r="F4705" s="128" t="s">
        <v>14834</v>
      </c>
      <c r="G4705" s="152">
        <v>15226</v>
      </c>
      <c r="H4705" s="128" t="s">
        <v>11819</v>
      </c>
      <c r="I4705" s="128" t="s">
        <v>10103</v>
      </c>
      <c r="J4705" s="128" t="s">
        <v>12914</v>
      </c>
      <c r="K4705" s="128"/>
      <c r="L4705" s="143"/>
      <c r="M4705" s="169">
        <v>2</v>
      </c>
      <c r="N4705" s="144" t="s">
        <v>28926</v>
      </c>
      <c r="O4705" s="255" t="s">
        <v>18156</v>
      </c>
      <c r="P4705" s="140" t="s">
        <v>9160</v>
      </c>
      <c r="Q4705" s="140" t="s">
        <v>18156</v>
      </c>
      <c r="R4705" s="145"/>
      <c r="S4705" s="128"/>
      <c r="T4705" s="128" t="s">
        <v>7789</v>
      </c>
      <c r="U4705" s="128" t="s">
        <v>34244</v>
      </c>
      <c r="V4705" s="145">
        <v>5</v>
      </c>
      <c r="W4705" s="130"/>
      <c r="X4705" s="194"/>
    </row>
    <row r="4706" spans="1:24" ht="12.95" customHeight="1" x14ac:dyDescent="0.2">
      <c r="A4706" s="237">
        <v>42291</v>
      </c>
      <c r="B4706" s="140" t="s">
        <v>1887</v>
      </c>
      <c r="C4706" s="128" t="s">
        <v>34231</v>
      </c>
      <c r="D4706" s="198" t="s">
        <v>34245</v>
      </c>
      <c r="E4706" s="128" t="s">
        <v>34234</v>
      </c>
      <c r="F4706" s="128" t="s">
        <v>14834</v>
      </c>
      <c r="G4706" s="152">
        <v>15368</v>
      </c>
      <c r="H4706" s="128" t="s">
        <v>10103</v>
      </c>
      <c r="I4706" s="128" t="s">
        <v>11819</v>
      </c>
      <c r="J4706" s="128" t="s">
        <v>34246</v>
      </c>
      <c r="K4706" s="128"/>
      <c r="L4706" s="143"/>
      <c r="M4706" s="169">
        <v>1</v>
      </c>
      <c r="N4706" s="144" t="s">
        <v>28285</v>
      </c>
      <c r="O4706" s="255" t="s">
        <v>12252</v>
      </c>
      <c r="P4706" s="140" t="s">
        <v>9125</v>
      </c>
      <c r="Q4706" s="140" t="s">
        <v>20246</v>
      </c>
      <c r="R4706" s="145"/>
      <c r="S4706" s="128"/>
      <c r="T4706" s="128" t="s">
        <v>7789</v>
      </c>
      <c r="U4706" s="128" t="s">
        <v>34247</v>
      </c>
      <c r="V4706" s="145">
        <v>5.5</v>
      </c>
      <c r="W4706" s="130"/>
      <c r="X4706" s="194"/>
    </row>
    <row r="4707" spans="1:24" ht="12.95" customHeight="1" x14ac:dyDescent="0.2">
      <c r="A4707" s="237">
        <v>42291</v>
      </c>
      <c r="B4707" s="140" t="s">
        <v>1887</v>
      </c>
      <c r="C4707" s="128" t="s">
        <v>34231</v>
      </c>
      <c r="D4707" s="198" t="s">
        <v>34248</v>
      </c>
      <c r="E4707" s="128" t="s">
        <v>34235</v>
      </c>
      <c r="F4707" s="128" t="s">
        <v>14834</v>
      </c>
      <c r="G4707" s="152">
        <v>15414</v>
      </c>
      <c r="H4707" s="128" t="s">
        <v>2625</v>
      </c>
      <c r="I4707" s="102" t="s">
        <v>34251</v>
      </c>
      <c r="J4707" s="128" t="s">
        <v>34250</v>
      </c>
      <c r="K4707" s="128"/>
      <c r="L4707" s="143"/>
      <c r="M4707" s="169">
        <v>1</v>
      </c>
      <c r="N4707" s="144" t="s">
        <v>34249</v>
      </c>
      <c r="O4707" s="255" t="s">
        <v>16905</v>
      </c>
      <c r="P4707" s="140"/>
      <c r="Q4707" s="140" t="s">
        <v>19101</v>
      </c>
      <c r="R4707" s="145"/>
      <c r="S4707" s="128"/>
      <c r="T4707" s="128" t="s">
        <v>21409</v>
      </c>
      <c r="U4707" s="128" t="s">
        <v>21337</v>
      </c>
      <c r="V4707" s="145">
        <v>6</v>
      </c>
      <c r="W4707" s="130"/>
      <c r="X4707" s="194"/>
    </row>
    <row r="4708" spans="1:24" ht="12.95" customHeight="1" x14ac:dyDescent="0.2">
      <c r="A4708" s="237">
        <v>42291</v>
      </c>
      <c r="B4708" s="140" t="s">
        <v>1887</v>
      </c>
      <c r="C4708" s="128" t="s">
        <v>34231</v>
      </c>
      <c r="D4708" s="198" t="s">
        <v>34252</v>
      </c>
      <c r="E4708" s="128" t="s">
        <v>34236</v>
      </c>
      <c r="F4708" s="128" t="s">
        <v>14834</v>
      </c>
      <c r="G4708" s="152">
        <v>15477</v>
      </c>
      <c r="H4708" s="128" t="s">
        <v>10103</v>
      </c>
      <c r="I4708" s="102" t="s">
        <v>34253</v>
      </c>
      <c r="J4708" s="128" t="s">
        <v>5872</v>
      </c>
      <c r="K4708" s="128"/>
      <c r="L4708" s="143"/>
      <c r="M4708" s="169">
        <v>2</v>
      </c>
      <c r="N4708" s="144" t="s">
        <v>34254</v>
      </c>
      <c r="O4708" s="255"/>
      <c r="P4708" s="140" t="s">
        <v>9125</v>
      </c>
      <c r="Q4708" s="140" t="s">
        <v>19745</v>
      </c>
      <c r="R4708" s="145"/>
      <c r="S4708" s="128"/>
      <c r="T4708" s="128" t="s">
        <v>7789</v>
      </c>
      <c r="U4708" s="128" t="s">
        <v>34255</v>
      </c>
      <c r="V4708" s="145">
        <v>7</v>
      </c>
      <c r="W4708" s="130"/>
      <c r="X4708" s="194"/>
    </row>
    <row r="4709" spans="1:24" ht="12.95" customHeight="1" x14ac:dyDescent="0.2">
      <c r="A4709" s="237">
        <v>42291</v>
      </c>
      <c r="B4709" s="140" t="s">
        <v>1887</v>
      </c>
      <c r="C4709" s="128" t="s">
        <v>34231</v>
      </c>
      <c r="D4709" s="198" t="s">
        <v>34256</v>
      </c>
      <c r="E4709" s="128" t="s">
        <v>34237</v>
      </c>
      <c r="F4709" s="128" t="s">
        <v>14834</v>
      </c>
      <c r="G4709" s="152">
        <v>16310</v>
      </c>
      <c r="H4709" s="102" t="s">
        <v>34257</v>
      </c>
      <c r="I4709" s="128" t="s">
        <v>11819</v>
      </c>
      <c r="J4709" s="128" t="s">
        <v>34258</v>
      </c>
      <c r="K4709" s="128"/>
      <c r="L4709" s="143"/>
      <c r="M4709" s="169">
        <v>3</v>
      </c>
      <c r="N4709" s="144" t="s">
        <v>34259</v>
      </c>
      <c r="O4709" s="255" t="s">
        <v>18166</v>
      </c>
      <c r="P4709" s="140"/>
      <c r="Q4709" s="140" t="s">
        <v>20279</v>
      </c>
      <c r="R4709" s="145"/>
      <c r="S4709" s="128"/>
      <c r="T4709" s="128" t="s">
        <v>20547</v>
      </c>
      <c r="U4709" s="128" t="s">
        <v>579</v>
      </c>
      <c r="V4709" s="145">
        <v>7.5</v>
      </c>
      <c r="W4709" s="130"/>
      <c r="X4709" s="194"/>
    </row>
    <row r="4710" spans="1:24" ht="12.95" customHeight="1" x14ac:dyDescent="0.2">
      <c r="A4710" s="237">
        <v>42291</v>
      </c>
      <c r="B4710" s="140" t="s">
        <v>1887</v>
      </c>
      <c r="C4710" s="128" t="s">
        <v>34231</v>
      </c>
      <c r="D4710" s="198" t="s">
        <v>34260</v>
      </c>
      <c r="E4710" s="128" t="s">
        <v>34238</v>
      </c>
      <c r="F4710" s="128" t="s">
        <v>14834</v>
      </c>
      <c r="G4710" s="152">
        <v>16543</v>
      </c>
      <c r="H4710" s="128" t="s">
        <v>11819</v>
      </c>
      <c r="I4710" s="128" t="s">
        <v>10103</v>
      </c>
      <c r="J4710" s="128" t="s">
        <v>34261</v>
      </c>
      <c r="K4710" s="128"/>
      <c r="L4710" s="143"/>
      <c r="M4710" s="169">
        <v>1</v>
      </c>
      <c r="N4710" s="144" t="s">
        <v>28279</v>
      </c>
      <c r="O4710" s="255" t="s">
        <v>15928</v>
      </c>
      <c r="P4710" s="140"/>
      <c r="Q4710" s="140" t="s">
        <v>20279</v>
      </c>
      <c r="R4710" s="145"/>
      <c r="S4710" s="128"/>
      <c r="T4710" s="128" t="s">
        <v>7789</v>
      </c>
      <c r="U4710" s="128"/>
      <c r="V4710" s="145">
        <v>6.5</v>
      </c>
      <c r="W4710" s="130"/>
      <c r="X4710" s="194"/>
    </row>
    <row r="4711" spans="1:24" ht="12.95" customHeight="1" x14ac:dyDescent="0.2">
      <c r="A4711" s="237">
        <v>42291</v>
      </c>
      <c r="B4711" s="140" t="s">
        <v>1887</v>
      </c>
      <c r="C4711" s="128" t="s">
        <v>34231</v>
      </c>
      <c r="D4711" s="198" t="s">
        <v>34262</v>
      </c>
      <c r="E4711" s="128" t="s">
        <v>34239</v>
      </c>
      <c r="F4711" s="128" t="s">
        <v>14834</v>
      </c>
      <c r="G4711" s="152">
        <v>16526</v>
      </c>
      <c r="H4711" s="128" t="s">
        <v>4890</v>
      </c>
      <c r="I4711" s="128" t="s">
        <v>10191</v>
      </c>
      <c r="J4711" s="128" t="s">
        <v>34263</v>
      </c>
      <c r="K4711" s="128"/>
      <c r="L4711" s="143"/>
      <c r="M4711" s="169">
        <v>1</v>
      </c>
      <c r="N4711" s="144" t="s">
        <v>34264</v>
      </c>
      <c r="O4711" s="255" t="s">
        <v>12721</v>
      </c>
      <c r="P4711" s="140" t="s">
        <v>162</v>
      </c>
      <c r="Q4711" s="140" t="s">
        <v>19103</v>
      </c>
      <c r="R4711" s="145"/>
      <c r="S4711" s="128"/>
      <c r="T4711" s="128" t="s">
        <v>20546</v>
      </c>
      <c r="U4711" s="128"/>
      <c r="V4711" s="145">
        <v>5.5</v>
      </c>
      <c r="W4711" s="130"/>
      <c r="X4711" s="194"/>
    </row>
    <row r="4712" spans="1:24" ht="12.95" customHeight="1" x14ac:dyDescent="0.2">
      <c r="A4712" s="237">
        <v>43056</v>
      </c>
      <c r="B4712" s="140" t="s">
        <v>1887</v>
      </c>
      <c r="C4712" s="197" t="s">
        <v>35934</v>
      </c>
      <c r="D4712" s="198" t="s">
        <v>35943</v>
      </c>
      <c r="E4712" s="128" t="s">
        <v>35935</v>
      </c>
      <c r="F4712" s="128" t="s">
        <v>14834</v>
      </c>
      <c r="G4712" s="152">
        <v>14741</v>
      </c>
      <c r="H4712" s="128" t="s">
        <v>2030</v>
      </c>
      <c r="I4712" s="102" t="s">
        <v>30788</v>
      </c>
      <c r="J4712" s="128" t="s">
        <v>35947</v>
      </c>
      <c r="K4712" s="128"/>
      <c r="L4712" s="143"/>
      <c r="M4712" s="169">
        <v>2</v>
      </c>
      <c r="N4712" s="144" t="s">
        <v>35944</v>
      </c>
      <c r="O4712" s="255" t="s">
        <v>7684</v>
      </c>
      <c r="P4712" s="140" t="s">
        <v>282</v>
      </c>
      <c r="Q4712" s="140" t="s">
        <v>35945</v>
      </c>
      <c r="R4712" s="145"/>
      <c r="S4712" s="128"/>
      <c r="T4712" s="128" t="s">
        <v>28757</v>
      </c>
      <c r="U4712" s="128" t="s">
        <v>2477</v>
      </c>
      <c r="V4712" s="145">
        <v>6.5</v>
      </c>
      <c r="W4712" s="130"/>
      <c r="X4712" s="194"/>
    </row>
    <row r="4713" spans="1:24" ht="12.95" customHeight="1" x14ac:dyDescent="0.2">
      <c r="A4713" s="237">
        <v>43056</v>
      </c>
      <c r="B4713" s="140" t="s">
        <v>1887</v>
      </c>
      <c r="C4713" s="128" t="s">
        <v>35934</v>
      </c>
      <c r="D4713" s="198" t="s">
        <v>35946</v>
      </c>
      <c r="E4713" s="128" t="s">
        <v>35936</v>
      </c>
      <c r="F4713" s="128" t="s">
        <v>14834</v>
      </c>
      <c r="G4713" s="152">
        <v>14748</v>
      </c>
      <c r="H4713" s="102" t="s">
        <v>30739</v>
      </c>
      <c r="I4713" s="128" t="s">
        <v>11819</v>
      </c>
      <c r="J4713" s="128" t="s">
        <v>35948</v>
      </c>
      <c r="K4713" s="128"/>
      <c r="L4713" s="143"/>
      <c r="M4713" s="169">
        <v>1</v>
      </c>
      <c r="N4713" s="144" t="s">
        <v>35949</v>
      </c>
      <c r="O4713" s="255" t="s">
        <v>162</v>
      </c>
      <c r="P4713" s="140" t="s">
        <v>15941</v>
      </c>
      <c r="Q4713" s="140" t="s">
        <v>17596</v>
      </c>
      <c r="R4713" s="145"/>
      <c r="S4713" s="128"/>
      <c r="T4713" s="128" t="s">
        <v>28757</v>
      </c>
      <c r="U4713" s="128" t="s">
        <v>35950</v>
      </c>
      <c r="V4713" s="145">
        <v>6</v>
      </c>
      <c r="W4713" s="130"/>
      <c r="X4713" s="194"/>
    </row>
    <row r="4714" spans="1:24" ht="12.95" customHeight="1" x14ac:dyDescent="0.2">
      <c r="A4714" s="237">
        <v>43056</v>
      </c>
      <c r="B4714" s="140" t="s">
        <v>1887</v>
      </c>
      <c r="C4714" s="128" t="s">
        <v>35934</v>
      </c>
      <c r="D4714" s="198" t="s">
        <v>35951</v>
      </c>
      <c r="E4714" s="128" t="s">
        <v>35937</v>
      </c>
      <c r="F4714" s="128" t="s">
        <v>14834</v>
      </c>
      <c r="G4714" s="152">
        <v>14751</v>
      </c>
      <c r="H4714" s="128" t="s">
        <v>5011</v>
      </c>
      <c r="I4714" s="128" t="s">
        <v>11819</v>
      </c>
      <c r="J4714" s="128" t="s">
        <v>35952</v>
      </c>
      <c r="K4714" s="128"/>
      <c r="L4714" s="143"/>
      <c r="M4714" s="169">
        <v>2</v>
      </c>
      <c r="N4714" s="144" t="s">
        <v>35953</v>
      </c>
      <c r="O4714" s="255" t="s">
        <v>16856</v>
      </c>
      <c r="P4714" s="140" t="s">
        <v>15928</v>
      </c>
      <c r="Q4714" s="140" t="s">
        <v>19486</v>
      </c>
      <c r="R4714" s="145"/>
      <c r="S4714" s="128"/>
      <c r="T4714" s="128" t="s">
        <v>28757</v>
      </c>
      <c r="U4714" s="128" t="s">
        <v>10050</v>
      </c>
      <c r="V4714" s="145">
        <v>5.5</v>
      </c>
      <c r="W4714" s="130"/>
      <c r="X4714" s="194"/>
    </row>
    <row r="4715" spans="1:24" ht="12.95" customHeight="1" x14ac:dyDescent="0.2">
      <c r="A4715" s="237">
        <v>43056</v>
      </c>
      <c r="B4715" s="140" t="s">
        <v>1887</v>
      </c>
      <c r="C4715" s="128" t="s">
        <v>35934</v>
      </c>
      <c r="D4715" s="198" t="s">
        <v>35954</v>
      </c>
      <c r="E4715" s="128" t="s">
        <v>35938</v>
      </c>
      <c r="F4715" s="128" t="s">
        <v>14834</v>
      </c>
      <c r="G4715" s="152">
        <v>15170</v>
      </c>
      <c r="H4715" s="128" t="s">
        <v>2030</v>
      </c>
      <c r="I4715" s="128" t="s">
        <v>10103</v>
      </c>
      <c r="J4715" s="128" t="s">
        <v>35955</v>
      </c>
      <c r="K4715" s="128"/>
      <c r="L4715" s="143"/>
      <c r="M4715" s="169">
        <v>2</v>
      </c>
      <c r="N4715" s="144" t="s">
        <v>35956</v>
      </c>
      <c r="O4715" s="255" t="s">
        <v>16852</v>
      </c>
      <c r="P4715" s="140" t="s">
        <v>15889</v>
      </c>
      <c r="Q4715" s="140" t="s">
        <v>20788</v>
      </c>
      <c r="R4715" s="145"/>
      <c r="S4715" s="128"/>
      <c r="T4715" s="128" t="s">
        <v>7789</v>
      </c>
      <c r="U4715" s="128"/>
      <c r="V4715" s="145">
        <v>6</v>
      </c>
      <c r="W4715" s="130"/>
      <c r="X4715" s="194"/>
    </row>
    <row r="4716" spans="1:24" ht="12.95" customHeight="1" x14ac:dyDescent="0.2">
      <c r="A4716" s="237">
        <v>43056</v>
      </c>
      <c r="B4716" s="140" t="s">
        <v>1887</v>
      </c>
      <c r="C4716" s="128" t="s">
        <v>35934</v>
      </c>
      <c r="D4716" s="198" t="s">
        <v>35957</v>
      </c>
      <c r="E4716" s="128" t="s">
        <v>35939</v>
      </c>
      <c r="F4716" s="128" t="s">
        <v>14834</v>
      </c>
      <c r="G4716" s="152">
        <v>15206</v>
      </c>
      <c r="H4716" s="128" t="s">
        <v>10103</v>
      </c>
      <c r="I4716" s="102" t="s">
        <v>30841</v>
      </c>
      <c r="J4716" s="128" t="s">
        <v>35958</v>
      </c>
      <c r="K4716" s="128"/>
      <c r="L4716" s="143"/>
      <c r="M4716" s="169">
        <v>1</v>
      </c>
      <c r="N4716" s="144" t="s">
        <v>35959</v>
      </c>
      <c r="O4716" s="255" t="s">
        <v>17734</v>
      </c>
      <c r="P4716" s="140" t="s">
        <v>162</v>
      </c>
      <c r="Q4716" s="140" t="s">
        <v>17747</v>
      </c>
      <c r="R4716" s="145"/>
      <c r="S4716" s="128"/>
      <c r="T4716" s="128" t="s">
        <v>7789</v>
      </c>
      <c r="U4716" s="128" t="s">
        <v>35960</v>
      </c>
      <c r="V4716" s="145">
        <v>6</v>
      </c>
      <c r="W4716" s="130"/>
      <c r="X4716" s="194"/>
    </row>
    <row r="4717" spans="1:24" ht="12.95" customHeight="1" x14ac:dyDescent="0.2">
      <c r="A4717" s="237">
        <v>43056</v>
      </c>
      <c r="B4717" s="140" t="s">
        <v>1887</v>
      </c>
      <c r="C4717" s="128" t="s">
        <v>35934</v>
      </c>
      <c r="D4717" s="198" t="s">
        <v>35961</v>
      </c>
      <c r="E4717" s="128" t="s">
        <v>35940</v>
      </c>
      <c r="F4717" s="128" t="s">
        <v>14834</v>
      </c>
      <c r="G4717" s="152">
        <v>15348</v>
      </c>
      <c r="H4717" s="128" t="s">
        <v>13336</v>
      </c>
      <c r="I4717" s="128" t="s">
        <v>2625</v>
      </c>
      <c r="J4717" s="128" t="s">
        <v>35401</v>
      </c>
      <c r="K4717" s="128"/>
      <c r="L4717" s="143"/>
      <c r="M4717" s="169">
        <v>2.5</v>
      </c>
      <c r="N4717" s="144" t="s">
        <v>35962</v>
      </c>
      <c r="O4717" s="255" t="s">
        <v>5985</v>
      </c>
      <c r="P4717" s="140" t="s">
        <v>8076</v>
      </c>
      <c r="Q4717" s="140" t="s">
        <v>19474</v>
      </c>
      <c r="R4717" s="145"/>
      <c r="S4717" s="128"/>
      <c r="T4717" s="128" t="s">
        <v>21383</v>
      </c>
      <c r="U4717" s="128" t="s">
        <v>35963</v>
      </c>
      <c r="V4717" s="145">
        <v>6</v>
      </c>
      <c r="W4717" s="130"/>
      <c r="X4717" s="194"/>
    </row>
    <row r="4718" spans="1:24" ht="12.95" customHeight="1" x14ac:dyDescent="0.2">
      <c r="A4718" s="237">
        <v>43056</v>
      </c>
      <c r="B4718" s="140" t="s">
        <v>1887</v>
      </c>
      <c r="C4718" s="128" t="s">
        <v>35934</v>
      </c>
      <c r="D4718" s="198" t="s">
        <v>35964</v>
      </c>
      <c r="E4718" s="128" t="s">
        <v>35941</v>
      </c>
      <c r="F4718" s="128" t="s">
        <v>14834</v>
      </c>
      <c r="G4718" s="152">
        <v>16292</v>
      </c>
      <c r="H4718" s="128" t="s">
        <v>10191</v>
      </c>
      <c r="I4718" s="128" t="s">
        <v>2625</v>
      </c>
      <c r="J4718" s="128" t="s">
        <v>35965</v>
      </c>
      <c r="K4718" s="128"/>
      <c r="L4718" s="143"/>
      <c r="M4718" s="169">
        <v>1.25</v>
      </c>
      <c r="N4718" s="144" t="s">
        <v>35966</v>
      </c>
      <c r="O4718" s="255" t="s">
        <v>12252</v>
      </c>
      <c r="P4718" s="140"/>
      <c r="Q4718" s="140" t="s">
        <v>19474</v>
      </c>
      <c r="R4718" s="145" t="s">
        <v>7035</v>
      </c>
      <c r="S4718" s="128"/>
      <c r="T4718" s="128" t="s">
        <v>20545</v>
      </c>
      <c r="U4718" s="128" t="s">
        <v>6868</v>
      </c>
      <c r="V4718" s="145">
        <v>5.5</v>
      </c>
      <c r="W4718" s="130"/>
      <c r="X4718" s="194"/>
    </row>
    <row r="4719" spans="1:24" ht="12.95" customHeight="1" x14ac:dyDescent="0.2">
      <c r="A4719" s="237">
        <v>43056</v>
      </c>
      <c r="B4719" s="140" t="s">
        <v>1887</v>
      </c>
      <c r="C4719" s="128" t="s">
        <v>35934</v>
      </c>
      <c r="D4719" s="198" t="s">
        <v>35967</v>
      </c>
      <c r="E4719" s="128" t="s">
        <v>35942</v>
      </c>
      <c r="F4719" s="128" t="s">
        <v>14834</v>
      </c>
      <c r="G4719" s="152">
        <v>16528</v>
      </c>
      <c r="H4719" s="128" t="s">
        <v>11819</v>
      </c>
      <c r="I4719" s="128" t="s">
        <v>13336</v>
      </c>
      <c r="J4719" s="128" t="s">
        <v>35968</v>
      </c>
      <c r="K4719" s="128"/>
      <c r="L4719" s="143"/>
      <c r="M4719" s="169">
        <v>1.5</v>
      </c>
      <c r="N4719" s="144" t="s">
        <v>35969</v>
      </c>
      <c r="O4719" s="255" t="s">
        <v>65</v>
      </c>
      <c r="P4719" s="140" t="s">
        <v>8076</v>
      </c>
      <c r="Q4719" s="140" t="s">
        <v>15938</v>
      </c>
      <c r="R4719" s="145"/>
      <c r="S4719" s="128"/>
      <c r="T4719" s="128" t="s">
        <v>20546</v>
      </c>
      <c r="U4719" s="128"/>
      <c r="V4719" s="145">
        <v>6.5</v>
      </c>
      <c r="W4719" s="130"/>
      <c r="X4719" s="194"/>
    </row>
    <row r="4720" spans="1:24" ht="12.95" customHeight="1" x14ac:dyDescent="0.2">
      <c r="A4720" s="237">
        <v>43422</v>
      </c>
      <c r="B4720" s="140" t="s">
        <v>1887</v>
      </c>
      <c r="C4720" s="197" t="s">
        <v>36500</v>
      </c>
      <c r="D4720" s="198" t="s">
        <v>36509</v>
      </c>
      <c r="E4720" s="128" t="s">
        <v>36501</v>
      </c>
      <c r="F4720" s="128" t="s">
        <v>14834</v>
      </c>
      <c r="G4720" s="152">
        <v>15303</v>
      </c>
      <c r="H4720" s="128" t="s">
        <v>10103</v>
      </c>
      <c r="I4720" s="128" t="s">
        <v>11819</v>
      </c>
      <c r="J4720" s="128" t="s">
        <v>36510</v>
      </c>
      <c r="K4720" s="128"/>
      <c r="L4720" s="143"/>
      <c r="M4720" s="169">
        <v>2</v>
      </c>
      <c r="N4720" s="144" t="s">
        <v>16825</v>
      </c>
      <c r="O4720" s="255" t="s">
        <v>17989</v>
      </c>
      <c r="P4720" s="140" t="s">
        <v>15941</v>
      </c>
      <c r="Q4720" s="140" t="s">
        <v>16543</v>
      </c>
      <c r="R4720" s="145"/>
      <c r="S4720" s="128"/>
      <c r="T4720" s="128" t="s">
        <v>7789</v>
      </c>
      <c r="U4720" s="128" t="s">
        <v>36511</v>
      </c>
      <c r="V4720" s="145">
        <v>6</v>
      </c>
      <c r="W4720" s="130"/>
      <c r="X4720" s="194"/>
    </row>
    <row r="4721" spans="1:24" ht="12.95" customHeight="1" x14ac:dyDescent="0.2">
      <c r="A4721" s="237">
        <v>43422</v>
      </c>
      <c r="B4721" s="140" t="s">
        <v>1887</v>
      </c>
      <c r="C4721" s="128" t="s">
        <v>36500</v>
      </c>
      <c r="D4721" s="198" t="s">
        <v>36512</v>
      </c>
      <c r="E4721" s="128" t="s">
        <v>36502</v>
      </c>
      <c r="F4721" s="128" t="s">
        <v>14834</v>
      </c>
      <c r="G4721" s="152">
        <v>15671</v>
      </c>
      <c r="H4721" s="102" t="s">
        <v>36513</v>
      </c>
      <c r="I4721" s="128" t="s">
        <v>10103</v>
      </c>
      <c r="J4721" s="128" t="s">
        <v>36514</v>
      </c>
      <c r="K4721" s="128"/>
      <c r="L4721" s="143"/>
      <c r="M4721" s="169">
        <v>3</v>
      </c>
      <c r="N4721" s="144" t="s">
        <v>36515</v>
      </c>
      <c r="O4721" s="255"/>
      <c r="P4721" s="140" t="s">
        <v>17734</v>
      </c>
      <c r="Q4721" s="140" t="s">
        <v>16140</v>
      </c>
      <c r="R4721" s="145"/>
      <c r="S4721" s="128"/>
      <c r="T4721" s="128" t="s">
        <v>7789</v>
      </c>
      <c r="U4721" s="128" t="s">
        <v>36516</v>
      </c>
      <c r="V4721" s="145">
        <v>5.5</v>
      </c>
      <c r="W4721" s="130"/>
      <c r="X4721" s="194"/>
    </row>
    <row r="4722" spans="1:24" ht="12.95" customHeight="1" x14ac:dyDescent="0.2">
      <c r="A4722" s="237">
        <v>43422</v>
      </c>
      <c r="B4722" s="140" t="s">
        <v>1887</v>
      </c>
      <c r="C4722" s="128" t="s">
        <v>36500</v>
      </c>
      <c r="D4722" s="198" t="s">
        <v>20351</v>
      </c>
      <c r="E4722" s="128" t="s">
        <v>36503</v>
      </c>
      <c r="F4722" s="128" t="s">
        <v>14834</v>
      </c>
      <c r="G4722" s="152">
        <v>15686</v>
      </c>
      <c r="H4722" s="128" t="s">
        <v>11819</v>
      </c>
      <c r="I4722" s="128" t="s">
        <v>10103</v>
      </c>
      <c r="J4722" s="128" t="s">
        <v>36517</v>
      </c>
      <c r="K4722" s="128"/>
      <c r="L4722" s="143"/>
      <c r="M4722" s="169">
        <v>0.5</v>
      </c>
      <c r="N4722" s="200">
        <v>41</v>
      </c>
      <c r="O4722" s="255" t="s">
        <v>12721</v>
      </c>
      <c r="P4722" s="140" t="s">
        <v>13555</v>
      </c>
      <c r="Q4722" s="140" t="s">
        <v>18156</v>
      </c>
      <c r="R4722" s="145"/>
      <c r="S4722" s="128"/>
      <c r="T4722" s="128" t="s">
        <v>7789</v>
      </c>
      <c r="U4722" s="128" t="s">
        <v>36518</v>
      </c>
      <c r="V4722" s="145">
        <v>5</v>
      </c>
      <c r="W4722" s="130"/>
      <c r="X4722" s="194"/>
    </row>
    <row r="4723" spans="1:24" ht="12.95" customHeight="1" x14ac:dyDescent="0.2">
      <c r="A4723" s="237">
        <v>43422</v>
      </c>
      <c r="B4723" s="140" t="s">
        <v>1887</v>
      </c>
      <c r="C4723" s="128" t="s">
        <v>36500</v>
      </c>
      <c r="D4723" s="198" t="s">
        <v>36519</v>
      </c>
      <c r="E4723" s="128" t="s">
        <v>36504</v>
      </c>
      <c r="F4723" s="128" t="s">
        <v>14834</v>
      </c>
      <c r="G4723" s="152">
        <v>15771</v>
      </c>
      <c r="H4723" s="128" t="s">
        <v>11819</v>
      </c>
      <c r="I4723" s="128" t="s">
        <v>10103</v>
      </c>
      <c r="J4723" s="128" t="s">
        <v>36520</v>
      </c>
      <c r="K4723" s="128"/>
      <c r="L4723" s="143"/>
      <c r="M4723" s="169">
        <v>1</v>
      </c>
      <c r="N4723" s="144">
        <v>70</v>
      </c>
      <c r="O4723" s="255"/>
      <c r="P4723" s="140" t="s">
        <v>15941</v>
      </c>
      <c r="Q4723" s="140" t="s">
        <v>15913</v>
      </c>
      <c r="R4723" s="145"/>
      <c r="S4723" s="128"/>
      <c r="T4723" s="128" t="s">
        <v>7789</v>
      </c>
      <c r="U4723" s="128" t="s">
        <v>36521</v>
      </c>
      <c r="V4723" s="145">
        <v>5.5</v>
      </c>
      <c r="W4723" s="130"/>
      <c r="X4723" s="194"/>
    </row>
    <row r="4724" spans="1:24" ht="12.95" customHeight="1" x14ac:dyDescent="0.2">
      <c r="A4724" s="237">
        <v>43422</v>
      </c>
      <c r="B4724" s="140" t="s">
        <v>1887</v>
      </c>
      <c r="C4724" s="128" t="s">
        <v>36500</v>
      </c>
      <c r="D4724" s="198" t="s">
        <v>36522</v>
      </c>
      <c r="E4724" s="128" t="s">
        <v>36505</v>
      </c>
      <c r="F4724" s="128" t="s">
        <v>14834</v>
      </c>
      <c r="G4724" s="152">
        <v>16172</v>
      </c>
      <c r="H4724" s="128" t="s">
        <v>11819</v>
      </c>
      <c r="I4724" s="128" t="s">
        <v>10103</v>
      </c>
      <c r="J4724" s="128" t="s">
        <v>36523</v>
      </c>
      <c r="K4724" s="128"/>
      <c r="L4724" s="143"/>
      <c r="M4724" s="169">
        <v>2</v>
      </c>
      <c r="N4724" s="144" t="s">
        <v>18675</v>
      </c>
      <c r="O4724" s="255" t="s">
        <v>16880</v>
      </c>
      <c r="P4724" s="140" t="s">
        <v>9125</v>
      </c>
      <c r="Q4724" s="140" t="s">
        <v>15945</v>
      </c>
      <c r="R4724" s="145"/>
      <c r="S4724" s="128"/>
      <c r="T4724" s="128" t="s">
        <v>7789</v>
      </c>
      <c r="U4724" s="128"/>
      <c r="V4724" s="145">
        <v>6</v>
      </c>
      <c r="W4724" s="130"/>
      <c r="X4724" s="194"/>
    </row>
    <row r="4725" spans="1:24" ht="12.95" customHeight="1" x14ac:dyDescent="0.2">
      <c r="A4725" s="237">
        <v>43422</v>
      </c>
      <c r="B4725" s="140" t="s">
        <v>1887</v>
      </c>
      <c r="C4725" s="128" t="s">
        <v>36500</v>
      </c>
      <c r="D4725" s="198" t="s">
        <v>36524</v>
      </c>
      <c r="E4725" s="128" t="s">
        <v>36506</v>
      </c>
      <c r="F4725" s="128" t="s">
        <v>14834</v>
      </c>
      <c r="G4725" s="152">
        <v>16283</v>
      </c>
      <c r="H4725" s="128" t="s">
        <v>11819</v>
      </c>
      <c r="I4725" s="102" t="s">
        <v>30801</v>
      </c>
      <c r="J4725" s="128" t="s">
        <v>36525</v>
      </c>
      <c r="K4725" s="128"/>
      <c r="L4725" s="143"/>
      <c r="M4725" s="169">
        <v>2</v>
      </c>
      <c r="N4725" s="144" t="s">
        <v>36526</v>
      </c>
      <c r="O4725" s="255" t="s">
        <v>16511</v>
      </c>
      <c r="P4725" s="140"/>
      <c r="Q4725" s="140" t="s">
        <v>16762</v>
      </c>
      <c r="R4725" s="145"/>
      <c r="S4725" s="128"/>
      <c r="T4725" s="128" t="s">
        <v>7789</v>
      </c>
      <c r="U4725" s="128"/>
      <c r="V4725" s="145">
        <v>6</v>
      </c>
      <c r="W4725" s="130"/>
      <c r="X4725" s="194"/>
    </row>
    <row r="4726" spans="1:24" ht="12.95" customHeight="1" x14ac:dyDescent="0.2">
      <c r="A4726" s="237">
        <v>43422</v>
      </c>
      <c r="B4726" s="140" t="s">
        <v>1887</v>
      </c>
      <c r="C4726" s="128" t="s">
        <v>36500</v>
      </c>
      <c r="D4726" s="198" t="s">
        <v>36527</v>
      </c>
      <c r="E4726" s="128" t="s">
        <v>36507</v>
      </c>
      <c r="F4726" s="128" t="s">
        <v>14834</v>
      </c>
      <c r="G4726" s="152">
        <v>16487</v>
      </c>
      <c r="H4726" s="128" t="s">
        <v>10103</v>
      </c>
      <c r="I4726" s="128" t="s">
        <v>4890</v>
      </c>
      <c r="J4726" s="128" t="s">
        <v>36528</v>
      </c>
      <c r="K4726" s="128"/>
      <c r="L4726" s="143"/>
      <c r="M4726" s="169">
        <v>1</v>
      </c>
      <c r="N4726" s="144">
        <v>6</v>
      </c>
      <c r="O4726" s="255" t="s">
        <v>9125</v>
      </c>
      <c r="P4726" s="140" t="s">
        <v>19503</v>
      </c>
      <c r="Q4726" s="140" t="s">
        <v>16757</v>
      </c>
      <c r="R4726" s="145"/>
      <c r="S4726" s="128"/>
      <c r="T4726" s="128" t="s">
        <v>7789</v>
      </c>
      <c r="U4726" s="128" t="s">
        <v>36529</v>
      </c>
      <c r="V4726" s="145">
        <v>6.5</v>
      </c>
      <c r="W4726" s="130"/>
      <c r="X4726" s="194"/>
    </row>
    <row r="4727" spans="1:24" ht="12.95" customHeight="1" x14ac:dyDescent="0.2">
      <c r="A4727" s="237">
        <v>43422</v>
      </c>
      <c r="B4727" s="140" t="s">
        <v>1887</v>
      </c>
      <c r="C4727" s="128" t="s">
        <v>36500</v>
      </c>
      <c r="D4727" s="198" t="s">
        <v>36530</v>
      </c>
      <c r="E4727" s="128" t="s">
        <v>36508</v>
      </c>
      <c r="F4727" s="128" t="s">
        <v>14834</v>
      </c>
      <c r="G4727" s="152">
        <v>16521</v>
      </c>
      <c r="H4727" s="102" t="s">
        <v>33001</v>
      </c>
      <c r="I4727" s="128" t="s">
        <v>13336</v>
      </c>
      <c r="J4727" s="128" t="s">
        <v>36531</v>
      </c>
      <c r="K4727" s="128"/>
      <c r="L4727" s="143"/>
      <c r="M4727" s="169">
        <v>1</v>
      </c>
      <c r="N4727" s="144" t="s">
        <v>36532</v>
      </c>
      <c r="O4727" s="255" t="s">
        <v>17191</v>
      </c>
      <c r="P4727" s="140" t="s">
        <v>9125</v>
      </c>
      <c r="Q4727" s="140" t="s">
        <v>16751</v>
      </c>
      <c r="R4727" s="145"/>
      <c r="S4727" s="128"/>
      <c r="T4727" s="128" t="s">
        <v>20546</v>
      </c>
      <c r="U4727" s="128" t="s">
        <v>36533</v>
      </c>
      <c r="V4727" s="145">
        <v>6</v>
      </c>
      <c r="W4727" s="130"/>
      <c r="X4727" s="194"/>
    </row>
    <row r="4728" spans="1:24" ht="12.95" customHeight="1" x14ac:dyDescent="0.2">
      <c r="A4728" s="115">
        <v>2004</v>
      </c>
      <c r="B4728" s="102" t="s">
        <v>7149</v>
      </c>
      <c r="C4728" s="164" t="s">
        <v>13978</v>
      </c>
      <c r="D4728" s="102" t="s">
        <v>7150</v>
      </c>
      <c r="E4728" s="102" t="s">
        <v>9559</v>
      </c>
      <c r="F4728" s="104" t="s">
        <v>14834</v>
      </c>
      <c r="G4728" s="105">
        <v>14489</v>
      </c>
      <c r="H4728" s="102" t="s">
        <v>30796</v>
      </c>
      <c r="I4728" s="102" t="s">
        <v>11819</v>
      </c>
      <c r="J4728" s="102" t="s">
        <v>9734</v>
      </c>
      <c r="K4728" s="102"/>
      <c r="L4728" s="106"/>
      <c r="M4728" s="109">
        <v>1</v>
      </c>
      <c r="N4728" s="108" t="s">
        <v>32127</v>
      </c>
      <c r="O4728" s="102" t="s">
        <v>65</v>
      </c>
      <c r="P4728" s="39" t="s">
        <v>162</v>
      </c>
      <c r="Q4728" s="39" t="s">
        <v>16653</v>
      </c>
      <c r="R4728" s="109"/>
      <c r="S4728" s="102"/>
      <c r="T4728" s="102" t="s">
        <v>20541</v>
      </c>
      <c r="U4728" s="102"/>
      <c r="V4728" s="109">
        <v>5</v>
      </c>
      <c r="W4728" s="107"/>
      <c r="X4728" s="113"/>
    </row>
    <row r="4729" spans="1:24" ht="12.95" customHeight="1" x14ac:dyDescent="0.2">
      <c r="A4729" s="115">
        <v>2005</v>
      </c>
      <c r="B4729" s="102" t="s">
        <v>7149</v>
      </c>
      <c r="C4729" s="102" t="s">
        <v>13979</v>
      </c>
      <c r="D4729" s="102" t="s">
        <v>37621</v>
      </c>
      <c r="E4729" s="102" t="s">
        <v>4976</v>
      </c>
      <c r="F4729" s="104" t="s">
        <v>14834</v>
      </c>
      <c r="G4729" s="105">
        <v>16424</v>
      </c>
      <c r="H4729" s="102" t="s">
        <v>10191</v>
      </c>
      <c r="I4729" s="102" t="s">
        <v>11819</v>
      </c>
      <c r="J4729" s="102" t="s">
        <v>9735</v>
      </c>
      <c r="K4729" s="102" t="s">
        <v>10798</v>
      </c>
      <c r="L4729" s="106"/>
      <c r="M4729" s="109">
        <v>4</v>
      </c>
      <c r="N4729" s="112" t="s">
        <v>18221</v>
      </c>
      <c r="O4729" s="102" t="s">
        <v>28942</v>
      </c>
      <c r="P4729" s="39" t="s">
        <v>2447</v>
      </c>
      <c r="Q4729" s="39" t="s">
        <v>21164</v>
      </c>
      <c r="R4729" s="109"/>
      <c r="S4729" s="102" t="s">
        <v>8315</v>
      </c>
      <c r="T4729" s="102" t="s">
        <v>20547</v>
      </c>
      <c r="U4729" s="102" t="s">
        <v>3848</v>
      </c>
      <c r="V4729" s="109">
        <v>8</v>
      </c>
      <c r="W4729" s="107"/>
      <c r="X4729" s="113"/>
    </row>
    <row r="4730" spans="1:24" ht="12.95" customHeight="1" x14ac:dyDescent="0.2">
      <c r="A4730" s="115">
        <v>1996</v>
      </c>
      <c r="B4730" s="115" t="s">
        <v>6761</v>
      </c>
      <c r="C4730" s="103" t="s">
        <v>13116</v>
      </c>
      <c r="D4730" s="132" t="s">
        <v>623</v>
      </c>
      <c r="E4730" s="102" t="s">
        <v>390</v>
      </c>
      <c r="F4730" s="148" t="s">
        <v>10085</v>
      </c>
      <c r="G4730" s="251">
        <v>16426</v>
      </c>
      <c r="H4730" s="248" t="s">
        <v>10191</v>
      </c>
      <c r="I4730" s="248" t="s">
        <v>11819</v>
      </c>
      <c r="J4730" s="248" t="s">
        <v>8027</v>
      </c>
      <c r="K4730" s="248"/>
      <c r="L4730" s="111"/>
      <c r="M4730" s="256">
        <v>1</v>
      </c>
      <c r="N4730" s="125" t="s">
        <v>5127</v>
      </c>
      <c r="O4730" s="121" t="s">
        <v>162</v>
      </c>
      <c r="P4730" s="102"/>
      <c r="Q4730" s="102" t="s">
        <v>16880</v>
      </c>
      <c r="R4730" s="248" t="s">
        <v>7035</v>
      </c>
      <c r="S4730" s="248"/>
      <c r="T4730" s="102" t="s">
        <v>20547</v>
      </c>
      <c r="U4730" s="248" t="s">
        <v>28943</v>
      </c>
      <c r="V4730" s="248">
        <v>6</v>
      </c>
      <c r="W4730" s="248"/>
      <c r="X4730" s="324"/>
    </row>
    <row r="4731" spans="1:24" ht="12.95" customHeight="1" x14ac:dyDescent="0.2">
      <c r="A4731" s="115">
        <v>1996</v>
      </c>
      <c r="B4731" s="115" t="s">
        <v>6761</v>
      </c>
      <c r="C4731" s="102" t="s">
        <v>13116</v>
      </c>
      <c r="D4731" s="132" t="s">
        <v>2446</v>
      </c>
      <c r="E4731" s="102" t="s">
        <v>391</v>
      </c>
      <c r="F4731" s="148" t="s">
        <v>10085</v>
      </c>
      <c r="G4731" s="251">
        <v>16427</v>
      </c>
      <c r="H4731" s="248" t="s">
        <v>10191</v>
      </c>
      <c r="I4731" s="248" t="s">
        <v>11819</v>
      </c>
      <c r="J4731" s="248" t="s">
        <v>8027</v>
      </c>
      <c r="K4731" s="248"/>
      <c r="L4731" s="111"/>
      <c r="M4731" s="256">
        <v>1</v>
      </c>
      <c r="N4731" s="112" t="s">
        <v>5127</v>
      </c>
      <c r="O4731" s="121" t="s">
        <v>2447</v>
      </c>
      <c r="P4731" s="102" t="s">
        <v>17110</v>
      </c>
      <c r="Q4731" s="102" t="s">
        <v>20507</v>
      </c>
      <c r="R4731" s="248"/>
      <c r="S4731" s="248" t="s">
        <v>8315</v>
      </c>
      <c r="T4731" s="102" t="s">
        <v>20547</v>
      </c>
      <c r="U4731" s="248" t="s">
        <v>18222</v>
      </c>
      <c r="V4731" s="248">
        <v>8</v>
      </c>
      <c r="W4731" s="248"/>
      <c r="X4731" s="324"/>
    </row>
    <row r="4732" spans="1:24" ht="12.95" customHeight="1" x14ac:dyDescent="0.2">
      <c r="A4732" s="115">
        <v>1996</v>
      </c>
      <c r="B4732" s="115" t="s">
        <v>6761</v>
      </c>
      <c r="C4732" s="102" t="s">
        <v>13116</v>
      </c>
      <c r="D4732" s="132" t="s">
        <v>7660</v>
      </c>
      <c r="E4732" s="102" t="s">
        <v>392</v>
      </c>
      <c r="F4732" s="148" t="s">
        <v>10085</v>
      </c>
      <c r="G4732" s="251">
        <v>16427</v>
      </c>
      <c r="H4732" s="248" t="s">
        <v>10191</v>
      </c>
      <c r="I4732" s="248" t="s">
        <v>11819</v>
      </c>
      <c r="J4732" s="248" t="s">
        <v>8027</v>
      </c>
      <c r="K4732" s="248"/>
      <c r="L4732" s="111"/>
      <c r="M4732" s="256">
        <v>1</v>
      </c>
      <c r="N4732" s="112" t="s">
        <v>5127</v>
      </c>
      <c r="O4732" s="121" t="s">
        <v>7661</v>
      </c>
      <c r="P4732" s="102" t="s">
        <v>16686</v>
      </c>
      <c r="Q4732" s="102" t="s">
        <v>16805</v>
      </c>
      <c r="R4732" s="248"/>
      <c r="S4732" s="248"/>
      <c r="T4732" s="102" t="s">
        <v>20547</v>
      </c>
      <c r="U4732" s="248" t="s">
        <v>28944</v>
      </c>
      <c r="V4732" s="248">
        <v>7</v>
      </c>
      <c r="W4732" s="248"/>
      <c r="X4732" s="324"/>
    </row>
    <row r="4733" spans="1:24" ht="12.95" customHeight="1" x14ac:dyDescent="0.2">
      <c r="A4733" s="115">
        <v>1996</v>
      </c>
      <c r="B4733" s="115" t="s">
        <v>6761</v>
      </c>
      <c r="C4733" s="102" t="s">
        <v>13116</v>
      </c>
      <c r="D4733" s="132" t="s">
        <v>2873</v>
      </c>
      <c r="E4733" s="102" t="s">
        <v>393</v>
      </c>
      <c r="F4733" s="102" t="s">
        <v>14834</v>
      </c>
      <c r="G4733" s="251">
        <v>16429</v>
      </c>
      <c r="H4733" s="248" t="s">
        <v>10191</v>
      </c>
      <c r="I4733" s="248" t="s">
        <v>4890</v>
      </c>
      <c r="J4733" s="248" t="s">
        <v>2874</v>
      </c>
      <c r="K4733" s="248"/>
      <c r="L4733" s="111"/>
      <c r="M4733" s="256">
        <v>1</v>
      </c>
      <c r="N4733" s="125" t="s">
        <v>17304</v>
      </c>
      <c r="O4733" s="121"/>
      <c r="P4733" s="102"/>
      <c r="Q4733" s="102" t="s">
        <v>16543</v>
      </c>
      <c r="R4733" s="248"/>
      <c r="S4733" s="248"/>
      <c r="T4733" s="102" t="s">
        <v>20547</v>
      </c>
      <c r="U4733" s="248" t="s">
        <v>28945</v>
      </c>
      <c r="V4733" s="248">
        <v>6</v>
      </c>
      <c r="W4733" s="248"/>
      <c r="X4733" s="324"/>
    </row>
    <row r="4734" spans="1:24" ht="12.95" customHeight="1" x14ac:dyDescent="0.2">
      <c r="A4734" s="115">
        <v>1996</v>
      </c>
      <c r="B4734" s="115" t="s">
        <v>6761</v>
      </c>
      <c r="C4734" s="102" t="s">
        <v>13116</v>
      </c>
      <c r="D4734" s="132" t="s">
        <v>2405</v>
      </c>
      <c r="E4734" s="102" t="s">
        <v>394</v>
      </c>
      <c r="F4734" s="148" t="s">
        <v>10085</v>
      </c>
      <c r="G4734" s="251">
        <v>16429</v>
      </c>
      <c r="H4734" s="248" t="s">
        <v>10191</v>
      </c>
      <c r="I4734" s="248" t="s">
        <v>4890</v>
      </c>
      <c r="J4734" s="248" t="s">
        <v>8027</v>
      </c>
      <c r="K4734" s="248"/>
      <c r="L4734" s="111"/>
      <c r="M4734" s="256">
        <v>1</v>
      </c>
      <c r="N4734" s="125" t="s">
        <v>5127</v>
      </c>
      <c r="O4734" s="121" t="s">
        <v>13555</v>
      </c>
      <c r="P4734" s="102" t="s">
        <v>8076</v>
      </c>
      <c r="Q4734" s="102" t="s">
        <v>14682</v>
      </c>
      <c r="R4734" s="248"/>
      <c r="S4734" s="248" t="s">
        <v>8315</v>
      </c>
      <c r="T4734" s="102" t="s">
        <v>20547</v>
      </c>
      <c r="U4734" s="248" t="s">
        <v>28946</v>
      </c>
      <c r="V4734" s="248">
        <v>5</v>
      </c>
      <c r="W4734" s="248"/>
      <c r="X4734" s="324"/>
    </row>
    <row r="4735" spans="1:24" ht="12.95" customHeight="1" x14ac:dyDescent="0.2">
      <c r="A4735" s="115">
        <v>1996</v>
      </c>
      <c r="B4735" s="115" t="s">
        <v>6761</v>
      </c>
      <c r="C4735" s="102" t="s">
        <v>13116</v>
      </c>
      <c r="D4735" s="132" t="s">
        <v>7545</v>
      </c>
      <c r="E4735" s="102" t="s">
        <v>395</v>
      </c>
      <c r="F4735" s="148" t="s">
        <v>10085</v>
      </c>
      <c r="G4735" s="251">
        <v>16429</v>
      </c>
      <c r="H4735" s="248" t="s">
        <v>4890</v>
      </c>
      <c r="I4735" s="248" t="s">
        <v>10191</v>
      </c>
      <c r="J4735" s="248" t="s">
        <v>8027</v>
      </c>
      <c r="K4735" s="248"/>
      <c r="L4735" s="111"/>
      <c r="M4735" s="256">
        <v>1</v>
      </c>
      <c r="N4735" s="125" t="s">
        <v>5127</v>
      </c>
      <c r="O4735" s="121" t="s">
        <v>12721</v>
      </c>
      <c r="P4735" s="102"/>
      <c r="Q4735" s="102" t="s">
        <v>19627</v>
      </c>
      <c r="R4735" s="248"/>
      <c r="S4735" s="248"/>
      <c r="T4735" s="102" t="s">
        <v>20547</v>
      </c>
      <c r="U4735" s="248" t="s">
        <v>28947</v>
      </c>
      <c r="V4735" s="248">
        <v>5.5</v>
      </c>
      <c r="W4735" s="248"/>
      <c r="X4735" s="324"/>
    </row>
    <row r="4736" spans="1:24" ht="12.95" customHeight="1" x14ac:dyDescent="0.2">
      <c r="A4736" s="115">
        <v>1996</v>
      </c>
      <c r="B4736" s="115" t="s">
        <v>6761</v>
      </c>
      <c r="C4736" s="102" t="s">
        <v>13116</v>
      </c>
      <c r="D4736" s="132" t="s">
        <v>13764</v>
      </c>
      <c r="E4736" s="102" t="s">
        <v>396</v>
      </c>
      <c r="F4736" s="148" t="s">
        <v>10085</v>
      </c>
      <c r="G4736" s="251">
        <v>16429</v>
      </c>
      <c r="H4736" s="248" t="s">
        <v>10191</v>
      </c>
      <c r="I4736" s="248" t="s">
        <v>4890</v>
      </c>
      <c r="J4736" s="248" t="s">
        <v>8027</v>
      </c>
      <c r="K4736" s="248"/>
      <c r="L4736" s="111"/>
      <c r="M4736" s="248">
        <v>1</v>
      </c>
      <c r="N4736" s="112" t="s">
        <v>5127</v>
      </c>
      <c r="O4736" s="102" t="s">
        <v>28948</v>
      </c>
      <c r="P4736" s="102" t="s">
        <v>28949</v>
      </c>
      <c r="Q4736" s="102" t="s">
        <v>21173</v>
      </c>
      <c r="R4736" s="248"/>
      <c r="S4736" s="248" t="s">
        <v>8315</v>
      </c>
      <c r="T4736" s="102" t="s">
        <v>20547</v>
      </c>
      <c r="U4736" s="248" t="s">
        <v>28950</v>
      </c>
      <c r="V4736" s="248">
        <v>11.5</v>
      </c>
      <c r="W4736" s="248"/>
      <c r="X4736" s="324"/>
    </row>
    <row r="4737" spans="1:24" ht="12.95" customHeight="1" x14ac:dyDescent="0.2">
      <c r="A4737" s="115">
        <v>1996</v>
      </c>
      <c r="B4737" s="115" t="s">
        <v>6761</v>
      </c>
      <c r="C4737" s="102" t="s">
        <v>13116</v>
      </c>
      <c r="D4737" s="132" t="s">
        <v>398</v>
      </c>
      <c r="E4737" s="102" t="s">
        <v>9557</v>
      </c>
      <c r="F4737" s="148" t="s">
        <v>10085</v>
      </c>
      <c r="G4737" s="251">
        <v>16444</v>
      </c>
      <c r="H4737" s="248" t="s">
        <v>4890</v>
      </c>
      <c r="I4737" s="248" t="s">
        <v>10191</v>
      </c>
      <c r="J4737" s="248" t="s">
        <v>8027</v>
      </c>
      <c r="K4737" s="248"/>
      <c r="L4737" s="111"/>
      <c r="M4737" s="248">
        <v>1</v>
      </c>
      <c r="N4737" s="112" t="s">
        <v>5127</v>
      </c>
      <c r="O4737" s="102" t="s">
        <v>16982</v>
      </c>
      <c r="P4737" s="102" t="s">
        <v>9125</v>
      </c>
      <c r="Q4737" s="102" t="s">
        <v>19627</v>
      </c>
      <c r="R4737" s="248"/>
      <c r="S4737" s="248" t="s">
        <v>8315</v>
      </c>
      <c r="T4737" s="102" t="s">
        <v>20547</v>
      </c>
      <c r="U4737" s="248" t="s">
        <v>28951</v>
      </c>
      <c r="V4737" s="248">
        <v>7</v>
      </c>
      <c r="W4737" s="248"/>
      <c r="X4737" s="324"/>
    </row>
    <row r="4738" spans="1:24" ht="12.95" customHeight="1" x14ac:dyDescent="0.2">
      <c r="A4738" s="115">
        <v>1996</v>
      </c>
      <c r="B4738" s="115" t="s">
        <v>6761</v>
      </c>
      <c r="C4738" s="102" t="s">
        <v>13116</v>
      </c>
      <c r="D4738" s="132" t="s">
        <v>1893</v>
      </c>
      <c r="E4738" s="102" t="s">
        <v>9558</v>
      </c>
      <c r="F4738" s="102" t="s">
        <v>14834</v>
      </c>
      <c r="G4738" s="251">
        <v>16430</v>
      </c>
      <c r="H4738" s="248" t="s">
        <v>10191</v>
      </c>
      <c r="I4738" s="248" t="s">
        <v>4890</v>
      </c>
      <c r="J4738" s="248" t="s">
        <v>12895</v>
      </c>
      <c r="K4738" s="248"/>
      <c r="L4738" s="111"/>
      <c r="M4738" s="248">
        <v>2</v>
      </c>
      <c r="N4738" s="252" t="s">
        <v>17310</v>
      </c>
      <c r="O4738" s="102" t="s">
        <v>18177</v>
      </c>
      <c r="P4738" s="102"/>
      <c r="Q4738" s="102" t="s">
        <v>17196</v>
      </c>
      <c r="R4738" s="248"/>
      <c r="S4738" s="248"/>
      <c r="T4738" s="102" t="s">
        <v>20547</v>
      </c>
      <c r="U4738" s="248" t="s">
        <v>17311</v>
      </c>
      <c r="V4738" s="248">
        <v>7</v>
      </c>
      <c r="W4738" s="248"/>
      <c r="X4738" s="324"/>
    </row>
    <row r="4739" spans="1:24" ht="12.95" customHeight="1" x14ac:dyDescent="0.2">
      <c r="A4739" s="115">
        <v>2006</v>
      </c>
      <c r="B4739" s="102" t="s">
        <v>10799</v>
      </c>
      <c r="C4739" s="102" t="s">
        <v>8747</v>
      </c>
      <c r="D4739" s="127" t="s">
        <v>8748</v>
      </c>
      <c r="E4739" s="102"/>
      <c r="F4739" s="104" t="s">
        <v>14834</v>
      </c>
      <c r="G4739" s="105">
        <v>16743</v>
      </c>
      <c r="H4739" s="102" t="s">
        <v>11819</v>
      </c>
      <c r="I4739" s="102" t="s">
        <v>30788</v>
      </c>
      <c r="J4739" s="102" t="s">
        <v>4228</v>
      </c>
      <c r="K4739" s="102"/>
      <c r="L4739" s="111" t="s">
        <v>4227</v>
      </c>
      <c r="M4739" s="109">
        <v>1</v>
      </c>
      <c r="N4739" s="112" t="s">
        <v>4229</v>
      </c>
      <c r="O4739" s="102"/>
      <c r="P4739" s="39"/>
      <c r="Q4739" s="39"/>
      <c r="R4739" s="109"/>
      <c r="S4739" s="102"/>
      <c r="T4739" s="102"/>
      <c r="U4739" s="102"/>
      <c r="V4739" s="118" t="s">
        <v>5147</v>
      </c>
      <c r="W4739" s="107"/>
      <c r="X4739" s="113"/>
    </row>
    <row r="4740" spans="1:24" ht="12.95" customHeight="1" x14ac:dyDescent="0.2">
      <c r="A4740" s="115">
        <v>2006</v>
      </c>
      <c r="B4740" s="102" t="s">
        <v>10799</v>
      </c>
      <c r="C4740" s="102" t="s">
        <v>8747</v>
      </c>
      <c r="D4740" s="127" t="s">
        <v>4230</v>
      </c>
      <c r="E4740" s="102"/>
      <c r="F4740" s="104" t="s">
        <v>14834</v>
      </c>
      <c r="G4740" s="105">
        <v>16748</v>
      </c>
      <c r="H4740" s="102" t="s">
        <v>11819</v>
      </c>
      <c r="I4740" s="102" t="s">
        <v>30788</v>
      </c>
      <c r="J4740" s="102" t="s">
        <v>4231</v>
      </c>
      <c r="K4740" s="102"/>
      <c r="L4740" s="111" t="s">
        <v>4227</v>
      </c>
      <c r="M4740" s="109">
        <v>1</v>
      </c>
      <c r="N4740" s="112" t="s">
        <v>4232</v>
      </c>
      <c r="O4740" s="102"/>
      <c r="P4740" s="39"/>
      <c r="Q4740" s="39"/>
      <c r="R4740" s="109"/>
      <c r="S4740" s="102"/>
      <c r="T4740" s="102"/>
      <c r="U4740" s="102"/>
      <c r="V4740" s="118" t="s">
        <v>5147</v>
      </c>
      <c r="W4740" s="107"/>
      <c r="X4740" s="113"/>
    </row>
    <row r="4741" spans="1:24" ht="12.95" customHeight="1" x14ac:dyDescent="0.2">
      <c r="A4741" s="115">
        <v>2006</v>
      </c>
      <c r="B4741" s="102" t="s">
        <v>10799</v>
      </c>
      <c r="C4741" s="102" t="s">
        <v>8747</v>
      </c>
      <c r="D4741" s="127" t="s">
        <v>4233</v>
      </c>
      <c r="E4741" s="102"/>
      <c r="F4741" s="104" t="s">
        <v>14834</v>
      </c>
      <c r="G4741" s="105">
        <v>16754</v>
      </c>
      <c r="H4741" s="102" t="s">
        <v>11819</v>
      </c>
      <c r="I4741" s="102" t="s">
        <v>30788</v>
      </c>
      <c r="J4741" s="102" t="s">
        <v>4234</v>
      </c>
      <c r="K4741" s="102"/>
      <c r="L4741" s="133" t="s">
        <v>4227</v>
      </c>
      <c r="M4741" s="109">
        <v>1</v>
      </c>
      <c r="N4741" s="108" t="s">
        <v>5125</v>
      </c>
      <c r="O4741" s="102"/>
      <c r="P4741" s="39"/>
      <c r="Q4741" s="39"/>
      <c r="R4741" s="109"/>
      <c r="S4741" s="102"/>
      <c r="T4741" s="102"/>
      <c r="U4741" s="102"/>
      <c r="V4741" s="118" t="s">
        <v>5147</v>
      </c>
      <c r="W4741" s="107"/>
      <c r="X4741" s="113"/>
    </row>
    <row r="4742" spans="1:24" ht="12.95" customHeight="1" x14ac:dyDescent="0.2">
      <c r="A4742" s="115">
        <v>2007</v>
      </c>
      <c r="B4742" s="102" t="s">
        <v>10799</v>
      </c>
      <c r="C4742" s="102" t="s">
        <v>5341</v>
      </c>
      <c r="D4742" s="127" t="s">
        <v>37622</v>
      </c>
      <c r="E4742" s="102"/>
      <c r="F4742" s="104" t="s">
        <v>14834</v>
      </c>
      <c r="G4742" s="105">
        <v>14741</v>
      </c>
      <c r="H4742" s="102" t="s">
        <v>11819</v>
      </c>
      <c r="I4742" s="102" t="s">
        <v>30788</v>
      </c>
      <c r="J4742" s="102" t="s">
        <v>14450</v>
      </c>
      <c r="K4742" s="102"/>
      <c r="L4742" s="111"/>
      <c r="M4742" s="109">
        <v>1</v>
      </c>
      <c r="N4742" s="108" t="s">
        <v>30952</v>
      </c>
      <c r="O4742" s="102"/>
      <c r="P4742" s="39"/>
      <c r="Q4742" s="39"/>
      <c r="R4742" s="109"/>
      <c r="S4742" s="102"/>
      <c r="T4742" s="102"/>
      <c r="U4742" s="102" t="s">
        <v>2477</v>
      </c>
      <c r="V4742" s="118">
        <v>6.5</v>
      </c>
      <c r="W4742" s="107"/>
      <c r="X4742" s="113"/>
    </row>
    <row r="4743" spans="1:24" ht="12.95" customHeight="1" x14ac:dyDescent="0.2">
      <c r="A4743" s="115">
        <v>2007</v>
      </c>
      <c r="B4743" s="102" t="s">
        <v>10799</v>
      </c>
      <c r="C4743" s="102" t="s">
        <v>5341</v>
      </c>
      <c r="D4743" s="127" t="s">
        <v>37623</v>
      </c>
      <c r="E4743" s="102"/>
      <c r="F4743" s="104" t="s">
        <v>14834</v>
      </c>
      <c r="G4743" s="105">
        <v>14741</v>
      </c>
      <c r="H4743" s="102" t="s">
        <v>30788</v>
      </c>
      <c r="I4743" s="102" t="s">
        <v>11819</v>
      </c>
      <c r="J4743" s="102" t="s">
        <v>14950</v>
      </c>
      <c r="K4743" s="102"/>
      <c r="L4743" s="111"/>
      <c r="M4743" s="109">
        <v>2</v>
      </c>
      <c r="N4743" s="108" t="s">
        <v>32128</v>
      </c>
      <c r="O4743" s="102"/>
      <c r="P4743" s="39"/>
      <c r="Q4743" s="39"/>
      <c r="R4743" s="109"/>
      <c r="S4743" s="102"/>
      <c r="T4743" s="102"/>
      <c r="U4743" s="102" t="s">
        <v>2475</v>
      </c>
      <c r="V4743" s="118">
        <v>7</v>
      </c>
      <c r="W4743" s="107"/>
      <c r="X4743" s="113"/>
    </row>
    <row r="4744" spans="1:24" ht="12.95" customHeight="1" x14ac:dyDescent="0.2">
      <c r="A4744" s="115">
        <v>2007</v>
      </c>
      <c r="B4744" s="102" t="s">
        <v>10799</v>
      </c>
      <c r="C4744" s="102" t="s">
        <v>5341</v>
      </c>
      <c r="D4744" s="127" t="s">
        <v>37624</v>
      </c>
      <c r="E4744" s="102"/>
      <c r="F4744" s="104" t="s">
        <v>14834</v>
      </c>
      <c r="G4744" s="105">
        <v>14741</v>
      </c>
      <c r="H4744" s="102" t="s">
        <v>11819</v>
      </c>
      <c r="I4744" s="102" t="s">
        <v>30788</v>
      </c>
      <c r="J4744" s="102" t="s">
        <v>14951</v>
      </c>
      <c r="K4744" s="102"/>
      <c r="L4744" s="111"/>
      <c r="M4744" s="109">
        <v>2</v>
      </c>
      <c r="N4744" s="112" t="s">
        <v>18223</v>
      </c>
      <c r="O4744" s="102" t="s">
        <v>9160</v>
      </c>
      <c r="P4744" s="39"/>
      <c r="Q4744" s="39"/>
      <c r="R4744" s="109"/>
      <c r="S4744" s="102"/>
      <c r="T4744" s="102"/>
      <c r="U4744" s="102" t="s">
        <v>5978</v>
      </c>
      <c r="V4744" s="118">
        <v>6.5</v>
      </c>
      <c r="W4744" s="107"/>
      <c r="X4744" s="113"/>
    </row>
    <row r="4745" spans="1:24" ht="12.95" customHeight="1" x14ac:dyDescent="0.2">
      <c r="A4745" s="115">
        <v>2008</v>
      </c>
      <c r="B4745" s="115" t="s">
        <v>10799</v>
      </c>
      <c r="C4745" s="102" t="s">
        <v>4235</v>
      </c>
      <c r="D4745" s="347" t="s">
        <v>8496</v>
      </c>
      <c r="E4745" s="102"/>
      <c r="F4745" s="148" t="s">
        <v>10085</v>
      </c>
      <c r="G4745" s="105"/>
      <c r="H4745" s="102"/>
      <c r="I4745" s="102"/>
      <c r="J4745" s="102"/>
      <c r="K4745" s="102"/>
      <c r="L4745" s="111" t="s">
        <v>2605</v>
      </c>
      <c r="M4745" s="168"/>
      <c r="N4745" s="112"/>
      <c r="O4745" s="121" t="s">
        <v>9125</v>
      </c>
      <c r="P4745" s="102"/>
      <c r="Q4745" s="102"/>
      <c r="R4745" s="102"/>
      <c r="S4745" s="102"/>
      <c r="T4745" s="102"/>
      <c r="U4745" s="102"/>
      <c r="V4745" s="118" t="s">
        <v>5147</v>
      </c>
      <c r="W4745" s="102"/>
      <c r="X4745" s="324"/>
    </row>
    <row r="4746" spans="1:24" ht="12.95" customHeight="1" x14ac:dyDescent="0.2">
      <c r="A4746" s="115">
        <v>2008</v>
      </c>
      <c r="B4746" s="115" t="s">
        <v>10799</v>
      </c>
      <c r="C4746" s="102" t="s">
        <v>4235</v>
      </c>
      <c r="D4746" s="347" t="s">
        <v>5074</v>
      </c>
      <c r="E4746" s="102"/>
      <c r="F4746" s="148" t="s">
        <v>10085</v>
      </c>
      <c r="G4746" s="105"/>
      <c r="H4746" s="102"/>
      <c r="I4746" s="102"/>
      <c r="J4746" s="102"/>
      <c r="K4746" s="102"/>
      <c r="L4746" s="111" t="s">
        <v>2586</v>
      </c>
      <c r="M4746" s="216"/>
      <c r="N4746" s="112"/>
      <c r="O4746" s="121"/>
      <c r="P4746" s="102"/>
      <c r="Q4746" s="102"/>
      <c r="R4746" s="102"/>
      <c r="S4746" s="102"/>
      <c r="T4746" s="102"/>
      <c r="U4746" s="102"/>
      <c r="V4746" s="118" t="s">
        <v>5147</v>
      </c>
      <c r="W4746" s="102"/>
      <c r="X4746" s="324"/>
    </row>
    <row r="4747" spans="1:24" ht="12.95" customHeight="1" x14ac:dyDescent="0.2">
      <c r="A4747" s="115">
        <v>2008</v>
      </c>
      <c r="B4747" s="115" t="s">
        <v>10799</v>
      </c>
      <c r="C4747" s="102" t="s">
        <v>4235</v>
      </c>
      <c r="D4747" s="347" t="s">
        <v>37625</v>
      </c>
      <c r="E4747" s="102"/>
      <c r="F4747" s="148" t="s">
        <v>10085</v>
      </c>
      <c r="G4747" s="105"/>
      <c r="H4747" s="102"/>
      <c r="I4747" s="102"/>
      <c r="J4747" s="102"/>
      <c r="K4747" s="102"/>
      <c r="L4747" s="111" t="s">
        <v>2604</v>
      </c>
      <c r="M4747" s="168"/>
      <c r="N4747" s="112"/>
      <c r="O4747" s="121" t="s">
        <v>1000</v>
      </c>
      <c r="P4747" s="102"/>
      <c r="Q4747" s="102"/>
      <c r="R4747" s="102"/>
      <c r="S4747" s="102"/>
      <c r="T4747" s="102"/>
      <c r="U4747" s="102"/>
      <c r="V4747" s="118" t="s">
        <v>5147</v>
      </c>
      <c r="W4747" s="102"/>
      <c r="X4747" s="324"/>
    </row>
    <row r="4748" spans="1:24" ht="12.95" customHeight="1" x14ac:dyDescent="0.2">
      <c r="A4748" s="115">
        <v>2009</v>
      </c>
      <c r="B4748" s="102" t="s">
        <v>10799</v>
      </c>
      <c r="C4748" s="102" t="s">
        <v>4236</v>
      </c>
      <c r="D4748" s="127" t="s">
        <v>4237</v>
      </c>
      <c r="E4748" s="102"/>
      <c r="F4748" s="104" t="s">
        <v>14834</v>
      </c>
      <c r="G4748" s="105">
        <v>17715</v>
      </c>
      <c r="H4748" s="102" t="s">
        <v>10103</v>
      </c>
      <c r="I4748" s="102" t="s">
        <v>10191</v>
      </c>
      <c r="J4748" s="102" t="s">
        <v>8437</v>
      </c>
      <c r="K4748" s="102"/>
      <c r="L4748" s="111"/>
      <c r="M4748" s="109">
        <v>3</v>
      </c>
      <c r="N4748" s="112" t="s">
        <v>18224</v>
      </c>
      <c r="O4748" s="102"/>
      <c r="P4748" s="39"/>
      <c r="Q4748" s="39"/>
      <c r="R4748" s="109"/>
      <c r="S4748" s="102"/>
      <c r="T4748" s="102"/>
      <c r="U4748" s="102"/>
      <c r="V4748" s="118">
        <v>7</v>
      </c>
      <c r="W4748" s="107"/>
      <c r="X4748" s="113"/>
    </row>
    <row r="4749" spans="1:24" ht="12.95" customHeight="1" x14ac:dyDescent="0.2">
      <c r="A4749" s="115">
        <v>2011</v>
      </c>
      <c r="B4749" s="102" t="s">
        <v>10799</v>
      </c>
      <c r="C4749" s="102" t="s">
        <v>4450</v>
      </c>
      <c r="D4749" s="127" t="s">
        <v>5036</v>
      </c>
      <c r="E4749" s="102"/>
      <c r="F4749" s="104" t="s">
        <v>14834</v>
      </c>
      <c r="G4749" s="105">
        <v>15220</v>
      </c>
      <c r="H4749" s="102" t="s">
        <v>4890</v>
      </c>
      <c r="I4749" s="102" t="s">
        <v>10103</v>
      </c>
      <c r="J4749" s="102" t="s">
        <v>11052</v>
      </c>
      <c r="K4749" s="102"/>
      <c r="L4749" s="111"/>
      <c r="M4749" s="109">
        <v>1</v>
      </c>
      <c r="N4749" s="112" t="s">
        <v>199</v>
      </c>
      <c r="O4749" s="102" t="s">
        <v>5037</v>
      </c>
      <c r="P4749" s="39"/>
      <c r="Q4749" s="39"/>
      <c r="R4749" s="109"/>
      <c r="S4749" s="102"/>
      <c r="T4749" s="102"/>
      <c r="U4749" s="102" t="s">
        <v>18225</v>
      </c>
      <c r="V4749" s="118">
        <v>5</v>
      </c>
      <c r="W4749" s="107"/>
      <c r="X4749" s="113"/>
    </row>
    <row r="4750" spans="1:24" ht="12.95" customHeight="1" x14ac:dyDescent="0.2">
      <c r="A4750" s="115">
        <v>2011</v>
      </c>
      <c r="B4750" s="102" t="s">
        <v>10799</v>
      </c>
      <c r="C4750" s="102" t="s">
        <v>4450</v>
      </c>
      <c r="D4750" s="127" t="s">
        <v>7000</v>
      </c>
      <c r="E4750" s="102"/>
      <c r="F4750" s="104" t="s">
        <v>14834</v>
      </c>
      <c r="G4750" s="105">
        <v>15189</v>
      </c>
      <c r="H4750" s="102" t="s">
        <v>10103</v>
      </c>
      <c r="I4750" s="115" t="s">
        <v>31894</v>
      </c>
      <c r="J4750" s="102" t="s">
        <v>11052</v>
      </c>
      <c r="K4750" s="102"/>
      <c r="L4750" s="111"/>
      <c r="M4750" s="109">
        <v>1</v>
      </c>
      <c r="N4750" s="112" t="s">
        <v>12012</v>
      </c>
      <c r="O4750" s="102" t="s">
        <v>7001</v>
      </c>
      <c r="P4750" s="39"/>
      <c r="Q4750" s="39"/>
      <c r="R4750" s="109"/>
      <c r="S4750" s="102"/>
      <c r="T4750" s="102"/>
      <c r="U4750" s="102" t="s">
        <v>7002</v>
      </c>
      <c r="V4750" s="118">
        <v>5</v>
      </c>
      <c r="W4750" s="107"/>
      <c r="X4750" s="113"/>
    </row>
    <row r="4751" spans="1:24" ht="12.95" customHeight="1" x14ac:dyDescent="0.2">
      <c r="A4751" s="115">
        <v>2011</v>
      </c>
      <c r="B4751" s="102" t="s">
        <v>10799</v>
      </c>
      <c r="C4751" s="102" t="s">
        <v>4450</v>
      </c>
      <c r="D4751" s="127" t="s">
        <v>7003</v>
      </c>
      <c r="E4751" s="102"/>
      <c r="F4751" s="104" t="s">
        <v>14834</v>
      </c>
      <c r="G4751" s="105">
        <v>15158</v>
      </c>
      <c r="H4751" s="102" t="s">
        <v>11819</v>
      </c>
      <c r="I4751" s="102" t="s">
        <v>10103</v>
      </c>
      <c r="J4751" s="102" t="s">
        <v>11052</v>
      </c>
      <c r="K4751" s="102"/>
      <c r="L4751" s="111"/>
      <c r="M4751" s="109">
        <v>1</v>
      </c>
      <c r="N4751" s="112" t="s">
        <v>7004</v>
      </c>
      <c r="O4751" s="102" t="s">
        <v>7005</v>
      </c>
      <c r="P4751" s="39"/>
      <c r="Q4751" s="39"/>
      <c r="R4751" s="109"/>
      <c r="S4751" s="102"/>
      <c r="T4751" s="102"/>
      <c r="U4751" s="102" t="s">
        <v>7006</v>
      </c>
      <c r="V4751" s="118">
        <v>5</v>
      </c>
      <c r="W4751" s="107"/>
      <c r="X4751" s="113"/>
    </row>
    <row r="4752" spans="1:24" ht="12.95" customHeight="1" x14ac:dyDescent="0.2">
      <c r="A4752" s="102">
        <v>2010</v>
      </c>
      <c r="B4752" s="102" t="s">
        <v>10799</v>
      </c>
      <c r="C4752" s="102" t="s">
        <v>4238</v>
      </c>
      <c r="D4752" s="127" t="s">
        <v>2564</v>
      </c>
      <c r="E4752" s="102" t="s">
        <v>4344</v>
      </c>
      <c r="F4752" s="104" t="s">
        <v>14834</v>
      </c>
      <c r="G4752" s="105">
        <v>16376</v>
      </c>
      <c r="H4752" s="102" t="s">
        <v>32129</v>
      </c>
      <c r="I4752" s="102" t="s">
        <v>2565</v>
      </c>
      <c r="J4752" s="102" t="s">
        <v>2566</v>
      </c>
      <c r="K4752" s="102"/>
      <c r="L4752" s="111"/>
      <c r="M4752" s="109">
        <v>2</v>
      </c>
      <c r="N4752" s="108" t="s">
        <v>32130</v>
      </c>
      <c r="O4752" s="102"/>
      <c r="P4752" s="39"/>
      <c r="Q4752" s="39"/>
      <c r="R4752" s="109" t="s">
        <v>7035</v>
      </c>
      <c r="S4752" s="102"/>
      <c r="T4752" s="102"/>
      <c r="U4752" s="102" t="s">
        <v>4341</v>
      </c>
      <c r="V4752" s="118">
        <v>6</v>
      </c>
      <c r="W4752" s="107"/>
      <c r="X4752" s="113"/>
    </row>
    <row r="4753" spans="1:24" ht="12.95" customHeight="1" x14ac:dyDescent="0.2">
      <c r="A4753" s="102">
        <v>2009</v>
      </c>
      <c r="B4753" s="102" t="s">
        <v>10799</v>
      </c>
      <c r="C4753" s="102" t="s">
        <v>4238</v>
      </c>
      <c r="D4753" s="127" t="s">
        <v>8468</v>
      </c>
      <c r="E4753" s="102" t="s">
        <v>8466</v>
      </c>
      <c r="F4753" s="104" t="s">
        <v>14834</v>
      </c>
      <c r="G4753" s="105">
        <v>15412</v>
      </c>
      <c r="H4753" s="102" t="s">
        <v>7198</v>
      </c>
      <c r="I4753" s="102" t="s">
        <v>10103</v>
      </c>
      <c r="J4753" s="102" t="s">
        <v>8469</v>
      </c>
      <c r="K4753" s="102"/>
      <c r="L4753" s="111"/>
      <c r="M4753" s="109">
        <v>2</v>
      </c>
      <c r="N4753" s="112" t="s">
        <v>17441</v>
      </c>
      <c r="O4753" s="102" t="s">
        <v>9883</v>
      </c>
      <c r="P4753" s="39"/>
      <c r="Q4753" s="39"/>
      <c r="R4753" s="109"/>
      <c r="S4753" s="102"/>
      <c r="T4753" s="102"/>
      <c r="U4753" s="102" t="s">
        <v>18226</v>
      </c>
      <c r="V4753" s="118">
        <v>6</v>
      </c>
      <c r="W4753" s="107"/>
      <c r="X4753" s="113"/>
    </row>
    <row r="4754" spans="1:24" ht="12.95" customHeight="1" x14ac:dyDescent="0.2">
      <c r="A4754" s="102">
        <v>2009</v>
      </c>
      <c r="B4754" s="102" t="s">
        <v>10799</v>
      </c>
      <c r="C4754" s="102" t="s">
        <v>4238</v>
      </c>
      <c r="D4754" s="127" t="s">
        <v>8470</v>
      </c>
      <c r="E4754" s="102" t="s">
        <v>8467</v>
      </c>
      <c r="F4754" s="104" t="s">
        <v>14834</v>
      </c>
      <c r="G4754" s="105">
        <v>15449</v>
      </c>
      <c r="H4754" s="102" t="s">
        <v>10378</v>
      </c>
      <c r="I4754" s="102" t="s">
        <v>2625</v>
      </c>
      <c r="J4754" s="102" t="s">
        <v>10379</v>
      </c>
      <c r="K4754" s="102"/>
      <c r="L4754" s="111"/>
      <c r="M4754" s="109">
        <v>3</v>
      </c>
      <c r="N4754" s="112" t="s">
        <v>16942</v>
      </c>
      <c r="O4754" s="102"/>
      <c r="P4754" s="39"/>
      <c r="Q4754" s="39"/>
      <c r="R4754" s="109"/>
      <c r="S4754" s="102"/>
      <c r="T4754" s="102"/>
      <c r="U4754" s="102" t="s">
        <v>14058</v>
      </c>
      <c r="V4754" s="118">
        <v>7</v>
      </c>
      <c r="W4754" s="107"/>
      <c r="X4754" s="113"/>
    </row>
    <row r="4755" spans="1:24" ht="12.95" customHeight="1" x14ac:dyDescent="0.2">
      <c r="A4755" s="102">
        <v>1997</v>
      </c>
      <c r="B4755" s="102" t="s">
        <v>10799</v>
      </c>
      <c r="C4755" s="102" t="s">
        <v>18227</v>
      </c>
      <c r="D4755" s="127" t="s">
        <v>13186</v>
      </c>
      <c r="E4755" s="107" t="s">
        <v>13188</v>
      </c>
      <c r="F4755" s="102" t="s">
        <v>14834</v>
      </c>
      <c r="G4755" s="105">
        <v>15990</v>
      </c>
      <c r="H4755" s="102"/>
      <c r="I4755" s="102"/>
      <c r="J4755" s="102"/>
      <c r="K4755" s="102"/>
      <c r="L4755" s="111" t="s">
        <v>15123</v>
      </c>
      <c r="M4755" s="168"/>
      <c r="N4755" s="112"/>
      <c r="O4755" s="121"/>
      <c r="P4755" s="102"/>
      <c r="Q4755" s="102"/>
      <c r="R4755" s="102"/>
      <c r="S4755" s="102"/>
      <c r="T4755" s="102"/>
      <c r="U4755" s="102"/>
      <c r="V4755" s="118" t="s">
        <v>5147</v>
      </c>
      <c r="W4755" s="102"/>
      <c r="X4755" s="324"/>
    </row>
    <row r="4756" spans="1:24" ht="12.95" customHeight="1" x14ac:dyDescent="0.2">
      <c r="A4756" s="102">
        <v>1988</v>
      </c>
      <c r="B4756" s="102" t="s">
        <v>10799</v>
      </c>
      <c r="C4756" s="102" t="s">
        <v>18228</v>
      </c>
      <c r="D4756" s="127" t="s">
        <v>9041</v>
      </c>
      <c r="E4756" s="107" t="s">
        <v>13189</v>
      </c>
      <c r="F4756" s="102" t="s">
        <v>14834</v>
      </c>
      <c r="G4756" s="105">
        <v>15626</v>
      </c>
      <c r="H4756" s="102"/>
      <c r="I4756" s="102"/>
      <c r="J4756" s="102"/>
      <c r="K4756" s="102"/>
      <c r="L4756" s="111" t="s">
        <v>13190</v>
      </c>
      <c r="M4756" s="168"/>
      <c r="N4756" s="112"/>
      <c r="O4756" s="121"/>
      <c r="P4756" s="102"/>
      <c r="Q4756" s="102"/>
      <c r="R4756" s="102"/>
      <c r="S4756" s="102"/>
      <c r="T4756" s="102"/>
      <c r="U4756" s="102"/>
      <c r="V4756" s="118" t="s">
        <v>5147</v>
      </c>
      <c r="W4756" s="102"/>
      <c r="X4756" s="324"/>
    </row>
    <row r="4757" spans="1:24" ht="12.95" customHeight="1" x14ac:dyDescent="0.2">
      <c r="A4757" s="102">
        <v>1997</v>
      </c>
      <c r="B4757" s="102" t="s">
        <v>10799</v>
      </c>
      <c r="C4757" s="102" t="s">
        <v>18229</v>
      </c>
      <c r="D4757" s="127" t="s">
        <v>530</v>
      </c>
      <c r="E4757" s="107" t="s">
        <v>13187</v>
      </c>
      <c r="F4757" s="102" t="s">
        <v>14834</v>
      </c>
      <c r="G4757" s="105">
        <v>14710</v>
      </c>
      <c r="H4757" s="102"/>
      <c r="I4757" s="102"/>
      <c r="J4757" s="102"/>
      <c r="K4757" s="102"/>
      <c r="L4757" s="166" t="s">
        <v>30906</v>
      </c>
      <c r="M4757" s="168"/>
      <c r="N4757" s="112"/>
      <c r="O4757" s="121"/>
      <c r="P4757" s="102"/>
      <c r="Q4757" s="102"/>
      <c r="R4757" s="102"/>
      <c r="S4757" s="102"/>
      <c r="T4757" s="102"/>
      <c r="U4757" s="102"/>
      <c r="V4757" s="118" t="s">
        <v>5147</v>
      </c>
      <c r="W4757" s="102"/>
      <c r="X4757" s="324"/>
    </row>
    <row r="4758" spans="1:24" ht="12.95" customHeight="1" x14ac:dyDescent="0.2">
      <c r="A4758" s="122">
        <v>1998</v>
      </c>
      <c r="B4758" s="102" t="s">
        <v>10799</v>
      </c>
      <c r="C4758" s="102" t="s">
        <v>18230</v>
      </c>
      <c r="D4758" s="127" t="s">
        <v>18231</v>
      </c>
      <c r="E4758" s="107" t="s">
        <v>13196</v>
      </c>
      <c r="F4758" s="102" t="s">
        <v>14834</v>
      </c>
      <c r="G4758" s="105">
        <v>14764</v>
      </c>
      <c r="H4758" s="102"/>
      <c r="I4758" s="102"/>
      <c r="J4758" s="102"/>
      <c r="K4758" s="102"/>
      <c r="L4758" s="111" t="s">
        <v>3911</v>
      </c>
      <c r="M4758" s="168"/>
      <c r="N4758" s="112"/>
      <c r="O4758" s="121"/>
      <c r="P4758" s="102"/>
      <c r="Q4758" s="102"/>
      <c r="R4758" s="102"/>
      <c r="S4758" s="102"/>
      <c r="T4758" s="102"/>
      <c r="U4758" s="102"/>
      <c r="V4758" s="118" t="s">
        <v>5147</v>
      </c>
      <c r="W4758" s="102"/>
      <c r="X4758" s="324"/>
    </row>
    <row r="4759" spans="1:24" ht="12.95" customHeight="1" x14ac:dyDescent="0.2">
      <c r="A4759" s="122">
        <v>1998</v>
      </c>
      <c r="B4759" s="115" t="s">
        <v>10799</v>
      </c>
      <c r="C4759" s="102" t="s">
        <v>18232</v>
      </c>
      <c r="D4759" s="127" t="s">
        <v>12175</v>
      </c>
      <c r="E4759" s="107" t="s">
        <v>13197</v>
      </c>
      <c r="F4759" s="102" t="s">
        <v>14834</v>
      </c>
      <c r="G4759" s="105">
        <v>15670</v>
      </c>
      <c r="H4759" s="102"/>
      <c r="I4759" s="102"/>
      <c r="J4759" s="102" t="s">
        <v>12176</v>
      </c>
      <c r="K4759" s="102"/>
      <c r="L4759" s="111"/>
      <c r="M4759" s="120"/>
      <c r="N4759" s="112"/>
      <c r="O4759" s="121"/>
      <c r="P4759" s="102"/>
      <c r="Q4759" s="102"/>
      <c r="R4759" s="109"/>
      <c r="S4759" s="102"/>
      <c r="T4759" s="102"/>
      <c r="U4759" s="102"/>
      <c r="V4759" s="118" t="s">
        <v>5147</v>
      </c>
      <c r="W4759" s="107"/>
      <c r="X4759" s="324"/>
    </row>
    <row r="4760" spans="1:24" ht="12.95" customHeight="1" x14ac:dyDescent="0.2">
      <c r="A4760" s="122">
        <v>1998</v>
      </c>
      <c r="B4760" s="115" t="s">
        <v>10799</v>
      </c>
      <c r="C4760" s="102" t="s">
        <v>18233</v>
      </c>
      <c r="D4760" s="127" t="s">
        <v>18234</v>
      </c>
      <c r="E4760" s="107" t="s">
        <v>13198</v>
      </c>
      <c r="F4760" s="102" t="s">
        <v>14834</v>
      </c>
      <c r="G4760" s="105">
        <v>16365</v>
      </c>
      <c r="H4760" s="102" t="s">
        <v>1920</v>
      </c>
      <c r="I4760" s="102" t="s">
        <v>1919</v>
      </c>
      <c r="J4760" s="102" t="s">
        <v>9165</v>
      </c>
      <c r="K4760" s="102"/>
      <c r="L4760" s="111"/>
      <c r="M4760" s="120"/>
      <c r="N4760" s="112"/>
      <c r="O4760" s="121"/>
      <c r="P4760" s="102"/>
      <c r="Q4760" s="102"/>
      <c r="R4760" s="109"/>
      <c r="S4760" s="102"/>
      <c r="T4760" s="102"/>
      <c r="U4760" s="102"/>
      <c r="V4760" s="118" t="s">
        <v>5147</v>
      </c>
      <c r="W4760" s="107"/>
      <c r="X4760" s="324"/>
    </row>
    <row r="4761" spans="1:24" ht="12.95" customHeight="1" x14ac:dyDescent="0.2">
      <c r="A4761" s="102">
        <v>1999</v>
      </c>
      <c r="B4761" s="115" t="s">
        <v>10799</v>
      </c>
      <c r="C4761" s="102" t="s">
        <v>18235</v>
      </c>
      <c r="D4761" s="127" t="s">
        <v>18236</v>
      </c>
      <c r="E4761" s="107" t="s">
        <v>4057</v>
      </c>
      <c r="F4761" s="102" t="s">
        <v>14834</v>
      </c>
      <c r="G4761" s="105">
        <v>15572</v>
      </c>
      <c r="H4761" s="102" t="s">
        <v>11819</v>
      </c>
      <c r="I4761" s="102" t="s">
        <v>30670</v>
      </c>
      <c r="J4761" s="102" t="s">
        <v>14562</v>
      </c>
      <c r="K4761" s="102"/>
      <c r="L4761" s="111"/>
      <c r="M4761" s="120"/>
      <c r="N4761" s="112"/>
      <c r="O4761" s="121"/>
      <c r="P4761" s="102"/>
      <c r="Q4761" s="102"/>
      <c r="R4761" s="109"/>
      <c r="S4761" s="102"/>
      <c r="T4761" s="102"/>
      <c r="U4761" s="102"/>
      <c r="V4761" s="118" t="s">
        <v>5147</v>
      </c>
      <c r="W4761" s="107"/>
      <c r="X4761" s="324"/>
    </row>
    <row r="4762" spans="1:24" ht="12.95" customHeight="1" x14ac:dyDescent="0.2">
      <c r="A4762" s="102">
        <v>1999</v>
      </c>
      <c r="B4762" s="115" t="s">
        <v>10799</v>
      </c>
      <c r="C4762" s="102" t="s">
        <v>18237</v>
      </c>
      <c r="D4762" s="127" t="s">
        <v>18238</v>
      </c>
      <c r="E4762" s="107" t="s">
        <v>4058</v>
      </c>
      <c r="F4762" s="102" t="s">
        <v>14834</v>
      </c>
      <c r="G4762" s="105">
        <v>15519</v>
      </c>
      <c r="H4762" s="102" t="s">
        <v>10103</v>
      </c>
      <c r="I4762" s="102" t="s">
        <v>6489</v>
      </c>
      <c r="J4762" s="102" t="s">
        <v>1921</v>
      </c>
      <c r="K4762" s="102"/>
      <c r="L4762" s="111"/>
      <c r="M4762" s="120"/>
      <c r="N4762" s="112"/>
      <c r="O4762" s="121"/>
      <c r="P4762" s="102"/>
      <c r="Q4762" s="102"/>
      <c r="R4762" s="109"/>
      <c r="S4762" s="102"/>
      <c r="T4762" s="102"/>
      <c r="U4762" s="102"/>
      <c r="V4762" s="118" t="s">
        <v>5147</v>
      </c>
      <c r="W4762" s="107"/>
      <c r="X4762" s="324"/>
    </row>
    <row r="4763" spans="1:24" ht="12.95" customHeight="1" x14ac:dyDescent="0.2">
      <c r="A4763" s="102">
        <v>1999</v>
      </c>
      <c r="B4763" s="115" t="s">
        <v>10799</v>
      </c>
      <c r="C4763" s="102" t="s">
        <v>18239</v>
      </c>
      <c r="D4763" s="127" t="s">
        <v>18240</v>
      </c>
      <c r="E4763" s="107" t="s">
        <v>3829</v>
      </c>
      <c r="F4763" s="104" t="s">
        <v>14834</v>
      </c>
      <c r="G4763" s="105">
        <v>16335</v>
      </c>
      <c r="H4763" s="102" t="s">
        <v>4890</v>
      </c>
      <c r="I4763" s="102" t="s">
        <v>13336</v>
      </c>
      <c r="J4763" s="102" t="s">
        <v>6987</v>
      </c>
      <c r="K4763" s="102"/>
      <c r="L4763" s="111"/>
      <c r="M4763" s="120"/>
      <c r="N4763" s="112"/>
      <c r="O4763" s="121"/>
      <c r="P4763" s="102"/>
      <c r="Q4763" s="102"/>
      <c r="R4763" s="109"/>
      <c r="S4763" s="102"/>
      <c r="T4763" s="102"/>
      <c r="U4763" s="102"/>
      <c r="V4763" s="118" t="s">
        <v>5147</v>
      </c>
      <c r="W4763" s="107"/>
      <c r="X4763" s="324"/>
    </row>
    <row r="4764" spans="1:24" ht="12.95" customHeight="1" x14ac:dyDescent="0.2">
      <c r="A4764" s="102">
        <v>1999</v>
      </c>
      <c r="B4764" s="115" t="s">
        <v>10799</v>
      </c>
      <c r="C4764" s="102" t="s">
        <v>18241</v>
      </c>
      <c r="D4764" s="127" t="s">
        <v>6582</v>
      </c>
      <c r="E4764" s="107" t="s">
        <v>4060</v>
      </c>
      <c r="F4764" s="104" t="s">
        <v>14834</v>
      </c>
      <c r="G4764" s="105">
        <v>15158</v>
      </c>
      <c r="H4764" s="102" t="s">
        <v>11819</v>
      </c>
      <c r="I4764" s="102" t="s">
        <v>10103</v>
      </c>
      <c r="J4764" s="102"/>
      <c r="K4764" s="102"/>
      <c r="L4764" s="111"/>
      <c r="M4764" s="120"/>
      <c r="N4764" s="112"/>
      <c r="O4764" s="121"/>
      <c r="P4764" s="102"/>
      <c r="Q4764" s="102"/>
      <c r="R4764" s="109"/>
      <c r="S4764" s="102"/>
      <c r="T4764" s="102"/>
      <c r="U4764" s="102" t="s">
        <v>11596</v>
      </c>
      <c r="V4764" s="118" t="s">
        <v>5147</v>
      </c>
      <c r="W4764" s="107"/>
      <c r="X4764" s="324"/>
    </row>
    <row r="4765" spans="1:24" ht="12.95" customHeight="1" x14ac:dyDescent="0.2">
      <c r="A4765" s="102">
        <v>2000</v>
      </c>
      <c r="B4765" s="115" t="s">
        <v>10799</v>
      </c>
      <c r="C4765" s="102" t="s">
        <v>18241</v>
      </c>
      <c r="D4765" s="127" t="s">
        <v>18242</v>
      </c>
      <c r="E4765" s="107" t="s">
        <v>4059</v>
      </c>
      <c r="F4765" s="104" t="s">
        <v>14834</v>
      </c>
      <c r="G4765" s="105">
        <v>15509</v>
      </c>
      <c r="H4765" s="102" t="s">
        <v>10103</v>
      </c>
      <c r="I4765" s="102" t="s">
        <v>30841</v>
      </c>
      <c r="J4765" s="102" t="s">
        <v>10628</v>
      </c>
      <c r="K4765" s="102"/>
      <c r="L4765" s="111"/>
      <c r="M4765" s="120"/>
      <c r="N4765" s="112"/>
      <c r="O4765" s="121"/>
      <c r="P4765" s="102"/>
      <c r="Q4765" s="102"/>
      <c r="R4765" s="109"/>
      <c r="S4765" s="102"/>
      <c r="T4765" s="102"/>
      <c r="U4765" s="102"/>
      <c r="V4765" s="118" t="s">
        <v>5147</v>
      </c>
      <c r="W4765" s="107"/>
      <c r="X4765" s="324"/>
    </row>
    <row r="4766" spans="1:24" ht="12.95" customHeight="1" x14ac:dyDescent="0.2">
      <c r="A4766" s="102">
        <v>2000</v>
      </c>
      <c r="B4766" s="115" t="s">
        <v>10799</v>
      </c>
      <c r="C4766" s="102" t="s">
        <v>18241</v>
      </c>
      <c r="D4766" s="127" t="s">
        <v>11595</v>
      </c>
      <c r="E4766" s="107" t="s">
        <v>4061</v>
      </c>
      <c r="F4766" s="104" t="s">
        <v>14834</v>
      </c>
      <c r="G4766" s="105">
        <v>16487</v>
      </c>
      <c r="H4766" s="102" t="s">
        <v>10103</v>
      </c>
      <c r="I4766" s="102" t="s">
        <v>11819</v>
      </c>
      <c r="J4766" s="102" t="s">
        <v>4606</v>
      </c>
      <c r="K4766" s="102"/>
      <c r="L4766" s="111"/>
      <c r="M4766" s="120"/>
      <c r="N4766" s="112"/>
      <c r="O4766" s="121"/>
      <c r="P4766" s="102"/>
      <c r="Q4766" s="102"/>
      <c r="R4766" s="109"/>
      <c r="S4766" s="102"/>
      <c r="T4766" s="102"/>
      <c r="U4766" s="102"/>
      <c r="V4766" s="118" t="s">
        <v>5147</v>
      </c>
      <c r="W4766" s="107"/>
      <c r="X4766" s="324"/>
    </row>
    <row r="4767" spans="1:24" ht="12.95" customHeight="1" x14ac:dyDescent="0.2">
      <c r="A4767" s="102">
        <v>2000</v>
      </c>
      <c r="B4767" s="115" t="s">
        <v>10799</v>
      </c>
      <c r="C4767" s="102" t="s">
        <v>18243</v>
      </c>
      <c r="D4767" s="127" t="s">
        <v>18244</v>
      </c>
      <c r="E4767" s="107" t="s">
        <v>4063</v>
      </c>
      <c r="F4767" s="104" t="s">
        <v>14834</v>
      </c>
      <c r="G4767" s="105">
        <v>15332</v>
      </c>
      <c r="H4767" s="102" t="s">
        <v>32131</v>
      </c>
      <c r="I4767" s="102" t="s">
        <v>2625</v>
      </c>
      <c r="J4767" s="115" t="s">
        <v>4607</v>
      </c>
      <c r="K4767" s="102"/>
      <c r="L4767" s="111"/>
      <c r="M4767" s="107"/>
      <c r="N4767" s="112">
        <v>42</v>
      </c>
      <c r="O4767" s="102"/>
      <c r="P4767" s="102"/>
      <c r="Q4767" s="102"/>
      <c r="R4767" s="109"/>
      <c r="S4767" s="102"/>
      <c r="T4767" s="102"/>
      <c r="U4767" s="102"/>
      <c r="V4767" s="118" t="s">
        <v>5147</v>
      </c>
      <c r="W4767" s="107"/>
      <c r="X4767" s="324"/>
    </row>
    <row r="4768" spans="1:24" ht="12.95" customHeight="1" x14ac:dyDescent="0.2">
      <c r="A4768" s="102">
        <v>2001</v>
      </c>
      <c r="B4768" s="115" t="s">
        <v>10799</v>
      </c>
      <c r="C4768" s="102" t="s">
        <v>18245</v>
      </c>
      <c r="D4768" s="127" t="s">
        <v>11977</v>
      </c>
      <c r="E4768" s="107" t="s">
        <v>4064</v>
      </c>
      <c r="F4768" s="115" t="s">
        <v>14834</v>
      </c>
      <c r="G4768" s="105">
        <v>15598</v>
      </c>
      <c r="H4768" s="102" t="s">
        <v>2625</v>
      </c>
      <c r="I4768" s="115" t="s">
        <v>15082</v>
      </c>
      <c r="J4768" s="115" t="s">
        <v>11264</v>
      </c>
      <c r="K4768" s="102"/>
      <c r="L4768" s="111"/>
      <c r="M4768" s="107"/>
      <c r="N4768" s="108"/>
      <c r="O4768" s="102"/>
      <c r="P4768" s="102"/>
      <c r="Q4768" s="102"/>
      <c r="R4768" s="109"/>
      <c r="S4768" s="102"/>
      <c r="T4768" s="102"/>
      <c r="U4768" s="102"/>
      <c r="V4768" s="118" t="s">
        <v>5147</v>
      </c>
      <c r="W4768" s="107"/>
      <c r="X4768" s="324"/>
    </row>
    <row r="4769" spans="1:24" ht="12.95" customHeight="1" x14ac:dyDescent="0.2">
      <c r="A4769" s="102">
        <v>2001</v>
      </c>
      <c r="B4769" s="115" t="s">
        <v>10799</v>
      </c>
      <c r="C4769" s="102" t="s">
        <v>18245</v>
      </c>
      <c r="D4769" s="127" t="s">
        <v>1674</v>
      </c>
      <c r="E4769" s="107" t="s">
        <v>4062</v>
      </c>
      <c r="F4769" s="115" t="s">
        <v>14834</v>
      </c>
      <c r="G4769" s="105">
        <v>19810</v>
      </c>
      <c r="H4769" s="102" t="s">
        <v>1675</v>
      </c>
      <c r="I4769" s="102" t="s">
        <v>32132</v>
      </c>
      <c r="J4769" s="115" t="s">
        <v>4608</v>
      </c>
      <c r="K4769" s="102"/>
      <c r="L4769" s="111"/>
      <c r="M4769" s="107"/>
      <c r="N4769" s="112"/>
      <c r="O4769" s="102"/>
      <c r="P4769" s="102"/>
      <c r="Q4769" s="102"/>
      <c r="R4769" s="109"/>
      <c r="S4769" s="102"/>
      <c r="T4769" s="102"/>
      <c r="U4769" s="102"/>
      <c r="V4769" s="118" t="s">
        <v>5147</v>
      </c>
      <c r="W4769" s="107"/>
      <c r="X4769" s="324"/>
    </row>
    <row r="4770" spans="1:24" ht="12.95" customHeight="1" x14ac:dyDescent="0.2">
      <c r="A4770" s="102">
        <v>2001</v>
      </c>
      <c r="B4770" s="115" t="s">
        <v>10799</v>
      </c>
      <c r="C4770" s="102" t="s">
        <v>18246</v>
      </c>
      <c r="D4770" s="127" t="s">
        <v>18247</v>
      </c>
      <c r="E4770" s="107" t="s">
        <v>403</v>
      </c>
      <c r="F4770" s="104" t="s">
        <v>14834</v>
      </c>
      <c r="G4770" s="105">
        <v>15701</v>
      </c>
      <c r="H4770" s="102" t="s">
        <v>2625</v>
      </c>
      <c r="I4770" s="102" t="s">
        <v>31666</v>
      </c>
      <c r="J4770" s="102" t="s">
        <v>404</v>
      </c>
      <c r="K4770" s="102"/>
      <c r="L4770" s="111"/>
      <c r="M4770" s="107"/>
      <c r="N4770" s="112"/>
      <c r="O4770" s="102"/>
      <c r="P4770" s="102"/>
      <c r="Q4770" s="102"/>
      <c r="R4770" s="109"/>
      <c r="S4770" s="102"/>
      <c r="T4770" s="102"/>
      <c r="U4770" s="102"/>
      <c r="V4770" s="118" t="s">
        <v>5147</v>
      </c>
      <c r="W4770" s="107"/>
      <c r="X4770" s="324"/>
    </row>
    <row r="4771" spans="1:24" ht="12.95" customHeight="1" x14ac:dyDescent="0.2">
      <c r="A4771" s="102">
        <v>2002</v>
      </c>
      <c r="B4771" s="115" t="s">
        <v>10799</v>
      </c>
      <c r="C4771" s="102" t="s">
        <v>18246</v>
      </c>
      <c r="D4771" s="127" t="s">
        <v>18248</v>
      </c>
      <c r="E4771" s="107" t="s">
        <v>4561</v>
      </c>
      <c r="F4771" s="104" t="s">
        <v>14834</v>
      </c>
      <c r="G4771" s="105">
        <v>16065</v>
      </c>
      <c r="H4771" s="102" t="s">
        <v>11819</v>
      </c>
      <c r="I4771" s="102" t="s">
        <v>32133</v>
      </c>
      <c r="J4771" s="102" t="s">
        <v>405</v>
      </c>
      <c r="K4771" s="102"/>
      <c r="L4771" s="111"/>
      <c r="M4771" s="107"/>
      <c r="N4771" s="112"/>
      <c r="O4771" s="102"/>
      <c r="P4771" s="102"/>
      <c r="Q4771" s="102"/>
      <c r="R4771" s="109"/>
      <c r="S4771" s="102"/>
      <c r="T4771" s="102"/>
      <c r="U4771" s="102"/>
      <c r="V4771" s="118" t="s">
        <v>5147</v>
      </c>
      <c r="W4771" s="107"/>
      <c r="X4771" s="324"/>
    </row>
    <row r="4772" spans="1:24" ht="12.95" customHeight="1" x14ac:dyDescent="0.2">
      <c r="A4772" s="102">
        <v>2002</v>
      </c>
      <c r="B4772" s="115" t="s">
        <v>10799</v>
      </c>
      <c r="C4772" s="102" t="s">
        <v>18249</v>
      </c>
      <c r="D4772" s="127" t="s">
        <v>406</v>
      </c>
      <c r="E4772" s="107" t="s">
        <v>4562</v>
      </c>
      <c r="F4772" s="104" t="s">
        <v>14834</v>
      </c>
      <c r="G4772" s="105">
        <v>16431</v>
      </c>
      <c r="H4772" s="102" t="s">
        <v>10191</v>
      </c>
      <c r="I4772" s="102" t="s">
        <v>11819</v>
      </c>
      <c r="J4772" s="102" t="s">
        <v>407</v>
      </c>
      <c r="K4772" s="102"/>
      <c r="L4772" s="111"/>
      <c r="M4772" s="107"/>
      <c r="N4772" s="112"/>
      <c r="O4772" s="102"/>
      <c r="P4772" s="102"/>
      <c r="Q4772" s="102"/>
      <c r="R4772" s="109"/>
      <c r="S4772" s="102"/>
      <c r="T4772" s="102"/>
      <c r="U4772" s="102"/>
      <c r="V4772" s="118" t="s">
        <v>5147</v>
      </c>
      <c r="W4772" s="107"/>
      <c r="X4772" s="324"/>
    </row>
    <row r="4773" spans="1:24" ht="12.95" customHeight="1" x14ac:dyDescent="0.2">
      <c r="A4773" s="102">
        <v>2002</v>
      </c>
      <c r="B4773" s="115" t="s">
        <v>10799</v>
      </c>
      <c r="C4773" s="102" t="s">
        <v>18250</v>
      </c>
      <c r="D4773" s="127" t="s">
        <v>18251</v>
      </c>
      <c r="E4773" s="107" t="s">
        <v>4563</v>
      </c>
      <c r="F4773" s="104" t="s">
        <v>14834</v>
      </c>
      <c r="G4773" s="105">
        <v>16234</v>
      </c>
      <c r="H4773" s="102" t="s">
        <v>13336</v>
      </c>
      <c r="I4773" s="102" t="s">
        <v>11819</v>
      </c>
      <c r="J4773" s="115" t="s">
        <v>8147</v>
      </c>
      <c r="K4773" s="102"/>
      <c r="L4773" s="111"/>
      <c r="M4773" s="107"/>
      <c r="N4773" s="112"/>
      <c r="O4773" s="102"/>
      <c r="P4773" s="102"/>
      <c r="Q4773" s="102"/>
      <c r="R4773" s="109"/>
      <c r="S4773" s="102"/>
      <c r="T4773" s="102"/>
      <c r="U4773" s="102"/>
      <c r="V4773" s="118" t="s">
        <v>5147</v>
      </c>
      <c r="W4773" s="107"/>
      <c r="X4773" s="324"/>
    </row>
    <row r="4774" spans="1:24" ht="12.95" customHeight="1" x14ac:dyDescent="0.2">
      <c r="A4774" s="102">
        <v>2003</v>
      </c>
      <c r="B4774" s="115" t="s">
        <v>10799</v>
      </c>
      <c r="C4774" s="102" t="s">
        <v>18252</v>
      </c>
      <c r="D4774" s="127" t="s">
        <v>6246</v>
      </c>
      <c r="E4774" s="107" t="s">
        <v>4564</v>
      </c>
      <c r="F4774" s="104" t="s">
        <v>14834</v>
      </c>
      <c r="G4774" s="105">
        <v>16328</v>
      </c>
      <c r="H4774" s="102"/>
      <c r="I4774" s="102"/>
      <c r="J4774" s="115"/>
      <c r="K4774" s="102"/>
      <c r="L4774" s="111"/>
      <c r="M4774" s="107"/>
      <c r="N4774" s="112"/>
      <c r="O4774" s="102"/>
      <c r="P4774" s="102"/>
      <c r="Q4774" s="102"/>
      <c r="R4774" s="109"/>
      <c r="S4774" s="102"/>
      <c r="T4774" s="102"/>
      <c r="U4774" s="102"/>
      <c r="V4774" s="118" t="s">
        <v>5147</v>
      </c>
      <c r="W4774" s="107"/>
      <c r="X4774" s="324"/>
    </row>
    <row r="4775" spans="1:24" ht="12.95" customHeight="1" x14ac:dyDescent="0.2">
      <c r="A4775" s="102">
        <v>2011</v>
      </c>
      <c r="B4775" s="115" t="s">
        <v>10799</v>
      </c>
      <c r="C4775" s="102" t="s">
        <v>18253</v>
      </c>
      <c r="D4775" s="347" t="s">
        <v>13925</v>
      </c>
      <c r="E4775" s="102" t="s">
        <v>4564</v>
      </c>
      <c r="F4775" s="102" t="s">
        <v>14834</v>
      </c>
      <c r="G4775" s="105">
        <v>15318</v>
      </c>
      <c r="H4775" s="102" t="s">
        <v>13336</v>
      </c>
      <c r="I4775" s="102" t="s">
        <v>2625</v>
      </c>
      <c r="J4775" s="102" t="s">
        <v>13926</v>
      </c>
      <c r="K4775" s="102"/>
      <c r="L4775" s="111"/>
      <c r="M4775" s="169">
        <v>2</v>
      </c>
      <c r="N4775" s="112" t="s">
        <v>18254</v>
      </c>
      <c r="O4775" s="121" t="s">
        <v>229</v>
      </c>
      <c r="P4775" s="102"/>
      <c r="Q4775" s="102"/>
      <c r="R4775" s="109"/>
      <c r="S4775" s="102"/>
      <c r="T4775" s="102" t="s">
        <v>21383</v>
      </c>
      <c r="U4775" s="102" t="s">
        <v>6868</v>
      </c>
      <c r="V4775" s="118">
        <v>4.5</v>
      </c>
      <c r="W4775" s="107"/>
      <c r="X4775" s="324"/>
    </row>
    <row r="4776" spans="1:24" ht="12.95" customHeight="1" x14ac:dyDescent="0.2">
      <c r="A4776" s="102">
        <v>2011</v>
      </c>
      <c r="B4776" s="115" t="s">
        <v>10799</v>
      </c>
      <c r="C4776" s="102" t="s">
        <v>18253</v>
      </c>
      <c r="D4776" s="347" t="s">
        <v>13928</v>
      </c>
      <c r="E4776" s="102" t="s">
        <v>13927</v>
      </c>
      <c r="F4776" s="102" t="s">
        <v>14834</v>
      </c>
      <c r="G4776" s="105">
        <v>15317</v>
      </c>
      <c r="H4776" s="102" t="s">
        <v>31176</v>
      </c>
      <c r="I4776" s="102" t="s">
        <v>4890</v>
      </c>
      <c r="J4776" s="102" t="s">
        <v>13929</v>
      </c>
      <c r="K4776" s="102"/>
      <c r="L4776" s="111"/>
      <c r="M4776" s="169">
        <v>1</v>
      </c>
      <c r="N4776" s="108" t="s">
        <v>32134</v>
      </c>
      <c r="O4776" s="121"/>
      <c r="P4776" s="102"/>
      <c r="Q4776" s="102"/>
      <c r="R4776" s="109"/>
      <c r="S4776" s="102"/>
      <c r="T4776" s="102"/>
      <c r="U4776" s="102" t="s">
        <v>18255</v>
      </c>
      <c r="V4776" s="118">
        <v>6</v>
      </c>
      <c r="W4776" s="107"/>
      <c r="X4776" s="324"/>
    </row>
    <row r="4777" spans="1:24" ht="12.95" customHeight="1" x14ac:dyDescent="0.2">
      <c r="A4777" s="102">
        <v>2011</v>
      </c>
      <c r="B4777" s="115" t="s">
        <v>10799</v>
      </c>
      <c r="C4777" s="102" t="s">
        <v>18256</v>
      </c>
      <c r="D4777" s="347" t="s">
        <v>13922</v>
      </c>
      <c r="E4777" s="102" t="s">
        <v>13923</v>
      </c>
      <c r="F4777" s="102" t="s">
        <v>14834</v>
      </c>
      <c r="G4777" s="105">
        <v>15317</v>
      </c>
      <c r="H4777" s="102" t="s">
        <v>7198</v>
      </c>
      <c r="I4777" s="102" t="s">
        <v>31298</v>
      </c>
      <c r="J4777" s="102" t="s">
        <v>13924</v>
      </c>
      <c r="K4777" s="102"/>
      <c r="L4777" s="111"/>
      <c r="M4777" s="169">
        <v>1</v>
      </c>
      <c r="N4777" s="112">
        <v>18</v>
      </c>
      <c r="O4777" s="121"/>
      <c r="P4777" s="102"/>
      <c r="Q4777" s="102"/>
      <c r="R4777" s="109"/>
      <c r="S4777" s="102"/>
      <c r="T4777" s="102"/>
      <c r="U4777" s="102"/>
      <c r="V4777" s="118">
        <v>5</v>
      </c>
      <c r="W4777" s="107"/>
      <c r="X4777" s="325"/>
    </row>
    <row r="4778" spans="1:24" ht="12.95" customHeight="1" x14ac:dyDescent="0.2">
      <c r="A4778" s="102">
        <v>2010</v>
      </c>
      <c r="B4778" s="102" t="s">
        <v>10799</v>
      </c>
      <c r="C4778" s="102" t="s">
        <v>4343</v>
      </c>
      <c r="D4778" s="127" t="s">
        <v>37626</v>
      </c>
      <c r="E4778" s="127" t="s">
        <v>4342</v>
      </c>
      <c r="F4778" s="104" t="s">
        <v>14834</v>
      </c>
      <c r="G4778" s="105">
        <v>16316</v>
      </c>
      <c r="H4778" s="102" t="s">
        <v>32135</v>
      </c>
      <c r="I4778" s="102" t="s">
        <v>11819</v>
      </c>
      <c r="J4778" s="102" t="s">
        <v>9556</v>
      </c>
      <c r="K4778" s="102"/>
      <c r="L4778" s="111"/>
      <c r="M4778" s="109">
        <v>2</v>
      </c>
      <c r="N4778" s="112" t="s">
        <v>17891</v>
      </c>
      <c r="O4778" s="102" t="s">
        <v>9738</v>
      </c>
      <c r="P4778" s="39"/>
      <c r="Q4778" s="39"/>
      <c r="R4778" s="109"/>
      <c r="S4778" s="102"/>
      <c r="T4778" s="102"/>
      <c r="U4778" s="102" t="s">
        <v>4888</v>
      </c>
      <c r="V4778" s="118">
        <v>7.5</v>
      </c>
      <c r="W4778" s="107"/>
      <c r="X4778" s="113"/>
    </row>
    <row r="4779" spans="1:24" ht="12.95" customHeight="1" x14ac:dyDescent="0.2">
      <c r="A4779" s="101">
        <v>40188</v>
      </c>
      <c r="B4779" s="102" t="s">
        <v>10799</v>
      </c>
      <c r="C4779" s="102" t="s">
        <v>4343</v>
      </c>
      <c r="D4779" s="127" t="s">
        <v>37627</v>
      </c>
      <c r="E4779" s="102"/>
      <c r="F4779" s="114" t="s">
        <v>6406</v>
      </c>
      <c r="G4779" s="105">
        <v>16331</v>
      </c>
      <c r="H4779" s="102" t="s">
        <v>11819</v>
      </c>
      <c r="I4779" s="102" t="s">
        <v>10191</v>
      </c>
      <c r="J4779" s="102" t="s">
        <v>6593</v>
      </c>
      <c r="K4779" s="102"/>
      <c r="L4779" s="111"/>
      <c r="M4779" s="109">
        <v>3</v>
      </c>
      <c r="N4779" s="108" t="s">
        <v>32136</v>
      </c>
      <c r="O4779" s="102" t="s">
        <v>7666</v>
      </c>
      <c r="P4779" s="39"/>
      <c r="Q4779" s="39"/>
      <c r="R4779" s="109"/>
      <c r="S4779" s="102"/>
      <c r="T4779" s="102"/>
      <c r="U4779" s="102" t="s">
        <v>18257</v>
      </c>
      <c r="V4779" s="118">
        <v>7.5</v>
      </c>
      <c r="W4779" s="107"/>
      <c r="X4779" s="113"/>
    </row>
    <row r="4780" spans="1:24" ht="12.95" customHeight="1" x14ac:dyDescent="0.2">
      <c r="A4780" s="115"/>
      <c r="B4780" s="102" t="s">
        <v>1398</v>
      </c>
      <c r="C4780" s="103" t="s">
        <v>7042</v>
      </c>
      <c r="D4780" s="102" t="s">
        <v>12262</v>
      </c>
      <c r="E4780" s="102">
        <v>2000</v>
      </c>
      <c r="F4780" s="104" t="s">
        <v>14834</v>
      </c>
      <c r="G4780" s="105">
        <v>15656</v>
      </c>
      <c r="H4780" s="102" t="s">
        <v>10103</v>
      </c>
      <c r="I4780" s="102" t="s">
        <v>11819</v>
      </c>
      <c r="J4780" s="102" t="s">
        <v>9568</v>
      </c>
      <c r="K4780" s="102"/>
      <c r="L4780" s="111"/>
      <c r="M4780" s="109">
        <v>4.5</v>
      </c>
      <c r="N4780" s="108" t="s">
        <v>32137</v>
      </c>
      <c r="O4780" s="102" t="s">
        <v>13585</v>
      </c>
      <c r="P4780" s="39"/>
      <c r="Q4780" s="39"/>
      <c r="R4780" s="109"/>
      <c r="S4780" s="102" t="s">
        <v>11080</v>
      </c>
      <c r="T4780" s="102"/>
      <c r="U4780" s="102" t="s">
        <v>18258</v>
      </c>
      <c r="V4780" s="109">
        <v>20</v>
      </c>
      <c r="W4780" s="107"/>
      <c r="X4780" s="113"/>
    </row>
    <row r="4781" spans="1:24" ht="12.95" customHeight="1" x14ac:dyDescent="0.2">
      <c r="A4781" s="115">
        <v>2010</v>
      </c>
      <c r="B4781" s="102" t="s">
        <v>1398</v>
      </c>
      <c r="C4781" s="102" t="s">
        <v>7042</v>
      </c>
      <c r="D4781" s="102" t="s">
        <v>7888</v>
      </c>
      <c r="E4781" s="102" t="s">
        <v>4522</v>
      </c>
      <c r="F4781" s="104" t="s">
        <v>14834</v>
      </c>
      <c r="G4781" s="105">
        <v>15523</v>
      </c>
      <c r="H4781" s="102" t="s">
        <v>10103</v>
      </c>
      <c r="I4781" s="102" t="s">
        <v>11819</v>
      </c>
      <c r="J4781" s="102" t="s">
        <v>3815</v>
      </c>
      <c r="K4781" s="102"/>
      <c r="L4781" s="111"/>
      <c r="M4781" s="109">
        <v>1</v>
      </c>
      <c r="N4781" s="112" t="s">
        <v>2362</v>
      </c>
      <c r="O4781" s="102"/>
      <c r="P4781" s="39"/>
      <c r="Q4781" s="39"/>
      <c r="R4781" s="109"/>
      <c r="S4781" s="102"/>
      <c r="T4781" s="102"/>
      <c r="U4781" s="102"/>
      <c r="V4781" s="109">
        <v>6</v>
      </c>
      <c r="W4781" s="107"/>
      <c r="X4781" s="113"/>
    </row>
    <row r="4782" spans="1:24" ht="12.95" customHeight="1" x14ac:dyDescent="0.2">
      <c r="A4782" s="115"/>
      <c r="B4782" s="102" t="s">
        <v>1398</v>
      </c>
      <c r="C4782" s="102" t="s">
        <v>7042</v>
      </c>
      <c r="D4782" s="102" t="s">
        <v>14684</v>
      </c>
      <c r="E4782" s="102" t="s">
        <v>7095</v>
      </c>
      <c r="F4782" s="104" t="s">
        <v>14834</v>
      </c>
      <c r="G4782" s="105">
        <v>16230</v>
      </c>
      <c r="H4782" s="102" t="s">
        <v>10191</v>
      </c>
      <c r="I4782" s="102" t="s">
        <v>4890</v>
      </c>
      <c r="J4782" s="102" t="s">
        <v>14677</v>
      </c>
      <c r="K4782" s="102"/>
      <c r="L4782" s="111" t="s">
        <v>14746</v>
      </c>
      <c r="M4782" s="109">
        <v>0.5</v>
      </c>
      <c r="N4782" s="108">
        <v>12</v>
      </c>
      <c r="O4782" s="102"/>
      <c r="P4782" s="39"/>
      <c r="Q4782" s="39"/>
      <c r="R4782" s="109"/>
      <c r="S4782" s="102"/>
      <c r="T4782" s="102"/>
      <c r="U4782" s="102"/>
      <c r="V4782" s="109">
        <v>5</v>
      </c>
      <c r="W4782" s="107"/>
      <c r="X4782" s="113"/>
    </row>
    <row r="4783" spans="1:24" ht="12.95" customHeight="1" x14ac:dyDescent="0.2">
      <c r="A4783" s="115">
        <v>2009</v>
      </c>
      <c r="B4783" s="102" t="s">
        <v>1398</v>
      </c>
      <c r="C4783" s="102" t="s">
        <v>7042</v>
      </c>
      <c r="D4783" s="102" t="s">
        <v>1607</v>
      </c>
      <c r="E4783" s="102" t="s">
        <v>8539</v>
      </c>
      <c r="F4783" s="104" t="s">
        <v>14834</v>
      </c>
      <c r="G4783" s="105">
        <v>15366</v>
      </c>
      <c r="H4783" s="102" t="s">
        <v>10103</v>
      </c>
      <c r="I4783" s="102" t="s">
        <v>11819</v>
      </c>
      <c r="J4783" s="102" t="s">
        <v>1608</v>
      </c>
      <c r="K4783" s="102"/>
      <c r="L4783" s="111"/>
      <c r="M4783" s="109">
        <v>2</v>
      </c>
      <c r="N4783" s="112" t="s">
        <v>18259</v>
      </c>
      <c r="O4783" s="102"/>
      <c r="P4783" s="39"/>
      <c r="Q4783" s="39"/>
      <c r="R4783" s="109"/>
      <c r="S4783" s="102"/>
      <c r="T4783" s="102"/>
      <c r="U4783" s="102" t="s">
        <v>1609</v>
      </c>
      <c r="V4783" s="109">
        <v>6</v>
      </c>
      <c r="W4783" s="107"/>
      <c r="X4783" s="113"/>
    </row>
    <row r="4784" spans="1:24" ht="12.95" customHeight="1" x14ac:dyDescent="0.2">
      <c r="A4784" s="115">
        <v>2011</v>
      </c>
      <c r="B4784" s="102" t="s">
        <v>1398</v>
      </c>
      <c r="C4784" s="102" t="s">
        <v>7042</v>
      </c>
      <c r="D4784" s="102" t="s">
        <v>15156</v>
      </c>
      <c r="E4784" s="102"/>
      <c r="F4784" s="104" t="s">
        <v>14834</v>
      </c>
      <c r="G4784" s="105">
        <v>15656</v>
      </c>
      <c r="H4784" s="102" t="s">
        <v>10103</v>
      </c>
      <c r="I4784" s="102" t="s">
        <v>11819</v>
      </c>
      <c r="J4784" s="102" t="s">
        <v>9568</v>
      </c>
      <c r="K4784" s="102"/>
      <c r="L4784" s="111"/>
      <c r="M4784" s="109">
        <v>0.25</v>
      </c>
      <c r="N4784" s="108">
        <v>51</v>
      </c>
      <c r="O4784" s="102"/>
      <c r="P4784" s="39"/>
      <c r="Q4784" s="39"/>
      <c r="R4784" s="109"/>
      <c r="S4784" s="102"/>
      <c r="T4784" s="102"/>
      <c r="U4784" s="102"/>
      <c r="V4784" s="109">
        <v>8</v>
      </c>
      <c r="W4784" s="107"/>
      <c r="X4784" s="113"/>
    </row>
    <row r="4785" spans="1:24" ht="12.95" customHeight="1" x14ac:dyDescent="0.2">
      <c r="A4785" s="101">
        <v>40831</v>
      </c>
      <c r="B4785" s="102" t="s">
        <v>1398</v>
      </c>
      <c r="C4785" s="102" t="s">
        <v>13137</v>
      </c>
      <c r="D4785" s="102" t="s">
        <v>37628</v>
      </c>
      <c r="E4785" s="102" t="s">
        <v>13138</v>
      </c>
      <c r="F4785" s="104" t="s">
        <v>14834</v>
      </c>
      <c r="G4785" s="105">
        <v>15900</v>
      </c>
      <c r="H4785" s="102" t="s">
        <v>11819</v>
      </c>
      <c r="I4785" s="102" t="s">
        <v>13336</v>
      </c>
      <c r="J4785" s="102" t="s">
        <v>13139</v>
      </c>
      <c r="K4785" s="102"/>
      <c r="L4785" s="111"/>
      <c r="M4785" s="109">
        <v>1</v>
      </c>
      <c r="N4785" s="108" t="s">
        <v>32138</v>
      </c>
      <c r="O4785" s="102" t="s">
        <v>5985</v>
      </c>
      <c r="P4785" s="39"/>
      <c r="Q4785" s="39"/>
      <c r="R4785" s="109"/>
      <c r="S4785" s="102" t="s">
        <v>8315</v>
      </c>
      <c r="T4785" s="102" t="s">
        <v>21275</v>
      </c>
      <c r="U4785" s="102" t="s">
        <v>28908</v>
      </c>
      <c r="V4785" s="109">
        <v>6</v>
      </c>
      <c r="W4785" s="107"/>
      <c r="X4785" s="113"/>
    </row>
    <row r="4786" spans="1:24" ht="12.95" customHeight="1" x14ac:dyDescent="0.2">
      <c r="A4786" s="101">
        <v>40995</v>
      </c>
      <c r="B4786" s="102" t="s">
        <v>1398</v>
      </c>
      <c r="C4786" s="102" t="s">
        <v>13137</v>
      </c>
      <c r="D4786" s="102" t="s">
        <v>14175</v>
      </c>
      <c r="E4786" s="102" t="s">
        <v>14174</v>
      </c>
      <c r="F4786" s="104" t="s">
        <v>14834</v>
      </c>
      <c r="G4786" s="105">
        <v>15348</v>
      </c>
      <c r="H4786" s="102" t="s">
        <v>31203</v>
      </c>
      <c r="I4786" s="102" t="s">
        <v>2625</v>
      </c>
      <c r="J4786" s="102" t="s">
        <v>14176</v>
      </c>
      <c r="K4786" s="102"/>
      <c r="L4786" s="111"/>
      <c r="M4786" s="109">
        <v>2</v>
      </c>
      <c r="N4786" s="108" t="s">
        <v>32139</v>
      </c>
      <c r="O4786" s="102" t="s">
        <v>5459</v>
      </c>
      <c r="P4786" s="39"/>
      <c r="Q4786" s="39"/>
      <c r="R4786" s="109"/>
      <c r="S4786" s="102"/>
      <c r="T4786" s="102" t="s">
        <v>21383</v>
      </c>
      <c r="U4786" s="102" t="s">
        <v>10901</v>
      </c>
      <c r="V4786" s="109">
        <v>6</v>
      </c>
      <c r="W4786" s="107"/>
      <c r="X4786" s="113"/>
    </row>
    <row r="4787" spans="1:24" ht="12.95" customHeight="1" x14ac:dyDescent="0.2">
      <c r="A4787" s="101">
        <v>40863</v>
      </c>
      <c r="B4787" s="102" t="s">
        <v>1398</v>
      </c>
      <c r="C4787" s="102" t="s">
        <v>13137</v>
      </c>
      <c r="D4787" s="353" t="s">
        <v>2613</v>
      </c>
      <c r="E4787" s="102"/>
      <c r="F4787" s="102" t="s">
        <v>14834</v>
      </c>
      <c r="G4787" s="105"/>
      <c r="H4787" s="102"/>
      <c r="I4787" s="102"/>
      <c r="J4787" s="102"/>
      <c r="K4787" s="257"/>
      <c r="L4787" s="166" t="s">
        <v>15529</v>
      </c>
      <c r="M4787" s="102"/>
      <c r="N4787" s="112"/>
      <c r="O4787" s="102"/>
      <c r="P4787" s="102"/>
      <c r="Q4787" s="102"/>
      <c r="R4787" s="102"/>
      <c r="S4787" s="102"/>
      <c r="T4787" s="102"/>
      <c r="U4787" s="102"/>
      <c r="V4787" s="118" t="s">
        <v>5147</v>
      </c>
      <c r="W4787" s="102"/>
      <c r="X4787" s="324"/>
    </row>
    <row r="4788" spans="1:24" ht="12.95" customHeight="1" x14ac:dyDescent="0.2">
      <c r="A4788" s="101">
        <v>40952</v>
      </c>
      <c r="B4788" s="102" t="s">
        <v>1398</v>
      </c>
      <c r="C4788" s="102" t="s">
        <v>29</v>
      </c>
      <c r="D4788" s="102" t="s">
        <v>37629</v>
      </c>
      <c r="E4788" s="102"/>
      <c r="F4788" s="104" t="s">
        <v>14834</v>
      </c>
      <c r="G4788" s="105">
        <v>16427</v>
      </c>
      <c r="H4788" s="102" t="s">
        <v>10191</v>
      </c>
      <c r="I4788" s="102" t="s">
        <v>4890</v>
      </c>
      <c r="J4788" s="102" t="s">
        <v>30</v>
      </c>
      <c r="K4788" s="102"/>
      <c r="L4788" s="111"/>
      <c r="M4788" s="109">
        <v>1</v>
      </c>
      <c r="N4788" s="108" t="s">
        <v>32140</v>
      </c>
      <c r="O4788" s="102" t="s">
        <v>16545</v>
      </c>
      <c r="P4788" s="39"/>
      <c r="Q4788" s="39"/>
      <c r="R4788" s="109"/>
      <c r="S4788" s="102"/>
      <c r="T4788" s="102"/>
      <c r="U4788" s="102" t="s">
        <v>31</v>
      </c>
      <c r="V4788" s="109">
        <v>6.5</v>
      </c>
      <c r="W4788" s="107"/>
      <c r="X4788" s="113"/>
    </row>
    <row r="4789" spans="1:24" ht="12.95" customHeight="1" x14ac:dyDescent="0.2">
      <c r="A4789" s="115">
        <v>2008</v>
      </c>
      <c r="B4789" s="102" t="s">
        <v>1398</v>
      </c>
      <c r="C4789" s="103" t="s">
        <v>18260</v>
      </c>
      <c r="D4789" s="102" t="s">
        <v>6649</v>
      </c>
      <c r="E4789" s="102" t="s">
        <v>3717</v>
      </c>
      <c r="F4789" s="104" t="s">
        <v>14834</v>
      </c>
      <c r="G4789" s="105">
        <v>16257</v>
      </c>
      <c r="H4789" s="102" t="s">
        <v>4890</v>
      </c>
      <c r="I4789" s="102" t="s">
        <v>30647</v>
      </c>
      <c r="J4789" s="102" t="s">
        <v>9306</v>
      </c>
      <c r="K4789" s="102"/>
      <c r="L4789" s="111"/>
      <c r="M4789" s="109">
        <v>2.25</v>
      </c>
      <c r="N4789" s="108" t="s">
        <v>32141</v>
      </c>
      <c r="O4789" s="102" t="s">
        <v>18017</v>
      </c>
      <c r="P4789" s="39" t="s">
        <v>17110</v>
      </c>
      <c r="Q4789" s="39" t="s">
        <v>28952</v>
      </c>
      <c r="R4789" s="109"/>
      <c r="S4789" s="102" t="s">
        <v>11080</v>
      </c>
      <c r="T4789" s="102" t="s">
        <v>20547</v>
      </c>
      <c r="U4789" s="102" t="s">
        <v>28953</v>
      </c>
      <c r="V4789" s="109">
        <v>8</v>
      </c>
      <c r="W4789" s="107"/>
      <c r="X4789" s="113"/>
    </row>
    <row r="4790" spans="1:24" ht="12.95" customHeight="1" x14ac:dyDescent="0.2">
      <c r="A4790" s="115">
        <v>2008</v>
      </c>
      <c r="B4790" s="102" t="s">
        <v>1398</v>
      </c>
      <c r="C4790" s="102" t="s">
        <v>18260</v>
      </c>
      <c r="D4790" s="102" t="s">
        <v>5167</v>
      </c>
      <c r="E4790" s="102" t="s">
        <v>5166</v>
      </c>
      <c r="F4790" s="104" t="s">
        <v>14834</v>
      </c>
      <c r="G4790" s="105">
        <v>16257</v>
      </c>
      <c r="H4790" s="102" t="s">
        <v>4890</v>
      </c>
      <c r="I4790" s="102" t="s">
        <v>30647</v>
      </c>
      <c r="J4790" s="102" t="s">
        <v>9306</v>
      </c>
      <c r="K4790" s="102"/>
      <c r="L4790" s="111"/>
      <c r="M4790" s="109">
        <v>1</v>
      </c>
      <c r="N4790" s="112">
        <v>53</v>
      </c>
      <c r="O4790" s="102" t="s">
        <v>325</v>
      </c>
      <c r="P4790" s="39" t="s">
        <v>9125</v>
      </c>
      <c r="Q4790" s="39" t="s">
        <v>16757</v>
      </c>
      <c r="R4790" s="109"/>
      <c r="S4790" s="102" t="s">
        <v>9435</v>
      </c>
      <c r="T4790" s="102" t="s">
        <v>20547</v>
      </c>
      <c r="U4790" s="102" t="s">
        <v>28954</v>
      </c>
      <c r="V4790" s="109">
        <v>6</v>
      </c>
      <c r="W4790" s="107"/>
      <c r="X4790" s="113"/>
    </row>
    <row r="4791" spans="1:24" ht="12.95" customHeight="1" x14ac:dyDescent="0.2">
      <c r="A4791" s="115">
        <v>2008</v>
      </c>
      <c r="B4791" s="102" t="s">
        <v>1398</v>
      </c>
      <c r="C4791" s="102" t="s">
        <v>18260</v>
      </c>
      <c r="D4791" s="102" t="s">
        <v>5163</v>
      </c>
      <c r="E4791" s="102" t="s">
        <v>5164</v>
      </c>
      <c r="F4791" s="104" t="s">
        <v>14834</v>
      </c>
      <c r="G4791" s="105">
        <v>16257</v>
      </c>
      <c r="H4791" s="102" t="s">
        <v>4890</v>
      </c>
      <c r="I4791" s="102" t="s">
        <v>30647</v>
      </c>
      <c r="J4791" s="102" t="s">
        <v>9306</v>
      </c>
      <c r="K4791" s="102"/>
      <c r="L4791" s="111"/>
      <c r="M4791" s="109">
        <v>1</v>
      </c>
      <c r="N4791" s="108" t="s">
        <v>32142</v>
      </c>
      <c r="O4791" s="102" t="s">
        <v>17449</v>
      </c>
      <c r="P4791" s="39" t="s">
        <v>13301</v>
      </c>
      <c r="Q4791" s="39" t="s">
        <v>16809</v>
      </c>
      <c r="R4791" s="109"/>
      <c r="S4791" s="102"/>
      <c r="T4791" s="102" t="s">
        <v>20547</v>
      </c>
      <c r="U4791" s="102" t="s">
        <v>28955</v>
      </c>
      <c r="V4791" s="109">
        <v>5.5</v>
      </c>
      <c r="W4791" s="107"/>
      <c r="X4791" s="113"/>
    </row>
    <row r="4792" spans="1:24" ht="12.95" customHeight="1" x14ac:dyDescent="0.2">
      <c r="A4792" s="115">
        <v>2008</v>
      </c>
      <c r="B4792" s="102" t="s">
        <v>1398</v>
      </c>
      <c r="C4792" s="102" t="s">
        <v>18260</v>
      </c>
      <c r="D4792" s="102" t="s">
        <v>5159</v>
      </c>
      <c r="E4792" s="102" t="s">
        <v>5160</v>
      </c>
      <c r="F4792" s="104" t="s">
        <v>14834</v>
      </c>
      <c r="G4792" s="105">
        <v>16257</v>
      </c>
      <c r="H4792" s="102" t="s">
        <v>4890</v>
      </c>
      <c r="I4792" s="102" t="s">
        <v>30647</v>
      </c>
      <c r="J4792" s="102" t="s">
        <v>9306</v>
      </c>
      <c r="K4792" s="102"/>
      <c r="L4792" s="111"/>
      <c r="M4792" s="109">
        <v>3</v>
      </c>
      <c r="N4792" s="112" t="s">
        <v>18261</v>
      </c>
      <c r="O4792" s="102" t="s">
        <v>20619</v>
      </c>
      <c r="P4792" s="39" t="s">
        <v>15906</v>
      </c>
      <c r="Q4792" s="39" t="s">
        <v>20896</v>
      </c>
      <c r="R4792" s="109"/>
      <c r="S4792" s="102" t="s">
        <v>11080</v>
      </c>
      <c r="T4792" s="102" t="s">
        <v>20547</v>
      </c>
      <c r="U4792" s="102" t="s">
        <v>18262</v>
      </c>
      <c r="V4792" s="109">
        <v>8.5</v>
      </c>
      <c r="W4792" s="107"/>
      <c r="X4792" s="113"/>
    </row>
    <row r="4793" spans="1:24" ht="12.95" customHeight="1" x14ac:dyDescent="0.2">
      <c r="A4793" s="115">
        <v>2008</v>
      </c>
      <c r="B4793" s="102" t="s">
        <v>1398</v>
      </c>
      <c r="C4793" s="102" t="s">
        <v>18260</v>
      </c>
      <c r="D4793" s="102" t="s">
        <v>4605</v>
      </c>
      <c r="E4793" s="102" t="s">
        <v>4604</v>
      </c>
      <c r="F4793" s="104" t="s">
        <v>14834</v>
      </c>
      <c r="G4793" s="105">
        <v>16257</v>
      </c>
      <c r="H4793" s="102" t="s">
        <v>4890</v>
      </c>
      <c r="I4793" s="102" t="s">
        <v>30647</v>
      </c>
      <c r="J4793" s="102" t="s">
        <v>9306</v>
      </c>
      <c r="K4793" s="102"/>
      <c r="L4793" s="111"/>
      <c r="M4793" s="109">
        <v>1.5</v>
      </c>
      <c r="N4793" s="108" t="s">
        <v>32143</v>
      </c>
      <c r="O4793" s="102" t="s">
        <v>16856</v>
      </c>
      <c r="P4793" s="39" t="s">
        <v>15928</v>
      </c>
      <c r="Q4793" s="39" t="s">
        <v>15945</v>
      </c>
      <c r="R4793" s="109"/>
      <c r="S4793" s="102" t="s">
        <v>11080</v>
      </c>
      <c r="T4793" s="102" t="s">
        <v>20547</v>
      </c>
      <c r="U4793" s="102" t="s">
        <v>5603</v>
      </c>
      <c r="V4793" s="109">
        <v>6</v>
      </c>
      <c r="W4793" s="107"/>
      <c r="X4793" s="113"/>
    </row>
    <row r="4794" spans="1:24" ht="12.95" customHeight="1" x14ac:dyDescent="0.2">
      <c r="A4794" s="115">
        <v>2008</v>
      </c>
      <c r="B4794" s="102" t="s">
        <v>1398</v>
      </c>
      <c r="C4794" s="102" t="s">
        <v>18260</v>
      </c>
      <c r="D4794" s="102" t="s">
        <v>12559</v>
      </c>
      <c r="E4794" s="102" t="s">
        <v>4267</v>
      </c>
      <c r="F4794" s="104" t="s">
        <v>14834</v>
      </c>
      <c r="G4794" s="105">
        <v>16257</v>
      </c>
      <c r="H4794" s="102" t="s">
        <v>4890</v>
      </c>
      <c r="I4794" s="102" t="s">
        <v>30647</v>
      </c>
      <c r="J4794" s="102" t="s">
        <v>9306</v>
      </c>
      <c r="K4794" s="102"/>
      <c r="L4794" s="111"/>
      <c r="M4794" s="109">
        <v>1</v>
      </c>
      <c r="N4794" s="108" t="s">
        <v>32144</v>
      </c>
      <c r="O4794" s="102" t="s">
        <v>16764</v>
      </c>
      <c r="P4794" s="39" t="s">
        <v>162</v>
      </c>
      <c r="Q4794" s="39" t="s">
        <v>21164</v>
      </c>
      <c r="R4794" s="109"/>
      <c r="S4794" s="102"/>
      <c r="T4794" s="102" t="s">
        <v>20547</v>
      </c>
      <c r="U4794" s="102" t="s">
        <v>28956</v>
      </c>
      <c r="V4794" s="109">
        <v>6</v>
      </c>
      <c r="W4794" s="107"/>
      <c r="X4794" s="113"/>
    </row>
    <row r="4795" spans="1:24" ht="12.95" customHeight="1" x14ac:dyDescent="0.2">
      <c r="A4795" s="115">
        <v>2008</v>
      </c>
      <c r="B4795" s="102" t="s">
        <v>1398</v>
      </c>
      <c r="C4795" s="102" t="s">
        <v>18260</v>
      </c>
      <c r="D4795" s="102" t="s">
        <v>5162</v>
      </c>
      <c r="E4795" s="102" t="s">
        <v>5161</v>
      </c>
      <c r="F4795" s="114" t="s">
        <v>6406</v>
      </c>
      <c r="G4795" s="105">
        <v>16257</v>
      </c>
      <c r="H4795" s="102" t="s">
        <v>4890</v>
      </c>
      <c r="I4795" s="102" t="s">
        <v>30647</v>
      </c>
      <c r="J4795" s="102" t="s">
        <v>9306</v>
      </c>
      <c r="K4795" s="102"/>
      <c r="L4795" s="111"/>
      <c r="M4795" s="109">
        <v>2</v>
      </c>
      <c r="N4795" s="112" t="s">
        <v>15879</v>
      </c>
      <c r="O4795" s="102" t="s">
        <v>10189</v>
      </c>
      <c r="P4795" s="39" t="s">
        <v>9125</v>
      </c>
      <c r="Q4795" s="39" t="s">
        <v>18182</v>
      </c>
      <c r="R4795" s="109"/>
      <c r="S4795" s="102"/>
      <c r="T4795" s="102" t="s">
        <v>20547</v>
      </c>
      <c r="U4795" s="102" t="s">
        <v>28957</v>
      </c>
      <c r="V4795" s="109">
        <v>5</v>
      </c>
      <c r="W4795" s="107"/>
      <c r="X4795" s="113"/>
    </row>
    <row r="4796" spans="1:24" ht="12.95" customHeight="1" x14ac:dyDescent="0.2">
      <c r="A4796" s="115">
        <v>2008</v>
      </c>
      <c r="B4796" s="102" t="s">
        <v>1398</v>
      </c>
      <c r="C4796" s="102" t="s">
        <v>18260</v>
      </c>
      <c r="D4796" s="102" t="s">
        <v>5606</v>
      </c>
      <c r="E4796" s="102" t="s">
        <v>5605</v>
      </c>
      <c r="F4796" s="104" t="s">
        <v>14834</v>
      </c>
      <c r="G4796" s="105">
        <v>16256</v>
      </c>
      <c r="H4796" s="102" t="s">
        <v>4890</v>
      </c>
      <c r="I4796" s="102" t="s">
        <v>30647</v>
      </c>
      <c r="J4796" s="102" t="s">
        <v>9306</v>
      </c>
      <c r="K4796" s="102"/>
      <c r="L4796" s="111"/>
      <c r="M4796" s="109">
        <v>3</v>
      </c>
      <c r="N4796" s="108" t="s">
        <v>32145</v>
      </c>
      <c r="O4796" s="102" t="s">
        <v>16911</v>
      </c>
      <c r="P4796" s="39" t="s">
        <v>13301</v>
      </c>
      <c r="Q4796" s="39" t="s">
        <v>21134</v>
      </c>
      <c r="R4796" s="109"/>
      <c r="S4796" s="102" t="s">
        <v>11080</v>
      </c>
      <c r="T4796" s="102" t="s">
        <v>20547</v>
      </c>
      <c r="U4796" s="102" t="s">
        <v>28958</v>
      </c>
      <c r="V4796" s="109">
        <v>8.5</v>
      </c>
      <c r="W4796" s="107"/>
      <c r="X4796" s="113"/>
    </row>
    <row r="4797" spans="1:24" ht="12.95" customHeight="1" x14ac:dyDescent="0.2">
      <c r="A4797" s="115">
        <v>2008</v>
      </c>
      <c r="B4797" s="102" t="s">
        <v>1398</v>
      </c>
      <c r="C4797" s="102" t="s">
        <v>18260</v>
      </c>
      <c r="D4797" s="102" t="s">
        <v>28959</v>
      </c>
      <c r="E4797" s="102" t="s">
        <v>5168</v>
      </c>
      <c r="F4797" s="104" t="s">
        <v>14834</v>
      </c>
      <c r="G4797" s="105">
        <v>16257</v>
      </c>
      <c r="H4797" s="102" t="s">
        <v>4890</v>
      </c>
      <c r="I4797" s="102" t="s">
        <v>30647</v>
      </c>
      <c r="J4797" s="102" t="s">
        <v>9306</v>
      </c>
      <c r="K4797" s="102"/>
      <c r="L4797" s="111"/>
      <c r="M4797" s="109">
        <v>0.25</v>
      </c>
      <c r="N4797" s="108">
        <v>17</v>
      </c>
      <c r="O4797" s="102" t="s">
        <v>9160</v>
      </c>
      <c r="P4797" s="39"/>
      <c r="Q4797" s="39" t="s">
        <v>16831</v>
      </c>
      <c r="R4797" s="109"/>
      <c r="S4797" s="102"/>
      <c r="T4797" s="102" t="s">
        <v>20547</v>
      </c>
      <c r="U4797" s="102" t="s">
        <v>1713</v>
      </c>
      <c r="V4797" s="109">
        <v>5</v>
      </c>
      <c r="W4797" s="107"/>
      <c r="X4797" s="113"/>
    </row>
    <row r="4798" spans="1:24" ht="12.95" customHeight="1" x14ac:dyDescent="0.2">
      <c r="A4798" s="115">
        <v>2008</v>
      </c>
      <c r="B4798" s="102" t="s">
        <v>1398</v>
      </c>
      <c r="C4798" s="102" t="s">
        <v>18260</v>
      </c>
      <c r="D4798" s="102" t="s">
        <v>37630</v>
      </c>
      <c r="E4798" s="102" t="s">
        <v>5165</v>
      </c>
      <c r="F4798" s="104" t="s">
        <v>14834</v>
      </c>
      <c r="G4798" s="105">
        <v>16258</v>
      </c>
      <c r="H4798" s="102" t="s">
        <v>4890</v>
      </c>
      <c r="I4798" s="102" t="s">
        <v>30647</v>
      </c>
      <c r="J4798" s="102" t="s">
        <v>9306</v>
      </c>
      <c r="K4798" s="102"/>
      <c r="L4798" s="111"/>
      <c r="M4798" s="109">
        <v>1</v>
      </c>
      <c r="N4798" s="108" t="s">
        <v>32146</v>
      </c>
      <c r="O4798" s="102" t="s">
        <v>10189</v>
      </c>
      <c r="P4798" s="39"/>
      <c r="Q4798" s="39" t="s">
        <v>20465</v>
      </c>
      <c r="R4798" s="109"/>
      <c r="S4798" s="102"/>
      <c r="T4798" s="102" t="s">
        <v>20547</v>
      </c>
      <c r="U4798" s="102" t="s">
        <v>28960</v>
      </c>
      <c r="V4798" s="109">
        <v>5.5</v>
      </c>
      <c r="W4798" s="107"/>
      <c r="X4798" s="113"/>
    </row>
    <row r="4799" spans="1:24" ht="12.95" customHeight="1" x14ac:dyDescent="0.2">
      <c r="A4799" s="115">
        <v>2008</v>
      </c>
      <c r="B4799" s="102" t="s">
        <v>1398</v>
      </c>
      <c r="C4799" s="102" t="s">
        <v>18260</v>
      </c>
      <c r="D4799" s="102" t="s">
        <v>5604</v>
      </c>
      <c r="E4799" s="102" t="s">
        <v>5152</v>
      </c>
      <c r="F4799" s="123" t="s">
        <v>10085</v>
      </c>
      <c r="G4799" s="105">
        <v>16257</v>
      </c>
      <c r="H4799" s="102" t="s">
        <v>4890</v>
      </c>
      <c r="I4799" s="102" t="s">
        <v>30647</v>
      </c>
      <c r="J4799" s="102" t="s">
        <v>9306</v>
      </c>
      <c r="K4799" s="102"/>
      <c r="L4799" s="111"/>
      <c r="M4799" s="109">
        <v>1</v>
      </c>
      <c r="N4799" s="108" t="s">
        <v>13126</v>
      </c>
      <c r="O4799" s="102" t="s">
        <v>16856</v>
      </c>
      <c r="P4799" s="39"/>
      <c r="Q4799" s="39" t="s">
        <v>19625</v>
      </c>
      <c r="R4799" s="109"/>
      <c r="S4799" s="102" t="s">
        <v>8315</v>
      </c>
      <c r="T4799" s="102" t="s">
        <v>20547</v>
      </c>
      <c r="U4799" s="102" t="s">
        <v>5329</v>
      </c>
      <c r="V4799" s="109">
        <v>6</v>
      </c>
      <c r="W4799" s="107"/>
      <c r="X4799" s="113"/>
    </row>
    <row r="4800" spans="1:24" ht="12.95" customHeight="1" x14ac:dyDescent="0.2">
      <c r="A4800" s="115">
        <v>2008</v>
      </c>
      <c r="B4800" s="102" t="s">
        <v>1398</v>
      </c>
      <c r="C4800" s="102" t="s">
        <v>18260</v>
      </c>
      <c r="D4800" s="102" t="s">
        <v>5604</v>
      </c>
      <c r="E4800" s="102" t="s">
        <v>12549</v>
      </c>
      <c r="F4800" s="104" t="s">
        <v>14834</v>
      </c>
      <c r="G4800" s="105">
        <v>16257</v>
      </c>
      <c r="H4800" s="102" t="s">
        <v>4890</v>
      </c>
      <c r="I4800" s="102" t="s">
        <v>30647</v>
      </c>
      <c r="J4800" s="102" t="s">
        <v>9306</v>
      </c>
      <c r="K4800" s="102"/>
      <c r="L4800" s="111"/>
      <c r="M4800" s="109">
        <v>1.5</v>
      </c>
      <c r="N4800" s="108" t="s">
        <v>32147</v>
      </c>
      <c r="O4800" s="102" t="s">
        <v>18151</v>
      </c>
      <c r="P4800" s="39"/>
      <c r="Q4800" s="39" t="s">
        <v>19625</v>
      </c>
      <c r="R4800" s="109"/>
      <c r="S4800" s="102" t="s">
        <v>8315</v>
      </c>
      <c r="T4800" s="102" t="s">
        <v>20547</v>
      </c>
      <c r="U4800" s="102" t="s">
        <v>18498</v>
      </c>
      <c r="V4800" s="109">
        <v>6</v>
      </c>
      <c r="W4800" s="107"/>
      <c r="X4800" s="113"/>
    </row>
    <row r="4801" spans="1:24" ht="12.95" customHeight="1" x14ac:dyDescent="0.2">
      <c r="A4801" s="115">
        <v>2008</v>
      </c>
      <c r="B4801" s="102" t="s">
        <v>1398</v>
      </c>
      <c r="C4801" s="102" t="s">
        <v>18260</v>
      </c>
      <c r="D4801" s="102" t="s">
        <v>1407</v>
      </c>
      <c r="E4801" s="102" t="s">
        <v>11441</v>
      </c>
      <c r="F4801" s="104" t="s">
        <v>14834</v>
      </c>
      <c r="G4801" s="105">
        <v>16257</v>
      </c>
      <c r="H4801" s="102" t="s">
        <v>4890</v>
      </c>
      <c r="I4801" s="102" t="s">
        <v>30647</v>
      </c>
      <c r="J4801" s="102" t="s">
        <v>9306</v>
      </c>
      <c r="K4801" s="102"/>
      <c r="L4801" s="111"/>
      <c r="M4801" s="109">
        <v>1</v>
      </c>
      <c r="N4801" s="108" t="s">
        <v>32148</v>
      </c>
      <c r="O4801" s="102" t="s">
        <v>14400</v>
      </c>
      <c r="P4801" s="39" t="s">
        <v>17508</v>
      </c>
      <c r="Q4801" s="39"/>
      <c r="R4801" s="109"/>
      <c r="S4801" s="102"/>
      <c r="T4801" s="102" t="s">
        <v>20547</v>
      </c>
      <c r="U4801" s="102" t="s">
        <v>28961</v>
      </c>
      <c r="V4801" s="109">
        <v>6</v>
      </c>
      <c r="W4801" s="107"/>
      <c r="X4801" s="113"/>
    </row>
    <row r="4802" spans="1:24" ht="12.95" customHeight="1" x14ac:dyDescent="0.2">
      <c r="A4802" s="115">
        <v>2008</v>
      </c>
      <c r="B4802" s="102" t="s">
        <v>1398</v>
      </c>
      <c r="C4802" s="102" t="s">
        <v>18260</v>
      </c>
      <c r="D4802" s="102" t="s">
        <v>9773</v>
      </c>
      <c r="E4802" s="102" t="s">
        <v>9772</v>
      </c>
      <c r="F4802" s="104" t="s">
        <v>14834</v>
      </c>
      <c r="G4802" s="105">
        <v>16257</v>
      </c>
      <c r="H4802" s="102" t="s">
        <v>4890</v>
      </c>
      <c r="I4802" s="102" t="s">
        <v>32149</v>
      </c>
      <c r="J4802" s="102" t="s">
        <v>9306</v>
      </c>
      <c r="K4802" s="102"/>
      <c r="L4802" s="111"/>
      <c r="M4802" s="109">
        <v>6</v>
      </c>
      <c r="N4802" s="112" t="s">
        <v>32150</v>
      </c>
      <c r="O4802" s="102" t="s">
        <v>19798</v>
      </c>
      <c r="P4802" s="39" t="s">
        <v>13555</v>
      </c>
      <c r="Q4802" s="39" t="s">
        <v>28962</v>
      </c>
      <c r="R4802" s="109"/>
      <c r="S4802" s="102" t="s">
        <v>8315</v>
      </c>
      <c r="T4802" s="102" t="s">
        <v>20547</v>
      </c>
      <c r="U4802" s="102" t="s">
        <v>5329</v>
      </c>
      <c r="V4802" s="109">
        <v>12</v>
      </c>
      <c r="W4802" s="107"/>
      <c r="X4802" s="113"/>
    </row>
    <row r="4803" spans="1:24" ht="12.95" customHeight="1" x14ac:dyDescent="0.2">
      <c r="A4803" s="102">
        <v>2009</v>
      </c>
      <c r="B4803" s="102" t="s">
        <v>1398</v>
      </c>
      <c r="C4803" s="164" t="s">
        <v>18263</v>
      </c>
      <c r="D4803" s="111" t="s">
        <v>12070</v>
      </c>
      <c r="E4803" s="102" t="s">
        <v>3547</v>
      </c>
      <c r="F4803" s="102" t="s">
        <v>14834</v>
      </c>
      <c r="G4803" s="105" t="s">
        <v>18264</v>
      </c>
      <c r="H4803" s="102" t="s">
        <v>30736</v>
      </c>
      <c r="I4803" s="102" t="s">
        <v>11819</v>
      </c>
      <c r="J4803" s="102" t="s">
        <v>3538</v>
      </c>
      <c r="K4803" s="102"/>
      <c r="L4803" s="111" t="s">
        <v>18265</v>
      </c>
      <c r="M4803" s="168">
        <v>1</v>
      </c>
      <c r="N4803" s="112" t="s">
        <v>32151</v>
      </c>
      <c r="O4803" s="121"/>
      <c r="P4803" s="102" t="s">
        <v>162</v>
      </c>
      <c r="Q4803" s="102" t="s">
        <v>19695</v>
      </c>
      <c r="R4803" s="102"/>
      <c r="S4803" s="102"/>
      <c r="T4803" s="102" t="s">
        <v>20548</v>
      </c>
      <c r="U4803" s="102" t="s">
        <v>18069</v>
      </c>
      <c r="V4803" s="102">
        <v>5</v>
      </c>
      <c r="W4803" s="102"/>
      <c r="X4803" s="324"/>
    </row>
    <row r="4804" spans="1:24" ht="12.95" customHeight="1" x14ac:dyDescent="0.2">
      <c r="A4804" s="115">
        <v>2009</v>
      </c>
      <c r="B4804" s="102" t="s">
        <v>1398</v>
      </c>
      <c r="C4804" s="102" t="s">
        <v>18263</v>
      </c>
      <c r="D4804" s="102" t="s">
        <v>13357</v>
      </c>
      <c r="E4804" s="102" t="s">
        <v>3546</v>
      </c>
      <c r="F4804" s="104" t="s">
        <v>14834</v>
      </c>
      <c r="G4804" s="105">
        <v>14714</v>
      </c>
      <c r="H4804" s="102" t="s">
        <v>30736</v>
      </c>
      <c r="I4804" s="102" t="s">
        <v>11819</v>
      </c>
      <c r="J4804" s="102" t="s">
        <v>13358</v>
      </c>
      <c r="K4804" s="102"/>
      <c r="L4804" s="111"/>
      <c r="M4804" s="109">
        <v>0.5</v>
      </c>
      <c r="N4804" s="108">
        <v>44</v>
      </c>
      <c r="O4804" s="102"/>
      <c r="P4804" s="39" t="s">
        <v>8076</v>
      </c>
      <c r="Q4804" s="39" t="s">
        <v>162</v>
      </c>
      <c r="R4804" s="109"/>
      <c r="S4804" s="102"/>
      <c r="T4804" s="102" t="s">
        <v>20548</v>
      </c>
      <c r="U4804" s="102" t="s">
        <v>13359</v>
      </c>
      <c r="V4804" s="109">
        <v>3</v>
      </c>
      <c r="W4804" s="107"/>
      <c r="X4804" s="113"/>
    </row>
    <row r="4805" spans="1:24" ht="12.95" customHeight="1" x14ac:dyDescent="0.2">
      <c r="A4805" s="115">
        <v>2009</v>
      </c>
      <c r="B4805" s="102" t="s">
        <v>1398</v>
      </c>
      <c r="C4805" s="102" t="s">
        <v>18263</v>
      </c>
      <c r="D4805" s="102" t="s">
        <v>13362</v>
      </c>
      <c r="E4805" s="102" t="s">
        <v>3545</v>
      </c>
      <c r="F4805" s="104" t="s">
        <v>14834</v>
      </c>
      <c r="G4805" s="105">
        <v>14714</v>
      </c>
      <c r="H4805" s="102" t="s">
        <v>30736</v>
      </c>
      <c r="I4805" s="102" t="s">
        <v>11819</v>
      </c>
      <c r="J4805" s="102" t="s">
        <v>13363</v>
      </c>
      <c r="K4805" s="102"/>
      <c r="L4805" s="111"/>
      <c r="M4805" s="109">
        <v>4</v>
      </c>
      <c r="N4805" s="112" t="s">
        <v>18266</v>
      </c>
      <c r="O4805" s="102" t="s">
        <v>3620</v>
      </c>
      <c r="P4805" s="39" t="s">
        <v>9125</v>
      </c>
      <c r="Q4805" s="39" t="s">
        <v>15976</v>
      </c>
      <c r="R4805" s="109"/>
      <c r="S4805" s="102"/>
      <c r="T4805" s="102" t="s">
        <v>20548</v>
      </c>
      <c r="U4805" s="102" t="s">
        <v>28963</v>
      </c>
      <c r="V4805" s="109">
        <v>9.5</v>
      </c>
      <c r="W4805" s="107"/>
      <c r="X4805" s="113"/>
    </row>
    <row r="4806" spans="1:24" ht="12.95" customHeight="1" x14ac:dyDescent="0.2">
      <c r="A4806" s="115">
        <v>2009</v>
      </c>
      <c r="B4806" s="102" t="s">
        <v>1398</v>
      </c>
      <c r="C4806" s="102" t="s">
        <v>18263</v>
      </c>
      <c r="D4806" s="102" t="s">
        <v>13428</v>
      </c>
      <c r="E4806" s="102" t="s">
        <v>3544</v>
      </c>
      <c r="F4806" s="104" t="s">
        <v>14834</v>
      </c>
      <c r="G4806" s="105">
        <v>14713</v>
      </c>
      <c r="H4806" s="102" t="s">
        <v>30736</v>
      </c>
      <c r="I4806" s="102" t="s">
        <v>11819</v>
      </c>
      <c r="J4806" s="102" t="s">
        <v>11568</v>
      </c>
      <c r="K4806" s="102"/>
      <c r="L4806" s="111"/>
      <c r="M4806" s="109">
        <v>3</v>
      </c>
      <c r="N4806" s="108" t="s">
        <v>32152</v>
      </c>
      <c r="O4806" s="102"/>
      <c r="P4806" s="39"/>
      <c r="Q4806" s="39" t="s">
        <v>19677</v>
      </c>
      <c r="R4806" s="109"/>
      <c r="S4806" s="102" t="s">
        <v>11080</v>
      </c>
      <c r="T4806" s="102" t="s">
        <v>20548</v>
      </c>
      <c r="U4806" s="102" t="s">
        <v>10623</v>
      </c>
      <c r="V4806" s="109">
        <v>7</v>
      </c>
      <c r="W4806" s="107"/>
      <c r="X4806" s="113"/>
    </row>
    <row r="4807" spans="1:24" ht="12.95" customHeight="1" x14ac:dyDescent="0.2">
      <c r="A4807" s="115">
        <v>2009</v>
      </c>
      <c r="B4807" s="102" t="s">
        <v>1398</v>
      </c>
      <c r="C4807" s="102" t="s">
        <v>18263</v>
      </c>
      <c r="D4807" s="102" t="s">
        <v>10847</v>
      </c>
      <c r="E4807" s="102" t="s">
        <v>3542</v>
      </c>
      <c r="F4807" s="104" t="s">
        <v>14834</v>
      </c>
      <c r="G4807" s="105">
        <v>14714</v>
      </c>
      <c r="H4807" s="102" t="s">
        <v>30736</v>
      </c>
      <c r="I4807" s="102" t="s">
        <v>32153</v>
      </c>
      <c r="J4807" s="102" t="s">
        <v>3543</v>
      </c>
      <c r="K4807" s="102"/>
      <c r="L4807" s="111"/>
      <c r="M4807" s="109">
        <v>3</v>
      </c>
      <c r="N4807" s="112" t="s">
        <v>18267</v>
      </c>
      <c r="O4807" s="102"/>
      <c r="P4807" s="39" t="s">
        <v>9160</v>
      </c>
      <c r="Q4807" s="39" t="s">
        <v>19521</v>
      </c>
      <c r="R4807" s="109"/>
      <c r="S4807" s="102" t="s">
        <v>9435</v>
      </c>
      <c r="T4807" s="102" t="s">
        <v>20548</v>
      </c>
      <c r="U4807" s="102" t="s">
        <v>28964</v>
      </c>
      <c r="V4807" s="109">
        <v>7.5</v>
      </c>
      <c r="W4807" s="107"/>
      <c r="X4807" s="113"/>
    </row>
    <row r="4808" spans="1:24" ht="12.95" customHeight="1" x14ac:dyDescent="0.2">
      <c r="A4808" s="115">
        <v>2009</v>
      </c>
      <c r="B4808" s="102" t="s">
        <v>1398</v>
      </c>
      <c r="C4808" s="102" t="s">
        <v>18263</v>
      </c>
      <c r="D4808" s="102" t="s">
        <v>10846</v>
      </c>
      <c r="E4808" s="102" t="s">
        <v>3541</v>
      </c>
      <c r="F4808" s="104" t="s">
        <v>14834</v>
      </c>
      <c r="G4808" s="105">
        <v>14714</v>
      </c>
      <c r="H4808" s="102" t="s">
        <v>30736</v>
      </c>
      <c r="I4808" s="102" t="s">
        <v>11819</v>
      </c>
      <c r="J4808" s="102" t="s">
        <v>3538</v>
      </c>
      <c r="K4808" s="102"/>
      <c r="L4808" s="111"/>
      <c r="M4808" s="109">
        <v>1</v>
      </c>
      <c r="N4808" s="108" t="s">
        <v>32154</v>
      </c>
      <c r="O4808" s="102"/>
      <c r="P4808" s="39" t="s">
        <v>162</v>
      </c>
      <c r="Q4808" s="39" t="s">
        <v>16520</v>
      </c>
      <c r="R4808" s="109"/>
      <c r="S4808" s="102" t="s">
        <v>9435</v>
      </c>
      <c r="T4808" s="102" t="s">
        <v>20548</v>
      </c>
      <c r="U4808" s="102" t="s">
        <v>18268</v>
      </c>
      <c r="V4808" s="109">
        <v>5.5</v>
      </c>
      <c r="W4808" s="107"/>
      <c r="X4808" s="113"/>
    </row>
    <row r="4809" spans="1:24" ht="12.95" customHeight="1" x14ac:dyDescent="0.2">
      <c r="A4809" s="115">
        <v>2009</v>
      </c>
      <c r="B4809" s="102" t="s">
        <v>1398</v>
      </c>
      <c r="C4809" s="102" t="s">
        <v>18263</v>
      </c>
      <c r="D4809" s="102" t="s">
        <v>12071</v>
      </c>
      <c r="E4809" s="102" t="s">
        <v>3539</v>
      </c>
      <c r="F4809" s="104" t="s">
        <v>14834</v>
      </c>
      <c r="G4809" s="105">
        <v>14714</v>
      </c>
      <c r="H4809" s="102" t="s">
        <v>30736</v>
      </c>
      <c r="I4809" s="102" t="s">
        <v>11819</v>
      </c>
      <c r="J4809" s="102" t="s">
        <v>3540</v>
      </c>
      <c r="K4809" s="102"/>
      <c r="L4809" s="111"/>
      <c r="M4809" s="109">
        <v>2</v>
      </c>
      <c r="N4809" s="112" t="s">
        <v>17315</v>
      </c>
      <c r="O4809" s="102" t="s">
        <v>12252</v>
      </c>
      <c r="P4809" s="39"/>
      <c r="Q4809" s="39" t="s">
        <v>16805</v>
      </c>
      <c r="R4809" s="109"/>
      <c r="S4809" s="102"/>
      <c r="T4809" s="102" t="s">
        <v>20548</v>
      </c>
      <c r="U4809" s="102" t="s">
        <v>10623</v>
      </c>
      <c r="V4809" s="109">
        <v>5.5</v>
      </c>
      <c r="W4809" s="107"/>
      <c r="X4809" s="113"/>
    </row>
    <row r="4810" spans="1:24" ht="12.95" customHeight="1" x14ac:dyDescent="0.2">
      <c r="A4810" s="102">
        <v>2009</v>
      </c>
      <c r="B4810" s="102" t="s">
        <v>1398</v>
      </c>
      <c r="C4810" s="102" t="s">
        <v>18263</v>
      </c>
      <c r="D4810" s="111" t="s">
        <v>6390</v>
      </c>
      <c r="E4810" s="102" t="s">
        <v>3213</v>
      </c>
      <c r="F4810" s="102" t="s">
        <v>14834</v>
      </c>
      <c r="G4810" s="105">
        <v>14714</v>
      </c>
      <c r="H4810" s="102" t="s">
        <v>11819</v>
      </c>
      <c r="I4810" s="102" t="s">
        <v>30736</v>
      </c>
      <c r="J4810" s="102" t="s">
        <v>3538</v>
      </c>
      <c r="K4810" s="102"/>
      <c r="L4810" s="111" t="s">
        <v>18269</v>
      </c>
      <c r="M4810" s="168">
        <v>2</v>
      </c>
      <c r="N4810" s="112" t="s">
        <v>16944</v>
      </c>
      <c r="O4810" s="121" t="s">
        <v>9160</v>
      </c>
      <c r="P4810" s="102"/>
      <c r="Q4810" s="102" t="s">
        <v>20508</v>
      </c>
      <c r="R4810" s="102"/>
      <c r="S4810" s="102" t="s">
        <v>8315</v>
      </c>
      <c r="T4810" s="102" t="s">
        <v>20548</v>
      </c>
      <c r="U4810" s="102" t="s">
        <v>16169</v>
      </c>
      <c r="V4810" s="102">
        <v>6</v>
      </c>
      <c r="W4810" s="102"/>
      <c r="X4810" s="324"/>
    </row>
    <row r="4811" spans="1:24" ht="12.95" customHeight="1" x14ac:dyDescent="0.2">
      <c r="A4811" s="115">
        <v>2009</v>
      </c>
      <c r="B4811" s="102" t="s">
        <v>1398</v>
      </c>
      <c r="C4811" s="102" t="s">
        <v>18263</v>
      </c>
      <c r="D4811" s="102" t="s">
        <v>11569</v>
      </c>
      <c r="E4811" s="102" t="s">
        <v>3214</v>
      </c>
      <c r="F4811" s="104" t="s">
        <v>14834</v>
      </c>
      <c r="G4811" s="105">
        <v>14714</v>
      </c>
      <c r="H4811" s="102" t="s">
        <v>30736</v>
      </c>
      <c r="I4811" s="102" t="s">
        <v>11819</v>
      </c>
      <c r="J4811" s="102" t="s">
        <v>11570</v>
      </c>
      <c r="K4811" s="102"/>
      <c r="L4811" s="111"/>
      <c r="M4811" s="109">
        <v>1</v>
      </c>
      <c r="N4811" s="108" t="s">
        <v>32155</v>
      </c>
      <c r="O4811" s="102" t="s">
        <v>9160</v>
      </c>
      <c r="P4811" s="39" t="s">
        <v>9125</v>
      </c>
      <c r="Q4811" s="39" t="s">
        <v>16122</v>
      </c>
      <c r="R4811" s="109"/>
      <c r="S4811" s="102"/>
      <c r="T4811" s="102" t="s">
        <v>20548</v>
      </c>
      <c r="U4811" s="102" t="s">
        <v>28965</v>
      </c>
      <c r="V4811" s="109">
        <v>6</v>
      </c>
      <c r="W4811" s="107"/>
      <c r="X4811" s="113"/>
    </row>
    <row r="4812" spans="1:24" ht="12.95" customHeight="1" x14ac:dyDescent="0.2">
      <c r="A4812" s="115">
        <v>2009</v>
      </c>
      <c r="B4812" s="102" t="s">
        <v>1398</v>
      </c>
      <c r="C4812" s="102" t="s">
        <v>18263</v>
      </c>
      <c r="D4812" s="102" t="s">
        <v>8994</v>
      </c>
      <c r="E4812" s="102" t="s">
        <v>3215</v>
      </c>
      <c r="F4812" s="104" t="s">
        <v>14834</v>
      </c>
      <c r="G4812" s="105">
        <v>14713</v>
      </c>
      <c r="H4812" s="102" t="s">
        <v>30736</v>
      </c>
      <c r="I4812" s="102" t="s">
        <v>11819</v>
      </c>
      <c r="J4812" s="102" t="s">
        <v>13361</v>
      </c>
      <c r="K4812" s="102"/>
      <c r="L4812" s="111"/>
      <c r="M4812" s="109">
        <v>2</v>
      </c>
      <c r="N4812" s="112" t="s">
        <v>17441</v>
      </c>
      <c r="O4812" s="102"/>
      <c r="P4812" s="39" t="s">
        <v>3620</v>
      </c>
      <c r="Q4812" s="39" t="s">
        <v>19627</v>
      </c>
      <c r="R4812" s="109" t="s">
        <v>7035</v>
      </c>
      <c r="S4812" s="102"/>
      <c r="T4812" s="102" t="s">
        <v>20548</v>
      </c>
      <c r="U4812" s="102" t="s">
        <v>3909</v>
      </c>
      <c r="V4812" s="109">
        <v>6</v>
      </c>
      <c r="W4812" s="107"/>
      <c r="X4812" s="113"/>
    </row>
    <row r="4813" spans="1:24" ht="12.95" customHeight="1" x14ac:dyDescent="0.2">
      <c r="A4813" s="115">
        <v>2009</v>
      </c>
      <c r="B4813" s="102" t="s">
        <v>1398</v>
      </c>
      <c r="C4813" s="102" t="s">
        <v>18263</v>
      </c>
      <c r="D4813" s="111" t="s">
        <v>14112</v>
      </c>
      <c r="E4813" s="102" t="s">
        <v>3536</v>
      </c>
      <c r="F4813" s="104" t="s">
        <v>14834</v>
      </c>
      <c r="G4813" s="105">
        <v>14714</v>
      </c>
      <c r="H4813" s="102" t="s">
        <v>30736</v>
      </c>
      <c r="I4813" s="102" t="s">
        <v>11819</v>
      </c>
      <c r="J4813" s="102" t="s">
        <v>11570</v>
      </c>
      <c r="K4813" s="102"/>
      <c r="L4813" s="111" t="s">
        <v>5907</v>
      </c>
      <c r="M4813" s="109">
        <v>2</v>
      </c>
      <c r="N4813" s="138" t="s">
        <v>16156</v>
      </c>
      <c r="O4813" s="102"/>
      <c r="P4813" s="39" t="s">
        <v>15889</v>
      </c>
      <c r="Q4813" s="39" t="s">
        <v>19101</v>
      </c>
      <c r="R4813" s="109"/>
      <c r="S4813" s="102"/>
      <c r="T4813" s="102" t="s">
        <v>20548</v>
      </c>
      <c r="U4813" s="102" t="s">
        <v>16158</v>
      </c>
      <c r="V4813" s="109">
        <v>6.5</v>
      </c>
      <c r="W4813" s="107"/>
      <c r="X4813" s="113"/>
    </row>
    <row r="4814" spans="1:24" ht="12.95" customHeight="1" x14ac:dyDescent="0.2">
      <c r="A4814" s="115">
        <v>2009</v>
      </c>
      <c r="B4814" s="102" t="s">
        <v>1398</v>
      </c>
      <c r="C4814" s="102" t="s">
        <v>18263</v>
      </c>
      <c r="D4814" s="102" t="s">
        <v>8995</v>
      </c>
      <c r="E4814" s="102" t="s">
        <v>3537</v>
      </c>
      <c r="F4814" s="104" t="s">
        <v>14834</v>
      </c>
      <c r="G4814" s="105">
        <v>14714</v>
      </c>
      <c r="H4814" s="102" t="s">
        <v>30736</v>
      </c>
      <c r="I4814" s="102" t="s">
        <v>11819</v>
      </c>
      <c r="J4814" s="102" t="s">
        <v>7334</v>
      </c>
      <c r="K4814" s="102"/>
      <c r="L4814" s="111"/>
      <c r="M4814" s="109">
        <v>1</v>
      </c>
      <c r="N4814" s="112">
        <v>17</v>
      </c>
      <c r="O4814" s="102"/>
      <c r="P4814" s="39"/>
      <c r="Q4814" s="39" t="s">
        <v>19695</v>
      </c>
      <c r="R4814" s="109"/>
      <c r="S4814" s="102"/>
      <c r="T4814" s="102" t="s">
        <v>20548</v>
      </c>
      <c r="U4814" s="102"/>
      <c r="V4814" s="109">
        <v>7</v>
      </c>
      <c r="W4814" s="107"/>
      <c r="X4814" s="113"/>
    </row>
    <row r="4815" spans="1:24" ht="12.95" customHeight="1" x14ac:dyDescent="0.2">
      <c r="A4815" s="115">
        <v>2009</v>
      </c>
      <c r="B4815" s="102" t="s">
        <v>1398</v>
      </c>
      <c r="C4815" s="102" t="s">
        <v>18263</v>
      </c>
      <c r="D4815" s="127" t="s">
        <v>13360</v>
      </c>
      <c r="E4815" s="102" t="s">
        <v>18270</v>
      </c>
      <c r="F4815" s="104" t="s">
        <v>14834</v>
      </c>
      <c r="G4815" s="105">
        <v>14714</v>
      </c>
      <c r="H4815" s="102" t="s">
        <v>30736</v>
      </c>
      <c r="I4815" s="102" t="s">
        <v>11819</v>
      </c>
      <c r="J4815" s="102" t="s">
        <v>13361</v>
      </c>
      <c r="K4815" s="102"/>
      <c r="L4815" s="129"/>
      <c r="M4815" s="109">
        <v>3</v>
      </c>
      <c r="N4815" s="112" t="s">
        <v>18271</v>
      </c>
      <c r="O4815" s="102"/>
      <c r="P4815" s="39"/>
      <c r="Q4815" s="39"/>
      <c r="R4815" s="109"/>
      <c r="S4815" s="102"/>
      <c r="T4815" s="102" t="s">
        <v>20548</v>
      </c>
      <c r="U4815" s="102"/>
      <c r="V4815" s="118">
        <v>12</v>
      </c>
      <c r="W4815" s="107"/>
      <c r="X4815" s="113"/>
    </row>
    <row r="4816" spans="1:24" ht="12.95" customHeight="1" x14ac:dyDescent="0.2">
      <c r="A4816" s="115">
        <v>2009</v>
      </c>
      <c r="B4816" s="102" t="s">
        <v>1398</v>
      </c>
      <c r="C4816" s="102" t="s">
        <v>18263</v>
      </c>
      <c r="D4816" s="102" t="s">
        <v>10845</v>
      </c>
      <c r="E4816" s="102" t="s">
        <v>18272</v>
      </c>
      <c r="F4816" s="104" t="s">
        <v>14834</v>
      </c>
      <c r="G4816" s="105">
        <v>14713</v>
      </c>
      <c r="H4816" s="102" t="s">
        <v>30736</v>
      </c>
      <c r="I4816" s="102" t="s">
        <v>11819</v>
      </c>
      <c r="J4816" s="102" t="s">
        <v>11568</v>
      </c>
      <c r="K4816" s="102"/>
      <c r="L4816" s="111"/>
      <c r="M4816" s="109">
        <v>4.5</v>
      </c>
      <c r="N4816" s="108" t="s">
        <v>32156</v>
      </c>
      <c r="O4816" s="102"/>
      <c r="P4816" s="39"/>
      <c r="Q4816" s="39" t="s">
        <v>28966</v>
      </c>
      <c r="R4816" s="109"/>
      <c r="S4816" s="102" t="s">
        <v>9435</v>
      </c>
      <c r="T4816" s="102" t="s">
        <v>20548</v>
      </c>
      <c r="U4816" s="102" t="s">
        <v>28967</v>
      </c>
      <c r="V4816" s="109">
        <v>11</v>
      </c>
      <c r="W4816" s="107"/>
      <c r="X4816" s="113"/>
    </row>
    <row r="4817" spans="1:24" ht="12.95" customHeight="1" x14ac:dyDescent="0.2">
      <c r="A4817" s="102">
        <v>2010</v>
      </c>
      <c r="B4817" s="102" t="s">
        <v>1398</v>
      </c>
      <c r="C4817" s="102" t="s">
        <v>32157</v>
      </c>
      <c r="D4817" s="129" t="s">
        <v>12768</v>
      </c>
      <c r="E4817" s="102" t="s">
        <v>12769</v>
      </c>
      <c r="F4817" s="102" t="s">
        <v>14834</v>
      </c>
      <c r="G4817" s="105">
        <v>16356</v>
      </c>
      <c r="H4817" s="102" t="s">
        <v>10103</v>
      </c>
      <c r="I4817" s="102" t="s">
        <v>11819</v>
      </c>
      <c r="J4817" s="102" t="s">
        <v>18273</v>
      </c>
      <c r="K4817" s="102"/>
      <c r="L4817" s="111" t="s">
        <v>2198</v>
      </c>
      <c r="M4817" s="168">
        <v>1</v>
      </c>
      <c r="N4817" s="112">
        <v>2</v>
      </c>
      <c r="O4817" s="121"/>
      <c r="P4817" s="102" t="s">
        <v>162</v>
      </c>
      <c r="Q4817" s="102" t="s">
        <v>19478</v>
      </c>
      <c r="R4817" s="102" t="s">
        <v>7035</v>
      </c>
      <c r="S4817" s="102" t="s">
        <v>8315</v>
      </c>
      <c r="T4817" s="102" t="s">
        <v>7789</v>
      </c>
      <c r="U4817" s="102" t="s">
        <v>28968</v>
      </c>
      <c r="V4817" s="102">
        <v>6.5</v>
      </c>
      <c r="W4817" s="102"/>
      <c r="X4817" s="324"/>
    </row>
    <row r="4818" spans="1:24" ht="12.95" customHeight="1" x14ac:dyDescent="0.2">
      <c r="A4818" s="115">
        <v>2010</v>
      </c>
      <c r="B4818" s="102" t="s">
        <v>1398</v>
      </c>
      <c r="C4818" s="230" t="s">
        <v>18274</v>
      </c>
      <c r="D4818" s="102" t="s">
        <v>10850</v>
      </c>
      <c r="E4818" s="102" t="s">
        <v>10851</v>
      </c>
      <c r="F4818" s="104" t="s">
        <v>14834</v>
      </c>
      <c r="G4818" s="105">
        <v>16357</v>
      </c>
      <c r="H4818" s="102" t="s">
        <v>30755</v>
      </c>
      <c r="I4818" s="102" t="s">
        <v>11819</v>
      </c>
      <c r="J4818" s="102" t="s">
        <v>11909</v>
      </c>
      <c r="K4818" s="102"/>
      <c r="L4818" s="111"/>
      <c r="M4818" s="109">
        <v>1.5</v>
      </c>
      <c r="N4818" s="108" t="s">
        <v>32158</v>
      </c>
      <c r="O4818" s="102"/>
      <c r="P4818" s="39" t="s">
        <v>162</v>
      </c>
      <c r="Q4818" s="39" t="s">
        <v>16814</v>
      </c>
      <c r="R4818" s="109"/>
      <c r="S4818" s="102" t="s">
        <v>8315</v>
      </c>
      <c r="T4818" s="102" t="s">
        <v>7789</v>
      </c>
      <c r="U4818" s="102" t="s">
        <v>28969</v>
      </c>
      <c r="V4818" s="109">
        <v>7</v>
      </c>
      <c r="W4818" s="107"/>
      <c r="X4818" s="113"/>
    </row>
    <row r="4819" spans="1:24" ht="12.95" customHeight="1" x14ac:dyDescent="0.2">
      <c r="A4819" s="115">
        <v>2010</v>
      </c>
      <c r="B4819" s="102" t="s">
        <v>1398</v>
      </c>
      <c r="C4819" s="230" t="s">
        <v>18274</v>
      </c>
      <c r="D4819" s="102" t="s">
        <v>10840</v>
      </c>
      <c r="E4819" s="102" t="s">
        <v>10842</v>
      </c>
      <c r="F4819" s="104" t="s">
        <v>14834</v>
      </c>
      <c r="G4819" s="105">
        <v>16355</v>
      </c>
      <c r="H4819" s="102" t="s">
        <v>11819</v>
      </c>
      <c r="I4819" s="102" t="s">
        <v>10103</v>
      </c>
      <c r="J4819" s="102" t="s">
        <v>11889</v>
      </c>
      <c r="K4819" s="102"/>
      <c r="L4819" s="111"/>
      <c r="M4819" s="109">
        <v>0.5</v>
      </c>
      <c r="N4819" s="108" t="s">
        <v>10843</v>
      </c>
      <c r="O4819" s="102"/>
      <c r="P4819" s="39" t="s">
        <v>8076</v>
      </c>
      <c r="Q4819" s="39" t="s">
        <v>16511</v>
      </c>
      <c r="R4819" s="109" t="s">
        <v>7035</v>
      </c>
      <c r="S4819" s="102"/>
      <c r="T4819" s="102" t="s">
        <v>7789</v>
      </c>
      <c r="U4819" s="102" t="s">
        <v>28970</v>
      </c>
      <c r="V4819" s="109">
        <v>7</v>
      </c>
      <c r="W4819" s="107"/>
      <c r="X4819" s="113"/>
    </row>
    <row r="4820" spans="1:24" ht="12.95" customHeight="1" x14ac:dyDescent="0.2">
      <c r="A4820" s="115">
        <v>2010</v>
      </c>
      <c r="B4820" s="102" t="s">
        <v>1398</v>
      </c>
      <c r="C4820" s="230" t="s">
        <v>18274</v>
      </c>
      <c r="D4820" s="102" t="s">
        <v>10763</v>
      </c>
      <c r="E4820" s="102" t="s">
        <v>10764</v>
      </c>
      <c r="F4820" s="104" t="s">
        <v>14834</v>
      </c>
      <c r="G4820" s="105">
        <v>16351</v>
      </c>
      <c r="H4820" s="102" t="s">
        <v>11819</v>
      </c>
      <c r="I4820" s="102" t="s">
        <v>10103</v>
      </c>
      <c r="J4820" s="102" t="s">
        <v>8333</v>
      </c>
      <c r="K4820" s="102"/>
      <c r="L4820" s="111"/>
      <c r="M4820" s="109">
        <v>1</v>
      </c>
      <c r="N4820" s="108" t="s">
        <v>32159</v>
      </c>
      <c r="O4820" s="102"/>
      <c r="P4820" s="39"/>
      <c r="Q4820" s="39" t="s">
        <v>19846</v>
      </c>
      <c r="R4820" s="109"/>
      <c r="S4820" s="102"/>
      <c r="T4820" s="102" t="s">
        <v>7789</v>
      </c>
      <c r="U4820" s="102" t="s">
        <v>28971</v>
      </c>
      <c r="V4820" s="109">
        <v>5.5</v>
      </c>
      <c r="W4820" s="107"/>
      <c r="X4820" s="113"/>
    </row>
    <row r="4821" spans="1:24" ht="12.95" customHeight="1" x14ac:dyDescent="0.2">
      <c r="A4821" s="115">
        <v>2010</v>
      </c>
      <c r="B4821" s="102" t="s">
        <v>1398</v>
      </c>
      <c r="C4821" s="230" t="s">
        <v>18274</v>
      </c>
      <c r="D4821" s="102" t="s">
        <v>10841</v>
      </c>
      <c r="E4821" s="102" t="s">
        <v>10838</v>
      </c>
      <c r="F4821" s="104" t="s">
        <v>14834</v>
      </c>
      <c r="G4821" s="105">
        <v>16354</v>
      </c>
      <c r="H4821" s="102" t="s">
        <v>10103</v>
      </c>
      <c r="I4821" s="102" t="s">
        <v>11819</v>
      </c>
      <c r="J4821" s="102" t="s">
        <v>10839</v>
      </c>
      <c r="K4821" s="102"/>
      <c r="L4821" s="111"/>
      <c r="M4821" s="109">
        <v>1</v>
      </c>
      <c r="N4821" s="108" t="s">
        <v>32160</v>
      </c>
      <c r="O4821" s="102" t="s">
        <v>3620</v>
      </c>
      <c r="P4821" s="39" t="s">
        <v>3620</v>
      </c>
      <c r="Q4821" s="39" t="s">
        <v>17297</v>
      </c>
      <c r="R4821" s="109"/>
      <c r="S4821" s="102"/>
      <c r="T4821" s="102" t="s">
        <v>7789</v>
      </c>
      <c r="U4821" s="102" t="s">
        <v>28972</v>
      </c>
      <c r="V4821" s="109">
        <v>5.5</v>
      </c>
      <c r="W4821" s="107"/>
      <c r="X4821" s="113"/>
    </row>
    <row r="4822" spans="1:24" ht="12.95" customHeight="1" x14ac:dyDescent="0.2">
      <c r="A4822" s="115">
        <v>2010</v>
      </c>
      <c r="B4822" s="102" t="s">
        <v>1398</v>
      </c>
      <c r="C4822" s="230" t="s">
        <v>18274</v>
      </c>
      <c r="D4822" s="102" t="s">
        <v>10836</v>
      </c>
      <c r="E4822" s="102" t="s">
        <v>10835</v>
      </c>
      <c r="F4822" s="104" t="s">
        <v>14834</v>
      </c>
      <c r="G4822" s="105">
        <v>16357</v>
      </c>
      <c r="H4822" s="102" t="s">
        <v>11819</v>
      </c>
      <c r="I4822" s="102" t="s">
        <v>30755</v>
      </c>
      <c r="J4822" s="102" t="s">
        <v>10837</v>
      </c>
      <c r="K4822" s="102"/>
      <c r="L4822" s="111"/>
      <c r="M4822" s="109">
        <v>1.25</v>
      </c>
      <c r="N4822" s="108" t="s">
        <v>32161</v>
      </c>
      <c r="O4822" s="102"/>
      <c r="P4822" s="39" t="s">
        <v>13301</v>
      </c>
      <c r="Q4822" s="39" t="s">
        <v>17030</v>
      </c>
      <c r="R4822" s="109"/>
      <c r="S4822" s="102"/>
      <c r="T4822" s="102" t="s">
        <v>7789</v>
      </c>
      <c r="U4822" s="102"/>
      <c r="V4822" s="109">
        <v>5.5</v>
      </c>
      <c r="W4822" s="107"/>
      <c r="X4822" s="113"/>
    </row>
    <row r="4823" spans="1:24" ht="12.95" customHeight="1" x14ac:dyDescent="0.2">
      <c r="A4823" s="115">
        <v>2010</v>
      </c>
      <c r="B4823" s="102" t="s">
        <v>1398</v>
      </c>
      <c r="C4823" s="230" t="s">
        <v>18274</v>
      </c>
      <c r="D4823" s="102" t="s">
        <v>10833</v>
      </c>
      <c r="E4823" s="102" t="s">
        <v>10834</v>
      </c>
      <c r="F4823" s="104" t="s">
        <v>14834</v>
      </c>
      <c r="G4823" s="105">
        <v>16357</v>
      </c>
      <c r="H4823" s="102" t="s">
        <v>30755</v>
      </c>
      <c r="I4823" s="102" t="s">
        <v>11819</v>
      </c>
      <c r="J4823" s="102" t="s">
        <v>11889</v>
      </c>
      <c r="K4823" s="102"/>
      <c r="L4823" s="111"/>
      <c r="M4823" s="109">
        <v>2</v>
      </c>
      <c r="N4823" s="112" t="s">
        <v>16844</v>
      </c>
      <c r="O4823" s="102"/>
      <c r="P4823" s="39" t="s">
        <v>17422</v>
      </c>
      <c r="Q4823" s="39" t="s">
        <v>20910</v>
      </c>
      <c r="R4823" s="109"/>
      <c r="S4823" s="102" t="s">
        <v>11080</v>
      </c>
      <c r="T4823" s="102" t="s">
        <v>7789</v>
      </c>
      <c r="U4823" s="102" t="s">
        <v>28973</v>
      </c>
      <c r="V4823" s="109">
        <v>7</v>
      </c>
      <c r="W4823" s="107"/>
      <c r="X4823" s="113"/>
    </row>
    <row r="4824" spans="1:24" ht="12.95" customHeight="1" x14ac:dyDescent="0.2">
      <c r="A4824" s="115">
        <v>2010</v>
      </c>
      <c r="B4824" s="102" t="s">
        <v>1398</v>
      </c>
      <c r="C4824" s="230" t="s">
        <v>18274</v>
      </c>
      <c r="D4824" s="102" t="s">
        <v>11908</v>
      </c>
      <c r="E4824" s="102" t="s">
        <v>11907</v>
      </c>
      <c r="F4824" s="104" t="s">
        <v>14834</v>
      </c>
      <c r="G4824" s="105">
        <v>16357</v>
      </c>
      <c r="H4824" s="102" t="s">
        <v>30755</v>
      </c>
      <c r="I4824" s="102" t="s">
        <v>11819</v>
      </c>
      <c r="J4824" s="102" t="s">
        <v>11909</v>
      </c>
      <c r="K4824" s="102"/>
      <c r="L4824" s="111"/>
      <c r="M4824" s="109">
        <v>1</v>
      </c>
      <c r="N4824" s="108" t="s">
        <v>31418</v>
      </c>
      <c r="O4824" s="102"/>
      <c r="P4824" s="39" t="s">
        <v>162</v>
      </c>
      <c r="Q4824" s="39" t="s">
        <v>17297</v>
      </c>
      <c r="R4824" s="109"/>
      <c r="S4824" s="102"/>
      <c r="T4824" s="102" t="s">
        <v>7789</v>
      </c>
      <c r="U4824" s="102" t="s">
        <v>28974</v>
      </c>
      <c r="V4824" s="109">
        <v>6</v>
      </c>
      <c r="W4824" s="107"/>
      <c r="X4824" s="113"/>
    </row>
    <row r="4825" spans="1:24" ht="12.95" customHeight="1" x14ac:dyDescent="0.2">
      <c r="A4825" s="115">
        <v>2010</v>
      </c>
      <c r="B4825" s="102" t="s">
        <v>1398</v>
      </c>
      <c r="C4825" s="230" t="s">
        <v>18274</v>
      </c>
      <c r="D4825" s="102" t="s">
        <v>11902</v>
      </c>
      <c r="E4825" s="102" t="s">
        <v>11903</v>
      </c>
      <c r="F4825" s="104" t="s">
        <v>14834</v>
      </c>
      <c r="G4825" s="105">
        <v>16387</v>
      </c>
      <c r="H4825" s="102" t="s">
        <v>11819</v>
      </c>
      <c r="I4825" s="102" t="s">
        <v>10103</v>
      </c>
      <c r="J4825" s="102" t="s">
        <v>11904</v>
      </c>
      <c r="K4825" s="102"/>
      <c r="L4825" s="111"/>
      <c r="M4825" s="109">
        <v>2</v>
      </c>
      <c r="N4825" s="108" t="s">
        <v>32162</v>
      </c>
      <c r="O4825" s="102" t="s">
        <v>162</v>
      </c>
      <c r="P4825" s="39"/>
      <c r="Q4825" s="39" t="s">
        <v>21657</v>
      </c>
      <c r="R4825" s="109"/>
      <c r="S4825" s="102"/>
      <c r="T4825" s="102" t="s">
        <v>7789</v>
      </c>
      <c r="U4825" s="102" t="s">
        <v>28975</v>
      </c>
      <c r="V4825" s="109">
        <v>6</v>
      </c>
      <c r="W4825" s="107"/>
      <c r="X4825" s="113"/>
    </row>
    <row r="4826" spans="1:24" ht="12.95" customHeight="1" x14ac:dyDescent="0.2">
      <c r="A4826" s="115">
        <v>2010</v>
      </c>
      <c r="B4826" s="102" t="s">
        <v>1398</v>
      </c>
      <c r="C4826" s="230" t="s">
        <v>18274</v>
      </c>
      <c r="D4826" s="102" t="s">
        <v>11906</v>
      </c>
      <c r="E4826" s="102" t="s">
        <v>11905</v>
      </c>
      <c r="F4826" s="104" t="s">
        <v>14834</v>
      </c>
      <c r="G4826" s="105">
        <v>16357</v>
      </c>
      <c r="H4826" s="102" t="s">
        <v>30755</v>
      </c>
      <c r="I4826" s="102" t="s">
        <v>11819</v>
      </c>
      <c r="J4826" s="102" t="s">
        <v>11910</v>
      </c>
      <c r="K4826" s="102"/>
      <c r="L4826" s="111"/>
      <c r="M4826" s="109">
        <v>1</v>
      </c>
      <c r="N4826" s="108" t="s">
        <v>32163</v>
      </c>
      <c r="O4826" s="102"/>
      <c r="P4826" s="39" t="s">
        <v>8076</v>
      </c>
      <c r="Q4826" s="39" t="s">
        <v>16762</v>
      </c>
      <c r="R4826" s="109"/>
      <c r="S4826" s="102"/>
      <c r="T4826" s="102" t="s">
        <v>7789</v>
      </c>
      <c r="U4826" s="102" t="s">
        <v>18275</v>
      </c>
      <c r="V4826" s="109">
        <v>4.5</v>
      </c>
      <c r="W4826" s="107"/>
      <c r="X4826" s="113"/>
    </row>
    <row r="4827" spans="1:24" ht="12.95" customHeight="1" x14ac:dyDescent="0.2">
      <c r="A4827" s="115">
        <v>2010</v>
      </c>
      <c r="B4827" s="102" t="s">
        <v>1398</v>
      </c>
      <c r="C4827" s="230" t="s">
        <v>18274</v>
      </c>
      <c r="D4827" s="102" t="s">
        <v>10095</v>
      </c>
      <c r="E4827" s="102" t="s">
        <v>12770</v>
      </c>
      <c r="F4827" s="104" t="s">
        <v>14834</v>
      </c>
      <c r="G4827" s="105">
        <v>16357</v>
      </c>
      <c r="H4827" s="102" t="s">
        <v>30755</v>
      </c>
      <c r="I4827" s="102" t="s">
        <v>11819</v>
      </c>
      <c r="J4827" s="102" t="s">
        <v>10096</v>
      </c>
      <c r="K4827" s="102"/>
      <c r="L4827" s="258"/>
      <c r="M4827" s="109">
        <v>2</v>
      </c>
      <c r="N4827" s="112" t="s">
        <v>15982</v>
      </c>
      <c r="O4827" s="102"/>
      <c r="P4827" s="39"/>
      <c r="Q4827" s="39" t="s">
        <v>16121</v>
      </c>
      <c r="R4827" s="109"/>
      <c r="S4827" s="102"/>
      <c r="T4827" s="102" t="s">
        <v>7789</v>
      </c>
      <c r="U4827" s="102"/>
      <c r="V4827" s="109">
        <v>6</v>
      </c>
      <c r="W4827" s="107"/>
      <c r="X4827" s="113"/>
    </row>
    <row r="4828" spans="1:24" ht="12.95" customHeight="1" x14ac:dyDescent="0.2">
      <c r="A4828" s="115">
        <v>2010</v>
      </c>
      <c r="B4828" s="102" t="s">
        <v>1398</v>
      </c>
      <c r="C4828" s="230" t="s">
        <v>18274</v>
      </c>
      <c r="D4828" s="102" t="s">
        <v>11912</v>
      </c>
      <c r="E4828" s="102" t="s">
        <v>11911</v>
      </c>
      <c r="F4828" s="104" t="s">
        <v>14834</v>
      </c>
      <c r="G4828" s="105">
        <v>16357</v>
      </c>
      <c r="H4828" s="102" t="s">
        <v>30755</v>
      </c>
      <c r="I4828" s="102" t="s">
        <v>11819</v>
      </c>
      <c r="J4828" s="102" t="s">
        <v>11889</v>
      </c>
      <c r="K4828" s="102"/>
      <c r="L4828" s="111"/>
      <c r="M4828" s="109">
        <v>2</v>
      </c>
      <c r="N4828" s="108" t="s">
        <v>32164</v>
      </c>
      <c r="O4828" s="102"/>
      <c r="P4828" s="39" t="s">
        <v>19520</v>
      </c>
      <c r="Q4828" s="39" t="s">
        <v>16884</v>
      </c>
      <c r="R4828" s="109"/>
      <c r="S4828" s="102" t="s">
        <v>8315</v>
      </c>
      <c r="T4828" s="102" t="s">
        <v>7789</v>
      </c>
      <c r="U4828" s="102" t="s">
        <v>28976</v>
      </c>
      <c r="V4828" s="109">
        <v>6</v>
      </c>
      <c r="W4828" s="107"/>
      <c r="X4828" s="113"/>
    </row>
    <row r="4829" spans="1:24" ht="12.95" customHeight="1" x14ac:dyDescent="0.2">
      <c r="A4829" s="115">
        <v>2010</v>
      </c>
      <c r="B4829" s="102" t="s">
        <v>1398</v>
      </c>
      <c r="C4829" s="230" t="s">
        <v>18274</v>
      </c>
      <c r="D4829" s="102" t="s">
        <v>10092</v>
      </c>
      <c r="E4829" s="102" t="s">
        <v>12771</v>
      </c>
      <c r="F4829" s="104" t="s">
        <v>14834</v>
      </c>
      <c r="G4829" s="105">
        <v>16356</v>
      </c>
      <c r="H4829" s="102" t="s">
        <v>10103</v>
      </c>
      <c r="I4829" s="102" t="s">
        <v>11819</v>
      </c>
      <c r="J4829" s="102" t="s">
        <v>10093</v>
      </c>
      <c r="K4829" s="102"/>
      <c r="L4829" s="111"/>
      <c r="M4829" s="109">
        <v>0.75</v>
      </c>
      <c r="N4829" s="108" t="s">
        <v>8214</v>
      </c>
      <c r="O4829" s="102"/>
      <c r="P4829" s="39"/>
      <c r="Q4829" s="39" t="s">
        <v>17596</v>
      </c>
      <c r="R4829" s="109"/>
      <c r="S4829" s="102"/>
      <c r="T4829" s="102" t="s">
        <v>7789</v>
      </c>
      <c r="U4829" s="102" t="s">
        <v>10094</v>
      </c>
      <c r="V4829" s="109">
        <v>5</v>
      </c>
      <c r="W4829" s="107"/>
      <c r="X4829" s="113"/>
    </row>
    <row r="4830" spans="1:24" ht="12.95" customHeight="1" x14ac:dyDescent="0.2">
      <c r="A4830" s="115">
        <v>2010</v>
      </c>
      <c r="B4830" s="102" t="s">
        <v>1398</v>
      </c>
      <c r="C4830" s="230" t="s">
        <v>18274</v>
      </c>
      <c r="D4830" s="102" t="s">
        <v>11900</v>
      </c>
      <c r="E4830" s="102" t="s">
        <v>11901</v>
      </c>
      <c r="F4830" s="104" t="s">
        <v>14834</v>
      </c>
      <c r="G4830" s="105">
        <v>16357</v>
      </c>
      <c r="H4830" s="102" t="s">
        <v>30755</v>
      </c>
      <c r="I4830" s="102" t="s">
        <v>11819</v>
      </c>
      <c r="J4830" s="102" t="s">
        <v>11889</v>
      </c>
      <c r="K4830" s="102"/>
      <c r="L4830" s="111"/>
      <c r="M4830" s="109">
        <v>3</v>
      </c>
      <c r="N4830" s="112" t="s">
        <v>18276</v>
      </c>
      <c r="O4830" s="102"/>
      <c r="P4830" s="39" t="s">
        <v>17422</v>
      </c>
      <c r="Q4830" s="39" t="s">
        <v>28977</v>
      </c>
      <c r="R4830" s="109"/>
      <c r="S4830" s="102" t="s">
        <v>11080</v>
      </c>
      <c r="T4830" s="102" t="s">
        <v>7789</v>
      </c>
      <c r="U4830" s="102" t="s">
        <v>28978</v>
      </c>
      <c r="V4830" s="109">
        <v>7</v>
      </c>
      <c r="W4830" s="107"/>
      <c r="X4830" s="113"/>
    </row>
    <row r="4831" spans="1:24" ht="12.95" customHeight="1" x14ac:dyDescent="0.2">
      <c r="A4831" s="115">
        <v>2010</v>
      </c>
      <c r="B4831" s="102" t="s">
        <v>1398</v>
      </c>
      <c r="C4831" s="230" t="s">
        <v>18274</v>
      </c>
      <c r="D4831" s="102" t="s">
        <v>11887</v>
      </c>
      <c r="E4831" s="102" t="s">
        <v>11888</v>
      </c>
      <c r="F4831" s="104" t="s">
        <v>14834</v>
      </c>
      <c r="G4831" s="105">
        <v>16357</v>
      </c>
      <c r="H4831" s="102" t="s">
        <v>30755</v>
      </c>
      <c r="I4831" s="102" t="s">
        <v>11819</v>
      </c>
      <c r="J4831" s="102" t="s">
        <v>11889</v>
      </c>
      <c r="K4831" s="102"/>
      <c r="L4831" s="111"/>
      <c r="M4831" s="109">
        <v>1</v>
      </c>
      <c r="N4831" s="108" t="s">
        <v>30765</v>
      </c>
      <c r="O4831" s="102"/>
      <c r="P4831" s="39" t="s">
        <v>162</v>
      </c>
      <c r="Q4831" s="39" t="s">
        <v>20321</v>
      </c>
      <c r="R4831" s="109"/>
      <c r="S4831" s="102" t="s">
        <v>8315</v>
      </c>
      <c r="T4831" s="102" t="s">
        <v>7789</v>
      </c>
      <c r="U4831" s="102" t="s">
        <v>28979</v>
      </c>
      <c r="V4831" s="109">
        <v>7.5</v>
      </c>
      <c r="W4831" s="107"/>
      <c r="X4831" s="113"/>
    </row>
    <row r="4832" spans="1:24" ht="12.95" customHeight="1" x14ac:dyDescent="0.2">
      <c r="A4832" s="115">
        <v>2010</v>
      </c>
      <c r="B4832" s="102" t="s">
        <v>1398</v>
      </c>
      <c r="C4832" s="230" t="s">
        <v>18274</v>
      </c>
      <c r="D4832" s="102" t="s">
        <v>11890</v>
      </c>
      <c r="E4832" s="102" t="s">
        <v>11891</v>
      </c>
      <c r="F4832" s="104" t="s">
        <v>14834</v>
      </c>
      <c r="G4832" s="105">
        <v>16352</v>
      </c>
      <c r="H4832" s="102" t="s">
        <v>11819</v>
      </c>
      <c r="I4832" s="102" t="s">
        <v>10103</v>
      </c>
      <c r="J4832" s="102" t="s">
        <v>11892</v>
      </c>
      <c r="K4832" s="102"/>
      <c r="L4832" s="111"/>
      <c r="M4832" s="109">
        <v>0.5</v>
      </c>
      <c r="N4832" s="108" t="s">
        <v>5235</v>
      </c>
      <c r="O4832" s="102"/>
      <c r="P4832" s="39" t="s">
        <v>13301</v>
      </c>
      <c r="Q4832" s="39" t="s">
        <v>19745</v>
      </c>
      <c r="R4832" s="109"/>
      <c r="S4832" s="102"/>
      <c r="T4832" s="102" t="s">
        <v>7789</v>
      </c>
      <c r="U4832" s="102" t="s">
        <v>9941</v>
      </c>
      <c r="V4832" s="109">
        <v>8</v>
      </c>
      <c r="W4832" s="107"/>
      <c r="X4832" s="113"/>
    </row>
    <row r="4833" spans="1:24" ht="12.95" customHeight="1" x14ac:dyDescent="0.2">
      <c r="A4833" s="115">
        <v>2010</v>
      </c>
      <c r="B4833" s="102" t="s">
        <v>1398</v>
      </c>
      <c r="C4833" s="230" t="s">
        <v>18274</v>
      </c>
      <c r="D4833" s="102" t="s">
        <v>11893</v>
      </c>
      <c r="E4833" s="102" t="s">
        <v>11894</v>
      </c>
      <c r="F4833" s="104" t="s">
        <v>14834</v>
      </c>
      <c r="G4833" s="105">
        <v>16352</v>
      </c>
      <c r="H4833" s="102" t="s">
        <v>10103</v>
      </c>
      <c r="I4833" s="102" t="s">
        <v>11819</v>
      </c>
      <c r="J4833" s="102" t="s">
        <v>11895</v>
      </c>
      <c r="K4833" s="102"/>
      <c r="L4833" s="111"/>
      <c r="M4833" s="109">
        <v>1.5</v>
      </c>
      <c r="N4833" s="108" t="s">
        <v>32165</v>
      </c>
      <c r="O4833" s="102"/>
      <c r="P4833" s="39"/>
      <c r="Q4833" s="39" t="s">
        <v>17473</v>
      </c>
      <c r="R4833" s="109" t="s">
        <v>7035</v>
      </c>
      <c r="S4833" s="102"/>
      <c r="T4833" s="102" t="s">
        <v>7789</v>
      </c>
      <c r="U4833" s="102" t="s">
        <v>28980</v>
      </c>
      <c r="V4833" s="109">
        <v>7</v>
      </c>
      <c r="W4833" s="107"/>
      <c r="X4833" s="113"/>
    </row>
    <row r="4834" spans="1:24" ht="12.95" customHeight="1" x14ac:dyDescent="0.2">
      <c r="A4834" s="115">
        <v>2010</v>
      </c>
      <c r="B4834" s="102" t="s">
        <v>1398</v>
      </c>
      <c r="C4834" s="230" t="s">
        <v>18274</v>
      </c>
      <c r="D4834" s="102" t="s">
        <v>11896</v>
      </c>
      <c r="E4834" s="102" t="s">
        <v>11897</v>
      </c>
      <c r="F4834" s="104" t="s">
        <v>14834</v>
      </c>
      <c r="G4834" s="105">
        <v>16356</v>
      </c>
      <c r="H4834" s="102" t="s">
        <v>10103</v>
      </c>
      <c r="I4834" s="102" t="s">
        <v>11819</v>
      </c>
      <c r="J4834" s="102" t="s">
        <v>11898</v>
      </c>
      <c r="K4834" s="102"/>
      <c r="L4834" s="111"/>
      <c r="M4834" s="109">
        <v>1</v>
      </c>
      <c r="N4834" s="112" t="s">
        <v>32166</v>
      </c>
      <c r="O4834" s="102"/>
      <c r="P4834" s="39"/>
      <c r="Q4834" s="39" t="s">
        <v>16684</v>
      </c>
      <c r="R4834" s="109"/>
      <c r="S4834" s="102"/>
      <c r="T4834" s="102" t="s">
        <v>7789</v>
      </c>
      <c r="U4834" s="102" t="s">
        <v>10223</v>
      </c>
      <c r="V4834" s="109">
        <v>9</v>
      </c>
      <c r="W4834" s="107"/>
      <c r="X4834" s="113"/>
    </row>
    <row r="4835" spans="1:24" ht="12.95" customHeight="1" x14ac:dyDescent="0.2">
      <c r="A4835" s="115">
        <v>2010</v>
      </c>
      <c r="B4835" s="102" t="s">
        <v>1398</v>
      </c>
      <c r="C4835" s="230" t="s">
        <v>18274</v>
      </c>
      <c r="D4835" s="102" t="s">
        <v>11896</v>
      </c>
      <c r="E4835" s="102" t="s">
        <v>11899</v>
      </c>
      <c r="F4835" s="104" t="s">
        <v>14834</v>
      </c>
      <c r="G4835" s="105">
        <v>16356</v>
      </c>
      <c r="H4835" s="102" t="s">
        <v>10103</v>
      </c>
      <c r="I4835" s="102" t="s">
        <v>11819</v>
      </c>
      <c r="J4835" s="102" t="s">
        <v>11898</v>
      </c>
      <c r="K4835" s="102"/>
      <c r="L4835" s="111"/>
      <c r="M4835" s="109">
        <v>3</v>
      </c>
      <c r="N4835" s="112" t="s">
        <v>32166</v>
      </c>
      <c r="O4835" s="102"/>
      <c r="P4835" s="39"/>
      <c r="Q4835" s="39" t="s">
        <v>20449</v>
      </c>
      <c r="R4835" s="109"/>
      <c r="S4835" s="102"/>
      <c r="T4835" s="102" t="s">
        <v>7789</v>
      </c>
      <c r="U4835" s="102" t="s">
        <v>10223</v>
      </c>
      <c r="V4835" s="109">
        <v>27</v>
      </c>
      <c r="W4835" s="107"/>
      <c r="X4835" s="113"/>
    </row>
    <row r="4836" spans="1:24" ht="12.95" customHeight="1" x14ac:dyDescent="0.2">
      <c r="A4836" s="101">
        <v>40119</v>
      </c>
      <c r="B4836" s="115" t="s">
        <v>1398</v>
      </c>
      <c r="C4836" s="164" t="s">
        <v>7560</v>
      </c>
      <c r="D4836" s="129" t="s">
        <v>7562</v>
      </c>
      <c r="E4836" s="102" t="s">
        <v>7561</v>
      </c>
      <c r="F4836" s="102" t="s">
        <v>14834</v>
      </c>
      <c r="G4836" s="105">
        <v>16206</v>
      </c>
      <c r="H4836" s="102" t="s">
        <v>4890</v>
      </c>
      <c r="I4836" s="102" t="s">
        <v>32167</v>
      </c>
      <c r="J4836" s="102" t="s">
        <v>7563</v>
      </c>
      <c r="K4836" s="102"/>
      <c r="L4836" s="111" t="s">
        <v>9563</v>
      </c>
      <c r="M4836" s="168">
        <v>2</v>
      </c>
      <c r="N4836" s="112" t="s">
        <v>16547</v>
      </c>
      <c r="O4836" s="121" t="s">
        <v>14682</v>
      </c>
      <c r="P4836" s="102"/>
      <c r="Q4836" s="102" t="s">
        <v>19432</v>
      </c>
      <c r="R4836" s="102"/>
      <c r="S4836" s="102"/>
      <c r="T4836" s="102" t="s">
        <v>21293</v>
      </c>
      <c r="U4836" s="102" t="s">
        <v>28982</v>
      </c>
      <c r="V4836" s="102">
        <v>4.5</v>
      </c>
      <c r="W4836" s="102"/>
      <c r="X4836" s="324"/>
    </row>
    <row r="4837" spans="1:24" ht="12.95" customHeight="1" x14ac:dyDescent="0.2">
      <c r="A4837" s="101">
        <v>40119</v>
      </c>
      <c r="B4837" s="102" t="s">
        <v>1398</v>
      </c>
      <c r="C4837" s="102" t="s">
        <v>7560</v>
      </c>
      <c r="D4837" s="102" t="s">
        <v>7564</v>
      </c>
      <c r="E4837" s="102" t="s">
        <v>2391</v>
      </c>
      <c r="F4837" s="104" t="s">
        <v>14834</v>
      </c>
      <c r="G4837" s="105">
        <v>16032</v>
      </c>
      <c r="H4837" s="102" t="s">
        <v>32168</v>
      </c>
      <c r="I4837" s="102" t="s">
        <v>4890</v>
      </c>
      <c r="J4837" s="102" t="s">
        <v>191</v>
      </c>
      <c r="K4837" s="102" t="s">
        <v>5903</v>
      </c>
      <c r="L4837" s="111"/>
      <c r="M4837" s="109">
        <v>0.75</v>
      </c>
      <c r="N4837" s="108" t="s">
        <v>30765</v>
      </c>
      <c r="O4837" s="102" t="s">
        <v>14682</v>
      </c>
      <c r="P4837" s="39"/>
      <c r="Q4837" s="39" t="s">
        <v>17599</v>
      </c>
      <c r="R4837" s="109"/>
      <c r="S4837" s="102"/>
      <c r="T4837" s="102" t="s">
        <v>20542</v>
      </c>
      <c r="U4837" s="102" t="s">
        <v>28983</v>
      </c>
      <c r="V4837" s="109">
        <v>6</v>
      </c>
      <c r="W4837" s="107"/>
      <c r="X4837" s="113"/>
    </row>
    <row r="4838" spans="1:24" ht="12.95" customHeight="1" x14ac:dyDescent="0.2">
      <c r="A4838" s="101">
        <v>40119</v>
      </c>
      <c r="B4838" s="102" t="s">
        <v>1398</v>
      </c>
      <c r="C4838" s="102" t="s">
        <v>7560</v>
      </c>
      <c r="D4838" s="102" t="s">
        <v>8759</v>
      </c>
      <c r="E4838" s="102" t="s">
        <v>192</v>
      </c>
      <c r="F4838" s="104" t="s">
        <v>14834</v>
      </c>
      <c r="G4838" s="105">
        <v>16268</v>
      </c>
      <c r="H4838" s="102" t="s">
        <v>30904</v>
      </c>
      <c r="I4838" s="102" t="s">
        <v>11819</v>
      </c>
      <c r="J4838" s="102" t="s">
        <v>5171</v>
      </c>
      <c r="K4838" s="102"/>
      <c r="L4838" s="111"/>
      <c r="M4838" s="109">
        <v>0.75</v>
      </c>
      <c r="N4838" s="108" t="s">
        <v>32165</v>
      </c>
      <c r="O4838" s="102" t="s">
        <v>14682</v>
      </c>
      <c r="P4838" s="39" t="s">
        <v>21100</v>
      </c>
      <c r="Q4838" s="39" t="s">
        <v>16563</v>
      </c>
      <c r="R4838" s="109"/>
      <c r="S4838" s="102"/>
      <c r="T4838" s="102" t="s">
        <v>7789</v>
      </c>
      <c r="U4838" s="102" t="s">
        <v>28983</v>
      </c>
      <c r="V4838" s="109">
        <v>5.5</v>
      </c>
      <c r="W4838" s="107"/>
      <c r="X4838" s="113"/>
    </row>
    <row r="4839" spans="1:24" ht="12.95" customHeight="1" x14ac:dyDescent="0.2">
      <c r="A4839" s="101">
        <v>40119</v>
      </c>
      <c r="B4839" s="102" t="s">
        <v>1398</v>
      </c>
      <c r="C4839" s="102" t="s">
        <v>7560</v>
      </c>
      <c r="D4839" s="102" t="s">
        <v>5173</v>
      </c>
      <c r="E4839" s="102" t="s">
        <v>5172</v>
      </c>
      <c r="F4839" s="104" t="s">
        <v>14834</v>
      </c>
      <c r="G4839" s="105">
        <v>16266</v>
      </c>
      <c r="H4839" s="102" t="s">
        <v>32169</v>
      </c>
      <c r="I4839" s="102" t="s">
        <v>11819</v>
      </c>
      <c r="J4839" s="102" t="s">
        <v>5174</v>
      </c>
      <c r="K4839" s="102"/>
      <c r="L4839" s="111"/>
      <c r="M4839" s="109">
        <v>2</v>
      </c>
      <c r="N4839" s="112" t="s">
        <v>18277</v>
      </c>
      <c r="O4839" s="102" t="s">
        <v>18151</v>
      </c>
      <c r="P4839" s="39"/>
      <c r="Q4839" s="39" t="s">
        <v>16563</v>
      </c>
      <c r="R4839" s="109"/>
      <c r="S4839" s="102"/>
      <c r="T4839" s="102" t="s">
        <v>7789</v>
      </c>
      <c r="U4839" s="102" t="s">
        <v>28984</v>
      </c>
      <c r="V4839" s="109">
        <v>6</v>
      </c>
      <c r="W4839" s="107"/>
      <c r="X4839" s="113"/>
    </row>
    <row r="4840" spans="1:24" ht="12.95" customHeight="1" x14ac:dyDescent="0.2">
      <c r="A4840" s="101">
        <v>40119</v>
      </c>
      <c r="B4840" s="102" t="s">
        <v>1398</v>
      </c>
      <c r="C4840" s="102" t="s">
        <v>7560</v>
      </c>
      <c r="D4840" s="102" t="s">
        <v>8762</v>
      </c>
      <c r="E4840" s="102" t="s">
        <v>8763</v>
      </c>
      <c r="F4840" s="104" t="s">
        <v>14834</v>
      </c>
      <c r="G4840" s="105">
        <v>15664</v>
      </c>
      <c r="H4840" s="102" t="s">
        <v>11819</v>
      </c>
      <c r="I4840" s="102" t="s">
        <v>10103</v>
      </c>
      <c r="J4840" s="102" t="s">
        <v>8764</v>
      </c>
      <c r="K4840" s="102"/>
      <c r="L4840" s="111"/>
      <c r="M4840" s="109">
        <v>2</v>
      </c>
      <c r="N4840" s="112" t="s">
        <v>16536</v>
      </c>
      <c r="O4840" s="102" t="s">
        <v>19739</v>
      </c>
      <c r="P4840" s="39"/>
      <c r="Q4840" s="39" t="s">
        <v>19238</v>
      </c>
      <c r="R4840" s="109"/>
      <c r="S4840" s="102"/>
      <c r="T4840" s="102" t="s">
        <v>7789</v>
      </c>
      <c r="U4840" s="102" t="s">
        <v>28985</v>
      </c>
      <c r="V4840" s="109">
        <v>5.5</v>
      </c>
      <c r="W4840" s="107"/>
      <c r="X4840" s="113"/>
    </row>
    <row r="4841" spans="1:24" ht="12.95" customHeight="1" x14ac:dyDescent="0.2">
      <c r="A4841" s="101">
        <v>40119</v>
      </c>
      <c r="B4841" s="102" t="s">
        <v>1398</v>
      </c>
      <c r="C4841" s="102" t="s">
        <v>7560</v>
      </c>
      <c r="D4841" s="102" t="s">
        <v>5145</v>
      </c>
      <c r="E4841" s="102" t="s">
        <v>8765</v>
      </c>
      <c r="F4841" s="104" t="s">
        <v>14834</v>
      </c>
      <c r="G4841" s="105">
        <v>16528</v>
      </c>
      <c r="H4841" s="102" t="s">
        <v>4890</v>
      </c>
      <c r="I4841" s="102" t="s">
        <v>10103</v>
      </c>
      <c r="J4841" s="102" t="s">
        <v>8766</v>
      </c>
      <c r="K4841" s="102"/>
      <c r="L4841" s="111"/>
      <c r="M4841" s="109">
        <v>2</v>
      </c>
      <c r="N4841" s="112" t="s">
        <v>18214</v>
      </c>
      <c r="O4841" s="102" t="s">
        <v>19566</v>
      </c>
      <c r="P4841" s="39"/>
      <c r="Q4841" s="39" t="s">
        <v>19136</v>
      </c>
      <c r="R4841" s="109"/>
      <c r="S4841" s="102"/>
      <c r="T4841" s="102" t="s">
        <v>7789</v>
      </c>
      <c r="U4841" s="102" t="s">
        <v>13485</v>
      </c>
      <c r="V4841" s="109">
        <v>5</v>
      </c>
      <c r="W4841" s="107"/>
      <c r="X4841" s="113"/>
    </row>
    <row r="4842" spans="1:24" ht="12.95" customHeight="1" x14ac:dyDescent="0.2">
      <c r="A4842" s="101">
        <v>40119</v>
      </c>
      <c r="B4842" s="102" t="s">
        <v>1398</v>
      </c>
      <c r="C4842" s="102" t="s">
        <v>7560</v>
      </c>
      <c r="D4842" s="102" t="s">
        <v>5144</v>
      </c>
      <c r="E4842" s="102" t="s">
        <v>5142</v>
      </c>
      <c r="F4842" s="104" t="s">
        <v>14834</v>
      </c>
      <c r="G4842" s="105">
        <v>16258</v>
      </c>
      <c r="H4842" s="102" t="s">
        <v>11819</v>
      </c>
      <c r="I4842" s="102" t="s">
        <v>10103</v>
      </c>
      <c r="J4842" s="102" t="s">
        <v>268</v>
      </c>
      <c r="K4842" s="102"/>
      <c r="L4842" s="111"/>
      <c r="M4842" s="109">
        <v>2</v>
      </c>
      <c r="N4842" s="112" t="s">
        <v>16151</v>
      </c>
      <c r="O4842" s="102" t="s">
        <v>19566</v>
      </c>
      <c r="P4842" s="39"/>
      <c r="Q4842" s="39" t="s">
        <v>16545</v>
      </c>
      <c r="R4842" s="109"/>
      <c r="S4842" s="102"/>
      <c r="T4842" s="102" t="s">
        <v>7789</v>
      </c>
      <c r="U4842" s="102" t="s">
        <v>28986</v>
      </c>
      <c r="V4842" s="109">
        <v>6</v>
      </c>
      <c r="W4842" s="107"/>
      <c r="X4842" s="113"/>
    </row>
    <row r="4843" spans="1:24" ht="12.95" customHeight="1" x14ac:dyDescent="0.2">
      <c r="A4843" s="101">
        <v>40119</v>
      </c>
      <c r="B4843" s="102" t="s">
        <v>1398</v>
      </c>
      <c r="C4843" s="102" t="s">
        <v>7560</v>
      </c>
      <c r="D4843" s="102" t="s">
        <v>5146</v>
      </c>
      <c r="E4843" s="102" t="s">
        <v>5143</v>
      </c>
      <c r="F4843" s="104" t="s">
        <v>14834</v>
      </c>
      <c r="G4843" s="105">
        <v>15973</v>
      </c>
      <c r="H4843" s="102" t="s">
        <v>11819</v>
      </c>
      <c r="I4843" s="102" t="s">
        <v>10103</v>
      </c>
      <c r="J4843" s="102" t="s">
        <v>7904</v>
      </c>
      <c r="K4843" s="102"/>
      <c r="L4843" s="111"/>
      <c r="M4843" s="109">
        <v>3</v>
      </c>
      <c r="N4843" s="112" t="s">
        <v>16404</v>
      </c>
      <c r="O4843" s="102" t="s">
        <v>13207</v>
      </c>
      <c r="P4843" s="39"/>
      <c r="Q4843" s="39" t="s">
        <v>19238</v>
      </c>
      <c r="R4843" s="109"/>
      <c r="S4843" s="102"/>
      <c r="T4843" s="102" t="s">
        <v>7789</v>
      </c>
      <c r="U4843" s="102" t="s">
        <v>28987</v>
      </c>
      <c r="V4843" s="109">
        <v>6.5</v>
      </c>
      <c r="W4843" s="107"/>
      <c r="X4843" s="113"/>
    </row>
    <row r="4844" spans="1:24" ht="12.95" customHeight="1" x14ac:dyDescent="0.2">
      <c r="A4844" s="101">
        <v>40158</v>
      </c>
      <c r="B4844" s="102" t="s">
        <v>1398</v>
      </c>
      <c r="C4844" s="102" t="s">
        <v>12642</v>
      </c>
      <c r="D4844" s="127" t="s">
        <v>6410</v>
      </c>
      <c r="E4844" s="102" t="s">
        <v>6407</v>
      </c>
      <c r="F4844" s="104" t="s">
        <v>14834</v>
      </c>
      <c r="G4844" s="105">
        <v>45922</v>
      </c>
      <c r="H4844" s="102" t="s">
        <v>32170</v>
      </c>
      <c r="I4844" s="102" t="s">
        <v>32171</v>
      </c>
      <c r="J4844" s="102" t="s">
        <v>8768</v>
      </c>
      <c r="K4844" s="102"/>
      <c r="L4844" s="111"/>
      <c r="M4844" s="109">
        <v>2</v>
      </c>
      <c r="N4844" s="112" t="s">
        <v>18278</v>
      </c>
      <c r="O4844" s="102" t="s">
        <v>10189</v>
      </c>
      <c r="P4844" s="39"/>
      <c r="Q4844" s="39"/>
      <c r="R4844" s="109"/>
      <c r="S4844" s="102"/>
      <c r="T4844" s="102" t="s">
        <v>14962</v>
      </c>
      <c r="U4844" s="102" t="s">
        <v>28988</v>
      </c>
      <c r="V4844" s="118">
        <v>7.5</v>
      </c>
      <c r="W4844" s="107"/>
      <c r="X4844" s="113"/>
    </row>
    <row r="4845" spans="1:24" ht="12.95" customHeight="1" x14ac:dyDescent="0.2">
      <c r="A4845" s="101">
        <v>40158</v>
      </c>
      <c r="B4845" s="102" t="s">
        <v>1398</v>
      </c>
      <c r="C4845" s="102" t="s">
        <v>12642</v>
      </c>
      <c r="D4845" s="127" t="s">
        <v>10692</v>
      </c>
      <c r="E4845" s="102" t="s">
        <v>28981</v>
      </c>
      <c r="F4845" s="104" t="s">
        <v>14834</v>
      </c>
      <c r="G4845" s="105">
        <v>16582</v>
      </c>
      <c r="H4845" s="102" t="s">
        <v>2625</v>
      </c>
      <c r="I4845" s="102" t="s">
        <v>13336</v>
      </c>
      <c r="J4845" s="102" t="s">
        <v>4222</v>
      </c>
      <c r="K4845" s="102"/>
      <c r="L4845" s="111"/>
      <c r="M4845" s="109">
        <v>2</v>
      </c>
      <c r="N4845" s="112" t="s">
        <v>18278</v>
      </c>
      <c r="O4845" s="102" t="s">
        <v>17670</v>
      </c>
      <c r="P4845" s="39"/>
      <c r="Q4845" s="39"/>
      <c r="R4845" s="109"/>
      <c r="S4845" s="102"/>
      <c r="T4845" s="102" t="s">
        <v>21383</v>
      </c>
      <c r="U4845" s="102"/>
      <c r="V4845" s="118">
        <v>5</v>
      </c>
      <c r="W4845" s="107"/>
      <c r="X4845" s="113"/>
    </row>
    <row r="4846" spans="1:24" ht="12.95" customHeight="1" x14ac:dyDescent="0.2">
      <c r="A4846" s="101">
        <v>40158</v>
      </c>
      <c r="B4846" s="102" t="s">
        <v>1398</v>
      </c>
      <c r="C4846" s="102" t="s">
        <v>12642</v>
      </c>
      <c r="D4846" s="127" t="s">
        <v>10693</v>
      </c>
      <c r="E4846" s="102" t="s">
        <v>6408</v>
      </c>
      <c r="F4846" s="104" t="s">
        <v>14834</v>
      </c>
      <c r="G4846" s="105">
        <v>15301</v>
      </c>
      <c r="H4846" s="102" t="s">
        <v>7198</v>
      </c>
      <c r="I4846" s="102" t="s">
        <v>30958</v>
      </c>
      <c r="J4846" s="102" t="s">
        <v>8769</v>
      </c>
      <c r="K4846" s="102"/>
      <c r="L4846" s="111"/>
      <c r="M4846" s="109">
        <v>2</v>
      </c>
      <c r="N4846" s="112" t="s">
        <v>18279</v>
      </c>
      <c r="O4846" s="102" t="s">
        <v>5985</v>
      </c>
      <c r="P4846" s="39"/>
      <c r="Q4846" s="39"/>
      <c r="R4846" s="109"/>
      <c r="S4846" s="102"/>
      <c r="T4846" s="102" t="s">
        <v>20538</v>
      </c>
      <c r="U4846" s="102" t="s">
        <v>19640</v>
      </c>
      <c r="V4846" s="118">
        <v>6.5</v>
      </c>
      <c r="W4846" s="107"/>
      <c r="X4846" s="113"/>
    </row>
    <row r="4847" spans="1:24" ht="12.95" customHeight="1" x14ac:dyDescent="0.2">
      <c r="A4847" s="101">
        <v>40158</v>
      </c>
      <c r="B4847" s="102" t="s">
        <v>1398</v>
      </c>
      <c r="C4847" s="102" t="s">
        <v>12642</v>
      </c>
      <c r="D4847" s="127" t="s">
        <v>10694</v>
      </c>
      <c r="E4847" s="102" t="s">
        <v>6409</v>
      </c>
      <c r="F4847" s="104" t="s">
        <v>14834</v>
      </c>
      <c r="G4847" s="105">
        <v>15654</v>
      </c>
      <c r="H4847" s="102" t="s">
        <v>8934</v>
      </c>
      <c r="I4847" s="102" t="s">
        <v>10191</v>
      </c>
      <c r="J4847" s="102" t="s">
        <v>8770</v>
      </c>
      <c r="K4847" s="102"/>
      <c r="L4847" s="111"/>
      <c r="M4847" s="109">
        <v>3</v>
      </c>
      <c r="N4847" s="112" t="s">
        <v>18280</v>
      </c>
      <c r="O4847" s="102" t="s">
        <v>17734</v>
      </c>
      <c r="P4847" s="39"/>
      <c r="Q4847" s="39"/>
      <c r="R4847" s="109"/>
      <c r="S4847" s="102"/>
      <c r="T4847" s="102" t="s">
        <v>14962</v>
      </c>
      <c r="U4847" s="102"/>
      <c r="V4847" s="118">
        <v>7.5</v>
      </c>
      <c r="W4847" s="107"/>
      <c r="X4847" s="113"/>
    </row>
    <row r="4848" spans="1:24" ht="12.95" customHeight="1" x14ac:dyDescent="0.2">
      <c r="A4848" s="101">
        <v>40158</v>
      </c>
      <c r="B4848" s="102" t="s">
        <v>1398</v>
      </c>
      <c r="C4848" s="102" t="s">
        <v>12642</v>
      </c>
      <c r="D4848" s="127" t="s">
        <v>8767</v>
      </c>
      <c r="E4848" s="102" t="s">
        <v>20406</v>
      </c>
      <c r="F4848" s="104" t="s">
        <v>14834</v>
      </c>
      <c r="G4848" s="105">
        <v>15653</v>
      </c>
      <c r="H4848" s="102" t="s">
        <v>1675</v>
      </c>
      <c r="I4848" s="102" t="s">
        <v>10191</v>
      </c>
      <c r="J4848" s="102" t="s">
        <v>12641</v>
      </c>
      <c r="K4848" s="102"/>
      <c r="L4848" s="111"/>
      <c r="M4848" s="109">
        <v>1</v>
      </c>
      <c r="N4848" s="112" t="s">
        <v>1720</v>
      </c>
      <c r="O4848" s="102" t="s">
        <v>5985</v>
      </c>
      <c r="P4848" s="39"/>
      <c r="Q4848" s="39"/>
      <c r="R4848" s="109"/>
      <c r="S4848" s="102"/>
      <c r="T4848" s="102" t="s">
        <v>14962</v>
      </c>
      <c r="U4848" s="102"/>
      <c r="V4848" s="118">
        <v>6.5</v>
      </c>
      <c r="W4848" s="107"/>
      <c r="X4848" s="113"/>
    </row>
    <row r="4849" spans="1:24" ht="12.95" customHeight="1" x14ac:dyDescent="0.2">
      <c r="A4849" s="115">
        <v>1991</v>
      </c>
      <c r="B4849" s="102" t="s">
        <v>6762</v>
      </c>
      <c r="C4849" s="102" t="s">
        <v>14792</v>
      </c>
      <c r="D4849" s="102" t="s">
        <v>9688</v>
      </c>
      <c r="E4849" s="102"/>
      <c r="F4849" s="104" t="s">
        <v>14834</v>
      </c>
      <c r="G4849" s="105">
        <v>16486</v>
      </c>
      <c r="H4849" s="102" t="s">
        <v>11819</v>
      </c>
      <c r="I4849" s="102" t="s">
        <v>30647</v>
      </c>
      <c r="J4849" s="102" t="s">
        <v>3003</v>
      </c>
      <c r="K4849" s="102"/>
      <c r="L4849" s="111"/>
      <c r="M4849" s="107">
        <v>1</v>
      </c>
      <c r="N4849" s="108" t="s">
        <v>30979</v>
      </c>
      <c r="O4849" s="102" t="s">
        <v>10189</v>
      </c>
      <c r="P4849" s="39" t="s">
        <v>9125</v>
      </c>
      <c r="Q4849" s="39" t="s">
        <v>19625</v>
      </c>
      <c r="R4849" s="109"/>
      <c r="S4849" s="102"/>
      <c r="T4849" s="102" t="s">
        <v>20547</v>
      </c>
      <c r="U4849" s="102" t="s">
        <v>5329</v>
      </c>
      <c r="V4849" s="109">
        <v>6.5</v>
      </c>
      <c r="W4849" s="107"/>
      <c r="X4849" s="113"/>
    </row>
    <row r="4850" spans="1:24" ht="12.95" customHeight="1" x14ac:dyDescent="0.2">
      <c r="A4850" s="115">
        <v>1991</v>
      </c>
      <c r="B4850" s="102" t="s">
        <v>6762</v>
      </c>
      <c r="C4850" s="102" t="s">
        <v>14792</v>
      </c>
      <c r="D4850" s="102" t="s">
        <v>3004</v>
      </c>
      <c r="E4850" s="102"/>
      <c r="F4850" s="104" t="s">
        <v>14834</v>
      </c>
      <c r="G4850" s="105">
        <v>14741</v>
      </c>
      <c r="H4850" s="102" t="s">
        <v>30788</v>
      </c>
      <c r="I4850" s="102" t="s">
        <v>11819</v>
      </c>
      <c r="J4850" s="102" t="s">
        <v>8855</v>
      </c>
      <c r="K4850" s="102"/>
      <c r="L4850" s="111"/>
      <c r="M4850" s="107">
        <v>0.5</v>
      </c>
      <c r="N4850" s="108">
        <v>23</v>
      </c>
      <c r="O4850" s="102" t="s">
        <v>9160</v>
      </c>
      <c r="P4850" s="39"/>
      <c r="Q4850" s="39" t="s">
        <v>16576</v>
      </c>
      <c r="R4850" s="109"/>
      <c r="S4850" s="102"/>
      <c r="T4850" s="102" t="s">
        <v>28757</v>
      </c>
      <c r="U4850" s="102"/>
      <c r="V4850" s="109">
        <v>4.5</v>
      </c>
      <c r="W4850" s="107"/>
      <c r="X4850" s="113"/>
    </row>
    <row r="4851" spans="1:24" ht="12.95" customHeight="1" x14ac:dyDescent="0.2">
      <c r="A4851" s="102">
        <v>2008</v>
      </c>
      <c r="B4851" s="102" t="s">
        <v>9309</v>
      </c>
      <c r="C4851" s="103" t="s">
        <v>32172</v>
      </c>
      <c r="D4851" s="102" t="s">
        <v>11302</v>
      </c>
      <c r="E4851" s="102" t="s">
        <v>9365</v>
      </c>
      <c r="F4851" s="104" t="s">
        <v>14834</v>
      </c>
      <c r="G4851" s="105">
        <v>15982</v>
      </c>
      <c r="H4851" s="102" t="s">
        <v>13336</v>
      </c>
      <c r="I4851" s="102" t="s">
        <v>11819</v>
      </c>
      <c r="J4851" s="102" t="s">
        <v>9312</v>
      </c>
      <c r="K4851" s="102"/>
      <c r="L4851" s="111"/>
      <c r="M4851" s="109">
        <v>1.5</v>
      </c>
      <c r="N4851" s="108" t="s">
        <v>32173</v>
      </c>
      <c r="O4851" s="102" t="s">
        <v>12721</v>
      </c>
      <c r="P4851" s="39" t="s">
        <v>162</v>
      </c>
      <c r="Q4851" s="39" t="s">
        <v>28989</v>
      </c>
      <c r="R4851" s="109"/>
      <c r="S4851" s="102"/>
      <c r="T4851" s="102" t="s">
        <v>21275</v>
      </c>
      <c r="U4851" s="102" t="s">
        <v>28990</v>
      </c>
      <c r="V4851" s="109">
        <v>5</v>
      </c>
      <c r="W4851" s="107"/>
      <c r="X4851" s="113"/>
    </row>
    <row r="4852" spans="1:24" ht="12.95" customHeight="1" x14ac:dyDescent="0.2">
      <c r="A4852" s="102">
        <v>2008</v>
      </c>
      <c r="B4852" s="102" t="s">
        <v>9309</v>
      </c>
      <c r="C4852" s="102" t="s">
        <v>32174</v>
      </c>
      <c r="D4852" s="102" t="s">
        <v>15163</v>
      </c>
      <c r="E4852" s="102" t="s">
        <v>9366</v>
      </c>
      <c r="F4852" s="104" t="s">
        <v>14834</v>
      </c>
      <c r="G4852" s="105">
        <v>14751</v>
      </c>
      <c r="H4852" s="102" t="s">
        <v>4890</v>
      </c>
      <c r="I4852" s="102" t="s">
        <v>13336</v>
      </c>
      <c r="J4852" s="102" t="s">
        <v>2868</v>
      </c>
      <c r="K4852" s="102" t="s">
        <v>2505</v>
      </c>
      <c r="L4852" s="111"/>
      <c r="M4852" s="109">
        <v>2</v>
      </c>
      <c r="N4852" s="112" t="s">
        <v>27704</v>
      </c>
      <c r="O4852" s="102" t="s">
        <v>28991</v>
      </c>
      <c r="P4852" s="39" t="s">
        <v>27729</v>
      </c>
      <c r="Q4852" s="39" t="s">
        <v>28992</v>
      </c>
      <c r="R4852" s="109"/>
      <c r="S4852" s="102"/>
      <c r="T4852" s="102" t="s">
        <v>28757</v>
      </c>
      <c r="U4852" s="102" t="s">
        <v>18281</v>
      </c>
      <c r="V4852" s="109">
        <v>6</v>
      </c>
      <c r="W4852" s="107"/>
      <c r="X4852" s="113"/>
    </row>
    <row r="4853" spans="1:24" ht="12.95" customHeight="1" x14ac:dyDescent="0.2">
      <c r="A4853" s="102">
        <v>2008</v>
      </c>
      <c r="B4853" s="102" t="s">
        <v>9309</v>
      </c>
      <c r="C4853" s="102" t="s">
        <v>32174</v>
      </c>
      <c r="D4853" s="102" t="s">
        <v>11299</v>
      </c>
      <c r="E4853" s="102" t="s">
        <v>11296</v>
      </c>
      <c r="F4853" s="104" t="s">
        <v>14834</v>
      </c>
      <c r="G4853" s="105">
        <v>16160</v>
      </c>
      <c r="H4853" s="102" t="s">
        <v>10103</v>
      </c>
      <c r="I4853" s="102" t="s">
        <v>4890</v>
      </c>
      <c r="J4853" s="122" t="s">
        <v>9311</v>
      </c>
      <c r="K4853" s="102"/>
      <c r="L4853" s="111"/>
      <c r="M4853" s="109">
        <v>1.25</v>
      </c>
      <c r="N4853" s="108" t="s">
        <v>32175</v>
      </c>
      <c r="O4853" s="102" t="s">
        <v>28994</v>
      </c>
      <c r="P4853" s="39" t="s">
        <v>21100</v>
      </c>
      <c r="Q4853" s="39" t="s">
        <v>19489</v>
      </c>
      <c r="R4853" s="109"/>
      <c r="S4853" s="102"/>
      <c r="T4853" s="102" t="s">
        <v>7789</v>
      </c>
      <c r="U4853" s="102" t="s">
        <v>14619</v>
      </c>
      <c r="V4853" s="109">
        <v>6</v>
      </c>
      <c r="W4853" s="107"/>
      <c r="X4853" s="113"/>
    </row>
    <row r="4854" spans="1:24" ht="12.95" customHeight="1" x14ac:dyDescent="0.2">
      <c r="A4854" s="115">
        <v>2008</v>
      </c>
      <c r="B4854" s="115" t="s">
        <v>9309</v>
      </c>
      <c r="C4854" s="102" t="s">
        <v>32174</v>
      </c>
      <c r="D4854" s="129" t="s">
        <v>11300</v>
      </c>
      <c r="E4854" s="102" t="s">
        <v>14608</v>
      </c>
      <c r="F4854" s="102" t="s">
        <v>14834</v>
      </c>
      <c r="G4854" s="105">
        <v>15386</v>
      </c>
      <c r="H4854" s="102" t="s">
        <v>13336</v>
      </c>
      <c r="I4854" s="102" t="s">
        <v>2625</v>
      </c>
      <c r="J4854" s="102" t="s">
        <v>6254</v>
      </c>
      <c r="K4854" s="102"/>
      <c r="L4854" s="111" t="s">
        <v>13920</v>
      </c>
      <c r="M4854" s="102">
        <v>2</v>
      </c>
      <c r="N4854" s="125" t="s">
        <v>32176</v>
      </c>
      <c r="O4854" s="102" t="s">
        <v>16499</v>
      </c>
      <c r="P4854" s="102"/>
      <c r="Q4854" s="102" t="s">
        <v>21024</v>
      </c>
      <c r="R4854" s="102"/>
      <c r="S4854" s="102"/>
      <c r="T4854" s="102" t="s">
        <v>21383</v>
      </c>
      <c r="U4854" s="102" t="s">
        <v>21352</v>
      </c>
      <c r="V4854" s="102">
        <v>6</v>
      </c>
      <c r="W4854" s="102"/>
      <c r="X4854" s="324"/>
    </row>
    <row r="4855" spans="1:24" ht="12.95" customHeight="1" x14ac:dyDescent="0.2">
      <c r="A4855" s="102">
        <v>2008</v>
      </c>
      <c r="B4855" s="102" t="s">
        <v>9309</v>
      </c>
      <c r="C4855" s="102" t="s">
        <v>32174</v>
      </c>
      <c r="D4855" s="102" t="s">
        <v>11301</v>
      </c>
      <c r="E4855" s="102" t="s">
        <v>11297</v>
      </c>
      <c r="F4855" s="104" t="s">
        <v>14834</v>
      </c>
      <c r="G4855" s="105">
        <v>16325</v>
      </c>
      <c r="H4855" s="102" t="s">
        <v>10191</v>
      </c>
      <c r="I4855" s="102" t="s">
        <v>4890</v>
      </c>
      <c r="J4855" s="102" t="s">
        <v>3826</v>
      </c>
      <c r="K4855" s="102"/>
      <c r="L4855" s="111"/>
      <c r="M4855" s="109">
        <v>2</v>
      </c>
      <c r="N4855" s="112" t="s">
        <v>17441</v>
      </c>
      <c r="O4855" s="102" t="s">
        <v>28995</v>
      </c>
      <c r="P4855" s="102" t="s">
        <v>9125</v>
      </c>
      <c r="Q4855" s="102" t="s">
        <v>16546</v>
      </c>
      <c r="R4855" s="109"/>
      <c r="S4855" s="102"/>
      <c r="T4855" s="102" t="s">
        <v>28296</v>
      </c>
      <c r="U4855" s="102" t="s">
        <v>18078</v>
      </c>
      <c r="V4855" s="109">
        <v>7.5</v>
      </c>
      <c r="W4855" s="107"/>
      <c r="X4855" s="324"/>
    </row>
    <row r="4856" spans="1:24" ht="12.95" customHeight="1" x14ac:dyDescent="0.2">
      <c r="A4856" s="102">
        <v>2008</v>
      </c>
      <c r="B4856" s="102" t="s">
        <v>9309</v>
      </c>
      <c r="C4856" s="102" t="s">
        <v>32174</v>
      </c>
      <c r="D4856" s="102" t="s">
        <v>805</v>
      </c>
      <c r="E4856" s="102" t="s">
        <v>11298</v>
      </c>
      <c r="F4856" s="104" t="s">
        <v>14834</v>
      </c>
      <c r="G4856" s="105">
        <v>14744</v>
      </c>
      <c r="H4856" s="102" t="s">
        <v>5011</v>
      </c>
      <c r="I4856" s="102" t="s">
        <v>11819</v>
      </c>
      <c r="J4856" s="102" t="s">
        <v>9310</v>
      </c>
      <c r="K4856" s="102"/>
      <c r="L4856" s="111"/>
      <c r="M4856" s="109">
        <v>1</v>
      </c>
      <c r="N4856" s="108" t="s">
        <v>16019</v>
      </c>
      <c r="O4856" s="102" t="s">
        <v>17734</v>
      </c>
      <c r="P4856" s="102" t="s">
        <v>3620</v>
      </c>
      <c r="Q4856" s="102" t="s">
        <v>21836</v>
      </c>
      <c r="R4856" s="109"/>
      <c r="S4856" s="102"/>
      <c r="T4856" s="102" t="s">
        <v>28757</v>
      </c>
      <c r="U4856" s="102" t="s">
        <v>13114</v>
      </c>
      <c r="V4856" s="109">
        <v>6</v>
      </c>
      <c r="W4856" s="107"/>
      <c r="X4856" s="324"/>
    </row>
    <row r="4857" spans="1:24" ht="12.95" customHeight="1" x14ac:dyDescent="0.2">
      <c r="A4857" s="102">
        <v>2000</v>
      </c>
      <c r="B4857" s="102" t="s">
        <v>9309</v>
      </c>
      <c r="C4857" s="102" t="s">
        <v>13475</v>
      </c>
      <c r="D4857" s="127" t="s">
        <v>10629</v>
      </c>
      <c r="E4857" s="102"/>
      <c r="F4857" s="104" t="s">
        <v>14834</v>
      </c>
      <c r="G4857" s="105">
        <v>1944</v>
      </c>
      <c r="H4857" s="102" t="s">
        <v>11819</v>
      </c>
      <c r="I4857" s="102" t="s">
        <v>30804</v>
      </c>
      <c r="J4857" s="102" t="s">
        <v>13474</v>
      </c>
      <c r="K4857" s="102"/>
      <c r="L4857" s="133" t="s">
        <v>3595</v>
      </c>
      <c r="M4857" s="109">
        <v>7.5</v>
      </c>
      <c r="N4857" s="108" t="s">
        <v>32177</v>
      </c>
      <c r="O4857" s="102" t="s">
        <v>28993</v>
      </c>
      <c r="P4857" s="102"/>
      <c r="Q4857" s="102"/>
      <c r="R4857" s="109"/>
      <c r="S4857" s="102"/>
      <c r="T4857" s="102" t="s">
        <v>20542</v>
      </c>
      <c r="U4857" s="102"/>
      <c r="V4857" s="118" t="s">
        <v>5147</v>
      </c>
      <c r="W4857" s="107"/>
      <c r="X4857" s="324"/>
    </row>
    <row r="4858" spans="1:24" ht="12.95" customHeight="1" x14ac:dyDescent="0.2">
      <c r="A4858" s="102">
        <v>2010</v>
      </c>
      <c r="B4858" s="102" t="s">
        <v>9309</v>
      </c>
      <c r="C4858" s="102" t="s">
        <v>5800</v>
      </c>
      <c r="D4858" s="102" t="s">
        <v>951</v>
      </c>
      <c r="E4858" s="102" t="s">
        <v>5801</v>
      </c>
      <c r="F4858" s="104" t="s">
        <v>14834</v>
      </c>
      <c r="G4858" s="105">
        <v>15777</v>
      </c>
      <c r="H4858" s="102" t="s">
        <v>10103</v>
      </c>
      <c r="I4858" s="102" t="s">
        <v>4890</v>
      </c>
      <c r="J4858" s="102" t="s">
        <v>5433</v>
      </c>
      <c r="K4858" s="102"/>
      <c r="L4858" s="111"/>
      <c r="M4858" s="109">
        <v>1</v>
      </c>
      <c r="N4858" s="108" t="s">
        <v>32178</v>
      </c>
      <c r="O4858" s="102" t="s">
        <v>16545</v>
      </c>
      <c r="P4858" s="102"/>
      <c r="Q4858" s="102" t="s">
        <v>19259</v>
      </c>
      <c r="R4858" s="109"/>
      <c r="S4858" s="102"/>
      <c r="T4858" s="102" t="s">
        <v>7789</v>
      </c>
      <c r="U4858" s="102" t="s">
        <v>28996</v>
      </c>
      <c r="V4858" s="109">
        <v>6</v>
      </c>
      <c r="W4858" s="107"/>
      <c r="X4858" s="324"/>
    </row>
    <row r="4859" spans="1:24" ht="12.95" customHeight="1" x14ac:dyDescent="0.2">
      <c r="A4859" s="102"/>
      <c r="B4859" s="102" t="s">
        <v>7917</v>
      </c>
      <c r="C4859" s="102" t="s">
        <v>4202</v>
      </c>
      <c r="D4859" s="127" t="s">
        <v>37631</v>
      </c>
      <c r="E4859" s="115"/>
      <c r="F4859" s="104" t="s">
        <v>14834</v>
      </c>
      <c r="G4859" s="105"/>
      <c r="H4859" s="102"/>
      <c r="I4859" s="102"/>
      <c r="J4859" s="102"/>
      <c r="K4859" s="102" t="s">
        <v>10274</v>
      </c>
      <c r="L4859" s="111" t="s">
        <v>512</v>
      </c>
      <c r="M4859" s="102"/>
      <c r="N4859" s="112"/>
      <c r="O4859" s="102"/>
      <c r="P4859" s="102"/>
      <c r="Q4859" s="102"/>
      <c r="R4859" s="102"/>
      <c r="S4859" s="102"/>
      <c r="T4859" s="102"/>
      <c r="U4859" s="102"/>
      <c r="V4859" s="118" t="s">
        <v>5147</v>
      </c>
      <c r="W4859" s="102"/>
      <c r="X4859" s="324"/>
    </row>
    <row r="4860" spans="1:24" ht="12.95" customHeight="1" x14ac:dyDescent="0.2">
      <c r="A4860" s="116"/>
      <c r="B4860" s="102" t="s">
        <v>7917</v>
      </c>
      <c r="C4860" s="102" t="s">
        <v>4202</v>
      </c>
      <c r="D4860" s="127" t="s">
        <v>18282</v>
      </c>
      <c r="E4860" s="115"/>
      <c r="F4860" s="104" t="s">
        <v>14834</v>
      </c>
      <c r="G4860" s="105">
        <v>16271</v>
      </c>
      <c r="H4860" s="102" t="s">
        <v>11819</v>
      </c>
      <c r="I4860" s="102" t="s">
        <v>13336</v>
      </c>
      <c r="J4860" s="102" t="s">
        <v>6987</v>
      </c>
      <c r="K4860" s="102" t="s">
        <v>578</v>
      </c>
      <c r="L4860" s="111"/>
      <c r="M4860" s="109">
        <v>1</v>
      </c>
      <c r="N4860" s="112">
        <v>20</v>
      </c>
      <c r="O4860" s="102"/>
      <c r="P4860" s="102"/>
      <c r="Q4860" s="102"/>
      <c r="R4860" s="109"/>
      <c r="S4860" s="102"/>
      <c r="T4860" s="102"/>
      <c r="U4860" s="102"/>
      <c r="V4860" s="109">
        <v>7</v>
      </c>
      <c r="W4860" s="107"/>
      <c r="X4860" s="324"/>
    </row>
    <row r="4861" spans="1:24" ht="12.95" customHeight="1" x14ac:dyDescent="0.2">
      <c r="A4861" s="101">
        <v>34304</v>
      </c>
      <c r="B4861" s="102" t="s">
        <v>7917</v>
      </c>
      <c r="C4861" s="103" t="s">
        <v>12589</v>
      </c>
      <c r="D4861" s="102" t="s">
        <v>37632</v>
      </c>
      <c r="E4861" s="115" t="s">
        <v>28999</v>
      </c>
      <c r="F4861" s="104" t="s">
        <v>14834</v>
      </c>
      <c r="G4861" s="105">
        <v>15152</v>
      </c>
      <c r="H4861" s="102" t="s">
        <v>11819</v>
      </c>
      <c r="I4861" s="102" t="s">
        <v>10103</v>
      </c>
      <c r="J4861" s="102" t="s">
        <v>10224</v>
      </c>
      <c r="K4861" s="132" t="s">
        <v>10149</v>
      </c>
      <c r="L4861" s="111"/>
      <c r="M4861" s="107">
        <v>3</v>
      </c>
      <c r="N4861" s="112" t="s">
        <v>16531</v>
      </c>
      <c r="O4861" s="102" t="s">
        <v>5985</v>
      </c>
      <c r="P4861" s="102" t="s">
        <v>13301</v>
      </c>
      <c r="Q4861" s="102" t="s">
        <v>16579</v>
      </c>
      <c r="R4861" s="109"/>
      <c r="S4861" s="102" t="s">
        <v>9435</v>
      </c>
      <c r="T4861" s="102" t="s">
        <v>7789</v>
      </c>
      <c r="U4861" s="102" t="s">
        <v>20625</v>
      </c>
      <c r="V4861" s="109">
        <v>9.5</v>
      </c>
      <c r="W4861" s="107"/>
      <c r="X4861" s="324"/>
    </row>
    <row r="4862" spans="1:24" ht="12.95" customHeight="1" x14ac:dyDescent="0.2">
      <c r="A4862" s="101">
        <v>34669</v>
      </c>
      <c r="B4862" s="102" t="s">
        <v>7917</v>
      </c>
      <c r="C4862" s="103" t="s">
        <v>3756</v>
      </c>
      <c r="D4862" s="102" t="s">
        <v>37633</v>
      </c>
      <c r="E4862" s="115" t="s">
        <v>28997</v>
      </c>
      <c r="F4862" s="104" t="s">
        <v>14834</v>
      </c>
      <c r="G4862" s="105">
        <v>16486</v>
      </c>
      <c r="H4862" s="102" t="s">
        <v>10103</v>
      </c>
      <c r="I4862" s="102" t="s">
        <v>4890</v>
      </c>
      <c r="J4862" s="102" t="s">
        <v>10313</v>
      </c>
      <c r="K4862" s="132" t="s">
        <v>10151</v>
      </c>
      <c r="L4862" s="111"/>
      <c r="M4862" s="107">
        <v>2</v>
      </c>
      <c r="N4862" s="112" t="s">
        <v>15826</v>
      </c>
      <c r="O4862" s="102" t="s">
        <v>17478</v>
      </c>
      <c r="P4862" s="102"/>
      <c r="Q4862" s="102" t="s">
        <v>17383</v>
      </c>
      <c r="R4862" s="109"/>
      <c r="S4862" s="102"/>
      <c r="T4862" s="102" t="s">
        <v>7789</v>
      </c>
      <c r="U4862" s="102" t="s">
        <v>29004</v>
      </c>
      <c r="V4862" s="109">
        <v>7</v>
      </c>
      <c r="W4862" s="107"/>
      <c r="X4862" s="324"/>
    </row>
    <row r="4863" spans="1:24" ht="12.95" customHeight="1" x14ac:dyDescent="0.2">
      <c r="A4863" s="101">
        <v>34669</v>
      </c>
      <c r="B4863" s="102" t="s">
        <v>7917</v>
      </c>
      <c r="C4863" s="102" t="s">
        <v>3756</v>
      </c>
      <c r="D4863" s="102" t="s">
        <v>37634</v>
      </c>
      <c r="E4863" s="115" t="s">
        <v>28998</v>
      </c>
      <c r="F4863" s="104" t="s">
        <v>14834</v>
      </c>
      <c r="G4863" s="105">
        <v>15622</v>
      </c>
      <c r="H4863" s="102" t="s">
        <v>15082</v>
      </c>
      <c r="I4863" s="102" t="s">
        <v>2625</v>
      </c>
      <c r="J4863" s="102" t="s">
        <v>11260</v>
      </c>
      <c r="K4863" s="132" t="s">
        <v>10152</v>
      </c>
      <c r="L4863" s="111"/>
      <c r="M4863" s="107">
        <v>2</v>
      </c>
      <c r="N4863" s="112" t="s">
        <v>16131</v>
      </c>
      <c r="O4863" s="102"/>
      <c r="P4863" s="102"/>
      <c r="Q4863" s="102" t="s">
        <v>16546</v>
      </c>
      <c r="R4863" s="109"/>
      <c r="S4863" s="102"/>
      <c r="T4863" s="102" t="s">
        <v>20545</v>
      </c>
      <c r="U4863" s="102" t="s">
        <v>29005</v>
      </c>
      <c r="V4863" s="109">
        <v>7</v>
      </c>
      <c r="W4863" s="107"/>
      <c r="X4863" s="324"/>
    </row>
    <row r="4864" spans="1:24" ht="12.95" customHeight="1" x14ac:dyDescent="0.2">
      <c r="A4864" s="101">
        <v>34669</v>
      </c>
      <c r="B4864" s="102" t="s">
        <v>7917</v>
      </c>
      <c r="C4864" s="102" t="s">
        <v>3756</v>
      </c>
      <c r="D4864" s="102" t="s">
        <v>37635</v>
      </c>
      <c r="E4864" s="115" t="s">
        <v>29000</v>
      </c>
      <c r="F4864" s="104" t="s">
        <v>14834</v>
      </c>
      <c r="G4864" s="105">
        <v>15500</v>
      </c>
      <c r="H4864" s="102" t="s">
        <v>30767</v>
      </c>
      <c r="I4864" s="102" t="s">
        <v>11819</v>
      </c>
      <c r="J4864" s="102" t="s">
        <v>1504</v>
      </c>
      <c r="K4864" s="132" t="s">
        <v>6185</v>
      </c>
      <c r="L4864" s="111"/>
      <c r="M4864" s="107">
        <v>2</v>
      </c>
      <c r="N4864" s="112" t="s">
        <v>16603</v>
      </c>
      <c r="O4864" s="102" t="s">
        <v>683</v>
      </c>
      <c r="P4864" s="102" t="s">
        <v>8076</v>
      </c>
      <c r="Q4864" s="102" t="s">
        <v>16869</v>
      </c>
      <c r="R4864" s="109"/>
      <c r="S4864" s="102" t="s">
        <v>11080</v>
      </c>
      <c r="T4864" s="102" t="s">
        <v>14962</v>
      </c>
      <c r="U4864" s="102" t="s">
        <v>29006</v>
      </c>
      <c r="V4864" s="109">
        <v>8</v>
      </c>
      <c r="W4864" s="107"/>
      <c r="X4864" s="324"/>
    </row>
    <row r="4865" spans="1:24" ht="12.95" customHeight="1" x14ac:dyDescent="0.2">
      <c r="A4865" s="101">
        <v>34669</v>
      </c>
      <c r="B4865" s="102" t="s">
        <v>7917</v>
      </c>
      <c r="C4865" s="102" t="s">
        <v>3756</v>
      </c>
      <c r="D4865" s="102" t="s">
        <v>37636</v>
      </c>
      <c r="E4865" s="115" t="s">
        <v>29001</v>
      </c>
      <c r="F4865" s="104" t="s">
        <v>14834</v>
      </c>
      <c r="G4865" s="105">
        <v>15826</v>
      </c>
      <c r="H4865" s="102" t="s">
        <v>11819</v>
      </c>
      <c r="I4865" s="102" t="s">
        <v>13336</v>
      </c>
      <c r="J4865" s="102" t="s">
        <v>10225</v>
      </c>
      <c r="K4865" s="132" t="s">
        <v>10150</v>
      </c>
      <c r="L4865" s="111"/>
      <c r="M4865" s="107">
        <v>2</v>
      </c>
      <c r="N4865" s="112" t="s">
        <v>15912</v>
      </c>
      <c r="O4865" s="102" t="s">
        <v>14682</v>
      </c>
      <c r="P4865" s="102" t="s">
        <v>162</v>
      </c>
      <c r="Q4865" s="102" t="s">
        <v>16568</v>
      </c>
      <c r="R4865" s="109"/>
      <c r="S4865" s="102"/>
      <c r="T4865" s="102" t="s">
        <v>14962</v>
      </c>
      <c r="U4865" s="102" t="s">
        <v>29007</v>
      </c>
      <c r="V4865" s="109">
        <v>7</v>
      </c>
      <c r="W4865" s="107"/>
      <c r="X4865" s="324"/>
    </row>
    <row r="4866" spans="1:24" ht="12.95" customHeight="1" x14ac:dyDescent="0.2">
      <c r="A4866" s="101">
        <v>32264</v>
      </c>
      <c r="B4866" s="102" t="s">
        <v>7917</v>
      </c>
      <c r="C4866" s="103" t="s">
        <v>3736</v>
      </c>
      <c r="D4866" s="127" t="s">
        <v>37637</v>
      </c>
      <c r="E4866" s="115" t="s">
        <v>29002</v>
      </c>
      <c r="F4866" s="104" t="s">
        <v>14834</v>
      </c>
      <c r="G4866" s="105">
        <v>16558</v>
      </c>
      <c r="H4866" s="102" t="s">
        <v>10103</v>
      </c>
      <c r="I4866" s="102" t="s">
        <v>10191</v>
      </c>
      <c r="J4866" s="102" t="s">
        <v>4203</v>
      </c>
      <c r="K4866" s="102" t="s">
        <v>13516</v>
      </c>
      <c r="L4866" s="111"/>
      <c r="M4866" s="109">
        <v>3</v>
      </c>
      <c r="N4866" s="112" t="s">
        <v>18283</v>
      </c>
      <c r="O4866" s="102" t="s">
        <v>4204</v>
      </c>
      <c r="P4866" s="102"/>
      <c r="Q4866" s="102"/>
      <c r="R4866" s="109"/>
      <c r="S4866" s="102"/>
      <c r="T4866" s="102" t="s">
        <v>28688</v>
      </c>
      <c r="U4866" s="102" t="s">
        <v>2653</v>
      </c>
      <c r="V4866" s="118">
        <v>10</v>
      </c>
      <c r="W4866" s="107"/>
      <c r="X4866" s="324"/>
    </row>
    <row r="4867" spans="1:24" ht="12.95" customHeight="1" x14ac:dyDescent="0.2">
      <c r="A4867" s="101">
        <v>34151</v>
      </c>
      <c r="B4867" s="102" t="s">
        <v>7917</v>
      </c>
      <c r="C4867" s="103" t="s">
        <v>3737</v>
      </c>
      <c r="D4867" s="102" t="s">
        <v>37638</v>
      </c>
      <c r="E4867" s="115" t="s">
        <v>29003</v>
      </c>
      <c r="F4867" s="104" t="s">
        <v>14834</v>
      </c>
      <c r="G4867" s="105">
        <v>16096</v>
      </c>
      <c r="H4867" s="102" t="s">
        <v>11819</v>
      </c>
      <c r="I4867" s="102" t="s">
        <v>30767</v>
      </c>
      <c r="J4867" s="102" t="s">
        <v>2654</v>
      </c>
      <c r="K4867" s="132" t="s">
        <v>13517</v>
      </c>
      <c r="L4867" s="111"/>
      <c r="M4867" s="107">
        <v>1.5</v>
      </c>
      <c r="N4867" s="108" t="s">
        <v>32179</v>
      </c>
      <c r="O4867" s="102"/>
      <c r="P4867" s="102"/>
      <c r="Q4867" s="102" t="s">
        <v>15976</v>
      </c>
      <c r="R4867" s="109"/>
      <c r="S4867" s="102" t="s">
        <v>8315</v>
      </c>
      <c r="T4867" s="102" t="s">
        <v>21293</v>
      </c>
      <c r="U4867" s="102" t="s">
        <v>29008</v>
      </c>
      <c r="V4867" s="109">
        <v>8</v>
      </c>
      <c r="W4867" s="107"/>
      <c r="X4867" s="324"/>
    </row>
    <row r="4868" spans="1:24" ht="12.95" customHeight="1" x14ac:dyDescent="0.2">
      <c r="A4868" s="115">
        <v>1991</v>
      </c>
      <c r="B4868" s="115" t="s">
        <v>11140</v>
      </c>
      <c r="C4868" s="103" t="s">
        <v>1994</v>
      </c>
      <c r="D4868" s="129" t="s">
        <v>2638</v>
      </c>
      <c r="E4868" s="102"/>
      <c r="F4868" s="102" t="s">
        <v>14834</v>
      </c>
      <c r="G4868" s="105">
        <v>14754</v>
      </c>
      <c r="H4868" s="102" t="s">
        <v>11819</v>
      </c>
      <c r="I4868" s="102" t="s">
        <v>32180</v>
      </c>
      <c r="J4868" s="102" t="s">
        <v>18284</v>
      </c>
      <c r="K4868" s="102"/>
      <c r="L4868" s="111" t="s">
        <v>9190</v>
      </c>
      <c r="M4868" s="102">
        <v>0.5</v>
      </c>
      <c r="N4868" s="125">
        <v>23</v>
      </c>
      <c r="O4868" s="102"/>
      <c r="P4868" s="102" t="s">
        <v>15941</v>
      </c>
      <c r="Q4868" s="102" t="s">
        <v>16140</v>
      </c>
      <c r="R4868" s="102"/>
      <c r="S4868" s="102"/>
      <c r="T4868" s="102" t="s">
        <v>28757</v>
      </c>
      <c r="U4868" s="102"/>
      <c r="V4868" s="109">
        <v>6</v>
      </c>
      <c r="W4868" s="109"/>
      <c r="X4868" s="324"/>
    </row>
    <row r="4869" spans="1:24" ht="12.95" customHeight="1" x14ac:dyDescent="0.2">
      <c r="A4869" s="115">
        <v>1991</v>
      </c>
      <c r="B4869" s="115" t="s">
        <v>11140</v>
      </c>
      <c r="C4869" s="102" t="s">
        <v>1994</v>
      </c>
      <c r="D4869" s="129" t="s">
        <v>375</v>
      </c>
      <c r="E4869" s="102"/>
      <c r="F4869" s="102" t="s">
        <v>14834</v>
      </c>
      <c r="G4869" s="105">
        <v>15263</v>
      </c>
      <c r="H4869" s="102" t="s">
        <v>30804</v>
      </c>
      <c r="I4869" s="102" t="s">
        <v>11819</v>
      </c>
      <c r="J4869" s="102" t="s">
        <v>18285</v>
      </c>
      <c r="K4869" s="102"/>
      <c r="L4869" s="111" t="s">
        <v>1769</v>
      </c>
      <c r="M4869" s="102">
        <v>4</v>
      </c>
      <c r="N4869" s="125" t="s">
        <v>32181</v>
      </c>
      <c r="O4869" s="102" t="s">
        <v>248</v>
      </c>
      <c r="P4869" s="102" t="s">
        <v>13555</v>
      </c>
      <c r="Q4869" s="102" t="s">
        <v>19708</v>
      </c>
      <c r="R4869" s="102"/>
      <c r="S4869" s="102"/>
      <c r="T4869" s="102" t="s">
        <v>7789</v>
      </c>
      <c r="U4869" s="102" t="s">
        <v>28385</v>
      </c>
      <c r="V4869" s="109">
        <v>8</v>
      </c>
      <c r="W4869" s="109"/>
      <c r="X4869" s="324"/>
    </row>
    <row r="4870" spans="1:24" ht="12.95" customHeight="1" x14ac:dyDescent="0.2">
      <c r="A4870" s="115">
        <v>1991</v>
      </c>
      <c r="B4870" s="115" t="s">
        <v>11140</v>
      </c>
      <c r="C4870" s="103" t="s">
        <v>12709</v>
      </c>
      <c r="D4870" s="129" t="s">
        <v>9595</v>
      </c>
      <c r="E4870" s="102"/>
      <c r="F4870" s="102" t="s">
        <v>14834</v>
      </c>
      <c r="G4870" s="105">
        <v>13584</v>
      </c>
      <c r="H4870" s="102" t="s">
        <v>31628</v>
      </c>
      <c r="I4870" s="102" t="s">
        <v>31629</v>
      </c>
      <c r="J4870" s="102" t="s">
        <v>18286</v>
      </c>
      <c r="K4870" s="102"/>
      <c r="L4870" s="111" t="s">
        <v>30944</v>
      </c>
      <c r="M4870" s="102">
        <v>2</v>
      </c>
      <c r="N4870" s="125" t="s">
        <v>32182</v>
      </c>
      <c r="O4870" s="102" t="s">
        <v>10189</v>
      </c>
      <c r="P4870" s="102"/>
      <c r="Q4870" s="102" t="s">
        <v>19671</v>
      </c>
      <c r="R4870" s="102"/>
      <c r="S4870" s="102"/>
      <c r="T4870" s="102" t="s">
        <v>21408</v>
      </c>
      <c r="U4870" s="102" t="s">
        <v>29009</v>
      </c>
      <c r="V4870" s="109">
        <v>6</v>
      </c>
      <c r="W4870" s="109"/>
      <c r="X4870" s="324"/>
    </row>
    <row r="4871" spans="1:24" ht="12.95" customHeight="1" x14ac:dyDescent="0.2">
      <c r="A4871" s="115">
        <v>1991</v>
      </c>
      <c r="B4871" s="115" t="s">
        <v>11140</v>
      </c>
      <c r="C4871" s="103" t="s">
        <v>4567</v>
      </c>
      <c r="D4871" s="102" t="s">
        <v>8904</v>
      </c>
      <c r="E4871" s="115" t="s">
        <v>8903</v>
      </c>
      <c r="F4871" s="104" t="s">
        <v>14834</v>
      </c>
      <c r="G4871" s="105">
        <v>14752</v>
      </c>
      <c r="H4871" s="102" t="s">
        <v>11819</v>
      </c>
      <c r="I4871" s="102" t="s">
        <v>13336</v>
      </c>
      <c r="J4871" s="102" t="s">
        <v>15084</v>
      </c>
      <c r="K4871" s="102"/>
      <c r="L4871" s="111"/>
      <c r="M4871" s="109">
        <v>3</v>
      </c>
      <c r="N4871" s="112" t="s">
        <v>17390</v>
      </c>
      <c r="O4871" s="102" t="s">
        <v>15877</v>
      </c>
      <c r="P4871" s="102" t="s">
        <v>4709</v>
      </c>
      <c r="Q4871" s="102" t="s">
        <v>8076</v>
      </c>
      <c r="R4871" s="109"/>
      <c r="S4871" s="102"/>
      <c r="T4871" s="102" t="s">
        <v>28757</v>
      </c>
      <c r="U4871" s="102" t="s">
        <v>5081</v>
      </c>
      <c r="V4871" s="109">
        <v>8</v>
      </c>
      <c r="W4871" s="107"/>
      <c r="X4871" s="324"/>
    </row>
    <row r="4872" spans="1:24" ht="12.95" customHeight="1" x14ac:dyDescent="0.2">
      <c r="A4872" s="115">
        <v>1991</v>
      </c>
      <c r="B4872" s="115" t="s">
        <v>11140</v>
      </c>
      <c r="C4872" s="102" t="s">
        <v>4567</v>
      </c>
      <c r="D4872" s="129" t="s">
        <v>2878</v>
      </c>
      <c r="E4872" s="102"/>
      <c r="F4872" s="102" t="s">
        <v>14834</v>
      </c>
      <c r="G4872" s="105">
        <v>15414</v>
      </c>
      <c r="H4872" s="102" t="s">
        <v>9654</v>
      </c>
      <c r="I4872" s="102" t="s">
        <v>11819</v>
      </c>
      <c r="J4872" s="102" t="s">
        <v>18287</v>
      </c>
      <c r="K4872" s="102"/>
      <c r="L4872" s="111" t="s">
        <v>4263</v>
      </c>
      <c r="M4872" s="102">
        <v>4</v>
      </c>
      <c r="N4872" s="112" t="s">
        <v>18288</v>
      </c>
      <c r="O4872" s="102" t="s">
        <v>17596</v>
      </c>
      <c r="P4872" s="102" t="s">
        <v>8076</v>
      </c>
      <c r="Q4872" s="102"/>
      <c r="R4872" s="102"/>
      <c r="S4872" s="102"/>
      <c r="T4872" s="102" t="s">
        <v>14962</v>
      </c>
      <c r="U4872" s="102" t="s">
        <v>18289</v>
      </c>
      <c r="V4872" s="109">
        <v>7</v>
      </c>
      <c r="W4872" s="109"/>
      <c r="X4872" s="324"/>
    </row>
    <row r="4873" spans="1:24" ht="12.95" customHeight="1" x14ac:dyDescent="0.2">
      <c r="A4873" s="115">
        <v>1992</v>
      </c>
      <c r="B4873" s="115" t="s">
        <v>11140</v>
      </c>
      <c r="C4873" s="103" t="s">
        <v>5762</v>
      </c>
      <c r="D4873" s="102" t="s">
        <v>11476</v>
      </c>
      <c r="E4873" s="115" t="s">
        <v>11475</v>
      </c>
      <c r="F4873" s="104" t="s">
        <v>14834</v>
      </c>
      <c r="G4873" s="105">
        <v>16263</v>
      </c>
      <c r="H4873" s="102" t="s">
        <v>4890</v>
      </c>
      <c r="I4873" s="102" t="s">
        <v>13336</v>
      </c>
      <c r="J4873" s="102" t="s">
        <v>243</v>
      </c>
      <c r="K4873" s="102"/>
      <c r="L4873" s="111"/>
      <c r="M4873" s="109">
        <v>3</v>
      </c>
      <c r="N4873" s="112" t="s">
        <v>18290</v>
      </c>
      <c r="O4873" s="102" t="s">
        <v>19698</v>
      </c>
      <c r="P4873" s="102" t="s">
        <v>13301</v>
      </c>
      <c r="Q4873" s="102" t="s">
        <v>20784</v>
      </c>
      <c r="R4873" s="109"/>
      <c r="S4873" s="102" t="s">
        <v>11080</v>
      </c>
      <c r="T4873" s="102" t="s">
        <v>20547</v>
      </c>
      <c r="U4873" s="102" t="s">
        <v>28230</v>
      </c>
      <c r="V4873" s="109">
        <v>10</v>
      </c>
      <c r="W4873" s="107"/>
      <c r="X4873" s="324"/>
    </row>
    <row r="4874" spans="1:24" ht="12.95" customHeight="1" x14ac:dyDescent="0.2">
      <c r="A4874" s="115">
        <v>1992</v>
      </c>
      <c r="B4874" s="115" t="s">
        <v>11140</v>
      </c>
      <c r="C4874" s="103" t="s">
        <v>8148</v>
      </c>
      <c r="D4874" s="102" t="s">
        <v>8007</v>
      </c>
      <c r="E4874" s="115" t="s">
        <v>11477</v>
      </c>
      <c r="F4874" s="104" t="s">
        <v>14834</v>
      </c>
      <c r="G4874" s="105">
        <v>16318</v>
      </c>
      <c r="H4874" s="102" t="s">
        <v>10191</v>
      </c>
      <c r="I4874" s="102" t="s">
        <v>11819</v>
      </c>
      <c r="J4874" s="102" t="s">
        <v>11478</v>
      </c>
      <c r="K4874" s="102"/>
      <c r="L4874" s="111"/>
      <c r="M4874" s="109">
        <v>3</v>
      </c>
      <c r="N4874" s="112" t="s">
        <v>18291</v>
      </c>
      <c r="O4874" s="102" t="s">
        <v>19439</v>
      </c>
      <c r="P4874" s="102"/>
      <c r="Q4874" s="102" t="s">
        <v>16814</v>
      </c>
      <c r="R4874" s="109"/>
      <c r="S4874" s="102" t="s">
        <v>8315</v>
      </c>
      <c r="T4874" s="102" t="s">
        <v>20547</v>
      </c>
      <c r="U4874" s="102" t="s">
        <v>29010</v>
      </c>
      <c r="V4874" s="109">
        <v>10</v>
      </c>
      <c r="W4874" s="107"/>
      <c r="X4874" s="324"/>
    </row>
    <row r="4875" spans="1:24" ht="12.95" customHeight="1" x14ac:dyDescent="0.2">
      <c r="A4875" s="115">
        <v>1992</v>
      </c>
      <c r="B4875" s="115" t="s">
        <v>11140</v>
      </c>
      <c r="C4875" s="102" t="s">
        <v>8148</v>
      </c>
      <c r="D4875" s="102" t="s">
        <v>1530</v>
      </c>
      <c r="E4875" s="115"/>
      <c r="F4875" s="104" t="s">
        <v>14834</v>
      </c>
      <c r="G4875" s="105">
        <v>14744</v>
      </c>
      <c r="H4875" s="102" t="s">
        <v>31892</v>
      </c>
      <c r="I4875" s="102" t="s">
        <v>11819</v>
      </c>
      <c r="J4875" s="102" t="s">
        <v>14928</v>
      </c>
      <c r="K4875" s="102"/>
      <c r="L4875" s="111"/>
      <c r="M4875" s="107">
        <v>1</v>
      </c>
      <c r="N4875" s="108" t="s">
        <v>30905</v>
      </c>
      <c r="O4875" s="102" t="s">
        <v>3620</v>
      </c>
      <c r="P4875" s="102" t="s">
        <v>162</v>
      </c>
      <c r="Q4875" s="102" t="s">
        <v>17386</v>
      </c>
      <c r="R4875" s="109"/>
      <c r="S4875" s="102"/>
      <c r="T4875" s="102" t="s">
        <v>28757</v>
      </c>
      <c r="U4875" s="102"/>
      <c r="V4875" s="109">
        <v>7</v>
      </c>
      <c r="W4875" s="107"/>
      <c r="X4875" s="324"/>
    </row>
    <row r="4876" spans="1:24" ht="12.95" customHeight="1" x14ac:dyDescent="0.2">
      <c r="A4876" s="115">
        <v>1992</v>
      </c>
      <c r="B4876" s="115" t="s">
        <v>11140</v>
      </c>
      <c r="C4876" s="102" t="s">
        <v>8148</v>
      </c>
      <c r="D4876" s="102" t="s">
        <v>7705</v>
      </c>
      <c r="E4876" s="115"/>
      <c r="F4876" s="114" t="s">
        <v>6406</v>
      </c>
      <c r="G4876" s="105">
        <v>16264</v>
      </c>
      <c r="H4876" s="102" t="s">
        <v>11819</v>
      </c>
      <c r="I4876" s="102" t="s">
        <v>10191</v>
      </c>
      <c r="J4876" s="102" t="s">
        <v>5997</v>
      </c>
      <c r="K4876" s="115"/>
      <c r="L4876" s="111"/>
      <c r="M4876" s="107">
        <v>2</v>
      </c>
      <c r="N4876" s="112" t="s">
        <v>18292</v>
      </c>
      <c r="O4876" s="102" t="s">
        <v>3620</v>
      </c>
      <c r="P4876" s="102"/>
      <c r="Q4876" s="102" t="s">
        <v>16096</v>
      </c>
      <c r="R4876" s="109"/>
      <c r="S4876" s="102" t="s">
        <v>9435</v>
      </c>
      <c r="T4876" s="102" t="s">
        <v>20547</v>
      </c>
      <c r="U4876" s="102" t="s">
        <v>29011</v>
      </c>
      <c r="V4876" s="109">
        <v>8</v>
      </c>
      <c r="W4876" s="107"/>
      <c r="X4876" s="324"/>
    </row>
    <row r="4877" spans="1:24" ht="12.95" customHeight="1" x14ac:dyDescent="0.2">
      <c r="A4877" s="115">
        <v>1992</v>
      </c>
      <c r="B4877" s="115" t="s">
        <v>11140</v>
      </c>
      <c r="C4877" s="102" t="s">
        <v>8148</v>
      </c>
      <c r="D4877" s="129" t="s">
        <v>10155</v>
      </c>
      <c r="E4877" s="102"/>
      <c r="F4877" s="102" t="s">
        <v>14834</v>
      </c>
      <c r="G4877" s="105">
        <v>16425</v>
      </c>
      <c r="H4877" s="102" t="s">
        <v>10191</v>
      </c>
      <c r="I4877" s="102" t="s">
        <v>4890</v>
      </c>
      <c r="J4877" s="102" t="s">
        <v>810</v>
      </c>
      <c r="K4877" s="102"/>
      <c r="L4877" s="111" t="s">
        <v>8597</v>
      </c>
      <c r="M4877" s="102">
        <v>2</v>
      </c>
      <c r="N4877" s="112" t="s">
        <v>15884</v>
      </c>
      <c r="O4877" s="102" t="s">
        <v>325</v>
      </c>
      <c r="P4877" s="102" t="s">
        <v>162</v>
      </c>
      <c r="Q4877" s="102" t="s">
        <v>19101</v>
      </c>
      <c r="R4877" s="102"/>
      <c r="S4877" s="102"/>
      <c r="T4877" s="102" t="s">
        <v>20547</v>
      </c>
      <c r="U4877" s="102" t="s">
        <v>18293</v>
      </c>
      <c r="V4877" s="109">
        <v>6.5</v>
      </c>
      <c r="W4877" s="109"/>
      <c r="X4877" s="324"/>
    </row>
    <row r="4878" spans="1:24" ht="12.95" customHeight="1" x14ac:dyDescent="0.2">
      <c r="A4878" s="115">
        <v>1992</v>
      </c>
      <c r="B4878" s="115" t="s">
        <v>11140</v>
      </c>
      <c r="C4878" s="102" t="s">
        <v>8148</v>
      </c>
      <c r="D4878" s="111" t="s">
        <v>1531</v>
      </c>
      <c r="E4878" s="115"/>
      <c r="F4878" s="104" t="s">
        <v>14834</v>
      </c>
      <c r="G4878" s="105">
        <v>15672</v>
      </c>
      <c r="H4878" s="102" t="s">
        <v>3804</v>
      </c>
      <c r="I4878" s="102" t="s">
        <v>11819</v>
      </c>
      <c r="J4878" s="102" t="s">
        <v>7704</v>
      </c>
      <c r="K4878" s="102"/>
      <c r="L4878" s="111" t="s">
        <v>8343</v>
      </c>
      <c r="M4878" s="107">
        <v>1</v>
      </c>
      <c r="N4878" s="108" t="s">
        <v>32183</v>
      </c>
      <c r="O4878" s="102" t="s">
        <v>16022</v>
      </c>
      <c r="P4878" s="102" t="s">
        <v>9125</v>
      </c>
      <c r="Q4878" s="102" t="s">
        <v>17527</v>
      </c>
      <c r="R4878" s="109"/>
      <c r="S4878" s="102"/>
      <c r="T4878" s="102" t="s">
        <v>14962</v>
      </c>
      <c r="U4878" s="102" t="s">
        <v>28550</v>
      </c>
      <c r="V4878" s="109">
        <v>7</v>
      </c>
      <c r="W4878" s="107"/>
      <c r="X4878" s="324"/>
    </row>
    <row r="4879" spans="1:24" ht="12.95" customHeight="1" x14ac:dyDescent="0.2">
      <c r="A4879" s="115">
        <v>1992</v>
      </c>
      <c r="B4879" s="115" t="s">
        <v>11140</v>
      </c>
      <c r="C4879" s="102" t="s">
        <v>8148</v>
      </c>
      <c r="D4879" s="129" t="s">
        <v>10156</v>
      </c>
      <c r="E4879" s="102"/>
      <c r="F4879" s="102" t="s">
        <v>14834</v>
      </c>
      <c r="G4879" s="105">
        <v>15688</v>
      </c>
      <c r="H4879" s="102" t="s">
        <v>10103</v>
      </c>
      <c r="I4879" s="102" t="s">
        <v>11819</v>
      </c>
      <c r="J4879" s="102" t="s">
        <v>14340</v>
      </c>
      <c r="K4879" s="102" t="s">
        <v>11725</v>
      </c>
      <c r="L4879" s="111" t="s">
        <v>18294</v>
      </c>
      <c r="M4879" s="107">
        <v>3</v>
      </c>
      <c r="N4879" s="112" t="s">
        <v>16619</v>
      </c>
      <c r="O4879" s="102" t="s">
        <v>29012</v>
      </c>
      <c r="P4879" s="102"/>
      <c r="Q4879" s="102" t="s">
        <v>17599</v>
      </c>
      <c r="R4879" s="109"/>
      <c r="S4879" s="102"/>
      <c r="T4879" s="102" t="s">
        <v>7789</v>
      </c>
      <c r="U4879" s="102" t="s">
        <v>29013</v>
      </c>
      <c r="V4879" s="109">
        <v>5.5</v>
      </c>
      <c r="W4879" s="107"/>
      <c r="X4879" s="324"/>
    </row>
    <row r="4880" spans="1:24" ht="12.95" customHeight="1" x14ac:dyDescent="0.2">
      <c r="A4880" s="115">
        <v>1992</v>
      </c>
      <c r="B4880" s="115" t="s">
        <v>11140</v>
      </c>
      <c r="C4880" s="103" t="s">
        <v>13751</v>
      </c>
      <c r="D4880" s="102" t="s">
        <v>4744</v>
      </c>
      <c r="E4880" s="115" t="s">
        <v>7438</v>
      </c>
      <c r="F4880" s="104" t="s">
        <v>14834</v>
      </c>
      <c r="G4880" s="105">
        <v>15904</v>
      </c>
      <c r="H4880" s="102" t="s">
        <v>10191</v>
      </c>
      <c r="I4880" s="102" t="s">
        <v>2625</v>
      </c>
      <c r="J4880" s="102" t="s">
        <v>11265</v>
      </c>
      <c r="K4880" s="115"/>
      <c r="L4880" s="111"/>
      <c r="M4880" s="107">
        <v>0.5</v>
      </c>
      <c r="N4880" s="108">
        <v>36</v>
      </c>
      <c r="O4880" s="102" t="s">
        <v>9125</v>
      </c>
      <c r="P4880" s="102"/>
      <c r="Q4880" s="102" t="s">
        <v>16546</v>
      </c>
      <c r="R4880" s="109"/>
      <c r="S4880" s="102" t="s">
        <v>9435</v>
      </c>
      <c r="T4880" s="102" t="s">
        <v>20545</v>
      </c>
      <c r="U4880" s="102" t="s">
        <v>21333</v>
      </c>
      <c r="V4880" s="109">
        <v>6</v>
      </c>
      <c r="W4880" s="107"/>
      <c r="X4880" s="324"/>
    </row>
    <row r="4881" spans="1:24" ht="12.95" customHeight="1" x14ac:dyDescent="0.2">
      <c r="A4881" s="115">
        <v>1992</v>
      </c>
      <c r="B4881" s="115" t="s">
        <v>11140</v>
      </c>
      <c r="C4881" s="102" t="s">
        <v>13751</v>
      </c>
      <c r="D4881" s="102" t="s">
        <v>4746</v>
      </c>
      <c r="E4881" s="115" t="s">
        <v>4745</v>
      </c>
      <c r="F4881" s="104" t="s">
        <v>14834</v>
      </c>
      <c r="G4881" s="105">
        <v>15950</v>
      </c>
      <c r="H4881" s="102" t="s">
        <v>10191</v>
      </c>
      <c r="I4881" s="102" t="s">
        <v>11819</v>
      </c>
      <c r="J4881" s="102" t="s">
        <v>4747</v>
      </c>
      <c r="K4881" s="115"/>
      <c r="L4881" s="111"/>
      <c r="M4881" s="109">
        <v>3</v>
      </c>
      <c r="N4881" s="112" t="s">
        <v>18295</v>
      </c>
      <c r="O4881" s="102" t="s">
        <v>12252</v>
      </c>
      <c r="P4881" s="102"/>
      <c r="Q4881" s="102" t="s">
        <v>16764</v>
      </c>
      <c r="R4881" s="109"/>
      <c r="S4881" s="102"/>
      <c r="T4881" s="102" t="s">
        <v>21293</v>
      </c>
      <c r="U4881" s="102" t="s">
        <v>4775</v>
      </c>
      <c r="V4881" s="109">
        <v>10.5</v>
      </c>
      <c r="W4881" s="107"/>
      <c r="X4881" s="324"/>
    </row>
    <row r="4882" spans="1:24" ht="12.95" customHeight="1" x14ac:dyDescent="0.2">
      <c r="A4882" s="115">
        <v>2003</v>
      </c>
      <c r="B4882" s="115" t="s">
        <v>6763</v>
      </c>
      <c r="C4882" s="103" t="s">
        <v>12239</v>
      </c>
      <c r="D4882" s="111" t="s">
        <v>10780</v>
      </c>
      <c r="E4882" s="115" t="s">
        <v>4978</v>
      </c>
      <c r="F4882" s="104" t="s">
        <v>14834</v>
      </c>
      <c r="G4882" s="105">
        <v>14742</v>
      </c>
      <c r="H4882" s="115" t="s">
        <v>11819</v>
      </c>
      <c r="I4882" s="115" t="s">
        <v>5011</v>
      </c>
      <c r="J4882" s="115" t="s">
        <v>15188</v>
      </c>
      <c r="K4882" s="115"/>
      <c r="L4882" s="111" t="s">
        <v>12068</v>
      </c>
      <c r="M4882" s="109">
        <v>4</v>
      </c>
      <c r="N4882" s="112" t="s">
        <v>18296</v>
      </c>
      <c r="O4882" s="102" t="s">
        <v>20486</v>
      </c>
      <c r="P4882" s="102" t="s">
        <v>162</v>
      </c>
      <c r="Q4882" s="102" t="s">
        <v>17422</v>
      </c>
      <c r="R4882" s="109"/>
      <c r="S4882" s="102"/>
      <c r="T4882" s="102" t="s">
        <v>28757</v>
      </c>
      <c r="U4882" s="102" t="s">
        <v>29014</v>
      </c>
      <c r="V4882" s="109">
        <v>8.5</v>
      </c>
      <c r="W4882" s="107"/>
      <c r="X4882" s="324"/>
    </row>
    <row r="4883" spans="1:24" ht="12.95" customHeight="1" x14ac:dyDescent="0.2">
      <c r="A4883" s="115">
        <v>2003</v>
      </c>
      <c r="B4883" s="115" t="s">
        <v>6763</v>
      </c>
      <c r="C4883" s="102" t="s">
        <v>12239</v>
      </c>
      <c r="D4883" s="129" t="s">
        <v>6057</v>
      </c>
      <c r="E4883" s="102" t="s">
        <v>4979</v>
      </c>
      <c r="F4883" s="102" t="s">
        <v>14834</v>
      </c>
      <c r="G4883" s="105">
        <v>16539</v>
      </c>
      <c r="H4883" s="102" t="s">
        <v>4890</v>
      </c>
      <c r="I4883" s="102" t="s">
        <v>10103</v>
      </c>
      <c r="J4883" s="102" t="s">
        <v>4239</v>
      </c>
      <c r="K4883" s="102"/>
      <c r="L4883" s="111" t="s">
        <v>18297</v>
      </c>
      <c r="M4883" s="259">
        <v>3</v>
      </c>
      <c r="N4883" s="125" t="s">
        <v>32184</v>
      </c>
      <c r="O4883" s="121" t="s">
        <v>16856</v>
      </c>
      <c r="P4883" s="102" t="s">
        <v>9125</v>
      </c>
      <c r="Q4883" s="102" t="s">
        <v>20863</v>
      </c>
      <c r="R4883" s="102"/>
      <c r="S4883" s="102"/>
      <c r="T4883" s="102" t="s">
        <v>7789</v>
      </c>
      <c r="U4883" s="102" t="s">
        <v>20625</v>
      </c>
      <c r="V4883" s="102">
        <v>6.5</v>
      </c>
      <c r="W4883" s="102"/>
      <c r="X4883" s="324"/>
    </row>
    <row r="4884" spans="1:24" ht="12.95" customHeight="1" x14ac:dyDescent="0.2">
      <c r="A4884" s="115">
        <v>2003</v>
      </c>
      <c r="B4884" s="115" t="s">
        <v>6763</v>
      </c>
      <c r="C4884" s="102" t="s">
        <v>12239</v>
      </c>
      <c r="D4884" s="129" t="s">
        <v>9275</v>
      </c>
      <c r="E4884" s="102" t="s">
        <v>4980</v>
      </c>
      <c r="F4884" s="102" t="s">
        <v>14834</v>
      </c>
      <c r="G4884" s="105">
        <v>16059</v>
      </c>
      <c r="H4884" s="102" t="s">
        <v>11819</v>
      </c>
      <c r="I4884" s="102" t="s">
        <v>30804</v>
      </c>
      <c r="J4884" s="102" t="s">
        <v>18298</v>
      </c>
      <c r="K4884" s="102"/>
      <c r="L4884" s="111" t="s">
        <v>18299</v>
      </c>
      <c r="M4884" s="127">
        <v>4</v>
      </c>
      <c r="N4884" s="125" t="s">
        <v>32185</v>
      </c>
      <c r="O4884" s="102" t="s">
        <v>2447</v>
      </c>
      <c r="P4884" s="102"/>
      <c r="Q4884" s="102" t="s">
        <v>29015</v>
      </c>
      <c r="R4884" s="102"/>
      <c r="S4884" s="102"/>
      <c r="T4884" s="102" t="s">
        <v>7789</v>
      </c>
      <c r="U4884" s="102" t="s">
        <v>29016</v>
      </c>
      <c r="V4884" s="102">
        <v>6</v>
      </c>
      <c r="W4884" s="102"/>
      <c r="X4884" s="324"/>
    </row>
    <row r="4885" spans="1:24" ht="12.95" customHeight="1" x14ac:dyDescent="0.2">
      <c r="A4885" s="115">
        <v>1997</v>
      </c>
      <c r="B4885" s="115" t="s">
        <v>6763</v>
      </c>
      <c r="C4885" s="103" t="s">
        <v>909</v>
      </c>
      <c r="D4885" s="102" t="s">
        <v>14586</v>
      </c>
      <c r="E4885" s="115" t="s">
        <v>7312</v>
      </c>
      <c r="F4885" s="148" t="s">
        <v>10085</v>
      </c>
      <c r="G4885" s="105">
        <v>16555</v>
      </c>
      <c r="H4885" s="102" t="s">
        <v>32186</v>
      </c>
      <c r="I4885" s="102" t="s">
        <v>32187</v>
      </c>
      <c r="J4885" s="102" t="s">
        <v>7665</v>
      </c>
      <c r="K4885" s="115"/>
      <c r="L4885" s="111"/>
      <c r="M4885" s="109">
        <v>1</v>
      </c>
      <c r="N4885" s="112" t="s">
        <v>5128</v>
      </c>
      <c r="O4885" s="102" t="s">
        <v>20529</v>
      </c>
      <c r="P4885" s="102" t="s">
        <v>20529</v>
      </c>
      <c r="Q4885" s="102" t="s">
        <v>20529</v>
      </c>
      <c r="R4885" s="109"/>
      <c r="S4885" s="102" t="s">
        <v>11080</v>
      </c>
      <c r="T4885" s="102" t="s">
        <v>7789</v>
      </c>
      <c r="U4885" s="102" t="s">
        <v>6386</v>
      </c>
      <c r="V4885" s="109" t="s">
        <v>20529</v>
      </c>
      <c r="W4885" s="107"/>
      <c r="X4885" s="324"/>
    </row>
    <row r="4886" spans="1:24" ht="12.95" customHeight="1" x14ac:dyDescent="0.2">
      <c r="A4886" s="115">
        <v>1997</v>
      </c>
      <c r="B4886" s="115" t="s">
        <v>6763</v>
      </c>
      <c r="C4886" s="102" t="s">
        <v>909</v>
      </c>
      <c r="D4886" s="102" t="s">
        <v>9123</v>
      </c>
      <c r="E4886" s="115" t="s">
        <v>7303</v>
      </c>
      <c r="F4886" s="148" t="s">
        <v>10085</v>
      </c>
      <c r="G4886" s="105">
        <v>16557</v>
      </c>
      <c r="H4886" s="102" t="s">
        <v>10103</v>
      </c>
      <c r="I4886" s="102" t="s">
        <v>4890</v>
      </c>
      <c r="J4886" s="102" t="s">
        <v>5888</v>
      </c>
      <c r="K4886" s="115"/>
      <c r="L4886" s="111"/>
      <c r="M4886" s="109">
        <v>1</v>
      </c>
      <c r="N4886" s="108" t="s">
        <v>5128</v>
      </c>
      <c r="O4886" s="102" t="s">
        <v>9160</v>
      </c>
      <c r="P4886" s="102"/>
      <c r="Q4886" s="102" t="s">
        <v>19145</v>
      </c>
      <c r="R4886" s="109"/>
      <c r="S4886" s="102"/>
      <c r="T4886" s="102" t="s">
        <v>7789</v>
      </c>
      <c r="U4886" s="102" t="s">
        <v>6386</v>
      </c>
      <c r="V4886" s="109">
        <v>5</v>
      </c>
      <c r="W4886" s="107"/>
      <c r="X4886" s="324"/>
    </row>
    <row r="4887" spans="1:24" ht="12.95" customHeight="1" x14ac:dyDescent="0.2">
      <c r="A4887" s="115">
        <v>1997</v>
      </c>
      <c r="B4887" s="115" t="s">
        <v>6763</v>
      </c>
      <c r="C4887" s="102" t="s">
        <v>909</v>
      </c>
      <c r="D4887" s="102" t="s">
        <v>5889</v>
      </c>
      <c r="E4887" s="115" t="s">
        <v>7304</v>
      </c>
      <c r="F4887" s="148" t="s">
        <v>10085</v>
      </c>
      <c r="G4887" s="105">
        <v>16552</v>
      </c>
      <c r="H4887" s="102" t="s">
        <v>32188</v>
      </c>
      <c r="I4887" s="102" t="s">
        <v>10103</v>
      </c>
      <c r="J4887" s="102" t="s">
        <v>6209</v>
      </c>
      <c r="K4887" s="115"/>
      <c r="L4887" s="111"/>
      <c r="M4887" s="109">
        <v>1</v>
      </c>
      <c r="N4887" s="108" t="s">
        <v>5128</v>
      </c>
      <c r="O4887" s="102" t="s">
        <v>9160</v>
      </c>
      <c r="P4887" s="102"/>
      <c r="Q4887" s="102" t="s">
        <v>16576</v>
      </c>
      <c r="R4887" s="109"/>
      <c r="S4887" s="102"/>
      <c r="T4887" s="102" t="s">
        <v>7789</v>
      </c>
      <c r="U4887" s="102" t="s">
        <v>6386</v>
      </c>
      <c r="V4887" s="109">
        <v>6</v>
      </c>
      <c r="W4887" s="107"/>
      <c r="X4887" s="324"/>
    </row>
    <row r="4888" spans="1:24" ht="12.95" customHeight="1" x14ac:dyDescent="0.2">
      <c r="A4888" s="115">
        <v>1997</v>
      </c>
      <c r="B4888" s="115" t="s">
        <v>6763</v>
      </c>
      <c r="C4888" s="102" t="s">
        <v>909</v>
      </c>
      <c r="D4888" s="102" t="s">
        <v>6210</v>
      </c>
      <c r="E4888" s="115" t="s">
        <v>7305</v>
      </c>
      <c r="F4888" s="148" t="s">
        <v>10085</v>
      </c>
      <c r="G4888" s="105">
        <v>16558</v>
      </c>
      <c r="H4888" s="102" t="s">
        <v>32186</v>
      </c>
      <c r="I4888" s="102" t="s">
        <v>32187</v>
      </c>
      <c r="J4888" s="102" t="s">
        <v>5640</v>
      </c>
      <c r="K4888" s="115"/>
      <c r="L4888" s="111"/>
      <c r="M4888" s="109">
        <v>1</v>
      </c>
      <c r="N4888" s="108" t="s">
        <v>5128</v>
      </c>
      <c r="O4888" s="102"/>
      <c r="P4888" s="102" t="s">
        <v>10189</v>
      </c>
      <c r="Q4888" s="102" t="s">
        <v>19677</v>
      </c>
      <c r="R4888" s="109"/>
      <c r="S4888" s="102"/>
      <c r="T4888" s="102" t="s">
        <v>7789</v>
      </c>
      <c r="U4888" s="102" t="s">
        <v>29017</v>
      </c>
      <c r="V4888" s="109">
        <v>7</v>
      </c>
      <c r="W4888" s="107"/>
      <c r="X4888" s="324"/>
    </row>
    <row r="4889" spans="1:24" ht="12.95" customHeight="1" x14ac:dyDescent="0.2">
      <c r="A4889" s="115">
        <v>1997</v>
      </c>
      <c r="B4889" s="115" t="s">
        <v>6763</v>
      </c>
      <c r="C4889" s="102" t="s">
        <v>909</v>
      </c>
      <c r="D4889" s="102" t="s">
        <v>7537</v>
      </c>
      <c r="E4889" s="115" t="s">
        <v>7306</v>
      </c>
      <c r="F4889" s="148" t="s">
        <v>10085</v>
      </c>
      <c r="G4889" s="105">
        <v>16555</v>
      </c>
      <c r="H4889" s="102" t="s">
        <v>32186</v>
      </c>
      <c r="I4889" s="102" t="s">
        <v>10103</v>
      </c>
      <c r="J4889" s="102" t="s">
        <v>48</v>
      </c>
      <c r="K4889" s="115"/>
      <c r="L4889" s="111"/>
      <c r="M4889" s="109">
        <v>1</v>
      </c>
      <c r="N4889" s="108" t="s">
        <v>5128</v>
      </c>
      <c r="O4889" s="102" t="s">
        <v>10189</v>
      </c>
      <c r="P4889" s="102"/>
      <c r="Q4889" s="102" t="s">
        <v>16753</v>
      </c>
      <c r="R4889" s="109" t="s">
        <v>7035</v>
      </c>
      <c r="S4889" s="102"/>
      <c r="T4889" s="102" t="s">
        <v>7789</v>
      </c>
      <c r="U4889" s="102" t="s">
        <v>29018</v>
      </c>
      <c r="V4889" s="109">
        <v>7</v>
      </c>
      <c r="W4889" s="107"/>
      <c r="X4889" s="324"/>
    </row>
    <row r="4890" spans="1:24" ht="12.95" customHeight="1" x14ac:dyDescent="0.2">
      <c r="A4890" s="115">
        <v>1997</v>
      </c>
      <c r="B4890" s="115" t="s">
        <v>6763</v>
      </c>
      <c r="C4890" s="102" t="s">
        <v>909</v>
      </c>
      <c r="D4890" s="102" t="s">
        <v>2337</v>
      </c>
      <c r="E4890" s="115" t="s">
        <v>7307</v>
      </c>
      <c r="F4890" s="148" t="s">
        <v>10085</v>
      </c>
      <c r="G4890" s="105">
        <v>16556</v>
      </c>
      <c r="H4890" s="102" t="s">
        <v>32186</v>
      </c>
      <c r="I4890" s="102" t="s">
        <v>10103</v>
      </c>
      <c r="J4890" s="102" t="s">
        <v>387</v>
      </c>
      <c r="K4890" s="115"/>
      <c r="L4890" s="111"/>
      <c r="M4890" s="169">
        <v>1</v>
      </c>
      <c r="N4890" s="108" t="s">
        <v>5128</v>
      </c>
      <c r="O4890" s="121"/>
      <c r="P4890" s="102"/>
      <c r="Q4890" s="102" t="s">
        <v>16579</v>
      </c>
      <c r="R4890" s="109"/>
      <c r="S4890" s="102"/>
      <c r="T4890" s="102" t="s">
        <v>7789</v>
      </c>
      <c r="U4890" s="102" t="s">
        <v>18300</v>
      </c>
      <c r="V4890" s="109">
        <v>7.5</v>
      </c>
      <c r="W4890" s="107"/>
      <c r="X4890" s="324"/>
    </row>
    <row r="4891" spans="1:24" ht="12.95" customHeight="1" x14ac:dyDescent="0.2">
      <c r="A4891" s="115">
        <v>1997</v>
      </c>
      <c r="B4891" s="115" t="s">
        <v>6763</v>
      </c>
      <c r="C4891" s="102" t="s">
        <v>909</v>
      </c>
      <c r="D4891" s="102" t="s">
        <v>388</v>
      </c>
      <c r="E4891" s="115" t="s">
        <v>7308</v>
      </c>
      <c r="F4891" s="148" t="s">
        <v>10085</v>
      </c>
      <c r="G4891" s="105">
        <v>16557</v>
      </c>
      <c r="H4891" s="102" t="s">
        <v>32186</v>
      </c>
      <c r="I4891" s="102" t="s">
        <v>10103</v>
      </c>
      <c r="J4891" s="102" t="s">
        <v>13284</v>
      </c>
      <c r="K4891" s="115"/>
      <c r="L4891" s="111"/>
      <c r="M4891" s="109">
        <v>1</v>
      </c>
      <c r="N4891" s="108" t="s">
        <v>5128</v>
      </c>
      <c r="O4891" s="102" t="s">
        <v>10189</v>
      </c>
      <c r="P4891" s="102"/>
      <c r="Q4891" s="102" t="s">
        <v>16753</v>
      </c>
      <c r="R4891" s="109"/>
      <c r="S4891" s="102"/>
      <c r="T4891" s="102" t="s">
        <v>7789</v>
      </c>
      <c r="U4891" s="102" t="s">
        <v>29019</v>
      </c>
      <c r="V4891" s="109">
        <v>6</v>
      </c>
      <c r="W4891" s="107"/>
      <c r="X4891" s="324"/>
    </row>
    <row r="4892" spans="1:24" ht="12.95" customHeight="1" x14ac:dyDescent="0.2">
      <c r="A4892" s="115">
        <v>1997</v>
      </c>
      <c r="B4892" s="115" t="s">
        <v>6763</v>
      </c>
      <c r="C4892" s="102" t="s">
        <v>909</v>
      </c>
      <c r="D4892" s="102" t="s">
        <v>13285</v>
      </c>
      <c r="E4892" s="115" t="s">
        <v>7309</v>
      </c>
      <c r="F4892" s="148" t="s">
        <v>10085</v>
      </c>
      <c r="G4892" s="105">
        <v>16556</v>
      </c>
      <c r="H4892" s="102" t="s">
        <v>32186</v>
      </c>
      <c r="I4892" s="102" t="s">
        <v>32187</v>
      </c>
      <c r="J4892" s="102" t="s">
        <v>387</v>
      </c>
      <c r="K4892" s="115"/>
      <c r="L4892" s="111"/>
      <c r="M4892" s="109">
        <v>1</v>
      </c>
      <c r="N4892" s="108" t="s">
        <v>5128</v>
      </c>
      <c r="O4892" s="102" t="s">
        <v>3620</v>
      </c>
      <c r="P4892" s="102" t="s">
        <v>9125</v>
      </c>
      <c r="Q4892" s="102" t="s">
        <v>20099</v>
      </c>
      <c r="R4892" s="109"/>
      <c r="S4892" s="102"/>
      <c r="T4892" s="102" t="s">
        <v>7789</v>
      </c>
      <c r="U4892" s="102" t="s">
        <v>18300</v>
      </c>
      <c r="V4892" s="109">
        <v>9</v>
      </c>
      <c r="W4892" s="107"/>
      <c r="X4892" s="324"/>
    </row>
    <row r="4893" spans="1:24" ht="12.95" customHeight="1" x14ac:dyDescent="0.2">
      <c r="A4893" s="115">
        <v>1997</v>
      </c>
      <c r="B4893" s="115" t="s">
        <v>6763</v>
      </c>
      <c r="C4893" s="102" t="s">
        <v>909</v>
      </c>
      <c r="D4893" s="102" t="s">
        <v>13286</v>
      </c>
      <c r="E4893" s="115" t="s">
        <v>7310</v>
      </c>
      <c r="F4893" s="115" t="s">
        <v>14834</v>
      </c>
      <c r="G4893" s="105">
        <v>16558</v>
      </c>
      <c r="H4893" s="102" t="s">
        <v>11819</v>
      </c>
      <c r="I4893" s="102" t="s">
        <v>10103</v>
      </c>
      <c r="J4893" s="102" t="s">
        <v>13287</v>
      </c>
      <c r="K4893" s="115"/>
      <c r="L4893" s="111"/>
      <c r="M4893" s="109">
        <v>1</v>
      </c>
      <c r="N4893" s="108" t="s">
        <v>32189</v>
      </c>
      <c r="O4893" s="102" t="s">
        <v>3620</v>
      </c>
      <c r="P4893" s="102" t="s">
        <v>9125</v>
      </c>
      <c r="Q4893" s="102" t="s">
        <v>16520</v>
      </c>
      <c r="R4893" s="109"/>
      <c r="S4893" s="102" t="s">
        <v>8315</v>
      </c>
      <c r="T4893" s="102" t="s">
        <v>7789</v>
      </c>
      <c r="U4893" s="102" t="s">
        <v>29020</v>
      </c>
      <c r="V4893" s="109">
        <v>6</v>
      </c>
      <c r="W4893" s="107"/>
      <c r="X4893" s="324"/>
    </row>
    <row r="4894" spans="1:24" ht="12.95" customHeight="1" x14ac:dyDescent="0.2">
      <c r="A4894" s="115">
        <v>1997</v>
      </c>
      <c r="B4894" s="115" t="s">
        <v>6763</v>
      </c>
      <c r="C4894" s="102" t="s">
        <v>909</v>
      </c>
      <c r="D4894" s="102" t="s">
        <v>5042</v>
      </c>
      <c r="E4894" s="115" t="s">
        <v>7311</v>
      </c>
      <c r="F4894" s="115" t="s">
        <v>14834</v>
      </c>
      <c r="G4894" s="105">
        <v>16553</v>
      </c>
      <c r="H4894" s="102" t="s">
        <v>4890</v>
      </c>
      <c r="I4894" s="102" t="s">
        <v>10103</v>
      </c>
      <c r="J4894" s="102" t="s">
        <v>10988</v>
      </c>
      <c r="K4894" s="115"/>
      <c r="L4894" s="111"/>
      <c r="M4894" s="109">
        <v>1</v>
      </c>
      <c r="N4894" s="108" t="s">
        <v>32190</v>
      </c>
      <c r="O4894" s="102"/>
      <c r="P4894" s="102"/>
      <c r="Q4894" s="102" t="s">
        <v>16525</v>
      </c>
      <c r="R4894" s="109"/>
      <c r="S4894" s="102"/>
      <c r="T4894" s="102" t="s">
        <v>7789</v>
      </c>
      <c r="U4894" s="102" t="s">
        <v>29021</v>
      </c>
      <c r="V4894" s="109">
        <v>7</v>
      </c>
      <c r="W4894" s="107"/>
      <c r="X4894" s="324"/>
    </row>
    <row r="4895" spans="1:24" ht="12.95" customHeight="1" x14ac:dyDescent="0.2">
      <c r="A4895" s="115">
        <v>1997</v>
      </c>
      <c r="B4895" s="115" t="s">
        <v>6763</v>
      </c>
      <c r="C4895" s="102" t="s">
        <v>909</v>
      </c>
      <c r="D4895" s="102" t="s">
        <v>5002</v>
      </c>
      <c r="E4895" s="115" t="s">
        <v>4977</v>
      </c>
      <c r="F4895" s="148" t="s">
        <v>10085</v>
      </c>
      <c r="G4895" s="105">
        <v>16555</v>
      </c>
      <c r="H4895" s="102" t="s">
        <v>32186</v>
      </c>
      <c r="I4895" s="102" t="s">
        <v>32187</v>
      </c>
      <c r="J4895" s="102" t="s">
        <v>4498</v>
      </c>
      <c r="K4895" s="115"/>
      <c r="L4895" s="111"/>
      <c r="M4895" s="109">
        <v>1</v>
      </c>
      <c r="N4895" s="112" t="s">
        <v>5128</v>
      </c>
      <c r="O4895" s="102" t="s">
        <v>20676</v>
      </c>
      <c r="P4895" s="102" t="s">
        <v>9125</v>
      </c>
      <c r="Q4895" s="102" t="s">
        <v>20872</v>
      </c>
      <c r="R4895" s="109"/>
      <c r="S4895" s="102" t="s">
        <v>8315</v>
      </c>
      <c r="T4895" s="102" t="s">
        <v>7789</v>
      </c>
      <c r="U4895" s="102" t="s">
        <v>29022</v>
      </c>
      <c r="V4895" s="109">
        <v>9</v>
      </c>
      <c r="W4895" s="107"/>
      <c r="X4895" s="324"/>
    </row>
    <row r="4896" spans="1:24" ht="12.95" customHeight="1" x14ac:dyDescent="0.2">
      <c r="A4896" s="115">
        <v>2004</v>
      </c>
      <c r="B4896" s="115" t="s">
        <v>6763</v>
      </c>
      <c r="C4896" s="164" t="s">
        <v>2657</v>
      </c>
      <c r="D4896" s="129" t="s">
        <v>6616</v>
      </c>
      <c r="E4896" s="102" t="s">
        <v>9457</v>
      </c>
      <c r="F4896" s="102" t="s">
        <v>14834</v>
      </c>
      <c r="G4896" s="105">
        <v>16229</v>
      </c>
      <c r="H4896" s="102" t="s">
        <v>11819</v>
      </c>
      <c r="I4896" s="102" t="s">
        <v>32191</v>
      </c>
      <c r="J4896" s="102" t="s">
        <v>6617</v>
      </c>
      <c r="K4896" s="102"/>
      <c r="L4896" s="111" t="s">
        <v>11130</v>
      </c>
      <c r="M4896" s="102">
        <v>1</v>
      </c>
      <c r="N4896" s="112" t="s">
        <v>18301</v>
      </c>
      <c r="O4896" s="102" t="s">
        <v>12252</v>
      </c>
      <c r="P4896" s="102"/>
      <c r="Q4896" s="102" t="s">
        <v>19113</v>
      </c>
      <c r="R4896" s="102"/>
      <c r="S4896" s="102"/>
      <c r="T4896" s="102" t="s">
        <v>20547</v>
      </c>
      <c r="U4896" s="102" t="s">
        <v>29023</v>
      </c>
      <c r="V4896" s="102">
        <v>6.5</v>
      </c>
      <c r="W4896" s="102"/>
      <c r="X4896" s="324"/>
    </row>
    <row r="4897" spans="1:24" ht="12.95" customHeight="1" x14ac:dyDescent="0.2">
      <c r="A4897" s="115">
        <v>2004</v>
      </c>
      <c r="B4897" s="115" t="s">
        <v>6763</v>
      </c>
      <c r="C4897" s="102" t="s">
        <v>2657</v>
      </c>
      <c r="D4897" s="129" t="s">
        <v>11626</v>
      </c>
      <c r="E4897" s="102" t="s">
        <v>9450</v>
      </c>
      <c r="F4897" s="102" t="s">
        <v>14834</v>
      </c>
      <c r="G4897" s="105">
        <v>16230</v>
      </c>
      <c r="H4897" s="102" t="s">
        <v>11176</v>
      </c>
      <c r="I4897" s="102" t="s">
        <v>11819</v>
      </c>
      <c r="J4897" s="102" t="s">
        <v>18302</v>
      </c>
      <c r="K4897" s="102"/>
      <c r="L4897" s="111" t="s">
        <v>11683</v>
      </c>
      <c r="M4897" s="168">
        <v>1</v>
      </c>
      <c r="N4897" s="112" t="s">
        <v>18301</v>
      </c>
      <c r="O4897" s="121" t="s">
        <v>16022</v>
      </c>
      <c r="P4897" s="102" t="s">
        <v>9125</v>
      </c>
      <c r="Q4897" s="102" t="s">
        <v>16520</v>
      </c>
      <c r="R4897" s="102"/>
      <c r="S4897" s="102" t="s">
        <v>8315</v>
      </c>
      <c r="T4897" s="102" t="s">
        <v>20547</v>
      </c>
      <c r="U4897" s="102"/>
      <c r="V4897" s="102">
        <v>8</v>
      </c>
      <c r="W4897" s="102"/>
      <c r="X4897" s="324"/>
    </row>
    <row r="4898" spans="1:24" ht="12.95" customHeight="1" x14ac:dyDescent="0.2">
      <c r="A4898" s="115">
        <v>2004</v>
      </c>
      <c r="B4898" s="115" t="s">
        <v>6763</v>
      </c>
      <c r="C4898" s="102" t="s">
        <v>2657</v>
      </c>
      <c r="D4898" s="129" t="s">
        <v>7705</v>
      </c>
      <c r="E4898" s="102" t="s">
        <v>9451</v>
      </c>
      <c r="F4898" s="102" t="s">
        <v>14834</v>
      </c>
      <c r="G4898" s="105">
        <v>16264</v>
      </c>
      <c r="H4898" s="102" t="s">
        <v>11819</v>
      </c>
      <c r="I4898" s="102" t="s">
        <v>10191</v>
      </c>
      <c r="J4898" s="102" t="s">
        <v>18303</v>
      </c>
      <c r="K4898" s="102"/>
      <c r="L4898" s="111" t="s">
        <v>11120</v>
      </c>
      <c r="M4898" s="127">
        <v>1</v>
      </c>
      <c r="N4898" s="125" t="s">
        <v>18304</v>
      </c>
      <c r="O4898" s="102" t="s">
        <v>3620</v>
      </c>
      <c r="P4898" s="102"/>
      <c r="Q4898" s="102" t="s">
        <v>15945</v>
      </c>
      <c r="R4898" s="102"/>
      <c r="S4898" s="102" t="s">
        <v>11080</v>
      </c>
      <c r="T4898" s="102" t="s">
        <v>20547</v>
      </c>
      <c r="U4898" s="102"/>
      <c r="V4898" s="102">
        <v>6</v>
      </c>
      <c r="W4898" s="102"/>
      <c r="X4898" s="324"/>
    </row>
    <row r="4899" spans="1:24" ht="12.95" customHeight="1" x14ac:dyDescent="0.2">
      <c r="A4899" s="115">
        <v>2004</v>
      </c>
      <c r="B4899" s="115" t="s">
        <v>6763</v>
      </c>
      <c r="C4899" s="102" t="s">
        <v>2657</v>
      </c>
      <c r="D4899" s="129" t="s">
        <v>10540</v>
      </c>
      <c r="E4899" s="102" t="s">
        <v>9452</v>
      </c>
      <c r="F4899" s="102" t="s">
        <v>14834</v>
      </c>
      <c r="G4899" s="105">
        <v>16249</v>
      </c>
      <c r="H4899" s="102" t="s">
        <v>18305</v>
      </c>
      <c r="I4899" s="102" t="s">
        <v>13336</v>
      </c>
      <c r="J4899" s="102" t="s">
        <v>18306</v>
      </c>
      <c r="K4899" s="102"/>
      <c r="L4899" s="111" t="s">
        <v>11121</v>
      </c>
      <c r="M4899" s="102">
        <v>1</v>
      </c>
      <c r="N4899" s="112" t="s">
        <v>18304</v>
      </c>
      <c r="O4899" s="102" t="s">
        <v>16542</v>
      </c>
      <c r="P4899" s="102" t="s">
        <v>9125</v>
      </c>
      <c r="Q4899" s="102" t="s">
        <v>16579</v>
      </c>
      <c r="R4899" s="102"/>
      <c r="S4899" s="102" t="s">
        <v>11080</v>
      </c>
      <c r="T4899" s="102" t="s">
        <v>20547</v>
      </c>
      <c r="U4899" s="102" t="s">
        <v>29024</v>
      </c>
      <c r="V4899" s="102">
        <v>7.5</v>
      </c>
      <c r="W4899" s="102"/>
      <c r="X4899" s="324"/>
    </row>
    <row r="4900" spans="1:24" ht="12.95" customHeight="1" x14ac:dyDescent="0.2">
      <c r="A4900" s="115">
        <v>2004</v>
      </c>
      <c r="B4900" s="115" t="s">
        <v>6763</v>
      </c>
      <c r="C4900" s="102" t="s">
        <v>2657</v>
      </c>
      <c r="D4900" s="129" t="s">
        <v>7601</v>
      </c>
      <c r="E4900" s="102" t="s">
        <v>9453</v>
      </c>
      <c r="F4900" s="102" t="s">
        <v>14834</v>
      </c>
      <c r="G4900" s="105">
        <v>16269</v>
      </c>
      <c r="H4900" s="102" t="s">
        <v>10191</v>
      </c>
      <c r="I4900" s="102" t="s">
        <v>11819</v>
      </c>
      <c r="J4900" s="102" t="s">
        <v>7602</v>
      </c>
      <c r="K4900" s="102"/>
      <c r="L4900" s="111" t="s">
        <v>11122</v>
      </c>
      <c r="M4900" s="102">
        <v>1</v>
      </c>
      <c r="N4900" s="112" t="s">
        <v>18304</v>
      </c>
      <c r="O4900" s="102" t="s">
        <v>10189</v>
      </c>
      <c r="P4900" s="102"/>
      <c r="Q4900" s="102" t="s">
        <v>17446</v>
      </c>
      <c r="R4900" s="102"/>
      <c r="S4900" s="102" t="s">
        <v>8315</v>
      </c>
      <c r="T4900" s="102" t="s">
        <v>20547</v>
      </c>
      <c r="U4900" s="102" t="s">
        <v>18310</v>
      </c>
      <c r="V4900" s="102">
        <v>6</v>
      </c>
      <c r="W4900" s="102"/>
      <c r="X4900" s="324"/>
    </row>
    <row r="4901" spans="1:24" ht="12.95" customHeight="1" x14ac:dyDescent="0.2">
      <c r="A4901" s="115">
        <v>2004</v>
      </c>
      <c r="B4901" s="115" t="s">
        <v>6763</v>
      </c>
      <c r="C4901" s="102" t="s">
        <v>2657</v>
      </c>
      <c r="D4901" s="129" t="s">
        <v>13374</v>
      </c>
      <c r="E4901" s="102" t="s">
        <v>9454</v>
      </c>
      <c r="F4901" s="102" t="s">
        <v>14834</v>
      </c>
      <c r="G4901" s="105">
        <v>16278</v>
      </c>
      <c r="H4901" s="102" t="s">
        <v>11819</v>
      </c>
      <c r="I4901" s="102" t="s">
        <v>10191</v>
      </c>
      <c r="J4901" s="102" t="s">
        <v>18308</v>
      </c>
      <c r="K4901" s="102"/>
      <c r="L4901" s="111" t="s">
        <v>11123</v>
      </c>
      <c r="M4901" s="127">
        <v>1</v>
      </c>
      <c r="N4901" s="125" t="s">
        <v>18304</v>
      </c>
      <c r="O4901" s="102" t="s">
        <v>162</v>
      </c>
      <c r="P4901" s="102"/>
      <c r="Q4901" s="102" t="s">
        <v>19695</v>
      </c>
      <c r="R4901" s="102"/>
      <c r="S4901" s="102"/>
      <c r="T4901" s="102" t="s">
        <v>20547</v>
      </c>
      <c r="U4901" s="102" t="s">
        <v>29025</v>
      </c>
      <c r="V4901" s="102">
        <v>5</v>
      </c>
      <c r="W4901" s="102"/>
      <c r="X4901" s="324"/>
    </row>
    <row r="4902" spans="1:24" ht="12.95" customHeight="1" x14ac:dyDescent="0.2">
      <c r="A4902" s="115">
        <v>2004</v>
      </c>
      <c r="B4902" s="115" t="s">
        <v>6763</v>
      </c>
      <c r="C4902" s="102" t="s">
        <v>2657</v>
      </c>
      <c r="D4902" s="129" t="s">
        <v>6193</v>
      </c>
      <c r="E4902" s="102" t="s">
        <v>9455</v>
      </c>
      <c r="F4902" s="102" t="s">
        <v>14834</v>
      </c>
      <c r="G4902" s="105">
        <v>16264</v>
      </c>
      <c r="H4902" s="102" t="s">
        <v>2030</v>
      </c>
      <c r="I4902" s="102" t="s">
        <v>10191</v>
      </c>
      <c r="J4902" s="102" t="s">
        <v>18309</v>
      </c>
      <c r="K4902" s="102"/>
      <c r="L4902" s="111" t="s">
        <v>9186</v>
      </c>
      <c r="M4902" s="127">
        <v>2</v>
      </c>
      <c r="N4902" s="125" t="s">
        <v>32192</v>
      </c>
      <c r="O4902" s="102" t="s">
        <v>17449</v>
      </c>
      <c r="P4902" s="102" t="s">
        <v>8076</v>
      </c>
      <c r="Q4902" s="102" t="s">
        <v>20879</v>
      </c>
      <c r="R4902" s="102"/>
      <c r="S4902" s="102" t="s">
        <v>8315</v>
      </c>
      <c r="T4902" s="102" t="s">
        <v>20547</v>
      </c>
      <c r="U4902" s="102" t="s">
        <v>29026</v>
      </c>
      <c r="V4902" s="102">
        <v>8</v>
      </c>
      <c r="W4902" s="102"/>
      <c r="X4902" s="324"/>
    </row>
    <row r="4903" spans="1:24" ht="12.95" customHeight="1" x14ac:dyDescent="0.2">
      <c r="A4903" s="115">
        <v>2004</v>
      </c>
      <c r="B4903" s="115" t="s">
        <v>6763</v>
      </c>
      <c r="C4903" s="102" t="s">
        <v>2657</v>
      </c>
      <c r="D4903" s="129" t="s">
        <v>14896</v>
      </c>
      <c r="E4903" s="102" t="s">
        <v>9456</v>
      </c>
      <c r="F4903" s="102" t="s">
        <v>14834</v>
      </c>
      <c r="G4903" s="105">
        <v>16248</v>
      </c>
      <c r="H4903" s="102" t="s">
        <v>4890</v>
      </c>
      <c r="I4903" s="102" t="s">
        <v>13336</v>
      </c>
      <c r="J4903" s="102" t="s">
        <v>18311</v>
      </c>
      <c r="K4903" s="102"/>
      <c r="L4903" s="111" t="s">
        <v>726</v>
      </c>
      <c r="M4903" s="102">
        <v>2</v>
      </c>
      <c r="N4903" s="112" t="s">
        <v>18312</v>
      </c>
      <c r="O4903" s="102" t="s">
        <v>17671</v>
      </c>
      <c r="P4903" s="102" t="s">
        <v>9125</v>
      </c>
      <c r="Q4903" s="102" t="s">
        <v>21057</v>
      </c>
      <c r="R4903" s="102"/>
      <c r="S4903" s="102" t="s">
        <v>11080</v>
      </c>
      <c r="T4903" s="102" t="s">
        <v>20547</v>
      </c>
      <c r="U4903" s="102" t="s">
        <v>5428</v>
      </c>
      <c r="V4903" s="102">
        <v>8</v>
      </c>
      <c r="W4903" s="102"/>
      <c r="X4903" s="324"/>
    </row>
    <row r="4904" spans="1:24" ht="12.95" customHeight="1" x14ac:dyDescent="0.2">
      <c r="A4904" s="115">
        <v>1996</v>
      </c>
      <c r="B4904" s="115" t="s">
        <v>6763</v>
      </c>
      <c r="C4904" s="164" t="s">
        <v>28793</v>
      </c>
      <c r="D4904" s="102" t="s">
        <v>15065</v>
      </c>
      <c r="E4904" s="115" t="s">
        <v>18313</v>
      </c>
      <c r="F4904" s="123" t="s">
        <v>10085</v>
      </c>
      <c r="G4904" s="105">
        <v>16030</v>
      </c>
      <c r="H4904" s="102" t="s">
        <v>2625</v>
      </c>
      <c r="I4904" s="102" t="s">
        <v>10191</v>
      </c>
      <c r="J4904" s="102" t="s">
        <v>15015</v>
      </c>
      <c r="K4904" s="102"/>
      <c r="L4904" s="111"/>
      <c r="M4904" s="107">
        <v>1</v>
      </c>
      <c r="N4904" s="112" t="s">
        <v>5129</v>
      </c>
      <c r="O4904" s="102" t="s">
        <v>20529</v>
      </c>
      <c r="P4904" s="102" t="s">
        <v>20529</v>
      </c>
      <c r="Q4904" s="102" t="s">
        <v>20529</v>
      </c>
      <c r="R4904" s="109" t="s">
        <v>7035</v>
      </c>
      <c r="S4904" s="102" t="s">
        <v>8315</v>
      </c>
      <c r="T4904" s="102" t="s">
        <v>20545</v>
      </c>
      <c r="U4904" s="102" t="s">
        <v>29027</v>
      </c>
      <c r="V4904" s="109" t="s">
        <v>20529</v>
      </c>
      <c r="W4904" s="107"/>
      <c r="X4904" s="324"/>
    </row>
    <row r="4905" spans="1:24" ht="12.95" customHeight="1" x14ac:dyDescent="0.2">
      <c r="A4905" s="115">
        <v>1996</v>
      </c>
      <c r="B4905" s="115" t="s">
        <v>6763</v>
      </c>
      <c r="C4905" s="102" t="s">
        <v>28793</v>
      </c>
      <c r="D4905" s="102" t="s">
        <v>185</v>
      </c>
      <c r="E4905" s="115" t="s">
        <v>18314</v>
      </c>
      <c r="F4905" s="123" t="s">
        <v>10085</v>
      </c>
      <c r="G4905" s="105">
        <v>16030</v>
      </c>
      <c r="H4905" s="102" t="s">
        <v>2625</v>
      </c>
      <c r="I4905" s="102" t="s">
        <v>10191</v>
      </c>
      <c r="J4905" s="102" t="s">
        <v>15015</v>
      </c>
      <c r="K4905" s="102"/>
      <c r="L4905" s="111"/>
      <c r="M4905" s="107">
        <v>1</v>
      </c>
      <c r="N4905" s="112" t="s">
        <v>5129</v>
      </c>
      <c r="O4905" s="102" t="s">
        <v>20529</v>
      </c>
      <c r="P4905" s="102" t="s">
        <v>20529</v>
      </c>
      <c r="Q4905" s="102" t="s">
        <v>20529</v>
      </c>
      <c r="R4905" s="109" t="s">
        <v>7035</v>
      </c>
      <c r="S4905" s="102" t="s">
        <v>8315</v>
      </c>
      <c r="T4905" s="102" t="s">
        <v>20545</v>
      </c>
      <c r="U4905" s="102" t="s">
        <v>29028</v>
      </c>
      <c r="V4905" s="109" t="s">
        <v>20529</v>
      </c>
      <c r="W4905" s="107"/>
      <c r="X4905" s="324"/>
    </row>
    <row r="4906" spans="1:24" ht="12.95" customHeight="1" x14ac:dyDescent="0.2">
      <c r="A4906" s="115">
        <v>1996</v>
      </c>
      <c r="B4906" s="115" t="s">
        <v>6763</v>
      </c>
      <c r="C4906" s="102" t="s">
        <v>28793</v>
      </c>
      <c r="D4906" s="102" t="s">
        <v>5479</v>
      </c>
      <c r="E4906" s="115" t="s">
        <v>18315</v>
      </c>
      <c r="F4906" s="123" t="s">
        <v>10085</v>
      </c>
      <c r="G4906" s="105">
        <v>16030</v>
      </c>
      <c r="H4906" s="102" t="s">
        <v>2625</v>
      </c>
      <c r="I4906" s="102" t="s">
        <v>10191</v>
      </c>
      <c r="J4906" s="102" t="s">
        <v>15015</v>
      </c>
      <c r="K4906" s="102"/>
      <c r="L4906" s="111" t="s">
        <v>18316</v>
      </c>
      <c r="M4906" s="107">
        <v>1</v>
      </c>
      <c r="N4906" s="112" t="s">
        <v>5129</v>
      </c>
      <c r="O4906" s="102" t="s">
        <v>20529</v>
      </c>
      <c r="P4906" s="102" t="s">
        <v>20529</v>
      </c>
      <c r="Q4906" s="102" t="s">
        <v>20529</v>
      </c>
      <c r="R4906" s="109" t="s">
        <v>7035</v>
      </c>
      <c r="S4906" s="102"/>
      <c r="T4906" s="102" t="s">
        <v>20545</v>
      </c>
      <c r="U4906" s="102" t="s">
        <v>29028</v>
      </c>
      <c r="V4906" s="109" t="s">
        <v>20529</v>
      </c>
      <c r="W4906" s="107"/>
      <c r="X4906" s="324"/>
    </row>
    <row r="4907" spans="1:24" ht="12.95" customHeight="1" x14ac:dyDescent="0.2">
      <c r="A4907" s="115">
        <v>1996</v>
      </c>
      <c r="B4907" s="115" t="s">
        <v>6763</v>
      </c>
      <c r="C4907" s="102" t="s">
        <v>28793</v>
      </c>
      <c r="D4907" s="102" t="s">
        <v>8269</v>
      </c>
      <c r="E4907" s="115" t="s">
        <v>4981</v>
      </c>
      <c r="F4907" s="104" t="s">
        <v>14834</v>
      </c>
      <c r="G4907" s="105">
        <v>15570</v>
      </c>
      <c r="H4907" s="102" t="s">
        <v>2625</v>
      </c>
      <c r="I4907" s="102" t="s">
        <v>15082</v>
      </c>
      <c r="J4907" s="102" t="s">
        <v>9191</v>
      </c>
      <c r="K4907" s="102"/>
      <c r="L4907" s="111"/>
      <c r="M4907" s="107">
        <v>3</v>
      </c>
      <c r="N4907" s="112" t="s">
        <v>18317</v>
      </c>
      <c r="O4907" s="102"/>
      <c r="P4907" s="102"/>
      <c r="Q4907" s="102" t="s">
        <v>19695</v>
      </c>
      <c r="R4907" s="109"/>
      <c r="S4907" s="102"/>
      <c r="T4907" s="102" t="s">
        <v>20545</v>
      </c>
      <c r="U4907" s="102" t="s">
        <v>29029</v>
      </c>
      <c r="V4907" s="109">
        <v>8</v>
      </c>
      <c r="W4907" s="107"/>
      <c r="X4907" s="324"/>
    </row>
    <row r="4908" spans="1:24" ht="12.95" customHeight="1" x14ac:dyDescent="0.2">
      <c r="A4908" s="115">
        <v>1996</v>
      </c>
      <c r="B4908" s="115" t="s">
        <v>6763</v>
      </c>
      <c r="C4908" s="102" t="s">
        <v>28793</v>
      </c>
      <c r="D4908" s="102" t="s">
        <v>4092</v>
      </c>
      <c r="E4908" s="115" t="s">
        <v>4982</v>
      </c>
      <c r="F4908" s="104" t="s">
        <v>14834</v>
      </c>
      <c r="G4908" s="105">
        <v>16032</v>
      </c>
      <c r="H4908" s="102" t="s">
        <v>2625</v>
      </c>
      <c r="I4908" s="102" t="s">
        <v>15082</v>
      </c>
      <c r="J4908" s="102" t="s">
        <v>9191</v>
      </c>
      <c r="K4908" s="102"/>
      <c r="L4908" s="111"/>
      <c r="M4908" s="107">
        <v>3</v>
      </c>
      <c r="N4908" s="112" t="s">
        <v>18317</v>
      </c>
      <c r="O4908" s="102" t="s">
        <v>12252</v>
      </c>
      <c r="P4908" s="102" t="s">
        <v>13301</v>
      </c>
      <c r="Q4908" s="102" t="s">
        <v>16533</v>
      </c>
      <c r="R4908" s="109"/>
      <c r="S4908" s="102"/>
      <c r="T4908" s="102" t="s">
        <v>20545</v>
      </c>
      <c r="U4908" s="102" t="s">
        <v>29030</v>
      </c>
      <c r="V4908" s="109">
        <v>10</v>
      </c>
      <c r="W4908" s="107"/>
      <c r="X4908" s="324"/>
    </row>
    <row r="4909" spans="1:24" ht="12.95" customHeight="1" x14ac:dyDescent="0.2">
      <c r="A4909" s="115">
        <v>1996</v>
      </c>
      <c r="B4909" s="115" t="s">
        <v>6763</v>
      </c>
      <c r="C4909" s="102" t="s">
        <v>28793</v>
      </c>
      <c r="D4909" s="129" t="s">
        <v>4093</v>
      </c>
      <c r="E4909" s="102" t="s">
        <v>4983</v>
      </c>
      <c r="F4909" s="148" t="s">
        <v>10085</v>
      </c>
      <c r="G4909" s="105">
        <v>16031</v>
      </c>
      <c r="H4909" s="102" t="s">
        <v>2625</v>
      </c>
      <c r="I4909" s="102" t="s">
        <v>16906</v>
      </c>
      <c r="J4909" s="102" t="s">
        <v>18318</v>
      </c>
      <c r="K4909" s="102"/>
      <c r="L4909" s="111" t="s">
        <v>8923</v>
      </c>
      <c r="M4909" s="127">
        <v>1</v>
      </c>
      <c r="N4909" s="125" t="s">
        <v>18319</v>
      </c>
      <c r="O4909" s="102"/>
      <c r="P4909" s="102" t="s">
        <v>13301</v>
      </c>
      <c r="Q4909" s="102" t="s">
        <v>20826</v>
      </c>
      <c r="R4909" s="102"/>
      <c r="S4909" s="102"/>
      <c r="T4909" s="102" t="s">
        <v>20545</v>
      </c>
      <c r="U4909" s="102" t="s">
        <v>29031</v>
      </c>
      <c r="V4909" s="102">
        <v>5</v>
      </c>
      <c r="W4909" s="109"/>
      <c r="X4909" s="324"/>
    </row>
    <row r="4910" spans="1:24" ht="12.95" customHeight="1" x14ac:dyDescent="0.2">
      <c r="A4910" s="115">
        <v>1996</v>
      </c>
      <c r="B4910" s="115" t="s">
        <v>6763</v>
      </c>
      <c r="C4910" s="102" t="s">
        <v>28793</v>
      </c>
      <c r="D4910" s="129" t="s">
        <v>13338</v>
      </c>
      <c r="E4910" s="102" t="s">
        <v>4984</v>
      </c>
      <c r="F4910" s="148" t="s">
        <v>10085</v>
      </c>
      <c r="G4910" s="105">
        <v>16030</v>
      </c>
      <c r="H4910" s="102" t="s">
        <v>2625</v>
      </c>
      <c r="I4910" s="102" t="s">
        <v>16906</v>
      </c>
      <c r="J4910" s="102" t="s">
        <v>18318</v>
      </c>
      <c r="K4910" s="102"/>
      <c r="L4910" s="111" t="s">
        <v>7861</v>
      </c>
      <c r="M4910" s="127">
        <v>1</v>
      </c>
      <c r="N4910" s="125" t="s">
        <v>18319</v>
      </c>
      <c r="O4910" s="102" t="s">
        <v>16545</v>
      </c>
      <c r="P4910" s="102" t="s">
        <v>8076</v>
      </c>
      <c r="Q4910" s="102" t="s">
        <v>19099</v>
      </c>
      <c r="R4910" s="102"/>
      <c r="S4910" s="102"/>
      <c r="T4910" s="102" t="s">
        <v>20545</v>
      </c>
      <c r="U4910" s="102" t="s">
        <v>18320</v>
      </c>
      <c r="V4910" s="102">
        <v>7</v>
      </c>
      <c r="W4910" s="109"/>
      <c r="X4910" s="324"/>
    </row>
    <row r="4911" spans="1:24" ht="12.95" customHeight="1" x14ac:dyDescent="0.2">
      <c r="A4911" s="115">
        <v>1996</v>
      </c>
      <c r="B4911" s="115" t="s">
        <v>6763</v>
      </c>
      <c r="C4911" s="102" t="s">
        <v>28793</v>
      </c>
      <c r="D4911" s="129" t="s">
        <v>13339</v>
      </c>
      <c r="E4911" s="102" t="s">
        <v>4985</v>
      </c>
      <c r="F4911" s="148" t="s">
        <v>10085</v>
      </c>
      <c r="G4911" s="105">
        <v>16031</v>
      </c>
      <c r="H4911" s="102" t="s">
        <v>2625</v>
      </c>
      <c r="I4911" s="102" t="s">
        <v>16906</v>
      </c>
      <c r="J4911" s="102" t="s">
        <v>18321</v>
      </c>
      <c r="K4911" s="102"/>
      <c r="L4911" s="111" t="s">
        <v>7656</v>
      </c>
      <c r="M4911" s="127">
        <v>1</v>
      </c>
      <c r="N4911" s="125" t="s">
        <v>18319</v>
      </c>
      <c r="O4911" s="102" t="s">
        <v>3620</v>
      </c>
      <c r="P4911" s="102" t="s">
        <v>13555</v>
      </c>
      <c r="Q4911" s="102" t="s">
        <v>15923</v>
      </c>
      <c r="R4911" s="102"/>
      <c r="S4911" s="102" t="s">
        <v>8315</v>
      </c>
      <c r="T4911" s="102" t="s">
        <v>20545</v>
      </c>
      <c r="U4911" s="102" t="s">
        <v>29032</v>
      </c>
      <c r="V4911" s="102">
        <v>7</v>
      </c>
      <c r="W4911" s="109"/>
      <c r="X4911" s="324"/>
    </row>
    <row r="4912" spans="1:24" ht="12.95" customHeight="1" x14ac:dyDescent="0.2">
      <c r="A4912" s="115">
        <v>1996</v>
      </c>
      <c r="B4912" s="115" t="s">
        <v>6763</v>
      </c>
      <c r="C4912" s="102" t="s">
        <v>28793</v>
      </c>
      <c r="D4912" s="129" t="s">
        <v>3947</v>
      </c>
      <c r="E4912" s="102" t="s">
        <v>2033</v>
      </c>
      <c r="F4912" s="148" t="s">
        <v>10085</v>
      </c>
      <c r="G4912" s="105">
        <v>16033</v>
      </c>
      <c r="H4912" s="102" t="s">
        <v>2625</v>
      </c>
      <c r="I4912" s="102" t="s">
        <v>16906</v>
      </c>
      <c r="J4912" s="102" t="s">
        <v>4684</v>
      </c>
      <c r="K4912" s="102" t="s">
        <v>13297</v>
      </c>
      <c r="L4912" s="111" t="s">
        <v>8465</v>
      </c>
      <c r="M4912" s="127">
        <v>1</v>
      </c>
      <c r="N4912" s="125" t="s">
        <v>18319</v>
      </c>
      <c r="O4912" s="102" t="s">
        <v>12721</v>
      </c>
      <c r="P4912" s="102" t="s">
        <v>29033</v>
      </c>
      <c r="Q4912" s="102" t="s">
        <v>19671</v>
      </c>
      <c r="R4912" s="102"/>
      <c r="S4912" s="102" t="s">
        <v>8315</v>
      </c>
      <c r="T4912" s="102" t="s">
        <v>20545</v>
      </c>
      <c r="U4912" s="102" t="s">
        <v>29034</v>
      </c>
      <c r="V4912" s="102">
        <v>6</v>
      </c>
      <c r="W4912" s="109"/>
      <c r="X4912" s="324"/>
    </row>
    <row r="4913" spans="1:24" ht="12.95" customHeight="1" x14ac:dyDescent="0.2">
      <c r="A4913" s="115">
        <v>1996</v>
      </c>
      <c r="B4913" s="115" t="s">
        <v>6763</v>
      </c>
      <c r="C4913" s="102" t="s">
        <v>28793</v>
      </c>
      <c r="D4913" s="129" t="s">
        <v>7290</v>
      </c>
      <c r="E4913" s="102" t="s">
        <v>2034</v>
      </c>
      <c r="F4913" s="148" t="s">
        <v>10085</v>
      </c>
      <c r="G4913" s="105">
        <v>16032</v>
      </c>
      <c r="H4913" s="102" t="s">
        <v>16906</v>
      </c>
      <c r="I4913" s="102" t="s">
        <v>2625</v>
      </c>
      <c r="J4913" s="102" t="s">
        <v>15015</v>
      </c>
      <c r="K4913" s="102"/>
      <c r="L4913" s="111" t="s">
        <v>10996</v>
      </c>
      <c r="M4913" s="102">
        <v>1</v>
      </c>
      <c r="N4913" s="112" t="s">
        <v>18319</v>
      </c>
      <c r="O4913" s="102" t="s">
        <v>9125</v>
      </c>
      <c r="P4913" s="102"/>
      <c r="Q4913" s="102" t="s">
        <v>15837</v>
      </c>
      <c r="R4913" s="102" t="s">
        <v>7035</v>
      </c>
      <c r="S4913" s="102" t="s">
        <v>9435</v>
      </c>
      <c r="T4913" s="102" t="s">
        <v>20545</v>
      </c>
      <c r="U4913" s="102" t="s">
        <v>18320</v>
      </c>
      <c r="V4913" s="102">
        <v>8</v>
      </c>
      <c r="W4913" s="109"/>
      <c r="X4913" s="324"/>
    </row>
    <row r="4914" spans="1:24" ht="12.95" customHeight="1" x14ac:dyDescent="0.2">
      <c r="A4914" s="115">
        <v>1996</v>
      </c>
      <c r="B4914" s="115" t="s">
        <v>6763</v>
      </c>
      <c r="C4914" s="102" t="s">
        <v>28793</v>
      </c>
      <c r="D4914" s="129" t="s">
        <v>210</v>
      </c>
      <c r="E4914" s="102" t="s">
        <v>2035</v>
      </c>
      <c r="F4914" s="148" t="s">
        <v>10085</v>
      </c>
      <c r="G4914" s="105">
        <v>16030</v>
      </c>
      <c r="H4914" s="102" t="s">
        <v>2625</v>
      </c>
      <c r="I4914" s="102" t="s">
        <v>10191</v>
      </c>
      <c r="J4914" s="102" t="s">
        <v>15015</v>
      </c>
      <c r="K4914" s="102"/>
      <c r="L4914" s="111" t="s">
        <v>5293</v>
      </c>
      <c r="M4914" s="107">
        <v>1</v>
      </c>
      <c r="N4914" s="112" t="s">
        <v>5129</v>
      </c>
      <c r="O4914" s="102" t="s">
        <v>16880</v>
      </c>
      <c r="P4914" s="102" t="s">
        <v>29033</v>
      </c>
      <c r="Q4914" s="102" t="s">
        <v>29035</v>
      </c>
      <c r="R4914" s="109"/>
      <c r="S4914" s="102" t="s">
        <v>8315</v>
      </c>
      <c r="T4914" s="102" t="s">
        <v>20545</v>
      </c>
      <c r="U4914" s="102" t="s">
        <v>29036</v>
      </c>
      <c r="V4914" s="109">
        <v>11</v>
      </c>
      <c r="W4914" s="107"/>
      <c r="X4914" s="324"/>
    </row>
    <row r="4915" spans="1:24" ht="12.95" customHeight="1" x14ac:dyDescent="0.2">
      <c r="A4915" s="115">
        <v>2002</v>
      </c>
      <c r="B4915" s="102" t="s">
        <v>6763</v>
      </c>
      <c r="C4915" s="103" t="s">
        <v>14171</v>
      </c>
      <c r="D4915" s="102" t="s">
        <v>12134</v>
      </c>
      <c r="E4915" s="102" t="s">
        <v>6900</v>
      </c>
      <c r="F4915" s="104" t="s">
        <v>14834</v>
      </c>
      <c r="G4915" s="105">
        <v>15897</v>
      </c>
      <c r="H4915" s="115" t="s">
        <v>10191</v>
      </c>
      <c r="I4915" s="115" t="s">
        <v>2625</v>
      </c>
      <c r="J4915" s="115" t="s">
        <v>11266</v>
      </c>
      <c r="K4915" s="102"/>
      <c r="L4915" s="111"/>
      <c r="M4915" s="115">
        <v>2</v>
      </c>
      <c r="N4915" s="112" t="s">
        <v>16377</v>
      </c>
      <c r="O4915" s="115"/>
      <c r="P4915" s="126"/>
      <c r="Q4915" s="126" t="s">
        <v>16835</v>
      </c>
      <c r="R4915" s="115"/>
      <c r="S4915" s="115"/>
      <c r="T4915" s="102" t="s">
        <v>20545</v>
      </c>
      <c r="U4915" s="115" t="s">
        <v>29038</v>
      </c>
      <c r="V4915" s="115">
        <v>6.5</v>
      </c>
      <c r="W4915" s="115"/>
      <c r="X4915" s="113"/>
    </row>
    <row r="4916" spans="1:24" ht="12.95" customHeight="1" x14ac:dyDescent="0.2">
      <c r="A4916" s="115">
        <v>2002</v>
      </c>
      <c r="B4916" s="102" t="s">
        <v>6763</v>
      </c>
      <c r="C4916" s="102" t="s">
        <v>14171</v>
      </c>
      <c r="D4916" s="102" t="s">
        <v>11198</v>
      </c>
      <c r="E4916" s="102" t="s">
        <v>6107</v>
      </c>
      <c r="F4916" s="104" t="s">
        <v>14834</v>
      </c>
      <c r="G4916" s="105">
        <v>15905</v>
      </c>
      <c r="H4916" s="115" t="s">
        <v>10191</v>
      </c>
      <c r="I4916" s="115" t="s">
        <v>2625</v>
      </c>
      <c r="J4916" s="115" t="s">
        <v>11267</v>
      </c>
      <c r="K4916" s="102"/>
      <c r="L4916" s="111"/>
      <c r="M4916" s="115">
        <v>1</v>
      </c>
      <c r="N4916" s="108" t="s">
        <v>32004</v>
      </c>
      <c r="O4916" s="115"/>
      <c r="P4916" s="126" t="s">
        <v>162</v>
      </c>
      <c r="Q4916" s="126" t="s">
        <v>16813</v>
      </c>
      <c r="R4916" s="115" t="s">
        <v>7035</v>
      </c>
      <c r="S4916" s="115" t="s">
        <v>8315</v>
      </c>
      <c r="T4916" s="102" t="s">
        <v>20545</v>
      </c>
      <c r="U4916" s="115" t="s">
        <v>21337</v>
      </c>
      <c r="V4916" s="115">
        <v>7</v>
      </c>
      <c r="W4916" s="115"/>
      <c r="X4916" s="113"/>
    </row>
    <row r="4917" spans="1:24" ht="12.95" customHeight="1" x14ac:dyDescent="0.2">
      <c r="A4917" s="115">
        <v>2002</v>
      </c>
      <c r="B4917" s="102" t="s">
        <v>6763</v>
      </c>
      <c r="C4917" s="102" t="s">
        <v>14171</v>
      </c>
      <c r="D4917" s="102" t="s">
        <v>10714</v>
      </c>
      <c r="E4917" s="102" t="s">
        <v>6108</v>
      </c>
      <c r="F4917" s="104" t="s">
        <v>14834</v>
      </c>
      <c r="G4917" s="105">
        <v>15914</v>
      </c>
      <c r="H4917" s="115" t="s">
        <v>2625</v>
      </c>
      <c r="I4917" s="115" t="s">
        <v>10191</v>
      </c>
      <c r="J4917" s="115" t="s">
        <v>11268</v>
      </c>
      <c r="K4917" s="102"/>
      <c r="L4917" s="111"/>
      <c r="M4917" s="115">
        <v>1</v>
      </c>
      <c r="N4917" s="108" t="s">
        <v>32038</v>
      </c>
      <c r="O4917" s="115"/>
      <c r="P4917" s="126" t="s">
        <v>9125</v>
      </c>
      <c r="Q4917" s="126" t="s">
        <v>19434</v>
      </c>
      <c r="R4917" s="115"/>
      <c r="S4917" s="115"/>
      <c r="T4917" s="102" t="s">
        <v>20545</v>
      </c>
      <c r="U4917" s="115" t="s">
        <v>21296</v>
      </c>
      <c r="V4917" s="115">
        <v>7.5</v>
      </c>
      <c r="W4917" s="115"/>
      <c r="X4917" s="113"/>
    </row>
    <row r="4918" spans="1:24" ht="12.95" customHeight="1" x14ac:dyDescent="0.2">
      <c r="A4918" s="115">
        <v>2002</v>
      </c>
      <c r="B4918" s="102" t="s">
        <v>6763</v>
      </c>
      <c r="C4918" s="102" t="s">
        <v>14171</v>
      </c>
      <c r="D4918" s="102" t="s">
        <v>11199</v>
      </c>
      <c r="E4918" s="102" t="s">
        <v>6109</v>
      </c>
      <c r="F4918" s="104" t="s">
        <v>14834</v>
      </c>
      <c r="G4918" s="105">
        <v>15915</v>
      </c>
      <c r="H4918" s="115" t="s">
        <v>2625</v>
      </c>
      <c r="I4918" s="115" t="s">
        <v>10191</v>
      </c>
      <c r="J4918" s="115" t="s">
        <v>11268</v>
      </c>
      <c r="K4918" s="102"/>
      <c r="L4918" s="111"/>
      <c r="M4918" s="115">
        <v>1</v>
      </c>
      <c r="N4918" s="108" t="s">
        <v>32038</v>
      </c>
      <c r="O4918" s="115"/>
      <c r="P4918" s="126" t="s">
        <v>9125</v>
      </c>
      <c r="Q4918" s="126" t="s">
        <v>15923</v>
      </c>
      <c r="R4918" s="115"/>
      <c r="S4918" s="115"/>
      <c r="T4918" s="102" t="s">
        <v>20545</v>
      </c>
      <c r="U4918" s="115" t="s">
        <v>28293</v>
      </c>
      <c r="V4918" s="115">
        <v>7.5</v>
      </c>
      <c r="W4918" s="115"/>
      <c r="X4918" s="113"/>
    </row>
    <row r="4919" spans="1:24" ht="12.95" customHeight="1" x14ac:dyDescent="0.2">
      <c r="A4919" s="115">
        <v>2002</v>
      </c>
      <c r="B4919" s="102" t="s">
        <v>6763</v>
      </c>
      <c r="C4919" s="102" t="s">
        <v>14171</v>
      </c>
      <c r="D4919" s="102" t="s">
        <v>8025</v>
      </c>
      <c r="E4919" s="102" t="s">
        <v>6110</v>
      </c>
      <c r="F4919" s="104" t="s">
        <v>14834</v>
      </c>
      <c r="G4919" s="105">
        <v>15919</v>
      </c>
      <c r="H4919" s="115" t="s">
        <v>2625</v>
      </c>
      <c r="I4919" s="115" t="s">
        <v>10191</v>
      </c>
      <c r="J4919" s="115" t="s">
        <v>11269</v>
      </c>
      <c r="K4919" s="102"/>
      <c r="L4919" s="111"/>
      <c r="M4919" s="115">
        <v>1</v>
      </c>
      <c r="N4919" s="108" t="s">
        <v>32002</v>
      </c>
      <c r="O4919" s="115"/>
      <c r="P4919" s="126"/>
      <c r="Q4919" s="126" t="s">
        <v>19463</v>
      </c>
      <c r="R4919" s="115"/>
      <c r="S4919" s="115"/>
      <c r="T4919" s="102" t="s">
        <v>20545</v>
      </c>
      <c r="U4919" s="115" t="s">
        <v>29037</v>
      </c>
      <c r="V4919" s="115">
        <v>8.5</v>
      </c>
      <c r="W4919" s="115"/>
      <c r="X4919" s="113"/>
    </row>
    <row r="4920" spans="1:24" ht="12.95" customHeight="1" x14ac:dyDescent="0.2">
      <c r="A4920" s="115">
        <v>2002</v>
      </c>
      <c r="B4920" s="102" t="s">
        <v>6763</v>
      </c>
      <c r="C4920" s="102" t="s">
        <v>14171</v>
      </c>
      <c r="D4920" s="102" t="s">
        <v>10715</v>
      </c>
      <c r="E4920" s="102" t="s">
        <v>6111</v>
      </c>
      <c r="F4920" s="148" t="s">
        <v>10085</v>
      </c>
      <c r="G4920" s="105">
        <v>15921</v>
      </c>
      <c r="H4920" s="115" t="s">
        <v>2625</v>
      </c>
      <c r="I4920" s="115" t="s">
        <v>10191</v>
      </c>
      <c r="J4920" s="115" t="s">
        <v>11270</v>
      </c>
      <c r="K4920" s="102"/>
      <c r="L4920" s="111"/>
      <c r="M4920" s="115">
        <v>1</v>
      </c>
      <c r="N4920" s="112" t="s">
        <v>5458</v>
      </c>
      <c r="O4920" s="115"/>
      <c r="P4920" s="126" t="s">
        <v>3620</v>
      </c>
      <c r="Q4920" s="126" t="s">
        <v>18159</v>
      </c>
      <c r="R4920" s="115"/>
      <c r="S4920" s="115" t="s">
        <v>8315</v>
      </c>
      <c r="T4920" s="102" t="s">
        <v>20545</v>
      </c>
      <c r="U4920" s="115" t="s">
        <v>6868</v>
      </c>
      <c r="V4920" s="115">
        <v>7.5</v>
      </c>
      <c r="W4920" s="115"/>
      <c r="X4920" s="113"/>
    </row>
    <row r="4921" spans="1:24" ht="12.95" customHeight="1" x14ac:dyDescent="0.2">
      <c r="A4921" s="115">
        <v>2002</v>
      </c>
      <c r="B4921" s="102" t="s">
        <v>6763</v>
      </c>
      <c r="C4921" s="102" t="s">
        <v>14171</v>
      </c>
      <c r="D4921" s="102" t="s">
        <v>6105</v>
      </c>
      <c r="E4921" s="102" t="s">
        <v>9404</v>
      </c>
      <c r="F4921" s="104" t="s">
        <v>14834</v>
      </c>
      <c r="G4921" s="105">
        <v>16116</v>
      </c>
      <c r="H4921" s="115" t="s">
        <v>32193</v>
      </c>
      <c r="I4921" s="115" t="s">
        <v>2625</v>
      </c>
      <c r="J4921" s="115" t="s">
        <v>9344</v>
      </c>
      <c r="K4921" s="102"/>
      <c r="L4921" s="111"/>
      <c r="M4921" s="115">
        <v>2</v>
      </c>
      <c r="N4921" s="112" t="s">
        <v>16377</v>
      </c>
      <c r="O4921" s="115"/>
      <c r="P4921" s="126"/>
      <c r="Q4921" s="126" t="s">
        <v>20190</v>
      </c>
      <c r="R4921" s="115"/>
      <c r="S4921" s="115"/>
      <c r="T4921" s="102" t="s">
        <v>20545</v>
      </c>
      <c r="U4921" s="115" t="s">
        <v>6868</v>
      </c>
      <c r="V4921" s="115">
        <v>6</v>
      </c>
      <c r="W4921" s="115"/>
      <c r="X4921" s="113"/>
    </row>
    <row r="4922" spans="1:24" ht="12.95" customHeight="1" x14ac:dyDescent="0.2">
      <c r="A4922" s="115">
        <v>2002</v>
      </c>
      <c r="B4922" s="102" t="s">
        <v>6763</v>
      </c>
      <c r="C4922" s="102" t="s">
        <v>14171</v>
      </c>
      <c r="D4922" s="102" t="s">
        <v>6106</v>
      </c>
      <c r="E4922" s="102" t="s">
        <v>6899</v>
      </c>
      <c r="F4922" s="104" t="s">
        <v>14834</v>
      </c>
      <c r="G4922" s="105">
        <v>16140</v>
      </c>
      <c r="H4922" s="115" t="s">
        <v>10191</v>
      </c>
      <c r="I4922" s="115" t="s">
        <v>2625</v>
      </c>
      <c r="J4922" s="115" t="s">
        <v>9345</v>
      </c>
      <c r="K4922" s="102"/>
      <c r="L4922" s="111"/>
      <c r="M4922" s="115">
        <v>2</v>
      </c>
      <c r="N4922" s="112" t="s">
        <v>16632</v>
      </c>
      <c r="O4922" s="115"/>
      <c r="P4922" s="126" t="s">
        <v>162</v>
      </c>
      <c r="Q4922" s="126" t="s">
        <v>28434</v>
      </c>
      <c r="R4922" s="115" t="s">
        <v>7035</v>
      </c>
      <c r="S4922" s="115" t="s">
        <v>9435</v>
      </c>
      <c r="T4922" s="102" t="s">
        <v>20545</v>
      </c>
      <c r="U4922" s="115" t="s">
        <v>18381</v>
      </c>
      <c r="V4922" s="115">
        <v>7</v>
      </c>
      <c r="W4922" s="115"/>
      <c r="X4922" s="113"/>
    </row>
    <row r="4923" spans="1:24" ht="12.95" customHeight="1" x14ac:dyDescent="0.2">
      <c r="A4923" s="115">
        <v>2002</v>
      </c>
      <c r="B4923" s="102" t="s">
        <v>6763</v>
      </c>
      <c r="C4923" s="102" t="s">
        <v>14171</v>
      </c>
      <c r="D4923" s="102" t="s">
        <v>5318</v>
      </c>
      <c r="E4923" s="102" t="s">
        <v>6901</v>
      </c>
      <c r="F4923" s="104" t="s">
        <v>14834</v>
      </c>
      <c r="G4923" s="105">
        <v>16140</v>
      </c>
      <c r="H4923" s="115" t="s">
        <v>2625</v>
      </c>
      <c r="I4923" s="115" t="s">
        <v>10191</v>
      </c>
      <c r="J4923" s="115" t="s">
        <v>9345</v>
      </c>
      <c r="K4923" s="102"/>
      <c r="L4923" s="111"/>
      <c r="M4923" s="115">
        <v>1</v>
      </c>
      <c r="N4923" s="112">
        <v>39</v>
      </c>
      <c r="O4923" s="115" t="s">
        <v>15160</v>
      </c>
      <c r="P4923" s="126"/>
      <c r="Q4923" s="126" t="s">
        <v>29039</v>
      </c>
      <c r="R4923" s="115"/>
      <c r="S4923" s="115" t="s">
        <v>8315</v>
      </c>
      <c r="T4923" s="102" t="s">
        <v>20545</v>
      </c>
      <c r="U4923" s="115" t="s">
        <v>21296</v>
      </c>
      <c r="V4923" s="115" t="s">
        <v>5319</v>
      </c>
      <c r="W4923" s="115"/>
      <c r="X4923" s="113"/>
    </row>
    <row r="4924" spans="1:24" ht="12.95" customHeight="1" x14ac:dyDescent="0.2">
      <c r="A4924" s="115">
        <v>2002</v>
      </c>
      <c r="B4924" s="102" t="s">
        <v>6763</v>
      </c>
      <c r="C4924" s="102" t="s">
        <v>14171</v>
      </c>
      <c r="D4924" s="102" t="s">
        <v>2445</v>
      </c>
      <c r="E4924" s="102" t="s">
        <v>2444</v>
      </c>
      <c r="F4924" s="104" t="s">
        <v>14834</v>
      </c>
      <c r="G4924" s="105">
        <v>16144</v>
      </c>
      <c r="H4924" s="115" t="s">
        <v>2625</v>
      </c>
      <c r="I4924" s="115" t="s">
        <v>10191</v>
      </c>
      <c r="J4924" s="115" t="s">
        <v>9346</v>
      </c>
      <c r="K4924" s="102"/>
      <c r="L4924" s="111"/>
      <c r="M4924" s="115">
        <v>1</v>
      </c>
      <c r="N4924" s="108" t="s">
        <v>32194</v>
      </c>
      <c r="O4924" s="115" t="s">
        <v>10189</v>
      </c>
      <c r="P4924" s="126" t="s">
        <v>19503</v>
      </c>
      <c r="Q4924" s="126" t="s">
        <v>17601</v>
      </c>
      <c r="R4924" s="115"/>
      <c r="S4924" s="115"/>
      <c r="T4924" s="102" t="s">
        <v>20545</v>
      </c>
      <c r="U4924" s="115" t="s">
        <v>21393</v>
      </c>
      <c r="V4924" s="115">
        <v>7.5</v>
      </c>
      <c r="W4924" s="115"/>
      <c r="X4924" s="113"/>
    </row>
    <row r="4925" spans="1:24" ht="12.95" customHeight="1" x14ac:dyDescent="0.2">
      <c r="A4925" s="149">
        <v>37803</v>
      </c>
      <c r="B4925" s="102" t="s">
        <v>6763</v>
      </c>
      <c r="C4925" s="102" t="s">
        <v>15310</v>
      </c>
      <c r="D4925" s="102" t="s">
        <v>9968</v>
      </c>
      <c r="E4925" s="102" t="s">
        <v>15323</v>
      </c>
      <c r="F4925" s="104" t="s">
        <v>14834</v>
      </c>
      <c r="G4925" s="105">
        <v>14710</v>
      </c>
      <c r="H4925" s="102" t="s">
        <v>32019</v>
      </c>
      <c r="I4925" s="115" t="s">
        <v>11819</v>
      </c>
      <c r="J4925" s="115" t="s">
        <v>8535</v>
      </c>
      <c r="K4925" s="102"/>
      <c r="L4925" s="111"/>
      <c r="M4925" s="115">
        <v>0.75</v>
      </c>
      <c r="N4925" s="125">
        <v>45</v>
      </c>
      <c r="O4925" s="115"/>
      <c r="P4925" s="126"/>
      <c r="Q4925" s="126" t="s">
        <v>19527</v>
      </c>
      <c r="R4925" s="115"/>
      <c r="S4925" s="115"/>
      <c r="T4925" s="115" t="s">
        <v>28757</v>
      </c>
      <c r="U4925" s="115" t="s">
        <v>9744</v>
      </c>
      <c r="V4925" s="115">
        <v>7</v>
      </c>
      <c r="W4925" s="115"/>
      <c r="X4925" s="113"/>
    </row>
    <row r="4926" spans="1:24" ht="12.95" customHeight="1" x14ac:dyDescent="0.2">
      <c r="A4926" s="115"/>
      <c r="B4926" s="102" t="s">
        <v>6763</v>
      </c>
      <c r="C4926" s="102" t="s">
        <v>15310</v>
      </c>
      <c r="D4926" s="102" t="s">
        <v>15325</v>
      </c>
      <c r="E4926" s="102" t="s">
        <v>15324</v>
      </c>
      <c r="F4926" s="104" t="s">
        <v>14834</v>
      </c>
      <c r="G4926" s="105">
        <v>14710</v>
      </c>
      <c r="H4926" s="102" t="s">
        <v>32019</v>
      </c>
      <c r="I4926" s="115" t="s">
        <v>11819</v>
      </c>
      <c r="J4926" s="115" t="s">
        <v>15326</v>
      </c>
      <c r="K4926" s="102"/>
      <c r="L4926" s="111"/>
      <c r="M4926" s="115">
        <v>1.25</v>
      </c>
      <c r="N4926" s="108" t="s">
        <v>32195</v>
      </c>
      <c r="O4926" s="115" t="s">
        <v>5985</v>
      </c>
      <c r="P4926" s="126" t="s">
        <v>9160</v>
      </c>
      <c r="Q4926" s="126" t="s">
        <v>15927</v>
      </c>
      <c r="R4926" s="115"/>
      <c r="S4926" s="115"/>
      <c r="T4926" s="115" t="s">
        <v>28757</v>
      </c>
      <c r="U4926" s="115" t="s">
        <v>29040</v>
      </c>
      <c r="V4926" s="115">
        <v>7</v>
      </c>
      <c r="W4926" s="115"/>
      <c r="X4926" s="113"/>
    </row>
    <row r="4927" spans="1:24" ht="12.95" customHeight="1" x14ac:dyDescent="0.2">
      <c r="A4927" s="115"/>
      <c r="B4927" s="102" t="s">
        <v>6763</v>
      </c>
      <c r="C4927" s="102" t="s">
        <v>15310</v>
      </c>
      <c r="D4927" s="102" t="s">
        <v>20524</v>
      </c>
      <c r="E4927" s="102" t="s">
        <v>15328</v>
      </c>
      <c r="F4927" s="104" t="s">
        <v>14834</v>
      </c>
      <c r="G4927" s="105">
        <v>14710</v>
      </c>
      <c r="H4927" s="102" t="s">
        <v>32019</v>
      </c>
      <c r="I4927" s="115" t="s">
        <v>11819</v>
      </c>
      <c r="J4927" s="115" t="s">
        <v>15327</v>
      </c>
      <c r="K4927" s="102"/>
      <c r="L4927" s="111"/>
      <c r="M4927" s="115">
        <v>0.5</v>
      </c>
      <c r="N4927" s="125">
        <v>17</v>
      </c>
      <c r="O4927" s="115" t="s">
        <v>12252</v>
      </c>
      <c r="P4927" s="126" t="s">
        <v>9160</v>
      </c>
      <c r="Q4927" s="126" t="s">
        <v>15927</v>
      </c>
      <c r="R4927" s="115"/>
      <c r="S4927" s="115"/>
      <c r="T4927" s="115" t="s">
        <v>28757</v>
      </c>
      <c r="U4927" s="115" t="s">
        <v>29041</v>
      </c>
      <c r="V4927" s="115">
        <v>6</v>
      </c>
      <c r="W4927" s="115"/>
      <c r="X4927" s="113"/>
    </row>
    <row r="4928" spans="1:24" ht="12.95" customHeight="1" x14ac:dyDescent="0.2">
      <c r="A4928" s="115"/>
      <c r="B4928" s="102" t="s">
        <v>6763</v>
      </c>
      <c r="C4928" s="102" t="s">
        <v>15310</v>
      </c>
      <c r="D4928" s="102" t="s">
        <v>15309</v>
      </c>
      <c r="E4928" s="102" t="s">
        <v>15329</v>
      </c>
      <c r="F4928" s="104" t="s">
        <v>14834</v>
      </c>
      <c r="G4928" s="105">
        <v>14707</v>
      </c>
      <c r="H4928" s="102" t="s">
        <v>32019</v>
      </c>
      <c r="I4928" s="115" t="s">
        <v>11819</v>
      </c>
      <c r="J4928" s="115" t="s">
        <v>15311</v>
      </c>
      <c r="K4928" s="102"/>
      <c r="L4928" s="111"/>
      <c r="M4928" s="115">
        <v>0.5</v>
      </c>
      <c r="N4928" s="108">
        <v>10</v>
      </c>
      <c r="O4928" s="115" t="s">
        <v>12721</v>
      </c>
      <c r="P4928" s="126" t="s">
        <v>162</v>
      </c>
      <c r="Q4928" s="126" t="s">
        <v>16856</v>
      </c>
      <c r="R4928" s="115"/>
      <c r="S4928" s="115"/>
      <c r="T4928" s="115" t="s">
        <v>28757</v>
      </c>
      <c r="U4928" s="115" t="s">
        <v>10050</v>
      </c>
      <c r="V4928" s="115">
        <v>7</v>
      </c>
      <c r="W4928" s="115"/>
      <c r="X4928" s="113"/>
    </row>
    <row r="4929" spans="1:24" ht="12.95" customHeight="1" x14ac:dyDescent="0.2">
      <c r="A4929" s="115"/>
      <c r="B4929" s="102" t="s">
        <v>6763</v>
      </c>
      <c r="C4929" s="102" t="s">
        <v>15310</v>
      </c>
      <c r="D4929" s="102" t="s">
        <v>15312</v>
      </c>
      <c r="E4929" s="102" t="s">
        <v>15330</v>
      </c>
      <c r="F4929" s="104" t="s">
        <v>14834</v>
      </c>
      <c r="G4929" s="105">
        <v>14710</v>
      </c>
      <c r="H4929" s="102" t="s">
        <v>32019</v>
      </c>
      <c r="I4929" s="115" t="s">
        <v>11819</v>
      </c>
      <c r="J4929" s="115" t="s">
        <v>15313</v>
      </c>
      <c r="K4929" s="102"/>
      <c r="L4929" s="111"/>
      <c r="M4929" s="115">
        <v>1</v>
      </c>
      <c r="N4929" s="108" t="s">
        <v>32196</v>
      </c>
      <c r="O4929" s="115" t="s">
        <v>12721</v>
      </c>
      <c r="P4929" s="126"/>
      <c r="Q4929" s="126" t="s">
        <v>16545</v>
      </c>
      <c r="R4929" s="115"/>
      <c r="S4929" s="115"/>
      <c r="T4929" s="115" t="s">
        <v>28757</v>
      </c>
      <c r="U4929" s="234" t="s">
        <v>29042</v>
      </c>
      <c r="V4929" s="115">
        <v>7</v>
      </c>
      <c r="W4929" s="115"/>
      <c r="X4929" s="113"/>
    </row>
    <row r="4930" spans="1:24" ht="12.95" customHeight="1" x14ac:dyDescent="0.2">
      <c r="A4930" s="115"/>
      <c r="B4930" s="102" t="s">
        <v>6763</v>
      </c>
      <c r="C4930" s="102" t="s">
        <v>15310</v>
      </c>
      <c r="D4930" s="102" t="s">
        <v>5334</v>
      </c>
      <c r="E4930" s="102" t="s">
        <v>15331</v>
      </c>
      <c r="F4930" s="104" t="s">
        <v>14834</v>
      </c>
      <c r="G4930" s="105">
        <v>14710</v>
      </c>
      <c r="H4930" s="102" t="s">
        <v>32019</v>
      </c>
      <c r="I4930" s="115" t="s">
        <v>11819</v>
      </c>
      <c r="J4930" s="115" t="s">
        <v>11832</v>
      </c>
      <c r="K4930" s="102"/>
      <c r="L4930" s="111"/>
      <c r="M4930" s="115">
        <v>1.5</v>
      </c>
      <c r="N4930" s="108" t="s">
        <v>32197</v>
      </c>
      <c r="O4930" s="115" t="s">
        <v>325</v>
      </c>
      <c r="P4930" s="126" t="s">
        <v>13555</v>
      </c>
      <c r="Q4930" s="126" t="s">
        <v>16852</v>
      </c>
      <c r="R4930" s="115"/>
      <c r="S4930" s="115"/>
      <c r="T4930" s="115" t="s">
        <v>28757</v>
      </c>
      <c r="U4930" s="234" t="s">
        <v>29043</v>
      </c>
      <c r="V4930" s="115">
        <v>8</v>
      </c>
      <c r="W4930" s="115"/>
      <c r="X4930" s="113"/>
    </row>
    <row r="4931" spans="1:24" ht="12.95" customHeight="1" x14ac:dyDescent="0.2">
      <c r="A4931" s="115"/>
      <c r="B4931" s="102" t="s">
        <v>6763</v>
      </c>
      <c r="C4931" s="102" t="s">
        <v>15310</v>
      </c>
      <c r="D4931" s="102" t="s">
        <v>15314</v>
      </c>
      <c r="E4931" s="102" t="s">
        <v>15331</v>
      </c>
      <c r="F4931" s="104" t="s">
        <v>14834</v>
      </c>
      <c r="G4931" s="105">
        <v>14710</v>
      </c>
      <c r="H4931" s="102" t="s">
        <v>32019</v>
      </c>
      <c r="I4931" s="115" t="s">
        <v>11819</v>
      </c>
      <c r="J4931" s="115" t="s">
        <v>11832</v>
      </c>
      <c r="K4931" s="102"/>
      <c r="L4931" s="111"/>
      <c r="M4931" s="115">
        <v>1</v>
      </c>
      <c r="N4931" s="112">
        <v>46</v>
      </c>
      <c r="O4931" s="115" t="s">
        <v>12721</v>
      </c>
      <c r="P4931" s="126" t="s">
        <v>13301</v>
      </c>
      <c r="Q4931" s="126" t="s">
        <v>19131</v>
      </c>
      <c r="R4931" s="115"/>
      <c r="S4931" s="115"/>
      <c r="T4931" s="115" t="s">
        <v>28757</v>
      </c>
      <c r="U4931" s="115" t="s">
        <v>13368</v>
      </c>
      <c r="V4931" s="115">
        <v>7</v>
      </c>
      <c r="W4931" s="115"/>
      <c r="X4931" s="113"/>
    </row>
    <row r="4932" spans="1:24" ht="12.95" customHeight="1" x14ac:dyDescent="0.2">
      <c r="A4932" s="115"/>
      <c r="B4932" s="102" t="s">
        <v>6763</v>
      </c>
      <c r="C4932" s="102" t="s">
        <v>15310</v>
      </c>
      <c r="D4932" s="102" t="s">
        <v>15315</v>
      </c>
      <c r="E4932" s="102" t="s">
        <v>15332</v>
      </c>
      <c r="F4932" s="104" t="s">
        <v>14834</v>
      </c>
      <c r="G4932" s="105">
        <v>14710</v>
      </c>
      <c r="H4932" s="102" t="s">
        <v>32019</v>
      </c>
      <c r="I4932" s="115" t="s">
        <v>11819</v>
      </c>
      <c r="J4932" s="115" t="s">
        <v>15316</v>
      </c>
      <c r="K4932" s="102"/>
      <c r="L4932" s="111"/>
      <c r="M4932" s="115">
        <v>1</v>
      </c>
      <c r="N4932" s="108" t="s">
        <v>30835</v>
      </c>
      <c r="O4932" s="115" t="s">
        <v>10189</v>
      </c>
      <c r="P4932" s="126" t="s">
        <v>13301</v>
      </c>
      <c r="Q4932" s="126" t="s">
        <v>16545</v>
      </c>
      <c r="R4932" s="115"/>
      <c r="S4932" s="115"/>
      <c r="T4932" s="115" t="s">
        <v>28757</v>
      </c>
      <c r="U4932" s="115" t="s">
        <v>4579</v>
      </c>
      <c r="V4932" s="115">
        <v>8</v>
      </c>
      <c r="W4932" s="115"/>
      <c r="X4932" s="113"/>
    </row>
    <row r="4933" spans="1:24" ht="12.95" customHeight="1" x14ac:dyDescent="0.2">
      <c r="A4933" s="115">
        <v>2002</v>
      </c>
      <c r="B4933" s="102" t="s">
        <v>6763</v>
      </c>
      <c r="C4933" s="103" t="s">
        <v>13663</v>
      </c>
      <c r="D4933" s="111" t="s">
        <v>7058</v>
      </c>
      <c r="E4933" s="102" t="s">
        <v>4067</v>
      </c>
      <c r="F4933" s="104" t="s">
        <v>14834</v>
      </c>
      <c r="G4933" s="105">
        <v>14490</v>
      </c>
      <c r="H4933" s="115" t="s">
        <v>31905</v>
      </c>
      <c r="I4933" s="115" t="s">
        <v>11819</v>
      </c>
      <c r="J4933" s="115" t="s">
        <v>2907</v>
      </c>
      <c r="K4933" s="102"/>
      <c r="L4933" s="111" t="s">
        <v>5794</v>
      </c>
      <c r="M4933" s="109">
        <v>0.5</v>
      </c>
      <c r="N4933" s="112" t="s">
        <v>11872</v>
      </c>
      <c r="O4933" s="102" t="s">
        <v>29047</v>
      </c>
      <c r="P4933" s="39" t="s">
        <v>21100</v>
      </c>
      <c r="Q4933" s="39" t="s">
        <v>29048</v>
      </c>
      <c r="R4933" s="109"/>
      <c r="S4933" s="102"/>
      <c r="T4933" s="102" t="s">
        <v>20541</v>
      </c>
      <c r="U4933" s="102" t="s">
        <v>454</v>
      </c>
      <c r="V4933" s="109">
        <v>5</v>
      </c>
      <c r="W4933" s="107"/>
      <c r="X4933" s="113"/>
    </row>
    <row r="4934" spans="1:24" ht="12.95" customHeight="1" x14ac:dyDescent="0.2">
      <c r="A4934" s="115">
        <v>2002</v>
      </c>
      <c r="B4934" s="102" t="s">
        <v>6763</v>
      </c>
      <c r="C4934" s="102" t="s">
        <v>13663</v>
      </c>
      <c r="D4934" s="102" t="s">
        <v>11873</v>
      </c>
      <c r="E4934" s="102" t="s">
        <v>15161</v>
      </c>
      <c r="F4934" s="104" t="s">
        <v>14834</v>
      </c>
      <c r="G4934" s="105">
        <v>14592</v>
      </c>
      <c r="H4934" s="115" t="s">
        <v>3253</v>
      </c>
      <c r="I4934" s="115" t="s">
        <v>10103</v>
      </c>
      <c r="J4934" s="115" t="s">
        <v>1024</v>
      </c>
      <c r="K4934" s="102"/>
      <c r="L4934" s="111"/>
      <c r="M4934" s="109">
        <v>0.5</v>
      </c>
      <c r="N4934" s="112" t="s">
        <v>11874</v>
      </c>
      <c r="O4934" s="102" t="s">
        <v>15160</v>
      </c>
      <c r="P4934" s="39"/>
      <c r="Q4934" s="39" t="s">
        <v>29049</v>
      </c>
      <c r="R4934" s="109"/>
      <c r="S4934" s="102"/>
      <c r="T4934" s="102" t="s">
        <v>20549</v>
      </c>
      <c r="U4934" s="102" t="s">
        <v>32198</v>
      </c>
      <c r="V4934" s="109">
        <v>5</v>
      </c>
      <c r="W4934" s="107"/>
      <c r="X4934" s="113"/>
    </row>
    <row r="4935" spans="1:24" ht="12.95" customHeight="1" x14ac:dyDescent="0.2">
      <c r="A4935" s="115">
        <v>2002</v>
      </c>
      <c r="B4935" s="102" t="s">
        <v>6763</v>
      </c>
      <c r="C4935" s="102" t="s">
        <v>13663</v>
      </c>
      <c r="D4935" s="111" t="s">
        <v>2908</v>
      </c>
      <c r="E4935" s="102" t="s">
        <v>15162</v>
      </c>
      <c r="F4935" s="104" t="s">
        <v>14834</v>
      </c>
      <c r="G4935" s="105">
        <v>15149</v>
      </c>
      <c r="H4935" s="115" t="s">
        <v>10103</v>
      </c>
      <c r="I4935" s="115" t="s">
        <v>11819</v>
      </c>
      <c r="J4935" s="115" t="s">
        <v>9062</v>
      </c>
      <c r="K4935" s="102"/>
      <c r="L4935" s="111" t="s">
        <v>5213</v>
      </c>
      <c r="M4935" s="109">
        <v>0.5</v>
      </c>
      <c r="N4935" s="112" t="s">
        <v>11875</v>
      </c>
      <c r="O4935" s="102" t="s">
        <v>29050</v>
      </c>
      <c r="P4935" s="39" t="s">
        <v>21100</v>
      </c>
      <c r="Q4935" s="39" t="s">
        <v>29051</v>
      </c>
      <c r="R4935" s="109"/>
      <c r="S4935" s="102"/>
      <c r="T4935" s="102" t="s">
        <v>7789</v>
      </c>
      <c r="U4935" s="102" t="s">
        <v>29052</v>
      </c>
      <c r="V4935" s="109">
        <v>5</v>
      </c>
      <c r="W4935" s="107"/>
      <c r="X4935" s="113"/>
    </row>
    <row r="4936" spans="1:24" ht="12.95" customHeight="1" x14ac:dyDescent="0.2">
      <c r="A4936" s="115">
        <v>2002</v>
      </c>
      <c r="B4936" s="102" t="s">
        <v>6763</v>
      </c>
      <c r="C4936" s="102" t="s">
        <v>13663</v>
      </c>
      <c r="D4936" s="102" t="s">
        <v>10541</v>
      </c>
      <c r="E4936" s="102" t="s">
        <v>11869</v>
      </c>
      <c r="F4936" s="104" t="s">
        <v>14834</v>
      </c>
      <c r="G4936" s="105">
        <v>15158</v>
      </c>
      <c r="H4936" s="115" t="s">
        <v>10103</v>
      </c>
      <c r="I4936" s="115" t="s">
        <v>11819</v>
      </c>
      <c r="J4936" s="115" t="s">
        <v>5414</v>
      </c>
      <c r="K4936" s="102"/>
      <c r="L4936" s="111"/>
      <c r="M4936" s="109">
        <v>0.5</v>
      </c>
      <c r="N4936" s="112" t="s">
        <v>5415</v>
      </c>
      <c r="O4936" s="102"/>
      <c r="P4936" s="39"/>
      <c r="Q4936" s="39" t="s">
        <v>29053</v>
      </c>
      <c r="R4936" s="109"/>
      <c r="S4936" s="102"/>
      <c r="T4936" s="102" t="s">
        <v>7789</v>
      </c>
      <c r="U4936" s="102" t="s">
        <v>29054</v>
      </c>
      <c r="V4936" s="109">
        <v>5</v>
      </c>
      <c r="W4936" s="107"/>
      <c r="X4936" s="113"/>
    </row>
    <row r="4937" spans="1:24" ht="12.95" customHeight="1" x14ac:dyDescent="0.2">
      <c r="A4937" s="115">
        <v>2002</v>
      </c>
      <c r="B4937" s="102" t="s">
        <v>6763</v>
      </c>
      <c r="C4937" s="102" t="s">
        <v>13663</v>
      </c>
      <c r="D4937" s="111" t="s">
        <v>11104</v>
      </c>
      <c r="E4937" s="102" t="s">
        <v>11870</v>
      </c>
      <c r="F4937" s="104" t="s">
        <v>14834</v>
      </c>
      <c r="G4937" s="105">
        <v>15898</v>
      </c>
      <c r="H4937" s="102" t="s">
        <v>10191</v>
      </c>
      <c r="I4937" s="115" t="s">
        <v>11819</v>
      </c>
      <c r="J4937" s="115" t="s">
        <v>12729</v>
      </c>
      <c r="K4937" s="102"/>
      <c r="L4937" s="111" t="s">
        <v>13281</v>
      </c>
      <c r="M4937" s="109">
        <v>0.5</v>
      </c>
      <c r="N4937" s="112" t="s">
        <v>5132</v>
      </c>
      <c r="O4937" s="102" t="s">
        <v>29055</v>
      </c>
      <c r="P4937" s="39" t="s">
        <v>2086</v>
      </c>
      <c r="Q4937" s="39" t="s">
        <v>29056</v>
      </c>
      <c r="R4937" s="109"/>
      <c r="S4937" s="102"/>
      <c r="T4937" s="102" t="s">
        <v>21293</v>
      </c>
      <c r="U4937" s="102" t="s">
        <v>29057</v>
      </c>
      <c r="V4937" s="109">
        <v>5</v>
      </c>
      <c r="W4937" s="107"/>
      <c r="X4937" s="113"/>
    </row>
    <row r="4938" spans="1:24" ht="12.95" customHeight="1" x14ac:dyDescent="0.2">
      <c r="A4938" s="115">
        <v>2002</v>
      </c>
      <c r="B4938" s="102" t="s">
        <v>6763</v>
      </c>
      <c r="C4938" s="102" t="s">
        <v>13663</v>
      </c>
      <c r="D4938" s="102" t="s">
        <v>3408</v>
      </c>
      <c r="E4938" s="102" t="s">
        <v>11871</v>
      </c>
      <c r="F4938" s="104" t="s">
        <v>14834</v>
      </c>
      <c r="G4938" s="105">
        <v>16011</v>
      </c>
      <c r="H4938" s="102" t="s">
        <v>2625</v>
      </c>
      <c r="I4938" s="102" t="s">
        <v>30989</v>
      </c>
      <c r="J4938" s="115" t="s">
        <v>9347</v>
      </c>
      <c r="K4938" s="102"/>
      <c r="L4938" s="111"/>
      <c r="M4938" s="109">
        <v>0.5</v>
      </c>
      <c r="N4938" s="112" t="s">
        <v>3409</v>
      </c>
      <c r="O4938" s="102"/>
      <c r="P4938" s="39"/>
      <c r="Q4938" s="39" t="s">
        <v>29058</v>
      </c>
      <c r="R4938" s="109" t="s">
        <v>7035</v>
      </c>
      <c r="S4938" s="102"/>
      <c r="T4938" s="102" t="s">
        <v>20545</v>
      </c>
      <c r="U4938" s="102" t="s">
        <v>29059</v>
      </c>
      <c r="V4938" s="109">
        <v>5</v>
      </c>
      <c r="W4938" s="107"/>
      <c r="X4938" s="113"/>
    </row>
    <row r="4939" spans="1:24" ht="12.95" customHeight="1" x14ac:dyDescent="0.2">
      <c r="A4939" s="115">
        <v>2005</v>
      </c>
      <c r="B4939" s="102" t="s">
        <v>6763</v>
      </c>
      <c r="C4939" s="103" t="s">
        <v>13664</v>
      </c>
      <c r="D4939" s="102" t="s">
        <v>6082</v>
      </c>
      <c r="E4939" s="102" t="s">
        <v>7955</v>
      </c>
      <c r="F4939" s="104" t="s">
        <v>14834</v>
      </c>
      <c r="G4939" s="105">
        <v>16441</v>
      </c>
      <c r="H4939" s="102" t="s">
        <v>4890</v>
      </c>
      <c r="I4939" s="115" t="s">
        <v>10103</v>
      </c>
      <c r="J4939" s="115" t="s">
        <v>457</v>
      </c>
      <c r="K4939" s="102"/>
      <c r="L4939" s="111"/>
      <c r="M4939" s="109">
        <v>0.5</v>
      </c>
      <c r="N4939" s="112" t="s">
        <v>6083</v>
      </c>
      <c r="O4939" s="102" t="s">
        <v>29044</v>
      </c>
      <c r="P4939" s="39"/>
      <c r="Q4939" s="39" t="s">
        <v>16868</v>
      </c>
      <c r="R4939" s="109"/>
      <c r="S4939" s="102"/>
      <c r="T4939" s="102" t="s">
        <v>7789</v>
      </c>
      <c r="U4939" s="102"/>
      <c r="V4939" s="109">
        <v>5</v>
      </c>
      <c r="W4939" s="107"/>
      <c r="X4939" s="113"/>
    </row>
    <row r="4940" spans="1:24" ht="12.95" customHeight="1" x14ac:dyDescent="0.2">
      <c r="A4940" s="115">
        <v>2005</v>
      </c>
      <c r="B4940" s="102" t="s">
        <v>6763</v>
      </c>
      <c r="C4940" s="102" t="s">
        <v>13664</v>
      </c>
      <c r="D4940" s="102" t="s">
        <v>4429</v>
      </c>
      <c r="E4940" s="102" t="s">
        <v>4428</v>
      </c>
      <c r="F4940" s="104" t="s">
        <v>14834</v>
      </c>
      <c r="G4940" s="105">
        <v>14834</v>
      </c>
      <c r="H4940" s="102" t="s">
        <v>30855</v>
      </c>
      <c r="I4940" s="115" t="s">
        <v>7198</v>
      </c>
      <c r="J4940" s="115" t="s">
        <v>4430</v>
      </c>
      <c r="K4940" s="102"/>
      <c r="L4940" s="111"/>
      <c r="M4940" s="109">
        <v>0.5</v>
      </c>
      <c r="N4940" s="112" t="s">
        <v>4431</v>
      </c>
      <c r="O4940" s="102" t="s">
        <v>29045</v>
      </c>
      <c r="P4940" s="39" t="s">
        <v>9125</v>
      </c>
      <c r="Q4940" s="39" t="s">
        <v>29060</v>
      </c>
      <c r="R4940" s="109"/>
      <c r="S4940" s="102"/>
      <c r="T4940" s="102" t="s">
        <v>20538</v>
      </c>
      <c r="U4940" s="102" t="s">
        <v>29061</v>
      </c>
      <c r="V4940" s="109">
        <v>5</v>
      </c>
      <c r="W4940" s="107"/>
      <c r="X4940" s="113"/>
    </row>
    <row r="4941" spans="1:24" ht="12.95" customHeight="1" x14ac:dyDescent="0.2">
      <c r="A4941" s="115">
        <v>2005</v>
      </c>
      <c r="B4941" s="102" t="s">
        <v>6763</v>
      </c>
      <c r="C4941" s="102" t="s">
        <v>13664</v>
      </c>
      <c r="D4941" s="102" t="s">
        <v>6213</v>
      </c>
      <c r="E4941" s="102" t="s">
        <v>14399</v>
      </c>
      <c r="F4941" s="104" t="s">
        <v>14834</v>
      </c>
      <c r="G4941" s="105">
        <v>16229</v>
      </c>
      <c r="H4941" s="115" t="s">
        <v>11819</v>
      </c>
      <c r="I4941" s="115" t="s">
        <v>10191</v>
      </c>
      <c r="J4941" s="115" t="s">
        <v>14398</v>
      </c>
      <c r="K4941" s="102"/>
      <c r="L4941" s="111"/>
      <c r="M4941" s="109">
        <v>0.5</v>
      </c>
      <c r="N4941" s="112" t="s">
        <v>6214</v>
      </c>
      <c r="O4941" s="102"/>
      <c r="P4941" s="39" t="s">
        <v>8076</v>
      </c>
      <c r="Q4941" s="39" t="s">
        <v>29062</v>
      </c>
      <c r="R4941" s="109" t="s">
        <v>7035</v>
      </c>
      <c r="S4941" s="102"/>
      <c r="T4941" s="102" t="s">
        <v>20547</v>
      </c>
      <c r="U4941" s="102" t="s">
        <v>29063</v>
      </c>
      <c r="V4941" s="109">
        <v>5</v>
      </c>
      <c r="W4941" s="107"/>
      <c r="X4941" s="113"/>
    </row>
    <row r="4942" spans="1:24" ht="12.95" customHeight="1" x14ac:dyDescent="0.2">
      <c r="A4942" s="115">
        <v>2005</v>
      </c>
      <c r="B4942" s="102" t="s">
        <v>6763</v>
      </c>
      <c r="C4942" s="102" t="s">
        <v>13664</v>
      </c>
      <c r="D4942" s="102" t="s">
        <v>10542</v>
      </c>
      <c r="E4942" s="102" t="s">
        <v>6215</v>
      </c>
      <c r="F4942" s="104" t="s">
        <v>14834</v>
      </c>
      <c r="G4942" s="105">
        <v>15005</v>
      </c>
      <c r="H4942" s="115" t="s">
        <v>7198</v>
      </c>
      <c r="I4942" s="115" t="s">
        <v>13336</v>
      </c>
      <c r="J4942" s="115" t="s">
        <v>2693</v>
      </c>
      <c r="K4942" s="102"/>
      <c r="L4942" s="111"/>
      <c r="M4942" s="109">
        <v>0.5</v>
      </c>
      <c r="N4942" s="112" t="s">
        <v>2694</v>
      </c>
      <c r="O4942" s="102"/>
      <c r="P4942" s="39" t="s">
        <v>7837</v>
      </c>
      <c r="Q4942" s="39" t="s">
        <v>29056</v>
      </c>
      <c r="R4942" s="109" t="s">
        <v>7035</v>
      </c>
      <c r="S4942" s="102"/>
      <c r="T4942" s="102" t="s">
        <v>20538</v>
      </c>
      <c r="U4942" s="102" t="s">
        <v>29064</v>
      </c>
      <c r="V4942" s="109">
        <v>4.5</v>
      </c>
      <c r="W4942" s="107"/>
      <c r="X4942" s="113"/>
    </row>
    <row r="4943" spans="1:24" ht="12.95" customHeight="1" x14ac:dyDescent="0.2">
      <c r="A4943" s="115">
        <v>2005</v>
      </c>
      <c r="B4943" s="102" t="s">
        <v>6763</v>
      </c>
      <c r="C4943" s="102" t="s">
        <v>13664</v>
      </c>
      <c r="D4943" s="102" t="s">
        <v>2697</v>
      </c>
      <c r="E4943" s="102" t="s">
        <v>2695</v>
      </c>
      <c r="F4943" s="104" t="s">
        <v>14834</v>
      </c>
      <c r="G4943" s="105">
        <v>14741</v>
      </c>
      <c r="H4943" s="115" t="s">
        <v>31886</v>
      </c>
      <c r="I4943" s="115" t="s">
        <v>11819</v>
      </c>
      <c r="J4943" s="115" t="s">
        <v>11210</v>
      </c>
      <c r="K4943" s="102"/>
      <c r="L4943" s="111"/>
      <c r="M4943" s="109">
        <v>0.5</v>
      </c>
      <c r="N4943" s="112" t="s">
        <v>11211</v>
      </c>
      <c r="O4943" s="102" t="s">
        <v>29046</v>
      </c>
      <c r="P4943" s="39"/>
      <c r="Q4943" s="39" t="s">
        <v>29065</v>
      </c>
      <c r="R4943" s="109"/>
      <c r="S4943" s="102"/>
      <c r="T4943" s="102" t="s">
        <v>28757</v>
      </c>
      <c r="U4943" s="102"/>
      <c r="V4943" s="109">
        <v>5</v>
      </c>
      <c r="W4943" s="107"/>
      <c r="X4943" s="113"/>
    </row>
    <row r="4944" spans="1:24" ht="12.95" customHeight="1" x14ac:dyDescent="0.2">
      <c r="A4944" s="115">
        <v>2005</v>
      </c>
      <c r="B4944" s="102" t="s">
        <v>6763</v>
      </c>
      <c r="C4944" s="102" t="s">
        <v>13664</v>
      </c>
      <c r="D4944" s="102" t="s">
        <v>11212</v>
      </c>
      <c r="E4944" s="102" t="s">
        <v>2696</v>
      </c>
      <c r="F4944" s="104" t="s">
        <v>14834</v>
      </c>
      <c r="G4944" s="105">
        <v>14745</v>
      </c>
      <c r="H4944" s="115" t="s">
        <v>11819</v>
      </c>
      <c r="I4944" s="115" t="s">
        <v>5011</v>
      </c>
      <c r="J4944" s="115" t="s">
        <v>1736</v>
      </c>
      <c r="K4944" s="102"/>
      <c r="L4944" s="111"/>
      <c r="M4944" s="109">
        <v>0.5</v>
      </c>
      <c r="N4944" s="112" t="s">
        <v>15159</v>
      </c>
      <c r="O4944" s="102" t="s">
        <v>15160</v>
      </c>
      <c r="P4944" s="39" t="s">
        <v>7684</v>
      </c>
      <c r="Q4944" s="39" t="s">
        <v>29066</v>
      </c>
      <c r="R4944" s="109"/>
      <c r="S4944" s="102"/>
      <c r="T4944" s="102" t="s">
        <v>28757</v>
      </c>
      <c r="U4944" s="102" t="s">
        <v>29067</v>
      </c>
      <c r="V4944" s="109">
        <v>5</v>
      </c>
      <c r="W4944" s="107"/>
      <c r="X4944" s="113"/>
    </row>
    <row r="4945" spans="1:24" ht="12.95" customHeight="1" x14ac:dyDescent="0.2">
      <c r="A4945" s="115">
        <v>2003</v>
      </c>
      <c r="B4945" s="102" t="s">
        <v>6763</v>
      </c>
      <c r="C4945" s="102" t="s">
        <v>5107</v>
      </c>
      <c r="D4945" s="111" t="s">
        <v>10175</v>
      </c>
      <c r="E4945" s="102" t="s">
        <v>5108</v>
      </c>
      <c r="F4945" s="104" t="s">
        <v>14834</v>
      </c>
      <c r="G4945" s="105">
        <v>15154</v>
      </c>
      <c r="H4945" s="102" t="s">
        <v>11819</v>
      </c>
      <c r="I4945" s="102" t="s">
        <v>10103</v>
      </c>
      <c r="J4945" s="102" t="s">
        <v>10176</v>
      </c>
      <c r="K4945" s="102"/>
      <c r="L4945" s="111" t="s">
        <v>5922</v>
      </c>
      <c r="M4945" s="109">
        <v>1</v>
      </c>
      <c r="N4945" s="112" t="s">
        <v>5109</v>
      </c>
      <c r="O4945" s="102" t="s">
        <v>29068</v>
      </c>
      <c r="P4945" s="39" t="s">
        <v>9125</v>
      </c>
      <c r="Q4945" s="39" t="s">
        <v>16022</v>
      </c>
      <c r="R4945" s="109"/>
      <c r="S4945" s="102"/>
      <c r="T4945" s="102" t="s">
        <v>7789</v>
      </c>
      <c r="U4945" s="102" t="s">
        <v>29069</v>
      </c>
      <c r="V4945" s="109">
        <v>5</v>
      </c>
      <c r="W4945" s="107"/>
      <c r="X4945" s="113"/>
    </row>
    <row r="4946" spans="1:24" ht="12.95" customHeight="1" x14ac:dyDescent="0.2">
      <c r="A4946" s="115">
        <v>2009</v>
      </c>
      <c r="B4946" s="102" t="s">
        <v>6763</v>
      </c>
      <c r="C4946" s="102" t="s">
        <v>5107</v>
      </c>
      <c r="D4946" s="111" t="s">
        <v>14466</v>
      </c>
      <c r="E4946" s="102" t="s">
        <v>14465</v>
      </c>
      <c r="F4946" s="104" t="s">
        <v>14834</v>
      </c>
      <c r="G4946" s="105">
        <v>15169</v>
      </c>
      <c r="H4946" s="102" t="s">
        <v>10103</v>
      </c>
      <c r="I4946" s="102" t="s">
        <v>11819</v>
      </c>
      <c r="J4946" s="102" t="s">
        <v>5065</v>
      </c>
      <c r="K4946" s="102"/>
      <c r="L4946" s="111" t="s">
        <v>5069</v>
      </c>
      <c r="M4946" s="109">
        <v>1</v>
      </c>
      <c r="N4946" s="112" t="s">
        <v>5066</v>
      </c>
      <c r="O4946" s="102" t="s">
        <v>5067</v>
      </c>
      <c r="P4946" s="39" t="s">
        <v>9160</v>
      </c>
      <c r="Q4946" s="39" t="s">
        <v>29070</v>
      </c>
      <c r="R4946" s="109"/>
      <c r="S4946" s="102" t="s">
        <v>8315</v>
      </c>
      <c r="T4946" s="102" t="s">
        <v>7789</v>
      </c>
      <c r="U4946" s="102" t="s">
        <v>16549</v>
      </c>
      <c r="V4946" s="109">
        <v>5</v>
      </c>
      <c r="W4946" s="107"/>
      <c r="X4946" s="113"/>
    </row>
    <row r="4947" spans="1:24" ht="12.95" customHeight="1" x14ac:dyDescent="0.2">
      <c r="A4947" s="115">
        <v>2005</v>
      </c>
      <c r="B4947" s="102" t="s">
        <v>6763</v>
      </c>
      <c r="C4947" s="102" t="s">
        <v>5902</v>
      </c>
      <c r="D4947" s="102" t="s">
        <v>37639</v>
      </c>
      <c r="E4947" s="102" t="s">
        <v>4520</v>
      </c>
      <c r="F4947" s="104" t="s">
        <v>14834</v>
      </c>
      <c r="G4947" s="105">
        <v>15891</v>
      </c>
      <c r="H4947" s="115" t="s">
        <v>10103</v>
      </c>
      <c r="I4947" s="115" t="s">
        <v>11819</v>
      </c>
      <c r="J4947" s="115" t="s">
        <v>4519</v>
      </c>
      <c r="K4947" s="102"/>
      <c r="L4947" s="111"/>
      <c r="M4947" s="109">
        <v>0.5</v>
      </c>
      <c r="N4947" s="112" t="s">
        <v>456</v>
      </c>
      <c r="O4947" s="102" t="s">
        <v>15941</v>
      </c>
      <c r="P4947" s="39" t="s">
        <v>29071</v>
      </c>
      <c r="Q4947" s="39" t="s">
        <v>29072</v>
      </c>
      <c r="R4947" s="109"/>
      <c r="S4947" s="102" t="s">
        <v>11080</v>
      </c>
      <c r="T4947" s="102" t="s">
        <v>7789</v>
      </c>
      <c r="U4947" s="102"/>
      <c r="V4947" s="109">
        <v>5</v>
      </c>
      <c r="W4947" s="107"/>
      <c r="X4947" s="113"/>
    </row>
    <row r="4948" spans="1:24" ht="12.95" customHeight="1" x14ac:dyDescent="0.2">
      <c r="A4948" s="115">
        <v>1998</v>
      </c>
      <c r="B4948" s="102" t="s">
        <v>6763</v>
      </c>
      <c r="C4948" s="103" t="s">
        <v>910</v>
      </c>
      <c r="D4948" s="102" t="s">
        <v>12759</v>
      </c>
      <c r="E4948" s="102" t="s">
        <v>3926</v>
      </c>
      <c r="F4948" s="123" t="s">
        <v>10085</v>
      </c>
      <c r="G4948" s="105">
        <v>16150</v>
      </c>
      <c r="H4948" s="102" t="s">
        <v>32188</v>
      </c>
      <c r="I4948" s="102" t="s">
        <v>32199</v>
      </c>
      <c r="J4948" s="102" t="s">
        <v>12959</v>
      </c>
      <c r="K4948" s="102"/>
      <c r="L4948" s="111"/>
      <c r="M4948" s="109">
        <v>1</v>
      </c>
      <c r="N4948" s="108" t="s">
        <v>8410</v>
      </c>
      <c r="O4948" s="102" t="s">
        <v>9160</v>
      </c>
      <c r="P4948" s="39"/>
      <c r="Q4948" s="39" t="s">
        <v>15927</v>
      </c>
      <c r="R4948" s="109"/>
      <c r="S4948" s="102"/>
      <c r="T4948" s="102" t="s">
        <v>21275</v>
      </c>
      <c r="U4948" s="102" t="s">
        <v>29073</v>
      </c>
      <c r="V4948" s="109">
        <v>5</v>
      </c>
      <c r="W4948" s="107"/>
      <c r="X4948" s="113"/>
    </row>
    <row r="4949" spans="1:24" ht="12.95" customHeight="1" x14ac:dyDescent="0.2">
      <c r="A4949" s="115">
        <v>1998</v>
      </c>
      <c r="B4949" s="102" t="s">
        <v>6763</v>
      </c>
      <c r="C4949" s="102" t="s">
        <v>910</v>
      </c>
      <c r="D4949" s="102" t="s">
        <v>13903</v>
      </c>
      <c r="E4949" s="102" t="s">
        <v>7639</v>
      </c>
      <c r="F4949" s="123" t="s">
        <v>10085</v>
      </c>
      <c r="G4949" s="105">
        <v>16150</v>
      </c>
      <c r="H4949" s="102" t="s">
        <v>32200</v>
      </c>
      <c r="I4949" s="102" t="s">
        <v>11819</v>
      </c>
      <c r="J4949" s="102" t="s">
        <v>12959</v>
      </c>
      <c r="K4949" s="102"/>
      <c r="L4949" s="111"/>
      <c r="M4949" s="109">
        <v>1</v>
      </c>
      <c r="N4949" s="108" t="s">
        <v>8410</v>
      </c>
      <c r="O4949" s="102"/>
      <c r="P4949" s="39"/>
      <c r="Q4949" s="39" t="s">
        <v>17386</v>
      </c>
      <c r="R4949" s="109"/>
      <c r="S4949" s="102" t="s">
        <v>8315</v>
      </c>
      <c r="T4949" s="102" t="s">
        <v>21275</v>
      </c>
      <c r="U4949" s="102" t="s">
        <v>29074</v>
      </c>
      <c r="V4949" s="109">
        <v>5</v>
      </c>
      <c r="W4949" s="107"/>
      <c r="X4949" s="113"/>
    </row>
    <row r="4950" spans="1:24" ht="12.95" customHeight="1" x14ac:dyDescent="0.2">
      <c r="A4950" s="115">
        <v>1998</v>
      </c>
      <c r="B4950" s="102" t="s">
        <v>6763</v>
      </c>
      <c r="C4950" s="102" t="s">
        <v>910</v>
      </c>
      <c r="D4950" s="102" t="s">
        <v>8703</v>
      </c>
      <c r="E4950" s="102" t="s">
        <v>4296</v>
      </c>
      <c r="F4950" s="123" t="s">
        <v>10085</v>
      </c>
      <c r="G4950" s="105">
        <v>16146</v>
      </c>
      <c r="H4950" s="102" t="s">
        <v>11819</v>
      </c>
      <c r="I4950" s="102" t="s">
        <v>32200</v>
      </c>
      <c r="J4950" s="102" t="s">
        <v>12959</v>
      </c>
      <c r="K4950" s="102"/>
      <c r="L4950" s="111"/>
      <c r="M4950" s="109">
        <v>1</v>
      </c>
      <c r="N4950" s="108" t="s">
        <v>8410</v>
      </c>
      <c r="O4950" s="102"/>
      <c r="P4950" s="39"/>
      <c r="Q4950" s="39" t="s">
        <v>19136</v>
      </c>
      <c r="R4950" s="109"/>
      <c r="S4950" s="102"/>
      <c r="T4950" s="102" t="s">
        <v>21275</v>
      </c>
      <c r="U4950" s="102" t="s">
        <v>29075</v>
      </c>
      <c r="V4950" s="109">
        <v>6</v>
      </c>
      <c r="W4950" s="107"/>
      <c r="X4950" s="113"/>
    </row>
    <row r="4951" spans="1:24" ht="12.95" customHeight="1" x14ac:dyDescent="0.2">
      <c r="A4951" s="115">
        <v>1998</v>
      </c>
      <c r="B4951" s="102" t="s">
        <v>6763</v>
      </c>
      <c r="C4951" s="102" t="s">
        <v>910</v>
      </c>
      <c r="D4951" s="102" t="s">
        <v>12760</v>
      </c>
      <c r="E4951" s="102" t="s">
        <v>4297</v>
      </c>
      <c r="F4951" s="104" t="s">
        <v>14834</v>
      </c>
      <c r="G4951" s="105">
        <v>16120</v>
      </c>
      <c r="H4951" s="102" t="s">
        <v>11819</v>
      </c>
      <c r="I4951" s="102" t="s">
        <v>30993</v>
      </c>
      <c r="J4951" s="102" t="s">
        <v>12959</v>
      </c>
      <c r="K4951" s="102"/>
      <c r="L4951" s="111"/>
      <c r="M4951" s="109">
        <v>0.5</v>
      </c>
      <c r="N4951" s="108">
        <v>25</v>
      </c>
      <c r="O4951" s="102"/>
      <c r="P4951" s="39"/>
      <c r="Q4951" s="39" t="s">
        <v>16828</v>
      </c>
      <c r="R4951" s="109" t="s">
        <v>7035</v>
      </c>
      <c r="S4951" s="102"/>
      <c r="T4951" s="102" t="s">
        <v>21275</v>
      </c>
      <c r="U4951" s="102" t="s">
        <v>29076</v>
      </c>
      <c r="V4951" s="109">
        <v>7</v>
      </c>
      <c r="W4951" s="107"/>
      <c r="X4951" s="113"/>
    </row>
    <row r="4952" spans="1:24" ht="12.95" customHeight="1" x14ac:dyDescent="0.2">
      <c r="A4952" s="115">
        <v>1998</v>
      </c>
      <c r="B4952" s="102" t="s">
        <v>6763</v>
      </c>
      <c r="C4952" s="102" t="s">
        <v>910</v>
      </c>
      <c r="D4952" s="102" t="s">
        <v>1173</v>
      </c>
      <c r="E4952" s="102" t="s">
        <v>4298</v>
      </c>
      <c r="F4952" s="123" t="s">
        <v>10085</v>
      </c>
      <c r="G4952" s="105">
        <v>16153</v>
      </c>
      <c r="H4952" s="102" t="s">
        <v>11819</v>
      </c>
      <c r="I4952" s="102" t="s">
        <v>32201</v>
      </c>
      <c r="J4952" s="102" t="s">
        <v>12959</v>
      </c>
      <c r="K4952" s="102"/>
      <c r="L4952" s="111"/>
      <c r="M4952" s="109">
        <v>1</v>
      </c>
      <c r="N4952" s="108" t="s">
        <v>8410</v>
      </c>
      <c r="O4952" s="102" t="s">
        <v>15906</v>
      </c>
      <c r="P4952" s="39" t="s">
        <v>9125</v>
      </c>
      <c r="Q4952" s="39" t="s">
        <v>19798</v>
      </c>
      <c r="R4952" s="109"/>
      <c r="S4952" s="102"/>
      <c r="T4952" s="102" t="s">
        <v>21275</v>
      </c>
      <c r="U4952" s="102" t="s">
        <v>18322</v>
      </c>
      <c r="V4952" s="109">
        <v>5</v>
      </c>
      <c r="W4952" s="107"/>
      <c r="X4952" s="113"/>
    </row>
    <row r="4953" spans="1:24" ht="12.95" customHeight="1" x14ac:dyDescent="0.2">
      <c r="A4953" s="115">
        <v>1998</v>
      </c>
      <c r="B4953" s="102" t="s">
        <v>6763</v>
      </c>
      <c r="C4953" s="102" t="s">
        <v>910</v>
      </c>
      <c r="D4953" s="102" t="s">
        <v>12407</v>
      </c>
      <c r="E4953" s="102" t="s">
        <v>4299</v>
      </c>
      <c r="F4953" s="104" t="s">
        <v>14834</v>
      </c>
      <c r="G4953" s="105">
        <v>16120</v>
      </c>
      <c r="H4953" s="102" t="s">
        <v>32201</v>
      </c>
      <c r="I4953" s="102" t="s">
        <v>11819</v>
      </c>
      <c r="J4953" s="102" t="s">
        <v>8971</v>
      </c>
      <c r="K4953" s="102"/>
      <c r="L4953" s="111"/>
      <c r="M4953" s="109">
        <v>2</v>
      </c>
      <c r="N4953" s="112" t="s">
        <v>16150</v>
      </c>
      <c r="O4953" s="102" t="s">
        <v>3620</v>
      </c>
      <c r="P4953" s="39"/>
      <c r="Q4953" s="39" t="s">
        <v>21747</v>
      </c>
      <c r="R4953" s="109"/>
      <c r="S4953" s="102" t="s">
        <v>8315</v>
      </c>
      <c r="T4953" s="102" t="s">
        <v>21275</v>
      </c>
      <c r="U4953" s="102" t="s">
        <v>29077</v>
      </c>
      <c r="V4953" s="109">
        <v>7</v>
      </c>
      <c r="W4953" s="107"/>
      <c r="X4953" s="113"/>
    </row>
    <row r="4954" spans="1:24" ht="12.95" customHeight="1" x14ac:dyDescent="0.2">
      <c r="A4954" s="115">
        <v>1998</v>
      </c>
      <c r="B4954" s="102" t="s">
        <v>6763</v>
      </c>
      <c r="C4954" s="102" t="s">
        <v>910</v>
      </c>
      <c r="D4954" s="102" t="s">
        <v>10543</v>
      </c>
      <c r="E4954" s="102" t="s">
        <v>4300</v>
      </c>
      <c r="F4954" s="123" t="s">
        <v>10085</v>
      </c>
      <c r="G4954" s="105">
        <v>16211</v>
      </c>
      <c r="H4954" s="102" t="s">
        <v>11819</v>
      </c>
      <c r="I4954" s="102" t="s">
        <v>32199</v>
      </c>
      <c r="J4954" s="102" t="s">
        <v>12959</v>
      </c>
      <c r="K4954" s="102"/>
      <c r="L4954" s="111"/>
      <c r="M4954" s="109">
        <v>1</v>
      </c>
      <c r="N4954" s="108" t="s">
        <v>8410</v>
      </c>
      <c r="O4954" s="102" t="s">
        <v>16499</v>
      </c>
      <c r="P4954" s="39"/>
      <c r="Q4954" s="39" t="s">
        <v>15870</v>
      </c>
      <c r="R4954" s="109"/>
      <c r="S4954" s="102"/>
      <c r="T4954" s="102" t="s">
        <v>21275</v>
      </c>
      <c r="U4954" s="102" t="s">
        <v>18323</v>
      </c>
      <c r="V4954" s="109">
        <v>7</v>
      </c>
      <c r="W4954" s="107"/>
      <c r="X4954" s="113"/>
    </row>
    <row r="4955" spans="1:24" ht="12.95" customHeight="1" x14ac:dyDescent="0.2">
      <c r="A4955" s="115">
        <v>1998</v>
      </c>
      <c r="B4955" s="102" t="s">
        <v>6763</v>
      </c>
      <c r="C4955" s="102" t="s">
        <v>910</v>
      </c>
      <c r="D4955" s="102" t="s">
        <v>12409</v>
      </c>
      <c r="E4955" s="102" t="s">
        <v>4301</v>
      </c>
      <c r="F4955" s="123" t="s">
        <v>10085</v>
      </c>
      <c r="G4955" s="105">
        <v>16211</v>
      </c>
      <c r="H4955" s="102" t="s">
        <v>30855</v>
      </c>
      <c r="I4955" s="102" t="s">
        <v>11819</v>
      </c>
      <c r="J4955" s="102" t="s">
        <v>12959</v>
      </c>
      <c r="K4955" s="102"/>
      <c r="L4955" s="111"/>
      <c r="M4955" s="109">
        <v>1</v>
      </c>
      <c r="N4955" s="108" t="s">
        <v>8410</v>
      </c>
      <c r="O4955" s="102" t="s">
        <v>162</v>
      </c>
      <c r="P4955" s="39"/>
      <c r="Q4955" s="39" t="s">
        <v>16546</v>
      </c>
      <c r="R4955" s="109"/>
      <c r="S4955" s="102" t="s">
        <v>9435</v>
      </c>
      <c r="T4955" s="102" t="s">
        <v>21275</v>
      </c>
      <c r="U4955" s="102" t="s">
        <v>29078</v>
      </c>
      <c r="V4955" s="109">
        <v>7</v>
      </c>
      <c r="W4955" s="107"/>
      <c r="X4955" s="113"/>
    </row>
    <row r="4956" spans="1:24" ht="12.95" customHeight="1" x14ac:dyDescent="0.2">
      <c r="A4956" s="115">
        <v>1998</v>
      </c>
      <c r="B4956" s="102" t="s">
        <v>6763</v>
      </c>
      <c r="C4956" s="102" t="s">
        <v>910</v>
      </c>
      <c r="D4956" s="102" t="s">
        <v>12408</v>
      </c>
      <c r="E4956" s="102" t="s">
        <v>4302</v>
      </c>
      <c r="F4956" s="104" t="s">
        <v>14834</v>
      </c>
      <c r="G4956" s="105">
        <v>16092</v>
      </c>
      <c r="H4956" s="102" t="s">
        <v>32188</v>
      </c>
      <c r="I4956" s="102" t="s">
        <v>10191</v>
      </c>
      <c r="J4956" s="102" t="s">
        <v>5654</v>
      </c>
      <c r="K4956" s="102" t="s">
        <v>6361</v>
      </c>
      <c r="L4956" s="111"/>
      <c r="M4956" s="109">
        <v>3</v>
      </c>
      <c r="N4956" s="112" t="s">
        <v>18324</v>
      </c>
      <c r="O4956" s="102"/>
      <c r="P4956" s="39" t="s">
        <v>162</v>
      </c>
      <c r="Q4956" s="39" t="s">
        <v>20889</v>
      </c>
      <c r="R4956" s="109"/>
      <c r="S4956" s="102"/>
      <c r="T4956" s="102" t="s">
        <v>21275</v>
      </c>
      <c r="U4956" s="102" t="s">
        <v>29079</v>
      </c>
      <c r="V4956" s="109">
        <v>7</v>
      </c>
      <c r="W4956" s="107"/>
      <c r="X4956" s="113"/>
    </row>
    <row r="4957" spans="1:24" ht="12.95" customHeight="1" x14ac:dyDescent="0.2">
      <c r="A4957" s="115">
        <v>1998</v>
      </c>
      <c r="B4957" s="102" t="s">
        <v>6763</v>
      </c>
      <c r="C4957" s="102" t="s">
        <v>910</v>
      </c>
      <c r="D4957" s="102" t="s">
        <v>1174</v>
      </c>
      <c r="E4957" s="102" t="s">
        <v>4303</v>
      </c>
      <c r="F4957" s="123" t="s">
        <v>10085</v>
      </c>
      <c r="G4957" s="105">
        <v>16146</v>
      </c>
      <c r="H4957" s="102" t="s">
        <v>32188</v>
      </c>
      <c r="I4957" s="102" t="s">
        <v>32199</v>
      </c>
      <c r="J4957" s="102" t="s">
        <v>12959</v>
      </c>
      <c r="K4957" s="102"/>
      <c r="L4957" s="111"/>
      <c r="M4957" s="109">
        <v>1</v>
      </c>
      <c r="N4957" s="108" t="s">
        <v>8410</v>
      </c>
      <c r="O4957" s="102" t="s">
        <v>16905</v>
      </c>
      <c r="P4957" s="39"/>
      <c r="Q4957" s="39" t="s">
        <v>20977</v>
      </c>
      <c r="R4957" s="109"/>
      <c r="S4957" s="102" t="s">
        <v>8315</v>
      </c>
      <c r="T4957" s="102" t="s">
        <v>21275</v>
      </c>
      <c r="U4957" s="102" t="s">
        <v>18325</v>
      </c>
      <c r="V4957" s="109">
        <v>8.5</v>
      </c>
      <c r="W4957" s="107"/>
      <c r="X4957" s="113"/>
    </row>
    <row r="4958" spans="1:24" ht="12.95" customHeight="1" x14ac:dyDescent="0.2">
      <c r="A4958" s="115">
        <v>1998</v>
      </c>
      <c r="B4958" s="102" t="s">
        <v>6763</v>
      </c>
      <c r="C4958" s="102" t="s">
        <v>910</v>
      </c>
      <c r="D4958" s="102" t="s">
        <v>8278</v>
      </c>
      <c r="E4958" s="102" t="s">
        <v>4304</v>
      </c>
      <c r="F4958" s="123" t="s">
        <v>10085</v>
      </c>
      <c r="G4958" s="105">
        <v>16146</v>
      </c>
      <c r="H4958" s="102" t="s">
        <v>32188</v>
      </c>
      <c r="I4958" s="102" t="s">
        <v>32202</v>
      </c>
      <c r="J4958" s="102" t="s">
        <v>12959</v>
      </c>
      <c r="K4958" s="102"/>
      <c r="L4958" s="111"/>
      <c r="M4958" s="109">
        <v>1</v>
      </c>
      <c r="N4958" s="112" t="s">
        <v>8410</v>
      </c>
      <c r="O4958" s="102" t="s">
        <v>20529</v>
      </c>
      <c r="P4958" s="39" t="s">
        <v>20529</v>
      </c>
      <c r="Q4958" s="39" t="s">
        <v>20529</v>
      </c>
      <c r="R4958" s="109" t="s">
        <v>7035</v>
      </c>
      <c r="S4958" s="102" t="s">
        <v>11080</v>
      </c>
      <c r="T4958" s="102" t="s">
        <v>21275</v>
      </c>
      <c r="U4958" s="102" t="s">
        <v>6512</v>
      </c>
      <c r="V4958" s="109" t="s">
        <v>20529</v>
      </c>
      <c r="W4958" s="107"/>
      <c r="X4958" s="113"/>
    </row>
    <row r="4959" spans="1:24" ht="12.95" customHeight="1" x14ac:dyDescent="0.2">
      <c r="A4959" s="115">
        <v>1994</v>
      </c>
      <c r="B4959" s="102" t="s">
        <v>6763</v>
      </c>
      <c r="C4959" s="103" t="s">
        <v>10449</v>
      </c>
      <c r="D4959" s="102" t="s">
        <v>10449</v>
      </c>
      <c r="E4959" s="102" t="s">
        <v>8714</v>
      </c>
      <c r="F4959" s="123" t="s">
        <v>10085</v>
      </c>
      <c r="G4959" s="105">
        <v>16332</v>
      </c>
      <c r="H4959" s="102" t="s">
        <v>13336</v>
      </c>
      <c r="I4959" s="102" t="s">
        <v>4890</v>
      </c>
      <c r="J4959" s="102" t="s">
        <v>6987</v>
      </c>
      <c r="K4959" s="102"/>
      <c r="L4959" s="111"/>
      <c r="M4959" s="107">
        <v>1</v>
      </c>
      <c r="N4959" s="112" t="s">
        <v>3114</v>
      </c>
      <c r="O4959" s="102" t="s">
        <v>20529</v>
      </c>
      <c r="P4959" s="39" t="s">
        <v>20529</v>
      </c>
      <c r="Q4959" s="39" t="s">
        <v>20529</v>
      </c>
      <c r="R4959" s="109" t="s">
        <v>7035</v>
      </c>
      <c r="S4959" s="102"/>
      <c r="T4959" s="102" t="s">
        <v>20547</v>
      </c>
      <c r="U4959" s="102" t="s">
        <v>13306</v>
      </c>
      <c r="V4959" s="109" t="s">
        <v>20529</v>
      </c>
      <c r="W4959" s="107"/>
      <c r="X4959" s="113"/>
    </row>
    <row r="4960" spans="1:24" ht="12.95" customHeight="1" x14ac:dyDescent="0.2">
      <c r="A4960" s="115">
        <v>1994</v>
      </c>
      <c r="B4960" s="102" t="s">
        <v>6763</v>
      </c>
      <c r="C4960" s="102" t="s">
        <v>10449</v>
      </c>
      <c r="D4960" s="102" t="s">
        <v>12135</v>
      </c>
      <c r="E4960" s="102" t="s">
        <v>9461</v>
      </c>
      <c r="F4960" s="123" t="s">
        <v>10085</v>
      </c>
      <c r="G4960" s="105">
        <v>16334</v>
      </c>
      <c r="H4960" s="102" t="s">
        <v>13336</v>
      </c>
      <c r="I4960" s="102" t="s">
        <v>4890</v>
      </c>
      <c r="J4960" s="102" t="s">
        <v>8856</v>
      </c>
      <c r="K4960" s="102"/>
      <c r="L4960" s="111"/>
      <c r="M4960" s="107">
        <v>1</v>
      </c>
      <c r="N4960" s="108" t="s">
        <v>3114</v>
      </c>
      <c r="O4960" s="102" t="s">
        <v>3620</v>
      </c>
      <c r="P4960" s="39"/>
      <c r="Q4960" s="39" t="s">
        <v>16565</v>
      </c>
      <c r="R4960" s="109"/>
      <c r="S4960" s="102"/>
      <c r="T4960" s="102" t="s">
        <v>20547</v>
      </c>
      <c r="U4960" s="102" t="s">
        <v>29080</v>
      </c>
      <c r="V4960" s="109">
        <v>5</v>
      </c>
      <c r="W4960" s="107"/>
      <c r="X4960" s="113"/>
    </row>
    <row r="4961" spans="1:24" ht="12.95" customHeight="1" x14ac:dyDescent="0.2">
      <c r="A4961" s="115">
        <v>1994</v>
      </c>
      <c r="B4961" s="102" t="s">
        <v>6763</v>
      </c>
      <c r="C4961" s="102" t="s">
        <v>10449</v>
      </c>
      <c r="D4961" s="102" t="s">
        <v>4546</v>
      </c>
      <c r="E4961" s="102" t="s">
        <v>4305</v>
      </c>
      <c r="F4961" s="123" t="s">
        <v>10085</v>
      </c>
      <c r="G4961" s="105">
        <v>16335</v>
      </c>
      <c r="H4961" s="102" t="s">
        <v>4890</v>
      </c>
      <c r="I4961" s="102" t="s">
        <v>13336</v>
      </c>
      <c r="J4961" s="102" t="s">
        <v>12627</v>
      </c>
      <c r="K4961" s="102"/>
      <c r="L4961" s="111"/>
      <c r="M4961" s="107">
        <v>1</v>
      </c>
      <c r="N4961" s="108" t="s">
        <v>3114</v>
      </c>
      <c r="O4961" s="102"/>
      <c r="P4961" s="39"/>
      <c r="Q4961" s="39" t="s">
        <v>17730</v>
      </c>
      <c r="R4961" s="109"/>
      <c r="S4961" s="102"/>
      <c r="T4961" s="102" t="s">
        <v>20547</v>
      </c>
      <c r="U4961" s="102" t="s">
        <v>18326</v>
      </c>
      <c r="V4961" s="109">
        <v>5</v>
      </c>
      <c r="W4961" s="107"/>
      <c r="X4961" s="113"/>
    </row>
    <row r="4962" spans="1:24" ht="12.95" customHeight="1" x14ac:dyDescent="0.2">
      <c r="A4962" s="115">
        <v>1994</v>
      </c>
      <c r="B4962" s="102" t="s">
        <v>6763</v>
      </c>
      <c r="C4962" s="102" t="s">
        <v>10449</v>
      </c>
      <c r="D4962" s="102" t="s">
        <v>6192</v>
      </c>
      <c r="E4962" s="102" t="s">
        <v>4306</v>
      </c>
      <c r="F4962" s="123" t="s">
        <v>10085</v>
      </c>
      <c r="G4962" s="105">
        <v>16332</v>
      </c>
      <c r="H4962" s="102" t="s">
        <v>13336</v>
      </c>
      <c r="I4962" s="102" t="s">
        <v>4890</v>
      </c>
      <c r="J4962" s="102" t="s">
        <v>12628</v>
      </c>
      <c r="K4962" s="102"/>
      <c r="L4962" s="111"/>
      <c r="M4962" s="107">
        <v>1</v>
      </c>
      <c r="N4962" s="108" t="s">
        <v>3114</v>
      </c>
      <c r="O4962" s="102"/>
      <c r="P4962" s="39"/>
      <c r="Q4962" s="39" t="s">
        <v>17473</v>
      </c>
      <c r="R4962" s="109" t="s">
        <v>7035</v>
      </c>
      <c r="S4962" s="102"/>
      <c r="T4962" s="102" t="s">
        <v>20547</v>
      </c>
      <c r="U4962" s="102" t="s">
        <v>29081</v>
      </c>
      <c r="V4962" s="109">
        <v>5</v>
      </c>
      <c r="W4962" s="107"/>
      <c r="X4962" s="113"/>
    </row>
    <row r="4963" spans="1:24" ht="12.95" customHeight="1" x14ac:dyDescent="0.2">
      <c r="A4963" s="115">
        <v>1994</v>
      </c>
      <c r="B4963" s="102" t="s">
        <v>6763</v>
      </c>
      <c r="C4963" s="102" t="s">
        <v>10449</v>
      </c>
      <c r="D4963" s="102" t="s">
        <v>4547</v>
      </c>
      <c r="E4963" s="102" t="s">
        <v>4318</v>
      </c>
      <c r="F4963" s="123" t="s">
        <v>10085</v>
      </c>
      <c r="G4963" s="105">
        <v>16332</v>
      </c>
      <c r="H4963" s="102" t="s">
        <v>4890</v>
      </c>
      <c r="I4963" s="102" t="s">
        <v>13336</v>
      </c>
      <c r="J4963" s="102" t="s">
        <v>8856</v>
      </c>
      <c r="K4963" s="102"/>
      <c r="L4963" s="111"/>
      <c r="M4963" s="107">
        <v>1</v>
      </c>
      <c r="N4963" s="108" t="s">
        <v>3114</v>
      </c>
      <c r="O4963" s="102" t="s">
        <v>9125</v>
      </c>
      <c r="P4963" s="39"/>
      <c r="Q4963" s="39" t="s">
        <v>16511</v>
      </c>
      <c r="R4963" s="109" t="s">
        <v>7035</v>
      </c>
      <c r="S4963" s="102"/>
      <c r="T4963" s="102" t="s">
        <v>20547</v>
      </c>
      <c r="U4963" s="102" t="s">
        <v>18327</v>
      </c>
      <c r="V4963" s="109">
        <v>6</v>
      </c>
      <c r="W4963" s="107"/>
      <c r="X4963" s="113"/>
    </row>
    <row r="4964" spans="1:24" ht="12.95" customHeight="1" x14ac:dyDescent="0.2">
      <c r="A4964" s="115">
        <v>1994</v>
      </c>
      <c r="B4964" s="102" t="s">
        <v>6763</v>
      </c>
      <c r="C4964" s="102" t="s">
        <v>10449</v>
      </c>
      <c r="D4964" s="102" t="s">
        <v>4548</v>
      </c>
      <c r="E4964" s="102" t="s">
        <v>9384</v>
      </c>
      <c r="F4964" s="123" t="s">
        <v>10085</v>
      </c>
      <c r="G4964" s="105">
        <v>16336</v>
      </c>
      <c r="H4964" s="102" t="s">
        <v>13336</v>
      </c>
      <c r="I4964" s="102" t="s">
        <v>4890</v>
      </c>
      <c r="J4964" s="102" t="s">
        <v>12626</v>
      </c>
      <c r="K4964" s="102"/>
      <c r="L4964" s="111"/>
      <c r="M4964" s="107">
        <v>1</v>
      </c>
      <c r="N4964" s="108" t="s">
        <v>3114</v>
      </c>
      <c r="O4964" s="102" t="s">
        <v>3620</v>
      </c>
      <c r="P4964" s="39"/>
      <c r="Q4964" s="39" t="s">
        <v>19474</v>
      </c>
      <c r="R4964" s="109"/>
      <c r="S4964" s="102"/>
      <c r="T4964" s="102" t="s">
        <v>20547</v>
      </c>
      <c r="U4964" s="102" t="s">
        <v>29082</v>
      </c>
      <c r="V4964" s="109">
        <v>7</v>
      </c>
      <c r="W4964" s="107"/>
      <c r="X4964" s="113"/>
    </row>
    <row r="4965" spans="1:24" ht="12.95" customHeight="1" x14ac:dyDescent="0.2">
      <c r="A4965" s="115">
        <v>1994</v>
      </c>
      <c r="B4965" s="102" t="s">
        <v>6763</v>
      </c>
      <c r="C4965" s="102" t="s">
        <v>10449</v>
      </c>
      <c r="D4965" s="102" t="s">
        <v>951</v>
      </c>
      <c r="E4965" s="102" t="s">
        <v>9385</v>
      </c>
      <c r="F4965" s="123" t="s">
        <v>10085</v>
      </c>
      <c r="G4965" s="105">
        <v>16335</v>
      </c>
      <c r="H4965" s="102" t="s">
        <v>13336</v>
      </c>
      <c r="I4965" s="102" t="s">
        <v>4890</v>
      </c>
      <c r="J4965" s="102" t="s">
        <v>14439</v>
      </c>
      <c r="K4965" s="102"/>
      <c r="L4965" s="111"/>
      <c r="M4965" s="107">
        <v>1</v>
      </c>
      <c r="N4965" s="108" t="s">
        <v>3114</v>
      </c>
      <c r="O4965" s="102" t="s">
        <v>12252</v>
      </c>
      <c r="P4965" s="39" t="s">
        <v>15941</v>
      </c>
      <c r="Q4965" s="39" t="s">
        <v>20487</v>
      </c>
      <c r="R4965" s="109"/>
      <c r="S4965" s="102" t="s">
        <v>8315</v>
      </c>
      <c r="T4965" s="102" t="s">
        <v>20547</v>
      </c>
      <c r="U4965" s="102" t="s">
        <v>18328</v>
      </c>
      <c r="V4965" s="109">
        <v>6</v>
      </c>
      <c r="W4965" s="107"/>
      <c r="X4965" s="113"/>
    </row>
    <row r="4966" spans="1:24" ht="12.95" customHeight="1" x14ac:dyDescent="0.2">
      <c r="A4966" s="115">
        <v>1994</v>
      </c>
      <c r="B4966" s="102" t="s">
        <v>6763</v>
      </c>
      <c r="C4966" s="102" t="s">
        <v>10449</v>
      </c>
      <c r="D4966" s="102" t="s">
        <v>8713</v>
      </c>
      <c r="E4966" s="102" t="s">
        <v>9459</v>
      </c>
      <c r="F4966" s="123" t="s">
        <v>10085</v>
      </c>
      <c r="G4966" s="105">
        <v>16334</v>
      </c>
      <c r="H4966" s="102" t="s">
        <v>13336</v>
      </c>
      <c r="I4966" s="102" t="s">
        <v>4890</v>
      </c>
      <c r="J4966" s="102" t="s">
        <v>14440</v>
      </c>
      <c r="K4966" s="102" t="s">
        <v>6934</v>
      </c>
      <c r="L4966" s="111"/>
      <c r="M4966" s="107">
        <v>1</v>
      </c>
      <c r="N4966" s="112" t="s">
        <v>3114</v>
      </c>
      <c r="O4966" s="102" t="s">
        <v>15927</v>
      </c>
      <c r="P4966" s="39" t="s">
        <v>15927</v>
      </c>
      <c r="Q4966" s="39" t="s">
        <v>20449</v>
      </c>
      <c r="R4966" s="109"/>
      <c r="S4966" s="102" t="s">
        <v>8315</v>
      </c>
      <c r="T4966" s="102" t="s">
        <v>20547</v>
      </c>
      <c r="U4966" s="102" t="s">
        <v>18328</v>
      </c>
      <c r="V4966" s="109">
        <v>10</v>
      </c>
      <c r="W4966" s="107"/>
      <c r="X4966" s="113"/>
    </row>
    <row r="4967" spans="1:24" ht="12.95" customHeight="1" x14ac:dyDescent="0.2">
      <c r="A4967" s="115">
        <v>2000</v>
      </c>
      <c r="B4967" s="115" t="s">
        <v>6763</v>
      </c>
      <c r="C4967" s="103" t="s">
        <v>911</v>
      </c>
      <c r="D4967" s="102" t="s">
        <v>4499</v>
      </c>
      <c r="E4967" s="115" t="s">
        <v>9462</v>
      </c>
      <c r="F4967" s="104" t="s">
        <v>14834</v>
      </c>
      <c r="G4967" s="105">
        <v>14998</v>
      </c>
      <c r="H4967" s="102" t="s">
        <v>7198</v>
      </c>
      <c r="I4967" s="115" t="s">
        <v>32203</v>
      </c>
      <c r="J4967" s="102" t="s">
        <v>4500</v>
      </c>
      <c r="K4967" s="115"/>
      <c r="L4967" s="111"/>
      <c r="M4967" s="109">
        <v>3</v>
      </c>
      <c r="N4967" s="112" t="s">
        <v>32204</v>
      </c>
      <c r="O4967" s="102" t="s">
        <v>29083</v>
      </c>
      <c r="P4967" s="102" t="s">
        <v>9125</v>
      </c>
      <c r="Q4967" s="102" t="s">
        <v>19145</v>
      </c>
      <c r="R4967" s="109"/>
      <c r="S4967" s="102"/>
      <c r="T4967" s="102" t="s">
        <v>14962</v>
      </c>
      <c r="U4967" s="102" t="s">
        <v>11610</v>
      </c>
      <c r="V4967" s="109">
        <v>8.5</v>
      </c>
      <c r="W4967" s="107"/>
      <c r="X4967" s="324"/>
    </row>
    <row r="4968" spans="1:24" ht="12.95" customHeight="1" x14ac:dyDescent="0.2">
      <c r="A4968" s="115">
        <v>2000</v>
      </c>
      <c r="B4968" s="115" t="s">
        <v>6763</v>
      </c>
      <c r="C4968" s="102" t="s">
        <v>911</v>
      </c>
      <c r="D4968" s="132" t="s">
        <v>8267</v>
      </c>
      <c r="E4968" s="102" t="s">
        <v>9463</v>
      </c>
      <c r="F4968" s="102" t="s">
        <v>14834</v>
      </c>
      <c r="G4968" s="251">
        <v>15728</v>
      </c>
      <c r="H4968" s="248" t="s">
        <v>2625</v>
      </c>
      <c r="I4968" s="248" t="s">
        <v>10191</v>
      </c>
      <c r="J4968" s="248" t="s">
        <v>18329</v>
      </c>
      <c r="K4968" s="248"/>
      <c r="L4968" s="111"/>
      <c r="M4968" s="248">
        <v>1.5</v>
      </c>
      <c r="N4968" s="112" t="s">
        <v>32205</v>
      </c>
      <c r="O4968" s="102" t="s">
        <v>9160</v>
      </c>
      <c r="P4968" s="102"/>
      <c r="Q4968" s="102" t="s">
        <v>19131</v>
      </c>
      <c r="R4968" s="248"/>
      <c r="S4968" s="248"/>
      <c r="T4968" s="248" t="s">
        <v>20545</v>
      </c>
      <c r="U4968" s="248" t="s">
        <v>21301</v>
      </c>
      <c r="V4968" s="248">
        <v>7</v>
      </c>
      <c r="W4968" s="248"/>
      <c r="X4968" s="324"/>
    </row>
    <row r="4969" spans="1:24" ht="12.95" customHeight="1" x14ac:dyDescent="0.2">
      <c r="A4969" s="115">
        <v>2000</v>
      </c>
      <c r="B4969" s="115" t="s">
        <v>6763</v>
      </c>
      <c r="C4969" s="102" t="s">
        <v>911</v>
      </c>
      <c r="D4969" s="132" t="s">
        <v>8268</v>
      </c>
      <c r="E4969" s="102" t="s">
        <v>9464</v>
      </c>
      <c r="F4969" s="102" t="s">
        <v>14834</v>
      </c>
      <c r="G4969" s="251">
        <v>16153</v>
      </c>
      <c r="H4969" s="248" t="s">
        <v>2625</v>
      </c>
      <c r="I4969" s="102" t="s">
        <v>30993</v>
      </c>
      <c r="J4969" s="248" t="s">
        <v>528</v>
      </c>
      <c r="K4969" s="248"/>
      <c r="L4969" s="111"/>
      <c r="M4969" s="248">
        <v>2</v>
      </c>
      <c r="N4969" s="112" t="s">
        <v>17002</v>
      </c>
      <c r="O4969" s="102" t="s">
        <v>13460</v>
      </c>
      <c r="P4969" s="102"/>
      <c r="Q4969" s="102" t="s">
        <v>16157</v>
      </c>
      <c r="R4969" s="248"/>
      <c r="S4969" s="248"/>
      <c r="T4969" s="248" t="s">
        <v>21383</v>
      </c>
      <c r="U4969" s="248" t="s">
        <v>29084</v>
      </c>
      <c r="V4969" s="248">
        <v>6.5</v>
      </c>
      <c r="W4969" s="248"/>
      <c r="X4969" s="324"/>
    </row>
    <row r="4970" spans="1:24" ht="12.95" customHeight="1" x14ac:dyDescent="0.2">
      <c r="A4970" s="115">
        <v>2000</v>
      </c>
      <c r="B4970" s="115" t="s">
        <v>6763</v>
      </c>
      <c r="C4970" s="102" t="s">
        <v>911</v>
      </c>
      <c r="D4970" s="132" t="s">
        <v>993</v>
      </c>
      <c r="E4970" s="102" t="s">
        <v>9465</v>
      </c>
      <c r="F4970" s="102" t="s">
        <v>14834</v>
      </c>
      <c r="G4970" s="251">
        <v>14935</v>
      </c>
      <c r="H4970" s="248" t="s">
        <v>7198</v>
      </c>
      <c r="I4970" s="102" t="s">
        <v>30684</v>
      </c>
      <c r="J4970" s="248" t="s">
        <v>994</v>
      </c>
      <c r="K4970" s="248"/>
      <c r="L4970" s="111"/>
      <c r="M4970" s="248">
        <v>3</v>
      </c>
      <c r="N4970" s="112" t="s">
        <v>29085</v>
      </c>
      <c r="O4970" s="102"/>
      <c r="P4970" s="102" t="s">
        <v>162</v>
      </c>
      <c r="Q4970" s="102" t="s">
        <v>17601</v>
      </c>
      <c r="R4970" s="248"/>
      <c r="S4970" s="248"/>
      <c r="T4970" s="248" t="s">
        <v>20542</v>
      </c>
      <c r="U4970" s="248" t="s">
        <v>7960</v>
      </c>
      <c r="V4970" s="248">
        <v>8</v>
      </c>
      <c r="W4970" s="248"/>
      <c r="X4970" s="324"/>
    </row>
    <row r="4971" spans="1:24" ht="12.95" customHeight="1" x14ac:dyDescent="0.2">
      <c r="A4971" s="115">
        <v>2000</v>
      </c>
      <c r="B4971" s="115" t="s">
        <v>6763</v>
      </c>
      <c r="C4971" s="102" t="s">
        <v>911</v>
      </c>
      <c r="D4971" s="132" t="s">
        <v>995</v>
      </c>
      <c r="E4971" s="102" t="s">
        <v>9466</v>
      </c>
      <c r="F4971" s="102" t="s">
        <v>14834</v>
      </c>
      <c r="G4971" s="251">
        <v>14707</v>
      </c>
      <c r="H4971" s="102" t="s">
        <v>30684</v>
      </c>
      <c r="I4971" s="248" t="s">
        <v>11819</v>
      </c>
      <c r="J4971" s="248" t="s">
        <v>996</v>
      </c>
      <c r="K4971" s="248"/>
      <c r="L4971" s="111"/>
      <c r="M4971" s="248">
        <v>1.5</v>
      </c>
      <c r="N4971" s="125" t="s">
        <v>32206</v>
      </c>
      <c r="O4971" s="102"/>
      <c r="P4971" s="102" t="s">
        <v>15928</v>
      </c>
      <c r="Q4971" s="102" t="s">
        <v>20508</v>
      </c>
      <c r="R4971" s="248"/>
      <c r="S4971" s="248" t="s">
        <v>9435</v>
      </c>
      <c r="T4971" s="102" t="s">
        <v>21275</v>
      </c>
      <c r="U4971" s="248" t="s">
        <v>29086</v>
      </c>
      <c r="V4971" s="248">
        <v>8</v>
      </c>
      <c r="W4971" s="248"/>
      <c r="X4971" s="324"/>
    </row>
    <row r="4972" spans="1:24" ht="12.95" customHeight="1" x14ac:dyDescent="0.2">
      <c r="A4972" s="115">
        <v>2000</v>
      </c>
      <c r="B4972" s="115" t="s">
        <v>6763</v>
      </c>
      <c r="C4972" s="102" t="s">
        <v>911</v>
      </c>
      <c r="D4972" s="132" t="s">
        <v>997</v>
      </c>
      <c r="E4972" s="102" t="s">
        <v>9467</v>
      </c>
      <c r="F4972" s="102" t="s">
        <v>14834</v>
      </c>
      <c r="G4972" s="251">
        <v>14784</v>
      </c>
      <c r="H4972" s="248" t="s">
        <v>5011</v>
      </c>
      <c r="I4972" s="248" t="s">
        <v>7198</v>
      </c>
      <c r="J4972" s="248" t="s">
        <v>462</v>
      </c>
      <c r="K4972" s="248"/>
      <c r="L4972" s="111"/>
      <c r="M4972" s="248">
        <v>2</v>
      </c>
      <c r="N4972" s="252" t="s">
        <v>29087</v>
      </c>
      <c r="O4972" s="102"/>
      <c r="P4972" s="102" t="s">
        <v>15928</v>
      </c>
      <c r="Q4972" s="102" t="s">
        <v>20281</v>
      </c>
      <c r="R4972" s="248"/>
      <c r="S4972" s="248" t="s">
        <v>11080</v>
      </c>
      <c r="T4972" s="248" t="s">
        <v>28757</v>
      </c>
      <c r="U4972" s="248" t="s">
        <v>29088</v>
      </c>
      <c r="V4972" s="248">
        <v>7</v>
      </c>
      <c r="W4972" s="248"/>
      <c r="X4972" s="324"/>
    </row>
    <row r="4973" spans="1:24" ht="12.95" customHeight="1" x14ac:dyDescent="0.2">
      <c r="A4973" s="115">
        <v>2000</v>
      </c>
      <c r="B4973" s="115" t="s">
        <v>6763</v>
      </c>
      <c r="C4973" s="102" t="s">
        <v>911</v>
      </c>
      <c r="D4973" s="132" t="s">
        <v>2181</v>
      </c>
      <c r="E4973" s="102" t="s">
        <v>7573</v>
      </c>
      <c r="F4973" s="102" t="s">
        <v>14834</v>
      </c>
      <c r="G4973" s="251">
        <v>16119</v>
      </c>
      <c r="H4973" s="248" t="s">
        <v>4890</v>
      </c>
      <c r="I4973" s="248" t="s">
        <v>10103</v>
      </c>
      <c r="J4973" s="248" t="s">
        <v>14884</v>
      </c>
      <c r="K4973" s="248"/>
      <c r="L4973" s="111"/>
      <c r="M4973" s="248">
        <v>2</v>
      </c>
      <c r="N4973" s="112" t="s">
        <v>17002</v>
      </c>
      <c r="O4973" s="102" t="s">
        <v>12721</v>
      </c>
      <c r="P4973" s="102" t="s">
        <v>9125</v>
      </c>
      <c r="Q4973" s="102" t="s">
        <v>21050</v>
      </c>
      <c r="R4973" s="248"/>
      <c r="S4973" s="248"/>
      <c r="T4973" s="248" t="s">
        <v>7789</v>
      </c>
      <c r="U4973" s="248" t="s">
        <v>18330</v>
      </c>
      <c r="V4973" s="248">
        <v>6</v>
      </c>
      <c r="W4973" s="248"/>
      <c r="X4973" s="324"/>
    </row>
    <row r="4974" spans="1:24" ht="12.95" customHeight="1" x14ac:dyDescent="0.2">
      <c r="A4974" s="115">
        <v>2000</v>
      </c>
      <c r="B4974" s="115" t="s">
        <v>6763</v>
      </c>
      <c r="C4974" s="102" t="s">
        <v>911</v>
      </c>
      <c r="D4974" s="132" t="s">
        <v>2742</v>
      </c>
      <c r="E4974" s="102" t="s">
        <v>7574</v>
      </c>
      <c r="F4974" s="102" t="s">
        <v>14834</v>
      </c>
      <c r="G4974" s="251">
        <v>15896</v>
      </c>
      <c r="H4974" s="248" t="s">
        <v>10103</v>
      </c>
      <c r="I4974" s="248" t="s">
        <v>11819</v>
      </c>
      <c r="J4974" s="248" t="s">
        <v>4906</v>
      </c>
      <c r="K4974" s="248"/>
      <c r="L4974" s="111"/>
      <c r="M4974" s="248">
        <v>2</v>
      </c>
      <c r="N4974" s="125" t="s">
        <v>32207</v>
      </c>
      <c r="O4974" s="102" t="s">
        <v>5985</v>
      </c>
      <c r="P4974" s="102" t="s">
        <v>13555</v>
      </c>
      <c r="Q4974" s="102" t="s">
        <v>16525</v>
      </c>
      <c r="R4974" s="248"/>
      <c r="S4974" s="248" t="s">
        <v>9435</v>
      </c>
      <c r="T4974" s="248" t="s">
        <v>7789</v>
      </c>
      <c r="U4974" s="248"/>
      <c r="V4974" s="248">
        <v>7</v>
      </c>
      <c r="W4974" s="248"/>
      <c r="X4974" s="324"/>
    </row>
    <row r="4975" spans="1:24" ht="12.95" customHeight="1" x14ac:dyDescent="0.2">
      <c r="A4975" s="102">
        <v>2006</v>
      </c>
      <c r="B4975" s="102" t="s">
        <v>6763</v>
      </c>
      <c r="C4975" s="103" t="s">
        <v>18331</v>
      </c>
      <c r="D4975" s="111" t="s">
        <v>13299</v>
      </c>
      <c r="E4975" s="102" t="s">
        <v>2182</v>
      </c>
      <c r="F4975" s="104" t="s">
        <v>14834</v>
      </c>
      <c r="G4975" s="105">
        <v>15077</v>
      </c>
      <c r="H4975" s="115" t="s">
        <v>32208</v>
      </c>
      <c r="I4975" s="115" t="s">
        <v>4890</v>
      </c>
      <c r="J4975" s="115" t="s">
        <v>6652</v>
      </c>
      <c r="K4975" s="102"/>
      <c r="L4975" s="111" t="s">
        <v>18332</v>
      </c>
      <c r="M4975" s="109">
        <v>1.5</v>
      </c>
      <c r="N4975" s="108" t="s">
        <v>32209</v>
      </c>
      <c r="O4975" s="102" t="s">
        <v>9160</v>
      </c>
      <c r="P4975" s="39"/>
      <c r="Q4975" s="39" t="s">
        <v>19145</v>
      </c>
      <c r="R4975" s="109"/>
      <c r="S4975" s="102"/>
      <c r="T4975" s="102" t="s">
        <v>20542</v>
      </c>
      <c r="U4975" s="102" t="s">
        <v>2475</v>
      </c>
      <c r="V4975" s="109">
        <v>7</v>
      </c>
      <c r="W4975" s="107"/>
      <c r="X4975" s="113"/>
    </row>
    <row r="4976" spans="1:24" ht="12.95" customHeight="1" x14ac:dyDescent="0.2">
      <c r="A4976" s="102">
        <v>2006</v>
      </c>
      <c r="B4976" s="102" t="s">
        <v>6763</v>
      </c>
      <c r="C4976" s="102" t="s">
        <v>18331</v>
      </c>
      <c r="D4976" s="111" t="s">
        <v>6131</v>
      </c>
      <c r="E4976" s="102" t="s">
        <v>2183</v>
      </c>
      <c r="F4976" s="104" t="s">
        <v>14834</v>
      </c>
      <c r="G4976" s="105">
        <v>16476</v>
      </c>
      <c r="H4976" s="115" t="s">
        <v>10103</v>
      </c>
      <c r="I4976" s="115" t="s">
        <v>4890</v>
      </c>
      <c r="J4976" s="115" t="s">
        <v>2936</v>
      </c>
      <c r="K4976" s="102"/>
      <c r="L4976" s="111" t="s">
        <v>18333</v>
      </c>
      <c r="M4976" s="109">
        <v>2</v>
      </c>
      <c r="N4976" s="112" t="s">
        <v>16050</v>
      </c>
      <c r="O4976" s="102" t="s">
        <v>16798</v>
      </c>
      <c r="P4976" s="39" t="s">
        <v>9125</v>
      </c>
      <c r="Q4976" s="39" t="s">
        <v>20798</v>
      </c>
      <c r="R4976" s="109"/>
      <c r="S4976" s="102"/>
      <c r="T4976" s="102" t="s">
        <v>7789</v>
      </c>
      <c r="U4976" s="102" t="s">
        <v>9744</v>
      </c>
      <c r="V4976" s="109">
        <v>7</v>
      </c>
      <c r="W4976" s="107"/>
      <c r="X4976" s="113"/>
    </row>
    <row r="4977" spans="1:24" ht="12.95" customHeight="1" x14ac:dyDescent="0.2">
      <c r="A4977" s="102">
        <v>2006</v>
      </c>
      <c r="B4977" s="102" t="s">
        <v>6763</v>
      </c>
      <c r="C4977" s="102" t="s">
        <v>18331</v>
      </c>
      <c r="D4977" s="111" t="s">
        <v>14967</v>
      </c>
      <c r="E4977" s="102" t="s">
        <v>2184</v>
      </c>
      <c r="F4977" s="104" t="s">
        <v>14834</v>
      </c>
      <c r="G4977" s="105">
        <v>15263</v>
      </c>
      <c r="H4977" s="115" t="s">
        <v>10103</v>
      </c>
      <c r="I4977" s="115" t="s">
        <v>4890</v>
      </c>
      <c r="J4977" s="115" t="s">
        <v>11818</v>
      </c>
      <c r="K4977" s="102"/>
      <c r="L4977" s="111" t="s">
        <v>18334</v>
      </c>
      <c r="M4977" s="109">
        <v>2</v>
      </c>
      <c r="N4977" s="112" t="s">
        <v>18335</v>
      </c>
      <c r="O4977" s="102" t="s">
        <v>16680</v>
      </c>
      <c r="P4977" s="39"/>
      <c r="Q4977" s="39" t="s">
        <v>19846</v>
      </c>
      <c r="R4977" s="109"/>
      <c r="S4977" s="102"/>
      <c r="T4977" s="102" t="s">
        <v>7789</v>
      </c>
      <c r="U4977" s="102" t="s">
        <v>29089</v>
      </c>
      <c r="V4977" s="109">
        <v>7</v>
      </c>
      <c r="W4977" s="107"/>
      <c r="X4977" s="113"/>
    </row>
    <row r="4978" spans="1:24" ht="12.95" customHeight="1" x14ac:dyDescent="0.2">
      <c r="A4978" s="102">
        <v>2006</v>
      </c>
      <c r="B4978" s="102" t="s">
        <v>6763</v>
      </c>
      <c r="C4978" s="102" t="s">
        <v>18331</v>
      </c>
      <c r="D4978" s="111" t="s">
        <v>2114</v>
      </c>
      <c r="E4978" s="102" t="s">
        <v>2185</v>
      </c>
      <c r="F4978" s="104" t="s">
        <v>14834</v>
      </c>
      <c r="G4978" s="105">
        <v>16483</v>
      </c>
      <c r="H4978" s="115" t="s">
        <v>4890</v>
      </c>
      <c r="I4978" s="115" t="s">
        <v>10191</v>
      </c>
      <c r="J4978" s="115" t="s">
        <v>7489</v>
      </c>
      <c r="K4978" s="102"/>
      <c r="L4978" s="111" t="s">
        <v>18336</v>
      </c>
      <c r="M4978" s="109">
        <v>2</v>
      </c>
      <c r="N4978" s="125" t="s">
        <v>32210</v>
      </c>
      <c r="O4978" s="102" t="s">
        <v>16982</v>
      </c>
      <c r="P4978" s="39"/>
      <c r="Q4978" s="39" t="s">
        <v>16666</v>
      </c>
      <c r="R4978" s="109"/>
      <c r="S4978" s="102"/>
      <c r="T4978" s="102" t="s">
        <v>20546</v>
      </c>
      <c r="U4978" s="102" t="s">
        <v>29090</v>
      </c>
      <c r="V4978" s="109">
        <v>6</v>
      </c>
      <c r="W4978" s="107"/>
      <c r="X4978" s="113"/>
    </row>
    <row r="4979" spans="1:24" ht="12.95" customHeight="1" x14ac:dyDescent="0.2">
      <c r="A4979" s="102">
        <v>2006</v>
      </c>
      <c r="B4979" s="102" t="s">
        <v>6763</v>
      </c>
      <c r="C4979" s="102" t="s">
        <v>18331</v>
      </c>
      <c r="D4979" s="111" t="s">
        <v>7056</v>
      </c>
      <c r="E4979" s="102" t="s">
        <v>3209</v>
      </c>
      <c r="F4979" s="104" t="s">
        <v>14834</v>
      </c>
      <c r="G4979" s="105">
        <v>16289</v>
      </c>
      <c r="H4979" s="115" t="s">
        <v>4890</v>
      </c>
      <c r="I4979" s="115" t="s">
        <v>32211</v>
      </c>
      <c r="J4979" s="115" t="s">
        <v>7490</v>
      </c>
      <c r="K4979" s="102"/>
      <c r="L4979" s="111" t="s">
        <v>18337</v>
      </c>
      <c r="M4979" s="109">
        <v>1.5</v>
      </c>
      <c r="N4979" s="108" t="s">
        <v>32212</v>
      </c>
      <c r="O4979" s="102" t="s">
        <v>10316</v>
      </c>
      <c r="P4979" s="39"/>
      <c r="Q4979" s="39" t="s">
        <v>29091</v>
      </c>
      <c r="R4979" s="109"/>
      <c r="S4979" s="102" t="s">
        <v>9435</v>
      </c>
      <c r="T4979" s="102" t="s">
        <v>7789</v>
      </c>
      <c r="U4979" s="102" t="s">
        <v>29092</v>
      </c>
      <c r="V4979" s="107" t="s">
        <v>8014</v>
      </c>
      <c r="W4979" s="107"/>
      <c r="X4979" s="113"/>
    </row>
    <row r="4980" spans="1:24" ht="12.95" customHeight="1" x14ac:dyDescent="0.2">
      <c r="A4980" s="102">
        <v>2006</v>
      </c>
      <c r="B4980" s="102" t="s">
        <v>6763</v>
      </c>
      <c r="C4980" s="102" t="s">
        <v>18331</v>
      </c>
      <c r="D4980" s="111" t="s">
        <v>8031</v>
      </c>
      <c r="E4980" s="102" t="s">
        <v>3210</v>
      </c>
      <c r="F4980" s="104" t="s">
        <v>14834</v>
      </c>
      <c r="G4980" s="105">
        <v>16310</v>
      </c>
      <c r="H4980" s="115" t="s">
        <v>4890</v>
      </c>
      <c r="I4980" s="115" t="s">
        <v>10103</v>
      </c>
      <c r="J4980" s="115" t="s">
        <v>7491</v>
      </c>
      <c r="K4980" s="102"/>
      <c r="L4980" s="111" t="s">
        <v>18338</v>
      </c>
      <c r="M4980" s="109">
        <v>2</v>
      </c>
      <c r="N4980" s="112" t="s">
        <v>18339</v>
      </c>
      <c r="O4980" s="102" t="s">
        <v>16545</v>
      </c>
      <c r="P4980" s="39" t="s">
        <v>162</v>
      </c>
      <c r="Q4980" s="39" t="s">
        <v>16520</v>
      </c>
      <c r="R4980" s="109"/>
      <c r="S4980" s="102" t="s">
        <v>8315</v>
      </c>
      <c r="T4980" s="102" t="s">
        <v>7789</v>
      </c>
      <c r="U4980" s="102" t="s">
        <v>29093</v>
      </c>
      <c r="V4980" s="109">
        <v>8</v>
      </c>
      <c r="W4980" s="107"/>
      <c r="X4980" s="113"/>
    </row>
    <row r="4981" spans="1:24" ht="12.95" customHeight="1" x14ac:dyDescent="0.2">
      <c r="A4981" s="102">
        <v>2006</v>
      </c>
      <c r="B4981" s="102" t="s">
        <v>6763</v>
      </c>
      <c r="C4981" s="102" t="s">
        <v>18331</v>
      </c>
      <c r="D4981" s="111" t="s">
        <v>2322</v>
      </c>
      <c r="E4981" s="102" t="s">
        <v>9576</v>
      </c>
      <c r="F4981" s="104" t="s">
        <v>14834</v>
      </c>
      <c r="G4981" s="105">
        <v>15917</v>
      </c>
      <c r="H4981" s="115" t="s">
        <v>10103</v>
      </c>
      <c r="I4981" s="115" t="s">
        <v>4890</v>
      </c>
      <c r="J4981" s="115" t="s">
        <v>7913</v>
      </c>
      <c r="K4981" s="102"/>
      <c r="L4981" s="111" t="s">
        <v>18340</v>
      </c>
      <c r="M4981" s="109">
        <v>3</v>
      </c>
      <c r="N4981" s="108" t="s">
        <v>32213</v>
      </c>
      <c r="O4981" s="102" t="s">
        <v>16666</v>
      </c>
      <c r="P4981" s="39" t="s">
        <v>2447</v>
      </c>
      <c r="Q4981" s="39" t="s">
        <v>19571</v>
      </c>
      <c r="R4981" s="109"/>
      <c r="S4981" s="102" t="s">
        <v>8315</v>
      </c>
      <c r="T4981" s="102" t="s">
        <v>7789</v>
      </c>
      <c r="U4981" s="102" t="s">
        <v>29094</v>
      </c>
      <c r="V4981" s="109">
        <v>8</v>
      </c>
      <c r="W4981" s="107"/>
      <c r="X4981" s="113"/>
    </row>
    <row r="4982" spans="1:24" ht="12.95" customHeight="1" x14ac:dyDescent="0.2">
      <c r="A4982" s="102">
        <v>2006</v>
      </c>
      <c r="B4982" s="102" t="s">
        <v>6763</v>
      </c>
      <c r="C4982" s="102" t="s">
        <v>18331</v>
      </c>
      <c r="D4982" s="111" t="s">
        <v>8032</v>
      </c>
      <c r="E4982" s="102" t="s">
        <v>6847</v>
      </c>
      <c r="F4982" s="104" t="s">
        <v>14834</v>
      </c>
      <c r="G4982" s="105">
        <v>16217</v>
      </c>
      <c r="H4982" s="115" t="s">
        <v>32214</v>
      </c>
      <c r="I4982" s="115" t="s">
        <v>4890</v>
      </c>
      <c r="J4982" s="115" t="s">
        <v>8673</v>
      </c>
      <c r="K4982" s="102"/>
      <c r="L4982" s="111" t="s">
        <v>18341</v>
      </c>
      <c r="M4982" s="109">
        <v>6</v>
      </c>
      <c r="N4982" s="112" t="s">
        <v>18342</v>
      </c>
      <c r="O4982" s="102"/>
      <c r="P4982" s="39" t="s">
        <v>17110</v>
      </c>
      <c r="Q4982" s="39" t="s">
        <v>29095</v>
      </c>
      <c r="R4982" s="109"/>
      <c r="S4982" s="102"/>
      <c r="T4982" s="102" t="s">
        <v>7789</v>
      </c>
      <c r="U4982" s="102" t="s">
        <v>29096</v>
      </c>
      <c r="V4982" s="109">
        <v>11</v>
      </c>
      <c r="W4982" s="107"/>
      <c r="X4982" s="113"/>
    </row>
    <row r="4983" spans="1:24" ht="12.95" customHeight="1" x14ac:dyDescent="0.2">
      <c r="A4983" s="102">
        <v>2006</v>
      </c>
      <c r="B4983" s="102" t="s">
        <v>6763</v>
      </c>
      <c r="C4983" s="102" t="s">
        <v>18331</v>
      </c>
      <c r="D4983" s="111" t="s">
        <v>2930</v>
      </c>
      <c r="E4983" s="102" t="s">
        <v>1938</v>
      </c>
      <c r="F4983" s="104" t="s">
        <v>14834</v>
      </c>
      <c r="G4983" s="105">
        <v>15351</v>
      </c>
      <c r="H4983" s="115" t="s">
        <v>4890</v>
      </c>
      <c r="I4983" s="115" t="s">
        <v>10103</v>
      </c>
      <c r="J4983" s="115" t="s">
        <v>6956</v>
      </c>
      <c r="K4983" s="102" t="s">
        <v>1939</v>
      </c>
      <c r="L4983" s="111" t="s">
        <v>18343</v>
      </c>
      <c r="M4983" s="109">
        <v>1</v>
      </c>
      <c r="N4983" s="108" t="s">
        <v>32215</v>
      </c>
      <c r="O4983" s="102" t="s">
        <v>10189</v>
      </c>
      <c r="P4983" s="39"/>
      <c r="Q4983" s="39" t="s">
        <v>20307</v>
      </c>
      <c r="R4983" s="109"/>
      <c r="S4983" s="102"/>
      <c r="T4983" s="102" t="s">
        <v>7789</v>
      </c>
      <c r="U4983" s="102" t="s">
        <v>29097</v>
      </c>
      <c r="V4983" s="109">
        <v>6</v>
      </c>
      <c r="W4983" s="107"/>
      <c r="X4983" s="113"/>
    </row>
    <row r="4984" spans="1:24" ht="12.95" customHeight="1" x14ac:dyDescent="0.2">
      <c r="A4984" s="102">
        <v>2006</v>
      </c>
      <c r="B4984" s="102" t="s">
        <v>6763</v>
      </c>
      <c r="C4984" s="102" t="s">
        <v>18331</v>
      </c>
      <c r="D4984" s="111" t="s">
        <v>9586</v>
      </c>
      <c r="E4984" s="102" t="s">
        <v>7603</v>
      </c>
      <c r="F4984" s="104" t="s">
        <v>14834</v>
      </c>
      <c r="G4984" s="105">
        <v>16294</v>
      </c>
      <c r="H4984" s="115" t="s">
        <v>4890</v>
      </c>
      <c r="I4984" s="115" t="s">
        <v>32216</v>
      </c>
      <c r="J4984" s="115" t="s">
        <v>9029</v>
      </c>
      <c r="K4984" s="102"/>
      <c r="L4984" s="111" t="s">
        <v>18344</v>
      </c>
      <c r="M4984" s="109">
        <v>1</v>
      </c>
      <c r="N4984" s="108" t="s">
        <v>32217</v>
      </c>
      <c r="O4984" s="102" t="s">
        <v>18206</v>
      </c>
      <c r="P4984" s="39"/>
      <c r="Q4984" s="39" t="s">
        <v>15948</v>
      </c>
      <c r="R4984" s="109"/>
      <c r="S4984" s="102"/>
      <c r="T4984" s="102" t="s">
        <v>20547</v>
      </c>
      <c r="U4984" s="102" t="s">
        <v>4637</v>
      </c>
      <c r="V4984" s="109">
        <v>6</v>
      </c>
      <c r="W4984" s="107"/>
      <c r="X4984" s="113"/>
    </row>
    <row r="4985" spans="1:24" ht="12.95" customHeight="1" x14ac:dyDescent="0.2">
      <c r="A4985" s="102">
        <v>2006</v>
      </c>
      <c r="B4985" s="102" t="s">
        <v>6763</v>
      </c>
      <c r="C4985" s="102" t="s">
        <v>18331</v>
      </c>
      <c r="D4985" s="111" t="s">
        <v>9275</v>
      </c>
      <c r="E4985" s="102" t="s">
        <v>2931</v>
      </c>
      <c r="F4985" s="104" t="s">
        <v>14834</v>
      </c>
      <c r="G4985" s="105">
        <v>16059</v>
      </c>
      <c r="H4985" s="115" t="s">
        <v>4890</v>
      </c>
      <c r="I4985" s="115" t="s">
        <v>31101</v>
      </c>
      <c r="J4985" s="115" t="s">
        <v>5658</v>
      </c>
      <c r="K4985" s="102"/>
      <c r="L4985" s="111" t="s">
        <v>19603</v>
      </c>
      <c r="M4985" s="109">
        <v>2</v>
      </c>
      <c r="N4985" s="108" t="s">
        <v>32218</v>
      </c>
      <c r="O4985" s="102" t="s">
        <v>2447</v>
      </c>
      <c r="P4985" s="39"/>
      <c r="Q4985" s="39" t="s">
        <v>29098</v>
      </c>
      <c r="R4985" s="109"/>
      <c r="S4985" s="102"/>
      <c r="T4985" s="102" t="s">
        <v>7789</v>
      </c>
      <c r="U4985" s="102" t="s">
        <v>29099</v>
      </c>
      <c r="V4985" s="109">
        <v>6</v>
      </c>
      <c r="W4985" s="107" t="s">
        <v>7338</v>
      </c>
      <c r="X4985" s="113"/>
    </row>
    <row r="4986" spans="1:24" ht="12.95" customHeight="1" x14ac:dyDescent="0.2">
      <c r="A4986" s="102">
        <v>2006</v>
      </c>
      <c r="B4986" s="102" t="s">
        <v>6763</v>
      </c>
      <c r="C4986" s="102" t="s">
        <v>18331</v>
      </c>
      <c r="D4986" s="111" t="s">
        <v>7688</v>
      </c>
      <c r="E4986" s="102" t="s">
        <v>2932</v>
      </c>
      <c r="F4986" s="104" t="s">
        <v>14834</v>
      </c>
      <c r="G4986" s="105">
        <v>16261</v>
      </c>
      <c r="H4986" s="115" t="s">
        <v>4890</v>
      </c>
      <c r="I4986" s="115" t="s">
        <v>13336</v>
      </c>
      <c r="J4986" s="115" t="s">
        <v>2855</v>
      </c>
      <c r="K4986" s="102"/>
      <c r="L4986" s="111" t="s">
        <v>18345</v>
      </c>
      <c r="M4986" s="109">
        <v>1</v>
      </c>
      <c r="N4986" s="108" t="s">
        <v>32219</v>
      </c>
      <c r="O4986" s="102" t="s">
        <v>12721</v>
      </c>
      <c r="P4986" s="39" t="s">
        <v>9125</v>
      </c>
      <c r="Q4986" s="39" t="s">
        <v>16831</v>
      </c>
      <c r="R4986" s="109"/>
      <c r="S4986" s="102"/>
      <c r="T4986" s="102" t="s">
        <v>20547</v>
      </c>
      <c r="U4986" s="102" t="s">
        <v>3702</v>
      </c>
      <c r="V4986" s="109">
        <v>6</v>
      </c>
      <c r="W4986" s="107"/>
      <c r="X4986" s="113"/>
    </row>
    <row r="4987" spans="1:24" ht="12.95" customHeight="1" x14ac:dyDescent="0.2">
      <c r="A4987" s="102">
        <v>2006</v>
      </c>
      <c r="B4987" s="102" t="s">
        <v>6763</v>
      </c>
      <c r="C4987" s="102" t="s">
        <v>18331</v>
      </c>
      <c r="D4987" s="111" t="s">
        <v>4639</v>
      </c>
      <c r="E4987" s="102" t="s">
        <v>6632</v>
      </c>
      <c r="F4987" s="104" t="s">
        <v>14834</v>
      </c>
      <c r="G4987" s="105">
        <v>16292</v>
      </c>
      <c r="H4987" s="115" t="s">
        <v>10191</v>
      </c>
      <c r="I4987" s="115" t="s">
        <v>4890</v>
      </c>
      <c r="J4987" s="115" t="s">
        <v>2014</v>
      </c>
      <c r="K4987" s="102" t="s">
        <v>5120</v>
      </c>
      <c r="L4987" s="111" t="s">
        <v>18346</v>
      </c>
      <c r="M4987" s="109">
        <v>2</v>
      </c>
      <c r="N4987" s="112" t="s">
        <v>17485</v>
      </c>
      <c r="O4987" s="102" t="s">
        <v>3620</v>
      </c>
      <c r="P4987" s="39" t="s">
        <v>9125</v>
      </c>
      <c r="Q4987" s="39" t="s">
        <v>16893</v>
      </c>
      <c r="R4987" s="109"/>
      <c r="S4987" s="102"/>
      <c r="T4987" s="102" t="s">
        <v>20547</v>
      </c>
      <c r="U4987" s="102" t="s">
        <v>7437</v>
      </c>
      <c r="V4987" s="109">
        <v>7</v>
      </c>
      <c r="W4987" s="107"/>
      <c r="X4987" s="113"/>
    </row>
    <row r="4988" spans="1:24" ht="12.95" customHeight="1" x14ac:dyDescent="0.2">
      <c r="A4988" s="102">
        <v>2006</v>
      </c>
      <c r="B4988" s="102" t="s">
        <v>6763</v>
      </c>
      <c r="C4988" s="102" t="s">
        <v>18331</v>
      </c>
      <c r="D4988" s="111" t="s">
        <v>6057</v>
      </c>
      <c r="E4988" s="102" t="s">
        <v>6056</v>
      </c>
      <c r="F4988" s="104" t="s">
        <v>14834</v>
      </c>
      <c r="G4988" s="105">
        <v>16539</v>
      </c>
      <c r="H4988" s="115" t="s">
        <v>4890</v>
      </c>
      <c r="I4988" s="115" t="s">
        <v>10103</v>
      </c>
      <c r="J4988" s="115" t="s">
        <v>4239</v>
      </c>
      <c r="K4988" s="102"/>
      <c r="L4988" s="111" t="s">
        <v>19604</v>
      </c>
      <c r="M4988" s="109">
        <v>1.5</v>
      </c>
      <c r="N4988" s="108" t="s">
        <v>32220</v>
      </c>
      <c r="O4988" s="102" t="s">
        <v>16856</v>
      </c>
      <c r="P4988" s="39" t="s">
        <v>9125</v>
      </c>
      <c r="Q4988" s="39" t="s">
        <v>19228</v>
      </c>
      <c r="R4988" s="109"/>
      <c r="S4988" s="102"/>
      <c r="T4988" s="102" t="s">
        <v>29100</v>
      </c>
      <c r="U4988" s="102" t="s">
        <v>20625</v>
      </c>
      <c r="V4988" s="109">
        <v>6.5</v>
      </c>
      <c r="W4988" s="107"/>
      <c r="X4988" s="113"/>
    </row>
    <row r="4989" spans="1:24" ht="12.95" customHeight="1" x14ac:dyDescent="0.2">
      <c r="A4989" s="115">
        <v>1996</v>
      </c>
      <c r="B4989" s="102" t="s">
        <v>6763</v>
      </c>
      <c r="C4989" s="103" t="s">
        <v>7713</v>
      </c>
      <c r="D4989" s="102" t="s">
        <v>9382</v>
      </c>
      <c r="E4989" s="102" t="s">
        <v>7575</v>
      </c>
      <c r="F4989" s="123" t="s">
        <v>10085</v>
      </c>
      <c r="G4989" s="105">
        <v>16264</v>
      </c>
      <c r="H4989" s="102" t="s">
        <v>4890</v>
      </c>
      <c r="I4989" s="102" t="s">
        <v>13336</v>
      </c>
      <c r="J4989" s="102" t="s">
        <v>2120</v>
      </c>
      <c r="K4989" s="115"/>
      <c r="L4989" s="111"/>
      <c r="M4989" s="107">
        <v>1</v>
      </c>
      <c r="N4989" s="108" t="s">
        <v>5130</v>
      </c>
      <c r="O4989" s="102"/>
      <c r="P4989" s="39"/>
      <c r="Q4989" s="39" t="s">
        <v>17671</v>
      </c>
      <c r="R4989" s="109" t="s">
        <v>7035</v>
      </c>
      <c r="S4989" s="102"/>
      <c r="T4989" s="102" t="s">
        <v>20547</v>
      </c>
      <c r="U4989" s="102"/>
      <c r="V4989" s="109">
        <v>7</v>
      </c>
      <c r="W4989" s="107"/>
      <c r="X4989" s="113"/>
    </row>
    <row r="4990" spans="1:24" ht="12.95" customHeight="1" x14ac:dyDescent="0.2">
      <c r="A4990" s="115">
        <v>1996</v>
      </c>
      <c r="B4990" s="102" t="s">
        <v>6763</v>
      </c>
      <c r="C4990" s="102" t="s">
        <v>7713</v>
      </c>
      <c r="D4990" s="102" t="s">
        <v>2864</v>
      </c>
      <c r="E4990" s="102" t="s">
        <v>7576</v>
      </c>
      <c r="F4990" s="104" t="s">
        <v>14834</v>
      </c>
      <c r="G4990" s="105">
        <v>16250</v>
      </c>
      <c r="H4990" s="102" t="s">
        <v>4890</v>
      </c>
      <c r="I4990" s="102" t="s">
        <v>13336</v>
      </c>
      <c r="J4990" s="102" t="s">
        <v>2121</v>
      </c>
      <c r="K4990" s="115"/>
      <c r="L4990" s="111"/>
      <c r="M4990" s="109">
        <v>2</v>
      </c>
      <c r="N4990" s="112" t="s">
        <v>16940</v>
      </c>
      <c r="O4990" s="102" t="s">
        <v>14682</v>
      </c>
      <c r="P4990" s="39" t="s">
        <v>162</v>
      </c>
      <c r="Q4990" s="39" t="s">
        <v>13555</v>
      </c>
      <c r="R4990" s="109"/>
      <c r="S4990" s="102"/>
      <c r="T4990" s="102" t="s">
        <v>20547</v>
      </c>
      <c r="U4990" s="102" t="s">
        <v>29101</v>
      </c>
      <c r="V4990" s="109">
        <v>5</v>
      </c>
      <c r="W4990" s="107"/>
      <c r="X4990" s="113"/>
    </row>
    <row r="4991" spans="1:24" ht="12.95" customHeight="1" x14ac:dyDescent="0.2">
      <c r="A4991" s="115">
        <v>1996</v>
      </c>
      <c r="B4991" s="102" t="s">
        <v>6763</v>
      </c>
      <c r="C4991" s="102" t="s">
        <v>7713</v>
      </c>
      <c r="D4991" s="102" t="s">
        <v>9503</v>
      </c>
      <c r="E4991" s="102" t="s">
        <v>12586</v>
      </c>
      <c r="F4991" s="104" t="s">
        <v>14834</v>
      </c>
      <c r="G4991" s="105">
        <v>16249</v>
      </c>
      <c r="H4991" s="102" t="s">
        <v>4890</v>
      </c>
      <c r="I4991" s="102" t="s">
        <v>13336</v>
      </c>
      <c r="J4991" s="102" t="s">
        <v>9502</v>
      </c>
      <c r="K4991" s="115"/>
      <c r="L4991" s="111"/>
      <c r="M4991" s="107">
        <v>0.5</v>
      </c>
      <c r="N4991" s="108">
        <v>42</v>
      </c>
      <c r="O4991" s="102" t="s">
        <v>13555</v>
      </c>
      <c r="P4991" s="39"/>
      <c r="Q4991" s="39" t="s">
        <v>17391</v>
      </c>
      <c r="R4991" s="109" t="s">
        <v>7035</v>
      </c>
      <c r="S4991" s="102"/>
      <c r="T4991" s="102" t="s">
        <v>20547</v>
      </c>
      <c r="U4991" s="102" t="s">
        <v>10223</v>
      </c>
      <c r="V4991" s="109">
        <v>7</v>
      </c>
      <c r="W4991" s="107"/>
      <c r="X4991" s="113"/>
    </row>
    <row r="4992" spans="1:24" ht="12.95" customHeight="1" x14ac:dyDescent="0.2">
      <c r="A4992" s="115">
        <v>1996</v>
      </c>
      <c r="B4992" s="102" t="s">
        <v>6763</v>
      </c>
      <c r="C4992" s="102" t="s">
        <v>7713</v>
      </c>
      <c r="D4992" s="102" t="s">
        <v>6362</v>
      </c>
      <c r="E4992" s="102" t="s">
        <v>12587</v>
      </c>
      <c r="F4992" s="104" t="s">
        <v>14834</v>
      </c>
      <c r="G4992" s="105">
        <v>16268</v>
      </c>
      <c r="H4992" s="102" t="s">
        <v>4890</v>
      </c>
      <c r="I4992" s="102" t="s">
        <v>13336</v>
      </c>
      <c r="J4992" s="102" t="s">
        <v>5836</v>
      </c>
      <c r="K4992" s="115" t="s">
        <v>10089</v>
      </c>
      <c r="L4992" s="111"/>
      <c r="M4992" s="107">
        <v>0.5</v>
      </c>
      <c r="N4992" s="108">
        <v>11</v>
      </c>
      <c r="O4992" s="102" t="s">
        <v>3620</v>
      </c>
      <c r="P4992" s="39"/>
      <c r="Q4992" s="39" t="s">
        <v>16893</v>
      </c>
      <c r="R4992" s="109" t="s">
        <v>7035</v>
      </c>
      <c r="S4992" s="102"/>
      <c r="T4992" s="102" t="s">
        <v>20547</v>
      </c>
      <c r="U4992" s="102" t="s">
        <v>5301</v>
      </c>
      <c r="V4992" s="109">
        <v>4.5</v>
      </c>
      <c r="W4992" s="107"/>
      <c r="X4992" s="113"/>
    </row>
    <row r="4993" spans="1:24" ht="12.95" customHeight="1" x14ac:dyDescent="0.2">
      <c r="A4993" s="115">
        <v>1996</v>
      </c>
      <c r="B4993" s="102" t="s">
        <v>6763</v>
      </c>
      <c r="C4993" s="102" t="s">
        <v>7713</v>
      </c>
      <c r="D4993" s="102" t="s">
        <v>2865</v>
      </c>
      <c r="E4993" s="102" t="s">
        <v>13048</v>
      </c>
      <c r="F4993" s="104" t="s">
        <v>14834</v>
      </c>
      <c r="G4993" s="105">
        <v>16250</v>
      </c>
      <c r="H4993" s="102" t="s">
        <v>13336</v>
      </c>
      <c r="I4993" s="102" t="s">
        <v>4890</v>
      </c>
      <c r="J4993" s="102" t="s">
        <v>141</v>
      </c>
      <c r="K4993" s="115"/>
      <c r="L4993" s="111"/>
      <c r="M4993" s="109">
        <v>1.5</v>
      </c>
      <c r="N4993" s="108" t="s">
        <v>32221</v>
      </c>
      <c r="O4993" s="102" t="s">
        <v>17734</v>
      </c>
      <c r="P4993" s="39"/>
      <c r="Q4993" s="39" t="s">
        <v>17597</v>
      </c>
      <c r="R4993" s="109"/>
      <c r="S4993" s="102"/>
      <c r="T4993" s="102" t="s">
        <v>20547</v>
      </c>
      <c r="U4993" s="102"/>
      <c r="V4993" s="109">
        <v>7</v>
      </c>
      <c r="W4993" s="107"/>
      <c r="X4993" s="113"/>
    </row>
    <row r="4994" spans="1:24" ht="12.95" customHeight="1" x14ac:dyDescent="0.2">
      <c r="A4994" s="115">
        <v>1996</v>
      </c>
      <c r="B4994" s="102" t="s">
        <v>6763</v>
      </c>
      <c r="C4994" s="102" t="s">
        <v>7713</v>
      </c>
      <c r="D4994" s="102" t="s">
        <v>9578</v>
      </c>
      <c r="E4994" s="102" t="s">
        <v>13049</v>
      </c>
      <c r="F4994" s="123" t="s">
        <v>10085</v>
      </c>
      <c r="G4994" s="105">
        <v>16234</v>
      </c>
      <c r="H4994" s="102" t="s">
        <v>13336</v>
      </c>
      <c r="I4994" s="102" t="s">
        <v>4890</v>
      </c>
      <c r="J4994" s="102" t="s">
        <v>3204</v>
      </c>
      <c r="K4994" s="115"/>
      <c r="L4994" s="111"/>
      <c r="M4994" s="109">
        <v>1</v>
      </c>
      <c r="N4994" s="108" t="s">
        <v>5130</v>
      </c>
      <c r="O4994" s="102" t="s">
        <v>28331</v>
      </c>
      <c r="P4994" s="39"/>
      <c r="Q4994" s="39" t="s">
        <v>20696</v>
      </c>
      <c r="R4994" s="109"/>
      <c r="S4994" s="102" t="s">
        <v>11080</v>
      </c>
      <c r="T4994" s="102" t="s">
        <v>20547</v>
      </c>
      <c r="U4994" s="102"/>
      <c r="V4994" s="109">
        <v>9</v>
      </c>
      <c r="W4994" s="107"/>
      <c r="X4994" s="113"/>
    </row>
    <row r="4995" spans="1:24" ht="12.95" customHeight="1" x14ac:dyDescent="0.2">
      <c r="A4995" s="115">
        <v>1996</v>
      </c>
      <c r="B4995" s="102" t="s">
        <v>6763</v>
      </c>
      <c r="C4995" s="102" t="s">
        <v>7713</v>
      </c>
      <c r="D4995" s="102" t="s">
        <v>3205</v>
      </c>
      <c r="E4995" s="102" t="s">
        <v>6733</v>
      </c>
      <c r="F4995" s="104" t="s">
        <v>14834</v>
      </c>
      <c r="G4995" s="105">
        <v>16257</v>
      </c>
      <c r="H4995" s="102" t="s">
        <v>32222</v>
      </c>
      <c r="I4995" s="115" t="s">
        <v>32223</v>
      </c>
      <c r="J4995" s="102" t="s">
        <v>3206</v>
      </c>
      <c r="K4995" s="115"/>
      <c r="L4995" s="111"/>
      <c r="M4995" s="109">
        <v>2</v>
      </c>
      <c r="N4995" s="108" t="s">
        <v>32224</v>
      </c>
      <c r="O4995" s="102" t="s">
        <v>15927</v>
      </c>
      <c r="P4995" s="39" t="s">
        <v>13301</v>
      </c>
      <c r="Q4995" s="39" t="s">
        <v>20246</v>
      </c>
      <c r="R4995" s="109"/>
      <c r="S4995" s="102" t="s">
        <v>9435</v>
      </c>
      <c r="T4995" s="102" t="s">
        <v>20547</v>
      </c>
      <c r="U4995" s="102" t="s">
        <v>29102</v>
      </c>
      <c r="V4995" s="109">
        <v>8</v>
      </c>
      <c r="W4995" s="107"/>
      <c r="X4995" s="113"/>
    </row>
    <row r="4996" spans="1:24" ht="12.95" customHeight="1" x14ac:dyDescent="0.2">
      <c r="A4996" s="115">
        <v>1996</v>
      </c>
      <c r="B4996" s="102" t="s">
        <v>6763</v>
      </c>
      <c r="C4996" s="102" t="s">
        <v>7713</v>
      </c>
      <c r="D4996" s="102" t="s">
        <v>603</v>
      </c>
      <c r="E4996" s="102" t="s">
        <v>6734</v>
      </c>
      <c r="F4996" s="123" t="s">
        <v>10085</v>
      </c>
      <c r="G4996" s="105">
        <v>16263</v>
      </c>
      <c r="H4996" s="102" t="s">
        <v>13336</v>
      </c>
      <c r="I4996" s="102" t="s">
        <v>4890</v>
      </c>
      <c r="J4996" s="102" t="s">
        <v>243</v>
      </c>
      <c r="K4996" s="115"/>
      <c r="L4996" s="111"/>
      <c r="M4996" s="109">
        <v>1</v>
      </c>
      <c r="N4996" s="108" t="s">
        <v>5130</v>
      </c>
      <c r="O4996" s="102" t="s">
        <v>325</v>
      </c>
      <c r="P4996" s="39" t="s">
        <v>162</v>
      </c>
      <c r="Q4996" s="39" t="s">
        <v>19624</v>
      </c>
      <c r="R4996" s="109" t="s">
        <v>7035</v>
      </c>
      <c r="S4996" s="102" t="s">
        <v>11080</v>
      </c>
      <c r="T4996" s="102" t="s">
        <v>20547</v>
      </c>
      <c r="U4996" s="102"/>
      <c r="V4996" s="109">
        <v>7</v>
      </c>
      <c r="W4996" s="107"/>
      <c r="X4996" s="113"/>
    </row>
    <row r="4997" spans="1:24" ht="12.95" customHeight="1" x14ac:dyDescent="0.2">
      <c r="A4997" s="115">
        <v>1996</v>
      </c>
      <c r="B4997" s="102" t="s">
        <v>6763</v>
      </c>
      <c r="C4997" s="102" t="s">
        <v>7713</v>
      </c>
      <c r="D4997" s="102" t="s">
        <v>604</v>
      </c>
      <c r="E4997" s="102" t="s">
        <v>6735</v>
      </c>
      <c r="F4997" s="123" t="s">
        <v>10085</v>
      </c>
      <c r="G4997" s="105">
        <v>16264</v>
      </c>
      <c r="H4997" s="102" t="s">
        <v>13336</v>
      </c>
      <c r="I4997" s="102" t="s">
        <v>4890</v>
      </c>
      <c r="J4997" s="102" t="s">
        <v>2120</v>
      </c>
      <c r="K4997" s="115"/>
      <c r="L4997" s="111"/>
      <c r="M4997" s="109">
        <v>1</v>
      </c>
      <c r="N4997" s="108" t="s">
        <v>5130</v>
      </c>
      <c r="O4997" s="102" t="s">
        <v>17525</v>
      </c>
      <c r="P4997" s="39" t="s">
        <v>13301</v>
      </c>
      <c r="Q4997" s="39" t="s">
        <v>15832</v>
      </c>
      <c r="R4997" s="109"/>
      <c r="S4997" s="102" t="s">
        <v>11080</v>
      </c>
      <c r="T4997" s="102" t="s">
        <v>20547</v>
      </c>
      <c r="U4997" s="102"/>
      <c r="V4997" s="109">
        <v>7</v>
      </c>
      <c r="W4997" s="107"/>
      <c r="X4997" s="113"/>
    </row>
    <row r="4998" spans="1:24" ht="12.95" customHeight="1" x14ac:dyDescent="0.2">
      <c r="A4998" s="115">
        <v>1996</v>
      </c>
      <c r="B4998" s="102" t="s">
        <v>6763</v>
      </c>
      <c r="C4998" s="102" t="s">
        <v>7713</v>
      </c>
      <c r="D4998" s="102" t="s">
        <v>2732</v>
      </c>
      <c r="E4998" s="102" t="s">
        <v>6736</v>
      </c>
      <c r="F4998" s="123" t="s">
        <v>10085</v>
      </c>
      <c r="G4998" s="105">
        <v>16251</v>
      </c>
      <c r="H4998" s="102" t="s">
        <v>13336</v>
      </c>
      <c r="I4998" s="102" t="s">
        <v>4890</v>
      </c>
      <c r="J4998" s="102" t="s">
        <v>243</v>
      </c>
      <c r="K4998" s="115"/>
      <c r="L4998" s="111"/>
      <c r="M4998" s="109">
        <v>1</v>
      </c>
      <c r="N4998" s="112" t="s">
        <v>5130</v>
      </c>
      <c r="O4998" s="102" t="s">
        <v>29103</v>
      </c>
      <c r="P4998" s="39"/>
      <c r="Q4998" s="39" t="s">
        <v>2842</v>
      </c>
      <c r="R4998" s="109"/>
      <c r="S4998" s="102" t="s">
        <v>11080</v>
      </c>
      <c r="T4998" s="102" t="s">
        <v>20547</v>
      </c>
      <c r="U4998" s="102" t="s">
        <v>6855</v>
      </c>
      <c r="V4998" s="109">
        <v>11</v>
      </c>
      <c r="W4998" s="107"/>
      <c r="X4998" s="113"/>
    </row>
    <row r="4999" spans="1:24" ht="12.95" customHeight="1" x14ac:dyDescent="0.2">
      <c r="A4999" s="115">
        <v>1996</v>
      </c>
      <c r="B4999" s="102" t="s">
        <v>6763</v>
      </c>
      <c r="C4999" s="102" t="s">
        <v>7713</v>
      </c>
      <c r="D4999" s="102" t="s">
        <v>7713</v>
      </c>
      <c r="E4999" s="102" t="s">
        <v>3817</v>
      </c>
      <c r="F4999" s="123" t="s">
        <v>10085</v>
      </c>
      <c r="G4999" s="105">
        <v>16263</v>
      </c>
      <c r="H4999" s="115" t="s">
        <v>4890</v>
      </c>
      <c r="I4999" s="115" t="s">
        <v>32223</v>
      </c>
      <c r="J4999" s="115" t="s">
        <v>243</v>
      </c>
      <c r="K4999" s="115"/>
      <c r="L4999" s="111"/>
      <c r="M4999" s="109">
        <v>1</v>
      </c>
      <c r="N4999" s="112" t="s">
        <v>5130</v>
      </c>
      <c r="O4999" s="102" t="s">
        <v>20529</v>
      </c>
      <c r="P4999" s="39" t="s">
        <v>20529</v>
      </c>
      <c r="Q4999" s="39" t="s">
        <v>20529</v>
      </c>
      <c r="R4999" s="109"/>
      <c r="S4999" s="102" t="s">
        <v>8315</v>
      </c>
      <c r="T4999" s="102" t="s">
        <v>20547</v>
      </c>
      <c r="U4999" s="102" t="s">
        <v>2217</v>
      </c>
      <c r="V4999" s="109" t="s">
        <v>20529</v>
      </c>
      <c r="W4999" s="107"/>
      <c r="X4999" s="113"/>
    </row>
    <row r="5000" spans="1:24" ht="12.95" customHeight="1" x14ac:dyDescent="0.2">
      <c r="A5000" s="115"/>
      <c r="B5000" s="102" t="s">
        <v>6763</v>
      </c>
      <c r="C5000" s="102" t="s">
        <v>15317</v>
      </c>
      <c r="D5000" s="102" t="s">
        <v>2422</v>
      </c>
      <c r="E5000" s="102" t="s">
        <v>15318</v>
      </c>
      <c r="F5000" s="167" t="s">
        <v>6406</v>
      </c>
      <c r="G5000" s="105">
        <v>16716</v>
      </c>
      <c r="H5000" s="102" t="s">
        <v>32225</v>
      </c>
      <c r="I5000" s="115" t="s">
        <v>15082</v>
      </c>
      <c r="J5000" s="115" t="s">
        <v>2423</v>
      </c>
      <c r="K5000" s="102"/>
      <c r="L5000" s="111"/>
      <c r="M5000" s="115">
        <v>1.5</v>
      </c>
      <c r="N5000" s="108" t="s">
        <v>32226</v>
      </c>
      <c r="O5000" s="115" t="s">
        <v>9160</v>
      </c>
      <c r="P5000" s="126"/>
      <c r="Q5000" s="126" t="s">
        <v>17392</v>
      </c>
      <c r="R5000" s="115"/>
      <c r="S5000" s="115"/>
      <c r="T5000" s="115" t="s">
        <v>8947</v>
      </c>
      <c r="U5000" s="115" t="s">
        <v>3012</v>
      </c>
      <c r="V5000" s="115">
        <v>5</v>
      </c>
      <c r="W5000" s="115"/>
      <c r="X5000" s="113"/>
    </row>
    <row r="5001" spans="1:24" ht="12.95" customHeight="1" x14ac:dyDescent="0.2">
      <c r="A5001" s="115"/>
      <c r="B5001" s="102" t="s">
        <v>6763</v>
      </c>
      <c r="C5001" s="102" t="s">
        <v>15317</v>
      </c>
      <c r="D5001" s="102" t="s">
        <v>15320</v>
      </c>
      <c r="E5001" s="102" t="s">
        <v>15319</v>
      </c>
      <c r="F5001" s="104" t="s">
        <v>14834</v>
      </c>
      <c r="G5001" s="105">
        <v>18525</v>
      </c>
      <c r="H5001" s="115" t="s">
        <v>15082</v>
      </c>
      <c r="I5001" s="102" t="s">
        <v>30634</v>
      </c>
      <c r="J5001" s="115" t="s">
        <v>5317</v>
      </c>
      <c r="K5001" s="102"/>
      <c r="L5001" s="111"/>
      <c r="M5001" s="115">
        <v>2</v>
      </c>
      <c r="N5001" s="112" t="s">
        <v>17002</v>
      </c>
      <c r="O5001" s="115"/>
      <c r="P5001" s="126"/>
      <c r="Q5001" s="126" t="s">
        <v>29104</v>
      </c>
      <c r="R5001" s="115"/>
      <c r="S5001" s="115" t="s">
        <v>11080</v>
      </c>
      <c r="T5001" s="115" t="s">
        <v>28743</v>
      </c>
      <c r="U5001" s="115" t="s">
        <v>29105</v>
      </c>
      <c r="V5001" s="115">
        <v>6</v>
      </c>
      <c r="W5001" s="115"/>
      <c r="X5001" s="113"/>
    </row>
    <row r="5002" spans="1:24" ht="12.95" customHeight="1" x14ac:dyDescent="0.2">
      <c r="A5002" s="115">
        <v>2002</v>
      </c>
      <c r="B5002" s="102" t="s">
        <v>6763</v>
      </c>
      <c r="C5002" s="103" t="s">
        <v>13216</v>
      </c>
      <c r="D5002" s="111" t="s">
        <v>10158</v>
      </c>
      <c r="E5002" s="102" t="s">
        <v>2250</v>
      </c>
      <c r="F5002" s="104" t="s">
        <v>14834</v>
      </c>
      <c r="G5002" s="105">
        <v>16245</v>
      </c>
      <c r="H5002" s="115" t="s">
        <v>11819</v>
      </c>
      <c r="I5002" s="115" t="s">
        <v>10103</v>
      </c>
      <c r="J5002" s="115" t="s">
        <v>8277</v>
      </c>
      <c r="K5002" s="115"/>
      <c r="L5002" s="111" t="s">
        <v>41449</v>
      </c>
      <c r="M5002" s="109">
        <v>1</v>
      </c>
      <c r="N5002" s="108" t="s">
        <v>32227</v>
      </c>
      <c r="O5002" s="102"/>
      <c r="P5002" s="39"/>
      <c r="Q5002" s="39" t="s">
        <v>16546</v>
      </c>
      <c r="R5002" s="109"/>
      <c r="S5002" s="102" t="s">
        <v>8315</v>
      </c>
      <c r="T5002" s="102" t="s">
        <v>7789</v>
      </c>
      <c r="U5002" s="102" t="s">
        <v>29106</v>
      </c>
      <c r="V5002" s="109">
        <v>8</v>
      </c>
      <c r="W5002" s="107"/>
      <c r="X5002" s="113"/>
    </row>
    <row r="5003" spans="1:24" ht="12.95" customHeight="1" x14ac:dyDescent="0.2">
      <c r="A5003" s="115">
        <v>2002</v>
      </c>
      <c r="B5003" s="102" t="s">
        <v>6763</v>
      </c>
      <c r="C5003" s="102" t="s">
        <v>13216</v>
      </c>
      <c r="D5003" s="111" t="s">
        <v>2266</v>
      </c>
      <c r="E5003" s="102" t="s">
        <v>2251</v>
      </c>
      <c r="F5003" s="104" t="s">
        <v>14834</v>
      </c>
      <c r="G5003" s="105">
        <v>16245</v>
      </c>
      <c r="H5003" s="115" t="s">
        <v>11819</v>
      </c>
      <c r="I5003" s="115" t="s">
        <v>10103</v>
      </c>
      <c r="J5003" s="115" t="s">
        <v>8277</v>
      </c>
      <c r="K5003" s="115"/>
      <c r="L5003" s="111" t="s">
        <v>41450</v>
      </c>
      <c r="M5003" s="109">
        <v>2</v>
      </c>
      <c r="N5003" s="112" t="s">
        <v>16953</v>
      </c>
      <c r="O5003" s="102" t="s">
        <v>18182</v>
      </c>
      <c r="P5003" s="39" t="s">
        <v>8076</v>
      </c>
      <c r="Q5003" s="39" t="s">
        <v>19806</v>
      </c>
      <c r="R5003" s="109"/>
      <c r="S5003" s="102" t="s">
        <v>8315</v>
      </c>
      <c r="T5003" s="102" t="s">
        <v>7789</v>
      </c>
      <c r="U5003" s="102" t="s">
        <v>29107</v>
      </c>
      <c r="V5003" s="109">
        <v>8</v>
      </c>
      <c r="W5003" s="107"/>
      <c r="X5003" s="113"/>
    </row>
    <row r="5004" spans="1:24" ht="12.95" customHeight="1" x14ac:dyDescent="0.2">
      <c r="A5004" s="115">
        <v>2002</v>
      </c>
      <c r="B5004" s="102" t="s">
        <v>6763</v>
      </c>
      <c r="C5004" s="102" t="s">
        <v>13216</v>
      </c>
      <c r="D5004" s="111" t="s">
        <v>6385</v>
      </c>
      <c r="E5004" s="102" t="s">
        <v>6384</v>
      </c>
      <c r="F5004" s="104" t="s">
        <v>14834</v>
      </c>
      <c r="G5004" s="105">
        <v>16247</v>
      </c>
      <c r="H5004" s="115" t="s">
        <v>11819</v>
      </c>
      <c r="I5004" s="115" t="s">
        <v>10103</v>
      </c>
      <c r="J5004" s="115" t="s">
        <v>7223</v>
      </c>
      <c r="K5004" s="115"/>
      <c r="L5004" s="111" t="s">
        <v>41451</v>
      </c>
      <c r="M5004" s="109">
        <v>1</v>
      </c>
      <c r="N5004" s="108" t="s">
        <v>32002</v>
      </c>
      <c r="O5004" s="102" t="s">
        <v>14682</v>
      </c>
      <c r="P5004" s="39" t="s">
        <v>9125</v>
      </c>
      <c r="Q5004" s="39" t="s">
        <v>15913</v>
      </c>
      <c r="R5004" s="109"/>
      <c r="S5004" s="102"/>
      <c r="T5004" s="102" t="s">
        <v>7789</v>
      </c>
      <c r="U5004" s="102" t="s">
        <v>2475</v>
      </c>
      <c r="V5004" s="109">
        <v>6.5</v>
      </c>
      <c r="W5004" s="107"/>
      <c r="X5004" s="113"/>
    </row>
    <row r="5005" spans="1:24" ht="12.95" customHeight="1" x14ac:dyDescent="0.2">
      <c r="A5005" s="115">
        <v>2002</v>
      </c>
      <c r="B5005" s="102" t="s">
        <v>6763</v>
      </c>
      <c r="C5005" s="102" t="s">
        <v>13216</v>
      </c>
      <c r="D5005" s="111" t="s">
        <v>13217</v>
      </c>
      <c r="E5005" s="102" t="s">
        <v>5155</v>
      </c>
      <c r="F5005" s="104" t="s">
        <v>14834</v>
      </c>
      <c r="G5005" s="105">
        <v>16247</v>
      </c>
      <c r="H5005" s="115" t="s">
        <v>11819</v>
      </c>
      <c r="I5005" s="115" t="s">
        <v>10103</v>
      </c>
      <c r="J5005" s="115" t="s">
        <v>5156</v>
      </c>
      <c r="K5005" s="115"/>
      <c r="L5005" s="111" t="s">
        <v>41453</v>
      </c>
      <c r="M5005" s="109">
        <v>1</v>
      </c>
      <c r="N5005" s="108" t="s">
        <v>32228</v>
      </c>
      <c r="O5005" s="102" t="s">
        <v>12252</v>
      </c>
      <c r="P5005" s="39" t="s">
        <v>9125</v>
      </c>
      <c r="Q5005" s="39" t="s">
        <v>19131</v>
      </c>
      <c r="R5005" s="109"/>
      <c r="S5005" s="102"/>
      <c r="T5005" s="102" t="s">
        <v>7789</v>
      </c>
      <c r="U5005" s="102" t="s">
        <v>29108</v>
      </c>
      <c r="V5005" s="109">
        <v>5.5</v>
      </c>
      <c r="W5005" s="107"/>
      <c r="X5005" s="113"/>
    </row>
    <row r="5006" spans="1:24" ht="12.95" customHeight="1" x14ac:dyDescent="0.2">
      <c r="A5006" s="115">
        <v>2002</v>
      </c>
      <c r="B5006" s="102" t="s">
        <v>6763</v>
      </c>
      <c r="C5006" s="102" t="s">
        <v>13216</v>
      </c>
      <c r="D5006" s="111" t="s">
        <v>8413</v>
      </c>
      <c r="E5006" s="102" t="s">
        <v>6601</v>
      </c>
      <c r="F5006" s="104" t="s">
        <v>14834</v>
      </c>
      <c r="G5006" s="105">
        <v>16249</v>
      </c>
      <c r="H5006" s="102" t="s">
        <v>11819</v>
      </c>
      <c r="I5006" s="115" t="s">
        <v>10103</v>
      </c>
      <c r="J5006" s="102" t="s">
        <v>7882</v>
      </c>
      <c r="K5006" s="115"/>
      <c r="L5006" s="111" t="s">
        <v>41454</v>
      </c>
      <c r="M5006" s="109">
        <v>1.5</v>
      </c>
      <c r="N5006" s="108" t="s">
        <v>32229</v>
      </c>
      <c r="O5006" s="102" t="s">
        <v>19238</v>
      </c>
      <c r="P5006" s="39" t="s">
        <v>8076</v>
      </c>
      <c r="Q5006" s="39" t="s">
        <v>17596</v>
      </c>
      <c r="R5006" s="109"/>
      <c r="S5006" s="102" t="s">
        <v>8315</v>
      </c>
      <c r="T5006" s="102" t="s">
        <v>7789</v>
      </c>
      <c r="U5006" s="102" t="s">
        <v>29109</v>
      </c>
      <c r="V5006" s="109">
        <v>8</v>
      </c>
      <c r="W5006" s="107"/>
      <c r="X5006" s="113"/>
    </row>
    <row r="5007" spans="1:24" ht="12.95" customHeight="1" x14ac:dyDescent="0.2">
      <c r="A5007" s="115">
        <v>2002</v>
      </c>
      <c r="B5007" s="102" t="s">
        <v>6763</v>
      </c>
      <c r="C5007" s="102" t="s">
        <v>13216</v>
      </c>
      <c r="D5007" s="111" t="s">
        <v>10445</v>
      </c>
      <c r="E5007" s="102" t="s">
        <v>10444</v>
      </c>
      <c r="F5007" s="104" t="s">
        <v>14834</v>
      </c>
      <c r="G5007" s="105">
        <v>16250</v>
      </c>
      <c r="H5007" s="115" t="s">
        <v>10103</v>
      </c>
      <c r="I5007" s="115" t="s">
        <v>11819</v>
      </c>
      <c r="J5007" s="115" t="s">
        <v>15170</v>
      </c>
      <c r="K5007" s="115"/>
      <c r="L5007" s="111" t="s">
        <v>41455</v>
      </c>
      <c r="M5007" s="109">
        <v>2</v>
      </c>
      <c r="N5007" s="112" t="s">
        <v>18347</v>
      </c>
      <c r="O5007" s="102" t="s">
        <v>15945</v>
      </c>
      <c r="P5007" s="39"/>
      <c r="Q5007" s="39" t="s">
        <v>20246</v>
      </c>
      <c r="R5007" s="109"/>
      <c r="S5007" s="102" t="s">
        <v>9435</v>
      </c>
      <c r="T5007" s="102" t="s">
        <v>7789</v>
      </c>
      <c r="U5007" s="102" t="s">
        <v>28320</v>
      </c>
      <c r="V5007" s="109">
        <v>7.5</v>
      </c>
      <c r="W5007" s="107"/>
      <c r="X5007" s="113"/>
    </row>
    <row r="5008" spans="1:24" ht="12.95" customHeight="1" x14ac:dyDescent="0.2">
      <c r="A5008" s="115">
        <v>2002</v>
      </c>
      <c r="B5008" s="102" t="s">
        <v>6763</v>
      </c>
      <c r="C5008" s="102" t="s">
        <v>13216</v>
      </c>
      <c r="D5008" s="111" t="s">
        <v>13210</v>
      </c>
      <c r="E5008" s="102" t="s">
        <v>3968</v>
      </c>
      <c r="F5008" s="104" t="s">
        <v>14834</v>
      </c>
      <c r="G5008" s="105">
        <v>16251</v>
      </c>
      <c r="H5008" s="115" t="s">
        <v>11819</v>
      </c>
      <c r="I5008" s="115" t="s">
        <v>10103</v>
      </c>
      <c r="J5008" s="115" t="s">
        <v>1977</v>
      </c>
      <c r="K5008" s="115"/>
      <c r="L5008" s="111" t="s">
        <v>41456</v>
      </c>
      <c r="M5008" s="109">
        <v>1.5</v>
      </c>
      <c r="N5008" s="108" t="s">
        <v>32230</v>
      </c>
      <c r="O5008" s="102" t="s">
        <v>18017</v>
      </c>
      <c r="P5008" s="39" t="s">
        <v>9125</v>
      </c>
      <c r="Q5008" s="39" t="s">
        <v>19531</v>
      </c>
      <c r="R5008" s="109"/>
      <c r="S5008" s="102"/>
      <c r="T5008" s="102" t="s">
        <v>7789</v>
      </c>
      <c r="U5008" s="102"/>
      <c r="V5008" s="109">
        <v>7.5</v>
      </c>
      <c r="W5008" s="107"/>
      <c r="X5008" s="113"/>
    </row>
    <row r="5009" spans="1:24" ht="12.95" customHeight="1" x14ac:dyDescent="0.2">
      <c r="A5009" s="115">
        <v>2002</v>
      </c>
      <c r="B5009" s="102" t="s">
        <v>6763</v>
      </c>
      <c r="C5009" s="102" t="s">
        <v>13216</v>
      </c>
      <c r="D5009" s="111" t="s">
        <v>11277</v>
      </c>
      <c r="E5009" s="102" t="s">
        <v>3969</v>
      </c>
      <c r="F5009" s="104" t="s">
        <v>14834</v>
      </c>
      <c r="G5009" s="105">
        <v>16251</v>
      </c>
      <c r="H5009" s="115" t="s">
        <v>11819</v>
      </c>
      <c r="I5009" s="115" t="s">
        <v>10103</v>
      </c>
      <c r="J5009" s="115" t="s">
        <v>1978</v>
      </c>
      <c r="K5009" s="115"/>
      <c r="L5009" s="111" t="s">
        <v>41457</v>
      </c>
      <c r="M5009" s="109">
        <v>1.5</v>
      </c>
      <c r="N5009" s="108" t="s">
        <v>32231</v>
      </c>
      <c r="O5009" s="102" t="s">
        <v>19625</v>
      </c>
      <c r="P5009" s="39" t="s">
        <v>8076</v>
      </c>
      <c r="Q5009" s="39" t="s">
        <v>19506</v>
      </c>
      <c r="R5009" s="109"/>
      <c r="S5009" s="102" t="s">
        <v>8315</v>
      </c>
      <c r="T5009" s="102" t="s">
        <v>7789</v>
      </c>
      <c r="U5009" s="102" t="s">
        <v>29110</v>
      </c>
      <c r="V5009" s="109">
        <v>8.5</v>
      </c>
      <c r="W5009" s="107"/>
      <c r="X5009" s="113"/>
    </row>
    <row r="5010" spans="1:24" ht="12.95" customHeight="1" x14ac:dyDescent="0.2">
      <c r="A5010" s="115">
        <v>2002</v>
      </c>
      <c r="B5010" s="102" t="s">
        <v>6763</v>
      </c>
      <c r="C5010" s="102" t="s">
        <v>13216</v>
      </c>
      <c r="D5010" s="111" t="s">
        <v>12164</v>
      </c>
      <c r="E5010" s="102" t="s">
        <v>12163</v>
      </c>
      <c r="F5010" s="104" t="s">
        <v>14834</v>
      </c>
      <c r="G5010" s="105">
        <v>16251</v>
      </c>
      <c r="H5010" s="115" t="s">
        <v>10103</v>
      </c>
      <c r="I5010" s="115" t="s">
        <v>11819</v>
      </c>
      <c r="J5010" s="115" t="s">
        <v>6769</v>
      </c>
      <c r="K5010" s="115"/>
      <c r="L5010" s="111" t="s">
        <v>41458</v>
      </c>
      <c r="M5010" s="109">
        <v>1.5</v>
      </c>
      <c r="N5010" s="108" t="s">
        <v>32232</v>
      </c>
      <c r="O5010" s="102" t="s">
        <v>13555</v>
      </c>
      <c r="P5010" s="39" t="s">
        <v>9125</v>
      </c>
      <c r="Q5010" s="39" t="s">
        <v>17596</v>
      </c>
      <c r="R5010" s="109"/>
      <c r="S5010" s="102"/>
      <c r="T5010" s="102" t="s">
        <v>7789</v>
      </c>
      <c r="U5010" s="102" t="s">
        <v>10050</v>
      </c>
      <c r="V5010" s="109">
        <v>6</v>
      </c>
      <c r="W5010" s="107"/>
      <c r="X5010" s="113"/>
    </row>
    <row r="5011" spans="1:24" ht="12.95" customHeight="1" x14ac:dyDescent="0.2">
      <c r="A5011" s="115">
        <v>2002</v>
      </c>
      <c r="B5011" s="102" t="s">
        <v>6763</v>
      </c>
      <c r="C5011" s="102" t="s">
        <v>13216</v>
      </c>
      <c r="D5011" s="111" t="s">
        <v>670</v>
      </c>
      <c r="E5011" s="102" t="s">
        <v>669</v>
      </c>
      <c r="F5011" s="104" t="s">
        <v>14834</v>
      </c>
      <c r="G5011" s="105">
        <v>16253</v>
      </c>
      <c r="H5011" s="115" t="s">
        <v>10103</v>
      </c>
      <c r="I5011" s="115" t="s">
        <v>11819</v>
      </c>
      <c r="J5011" s="115" t="s">
        <v>15102</v>
      </c>
      <c r="K5011" s="115"/>
      <c r="L5011" s="111" t="s">
        <v>41459</v>
      </c>
      <c r="M5011" s="109">
        <v>3</v>
      </c>
      <c r="N5011" s="112" t="s">
        <v>18348</v>
      </c>
      <c r="O5011" s="102" t="s">
        <v>16096</v>
      </c>
      <c r="P5011" s="39" t="s">
        <v>15941</v>
      </c>
      <c r="Q5011" s="39" t="s">
        <v>17297</v>
      </c>
      <c r="R5011" s="109"/>
      <c r="S5011" s="102" t="s">
        <v>8315</v>
      </c>
      <c r="T5011" s="102" t="s">
        <v>7789</v>
      </c>
      <c r="U5011" s="102"/>
      <c r="V5011" s="109">
        <v>7</v>
      </c>
      <c r="W5011" s="107"/>
      <c r="X5011" s="113"/>
    </row>
    <row r="5012" spans="1:24" ht="12.95" customHeight="1" x14ac:dyDescent="0.2">
      <c r="A5012" s="115">
        <v>2002</v>
      </c>
      <c r="B5012" s="102" t="s">
        <v>6763</v>
      </c>
      <c r="C5012" s="102" t="s">
        <v>13216</v>
      </c>
      <c r="D5012" s="111" t="s">
        <v>8414</v>
      </c>
      <c r="E5012" s="102" t="s">
        <v>6770</v>
      </c>
      <c r="F5012" s="104" t="s">
        <v>14834</v>
      </c>
      <c r="G5012" s="105">
        <v>16253</v>
      </c>
      <c r="H5012" s="115" t="s">
        <v>11819</v>
      </c>
      <c r="I5012" s="115" t="s">
        <v>10103</v>
      </c>
      <c r="J5012" s="115" t="s">
        <v>6771</v>
      </c>
      <c r="K5012" s="115"/>
      <c r="L5012" s="111" t="s">
        <v>41460</v>
      </c>
      <c r="M5012" s="109">
        <v>3</v>
      </c>
      <c r="N5012" s="108" t="s">
        <v>32233</v>
      </c>
      <c r="O5012" s="102" t="s">
        <v>29111</v>
      </c>
      <c r="P5012" s="39" t="s">
        <v>16499</v>
      </c>
      <c r="Q5012" s="39" t="s">
        <v>29112</v>
      </c>
      <c r="R5012" s="109"/>
      <c r="S5012" s="102" t="s">
        <v>9435</v>
      </c>
      <c r="T5012" s="102" t="s">
        <v>7789</v>
      </c>
      <c r="U5012" s="102" t="s">
        <v>18349</v>
      </c>
      <c r="V5012" s="109">
        <v>8</v>
      </c>
      <c r="W5012" s="107"/>
      <c r="X5012" s="113"/>
    </row>
    <row r="5013" spans="1:24" ht="12.95" customHeight="1" x14ac:dyDescent="0.2">
      <c r="A5013" s="115">
        <v>2002</v>
      </c>
      <c r="B5013" s="102" t="s">
        <v>6763</v>
      </c>
      <c r="C5013" s="102" t="s">
        <v>13216</v>
      </c>
      <c r="D5013" s="111" t="s">
        <v>7423</v>
      </c>
      <c r="E5013" s="102" t="s">
        <v>7738</v>
      </c>
      <c r="F5013" s="104" t="s">
        <v>14834</v>
      </c>
      <c r="G5013" s="105">
        <v>16253</v>
      </c>
      <c r="H5013" s="115" t="s">
        <v>4890</v>
      </c>
      <c r="I5013" s="115" t="s">
        <v>10103</v>
      </c>
      <c r="J5013" s="115" t="s">
        <v>10971</v>
      </c>
      <c r="K5013" s="115"/>
      <c r="L5013" s="111" t="s">
        <v>41461</v>
      </c>
      <c r="M5013" s="109">
        <v>2</v>
      </c>
      <c r="N5013" s="112" t="s">
        <v>16053</v>
      </c>
      <c r="O5013" s="102" t="s">
        <v>12252</v>
      </c>
      <c r="P5013" s="39"/>
      <c r="Q5013" s="39" t="s">
        <v>16548</v>
      </c>
      <c r="R5013" s="109"/>
      <c r="S5013" s="102"/>
      <c r="T5013" s="102" t="s">
        <v>7789</v>
      </c>
      <c r="U5013" s="102" t="s">
        <v>29113</v>
      </c>
      <c r="V5013" s="109">
        <v>8.5</v>
      </c>
      <c r="W5013" s="107"/>
      <c r="X5013" s="113"/>
    </row>
    <row r="5014" spans="1:24" ht="12.95" customHeight="1" x14ac:dyDescent="0.2">
      <c r="A5014" s="115">
        <v>2002</v>
      </c>
      <c r="B5014" s="102" t="s">
        <v>6763</v>
      </c>
      <c r="C5014" s="102" t="s">
        <v>13216</v>
      </c>
      <c r="D5014" s="111" t="s">
        <v>15101</v>
      </c>
      <c r="E5014" s="102" t="s">
        <v>2853</v>
      </c>
      <c r="F5014" s="104" t="s">
        <v>14834</v>
      </c>
      <c r="G5014" s="105">
        <v>16255</v>
      </c>
      <c r="H5014" s="115" t="s">
        <v>11819</v>
      </c>
      <c r="I5014" s="115" t="s">
        <v>10103</v>
      </c>
      <c r="J5014" s="115" t="s">
        <v>1044</v>
      </c>
      <c r="K5014" s="115"/>
      <c r="L5014" s="111" t="s">
        <v>41453</v>
      </c>
      <c r="M5014" s="109">
        <v>2</v>
      </c>
      <c r="N5014" s="112" t="s">
        <v>18350</v>
      </c>
      <c r="O5014" s="102" t="s">
        <v>17989</v>
      </c>
      <c r="P5014" s="39" t="s">
        <v>9125</v>
      </c>
      <c r="Q5014" s="39" t="s">
        <v>19434</v>
      </c>
      <c r="R5014" s="109"/>
      <c r="S5014" s="102" t="s">
        <v>8315</v>
      </c>
      <c r="T5014" s="102" t="s">
        <v>7789</v>
      </c>
      <c r="U5014" s="102" t="s">
        <v>17257</v>
      </c>
      <c r="V5014" s="109">
        <v>7.5</v>
      </c>
      <c r="W5014" s="107"/>
      <c r="X5014" s="113"/>
    </row>
    <row r="5015" spans="1:24" ht="12.95" customHeight="1" x14ac:dyDescent="0.2">
      <c r="A5015" s="115">
        <v>2002</v>
      </c>
      <c r="B5015" s="102" t="s">
        <v>6763</v>
      </c>
      <c r="C5015" s="102" t="s">
        <v>13216</v>
      </c>
      <c r="D5015" s="111" t="s">
        <v>13218</v>
      </c>
      <c r="E5015" s="102" t="s">
        <v>1045</v>
      </c>
      <c r="F5015" s="104" t="s">
        <v>14834</v>
      </c>
      <c r="G5015" s="105">
        <v>16261</v>
      </c>
      <c r="H5015" s="115" t="s">
        <v>11819</v>
      </c>
      <c r="I5015" s="115" t="s">
        <v>10103</v>
      </c>
      <c r="J5015" s="115" t="s">
        <v>6383</v>
      </c>
      <c r="K5015" s="115"/>
      <c r="L5015" s="111" t="s">
        <v>41452</v>
      </c>
      <c r="M5015" s="109">
        <v>1</v>
      </c>
      <c r="N5015" s="112">
        <v>21</v>
      </c>
      <c r="O5015" s="102" t="s">
        <v>5985</v>
      </c>
      <c r="P5015" s="39" t="s">
        <v>162</v>
      </c>
      <c r="Q5015" s="39" t="s">
        <v>16814</v>
      </c>
      <c r="R5015" s="109"/>
      <c r="S5015" s="102" t="s">
        <v>8315</v>
      </c>
      <c r="T5015" s="102" t="s">
        <v>7789</v>
      </c>
      <c r="U5015" s="102" t="s">
        <v>5301</v>
      </c>
      <c r="V5015" s="109">
        <v>7.5</v>
      </c>
      <c r="W5015" s="107"/>
      <c r="X5015" s="113"/>
    </row>
    <row r="5016" spans="1:24" ht="12.95" customHeight="1" x14ac:dyDescent="0.2">
      <c r="A5016" s="115">
        <v>2002</v>
      </c>
      <c r="B5016" s="102" t="s">
        <v>6763</v>
      </c>
      <c r="C5016" s="102" t="s">
        <v>13216</v>
      </c>
      <c r="D5016" s="111" t="s">
        <v>8415</v>
      </c>
      <c r="E5016" s="102" t="s">
        <v>2267</v>
      </c>
      <c r="F5016" s="123" t="s">
        <v>10085</v>
      </c>
      <c r="G5016" s="105">
        <v>16246</v>
      </c>
      <c r="H5016" s="115" t="s">
        <v>11819</v>
      </c>
      <c r="I5016" s="115" t="s">
        <v>10103</v>
      </c>
      <c r="J5016" s="115" t="s">
        <v>6596</v>
      </c>
      <c r="K5016" s="102"/>
      <c r="L5016" s="111" t="s">
        <v>41472</v>
      </c>
      <c r="M5016" s="109">
        <v>1</v>
      </c>
      <c r="N5016" s="112" t="s">
        <v>2410</v>
      </c>
      <c r="O5016" s="109" t="s">
        <v>20529</v>
      </c>
      <c r="P5016" s="109" t="s">
        <v>20529</v>
      </c>
      <c r="Q5016" s="109" t="s">
        <v>20529</v>
      </c>
      <c r="R5016" s="109"/>
      <c r="S5016" s="102" t="s">
        <v>8315</v>
      </c>
      <c r="T5016" s="102" t="s">
        <v>7789</v>
      </c>
      <c r="U5016" s="102" t="s">
        <v>18351</v>
      </c>
      <c r="V5016" s="109" t="s">
        <v>20529</v>
      </c>
      <c r="W5016" s="107"/>
      <c r="X5016" s="113"/>
    </row>
    <row r="5017" spans="1:24" ht="12.95" customHeight="1" x14ac:dyDescent="0.2">
      <c r="A5017" s="115">
        <v>2002</v>
      </c>
      <c r="B5017" s="102" t="s">
        <v>6763</v>
      </c>
      <c r="C5017" s="102" t="s">
        <v>13216</v>
      </c>
      <c r="D5017" s="111" t="s">
        <v>8416</v>
      </c>
      <c r="E5017" s="102" t="s">
        <v>7922</v>
      </c>
      <c r="F5017" s="260" t="s">
        <v>14007</v>
      </c>
      <c r="G5017" s="105">
        <v>16247</v>
      </c>
      <c r="H5017" s="115" t="s">
        <v>11819</v>
      </c>
      <c r="I5017" s="115" t="s">
        <v>10103</v>
      </c>
      <c r="J5017" s="115" t="s">
        <v>6596</v>
      </c>
      <c r="K5017" s="115"/>
      <c r="L5017" s="111" t="s">
        <v>41463</v>
      </c>
      <c r="M5017" s="109">
        <v>1</v>
      </c>
      <c r="N5017" s="108" t="s">
        <v>2410</v>
      </c>
      <c r="O5017" s="109" t="s">
        <v>20529</v>
      </c>
      <c r="P5017" s="109" t="s">
        <v>20529</v>
      </c>
      <c r="Q5017" s="109" t="s">
        <v>20529</v>
      </c>
      <c r="R5017" s="109"/>
      <c r="S5017" s="102"/>
      <c r="T5017" s="102" t="s">
        <v>7789</v>
      </c>
      <c r="U5017" s="102" t="s">
        <v>2249</v>
      </c>
      <c r="V5017" s="109" t="s">
        <v>20529</v>
      </c>
      <c r="W5017" s="107"/>
      <c r="X5017" s="113"/>
    </row>
    <row r="5018" spans="1:24" ht="12.95" customHeight="1" x14ac:dyDescent="0.2">
      <c r="A5018" s="115">
        <v>2002</v>
      </c>
      <c r="B5018" s="102" t="s">
        <v>6763</v>
      </c>
      <c r="C5018" s="102" t="s">
        <v>13216</v>
      </c>
      <c r="D5018" s="111" t="s">
        <v>7090</v>
      </c>
      <c r="E5018" s="102" t="s">
        <v>7089</v>
      </c>
      <c r="F5018" s="260" t="s">
        <v>14007</v>
      </c>
      <c r="G5018" s="105">
        <v>16247</v>
      </c>
      <c r="H5018" s="115" t="s">
        <v>11819</v>
      </c>
      <c r="I5018" s="115" t="s">
        <v>10103</v>
      </c>
      <c r="J5018" s="115" t="s">
        <v>6596</v>
      </c>
      <c r="K5018" s="115"/>
      <c r="L5018" s="111" t="s">
        <v>41464</v>
      </c>
      <c r="M5018" s="109">
        <v>3</v>
      </c>
      <c r="N5018" s="112" t="s">
        <v>20529</v>
      </c>
      <c r="O5018" s="109" t="s">
        <v>20529</v>
      </c>
      <c r="P5018" s="109" t="s">
        <v>20529</v>
      </c>
      <c r="Q5018" s="109" t="s">
        <v>20529</v>
      </c>
      <c r="R5018" s="109"/>
      <c r="S5018" s="102"/>
      <c r="T5018" s="102" t="s">
        <v>7789</v>
      </c>
      <c r="U5018" s="102"/>
      <c r="V5018" s="109" t="s">
        <v>20529</v>
      </c>
      <c r="W5018" s="107"/>
      <c r="X5018" s="113"/>
    </row>
    <row r="5019" spans="1:24" ht="12.95" customHeight="1" x14ac:dyDescent="0.2">
      <c r="A5019" s="115">
        <v>2002</v>
      </c>
      <c r="B5019" s="102" t="s">
        <v>6763</v>
      </c>
      <c r="C5019" s="102" t="s">
        <v>13216</v>
      </c>
      <c r="D5019" s="111" t="s">
        <v>9419</v>
      </c>
      <c r="E5019" s="102" t="s">
        <v>6737</v>
      </c>
      <c r="F5019" s="123" t="s">
        <v>10085</v>
      </c>
      <c r="G5019" s="105">
        <v>16246</v>
      </c>
      <c r="H5019" s="115" t="s">
        <v>11819</v>
      </c>
      <c r="I5019" s="115" t="s">
        <v>10103</v>
      </c>
      <c r="J5019" s="115" t="s">
        <v>6596</v>
      </c>
      <c r="K5019" s="115"/>
      <c r="L5019" s="111" t="s">
        <v>41462</v>
      </c>
      <c r="M5019" s="109">
        <v>1</v>
      </c>
      <c r="N5019" s="108" t="s">
        <v>2410</v>
      </c>
      <c r="O5019" s="102" t="s">
        <v>21192</v>
      </c>
      <c r="P5019" s="39" t="s">
        <v>4709</v>
      </c>
      <c r="Q5019" s="39" t="s">
        <v>29114</v>
      </c>
      <c r="R5019" s="109"/>
      <c r="S5019" s="102" t="s">
        <v>11080</v>
      </c>
      <c r="T5019" s="102" t="s">
        <v>7789</v>
      </c>
      <c r="U5019" s="102" t="s">
        <v>29115</v>
      </c>
      <c r="V5019" s="109">
        <v>8.5</v>
      </c>
      <c r="W5019" s="107"/>
      <c r="X5019" s="113"/>
    </row>
    <row r="5020" spans="1:24" ht="12.95" customHeight="1" x14ac:dyDescent="0.2">
      <c r="A5020" s="115">
        <v>2002</v>
      </c>
      <c r="B5020" s="102" t="s">
        <v>6763</v>
      </c>
      <c r="C5020" s="102" t="s">
        <v>13216</v>
      </c>
      <c r="D5020" s="111" t="s">
        <v>7604</v>
      </c>
      <c r="E5020" s="102" t="s">
        <v>6738</v>
      </c>
      <c r="F5020" s="123" t="s">
        <v>10085</v>
      </c>
      <c r="G5020" s="105">
        <v>16246</v>
      </c>
      <c r="H5020" s="115" t="s">
        <v>11819</v>
      </c>
      <c r="I5020" s="115" t="s">
        <v>10103</v>
      </c>
      <c r="J5020" s="115" t="s">
        <v>6596</v>
      </c>
      <c r="K5020" s="115"/>
      <c r="L5020" s="111" t="s">
        <v>41465</v>
      </c>
      <c r="M5020" s="109">
        <v>1</v>
      </c>
      <c r="N5020" s="108" t="s">
        <v>2410</v>
      </c>
      <c r="O5020" s="102" t="s">
        <v>16686</v>
      </c>
      <c r="P5020" s="39" t="s">
        <v>9125</v>
      </c>
      <c r="Q5020" s="39" t="s">
        <v>15976</v>
      </c>
      <c r="R5020" s="109"/>
      <c r="S5020" s="102" t="s">
        <v>11080</v>
      </c>
      <c r="T5020" s="102" t="s">
        <v>7789</v>
      </c>
      <c r="U5020" s="102" t="s">
        <v>29116</v>
      </c>
      <c r="V5020" s="109">
        <v>5.5</v>
      </c>
      <c r="W5020" s="107"/>
      <c r="X5020" s="113"/>
    </row>
    <row r="5021" spans="1:24" ht="12.95" customHeight="1" x14ac:dyDescent="0.2">
      <c r="A5021" s="115">
        <v>2002</v>
      </c>
      <c r="B5021" s="102" t="s">
        <v>6763</v>
      </c>
      <c r="C5021" s="102" t="s">
        <v>13216</v>
      </c>
      <c r="D5021" s="111" t="s">
        <v>12174</v>
      </c>
      <c r="E5021" s="102" t="s">
        <v>6739</v>
      </c>
      <c r="F5021" s="123" t="s">
        <v>10085</v>
      </c>
      <c r="G5021" s="105">
        <v>16246</v>
      </c>
      <c r="H5021" s="115" t="s">
        <v>11819</v>
      </c>
      <c r="I5021" s="115" t="s">
        <v>10103</v>
      </c>
      <c r="J5021" s="115" t="s">
        <v>6596</v>
      </c>
      <c r="K5021" s="115"/>
      <c r="L5021" s="111" t="s">
        <v>41466</v>
      </c>
      <c r="M5021" s="109">
        <v>1</v>
      </c>
      <c r="N5021" s="108" t="s">
        <v>2410</v>
      </c>
      <c r="O5021" s="102" t="s">
        <v>5985</v>
      </c>
      <c r="P5021" s="39" t="s">
        <v>9125</v>
      </c>
      <c r="Q5021" s="39" t="s">
        <v>16525</v>
      </c>
      <c r="R5021" s="109"/>
      <c r="S5021" s="102"/>
      <c r="T5021" s="102" t="s">
        <v>7789</v>
      </c>
      <c r="U5021" s="102" t="s">
        <v>29117</v>
      </c>
      <c r="V5021" s="109">
        <v>6</v>
      </c>
      <c r="W5021" s="107"/>
      <c r="X5021" s="113"/>
    </row>
    <row r="5022" spans="1:24" ht="12.95" customHeight="1" x14ac:dyDescent="0.2">
      <c r="A5022" s="115">
        <v>2002</v>
      </c>
      <c r="B5022" s="102" t="s">
        <v>6763</v>
      </c>
      <c r="C5022" s="102" t="s">
        <v>13216</v>
      </c>
      <c r="D5022" s="111" t="s">
        <v>14676</v>
      </c>
      <c r="E5022" s="102" t="s">
        <v>6740</v>
      </c>
      <c r="F5022" s="123" t="s">
        <v>10085</v>
      </c>
      <c r="G5022" s="105">
        <v>16246</v>
      </c>
      <c r="H5022" s="115" t="s">
        <v>11819</v>
      </c>
      <c r="I5022" s="115" t="s">
        <v>10103</v>
      </c>
      <c r="J5022" s="115" t="s">
        <v>6596</v>
      </c>
      <c r="K5022" s="115"/>
      <c r="L5022" s="111" t="s">
        <v>41467</v>
      </c>
      <c r="M5022" s="109">
        <v>1</v>
      </c>
      <c r="N5022" s="108" t="s">
        <v>2410</v>
      </c>
      <c r="O5022" s="102" t="s">
        <v>17508</v>
      </c>
      <c r="P5022" s="39" t="s">
        <v>162</v>
      </c>
      <c r="Q5022" s="39" t="s">
        <v>20813</v>
      </c>
      <c r="R5022" s="109"/>
      <c r="S5022" s="102" t="s">
        <v>11080</v>
      </c>
      <c r="T5022" s="102" t="s">
        <v>7789</v>
      </c>
      <c r="U5022" s="102" t="s">
        <v>29118</v>
      </c>
      <c r="V5022" s="109">
        <v>6</v>
      </c>
      <c r="W5022" s="107"/>
      <c r="X5022" s="113"/>
    </row>
    <row r="5023" spans="1:24" ht="12.95" customHeight="1" x14ac:dyDescent="0.2">
      <c r="A5023" s="115">
        <v>2002</v>
      </c>
      <c r="B5023" s="102" t="s">
        <v>6763</v>
      </c>
      <c r="C5023" s="102" t="s">
        <v>13216</v>
      </c>
      <c r="D5023" s="111" t="s">
        <v>2658</v>
      </c>
      <c r="E5023" s="102" t="s">
        <v>6741</v>
      </c>
      <c r="F5023" s="123" t="s">
        <v>10085</v>
      </c>
      <c r="G5023" s="105">
        <v>16247</v>
      </c>
      <c r="H5023" s="115" t="s">
        <v>11819</v>
      </c>
      <c r="I5023" s="115" t="s">
        <v>10103</v>
      </c>
      <c r="J5023" s="115" t="s">
        <v>6596</v>
      </c>
      <c r="K5023" s="115"/>
      <c r="L5023" s="111" t="s">
        <v>41468</v>
      </c>
      <c r="M5023" s="109">
        <v>1</v>
      </c>
      <c r="N5023" s="108" t="s">
        <v>2410</v>
      </c>
      <c r="O5023" s="102" t="s">
        <v>16762</v>
      </c>
      <c r="P5023" s="39" t="s">
        <v>19739</v>
      </c>
      <c r="Q5023" s="39" t="s">
        <v>20328</v>
      </c>
      <c r="R5023" s="109"/>
      <c r="S5023" s="102" t="s">
        <v>11080</v>
      </c>
      <c r="T5023" s="102" t="s">
        <v>7789</v>
      </c>
      <c r="U5023" s="102" t="s">
        <v>29119</v>
      </c>
      <c r="V5023" s="109">
        <v>8</v>
      </c>
      <c r="W5023" s="107"/>
      <c r="X5023" s="113"/>
    </row>
    <row r="5024" spans="1:24" ht="12.95" customHeight="1" x14ac:dyDescent="0.2">
      <c r="A5024" s="115">
        <v>2002</v>
      </c>
      <c r="B5024" s="102" t="s">
        <v>6763</v>
      </c>
      <c r="C5024" s="102" t="s">
        <v>13216</v>
      </c>
      <c r="D5024" s="111" t="s">
        <v>5021</v>
      </c>
      <c r="E5024" s="102" t="s">
        <v>6742</v>
      </c>
      <c r="F5024" s="123" t="s">
        <v>10085</v>
      </c>
      <c r="G5024" s="105">
        <v>16247</v>
      </c>
      <c r="H5024" s="115" t="s">
        <v>11819</v>
      </c>
      <c r="I5024" s="115" t="s">
        <v>10103</v>
      </c>
      <c r="J5024" s="115" t="s">
        <v>6596</v>
      </c>
      <c r="K5024" s="115"/>
      <c r="L5024" s="111" t="s">
        <v>41469</v>
      </c>
      <c r="M5024" s="109">
        <v>1</v>
      </c>
      <c r="N5024" s="108" t="s">
        <v>2410</v>
      </c>
      <c r="O5024" s="102"/>
      <c r="P5024" s="39" t="s">
        <v>9125</v>
      </c>
      <c r="Q5024" s="39" t="s">
        <v>21422</v>
      </c>
      <c r="R5024" s="109"/>
      <c r="S5024" s="102"/>
      <c r="T5024" s="102" t="s">
        <v>7789</v>
      </c>
      <c r="U5024" s="102" t="s">
        <v>29120</v>
      </c>
      <c r="V5024" s="109">
        <v>6</v>
      </c>
      <c r="W5024" s="107"/>
      <c r="X5024" s="113"/>
    </row>
    <row r="5025" spans="1:24" ht="12.95" customHeight="1" x14ac:dyDescent="0.2">
      <c r="A5025" s="115">
        <v>2002</v>
      </c>
      <c r="B5025" s="102" t="s">
        <v>6763</v>
      </c>
      <c r="C5025" s="102" t="s">
        <v>13216</v>
      </c>
      <c r="D5025" s="111" t="s">
        <v>2281</v>
      </c>
      <c r="E5025" s="102" t="s">
        <v>6743</v>
      </c>
      <c r="F5025" s="123" t="s">
        <v>10085</v>
      </c>
      <c r="G5025" s="105">
        <v>16247</v>
      </c>
      <c r="H5025" s="115" t="s">
        <v>11819</v>
      </c>
      <c r="I5025" s="115" t="s">
        <v>10103</v>
      </c>
      <c r="J5025" s="115" t="s">
        <v>6596</v>
      </c>
      <c r="K5025" s="115"/>
      <c r="L5025" s="111" t="s">
        <v>41470</v>
      </c>
      <c r="M5025" s="109">
        <v>1</v>
      </c>
      <c r="N5025" s="108" t="s">
        <v>2410</v>
      </c>
      <c r="O5025" s="102" t="s">
        <v>3620</v>
      </c>
      <c r="P5025" s="39" t="s">
        <v>9125</v>
      </c>
      <c r="Q5025" s="39" t="s">
        <v>20443</v>
      </c>
      <c r="R5025" s="109"/>
      <c r="S5025" s="102"/>
      <c r="T5025" s="102" t="s">
        <v>7789</v>
      </c>
      <c r="U5025" s="102" t="s">
        <v>29121</v>
      </c>
      <c r="V5025" s="109">
        <v>6</v>
      </c>
      <c r="W5025" s="107"/>
      <c r="X5025" s="113"/>
    </row>
    <row r="5026" spans="1:24" ht="12.95" customHeight="1" x14ac:dyDescent="0.2">
      <c r="A5026" s="115">
        <v>2002</v>
      </c>
      <c r="B5026" s="102" t="s">
        <v>6763</v>
      </c>
      <c r="C5026" s="102" t="s">
        <v>13216</v>
      </c>
      <c r="D5026" s="111" t="s">
        <v>4167</v>
      </c>
      <c r="E5026" s="102" t="s">
        <v>6744</v>
      </c>
      <c r="F5026" s="123" t="s">
        <v>10085</v>
      </c>
      <c r="G5026" s="105">
        <v>16247</v>
      </c>
      <c r="H5026" s="115" t="s">
        <v>11819</v>
      </c>
      <c r="I5026" s="115" t="s">
        <v>10103</v>
      </c>
      <c r="J5026" s="115" t="s">
        <v>6596</v>
      </c>
      <c r="K5026" s="115"/>
      <c r="L5026" s="111" t="s">
        <v>41471</v>
      </c>
      <c r="M5026" s="109">
        <v>1</v>
      </c>
      <c r="N5026" s="108" t="s">
        <v>2410</v>
      </c>
      <c r="O5026" s="102" t="s">
        <v>325</v>
      </c>
      <c r="P5026" s="39" t="s">
        <v>15831</v>
      </c>
      <c r="Q5026" s="39" t="s">
        <v>16614</v>
      </c>
      <c r="R5026" s="109"/>
      <c r="S5026" s="102" t="s">
        <v>8315</v>
      </c>
      <c r="T5026" s="102" t="s">
        <v>7789</v>
      </c>
      <c r="U5026" s="102" t="s">
        <v>29122</v>
      </c>
      <c r="V5026" s="109">
        <v>7</v>
      </c>
      <c r="W5026" s="107"/>
      <c r="X5026" s="113"/>
    </row>
    <row r="5027" spans="1:24" ht="12.95" customHeight="1" x14ac:dyDescent="0.2">
      <c r="A5027" s="115">
        <v>2007</v>
      </c>
      <c r="B5027" s="102" t="s">
        <v>6763</v>
      </c>
      <c r="C5027" s="103" t="s">
        <v>3446</v>
      </c>
      <c r="D5027" s="102" t="s">
        <v>10544</v>
      </c>
      <c r="E5027" s="102" t="s">
        <v>3451</v>
      </c>
      <c r="F5027" s="104" t="s">
        <v>14834</v>
      </c>
      <c r="G5027" s="105">
        <v>15116</v>
      </c>
      <c r="H5027" s="115" t="s">
        <v>32234</v>
      </c>
      <c r="I5027" s="115" t="s">
        <v>11819</v>
      </c>
      <c r="J5027" s="115" t="s">
        <v>4762</v>
      </c>
      <c r="K5027" s="115"/>
      <c r="L5027" s="111"/>
      <c r="M5027" s="109">
        <v>2</v>
      </c>
      <c r="N5027" s="108" t="s">
        <v>32235</v>
      </c>
      <c r="O5027" s="102" t="s">
        <v>162</v>
      </c>
      <c r="P5027" s="39" t="s">
        <v>17670</v>
      </c>
      <c r="Q5027" s="39" t="s">
        <v>21057</v>
      </c>
      <c r="R5027" s="109"/>
      <c r="S5027" s="102"/>
      <c r="T5027" s="102" t="s">
        <v>21275</v>
      </c>
      <c r="U5027" s="102" t="s">
        <v>29129</v>
      </c>
      <c r="V5027" s="109">
        <v>7</v>
      </c>
      <c r="W5027" s="107"/>
      <c r="X5027" s="113"/>
    </row>
    <row r="5028" spans="1:24" ht="12.95" customHeight="1" x14ac:dyDescent="0.2">
      <c r="A5028" s="115">
        <v>2007</v>
      </c>
      <c r="B5028" s="102" t="s">
        <v>6763</v>
      </c>
      <c r="C5028" s="102" t="s">
        <v>3446</v>
      </c>
      <c r="D5028" s="102" t="s">
        <v>10545</v>
      </c>
      <c r="E5028" s="102" t="s">
        <v>10910</v>
      </c>
      <c r="F5028" s="104" t="s">
        <v>14834</v>
      </c>
      <c r="G5028" s="105">
        <v>15117</v>
      </c>
      <c r="H5028" s="115" t="s">
        <v>32208</v>
      </c>
      <c r="I5028" s="115" t="s">
        <v>11819</v>
      </c>
      <c r="J5028" s="115" t="s">
        <v>10807</v>
      </c>
      <c r="K5028" s="115"/>
      <c r="L5028" s="111"/>
      <c r="M5028" s="109">
        <v>1</v>
      </c>
      <c r="N5028" s="108" t="s">
        <v>32236</v>
      </c>
      <c r="O5028" s="102"/>
      <c r="P5028" s="39"/>
      <c r="Q5028" s="39" t="s">
        <v>21438</v>
      </c>
      <c r="R5028" s="109"/>
      <c r="S5028" s="102"/>
      <c r="T5028" s="102" t="s">
        <v>21275</v>
      </c>
      <c r="U5028" s="102" t="s">
        <v>29123</v>
      </c>
      <c r="V5028" s="109">
        <v>7</v>
      </c>
      <c r="W5028" s="107"/>
      <c r="X5028" s="113"/>
    </row>
    <row r="5029" spans="1:24" ht="12.95" customHeight="1" x14ac:dyDescent="0.2">
      <c r="A5029" s="115">
        <v>2007</v>
      </c>
      <c r="B5029" s="102" t="s">
        <v>6763</v>
      </c>
      <c r="C5029" s="102" t="s">
        <v>3446</v>
      </c>
      <c r="D5029" s="102" t="s">
        <v>1081</v>
      </c>
      <c r="E5029" s="102" t="s">
        <v>10911</v>
      </c>
      <c r="F5029" s="104" t="s">
        <v>14834</v>
      </c>
      <c r="G5029" s="105">
        <v>15118</v>
      </c>
      <c r="H5029" s="115" t="s">
        <v>11819</v>
      </c>
      <c r="I5029" s="115" t="s">
        <v>32237</v>
      </c>
      <c r="J5029" s="115" t="s">
        <v>4762</v>
      </c>
      <c r="K5029" s="115"/>
      <c r="L5029" s="111"/>
      <c r="M5029" s="109">
        <v>1</v>
      </c>
      <c r="N5029" s="108" t="s">
        <v>32238</v>
      </c>
      <c r="O5029" s="102"/>
      <c r="P5029" s="39" t="s">
        <v>13301</v>
      </c>
      <c r="Q5029" s="39" t="s">
        <v>17383</v>
      </c>
      <c r="R5029" s="109"/>
      <c r="S5029" s="102"/>
      <c r="T5029" s="102" t="s">
        <v>21275</v>
      </c>
      <c r="U5029" s="102" t="s">
        <v>29131</v>
      </c>
      <c r="V5029" s="109">
        <v>6</v>
      </c>
      <c r="W5029" s="107"/>
      <c r="X5029" s="113"/>
    </row>
    <row r="5030" spans="1:24" ht="12.95" customHeight="1" x14ac:dyDescent="0.2">
      <c r="A5030" s="115">
        <v>2007</v>
      </c>
      <c r="B5030" s="102" t="s">
        <v>6763</v>
      </c>
      <c r="C5030" s="102" t="s">
        <v>3446</v>
      </c>
      <c r="D5030" s="102" t="s">
        <v>1585</v>
      </c>
      <c r="E5030" s="102" t="s">
        <v>13605</v>
      </c>
      <c r="F5030" s="114" t="s">
        <v>6406</v>
      </c>
      <c r="G5030" s="105">
        <v>15121</v>
      </c>
      <c r="H5030" s="115" t="s">
        <v>11819</v>
      </c>
      <c r="I5030" s="115" t="s">
        <v>13336</v>
      </c>
      <c r="J5030" s="115" t="s">
        <v>10807</v>
      </c>
      <c r="K5030" s="115"/>
      <c r="L5030" s="111"/>
      <c r="M5030" s="109">
        <v>3</v>
      </c>
      <c r="N5030" s="112" t="s">
        <v>18352</v>
      </c>
      <c r="O5030" s="102" t="s">
        <v>3620</v>
      </c>
      <c r="P5030" s="39"/>
      <c r="Q5030" s="39" t="s">
        <v>20258</v>
      </c>
      <c r="R5030" s="109"/>
      <c r="S5030" s="102"/>
      <c r="T5030" s="102" t="s">
        <v>21275</v>
      </c>
      <c r="U5030" s="102" t="s">
        <v>29130</v>
      </c>
      <c r="V5030" s="109">
        <v>5.5</v>
      </c>
      <c r="W5030" s="107"/>
      <c r="X5030" s="113"/>
    </row>
    <row r="5031" spans="1:24" ht="12.95" customHeight="1" x14ac:dyDescent="0.2">
      <c r="A5031" s="115">
        <v>2007</v>
      </c>
      <c r="B5031" s="102" t="s">
        <v>6763</v>
      </c>
      <c r="C5031" s="102" t="s">
        <v>3446</v>
      </c>
      <c r="D5031" s="102" t="s">
        <v>1586</v>
      </c>
      <c r="E5031" s="102" t="s">
        <v>5678</v>
      </c>
      <c r="F5031" s="104" t="s">
        <v>14834</v>
      </c>
      <c r="G5031" s="105">
        <v>15122</v>
      </c>
      <c r="H5031" s="115" t="s">
        <v>32239</v>
      </c>
      <c r="I5031" s="115" t="s">
        <v>11819</v>
      </c>
      <c r="J5031" s="115" t="s">
        <v>1281</v>
      </c>
      <c r="K5031" s="115"/>
      <c r="L5031" s="111"/>
      <c r="M5031" s="109">
        <v>2</v>
      </c>
      <c r="N5031" s="108" t="s">
        <v>32240</v>
      </c>
      <c r="O5031" s="102"/>
      <c r="P5031" s="39"/>
      <c r="Q5031" s="39" t="s">
        <v>17790</v>
      </c>
      <c r="R5031" s="109"/>
      <c r="S5031" s="102"/>
      <c r="T5031" s="102" t="s">
        <v>21275</v>
      </c>
      <c r="U5031" s="102" t="s">
        <v>29132</v>
      </c>
      <c r="V5031" s="109">
        <v>5.5</v>
      </c>
      <c r="W5031" s="107"/>
      <c r="X5031" s="113"/>
    </row>
    <row r="5032" spans="1:24" ht="12.95" customHeight="1" x14ac:dyDescent="0.2">
      <c r="A5032" s="115">
        <v>2007</v>
      </c>
      <c r="B5032" s="102" t="s">
        <v>6763</v>
      </c>
      <c r="C5032" s="102" t="s">
        <v>3446</v>
      </c>
      <c r="D5032" s="102" t="s">
        <v>1587</v>
      </c>
      <c r="E5032" s="102" t="s">
        <v>9261</v>
      </c>
      <c r="F5032" s="104" t="s">
        <v>14834</v>
      </c>
      <c r="G5032" s="105">
        <v>15123</v>
      </c>
      <c r="H5032" s="115" t="s">
        <v>11819</v>
      </c>
      <c r="I5032" s="115" t="s">
        <v>32241</v>
      </c>
      <c r="J5032" s="115" t="s">
        <v>9262</v>
      </c>
      <c r="K5032" s="115"/>
      <c r="L5032" s="111"/>
      <c r="M5032" s="109">
        <v>1.5</v>
      </c>
      <c r="N5032" s="108" t="s">
        <v>32242</v>
      </c>
      <c r="O5032" s="102"/>
      <c r="P5032" s="39"/>
      <c r="Q5032" s="39" t="s">
        <v>20896</v>
      </c>
      <c r="R5032" s="109"/>
      <c r="S5032" s="102"/>
      <c r="T5032" s="102" t="s">
        <v>21275</v>
      </c>
      <c r="U5032" s="102" t="s">
        <v>29124</v>
      </c>
      <c r="V5032" s="109">
        <v>5.5</v>
      </c>
      <c r="W5032" s="107"/>
      <c r="X5032" s="113"/>
    </row>
    <row r="5033" spans="1:24" ht="12.95" customHeight="1" x14ac:dyDescent="0.2">
      <c r="A5033" s="115">
        <v>2007</v>
      </c>
      <c r="B5033" s="102" t="s">
        <v>6763</v>
      </c>
      <c r="C5033" s="102" t="s">
        <v>3446</v>
      </c>
      <c r="D5033" s="102" t="s">
        <v>1588</v>
      </c>
      <c r="E5033" s="102" t="s">
        <v>9263</v>
      </c>
      <c r="F5033" s="104" t="s">
        <v>14834</v>
      </c>
      <c r="G5033" s="105">
        <v>15123</v>
      </c>
      <c r="H5033" s="115" t="s">
        <v>13336</v>
      </c>
      <c r="I5033" s="115" t="s">
        <v>11819</v>
      </c>
      <c r="J5033" s="115" t="s">
        <v>9264</v>
      </c>
      <c r="K5033" s="115"/>
      <c r="L5033" s="111"/>
      <c r="M5033" s="109">
        <v>2</v>
      </c>
      <c r="N5033" s="112" t="s">
        <v>18353</v>
      </c>
      <c r="O5033" s="102"/>
      <c r="P5033" s="39"/>
      <c r="Q5033" s="39" t="s">
        <v>17386</v>
      </c>
      <c r="R5033" s="109"/>
      <c r="S5033" s="102"/>
      <c r="T5033" s="102" t="s">
        <v>21275</v>
      </c>
      <c r="U5033" s="102" t="s">
        <v>29133</v>
      </c>
      <c r="V5033" s="109">
        <v>7</v>
      </c>
      <c r="W5033" s="107"/>
      <c r="X5033" s="113"/>
    </row>
    <row r="5034" spans="1:24" ht="12.95" customHeight="1" x14ac:dyDescent="0.2">
      <c r="A5034" s="115">
        <v>2007</v>
      </c>
      <c r="B5034" s="102" t="s">
        <v>6763</v>
      </c>
      <c r="C5034" s="102" t="s">
        <v>3446</v>
      </c>
      <c r="D5034" s="102" t="s">
        <v>1589</v>
      </c>
      <c r="E5034" s="102" t="s">
        <v>13960</v>
      </c>
      <c r="F5034" s="104" t="s">
        <v>14834</v>
      </c>
      <c r="G5034" s="105">
        <v>15126</v>
      </c>
      <c r="H5034" s="115" t="s">
        <v>32203</v>
      </c>
      <c r="I5034" s="115" t="s">
        <v>11819</v>
      </c>
      <c r="J5034" s="115" t="s">
        <v>4762</v>
      </c>
      <c r="K5034" s="115"/>
      <c r="L5034" s="111"/>
      <c r="M5034" s="109">
        <v>3</v>
      </c>
      <c r="N5034" s="112" t="s">
        <v>18354</v>
      </c>
      <c r="O5034" s="102" t="s">
        <v>3620</v>
      </c>
      <c r="P5034" s="39" t="s">
        <v>16982</v>
      </c>
      <c r="Q5034" s="39" t="s">
        <v>15832</v>
      </c>
      <c r="R5034" s="109"/>
      <c r="S5034" s="102"/>
      <c r="T5034" s="102" t="s">
        <v>21275</v>
      </c>
      <c r="U5034" s="102" t="s">
        <v>29134</v>
      </c>
      <c r="V5034" s="109">
        <v>8</v>
      </c>
      <c r="W5034" s="107"/>
      <c r="X5034" s="113"/>
    </row>
    <row r="5035" spans="1:24" ht="12.95" customHeight="1" x14ac:dyDescent="0.2">
      <c r="A5035" s="115">
        <v>2007</v>
      </c>
      <c r="B5035" s="102" t="s">
        <v>6763</v>
      </c>
      <c r="C5035" s="102" t="s">
        <v>3446</v>
      </c>
      <c r="D5035" s="102" t="s">
        <v>1562</v>
      </c>
      <c r="E5035" s="102" t="s">
        <v>14810</v>
      </c>
      <c r="F5035" s="104" t="s">
        <v>14834</v>
      </c>
      <c r="G5035" s="105">
        <v>15117</v>
      </c>
      <c r="H5035" s="115" t="s">
        <v>31098</v>
      </c>
      <c r="I5035" s="115" t="s">
        <v>11819</v>
      </c>
      <c r="J5035" s="115" t="s">
        <v>14811</v>
      </c>
      <c r="K5035" s="115"/>
      <c r="L5035" s="111"/>
      <c r="M5035" s="109">
        <v>3</v>
      </c>
      <c r="N5035" s="112" t="s">
        <v>17573</v>
      </c>
      <c r="O5035" s="102"/>
      <c r="P5035" s="39"/>
      <c r="Q5035" s="39" t="s">
        <v>17747</v>
      </c>
      <c r="R5035" s="109"/>
      <c r="S5035" s="102"/>
      <c r="T5035" s="102" t="s">
        <v>21275</v>
      </c>
      <c r="U5035" s="102" t="s">
        <v>29135</v>
      </c>
      <c r="V5035" s="109">
        <v>10</v>
      </c>
      <c r="W5035" s="107"/>
      <c r="X5035" s="113"/>
    </row>
    <row r="5036" spans="1:24" ht="12.95" customHeight="1" x14ac:dyDescent="0.2">
      <c r="A5036" s="115">
        <v>2007</v>
      </c>
      <c r="B5036" s="102" t="s">
        <v>6763</v>
      </c>
      <c r="C5036" s="102" t="s">
        <v>3446</v>
      </c>
      <c r="D5036" s="102" t="s">
        <v>1563</v>
      </c>
      <c r="E5036" s="102" t="s">
        <v>14812</v>
      </c>
      <c r="F5036" s="104" t="s">
        <v>14834</v>
      </c>
      <c r="G5036" s="105">
        <v>15116</v>
      </c>
      <c r="H5036" s="115" t="s">
        <v>13336</v>
      </c>
      <c r="I5036" s="115" t="s">
        <v>11819</v>
      </c>
      <c r="J5036" s="115" t="s">
        <v>14813</v>
      </c>
      <c r="K5036" s="115"/>
      <c r="L5036" s="111"/>
      <c r="M5036" s="109">
        <v>1</v>
      </c>
      <c r="N5036" s="112">
        <v>30</v>
      </c>
      <c r="O5036" s="102" t="s">
        <v>13301</v>
      </c>
      <c r="P5036" s="39" t="s">
        <v>13301</v>
      </c>
      <c r="Q5036" s="39" t="s">
        <v>16543</v>
      </c>
      <c r="R5036" s="109"/>
      <c r="S5036" s="102"/>
      <c r="T5036" s="102" t="s">
        <v>21275</v>
      </c>
      <c r="U5036" s="102" t="s">
        <v>29125</v>
      </c>
      <c r="V5036" s="109">
        <v>7</v>
      </c>
      <c r="W5036" s="107"/>
      <c r="X5036" s="113"/>
    </row>
    <row r="5037" spans="1:24" ht="12.95" customHeight="1" x14ac:dyDescent="0.2">
      <c r="A5037" s="115">
        <v>2007</v>
      </c>
      <c r="B5037" s="102" t="s">
        <v>6763</v>
      </c>
      <c r="C5037" s="102" t="s">
        <v>3446</v>
      </c>
      <c r="D5037" s="102" t="s">
        <v>4898</v>
      </c>
      <c r="E5037" s="102" t="s">
        <v>4277</v>
      </c>
      <c r="F5037" s="123" t="s">
        <v>10085</v>
      </c>
      <c r="G5037" s="105">
        <v>15116</v>
      </c>
      <c r="H5037" s="115" t="s">
        <v>32241</v>
      </c>
      <c r="I5037" s="115" t="s">
        <v>11819</v>
      </c>
      <c r="J5037" s="115" t="s">
        <v>7741</v>
      </c>
      <c r="K5037" s="115"/>
      <c r="L5037" s="111"/>
      <c r="M5037" s="109">
        <v>1</v>
      </c>
      <c r="N5037" s="108" t="s">
        <v>1150</v>
      </c>
      <c r="O5037" s="102"/>
      <c r="P5037" s="39" t="s">
        <v>13301</v>
      </c>
      <c r="Q5037" s="39" t="s">
        <v>19532</v>
      </c>
      <c r="R5037" s="109"/>
      <c r="S5037" s="102"/>
      <c r="T5037" s="102" t="s">
        <v>21275</v>
      </c>
      <c r="U5037" s="102" t="s">
        <v>29136</v>
      </c>
      <c r="V5037" s="109">
        <v>6.5</v>
      </c>
      <c r="W5037" s="107"/>
      <c r="X5037" s="113"/>
    </row>
    <row r="5038" spans="1:24" ht="12.95" customHeight="1" x14ac:dyDescent="0.2">
      <c r="A5038" s="115">
        <v>2007</v>
      </c>
      <c r="B5038" s="102" t="s">
        <v>6763</v>
      </c>
      <c r="C5038" s="102" t="s">
        <v>3446</v>
      </c>
      <c r="D5038" s="102" t="s">
        <v>6572</v>
      </c>
      <c r="E5038" s="102" t="s">
        <v>4278</v>
      </c>
      <c r="F5038" s="123" t="s">
        <v>10085</v>
      </c>
      <c r="G5038" s="105">
        <v>15116</v>
      </c>
      <c r="H5038" s="115" t="s">
        <v>32241</v>
      </c>
      <c r="I5038" s="115" t="s">
        <v>11819</v>
      </c>
      <c r="J5038" s="115" t="s">
        <v>7741</v>
      </c>
      <c r="K5038" s="115"/>
      <c r="L5038" s="111"/>
      <c r="M5038" s="109">
        <v>1</v>
      </c>
      <c r="N5038" s="108" t="s">
        <v>1150</v>
      </c>
      <c r="O5038" s="102"/>
      <c r="P5038" s="39" t="s">
        <v>13301</v>
      </c>
      <c r="Q5038" s="39" t="s">
        <v>21169</v>
      </c>
      <c r="R5038" s="109"/>
      <c r="S5038" s="102"/>
      <c r="T5038" s="102" t="s">
        <v>21275</v>
      </c>
      <c r="U5038" s="102" t="s">
        <v>29126</v>
      </c>
      <c r="V5038" s="109">
        <v>6.5</v>
      </c>
      <c r="W5038" s="107"/>
      <c r="X5038" s="113"/>
    </row>
    <row r="5039" spans="1:24" ht="12.95" customHeight="1" x14ac:dyDescent="0.2">
      <c r="A5039" s="115">
        <v>2007</v>
      </c>
      <c r="B5039" s="102" t="s">
        <v>6763</v>
      </c>
      <c r="C5039" s="102" t="s">
        <v>3446</v>
      </c>
      <c r="D5039" s="102" t="s">
        <v>4899</v>
      </c>
      <c r="E5039" s="102" t="s">
        <v>4279</v>
      </c>
      <c r="F5039" s="123" t="s">
        <v>10085</v>
      </c>
      <c r="G5039" s="105">
        <v>15116</v>
      </c>
      <c r="H5039" s="115" t="s">
        <v>32241</v>
      </c>
      <c r="I5039" s="115" t="s">
        <v>11819</v>
      </c>
      <c r="J5039" s="115" t="s">
        <v>12268</v>
      </c>
      <c r="K5039" s="115"/>
      <c r="L5039" s="111"/>
      <c r="M5039" s="109">
        <v>1</v>
      </c>
      <c r="N5039" s="108" t="s">
        <v>1150</v>
      </c>
      <c r="O5039" s="102"/>
      <c r="P5039" s="39" t="s">
        <v>162</v>
      </c>
      <c r="Q5039" s="39" t="s">
        <v>16543</v>
      </c>
      <c r="R5039" s="109"/>
      <c r="S5039" s="102"/>
      <c r="T5039" s="102" t="s">
        <v>21275</v>
      </c>
      <c r="U5039" s="102" t="s">
        <v>29127</v>
      </c>
      <c r="V5039" s="109">
        <v>7.5</v>
      </c>
      <c r="W5039" s="107"/>
      <c r="X5039" s="113"/>
    </row>
    <row r="5040" spans="1:24" ht="12.95" customHeight="1" x14ac:dyDescent="0.2">
      <c r="A5040" s="115">
        <v>2007</v>
      </c>
      <c r="B5040" s="102" t="s">
        <v>6763</v>
      </c>
      <c r="C5040" s="102" t="s">
        <v>3446</v>
      </c>
      <c r="D5040" s="102" t="s">
        <v>14523</v>
      </c>
      <c r="E5040" s="102" t="s">
        <v>4280</v>
      </c>
      <c r="F5040" s="123" t="s">
        <v>10085</v>
      </c>
      <c r="G5040" s="105">
        <v>15116</v>
      </c>
      <c r="H5040" s="115" t="s">
        <v>32241</v>
      </c>
      <c r="I5040" s="115" t="s">
        <v>11819</v>
      </c>
      <c r="J5040" s="115" t="s">
        <v>12111</v>
      </c>
      <c r="K5040" s="115"/>
      <c r="L5040" s="111"/>
      <c r="M5040" s="109">
        <v>1</v>
      </c>
      <c r="N5040" s="108" t="s">
        <v>1150</v>
      </c>
      <c r="O5040" s="102"/>
      <c r="P5040" s="39" t="s">
        <v>162</v>
      </c>
      <c r="Q5040" s="39" t="s">
        <v>20246</v>
      </c>
      <c r="R5040" s="109"/>
      <c r="S5040" s="102"/>
      <c r="T5040" s="102" t="s">
        <v>21275</v>
      </c>
      <c r="U5040" s="102" t="s">
        <v>29137</v>
      </c>
      <c r="V5040" s="109">
        <v>8.5</v>
      </c>
      <c r="W5040" s="107"/>
      <c r="X5040" s="113"/>
    </row>
    <row r="5041" spans="1:24" ht="12.95" customHeight="1" x14ac:dyDescent="0.2">
      <c r="A5041" s="115">
        <v>2007</v>
      </c>
      <c r="B5041" s="102" t="s">
        <v>6763</v>
      </c>
      <c r="C5041" s="102" t="s">
        <v>3446</v>
      </c>
      <c r="D5041" s="102" t="s">
        <v>14524</v>
      </c>
      <c r="E5041" s="102" t="s">
        <v>4281</v>
      </c>
      <c r="F5041" s="123" t="s">
        <v>10085</v>
      </c>
      <c r="G5041" s="105">
        <v>15116</v>
      </c>
      <c r="H5041" s="115" t="s">
        <v>12612</v>
      </c>
      <c r="I5041" s="115" t="s">
        <v>11819</v>
      </c>
      <c r="J5041" s="115" t="s">
        <v>1943</v>
      </c>
      <c r="K5041" s="115"/>
      <c r="L5041" s="111"/>
      <c r="M5041" s="109">
        <v>1</v>
      </c>
      <c r="N5041" s="108" t="s">
        <v>1150</v>
      </c>
      <c r="O5041" s="102"/>
      <c r="P5041" s="39"/>
      <c r="Q5041" s="39" t="s">
        <v>16653</v>
      </c>
      <c r="R5041" s="109"/>
      <c r="S5041" s="102"/>
      <c r="T5041" s="102" t="s">
        <v>21275</v>
      </c>
      <c r="U5041" s="102" t="s">
        <v>29123</v>
      </c>
      <c r="V5041" s="109">
        <v>8</v>
      </c>
      <c r="W5041" s="107"/>
      <c r="X5041" s="113"/>
    </row>
    <row r="5042" spans="1:24" ht="12.95" customHeight="1" x14ac:dyDescent="0.2">
      <c r="A5042" s="115">
        <v>2007</v>
      </c>
      <c r="B5042" s="102" t="s">
        <v>6763</v>
      </c>
      <c r="C5042" s="102" t="s">
        <v>3446</v>
      </c>
      <c r="D5042" s="102" t="s">
        <v>13062</v>
      </c>
      <c r="E5042" s="102" t="s">
        <v>4282</v>
      </c>
      <c r="F5042" s="123" t="s">
        <v>10085</v>
      </c>
      <c r="G5042" s="105">
        <v>15116</v>
      </c>
      <c r="H5042" s="115" t="s">
        <v>11819</v>
      </c>
      <c r="I5042" s="115" t="s">
        <v>32241</v>
      </c>
      <c r="J5042" s="115" t="s">
        <v>7741</v>
      </c>
      <c r="K5042" s="115"/>
      <c r="L5042" s="111"/>
      <c r="M5042" s="109">
        <v>1</v>
      </c>
      <c r="N5042" s="108" t="s">
        <v>1150</v>
      </c>
      <c r="O5042" s="102" t="s">
        <v>3620</v>
      </c>
      <c r="P5042" s="39" t="s">
        <v>162</v>
      </c>
      <c r="Q5042" s="39" t="s">
        <v>16646</v>
      </c>
      <c r="R5042" s="109"/>
      <c r="S5042" s="102"/>
      <c r="T5042" s="102" t="s">
        <v>21275</v>
      </c>
      <c r="U5042" s="102" t="s">
        <v>29123</v>
      </c>
      <c r="V5042" s="109">
        <v>6.5</v>
      </c>
      <c r="W5042" s="107"/>
      <c r="X5042" s="113"/>
    </row>
    <row r="5043" spans="1:24" ht="12.95" customHeight="1" x14ac:dyDescent="0.2">
      <c r="A5043" s="115">
        <v>2007</v>
      </c>
      <c r="B5043" s="102" t="s">
        <v>6763</v>
      </c>
      <c r="C5043" s="102" t="s">
        <v>3446</v>
      </c>
      <c r="D5043" s="102" t="s">
        <v>1124</v>
      </c>
      <c r="E5043" s="102" t="s">
        <v>4283</v>
      </c>
      <c r="F5043" s="123" t="s">
        <v>10085</v>
      </c>
      <c r="G5043" s="105">
        <v>15117</v>
      </c>
      <c r="H5043" s="115" t="s">
        <v>11819</v>
      </c>
      <c r="I5043" s="115" t="s">
        <v>32243</v>
      </c>
      <c r="J5043" s="115" t="s">
        <v>7741</v>
      </c>
      <c r="K5043" s="115"/>
      <c r="L5043" s="111"/>
      <c r="M5043" s="109">
        <v>1</v>
      </c>
      <c r="N5043" s="112" t="s">
        <v>1150</v>
      </c>
      <c r="O5043" s="102" t="s">
        <v>10189</v>
      </c>
      <c r="P5043" s="39" t="s">
        <v>13555</v>
      </c>
      <c r="Q5043" s="39" t="s">
        <v>29114</v>
      </c>
      <c r="R5043" s="109" t="s">
        <v>7035</v>
      </c>
      <c r="S5043" s="102" t="s">
        <v>8315</v>
      </c>
      <c r="T5043" s="102" t="s">
        <v>21275</v>
      </c>
      <c r="U5043" s="102" t="s">
        <v>29138</v>
      </c>
      <c r="V5043" s="109">
        <v>13</v>
      </c>
      <c r="W5043" s="107"/>
      <c r="X5043" s="113"/>
    </row>
    <row r="5044" spans="1:24" ht="12.95" customHeight="1" x14ac:dyDescent="0.2">
      <c r="A5044" s="115">
        <v>2007</v>
      </c>
      <c r="B5044" s="102" t="s">
        <v>6763</v>
      </c>
      <c r="C5044" s="102" t="s">
        <v>3446</v>
      </c>
      <c r="D5044" s="102" t="s">
        <v>12611</v>
      </c>
      <c r="E5044" s="102" t="s">
        <v>14319</v>
      </c>
      <c r="F5044" s="104" t="s">
        <v>14834</v>
      </c>
      <c r="G5044" s="105">
        <v>15116</v>
      </c>
      <c r="H5044" s="115" t="s">
        <v>32244</v>
      </c>
      <c r="I5044" s="115" t="s">
        <v>11819</v>
      </c>
      <c r="J5044" s="115" t="s">
        <v>7741</v>
      </c>
      <c r="K5044" s="115"/>
      <c r="L5044" s="111"/>
      <c r="M5044" s="109">
        <v>1</v>
      </c>
      <c r="N5044" s="112" t="s">
        <v>1150</v>
      </c>
      <c r="O5044" s="102" t="s">
        <v>20529</v>
      </c>
      <c r="P5044" s="39" t="s">
        <v>20529</v>
      </c>
      <c r="Q5044" s="39" t="s">
        <v>20529</v>
      </c>
      <c r="R5044" s="109" t="s">
        <v>7035</v>
      </c>
      <c r="S5044" s="102" t="s">
        <v>8315</v>
      </c>
      <c r="T5044" s="102" t="s">
        <v>21275</v>
      </c>
      <c r="U5044" s="102" t="s">
        <v>29128</v>
      </c>
      <c r="V5044" s="109" t="s">
        <v>20529</v>
      </c>
      <c r="W5044" s="107"/>
      <c r="X5044" s="113"/>
    </row>
    <row r="5045" spans="1:24" ht="12.95" customHeight="1" x14ac:dyDescent="0.2">
      <c r="A5045" s="149">
        <v>36404</v>
      </c>
      <c r="B5045" s="102" t="s">
        <v>6763</v>
      </c>
      <c r="C5045" s="103" t="s">
        <v>5277</v>
      </c>
      <c r="D5045" s="102" t="s">
        <v>4681</v>
      </c>
      <c r="E5045" s="102" t="s">
        <v>9666</v>
      </c>
      <c r="F5045" s="104" t="s">
        <v>14834</v>
      </c>
      <c r="G5045" s="105">
        <v>16246</v>
      </c>
      <c r="H5045" s="115" t="s">
        <v>11819</v>
      </c>
      <c r="I5045" s="115" t="s">
        <v>10103</v>
      </c>
      <c r="J5045" s="115" t="s">
        <v>4682</v>
      </c>
      <c r="K5045" s="115"/>
      <c r="L5045" s="111"/>
      <c r="M5045" s="109">
        <v>2</v>
      </c>
      <c r="N5045" s="112" t="s">
        <v>17156</v>
      </c>
      <c r="O5045" s="102" t="s">
        <v>15927</v>
      </c>
      <c r="P5045" s="39" t="s">
        <v>9125</v>
      </c>
      <c r="Q5045" s="39" t="s">
        <v>17297</v>
      </c>
      <c r="R5045" s="109"/>
      <c r="S5045" s="102" t="s">
        <v>11080</v>
      </c>
      <c r="T5045" s="102" t="s">
        <v>7789</v>
      </c>
      <c r="U5045" s="102" t="s">
        <v>29139</v>
      </c>
      <c r="V5045" s="109">
        <v>7.5</v>
      </c>
      <c r="W5045" s="107"/>
      <c r="X5045" s="113"/>
    </row>
    <row r="5046" spans="1:24" ht="12.95" customHeight="1" x14ac:dyDescent="0.2">
      <c r="A5046" s="149">
        <v>36404</v>
      </c>
      <c r="B5046" s="102" t="s">
        <v>6763</v>
      </c>
      <c r="C5046" s="102" t="s">
        <v>5277</v>
      </c>
      <c r="D5046" s="102" t="s">
        <v>6573</v>
      </c>
      <c r="E5046" s="102" t="s">
        <v>9082</v>
      </c>
      <c r="F5046" s="104" t="s">
        <v>14834</v>
      </c>
      <c r="G5046" s="105">
        <v>15903</v>
      </c>
      <c r="H5046" s="115" t="s">
        <v>7198</v>
      </c>
      <c r="I5046" s="115" t="s">
        <v>10191</v>
      </c>
      <c r="J5046" s="115" t="s">
        <v>2894</v>
      </c>
      <c r="K5046" s="115"/>
      <c r="L5046" s="111"/>
      <c r="M5046" s="109">
        <v>1</v>
      </c>
      <c r="N5046" s="108" t="s">
        <v>32245</v>
      </c>
      <c r="O5046" s="102"/>
      <c r="P5046" s="39" t="s">
        <v>162</v>
      </c>
      <c r="Q5046" s="39" t="s">
        <v>15832</v>
      </c>
      <c r="R5046" s="109"/>
      <c r="S5046" s="102" t="s">
        <v>8315</v>
      </c>
      <c r="T5046" s="102" t="s">
        <v>21275</v>
      </c>
      <c r="U5046" s="102" t="s">
        <v>29140</v>
      </c>
      <c r="V5046" s="109">
        <v>7</v>
      </c>
      <c r="W5046" s="107"/>
      <c r="X5046" s="113"/>
    </row>
    <row r="5047" spans="1:24" ht="12.95" customHeight="1" x14ac:dyDescent="0.2">
      <c r="A5047" s="149">
        <v>36404</v>
      </c>
      <c r="B5047" s="102" t="s">
        <v>6763</v>
      </c>
      <c r="C5047" s="102" t="s">
        <v>5277</v>
      </c>
      <c r="D5047" s="111" t="s">
        <v>9566</v>
      </c>
      <c r="E5047" s="102" t="s">
        <v>9083</v>
      </c>
      <c r="F5047" s="123" t="s">
        <v>10085</v>
      </c>
      <c r="G5047" s="105">
        <v>16428</v>
      </c>
      <c r="H5047" s="115" t="s">
        <v>10191</v>
      </c>
      <c r="I5047" s="115" t="s">
        <v>11819</v>
      </c>
      <c r="J5047" s="115" t="s">
        <v>2895</v>
      </c>
      <c r="K5047" s="115"/>
      <c r="L5047" s="111" t="s">
        <v>12053</v>
      </c>
      <c r="M5047" s="109">
        <v>1</v>
      </c>
      <c r="N5047" s="108" t="s">
        <v>16019</v>
      </c>
      <c r="O5047" s="102" t="s">
        <v>15906</v>
      </c>
      <c r="P5047" s="39" t="s">
        <v>13555</v>
      </c>
      <c r="Q5047" s="39" t="s">
        <v>16157</v>
      </c>
      <c r="R5047" s="109"/>
      <c r="S5047" s="102"/>
      <c r="T5047" s="102" t="s">
        <v>20547</v>
      </c>
      <c r="U5047" s="102" t="s">
        <v>14602</v>
      </c>
      <c r="V5047" s="109">
        <v>6</v>
      </c>
      <c r="W5047" s="107"/>
      <c r="X5047" s="113"/>
    </row>
    <row r="5048" spans="1:24" ht="12.95" customHeight="1" x14ac:dyDescent="0.2">
      <c r="A5048" s="149">
        <v>36404</v>
      </c>
      <c r="B5048" s="115" t="s">
        <v>6763</v>
      </c>
      <c r="C5048" s="102" t="s">
        <v>5277</v>
      </c>
      <c r="D5048" s="129" t="s">
        <v>8930</v>
      </c>
      <c r="E5048" s="102" t="s">
        <v>9084</v>
      </c>
      <c r="F5048" s="102" t="s">
        <v>14834</v>
      </c>
      <c r="G5048" s="251">
        <v>16238</v>
      </c>
      <c r="H5048" s="248" t="s">
        <v>10191</v>
      </c>
      <c r="I5048" s="248" t="s">
        <v>2625</v>
      </c>
      <c r="J5048" s="248" t="s">
        <v>6685</v>
      </c>
      <c r="K5048" s="248"/>
      <c r="L5048" s="111" t="s">
        <v>29141</v>
      </c>
      <c r="M5048" s="256">
        <v>2</v>
      </c>
      <c r="N5048" s="252" t="s">
        <v>16946</v>
      </c>
      <c r="O5048" s="121" t="s">
        <v>12721</v>
      </c>
      <c r="P5048" s="102"/>
      <c r="Q5048" s="102" t="s">
        <v>19113</v>
      </c>
      <c r="R5048" s="248"/>
      <c r="S5048" s="248"/>
      <c r="T5048" s="248" t="s">
        <v>21409</v>
      </c>
      <c r="U5048" s="248" t="s">
        <v>21292</v>
      </c>
      <c r="V5048" s="248">
        <v>7.5</v>
      </c>
      <c r="W5048" s="248"/>
      <c r="X5048" s="113"/>
    </row>
    <row r="5049" spans="1:24" ht="12.95" customHeight="1" x14ac:dyDescent="0.2">
      <c r="A5049" s="149">
        <v>36404</v>
      </c>
      <c r="B5049" s="115" t="s">
        <v>6763</v>
      </c>
      <c r="C5049" s="102" t="s">
        <v>5277</v>
      </c>
      <c r="D5049" s="129" t="s">
        <v>10780</v>
      </c>
      <c r="E5049" s="102" t="s">
        <v>9085</v>
      </c>
      <c r="F5049" s="102" t="s">
        <v>14834</v>
      </c>
      <c r="G5049" s="251">
        <v>14742</v>
      </c>
      <c r="H5049" s="248" t="s">
        <v>5011</v>
      </c>
      <c r="I5049" s="248" t="s">
        <v>11819</v>
      </c>
      <c r="J5049" s="248" t="s">
        <v>15188</v>
      </c>
      <c r="K5049" s="248"/>
      <c r="L5049" s="111" t="s">
        <v>29142</v>
      </c>
      <c r="M5049" s="256">
        <v>4</v>
      </c>
      <c r="N5049" s="252" t="s">
        <v>18296</v>
      </c>
      <c r="O5049" s="121" t="s">
        <v>16511</v>
      </c>
      <c r="P5049" s="102" t="s">
        <v>3620</v>
      </c>
      <c r="Q5049" s="102" t="s">
        <v>16022</v>
      </c>
      <c r="R5049" s="248"/>
      <c r="S5049" s="248"/>
      <c r="T5049" s="248" t="s">
        <v>28757</v>
      </c>
      <c r="U5049" s="248" t="s">
        <v>29143</v>
      </c>
      <c r="V5049" s="248">
        <v>8.5</v>
      </c>
      <c r="W5049" s="248"/>
      <c r="X5049" s="113"/>
    </row>
    <row r="5050" spans="1:24" ht="12.95" customHeight="1" x14ac:dyDescent="0.2">
      <c r="A5050" s="149">
        <v>36404</v>
      </c>
      <c r="B5050" s="102" t="s">
        <v>6763</v>
      </c>
      <c r="C5050" s="102" t="s">
        <v>5277</v>
      </c>
      <c r="D5050" s="102" t="s">
        <v>6686</v>
      </c>
      <c r="E5050" s="102" t="s">
        <v>9086</v>
      </c>
      <c r="F5050" s="104" t="s">
        <v>14834</v>
      </c>
      <c r="G5050" s="105">
        <v>15106</v>
      </c>
      <c r="H5050" s="115" t="s">
        <v>11819</v>
      </c>
      <c r="I5050" s="115" t="s">
        <v>32234</v>
      </c>
      <c r="J5050" s="115" t="s">
        <v>6492</v>
      </c>
      <c r="K5050" s="115"/>
      <c r="L5050" s="111"/>
      <c r="M5050" s="109">
        <v>1.5</v>
      </c>
      <c r="N5050" s="108" t="s">
        <v>32246</v>
      </c>
      <c r="O5050" s="102"/>
      <c r="P5050" s="39"/>
      <c r="Q5050" s="39" t="s">
        <v>20944</v>
      </c>
      <c r="R5050" s="109"/>
      <c r="S5050" s="102" t="s">
        <v>8315</v>
      </c>
      <c r="T5050" s="102" t="s">
        <v>14962</v>
      </c>
      <c r="U5050" s="102" t="s">
        <v>28820</v>
      </c>
      <c r="V5050" s="109">
        <v>6</v>
      </c>
      <c r="W5050" s="107"/>
      <c r="X5050" s="113"/>
    </row>
    <row r="5051" spans="1:24" ht="12.95" customHeight="1" x14ac:dyDescent="0.2">
      <c r="A5051" s="149">
        <v>36404</v>
      </c>
      <c r="B5051" s="102" t="s">
        <v>6763</v>
      </c>
      <c r="C5051" s="102" t="s">
        <v>5277</v>
      </c>
      <c r="D5051" s="111" t="s">
        <v>6687</v>
      </c>
      <c r="E5051" s="102" t="s">
        <v>9087</v>
      </c>
      <c r="F5051" s="114" t="s">
        <v>6406</v>
      </c>
      <c r="G5051" s="105">
        <v>15578</v>
      </c>
      <c r="H5051" s="115" t="s">
        <v>10103</v>
      </c>
      <c r="I5051" s="115" t="s">
        <v>11819</v>
      </c>
      <c r="J5051" s="115" t="s">
        <v>9568</v>
      </c>
      <c r="K5051" s="115"/>
      <c r="L5051" s="111" t="s">
        <v>12054</v>
      </c>
      <c r="M5051" s="109">
        <v>2</v>
      </c>
      <c r="N5051" s="112" t="s">
        <v>15869</v>
      </c>
      <c r="O5051" s="102" t="s">
        <v>3620</v>
      </c>
      <c r="P5051" s="39" t="s">
        <v>19503</v>
      </c>
      <c r="Q5051" s="39" t="s">
        <v>16712</v>
      </c>
      <c r="R5051" s="109"/>
      <c r="S5051" s="102"/>
      <c r="T5051" s="102" t="s">
        <v>7789</v>
      </c>
      <c r="U5051" s="102" t="s">
        <v>29144</v>
      </c>
      <c r="V5051" s="109">
        <v>5</v>
      </c>
      <c r="W5051" s="107"/>
      <c r="X5051" s="113"/>
    </row>
    <row r="5052" spans="1:24" ht="12.95" customHeight="1" x14ac:dyDescent="0.2">
      <c r="A5052" s="149">
        <v>36404</v>
      </c>
      <c r="B5052" s="102" t="s">
        <v>6763</v>
      </c>
      <c r="C5052" s="102" t="s">
        <v>5277</v>
      </c>
      <c r="D5052" s="102" t="s">
        <v>7422</v>
      </c>
      <c r="E5052" s="102" t="s">
        <v>9088</v>
      </c>
      <c r="F5052" s="104" t="s">
        <v>14834</v>
      </c>
      <c r="G5052" s="105">
        <v>16335</v>
      </c>
      <c r="H5052" s="115" t="s">
        <v>11819</v>
      </c>
      <c r="I5052" s="115" t="s">
        <v>10191</v>
      </c>
      <c r="J5052" s="115" t="s">
        <v>6688</v>
      </c>
      <c r="K5052" s="115"/>
      <c r="L5052" s="111"/>
      <c r="M5052" s="109">
        <v>1</v>
      </c>
      <c r="N5052" s="108" t="s">
        <v>30847</v>
      </c>
      <c r="O5052" s="102" t="s">
        <v>10189</v>
      </c>
      <c r="P5052" s="39"/>
      <c r="Q5052" s="39" t="s">
        <v>17596</v>
      </c>
      <c r="R5052" s="109"/>
      <c r="S5052" s="102"/>
      <c r="T5052" s="102" t="s">
        <v>20547</v>
      </c>
      <c r="U5052" s="102" t="s">
        <v>29145</v>
      </c>
      <c r="V5052" s="109">
        <v>6</v>
      </c>
      <c r="W5052" s="107"/>
      <c r="X5052" s="113"/>
    </row>
    <row r="5053" spans="1:24" ht="12.95" customHeight="1" x14ac:dyDescent="0.2">
      <c r="A5053" s="149">
        <v>38261</v>
      </c>
      <c r="B5053" s="102" t="s">
        <v>6763</v>
      </c>
      <c r="C5053" s="103" t="s">
        <v>5278</v>
      </c>
      <c r="D5053" s="102" t="s">
        <v>5597</v>
      </c>
      <c r="E5053" s="102" t="s">
        <v>9877</v>
      </c>
      <c r="F5053" s="114" t="s">
        <v>6406</v>
      </c>
      <c r="G5053" s="105">
        <v>14729</v>
      </c>
      <c r="H5053" s="115" t="s">
        <v>32247</v>
      </c>
      <c r="I5053" s="115" t="s">
        <v>11819</v>
      </c>
      <c r="J5053" s="115" t="s">
        <v>6005</v>
      </c>
      <c r="K5053" s="115"/>
      <c r="L5053" s="111"/>
      <c r="M5053" s="109">
        <v>2</v>
      </c>
      <c r="N5053" s="112" t="s">
        <v>18355</v>
      </c>
      <c r="O5053" s="102" t="s">
        <v>3620</v>
      </c>
      <c r="P5053" s="39"/>
      <c r="Q5053" s="39" t="s">
        <v>15976</v>
      </c>
      <c r="R5053" s="109"/>
      <c r="S5053" s="102"/>
      <c r="T5053" s="102" t="s">
        <v>20548</v>
      </c>
      <c r="U5053" s="102" t="s">
        <v>9579</v>
      </c>
      <c r="V5053" s="109">
        <v>6</v>
      </c>
      <c r="W5053" s="107"/>
      <c r="X5053" s="113"/>
    </row>
    <row r="5054" spans="1:24" ht="12.95" customHeight="1" x14ac:dyDescent="0.2">
      <c r="A5054" s="149">
        <v>38261</v>
      </c>
      <c r="B5054" s="102" t="s">
        <v>6763</v>
      </c>
      <c r="C5054" s="102" t="s">
        <v>5278</v>
      </c>
      <c r="D5054" s="102" t="s">
        <v>11584</v>
      </c>
      <c r="E5054" s="102" t="s">
        <v>9878</v>
      </c>
      <c r="F5054" s="104" t="s">
        <v>14834</v>
      </c>
      <c r="G5054" s="105">
        <v>15149</v>
      </c>
      <c r="H5054" s="115" t="s">
        <v>10103</v>
      </c>
      <c r="I5054" s="115" t="s">
        <v>11819</v>
      </c>
      <c r="J5054" s="115" t="s">
        <v>72</v>
      </c>
      <c r="K5054" s="115"/>
      <c r="L5054" s="111"/>
      <c r="M5054" s="109">
        <v>2</v>
      </c>
      <c r="N5054" s="112" t="s">
        <v>18347</v>
      </c>
      <c r="O5054" s="102" t="s">
        <v>17425</v>
      </c>
      <c r="P5054" s="39" t="s">
        <v>13301</v>
      </c>
      <c r="Q5054" s="39" t="s">
        <v>20508</v>
      </c>
      <c r="R5054" s="109"/>
      <c r="S5054" s="102" t="s">
        <v>11080</v>
      </c>
      <c r="T5054" s="102" t="s">
        <v>7789</v>
      </c>
      <c r="U5054" s="102" t="s">
        <v>29146</v>
      </c>
      <c r="V5054" s="109">
        <v>6.5</v>
      </c>
      <c r="W5054" s="107"/>
      <c r="X5054" s="113"/>
    </row>
    <row r="5055" spans="1:24" ht="12.95" customHeight="1" x14ac:dyDescent="0.2">
      <c r="A5055" s="149">
        <v>38261</v>
      </c>
      <c r="B5055" s="102" t="s">
        <v>6763</v>
      </c>
      <c r="C5055" s="102" t="s">
        <v>5278</v>
      </c>
      <c r="D5055" s="102" t="s">
        <v>3095</v>
      </c>
      <c r="E5055" s="102" t="s">
        <v>7430</v>
      </c>
      <c r="F5055" s="104" t="s">
        <v>14834</v>
      </c>
      <c r="G5055" s="105">
        <v>15151</v>
      </c>
      <c r="H5055" s="115" t="s">
        <v>10103</v>
      </c>
      <c r="I5055" s="115" t="s">
        <v>11819</v>
      </c>
      <c r="J5055" s="115" t="s">
        <v>8003</v>
      </c>
      <c r="K5055" s="115"/>
      <c r="L5055" s="111"/>
      <c r="M5055" s="109">
        <v>2</v>
      </c>
      <c r="N5055" s="112" t="s">
        <v>16767</v>
      </c>
      <c r="O5055" s="102" t="s">
        <v>20921</v>
      </c>
      <c r="P5055" s="39" t="s">
        <v>15928</v>
      </c>
      <c r="Q5055" s="39" t="s">
        <v>19486</v>
      </c>
      <c r="R5055" s="109"/>
      <c r="S5055" s="102"/>
      <c r="T5055" s="102" t="s">
        <v>7789</v>
      </c>
      <c r="U5055" s="102" t="s">
        <v>29147</v>
      </c>
      <c r="V5055" s="109">
        <v>6</v>
      </c>
      <c r="W5055" s="107"/>
      <c r="X5055" s="113"/>
    </row>
    <row r="5056" spans="1:24" ht="12.95" customHeight="1" x14ac:dyDescent="0.2">
      <c r="A5056" s="149">
        <v>38261</v>
      </c>
      <c r="B5056" s="102" t="s">
        <v>6763</v>
      </c>
      <c r="C5056" s="102" t="s">
        <v>5278</v>
      </c>
      <c r="D5056" s="102" t="s">
        <v>8004</v>
      </c>
      <c r="E5056" s="102" t="s">
        <v>7431</v>
      </c>
      <c r="F5056" s="114" t="s">
        <v>6406</v>
      </c>
      <c r="G5056" s="105">
        <v>15190</v>
      </c>
      <c r="H5056" s="115" t="s">
        <v>4890</v>
      </c>
      <c r="I5056" s="115" t="s">
        <v>10103</v>
      </c>
      <c r="J5056" s="115" t="s">
        <v>2428</v>
      </c>
      <c r="K5056" s="115"/>
      <c r="L5056" s="111"/>
      <c r="M5056" s="109">
        <v>2</v>
      </c>
      <c r="N5056" s="112" t="s">
        <v>18356</v>
      </c>
      <c r="O5056" s="102" t="s">
        <v>13301</v>
      </c>
      <c r="P5056" s="39"/>
      <c r="Q5056" s="39" t="s">
        <v>16548</v>
      </c>
      <c r="R5056" s="109"/>
      <c r="S5056" s="102"/>
      <c r="T5056" s="102" t="s">
        <v>7789</v>
      </c>
      <c r="U5056" s="102"/>
      <c r="V5056" s="109">
        <v>6</v>
      </c>
      <c r="W5056" s="107"/>
      <c r="X5056" s="113"/>
    </row>
    <row r="5057" spans="1:24" ht="12.95" customHeight="1" x14ac:dyDescent="0.2">
      <c r="A5057" s="149">
        <v>38261</v>
      </c>
      <c r="B5057" s="102" t="s">
        <v>6763</v>
      </c>
      <c r="C5057" s="102" t="s">
        <v>5278</v>
      </c>
      <c r="D5057" s="102" t="s">
        <v>2429</v>
      </c>
      <c r="E5057" s="102" t="s">
        <v>7432</v>
      </c>
      <c r="F5057" s="104" t="s">
        <v>14834</v>
      </c>
      <c r="G5057" s="105">
        <v>15366</v>
      </c>
      <c r="H5057" s="115" t="s">
        <v>10103</v>
      </c>
      <c r="I5057" s="115" t="s">
        <v>4890</v>
      </c>
      <c r="J5057" s="115" t="s">
        <v>14320</v>
      </c>
      <c r="K5057" s="115"/>
      <c r="L5057" s="111"/>
      <c r="M5057" s="109">
        <v>2</v>
      </c>
      <c r="N5057" s="112" t="s">
        <v>18357</v>
      </c>
      <c r="O5057" s="102"/>
      <c r="P5057" s="39"/>
      <c r="Q5057" s="39" t="s">
        <v>16869</v>
      </c>
      <c r="R5057" s="109"/>
      <c r="S5057" s="102"/>
      <c r="T5057" s="102" t="s">
        <v>7789</v>
      </c>
      <c r="U5057" s="102" t="s">
        <v>29148</v>
      </c>
      <c r="V5057" s="109">
        <v>7</v>
      </c>
      <c r="W5057" s="107"/>
      <c r="X5057" s="113"/>
    </row>
    <row r="5058" spans="1:24" ht="12.95" customHeight="1" x14ac:dyDescent="0.2">
      <c r="A5058" s="149">
        <v>38261</v>
      </c>
      <c r="B5058" s="102" t="s">
        <v>6763</v>
      </c>
      <c r="C5058" s="102" t="s">
        <v>5278</v>
      </c>
      <c r="D5058" s="102" t="s">
        <v>10640</v>
      </c>
      <c r="E5058" s="102" t="s">
        <v>7433</v>
      </c>
      <c r="F5058" s="104" t="s">
        <v>14834</v>
      </c>
      <c r="G5058" s="105">
        <v>15763</v>
      </c>
      <c r="H5058" s="115" t="s">
        <v>13336</v>
      </c>
      <c r="I5058" s="115" t="s">
        <v>11819</v>
      </c>
      <c r="J5058" s="115" t="s">
        <v>10641</v>
      </c>
      <c r="K5058" s="115"/>
      <c r="L5058" s="111"/>
      <c r="M5058" s="109">
        <v>1.75</v>
      </c>
      <c r="N5058" s="108" t="s">
        <v>32248</v>
      </c>
      <c r="O5058" s="102" t="s">
        <v>12721</v>
      </c>
      <c r="P5058" s="39" t="s">
        <v>162</v>
      </c>
      <c r="Q5058" s="39" t="s">
        <v>20279</v>
      </c>
      <c r="R5058" s="109"/>
      <c r="S5058" s="102"/>
      <c r="T5058" s="102" t="s">
        <v>14962</v>
      </c>
      <c r="U5058" s="102" t="s">
        <v>29149</v>
      </c>
      <c r="V5058" s="109">
        <v>6</v>
      </c>
      <c r="W5058" s="107"/>
      <c r="X5058" s="113"/>
    </row>
    <row r="5059" spans="1:24" ht="12.95" customHeight="1" x14ac:dyDescent="0.2">
      <c r="A5059" s="149">
        <v>38261</v>
      </c>
      <c r="B5059" s="102" t="s">
        <v>6763</v>
      </c>
      <c r="C5059" s="102" t="s">
        <v>5278</v>
      </c>
      <c r="D5059" s="102" t="s">
        <v>14056</v>
      </c>
      <c r="E5059" s="102" t="s">
        <v>9663</v>
      </c>
      <c r="F5059" s="104" t="s">
        <v>14834</v>
      </c>
      <c r="G5059" s="105">
        <v>16246</v>
      </c>
      <c r="H5059" s="115" t="s">
        <v>11819</v>
      </c>
      <c r="I5059" s="115" t="s">
        <v>10103</v>
      </c>
      <c r="J5059" s="115" t="s">
        <v>14063</v>
      </c>
      <c r="K5059" s="115"/>
      <c r="L5059" s="111"/>
      <c r="M5059" s="109">
        <v>3</v>
      </c>
      <c r="N5059" s="112" t="s">
        <v>18358</v>
      </c>
      <c r="O5059" s="102" t="s">
        <v>18017</v>
      </c>
      <c r="P5059" s="39" t="s">
        <v>13301</v>
      </c>
      <c r="Q5059" s="39" t="s">
        <v>16520</v>
      </c>
      <c r="R5059" s="109"/>
      <c r="S5059" s="102"/>
      <c r="T5059" s="102" t="s">
        <v>29150</v>
      </c>
      <c r="U5059" s="102" t="s">
        <v>2475</v>
      </c>
      <c r="V5059" s="109">
        <v>7</v>
      </c>
      <c r="W5059" s="107"/>
      <c r="X5059" s="113"/>
    </row>
    <row r="5060" spans="1:24" ht="12.95" customHeight="1" x14ac:dyDescent="0.2">
      <c r="A5060" s="149">
        <v>38261</v>
      </c>
      <c r="B5060" s="102" t="s">
        <v>6763</v>
      </c>
      <c r="C5060" s="102" t="s">
        <v>5278</v>
      </c>
      <c r="D5060" s="111" t="s">
        <v>2994</v>
      </c>
      <c r="E5060" s="102" t="s">
        <v>9664</v>
      </c>
      <c r="F5060" s="104" t="s">
        <v>14834</v>
      </c>
      <c r="G5060" s="105">
        <v>16540</v>
      </c>
      <c r="H5060" s="115" t="s">
        <v>4890</v>
      </c>
      <c r="I5060" s="115" t="s">
        <v>10103</v>
      </c>
      <c r="J5060" s="115" t="s">
        <v>8016</v>
      </c>
      <c r="K5060" s="115"/>
      <c r="L5060" s="111" t="s">
        <v>18359</v>
      </c>
      <c r="M5060" s="109">
        <v>3</v>
      </c>
      <c r="N5060" s="112" t="s">
        <v>18360</v>
      </c>
      <c r="O5060" s="102" t="s">
        <v>21561</v>
      </c>
      <c r="P5060" s="39" t="s">
        <v>162</v>
      </c>
      <c r="Q5060" s="39" t="s">
        <v>20063</v>
      </c>
      <c r="R5060" s="109"/>
      <c r="S5060" s="102"/>
      <c r="T5060" s="102" t="s">
        <v>7789</v>
      </c>
      <c r="U5060" s="102" t="s">
        <v>4888</v>
      </c>
      <c r="V5060" s="109">
        <v>7</v>
      </c>
      <c r="W5060" s="107"/>
      <c r="X5060" s="113"/>
    </row>
    <row r="5061" spans="1:24" ht="12.95" customHeight="1" x14ac:dyDescent="0.2">
      <c r="A5061" s="149">
        <v>38261</v>
      </c>
      <c r="B5061" s="102" t="s">
        <v>6763</v>
      </c>
      <c r="C5061" s="102" t="s">
        <v>5278</v>
      </c>
      <c r="D5061" s="102" t="s">
        <v>6576</v>
      </c>
      <c r="E5061" s="102" t="s">
        <v>9665</v>
      </c>
      <c r="F5061" s="104" t="s">
        <v>14834</v>
      </c>
      <c r="G5061" s="105">
        <v>16430</v>
      </c>
      <c r="H5061" s="115" t="s">
        <v>11819</v>
      </c>
      <c r="I5061" s="115" t="s">
        <v>10191</v>
      </c>
      <c r="J5061" s="115" t="s">
        <v>13792</v>
      </c>
      <c r="K5061" s="115"/>
      <c r="L5061" s="111"/>
      <c r="M5061" s="109">
        <v>3</v>
      </c>
      <c r="N5061" s="112" t="s">
        <v>18361</v>
      </c>
      <c r="O5061" s="102" t="s">
        <v>683</v>
      </c>
      <c r="P5061" s="39" t="s">
        <v>8076</v>
      </c>
      <c r="Q5061" s="39" t="s">
        <v>15847</v>
      </c>
      <c r="R5061" s="109"/>
      <c r="S5061" s="102" t="s">
        <v>8315</v>
      </c>
      <c r="T5061" s="102" t="s">
        <v>20547</v>
      </c>
      <c r="U5061" s="102" t="s">
        <v>13769</v>
      </c>
      <c r="V5061" s="109">
        <v>6.5</v>
      </c>
      <c r="W5061" s="107"/>
      <c r="X5061" s="113"/>
    </row>
    <row r="5062" spans="1:24" ht="12.95" customHeight="1" x14ac:dyDescent="0.2">
      <c r="A5062" s="149">
        <v>38261</v>
      </c>
      <c r="B5062" s="102" t="s">
        <v>6763</v>
      </c>
      <c r="C5062" s="102" t="s">
        <v>5278</v>
      </c>
      <c r="D5062" s="102" t="s">
        <v>7040</v>
      </c>
      <c r="E5062" s="102" t="s">
        <v>13770</v>
      </c>
      <c r="F5062" s="104" t="s">
        <v>14834</v>
      </c>
      <c r="G5062" s="105">
        <v>16660</v>
      </c>
      <c r="H5062" s="115" t="s">
        <v>2625</v>
      </c>
      <c r="I5062" s="115" t="s">
        <v>10103</v>
      </c>
      <c r="J5062" s="115" t="s">
        <v>7434</v>
      </c>
      <c r="K5062" s="115"/>
      <c r="L5062" s="111"/>
      <c r="M5062" s="109">
        <v>3</v>
      </c>
      <c r="N5062" s="112" t="s">
        <v>16949</v>
      </c>
      <c r="O5062" s="102" t="s">
        <v>12721</v>
      </c>
      <c r="P5062" s="39" t="s">
        <v>8076</v>
      </c>
      <c r="Q5062" s="39" t="s">
        <v>29151</v>
      </c>
      <c r="R5062" s="109"/>
      <c r="S5062" s="102" t="s">
        <v>11080</v>
      </c>
      <c r="T5062" s="102" t="s">
        <v>20539</v>
      </c>
      <c r="U5062" s="102" t="s">
        <v>29152</v>
      </c>
      <c r="V5062" s="109">
        <v>8.5</v>
      </c>
      <c r="W5062" s="107"/>
      <c r="X5062" s="113"/>
    </row>
    <row r="5063" spans="1:24" ht="12.95" customHeight="1" x14ac:dyDescent="0.2">
      <c r="A5063" s="149">
        <v>38838</v>
      </c>
      <c r="B5063" s="102" t="s">
        <v>6763</v>
      </c>
      <c r="C5063" s="103" t="s">
        <v>12318</v>
      </c>
      <c r="D5063" s="102" t="s">
        <v>14876</v>
      </c>
      <c r="E5063" s="102" t="s">
        <v>13771</v>
      </c>
      <c r="F5063" s="104" t="s">
        <v>14834</v>
      </c>
      <c r="G5063" s="105">
        <v>15153</v>
      </c>
      <c r="H5063" s="234" t="s">
        <v>30841</v>
      </c>
      <c r="I5063" s="115" t="s">
        <v>10103</v>
      </c>
      <c r="J5063" s="115" t="s">
        <v>14877</v>
      </c>
      <c r="K5063" s="115"/>
      <c r="L5063" s="111"/>
      <c r="M5063" s="109">
        <v>2</v>
      </c>
      <c r="N5063" s="112" t="s">
        <v>18362</v>
      </c>
      <c r="O5063" s="102" t="s">
        <v>29153</v>
      </c>
      <c r="P5063" s="39" t="s">
        <v>17478</v>
      </c>
      <c r="Q5063" s="39" t="s">
        <v>29154</v>
      </c>
      <c r="R5063" s="109"/>
      <c r="S5063" s="102"/>
      <c r="T5063" s="102" t="s">
        <v>7789</v>
      </c>
      <c r="U5063" s="102" t="s">
        <v>7544</v>
      </c>
      <c r="V5063" s="109">
        <v>7.5</v>
      </c>
      <c r="W5063" s="107"/>
      <c r="X5063" s="113"/>
    </row>
    <row r="5064" spans="1:24" ht="12.95" customHeight="1" x14ac:dyDescent="0.2">
      <c r="A5064" s="149">
        <v>38838</v>
      </c>
      <c r="B5064" s="102" t="s">
        <v>6763</v>
      </c>
      <c r="C5064" s="102" t="s">
        <v>12318</v>
      </c>
      <c r="D5064" s="102" t="s">
        <v>8782</v>
      </c>
      <c r="E5064" s="102" t="s">
        <v>13772</v>
      </c>
      <c r="F5064" s="104" t="s">
        <v>14834</v>
      </c>
      <c r="G5064" s="105">
        <v>15162</v>
      </c>
      <c r="H5064" s="234" t="s">
        <v>30841</v>
      </c>
      <c r="I5064" s="115" t="s">
        <v>10103</v>
      </c>
      <c r="J5064" s="115" t="s">
        <v>1335</v>
      </c>
      <c r="K5064" s="115"/>
      <c r="L5064" s="111"/>
      <c r="M5064" s="109">
        <v>2</v>
      </c>
      <c r="N5064" s="112" t="s">
        <v>17216</v>
      </c>
      <c r="O5064" s="102" t="s">
        <v>16828</v>
      </c>
      <c r="P5064" s="39"/>
      <c r="Q5064" s="39"/>
      <c r="R5064" s="109"/>
      <c r="S5064" s="102"/>
      <c r="T5064" s="102" t="s">
        <v>7789</v>
      </c>
      <c r="U5064" s="102"/>
      <c r="V5064" s="109" t="s">
        <v>13550</v>
      </c>
      <c r="W5064" s="107"/>
      <c r="X5064" s="113"/>
    </row>
    <row r="5065" spans="1:24" ht="12.95" customHeight="1" x14ac:dyDescent="0.2">
      <c r="A5065" s="149">
        <v>38838</v>
      </c>
      <c r="B5065" s="102" t="s">
        <v>6763</v>
      </c>
      <c r="C5065" s="102" t="s">
        <v>12318</v>
      </c>
      <c r="D5065" s="102" t="s">
        <v>9725</v>
      </c>
      <c r="E5065" s="102" t="s">
        <v>13773</v>
      </c>
      <c r="F5065" s="104" t="s">
        <v>14834</v>
      </c>
      <c r="G5065" s="105">
        <v>15171</v>
      </c>
      <c r="H5065" s="115" t="s">
        <v>10103</v>
      </c>
      <c r="I5065" s="102" t="s">
        <v>30841</v>
      </c>
      <c r="J5065" s="115" t="s">
        <v>650</v>
      </c>
      <c r="K5065" s="115"/>
      <c r="L5065" s="111"/>
      <c r="M5065" s="109">
        <v>1.75</v>
      </c>
      <c r="N5065" s="108" t="s">
        <v>32249</v>
      </c>
      <c r="O5065" s="102" t="s">
        <v>12252</v>
      </c>
      <c r="P5065" s="39"/>
      <c r="Q5065" s="39" t="s">
        <v>16805</v>
      </c>
      <c r="R5065" s="109"/>
      <c r="S5065" s="102" t="s">
        <v>9435</v>
      </c>
      <c r="T5065" s="102" t="s">
        <v>7789</v>
      </c>
      <c r="U5065" s="102" t="s">
        <v>3012</v>
      </c>
      <c r="V5065" s="109">
        <v>6</v>
      </c>
      <c r="W5065" s="107"/>
      <c r="X5065" s="113"/>
    </row>
    <row r="5066" spans="1:24" ht="12.95" customHeight="1" x14ac:dyDescent="0.2">
      <c r="A5066" s="149">
        <v>38838</v>
      </c>
      <c r="B5066" s="102" t="s">
        <v>6763</v>
      </c>
      <c r="C5066" s="102" t="s">
        <v>12318</v>
      </c>
      <c r="D5066" s="102" t="s">
        <v>651</v>
      </c>
      <c r="E5066" s="102" t="s">
        <v>13774</v>
      </c>
      <c r="F5066" s="104" t="s">
        <v>14834</v>
      </c>
      <c r="G5066" s="105">
        <v>15173</v>
      </c>
      <c r="H5066" s="115" t="s">
        <v>10103</v>
      </c>
      <c r="I5066" s="102" t="s">
        <v>30841</v>
      </c>
      <c r="J5066" s="115" t="s">
        <v>11111</v>
      </c>
      <c r="K5066" s="115"/>
      <c r="L5066" s="111"/>
      <c r="M5066" s="109">
        <v>2</v>
      </c>
      <c r="N5066" s="112" t="s">
        <v>18363</v>
      </c>
      <c r="O5066" s="102" t="s">
        <v>12252</v>
      </c>
      <c r="P5066" s="39" t="s">
        <v>9125</v>
      </c>
      <c r="Q5066" s="39" t="s">
        <v>20102</v>
      </c>
      <c r="R5066" s="109"/>
      <c r="S5066" s="102" t="s">
        <v>8315</v>
      </c>
      <c r="T5066" s="102" t="s">
        <v>7789</v>
      </c>
      <c r="U5066" s="102" t="s">
        <v>29155</v>
      </c>
      <c r="V5066" s="109">
        <v>7</v>
      </c>
      <c r="W5066" s="107"/>
      <c r="X5066" s="113"/>
    </row>
    <row r="5067" spans="1:24" ht="12.95" customHeight="1" x14ac:dyDescent="0.2">
      <c r="A5067" s="149">
        <v>38838</v>
      </c>
      <c r="B5067" s="102" t="s">
        <v>6763</v>
      </c>
      <c r="C5067" s="102" t="s">
        <v>12318</v>
      </c>
      <c r="D5067" s="102" t="s">
        <v>8985</v>
      </c>
      <c r="E5067" s="102" t="s">
        <v>4620</v>
      </c>
      <c r="F5067" s="104" t="s">
        <v>14834</v>
      </c>
      <c r="G5067" s="105">
        <v>15174</v>
      </c>
      <c r="H5067" s="234" t="s">
        <v>30841</v>
      </c>
      <c r="I5067" s="115" t="s">
        <v>10103</v>
      </c>
      <c r="J5067" s="115" t="s">
        <v>8986</v>
      </c>
      <c r="K5067" s="115"/>
      <c r="L5067" s="111"/>
      <c r="M5067" s="109">
        <v>2</v>
      </c>
      <c r="N5067" s="112" t="s">
        <v>16474</v>
      </c>
      <c r="O5067" s="102" t="s">
        <v>16880</v>
      </c>
      <c r="P5067" s="39" t="s">
        <v>8076</v>
      </c>
      <c r="Q5067" s="39" t="s">
        <v>21033</v>
      </c>
      <c r="R5067" s="109"/>
      <c r="S5067" s="102" t="s">
        <v>8315</v>
      </c>
      <c r="T5067" s="102" t="s">
        <v>7789</v>
      </c>
      <c r="U5067" s="102"/>
      <c r="V5067" s="109">
        <v>10</v>
      </c>
      <c r="W5067" s="107"/>
      <c r="X5067" s="113"/>
    </row>
    <row r="5068" spans="1:24" ht="12.95" customHeight="1" x14ac:dyDescent="0.2">
      <c r="A5068" s="149">
        <v>38838</v>
      </c>
      <c r="B5068" s="102" t="s">
        <v>6763</v>
      </c>
      <c r="C5068" s="102" t="s">
        <v>12318</v>
      </c>
      <c r="D5068" s="102" t="s">
        <v>8987</v>
      </c>
      <c r="E5068" s="102" t="s">
        <v>4621</v>
      </c>
      <c r="F5068" s="104" t="s">
        <v>14834</v>
      </c>
      <c r="G5068" s="105">
        <v>15202</v>
      </c>
      <c r="H5068" s="115" t="s">
        <v>10103</v>
      </c>
      <c r="I5068" s="102" t="s">
        <v>30841</v>
      </c>
      <c r="J5068" s="115" t="s">
        <v>667</v>
      </c>
      <c r="K5068" s="115"/>
      <c r="L5068" s="111"/>
      <c r="M5068" s="109">
        <v>2</v>
      </c>
      <c r="N5068" s="112" t="s">
        <v>18199</v>
      </c>
      <c r="O5068" s="102" t="s">
        <v>5985</v>
      </c>
      <c r="P5068" s="39" t="s">
        <v>8076</v>
      </c>
      <c r="Q5068" s="39" t="s">
        <v>21224</v>
      </c>
      <c r="R5068" s="109"/>
      <c r="S5068" s="102"/>
      <c r="T5068" s="102" t="s">
        <v>7789</v>
      </c>
      <c r="U5068" s="102"/>
      <c r="V5068" s="109">
        <v>6.5</v>
      </c>
      <c r="W5068" s="107"/>
      <c r="X5068" s="113"/>
    </row>
    <row r="5069" spans="1:24" ht="12.95" customHeight="1" x14ac:dyDescent="0.2">
      <c r="A5069" s="149">
        <v>38838</v>
      </c>
      <c r="B5069" s="102" t="s">
        <v>6763</v>
      </c>
      <c r="C5069" s="102" t="s">
        <v>12318</v>
      </c>
      <c r="D5069" s="102" t="s">
        <v>1511</v>
      </c>
      <c r="E5069" s="102" t="s">
        <v>7435</v>
      </c>
      <c r="F5069" s="104" t="s">
        <v>14834</v>
      </c>
      <c r="G5069" s="105">
        <v>15241</v>
      </c>
      <c r="H5069" s="234" t="s">
        <v>30841</v>
      </c>
      <c r="I5069" s="115" t="s">
        <v>10103</v>
      </c>
      <c r="J5069" s="115" t="s">
        <v>1495</v>
      </c>
      <c r="K5069" s="115"/>
      <c r="L5069" s="111"/>
      <c r="M5069" s="109">
        <v>2</v>
      </c>
      <c r="N5069" s="112" t="s">
        <v>16482</v>
      </c>
      <c r="O5069" s="102"/>
      <c r="P5069" s="39" t="s">
        <v>8076</v>
      </c>
      <c r="Q5069" s="39" t="s">
        <v>20688</v>
      </c>
      <c r="R5069" s="109"/>
      <c r="S5069" s="102" t="s">
        <v>8315</v>
      </c>
      <c r="T5069" s="102" t="s">
        <v>7789</v>
      </c>
      <c r="U5069" s="102" t="s">
        <v>29156</v>
      </c>
      <c r="V5069" s="109">
        <v>6</v>
      </c>
      <c r="W5069" s="107"/>
      <c r="X5069" s="113"/>
    </row>
    <row r="5070" spans="1:24" ht="12.95" customHeight="1" x14ac:dyDescent="0.2">
      <c r="A5070" s="149">
        <v>38838</v>
      </c>
      <c r="B5070" s="102" t="s">
        <v>6763</v>
      </c>
      <c r="C5070" s="102" t="s">
        <v>12318</v>
      </c>
      <c r="D5070" s="102" t="s">
        <v>1496</v>
      </c>
      <c r="E5070" s="102" t="s">
        <v>7436</v>
      </c>
      <c r="F5070" s="104" t="s">
        <v>14834</v>
      </c>
      <c r="G5070" s="105">
        <v>15245</v>
      </c>
      <c r="H5070" s="234" t="s">
        <v>30841</v>
      </c>
      <c r="I5070" s="115" t="s">
        <v>10103</v>
      </c>
      <c r="J5070" s="115" t="s">
        <v>6896</v>
      </c>
      <c r="K5070" s="115"/>
      <c r="L5070" s="111"/>
      <c r="M5070" s="109">
        <v>2</v>
      </c>
      <c r="N5070" s="112" t="s">
        <v>18364</v>
      </c>
      <c r="O5070" s="102" t="s">
        <v>16545</v>
      </c>
      <c r="P5070" s="39" t="s">
        <v>8076</v>
      </c>
      <c r="Q5070" s="39" t="s">
        <v>20908</v>
      </c>
      <c r="R5070" s="109"/>
      <c r="S5070" s="102"/>
      <c r="T5070" s="102" t="s">
        <v>7789</v>
      </c>
      <c r="U5070" s="102" t="s">
        <v>4579</v>
      </c>
      <c r="V5070" s="109">
        <v>6</v>
      </c>
      <c r="W5070" s="107"/>
      <c r="X5070" s="113"/>
    </row>
    <row r="5071" spans="1:24" ht="12.95" customHeight="1" x14ac:dyDescent="0.2">
      <c r="A5071" s="149">
        <v>38838</v>
      </c>
      <c r="B5071" s="102" t="s">
        <v>6763</v>
      </c>
      <c r="C5071" s="102" t="s">
        <v>12318</v>
      </c>
      <c r="D5071" s="102" t="s">
        <v>6354</v>
      </c>
      <c r="E5071" s="102" t="s">
        <v>13888</v>
      </c>
      <c r="F5071" s="104" t="s">
        <v>14834</v>
      </c>
      <c r="G5071" s="105">
        <v>15665</v>
      </c>
      <c r="H5071" s="102" t="s">
        <v>32048</v>
      </c>
      <c r="I5071" s="115" t="s">
        <v>10103</v>
      </c>
      <c r="J5071" s="115" t="s">
        <v>2364</v>
      </c>
      <c r="K5071" s="115"/>
      <c r="L5071" s="111"/>
      <c r="M5071" s="109">
        <v>2</v>
      </c>
      <c r="N5071" s="112" t="s">
        <v>18365</v>
      </c>
      <c r="O5071" s="102" t="s">
        <v>20279</v>
      </c>
      <c r="P5071" s="39"/>
      <c r="Q5071" s="39" t="s">
        <v>19798</v>
      </c>
      <c r="R5071" s="109"/>
      <c r="S5071" s="102"/>
      <c r="T5071" s="102" t="s">
        <v>7789</v>
      </c>
      <c r="U5071" s="102" t="s">
        <v>18366</v>
      </c>
      <c r="V5071" s="109">
        <v>6</v>
      </c>
      <c r="W5071" s="107"/>
      <c r="X5071" s="113"/>
    </row>
    <row r="5072" spans="1:24" ht="12.95" customHeight="1" x14ac:dyDescent="0.2">
      <c r="A5072" s="149">
        <v>38838</v>
      </c>
      <c r="B5072" s="102" t="s">
        <v>6763</v>
      </c>
      <c r="C5072" s="102" t="s">
        <v>12318</v>
      </c>
      <c r="D5072" s="102" t="s">
        <v>2382</v>
      </c>
      <c r="E5072" s="102" t="s">
        <v>13889</v>
      </c>
      <c r="F5072" s="104" t="s">
        <v>14834</v>
      </c>
      <c r="G5072" s="105">
        <v>15667</v>
      </c>
      <c r="H5072" s="234" t="s">
        <v>30841</v>
      </c>
      <c r="I5072" s="115" t="s">
        <v>10103</v>
      </c>
      <c r="J5072" s="115" t="s">
        <v>2386</v>
      </c>
      <c r="K5072" s="115"/>
      <c r="L5072" s="111"/>
      <c r="M5072" s="109">
        <v>2</v>
      </c>
      <c r="N5072" s="112" t="s">
        <v>16767</v>
      </c>
      <c r="O5072" s="102" t="s">
        <v>16524</v>
      </c>
      <c r="P5072" s="39" t="s">
        <v>12252</v>
      </c>
      <c r="Q5072" s="39" t="s">
        <v>20572</v>
      </c>
      <c r="R5072" s="109"/>
      <c r="S5072" s="102"/>
      <c r="T5072" s="102" t="s">
        <v>7789</v>
      </c>
      <c r="U5072" s="102" t="s">
        <v>2387</v>
      </c>
      <c r="V5072" s="109">
        <v>7</v>
      </c>
      <c r="W5072" s="107"/>
      <c r="X5072" s="113"/>
    </row>
    <row r="5073" spans="1:24" ht="12.95" customHeight="1" x14ac:dyDescent="0.2">
      <c r="A5073" s="149">
        <v>38838</v>
      </c>
      <c r="B5073" s="102" t="s">
        <v>6763</v>
      </c>
      <c r="C5073" s="102" t="s">
        <v>12318</v>
      </c>
      <c r="D5073" s="102" t="s">
        <v>533</v>
      </c>
      <c r="E5073" s="102" t="s">
        <v>9707</v>
      </c>
      <c r="F5073" s="104" t="s">
        <v>14834</v>
      </c>
      <c r="G5073" s="105">
        <v>15668</v>
      </c>
      <c r="H5073" s="115" t="s">
        <v>10103</v>
      </c>
      <c r="I5073" s="102" t="s">
        <v>30841</v>
      </c>
      <c r="J5073" s="115" t="s">
        <v>887</v>
      </c>
      <c r="K5073" s="115"/>
      <c r="L5073" s="111"/>
      <c r="M5073" s="109">
        <v>2</v>
      </c>
      <c r="N5073" s="112" t="s">
        <v>17216</v>
      </c>
      <c r="O5073" s="102" t="s">
        <v>20609</v>
      </c>
      <c r="P5073" s="39" t="s">
        <v>15922</v>
      </c>
      <c r="Q5073" s="39" t="s">
        <v>16885</v>
      </c>
      <c r="R5073" s="109"/>
      <c r="S5073" s="102"/>
      <c r="T5073" s="102" t="s">
        <v>7789</v>
      </c>
      <c r="U5073" s="102" t="s">
        <v>29157</v>
      </c>
      <c r="V5073" s="109">
        <v>7.5</v>
      </c>
      <c r="W5073" s="107"/>
      <c r="X5073" s="113"/>
    </row>
    <row r="5074" spans="1:24" ht="12.95" customHeight="1" x14ac:dyDescent="0.2">
      <c r="A5074" s="149">
        <v>38838</v>
      </c>
      <c r="B5074" s="102" t="s">
        <v>6763</v>
      </c>
      <c r="C5074" s="102" t="s">
        <v>12318</v>
      </c>
      <c r="D5074" s="102" t="s">
        <v>4479</v>
      </c>
      <c r="E5074" s="102" t="s">
        <v>9708</v>
      </c>
      <c r="F5074" s="104" t="s">
        <v>14834</v>
      </c>
      <c r="G5074" s="105">
        <v>15675</v>
      </c>
      <c r="H5074" s="234" t="s">
        <v>30841</v>
      </c>
      <c r="I5074" s="115" t="s">
        <v>10103</v>
      </c>
      <c r="J5074" s="115" t="s">
        <v>9568</v>
      </c>
      <c r="K5074" s="115"/>
      <c r="L5074" s="111"/>
      <c r="M5074" s="109">
        <v>2</v>
      </c>
      <c r="N5074" s="112" t="s">
        <v>18367</v>
      </c>
      <c r="O5074" s="102" t="s">
        <v>5985</v>
      </c>
      <c r="P5074" s="39" t="s">
        <v>162</v>
      </c>
      <c r="Q5074" s="39" t="s">
        <v>21015</v>
      </c>
      <c r="R5074" s="109"/>
      <c r="S5074" s="102"/>
      <c r="T5074" s="102" t="s">
        <v>7789</v>
      </c>
      <c r="U5074" s="102" t="s">
        <v>29158</v>
      </c>
      <c r="V5074" s="109">
        <v>8</v>
      </c>
      <c r="W5074" s="107"/>
      <c r="X5074" s="113"/>
    </row>
    <row r="5075" spans="1:24" ht="12.95" customHeight="1" x14ac:dyDescent="0.2">
      <c r="A5075" s="149">
        <v>38838</v>
      </c>
      <c r="B5075" s="102" t="s">
        <v>6763</v>
      </c>
      <c r="C5075" s="102" t="s">
        <v>12318</v>
      </c>
      <c r="D5075" s="102" t="s">
        <v>14831</v>
      </c>
      <c r="E5075" s="102" t="s">
        <v>1376</v>
      </c>
      <c r="F5075" s="104" t="s">
        <v>14834</v>
      </c>
      <c r="G5075" s="105">
        <v>15669</v>
      </c>
      <c r="H5075" s="102" t="s">
        <v>30924</v>
      </c>
      <c r="I5075" s="115" t="s">
        <v>10103</v>
      </c>
      <c r="J5075" s="115" t="s">
        <v>14832</v>
      </c>
      <c r="K5075" s="115"/>
      <c r="L5075" s="111"/>
      <c r="M5075" s="109">
        <v>1.75</v>
      </c>
      <c r="N5075" s="108" t="s">
        <v>32250</v>
      </c>
      <c r="O5075" s="102" t="s">
        <v>16813</v>
      </c>
      <c r="P5075" s="39" t="s">
        <v>9125</v>
      </c>
      <c r="Q5075" s="39" t="s">
        <v>29159</v>
      </c>
      <c r="R5075" s="109"/>
      <c r="S5075" s="102"/>
      <c r="T5075" s="102" t="s">
        <v>7789</v>
      </c>
      <c r="U5075" s="102" t="s">
        <v>10738</v>
      </c>
      <c r="V5075" s="109">
        <v>7</v>
      </c>
      <c r="W5075" s="107" t="s">
        <v>7338</v>
      </c>
      <c r="X5075" s="113"/>
    </row>
    <row r="5076" spans="1:24" ht="12.95" customHeight="1" x14ac:dyDescent="0.2">
      <c r="A5076" s="149">
        <v>38838</v>
      </c>
      <c r="B5076" s="102" t="s">
        <v>6763</v>
      </c>
      <c r="C5076" s="102" t="s">
        <v>12318</v>
      </c>
      <c r="D5076" s="102" t="s">
        <v>15121</v>
      </c>
      <c r="E5076" s="102" t="s">
        <v>14833</v>
      </c>
      <c r="F5076" s="104" t="s">
        <v>14834</v>
      </c>
      <c r="G5076" s="105">
        <v>15637</v>
      </c>
      <c r="H5076" s="115" t="s">
        <v>10103</v>
      </c>
      <c r="I5076" s="102" t="s">
        <v>30841</v>
      </c>
      <c r="J5076" s="115" t="s">
        <v>12756</v>
      </c>
      <c r="K5076" s="115"/>
      <c r="L5076" s="111"/>
      <c r="M5076" s="109">
        <v>2</v>
      </c>
      <c r="N5076" s="112" t="s">
        <v>18368</v>
      </c>
      <c r="O5076" s="102" t="s">
        <v>5985</v>
      </c>
      <c r="P5076" s="39" t="s">
        <v>15889</v>
      </c>
      <c r="Q5076" s="39" t="s">
        <v>28429</v>
      </c>
      <c r="R5076" s="109"/>
      <c r="S5076" s="102"/>
      <c r="T5076" s="102" t="s">
        <v>7789</v>
      </c>
      <c r="U5076" s="102" t="s">
        <v>4579</v>
      </c>
      <c r="V5076" s="109">
        <v>6.5</v>
      </c>
      <c r="W5076" s="107"/>
      <c r="X5076" s="113"/>
    </row>
    <row r="5077" spans="1:24" ht="12.95" customHeight="1" x14ac:dyDescent="0.2">
      <c r="A5077" s="149">
        <v>38838</v>
      </c>
      <c r="B5077" s="102" t="s">
        <v>6763</v>
      </c>
      <c r="C5077" s="102" t="s">
        <v>12318</v>
      </c>
      <c r="D5077" s="102" t="s">
        <v>8783</v>
      </c>
      <c r="E5077" s="102" t="s">
        <v>12757</v>
      </c>
      <c r="F5077" s="104" t="s">
        <v>14834</v>
      </c>
      <c r="G5077" s="105">
        <v>15653</v>
      </c>
      <c r="H5077" s="115" t="s">
        <v>32251</v>
      </c>
      <c r="I5077" s="115" t="s">
        <v>32252</v>
      </c>
      <c r="J5077" s="115" t="s">
        <v>12758</v>
      </c>
      <c r="K5077" s="115"/>
      <c r="L5077" s="111"/>
      <c r="M5077" s="109">
        <v>2</v>
      </c>
      <c r="N5077" s="112" t="s">
        <v>18087</v>
      </c>
      <c r="O5077" s="102" t="s">
        <v>12252</v>
      </c>
      <c r="P5077" s="39" t="s">
        <v>15889</v>
      </c>
      <c r="Q5077" s="39" t="s">
        <v>15847</v>
      </c>
      <c r="R5077" s="109"/>
      <c r="S5077" s="102"/>
      <c r="T5077" s="102" t="s">
        <v>7789</v>
      </c>
      <c r="U5077" s="102" t="s">
        <v>29160</v>
      </c>
      <c r="V5077" s="109">
        <v>7</v>
      </c>
      <c r="W5077" s="107"/>
      <c r="X5077" s="113"/>
    </row>
    <row r="5078" spans="1:24" ht="12.95" customHeight="1" x14ac:dyDescent="0.2">
      <c r="A5078" s="149">
        <v>38838</v>
      </c>
      <c r="B5078" s="102" t="s">
        <v>6763</v>
      </c>
      <c r="C5078" s="102" t="s">
        <v>12318</v>
      </c>
      <c r="D5078" s="102" t="s">
        <v>7938</v>
      </c>
      <c r="E5078" s="102" t="s">
        <v>7937</v>
      </c>
      <c r="F5078" s="104" t="s">
        <v>14834</v>
      </c>
      <c r="G5078" s="105">
        <v>16339</v>
      </c>
      <c r="H5078" s="115" t="s">
        <v>4890</v>
      </c>
      <c r="I5078" s="102" t="s">
        <v>30841</v>
      </c>
      <c r="J5078" s="115" t="s">
        <v>5913</v>
      </c>
      <c r="K5078" s="115"/>
      <c r="L5078" s="111"/>
      <c r="M5078" s="109">
        <v>1.5</v>
      </c>
      <c r="N5078" s="108" t="s">
        <v>32253</v>
      </c>
      <c r="O5078" s="102" t="s">
        <v>162</v>
      </c>
      <c r="P5078" s="39" t="s">
        <v>3620</v>
      </c>
      <c r="Q5078" s="39" t="s">
        <v>27645</v>
      </c>
      <c r="R5078" s="109"/>
      <c r="S5078" s="102" t="s">
        <v>8315</v>
      </c>
      <c r="T5078" s="102" t="s">
        <v>20542</v>
      </c>
      <c r="U5078" s="102" t="s">
        <v>28752</v>
      </c>
      <c r="V5078" s="109">
        <v>6.5</v>
      </c>
      <c r="W5078" s="107"/>
      <c r="X5078" s="113"/>
    </row>
    <row r="5079" spans="1:24" ht="12.95" customHeight="1" x14ac:dyDescent="0.2">
      <c r="A5079" s="149">
        <v>38838</v>
      </c>
      <c r="B5079" s="102" t="s">
        <v>6763</v>
      </c>
      <c r="C5079" s="102" t="s">
        <v>12318</v>
      </c>
      <c r="D5079" s="102" t="s">
        <v>10736</v>
      </c>
      <c r="E5079" s="102" t="s">
        <v>10735</v>
      </c>
      <c r="F5079" s="104" t="s">
        <v>14834</v>
      </c>
      <c r="G5079" s="105">
        <v>16322</v>
      </c>
      <c r="H5079" s="115" t="s">
        <v>11819</v>
      </c>
      <c r="I5079" s="234" t="s">
        <v>32007</v>
      </c>
      <c r="J5079" s="115" t="s">
        <v>10737</v>
      </c>
      <c r="K5079" s="115"/>
      <c r="L5079" s="111"/>
      <c r="M5079" s="109">
        <v>3</v>
      </c>
      <c r="N5079" s="112" t="s">
        <v>18369</v>
      </c>
      <c r="O5079" s="102" t="s">
        <v>17599</v>
      </c>
      <c r="P5079" s="39" t="s">
        <v>15889</v>
      </c>
      <c r="Q5079" s="39" t="s">
        <v>16795</v>
      </c>
      <c r="R5079" s="109"/>
      <c r="S5079" s="102"/>
      <c r="T5079" s="102" t="s">
        <v>7789</v>
      </c>
      <c r="U5079" s="102" t="s">
        <v>6426</v>
      </c>
      <c r="V5079" s="109">
        <v>7</v>
      </c>
      <c r="W5079" s="107"/>
      <c r="X5079" s="113"/>
    </row>
    <row r="5080" spans="1:24" ht="12.95" customHeight="1" x14ac:dyDescent="0.2">
      <c r="A5080" s="149">
        <v>38838</v>
      </c>
      <c r="B5080" s="102" t="s">
        <v>6763</v>
      </c>
      <c r="C5080" s="102" t="s">
        <v>12318</v>
      </c>
      <c r="D5080" s="102" t="s">
        <v>10741</v>
      </c>
      <c r="E5080" s="102" t="s">
        <v>10739</v>
      </c>
      <c r="F5080" s="104" t="s">
        <v>14834</v>
      </c>
      <c r="G5080" s="105">
        <v>16256</v>
      </c>
      <c r="H5080" s="115" t="s">
        <v>10103</v>
      </c>
      <c r="I5080" s="115" t="s">
        <v>32254</v>
      </c>
      <c r="J5080" s="115" t="s">
        <v>10327</v>
      </c>
      <c r="K5080" s="115"/>
      <c r="L5080" s="111"/>
      <c r="M5080" s="109">
        <v>1.5</v>
      </c>
      <c r="N5080" s="108" t="s">
        <v>32255</v>
      </c>
      <c r="O5080" s="102" t="s">
        <v>16982</v>
      </c>
      <c r="P5080" s="39" t="s">
        <v>9125</v>
      </c>
      <c r="Q5080" s="39" t="s">
        <v>20279</v>
      </c>
      <c r="R5080" s="109"/>
      <c r="S5080" s="102"/>
      <c r="T5080" s="102" t="s">
        <v>7789</v>
      </c>
      <c r="U5080" s="102" t="s">
        <v>29161</v>
      </c>
      <c r="V5080" s="109">
        <v>6</v>
      </c>
      <c r="W5080" s="107"/>
      <c r="X5080" s="113"/>
    </row>
    <row r="5081" spans="1:24" ht="12.95" customHeight="1" x14ac:dyDescent="0.2">
      <c r="A5081" s="149">
        <v>38838</v>
      </c>
      <c r="B5081" s="102" t="s">
        <v>6763</v>
      </c>
      <c r="C5081" s="102" t="s">
        <v>12318</v>
      </c>
      <c r="D5081" s="102" t="s">
        <v>10328</v>
      </c>
      <c r="E5081" s="102" t="s">
        <v>10740</v>
      </c>
      <c r="F5081" s="104" t="s">
        <v>14834</v>
      </c>
      <c r="G5081" s="105">
        <v>16356</v>
      </c>
      <c r="H5081" s="234" t="s">
        <v>31838</v>
      </c>
      <c r="I5081" s="102" t="s">
        <v>30841</v>
      </c>
      <c r="J5081" s="115" t="s">
        <v>10329</v>
      </c>
      <c r="K5081" s="115"/>
      <c r="L5081" s="111"/>
      <c r="M5081" s="109">
        <v>3</v>
      </c>
      <c r="N5081" s="112" t="s">
        <v>18370</v>
      </c>
      <c r="O5081" s="102" t="s">
        <v>16548</v>
      </c>
      <c r="P5081" s="39" t="s">
        <v>15928</v>
      </c>
      <c r="Q5081" s="39" t="s">
        <v>19484</v>
      </c>
      <c r="R5081" s="109"/>
      <c r="S5081" s="102"/>
      <c r="T5081" s="102" t="s">
        <v>7789</v>
      </c>
      <c r="U5081" s="102" t="s">
        <v>29162</v>
      </c>
      <c r="V5081" s="109">
        <v>7.5</v>
      </c>
      <c r="W5081" s="107"/>
      <c r="X5081" s="113"/>
    </row>
    <row r="5082" spans="1:24" ht="12.95" customHeight="1" x14ac:dyDescent="0.2">
      <c r="A5082" s="149">
        <v>38838</v>
      </c>
      <c r="B5082" s="102" t="s">
        <v>6763</v>
      </c>
      <c r="C5082" s="102" t="s">
        <v>12318</v>
      </c>
      <c r="D5082" s="102" t="s">
        <v>9417</v>
      </c>
      <c r="E5082" s="102" t="s">
        <v>13956</v>
      </c>
      <c r="F5082" s="104" t="s">
        <v>14834</v>
      </c>
      <c r="G5082" s="105">
        <v>16356</v>
      </c>
      <c r="H5082" s="234" t="s">
        <v>31838</v>
      </c>
      <c r="I5082" s="115" t="s">
        <v>32045</v>
      </c>
      <c r="J5082" s="115" t="s">
        <v>13957</v>
      </c>
      <c r="K5082" s="115"/>
      <c r="L5082" s="111"/>
      <c r="M5082" s="109">
        <v>2</v>
      </c>
      <c r="N5082" s="112" t="s">
        <v>18371</v>
      </c>
      <c r="O5082" s="102" t="s">
        <v>17734</v>
      </c>
      <c r="P5082" s="39" t="s">
        <v>162</v>
      </c>
      <c r="Q5082" s="39" t="s">
        <v>20328</v>
      </c>
      <c r="R5082" s="109"/>
      <c r="S5082" s="102"/>
      <c r="T5082" s="102" t="s">
        <v>7789</v>
      </c>
      <c r="U5082" s="102" t="s">
        <v>29163</v>
      </c>
      <c r="V5082" s="109">
        <v>7.5</v>
      </c>
      <c r="W5082" s="107" t="s">
        <v>7338</v>
      </c>
      <c r="X5082" s="113"/>
    </row>
    <row r="5083" spans="1:24" ht="12.95" customHeight="1" x14ac:dyDescent="0.2">
      <c r="A5083" s="149">
        <v>38961</v>
      </c>
      <c r="B5083" s="102" t="s">
        <v>6763</v>
      </c>
      <c r="C5083" s="103" t="s">
        <v>5279</v>
      </c>
      <c r="D5083" s="102" t="s">
        <v>1564</v>
      </c>
      <c r="E5083" s="102" t="s">
        <v>9965</v>
      </c>
      <c r="F5083" s="104" t="s">
        <v>14834</v>
      </c>
      <c r="G5083" s="105">
        <v>14502</v>
      </c>
      <c r="H5083" s="115" t="s">
        <v>31905</v>
      </c>
      <c r="I5083" s="115" t="s">
        <v>4890</v>
      </c>
      <c r="J5083" s="115" t="s">
        <v>9966</v>
      </c>
      <c r="K5083" s="115"/>
      <c r="L5083" s="111"/>
      <c r="M5083" s="109">
        <v>3</v>
      </c>
      <c r="N5083" s="112" t="s">
        <v>18372</v>
      </c>
      <c r="O5083" s="102" t="s">
        <v>17191</v>
      </c>
      <c r="P5083" s="39"/>
      <c r="Q5083" s="39" t="s">
        <v>20182</v>
      </c>
      <c r="R5083" s="109"/>
      <c r="S5083" s="102" t="s">
        <v>9435</v>
      </c>
      <c r="T5083" s="102" t="s">
        <v>20541</v>
      </c>
      <c r="U5083" s="102"/>
      <c r="V5083" s="109">
        <v>6.5</v>
      </c>
      <c r="W5083" s="107"/>
      <c r="X5083" s="113"/>
    </row>
    <row r="5084" spans="1:24" ht="12.95" customHeight="1" x14ac:dyDescent="0.2">
      <c r="A5084" s="149">
        <v>38961</v>
      </c>
      <c r="B5084" s="102" t="s">
        <v>6763</v>
      </c>
      <c r="C5084" s="102" t="s">
        <v>5279</v>
      </c>
      <c r="D5084" s="102" t="s">
        <v>9968</v>
      </c>
      <c r="E5084" s="102" t="s">
        <v>9967</v>
      </c>
      <c r="F5084" s="104" t="s">
        <v>14834</v>
      </c>
      <c r="G5084" s="105">
        <v>14710</v>
      </c>
      <c r="H5084" s="115" t="s">
        <v>32256</v>
      </c>
      <c r="I5084" s="115" t="s">
        <v>11819</v>
      </c>
      <c r="J5084" s="115" t="s">
        <v>8535</v>
      </c>
      <c r="K5084" s="115"/>
      <c r="L5084" s="111"/>
      <c r="M5084" s="109">
        <v>0.75</v>
      </c>
      <c r="N5084" s="108">
        <v>45</v>
      </c>
      <c r="O5084" s="102"/>
      <c r="P5084" s="39"/>
      <c r="Q5084" s="39" t="s">
        <v>19527</v>
      </c>
      <c r="R5084" s="109"/>
      <c r="S5084" s="102"/>
      <c r="T5084" s="102" t="s">
        <v>28757</v>
      </c>
      <c r="U5084" s="102" t="s">
        <v>9744</v>
      </c>
      <c r="V5084" s="109">
        <v>7</v>
      </c>
      <c r="W5084" s="107"/>
      <c r="X5084" s="113"/>
    </row>
    <row r="5085" spans="1:24" ht="12.95" customHeight="1" x14ac:dyDescent="0.2">
      <c r="A5085" s="149">
        <v>38961</v>
      </c>
      <c r="B5085" s="102" t="s">
        <v>6763</v>
      </c>
      <c r="C5085" s="102" t="s">
        <v>5279</v>
      </c>
      <c r="D5085" s="102" t="s">
        <v>15057</v>
      </c>
      <c r="E5085" s="102" t="s">
        <v>9969</v>
      </c>
      <c r="F5085" s="104" t="s">
        <v>14834</v>
      </c>
      <c r="G5085" s="105">
        <v>15171</v>
      </c>
      <c r="H5085" s="115" t="s">
        <v>10103</v>
      </c>
      <c r="I5085" s="115" t="s">
        <v>32257</v>
      </c>
      <c r="J5085" s="115" t="s">
        <v>15058</v>
      </c>
      <c r="K5085" s="115"/>
      <c r="L5085" s="111"/>
      <c r="M5085" s="109">
        <v>3</v>
      </c>
      <c r="N5085" s="112" t="s">
        <v>18373</v>
      </c>
      <c r="O5085" s="102" t="s">
        <v>17710</v>
      </c>
      <c r="P5085" s="39" t="s">
        <v>3620</v>
      </c>
      <c r="Q5085" s="39" t="s">
        <v>19099</v>
      </c>
      <c r="R5085" s="109"/>
      <c r="S5085" s="102"/>
      <c r="T5085" s="102" t="s">
        <v>7789</v>
      </c>
      <c r="U5085" s="102" t="s">
        <v>29164</v>
      </c>
      <c r="V5085" s="109">
        <v>5.5</v>
      </c>
      <c r="W5085" s="107"/>
      <c r="X5085" s="113"/>
    </row>
    <row r="5086" spans="1:24" ht="12.95" customHeight="1" x14ac:dyDescent="0.2">
      <c r="A5086" s="149">
        <v>38961</v>
      </c>
      <c r="B5086" s="102" t="s">
        <v>6763</v>
      </c>
      <c r="C5086" s="102" t="s">
        <v>5279</v>
      </c>
      <c r="D5086" s="102" t="s">
        <v>15059</v>
      </c>
      <c r="E5086" s="102" t="s">
        <v>9970</v>
      </c>
      <c r="F5086" s="104" t="s">
        <v>14834</v>
      </c>
      <c r="G5086" s="105">
        <v>15306</v>
      </c>
      <c r="H5086" s="115" t="s">
        <v>10103</v>
      </c>
      <c r="I5086" s="115" t="s">
        <v>32258</v>
      </c>
      <c r="J5086" s="115" t="s">
        <v>5688</v>
      </c>
      <c r="K5086" s="115"/>
      <c r="L5086" s="111"/>
      <c r="M5086" s="109">
        <v>2</v>
      </c>
      <c r="N5086" s="108" t="s">
        <v>32259</v>
      </c>
      <c r="O5086" s="102" t="s">
        <v>12721</v>
      </c>
      <c r="P5086" s="39" t="s">
        <v>162</v>
      </c>
      <c r="Q5086" s="39" t="s">
        <v>16516</v>
      </c>
      <c r="R5086" s="109"/>
      <c r="S5086" s="102" t="s">
        <v>9435</v>
      </c>
      <c r="T5086" s="102" t="s">
        <v>7789</v>
      </c>
      <c r="U5086" s="102" t="s">
        <v>29165</v>
      </c>
      <c r="V5086" s="109">
        <v>8</v>
      </c>
      <c r="W5086" s="107"/>
      <c r="X5086" s="113"/>
    </row>
    <row r="5087" spans="1:24" ht="12.95" customHeight="1" x14ac:dyDescent="0.2">
      <c r="A5087" s="149">
        <v>38961</v>
      </c>
      <c r="B5087" s="102" t="s">
        <v>6763</v>
      </c>
      <c r="C5087" s="102" t="s">
        <v>5279</v>
      </c>
      <c r="D5087" s="102" t="s">
        <v>7488</v>
      </c>
      <c r="E5087" s="102" t="s">
        <v>12077</v>
      </c>
      <c r="F5087" s="123" t="s">
        <v>10085</v>
      </c>
      <c r="G5087" s="105">
        <v>15638</v>
      </c>
      <c r="H5087" s="115" t="s">
        <v>10103</v>
      </c>
      <c r="I5087" s="115" t="s">
        <v>11819</v>
      </c>
      <c r="J5087" s="115" t="s">
        <v>9568</v>
      </c>
      <c r="K5087" s="115"/>
      <c r="L5087" s="111"/>
      <c r="M5087" s="109">
        <v>1</v>
      </c>
      <c r="N5087" s="108" t="s">
        <v>13389</v>
      </c>
      <c r="O5087" s="102"/>
      <c r="P5087" s="39" t="s">
        <v>9125</v>
      </c>
      <c r="Q5087" s="39" t="s">
        <v>29166</v>
      </c>
      <c r="R5087" s="109"/>
      <c r="S5087" s="102"/>
      <c r="T5087" s="102" t="s">
        <v>7789</v>
      </c>
      <c r="U5087" s="102" t="s">
        <v>29167</v>
      </c>
      <c r="V5087" s="109">
        <v>7</v>
      </c>
      <c r="W5087" s="107"/>
      <c r="X5087" s="113"/>
    </row>
    <row r="5088" spans="1:24" ht="12.95" customHeight="1" x14ac:dyDescent="0.2">
      <c r="A5088" s="149">
        <v>38961</v>
      </c>
      <c r="B5088" s="102" t="s">
        <v>6763</v>
      </c>
      <c r="C5088" s="102" t="s">
        <v>5279</v>
      </c>
      <c r="D5088" s="102" t="s">
        <v>6019</v>
      </c>
      <c r="E5088" s="102" t="s">
        <v>9971</v>
      </c>
      <c r="F5088" s="123" t="s">
        <v>10085</v>
      </c>
      <c r="G5088" s="105">
        <v>15640</v>
      </c>
      <c r="H5088" s="115" t="s">
        <v>10103</v>
      </c>
      <c r="I5088" s="115" t="s">
        <v>32260</v>
      </c>
      <c r="J5088" s="115" t="s">
        <v>9568</v>
      </c>
      <c r="K5088" s="115"/>
      <c r="L5088" s="111"/>
      <c r="M5088" s="109">
        <v>1</v>
      </c>
      <c r="N5088" s="108" t="s">
        <v>13389</v>
      </c>
      <c r="O5088" s="102" t="s">
        <v>65</v>
      </c>
      <c r="P5088" s="39" t="s">
        <v>13301</v>
      </c>
      <c r="Q5088" s="39" t="s">
        <v>29168</v>
      </c>
      <c r="R5088" s="109"/>
      <c r="S5088" s="102"/>
      <c r="T5088" s="102" t="s">
        <v>7789</v>
      </c>
      <c r="U5088" s="102" t="s">
        <v>29169</v>
      </c>
      <c r="V5088" s="109">
        <v>8</v>
      </c>
      <c r="W5088" s="107"/>
      <c r="X5088" s="113"/>
    </row>
    <row r="5089" spans="1:24" ht="12.95" customHeight="1" x14ac:dyDescent="0.2">
      <c r="A5089" s="149">
        <v>38961</v>
      </c>
      <c r="B5089" s="102" t="s">
        <v>6763</v>
      </c>
      <c r="C5089" s="102" t="s">
        <v>5279</v>
      </c>
      <c r="D5089" s="102" t="s">
        <v>6074</v>
      </c>
      <c r="E5089" s="102" t="s">
        <v>12078</v>
      </c>
      <c r="F5089" s="104" t="s">
        <v>14834</v>
      </c>
      <c r="G5089" s="105">
        <v>15263</v>
      </c>
      <c r="H5089" s="115" t="s">
        <v>10103</v>
      </c>
      <c r="I5089" s="115" t="s">
        <v>32260</v>
      </c>
      <c r="J5089" s="115" t="s">
        <v>6202</v>
      </c>
      <c r="K5089" s="115"/>
      <c r="L5089" s="111"/>
      <c r="M5089" s="109">
        <v>1</v>
      </c>
      <c r="N5089" s="108" t="s">
        <v>31908</v>
      </c>
      <c r="O5089" s="102" t="s">
        <v>683</v>
      </c>
      <c r="P5089" s="39" t="s">
        <v>13301</v>
      </c>
      <c r="Q5089" s="39" t="s">
        <v>19846</v>
      </c>
      <c r="R5089" s="109"/>
      <c r="S5089" s="102"/>
      <c r="T5089" s="102" t="s">
        <v>7789</v>
      </c>
      <c r="U5089" s="102" t="s">
        <v>21266</v>
      </c>
      <c r="V5089" s="109">
        <v>7</v>
      </c>
      <c r="W5089" s="107"/>
      <c r="X5089" s="113"/>
    </row>
    <row r="5090" spans="1:24" ht="12.95" customHeight="1" x14ac:dyDescent="0.2">
      <c r="A5090" s="149">
        <v>38961</v>
      </c>
      <c r="B5090" s="102" t="s">
        <v>6763</v>
      </c>
      <c r="C5090" s="102" t="s">
        <v>5279</v>
      </c>
      <c r="D5090" s="111" t="s">
        <v>7414</v>
      </c>
      <c r="E5090" s="102" t="s">
        <v>6843</v>
      </c>
      <c r="F5090" s="104" t="s">
        <v>14834</v>
      </c>
      <c r="G5090" s="105">
        <v>15888</v>
      </c>
      <c r="H5090" s="102" t="s">
        <v>2625</v>
      </c>
      <c r="I5090" s="102" t="s">
        <v>15082</v>
      </c>
      <c r="J5090" s="102" t="s">
        <v>9348</v>
      </c>
      <c r="K5090" s="115"/>
      <c r="L5090" s="111" t="s">
        <v>652</v>
      </c>
      <c r="M5090" s="107">
        <v>1</v>
      </c>
      <c r="N5090" s="108" t="s">
        <v>32261</v>
      </c>
      <c r="O5090" s="102"/>
      <c r="P5090" s="39"/>
      <c r="Q5090" s="39" t="s">
        <v>16666</v>
      </c>
      <c r="R5090" s="109"/>
      <c r="S5090" s="102"/>
      <c r="T5090" s="102" t="s">
        <v>20545</v>
      </c>
      <c r="U5090" s="102" t="s">
        <v>29170</v>
      </c>
      <c r="V5090" s="109">
        <v>4.5</v>
      </c>
      <c r="W5090" s="107"/>
      <c r="X5090" s="113"/>
    </row>
    <row r="5091" spans="1:24" ht="12.95" customHeight="1" x14ac:dyDescent="0.2">
      <c r="A5091" s="149">
        <v>38961</v>
      </c>
      <c r="B5091" s="102" t="s">
        <v>6763</v>
      </c>
      <c r="C5091" s="102" t="s">
        <v>5279</v>
      </c>
      <c r="D5091" s="102" t="s">
        <v>653</v>
      </c>
      <c r="E5091" s="102" t="s">
        <v>6844</v>
      </c>
      <c r="F5091" s="104" t="s">
        <v>14834</v>
      </c>
      <c r="G5091" s="105">
        <v>16283</v>
      </c>
      <c r="H5091" s="115" t="s">
        <v>11819</v>
      </c>
      <c r="I5091" s="115" t="s">
        <v>13336</v>
      </c>
      <c r="J5091" s="115" t="s">
        <v>4755</v>
      </c>
      <c r="K5091" s="115"/>
      <c r="L5091" s="111"/>
      <c r="M5091" s="109">
        <v>1</v>
      </c>
      <c r="N5091" s="112" t="s">
        <v>753</v>
      </c>
      <c r="O5091" s="102" t="s">
        <v>12721</v>
      </c>
      <c r="P5091" s="39"/>
      <c r="Q5091" s="39" t="s">
        <v>20190</v>
      </c>
      <c r="R5091" s="109"/>
      <c r="S5091" s="102"/>
      <c r="T5091" s="102" t="s">
        <v>20547</v>
      </c>
      <c r="U5091" s="102" t="s">
        <v>754</v>
      </c>
      <c r="V5091" s="109">
        <v>6.5</v>
      </c>
      <c r="W5091" s="107"/>
      <c r="X5091" s="113"/>
    </row>
    <row r="5092" spans="1:24" ht="12.95" customHeight="1" x14ac:dyDescent="0.2">
      <c r="A5092" s="149">
        <v>38961</v>
      </c>
      <c r="B5092" s="102" t="s">
        <v>6763</v>
      </c>
      <c r="C5092" s="102" t="s">
        <v>5279</v>
      </c>
      <c r="D5092" s="111" t="s">
        <v>8992</v>
      </c>
      <c r="E5092" s="102" t="s">
        <v>6845</v>
      </c>
      <c r="F5092" s="114" t="s">
        <v>6406</v>
      </c>
      <c r="G5092" s="105">
        <v>16358</v>
      </c>
      <c r="H5092" s="115" t="s">
        <v>11819</v>
      </c>
      <c r="I5092" s="115" t="s">
        <v>10191</v>
      </c>
      <c r="J5092" s="115" t="s">
        <v>755</v>
      </c>
      <c r="K5092" s="115"/>
      <c r="L5092" s="111" t="s">
        <v>1170</v>
      </c>
      <c r="M5092" s="109">
        <v>3</v>
      </c>
      <c r="N5092" s="112" t="s">
        <v>18374</v>
      </c>
      <c r="O5092" s="102" t="s">
        <v>16982</v>
      </c>
      <c r="P5092" s="39" t="s">
        <v>9125</v>
      </c>
      <c r="Q5092" s="39" t="s">
        <v>20099</v>
      </c>
      <c r="R5092" s="109"/>
      <c r="S5092" s="102" t="s">
        <v>11080</v>
      </c>
      <c r="T5092" s="102" t="s">
        <v>20547</v>
      </c>
      <c r="U5092" s="102" t="s">
        <v>29171</v>
      </c>
      <c r="V5092" s="109">
        <v>7</v>
      </c>
      <c r="W5092" s="107"/>
      <c r="X5092" s="113"/>
    </row>
    <row r="5093" spans="1:24" ht="12.95" customHeight="1" x14ac:dyDescent="0.2">
      <c r="A5093" s="149">
        <v>38961</v>
      </c>
      <c r="B5093" s="102" t="s">
        <v>6763</v>
      </c>
      <c r="C5093" s="102" t="s">
        <v>5279</v>
      </c>
      <c r="D5093" s="111" t="s">
        <v>1166</v>
      </c>
      <c r="E5093" s="102" t="s">
        <v>6021</v>
      </c>
      <c r="F5093" s="114" t="s">
        <v>6406</v>
      </c>
      <c r="G5093" s="105">
        <v>16360</v>
      </c>
      <c r="H5093" s="115" t="s">
        <v>10191</v>
      </c>
      <c r="I5093" s="115" t="s">
        <v>11819</v>
      </c>
      <c r="J5093" s="115" t="s">
        <v>755</v>
      </c>
      <c r="K5093" s="115"/>
      <c r="L5093" s="111" t="s">
        <v>1171</v>
      </c>
      <c r="M5093" s="109">
        <v>3</v>
      </c>
      <c r="N5093" s="112" t="s">
        <v>18375</v>
      </c>
      <c r="O5093" s="102" t="s">
        <v>16798</v>
      </c>
      <c r="P5093" s="39" t="s">
        <v>9125</v>
      </c>
      <c r="Q5093" s="39" t="s">
        <v>15847</v>
      </c>
      <c r="R5093" s="109"/>
      <c r="S5093" s="102"/>
      <c r="T5093" s="102" t="s">
        <v>20547</v>
      </c>
      <c r="U5093" s="102" t="s">
        <v>29172</v>
      </c>
      <c r="V5093" s="109">
        <v>7.5</v>
      </c>
      <c r="W5093" s="107"/>
      <c r="X5093" s="113"/>
    </row>
    <row r="5094" spans="1:24" ht="12.95" customHeight="1" x14ac:dyDescent="0.2">
      <c r="A5094" s="149">
        <v>38961</v>
      </c>
      <c r="B5094" s="102" t="s">
        <v>6763</v>
      </c>
      <c r="C5094" s="102" t="s">
        <v>5279</v>
      </c>
      <c r="D5094" s="111" t="s">
        <v>8991</v>
      </c>
      <c r="E5094" s="102" t="s">
        <v>756</v>
      </c>
      <c r="F5094" s="114" t="s">
        <v>6406</v>
      </c>
      <c r="G5094" s="105">
        <v>16431</v>
      </c>
      <c r="H5094" s="115" t="s">
        <v>11819</v>
      </c>
      <c r="I5094" s="115" t="s">
        <v>10191</v>
      </c>
      <c r="J5094" s="115" t="s">
        <v>14220</v>
      </c>
      <c r="K5094" s="102"/>
      <c r="L5094" s="111" t="s">
        <v>1172</v>
      </c>
      <c r="M5094" s="115">
        <v>4</v>
      </c>
      <c r="N5094" s="108" t="s">
        <v>32262</v>
      </c>
      <c r="O5094" s="115" t="s">
        <v>16725</v>
      </c>
      <c r="P5094" s="126" t="s">
        <v>9160</v>
      </c>
      <c r="Q5094" s="126" t="s">
        <v>21050</v>
      </c>
      <c r="R5094" s="115"/>
      <c r="S5094" s="115"/>
      <c r="T5094" s="115" t="s">
        <v>20547</v>
      </c>
      <c r="U5094" s="115" t="s">
        <v>29173</v>
      </c>
      <c r="V5094" s="151">
        <v>5</v>
      </c>
      <c r="W5094" s="107"/>
      <c r="X5094" s="113"/>
    </row>
    <row r="5095" spans="1:24" ht="12.95" customHeight="1" x14ac:dyDescent="0.2">
      <c r="A5095" s="149">
        <v>38961</v>
      </c>
      <c r="B5095" s="102" t="s">
        <v>6763</v>
      </c>
      <c r="C5095" s="102" t="s">
        <v>5279</v>
      </c>
      <c r="D5095" s="102" t="s">
        <v>6023</v>
      </c>
      <c r="E5095" s="102" t="s">
        <v>6022</v>
      </c>
      <c r="F5095" s="104" t="s">
        <v>14834</v>
      </c>
      <c r="G5095" s="105">
        <v>16560</v>
      </c>
      <c r="H5095" s="115" t="s">
        <v>10103</v>
      </c>
      <c r="I5095" s="115" t="s">
        <v>32260</v>
      </c>
      <c r="J5095" s="115" t="s">
        <v>4473</v>
      </c>
      <c r="K5095" s="115"/>
      <c r="L5095" s="111"/>
      <c r="M5095" s="109">
        <v>3</v>
      </c>
      <c r="N5095" s="108" t="s">
        <v>32263</v>
      </c>
      <c r="O5095" s="102" t="s">
        <v>16814</v>
      </c>
      <c r="P5095" s="39" t="s">
        <v>15928</v>
      </c>
      <c r="Q5095" s="39" t="s">
        <v>19708</v>
      </c>
      <c r="R5095" s="109"/>
      <c r="S5095" s="102"/>
      <c r="T5095" s="102" t="s">
        <v>7789</v>
      </c>
      <c r="U5095" s="102" t="s">
        <v>29174</v>
      </c>
      <c r="V5095" s="109">
        <v>6</v>
      </c>
      <c r="W5095" s="107"/>
      <c r="X5095" s="113"/>
    </row>
    <row r="5096" spans="1:24" ht="12.95" customHeight="1" x14ac:dyDescent="0.2">
      <c r="A5096" s="149">
        <v>38961</v>
      </c>
      <c r="B5096" s="102" t="s">
        <v>6763</v>
      </c>
      <c r="C5096" s="102" t="s">
        <v>5279</v>
      </c>
      <c r="D5096" s="102" t="s">
        <v>2422</v>
      </c>
      <c r="E5096" s="102" t="s">
        <v>2421</v>
      </c>
      <c r="F5096" s="114" t="s">
        <v>6406</v>
      </c>
      <c r="G5096" s="105">
        <v>16716</v>
      </c>
      <c r="H5096" s="115" t="s">
        <v>14944</v>
      </c>
      <c r="I5096" s="115" t="s">
        <v>15082</v>
      </c>
      <c r="J5096" s="115" t="s">
        <v>2423</v>
      </c>
      <c r="K5096" s="115"/>
      <c r="L5096" s="111"/>
      <c r="M5096" s="109">
        <v>1.5</v>
      </c>
      <c r="N5096" s="108" t="s">
        <v>32264</v>
      </c>
      <c r="O5096" s="102"/>
      <c r="P5096" s="39"/>
      <c r="Q5096" s="39" t="s">
        <v>17392</v>
      </c>
      <c r="R5096" s="109"/>
      <c r="S5096" s="102"/>
      <c r="T5096" s="102" t="s">
        <v>8947</v>
      </c>
      <c r="U5096" s="102" t="s">
        <v>29175</v>
      </c>
      <c r="V5096" s="109">
        <v>5</v>
      </c>
      <c r="W5096" s="107"/>
      <c r="X5096" s="113"/>
    </row>
    <row r="5097" spans="1:24" ht="12.95" customHeight="1" x14ac:dyDescent="0.2">
      <c r="A5097" s="115">
        <v>2004</v>
      </c>
      <c r="B5097" s="102" t="s">
        <v>6763</v>
      </c>
      <c r="C5097" s="102" t="s">
        <v>15333</v>
      </c>
      <c r="D5097" s="102" t="s">
        <v>37640</v>
      </c>
      <c r="E5097" s="102" t="s">
        <v>15335</v>
      </c>
      <c r="F5097" s="123" t="s">
        <v>10085</v>
      </c>
      <c r="G5097" s="105">
        <v>15640</v>
      </c>
      <c r="H5097" s="115" t="s">
        <v>10103</v>
      </c>
      <c r="I5097" s="115" t="s">
        <v>11819</v>
      </c>
      <c r="J5097" s="115" t="s">
        <v>9568</v>
      </c>
      <c r="K5097" s="115"/>
      <c r="L5097" s="111"/>
      <c r="M5097" s="109">
        <v>1</v>
      </c>
      <c r="N5097" s="108" t="s">
        <v>13389</v>
      </c>
      <c r="O5097" s="102" t="s">
        <v>65</v>
      </c>
      <c r="P5097" s="39" t="s">
        <v>13301</v>
      </c>
      <c r="Q5097" s="39" t="s">
        <v>29176</v>
      </c>
      <c r="R5097" s="109"/>
      <c r="S5097" s="102"/>
      <c r="T5097" s="102" t="s">
        <v>7789</v>
      </c>
      <c r="U5097" s="102" t="s">
        <v>29177</v>
      </c>
      <c r="V5097" s="109">
        <v>8</v>
      </c>
      <c r="W5097" s="107"/>
      <c r="X5097" s="113"/>
    </row>
    <row r="5098" spans="1:24" ht="12.95" customHeight="1" x14ac:dyDescent="0.2">
      <c r="A5098" s="115">
        <v>2001</v>
      </c>
      <c r="B5098" s="115" t="s">
        <v>6763</v>
      </c>
      <c r="C5098" s="102" t="s">
        <v>5212</v>
      </c>
      <c r="D5098" s="127" t="s">
        <v>10175</v>
      </c>
      <c r="E5098" s="115" t="s">
        <v>13702</v>
      </c>
      <c r="F5098" s="104" t="s">
        <v>14834</v>
      </c>
      <c r="G5098" s="105"/>
      <c r="H5098" s="102"/>
      <c r="I5098" s="102"/>
      <c r="J5098" s="102"/>
      <c r="K5098" s="102"/>
      <c r="L5098" s="111" t="s">
        <v>5110</v>
      </c>
      <c r="M5098" s="102"/>
      <c r="N5098" s="112"/>
      <c r="O5098" s="102"/>
      <c r="P5098" s="102"/>
      <c r="Q5098" s="102"/>
      <c r="R5098" s="102"/>
      <c r="S5098" s="102"/>
      <c r="T5098" s="102"/>
      <c r="U5098" s="102"/>
      <c r="V5098" s="127" t="s">
        <v>5147</v>
      </c>
      <c r="W5098" s="102"/>
      <c r="X5098" s="324"/>
    </row>
    <row r="5099" spans="1:24" ht="12.95" customHeight="1" x14ac:dyDescent="0.2">
      <c r="A5099" s="115">
        <v>2001</v>
      </c>
      <c r="B5099" s="115" t="s">
        <v>6763</v>
      </c>
      <c r="C5099" s="102" t="s">
        <v>5212</v>
      </c>
      <c r="D5099" s="127" t="s">
        <v>11733</v>
      </c>
      <c r="E5099" s="115" t="s">
        <v>13703</v>
      </c>
      <c r="F5099" s="104" t="s">
        <v>14834</v>
      </c>
      <c r="G5099" s="105"/>
      <c r="H5099" s="102"/>
      <c r="I5099" s="102"/>
      <c r="J5099" s="102"/>
      <c r="K5099" s="102"/>
      <c r="L5099" s="111" t="s">
        <v>13280</v>
      </c>
      <c r="M5099" s="102"/>
      <c r="N5099" s="112"/>
      <c r="O5099" s="102"/>
      <c r="P5099" s="102"/>
      <c r="Q5099" s="102"/>
      <c r="R5099" s="102"/>
      <c r="S5099" s="102"/>
      <c r="T5099" s="102"/>
      <c r="U5099" s="102"/>
      <c r="V5099" s="127" t="s">
        <v>5147</v>
      </c>
      <c r="W5099" s="102"/>
      <c r="X5099" s="324"/>
    </row>
    <row r="5100" spans="1:24" ht="12.95" customHeight="1" x14ac:dyDescent="0.2">
      <c r="A5100" s="115">
        <v>2001</v>
      </c>
      <c r="B5100" s="115" t="s">
        <v>6763</v>
      </c>
      <c r="C5100" s="102" t="s">
        <v>5212</v>
      </c>
      <c r="D5100" s="127" t="s">
        <v>37641</v>
      </c>
      <c r="E5100" s="115" t="s">
        <v>5513</v>
      </c>
      <c r="F5100" s="104" t="s">
        <v>14834</v>
      </c>
      <c r="G5100" s="105"/>
      <c r="H5100" s="102"/>
      <c r="I5100" s="102"/>
      <c r="J5100" s="102"/>
      <c r="K5100" s="102"/>
      <c r="L5100" s="111" t="s">
        <v>5210</v>
      </c>
      <c r="M5100" s="102"/>
      <c r="N5100" s="112"/>
      <c r="O5100" s="102"/>
      <c r="P5100" s="102"/>
      <c r="Q5100" s="102"/>
      <c r="R5100" s="102"/>
      <c r="S5100" s="102"/>
      <c r="T5100" s="102"/>
      <c r="U5100" s="102"/>
      <c r="V5100" s="127" t="s">
        <v>5147</v>
      </c>
      <c r="W5100" s="102"/>
      <c r="X5100" s="324"/>
    </row>
    <row r="5101" spans="1:24" ht="12.95" customHeight="1" x14ac:dyDescent="0.2">
      <c r="A5101" s="115">
        <v>2001</v>
      </c>
      <c r="B5101" s="115" t="s">
        <v>6763</v>
      </c>
      <c r="C5101" s="102" t="s">
        <v>5212</v>
      </c>
      <c r="D5101" s="127" t="s">
        <v>37642</v>
      </c>
      <c r="E5101" s="115" t="s">
        <v>5514</v>
      </c>
      <c r="F5101" s="104" t="s">
        <v>14834</v>
      </c>
      <c r="G5101" s="105"/>
      <c r="H5101" s="102"/>
      <c r="I5101" s="102"/>
      <c r="J5101" s="102"/>
      <c r="K5101" s="102"/>
      <c r="L5101" s="111" t="s">
        <v>5211</v>
      </c>
      <c r="M5101" s="102"/>
      <c r="N5101" s="112"/>
      <c r="O5101" s="102"/>
      <c r="P5101" s="102"/>
      <c r="Q5101" s="102"/>
      <c r="R5101" s="102"/>
      <c r="S5101" s="102"/>
      <c r="T5101" s="102"/>
      <c r="U5101" s="102"/>
      <c r="V5101" s="127" t="s">
        <v>5147</v>
      </c>
      <c r="W5101" s="102"/>
      <c r="X5101" s="324"/>
    </row>
    <row r="5102" spans="1:24" ht="12.95" customHeight="1" x14ac:dyDescent="0.2">
      <c r="A5102" s="115">
        <v>2001</v>
      </c>
      <c r="B5102" s="115" t="s">
        <v>6763</v>
      </c>
      <c r="C5102" s="102" t="s">
        <v>5212</v>
      </c>
      <c r="D5102" s="127" t="s">
        <v>37643</v>
      </c>
      <c r="E5102" s="115" t="s">
        <v>2580</v>
      </c>
      <c r="F5102" s="104" t="s">
        <v>14834</v>
      </c>
      <c r="G5102" s="105"/>
      <c r="H5102" s="102"/>
      <c r="I5102" s="102"/>
      <c r="J5102" s="102"/>
      <c r="K5102" s="102"/>
      <c r="L5102" s="111" t="s">
        <v>5068</v>
      </c>
      <c r="M5102" s="102"/>
      <c r="N5102" s="112"/>
      <c r="O5102" s="102"/>
      <c r="P5102" s="102"/>
      <c r="Q5102" s="102"/>
      <c r="R5102" s="102"/>
      <c r="S5102" s="102"/>
      <c r="T5102" s="102"/>
      <c r="U5102" s="102"/>
      <c r="V5102" s="127" t="s">
        <v>5147</v>
      </c>
      <c r="W5102" s="102"/>
      <c r="X5102" s="324"/>
    </row>
    <row r="5103" spans="1:24" ht="12.95" customHeight="1" x14ac:dyDescent="0.2">
      <c r="A5103" s="115">
        <v>2007</v>
      </c>
      <c r="B5103" s="102" t="s">
        <v>6763</v>
      </c>
      <c r="C5103" s="103" t="s">
        <v>18376</v>
      </c>
      <c r="D5103" s="102" t="s">
        <v>8745</v>
      </c>
      <c r="E5103" s="102" t="s">
        <v>8739</v>
      </c>
      <c r="F5103" s="104" t="s">
        <v>14834</v>
      </c>
      <c r="G5103" s="105">
        <v>15598</v>
      </c>
      <c r="H5103" s="115" t="s">
        <v>7198</v>
      </c>
      <c r="I5103" s="115" t="s">
        <v>32265</v>
      </c>
      <c r="J5103" s="115" t="s">
        <v>9478</v>
      </c>
      <c r="K5103" s="115"/>
      <c r="L5103" s="111"/>
      <c r="M5103" s="109">
        <v>2</v>
      </c>
      <c r="N5103" s="112" t="s">
        <v>18377</v>
      </c>
      <c r="O5103" s="102" t="s">
        <v>16911</v>
      </c>
      <c r="P5103" s="39"/>
      <c r="Q5103" s="39" t="s">
        <v>8076</v>
      </c>
      <c r="R5103" s="109" t="s">
        <v>7035</v>
      </c>
      <c r="S5103" s="102"/>
      <c r="T5103" s="102" t="s">
        <v>14962</v>
      </c>
      <c r="U5103" s="102" t="s">
        <v>18378</v>
      </c>
      <c r="V5103" s="109">
        <v>6.5</v>
      </c>
      <c r="W5103" s="107"/>
      <c r="X5103" s="113"/>
    </row>
    <row r="5104" spans="1:24" ht="12.95" customHeight="1" x14ac:dyDescent="0.2">
      <c r="A5104" s="115">
        <v>2007</v>
      </c>
      <c r="B5104" s="102" t="s">
        <v>6763</v>
      </c>
      <c r="C5104" s="102" t="s">
        <v>18376</v>
      </c>
      <c r="D5104" s="102" t="s">
        <v>11082</v>
      </c>
      <c r="E5104" s="102" t="s">
        <v>8740</v>
      </c>
      <c r="F5104" s="104" t="s">
        <v>14834</v>
      </c>
      <c r="G5104" s="105">
        <v>15630</v>
      </c>
      <c r="H5104" s="115" t="s">
        <v>11819</v>
      </c>
      <c r="I5104" s="115" t="s">
        <v>32265</v>
      </c>
      <c r="J5104" s="115" t="s">
        <v>9820</v>
      </c>
      <c r="K5104" s="115"/>
      <c r="L5104" s="111"/>
      <c r="M5104" s="109">
        <v>3</v>
      </c>
      <c r="N5104" s="112" t="s">
        <v>15876</v>
      </c>
      <c r="O5104" s="102" t="s">
        <v>17670</v>
      </c>
      <c r="P5104" s="39"/>
      <c r="Q5104" s="39" t="s">
        <v>10189</v>
      </c>
      <c r="R5104" s="109" t="s">
        <v>7035</v>
      </c>
      <c r="S5104" s="102"/>
      <c r="T5104" s="102" t="s">
        <v>14962</v>
      </c>
      <c r="U5104" s="102" t="s">
        <v>29178</v>
      </c>
      <c r="V5104" s="109">
        <v>6</v>
      </c>
      <c r="W5104" s="107"/>
      <c r="X5104" s="113"/>
    </row>
    <row r="5105" spans="1:24" ht="12.95" customHeight="1" x14ac:dyDescent="0.2">
      <c r="A5105" s="115">
        <v>2007</v>
      </c>
      <c r="B5105" s="102" t="s">
        <v>6763</v>
      </c>
      <c r="C5105" s="102" t="s">
        <v>18376</v>
      </c>
      <c r="D5105" s="102" t="s">
        <v>10058</v>
      </c>
      <c r="E5105" s="102" t="s">
        <v>8741</v>
      </c>
      <c r="F5105" s="104" t="s">
        <v>14834</v>
      </c>
      <c r="G5105" s="105">
        <v>16267</v>
      </c>
      <c r="H5105" s="115" t="s">
        <v>11819</v>
      </c>
      <c r="I5105" s="115" t="s">
        <v>32265</v>
      </c>
      <c r="J5105" s="115" t="s">
        <v>1916</v>
      </c>
      <c r="K5105" s="115"/>
      <c r="L5105" s="111"/>
      <c r="M5105" s="109">
        <v>1</v>
      </c>
      <c r="N5105" s="108" t="s">
        <v>32266</v>
      </c>
      <c r="O5105" s="102"/>
      <c r="P5105" s="39" t="s">
        <v>9160</v>
      </c>
      <c r="Q5105" s="39" t="s">
        <v>18159</v>
      </c>
      <c r="R5105" s="109"/>
      <c r="S5105" s="102"/>
      <c r="T5105" s="102" t="s">
        <v>21293</v>
      </c>
      <c r="U5105" s="102" t="s">
        <v>29179</v>
      </c>
      <c r="V5105" s="109">
        <v>6.5</v>
      </c>
      <c r="W5105" s="107"/>
      <c r="X5105" s="113"/>
    </row>
    <row r="5106" spans="1:24" ht="12.95" customHeight="1" x14ac:dyDescent="0.2">
      <c r="A5106" s="115">
        <v>2007</v>
      </c>
      <c r="B5106" s="102" t="s">
        <v>6763</v>
      </c>
      <c r="C5106" s="102" t="s">
        <v>18376</v>
      </c>
      <c r="D5106" s="102" t="s">
        <v>9796</v>
      </c>
      <c r="E5106" s="102" t="s">
        <v>8742</v>
      </c>
      <c r="F5106" s="104" t="s">
        <v>14834</v>
      </c>
      <c r="G5106" s="105">
        <v>16290</v>
      </c>
      <c r="H5106" s="115" t="s">
        <v>32267</v>
      </c>
      <c r="I5106" s="115" t="s">
        <v>11819</v>
      </c>
      <c r="J5106" s="115" t="s">
        <v>7551</v>
      </c>
      <c r="K5106" s="115"/>
      <c r="L5106" s="111"/>
      <c r="M5106" s="109">
        <v>1.5</v>
      </c>
      <c r="N5106" s="108" t="s">
        <v>30966</v>
      </c>
      <c r="O5106" s="102" t="s">
        <v>162</v>
      </c>
      <c r="P5106" s="39"/>
      <c r="Q5106" s="39" t="s">
        <v>19131</v>
      </c>
      <c r="R5106" s="109"/>
      <c r="S5106" s="102" t="s">
        <v>8315</v>
      </c>
      <c r="T5106" s="102" t="s">
        <v>20547</v>
      </c>
      <c r="U5106" s="102" t="s">
        <v>7552</v>
      </c>
      <c r="V5106" s="109">
        <v>7</v>
      </c>
      <c r="W5106" s="107"/>
      <c r="X5106" s="113"/>
    </row>
    <row r="5107" spans="1:24" ht="12.95" customHeight="1" x14ac:dyDescent="0.2">
      <c r="A5107" s="115">
        <v>2007</v>
      </c>
      <c r="B5107" s="102" t="s">
        <v>6763</v>
      </c>
      <c r="C5107" s="102" t="s">
        <v>18376</v>
      </c>
      <c r="D5107" s="102" t="s">
        <v>7553</v>
      </c>
      <c r="E5107" s="102" t="s">
        <v>8743</v>
      </c>
      <c r="F5107" s="104" t="s">
        <v>14834</v>
      </c>
      <c r="G5107" s="105">
        <v>16285</v>
      </c>
      <c r="H5107" s="115" t="s">
        <v>11819</v>
      </c>
      <c r="I5107" s="115" t="s">
        <v>32265</v>
      </c>
      <c r="J5107" s="115" t="s">
        <v>3074</v>
      </c>
      <c r="K5107" s="115"/>
      <c r="L5107" s="111"/>
      <c r="M5107" s="109">
        <v>0.5</v>
      </c>
      <c r="N5107" s="108">
        <v>16</v>
      </c>
      <c r="O5107" s="102" t="s">
        <v>12252</v>
      </c>
      <c r="P5107" s="39" t="s">
        <v>9125</v>
      </c>
      <c r="Q5107" s="39" t="s">
        <v>9125</v>
      </c>
      <c r="R5107" s="109"/>
      <c r="S5107" s="102"/>
      <c r="T5107" s="102" t="s">
        <v>20547</v>
      </c>
      <c r="U5107" s="102" t="s">
        <v>18379</v>
      </c>
      <c r="V5107" s="109">
        <v>6.5</v>
      </c>
      <c r="W5107" s="107"/>
      <c r="X5107" s="113"/>
    </row>
    <row r="5108" spans="1:24" ht="12.95" customHeight="1" x14ac:dyDescent="0.2">
      <c r="A5108" s="115">
        <v>2007</v>
      </c>
      <c r="B5108" s="102" t="s">
        <v>6763</v>
      </c>
      <c r="C5108" s="102" t="s">
        <v>18376</v>
      </c>
      <c r="D5108" s="102" t="s">
        <v>9396</v>
      </c>
      <c r="E5108" s="102" t="s">
        <v>8744</v>
      </c>
      <c r="F5108" s="104" t="s">
        <v>14834</v>
      </c>
      <c r="G5108" s="105">
        <v>16497</v>
      </c>
      <c r="H5108" s="115" t="s">
        <v>32268</v>
      </c>
      <c r="I5108" s="115" t="s">
        <v>11819</v>
      </c>
      <c r="J5108" s="115" t="s">
        <v>1610</v>
      </c>
      <c r="K5108" s="115"/>
      <c r="L5108" s="111"/>
      <c r="M5108" s="109">
        <v>1</v>
      </c>
      <c r="N5108" s="112" t="s">
        <v>12003</v>
      </c>
      <c r="O5108" s="102" t="s">
        <v>325</v>
      </c>
      <c r="P5108" s="39" t="s">
        <v>9125</v>
      </c>
      <c r="Q5108" s="39" t="s">
        <v>16893</v>
      </c>
      <c r="R5108" s="109"/>
      <c r="S5108" s="102"/>
      <c r="T5108" s="102" t="s">
        <v>21275</v>
      </c>
      <c r="U5108" s="102" t="s">
        <v>29180</v>
      </c>
      <c r="V5108" s="109">
        <v>6.5</v>
      </c>
      <c r="W5108" s="107"/>
      <c r="X5108" s="113"/>
    </row>
    <row r="5109" spans="1:24" ht="12.95" customHeight="1" x14ac:dyDescent="0.2">
      <c r="A5109" s="115">
        <v>2011</v>
      </c>
      <c r="B5109" s="102" t="s">
        <v>6763</v>
      </c>
      <c r="C5109" s="103" t="s">
        <v>18380</v>
      </c>
      <c r="D5109" s="102" t="s">
        <v>4358</v>
      </c>
      <c r="E5109" s="102" t="s">
        <v>7283</v>
      </c>
      <c r="F5109" s="104" t="s">
        <v>14834</v>
      </c>
      <c r="G5109" s="105">
        <v>16022</v>
      </c>
      <c r="H5109" s="115" t="s">
        <v>2519</v>
      </c>
      <c r="I5109" s="115" t="s">
        <v>32269</v>
      </c>
      <c r="J5109" s="115" t="s">
        <v>4359</v>
      </c>
      <c r="K5109" s="115"/>
      <c r="L5109" s="111"/>
      <c r="M5109" s="109">
        <v>2</v>
      </c>
      <c r="N5109" s="112" t="s">
        <v>17002</v>
      </c>
      <c r="O5109" s="102"/>
      <c r="P5109" s="39" t="s">
        <v>13301</v>
      </c>
      <c r="Q5109" s="39" t="s">
        <v>20572</v>
      </c>
      <c r="R5109" s="109"/>
      <c r="S5109" s="102"/>
      <c r="T5109" s="102" t="s">
        <v>21275</v>
      </c>
      <c r="U5109" s="102" t="s">
        <v>29181</v>
      </c>
      <c r="V5109" s="109">
        <v>8</v>
      </c>
      <c r="W5109" s="107"/>
      <c r="X5109" s="113"/>
    </row>
    <row r="5110" spans="1:24" ht="12.95" customHeight="1" x14ac:dyDescent="0.2">
      <c r="A5110" s="115">
        <v>2011</v>
      </c>
      <c r="B5110" s="102" t="s">
        <v>6763</v>
      </c>
      <c r="C5110" s="102" t="s">
        <v>18380</v>
      </c>
      <c r="D5110" s="102" t="s">
        <v>2518</v>
      </c>
      <c r="E5110" s="102" t="s">
        <v>7284</v>
      </c>
      <c r="F5110" s="104" t="s">
        <v>14834</v>
      </c>
      <c r="G5110" s="105">
        <v>16346</v>
      </c>
      <c r="H5110" s="115" t="s">
        <v>13336</v>
      </c>
      <c r="I5110" s="115" t="s">
        <v>32269</v>
      </c>
      <c r="J5110" s="115" t="s">
        <v>2583</v>
      </c>
      <c r="K5110" s="115"/>
      <c r="L5110" s="111"/>
      <c r="M5110" s="109">
        <v>1.75</v>
      </c>
      <c r="N5110" s="108" t="s">
        <v>32270</v>
      </c>
      <c r="O5110" s="102" t="s">
        <v>9160</v>
      </c>
      <c r="P5110" s="39" t="s">
        <v>162</v>
      </c>
      <c r="Q5110" s="39" t="s">
        <v>19176</v>
      </c>
      <c r="R5110" s="109" t="s">
        <v>7035</v>
      </c>
      <c r="S5110" s="102"/>
      <c r="T5110" s="102" t="s">
        <v>21275</v>
      </c>
      <c r="U5110" s="102" t="s">
        <v>29182</v>
      </c>
      <c r="V5110" s="109">
        <v>6.5</v>
      </c>
      <c r="W5110" s="107"/>
      <c r="X5110" s="113"/>
    </row>
    <row r="5111" spans="1:24" ht="12.95" customHeight="1" x14ac:dyDescent="0.2">
      <c r="A5111" s="115">
        <v>2011</v>
      </c>
      <c r="B5111" s="102" t="s">
        <v>6763</v>
      </c>
      <c r="C5111" s="102" t="s">
        <v>18380</v>
      </c>
      <c r="D5111" s="102" t="s">
        <v>4371</v>
      </c>
      <c r="E5111" s="102" t="s">
        <v>7285</v>
      </c>
      <c r="F5111" s="104" t="s">
        <v>14834</v>
      </c>
      <c r="G5111" s="105">
        <v>16310</v>
      </c>
      <c r="H5111" s="115" t="s">
        <v>13336</v>
      </c>
      <c r="I5111" s="115" t="s">
        <v>32269</v>
      </c>
      <c r="J5111" s="115" t="s">
        <v>4372</v>
      </c>
      <c r="K5111" s="115"/>
      <c r="L5111" s="111"/>
      <c r="M5111" s="109">
        <v>0.75</v>
      </c>
      <c r="N5111" s="108" t="s">
        <v>32261</v>
      </c>
      <c r="O5111" s="102"/>
      <c r="P5111" s="39"/>
      <c r="Q5111" s="39" t="s">
        <v>16545</v>
      </c>
      <c r="R5111" s="109"/>
      <c r="S5111" s="102"/>
      <c r="T5111" s="102" t="s">
        <v>21275</v>
      </c>
      <c r="U5111" s="102" t="s">
        <v>29183</v>
      </c>
      <c r="V5111" s="109">
        <v>6</v>
      </c>
      <c r="W5111" s="107"/>
      <c r="X5111" s="113"/>
    </row>
    <row r="5112" spans="1:24" ht="12.95" customHeight="1" x14ac:dyDescent="0.2">
      <c r="A5112" s="115">
        <v>2011</v>
      </c>
      <c r="B5112" s="102" t="s">
        <v>6763</v>
      </c>
      <c r="C5112" s="102" t="s">
        <v>18380</v>
      </c>
      <c r="D5112" s="102" t="s">
        <v>4373</v>
      </c>
      <c r="E5112" s="102" t="s">
        <v>7286</v>
      </c>
      <c r="F5112" s="104" t="s">
        <v>14834</v>
      </c>
      <c r="G5112" s="105">
        <v>16315</v>
      </c>
      <c r="H5112" s="102" t="s">
        <v>30684</v>
      </c>
      <c r="I5112" s="115" t="s">
        <v>32269</v>
      </c>
      <c r="J5112" s="115" t="s">
        <v>4374</v>
      </c>
      <c r="K5112" s="115"/>
      <c r="L5112" s="111"/>
      <c r="M5112" s="109">
        <v>1</v>
      </c>
      <c r="N5112" s="108" t="s">
        <v>13390</v>
      </c>
      <c r="O5112" s="102"/>
      <c r="P5112" s="39"/>
      <c r="Q5112" s="39" t="s">
        <v>17671</v>
      </c>
      <c r="R5112" s="109"/>
      <c r="S5112" s="102"/>
      <c r="T5112" s="102" t="s">
        <v>21275</v>
      </c>
      <c r="U5112" s="102" t="s">
        <v>29184</v>
      </c>
      <c r="V5112" s="109">
        <v>6</v>
      </c>
      <c r="W5112" s="107"/>
      <c r="X5112" s="113"/>
    </row>
    <row r="5113" spans="1:24" ht="12.95" customHeight="1" x14ac:dyDescent="0.2">
      <c r="A5113" s="115">
        <v>2011</v>
      </c>
      <c r="B5113" s="102" t="s">
        <v>6763</v>
      </c>
      <c r="C5113" s="102" t="s">
        <v>18380</v>
      </c>
      <c r="D5113" s="102" t="s">
        <v>6289</v>
      </c>
      <c r="E5113" s="102" t="s">
        <v>7287</v>
      </c>
      <c r="F5113" s="104" t="s">
        <v>14834</v>
      </c>
      <c r="G5113" s="105">
        <v>15987</v>
      </c>
      <c r="H5113" s="115" t="s">
        <v>32269</v>
      </c>
      <c r="I5113" s="115" t="s">
        <v>13336</v>
      </c>
      <c r="J5113" s="115" t="s">
        <v>6290</v>
      </c>
      <c r="K5113" s="115"/>
      <c r="L5113" s="111"/>
      <c r="M5113" s="109">
        <v>0.5</v>
      </c>
      <c r="N5113" s="108">
        <v>15</v>
      </c>
      <c r="O5113" s="102"/>
      <c r="P5113" s="39"/>
      <c r="Q5113" s="39" t="s">
        <v>16868</v>
      </c>
      <c r="R5113" s="109" t="s">
        <v>7035</v>
      </c>
      <c r="S5113" s="102"/>
      <c r="T5113" s="102" t="s">
        <v>21275</v>
      </c>
      <c r="U5113" s="102" t="s">
        <v>29185</v>
      </c>
      <c r="V5113" s="109">
        <v>6</v>
      </c>
      <c r="W5113" s="107"/>
      <c r="X5113" s="113"/>
    </row>
    <row r="5114" spans="1:24" ht="12.95" customHeight="1" x14ac:dyDescent="0.2">
      <c r="A5114" s="115">
        <v>2011</v>
      </c>
      <c r="B5114" s="102" t="s">
        <v>6763</v>
      </c>
      <c r="C5114" s="102" t="s">
        <v>18380</v>
      </c>
      <c r="D5114" s="102" t="s">
        <v>6291</v>
      </c>
      <c r="E5114" s="102" t="s">
        <v>7288</v>
      </c>
      <c r="F5114" s="104" t="s">
        <v>14834</v>
      </c>
      <c r="G5114" s="105">
        <v>15982</v>
      </c>
      <c r="H5114" s="115" t="s">
        <v>7198</v>
      </c>
      <c r="I5114" s="115" t="s">
        <v>32269</v>
      </c>
      <c r="J5114" s="115" t="s">
        <v>6292</v>
      </c>
      <c r="K5114" s="115"/>
      <c r="L5114" s="111"/>
      <c r="M5114" s="109">
        <v>1</v>
      </c>
      <c r="N5114" s="112" t="s">
        <v>12955</v>
      </c>
      <c r="O5114" s="102" t="s">
        <v>10189</v>
      </c>
      <c r="P5114" s="39" t="s">
        <v>8076</v>
      </c>
      <c r="Q5114" s="39" t="s">
        <v>16576</v>
      </c>
      <c r="R5114" s="109" t="s">
        <v>7035</v>
      </c>
      <c r="S5114" s="102"/>
      <c r="T5114" s="102" t="s">
        <v>21275</v>
      </c>
      <c r="U5114" s="102" t="s">
        <v>32271</v>
      </c>
      <c r="V5114" s="109">
        <v>6</v>
      </c>
      <c r="W5114" s="107"/>
      <c r="X5114" s="113"/>
    </row>
    <row r="5115" spans="1:24" ht="12.95" customHeight="1" x14ac:dyDescent="0.2">
      <c r="A5115" s="115">
        <v>2009</v>
      </c>
      <c r="B5115" s="102" t="s">
        <v>6763</v>
      </c>
      <c r="C5115" s="103" t="s">
        <v>12731</v>
      </c>
      <c r="D5115" s="102" t="s">
        <v>2328</v>
      </c>
      <c r="E5115" s="102" t="s">
        <v>12732</v>
      </c>
      <c r="F5115" s="104" t="s">
        <v>14834</v>
      </c>
      <c r="G5115" s="105">
        <v>11505</v>
      </c>
      <c r="H5115" s="102" t="s">
        <v>31194</v>
      </c>
      <c r="I5115" s="115" t="s">
        <v>14944</v>
      </c>
      <c r="J5115" s="115" t="s">
        <v>2329</v>
      </c>
      <c r="K5115" s="115"/>
      <c r="L5115" s="111"/>
      <c r="M5115" s="109">
        <v>1</v>
      </c>
      <c r="N5115" s="108" t="s">
        <v>30831</v>
      </c>
      <c r="O5115" s="102"/>
      <c r="P5115" s="39"/>
      <c r="Q5115" s="39" t="s">
        <v>19627</v>
      </c>
      <c r="R5115" s="109"/>
      <c r="S5115" s="102"/>
      <c r="T5115" s="102" t="s">
        <v>21410</v>
      </c>
      <c r="U5115" s="102"/>
      <c r="V5115" s="109">
        <v>6</v>
      </c>
      <c r="W5115" s="107"/>
      <c r="X5115" s="113"/>
    </row>
    <row r="5116" spans="1:24" ht="12.95" customHeight="1" x14ac:dyDescent="0.2">
      <c r="A5116" s="115">
        <v>2009</v>
      </c>
      <c r="B5116" s="102" t="s">
        <v>6763</v>
      </c>
      <c r="C5116" s="102" t="s">
        <v>12731</v>
      </c>
      <c r="D5116" s="102" t="s">
        <v>2330</v>
      </c>
      <c r="E5116" s="102" t="s">
        <v>12733</v>
      </c>
      <c r="F5116" s="104" t="s">
        <v>14834</v>
      </c>
      <c r="G5116" s="105">
        <v>12520</v>
      </c>
      <c r="H5116" s="102" t="s">
        <v>31194</v>
      </c>
      <c r="I5116" s="115" t="s">
        <v>14944</v>
      </c>
      <c r="J5116" s="115" t="s">
        <v>2331</v>
      </c>
      <c r="K5116" s="115"/>
      <c r="L5116" s="111"/>
      <c r="M5116" s="109">
        <v>0.5</v>
      </c>
      <c r="N5116" s="108" t="s">
        <v>4578</v>
      </c>
      <c r="O5116" s="102"/>
      <c r="P5116" s="39" t="s">
        <v>3620</v>
      </c>
      <c r="Q5116" s="39" t="s">
        <v>21195</v>
      </c>
      <c r="R5116" s="109"/>
      <c r="S5116" s="102"/>
      <c r="T5116" s="102" t="s">
        <v>21410</v>
      </c>
      <c r="U5116" s="102" t="s">
        <v>4579</v>
      </c>
      <c r="V5116" s="109">
        <v>6.5</v>
      </c>
      <c r="W5116" s="107"/>
      <c r="X5116" s="113"/>
    </row>
    <row r="5117" spans="1:24" ht="12.95" customHeight="1" x14ac:dyDescent="0.2">
      <c r="A5117" s="115">
        <v>2009</v>
      </c>
      <c r="B5117" s="102" t="s">
        <v>6763</v>
      </c>
      <c r="C5117" s="102" t="s">
        <v>12731</v>
      </c>
      <c r="D5117" s="102" t="s">
        <v>10886</v>
      </c>
      <c r="E5117" s="102" t="s">
        <v>12734</v>
      </c>
      <c r="F5117" s="104" t="s">
        <v>14834</v>
      </c>
      <c r="G5117" s="105">
        <v>12753</v>
      </c>
      <c r="H5117" s="102" t="s">
        <v>31194</v>
      </c>
      <c r="I5117" s="115" t="s">
        <v>14944</v>
      </c>
      <c r="J5117" s="132" t="s">
        <v>10887</v>
      </c>
      <c r="K5117" s="115"/>
      <c r="L5117" s="111"/>
      <c r="M5117" s="109">
        <v>2</v>
      </c>
      <c r="N5117" s="112" t="s">
        <v>16014</v>
      </c>
      <c r="O5117" s="102" t="s">
        <v>3620</v>
      </c>
      <c r="P5117" s="39"/>
      <c r="Q5117" s="39" t="s">
        <v>19090</v>
      </c>
      <c r="R5117" s="109"/>
      <c r="S5117" s="102"/>
      <c r="T5117" s="102" t="s">
        <v>21410</v>
      </c>
      <c r="U5117" s="102"/>
      <c r="V5117" s="109">
        <v>9</v>
      </c>
      <c r="W5117" s="107"/>
      <c r="X5117" s="113"/>
    </row>
    <row r="5118" spans="1:24" ht="12.95" customHeight="1" x14ac:dyDescent="0.2">
      <c r="A5118" s="115">
        <v>2009</v>
      </c>
      <c r="B5118" s="102" t="s">
        <v>6763</v>
      </c>
      <c r="C5118" s="102" t="s">
        <v>12731</v>
      </c>
      <c r="D5118" s="102" t="s">
        <v>8944</v>
      </c>
      <c r="E5118" s="102" t="s">
        <v>12735</v>
      </c>
      <c r="F5118" s="104" t="s">
        <v>14834</v>
      </c>
      <c r="G5118" s="105">
        <v>12753</v>
      </c>
      <c r="H5118" s="102" t="s">
        <v>32225</v>
      </c>
      <c r="I5118" s="115" t="s">
        <v>14944</v>
      </c>
      <c r="J5118" s="115" t="s">
        <v>8945</v>
      </c>
      <c r="K5118" s="115"/>
      <c r="L5118" s="111"/>
      <c r="M5118" s="109">
        <v>0.5</v>
      </c>
      <c r="N5118" s="108" t="s">
        <v>75</v>
      </c>
      <c r="O5118" s="102"/>
      <c r="P5118" s="39"/>
      <c r="Q5118" s="39" t="s">
        <v>29186</v>
      </c>
      <c r="R5118" s="109"/>
      <c r="S5118" s="102"/>
      <c r="T5118" s="102" t="s">
        <v>21410</v>
      </c>
      <c r="U5118" s="102"/>
      <c r="V5118" s="109">
        <v>6</v>
      </c>
      <c r="W5118" s="107"/>
      <c r="X5118" s="113"/>
    </row>
    <row r="5119" spans="1:24" ht="12.95" customHeight="1" x14ac:dyDescent="0.2">
      <c r="A5119" s="115">
        <v>2009</v>
      </c>
      <c r="B5119" s="102" t="s">
        <v>6763</v>
      </c>
      <c r="C5119" s="102" t="s">
        <v>12731</v>
      </c>
      <c r="D5119" s="102" t="s">
        <v>10882</v>
      </c>
      <c r="E5119" s="102" t="s">
        <v>12736</v>
      </c>
      <c r="F5119" s="104" t="s">
        <v>14834</v>
      </c>
      <c r="G5119" s="105">
        <v>12786</v>
      </c>
      <c r="H5119" s="115" t="s">
        <v>14944</v>
      </c>
      <c r="I5119" s="102" t="s">
        <v>31194</v>
      </c>
      <c r="J5119" s="115" t="s">
        <v>10883</v>
      </c>
      <c r="K5119" s="115"/>
      <c r="L5119" s="111"/>
      <c r="M5119" s="109">
        <v>1</v>
      </c>
      <c r="N5119" s="108" t="s">
        <v>32272</v>
      </c>
      <c r="O5119" s="102"/>
      <c r="P5119" s="39"/>
      <c r="Q5119" s="39" t="s">
        <v>16990</v>
      </c>
      <c r="R5119" s="109"/>
      <c r="S5119" s="102"/>
      <c r="T5119" s="102" t="s">
        <v>21410</v>
      </c>
      <c r="U5119" s="102" t="s">
        <v>29187</v>
      </c>
      <c r="V5119" s="109">
        <v>6.5</v>
      </c>
      <c r="W5119" s="107"/>
      <c r="X5119" s="113"/>
    </row>
    <row r="5120" spans="1:24" ht="12.95" customHeight="1" x14ac:dyDescent="0.2">
      <c r="A5120" s="115">
        <v>2009</v>
      </c>
      <c r="B5120" s="102" t="s">
        <v>6763</v>
      </c>
      <c r="C5120" s="102" t="s">
        <v>12731</v>
      </c>
      <c r="D5120" s="102" t="s">
        <v>10884</v>
      </c>
      <c r="E5120" s="102" t="s">
        <v>12737</v>
      </c>
      <c r="F5120" s="104" t="s">
        <v>14834</v>
      </c>
      <c r="G5120" s="105">
        <v>12811</v>
      </c>
      <c r="H5120" s="115" t="s">
        <v>14944</v>
      </c>
      <c r="I5120" s="102" t="s">
        <v>32225</v>
      </c>
      <c r="J5120" s="115" t="s">
        <v>10885</v>
      </c>
      <c r="K5120" s="115"/>
      <c r="L5120" s="111"/>
      <c r="M5120" s="109">
        <v>1</v>
      </c>
      <c r="N5120" s="108" t="s">
        <v>32273</v>
      </c>
      <c r="O5120" s="102"/>
      <c r="P5120" s="39"/>
      <c r="Q5120" s="39" t="s">
        <v>18149</v>
      </c>
      <c r="R5120" s="109"/>
      <c r="S5120" s="102"/>
      <c r="T5120" s="102" t="s">
        <v>21410</v>
      </c>
      <c r="U5120" s="102" t="s">
        <v>7960</v>
      </c>
      <c r="V5120" s="109">
        <v>6.5</v>
      </c>
      <c r="W5120" s="107"/>
      <c r="X5120" s="113"/>
    </row>
    <row r="5121" spans="1:24" ht="12.95" customHeight="1" x14ac:dyDescent="0.2">
      <c r="A5121" s="115">
        <v>2009</v>
      </c>
      <c r="B5121" s="102" t="s">
        <v>6763</v>
      </c>
      <c r="C5121" s="102" t="s">
        <v>12731</v>
      </c>
      <c r="D5121" s="102" t="s">
        <v>8481</v>
      </c>
      <c r="E5121" s="102" t="s">
        <v>12738</v>
      </c>
      <c r="F5121" s="104" t="s">
        <v>14834</v>
      </c>
      <c r="G5121" s="105">
        <v>12812</v>
      </c>
      <c r="H5121" s="115" t="s">
        <v>14944</v>
      </c>
      <c r="I5121" s="102" t="s">
        <v>32225</v>
      </c>
      <c r="J5121" s="115" t="s">
        <v>8482</v>
      </c>
      <c r="K5121" s="115"/>
      <c r="L5121" s="111"/>
      <c r="M5121" s="109">
        <v>1</v>
      </c>
      <c r="N5121" s="108" t="s">
        <v>30831</v>
      </c>
      <c r="O5121" s="102"/>
      <c r="P5121" s="39"/>
      <c r="Q5121" s="39" t="s">
        <v>29188</v>
      </c>
      <c r="R5121" s="109"/>
      <c r="S5121" s="102"/>
      <c r="T5121" s="102" t="s">
        <v>21410</v>
      </c>
      <c r="U5121" s="102" t="s">
        <v>7960</v>
      </c>
      <c r="V5121" s="109">
        <v>7</v>
      </c>
      <c r="W5121" s="107"/>
      <c r="X5121" s="113"/>
    </row>
    <row r="5122" spans="1:24" ht="12.95" customHeight="1" x14ac:dyDescent="0.2">
      <c r="A5122" s="115">
        <v>2009</v>
      </c>
      <c r="B5122" s="102" t="s">
        <v>6763</v>
      </c>
      <c r="C5122" s="102" t="s">
        <v>12731</v>
      </c>
      <c r="D5122" s="102" t="s">
        <v>8494</v>
      </c>
      <c r="E5122" s="102" t="s">
        <v>8523</v>
      </c>
      <c r="F5122" s="104" t="s">
        <v>14834</v>
      </c>
      <c r="G5122" s="105">
        <v>12841</v>
      </c>
      <c r="H5122" s="115" t="s">
        <v>14944</v>
      </c>
      <c r="I5122" s="102" t="s">
        <v>32225</v>
      </c>
      <c r="J5122" s="132" t="s">
        <v>6639</v>
      </c>
      <c r="K5122" s="115"/>
      <c r="L5122" s="111"/>
      <c r="M5122" s="109">
        <v>0.5</v>
      </c>
      <c r="N5122" s="125" t="s">
        <v>12003</v>
      </c>
      <c r="O5122" s="102"/>
      <c r="P5122" s="39"/>
      <c r="Q5122" s="39" t="s">
        <v>16576</v>
      </c>
      <c r="R5122" s="109"/>
      <c r="S5122" s="102"/>
      <c r="T5122" s="102" t="s">
        <v>21410</v>
      </c>
      <c r="U5122" s="102" t="s">
        <v>7960</v>
      </c>
      <c r="V5122" s="109">
        <v>9</v>
      </c>
      <c r="W5122" s="107"/>
      <c r="X5122" s="113"/>
    </row>
    <row r="5123" spans="1:24" ht="12.95" customHeight="1" x14ac:dyDescent="0.2">
      <c r="A5123" s="115">
        <v>2009</v>
      </c>
      <c r="B5123" s="102" t="s">
        <v>6763</v>
      </c>
      <c r="C5123" s="102" t="s">
        <v>12731</v>
      </c>
      <c r="D5123" s="102" t="s">
        <v>6640</v>
      </c>
      <c r="E5123" s="102" t="s">
        <v>8524</v>
      </c>
      <c r="F5123" s="104" t="s">
        <v>14834</v>
      </c>
      <c r="G5123" s="105">
        <v>12842</v>
      </c>
      <c r="H5123" s="115" t="s">
        <v>14944</v>
      </c>
      <c r="I5123" s="102" t="s">
        <v>32225</v>
      </c>
      <c r="J5123" s="115" t="s">
        <v>2324</v>
      </c>
      <c r="K5123" s="115"/>
      <c r="L5123" s="111"/>
      <c r="M5123" s="109">
        <v>1</v>
      </c>
      <c r="N5123" s="108" t="s">
        <v>32274</v>
      </c>
      <c r="O5123" s="102"/>
      <c r="P5123" s="39"/>
      <c r="Q5123" s="39" t="s">
        <v>20817</v>
      </c>
      <c r="R5123" s="109"/>
      <c r="S5123" s="102"/>
      <c r="T5123" s="102" t="s">
        <v>21410</v>
      </c>
      <c r="U5123" s="102" t="s">
        <v>3241</v>
      </c>
      <c r="V5123" s="109">
        <v>9</v>
      </c>
      <c r="W5123" s="107"/>
      <c r="X5123" s="113"/>
    </row>
    <row r="5124" spans="1:24" ht="12.95" customHeight="1" x14ac:dyDescent="0.2">
      <c r="A5124" s="115">
        <v>2009</v>
      </c>
      <c r="B5124" s="102" t="s">
        <v>6763</v>
      </c>
      <c r="C5124" s="102" t="s">
        <v>12731</v>
      </c>
      <c r="D5124" s="102" t="s">
        <v>2325</v>
      </c>
      <c r="E5124" s="102" t="s">
        <v>8525</v>
      </c>
      <c r="F5124" s="104" t="s">
        <v>14834</v>
      </c>
      <c r="G5124" s="105">
        <v>12847</v>
      </c>
      <c r="H5124" s="102" t="s">
        <v>32225</v>
      </c>
      <c r="I5124" s="115" t="s">
        <v>14944</v>
      </c>
      <c r="J5124" s="115" t="s">
        <v>2327</v>
      </c>
      <c r="K5124" s="115"/>
      <c r="L5124" s="111"/>
      <c r="M5124" s="109">
        <v>2</v>
      </c>
      <c r="N5124" s="108" t="s">
        <v>32275</v>
      </c>
      <c r="O5124" s="102"/>
      <c r="P5124" s="39"/>
      <c r="Q5124" s="39" t="s">
        <v>16760</v>
      </c>
      <c r="R5124" s="109"/>
      <c r="S5124" s="102"/>
      <c r="T5124" s="102" t="s">
        <v>21410</v>
      </c>
      <c r="U5124" s="102" t="s">
        <v>29189</v>
      </c>
      <c r="V5124" s="109">
        <v>8</v>
      </c>
      <c r="W5124" s="107"/>
      <c r="X5124" s="113"/>
    </row>
    <row r="5125" spans="1:24" ht="12.95" customHeight="1" x14ac:dyDescent="0.2">
      <c r="A5125" s="115">
        <v>2009</v>
      </c>
      <c r="B5125" s="102" t="s">
        <v>6763</v>
      </c>
      <c r="C5125" s="102" t="s">
        <v>12731</v>
      </c>
      <c r="D5125" s="102" t="s">
        <v>6470</v>
      </c>
      <c r="E5125" s="102" t="s">
        <v>8526</v>
      </c>
      <c r="F5125" s="167" t="s">
        <v>6406</v>
      </c>
      <c r="G5125" s="105">
        <v>12914</v>
      </c>
      <c r="H5125" s="115" t="s">
        <v>14944</v>
      </c>
      <c r="I5125" s="102" t="s">
        <v>31194</v>
      </c>
      <c r="J5125" s="115" t="s">
        <v>6471</v>
      </c>
      <c r="K5125" s="115"/>
      <c r="L5125" s="111"/>
      <c r="M5125" s="109">
        <v>1</v>
      </c>
      <c r="N5125" s="108" t="s">
        <v>32276</v>
      </c>
      <c r="O5125" s="102"/>
      <c r="P5125" s="39"/>
      <c r="Q5125" s="39" t="s">
        <v>17297</v>
      </c>
      <c r="R5125" s="109"/>
      <c r="S5125" s="102"/>
      <c r="T5125" s="102" t="s">
        <v>21410</v>
      </c>
      <c r="U5125" s="102" t="s">
        <v>29190</v>
      </c>
      <c r="V5125" s="109">
        <v>8</v>
      </c>
      <c r="W5125" s="107"/>
      <c r="X5125" s="113"/>
    </row>
    <row r="5126" spans="1:24" ht="12.95" customHeight="1" x14ac:dyDescent="0.2">
      <c r="A5126" s="115">
        <v>2009</v>
      </c>
      <c r="B5126" s="102" t="s">
        <v>6763</v>
      </c>
      <c r="C5126" s="102" t="s">
        <v>12731</v>
      </c>
      <c r="D5126" s="102" t="s">
        <v>8485</v>
      </c>
      <c r="E5126" s="102" t="s">
        <v>8527</v>
      </c>
      <c r="F5126" s="104" t="s">
        <v>14834</v>
      </c>
      <c r="G5126" s="105">
        <v>12928</v>
      </c>
      <c r="H5126" s="102" t="s">
        <v>31194</v>
      </c>
      <c r="I5126" s="115" t="s">
        <v>14944</v>
      </c>
      <c r="J5126" s="115" t="s">
        <v>8486</v>
      </c>
      <c r="K5126" s="115"/>
      <c r="L5126" s="111"/>
      <c r="M5126" s="109">
        <v>1.5</v>
      </c>
      <c r="N5126" s="108" t="s">
        <v>32277</v>
      </c>
      <c r="O5126" s="102"/>
      <c r="P5126" s="39" t="s">
        <v>15941</v>
      </c>
      <c r="Q5126" s="39" t="s">
        <v>19695</v>
      </c>
      <c r="R5126" s="109"/>
      <c r="S5126" s="102"/>
      <c r="T5126" s="102" t="s">
        <v>21410</v>
      </c>
      <c r="U5126" s="102" t="s">
        <v>10881</v>
      </c>
      <c r="V5126" s="109">
        <v>7</v>
      </c>
      <c r="W5126" s="107"/>
      <c r="X5126" s="113"/>
    </row>
    <row r="5127" spans="1:24" ht="12.95" customHeight="1" x14ac:dyDescent="0.2">
      <c r="A5127" s="115">
        <v>2009</v>
      </c>
      <c r="B5127" s="102" t="s">
        <v>6763</v>
      </c>
      <c r="C5127" s="102" t="s">
        <v>12731</v>
      </c>
      <c r="D5127" s="102" t="s">
        <v>4580</v>
      </c>
      <c r="E5127" s="102" t="s">
        <v>8528</v>
      </c>
      <c r="F5127" s="104" t="s">
        <v>14834</v>
      </c>
      <c r="G5127" s="105">
        <v>12932</v>
      </c>
      <c r="H5127" s="115" t="s">
        <v>14944</v>
      </c>
      <c r="I5127" s="102" t="s">
        <v>32225</v>
      </c>
      <c r="J5127" s="115" t="s">
        <v>4581</v>
      </c>
      <c r="K5127" s="115"/>
      <c r="L5127" s="111"/>
      <c r="M5127" s="109">
        <v>0.5</v>
      </c>
      <c r="N5127" s="108" t="s">
        <v>4582</v>
      </c>
      <c r="O5127" s="102"/>
      <c r="P5127" s="39"/>
      <c r="Q5127" s="39" t="s">
        <v>19737</v>
      </c>
      <c r="R5127" s="109"/>
      <c r="S5127" s="102"/>
      <c r="T5127" s="102" t="s">
        <v>21410</v>
      </c>
      <c r="U5127" s="102" t="s">
        <v>3848</v>
      </c>
      <c r="V5127" s="109">
        <v>7</v>
      </c>
      <c r="W5127" s="107"/>
      <c r="X5127" s="113"/>
    </row>
    <row r="5128" spans="1:24" ht="12.95" customHeight="1" x14ac:dyDescent="0.2">
      <c r="A5128" s="115">
        <v>2009</v>
      </c>
      <c r="B5128" s="102" t="s">
        <v>6763</v>
      </c>
      <c r="C5128" s="102" t="s">
        <v>12731</v>
      </c>
      <c r="D5128" s="102" t="s">
        <v>4583</v>
      </c>
      <c r="E5128" s="102" t="s">
        <v>10452</v>
      </c>
      <c r="F5128" s="104" t="s">
        <v>14834</v>
      </c>
      <c r="G5128" s="105">
        <v>12933</v>
      </c>
      <c r="H5128" s="115" t="s">
        <v>14944</v>
      </c>
      <c r="I5128" s="102" t="s">
        <v>31194</v>
      </c>
      <c r="J5128" s="115" t="s">
        <v>4584</v>
      </c>
      <c r="K5128" s="115"/>
      <c r="L5128" s="111"/>
      <c r="M5128" s="109">
        <v>0.5</v>
      </c>
      <c r="N5128" s="108" t="s">
        <v>1720</v>
      </c>
      <c r="O5128" s="102"/>
      <c r="P5128" s="39" t="s">
        <v>9125</v>
      </c>
      <c r="Q5128" s="39" t="s">
        <v>21050</v>
      </c>
      <c r="R5128" s="109"/>
      <c r="S5128" s="102"/>
      <c r="T5128" s="102" t="s">
        <v>21410</v>
      </c>
      <c r="U5128" s="102" t="s">
        <v>15834</v>
      </c>
      <c r="V5128" s="109">
        <v>6</v>
      </c>
      <c r="W5128" s="107"/>
      <c r="X5128" s="113"/>
    </row>
    <row r="5129" spans="1:24" ht="12.95" customHeight="1" x14ac:dyDescent="0.2">
      <c r="A5129" s="115">
        <v>2009</v>
      </c>
      <c r="B5129" s="102" t="s">
        <v>6763</v>
      </c>
      <c r="C5129" s="102" t="s">
        <v>12731</v>
      </c>
      <c r="D5129" s="102" t="s">
        <v>4585</v>
      </c>
      <c r="E5129" s="102" t="s">
        <v>9832</v>
      </c>
      <c r="F5129" s="104" t="s">
        <v>14834</v>
      </c>
      <c r="G5129" s="105">
        <v>13044</v>
      </c>
      <c r="H5129" s="115" t="s">
        <v>14944</v>
      </c>
      <c r="I5129" s="102" t="s">
        <v>31194</v>
      </c>
      <c r="J5129" s="132" t="s">
        <v>4586</v>
      </c>
      <c r="K5129" s="115"/>
      <c r="L5129" s="111"/>
      <c r="M5129" s="109">
        <v>0.25</v>
      </c>
      <c r="N5129" s="108" t="s">
        <v>4587</v>
      </c>
      <c r="O5129" s="102"/>
      <c r="P5129" s="39"/>
      <c r="Q5129" s="39" t="s">
        <v>19571</v>
      </c>
      <c r="R5129" s="109"/>
      <c r="S5129" s="102"/>
      <c r="T5129" s="102" t="s">
        <v>21410</v>
      </c>
      <c r="U5129" s="102" t="s">
        <v>2477</v>
      </c>
      <c r="V5129" s="109">
        <v>7</v>
      </c>
      <c r="W5129" s="107"/>
      <c r="X5129" s="113"/>
    </row>
    <row r="5130" spans="1:24" ht="12.95" customHeight="1" x14ac:dyDescent="0.2">
      <c r="A5130" s="115">
        <v>2009</v>
      </c>
      <c r="B5130" s="102" t="s">
        <v>6763</v>
      </c>
      <c r="C5130" s="102" t="s">
        <v>12731</v>
      </c>
      <c r="D5130" s="102" t="s">
        <v>4588</v>
      </c>
      <c r="E5130" s="102" t="s">
        <v>10453</v>
      </c>
      <c r="F5130" s="104" t="s">
        <v>14834</v>
      </c>
      <c r="G5130" s="105">
        <v>13079</v>
      </c>
      <c r="H5130" s="102" t="s">
        <v>31194</v>
      </c>
      <c r="I5130" s="115" t="s">
        <v>14944</v>
      </c>
      <c r="J5130" s="115" t="s">
        <v>4589</v>
      </c>
      <c r="K5130" s="115"/>
      <c r="L5130" s="111"/>
      <c r="M5130" s="109">
        <v>2</v>
      </c>
      <c r="N5130" s="112" t="s">
        <v>17464</v>
      </c>
      <c r="O5130" s="102"/>
      <c r="P5130" s="39"/>
      <c r="Q5130" s="39" t="s">
        <v>20917</v>
      </c>
      <c r="R5130" s="109"/>
      <c r="S5130" s="102"/>
      <c r="T5130" s="102" t="s">
        <v>21410</v>
      </c>
      <c r="U5130" s="102" t="s">
        <v>29191</v>
      </c>
      <c r="V5130" s="109">
        <v>7</v>
      </c>
      <c r="W5130" s="107"/>
      <c r="X5130" s="113"/>
    </row>
    <row r="5131" spans="1:24" ht="12.95" customHeight="1" x14ac:dyDescent="0.2">
      <c r="A5131" s="115">
        <v>2009</v>
      </c>
      <c r="B5131" s="102" t="s">
        <v>6763</v>
      </c>
      <c r="C5131" s="102" t="s">
        <v>12731</v>
      </c>
      <c r="D5131" s="102" t="s">
        <v>4590</v>
      </c>
      <c r="E5131" s="102" t="s">
        <v>10454</v>
      </c>
      <c r="F5131" s="104" t="s">
        <v>14834</v>
      </c>
      <c r="G5131" s="105">
        <v>13587</v>
      </c>
      <c r="H5131" s="102" t="s">
        <v>32225</v>
      </c>
      <c r="I5131" s="115" t="s">
        <v>14944</v>
      </c>
      <c r="J5131" s="115" t="s">
        <v>6469</v>
      </c>
      <c r="K5131" s="115"/>
      <c r="L5131" s="111"/>
      <c r="M5131" s="109">
        <v>2</v>
      </c>
      <c r="N5131" s="112" t="s">
        <v>17002</v>
      </c>
      <c r="O5131" s="102"/>
      <c r="P5131" s="39"/>
      <c r="Q5131" s="39" t="s">
        <v>19550</v>
      </c>
      <c r="R5131" s="109"/>
      <c r="S5131" s="102"/>
      <c r="T5131" s="102" t="s">
        <v>21410</v>
      </c>
      <c r="U5131" s="102" t="s">
        <v>29192</v>
      </c>
      <c r="V5131" s="109">
        <v>7</v>
      </c>
      <c r="W5131" s="107"/>
      <c r="X5131" s="113"/>
    </row>
    <row r="5132" spans="1:24" ht="12.95" customHeight="1" x14ac:dyDescent="0.2">
      <c r="A5132" s="115">
        <v>2009</v>
      </c>
      <c r="B5132" s="102" t="s">
        <v>6763</v>
      </c>
      <c r="C5132" s="102" t="s">
        <v>12731</v>
      </c>
      <c r="D5132" s="102" t="s">
        <v>8637</v>
      </c>
      <c r="E5132" s="102" t="s">
        <v>2326</v>
      </c>
      <c r="F5132" s="104" t="s">
        <v>14834</v>
      </c>
      <c r="G5132" s="105">
        <v>12520</v>
      </c>
      <c r="H5132" s="102" t="s">
        <v>31194</v>
      </c>
      <c r="I5132" s="115" t="s">
        <v>14944</v>
      </c>
      <c r="J5132" s="115" t="s">
        <v>8947</v>
      </c>
      <c r="K5132" s="115"/>
      <c r="L5132" s="133" t="s">
        <v>8946</v>
      </c>
      <c r="M5132" s="124"/>
      <c r="N5132" s="261"/>
      <c r="O5132" s="124"/>
      <c r="P5132" s="262"/>
      <c r="Q5132" s="262"/>
      <c r="R5132" s="124"/>
      <c r="S5132" s="124"/>
      <c r="T5132" s="102" t="s">
        <v>21410</v>
      </c>
      <c r="U5132" s="102" t="s">
        <v>8638</v>
      </c>
      <c r="V5132" s="109">
        <v>101.5</v>
      </c>
      <c r="W5132" s="107"/>
      <c r="X5132" s="113"/>
    </row>
    <row r="5133" spans="1:24" ht="12.95" customHeight="1" x14ac:dyDescent="0.2">
      <c r="A5133" s="115">
        <v>2000</v>
      </c>
      <c r="B5133" s="102" t="s">
        <v>6763</v>
      </c>
      <c r="C5133" s="103" t="s">
        <v>8463</v>
      </c>
      <c r="D5133" s="102" t="s">
        <v>14626</v>
      </c>
      <c r="E5133" s="102" t="s">
        <v>8208</v>
      </c>
      <c r="F5133" s="104" t="s">
        <v>14834</v>
      </c>
      <c r="G5133" s="105">
        <v>16559</v>
      </c>
      <c r="H5133" s="115" t="s">
        <v>2625</v>
      </c>
      <c r="I5133" s="115" t="s">
        <v>32234</v>
      </c>
      <c r="J5133" s="115" t="s">
        <v>3921</v>
      </c>
      <c r="K5133" s="115"/>
      <c r="L5133" s="111"/>
      <c r="M5133" s="109">
        <v>1.25</v>
      </c>
      <c r="N5133" s="108" t="s">
        <v>32278</v>
      </c>
      <c r="O5133" s="102"/>
      <c r="P5133" s="39"/>
      <c r="Q5133" s="39" t="s">
        <v>17601</v>
      </c>
      <c r="R5133" s="109"/>
      <c r="S5133" s="102" t="s">
        <v>8315</v>
      </c>
      <c r="T5133" s="102" t="s">
        <v>21409</v>
      </c>
      <c r="U5133" s="102" t="s">
        <v>29197</v>
      </c>
      <c r="V5133" s="109">
        <v>9</v>
      </c>
      <c r="W5133" s="107"/>
      <c r="X5133" s="113"/>
    </row>
    <row r="5134" spans="1:24" ht="12.95" customHeight="1" x14ac:dyDescent="0.2">
      <c r="A5134" s="115">
        <v>2000</v>
      </c>
      <c r="B5134" s="102" t="s">
        <v>6763</v>
      </c>
      <c r="C5134" s="102" t="s">
        <v>8463</v>
      </c>
      <c r="D5134" s="102" t="s">
        <v>15003</v>
      </c>
      <c r="E5134" s="102" t="s">
        <v>9920</v>
      </c>
      <c r="F5134" s="104" t="s">
        <v>14834</v>
      </c>
      <c r="G5134" s="105">
        <v>16560</v>
      </c>
      <c r="H5134" s="115" t="s">
        <v>2625</v>
      </c>
      <c r="I5134" s="115" t="s">
        <v>32234</v>
      </c>
      <c r="J5134" s="115" t="s">
        <v>3921</v>
      </c>
      <c r="K5134" s="115"/>
      <c r="L5134" s="111"/>
      <c r="M5134" s="109">
        <v>1.5</v>
      </c>
      <c r="N5134" s="108" t="s">
        <v>32279</v>
      </c>
      <c r="O5134" s="102"/>
      <c r="P5134" s="39" t="s">
        <v>9125</v>
      </c>
      <c r="Q5134" s="39" t="s">
        <v>19478</v>
      </c>
      <c r="R5134" s="109"/>
      <c r="S5134" s="102"/>
      <c r="T5134" s="102" t="s">
        <v>21409</v>
      </c>
      <c r="U5134" s="102" t="s">
        <v>21296</v>
      </c>
      <c r="V5134" s="109">
        <v>7</v>
      </c>
      <c r="W5134" s="107"/>
      <c r="X5134" s="113"/>
    </row>
    <row r="5135" spans="1:24" ht="12.95" customHeight="1" x14ac:dyDescent="0.2">
      <c r="A5135" s="115">
        <v>2000</v>
      </c>
      <c r="B5135" s="102" t="s">
        <v>6763</v>
      </c>
      <c r="C5135" s="102" t="s">
        <v>8463</v>
      </c>
      <c r="D5135" s="102" t="s">
        <v>6025</v>
      </c>
      <c r="E5135" s="102" t="s">
        <v>10963</v>
      </c>
      <c r="F5135" s="104" t="s">
        <v>14834</v>
      </c>
      <c r="G5135" s="105">
        <v>16561</v>
      </c>
      <c r="H5135" s="115" t="s">
        <v>2625</v>
      </c>
      <c r="I5135" s="115" t="s">
        <v>32234</v>
      </c>
      <c r="J5135" s="115" t="s">
        <v>14478</v>
      </c>
      <c r="K5135" s="115"/>
      <c r="L5135" s="111"/>
      <c r="M5135" s="109">
        <v>2</v>
      </c>
      <c r="N5135" s="108" t="s">
        <v>32280</v>
      </c>
      <c r="O5135" s="102" t="s">
        <v>10189</v>
      </c>
      <c r="P5135" s="39"/>
      <c r="Q5135" s="39" t="s">
        <v>19677</v>
      </c>
      <c r="R5135" s="109"/>
      <c r="S5135" s="102"/>
      <c r="T5135" s="102" t="s">
        <v>21409</v>
      </c>
      <c r="U5135" s="102" t="s">
        <v>29196</v>
      </c>
      <c r="V5135" s="109">
        <v>8</v>
      </c>
      <c r="W5135" s="107"/>
      <c r="X5135" s="113"/>
    </row>
    <row r="5136" spans="1:24" ht="12.95" customHeight="1" x14ac:dyDescent="0.2">
      <c r="A5136" s="115">
        <v>2000</v>
      </c>
      <c r="B5136" s="102" t="s">
        <v>6763</v>
      </c>
      <c r="C5136" s="102" t="s">
        <v>8463</v>
      </c>
      <c r="D5136" s="102" t="s">
        <v>13855</v>
      </c>
      <c r="E5136" s="102" t="s">
        <v>13854</v>
      </c>
      <c r="F5136" s="104" t="s">
        <v>14834</v>
      </c>
      <c r="G5136" s="105">
        <v>16569</v>
      </c>
      <c r="H5136" s="115" t="s">
        <v>2625</v>
      </c>
      <c r="I5136" s="115" t="s">
        <v>32234</v>
      </c>
      <c r="J5136" s="115" t="s">
        <v>7657</v>
      </c>
      <c r="K5136" s="115"/>
      <c r="L5136" s="111"/>
      <c r="M5136" s="109">
        <v>0.5</v>
      </c>
      <c r="N5136" s="108">
        <v>50</v>
      </c>
      <c r="O5136" s="102"/>
      <c r="P5136" s="39"/>
      <c r="Q5136" s="39" t="s">
        <v>12252</v>
      </c>
      <c r="R5136" s="109"/>
      <c r="S5136" s="102"/>
      <c r="T5136" s="102" t="s">
        <v>21409</v>
      </c>
      <c r="U5136" s="102" t="s">
        <v>10901</v>
      </c>
      <c r="V5136" s="109">
        <v>5.5</v>
      </c>
      <c r="W5136" s="107"/>
      <c r="X5136" s="113"/>
    </row>
    <row r="5137" spans="1:24" ht="12.95" customHeight="1" x14ac:dyDescent="0.2">
      <c r="A5137" s="115">
        <v>2000</v>
      </c>
      <c r="B5137" s="102" t="s">
        <v>6763</v>
      </c>
      <c r="C5137" s="102" t="s">
        <v>8463</v>
      </c>
      <c r="D5137" s="102" t="s">
        <v>13857</v>
      </c>
      <c r="E5137" s="102" t="s">
        <v>13856</v>
      </c>
      <c r="F5137" s="104" t="s">
        <v>14834</v>
      </c>
      <c r="G5137" s="105">
        <v>16572</v>
      </c>
      <c r="H5137" s="115" t="s">
        <v>32234</v>
      </c>
      <c r="I5137" s="115" t="s">
        <v>2625</v>
      </c>
      <c r="J5137" s="115" t="s">
        <v>3921</v>
      </c>
      <c r="K5137" s="115"/>
      <c r="L5137" s="111"/>
      <c r="M5137" s="109">
        <v>0.5</v>
      </c>
      <c r="N5137" s="108">
        <v>36</v>
      </c>
      <c r="O5137" s="102"/>
      <c r="P5137" s="39"/>
      <c r="Q5137" s="39" t="s">
        <v>18151</v>
      </c>
      <c r="R5137" s="109"/>
      <c r="S5137" s="102"/>
      <c r="T5137" s="102" t="s">
        <v>21409</v>
      </c>
      <c r="U5137" s="102" t="s">
        <v>6868</v>
      </c>
      <c r="V5137" s="109">
        <v>4</v>
      </c>
      <c r="W5137" s="107"/>
      <c r="X5137" s="113"/>
    </row>
    <row r="5138" spans="1:24" ht="12.95" customHeight="1" x14ac:dyDescent="0.2">
      <c r="A5138" s="115">
        <v>2000</v>
      </c>
      <c r="B5138" s="102" t="s">
        <v>6763</v>
      </c>
      <c r="C5138" s="102" t="s">
        <v>8463</v>
      </c>
      <c r="D5138" s="102" t="s">
        <v>15012</v>
      </c>
      <c r="E5138" s="102" t="s">
        <v>15011</v>
      </c>
      <c r="F5138" s="104" t="s">
        <v>14834</v>
      </c>
      <c r="G5138" s="105">
        <v>16580</v>
      </c>
      <c r="H5138" s="115" t="s">
        <v>32234</v>
      </c>
      <c r="I5138" s="115" t="s">
        <v>2625</v>
      </c>
      <c r="J5138" s="115" t="s">
        <v>3921</v>
      </c>
      <c r="K5138" s="115"/>
      <c r="L5138" s="111"/>
      <c r="M5138" s="109">
        <v>1</v>
      </c>
      <c r="N5138" s="108" t="s">
        <v>30966</v>
      </c>
      <c r="O5138" s="102"/>
      <c r="P5138" s="39"/>
      <c r="Q5138" s="39" t="s">
        <v>16121</v>
      </c>
      <c r="R5138" s="109"/>
      <c r="S5138" s="102"/>
      <c r="T5138" s="102" t="s">
        <v>21409</v>
      </c>
      <c r="U5138" s="102" t="s">
        <v>29198</v>
      </c>
      <c r="V5138" s="109">
        <v>6</v>
      </c>
      <c r="W5138" s="107"/>
      <c r="X5138" s="113"/>
    </row>
    <row r="5139" spans="1:24" ht="12.95" customHeight="1" x14ac:dyDescent="0.2">
      <c r="A5139" s="115">
        <v>2000</v>
      </c>
      <c r="B5139" s="102" t="s">
        <v>6763</v>
      </c>
      <c r="C5139" s="102" t="s">
        <v>8463</v>
      </c>
      <c r="D5139" s="102" t="s">
        <v>7450</v>
      </c>
      <c r="E5139" s="102" t="s">
        <v>15013</v>
      </c>
      <c r="F5139" s="104" t="s">
        <v>14834</v>
      </c>
      <c r="G5139" s="105">
        <v>16598</v>
      </c>
      <c r="H5139" s="115" t="s">
        <v>2625</v>
      </c>
      <c r="I5139" s="115" t="s">
        <v>32234</v>
      </c>
      <c r="J5139" s="115" t="s">
        <v>14531</v>
      </c>
      <c r="K5139" s="115"/>
      <c r="L5139" s="111"/>
      <c r="M5139" s="109">
        <v>1</v>
      </c>
      <c r="N5139" s="108" t="s">
        <v>32281</v>
      </c>
      <c r="O5139" s="102" t="s">
        <v>3620</v>
      </c>
      <c r="P5139" s="39"/>
      <c r="Q5139" s="39" t="s">
        <v>16873</v>
      </c>
      <c r="R5139" s="109"/>
      <c r="S5139" s="102" t="s">
        <v>8315</v>
      </c>
      <c r="T5139" s="102" t="s">
        <v>21409</v>
      </c>
      <c r="U5139" s="102" t="s">
        <v>29195</v>
      </c>
      <c r="V5139" s="109">
        <v>8</v>
      </c>
      <c r="W5139" s="107"/>
      <c r="X5139" s="113"/>
    </row>
    <row r="5140" spans="1:24" ht="12.95" customHeight="1" x14ac:dyDescent="0.2">
      <c r="A5140" s="115">
        <v>2000</v>
      </c>
      <c r="B5140" s="102" t="s">
        <v>6763</v>
      </c>
      <c r="C5140" s="102" t="s">
        <v>8463</v>
      </c>
      <c r="D5140" s="102" t="s">
        <v>2433</v>
      </c>
      <c r="E5140" s="102" t="s">
        <v>2432</v>
      </c>
      <c r="F5140" s="104" t="s">
        <v>14834</v>
      </c>
      <c r="G5140" s="105">
        <v>16609</v>
      </c>
      <c r="H5140" s="115" t="s">
        <v>32234</v>
      </c>
      <c r="I5140" s="115" t="s">
        <v>2625</v>
      </c>
      <c r="J5140" s="115" t="s">
        <v>5333</v>
      </c>
      <c r="K5140" s="115"/>
      <c r="L5140" s="111"/>
      <c r="M5140" s="109">
        <v>1</v>
      </c>
      <c r="N5140" s="108" t="s">
        <v>32282</v>
      </c>
      <c r="O5140" s="102"/>
      <c r="P5140" s="39"/>
      <c r="Q5140" s="39" t="s">
        <v>19527</v>
      </c>
      <c r="R5140" s="109" t="s">
        <v>7035</v>
      </c>
      <c r="S5140" s="102"/>
      <c r="T5140" s="102" t="s">
        <v>21409</v>
      </c>
      <c r="U5140" s="102" t="s">
        <v>29199</v>
      </c>
      <c r="V5140" s="109">
        <v>6</v>
      </c>
      <c r="W5140" s="107"/>
      <c r="X5140" s="113"/>
    </row>
    <row r="5141" spans="1:24" ht="12.95" customHeight="1" x14ac:dyDescent="0.2">
      <c r="A5141" s="102">
        <v>2000</v>
      </c>
      <c r="B5141" s="102" t="s">
        <v>6763</v>
      </c>
      <c r="C5141" s="102" t="s">
        <v>8463</v>
      </c>
      <c r="D5141" s="132" t="s">
        <v>8483</v>
      </c>
      <c r="E5141" s="102" t="s">
        <v>2434</v>
      </c>
      <c r="F5141" s="102" t="s">
        <v>14834</v>
      </c>
      <c r="G5141" s="251">
        <v>16609</v>
      </c>
      <c r="H5141" s="248" t="s">
        <v>2625</v>
      </c>
      <c r="I5141" s="115" t="s">
        <v>32234</v>
      </c>
      <c r="J5141" s="248" t="s">
        <v>18382</v>
      </c>
      <c r="K5141" s="248"/>
      <c r="L5141" s="111"/>
      <c r="M5141" s="248">
        <v>1</v>
      </c>
      <c r="N5141" s="252" t="s">
        <v>15970</v>
      </c>
      <c r="O5141" s="248" t="s">
        <v>12721</v>
      </c>
      <c r="P5141" s="248" t="s">
        <v>9125</v>
      </c>
      <c r="Q5141" s="248" t="s">
        <v>16895</v>
      </c>
      <c r="R5141" s="248"/>
      <c r="S5141" s="248"/>
      <c r="T5141" s="102" t="s">
        <v>21409</v>
      </c>
      <c r="U5141" s="248" t="s">
        <v>29194</v>
      </c>
      <c r="V5141" s="248">
        <v>7</v>
      </c>
      <c r="W5141" s="248"/>
      <c r="X5141" s="324"/>
    </row>
    <row r="5142" spans="1:24" ht="12.95" customHeight="1" x14ac:dyDescent="0.2">
      <c r="A5142" s="115">
        <v>2000</v>
      </c>
      <c r="B5142" s="102" t="s">
        <v>6763</v>
      </c>
      <c r="C5142" s="102" t="s">
        <v>8463</v>
      </c>
      <c r="D5142" s="102" t="s">
        <v>8484</v>
      </c>
      <c r="E5142" s="102" t="s">
        <v>7331</v>
      </c>
      <c r="F5142" s="104" t="s">
        <v>14834</v>
      </c>
      <c r="G5142" s="105">
        <v>16609</v>
      </c>
      <c r="H5142" s="115" t="s">
        <v>2625</v>
      </c>
      <c r="I5142" s="115" t="s">
        <v>32234</v>
      </c>
      <c r="J5142" s="115" t="s">
        <v>1282</v>
      </c>
      <c r="K5142" s="115"/>
      <c r="L5142" s="111"/>
      <c r="M5142" s="109">
        <v>0.75</v>
      </c>
      <c r="N5142" s="108">
        <v>40</v>
      </c>
      <c r="O5142" s="102" t="s">
        <v>3620</v>
      </c>
      <c r="P5142" s="39"/>
      <c r="Q5142" s="39" t="s">
        <v>17191</v>
      </c>
      <c r="R5142" s="109"/>
      <c r="S5142" s="102"/>
      <c r="T5142" s="102" t="s">
        <v>21409</v>
      </c>
      <c r="U5142" s="102" t="s">
        <v>29193</v>
      </c>
      <c r="V5142" s="109">
        <v>6</v>
      </c>
      <c r="W5142" s="107"/>
      <c r="X5142" s="113"/>
    </row>
    <row r="5143" spans="1:24" ht="12.95" customHeight="1" x14ac:dyDescent="0.2">
      <c r="A5143" s="115">
        <v>2000</v>
      </c>
      <c r="B5143" s="102" t="s">
        <v>6763</v>
      </c>
      <c r="C5143" s="102" t="s">
        <v>8463</v>
      </c>
      <c r="D5143" s="102" t="s">
        <v>7413</v>
      </c>
      <c r="E5143" s="102" t="s">
        <v>7332</v>
      </c>
      <c r="F5143" s="104" t="s">
        <v>14834</v>
      </c>
      <c r="G5143" s="105">
        <v>16619</v>
      </c>
      <c r="H5143" s="115" t="s">
        <v>2625</v>
      </c>
      <c r="I5143" s="115" t="s">
        <v>32234</v>
      </c>
      <c r="J5143" s="115" t="s">
        <v>8450</v>
      </c>
      <c r="K5143" s="115"/>
      <c r="L5143" s="111"/>
      <c r="M5143" s="109">
        <v>1</v>
      </c>
      <c r="N5143" s="108" t="s">
        <v>32283</v>
      </c>
      <c r="O5143" s="102" t="s">
        <v>10189</v>
      </c>
      <c r="P5143" s="39"/>
      <c r="Q5143" s="39" t="s">
        <v>19627</v>
      </c>
      <c r="R5143" s="109"/>
      <c r="S5143" s="102" t="s">
        <v>9435</v>
      </c>
      <c r="T5143" s="102" t="s">
        <v>21409</v>
      </c>
      <c r="U5143" s="102" t="s">
        <v>29200</v>
      </c>
      <c r="V5143" s="109">
        <v>7</v>
      </c>
      <c r="W5143" s="107"/>
      <c r="X5143" s="113"/>
    </row>
    <row r="5144" spans="1:24" ht="12.95" customHeight="1" x14ac:dyDescent="0.2">
      <c r="A5144" s="102">
        <v>2000</v>
      </c>
      <c r="B5144" s="102" t="s">
        <v>6763</v>
      </c>
      <c r="C5144" s="102" t="s">
        <v>8463</v>
      </c>
      <c r="D5144" s="132" t="s">
        <v>9770</v>
      </c>
      <c r="E5144" s="102" t="s">
        <v>14263</v>
      </c>
      <c r="F5144" s="167" t="s">
        <v>6406</v>
      </c>
      <c r="G5144" s="251">
        <v>16619</v>
      </c>
      <c r="H5144" s="248" t="s">
        <v>2625</v>
      </c>
      <c r="I5144" s="115" t="s">
        <v>32234</v>
      </c>
      <c r="J5144" s="248" t="s">
        <v>18384</v>
      </c>
      <c r="K5144" s="248"/>
      <c r="L5144" s="111"/>
      <c r="M5144" s="248">
        <v>2</v>
      </c>
      <c r="N5144" s="252" t="s">
        <v>15879</v>
      </c>
      <c r="O5144" s="248" t="s">
        <v>3620</v>
      </c>
      <c r="P5144" s="248" t="s">
        <v>9125</v>
      </c>
      <c r="Q5144" s="248" t="s">
        <v>16869</v>
      </c>
      <c r="R5144" s="248"/>
      <c r="S5144" s="248"/>
      <c r="T5144" s="248" t="s">
        <v>21409</v>
      </c>
      <c r="U5144" s="248" t="s">
        <v>5329</v>
      </c>
      <c r="V5144" s="248">
        <v>7</v>
      </c>
      <c r="W5144" s="248"/>
      <c r="X5144" s="324"/>
    </row>
    <row r="5145" spans="1:24" ht="12.95" customHeight="1" x14ac:dyDescent="0.2">
      <c r="A5145" s="102">
        <v>1998</v>
      </c>
      <c r="B5145" s="102" t="s">
        <v>6763</v>
      </c>
      <c r="C5145" s="103" t="s">
        <v>18385</v>
      </c>
      <c r="D5145" s="132" t="s">
        <v>2929</v>
      </c>
      <c r="E5145" s="102" t="s">
        <v>13669</v>
      </c>
      <c r="F5145" s="102" t="s">
        <v>14834</v>
      </c>
      <c r="G5145" s="251">
        <v>15351</v>
      </c>
      <c r="H5145" s="248" t="s">
        <v>4890</v>
      </c>
      <c r="I5145" s="248" t="s">
        <v>10103</v>
      </c>
      <c r="J5145" s="248" t="s">
        <v>6956</v>
      </c>
      <c r="K5145" s="248" t="s">
        <v>9723</v>
      </c>
      <c r="L5145" s="111"/>
      <c r="M5145" s="248">
        <v>1</v>
      </c>
      <c r="N5145" s="125" t="s">
        <v>32284</v>
      </c>
      <c r="O5145" s="248" t="s">
        <v>10189</v>
      </c>
      <c r="P5145" s="248"/>
      <c r="Q5145" s="248" t="s">
        <v>20307</v>
      </c>
      <c r="R5145" s="248"/>
      <c r="S5145" s="248"/>
      <c r="T5145" s="248" t="s">
        <v>7789</v>
      </c>
      <c r="U5145" s="248" t="s">
        <v>29201</v>
      </c>
      <c r="V5145" s="248">
        <v>6</v>
      </c>
      <c r="W5145" s="248"/>
      <c r="X5145" s="324"/>
    </row>
    <row r="5146" spans="1:24" ht="12.95" customHeight="1" x14ac:dyDescent="0.2">
      <c r="A5146" s="102">
        <v>1998</v>
      </c>
      <c r="B5146" s="102" t="s">
        <v>6763</v>
      </c>
      <c r="C5146" s="102" t="s">
        <v>18385</v>
      </c>
      <c r="D5146" s="132" t="s">
        <v>9586</v>
      </c>
      <c r="E5146" s="102" t="s">
        <v>6146</v>
      </c>
      <c r="F5146" s="102" t="s">
        <v>14834</v>
      </c>
      <c r="G5146" s="251">
        <v>16294</v>
      </c>
      <c r="H5146" s="248" t="s">
        <v>4890</v>
      </c>
      <c r="I5146" s="115" t="s">
        <v>31039</v>
      </c>
      <c r="J5146" s="248" t="s">
        <v>9029</v>
      </c>
      <c r="K5146" s="248"/>
      <c r="L5146" s="111"/>
      <c r="M5146" s="248">
        <v>1</v>
      </c>
      <c r="N5146" s="252" t="s">
        <v>18387</v>
      </c>
      <c r="O5146" s="248" t="s">
        <v>18206</v>
      </c>
      <c r="P5146" s="248"/>
      <c r="Q5146" s="248" t="s">
        <v>15948</v>
      </c>
      <c r="R5146" s="248"/>
      <c r="S5146" s="248"/>
      <c r="T5146" s="248" t="s">
        <v>20547</v>
      </c>
      <c r="U5146" s="248" t="s">
        <v>29202</v>
      </c>
      <c r="V5146" s="248">
        <v>6</v>
      </c>
      <c r="W5146" s="248"/>
      <c r="X5146" s="324"/>
    </row>
    <row r="5147" spans="1:24" ht="12.95" customHeight="1" x14ac:dyDescent="0.2">
      <c r="A5147" s="102">
        <v>1998</v>
      </c>
      <c r="B5147" s="102" t="s">
        <v>6763</v>
      </c>
      <c r="C5147" s="102" t="s">
        <v>18385</v>
      </c>
      <c r="D5147" s="132" t="s">
        <v>9275</v>
      </c>
      <c r="E5147" s="102" t="s">
        <v>6147</v>
      </c>
      <c r="F5147" s="102" t="s">
        <v>14834</v>
      </c>
      <c r="G5147" s="251">
        <v>16059</v>
      </c>
      <c r="H5147" s="248" t="s">
        <v>4890</v>
      </c>
      <c r="I5147" s="115" t="s">
        <v>32285</v>
      </c>
      <c r="J5147" s="248" t="s">
        <v>5658</v>
      </c>
      <c r="K5147" s="248"/>
      <c r="L5147" s="111"/>
      <c r="M5147" s="248">
        <v>2</v>
      </c>
      <c r="N5147" s="252" t="s">
        <v>18388</v>
      </c>
      <c r="O5147" s="248" t="s">
        <v>2447</v>
      </c>
      <c r="P5147" s="248"/>
      <c r="Q5147" s="248" t="s">
        <v>29203</v>
      </c>
      <c r="R5147" s="248"/>
      <c r="S5147" s="248"/>
      <c r="T5147" s="248" t="s">
        <v>7789</v>
      </c>
      <c r="U5147" s="248" t="s">
        <v>29204</v>
      </c>
      <c r="V5147" s="248">
        <v>6</v>
      </c>
      <c r="W5147" s="248" t="s">
        <v>7338</v>
      </c>
      <c r="X5147" s="324"/>
    </row>
    <row r="5148" spans="1:24" ht="12.95" customHeight="1" x14ac:dyDescent="0.2">
      <c r="A5148" s="102">
        <v>1998</v>
      </c>
      <c r="B5148" s="102" t="s">
        <v>6763</v>
      </c>
      <c r="C5148" s="102" t="s">
        <v>18385</v>
      </c>
      <c r="D5148" s="132" t="s">
        <v>7688</v>
      </c>
      <c r="E5148" s="102" t="s">
        <v>11953</v>
      </c>
      <c r="F5148" s="102" t="s">
        <v>14834</v>
      </c>
      <c r="G5148" s="251">
        <v>16231</v>
      </c>
      <c r="H5148" s="248" t="s">
        <v>4890</v>
      </c>
      <c r="I5148" s="248" t="s">
        <v>13336</v>
      </c>
      <c r="J5148" s="248" t="s">
        <v>2855</v>
      </c>
      <c r="K5148" s="248"/>
      <c r="L5148" s="111"/>
      <c r="M5148" s="248">
        <v>1</v>
      </c>
      <c r="N5148" s="252" t="s">
        <v>16506</v>
      </c>
      <c r="O5148" s="248" t="s">
        <v>12721</v>
      </c>
      <c r="P5148" s="248" t="s">
        <v>9125</v>
      </c>
      <c r="Q5148" s="248" t="s">
        <v>16831</v>
      </c>
      <c r="R5148" s="248"/>
      <c r="S5148" s="248"/>
      <c r="T5148" s="248" t="s">
        <v>20547</v>
      </c>
      <c r="U5148" s="248" t="s">
        <v>3702</v>
      </c>
      <c r="V5148" s="248">
        <v>6</v>
      </c>
      <c r="W5148" s="248"/>
      <c r="X5148" s="324"/>
    </row>
    <row r="5149" spans="1:24" ht="12.95" customHeight="1" x14ac:dyDescent="0.2">
      <c r="A5149" s="102">
        <v>1998</v>
      </c>
      <c r="B5149" s="102" t="s">
        <v>6763</v>
      </c>
      <c r="C5149" s="102" t="s">
        <v>18385</v>
      </c>
      <c r="D5149" s="132" t="s">
        <v>4639</v>
      </c>
      <c r="E5149" s="102" t="s">
        <v>11954</v>
      </c>
      <c r="F5149" s="102" t="s">
        <v>14834</v>
      </c>
      <c r="G5149" s="251">
        <v>16292</v>
      </c>
      <c r="H5149" s="248" t="s">
        <v>10191</v>
      </c>
      <c r="I5149" s="248" t="s">
        <v>4890</v>
      </c>
      <c r="J5149" s="248" t="s">
        <v>2014</v>
      </c>
      <c r="K5149" s="248" t="s">
        <v>5120</v>
      </c>
      <c r="L5149" s="111"/>
      <c r="M5149" s="248">
        <v>2</v>
      </c>
      <c r="N5149" s="252" t="s">
        <v>17485</v>
      </c>
      <c r="O5149" s="102" t="s">
        <v>3620</v>
      </c>
      <c r="P5149" s="248" t="s">
        <v>9125</v>
      </c>
      <c r="Q5149" s="248" t="s">
        <v>16893</v>
      </c>
      <c r="R5149" s="248"/>
      <c r="S5149" s="248"/>
      <c r="T5149" s="248" t="s">
        <v>20547</v>
      </c>
      <c r="U5149" s="248" t="s">
        <v>7437</v>
      </c>
      <c r="V5149" s="248">
        <v>7</v>
      </c>
      <c r="W5149" s="248"/>
      <c r="X5149" s="324"/>
    </row>
    <row r="5150" spans="1:24" ht="12.95" customHeight="1" x14ac:dyDescent="0.2">
      <c r="A5150" s="102">
        <v>1998</v>
      </c>
      <c r="B5150" s="102" t="s">
        <v>6763</v>
      </c>
      <c r="C5150" s="102" t="s">
        <v>18385</v>
      </c>
      <c r="D5150" s="132" t="s">
        <v>4638</v>
      </c>
      <c r="E5150" s="102" t="s">
        <v>11955</v>
      </c>
      <c r="F5150" s="102" t="s">
        <v>14834</v>
      </c>
      <c r="G5150" s="251">
        <v>16539</v>
      </c>
      <c r="H5150" s="248" t="s">
        <v>4890</v>
      </c>
      <c r="I5150" s="248" t="s">
        <v>10103</v>
      </c>
      <c r="J5150" s="248" t="s">
        <v>4239</v>
      </c>
      <c r="K5150" s="248"/>
      <c r="L5150" s="111"/>
      <c r="M5150" s="248">
        <v>1.5</v>
      </c>
      <c r="N5150" s="252" t="s">
        <v>18389</v>
      </c>
      <c r="O5150" s="102" t="s">
        <v>15959</v>
      </c>
      <c r="P5150" s="102" t="s">
        <v>9125</v>
      </c>
      <c r="Q5150" s="102" t="s">
        <v>16122</v>
      </c>
      <c r="R5150" s="248"/>
      <c r="S5150" s="248"/>
      <c r="T5150" s="248" t="s">
        <v>29100</v>
      </c>
      <c r="U5150" s="248" t="s">
        <v>20625</v>
      </c>
      <c r="V5150" s="248">
        <v>6.5</v>
      </c>
      <c r="W5150" s="248"/>
      <c r="X5150" s="324"/>
    </row>
    <row r="5151" spans="1:24" ht="12.95" customHeight="1" x14ac:dyDescent="0.2">
      <c r="A5151" s="102">
        <v>1999</v>
      </c>
      <c r="B5151" s="102" t="s">
        <v>6763</v>
      </c>
      <c r="C5151" s="103" t="s">
        <v>18390</v>
      </c>
      <c r="D5151" s="132" t="s">
        <v>13299</v>
      </c>
      <c r="E5151" s="102" t="s">
        <v>5774</v>
      </c>
      <c r="F5151" s="102" t="s">
        <v>14834</v>
      </c>
      <c r="G5151" s="251">
        <v>15077</v>
      </c>
      <c r="H5151" s="115" t="s">
        <v>32208</v>
      </c>
      <c r="I5151" s="248" t="s">
        <v>4890</v>
      </c>
      <c r="J5151" s="248" t="s">
        <v>6652</v>
      </c>
      <c r="K5151" s="248"/>
      <c r="L5151" s="111"/>
      <c r="M5151" s="248">
        <v>1.5</v>
      </c>
      <c r="N5151" s="252" t="s">
        <v>18391</v>
      </c>
      <c r="O5151" s="102" t="s">
        <v>9160</v>
      </c>
      <c r="P5151" s="102"/>
      <c r="Q5151" s="102" t="s">
        <v>19145</v>
      </c>
      <c r="R5151" s="248"/>
      <c r="S5151" s="248"/>
      <c r="T5151" s="248" t="s">
        <v>21293</v>
      </c>
      <c r="U5151" s="248" t="s">
        <v>2475</v>
      </c>
      <c r="V5151" s="248">
        <v>7</v>
      </c>
      <c r="W5151" s="248"/>
      <c r="X5151" s="324"/>
    </row>
    <row r="5152" spans="1:24" ht="12.95" customHeight="1" x14ac:dyDescent="0.2">
      <c r="A5152" s="115">
        <v>1999</v>
      </c>
      <c r="B5152" s="115" t="s">
        <v>6763</v>
      </c>
      <c r="C5152" s="102" t="s">
        <v>18390</v>
      </c>
      <c r="D5152" s="132" t="s">
        <v>6131</v>
      </c>
      <c r="E5152" s="102" t="s">
        <v>5916</v>
      </c>
      <c r="F5152" s="102" t="s">
        <v>14834</v>
      </c>
      <c r="G5152" s="251">
        <v>16476</v>
      </c>
      <c r="H5152" s="248" t="s">
        <v>10103</v>
      </c>
      <c r="I5152" s="248" t="s">
        <v>4890</v>
      </c>
      <c r="J5152" s="248" t="s">
        <v>2936</v>
      </c>
      <c r="K5152" s="248"/>
      <c r="L5152" s="111"/>
      <c r="M5152" s="248">
        <v>2</v>
      </c>
      <c r="N5152" s="252" t="s">
        <v>16050</v>
      </c>
      <c r="O5152" s="102" t="s">
        <v>16798</v>
      </c>
      <c r="P5152" s="102" t="s">
        <v>9125</v>
      </c>
      <c r="Q5152" s="102" t="s">
        <v>20572</v>
      </c>
      <c r="R5152" s="248"/>
      <c r="S5152" s="248"/>
      <c r="T5152" s="248" t="s">
        <v>7789</v>
      </c>
      <c r="U5152" s="248" t="s">
        <v>9744</v>
      </c>
      <c r="V5152" s="248">
        <v>7</v>
      </c>
      <c r="W5152" s="248"/>
      <c r="X5152" s="324"/>
    </row>
    <row r="5153" spans="1:24" ht="12.95" customHeight="1" x14ac:dyDescent="0.2">
      <c r="A5153" s="115">
        <v>1999</v>
      </c>
      <c r="B5153" s="115" t="s">
        <v>6763</v>
      </c>
      <c r="C5153" s="102" t="s">
        <v>18390</v>
      </c>
      <c r="D5153" s="132" t="s">
        <v>14967</v>
      </c>
      <c r="E5153" s="102" t="s">
        <v>5075</v>
      </c>
      <c r="F5153" s="102" t="s">
        <v>14834</v>
      </c>
      <c r="G5153" s="251">
        <v>15263</v>
      </c>
      <c r="H5153" s="248" t="s">
        <v>10103</v>
      </c>
      <c r="I5153" s="248" t="s">
        <v>4890</v>
      </c>
      <c r="J5153" s="248" t="s">
        <v>11818</v>
      </c>
      <c r="K5153" s="248"/>
      <c r="L5153" s="111"/>
      <c r="M5153" s="248">
        <v>2</v>
      </c>
      <c r="N5153" s="252" t="s">
        <v>18335</v>
      </c>
      <c r="O5153" s="102" t="s">
        <v>16680</v>
      </c>
      <c r="P5153" s="102"/>
      <c r="Q5153" s="102" t="s">
        <v>19846</v>
      </c>
      <c r="R5153" s="248"/>
      <c r="S5153" s="248"/>
      <c r="T5153" s="248" t="s">
        <v>7789</v>
      </c>
      <c r="U5153" s="248" t="s">
        <v>29205</v>
      </c>
      <c r="V5153" s="248">
        <v>7</v>
      </c>
      <c r="W5153" s="248"/>
      <c r="X5153" s="324"/>
    </row>
    <row r="5154" spans="1:24" ht="12.95" customHeight="1" x14ac:dyDescent="0.2">
      <c r="A5154" s="115">
        <v>1999</v>
      </c>
      <c r="B5154" s="115" t="s">
        <v>6763</v>
      </c>
      <c r="C5154" s="102" t="s">
        <v>18390</v>
      </c>
      <c r="D5154" s="132" t="s">
        <v>2114</v>
      </c>
      <c r="E5154" s="102" t="s">
        <v>7941</v>
      </c>
      <c r="F5154" s="102" t="s">
        <v>14834</v>
      </c>
      <c r="G5154" s="251">
        <v>16483</v>
      </c>
      <c r="H5154" s="248" t="s">
        <v>4890</v>
      </c>
      <c r="I5154" s="248" t="s">
        <v>10191</v>
      </c>
      <c r="J5154" s="248" t="s">
        <v>7489</v>
      </c>
      <c r="K5154" s="248"/>
      <c r="L5154" s="111"/>
      <c r="M5154" s="248">
        <v>2</v>
      </c>
      <c r="N5154" s="252" t="s">
        <v>16841</v>
      </c>
      <c r="O5154" s="102" t="s">
        <v>16982</v>
      </c>
      <c r="P5154" s="102"/>
      <c r="Q5154" s="102" t="s">
        <v>19103</v>
      </c>
      <c r="R5154" s="248"/>
      <c r="S5154" s="248"/>
      <c r="T5154" s="248" t="s">
        <v>20546</v>
      </c>
      <c r="U5154" s="248" t="s">
        <v>29206</v>
      </c>
      <c r="V5154" s="248">
        <v>6</v>
      </c>
      <c r="W5154" s="248"/>
      <c r="X5154" s="324"/>
    </row>
    <row r="5155" spans="1:24" ht="12.95" customHeight="1" x14ac:dyDescent="0.2">
      <c r="A5155" s="115">
        <v>1999</v>
      </c>
      <c r="B5155" s="115" t="s">
        <v>6763</v>
      </c>
      <c r="C5155" s="102" t="s">
        <v>18390</v>
      </c>
      <c r="D5155" s="132" t="s">
        <v>7056</v>
      </c>
      <c r="E5155" s="102" t="s">
        <v>8893</v>
      </c>
      <c r="F5155" s="102" t="s">
        <v>14834</v>
      </c>
      <c r="G5155" s="251">
        <v>16289</v>
      </c>
      <c r="H5155" s="248" t="s">
        <v>4890</v>
      </c>
      <c r="I5155" s="115" t="s">
        <v>32286</v>
      </c>
      <c r="J5155" s="248" t="s">
        <v>7490</v>
      </c>
      <c r="K5155" s="248"/>
      <c r="L5155" s="111"/>
      <c r="M5155" s="248">
        <v>1.5</v>
      </c>
      <c r="N5155" s="252" t="s">
        <v>17659</v>
      </c>
      <c r="O5155" s="102"/>
      <c r="P5155" s="102"/>
      <c r="Q5155" s="102" t="s">
        <v>29207</v>
      </c>
      <c r="R5155" s="248"/>
      <c r="S5155" s="248" t="s">
        <v>9435</v>
      </c>
      <c r="T5155" s="248" t="s">
        <v>7789</v>
      </c>
      <c r="U5155" s="248" t="s">
        <v>29208</v>
      </c>
      <c r="V5155" s="248">
        <v>8</v>
      </c>
      <c r="W5155" s="248"/>
      <c r="X5155" s="324"/>
    </row>
    <row r="5156" spans="1:24" ht="12.95" customHeight="1" x14ac:dyDescent="0.2">
      <c r="A5156" s="115">
        <v>1999</v>
      </c>
      <c r="B5156" s="115" t="s">
        <v>6763</v>
      </c>
      <c r="C5156" s="102" t="s">
        <v>18390</v>
      </c>
      <c r="D5156" s="132" t="s">
        <v>8031</v>
      </c>
      <c r="E5156" s="102" t="s">
        <v>8894</v>
      </c>
      <c r="F5156" s="102" t="s">
        <v>14834</v>
      </c>
      <c r="G5156" s="251">
        <v>16310</v>
      </c>
      <c r="H5156" s="248" t="s">
        <v>4890</v>
      </c>
      <c r="I5156" s="248" t="s">
        <v>10103</v>
      </c>
      <c r="J5156" s="248" t="s">
        <v>7491</v>
      </c>
      <c r="K5156" s="248"/>
      <c r="L5156" s="111"/>
      <c r="M5156" s="248">
        <v>2</v>
      </c>
      <c r="N5156" s="252" t="s">
        <v>18339</v>
      </c>
      <c r="O5156" s="102" t="s">
        <v>15877</v>
      </c>
      <c r="P5156" s="102"/>
      <c r="Q5156" s="102" t="s">
        <v>16520</v>
      </c>
      <c r="R5156" s="248"/>
      <c r="S5156" s="248" t="s">
        <v>8315</v>
      </c>
      <c r="T5156" s="248" t="s">
        <v>7789</v>
      </c>
      <c r="U5156" s="248" t="s">
        <v>29209</v>
      </c>
      <c r="V5156" s="248">
        <v>8</v>
      </c>
      <c r="W5156" s="248"/>
      <c r="X5156" s="324"/>
    </row>
    <row r="5157" spans="1:24" ht="12.95" customHeight="1" x14ac:dyDescent="0.2">
      <c r="A5157" s="115">
        <v>1999</v>
      </c>
      <c r="B5157" s="115" t="s">
        <v>6763</v>
      </c>
      <c r="C5157" s="102" t="s">
        <v>18390</v>
      </c>
      <c r="D5157" s="132" t="s">
        <v>2322</v>
      </c>
      <c r="E5157" s="102" t="s">
        <v>10143</v>
      </c>
      <c r="F5157" s="102" t="s">
        <v>14834</v>
      </c>
      <c r="G5157" s="251">
        <v>15917</v>
      </c>
      <c r="H5157" s="248" t="s">
        <v>10103</v>
      </c>
      <c r="I5157" s="248" t="s">
        <v>4890</v>
      </c>
      <c r="J5157" s="248" t="s">
        <v>7913</v>
      </c>
      <c r="K5157" s="248"/>
      <c r="L5157" s="111"/>
      <c r="M5157" s="248">
        <v>3</v>
      </c>
      <c r="N5157" s="125" t="s">
        <v>32287</v>
      </c>
      <c r="O5157" s="102" t="s">
        <v>17392</v>
      </c>
      <c r="P5157" s="102" t="s">
        <v>2447</v>
      </c>
      <c r="Q5157" s="102" t="s">
        <v>16885</v>
      </c>
      <c r="R5157" s="248"/>
      <c r="S5157" s="248" t="s">
        <v>8315</v>
      </c>
      <c r="T5157" s="248" t="s">
        <v>7789</v>
      </c>
      <c r="U5157" s="248" t="s">
        <v>29210</v>
      </c>
      <c r="V5157" s="248">
        <v>8</v>
      </c>
      <c r="W5157" s="248"/>
      <c r="X5157" s="324"/>
    </row>
    <row r="5158" spans="1:24" ht="12.95" customHeight="1" x14ac:dyDescent="0.2">
      <c r="A5158" s="115">
        <v>1999</v>
      </c>
      <c r="B5158" s="115" t="s">
        <v>6763</v>
      </c>
      <c r="C5158" s="102" t="s">
        <v>18390</v>
      </c>
      <c r="D5158" s="132" t="s">
        <v>8032</v>
      </c>
      <c r="E5158" s="102" t="s">
        <v>10144</v>
      </c>
      <c r="F5158" s="102" t="s">
        <v>14834</v>
      </c>
      <c r="G5158" s="251">
        <v>16217</v>
      </c>
      <c r="H5158" s="115" t="s">
        <v>32288</v>
      </c>
      <c r="I5158" s="248" t="s">
        <v>4890</v>
      </c>
      <c r="J5158" s="248" t="s">
        <v>8673</v>
      </c>
      <c r="K5158" s="248"/>
      <c r="L5158" s="111"/>
      <c r="M5158" s="248">
        <v>6</v>
      </c>
      <c r="N5158" s="252" t="s">
        <v>18342</v>
      </c>
      <c r="O5158" s="102" t="s">
        <v>9125</v>
      </c>
      <c r="P5158" s="102" t="s">
        <v>15831</v>
      </c>
      <c r="Q5158" s="102" t="s">
        <v>29211</v>
      </c>
      <c r="R5158" s="248"/>
      <c r="S5158" s="248"/>
      <c r="T5158" s="248" t="s">
        <v>20542</v>
      </c>
      <c r="U5158" s="248" t="s">
        <v>29212</v>
      </c>
      <c r="V5158" s="248">
        <v>11</v>
      </c>
      <c r="W5158" s="248"/>
      <c r="X5158" s="324"/>
    </row>
    <row r="5159" spans="1:24" ht="12.95" customHeight="1" x14ac:dyDescent="0.2">
      <c r="A5159" s="115">
        <v>2002</v>
      </c>
      <c r="B5159" s="102" t="s">
        <v>6763</v>
      </c>
      <c r="C5159" s="103" t="s">
        <v>18392</v>
      </c>
      <c r="D5159" s="102" t="s">
        <v>6458</v>
      </c>
      <c r="E5159" s="102" t="s">
        <v>7622</v>
      </c>
      <c r="F5159" s="104" t="s">
        <v>14834</v>
      </c>
      <c r="G5159" s="105">
        <v>14489</v>
      </c>
      <c r="H5159" s="115" t="s">
        <v>31905</v>
      </c>
      <c r="I5159" s="115" t="s">
        <v>4890</v>
      </c>
      <c r="J5159" s="115" t="s">
        <v>13994</v>
      </c>
      <c r="K5159" s="102"/>
      <c r="L5159" s="111"/>
      <c r="M5159" s="109">
        <v>2</v>
      </c>
      <c r="N5159" s="112" t="s">
        <v>18393</v>
      </c>
      <c r="O5159" s="102" t="s">
        <v>5985</v>
      </c>
      <c r="P5159" s="39" t="s">
        <v>9125</v>
      </c>
      <c r="Q5159" s="39" t="s">
        <v>20098</v>
      </c>
      <c r="R5159" s="109"/>
      <c r="S5159" s="102" t="s">
        <v>11080</v>
      </c>
      <c r="T5159" s="102" t="s">
        <v>20541</v>
      </c>
      <c r="U5159" s="102" t="s">
        <v>18394</v>
      </c>
      <c r="V5159" s="109">
        <v>8</v>
      </c>
      <c r="W5159" s="107"/>
      <c r="X5159" s="113"/>
    </row>
    <row r="5160" spans="1:24" ht="12.95" customHeight="1" x14ac:dyDescent="0.2">
      <c r="A5160" s="115">
        <v>2002</v>
      </c>
      <c r="B5160" s="102" t="s">
        <v>6763</v>
      </c>
      <c r="C5160" s="102" t="s">
        <v>18392</v>
      </c>
      <c r="D5160" s="102" t="s">
        <v>7923</v>
      </c>
      <c r="E5160" s="102" t="s">
        <v>7623</v>
      </c>
      <c r="F5160" s="104" t="s">
        <v>14834</v>
      </c>
      <c r="G5160" s="105">
        <v>14517</v>
      </c>
      <c r="H5160" s="115" t="s">
        <v>31905</v>
      </c>
      <c r="I5160" s="115" t="s">
        <v>4890</v>
      </c>
      <c r="J5160" s="115" t="s">
        <v>8199</v>
      </c>
      <c r="K5160" s="102"/>
      <c r="L5160" s="111"/>
      <c r="M5160" s="109">
        <v>2</v>
      </c>
      <c r="N5160" s="112" t="s">
        <v>18395</v>
      </c>
      <c r="O5160" s="102"/>
      <c r="P5160" s="39"/>
      <c r="Q5160" s="39" t="s">
        <v>21150</v>
      </c>
      <c r="R5160" s="109"/>
      <c r="S5160" s="102" t="s">
        <v>8315</v>
      </c>
      <c r="T5160" s="102" t="s">
        <v>20541</v>
      </c>
      <c r="U5160" s="102" t="s">
        <v>29213</v>
      </c>
      <c r="V5160" s="109">
        <v>7</v>
      </c>
      <c r="W5160" s="107"/>
      <c r="X5160" s="113"/>
    </row>
    <row r="5161" spans="1:24" ht="12.95" customHeight="1" x14ac:dyDescent="0.2">
      <c r="A5161" s="115">
        <v>2002</v>
      </c>
      <c r="B5161" s="102" t="s">
        <v>6763</v>
      </c>
      <c r="C5161" s="102" t="s">
        <v>18392</v>
      </c>
      <c r="D5161" s="102" t="s">
        <v>7924</v>
      </c>
      <c r="E5161" s="102" t="s">
        <v>7624</v>
      </c>
      <c r="F5161" s="104" t="s">
        <v>14834</v>
      </c>
      <c r="G5161" s="105">
        <v>14741</v>
      </c>
      <c r="H5161" s="115" t="s">
        <v>32289</v>
      </c>
      <c r="I5161" s="115" t="s">
        <v>4890</v>
      </c>
      <c r="J5161" s="115" t="s">
        <v>14441</v>
      </c>
      <c r="K5161" s="102"/>
      <c r="L5161" s="111"/>
      <c r="M5161" s="109">
        <v>2</v>
      </c>
      <c r="N5161" s="112" t="s">
        <v>18396</v>
      </c>
      <c r="O5161" s="102" t="s">
        <v>10189</v>
      </c>
      <c r="P5161" s="39" t="s">
        <v>15889</v>
      </c>
      <c r="Q5161" s="39" t="s">
        <v>17514</v>
      </c>
      <c r="R5161" s="109"/>
      <c r="S5161" s="102"/>
      <c r="T5161" s="102" t="s">
        <v>28757</v>
      </c>
      <c r="U5161" s="102" t="s">
        <v>29214</v>
      </c>
      <c r="V5161" s="109">
        <v>6</v>
      </c>
      <c r="W5161" s="107"/>
      <c r="X5161" s="113"/>
    </row>
    <row r="5162" spans="1:24" ht="12.95" customHeight="1" x14ac:dyDescent="0.2">
      <c r="A5162" s="115">
        <v>2002</v>
      </c>
      <c r="B5162" s="102" t="s">
        <v>6763</v>
      </c>
      <c r="C5162" s="102" t="s">
        <v>18392</v>
      </c>
      <c r="D5162" s="102" t="s">
        <v>3964</v>
      </c>
      <c r="E5162" s="102" t="s">
        <v>7625</v>
      </c>
      <c r="F5162" s="104" t="s">
        <v>14834</v>
      </c>
      <c r="G5162" s="105">
        <v>14743</v>
      </c>
      <c r="H5162" s="115" t="s">
        <v>5011</v>
      </c>
      <c r="I5162" s="115" t="s">
        <v>4890</v>
      </c>
      <c r="J5162" s="115" t="s">
        <v>14442</v>
      </c>
      <c r="K5162" s="102"/>
      <c r="L5162" s="111"/>
      <c r="M5162" s="109">
        <v>2</v>
      </c>
      <c r="N5162" s="112" t="s">
        <v>18397</v>
      </c>
      <c r="O5162" s="102" t="s">
        <v>15928</v>
      </c>
      <c r="P5162" s="39" t="s">
        <v>3620</v>
      </c>
      <c r="Q5162" s="39" t="s">
        <v>20182</v>
      </c>
      <c r="R5162" s="109"/>
      <c r="S5162" s="102"/>
      <c r="T5162" s="102" t="s">
        <v>28757</v>
      </c>
      <c r="U5162" s="102" t="s">
        <v>29215</v>
      </c>
      <c r="V5162" s="109">
        <v>7</v>
      </c>
      <c r="W5162" s="107"/>
      <c r="X5162" s="113"/>
    </row>
    <row r="5163" spans="1:24" ht="12.95" customHeight="1" x14ac:dyDescent="0.2">
      <c r="A5163" s="115">
        <v>2002</v>
      </c>
      <c r="B5163" s="102" t="s">
        <v>6763</v>
      </c>
      <c r="C5163" s="102" t="s">
        <v>18392</v>
      </c>
      <c r="D5163" s="102" t="s">
        <v>12219</v>
      </c>
      <c r="E5163" s="102" t="s">
        <v>7626</v>
      </c>
      <c r="F5163" s="104" t="s">
        <v>14834</v>
      </c>
      <c r="G5163" s="105">
        <v>14758</v>
      </c>
      <c r="H5163" s="115" t="s">
        <v>13336</v>
      </c>
      <c r="I5163" s="115" t="s">
        <v>4890</v>
      </c>
      <c r="J5163" s="115" t="s">
        <v>14680</v>
      </c>
      <c r="K5163" s="102" t="s">
        <v>12220</v>
      </c>
      <c r="L5163" s="111"/>
      <c r="M5163" s="109">
        <v>2</v>
      </c>
      <c r="N5163" s="112" t="s">
        <v>18398</v>
      </c>
      <c r="O5163" s="102" t="s">
        <v>7661</v>
      </c>
      <c r="P5163" s="39" t="s">
        <v>10189</v>
      </c>
      <c r="Q5163" s="39" t="s">
        <v>20691</v>
      </c>
      <c r="R5163" s="109"/>
      <c r="S5163" s="102" t="s">
        <v>11080</v>
      </c>
      <c r="T5163" s="102" t="s">
        <v>28757</v>
      </c>
      <c r="U5163" s="102" t="s">
        <v>29216</v>
      </c>
      <c r="V5163" s="109">
        <v>7</v>
      </c>
      <c r="W5163" s="107"/>
      <c r="X5163" s="113"/>
    </row>
    <row r="5164" spans="1:24" ht="12.95" customHeight="1" x14ac:dyDescent="0.2">
      <c r="A5164" s="115">
        <v>2002</v>
      </c>
      <c r="B5164" s="102" t="s">
        <v>6763</v>
      </c>
      <c r="C5164" s="102" t="s">
        <v>18392</v>
      </c>
      <c r="D5164" s="102" t="s">
        <v>12221</v>
      </c>
      <c r="E5164" s="102" t="s">
        <v>7627</v>
      </c>
      <c r="F5164" s="104" t="s">
        <v>14834</v>
      </c>
      <c r="G5164" s="105">
        <v>15077</v>
      </c>
      <c r="H5164" s="115" t="s">
        <v>32290</v>
      </c>
      <c r="I5164" s="115" t="s">
        <v>4890</v>
      </c>
      <c r="J5164" s="115" t="s">
        <v>8079</v>
      </c>
      <c r="K5164" s="102"/>
      <c r="L5164" s="111"/>
      <c r="M5164" s="109">
        <v>1</v>
      </c>
      <c r="N5164" s="108" t="s">
        <v>32291</v>
      </c>
      <c r="O5164" s="102"/>
      <c r="P5164" s="39" t="s">
        <v>9125</v>
      </c>
      <c r="Q5164" s="39" t="s">
        <v>16990</v>
      </c>
      <c r="R5164" s="109" t="s">
        <v>7035</v>
      </c>
      <c r="S5164" s="102"/>
      <c r="T5164" s="102" t="s">
        <v>20542</v>
      </c>
      <c r="U5164" s="102" t="s">
        <v>9702</v>
      </c>
      <c r="V5164" s="109">
        <v>6</v>
      </c>
      <c r="W5164" s="107"/>
      <c r="X5164" s="113"/>
    </row>
    <row r="5165" spans="1:24" ht="12.95" customHeight="1" x14ac:dyDescent="0.2">
      <c r="A5165" s="115">
        <v>2002</v>
      </c>
      <c r="B5165" s="102" t="s">
        <v>6763</v>
      </c>
      <c r="C5165" s="102" t="s">
        <v>18392</v>
      </c>
      <c r="D5165" s="102" t="s">
        <v>5671</v>
      </c>
      <c r="E5165" s="102" t="s">
        <v>9496</v>
      </c>
      <c r="F5165" s="104" t="s">
        <v>14834</v>
      </c>
      <c r="G5165" s="105">
        <v>15164</v>
      </c>
      <c r="H5165" s="115" t="s">
        <v>10103</v>
      </c>
      <c r="I5165" s="115" t="s">
        <v>4890</v>
      </c>
      <c r="J5165" s="115" t="s">
        <v>8078</v>
      </c>
      <c r="K5165" s="102"/>
      <c r="L5165" s="111"/>
      <c r="M5165" s="109">
        <v>2</v>
      </c>
      <c r="N5165" s="112" t="s">
        <v>16556</v>
      </c>
      <c r="O5165" s="102" t="s">
        <v>19238</v>
      </c>
      <c r="P5165" s="39" t="s">
        <v>162</v>
      </c>
      <c r="Q5165" s="39" t="s">
        <v>19105</v>
      </c>
      <c r="R5165" s="109"/>
      <c r="S5165" s="102" t="s">
        <v>9435</v>
      </c>
      <c r="T5165" s="102" t="s">
        <v>7789</v>
      </c>
      <c r="U5165" s="102" t="s">
        <v>9702</v>
      </c>
      <c r="V5165" s="109">
        <v>7</v>
      </c>
      <c r="W5165" s="107"/>
      <c r="X5165" s="113"/>
    </row>
    <row r="5166" spans="1:24" ht="12.95" customHeight="1" x14ac:dyDescent="0.2">
      <c r="A5166" s="115">
        <v>2002</v>
      </c>
      <c r="B5166" s="102" t="s">
        <v>6763</v>
      </c>
      <c r="C5166" s="102" t="s">
        <v>18392</v>
      </c>
      <c r="D5166" s="102" t="s">
        <v>2048</v>
      </c>
      <c r="E5166" s="102" t="s">
        <v>9497</v>
      </c>
      <c r="F5166" s="104" t="s">
        <v>14834</v>
      </c>
      <c r="G5166" s="105">
        <v>15263</v>
      </c>
      <c r="H5166" s="115" t="s">
        <v>10103</v>
      </c>
      <c r="I5166" s="115" t="s">
        <v>4890</v>
      </c>
      <c r="J5166" s="115" t="s">
        <v>8077</v>
      </c>
      <c r="K5166" s="102"/>
      <c r="L5166" s="111"/>
      <c r="M5166" s="109">
        <v>0.5</v>
      </c>
      <c r="N5166" s="108">
        <v>43</v>
      </c>
      <c r="O5166" s="102" t="s">
        <v>162</v>
      </c>
      <c r="P5166" s="39"/>
      <c r="Q5166" s="39" t="s">
        <v>20826</v>
      </c>
      <c r="R5166" s="109"/>
      <c r="S5166" s="102"/>
      <c r="T5166" s="102" t="s">
        <v>29217</v>
      </c>
      <c r="U5166" s="102" t="s">
        <v>29218</v>
      </c>
      <c r="V5166" s="109">
        <v>6</v>
      </c>
      <c r="W5166" s="107"/>
      <c r="X5166" s="113"/>
    </row>
    <row r="5167" spans="1:24" ht="12.95" customHeight="1" x14ac:dyDescent="0.2">
      <c r="A5167" s="115">
        <v>2002</v>
      </c>
      <c r="B5167" s="102" t="s">
        <v>6763</v>
      </c>
      <c r="C5167" s="102" t="s">
        <v>18392</v>
      </c>
      <c r="D5167" s="102" t="s">
        <v>5672</v>
      </c>
      <c r="E5167" s="102" t="s">
        <v>7613</v>
      </c>
      <c r="F5167" s="104" t="s">
        <v>14834</v>
      </c>
      <c r="G5167" s="105">
        <v>15423</v>
      </c>
      <c r="H5167" s="115" t="s">
        <v>4890</v>
      </c>
      <c r="I5167" s="115" t="s">
        <v>10103</v>
      </c>
      <c r="J5167" s="115" t="s">
        <v>11764</v>
      </c>
      <c r="K5167" s="102"/>
      <c r="L5167" s="111"/>
      <c r="M5167" s="109">
        <v>2</v>
      </c>
      <c r="N5167" s="108" t="s">
        <v>32292</v>
      </c>
      <c r="O5167" s="102" t="s">
        <v>20572</v>
      </c>
      <c r="P5167" s="39" t="s">
        <v>162</v>
      </c>
      <c r="Q5167" s="39" t="s">
        <v>29219</v>
      </c>
      <c r="R5167" s="109"/>
      <c r="S5167" s="102" t="s">
        <v>9435</v>
      </c>
      <c r="T5167" s="102" t="s">
        <v>7789</v>
      </c>
      <c r="U5167" s="102" t="s">
        <v>29220</v>
      </c>
      <c r="V5167" s="109">
        <v>8</v>
      </c>
      <c r="W5167" s="107"/>
      <c r="X5167" s="113"/>
    </row>
    <row r="5168" spans="1:24" ht="12.95" customHeight="1" x14ac:dyDescent="0.2">
      <c r="A5168" s="115">
        <v>2002</v>
      </c>
      <c r="B5168" s="102" t="s">
        <v>6763</v>
      </c>
      <c r="C5168" s="102" t="s">
        <v>18392</v>
      </c>
      <c r="D5168" s="102" t="s">
        <v>5673</v>
      </c>
      <c r="E5168" s="102" t="s">
        <v>7614</v>
      </c>
      <c r="F5168" s="104" t="s">
        <v>14834</v>
      </c>
      <c r="G5168" s="105">
        <v>15777</v>
      </c>
      <c r="H5168" s="115" t="s">
        <v>4890</v>
      </c>
      <c r="I5168" s="115" t="s">
        <v>10103</v>
      </c>
      <c r="J5168" s="115" t="s">
        <v>5433</v>
      </c>
      <c r="K5168" s="102"/>
      <c r="L5168" s="111"/>
      <c r="M5168" s="109">
        <v>4</v>
      </c>
      <c r="N5168" s="112" t="s">
        <v>18399</v>
      </c>
      <c r="O5168" s="102" t="s">
        <v>18165</v>
      </c>
      <c r="P5168" s="39" t="s">
        <v>3620</v>
      </c>
      <c r="Q5168" s="39" t="s">
        <v>29221</v>
      </c>
      <c r="R5168" s="109"/>
      <c r="S5168" s="102"/>
      <c r="T5168" s="102" t="s">
        <v>7789</v>
      </c>
      <c r="U5168" s="102" t="s">
        <v>18400</v>
      </c>
      <c r="V5168" s="109">
        <v>7</v>
      </c>
      <c r="W5168" s="107"/>
      <c r="X5168" s="113"/>
    </row>
    <row r="5169" spans="1:24" ht="12.95" customHeight="1" x14ac:dyDescent="0.2">
      <c r="A5169" s="115">
        <v>2002</v>
      </c>
      <c r="B5169" s="102" t="s">
        <v>6763</v>
      </c>
      <c r="C5169" s="102" t="s">
        <v>18392</v>
      </c>
      <c r="D5169" s="102" t="s">
        <v>7091</v>
      </c>
      <c r="E5169" s="102" t="s">
        <v>7615</v>
      </c>
      <c r="F5169" s="104" t="s">
        <v>14834</v>
      </c>
      <c r="G5169" s="105">
        <v>15899</v>
      </c>
      <c r="H5169" s="115" t="s">
        <v>4890</v>
      </c>
      <c r="I5169" s="115" t="s">
        <v>10103</v>
      </c>
      <c r="J5169" s="115" t="s">
        <v>7913</v>
      </c>
      <c r="K5169" s="102"/>
      <c r="L5169" s="111"/>
      <c r="M5169" s="109">
        <v>3</v>
      </c>
      <c r="N5169" s="112" t="s">
        <v>18401</v>
      </c>
      <c r="O5169" s="102" t="s">
        <v>21120</v>
      </c>
      <c r="P5169" s="39" t="s">
        <v>8076</v>
      </c>
      <c r="Q5169" s="39" t="s">
        <v>21138</v>
      </c>
      <c r="R5169" s="109"/>
      <c r="S5169" s="102"/>
      <c r="T5169" s="102" t="s">
        <v>7789</v>
      </c>
      <c r="U5169" s="102" t="s">
        <v>29222</v>
      </c>
      <c r="V5169" s="109">
        <v>7</v>
      </c>
      <c r="W5169" s="107"/>
      <c r="X5169" s="113"/>
    </row>
    <row r="5170" spans="1:24" ht="12.95" customHeight="1" x14ac:dyDescent="0.2">
      <c r="A5170" s="115">
        <v>2002</v>
      </c>
      <c r="B5170" s="102" t="s">
        <v>6763</v>
      </c>
      <c r="C5170" s="102" t="s">
        <v>18392</v>
      </c>
      <c r="D5170" s="102" t="s">
        <v>4115</v>
      </c>
      <c r="E5170" s="102" t="s">
        <v>3866</v>
      </c>
      <c r="F5170" s="104" t="s">
        <v>14834</v>
      </c>
      <c r="G5170" s="105">
        <v>15931</v>
      </c>
      <c r="H5170" s="115" t="s">
        <v>4890</v>
      </c>
      <c r="I5170" s="115" t="s">
        <v>10103</v>
      </c>
      <c r="J5170" s="115" t="s">
        <v>6028</v>
      </c>
      <c r="K5170" s="102"/>
      <c r="L5170" s="111" t="s">
        <v>10018</v>
      </c>
      <c r="M5170" s="109">
        <v>3</v>
      </c>
      <c r="N5170" s="112" t="s">
        <v>17388</v>
      </c>
      <c r="O5170" s="102" t="s">
        <v>20307</v>
      </c>
      <c r="P5170" s="39"/>
      <c r="Q5170" s="39"/>
      <c r="R5170" s="109"/>
      <c r="S5170" s="102"/>
      <c r="T5170" s="102" t="s">
        <v>7789</v>
      </c>
      <c r="U5170" s="102" t="s">
        <v>9702</v>
      </c>
      <c r="V5170" s="109">
        <v>7</v>
      </c>
      <c r="W5170" s="107"/>
      <c r="X5170" s="113"/>
    </row>
    <row r="5171" spans="1:24" ht="12.95" customHeight="1" x14ac:dyDescent="0.2">
      <c r="A5171" s="115">
        <v>2002</v>
      </c>
      <c r="B5171" s="102" t="s">
        <v>6763</v>
      </c>
      <c r="C5171" s="102" t="s">
        <v>18392</v>
      </c>
      <c r="D5171" s="102" t="s">
        <v>2993</v>
      </c>
      <c r="E5171" s="102" t="s">
        <v>3867</v>
      </c>
      <c r="F5171" s="114" t="s">
        <v>6406</v>
      </c>
      <c r="G5171" s="105">
        <v>16279</v>
      </c>
      <c r="H5171" s="115" t="s">
        <v>4890</v>
      </c>
      <c r="I5171" s="115" t="s">
        <v>10191</v>
      </c>
      <c r="J5171" s="115" t="s">
        <v>8015</v>
      </c>
      <c r="K5171" s="102"/>
      <c r="L5171" s="111"/>
      <c r="M5171" s="109">
        <v>3</v>
      </c>
      <c r="N5171" s="112" t="s">
        <v>16773</v>
      </c>
      <c r="O5171" s="102" t="s">
        <v>19532</v>
      </c>
      <c r="P5171" s="39" t="s">
        <v>9125</v>
      </c>
      <c r="Q5171" s="39" t="s">
        <v>15976</v>
      </c>
      <c r="R5171" s="109"/>
      <c r="S5171" s="102"/>
      <c r="T5171" s="102" t="s">
        <v>20547</v>
      </c>
      <c r="U5171" s="102" t="s">
        <v>29223</v>
      </c>
      <c r="V5171" s="109">
        <v>7</v>
      </c>
      <c r="W5171" s="107"/>
      <c r="X5171" s="113"/>
    </row>
    <row r="5172" spans="1:24" ht="12.95" customHeight="1" x14ac:dyDescent="0.2">
      <c r="A5172" s="115">
        <v>2002</v>
      </c>
      <c r="B5172" s="115" t="s">
        <v>6763</v>
      </c>
      <c r="C5172" s="102" t="s">
        <v>18392</v>
      </c>
      <c r="D5172" s="129" t="s">
        <v>2994</v>
      </c>
      <c r="E5172" s="102" t="s">
        <v>3868</v>
      </c>
      <c r="F5172" s="102" t="s">
        <v>14834</v>
      </c>
      <c r="G5172" s="105">
        <v>16540</v>
      </c>
      <c r="H5172" s="102" t="s">
        <v>4890</v>
      </c>
      <c r="I5172" s="102" t="s">
        <v>10103</v>
      </c>
      <c r="J5172" s="102" t="s">
        <v>18402</v>
      </c>
      <c r="K5172" s="102"/>
      <c r="L5172" s="111" t="s">
        <v>8346</v>
      </c>
      <c r="M5172" s="102">
        <v>3</v>
      </c>
      <c r="N5172" s="112" t="s">
        <v>18360</v>
      </c>
      <c r="O5172" s="102" t="s">
        <v>21561</v>
      </c>
      <c r="P5172" s="102" t="s">
        <v>9125</v>
      </c>
      <c r="Q5172" s="102" t="s">
        <v>20063</v>
      </c>
      <c r="R5172" s="102"/>
      <c r="S5172" s="102"/>
      <c r="T5172" s="102" t="s">
        <v>7789</v>
      </c>
      <c r="U5172" s="102" t="s">
        <v>18403</v>
      </c>
      <c r="V5172" s="102">
        <v>7</v>
      </c>
      <c r="W5172" s="102"/>
      <c r="X5172" s="324"/>
    </row>
    <row r="5173" spans="1:24" ht="12.95" customHeight="1" x14ac:dyDescent="0.2">
      <c r="A5173" s="149">
        <v>34731</v>
      </c>
      <c r="B5173" s="102" t="s">
        <v>10205</v>
      </c>
      <c r="C5173" s="132" t="s">
        <v>3564</v>
      </c>
      <c r="D5173" s="102" t="s">
        <v>42666</v>
      </c>
      <c r="E5173" s="102" t="s">
        <v>12433</v>
      </c>
      <c r="F5173" s="104" t="s">
        <v>14834</v>
      </c>
      <c r="G5173" s="105">
        <v>16324</v>
      </c>
      <c r="H5173" s="102" t="s">
        <v>11819</v>
      </c>
      <c r="I5173" s="102" t="s">
        <v>32293</v>
      </c>
      <c r="J5173" s="102" t="s">
        <v>11607</v>
      </c>
      <c r="K5173" s="132" t="s">
        <v>5989</v>
      </c>
      <c r="L5173" s="111"/>
      <c r="M5173" s="107">
        <v>2</v>
      </c>
      <c r="N5173" s="112" t="s">
        <v>18405</v>
      </c>
      <c r="O5173" s="102" t="s">
        <v>17110</v>
      </c>
      <c r="P5173" s="39"/>
      <c r="Q5173" s="39" t="s">
        <v>20475</v>
      </c>
      <c r="R5173" s="109"/>
      <c r="S5173" s="102" t="s">
        <v>9435</v>
      </c>
      <c r="T5173" s="102" t="s">
        <v>20542</v>
      </c>
      <c r="U5173" s="102"/>
      <c r="V5173" s="109">
        <v>8</v>
      </c>
      <c r="W5173" s="107"/>
      <c r="X5173" s="113"/>
    </row>
    <row r="5174" spans="1:24" ht="12.95" customHeight="1" x14ac:dyDescent="0.2">
      <c r="A5174" s="149">
        <v>34790</v>
      </c>
      <c r="B5174" s="102" t="s">
        <v>10205</v>
      </c>
      <c r="C5174" s="132" t="s">
        <v>3565</v>
      </c>
      <c r="D5174" s="102" t="s">
        <v>42667</v>
      </c>
      <c r="E5174" s="102" t="s">
        <v>13672</v>
      </c>
      <c r="F5174" s="104" t="s">
        <v>14834</v>
      </c>
      <c r="G5174" s="105">
        <v>15901</v>
      </c>
      <c r="H5174" s="102" t="s">
        <v>32294</v>
      </c>
      <c r="I5174" s="102" t="s">
        <v>11819</v>
      </c>
      <c r="J5174" s="102" t="s">
        <v>6622</v>
      </c>
      <c r="K5174" s="132" t="s">
        <v>2754</v>
      </c>
      <c r="L5174" s="111"/>
      <c r="M5174" s="107">
        <v>2</v>
      </c>
      <c r="N5174" s="112" t="s">
        <v>16001</v>
      </c>
      <c r="O5174" s="102" t="s">
        <v>15941</v>
      </c>
      <c r="P5174" s="39" t="s">
        <v>9160</v>
      </c>
      <c r="Q5174" s="39" t="s">
        <v>17434</v>
      </c>
      <c r="R5174" s="109"/>
      <c r="S5174" s="102"/>
      <c r="T5174" s="102" t="s">
        <v>21275</v>
      </c>
      <c r="U5174" s="102" t="s">
        <v>2475</v>
      </c>
      <c r="V5174" s="109">
        <v>5.5</v>
      </c>
      <c r="W5174" s="107"/>
      <c r="X5174" s="113"/>
    </row>
    <row r="5175" spans="1:24" ht="12.95" customHeight="1" x14ac:dyDescent="0.2">
      <c r="A5175" s="149">
        <v>35004</v>
      </c>
      <c r="B5175" s="102" t="s">
        <v>10205</v>
      </c>
      <c r="C5175" s="132" t="s">
        <v>3566</v>
      </c>
      <c r="D5175" s="102" t="s">
        <v>42668</v>
      </c>
      <c r="E5175" s="102" t="s">
        <v>13673</v>
      </c>
      <c r="F5175" s="104" t="s">
        <v>14834</v>
      </c>
      <c r="G5175" s="105">
        <v>16444</v>
      </c>
      <c r="H5175" s="102" t="s">
        <v>11819</v>
      </c>
      <c r="I5175" s="102" t="s">
        <v>30791</v>
      </c>
      <c r="J5175" s="102" t="s">
        <v>13674</v>
      </c>
      <c r="K5175" s="132" t="s">
        <v>2132</v>
      </c>
      <c r="L5175" s="111"/>
      <c r="M5175" s="107">
        <v>3</v>
      </c>
      <c r="N5175" s="112" t="s">
        <v>18406</v>
      </c>
      <c r="O5175" s="102" t="s">
        <v>15877</v>
      </c>
      <c r="P5175" s="39" t="s">
        <v>162</v>
      </c>
      <c r="Q5175" s="39" t="s">
        <v>16990</v>
      </c>
      <c r="R5175" s="109"/>
      <c r="S5175" s="102" t="s">
        <v>11080</v>
      </c>
      <c r="T5175" s="102" t="s">
        <v>20546</v>
      </c>
      <c r="U5175" s="102" t="s">
        <v>18407</v>
      </c>
      <c r="V5175" s="109">
        <v>8.5</v>
      </c>
      <c r="W5175" s="107"/>
      <c r="X5175" s="113"/>
    </row>
    <row r="5176" spans="1:24" ht="12.95" customHeight="1" x14ac:dyDescent="0.2">
      <c r="A5176" s="149">
        <v>35247</v>
      </c>
      <c r="B5176" s="102" t="s">
        <v>10205</v>
      </c>
      <c r="C5176" s="132" t="s">
        <v>3567</v>
      </c>
      <c r="D5176" s="102" t="s">
        <v>42669</v>
      </c>
      <c r="E5176" s="102" t="s">
        <v>5792</v>
      </c>
      <c r="F5176" s="104" t="s">
        <v>14834</v>
      </c>
      <c r="G5176" s="105">
        <v>15599</v>
      </c>
      <c r="H5176" s="102" t="s">
        <v>11819</v>
      </c>
      <c r="I5176" s="102" t="s">
        <v>10103</v>
      </c>
      <c r="J5176" s="263" t="s">
        <v>5793</v>
      </c>
      <c r="K5176" s="115" t="s">
        <v>3427</v>
      </c>
      <c r="L5176" s="111"/>
      <c r="M5176" s="107">
        <v>2</v>
      </c>
      <c r="N5176" s="112" t="s">
        <v>16178</v>
      </c>
      <c r="O5176" s="102" t="s">
        <v>19450</v>
      </c>
      <c r="P5176" s="39"/>
      <c r="Q5176" s="39" t="s">
        <v>19531</v>
      </c>
      <c r="R5176" s="109"/>
      <c r="S5176" s="102" t="s">
        <v>8315</v>
      </c>
      <c r="T5176" s="102" t="s">
        <v>7789</v>
      </c>
      <c r="U5176" s="102"/>
      <c r="V5176" s="109">
        <v>8</v>
      </c>
      <c r="W5176" s="107"/>
      <c r="X5176" s="113"/>
    </row>
    <row r="5177" spans="1:24" ht="12.95" customHeight="1" x14ac:dyDescent="0.2">
      <c r="A5177" s="149">
        <v>35309</v>
      </c>
      <c r="B5177" s="102" t="s">
        <v>10205</v>
      </c>
      <c r="C5177" s="132" t="s">
        <v>3568</v>
      </c>
      <c r="D5177" s="102" t="s">
        <v>42670</v>
      </c>
      <c r="E5177" s="102" t="s">
        <v>2871</v>
      </c>
      <c r="F5177" s="104" t="s">
        <v>14834</v>
      </c>
      <c r="G5177" s="105">
        <v>16229</v>
      </c>
      <c r="H5177" s="102" t="s">
        <v>11819</v>
      </c>
      <c r="I5177" s="102" t="s">
        <v>30894</v>
      </c>
      <c r="J5177" s="263" t="s">
        <v>10183</v>
      </c>
      <c r="K5177" s="115" t="s">
        <v>3428</v>
      </c>
      <c r="L5177" s="111"/>
      <c r="M5177" s="107">
        <v>0.5</v>
      </c>
      <c r="N5177" s="108">
        <v>22</v>
      </c>
      <c r="O5177" s="102" t="s">
        <v>9160</v>
      </c>
      <c r="P5177" s="39" t="s">
        <v>162</v>
      </c>
      <c r="Q5177" s="39" t="s">
        <v>16646</v>
      </c>
      <c r="R5177" s="109"/>
      <c r="S5177" s="102"/>
      <c r="T5177" s="102" t="s">
        <v>7789</v>
      </c>
      <c r="U5177" s="102" t="s">
        <v>41220</v>
      </c>
      <c r="V5177" s="109">
        <v>5.5</v>
      </c>
      <c r="W5177" s="107"/>
      <c r="X5177" s="113"/>
    </row>
    <row r="5178" spans="1:24" ht="12.95" customHeight="1" x14ac:dyDescent="0.2">
      <c r="A5178" s="149">
        <v>35370</v>
      </c>
      <c r="B5178" s="102" t="s">
        <v>10205</v>
      </c>
      <c r="C5178" s="132" t="s">
        <v>3569</v>
      </c>
      <c r="D5178" s="102" t="s">
        <v>42671</v>
      </c>
      <c r="E5178" s="102" t="s">
        <v>10184</v>
      </c>
      <c r="F5178" s="104" t="s">
        <v>14834</v>
      </c>
      <c r="G5178" s="105">
        <v>14754</v>
      </c>
      <c r="H5178" s="102" t="s">
        <v>5011</v>
      </c>
      <c r="I5178" s="102" t="s">
        <v>11819</v>
      </c>
      <c r="J5178" s="263" t="s">
        <v>14379</v>
      </c>
      <c r="K5178" s="115" t="s">
        <v>3429</v>
      </c>
      <c r="L5178" s="111"/>
      <c r="M5178" s="109">
        <v>2</v>
      </c>
      <c r="N5178" s="112" t="s">
        <v>17943</v>
      </c>
      <c r="O5178" s="102" t="s">
        <v>16880</v>
      </c>
      <c r="P5178" s="39" t="s">
        <v>162</v>
      </c>
      <c r="Q5178" s="39" t="s">
        <v>16520</v>
      </c>
      <c r="R5178" s="109"/>
      <c r="S5178" s="102" t="s">
        <v>11080</v>
      </c>
      <c r="T5178" s="102" t="s">
        <v>28757</v>
      </c>
      <c r="U5178" s="102" t="s">
        <v>29255</v>
      </c>
      <c r="V5178" s="109">
        <v>6.5</v>
      </c>
      <c r="W5178" s="107"/>
      <c r="X5178" s="113"/>
    </row>
    <row r="5179" spans="1:24" ht="12.95" customHeight="1" x14ac:dyDescent="0.2">
      <c r="A5179" s="149">
        <v>35431</v>
      </c>
      <c r="B5179" s="102" t="s">
        <v>10205</v>
      </c>
      <c r="C5179" s="132" t="s">
        <v>3570</v>
      </c>
      <c r="D5179" s="102" t="s">
        <v>42672</v>
      </c>
      <c r="E5179" s="102" t="s">
        <v>14380</v>
      </c>
      <c r="F5179" s="104" t="s">
        <v>14834</v>
      </c>
      <c r="G5179" s="105">
        <v>16537</v>
      </c>
      <c r="H5179" s="102" t="s">
        <v>31203</v>
      </c>
      <c r="I5179" s="102" t="s">
        <v>11819</v>
      </c>
      <c r="J5179" s="263" t="s">
        <v>8730</v>
      </c>
      <c r="K5179" s="115" t="s">
        <v>10526</v>
      </c>
      <c r="L5179" s="111"/>
      <c r="M5179" s="109">
        <v>1</v>
      </c>
      <c r="N5179" s="112">
        <v>33</v>
      </c>
      <c r="O5179" s="102" t="s">
        <v>16499</v>
      </c>
      <c r="P5179" s="39" t="s">
        <v>162</v>
      </c>
      <c r="Q5179" s="39" t="s">
        <v>16831</v>
      </c>
      <c r="R5179" s="109"/>
      <c r="S5179" s="102"/>
      <c r="T5179" s="102" t="s">
        <v>21293</v>
      </c>
      <c r="U5179" s="102"/>
      <c r="V5179" s="109">
        <v>5.5</v>
      </c>
      <c r="W5179" s="107"/>
      <c r="X5179" s="113"/>
    </row>
    <row r="5180" spans="1:24" ht="12.95" customHeight="1" x14ac:dyDescent="0.2">
      <c r="A5180" s="149">
        <v>35490</v>
      </c>
      <c r="B5180" s="102" t="s">
        <v>10205</v>
      </c>
      <c r="C5180" s="132" t="s">
        <v>3571</v>
      </c>
      <c r="D5180" s="102" t="s">
        <v>42673</v>
      </c>
      <c r="E5180" s="102" t="s">
        <v>2474</v>
      </c>
      <c r="F5180" s="102" t="s">
        <v>14834</v>
      </c>
      <c r="G5180" s="105">
        <v>16038</v>
      </c>
      <c r="H5180" s="102" t="s">
        <v>32295</v>
      </c>
      <c r="I5180" s="102" t="s">
        <v>11819</v>
      </c>
      <c r="J5180" s="102" t="s">
        <v>317</v>
      </c>
      <c r="K5180" s="102" t="s">
        <v>3430</v>
      </c>
      <c r="L5180" s="111"/>
      <c r="M5180" s="109">
        <v>2</v>
      </c>
      <c r="N5180" s="112" t="s">
        <v>17394</v>
      </c>
      <c r="O5180" s="102" t="s">
        <v>14682</v>
      </c>
      <c r="P5180" s="39"/>
      <c r="Q5180" s="39" t="s">
        <v>20487</v>
      </c>
      <c r="R5180" s="109"/>
      <c r="S5180" s="102"/>
      <c r="T5180" s="102" t="s">
        <v>21293</v>
      </c>
      <c r="U5180" s="102" t="s">
        <v>18408</v>
      </c>
      <c r="V5180" s="109">
        <v>6.5</v>
      </c>
      <c r="W5180" s="107"/>
      <c r="X5180" s="113"/>
    </row>
    <row r="5181" spans="1:24" ht="12.95" customHeight="1" x14ac:dyDescent="0.2">
      <c r="A5181" s="149">
        <v>35490</v>
      </c>
      <c r="B5181" s="102" t="s">
        <v>10205</v>
      </c>
      <c r="C5181" s="102" t="s">
        <v>3571</v>
      </c>
      <c r="D5181" s="102" t="s">
        <v>42674</v>
      </c>
      <c r="E5181" s="102" t="s">
        <v>8374</v>
      </c>
      <c r="F5181" s="102" t="s">
        <v>14834</v>
      </c>
      <c r="G5181" s="105">
        <v>13585</v>
      </c>
      <c r="H5181" s="102" t="s">
        <v>32296</v>
      </c>
      <c r="I5181" s="102" t="s">
        <v>7198</v>
      </c>
      <c r="J5181" s="102" t="s">
        <v>6550</v>
      </c>
      <c r="K5181" s="102" t="s">
        <v>3431</v>
      </c>
      <c r="L5181" s="111"/>
      <c r="M5181" s="109">
        <v>1</v>
      </c>
      <c r="N5181" s="108" t="s">
        <v>32297</v>
      </c>
      <c r="O5181" s="102" t="s">
        <v>16905</v>
      </c>
      <c r="P5181" s="102"/>
      <c r="Q5181" s="102" t="s">
        <v>16520</v>
      </c>
      <c r="R5181" s="109"/>
      <c r="S5181" s="102"/>
      <c r="T5181" s="102" t="s">
        <v>21408</v>
      </c>
      <c r="U5181" s="102" t="s">
        <v>18409</v>
      </c>
      <c r="V5181" s="109">
        <v>6.5</v>
      </c>
      <c r="W5181" s="107"/>
      <c r="X5181" s="324"/>
    </row>
    <row r="5182" spans="1:24" ht="12.95" customHeight="1" x14ac:dyDescent="0.2">
      <c r="A5182" s="149">
        <v>35551</v>
      </c>
      <c r="B5182" s="102" t="s">
        <v>10205</v>
      </c>
      <c r="C5182" s="132" t="s">
        <v>3572</v>
      </c>
      <c r="D5182" s="102" t="s">
        <v>42675</v>
      </c>
      <c r="E5182" s="102" t="s">
        <v>8908</v>
      </c>
      <c r="F5182" s="102" t="s">
        <v>14834</v>
      </c>
      <c r="G5182" s="105">
        <v>15666</v>
      </c>
      <c r="H5182" s="102" t="s">
        <v>11819</v>
      </c>
      <c r="I5182" s="102" t="s">
        <v>5011</v>
      </c>
      <c r="J5182" s="102" t="s">
        <v>6551</v>
      </c>
      <c r="K5182" s="102" t="s">
        <v>3432</v>
      </c>
      <c r="L5182" s="111"/>
      <c r="M5182" s="109">
        <v>1</v>
      </c>
      <c r="N5182" s="108" t="s">
        <v>32298</v>
      </c>
      <c r="O5182" s="102" t="s">
        <v>3620</v>
      </c>
      <c r="P5182" s="39"/>
      <c r="Q5182" s="39" t="s">
        <v>19101</v>
      </c>
      <c r="R5182" s="109"/>
      <c r="S5182" s="102"/>
      <c r="T5182" s="102" t="s">
        <v>14962</v>
      </c>
      <c r="U5182" s="102"/>
      <c r="V5182" s="109">
        <v>6</v>
      </c>
      <c r="W5182" s="107"/>
      <c r="X5182" s="113"/>
    </row>
    <row r="5183" spans="1:24" ht="12.95" customHeight="1" x14ac:dyDescent="0.2">
      <c r="A5183" s="149">
        <v>35612</v>
      </c>
      <c r="B5183" s="102" t="s">
        <v>10205</v>
      </c>
      <c r="C5183" s="132" t="s">
        <v>3573</v>
      </c>
      <c r="D5183" s="102" t="s">
        <v>42676</v>
      </c>
      <c r="E5183" s="102" t="s">
        <v>14409</v>
      </c>
      <c r="F5183" s="102" t="s">
        <v>14834</v>
      </c>
      <c r="G5183" s="105">
        <v>16354</v>
      </c>
      <c r="H5183" s="102" t="s">
        <v>10191</v>
      </c>
      <c r="I5183" s="102" t="s">
        <v>11819</v>
      </c>
      <c r="J5183" s="102" t="s">
        <v>2215</v>
      </c>
      <c r="K5183" s="102" t="s">
        <v>10631</v>
      </c>
      <c r="L5183" s="111" t="s">
        <v>12417</v>
      </c>
      <c r="M5183" s="102">
        <v>3</v>
      </c>
      <c r="N5183" s="112" t="s">
        <v>29262</v>
      </c>
      <c r="O5183" s="102" t="s">
        <v>20529</v>
      </c>
      <c r="P5183" s="39" t="s">
        <v>20529</v>
      </c>
      <c r="Q5183" s="39" t="s">
        <v>20529</v>
      </c>
      <c r="R5183" s="102"/>
      <c r="S5183" s="102"/>
      <c r="T5183" s="102" t="s">
        <v>20547</v>
      </c>
      <c r="U5183" s="102"/>
      <c r="V5183" s="102" t="s">
        <v>20529</v>
      </c>
      <c r="W5183" s="102"/>
      <c r="X5183" s="113"/>
    </row>
    <row r="5184" spans="1:24" ht="12.95" customHeight="1" x14ac:dyDescent="0.2">
      <c r="A5184" s="149">
        <v>35674</v>
      </c>
      <c r="B5184" s="102" t="s">
        <v>10205</v>
      </c>
      <c r="C5184" s="132" t="s">
        <v>3574</v>
      </c>
      <c r="D5184" s="102" t="s">
        <v>42677</v>
      </c>
      <c r="E5184" s="102" t="s">
        <v>8909</v>
      </c>
      <c r="F5184" s="102" t="s">
        <v>14834</v>
      </c>
      <c r="G5184" s="105">
        <v>16354</v>
      </c>
      <c r="H5184" s="102" t="s">
        <v>32299</v>
      </c>
      <c r="I5184" s="102" t="s">
        <v>32300</v>
      </c>
      <c r="J5184" s="102" t="s">
        <v>14411</v>
      </c>
      <c r="K5184" s="102" t="s">
        <v>7667</v>
      </c>
      <c r="L5184" s="111"/>
      <c r="M5184" s="109">
        <v>2</v>
      </c>
      <c r="N5184" s="112" t="s">
        <v>17181</v>
      </c>
      <c r="O5184" s="102" t="s">
        <v>16764</v>
      </c>
      <c r="P5184" s="39" t="s">
        <v>13301</v>
      </c>
      <c r="Q5184" s="39" t="s">
        <v>28264</v>
      </c>
      <c r="R5184" s="109"/>
      <c r="S5184" s="102" t="s">
        <v>11080</v>
      </c>
      <c r="T5184" s="102" t="s">
        <v>7789</v>
      </c>
      <c r="U5184" s="102" t="s">
        <v>11585</v>
      </c>
      <c r="V5184" s="109">
        <v>9.5</v>
      </c>
      <c r="W5184" s="107"/>
      <c r="X5184" s="113"/>
    </row>
    <row r="5185" spans="1:24" ht="12.95" customHeight="1" x14ac:dyDescent="0.2">
      <c r="A5185" s="149">
        <v>35735</v>
      </c>
      <c r="B5185" s="102" t="s">
        <v>10205</v>
      </c>
      <c r="C5185" s="132" t="s">
        <v>3575</v>
      </c>
      <c r="D5185" s="102" t="s">
        <v>42678</v>
      </c>
      <c r="E5185" s="102" t="s">
        <v>2424</v>
      </c>
      <c r="F5185" s="102" t="s">
        <v>14834</v>
      </c>
      <c r="G5185" s="105">
        <v>15933</v>
      </c>
      <c r="H5185" s="102" t="s">
        <v>10103</v>
      </c>
      <c r="I5185" s="102" t="s">
        <v>11819</v>
      </c>
      <c r="J5185" s="102" t="s">
        <v>589</v>
      </c>
      <c r="K5185" s="102" t="s">
        <v>590</v>
      </c>
      <c r="L5185" s="111"/>
      <c r="M5185" s="109">
        <v>3</v>
      </c>
      <c r="N5185" s="112" t="s">
        <v>18406</v>
      </c>
      <c r="O5185" s="102" t="s">
        <v>15846</v>
      </c>
      <c r="P5185" s="39" t="s">
        <v>162</v>
      </c>
      <c r="Q5185" s="39" t="s">
        <v>19527</v>
      </c>
      <c r="R5185" s="109"/>
      <c r="S5185" s="102"/>
      <c r="T5185" s="102" t="s">
        <v>7789</v>
      </c>
      <c r="U5185" s="102" t="s">
        <v>28752</v>
      </c>
      <c r="V5185" s="109">
        <v>7.5</v>
      </c>
      <c r="W5185" s="107"/>
      <c r="X5185" s="113"/>
    </row>
    <row r="5186" spans="1:24" ht="12.95" customHeight="1" x14ac:dyDescent="0.2">
      <c r="A5186" s="149">
        <v>35796</v>
      </c>
      <c r="B5186" s="102" t="s">
        <v>10205</v>
      </c>
      <c r="C5186" s="132" t="s">
        <v>3576</v>
      </c>
      <c r="D5186" s="102" t="s">
        <v>42679</v>
      </c>
      <c r="E5186" s="102" t="s">
        <v>2425</v>
      </c>
      <c r="F5186" s="102" t="s">
        <v>14834</v>
      </c>
      <c r="G5186" s="105">
        <v>15958</v>
      </c>
      <c r="H5186" s="102" t="s">
        <v>11819</v>
      </c>
      <c r="I5186" s="102" t="s">
        <v>7198</v>
      </c>
      <c r="J5186" s="102" t="s">
        <v>8233</v>
      </c>
      <c r="K5186" s="102" t="s">
        <v>9833</v>
      </c>
      <c r="L5186" s="111"/>
      <c r="M5186" s="109">
        <v>1</v>
      </c>
      <c r="N5186" s="112" t="s">
        <v>8687</v>
      </c>
      <c r="O5186" s="102" t="s">
        <v>16499</v>
      </c>
      <c r="P5186" s="39" t="s">
        <v>9125</v>
      </c>
      <c r="Q5186" s="39" t="s">
        <v>20443</v>
      </c>
      <c r="R5186" s="109"/>
      <c r="S5186" s="102"/>
      <c r="T5186" s="102" t="s">
        <v>21275</v>
      </c>
      <c r="U5186" s="102" t="s">
        <v>29256</v>
      </c>
      <c r="V5186" s="109">
        <v>6</v>
      </c>
      <c r="W5186" s="107"/>
      <c r="X5186" s="113"/>
    </row>
    <row r="5187" spans="1:24" ht="12.95" customHeight="1" x14ac:dyDescent="0.2">
      <c r="A5187" s="149">
        <v>35855</v>
      </c>
      <c r="B5187" s="102" t="s">
        <v>10205</v>
      </c>
      <c r="C5187" s="132" t="s">
        <v>3577</v>
      </c>
      <c r="D5187" s="102" t="s">
        <v>42680</v>
      </c>
      <c r="E5187" s="102" t="s">
        <v>8008</v>
      </c>
      <c r="F5187" s="102" t="s">
        <v>14834</v>
      </c>
      <c r="G5187" s="105">
        <v>16431</v>
      </c>
      <c r="H5187" s="102" t="s">
        <v>11819</v>
      </c>
      <c r="I5187" s="102" t="s">
        <v>10191</v>
      </c>
      <c r="J5187" s="102" t="s">
        <v>9297</v>
      </c>
      <c r="K5187" s="102" t="s">
        <v>15183</v>
      </c>
      <c r="L5187" s="111"/>
      <c r="M5187" s="109">
        <v>3</v>
      </c>
      <c r="N5187" s="112" t="s">
        <v>18410</v>
      </c>
      <c r="O5187" s="102" t="s">
        <v>16828</v>
      </c>
      <c r="P5187" s="39"/>
      <c r="Q5187" s="39" t="s">
        <v>17392</v>
      </c>
      <c r="R5187" s="109"/>
      <c r="S5187" s="102"/>
      <c r="T5187" s="102" t="s">
        <v>20547</v>
      </c>
      <c r="U5187" s="102" t="s">
        <v>29257</v>
      </c>
      <c r="V5187" s="109">
        <v>6.5</v>
      </c>
      <c r="W5187" s="107"/>
      <c r="X5187" s="113"/>
    </row>
    <row r="5188" spans="1:24" ht="12.95" customHeight="1" x14ac:dyDescent="0.2">
      <c r="A5188" s="149">
        <v>35916</v>
      </c>
      <c r="B5188" s="102" t="s">
        <v>10205</v>
      </c>
      <c r="C5188" s="132" t="s">
        <v>3578</v>
      </c>
      <c r="D5188" s="102" t="s">
        <v>42681</v>
      </c>
      <c r="E5188" s="102" t="s">
        <v>8009</v>
      </c>
      <c r="F5188" s="102" t="s">
        <v>14834</v>
      </c>
      <c r="G5188" s="105">
        <v>14742</v>
      </c>
      <c r="H5188" s="102" t="s">
        <v>5011</v>
      </c>
      <c r="I5188" s="102" t="s">
        <v>11819</v>
      </c>
      <c r="J5188" s="102" t="s">
        <v>13912</v>
      </c>
      <c r="K5188" s="102" t="s">
        <v>7680</v>
      </c>
      <c r="L5188" s="111"/>
      <c r="M5188" s="109">
        <v>1.5</v>
      </c>
      <c r="N5188" s="108" t="s">
        <v>32301</v>
      </c>
      <c r="O5188" s="102" t="s">
        <v>16524</v>
      </c>
      <c r="P5188" s="39" t="s">
        <v>9125</v>
      </c>
      <c r="Q5188" s="39" t="s">
        <v>19103</v>
      </c>
      <c r="R5188" s="109"/>
      <c r="S5188" s="102"/>
      <c r="T5188" s="102" t="s">
        <v>28757</v>
      </c>
      <c r="U5188" s="102" t="s">
        <v>29258</v>
      </c>
      <c r="V5188" s="109">
        <v>6.5</v>
      </c>
      <c r="W5188" s="107"/>
      <c r="X5188" s="113"/>
    </row>
    <row r="5189" spans="1:24" ht="12.95" customHeight="1" x14ac:dyDescent="0.2">
      <c r="A5189" s="149">
        <v>35977</v>
      </c>
      <c r="B5189" s="102" t="s">
        <v>10205</v>
      </c>
      <c r="C5189" s="132" t="s">
        <v>3579</v>
      </c>
      <c r="D5189" s="102" t="s">
        <v>42682</v>
      </c>
      <c r="E5189" s="102" t="s">
        <v>8010</v>
      </c>
      <c r="F5189" s="102" t="s">
        <v>14834</v>
      </c>
      <c r="G5189" s="105">
        <v>15741</v>
      </c>
      <c r="H5189" s="102" t="s">
        <v>10103</v>
      </c>
      <c r="I5189" s="102" t="s">
        <v>11819</v>
      </c>
      <c r="J5189" s="102" t="s">
        <v>978</v>
      </c>
      <c r="K5189" s="132" t="s">
        <v>8392</v>
      </c>
      <c r="L5189" s="111"/>
      <c r="M5189" s="109">
        <v>0.5</v>
      </c>
      <c r="N5189" s="108">
        <v>22</v>
      </c>
      <c r="O5189" s="102"/>
      <c r="P5189" s="39"/>
      <c r="Q5189" s="39" t="s">
        <v>19625</v>
      </c>
      <c r="R5189" s="109"/>
      <c r="S5189" s="102"/>
      <c r="T5189" s="102" t="s">
        <v>7789</v>
      </c>
      <c r="U5189" s="102"/>
      <c r="V5189" s="109">
        <v>5.5</v>
      </c>
      <c r="W5189" s="107"/>
      <c r="X5189" s="113"/>
    </row>
    <row r="5190" spans="1:24" ht="12.95" customHeight="1" x14ac:dyDescent="0.2">
      <c r="A5190" s="149">
        <v>36039</v>
      </c>
      <c r="B5190" s="102" t="s">
        <v>10205</v>
      </c>
      <c r="C5190" s="132" t="s">
        <v>3580</v>
      </c>
      <c r="D5190" s="102" t="s">
        <v>42683</v>
      </c>
      <c r="E5190" s="102" t="s">
        <v>2473</v>
      </c>
      <c r="F5190" s="102" t="s">
        <v>14834</v>
      </c>
      <c r="G5190" s="105">
        <v>15598</v>
      </c>
      <c r="H5190" s="102" t="s">
        <v>11819</v>
      </c>
      <c r="I5190" s="102" t="s">
        <v>10103</v>
      </c>
      <c r="J5190" s="102" t="s">
        <v>9568</v>
      </c>
      <c r="K5190" s="132" t="s">
        <v>8393</v>
      </c>
      <c r="L5190" s="111"/>
      <c r="M5190" s="109">
        <v>1</v>
      </c>
      <c r="N5190" s="108" t="s">
        <v>30787</v>
      </c>
      <c r="O5190" s="102"/>
      <c r="P5190" s="39" t="s">
        <v>15889</v>
      </c>
      <c r="Q5190" s="39" t="s">
        <v>21050</v>
      </c>
      <c r="R5190" s="109"/>
      <c r="S5190" s="102" t="s">
        <v>11080</v>
      </c>
      <c r="T5190" s="102" t="s">
        <v>7789</v>
      </c>
      <c r="U5190" s="102" t="s">
        <v>29259</v>
      </c>
      <c r="V5190" s="102" t="s">
        <v>5147</v>
      </c>
      <c r="W5190" s="107"/>
      <c r="X5190" s="113"/>
    </row>
    <row r="5191" spans="1:24" ht="12.95" customHeight="1" x14ac:dyDescent="0.2">
      <c r="A5191" s="149">
        <v>36100</v>
      </c>
      <c r="B5191" s="102" t="s">
        <v>10205</v>
      </c>
      <c r="C5191" s="132" t="s">
        <v>3581</v>
      </c>
      <c r="D5191" s="102" t="s">
        <v>42684</v>
      </c>
      <c r="E5191" s="102" t="s">
        <v>14607</v>
      </c>
      <c r="F5191" s="102" t="s">
        <v>14834</v>
      </c>
      <c r="G5191" s="105">
        <v>15257</v>
      </c>
      <c r="H5191" s="102" t="s">
        <v>10103</v>
      </c>
      <c r="I5191" s="102" t="s">
        <v>11819</v>
      </c>
      <c r="J5191" s="102" t="s">
        <v>8139</v>
      </c>
      <c r="K5191" s="132" t="s">
        <v>4314</v>
      </c>
      <c r="L5191" s="111"/>
      <c r="M5191" s="109">
        <v>1</v>
      </c>
      <c r="N5191" s="112">
        <v>20</v>
      </c>
      <c r="O5191" s="102" t="s">
        <v>17734</v>
      </c>
      <c r="P5191" s="39" t="s">
        <v>9125</v>
      </c>
      <c r="Q5191" s="39" t="s">
        <v>20190</v>
      </c>
      <c r="R5191" s="109"/>
      <c r="S5191" s="102"/>
      <c r="T5191" s="102" t="s">
        <v>7789</v>
      </c>
      <c r="U5191" s="102" t="s">
        <v>29260</v>
      </c>
      <c r="V5191" s="109">
        <v>6</v>
      </c>
      <c r="W5191" s="107"/>
      <c r="X5191" s="113"/>
    </row>
    <row r="5192" spans="1:24" ht="12.95" customHeight="1" x14ac:dyDescent="0.2">
      <c r="A5192" s="149">
        <v>36161</v>
      </c>
      <c r="B5192" s="102" t="s">
        <v>10205</v>
      </c>
      <c r="C5192" s="132" t="s">
        <v>3582</v>
      </c>
      <c r="D5192" s="102" t="s">
        <v>42685</v>
      </c>
      <c r="E5192" s="102" t="s">
        <v>8137</v>
      </c>
      <c r="F5192" s="102" t="s">
        <v>14834</v>
      </c>
      <c r="G5192" s="105">
        <v>16281</v>
      </c>
      <c r="H5192" s="102" t="s">
        <v>11819</v>
      </c>
      <c r="I5192" s="102" t="s">
        <v>10191</v>
      </c>
      <c r="J5192" s="102" t="s">
        <v>8138</v>
      </c>
      <c r="K5192" s="132" t="s">
        <v>8968</v>
      </c>
      <c r="L5192" s="111"/>
      <c r="M5192" s="109">
        <v>2</v>
      </c>
      <c r="N5192" s="112" t="s">
        <v>16077</v>
      </c>
      <c r="O5192" s="102" t="s">
        <v>17504</v>
      </c>
      <c r="P5192" s="39"/>
      <c r="Q5192" s="39" t="s">
        <v>17473</v>
      </c>
      <c r="R5192" s="109"/>
      <c r="S5192" s="102"/>
      <c r="T5192" s="102" t="s">
        <v>20547</v>
      </c>
      <c r="U5192" s="102" t="s">
        <v>18411</v>
      </c>
      <c r="V5192" s="109">
        <v>5.5</v>
      </c>
      <c r="W5192" s="107"/>
      <c r="X5192" s="113"/>
    </row>
    <row r="5193" spans="1:24" ht="12.95" customHeight="1" x14ac:dyDescent="0.2">
      <c r="A5193" s="149">
        <v>36220</v>
      </c>
      <c r="B5193" s="102" t="s">
        <v>10205</v>
      </c>
      <c r="C5193" s="132" t="s">
        <v>1811</v>
      </c>
      <c r="D5193" s="102" t="s">
        <v>42686</v>
      </c>
      <c r="E5193" s="102" t="s">
        <v>3294</v>
      </c>
      <c r="F5193" s="102" t="s">
        <v>14834</v>
      </c>
      <c r="G5193" s="105">
        <v>15762</v>
      </c>
      <c r="H5193" s="102" t="s">
        <v>11819</v>
      </c>
      <c r="I5193" s="102" t="s">
        <v>30801</v>
      </c>
      <c r="J5193" s="102" t="s">
        <v>41311</v>
      </c>
      <c r="K5193" s="102" t="s">
        <v>9767</v>
      </c>
      <c r="L5193" s="111"/>
      <c r="M5193" s="109">
        <v>2</v>
      </c>
      <c r="N5193" s="112" t="s">
        <v>15986</v>
      </c>
      <c r="O5193" s="102" t="s">
        <v>17196</v>
      </c>
      <c r="P5193" s="39" t="s">
        <v>9125</v>
      </c>
      <c r="Q5193" s="39" t="s">
        <v>19101</v>
      </c>
      <c r="R5193" s="109"/>
      <c r="S5193" s="102"/>
      <c r="T5193" s="102" t="s">
        <v>7789</v>
      </c>
      <c r="U5193" s="102" t="s">
        <v>18412</v>
      </c>
      <c r="V5193" s="109">
        <v>6.5</v>
      </c>
      <c r="W5193" s="107"/>
      <c r="X5193" s="113"/>
    </row>
    <row r="5194" spans="1:24" ht="12.95" customHeight="1" x14ac:dyDescent="0.2">
      <c r="A5194" s="149">
        <v>36281</v>
      </c>
      <c r="B5194" s="102" t="s">
        <v>10205</v>
      </c>
      <c r="C5194" s="132" t="s">
        <v>1812</v>
      </c>
      <c r="D5194" s="102" t="s">
        <v>42687</v>
      </c>
      <c r="E5194" s="102" t="s">
        <v>3295</v>
      </c>
      <c r="F5194" s="102" t="s">
        <v>14834</v>
      </c>
      <c r="G5194" s="105">
        <v>14497</v>
      </c>
      <c r="H5194" s="102" t="s">
        <v>30796</v>
      </c>
      <c r="I5194" s="102" t="s">
        <v>11819</v>
      </c>
      <c r="J5194" s="102" t="s">
        <v>11086</v>
      </c>
      <c r="K5194" s="102" t="s">
        <v>8914</v>
      </c>
      <c r="L5194" s="111"/>
      <c r="M5194" s="109">
        <v>3</v>
      </c>
      <c r="N5194" s="112" t="s">
        <v>18413</v>
      </c>
      <c r="O5194" s="102" t="s">
        <v>17449</v>
      </c>
      <c r="P5194" s="39" t="s">
        <v>162</v>
      </c>
      <c r="Q5194" s="39" t="s">
        <v>18156</v>
      </c>
      <c r="R5194" s="109"/>
      <c r="S5194" s="102"/>
      <c r="T5194" s="102" t="s">
        <v>20541</v>
      </c>
      <c r="U5194" s="102" t="s">
        <v>41312</v>
      </c>
      <c r="V5194" s="109">
        <v>6</v>
      </c>
      <c r="W5194" s="107"/>
      <c r="X5194" s="113"/>
    </row>
    <row r="5195" spans="1:24" ht="12.95" customHeight="1" x14ac:dyDescent="0.2">
      <c r="A5195" s="149">
        <v>36342</v>
      </c>
      <c r="B5195" s="102" t="s">
        <v>10205</v>
      </c>
      <c r="C5195" s="132" t="s">
        <v>1813</v>
      </c>
      <c r="D5195" s="102" t="s">
        <v>42688</v>
      </c>
      <c r="E5195" s="102" t="s">
        <v>9732</v>
      </c>
      <c r="F5195" s="102" t="s">
        <v>14834</v>
      </c>
      <c r="G5195" s="105">
        <v>16229</v>
      </c>
      <c r="H5195" s="102" t="s">
        <v>11819</v>
      </c>
      <c r="I5195" s="102" t="s">
        <v>13336</v>
      </c>
      <c r="J5195" s="102" t="s">
        <v>15184</v>
      </c>
      <c r="K5195" s="102" t="s">
        <v>8901</v>
      </c>
      <c r="L5195" s="111"/>
      <c r="M5195" s="109">
        <v>1</v>
      </c>
      <c r="N5195" s="108" t="s">
        <v>32302</v>
      </c>
      <c r="O5195" s="102" t="s">
        <v>41326</v>
      </c>
      <c r="P5195" s="39" t="s">
        <v>9125</v>
      </c>
      <c r="Q5195" s="39" t="s">
        <v>16576</v>
      </c>
      <c r="R5195" s="109"/>
      <c r="S5195" s="102"/>
      <c r="T5195" s="102" t="s">
        <v>20547</v>
      </c>
      <c r="U5195" s="102" t="s">
        <v>41313</v>
      </c>
      <c r="V5195" s="109">
        <v>6</v>
      </c>
      <c r="W5195" s="107"/>
      <c r="X5195" s="113"/>
    </row>
    <row r="5196" spans="1:24" ht="12.95" customHeight="1" x14ac:dyDescent="0.2">
      <c r="A5196" s="149">
        <v>36404</v>
      </c>
      <c r="B5196" s="102" t="s">
        <v>10205</v>
      </c>
      <c r="C5196" s="132" t="s">
        <v>1814</v>
      </c>
      <c r="D5196" s="102" t="s">
        <v>42689</v>
      </c>
      <c r="E5196" s="102" t="s">
        <v>12902</v>
      </c>
      <c r="F5196" s="102" t="s">
        <v>14834</v>
      </c>
      <c r="G5196" s="105">
        <v>14514</v>
      </c>
      <c r="H5196" s="102" t="s">
        <v>11819</v>
      </c>
      <c r="I5196" s="102" t="s">
        <v>30796</v>
      </c>
      <c r="J5196" s="102" t="s">
        <v>14972</v>
      </c>
      <c r="K5196" s="102" t="s">
        <v>41314</v>
      </c>
      <c r="L5196" s="111"/>
      <c r="M5196" s="109">
        <v>2</v>
      </c>
      <c r="N5196" s="112" t="s">
        <v>18414</v>
      </c>
      <c r="O5196" s="102" t="s">
        <v>3620</v>
      </c>
      <c r="P5196" s="39"/>
      <c r="Q5196" s="39" t="s">
        <v>20459</v>
      </c>
      <c r="R5196" s="109"/>
      <c r="S5196" s="102"/>
      <c r="T5196" s="102" t="s">
        <v>20541</v>
      </c>
      <c r="U5196" s="102" t="s">
        <v>41316</v>
      </c>
      <c r="V5196" s="109">
        <v>5.5</v>
      </c>
      <c r="W5196" s="107"/>
      <c r="X5196" s="113"/>
    </row>
    <row r="5197" spans="1:24" ht="12.95" customHeight="1" x14ac:dyDescent="0.2">
      <c r="A5197" s="149">
        <v>36465</v>
      </c>
      <c r="B5197" s="102" t="s">
        <v>10205</v>
      </c>
      <c r="C5197" s="132" t="s">
        <v>1815</v>
      </c>
      <c r="D5197" s="102" t="s">
        <v>42690</v>
      </c>
      <c r="E5197" s="102" t="s">
        <v>4817</v>
      </c>
      <c r="F5197" s="102" t="s">
        <v>14834</v>
      </c>
      <c r="G5197" s="105">
        <v>15675</v>
      </c>
      <c r="H5197" s="102" t="s">
        <v>32303</v>
      </c>
      <c r="I5197" s="102" t="s">
        <v>30925</v>
      </c>
      <c r="J5197" s="102" t="s">
        <v>11087</v>
      </c>
      <c r="K5197" s="102" t="s">
        <v>1151</v>
      </c>
      <c r="L5197" s="111"/>
      <c r="M5197" s="109">
        <v>3</v>
      </c>
      <c r="N5197" s="112" t="s">
        <v>15876</v>
      </c>
      <c r="O5197" s="102" t="s">
        <v>16764</v>
      </c>
      <c r="P5197" s="39" t="s">
        <v>19503</v>
      </c>
      <c r="Q5197" s="39" t="s">
        <v>16869</v>
      </c>
      <c r="R5197" s="109"/>
      <c r="S5197" s="102"/>
      <c r="T5197" s="102" t="s">
        <v>7789</v>
      </c>
      <c r="U5197" s="102" t="s">
        <v>41315</v>
      </c>
      <c r="V5197" s="109">
        <v>5</v>
      </c>
      <c r="W5197" s="107"/>
      <c r="X5197" s="113"/>
    </row>
    <row r="5198" spans="1:24" ht="12.95" customHeight="1" x14ac:dyDescent="0.2">
      <c r="A5198" s="149">
        <v>36708</v>
      </c>
      <c r="B5198" s="102" t="s">
        <v>10205</v>
      </c>
      <c r="C5198" s="132" t="s">
        <v>1816</v>
      </c>
      <c r="D5198" s="102" t="s">
        <v>42691</v>
      </c>
      <c r="E5198" s="102" t="s">
        <v>7536</v>
      </c>
      <c r="F5198" s="102" t="s">
        <v>14834</v>
      </c>
      <c r="G5198" s="105">
        <v>16551</v>
      </c>
      <c r="H5198" s="102" t="s">
        <v>4890</v>
      </c>
      <c r="I5198" s="102" t="s">
        <v>10103</v>
      </c>
      <c r="J5198" s="102" t="s">
        <v>10326</v>
      </c>
      <c r="K5198" s="102" t="s">
        <v>10611</v>
      </c>
      <c r="L5198" s="111"/>
      <c r="M5198" s="109">
        <v>1</v>
      </c>
      <c r="N5198" s="112">
        <v>17</v>
      </c>
      <c r="O5198" s="102" t="s">
        <v>16499</v>
      </c>
      <c r="P5198" s="39" t="s">
        <v>15889</v>
      </c>
      <c r="Q5198" s="39" t="s">
        <v>16520</v>
      </c>
      <c r="R5198" s="109"/>
      <c r="S5198" s="102"/>
      <c r="T5198" s="102" t="s">
        <v>7789</v>
      </c>
      <c r="U5198" s="102" t="s">
        <v>41317</v>
      </c>
      <c r="V5198" s="109">
        <v>5</v>
      </c>
      <c r="W5198" s="107"/>
      <c r="X5198" s="113"/>
    </row>
    <row r="5199" spans="1:24" ht="12.95" customHeight="1" x14ac:dyDescent="0.2">
      <c r="A5199" s="149">
        <v>36831</v>
      </c>
      <c r="B5199" s="102" t="s">
        <v>10205</v>
      </c>
      <c r="C5199" s="132" t="s">
        <v>1817</v>
      </c>
      <c r="D5199" s="102" t="s">
        <v>42692</v>
      </c>
      <c r="E5199" s="102" t="s">
        <v>11714</v>
      </c>
      <c r="F5199" s="102" t="s">
        <v>14834</v>
      </c>
      <c r="G5199" s="105">
        <v>15654</v>
      </c>
      <c r="H5199" s="102" t="s">
        <v>8934</v>
      </c>
      <c r="I5199" s="102" t="s">
        <v>10191</v>
      </c>
      <c r="J5199" s="102" t="s">
        <v>10325</v>
      </c>
      <c r="K5199" s="102" t="s">
        <v>8169</v>
      </c>
      <c r="L5199" s="111"/>
      <c r="M5199" s="109">
        <v>1</v>
      </c>
      <c r="N5199" s="108" t="s">
        <v>32304</v>
      </c>
      <c r="O5199" s="102" t="s">
        <v>3620</v>
      </c>
      <c r="P5199" s="39"/>
      <c r="Q5199" s="39" t="s">
        <v>17392</v>
      </c>
      <c r="R5199" s="109"/>
      <c r="S5199" s="102"/>
      <c r="T5199" s="102" t="s">
        <v>14962</v>
      </c>
      <c r="U5199" s="102" t="s">
        <v>41318</v>
      </c>
      <c r="V5199" s="109">
        <v>4</v>
      </c>
      <c r="W5199" s="107"/>
      <c r="X5199" s="113"/>
    </row>
    <row r="5200" spans="1:24" ht="12.95" customHeight="1" x14ac:dyDescent="0.2">
      <c r="A5200" s="149">
        <v>36951</v>
      </c>
      <c r="B5200" s="102" t="s">
        <v>10205</v>
      </c>
      <c r="C5200" s="132" t="s">
        <v>1818</v>
      </c>
      <c r="D5200" s="102" t="s">
        <v>42693</v>
      </c>
      <c r="E5200" s="102" t="s">
        <v>11715</v>
      </c>
      <c r="F5200" s="102" t="s">
        <v>14834</v>
      </c>
      <c r="G5200" s="105">
        <v>14741</v>
      </c>
      <c r="H5200" s="102" t="s">
        <v>11819</v>
      </c>
      <c r="I5200" s="102" t="s">
        <v>41319</v>
      </c>
      <c r="J5200" s="102" t="s">
        <v>638</v>
      </c>
      <c r="K5200" s="102" t="s">
        <v>41320</v>
      </c>
      <c r="L5200" s="111"/>
      <c r="M5200" s="109">
        <v>2</v>
      </c>
      <c r="N5200" s="112" t="s">
        <v>18335</v>
      </c>
      <c r="O5200" s="102" t="s">
        <v>19136</v>
      </c>
      <c r="P5200" s="39"/>
      <c r="Q5200" s="39" t="s">
        <v>19489</v>
      </c>
      <c r="R5200" s="109"/>
      <c r="S5200" s="102"/>
      <c r="T5200" s="102" t="s">
        <v>28757</v>
      </c>
      <c r="U5200" s="102" t="s">
        <v>41321</v>
      </c>
      <c r="V5200" s="109">
        <v>8</v>
      </c>
      <c r="W5200" s="107"/>
      <c r="X5200" s="113"/>
    </row>
    <row r="5201" spans="1:24" ht="12.95" customHeight="1" x14ac:dyDescent="0.2">
      <c r="A5201" s="149">
        <v>37073</v>
      </c>
      <c r="B5201" s="102" t="s">
        <v>10205</v>
      </c>
      <c r="C5201" s="132" t="s">
        <v>1819</v>
      </c>
      <c r="D5201" s="102" t="s">
        <v>42694</v>
      </c>
      <c r="E5201" s="102" t="s">
        <v>11713</v>
      </c>
      <c r="F5201" s="102" t="s">
        <v>14834</v>
      </c>
      <c r="G5201" s="105">
        <v>20764</v>
      </c>
      <c r="H5201" s="102" t="s">
        <v>32305</v>
      </c>
      <c r="I5201" s="102" t="s">
        <v>13336</v>
      </c>
      <c r="J5201" s="102" t="s">
        <v>11717</v>
      </c>
      <c r="K5201" s="102" t="s">
        <v>11716</v>
      </c>
      <c r="L5201" s="111"/>
      <c r="M5201" s="109">
        <v>1</v>
      </c>
      <c r="N5201" s="108" t="s">
        <v>32306</v>
      </c>
      <c r="O5201" s="102" t="s">
        <v>13301</v>
      </c>
      <c r="P5201" s="39" t="s">
        <v>9125</v>
      </c>
      <c r="Q5201" s="39" t="s">
        <v>15913</v>
      </c>
      <c r="R5201" s="109"/>
      <c r="S5201" s="102" t="s">
        <v>8315</v>
      </c>
      <c r="T5201" s="102" t="s">
        <v>21418</v>
      </c>
      <c r="U5201" s="102" t="s">
        <v>21448</v>
      </c>
      <c r="V5201" s="109">
        <v>6.5</v>
      </c>
      <c r="W5201" s="107"/>
      <c r="X5201" s="113"/>
    </row>
    <row r="5202" spans="1:24" ht="12.95" customHeight="1" x14ac:dyDescent="0.2">
      <c r="A5202" s="149">
        <v>37257</v>
      </c>
      <c r="B5202" s="102" t="s">
        <v>10205</v>
      </c>
      <c r="C5202" s="132" t="s">
        <v>1820</v>
      </c>
      <c r="D5202" s="102" t="s">
        <v>42695</v>
      </c>
      <c r="E5202" s="102" t="s">
        <v>6773</v>
      </c>
      <c r="F5202" s="102" t="s">
        <v>14834</v>
      </c>
      <c r="G5202" s="105">
        <v>14490</v>
      </c>
      <c r="H5202" s="102" t="s">
        <v>30796</v>
      </c>
      <c r="I5202" s="102" t="s">
        <v>11819</v>
      </c>
      <c r="J5202" s="102" t="s">
        <v>12250</v>
      </c>
      <c r="K5202" s="132" t="s">
        <v>10525</v>
      </c>
      <c r="L5202" s="111"/>
      <c r="M5202" s="109">
        <v>1</v>
      </c>
      <c r="N5202" s="112">
        <v>46</v>
      </c>
      <c r="O5202" s="102" t="s">
        <v>3620</v>
      </c>
      <c r="P5202" s="39" t="s">
        <v>9160</v>
      </c>
      <c r="Q5202" s="39" t="s">
        <v>19131</v>
      </c>
      <c r="R5202" s="109"/>
      <c r="S5202" s="102"/>
      <c r="T5202" s="102" t="s">
        <v>20541</v>
      </c>
      <c r="U5202" s="102" t="s">
        <v>41322</v>
      </c>
      <c r="V5202" s="109">
        <v>6.5</v>
      </c>
      <c r="W5202" s="107"/>
      <c r="X5202" s="113"/>
    </row>
    <row r="5203" spans="1:24" ht="12.95" customHeight="1" x14ac:dyDescent="0.2">
      <c r="A5203" s="149">
        <v>37316</v>
      </c>
      <c r="B5203" s="102" t="s">
        <v>10205</v>
      </c>
      <c r="C5203" s="132" t="s">
        <v>1821</v>
      </c>
      <c r="D5203" s="102" t="s">
        <v>42696</v>
      </c>
      <c r="E5203" s="102" t="s">
        <v>9601</v>
      </c>
      <c r="F5203" s="102" t="s">
        <v>14834</v>
      </c>
      <c r="G5203" s="105">
        <v>15522</v>
      </c>
      <c r="H5203" s="102" t="s">
        <v>10103</v>
      </c>
      <c r="I5203" s="102" t="s">
        <v>11819</v>
      </c>
      <c r="J5203" s="102" t="s">
        <v>6672</v>
      </c>
      <c r="K5203" s="102" t="s">
        <v>12136</v>
      </c>
      <c r="L5203" s="111"/>
      <c r="M5203" s="109">
        <v>3</v>
      </c>
      <c r="N5203" s="112" t="s">
        <v>32307</v>
      </c>
      <c r="O5203" s="102" t="s">
        <v>16751</v>
      </c>
      <c r="P5203" s="39" t="s">
        <v>9125</v>
      </c>
      <c r="Q5203" s="39" t="s">
        <v>16831</v>
      </c>
      <c r="R5203" s="109"/>
      <c r="S5203" s="102"/>
      <c r="T5203" s="102" t="s">
        <v>7789</v>
      </c>
      <c r="U5203" s="102" t="s">
        <v>41323</v>
      </c>
      <c r="V5203" s="109">
        <v>7.5</v>
      </c>
      <c r="W5203" s="107"/>
      <c r="X5203" s="113"/>
    </row>
    <row r="5204" spans="1:24" ht="12.95" customHeight="1" x14ac:dyDescent="0.2">
      <c r="A5204" s="149">
        <v>37500</v>
      </c>
      <c r="B5204" s="102" t="s">
        <v>10205</v>
      </c>
      <c r="C5204" s="132" t="s">
        <v>1822</v>
      </c>
      <c r="D5204" s="102" t="s">
        <v>42697</v>
      </c>
      <c r="E5204" s="102" t="s">
        <v>1468</v>
      </c>
      <c r="F5204" s="102" t="s">
        <v>14834</v>
      </c>
      <c r="G5204" s="105">
        <v>15245</v>
      </c>
      <c r="H5204" s="102" t="s">
        <v>10103</v>
      </c>
      <c r="I5204" s="102" t="s">
        <v>32308</v>
      </c>
      <c r="J5204" s="102" t="s">
        <v>8593</v>
      </c>
      <c r="K5204" s="102" t="s">
        <v>8592</v>
      </c>
      <c r="L5204" s="111"/>
      <c r="M5204" s="107">
        <v>2</v>
      </c>
      <c r="N5204" s="112" t="s">
        <v>15973</v>
      </c>
      <c r="O5204" s="102"/>
      <c r="P5204" s="39"/>
      <c r="Q5204" s="39" t="s">
        <v>17386</v>
      </c>
      <c r="R5204" s="109"/>
      <c r="S5204" s="102"/>
      <c r="T5204" s="102" t="s">
        <v>7789</v>
      </c>
      <c r="U5204" s="102"/>
      <c r="V5204" s="109">
        <v>6.5</v>
      </c>
      <c r="W5204" s="107"/>
      <c r="X5204" s="113"/>
    </row>
    <row r="5205" spans="1:24" ht="12.95" customHeight="1" x14ac:dyDescent="0.2">
      <c r="A5205" s="149">
        <v>37622</v>
      </c>
      <c r="B5205" s="102" t="s">
        <v>10205</v>
      </c>
      <c r="C5205" s="132" t="s">
        <v>1823</v>
      </c>
      <c r="D5205" s="102" t="s">
        <v>42698</v>
      </c>
      <c r="E5205" s="102" t="s">
        <v>1469</v>
      </c>
      <c r="F5205" s="102" t="s">
        <v>14834</v>
      </c>
      <c r="G5205" s="105">
        <v>16430</v>
      </c>
      <c r="H5205" s="102" t="s">
        <v>10191</v>
      </c>
      <c r="I5205" s="102" t="s">
        <v>11819</v>
      </c>
      <c r="J5205" s="102" t="s">
        <v>9470</v>
      </c>
      <c r="K5205" s="102" t="s">
        <v>1647</v>
      </c>
      <c r="L5205" s="111"/>
      <c r="M5205" s="107">
        <v>2</v>
      </c>
      <c r="N5205" s="112" t="s">
        <v>18415</v>
      </c>
      <c r="O5205" s="102" t="s">
        <v>3068</v>
      </c>
      <c r="P5205" s="39"/>
      <c r="Q5205" s="39" t="s">
        <v>19131</v>
      </c>
      <c r="R5205" s="109"/>
      <c r="S5205" s="102"/>
      <c r="T5205" s="102" t="s">
        <v>20547</v>
      </c>
      <c r="U5205" s="102" t="s">
        <v>7960</v>
      </c>
      <c r="V5205" s="109">
        <v>5</v>
      </c>
      <c r="W5205" s="107"/>
      <c r="X5205" s="113"/>
    </row>
    <row r="5206" spans="1:24" ht="12.95" customHeight="1" x14ac:dyDescent="0.2">
      <c r="A5206" s="149">
        <v>37742</v>
      </c>
      <c r="B5206" s="102" t="s">
        <v>10205</v>
      </c>
      <c r="C5206" s="132" t="s">
        <v>1824</v>
      </c>
      <c r="D5206" s="102" t="s">
        <v>42699</v>
      </c>
      <c r="E5206" s="102" t="s">
        <v>1470</v>
      </c>
      <c r="F5206" s="102" t="s">
        <v>14834</v>
      </c>
      <c r="G5206" s="105">
        <v>15811</v>
      </c>
      <c r="H5206" s="102" t="s">
        <v>5011</v>
      </c>
      <c r="I5206" s="102" t="s">
        <v>6489</v>
      </c>
      <c r="J5206" s="102" t="s">
        <v>11459</v>
      </c>
      <c r="K5206" s="102" t="s">
        <v>41324</v>
      </c>
      <c r="L5206" s="111"/>
      <c r="M5206" s="107">
        <v>2</v>
      </c>
      <c r="N5206" s="108" t="s">
        <v>32309</v>
      </c>
      <c r="O5206" s="102" t="s">
        <v>162</v>
      </c>
      <c r="P5206" s="39" t="s">
        <v>9125</v>
      </c>
      <c r="Q5206" s="39" t="s">
        <v>21464</v>
      </c>
      <c r="R5206" s="109"/>
      <c r="S5206" s="102"/>
      <c r="T5206" s="102" t="s">
        <v>14962</v>
      </c>
      <c r="U5206" s="102"/>
      <c r="V5206" s="109">
        <v>6</v>
      </c>
      <c r="W5206" s="107"/>
      <c r="X5206" s="113"/>
    </row>
    <row r="5207" spans="1:24" ht="12.95" customHeight="1" x14ac:dyDescent="0.2">
      <c r="A5207" s="149">
        <v>37865</v>
      </c>
      <c r="B5207" s="102" t="s">
        <v>10205</v>
      </c>
      <c r="C5207" s="132" t="s">
        <v>1825</v>
      </c>
      <c r="D5207" s="102" t="s">
        <v>42700</v>
      </c>
      <c r="E5207" s="102" t="s">
        <v>10330</v>
      </c>
      <c r="F5207" s="102" t="s">
        <v>14834</v>
      </c>
      <c r="G5207" s="105">
        <v>15917</v>
      </c>
      <c r="H5207" s="102" t="s">
        <v>10103</v>
      </c>
      <c r="I5207" s="102" t="s">
        <v>11819</v>
      </c>
      <c r="J5207" s="102" t="s">
        <v>11462</v>
      </c>
      <c r="K5207" s="102" t="s">
        <v>4490</v>
      </c>
      <c r="L5207" s="111"/>
      <c r="M5207" s="107">
        <v>2</v>
      </c>
      <c r="N5207" s="112" t="s">
        <v>16174</v>
      </c>
      <c r="O5207" s="102" t="s">
        <v>21160</v>
      </c>
      <c r="P5207" s="39" t="s">
        <v>162</v>
      </c>
      <c r="Q5207" s="39" t="s">
        <v>16751</v>
      </c>
      <c r="R5207" s="109"/>
      <c r="S5207" s="102"/>
      <c r="T5207" s="102" t="s">
        <v>7789</v>
      </c>
      <c r="U5207" s="102" t="s">
        <v>16549</v>
      </c>
      <c r="V5207" s="109">
        <v>6.5</v>
      </c>
      <c r="W5207" s="107"/>
      <c r="X5207" s="113"/>
    </row>
    <row r="5208" spans="1:24" ht="12.95" customHeight="1" x14ac:dyDescent="0.2">
      <c r="A5208" s="149">
        <v>38047</v>
      </c>
      <c r="B5208" s="102" t="s">
        <v>10205</v>
      </c>
      <c r="C5208" s="132" t="s">
        <v>1826</v>
      </c>
      <c r="D5208" s="102" t="s">
        <v>42701</v>
      </c>
      <c r="E5208" s="102" t="s">
        <v>10331</v>
      </c>
      <c r="F5208" s="102" t="s">
        <v>14834</v>
      </c>
      <c r="G5208" s="105">
        <v>16019</v>
      </c>
      <c r="H5208" s="102" t="s">
        <v>10103</v>
      </c>
      <c r="I5208" s="102" t="s">
        <v>11819</v>
      </c>
      <c r="J5208" s="102" t="s">
        <v>5581</v>
      </c>
      <c r="K5208" s="102" t="s">
        <v>41325</v>
      </c>
      <c r="L5208" s="111"/>
      <c r="M5208" s="109">
        <v>0.5</v>
      </c>
      <c r="N5208" s="108">
        <v>42</v>
      </c>
      <c r="O5208" s="102" t="s">
        <v>10189</v>
      </c>
      <c r="P5208" s="39"/>
      <c r="Q5208" s="39" t="s">
        <v>16646</v>
      </c>
      <c r="R5208" s="109"/>
      <c r="S5208" s="102"/>
      <c r="T5208" s="102" t="s">
        <v>7789</v>
      </c>
      <c r="U5208" s="102"/>
      <c r="V5208" s="109">
        <v>5.5</v>
      </c>
      <c r="W5208" s="107"/>
      <c r="X5208" s="113"/>
    </row>
    <row r="5209" spans="1:24" ht="12.95" customHeight="1" x14ac:dyDescent="0.2">
      <c r="A5209" s="149">
        <v>38169</v>
      </c>
      <c r="B5209" s="102" t="s">
        <v>10205</v>
      </c>
      <c r="C5209" s="132" t="s">
        <v>1827</v>
      </c>
      <c r="D5209" s="102" t="s">
        <v>42702</v>
      </c>
      <c r="E5209" s="102" t="s">
        <v>10332</v>
      </c>
      <c r="F5209" s="102" t="s">
        <v>14834</v>
      </c>
      <c r="G5209" s="105">
        <v>16250</v>
      </c>
      <c r="H5209" s="102" t="s">
        <v>4890</v>
      </c>
      <c r="I5209" s="102" t="s">
        <v>13336</v>
      </c>
      <c r="J5209" s="102" t="s">
        <v>13377</v>
      </c>
      <c r="K5209" s="102"/>
      <c r="L5209" s="111"/>
      <c r="M5209" s="107">
        <v>2</v>
      </c>
      <c r="N5209" s="112" t="s">
        <v>18185</v>
      </c>
      <c r="O5209" s="102" t="s">
        <v>16121</v>
      </c>
      <c r="P5209" s="39" t="s">
        <v>162</v>
      </c>
      <c r="Q5209" s="39" t="s">
        <v>19479</v>
      </c>
      <c r="R5209" s="109"/>
      <c r="S5209" s="102" t="s">
        <v>9435</v>
      </c>
      <c r="T5209" s="102" t="s">
        <v>20547</v>
      </c>
      <c r="U5209" s="102" t="s">
        <v>2475</v>
      </c>
      <c r="V5209" s="109">
        <v>6</v>
      </c>
      <c r="W5209" s="107"/>
      <c r="X5209" s="113"/>
    </row>
    <row r="5210" spans="1:24" ht="12.95" customHeight="1" x14ac:dyDescent="0.2">
      <c r="A5210" s="149">
        <v>38231</v>
      </c>
      <c r="B5210" s="102" t="s">
        <v>10205</v>
      </c>
      <c r="C5210" s="132" t="s">
        <v>1828</v>
      </c>
      <c r="D5210" s="102" t="s">
        <v>42703</v>
      </c>
      <c r="E5210" s="102" t="s">
        <v>10333</v>
      </c>
      <c r="F5210" s="102" t="s">
        <v>14834</v>
      </c>
      <c r="G5210" s="105">
        <v>15653</v>
      </c>
      <c r="H5210" s="102" t="s">
        <v>10191</v>
      </c>
      <c r="I5210" s="102" t="s">
        <v>8934</v>
      </c>
      <c r="J5210" s="102" t="s">
        <v>11460</v>
      </c>
      <c r="K5210" s="102" t="s">
        <v>11810</v>
      </c>
      <c r="L5210" s="111"/>
      <c r="M5210" s="109">
        <v>0.5</v>
      </c>
      <c r="N5210" s="108">
        <v>21</v>
      </c>
      <c r="O5210" s="102" t="s">
        <v>3620</v>
      </c>
      <c r="P5210" s="39"/>
      <c r="Q5210" s="39" t="s">
        <v>17386</v>
      </c>
      <c r="R5210" s="109"/>
      <c r="S5210" s="102"/>
      <c r="T5210" s="102" t="s">
        <v>14962</v>
      </c>
      <c r="U5210" s="102" t="s">
        <v>4888</v>
      </c>
      <c r="V5210" s="109">
        <v>5</v>
      </c>
      <c r="W5210" s="107"/>
      <c r="X5210" s="113"/>
    </row>
    <row r="5211" spans="1:24" ht="12.95" customHeight="1" x14ac:dyDescent="0.2">
      <c r="A5211" s="149">
        <v>38292</v>
      </c>
      <c r="B5211" s="102" t="s">
        <v>10205</v>
      </c>
      <c r="C5211" s="132" t="s">
        <v>1829</v>
      </c>
      <c r="D5211" s="102" t="s">
        <v>42704</v>
      </c>
      <c r="E5211" s="102" t="s">
        <v>12688</v>
      </c>
      <c r="F5211" s="102" t="s">
        <v>14834</v>
      </c>
      <c r="G5211" s="105">
        <v>16390</v>
      </c>
      <c r="H5211" s="102" t="s">
        <v>30791</v>
      </c>
      <c r="I5211" s="102" t="s">
        <v>11819</v>
      </c>
      <c r="J5211" s="102" t="s">
        <v>11461</v>
      </c>
      <c r="K5211" s="102" t="s">
        <v>11811</v>
      </c>
      <c r="L5211" s="111"/>
      <c r="M5211" s="109">
        <v>1</v>
      </c>
      <c r="N5211" s="108" t="s">
        <v>32310</v>
      </c>
      <c r="O5211" s="102" t="s">
        <v>17514</v>
      </c>
      <c r="P5211" s="39"/>
      <c r="Q5211" s="39" t="s">
        <v>15939</v>
      </c>
      <c r="R5211" s="109"/>
      <c r="S5211" s="102"/>
      <c r="T5211" s="102" t="s">
        <v>20547</v>
      </c>
      <c r="U5211" s="102" t="s">
        <v>27584</v>
      </c>
      <c r="V5211" s="109">
        <v>7</v>
      </c>
      <c r="W5211" s="107"/>
      <c r="X5211" s="113"/>
    </row>
    <row r="5212" spans="1:24" ht="12.95" customHeight="1" x14ac:dyDescent="0.2">
      <c r="A5212" s="149">
        <v>38412</v>
      </c>
      <c r="B5212" s="102" t="s">
        <v>10205</v>
      </c>
      <c r="C5212" s="132" t="s">
        <v>1830</v>
      </c>
      <c r="D5212" s="102" t="s">
        <v>42705</v>
      </c>
      <c r="E5212" s="102" t="s">
        <v>12689</v>
      </c>
      <c r="F5212" s="102" t="s">
        <v>14834</v>
      </c>
      <c r="G5212" s="105">
        <v>16450</v>
      </c>
      <c r="H5212" s="102" t="s">
        <v>11819</v>
      </c>
      <c r="I5212" s="102" t="s">
        <v>10103</v>
      </c>
      <c r="J5212" s="102" t="s">
        <v>6273</v>
      </c>
      <c r="K5212" s="102" t="s">
        <v>6272</v>
      </c>
      <c r="L5212" s="111" t="s">
        <v>41327</v>
      </c>
      <c r="M5212" s="109">
        <v>1</v>
      </c>
      <c r="N5212" s="108" t="s">
        <v>32311</v>
      </c>
      <c r="O5212" s="102" t="s">
        <v>17504</v>
      </c>
      <c r="P5212" s="39"/>
      <c r="Q5212" s="39"/>
      <c r="R5212" s="109"/>
      <c r="S5212" s="102"/>
      <c r="T5212" s="102" t="s">
        <v>7789</v>
      </c>
      <c r="U5212" s="102"/>
      <c r="V5212" s="109">
        <v>4.5</v>
      </c>
      <c r="W5212" s="107"/>
      <c r="X5212" s="113"/>
    </row>
    <row r="5213" spans="1:24" ht="12.95" customHeight="1" x14ac:dyDescent="0.2">
      <c r="A5213" s="101">
        <v>38534</v>
      </c>
      <c r="B5213" s="102" t="s">
        <v>10205</v>
      </c>
      <c r="C5213" s="102" t="s">
        <v>1831</v>
      </c>
      <c r="D5213" s="102" t="s">
        <v>42706</v>
      </c>
      <c r="E5213" s="102" t="s">
        <v>12690</v>
      </c>
      <c r="F5213" s="102" t="s">
        <v>14834</v>
      </c>
      <c r="G5213" s="105">
        <v>14746</v>
      </c>
      <c r="H5213" s="102" t="s">
        <v>11819</v>
      </c>
      <c r="I5213" s="102" t="s">
        <v>5011</v>
      </c>
      <c r="J5213" s="102" t="s">
        <v>11144</v>
      </c>
      <c r="K5213" s="102" t="s">
        <v>11588</v>
      </c>
      <c r="L5213" s="166" t="s">
        <v>3972</v>
      </c>
      <c r="M5213" s="102">
        <v>1</v>
      </c>
      <c r="N5213" s="108" t="s">
        <v>41328</v>
      </c>
      <c r="O5213" s="102" t="s">
        <v>19698</v>
      </c>
      <c r="P5213" s="39" t="s">
        <v>8076</v>
      </c>
      <c r="Q5213" s="39" t="s">
        <v>15945</v>
      </c>
      <c r="R5213" s="102"/>
      <c r="S5213" s="102"/>
      <c r="T5213" s="102" t="s">
        <v>28757</v>
      </c>
      <c r="U5213" s="102"/>
      <c r="V5213" s="102">
        <v>6.5</v>
      </c>
      <c r="W5213" s="102"/>
      <c r="X5213" s="113"/>
    </row>
    <row r="5214" spans="1:24" ht="12.95" customHeight="1" x14ac:dyDescent="0.2">
      <c r="A5214" s="149">
        <v>38596</v>
      </c>
      <c r="B5214" s="102" t="s">
        <v>10205</v>
      </c>
      <c r="C5214" s="132" t="s">
        <v>1832</v>
      </c>
      <c r="D5214" s="102" t="s">
        <v>42707</v>
      </c>
      <c r="E5214" s="102" t="s">
        <v>3360</v>
      </c>
      <c r="F5214" s="102" t="s">
        <v>14834</v>
      </c>
      <c r="G5214" s="105">
        <v>14496</v>
      </c>
      <c r="H5214" s="102" t="s">
        <v>11819</v>
      </c>
      <c r="I5214" s="102" t="s">
        <v>5011</v>
      </c>
      <c r="J5214" s="102" t="s">
        <v>6338</v>
      </c>
      <c r="K5214" s="102" t="s">
        <v>6274</v>
      </c>
      <c r="L5214" s="111"/>
      <c r="M5214" s="109">
        <v>1</v>
      </c>
      <c r="N5214" s="108" t="s">
        <v>32312</v>
      </c>
      <c r="O5214" s="102"/>
      <c r="P5214" s="39"/>
      <c r="Q5214" s="39" t="s">
        <v>19099</v>
      </c>
      <c r="R5214" s="109"/>
      <c r="S5214" s="102"/>
      <c r="T5214" s="102" t="s">
        <v>28757</v>
      </c>
      <c r="U5214" s="102" t="s">
        <v>8560</v>
      </c>
      <c r="V5214" s="109">
        <v>5.5</v>
      </c>
      <c r="W5214" s="107"/>
      <c r="X5214" s="113"/>
    </row>
    <row r="5215" spans="1:24" ht="12.95" customHeight="1" x14ac:dyDescent="0.2">
      <c r="A5215" s="149">
        <v>38596</v>
      </c>
      <c r="B5215" s="102" t="s">
        <v>10205</v>
      </c>
      <c r="C5215" s="102" t="s">
        <v>1832</v>
      </c>
      <c r="D5215" s="102" t="s">
        <v>42708</v>
      </c>
      <c r="E5215" s="102" t="s">
        <v>3361</v>
      </c>
      <c r="F5215" s="102" t="s">
        <v>14834</v>
      </c>
      <c r="G5215" s="105">
        <v>16553</v>
      </c>
      <c r="H5215" s="102" t="s">
        <v>10191</v>
      </c>
      <c r="I5215" s="102" t="s">
        <v>7198</v>
      </c>
      <c r="J5215" s="102" t="s">
        <v>2431</v>
      </c>
      <c r="K5215" s="102" t="s">
        <v>4491</v>
      </c>
      <c r="L5215" s="111"/>
      <c r="M5215" s="109">
        <v>0.5</v>
      </c>
      <c r="N5215" s="108">
        <v>42</v>
      </c>
      <c r="O5215" s="102" t="s">
        <v>9160</v>
      </c>
      <c r="P5215" s="39"/>
      <c r="Q5215" s="39" t="s">
        <v>16545</v>
      </c>
      <c r="R5215" s="109"/>
      <c r="S5215" s="102"/>
      <c r="T5215" s="102" t="s">
        <v>21275</v>
      </c>
      <c r="U5215" s="102"/>
      <c r="V5215" s="109">
        <v>3.5</v>
      </c>
      <c r="W5215" s="107"/>
      <c r="X5215" s="113"/>
    </row>
    <row r="5216" spans="1:24" ht="12.95" customHeight="1" x14ac:dyDescent="0.2">
      <c r="A5216" s="149">
        <v>38718</v>
      </c>
      <c r="B5216" s="102" t="s">
        <v>10205</v>
      </c>
      <c r="C5216" s="132" t="s">
        <v>1833</v>
      </c>
      <c r="D5216" s="102" t="s">
        <v>42709</v>
      </c>
      <c r="E5216" s="102" t="s">
        <v>5038</v>
      </c>
      <c r="F5216" s="102" t="s">
        <v>14834</v>
      </c>
      <c r="G5216" s="105">
        <v>16450</v>
      </c>
      <c r="H5216" s="102" t="s">
        <v>10103</v>
      </c>
      <c r="I5216" s="102" t="s">
        <v>11819</v>
      </c>
      <c r="J5216" s="102" t="s">
        <v>2057</v>
      </c>
      <c r="K5216" s="102" t="s">
        <v>41329</v>
      </c>
      <c r="L5216" s="111"/>
      <c r="M5216" s="109">
        <v>2</v>
      </c>
      <c r="N5216" s="112" t="s">
        <v>16953</v>
      </c>
      <c r="O5216" s="102" t="s">
        <v>16121</v>
      </c>
      <c r="P5216" s="39" t="s">
        <v>162</v>
      </c>
      <c r="Q5216" s="39" t="s">
        <v>19145</v>
      </c>
      <c r="R5216" s="109"/>
      <c r="S5216" s="102"/>
      <c r="T5216" s="102" t="s">
        <v>7789</v>
      </c>
      <c r="U5216" s="102" t="s">
        <v>9548</v>
      </c>
      <c r="V5216" s="109">
        <v>5</v>
      </c>
      <c r="W5216" s="107"/>
      <c r="X5216" s="113"/>
    </row>
    <row r="5217" spans="1:24" ht="12.95" customHeight="1" x14ac:dyDescent="0.2">
      <c r="A5217" s="149">
        <v>38838</v>
      </c>
      <c r="B5217" s="102" t="s">
        <v>10205</v>
      </c>
      <c r="C5217" s="132" t="s">
        <v>1834</v>
      </c>
      <c r="D5217" s="102" t="s">
        <v>42710</v>
      </c>
      <c r="E5217" s="102" t="s">
        <v>10617</v>
      </c>
      <c r="F5217" s="102" t="s">
        <v>14834</v>
      </c>
      <c r="G5217" s="105">
        <v>16258</v>
      </c>
      <c r="H5217" s="102" t="s">
        <v>31847</v>
      </c>
      <c r="I5217" s="102" t="s">
        <v>10103</v>
      </c>
      <c r="J5217" s="102" t="s">
        <v>6339</v>
      </c>
      <c r="K5217" s="102" t="s">
        <v>2352</v>
      </c>
      <c r="L5217" s="111"/>
      <c r="M5217" s="109">
        <v>1</v>
      </c>
      <c r="N5217" s="112">
        <v>17</v>
      </c>
      <c r="O5217" s="102" t="s">
        <v>15928</v>
      </c>
      <c r="P5217" s="39" t="s">
        <v>9160</v>
      </c>
      <c r="Q5217" s="39" t="s">
        <v>18156</v>
      </c>
      <c r="R5217" s="109"/>
      <c r="S5217" s="102"/>
      <c r="T5217" s="102" t="s">
        <v>7789</v>
      </c>
      <c r="U5217" s="102" t="s">
        <v>28254</v>
      </c>
      <c r="V5217" s="109">
        <v>5.5</v>
      </c>
      <c r="W5217" s="107"/>
      <c r="X5217" s="113"/>
    </row>
    <row r="5218" spans="1:24" ht="12.95" customHeight="1" x14ac:dyDescent="0.2">
      <c r="A5218" s="149">
        <v>38961</v>
      </c>
      <c r="B5218" s="102" t="s">
        <v>10205</v>
      </c>
      <c r="C5218" s="132" t="s">
        <v>1835</v>
      </c>
      <c r="D5218" s="102" t="s">
        <v>42711</v>
      </c>
      <c r="E5218" s="102" t="s">
        <v>10425</v>
      </c>
      <c r="F5218" s="102" t="s">
        <v>14834</v>
      </c>
      <c r="G5218" s="105">
        <v>16331</v>
      </c>
      <c r="H5218" s="234" t="s">
        <v>31838</v>
      </c>
      <c r="I5218" s="102" t="s">
        <v>32313</v>
      </c>
      <c r="J5218" s="102" t="s">
        <v>4189</v>
      </c>
      <c r="K5218" s="102" t="s">
        <v>907</v>
      </c>
      <c r="L5218" s="111"/>
      <c r="M5218" s="109">
        <v>1</v>
      </c>
      <c r="N5218" s="112">
        <v>50</v>
      </c>
      <c r="O5218" s="102" t="s">
        <v>12721</v>
      </c>
      <c r="P5218" s="39" t="s">
        <v>162</v>
      </c>
      <c r="Q5218" s="39" t="s">
        <v>20826</v>
      </c>
      <c r="R5218" s="109"/>
      <c r="S5218" s="102"/>
      <c r="T5218" s="102" t="s">
        <v>7789</v>
      </c>
      <c r="U5218" s="102" t="s">
        <v>3107</v>
      </c>
      <c r="V5218" s="109">
        <v>6.5</v>
      </c>
      <c r="W5218" s="107"/>
      <c r="X5218" s="113"/>
    </row>
    <row r="5219" spans="1:24" ht="12.95" customHeight="1" x14ac:dyDescent="0.2">
      <c r="A5219" s="149">
        <v>39083</v>
      </c>
      <c r="B5219" s="102" t="s">
        <v>10205</v>
      </c>
      <c r="C5219" s="132" t="s">
        <v>1836</v>
      </c>
      <c r="D5219" s="102" t="s">
        <v>42712</v>
      </c>
      <c r="E5219" s="102" t="s">
        <v>10426</v>
      </c>
      <c r="F5219" s="102" t="s">
        <v>14834</v>
      </c>
      <c r="G5219" s="105">
        <v>16110</v>
      </c>
      <c r="H5219" s="102" t="s">
        <v>11819</v>
      </c>
      <c r="I5219" s="102" t="s">
        <v>10103</v>
      </c>
      <c r="J5219" s="102" t="s">
        <v>5580</v>
      </c>
      <c r="K5219" s="102"/>
      <c r="L5219" s="111"/>
      <c r="M5219" s="109">
        <v>2</v>
      </c>
      <c r="N5219" s="112" t="s">
        <v>18350</v>
      </c>
      <c r="O5219" s="102" t="s">
        <v>18151</v>
      </c>
      <c r="P5219" s="39"/>
      <c r="Q5219" s="39" t="s">
        <v>15945</v>
      </c>
      <c r="R5219" s="109"/>
      <c r="S5219" s="102"/>
      <c r="T5219" s="102" t="s">
        <v>7789</v>
      </c>
      <c r="U5219" s="102" t="s">
        <v>7960</v>
      </c>
      <c r="V5219" s="109">
        <v>6</v>
      </c>
      <c r="W5219" s="107"/>
      <c r="X5219" s="113"/>
    </row>
    <row r="5220" spans="1:24" ht="12.95" customHeight="1" x14ac:dyDescent="0.2">
      <c r="A5220" s="115">
        <v>2007</v>
      </c>
      <c r="B5220" s="102" t="s">
        <v>10205</v>
      </c>
      <c r="C5220" s="132" t="s">
        <v>8875</v>
      </c>
      <c r="D5220" s="102" t="s">
        <v>42713</v>
      </c>
      <c r="E5220" s="102" t="s">
        <v>10427</v>
      </c>
      <c r="F5220" s="102" t="s">
        <v>14834</v>
      </c>
      <c r="G5220" s="105">
        <v>14768</v>
      </c>
      <c r="H5220" s="102" t="s">
        <v>5011</v>
      </c>
      <c r="I5220" s="102" t="s">
        <v>11819</v>
      </c>
      <c r="J5220" s="102" t="s">
        <v>8876</v>
      </c>
      <c r="K5220" s="102" t="s">
        <v>5103</v>
      </c>
      <c r="L5220" s="111"/>
      <c r="M5220" s="109">
        <v>2</v>
      </c>
      <c r="N5220" s="112" t="s">
        <v>16767</v>
      </c>
      <c r="O5220" s="102" t="s">
        <v>28331</v>
      </c>
      <c r="P5220" s="39" t="s">
        <v>3620</v>
      </c>
      <c r="Q5220" s="39" t="s">
        <v>19627</v>
      </c>
      <c r="R5220" s="109"/>
      <c r="S5220" s="102"/>
      <c r="T5220" s="102" t="s">
        <v>28757</v>
      </c>
      <c r="U5220" s="102" t="s">
        <v>20773</v>
      </c>
      <c r="V5220" s="109">
        <v>5</v>
      </c>
      <c r="W5220" s="107"/>
      <c r="X5220" s="113"/>
    </row>
    <row r="5221" spans="1:24" ht="12.95" customHeight="1" x14ac:dyDescent="0.2">
      <c r="A5221" s="149">
        <v>39264</v>
      </c>
      <c r="B5221" s="102" t="s">
        <v>10205</v>
      </c>
      <c r="C5221" s="132" t="s">
        <v>1837</v>
      </c>
      <c r="D5221" s="102" t="s">
        <v>42714</v>
      </c>
      <c r="E5221" s="102" t="s">
        <v>10427</v>
      </c>
      <c r="F5221" s="102" t="s">
        <v>14834</v>
      </c>
      <c r="G5221" s="105">
        <v>15895</v>
      </c>
      <c r="H5221" s="234" t="s">
        <v>33200</v>
      </c>
      <c r="I5221" s="102" t="s">
        <v>30925</v>
      </c>
      <c r="J5221" s="102" t="s">
        <v>6202</v>
      </c>
      <c r="K5221" s="102" t="s">
        <v>10613</v>
      </c>
      <c r="L5221" s="111"/>
      <c r="M5221" s="109">
        <v>2</v>
      </c>
      <c r="N5221" s="112" t="s">
        <v>16817</v>
      </c>
      <c r="O5221" s="102" t="s">
        <v>16850</v>
      </c>
      <c r="P5221" s="39" t="s">
        <v>13301</v>
      </c>
      <c r="Q5221" s="39" t="s">
        <v>19695</v>
      </c>
      <c r="R5221" s="109"/>
      <c r="S5221" s="102"/>
      <c r="T5221" s="102" t="s">
        <v>7789</v>
      </c>
      <c r="U5221" s="102" t="s">
        <v>29261</v>
      </c>
      <c r="V5221" s="109">
        <v>6</v>
      </c>
      <c r="W5221" s="107"/>
      <c r="X5221" s="113"/>
    </row>
    <row r="5222" spans="1:24" ht="12.95" customHeight="1" x14ac:dyDescent="0.2">
      <c r="A5222" s="115">
        <v>2007</v>
      </c>
      <c r="B5222" s="102" t="s">
        <v>10205</v>
      </c>
      <c r="C5222" s="102" t="s">
        <v>8875</v>
      </c>
      <c r="D5222" s="102" t="s">
        <v>42715</v>
      </c>
      <c r="E5222" s="102" t="s">
        <v>14246</v>
      </c>
      <c r="F5222" s="102" t="s">
        <v>14834</v>
      </c>
      <c r="G5222" s="105">
        <v>15929</v>
      </c>
      <c r="H5222" s="102" t="s">
        <v>10103</v>
      </c>
      <c r="I5222" s="102" t="s">
        <v>4890</v>
      </c>
      <c r="J5222" s="102" t="s">
        <v>8877</v>
      </c>
      <c r="K5222" s="102" t="s">
        <v>14824</v>
      </c>
      <c r="L5222" s="111"/>
      <c r="M5222" s="109">
        <v>2</v>
      </c>
      <c r="N5222" s="112" t="s">
        <v>16120</v>
      </c>
      <c r="O5222" s="102" t="s">
        <v>9079</v>
      </c>
      <c r="P5222" s="39" t="s">
        <v>13301</v>
      </c>
      <c r="Q5222" s="39" t="s">
        <v>21132</v>
      </c>
      <c r="R5222" s="109"/>
      <c r="S5222" s="102"/>
      <c r="T5222" s="102" t="s">
        <v>7789</v>
      </c>
      <c r="U5222" s="102" t="s">
        <v>16549</v>
      </c>
      <c r="V5222" s="109">
        <v>6.5</v>
      </c>
      <c r="W5222" s="107"/>
      <c r="X5222" s="113"/>
    </row>
    <row r="5223" spans="1:24" ht="12.95" customHeight="1" x14ac:dyDescent="0.2">
      <c r="A5223" s="149">
        <v>39326</v>
      </c>
      <c r="B5223" s="102" t="s">
        <v>10205</v>
      </c>
      <c r="C5223" s="132" t="s">
        <v>1838</v>
      </c>
      <c r="D5223" s="102" t="s">
        <v>42716</v>
      </c>
      <c r="E5223" s="102" t="s">
        <v>14246</v>
      </c>
      <c r="F5223" s="102" t="s">
        <v>14834</v>
      </c>
      <c r="G5223" s="105">
        <v>15745</v>
      </c>
      <c r="H5223" s="102" t="s">
        <v>10103</v>
      </c>
      <c r="I5223" s="102" t="s">
        <v>11819</v>
      </c>
      <c r="J5223" s="102" t="s">
        <v>8686</v>
      </c>
      <c r="K5223" s="102" t="s">
        <v>2263</v>
      </c>
      <c r="L5223" s="111"/>
      <c r="M5223" s="109">
        <v>0.5</v>
      </c>
      <c r="N5223" s="108">
        <v>21</v>
      </c>
      <c r="O5223" s="102" t="s">
        <v>3620</v>
      </c>
      <c r="P5223" s="39" t="s">
        <v>9125</v>
      </c>
      <c r="Q5223" s="39" t="s">
        <v>16576</v>
      </c>
      <c r="R5223" s="109"/>
      <c r="S5223" s="102"/>
      <c r="T5223" s="102" t="s">
        <v>7789</v>
      </c>
      <c r="U5223" s="102" t="s">
        <v>16549</v>
      </c>
      <c r="V5223" s="109">
        <v>5.5</v>
      </c>
      <c r="W5223" s="107"/>
      <c r="X5223" s="113"/>
    </row>
    <row r="5224" spans="1:24" ht="12.95" customHeight="1" x14ac:dyDescent="0.2">
      <c r="A5224" s="149">
        <v>39387</v>
      </c>
      <c r="B5224" s="102" t="s">
        <v>10205</v>
      </c>
      <c r="C5224" s="132" t="s">
        <v>1839</v>
      </c>
      <c r="D5224" s="102" t="s">
        <v>42717</v>
      </c>
      <c r="E5224" s="102" t="s">
        <v>14094</v>
      </c>
      <c r="F5224" s="102" t="s">
        <v>14834</v>
      </c>
      <c r="G5224" s="105">
        <v>16284</v>
      </c>
      <c r="H5224" s="102" t="s">
        <v>32314</v>
      </c>
      <c r="I5224" s="102" t="s">
        <v>11819</v>
      </c>
      <c r="J5224" s="102" t="s">
        <v>7996</v>
      </c>
      <c r="K5224" s="102" t="s">
        <v>9596</v>
      </c>
      <c r="L5224" s="111"/>
      <c r="M5224" s="109">
        <v>1</v>
      </c>
      <c r="N5224" s="108" t="s">
        <v>32315</v>
      </c>
      <c r="O5224" s="102" t="s">
        <v>15889</v>
      </c>
      <c r="P5224" s="39" t="s">
        <v>9125</v>
      </c>
      <c r="Q5224" s="39" t="s">
        <v>20063</v>
      </c>
      <c r="R5224" s="109"/>
      <c r="S5224" s="102"/>
      <c r="T5224" s="102" t="s">
        <v>7789</v>
      </c>
      <c r="U5224" s="102"/>
      <c r="V5224" s="109">
        <v>5.5</v>
      </c>
      <c r="W5224" s="107"/>
      <c r="X5224" s="113"/>
    </row>
    <row r="5225" spans="1:24" ht="12.95" customHeight="1" x14ac:dyDescent="0.2">
      <c r="A5225" s="149">
        <v>39448</v>
      </c>
      <c r="B5225" s="102" t="s">
        <v>10205</v>
      </c>
      <c r="C5225" s="132" t="s">
        <v>1840</v>
      </c>
      <c r="D5225" s="102" t="s">
        <v>42718</v>
      </c>
      <c r="E5225" s="102" t="s">
        <v>14095</v>
      </c>
      <c r="F5225" s="102" t="s">
        <v>14834</v>
      </c>
      <c r="G5225" s="105">
        <v>16411</v>
      </c>
      <c r="H5225" s="102" t="s">
        <v>31847</v>
      </c>
      <c r="I5225" s="102" t="s">
        <v>10103</v>
      </c>
      <c r="J5225" s="102" t="s">
        <v>41219</v>
      </c>
      <c r="K5225" s="102"/>
      <c r="L5225" s="111"/>
      <c r="M5225" s="107" t="s">
        <v>3669</v>
      </c>
      <c r="N5225" s="108" t="s">
        <v>41330</v>
      </c>
      <c r="O5225" s="102" t="s">
        <v>16764</v>
      </c>
      <c r="P5225" s="39" t="s">
        <v>9160</v>
      </c>
      <c r="Q5225" s="39" t="s">
        <v>19101</v>
      </c>
      <c r="R5225" s="109"/>
      <c r="S5225" s="102" t="s">
        <v>11080</v>
      </c>
      <c r="T5225" s="102" t="s">
        <v>7789</v>
      </c>
      <c r="U5225" s="102" t="s">
        <v>41331</v>
      </c>
      <c r="V5225" s="102">
        <v>7</v>
      </c>
      <c r="W5225" s="107"/>
      <c r="X5225" s="113"/>
    </row>
    <row r="5226" spans="1:24" ht="12.95" customHeight="1" x14ac:dyDescent="0.2">
      <c r="A5226" s="115">
        <v>2009</v>
      </c>
      <c r="B5226" s="102" t="s">
        <v>10205</v>
      </c>
      <c r="C5226" s="132" t="s">
        <v>8878</v>
      </c>
      <c r="D5226" s="102" t="s">
        <v>42719</v>
      </c>
      <c r="E5226" s="102" t="s">
        <v>93</v>
      </c>
      <c r="F5226" s="102" t="s">
        <v>14834</v>
      </c>
      <c r="G5226" s="105">
        <v>15652</v>
      </c>
      <c r="H5226" s="102" t="s">
        <v>10103</v>
      </c>
      <c r="I5226" s="102" t="s">
        <v>30924</v>
      </c>
      <c r="J5226" s="102" t="s">
        <v>8879</v>
      </c>
      <c r="K5226" s="102" t="s">
        <v>41332</v>
      </c>
      <c r="L5226" s="111"/>
      <c r="M5226" s="107" t="s">
        <v>6453</v>
      </c>
      <c r="N5226" s="112" t="s">
        <v>18187</v>
      </c>
      <c r="O5226" s="102" t="s">
        <v>41333</v>
      </c>
      <c r="P5226" s="39" t="s">
        <v>162</v>
      </c>
      <c r="Q5226" s="39" t="s">
        <v>16525</v>
      </c>
      <c r="R5226" s="109"/>
      <c r="S5226" s="102" t="s">
        <v>9435</v>
      </c>
      <c r="T5226" s="102" t="s">
        <v>29217</v>
      </c>
      <c r="U5226" s="102" t="s">
        <v>7960</v>
      </c>
      <c r="V5226" s="109">
        <v>7</v>
      </c>
      <c r="W5226" s="107"/>
      <c r="X5226" s="113"/>
    </row>
    <row r="5227" spans="1:24" ht="12.95" customHeight="1" x14ac:dyDescent="0.2">
      <c r="A5227" s="115">
        <v>2009</v>
      </c>
      <c r="B5227" s="102" t="s">
        <v>10205</v>
      </c>
      <c r="C5227" s="102" t="s">
        <v>8878</v>
      </c>
      <c r="D5227" s="102" t="s">
        <v>42720</v>
      </c>
      <c r="E5227" s="102" t="s">
        <v>10456</v>
      </c>
      <c r="F5227" s="102" t="s">
        <v>14834</v>
      </c>
      <c r="G5227" s="105">
        <v>15653</v>
      </c>
      <c r="H5227" s="102" t="s">
        <v>5011</v>
      </c>
      <c r="I5227" s="102" t="s">
        <v>10191</v>
      </c>
      <c r="J5227" s="102" t="s">
        <v>8880</v>
      </c>
      <c r="K5227" s="102" t="s">
        <v>41334</v>
      </c>
      <c r="L5227" s="111"/>
      <c r="M5227" s="107" t="s">
        <v>6453</v>
      </c>
      <c r="N5227" s="112" t="s">
        <v>18185</v>
      </c>
      <c r="O5227" s="102"/>
      <c r="P5227" s="39" t="s">
        <v>15922</v>
      </c>
      <c r="Q5227" s="39" t="s">
        <v>19671</v>
      </c>
      <c r="R5227" s="109"/>
      <c r="S5227" s="102"/>
      <c r="T5227" s="102" t="s">
        <v>14962</v>
      </c>
      <c r="U5227" s="102" t="s">
        <v>41335</v>
      </c>
      <c r="V5227" s="109">
        <v>7.5</v>
      </c>
      <c r="W5227" s="107"/>
      <c r="X5227" s="113"/>
    </row>
    <row r="5228" spans="1:24" ht="12.95" customHeight="1" x14ac:dyDescent="0.2">
      <c r="A5228" s="149">
        <v>39692</v>
      </c>
      <c r="B5228" s="102" t="s">
        <v>10205</v>
      </c>
      <c r="C5228" s="132" t="s">
        <v>1841</v>
      </c>
      <c r="D5228" s="102" t="s">
        <v>13796</v>
      </c>
      <c r="E5228" s="102" t="s">
        <v>10455</v>
      </c>
      <c r="F5228" s="102" t="s">
        <v>14834</v>
      </c>
      <c r="G5228" s="105">
        <v>16194</v>
      </c>
      <c r="H5228" s="102" t="s">
        <v>10103</v>
      </c>
      <c r="I5228" s="102" t="s">
        <v>11819</v>
      </c>
      <c r="J5228" s="102" t="s">
        <v>6139</v>
      </c>
      <c r="K5228" s="102"/>
      <c r="L5228" s="111"/>
      <c r="M5228" s="109">
        <v>3</v>
      </c>
      <c r="N5228" s="112" t="s">
        <v>17146</v>
      </c>
      <c r="O5228" s="102" t="s">
        <v>13797</v>
      </c>
      <c r="P5228" s="39" t="s">
        <v>162</v>
      </c>
      <c r="Q5228" s="39" t="s">
        <v>19846</v>
      </c>
      <c r="R5228" s="109"/>
      <c r="S5228" s="102" t="s">
        <v>9435</v>
      </c>
      <c r="T5228" s="102" t="s">
        <v>7789</v>
      </c>
      <c r="U5228" s="102" t="s">
        <v>2475</v>
      </c>
      <c r="V5228" s="109">
        <v>5.5</v>
      </c>
      <c r="W5228" s="107"/>
      <c r="X5228" s="113"/>
    </row>
    <row r="5229" spans="1:24" ht="12.95" customHeight="1" x14ac:dyDescent="0.2">
      <c r="A5229" s="149">
        <v>39814</v>
      </c>
      <c r="B5229" s="102" t="s">
        <v>10205</v>
      </c>
      <c r="C5229" s="132" t="s">
        <v>1842</v>
      </c>
      <c r="D5229" s="102" t="s">
        <v>42721</v>
      </c>
      <c r="E5229" s="102" t="s">
        <v>94</v>
      </c>
      <c r="F5229" s="102" t="s">
        <v>14834</v>
      </c>
      <c r="G5229" s="105">
        <v>15837</v>
      </c>
      <c r="H5229" s="102" t="s">
        <v>11819</v>
      </c>
      <c r="I5229" s="102" t="s">
        <v>5011</v>
      </c>
      <c r="J5229" s="102" t="s">
        <v>9569</v>
      </c>
      <c r="K5229" s="102" t="s">
        <v>41494</v>
      </c>
      <c r="L5229" s="111"/>
      <c r="M5229" s="109">
        <v>3</v>
      </c>
      <c r="N5229" s="112" t="s">
        <v>18416</v>
      </c>
      <c r="O5229" s="102" t="s">
        <v>16856</v>
      </c>
      <c r="P5229" s="39" t="s">
        <v>162</v>
      </c>
      <c r="Q5229" s="39" t="s">
        <v>16520</v>
      </c>
      <c r="R5229" s="109"/>
      <c r="S5229" s="102" t="s">
        <v>8315</v>
      </c>
      <c r="T5229" s="102" t="s">
        <v>21293</v>
      </c>
      <c r="U5229" s="102" t="s">
        <v>28589</v>
      </c>
      <c r="V5229" s="109">
        <v>6.5</v>
      </c>
      <c r="W5229" s="107"/>
      <c r="X5229" s="113"/>
    </row>
    <row r="5230" spans="1:24" ht="12.95" customHeight="1" x14ac:dyDescent="0.2">
      <c r="A5230" s="149">
        <v>39873</v>
      </c>
      <c r="B5230" s="102" t="s">
        <v>10205</v>
      </c>
      <c r="C5230" s="132" t="s">
        <v>1843</v>
      </c>
      <c r="D5230" s="102" t="s">
        <v>42722</v>
      </c>
      <c r="E5230" s="102" t="s">
        <v>9498</v>
      </c>
      <c r="F5230" s="102" t="s">
        <v>14834</v>
      </c>
      <c r="G5230" s="105">
        <v>15918</v>
      </c>
      <c r="H5230" s="102" t="s">
        <v>10103</v>
      </c>
      <c r="I5230" s="102" t="s">
        <v>11819</v>
      </c>
      <c r="J5230" s="102" t="s">
        <v>13798</v>
      </c>
      <c r="K5230" s="102" t="s">
        <v>8572</v>
      </c>
      <c r="L5230" s="111"/>
      <c r="M5230" s="109">
        <v>2</v>
      </c>
      <c r="N5230" s="112" t="s">
        <v>17464</v>
      </c>
      <c r="O5230" s="102" t="s">
        <v>16542</v>
      </c>
      <c r="P5230" s="39" t="s">
        <v>13301</v>
      </c>
      <c r="Q5230" s="39" t="s">
        <v>19486</v>
      </c>
      <c r="R5230" s="109"/>
      <c r="S5230" s="102" t="s">
        <v>8315</v>
      </c>
      <c r="T5230" s="102" t="s">
        <v>7789</v>
      </c>
      <c r="U5230" s="102" t="s">
        <v>41495</v>
      </c>
      <c r="V5230" s="109">
        <v>6.5</v>
      </c>
      <c r="W5230" s="107"/>
      <c r="X5230" s="113"/>
    </row>
    <row r="5231" spans="1:24" ht="12.95" customHeight="1" x14ac:dyDescent="0.2">
      <c r="A5231" s="149">
        <v>39942</v>
      </c>
      <c r="B5231" s="102" t="s">
        <v>10205</v>
      </c>
      <c r="C5231" s="132" t="s">
        <v>1844</v>
      </c>
      <c r="D5231" s="102" t="s">
        <v>42723</v>
      </c>
      <c r="E5231" s="102" t="s">
        <v>9979</v>
      </c>
      <c r="F5231" s="102" t="s">
        <v>14834</v>
      </c>
      <c r="G5231" s="105">
        <v>16101</v>
      </c>
      <c r="H5231" s="102" t="s">
        <v>11819</v>
      </c>
      <c r="I5231" s="102" t="s">
        <v>3804</v>
      </c>
      <c r="J5231" s="102" t="s">
        <v>13799</v>
      </c>
      <c r="K5231" s="102" t="s">
        <v>41496</v>
      </c>
      <c r="L5231" s="111"/>
      <c r="M5231" s="109">
        <v>1</v>
      </c>
      <c r="N5231" s="112">
        <v>44</v>
      </c>
      <c r="O5231" s="102" t="s">
        <v>16022</v>
      </c>
      <c r="P5231" s="39" t="s">
        <v>9125</v>
      </c>
      <c r="Q5231" s="39" t="s">
        <v>18156</v>
      </c>
      <c r="R5231" s="109"/>
      <c r="S5231" s="102"/>
      <c r="T5231" s="102" t="s">
        <v>21293</v>
      </c>
      <c r="U5231" s="102" t="s">
        <v>41497</v>
      </c>
      <c r="V5231" s="109">
        <v>7.5</v>
      </c>
      <c r="W5231" s="107"/>
      <c r="X5231" s="113"/>
    </row>
    <row r="5232" spans="1:24" ht="12.95" customHeight="1" x14ac:dyDescent="0.2">
      <c r="A5232" s="115">
        <v>2009</v>
      </c>
      <c r="B5232" s="102" t="s">
        <v>10205</v>
      </c>
      <c r="C5232" s="132" t="s">
        <v>8881</v>
      </c>
      <c r="D5232" s="122" t="s">
        <v>42724</v>
      </c>
      <c r="E5232" s="102" t="s">
        <v>9974</v>
      </c>
      <c r="F5232" s="102" t="s">
        <v>14834</v>
      </c>
      <c r="G5232" s="105">
        <v>16332</v>
      </c>
      <c r="H5232" s="102" t="s">
        <v>13336</v>
      </c>
      <c r="I5232" s="102" t="s">
        <v>11819</v>
      </c>
      <c r="J5232" s="102" t="s">
        <v>13790</v>
      </c>
      <c r="K5232" s="102"/>
      <c r="L5232" s="111"/>
      <c r="M5232" s="109">
        <v>2</v>
      </c>
      <c r="N5232" s="112" t="s">
        <v>17961</v>
      </c>
      <c r="O5232" s="102" t="s">
        <v>15941</v>
      </c>
      <c r="P5232" s="39" t="s">
        <v>15889</v>
      </c>
      <c r="Q5232" s="39" t="s">
        <v>16873</v>
      </c>
      <c r="R5232" s="109"/>
      <c r="S5232" s="102"/>
      <c r="T5232" s="102" t="s">
        <v>20547</v>
      </c>
      <c r="U5232" s="102" t="s">
        <v>2477</v>
      </c>
      <c r="V5232" s="109">
        <v>8</v>
      </c>
      <c r="W5232" s="107"/>
      <c r="X5232" s="113"/>
    </row>
    <row r="5233" spans="1:24" ht="12.95" customHeight="1" x14ac:dyDescent="0.2">
      <c r="A5233" s="115">
        <v>2009</v>
      </c>
      <c r="B5233" s="102" t="s">
        <v>10205</v>
      </c>
      <c r="C5233" s="102" t="s">
        <v>8881</v>
      </c>
      <c r="D5233" s="102" t="s">
        <v>42725</v>
      </c>
      <c r="E5233" s="102" t="s">
        <v>9975</v>
      </c>
      <c r="F5233" s="102" t="s">
        <v>14834</v>
      </c>
      <c r="G5233" s="105">
        <v>16336</v>
      </c>
      <c r="H5233" s="102" t="s">
        <v>1332</v>
      </c>
      <c r="I5233" s="102" t="s">
        <v>11819</v>
      </c>
      <c r="J5233" s="102" t="s">
        <v>10698</v>
      </c>
      <c r="K5233" s="102" t="s">
        <v>6308</v>
      </c>
      <c r="L5233" s="111"/>
      <c r="M5233" s="109">
        <v>2</v>
      </c>
      <c r="N5233" s="112" t="s">
        <v>16178</v>
      </c>
      <c r="O5233" s="102" t="s">
        <v>16764</v>
      </c>
      <c r="P5233" s="39"/>
      <c r="Q5233" s="39" t="s">
        <v>19113</v>
      </c>
      <c r="R5233" s="109"/>
      <c r="S5233" s="102"/>
      <c r="T5233" s="102" t="s">
        <v>20547</v>
      </c>
      <c r="U5233" s="102" t="s">
        <v>2475</v>
      </c>
      <c r="V5233" s="109">
        <v>8</v>
      </c>
      <c r="W5233" s="107"/>
      <c r="X5233" s="113"/>
    </row>
    <row r="5234" spans="1:24" ht="12.95" customHeight="1" x14ac:dyDescent="0.2">
      <c r="A5234" s="149">
        <v>39995</v>
      </c>
      <c r="B5234" s="102" t="s">
        <v>10205</v>
      </c>
      <c r="C5234" s="132" t="s">
        <v>1845</v>
      </c>
      <c r="D5234" s="102" t="s">
        <v>42726</v>
      </c>
      <c r="E5234" s="102" t="s">
        <v>9976</v>
      </c>
      <c r="F5234" s="102" t="s">
        <v>14834</v>
      </c>
      <c r="G5234" s="105">
        <v>14805</v>
      </c>
      <c r="H5234" s="102" t="s">
        <v>5011</v>
      </c>
      <c r="I5234" s="102" t="s">
        <v>11819</v>
      </c>
      <c r="J5234" s="102" t="s">
        <v>10324</v>
      </c>
      <c r="K5234" s="102" t="s">
        <v>9977</v>
      </c>
      <c r="L5234" s="111"/>
      <c r="M5234" s="109">
        <v>2</v>
      </c>
      <c r="N5234" s="112" t="s">
        <v>16953</v>
      </c>
      <c r="O5234" s="102" t="s">
        <v>12252</v>
      </c>
      <c r="P5234" s="39" t="s">
        <v>13301</v>
      </c>
      <c r="Q5234" s="39" t="s">
        <v>17747</v>
      </c>
      <c r="R5234" s="109"/>
      <c r="S5234" s="102"/>
      <c r="T5234" s="102" t="s">
        <v>28757</v>
      </c>
      <c r="U5234" s="102" t="s">
        <v>9978</v>
      </c>
      <c r="V5234" s="109">
        <v>8</v>
      </c>
      <c r="W5234" s="107"/>
      <c r="X5234" s="113"/>
    </row>
    <row r="5235" spans="1:24" ht="12.95" customHeight="1" x14ac:dyDescent="0.2">
      <c r="A5235" s="149">
        <v>40057</v>
      </c>
      <c r="B5235" s="102" t="s">
        <v>10205</v>
      </c>
      <c r="C5235" s="132" t="s">
        <v>1846</v>
      </c>
      <c r="D5235" s="102" t="s">
        <v>42727</v>
      </c>
      <c r="E5235" s="102" t="s">
        <v>10457</v>
      </c>
      <c r="F5235" s="102" t="s">
        <v>14834</v>
      </c>
      <c r="G5235" s="105">
        <v>15474</v>
      </c>
      <c r="H5235" s="102" t="s">
        <v>11819</v>
      </c>
      <c r="I5235" s="102" t="s">
        <v>10103</v>
      </c>
      <c r="J5235" s="102" t="s">
        <v>7262</v>
      </c>
      <c r="K5235" s="102" t="s">
        <v>5859</v>
      </c>
      <c r="L5235" s="111"/>
      <c r="M5235" s="109">
        <v>4</v>
      </c>
      <c r="N5235" s="112" t="s">
        <v>18417</v>
      </c>
      <c r="O5235" s="102" t="s">
        <v>29263</v>
      </c>
      <c r="P5235" s="39" t="s">
        <v>12252</v>
      </c>
      <c r="Q5235" s="39" t="s">
        <v>29264</v>
      </c>
      <c r="R5235" s="109"/>
      <c r="S5235" s="102"/>
      <c r="T5235" s="102" t="s">
        <v>7789</v>
      </c>
      <c r="U5235" s="102" t="s">
        <v>10458</v>
      </c>
      <c r="V5235" s="109">
        <v>10</v>
      </c>
      <c r="W5235" s="107"/>
      <c r="X5235" s="113"/>
    </row>
    <row r="5236" spans="1:24" ht="12.95" customHeight="1" x14ac:dyDescent="0.2">
      <c r="A5236" s="149">
        <v>40118</v>
      </c>
      <c r="B5236" s="102" t="s">
        <v>10205</v>
      </c>
      <c r="C5236" s="132" t="s">
        <v>1847</v>
      </c>
      <c r="D5236" s="102" t="s">
        <v>42728</v>
      </c>
      <c r="E5236" s="102" t="s">
        <v>10399</v>
      </c>
      <c r="F5236" s="102" t="s">
        <v>14834</v>
      </c>
      <c r="G5236" s="105">
        <v>16355</v>
      </c>
      <c r="H5236" s="102" t="s">
        <v>11819</v>
      </c>
      <c r="I5236" s="247" t="s">
        <v>10103</v>
      </c>
      <c r="J5236" s="102" t="s">
        <v>14297</v>
      </c>
      <c r="K5236" s="102" t="s">
        <v>10400</v>
      </c>
      <c r="L5236" s="111"/>
      <c r="M5236" s="109">
        <v>2</v>
      </c>
      <c r="N5236" s="112" t="s">
        <v>18418</v>
      </c>
      <c r="O5236" s="102" t="s">
        <v>17595</v>
      </c>
      <c r="P5236" s="39" t="s">
        <v>162</v>
      </c>
      <c r="Q5236" s="39" t="s">
        <v>19695</v>
      </c>
      <c r="R5236" s="109"/>
      <c r="S5236" s="102"/>
      <c r="T5236" s="102" t="s">
        <v>7789</v>
      </c>
      <c r="U5236" s="102"/>
      <c r="V5236" s="109">
        <v>6.5</v>
      </c>
      <c r="W5236" s="107"/>
      <c r="X5236" s="113"/>
    </row>
    <row r="5237" spans="1:24" ht="12.95" customHeight="1" x14ac:dyDescent="0.2">
      <c r="A5237" s="115">
        <v>2009</v>
      </c>
      <c r="B5237" s="102" t="s">
        <v>10205</v>
      </c>
      <c r="C5237" s="132" t="s">
        <v>8882</v>
      </c>
      <c r="D5237" s="102" t="s">
        <v>42729</v>
      </c>
      <c r="E5237" s="102" t="s">
        <v>8883</v>
      </c>
      <c r="F5237" s="102" t="s">
        <v>14834</v>
      </c>
      <c r="G5237" s="105">
        <v>1944</v>
      </c>
      <c r="H5237" s="102" t="s">
        <v>11819</v>
      </c>
      <c r="I5237" s="102" t="s">
        <v>13658</v>
      </c>
      <c r="J5237" s="102" t="s">
        <v>8342</v>
      </c>
      <c r="K5237" s="102" t="s">
        <v>8884</v>
      </c>
      <c r="L5237" s="111"/>
      <c r="M5237" s="109"/>
      <c r="N5237" s="112"/>
      <c r="O5237" s="102"/>
      <c r="P5237" s="39"/>
      <c r="Q5237" s="39"/>
      <c r="R5237" s="109"/>
      <c r="S5237" s="102"/>
      <c r="T5237" s="102" t="s">
        <v>20547</v>
      </c>
      <c r="U5237" s="102"/>
      <c r="V5237" s="118" t="s">
        <v>5147</v>
      </c>
      <c r="W5237" s="107"/>
      <c r="X5237" s="113"/>
    </row>
    <row r="5238" spans="1:24" ht="12.95" customHeight="1" x14ac:dyDescent="0.2">
      <c r="A5238" s="115">
        <v>2009</v>
      </c>
      <c r="B5238" s="102" t="s">
        <v>10205</v>
      </c>
      <c r="C5238" s="102" t="s">
        <v>8882</v>
      </c>
      <c r="D5238" s="102" t="s">
        <v>42730</v>
      </c>
      <c r="E5238" s="102" t="s">
        <v>8885</v>
      </c>
      <c r="F5238" s="102" t="s">
        <v>14834</v>
      </c>
      <c r="G5238" s="105">
        <v>1944</v>
      </c>
      <c r="H5238" s="102" t="s">
        <v>10103</v>
      </c>
      <c r="I5238" s="102" t="s">
        <v>11819</v>
      </c>
      <c r="J5238" s="102" t="s">
        <v>10616</v>
      </c>
      <c r="K5238" s="102" t="s">
        <v>3439</v>
      </c>
      <c r="L5238" s="111"/>
      <c r="M5238" s="109"/>
      <c r="N5238" s="112"/>
      <c r="O5238" s="102"/>
      <c r="P5238" s="39"/>
      <c r="Q5238" s="39"/>
      <c r="R5238" s="109"/>
      <c r="S5238" s="102"/>
      <c r="T5238" s="102" t="s">
        <v>7789</v>
      </c>
      <c r="U5238" s="102"/>
      <c r="V5238" s="118" t="s">
        <v>5147</v>
      </c>
      <c r="W5238" s="107"/>
      <c r="X5238" s="113"/>
    </row>
    <row r="5239" spans="1:24" ht="12.95" customHeight="1" x14ac:dyDescent="0.2">
      <c r="A5239" s="149">
        <v>40179</v>
      </c>
      <c r="B5239" s="102" t="s">
        <v>10205</v>
      </c>
      <c r="C5239" s="132" t="s">
        <v>1260</v>
      </c>
      <c r="D5239" s="102" t="s">
        <v>42731</v>
      </c>
      <c r="E5239" s="102" t="s">
        <v>12610</v>
      </c>
      <c r="F5239" s="102" t="s">
        <v>14834</v>
      </c>
      <c r="G5239" s="105">
        <v>16026</v>
      </c>
      <c r="H5239" s="102" t="s">
        <v>11819</v>
      </c>
      <c r="I5239" s="247" t="s">
        <v>30804</v>
      </c>
      <c r="J5239" s="102" t="s">
        <v>5581</v>
      </c>
      <c r="K5239" s="102" t="s">
        <v>7848</v>
      </c>
      <c r="L5239" s="111"/>
      <c r="M5239" s="109">
        <v>2</v>
      </c>
      <c r="N5239" s="112" t="s">
        <v>17892</v>
      </c>
      <c r="O5239" s="102" t="s">
        <v>8076</v>
      </c>
      <c r="P5239" s="39"/>
      <c r="Q5239" s="39" t="s">
        <v>29186</v>
      </c>
      <c r="R5239" s="109"/>
      <c r="S5239" s="102"/>
      <c r="T5239" s="102" t="s">
        <v>7789</v>
      </c>
      <c r="U5239" s="102" t="s">
        <v>1928</v>
      </c>
      <c r="V5239" s="109">
        <v>7</v>
      </c>
      <c r="W5239" s="107"/>
      <c r="X5239" s="113"/>
    </row>
    <row r="5240" spans="1:24" ht="12.95" customHeight="1" x14ac:dyDescent="0.2">
      <c r="A5240" s="149">
        <v>40247</v>
      </c>
      <c r="B5240" s="102" t="s">
        <v>10205</v>
      </c>
      <c r="C5240" s="132" t="s">
        <v>1261</v>
      </c>
      <c r="D5240" s="102" t="s">
        <v>42732</v>
      </c>
      <c r="E5240" s="102" t="s">
        <v>13654</v>
      </c>
      <c r="F5240" s="264" t="s">
        <v>5657</v>
      </c>
      <c r="G5240" s="105">
        <v>15898</v>
      </c>
      <c r="H5240" s="102" t="s">
        <v>30909</v>
      </c>
      <c r="I5240" s="102" t="s">
        <v>7198</v>
      </c>
      <c r="J5240" s="102" t="s">
        <v>14355</v>
      </c>
      <c r="K5240" s="102" t="s">
        <v>13655</v>
      </c>
      <c r="L5240" s="111"/>
      <c r="M5240" s="109">
        <v>2</v>
      </c>
      <c r="N5240" s="112" t="s">
        <v>16105</v>
      </c>
      <c r="O5240" s="102" t="s">
        <v>3620</v>
      </c>
      <c r="P5240" s="39" t="s">
        <v>162</v>
      </c>
      <c r="Q5240" s="39" t="s">
        <v>17596</v>
      </c>
      <c r="R5240" s="109"/>
      <c r="S5240" s="102"/>
      <c r="T5240" s="102" t="s">
        <v>21275</v>
      </c>
      <c r="U5240" s="102"/>
      <c r="V5240" s="109">
        <v>6.5</v>
      </c>
      <c r="W5240" s="107"/>
      <c r="X5240" s="113"/>
    </row>
    <row r="5241" spans="1:24" ht="12.95" customHeight="1" x14ac:dyDescent="0.2">
      <c r="A5241" s="149">
        <v>40308</v>
      </c>
      <c r="B5241" s="102" t="s">
        <v>10205</v>
      </c>
      <c r="C5241" s="132" t="s">
        <v>1262</v>
      </c>
      <c r="D5241" s="102" t="s">
        <v>42733</v>
      </c>
      <c r="E5241" s="102" t="s">
        <v>14858</v>
      </c>
      <c r="F5241" s="102" t="s">
        <v>14834</v>
      </c>
      <c r="G5241" s="105">
        <v>14745</v>
      </c>
      <c r="H5241" s="102" t="s">
        <v>5011</v>
      </c>
      <c r="I5241" s="102" t="s">
        <v>11819</v>
      </c>
      <c r="J5241" s="102" t="s">
        <v>2663</v>
      </c>
      <c r="K5241" s="102" t="s">
        <v>13656</v>
      </c>
      <c r="L5241" s="111"/>
      <c r="M5241" s="109">
        <v>3</v>
      </c>
      <c r="N5241" s="112" t="s">
        <v>18419</v>
      </c>
      <c r="O5241" s="102" t="s">
        <v>1023</v>
      </c>
      <c r="P5241" s="39"/>
      <c r="Q5241" s="39"/>
      <c r="R5241" s="109"/>
      <c r="S5241" s="102"/>
      <c r="T5241" s="102" t="s">
        <v>28757</v>
      </c>
      <c r="U5241" s="102"/>
      <c r="V5241" s="118">
        <v>6.5</v>
      </c>
      <c r="W5241" s="107"/>
      <c r="X5241" s="113"/>
    </row>
    <row r="5242" spans="1:24" ht="12.95" customHeight="1" x14ac:dyDescent="0.2">
      <c r="A5242" s="149">
        <v>40369</v>
      </c>
      <c r="B5242" s="102" t="s">
        <v>10205</v>
      </c>
      <c r="C5242" s="132" t="s">
        <v>1263</v>
      </c>
      <c r="D5242" s="102" t="s">
        <v>42734</v>
      </c>
      <c r="E5242" s="102" t="s">
        <v>13653</v>
      </c>
      <c r="F5242" s="102" t="s">
        <v>14834</v>
      </c>
      <c r="G5242" s="105">
        <v>1944</v>
      </c>
      <c r="H5242" s="102" t="s">
        <v>11819</v>
      </c>
      <c r="I5242" s="247" t="s">
        <v>13658</v>
      </c>
      <c r="J5242" s="102" t="s">
        <v>2662</v>
      </c>
      <c r="K5242" s="102" t="s">
        <v>13657</v>
      </c>
      <c r="L5242" s="111"/>
      <c r="M5242" s="109"/>
      <c r="N5242" s="112"/>
      <c r="O5242" s="102"/>
      <c r="P5242" s="39"/>
      <c r="Q5242" s="39"/>
      <c r="R5242" s="109"/>
      <c r="S5242" s="102"/>
      <c r="T5242" s="102" t="s">
        <v>20547</v>
      </c>
      <c r="U5242" s="102"/>
      <c r="V5242" s="127" t="s">
        <v>5147</v>
      </c>
      <c r="W5242" s="107"/>
      <c r="X5242" s="113"/>
    </row>
    <row r="5243" spans="1:24" ht="12.95" customHeight="1" x14ac:dyDescent="0.2">
      <c r="A5243" s="115">
        <v>2010</v>
      </c>
      <c r="B5243" s="102" t="s">
        <v>10205</v>
      </c>
      <c r="C5243" s="132" t="s">
        <v>11023</v>
      </c>
      <c r="D5243" s="102" t="s">
        <v>42735</v>
      </c>
      <c r="E5243" s="102" t="s">
        <v>11024</v>
      </c>
      <c r="F5243" s="102" t="s">
        <v>14834</v>
      </c>
      <c r="G5243" s="105">
        <v>1941</v>
      </c>
      <c r="H5243" s="102" t="s">
        <v>32316</v>
      </c>
      <c r="I5243" s="102" t="s">
        <v>13336</v>
      </c>
      <c r="J5243" s="102" t="s">
        <v>11027</v>
      </c>
      <c r="K5243" s="102" t="s">
        <v>11026</v>
      </c>
      <c r="L5243" s="111"/>
      <c r="M5243" s="109">
        <v>1.5</v>
      </c>
      <c r="N5243" s="125" t="s">
        <v>32317</v>
      </c>
      <c r="O5243" s="102" t="s">
        <v>17734</v>
      </c>
      <c r="P5243" s="39"/>
      <c r="Q5243" s="39" t="s">
        <v>16873</v>
      </c>
      <c r="R5243" s="109"/>
      <c r="S5243" s="102"/>
      <c r="T5243" s="102" t="s">
        <v>11027</v>
      </c>
      <c r="U5243" s="102" t="s">
        <v>7107</v>
      </c>
      <c r="V5243" s="109">
        <v>7</v>
      </c>
      <c r="W5243" s="107"/>
      <c r="X5243" s="113"/>
    </row>
    <row r="5244" spans="1:24" ht="12.95" customHeight="1" x14ac:dyDescent="0.2">
      <c r="A5244" s="115">
        <v>2010</v>
      </c>
      <c r="B5244" s="102" t="s">
        <v>10205</v>
      </c>
      <c r="C5244" s="102" t="s">
        <v>11023</v>
      </c>
      <c r="D5244" s="102" t="s">
        <v>42736</v>
      </c>
      <c r="E5244" s="102" t="s">
        <v>13659</v>
      </c>
      <c r="F5244" s="102" t="s">
        <v>14834</v>
      </c>
      <c r="G5244" s="105">
        <v>1941</v>
      </c>
      <c r="H5244" s="102" t="s">
        <v>8934</v>
      </c>
      <c r="I5244" s="102" t="s">
        <v>13336</v>
      </c>
      <c r="J5244" s="102"/>
      <c r="K5244" s="102" t="s">
        <v>11028</v>
      </c>
      <c r="L5244" s="111"/>
      <c r="M5244" s="109">
        <v>1</v>
      </c>
      <c r="N5244" s="125" t="s">
        <v>32318</v>
      </c>
      <c r="O5244" s="102" t="s">
        <v>9125</v>
      </c>
      <c r="P5244" s="39"/>
      <c r="Q5244" s="39" t="s">
        <v>19671</v>
      </c>
      <c r="R5244" s="109"/>
      <c r="S5244" s="102"/>
      <c r="T5244" s="102" t="s">
        <v>11027</v>
      </c>
      <c r="U5244" s="102"/>
      <c r="V5244" s="109">
        <v>7.5</v>
      </c>
      <c r="W5244" s="107"/>
      <c r="X5244" s="113"/>
    </row>
    <row r="5245" spans="1:24" ht="12.95" customHeight="1" x14ac:dyDescent="0.2">
      <c r="A5245" s="149">
        <v>40431</v>
      </c>
      <c r="B5245" s="102" t="s">
        <v>10205</v>
      </c>
      <c r="C5245" s="132" t="s">
        <v>1264</v>
      </c>
      <c r="D5245" s="102" t="s">
        <v>42737</v>
      </c>
      <c r="E5245" s="102" t="s">
        <v>11025</v>
      </c>
      <c r="F5245" s="102" t="s">
        <v>14834</v>
      </c>
      <c r="G5245" s="105">
        <v>1942</v>
      </c>
      <c r="H5245" s="102" t="s">
        <v>10103</v>
      </c>
      <c r="I5245" s="247" t="s">
        <v>30937</v>
      </c>
      <c r="J5245" s="102" t="s">
        <v>11052</v>
      </c>
      <c r="K5245" s="102" t="s">
        <v>3497</v>
      </c>
      <c r="L5245" s="111"/>
      <c r="M5245" s="109">
        <v>1.5</v>
      </c>
      <c r="N5245" s="108" t="s">
        <v>32319</v>
      </c>
      <c r="O5245" s="102" t="s">
        <v>15928</v>
      </c>
      <c r="P5245" s="39" t="s">
        <v>19503</v>
      </c>
      <c r="Q5245" s="39" t="s">
        <v>19627</v>
      </c>
      <c r="R5245" s="109"/>
      <c r="S5245" s="102"/>
      <c r="T5245" s="102" t="s">
        <v>7789</v>
      </c>
      <c r="U5245" s="102"/>
      <c r="V5245" s="109">
        <v>8.5</v>
      </c>
      <c r="W5245" s="107"/>
      <c r="X5245" s="113"/>
    </row>
    <row r="5246" spans="1:24" ht="12.95" customHeight="1" x14ac:dyDescent="0.2">
      <c r="A5246" s="115">
        <v>2011</v>
      </c>
      <c r="B5246" s="102" t="s">
        <v>10205</v>
      </c>
      <c r="C5246" s="132" t="s">
        <v>7503</v>
      </c>
      <c r="D5246" s="102" t="s">
        <v>42738</v>
      </c>
      <c r="E5246" s="102" t="s">
        <v>2660</v>
      </c>
      <c r="F5246" s="102" t="s">
        <v>14834</v>
      </c>
      <c r="G5246" s="105">
        <v>16460</v>
      </c>
      <c r="H5246" s="102" t="s">
        <v>11819</v>
      </c>
      <c r="I5246" s="102" t="s">
        <v>10103</v>
      </c>
      <c r="J5246" s="102" t="s">
        <v>275</v>
      </c>
      <c r="K5246" s="102"/>
      <c r="L5246" s="111"/>
      <c r="M5246" s="109">
        <v>2</v>
      </c>
      <c r="N5246" s="108" t="s">
        <v>32320</v>
      </c>
      <c r="O5246" s="102" t="s">
        <v>19698</v>
      </c>
      <c r="P5246" s="39" t="s">
        <v>8076</v>
      </c>
      <c r="Q5246" s="39" t="s">
        <v>20784</v>
      </c>
      <c r="R5246" s="109"/>
      <c r="S5246" s="102"/>
      <c r="T5246" s="102" t="s">
        <v>7789</v>
      </c>
      <c r="U5246" s="102"/>
      <c r="V5246" s="109">
        <v>6</v>
      </c>
      <c r="W5246" s="107"/>
      <c r="X5246" s="113"/>
    </row>
    <row r="5247" spans="1:24" ht="12.95" customHeight="1" x14ac:dyDescent="0.2">
      <c r="A5247" s="149">
        <v>40483</v>
      </c>
      <c r="B5247" s="102" t="s">
        <v>10205</v>
      </c>
      <c r="C5247" s="132" t="s">
        <v>1265</v>
      </c>
      <c r="D5247" s="102" t="s">
        <v>42739</v>
      </c>
      <c r="E5247" s="102" t="s">
        <v>2660</v>
      </c>
      <c r="F5247" s="102" t="s">
        <v>14834</v>
      </c>
      <c r="G5247" s="105">
        <v>16238</v>
      </c>
      <c r="H5247" s="102" t="s">
        <v>10191</v>
      </c>
      <c r="I5247" s="102" t="s">
        <v>31141</v>
      </c>
      <c r="J5247" s="102" t="s">
        <v>2661</v>
      </c>
      <c r="K5247" s="102"/>
      <c r="L5247" s="111"/>
      <c r="M5247" s="109">
        <v>1.5</v>
      </c>
      <c r="N5247" s="108" t="s">
        <v>32321</v>
      </c>
      <c r="O5247" s="102" t="s">
        <v>16905</v>
      </c>
      <c r="P5247" s="39" t="s">
        <v>15889</v>
      </c>
      <c r="Q5247" s="39" t="s">
        <v>20820</v>
      </c>
      <c r="R5247" s="109"/>
      <c r="S5247" s="102"/>
      <c r="T5247" s="102" t="s">
        <v>20547</v>
      </c>
      <c r="U5247" s="102"/>
      <c r="V5247" s="109">
        <v>8</v>
      </c>
      <c r="W5247" s="107"/>
      <c r="X5247" s="113"/>
    </row>
    <row r="5248" spans="1:24" ht="12.95" customHeight="1" x14ac:dyDescent="0.2">
      <c r="A5248" s="115">
        <v>2011</v>
      </c>
      <c r="B5248" s="102" t="s">
        <v>10205</v>
      </c>
      <c r="C5248" s="102" t="s">
        <v>7503</v>
      </c>
      <c r="D5248" s="102" t="s">
        <v>42740</v>
      </c>
      <c r="E5248" s="102" t="s">
        <v>7502</v>
      </c>
      <c r="F5248" s="102" t="s">
        <v>14834</v>
      </c>
      <c r="G5248" s="105">
        <v>16553</v>
      </c>
      <c r="H5248" s="102" t="s">
        <v>32322</v>
      </c>
      <c r="I5248" s="102" t="s">
        <v>32323</v>
      </c>
      <c r="J5248" s="102" t="s">
        <v>11927</v>
      </c>
      <c r="K5248" s="102" t="s">
        <v>7504</v>
      </c>
      <c r="L5248" s="111"/>
      <c r="M5248" s="109">
        <v>2</v>
      </c>
      <c r="N5248" s="112" t="s">
        <v>18404</v>
      </c>
      <c r="O5248" s="102" t="s">
        <v>5985</v>
      </c>
      <c r="P5248" s="39"/>
      <c r="Q5248" s="39" t="s">
        <v>16895</v>
      </c>
      <c r="R5248" s="109"/>
      <c r="S5248" s="102"/>
      <c r="T5248" s="102" t="s">
        <v>20546</v>
      </c>
      <c r="U5248" s="102" t="s">
        <v>2477</v>
      </c>
      <c r="V5248" s="109">
        <v>6</v>
      </c>
      <c r="W5248" s="107"/>
      <c r="X5248" s="113"/>
    </row>
    <row r="5249" spans="1:24" ht="12.95" customHeight="1" x14ac:dyDescent="0.2">
      <c r="A5249" s="149">
        <v>40544</v>
      </c>
      <c r="B5249" s="102" t="s">
        <v>10205</v>
      </c>
      <c r="C5249" s="132" t="s">
        <v>1266</v>
      </c>
      <c r="D5249" s="102" t="s">
        <v>42741</v>
      </c>
      <c r="E5249" s="102" t="s">
        <v>870</v>
      </c>
      <c r="F5249" s="102" t="s">
        <v>14834</v>
      </c>
      <c r="G5249" s="105">
        <v>15530</v>
      </c>
      <c r="H5249" s="102" t="s">
        <v>10103</v>
      </c>
      <c r="I5249" s="102" t="s">
        <v>11819</v>
      </c>
      <c r="J5249" s="102" t="s">
        <v>11052</v>
      </c>
      <c r="K5249" s="102"/>
      <c r="L5249" s="111"/>
      <c r="M5249" s="109">
        <v>3</v>
      </c>
      <c r="N5249" s="112" t="s">
        <v>16619</v>
      </c>
      <c r="O5249" s="102" t="s">
        <v>19464</v>
      </c>
      <c r="P5249" s="39" t="s">
        <v>162</v>
      </c>
      <c r="Q5249" s="39" t="s">
        <v>16863</v>
      </c>
      <c r="R5249" s="109"/>
      <c r="S5249" s="102"/>
      <c r="T5249" s="102" t="s">
        <v>7789</v>
      </c>
      <c r="U5249" s="102"/>
      <c r="V5249" s="109">
        <v>7</v>
      </c>
      <c r="W5249" s="107"/>
      <c r="X5249" s="113"/>
    </row>
    <row r="5250" spans="1:24" ht="12.95" customHeight="1" x14ac:dyDescent="0.2">
      <c r="A5250" s="149">
        <v>40603</v>
      </c>
      <c r="B5250" s="102" t="s">
        <v>10205</v>
      </c>
      <c r="C5250" s="132" t="s">
        <v>1267</v>
      </c>
      <c r="D5250" s="102" t="s">
        <v>42742</v>
      </c>
      <c r="E5250" s="102" t="s">
        <v>871</v>
      </c>
      <c r="F5250" s="102" t="s">
        <v>14834</v>
      </c>
      <c r="G5250" s="105">
        <v>16362</v>
      </c>
      <c r="H5250" s="102" t="s">
        <v>32324</v>
      </c>
      <c r="I5250" s="102" t="s">
        <v>32325</v>
      </c>
      <c r="J5250" s="102" t="s">
        <v>873</v>
      </c>
      <c r="K5250" s="102" t="s">
        <v>872</v>
      </c>
      <c r="L5250" s="111"/>
      <c r="M5250" s="109">
        <v>1.5</v>
      </c>
      <c r="N5250" s="108" t="s">
        <v>32326</v>
      </c>
      <c r="O5250" s="102" t="s">
        <v>16764</v>
      </c>
      <c r="P5250" s="39" t="s">
        <v>17110</v>
      </c>
      <c r="Q5250" s="39" t="s">
        <v>19455</v>
      </c>
      <c r="R5250" s="109"/>
      <c r="S5250" s="102" t="s">
        <v>8315</v>
      </c>
      <c r="T5250" s="102" t="s">
        <v>7789</v>
      </c>
      <c r="U5250" s="102" t="s">
        <v>4935</v>
      </c>
      <c r="V5250" s="109">
        <v>6.5</v>
      </c>
      <c r="W5250" s="107"/>
      <c r="X5250" s="113"/>
    </row>
    <row r="5251" spans="1:24" ht="12.95" customHeight="1" x14ac:dyDescent="0.2">
      <c r="A5251" s="149">
        <v>40664</v>
      </c>
      <c r="B5251" s="102" t="s">
        <v>10205</v>
      </c>
      <c r="C5251" s="132" t="s">
        <v>1268</v>
      </c>
      <c r="D5251" s="102" t="s">
        <v>42743</v>
      </c>
      <c r="E5251" s="102" t="s">
        <v>7282</v>
      </c>
      <c r="F5251" s="102" t="s">
        <v>14834</v>
      </c>
      <c r="G5251" s="105">
        <v>16442</v>
      </c>
      <c r="H5251" s="102" t="s">
        <v>11819</v>
      </c>
      <c r="I5251" s="102" t="s">
        <v>7144</v>
      </c>
      <c r="J5251" s="102" t="s">
        <v>13674</v>
      </c>
      <c r="K5251" s="102" t="s">
        <v>12367</v>
      </c>
      <c r="L5251" s="111"/>
      <c r="M5251" s="109">
        <v>2</v>
      </c>
      <c r="N5251" s="112" t="s">
        <v>18420</v>
      </c>
      <c r="O5251" s="102" t="s">
        <v>3620</v>
      </c>
      <c r="P5251" s="39"/>
      <c r="Q5251" s="39"/>
      <c r="R5251" s="109"/>
      <c r="S5251" s="102" t="s">
        <v>9435</v>
      </c>
      <c r="T5251" s="102" t="s">
        <v>20546</v>
      </c>
      <c r="U5251" s="102" t="s">
        <v>12368</v>
      </c>
      <c r="V5251" s="109">
        <v>8</v>
      </c>
      <c r="W5251" s="107"/>
      <c r="X5251" s="113"/>
    </row>
    <row r="5252" spans="1:24" ht="12.95" customHeight="1" x14ac:dyDescent="0.2">
      <c r="A5252" s="149">
        <v>40725</v>
      </c>
      <c r="B5252" s="102" t="s">
        <v>10205</v>
      </c>
      <c r="C5252" s="132" t="s">
        <v>1269</v>
      </c>
      <c r="D5252" s="102" t="s">
        <v>42744</v>
      </c>
      <c r="E5252" s="102" t="s">
        <v>12663</v>
      </c>
      <c r="F5252" s="102" t="s">
        <v>14834</v>
      </c>
      <c r="G5252" s="105">
        <v>14749</v>
      </c>
      <c r="H5252" s="102" t="s">
        <v>11819</v>
      </c>
      <c r="I5252" s="102" t="s">
        <v>5011</v>
      </c>
      <c r="J5252" s="102" t="s">
        <v>12665</v>
      </c>
      <c r="K5252" s="102" t="s">
        <v>12664</v>
      </c>
      <c r="L5252" s="111"/>
      <c r="M5252" s="109">
        <v>1</v>
      </c>
      <c r="N5252" s="108" t="s">
        <v>32327</v>
      </c>
      <c r="O5252" s="102" t="s">
        <v>15927</v>
      </c>
      <c r="P5252" s="39" t="s">
        <v>162</v>
      </c>
      <c r="Q5252" s="39" t="s">
        <v>19103</v>
      </c>
      <c r="R5252" s="109"/>
      <c r="S5252" s="102"/>
      <c r="T5252" s="102" t="s">
        <v>28757</v>
      </c>
      <c r="U5252" s="102"/>
      <c r="V5252" s="109">
        <v>6</v>
      </c>
      <c r="W5252" s="107"/>
      <c r="X5252" s="113"/>
    </row>
    <row r="5253" spans="1:24" ht="12.95" customHeight="1" x14ac:dyDescent="0.2">
      <c r="A5253" s="149">
        <v>40787</v>
      </c>
      <c r="B5253" s="102" t="s">
        <v>10205</v>
      </c>
      <c r="C5253" s="132" t="s">
        <v>3563</v>
      </c>
      <c r="D5253" s="102" t="s">
        <v>42745</v>
      </c>
      <c r="E5253" s="102" t="s">
        <v>12663</v>
      </c>
      <c r="F5253" s="102" t="s">
        <v>14834</v>
      </c>
      <c r="G5253" s="105">
        <v>14997</v>
      </c>
      <c r="H5253" s="102" t="s">
        <v>7198</v>
      </c>
      <c r="I5253" s="102" t="s">
        <v>30664</v>
      </c>
      <c r="J5253" s="102" t="s">
        <v>6492</v>
      </c>
      <c r="K5253" s="102" t="s">
        <v>1271</v>
      </c>
      <c r="L5253" s="111"/>
      <c r="M5253" s="109">
        <v>3</v>
      </c>
      <c r="N5253" s="112" t="s">
        <v>16748</v>
      </c>
      <c r="O5253" s="102" t="s">
        <v>19131</v>
      </c>
      <c r="P5253" s="39" t="s">
        <v>15906</v>
      </c>
      <c r="Q5253" s="39" t="s">
        <v>18013</v>
      </c>
      <c r="R5253" s="109"/>
      <c r="S5253" s="102" t="s">
        <v>9435</v>
      </c>
      <c r="T5253" s="102" t="s">
        <v>14962</v>
      </c>
      <c r="U5253" s="102" t="s">
        <v>21751</v>
      </c>
      <c r="V5253" s="109">
        <v>7.5</v>
      </c>
      <c r="W5253" s="107"/>
      <c r="X5253" s="113"/>
    </row>
    <row r="5254" spans="1:24" ht="12.95" customHeight="1" x14ac:dyDescent="0.2">
      <c r="A5254" s="149">
        <v>40848</v>
      </c>
      <c r="B5254" s="102" t="s">
        <v>10205</v>
      </c>
      <c r="C5254" s="132" t="s">
        <v>2615</v>
      </c>
      <c r="D5254" s="102" t="s">
        <v>42746</v>
      </c>
      <c r="E5254" s="102" t="s">
        <v>1270</v>
      </c>
      <c r="F5254" s="102" t="s">
        <v>14834</v>
      </c>
      <c r="G5254" s="105">
        <v>15897</v>
      </c>
      <c r="H5254" s="102" t="s">
        <v>30909</v>
      </c>
      <c r="I5254" s="102" t="s">
        <v>7198</v>
      </c>
      <c r="J5254" s="102" t="s">
        <v>14355</v>
      </c>
      <c r="K5254" s="102"/>
      <c r="L5254" s="111"/>
      <c r="M5254" s="109">
        <v>3</v>
      </c>
      <c r="N5254" s="108" t="s">
        <v>32328</v>
      </c>
      <c r="O5254" s="102" t="s">
        <v>16905</v>
      </c>
      <c r="P5254" s="39"/>
      <c r="Q5254" s="39"/>
      <c r="R5254" s="109"/>
      <c r="S5254" s="102" t="s">
        <v>9435</v>
      </c>
      <c r="T5254" s="102" t="s">
        <v>21275</v>
      </c>
      <c r="U5254" s="102" t="s">
        <v>29230</v>
      </c>
      <c r="V5254" s="109">
        <v>8</v>
      </c>
      <c r="W5254" s="107"/>
      <c r="X5254" s="113"/>
    </row>
    <row r="5255" spans="1:24" ht="12.95" customHeight="1" x14ac:dyDescent="0.2">
      <c r="A5255" s="149">
        <v>40969</v>
      </c>
      <c r="B5255" s="102" t="s">
        <v>10205</v>
      </c>
      <c r="C5255" s="132" t="s">
        <v>867</v>
      </c>
      <c r="D5255" s="102" t="s">
        <v>42747</v>
      </c>
      <c r="E5255" s="102" t="s">
        <v>868</v>
      </c>
      <c r="F5255" s="102" t="s">
        <v>14834</v>
      </c>
      <c r="G5255" s="105">
        <v>16227</v>
      </c>
      <c r="H5255" s="102" t="s">
        <v>11819</v>
      </c>
      <c r="I5255" s="102" t="s">
        <v>10191</v>
      </c>
      <c r="J5255" s="102" t="s">
        <v>1182</v>
      </c>
      <c r="K5255" s="102" t="s">
        <v>1181</v>
      </c>
      <c r="L5255" s="111"/>
      <c r="M5255" s="109">
        <v>2</v>
      </c>
      <c r="N5255" s="108" t="s">
        <v>32329</v>
      </c>
      <c r="O5255" s="102" t="s">
        <v>18017</v>
      </c>
      <c r="P5255" s="39"/>
      <c r="Q5255" s="39"/>
      <c r="R5255" s="109"/>
      <c r="S5255" s="102"/>
      <c r="T5255" s="102" t="s">
        <v>21275</v>
      </c>
      <c r="U5255" s="102" t="s">
        <v>17008</v>
      </c>
      <c r="V5255" s="109">
        <v>7</v>
      </c>
      <c r="W5255" s="107"/>
      <c r="X5255" s="113"/>
    </row>
    <row r="5256" spans="1:24" ht="12.95" customHeight="1" x14ac:dyDescent="0.2">
      <c r="A5256" s="149">
        <v>41030</v>
      </c>
      <c r="B5256" s="102" t="s">
        <v>10205</v>
      </c>
      <c r="C5256" s="132" t="s">
        <v>15376</v>
      </c>
      <c r="D5256" s="102" t="s">
        <v>42748</v>
      </c>
      <c r="E5256" s="102" t="s">
        <v>15372</v>
      </c>
      <c r="F5256" s="102" t="s">
        <v>14834</v>
      </c>
      <c r="G5256" s="105">
        <v>15986</v>
      </c>
      <c r="H5256" s="102" t="s">
        <v>15394</v>
      </c>
      <c r="I5256" s="102" t="s">
        <v>32330</v>
      </c>
      <c r="J5256" s="102" t="s">
        <v>15393</v>
      </c>
      <c r="K5256" s="102"/>
      <c r="L5256" s="111"/>
      <c r="M5256" s="109">
        <v>1.5</v>
      </c>
      <c r="N5256" s="108" t="s">
        <v>32331</v>
      </c>
      <c r="O5256" s="102"/>
      <c r="P5256" s="39"/>
      <c r="Q5256" s="39"/>
      <c r="R5256" s="109"/>
      <c r="S5256" s="102"/>
      <c r="T5256" s="102"/>
      <c r="U5256" s="102" t="s">
        <v>10832</v>
      </c>
      <c r="V5256" s="118">
        <v>7.5</v>
      </c>
      <c r="W5256" s="107"/>
      <c r="X5256" s="113"/>
    </row>
    <row r="5257" spans="1:24" ht="12.95" customHeight="1" x14ac:dyDescent="0.2">
      <c r="A5257" s="149">
        <v>41091</v>
      </c>
      <c r="B5257" s="102" t="s">
        <v>10205</v>
      </c>
      <c r="C5257" s="132" t="s">
        <v>15374</v>
      </c>
      <c r="D5257" s="102" t="s">
        <v>42749</v>
      </c>
      <c r="E5257" s="102" t="s">
        <v>15373</v>
      </c>
      <c r="F5257" s="102" t="s">
        <v>14834</v>
      </c>
      <c r="G5257" s="105">
        <v>16205</v>
      </c>
      <c r="H5257" s="102" t="s">
        <v>11819</v>
      </c>
      <c r="I5257" s="102" t="s">
        <v>30791</v>
      </c>
      <c r="J5257" s="102" t="s">
        <v>15396</v>
      </c>
      <c r="K5257" s="102" t="s">
        <v>15395</v>
      </c>
      <c r="L5257" s="111"/>
      <c r="M5257" s="109">
        <v>2</v>
      </c>
      <c r="N5257" s="112" t="s">
        <v>18421</v>
      </c>
      <c r="O5257" s="102" t="s">
        <v>17191</v>
      </c>
      <c r="P5257" s="39"/>
      <c r="Q5257" s="39"/>
      <c r="R5257" s="109"/>
      <c r="S5257" s="102" t="s">
        <v>8315</v>
      </c>
      <c r="T5257" s="102" t="s">
        <v>21275</v>
      </c>
      <c r="U5257" s="102" t="s">
        <v>2475</v>
      </c>
      <c r="V5257" s="109">
        <v>7</v>
      </c>
      <c r="W5257" s="107"/>
      <c r="X5257" s="113"/>
    </row>
    <row r="5258" spans="1:24" ht="12.95" customHeight="1" x14ac:dyDescent="0.2">
      <c r="A5258" s="149">
        <v>41153</v>
      </c>
      <c r="B5258" s="102" t="s">
        <v>10205</v>
      </c>
      <c r="C5258" s="132" t="s">
        <v>15375</v>
      </c>
      <c r="D5258" s="102" t="s">
        <v>42750</v>
      </c>
      <c r="E5258" s="102" t="s">
        <v>15368</v>
      </c>
      <c r="F5258" s="102" t="s">
        <v>14834</v>
      </c>
      <c r="G5258" s="105">
        <v>15258</v>
      </c>
      <c r="H5258" s="102" t="s">
        <v>10103</v>
      </c>
      <c r="I5258" s="102" t="s">
        <v>31844</v>
      </c>
      <c r="J5258" s="102" t="s">
        <v>15371</v>
      </c>
      <c r="K5258" s="102" t="s">
        <v>15369</v>
      </c>
      <c r="L5258" s="111"/>
      <c r="M5258" s="109">
        <v>3</v>
      </c>
      <c r="N5258" s="112" t="s">
        <v>17061</v>
      </c>
      <c r="O5258" s="102" t="s">
        <v>29265</v>
      </c>
      <c r="P5258" s="39"/>
      <c r="Q5258" s="39"/>
      <c r="R5258" s="109"/>
      <c r="S5258" s="102"/>
      <c r="T5258" s="102" t="s">
        <v>7789</v>
      </c>
      <c r="U5258" s="102" t="s">
        <v>5978</v>
      </c>
      <c r="V5258" s="109">
        <v>6</v>
      </c>
      <c r="W5258" s="107"/>
      <c r="X5258" s="113"/>
    </row>
    <row r="5259" spans="1:24" ht="12.95" customHeight="1" x14ac:dyDescent="0.2">
      <c r="A5259" s="149">
        <v>41214</v>
      </c>
      <c r="B5259" s="102" t="s">
        <v>10205</v>
      </c>
      <c r="C5259" s="132" t="s">
        <v>15370</v>
      </c>
      <c r="D5259" s="102" t="s">
        <v>42751</v>
      </c>
      <c r="E5259" s="102" t="s">
        <v>15398</v>
      </c>
      <c r="F5259" s="102" t="s">
        <v>14834</v>
      </c>
      <c r="G5259" s="105">
        <v>15178</v>
      </c>
      <c r="H5259" s="102" t="s">
        <v>10103</v>
      </c>
      <c r="I5259" s="102" t="s">
        <v>31844</v>
      </c>
      <c r="J5259" s="102" t="s">
        <v>15539</v>
      </c>
      <c r="K5259" s="102" t="s">
        <v>15538</v>
      </c>
      <c r="L5259" s="111"/>
      <c r="M5259" s="109">
        <v>2</v>
      </c>
      <c r="N5259" s="112" t="s">
        <v>18422</v>
      </c>
      <c r="O5259" s="102" t="s">
        <v>29266</v>
      </c>
      <c r="P5259" s="39"/>
      <c r="Q5259" s="39"/>
      <c r="R5259" s="109"/>
      <c r="S5259" s="102"/>
      <c r="T5259" s="102" t="s">
        <v>7789</v>
      </c>
      <c r="U5259" s="102" t="s">
        <v>15540</v>
      </c>
      <c r="V5259" s="109">
        <v>7</v>
      </c>
      <c r="W5259" s="107"/>
      <c r="X5259" s="113"/>
    </row>
    <row r="5260" spans="1:24" ht="12.95" customHeight="1" x14ac:dyDescent="0.2">
      <c r="A5260" s="149">
        <v>41334</v>
      </c>
      <c r="B5260" s="102" t="s">
        <v>10205</v>
      </c>
      <c r="C5260" s="132" t="s">
        <v>15737</v>
      </c>
      <c r="D5260" s="102" t="s">
        <v>42752</v>
      </c>
      <c r="E5260" s="102" t="s">
        <v>15738</v>
      </c>
      <c r="F5260" s="102" t="s">
        <v>14834</v>
      </c>
      <c r="G5260" s="105">
        <v>16303</v>
      </c>
      <c r="H5260" s="102" t="s">
        <v>30668</v>
      </c>
      <c r="I5260" s="102" t="s">
        <v>30685</v>
      </c>
      <c r="J5260" s="102" t="s">
        <v>15739</v>
      </c>
      <c r="K5260" s="102"/>
      <c r="L5260" s="111"/>
      <c r="M5260" s="109">
        <v>3</v>
      </c>
      <c r="N5260" s="108" t="s">
        <v>32332</v>
      </c>
      <c r="O5260" s="102" t="s">
        <v>325</v>
      </c>
      <c r="P5260" s="39"/>
      <c r="Q5260" s="39"/>
      <c r="R5260" s="109"/>
      <c r="S5260" s="102"/>
      <c r="T5260" s="102" t="s">
        <v>20547</v>
      </c>
      <c r="U5260" s="102" t="s">
        <v>18423</v>
      </c>
      <c r="V5260" s="109">
        <v>6.5</v>
      </c>
      <c r="W5260" s="107"/>
      <c r="X5260" s="113"/>
    </row>
    <row r="5261" spans="1:24" ht="12.95" customHeight="1" x14ac:dyDescent="0.2">
      <c r="A5261" s="149">
        <v>41395</v>
      </c>
      <c r="B5261" s="115" t="s">
        <v>10205</v>
      </c>
      <c r="C5261" s="132" t="s">
        <v>18424</v>
      </c>
      <c r="D5261" s="132" t="s">
        <v>20053</v>
      </c>
      <c r="E5261" s="102" t="s">
        <v>29244</v>
      </c>
      <c r="F5261" s="115" t="s">
        <v>14834</v>
      </c>
      <c r="G5261" s="105">
        <v>14499</v>
      </c>
      <c r="H5261" s="102" t="s">
        <v>32333</v>
      </c>
      <c r="I5261" s="102" t="s">
        <v>11819</v>
      </c>
      <c r="J5261" s="102" t="s">
        <v>20054</v>
      </c>
      <c r="K5261" s="102" t="s">
        <v>42049</v>
      </c>
      <c r="L5261" s="111"/>
      <c r="M5261" s="109">
        <v>3</v>
      </c>
      <c r="N5261" s="112" t="s">
        <v>42050</v>
      </c>
      <c r="O5261" s="102" t="s">
        <v>4709</v>
      </c>
      <c r="P5261" s="102" t="s">
        <v>3620</v>
      </c>
      <c r="Q5261" s="102" t="s">
        <v>20101</v>
      </c>
      <c r="R5261" s="109"/>
      <c r="S5261" s="102"/>
      <c r="T5261" s="102" t="s">
        <v>20541</v>
      </c>
      <c r="U5261" s="102" t="s">
        <v>42051</v>
      </c>
      <c r="V5261" s="102">
        <v>5</v>
      </c>
      <c r="W5261" s="107"/>
      <c r="X5261" s="324"/>
    </row>
    <row r="5262" spans="1:24" ht="12.95" customHeight="1" x14ac:dyDescent="0.2">
      <c r="A5262" s="265">
        <v>41395</v>
      </c>
      <c r="B5262" s="140" t="s">
        <v>10205</v>
      </c>
      <c r="C5262" s="198" t="s">
        <v>18425</v>
      </c>
      <c r="D5262" s="198" t="s">
        <v>20637</v>
      </c>
      <c r="E5262" s="128" t="s">
        <v>29245</v>
      </c>
      <c r="F5262" s="115" t="s">
        <v>14834</v>
      </c>
      <c r="G5262" s="142">
        <v>15941</v>
      </c>
      <c r="H5262" s="128" t="s">
        <v>10103</v>
      </c>
      <c r="I5262" s="128" t="s">
        <v>11819</v>
      </c>
      <c r="J5262" s="128" t="s">
        <v>9568</v>
      </c>
      <c r="K5262" s="128" t="s">
        <v>20638</v>
      </c>
      <c r="L5262" s="143"/>
      <c r="M5262" s="145">
        <v>3</v>
      </c>
      <c r="N5262" s="144" t="s">
        <v>42052</v>
      </c>
      <c r="O5262" s="128" t="s">
        <v>13460</v>
      </c>
      <c r="P5262" s="128" t="s">
        <v>8076</v>
      </c>
      <c r="Q5262" s="128" t="s">
        <v>16646</v>
      </c>
      <c r="R5262" s="145"/>
      <c r="S5262" s="128"/>
      <c r="T5262" s="128" t="s">
        <v>7789</v>
      </c>
      <c r="U5262" s="128" t="s">
        <v>18132</v>
      </c>
      <c r="V5262" s="128">
        <v>6.5</v>
      </c>
      <c r="W5262" s="130"/>
      <c r="X5262" s="324"/>
    </row>
    <row r="5263" spans="1:24" ht="12.95" customHeight="1" x14ac:dyDescent="0.2">
      <c r="A5263" s="149">
        <v>41456</v>
      </c>
      <c r="B5263" s="115" t="s">
        <v>10205</v>
      </c>
      <c r="C5263" s="132" t="s">
        <v>18426</v>
      </c>
      <c r="D5263" s="132" t="s">
        <v>42053</v>
      </c>
      <c r="E5263" s="102" t="s">
        <v>20382</v>
      </c>
      <c r="F5263" s="115" t="s">
        <v>14834</v>
      </c>
      <c r="G5263" s="105">
        <v>15908</v>
      </c>
      <c r="H5263" s="102" t="s">
        <v>11819</v>
      </c>
      <c r="I5263" s="102" t="s">
        <v>10103</v>
      </c>
      <c r="J5263" s="102" t="s">
        <v>42054</v>
      </c>
      <c r="K5263" s="102" t="s">
        <v>42055</v>
      </c>
      <c r="L5263" s="111"/>
      <c r="M5263" s="109">
        <v>3</v>
      </c>
      <c r="N5263" s="112" t="s">
        <v>42056</v>
      </c>
      <c r="O5263" s="102" t="s">
        <v>16813</v>
      </c>
      <c r="P5263" s="39" t="s">
        <v>19503</v>
      </c>
      <c r="Q5263" s="39" t="s">
        <v>20102</v>
      </c>
      <c r="R5263" s="109"/>
      <c r="S5263" s="102"/>
      <c r="T5263" s="102" t="s">
        <v>7789</v>
      </c>
      <c r="U5263" s="102"/>
      <c r="V5263" s="102">
        <v>7</v>
      </c>
      <c r="W5263" s="107"/>
      <c r="X5263" s="194"/>
    </row>
    <row r="5264" spans="1:24" ht="12.95" customHeight="1" x14ac:dyDescent="0.2">
      <c r="A5264" s="149">
        <v>41518</v>
      </c>
      <c r="B5264" s="115" t="s">
        <v>10205</v>
      </c>
      <c r="C5264" s="132" t="s">
        <v>18427</v>
      </c>
      <c r="D5264" s="132" t="s">
        <v>20636</v>
      </c>
      <c r="E5264" s="102" t="s">
        <v>20389</v>
      </c>
      <c r="F5264" s="115" t="s">
        <v>14834</v>
      </c>
      <c r="G5264" s="105">
        <v>16177</v>
      </c>
      <c r="H5264" s="102" t="s">
        <v>27049</v>
      </c>
      <c r="I5264" s="102" t="s">
        <v>10191</v>
      </c>
      <c r="J5264" s="102" t="s">
        <v>42057</v>
      </c>
      <c r="K5264" s="102" t="s">
        <v>42058</v>
      </c>
      <c r="L5264" s="111"/>
      <c r="M5264" s="109">
        <v>2</v>
      </c>
      <c r="N5264" s="112" t="s">
        <v>16006</v>
      </c>
      <c r="O5264" s="102" t="s">
        <v>5985</v>
      </c>
      <c r="P5264" s="102" t="s">
        <v>15928</v>
      </c>
      <c r="Q5264" s="102" t="s">
        <v>19823</v>
      </c>
      <c r="R5264" s="109"/>
      <c r="S5264" s="102"/>
      <c r="T5264" s="102" t="s">
        <v>21275</v>
      </c>
      <c r="U5264" s="102" t="s">
        <v>2477</v>
      </c>
      <c r="V5264" s="102">
        <v>5.5</v>
      </c>
      <c r="W5264" s="107"/>
      <c r="X5264" s="324"/>
    </row>
    <row r="5265" spans="1:24" ht="12.95" customHeight="1" x14ac:dyDescent="0.2">
      <c r="A5265" s="149">
        <v>41579</v>
      </c>
      <c r="B5265" s="115" t="s">
        <v>10205</v>
      </c>
      <c r="C5265" s="132" t="s">
        <v>18428</v>
      </c>
      <c r="D5265" s="132" t="s">
        <v>20639</v>
      </c>
      <c r="E5265" s="102" t="s">
        <v>20642</v>
      </c>
      <c r="F5265" s="115" t="s">
        <v>14834</v>
      </c>
      <c r="G5265" s="105">
        <v>15695</v>
      </c>
      <c r="H5265" s="102" t="s">
        <v>42059</v>
      </c>
      <c r="I5265" s="102" t="s">
        <v>27668</v>
      </c>
      <c r="J5265" s="102" t="s">
        <v>42060</v>
      </c>
      <c r="K5265" s="102" t="s">
        <v>20640</v>
      </c>
      <c r="L5265" s="111"/>
      <c r="M5265" s="109">
        <v>4</v>
      </c>
      <c r="N5265" s="112" t="s">
        <v>42061</v>
      </c>
      <c r="O5265" s="102" t="s">
        <v>17734</v>
      </c>
      <c r="P5265" s="102" t="s">
        <v>19503</v>
      </c>
      <c r="Q5265" s="102" t="s">
        <v>16885</v>
      </c>
      <c r="R5265" s="109"/>
      <c r="S5265" s="102"/>
      <c r="T5265" s="102" t="s">
        <v>14962</v>
      </c>
      <c r="U5265" s="102" t="s">
        <v>11610</v>
      </c>
      <c r="V5265" s="102">
        <v>7</v>
      </c>
      <c r="W5265" s="107"/>
      <c r="X5265" s="324"/>
    </row>
    <row r="5266" spans="1:24" ht="12.95" customHeight="1" x14ac:dyDescent="0.2">
      <c r="A5266" s="149">
        <v>41652</v>
      </c>
      <c r="B5266" s="115" t="s">
        <v>10205</v>
      </c>
      <c r="C5266" s="132" t="s">
        <v>29246</v>
      </c>
      <c r="D5266" s="132" t="s">
        <v>20641</v>
      </c>
      <c r="E5266" s="102" t="s">
        <v>20372</v>
      </c>
      <c r="F5266" s="115" t="s">
        <v>14834</v>
      </c>
      <c r="G5266" s="105">
        <v>15449</v>
      </c>
      <c r="H5266" s="102" t="s">
        <v>2625</v>
      </c>
      <c r="I5266" s="102" t="s">
        <v>42062</v>
      </c>
      <c r="J5266" s="102" t="s">
        <v>42063</v>
      </c>
      <c r="K5266" s="102" t="s">
        <v>42064</v>
      </c>
      <c r="L5266" s="111"/>
      <c r="M5266" s="109">
        <v>2</v>
      </c>
      <c r="N5266" s="112" t="s">
        <v>15970</v>
      </c>
      <c r="O5266" s="102" t="s">
        <v>5985</v>
      </c>
      <c r="P5266" s="102" t="s">
        <v>17670</v>
      </c>
      <c r="Q5266" s="102" t="s">
        <v>20246</v>
      </c>
      <c r="R5266" s="109"/>
      <c r="S5266" s="102"/>
      <c r="T5266" s="102" t="s">
        <v>21383</v>
      </c>
      <c r="U5266" s="102" t="s">
        <v>42065</v>
      </c>
      <c r="V5266" s="102">
        <v>7.5</v>
      </c>
      <c r="W5266" s="107"/>
      <c r="X5266" s="324"/>
    </row>
    <row r="5267" spans="1:24" ht="12.95" customHeight="1" x14ac:dyDescent="0.2">
      <c r="A5267" s="149">
        <v>41652</v>
      </c>
      <c r="B5267" s="115" t="s">
        <v>10205</v>
      </c>
      <c r="C5267" s="132" t="s">
        <v>29247</v>
      </c>
      <c r="D5267" s="198" t="s">
        <v>42046</v>
      </c>
      <c r="E5267" s="102" t="s">
        <v>29251</v>
      </c>
      <c r="F5267" s="115" t="s">
        <v>14834</v>
      </c>
      <c r="G5267" s="142">
        <v>15080</v>
      </c>
      <c r="H5267" s="102" t="s">
        <v>30684</v>
      </c>
      <c r="I5267" s="128" t="s">
        <v>4890</v>
      </c>
      <c r="J5267" s="128" t="s">
        <v>41144</v>
      </c>
      <c r="K5267" s="128" t="s">
        <v>42047</v>
      </c>
      <c r="L5267" s="143"/>
      <c r="M5267" s="145">
        <v>1</v>
      </c>
      <c r="N5267" s="144" t="s">
        <v>42048</v>
      </c>
      <c r="O5267" s="128" t="s">
        <v>162</v>
      </c>
      <c r="P5267" s="128" t="s">
        <v>3620</v>
      </c>
      <c r="Q5267" s="128" t="s">
        <v>20190</v>
      </c>
      <c r="R5267" s="145"/>
      <c r="S5267" s="128"/>
      <c r="T5267" s="128" t="s">
        <v>20542</v>
      </c>
      <c r="U5267" s="128" t="s">
        <v>18183</v>
      </c>
      <c r="V5267" s="102">
        <v>6</v>
      </c>
      <c r="W5267" s="130"/>
      <c r="X5267" s="324"/>
    </row>
    <row r="5268" spans="1:24" ht="12.95" customHeight="1" x14ac:dyDescent="0.2">
      <c r="A5268" s="149">
        <v>41652</v>
      </c>
      <c r="B5268" s="115" t="s">
        <v>10205</v>
      </c>
      <c r="C5268" s="132" t="s">
        <v>29248</v>
      </c>
      <c r="D5268" s="198" t="s">
        <v>29267</v>
      </c>
      <c r="E5268" s="102" t="s">
        <v>29252</v>
      </c>
      <c r="F5268" s="115" t="s">
        <v>14834</v>
      </c>
      <c r="G5268" s="142">
        <v>14745</v>
      </c>
      <c r="H5268" s="128" t="s">
        <v>5011</v>
      </c>
      <c r="I5268" s="128" t="s">
        <v>11819</v>
      </c>
      <c r="J5268" s="128" t="s">
        <v>29268</v>
      </c>
      <c r="K5268" s="128"/>
      <c r="L5268" s="143"/>
      <c r="M5268" s="145">
        <v>3</v>
      </c>
      <c r="N5268" s="144" t="s">
        <v>29269</v>
      </c>
      <c r="O5268" s="128" t="s">
        <v>16982</v>
      </c>
      <c r="P5268" s="128" t="s">
        <v>15941</v>
      </c>
      <c r="Q5268" s="128" t="s">
        <v>17790</v>
      </c>
      <c r="R5268" s="145"/>
      <c r="S5268" s="128"/>
      <c r="T5268" s="128" t="s">
        <v>28757</v>
      </c>
      <c r="U5268" s="128"/>
      <c r="V5268" s="128">
        <v>6.5</v>
      </c>
      <c r="W5268" s="130"/>
      <c r="X5268" s="324"/>
    </row>
    <row r="5269" spans="1:24" ht="12.95" customHeight="1" x14ac:dyDescent="0.2">
      <c r="A5269" s="149">
        <v>41652</v>
      </c>
      <c r="B5269" s="115" t="s">
        <v>10205</v>
      </c>
      <c r="C5269" s="132" t="s">
        <v>29249</v>
      </c>
      <c r="D5269" s="198" t="s">
        <v>42066</v>
      </c>
      <c r="E5269" s="102" t="s">
        <v>29253</v>
      </c>
      <c r="F5269" s="115" t="s">
        <v>14834</v>
      </c>
      <c r="G5269" s="142">
        <v>16312</v>
      </c>
      <c r="H5269" s="128" t="s">
        <v>11819</v>
      </c>
      <c r="I5269" s="102" t="s">
        <v>42067</v>
      </c>
      <c r="J5269" s="128" t="s">
        <v>42068</v>
      </c>
      <c r="K5269" s="128" t="s">
        <v>42069</v>
      </c>
      <c r="L5269" s="143"/>
      <c r="M5269" s="145">
        <v>3</v>
      </c>
      <c r="N5269" s="144" t="s">
        <v>42070</v>
      </c>
      <c r="O5269" s="128" t="s">
        <v>9125</v>
      </c>
      <c r="P5269" s="128" t="s">
        <v>9125</v>
      </c>
      <c r="Q5269" s="128" t="s">
        <v>19239</v>
      </c>
      <c r="R5269" s="145"/>
      <c r="S5269" s="128"/>
      <c r="T5269" s="128" t="s">
        <v>20547</v>
      </c>
      <c r="U5269" s="128" t="s">
        <v>2477</v>
      </c>
      <c r="V5269" s="102">
        <v>6</v>
      </c>
      <c r="W5269" s="130"/>
      <c r="X5269" s="324"/>
    </row>
    <row r="5270" spans="1:24" ht="12.95" customHeight="1" x14ac:dyDescent="0.2">
      <c r="A5270" s="149">
        <v>41652</v>
      </c>
      <c r="B5270" s="115" t="s">
        <v>10205</v>
      </c>
      <c r="C5270" s="132" t="s">
        <v>29250</v>
      </c>
      <c r="D5270" s="198" t="s">
        <v>42071</v>
      </c>
      <c r="E5270" s="102" t="s">
        <v>29254</v>
      </c>
      <c r="F5270" s="115" t="s">
        <v>14834</v>
      </c>
      <c r="G5270" s="142">
        <v>16375</v>
      </c>
      <c r="H5270" s="128" t="s">
        <v>10103</v>
      </c>
      <c r="I5270" s="102" t="s">
        <v>42072</v>
      </c>
      <c r="J5270" s="128" t="s">
        <v>10206</v>
      </c>
      <c r="K5270" s="128" t="s">
        <v>42073</v>
      </c>
      <c r="L5270" s="143"/>
      <c r="M5270" s="145">
        <v>2</v>
      </c>
      <c r="N5270" s="144" t="s">
        <v>42074</v>
      </c>
      <c r="O5270" s="128" t="s">
        <v>14682</v>
      </c>
      <c r="P5270" s="128" t="s">
        <v>15906</v>
      </c>
      <c r="Q5270" s="128" t="s">
        <v>19571</v>
      </c>
      <c r="R5270" s="145"/>
      <c r="S5270" s="128"/>
      <c r="T5270" s="128" t="s">
        <v>7789</v>
      </c>
      <c r="U5270" s="128" t="s">
        <v>2477</v>
      </c>
      <c r="V5270" s="102">
        <v>6.5</v>
      </c>
      <c r="W5270" s="130"/>
      <c r="X5270" s="324"/>
    </row>
    <row r="5271" spans="1:24" ht="12.95" customHeight="1" x14ac:dyDescent="0.2">
      <c r="A5271" s="149"/>
      <c r="B5271" s="115" t="s">
        <v>10205</v>
      </c>
      <c r="C5271" s="132" t="s">
        <v>42075</v>
      </c>
      <c r="D5271" s="198" t="s">
        <v>42753</v>
      </c>
      <c r="E5271" s="102" t="s">
        <v>34521</v>
      </c>
      <c r="F5271" s="115" t="s">
        <v>14834</v>
      </c>
      <c r="G5271" s="142">
        <v>16464</v>
      </c>
      <c r="H5271" s="128" t="s">
        <v>11819</v>
      </c>
      <c r="I5271" s="102" t="s">
        <v>42076</v>
      </c>
      <c r="J5271" s="128" t="s">
        <v>42077</v>
      </c>
      <c r="K5271" s="128" t="s">
        <v>42078</v>
      </c>
      <c r="L5271" s="143"/>
      <c r="M5271" s="145">
        <v>3</v>
      </c>
      <c r="N5271" s="144" t="s">
        <v>42079</v>
      </c>
      <c r="O5271" s="128" t="s">
        <v>20556</v>
      </c>
      <c r="P5271" s="128" t="s">
        <v>15941</v>
      </c>
      <c r="Q5271" s="128" t="s">
        <v>20279</v>
      </c>
      <c r="R5271" s="145"/>
      <c r="S5271" s="128"/>
      <c r="T5271" s="128" t="s">
        <v>20546</v>
      </c>
      <c r="U5271" s="128"/>
      <c r="V5271" s="128">
        <v>6</v>
      </c>
      <c r="W5271" s="130"/>
      <c r="X5271" s="324"/>
    </row>
    <row r="5272" spans="1:24" ht="12.95" customHeight="1" x14ac:dyDescent="0.2">
      <c r="A5272" s="149"/>
      <c r="B5272" s="115" t="s">
        <v>10205</v>
      </c>
      <c r="C5272" s="132" t="s">
        <v>42084</v>
      </c>
      <c r="D5272" s="198" t="s">
        <v>42080</v>
      </c>
      <c r="E5272" s="102" t="s">
        <v>34522</v>
      </c>
      <c r="F5272" s="115" t="s">
        <v>14834</v>
      </c>
      <c r="G5272" s="142">
        <v>15848</v>
      </c>
      <c r="H5272" s="102" t="s">
        <v>42081</v>
      </c>
      <c r="I5272" s="128" t="s">
        <v>4890</v>
      </c>
      <c r="J5272" s="128" t="s">
        <v>41164</v>
      </c>
      <c r="K5272" s="128" t="s">
        <v>42082</v>
      </c>
      <c r="L5272" s="143"/>
      <c r="M5272" s="145">
        <v>3</v>
      </c>
      <c r="N5272" s="144" t="s">
        <v>42083</v>
      </c>
      <c r="O5272" s="128"/>
      <c r="P5272" s="128" t="s">
        <v>15941</v>
      </c>
      <c r="Q5272" s="128" t="s">
        <v>20508</v>
      </c>
      <c r="R5272" s="145"/>
      <c r="S5272" s="128"/>
      <c r="T5272" s="128" t="s">
        <v>20542</v>
      </c>
      <c r="U5272" s="128" t="s">
        <v>5978</v>
      </c>
      <c r="V5272" s="128">
        <v>4.5</v>
      </c>
      <c r="W5272" s="130"/>
      <c r="X5272" s="324"/>
    </row>
    <row r="5273" spans="1:24" ht="12.95" customHeight="1" x14ac:dyDescent="0.2">
      <c r="A5273" s="149"/>
      <c r="B5273" s="115" t="s">
        <v>41580</v>
      </c>
      <c r="C5273" s="132" t="s">
        <v>42085</v>
      </c>
      <c r="D5273" s="198" t="s">
        <v>42086</v>
      </c>
      <c r="E5273" s="102" t="s">
        <v>34523</v>
      </c>
      <c r="F5273" s="115" t="s">
        <v>14834</v>
      </c>
      <c r="G5273" s="142">
        <v>15195</v>
      </c>
      <c r="H5273" s="128" t="s">
        <v>10103</v>
      </c>
      <c r="I5273" s="128" t="s">
        <v>42087</v>
      </c>
      <c r="J5273" s="128" t="s">
        <v>42088</v>
      </c>
      <c r="K5273" s="128" t="s">
        <v>42089</v>
      </c>
      <c r="L5273" s="143"/>
      <c r="M5273" s="145">
        <v>2</v>
      </c>
      <c r="N5273" s="144" t="s">
        <v>42090</v>
      </c>
      <c r="O5273" s="128" t="s">
        <v>10189</v>
      </c>
      <c r="P5273" s="128" t="s">
        <v>162</v>
      </c>
      <c r="Q5273" s="128" t="s">
        <v>20190</v>
      </c>
      <c r="R5273" s="145"/>
      <c r="S5273" s="128"/>
      <c r="T5273" s="128" t="s">
        <v>20549</v>
      </c>
      <c r="U5273" s="128"/>
      <c r="V5273" s="128">
        <v>6</v>
      </c>
      <c r="W5273" s="130"/>
      <c r="X5273" s="324"/>
    </row>
    <row r="5274" spans="1:24" ht="12.95" customHeight="1" x14ac:dyDescent="0.2">
      <c r="A5274" s="149"/>
      <c r="B5274" s="115" t="s">
        <v>41580</v>
      </c>
      <c r="C5274" s="132" t="s">
        <v>34528</v>
      </c>
      <c r="D5274" s="198" t="s">
        <v>42091</v>
      </c>
      <c r="E5274" s="102" t="s">
        <v>34524</v>
      </c>
      <c r="F5274" s="115" t="s">
        <v>14834</v>
      </c>
      <c r="G5274" s="142">
        <v>16243</v>
      </c>
      <c r="H5274" s="128" t="s">
        <v>3253</v>
      </c>
      <c r="I5274" s="128" t="s">
        <v>10103</v>
      </c>
      <c r="J5274" s="128" t="s">
        <v>1705</v>
      </c>
      <c r="K5274" s="128"/>
      <c r="L5274" s="143"/>
      <c r="M5274" s="145">
        <v>2</v>
      </c>
      <c r="N5274" s="144" t="s">
        <v>18629</v>
      </c>
      <c r="O5274" s="128" t="s">
        <v>15959</v>
      </c>
      <c r="P5274" s="128" t="s">
        <v>162</v>
      </c>
      <c r="Q5274" s="128" t="s">
        <v>16525</v>
      </c>
      <c r="R5274" s="145"/>
      <c r="S5274" s="128"/>
      <c r="T5274" s="128" t="s">
        <v>20549</v>
      </c>
      <c r="U5274" s="128"/>
      <c r="V5274" s="128">
        <v>6.5</v>
      </c>
      <c r="W5274" s="130"/>
      <c r="X5274" s="324"/>
    </row>
    <row r="5275" spans="1:24" ht="12.95" customHeight="1" x14ac:dyDescent="0.2">
      <c r="A5275" s="149"/>
      <c r="B5275" s="115" t="s">
        <v>41580</v>
      </c>
      <c r="C5275" s="132" t="s">
        <v>34528</v>
      </c>
      <c r="D5275" s="76" t="s">
        <v>34527</v>
      </c>
      <c r="E5275" s="102" t="s">
        <v>34525</v>
      </c>
      <c r="F5275" s="115" t="s">
        <v>14834</v>
      </c>
      <c r="G5275" s="142">
        <v>16330</v>
      </c>
      <c r="H5275" s="102" t="s">
        <v>42092</v>
      </c>
      <c r="I5275" s="102" t="s">
        <v>42093</v>
      </c>
      <c r="J5275" s="128" t="s">
        <v>4484</v>
      </c>
      <c r="K5275" s="128" t="s">
        <v>42094</v>
      </c>
      <c r="L5275" s="143"/>
      <c r="M5275" s="145">
        <v>3</v>
      </c>
      <c r="N5275" s="144" t="s">
        <v>42095</v>
      </c>
      <c r="O5275" s="128" t="s">
        <v>15959</v>
      </c>
      <c r="P5275" s="128" t="s">
        <v>15922</v>
      </c>
      <c r="Q5275" s="128" t="s">
        <v>17297</v>
      </c>
      <c r="R5275" s="145"/>
      <c r="S5275" s="128"/>
      <c r="T5275" s="128" t="s">
        <v>7789</v>
      </c>
      <c r="U5275" s="128"/>
      <c r="V5275" s="128">
        <v>6.5</v>
      </c>
      <c r="W5275" s="130"/>
      <c r="X5275" s="324"/>
    </row>
    <row r="5276" spans="1:24" ht="12.95" customHeight="1" x14ac:dyDescent="0.2">
      <c r="A5276" s="149"/>
      <c r="B5276" s="115" t="s">
        <v>41580</v>
      </c>
      <c r="C5276" s="132" t="s">
        <v>34529</v>
      </c>
      <c r="D5276" s="32" t="s">
        <v>42096</v>
      </c>
      <c r="E5276" s="102" t="s">
        <v>34526</v>
      </c>
      <c r="F5276" s="115" t="s">
        <v>14834</v>
      </c>
      <c r="G5276" s="142">
        <v>16296</v>
      </c>
      <c r="H5276" s="128" t="s">
        <v>42097</v>
      </c>
      <c r="I5276" s="102" t="s">
        <v>42098</v>
      </c>
      <c r="J5276" s="128" t="s">
        <v>42099</v>
      </c>
      <c r="K5276" s="128" t="s">
        <v>42100</v>
      </c>
      <c r="L5276" s="143"/>
      <c r="M5276" s="145">
        <v>3</v>
      </c>
      <c r="N5276" s="144" t="s">
        <v>42101</v>
      </c>
      <c r="O5276" s="128" t="s">
        <v>10189</v>
      </c>
      <c r="P5276" s="128" t="s">
        <v>19503</v>
      </c>
      <c r="Q5276" s="128" t="s">
        <v>28319</v>
      </c>
      <c r="R5276" s="145"/>
      <c r="S5276" s="128"/>
      <c r="T5276" s="128" t="s">
        <v>20538</v>
      </c>
      <c r="U5276" s="128" t="s">
        <v>2477</v>
      </c>
      <c r="V5276" s="128">
        <v>5.5</v>
      </c>
      <c r="W5276" s="130"/>
      <c r="X5276" s="324"/>
    </row>
    <row r="5277" spans="1:24" ht="12.95" customHeight="1" x14ac:dyDescent="0.2">
      <c r="A5277" s="149"/>
      <c r="B5277" s="115" t="s">
        <v>41580</v>
      </c>
      <c r="C5277" s="132" t="s">
        <v>42102</v>
      </c>
      <c r="D5277" s="76" t="s">
        <v>42103</v>
      </c>
      <c r="E5277" s="128" t="s">
        <v>41197</v>
      </c>
      <c r="F5277" s="115" t="s">
        <v>14834</v>
      </c>
      <c r="G5277" s="142">
        <v>16273</v>
      </c>
      <c r="H5277" s="115" t="s">
        <v>10103</v>
      </c>
      <c r="I5277" s="115" t="s">
        <v>11819</v>
      </c>
      <c r="J5277" s="128" t="s">
        <v>42104</v>
      </c>
      <c r="K5277" s="128" t="s">
        <v>42105</v>
      </c>
      <c r="L5277" s="143"/>
      <c r="M5277" s="145">
        <v>3</v>
      </c>
      <c r="N5277" s="144" t="s">
        <v>42106</v>
      </c>
      <c r="O5277" s="128" t="s">
        <v>17734</v>
      </c>
      <c r="P5277" s="128" t="s">
        <v>15941</v>
      </c>
      <c r="Q5277" s="128" t="s">
        <v>16885</v>
      </c>
      <c r="R5277" s="145"/>
      <c r="S5277" s="128"/>
      <c r="T5277" s="128" t="s">
        <v>7789</v>
      </c>
      <c r="U5277" s="128"/>
      <c r="V5277" s="128">
        <v>7.5</v>
      </c>
      <c r="W5277" s="130"/>
      <c r="X5277" s="324"/>
    </row>
    <row r="5278" spans="1:24" ht="12.95" customHeight="1" x14ac:dyDescent="0.2">
      <c r="A5278" s="149"/>
      <c r="B5278" s="115" t="s">
        <v>41580</v>
      </c>
      <c r="C5278" s="132" t="s">
        <v>42107</v>
      </c>
      <c r="D5278" s="76" t="s">
        <v>42754</v>
      </c>
      <c r="E5278" s="128" t="s">
        <v>41154</v>
      </c>
      <c r="F5278" s="115" t="s">
        <v>14834</v>
      </c>
      <c r="G5278" s="142">
        <v>15606</v>
      </c>
      <c r="H5278" s="102" t="s">
        <v>42108</v>
      </c>
      <c r="I5278" s="140" t="s">
        <v>13336</v>
      </c>
      <c r="J5278" s="128" t="s">
        <v>41155</v>
      </c>
      <c r="K5278" s="128"/>
      <c r="L5278" s="143"/>
      <c r="M5278" s="145">
        <v>4</v>
      </c>
      <c r="N5278" s="144" t="s">
        <v>42111</v>
      </c>
      <c r="O5278" s="128" t="s">
        <v>10189</v>
      </c>
      <c r="P5278" s="128" t="s">
        <v>162</v>
      </c>
      <c r="Q5278" s="128" t="s">
        <v>16614</v>
      </c>
      <c r="R5278" s="145"/>
      <c r="S5278" s="128"/>
      <c r="T5278" s="128" t="s">
        <v>35</v>
      </c>
      <c r="U5278" s="128" t="s">
        <v>2477</v>
      </c>
      <c r="V5278" s="128">
        <v>6.5</v>
      </c>
      <c r="W5278" s="130"/>
      <c r="X5278" s="379"/>
    </row>
    <row r="5279" spans="1:24" ht="12.95" customHeight="1" x14ac:dyDescent="0.2">
      <c r="A5279" s="149"/>
      <c r="B5279" s="115" t="s">
        <v>41580</v>
      </c>
      <c r="C5279" s="132" t="s">
        <v>42112</v>
      </c>
      <c r="D5279" s="76" t="s">
        <v>42135</v>
      </c>
      <c r="E5279" s="128" t="s">
        <v>41146</v>
      </c>
      <c r="F5279" s="115" t="s">
        <v>14834</v>
      </c>
      <c r="G5279" s="142">
        <v>15178</v>
      </c>
      <c r="H5279" s="140" t="s">
        <v>10103</v>
      </c>
      <c r="I5279" s="140" t="s">
        <v>11819</v>
      </c>
      <c r="J5279" s="128" t="s">
        <v>36045</v>
      </c>
      <c r="K5279" s="128" t="s">
        <v>42134</v>
      </c>
      <c r="L5279" s="143"/>
      <c r="M5279" s="145">
        <v>2</v>
      </c>
      <c r="N5279" s="144" t="s">
        <v>18254</v>
      </c>
      <c r="O5279" s="128" t="s">
        <v>17730</v>
      </c>
      <c r="P5279" s="128" t="s">
        <v>9125</v>
      </c>
      <c r="Q5279" s="128" t="s">
        <v>16893</v>
      </c>
      <c r="R5279" s="145"/>
      <c r="S5279" s="128"/>
      <c r="T5279" s="128" t="s">
        <v>7789</v>
      </c>
      <c r="U5279" s="128"/>
      <c r="V5279" s="128">
        <v>4.5</v>
      </c>
      <c r="W5279" s="130"/>
      <c r="X5279" s="379"/>
    </row>
    <row r="5280" spans="1:24" ht="12.95" customHeight="1" x14ac:dyDescent="0.2">
      <c r="A5280" s="149"/>
      <c r="B5280" s="115" t="s">
        <v>41580</v>
      </c>
      <c r="C5280" s="132" t="s">
        <v>42113</v>
      </c>
      <c r="D5280" s="76" t="s">
        <v>42755</v>
      </c>
      <c r="E5280" s="128" t="s">
        <v>41139</v>
      </c>
      <c r="F5280" s="115" t="s">
        <v>14834</v>
      </c>
      <c r="G5280" s="142">
        <v>14750</v>
      </c>
      <c r="H5280" s="140" t="s">
        <v>5011</v>
      </c>
      <c r="I5280" s="140" t="s">
        <v>11819</v>
      </c>
      <c r="J5280" s="128" t="s">
        <v>42136</v>
      </c>
      <c r="K5280" s="128" t="s">
        <v>42137</v>
      </c>
      <c r="L5280" s="143"/>
      <c r="M5280" s="145">
        <v>2</v>
      </c>
      <c r="N5280" s="144" t="s">
        <v>17375</v>
      </c>
      <c r="O5280" s="128" t="s">
        <v>3620</v>
      </c>
      <c r="P5280" s="128" t="s">
        <v>16764</v>
      </c>
      <c r="Q5280" s="128" t="s">
        <v>15923</v>
      </c>
      <c r="R5280" s="145"/>
      <c r="S5280" s="128"/>
      <c r="T5280" s="128" t="s">
        <v>28757</v>
      </c>
      <c r="U5280" s="128" t="s">
        <v>2477</v>
      </c>
      <c r="V5280" s="128">
        <v>7</v>
      </c>
      <c r="W5280" s="130"/>
      <c r="X5280" s="379"/>
    </row>
    <row r="5281" spans="1:24" ht="12.95" customHeight="1" x14ac:dyDescent="0.2">
      <c r="A5281" s="149"/>
      <c r="B5281" s="115" t="s">
        <v>41580</v>
      </c>
      <c r="C5281" s="132" t="s">
        <v>42114</v>
      </c>
      <c r="D5281" s="76" t="s">
        <v>42756</v>
      </c>
      <c r="E5281" s="128" t="s">
        <v>41175</v>
      </c>
      <c r="F5281" s="115" t="s">
        <v>14834</v>
      </c>
      <c r="G5281" s="142">
        <v>16175</v>
      </c>
      <c r="H5281" s="102" t="s">
        <v>30841</v>
      </c>
      <c r="I5281" s="140" t="s">
        <v>10103</v>
      </c>
      <c r="J5281" s="128" t="s">
        <v>42138</v>
      </c>
      <c r="K5281" s="128" t="s">
        <v>8489</v>
      </c>
      <c r="L5281" s="143"/>
      <c r="M5281" s="145">
        <v>3</v>
      </c>
      <c r="N5281" s="144" t="s">
        <v>42139</v>
      </c>
      <c r="O5281" s="128" t="s">
        <v>5985</v>
      </c>
      <c r="P5281" s="128" t="s">
        <v>13301</v>
      </c>
      <c r="Q5281" s="128" t="s">
        <v>19454</v>
      </c>
      <c r="R5281" s="145"/>
      <c r="S5281" s="128"/>
      <c r="T5281" s="128" t="s">
        <v>7789</v>
      </c>
      <c r="U5281" s="128" t="s">
        <v>42140</v>
      </c>
      <c r="V5281" s="128">
        <v>4.5</v>
      </c>
      <c r="W5281" s="130"/>
      <c r="X5281" s="379"/>
    </row>
    <row r="5282" spans="1:24" ht="12.95" customHeight="1" x14ac:dyDescent="0.2">
      <c r="A5282" s="149"/>
      <c r="B5282" s="115" t="s">
        <v>41580</v>
      </c>
      <c r="C5282" s="132" t="s">
        <v>42115</v>
      </c>
      <c r="D5282" s="76" t="s">
        <v>42141</v>
      </c>
      <c r="E5282" s="128" t="s">
        <v>41150</v>
      </c>
      <c r="F5282" s="115" t="s">
        <v>14834</v>
      </c>
      <c r="G5282" s="142">
        <v>15572</v>
      </c>
      <c r="H5282" s="140" t="s">
        <v>21153</v>
      </c>
      <c r="I5282" s="140" t="s">
        <v>11819</v>
      </c>
      <c r="J5282" s="128" t="s">
        <v>14562</v>
      </c>
      <c r="K5282" s="128"/>
      <c r="L5282" s="143"/>
      <c r="M5282" s="145">
        <v>1</v>
      </c>
      <c r="N5282" s="144">
        <v>62</v>
      </c>
      <c r="O5282" s="128"/>
      <c r="P5282" s="128" t="s">
        <v>15941</v>
      </c>
      <c r="Q5282" s="128" t="s">
        <v>16885</v>
      </c>
      <c r="R5282" s="145"/>
      <c r="S5282" s="128"/>
      <c r="T5282" s="128" t="s">
        <v>20547</v>
      </c>
      <c r="U5282" s="128"/>
      <c r="V5282" s="128">
        <v>5.5</v>
      </c>
      <c r="W5282" s="130"/>
      <c r="X5282" s="379"/>
    </row>
    <row r="5283" spans="1:24" ht="12.95" customHeight="1" x14ac:dyDescent="0.2">
      <c r="A5283" s="149"/>
      <c r="B5283" s="115" t="s">
        <v>41580</v>
      </c>
      <c r="C5283" s="132" t="s">
        <v>42116</v>
      </c>
      <c r="D5283" s="76" t="s">
        <v>42142</v>
      </c>
      <c r="E5283" s="128" t="s">
        <v>41132</v>
      </c>
      <c r="F5283" s="115" t="s">
        <v>14834</v>
      </c>
      <c r="G5283" s="142">
        <v>14492</v>
      </c>
      <c r="H5283" s="102" t="s">
        <v>30796</v>
      </c>
      <c r="I5283" s="140" t="s">
        <v>11819</v>
      </c>
      <c r="J5283" s="128" t="s">
        <v>42143</v>
      </c>
      <c r="K5283" s="128" t="s">
        <v>42144</v>
      </c>
      <c r="L5283" s="143"/>
      <c r="M5283" s="145"/>
      <c r="N5283" s="144"/>
      <c r="O5283" s="128"/>
      <c r="P5283" s="128"/>
      <c r="Q5283" s="128"/>
      <c r="R5283" s="145"/>
      <c r="S5283" s="128"/>
      <c r="T5283" s="128" t="s">
        <v>20541</v>
      </c>
      <c r="U5283" s="128"/>
      <c r="V5283" s="128"/>
      <c r="W5283" s="130"/>
      <c r="X5283" s="379"/>
    </row>
    <row r="5284" spans="1:24" ht="12.95" customHeight="1" x14ac:dyDescent="0.2">
      <c r="A5284" s="149"/>
      <c r="B5284" s="115" t="s">
        <v>41580</v>
      </c>
      <c r="C5284" s="132" t="s">
        <v>42117</v>
      </c>
      <c r="D5284" s="76" t="s">
        <v>42509</v>
      </c>
      <c r="E5284" s="128" t="s">
        <v>41217</v>
      </c>
      <c r="F5284" s="115" t="s">
        <v>14834</v>
      </c>
      <c r="G5284" s="142">
        <v>16371</v>
      </c>
      <c r="H5284" s="140" t="s">
        <v>10103</v>
      </c>
      <c r="I5284" s="140" t="s">
        <v>4890</v>
      </c>
      <c r="J5284" s="128" t="s">
        <v>42510</v>
      </c>
      <c r="K5284" s="128" t="s">
        <v>42511</v>
      </c>
      <c r="L5284" s="143"/>
      <c r="M5284" s="145">
        <v>1</v>
      </c>
      <c r="N5284" s="144" t="s">
        <v>19703</v>
      </c>
      <c r="O5284" s="128"/>
      <c r="P5284" s="128"/>
      <c r="Q5284" s="128"/>
      <c r="R5284" s="145"/>
      <c r="S5284" s="128"/>
      <c r="T5284" s="128" t="s">
        <v>7789</v>
      </c>
      <c r="U5284" s="128"/>
      <c r="V5284" s="128"/>
      <c r="W5284" s="130"/>
      <c r="X5284" s="379"/>
    </row>
    <row r="5285" spans="1:24" ht="12.95" customHeight="1" x14ac:dyDescent="0.2">
      <c r="A5285" s="149"/>
      <c r="B5285" s="115" t="s">
        <v>41580</v>
      </c>
      <c r="C5285" s="132" t="s">
        <v>42118</v>
      </c>
      <c r="D5285" s="76" t="s">
        <v>42512</v>
      </c>
      <c r="E5285" s="128" t="s">
        <v>41223</v>
      </c>
      <c r="F5285" s="115" t="s">
        <v>14834</v>
      </c>
      <c r="G5285" s="142">
        <v>16548</v>
      </c>
      <c r="H5285" s="102" t="s">
        <v>30796</v>
      </c>
      <c r="I5285" s="140" t="s">
        <v>11819</v>
      </c>
      <c r="J5285" s="128" t="s">
        <v>42513</v>
      </c>
      <c r="K5285" s="128" t="s">
        <v>42514</v>
      </c>
      <c r="L5285" s="143"/>
      <c r="M5285" s="145"/>
      <c r="N5285" s="144"/>
      <c r="O5285" s="128"/>
      <c r="P5285" s="128"/>
      <c r="Q5285" s="128"/>
      <c r="R5285" s="145"/>
      <c r="S5285" s="128"/>
      <c r="T5285" s="128" t="s">
        <v>7789</v>
      </c>
      <c r="U5285" s="128"/>
      <c r="V5285" s="128"/>
      <c r="W5285" s="130"/>
      <c r="X5285" s="379"/>
    </row>
    <row r="5286" spans="1:24" ht="12.95" customHeight="1" x14ac:dyDescent="0.2">
      <c r="A5286" s="149"/>
      <c r="B5286" s="115" t="s">
        <v>41580</v>
      </c>
      <c r="C5286" s="132" t="s">
        <v>42119</v>
      </c>
      <c r="D5286" s="76" t="s">
        <v>42517</v>
      </c>
      <c r="E5286" s="128" t="s">
        <v>41145</v>
      </c>
      <c r="F5286" s="115" t="s">
        <v>14834</v>
      </c>
      <c r="G5286" s="142">
        <v>15080</v>
      </c>
      <c r="H5286" s="102" t="s">
        <v>42518</v>
      </c>
      <c r="I5286" s="102" t="s">
        <v>42519</v>
      </c>
      <c r="J5286" s="128" t="s">
        <v>42520</v>
      </c>
      <c r="K5286" s="128" t="s">
        <v>42521</v>
      </c>
      <c r="L5286" s="143"/>
      <c r="M5286" s="145">
        <v>3</v>
      </c>
      <c r="N5286" s="144" t="s">
        <v>42522</v>
      </c>
      <c r="O5286" s="128" t="s">
        <v>12252</v>
      </c>
      <c r="P5286" s="128" t="s">
        <v>9125</v>
      </c>
      <c r="Q5286" s="128" t="s">
        <v>19489</v>
      </c>
      <c r="R5286" s="145"/>
      <c r="S5286" s="128"/>
      <c r="T5286" s="128" t="s">
        <v>20542</v>
      </c>
      <c r="U5286" s="128" t="s">
        <v>5978</v>
      </c>
      <c r="V5286" s="128">
        <v>5.5</v>
      </c>
      <c r="W5286" s="130"/>
      <c r="X5286" s="379"/>
    </row>
    <row r="5287" spans="1:24" ht="12.95" customHeight="1" x14ac:dyDescent="0.2">
      <c r="A5287" s="149"/>
      <c r="B5287" s="115" t="s">
        <v>41580</v>
      </c>
      <c r="C5287" s="132" t="s">
        <v>42120</v>
      </c>
      <c r="D5287" s="76" t="s">
        <v>42757</v>
      </c>
      <c r="E5287" s="128" t="s">
        <v>41149</v>
      </c>
      <c r="F5287" s="115" t="s">
        <v>14834</v>
      </c>
      <c r="G5287" s="142">
        <v>15507</v>
      </c>
      <c r="H5287" s="140" t="s">
        <v>11819</v>
      </c>
      <c r="I5287" s="140" t="s">
        <v>10103</v>
      </c>
      <c r="J5287" s="128" t="s">
        <v>42523</v>
      </c>
      <c r="K5287" s="128" t="s">
        <v>42524</v>
      </c>
      <c r="L5287" s="143"/>
      <c r="M5287" s="145">
        <v>2</v>
      </c>
      <c r="N5287" s="144" t="s">
        <v>42525</v>
      </c>
      <c r="O5287" s="128" t="s">
        <v>16121</v>
      </c>
      <c r="P5287" s="128" t="s">
        <v>15922</v>
      </c>
      <c r="Q5287" s="128" t="s">
        <v>19113</v>
      </c>
      <c r="R5287" s="145"/>
      <c r="S5287" s="128"/>
      <c r="T5287" s="128" t="s">
        <v>42526</v>
      </c>
      <c r="U5287" s="128" t="s">
        <v>2475</v>
      </c>
      <c r="V5287" s="128">
        <v>6</v>
      </c>
      <c r="W5287" s="130"/>
      <c r="X5287" s="379"/>
    </row>
    <row r="5288" spans="1:24" ht="12.95" customHeight="1" x14ac:dyDescent="0.2">
      <c r="A5288" s="149"/>
      <c r="B5288" s="115" t="s">
        <v>41580</v>
      </c>
      <c r="C5288" s="132" t="s">
        <v>42121</v>
      </c>
      <c r="D5288" s="76" t="s">
        <v>42527</v>
      </c>
      <c r="E5288" s="128" t="s">
        <v>41163</v>
      </c>
      <c r="F5288" s="115" t="s">
        <v>14834</v>
      </c>
      <c r="G5288" s="142">
        <v>15834</v>
      </c>
      <c r="H5288" s="140" t="s">
        <v>9654</v>
      </c>
      <c r="I5288" s="140" t="s">
        <v>11819</v>
      </c>
      <c r="J5288" s="128" t="s">
        <v>42528</v>
      </c>
      <c r="K5288" s="128"/>
      <c r="L5288" s="143"/>
      <c r="M5288" s="145">
        <v>2</v>
      </c>
      <c r="N5288" s="144" t="s">
        <v>18754</v>
      </c>
      <c r="O5288" s="128" t="s">
        <v>17734</v>
      </c>
      <c r="P5288" s="128" t="s">
        <v>15941</v>
      </c>
      <c r="Q5288" s="128" t="s">
        <v>15832</v>
      </c>
      <c r="R5288" s="145"/>
      <c r="S5288" s="128"/>
      <c r="T5288" s="128" t="s">
        <v>14962</v>
      </c>
      <c r="U5288" s="128"/>
      <c r="V5288" s="128">
        <v>5.5</v>
      </c>
      <c r="W5288" s="130"/>
      <c r="X5288" s="379"/>
    </row>
    <row r="5289" spans="1:24" ht="12.95" customHeight="1" x14ac:dyDescent="0.2">
      <c r="A5289" s="149"/>
      <c r="B5289" s="115" t="s">
        <v>41580</v>
      </c>
      <c r="C5289" s="132" t="s">
        <v>42122</v>
      </c>
      <c r="D5289" s="76" t="s">
        <v>42529</v>
      </c>
      <c r="E5289" s="128" t="s">
        <v>41170</v>
      </c>
      <c r="F5289" s="115" t="s">
        <v>14834</v>
      </c>
      <c r="G5289" s="142">
        <v>15985</v>
      </c>
      <c r="H5289" s="140" t="s">
        <v>11819</v>
      </c>
      <c r="I5289" s="140" t="s">
        <v>10103</v>
      </c>
      <c r="J5289" s="128" t="s">
        <v>42530</v>
      </c>
      <c r="K5289" s="128"/>
      <c r="L5289" s="143"/>
      <c r="M5289" s="145">
        <v>2</v>
      </c>
      <c r="N5289" s="144" t="s">
        <v>42531</v>
      </c>
      <c r="O5289" s="128" t="s">
        <v>16499</v>
      </c>
      <c r="P5289" s="128" t="s">
        <v>15928</v>
      </c>
      <c r="Q5289" s="128" t="s">
        <v>19434</v>
      </c>
      <c r="R5289" s="145"/>
      <c r="S5289" s="128"/>
      <c r="T5289" s="128" t="s">
        <v>42532</v>
      </c>
      <c r="U5289" s="128" t="s">
        <v>42533</v>
      </c>
      <c r="V5289" s="128">
        <v>6.5</v>
      </c>
      <c r="W5289" s="130"/>
      <c r="X5289" s="379"/>
    </row>
    <row r="5290" spans="1:24" ht="12.95" customHeight="1" x14ac:dyDescent="0.2">
      <c r="A5290" s="149"/>
      <c r="B5290" s="115" t="s">
        <v>41580</v>
      </c>
      <c r="C5290" s="132" t="s">
        <v>42123</v>
      </c>
      <c r="D5290" s="76" t="s">
        <v>42758</v>
      </c>
      <c r="E5290" s="128" t="s">
        <v>41142</v>
      </c>
      <c r="F5290" s="115" t="s">
        <v>14834</v>
      </c>
      <c r="G5290" s="142">
        <v>14987</v>
      </c>
      <c r="H5290" s="387" t="s">
        <v>17603</v>
      </c>
      <c r="I5290" s="102" t="s">
        <v>42534</v>
      </c>
      <c r="J5290" s="128" t="s">
        <v>42535</v>
      </c>
      <c r="K5290" s="128"/>
      <c r="L5290" s="143"/>
      <c r="M5290" s="145">
        <v>2</v>
      </c>
      <c r="N5290" s="144" t="s">
        <v>42536</v>
      </c>
      <c r="O5290" s="128" t="s">
        <v>9160</v>
      </c>
      <c r="P5290" s="128"/>
      <c r="Q5290" s="128" t="s">
        <v>17580</v>
      </c>
      <c r="R5290" s="145"/>
      <c r="S5290" s="128"/>
      <c r="T5290" s="128" t="s">
        <v>14962</v>
      </c>
      <c r="U5290" s="128" t="s">
        <v>42537</v>
      </c>
      <c r="V5290" s="128">
        <v>5</v>
      </c>
      <c r="W5290" s="130"/>
      <c r="X5290" s="379"/>
    </row>
    <row r="5291" spans="1:24" ht="12.95" customHeight="1" x14ac:dyDescent="0.2">
      <c r="A5291" s="149"/>
      <c r="B5291" s="115" t="s">
        <v>41580</v>
      </c>
      <c r="C5291" s="132" t="s">
        <v>42124</v>
      </c>
      <c r="D5291" s="76" t="s">
        <v>42538</v>
      </c>
      <c r="E5291" s="128" t="s">
        <v>41147</v>
      </c>
      <c r="F5291" s="115" t="s">
        <v>14834</v>
      </c>
      <c r="G5291" s="142">
        <v>15256</v>
      </c>
      <c r="H5291" s="140" t="s">
        <v>10103</v>
      </c>
      <c r="I5291" s="140" t="s">
        <v>11819</v>
      </c>
      <c r="J5291" s="128" t="s">
        <v>42539</v>
      </c>
      <c r="K5291" s="128"/>
      <c r="L5291" s="143"/>
      <c r="M5291" s="145">
        <v>3</v>
      </c>
      <c r="N5291" s="144" t="s">
        <v>42540</v>
      </c>
      <c r="O5291" s="128" t="s">
        <v>10189</v>
      </c>
      <c r="P5291" s="128" t="s">
        <v>162</v>
      </c>
      <c r="Q5291" s="128" t="s">
        <v>19489</v>
      </c>
      <c r="R5291" s="145"/>
      <c r="S5291" s="128"/>
      <c r="T5291" s="128" t="s">
        <v>7789</v>
      </c>
      <c r="U5291" s="128" t="s">
        <v>42541</v>
      </c>
      <c r="V5291" s="128">
        <v>6.5</v>
      </c>
      <c r="W5291" s="130"/>
      <c r="X5291" s="379"/>
    </row>
    <row r="5292" spans="1:24" ht="12.95" customHeight="1" x14ac:dyDescent="0.2">
      <c r="A5292" s="149"/>
      <c r="B5292" s="115" t="s">
        <v>41580</v>
      </c>
      <c r="C5292" s="132" t="s">
        <v>42125</v>
      </c>
      <c r="D5292" s="76" t="s">
        <v>42542</v>
      </c>
      <c r="E5292" s="128" t="s">
        <v>41138</v>
      </c>
      <c r="F5292" s="115" t="s">
        <v>14834</v>
      </c>
      <c r="G5292" s="142">
        <v>14747</v>
      </c>
      <c r="H5292" s="102" t="s">
        <v>42543</v>
      </c>
      <c r="I5292" s="140" t="s">
        <v>11819</v>
      </c>
      <c r="J5292" s="128" t="s">
        <v>42544</v>
      </c>
      <c r="K5292" s="128" t="s">
        <v>42545</v>
      </c>
      <c r="L5292" s="143"/>
      <c r="M5292" s="145">
        <v>3</v>
      </c>
      <c r="N5292" s="144" t="s">
        <v>42546</v>
      </c>
      <c r="O5292" s="128" t="s">
        <v>20835</v>
      </c>
      <c r="P5292" s="128" t="s">
        <v>9125</v>
      </c>
      <c r="Q5292" s="128" t="s">
        <v>16873</v>
      </c>
      <c r="R5292" s="145"/>
      <c r="S5292" s="128"/>
      <c r="T5292" s="128" t="s">
        <v>28757</v>
      </c>
      <c r="U5292" s="128"/>
      <c r="V5292" s="128">
        <v>6</v>
      </c>
      <c r="W5292" s="130"/>
      <c r="X5292" s="379"/>
    </row>
    <row r="5293" spans="1:24" ht="12.95" customHeight="1" x14ac:dyDescent="0.2">
      <c r="A5293" s="149"/>
      <c r="B5293" s="115" t="s">
        <v>41580</v>
      </c>
      <c r="C5293" s="132" t="s">
        <v>42126</v>
      </c>
      <c r="D5293" s="76" t="s">
        <v>42547</v>
      </c>
      <c r="E5293" s="128" t="s">
        <v>41171</v>
      </c>
      <c r="F5293" s="115" t="s">
        <v>14834</v>
      </c>
      <c r="G5293" s="142"/>
      <c r="H5293" s="140"/>
      <c r="I5293" s="140"/>
      <c r="J5293" s="128"/>
      <c r="K5293" s="128"/>
      <c r="L5293" s="143"/>
      <c r="M5293" s="145"/>
      <c r="N5293" s="144"/>
      <c r="O5293" s="128"/>
      <c r="P5293" s="128"/>
      <c r="Q5293" s="128"/>
      <c r="R5293" s="145"/>
      <c r="S5293" s="128"/>
      <c r="T5293" s="128"/>
      <c r="U5293" s="128"/>
      <c r="V5293" s="128"/>
      <c r="W5293" s="130"/>
      <c r="X5293" s="379"/>
    </row>
    <row r="5294" spans="1:24" ht="12.95" customHeight="1" x14ac:dyDescent="0.2">
      <c r="A5294" s="149"/>
      <c r="B5294" s="115" t="s">
        <v>41580</v>
      </c>
      <c r="C5294" s="132" t="s">
        <v>42127</v>
      </c>
      <c r="D5294" s="76" t="s">
        <v>42548</v>
      </c>
      <c r="E5294" s="128" t="s">
        <v>41143</v>
      </c>
      <c r="F5294" s="115" t="s">
        <v>14834</v>
      </c>
      <c r="G5294" s="142">
        <v>15068</v>
      </c>
      <c r="H5294" s="102" t="s">
        <v>42549</v>
      </c>
      <c r="I5294" s="140" t="s">
        <v>7198</v>
      </c>
      <c r="J5294" s="128" t="s">
        <v>42550</v>
      </c>
      <c r="K5294" s="128" t="s">
        <v>42551</v>
      </c>
      <c r="L5294" s="143"/>
      <c r="M5294" s="145">
        <v>2</v>
      </c>
      <c r="N5294" s="144" t="s">
        <v>29616</v>
      </c>
      <c r="O5294" s="128" t="s">
        <v>3620</v>
      </c>
      <c r="P5294" s="128"/>
      <c r="Q5294" s="128" t="s">
        <v>21462</v>
      </c>
      <c r="R5294" s="145"/>
      <c r="S5294" s="128"/>
      <c r="T5294" s="128" t="s">
        <v>20538</v>
      </c>
      <c r="U5294" s="128" t="s">
        <v>42552</v>
      </c>
      <c r="V5294" s="128">
        <v>7</v>
      </c>
      <c r="W5294" s="130"/>
      <c r="X5294" s="379"/>
    </row>
    <row r="5295" spans="1:24" ht="12.95" customHeight="1" x14ac:dyDescent="0.2">
      <c r="A5295" s="149"/>
      <c r="B5295" s="115" t="s">
        <v>41580</v>
      </c>
      <c r="C5295" s="132" t="s">
        <v>42128</v>
      </c>
      <c r="D5295" s="76" t="s">
        <v>42759</v>
      </c>
      <c r="E5295" s="128" t="s">
        <v>40168</v>
      </c>
      <c r="F5295" s="140" t="s">
        <v>14834</v>
      </c>
      <c r="G5295" s="142">
        <v>15153</v>
      </c>
      <c r="H5295" s="102" t="s">
        <v>36733</v>
      </c>
      <c r="I5295" s="102" t="s">
        <v>40169</v>
      </c>
      <c r="J5295" s="128" t="s">
        <v>40170</v>
      </c>
      <c r="K5295" s="128" t="s">
        <v>40171</v>
      </c>
      <c r="L5295" s="143"/>
      <c r="M5295" s="145">
        <v>1.5</v>
      </c>
      <c r="N5295" s="153" t="s">
        <v>40172</v>
      </c>
      <c r="O5295" s="128" t="s">
        <v>18206</v>
      </c>
      <c r="P5295" s="128" t="s">
        <v>13301</v>
      </c>
      <c r="Q5295" s="128" t="s">
        <v>16140</v>
      </c>
      <c r="R5295" s="145"/>
      <c r="S5295" s="128"/>
      <c r="T5295" s="128" t="s">
        <v>7789</v>
      </c>
      <c r="U5295" s="128" t="s">
        <v>40173</v>
      </c>
      <c r="V5295" s="128">
        <v>6.5</v>
      </c>
      <c r="W5295" s="130"/>
      <c r="X5295" s="379"/>
    </row>
    <row r="5296" spans="1:24" ht="12.95" customHeight="1" x14ac:dyDescent="0.2">
      <c r="A5296" s="149"/>
      <c r="B5296" s="115" t="s">
        <v>41580</v>
      </c>
      <c r="C5296" s="132" t="s">
        <v>40161</v>
      </c>
      <c r="D5296" s="198" t="s">
        <v>42145</v>
      </c>
      <c r="E5296" s="128" t="s">
        <v>40162</v>
      </c>
      <c r="F5296" s="115" t="s">
        <v>14834</v>
      </c>
      <c r="G5296" s="142">
        <v>15118</v>
      </c>
      <c r="H5296" s="115" t="s">
        <v>40163</v>
      </c>
      <c r="I5296" s="115" t="s">
        <v>40164</v>
      </c>
      <c r="J5296" s="128" t="s">
        <v>18139</v>
      </c>
      <c r="K5296" s="128" t="s">
        <v>2190</v>
      </c>
      <c r="L5296" s="143"/>
      <c r="M5296" s="145">
        <v>1</v>
      </c>
      <c r="N5296" s="153" t="s">
        <v>40165</v>
      </c>
      <c r="O5296" s="128" t="s">
        <v>12252</v>
      </c>
      <c r="P5296" s="128" t="s">
        <v>9160</v>
      </c>
      <c r="Q5296" s="128" t="s">
        <v>21131</v>
      </c>
      <c r="R5296" s="145"/>
      <c r="S5296" s="128"/>
      <c r="T5296" s="128" t="s">
        <v>40166</v>
      </c>
      <c r="U5296" s="128" t="s">
        <v>40167</v>
      </c>
      <c r="V5296" s="128">
        <v>7</v>
      </c>
      <c r="W5296" s="130"/>
      <c r="X5296" s="379"/>
    </row>
    <row r="5297" spans="1:24" ht="12.95" customHeight="1" x14ac:dyDescent="0.2">
      <c r="A5297" s="149"/>
      <c r="B5297" s="115" t="s">
        <v>41580</v>
      </c>
      <c r="C5297" s="132" t="s">
        <v>42129</v>
      </c>
      <c r="D5297" s="198" t="s">
        <v>42760</v>
      </c>
      <c r="E5297" s="128" t="s">
        <v>41148</v>
      </c>
      <c r="F5297" s="115" t="s">
        <v>14834</v>
      </c>
      <c r="G5297" s="142">
        <v>15463</v>
      </c>
      <c r="H5297" s="140" t="s">
        <v>10103</v>
      </c>
      <c r="I5297" s="140" t="s">
        <v>42087</v>
      </c>
      <c r="J5297" s="128" t="s">
        <v>42553</v>
      </c>
      <c r="K5297" s="128"/>
      <c r="L5297" s="143"/>
      <c r="M5297" s="145">
        <v>1</v>
      </c>
      <c r="N5297" s="144">
        <v>52</v>
      </c>
      <c r="O5297" s="128" t="s">
        <v>10189</v>
      </c>
      <c r="P5297" s="128"/>
      <c r="Q5297" s="128" t="s">
        <v>20787</v>
      </c>
      <c r="R5297" s="145"/>
      <c r="S5297" s="128"/>
      <c r="T5297" s="128" t="s">
        <v>7789</v>
      </c>
      <c r="U5297" s="128"/>
      <c r="V5297" s="128">
        <v>7</v>
      </c>
      <c r="W5297" s="130"/>
      <c r="X5297" s="379"/>
    </row>
    <row r="5298" spans="1:24" ht="12.95" customHeight="1" x14ac:dyDescent="0.2">
      <c r="A5298" s="149"/>
      <c r="B5298" s="115" t="s">
        <v>41580</v>
      </c>
      <c r="C5298" s="132" t="s">
        <v>42130</v>
      </c>
      <c r="D5298" s="198" t="s">
        <v>42554</v>
      </c>
      <c r="E5298" s="128" t="s">
        <v>41133</v>
      </c>
      <c r="F5298" s="115" t="s">
        <v>14834</v>
      </c>
      <c r="G5298" s="142">
        <v>14507</v>
      </c>
      <c r="H5298" s="140" t="s">
        <v>10103</v>
      </c>
      <c r="I5298" s="102" t="s">
        <v>30796</v>
      </c>
      <c r="J5298" s="128" t="s">
        <v>42555</v>
      </c>
      <c r="K5298" s="128" t="s">
        <v>42556</v>
      </c>
      <c r="L5298" s="143"/>
      <c r="M5298" s="145">
        <v>2</v>
      </c>
      <c r="N5298" s="144" t="s">
        <v>42557</v>
      </c>
      <c r="O5298" s="128" t="s">
        <v>16686</v>
      </c>
      <c r="P5298" s="128"/>
      <c r="Q5298" s="128" t="s">
        <v>16121</v>
      </c>
      <c r="R5298" s="145"/>
      <c r="S5298" s="128"/>
      <c r="T5298" s="128" t="s">
        <v>20541</v>
      </c>
      <c r="U5298" s="128"/>
      <c r="V5298" s="128">
        <v>5.5</v>
      </c>
      <c r="W5298" s="130"/>
      <c r="X5298" s="379"/>
    </row>
    <row r="5299" spans="1:24" ht="12.95" customHeight="1" x14ac:dyDescent="0.2">
      <c r="A5299" s="149"/>
      <c r="B5299" s="115" t="s">
        <v>41580</v>
      </c>
      <c r="C5299" s="132" t="s">
        <v>41579</v>
      </c>
      <c r="D5299" s="198" t="s">
        <v>42558</v>
      </c>
      <c r="E5299" s="128" t="s">
        <v>41134</v>
      </c>
      <c r="F5299" s="115" t="s">
        <v>14834</v>
      </c>
      <c r="G5299" s="142">
        <v>14729</v>
      </c>
      <c r="H5299" s="102" t="s">
        <v>30736</v>
      </c>
      <c r="I5299" s="140" t="s">
        <v>11819</v>
      </c>
      <c r="J5299" s="128" t="s">
        <v>42559</v>
      </c>
      <c r="K5299" s="128" t="s">
        <v>42560</v>
      </c>
      <c r="L5299" s="143"/>
      <c r="M5299" s="145">
        <v>2</v>
      </c>
      <c r="N5299" s="144" t="s">
        <v>42561</v>
      </c>
      <c r="O5299" s="128" t="s">
        <v>3620</v>
      </c>
      <c r="P5299" s="128" t="s">
        <v>3620</v>
      </c>
      <c r="Q5299" s="128" t="s">
        <v>19531</v>
      </c>
      <c r="R5299" s="145"/>
      <c r="S5299" s="128"/>
      <c r="T5299" s="128" t="s">
        <v>20548</v>
      </c>
      <c r="U5299" s="128" t="s">
        <v>42562</v>
      </c>
      <c r="V5299" s="128">
        <v>6.5</v>
      </c>
      <c r="W5299" s="130"/>
      <c r="X5299" s="379"/>
    </row>
    <row r="5300" spans="1:24" ht="12.95" customHeight="1" x14ac:dyDescent="0.2">
      <c r="A5300" s="149"/>
      <c r="B5300" s="115" t="s">
        <v>41580</v>
      </c>
      <c r="C5300" s="132" t="s">
        <v>42131</v>
      </c>
      <c r="D5300" s="198" t="s">
        <v>42563</v>
      </c>
      <c r="E5300" s="128" t="s">
        <v>41578</v>
      </c>
      <c r="F5300" s="115" t="s">
        <v>14834</v>
      </c>
      <c r="G5300" s="142">
        <v>16339</v>
      </c>
      <c r="H5300" s="102" t="s">
        <v>42564</v>
      </c>
      <c r="I5300" s="115" t="s">
        <v>42565</v>
      </c>
      <c r="J5300" s="128" t="s">
        <v>42566</v>
      </c>
      <c r="K5300" s="128" t="s">
        <v>42567</v>
      </c>
      <c r="L5300" s="143"/>
      <c r="M5300" s="145">
        <v>1</v>
      </c>
      <c r="N5300" s="144">
        <v>53</v>
      </c>
      <c r="O5300" s="128"/>
      <c r="P5300" s="128"/>
      <c r="Q5300" s="128" t="s">
        <v>16122</v>
      </c>
      <c r="R5300" s="145"/>
      <c r="S5300" s="128"/>
      <c r="T5300" s="128" t="s">
        <v>20542</v>
      </c>
      <c r="U5300" s="128"/>
      <c r="V5300" s="128">
        <v>6</v>
      </c>
      <c r="W5300" s="130"/>
      <c r="X5300" s="379"/>
    </row>
    <row r="5301" spans="1:24" ht="12.95" customHeight="1" x14ac:dyDescent="0.2">
      <c r="A5301" s="149"/>
      <c r="B5301" s="115" t="s">
        <v>41580</v>
      </c>
      <c r="C5301" s="132" t="s">
        <v>42132</v>
      </c>
      <c r="D5301" s="198" t="s">
        <v>42568</v>
      </c>
      <c r="E5301" s="128" t="s">
        <v>41578</v>
      </c>
      <c r="F5301" s="115" t="s">
        <v>14834</v>
      </c>
      <c r="G5301" s="142">
        <v>16217</v>
      </c>
      <c r="H5301" s="140" t="s">
        <v>4890</v>
      </c>
      <c r="I5301" s="102" t="s">
        <v>42569</v>
      </c>
      <c r="J5301" s="128" t="s">
        <v>8895</v>
      </c>
      <c r="K5301" s="128" t="s">
        <v>42570</v>
      </c>
      <c r="L5301" s="143"/>
      <c r="M5301" s="145">
        <v>1</v>
      </c>
      <c r="N5301" s="144">
        <v>70</v>
      </c>
      <c r="O5301" s="128" t="s">
        <v>10189</v>
      </c>
      <c r="P5301" s="128" t="s">
        <v>9125</v>
      </c>
      <c r="Q5301" s="128" t="s">
        <v>20619</v>
      </c>
      <c r="R5301" s="145"/>
      <c r="S5301" s="128"/>
      <c r="T5301" s="128" t="s">
        <v>20542</v>
      </c>
      <c r="U5301" s="128"/>
      <c r="V5301" s="128">
        <v>5.5</v>
      </c>
      <c r="W5301" s="130"/>
      <c r="X5301" s="379"/>
    </row>
    <row r="5302" spans="1:24" ht="12.95" customHeight="1" x14ac:dyDescent="0.2">
      <c r="A5302" s="149"/>
      <c r="B5302" s="115" t="s">
        <v>41580</v>
      </c>
      <c r="C5302" s="132" t="s">
        <v>42133</v>
      </c>
      <c r="D5302" s="198" t="s">
        <v>42571</v>
      </c>
      <c r="E5302" s="128" t="s">
        <v>42146</v>
      </c>
      <c r="F5302" s="115" t="s">
        <v>14834</v>
      </c>
      <c r="G5302" s="142">
        <v>15271</v>
      </c>
      <c r="H5302" s="140" t="s">
        <v>10103</v>
      </c>
      <c r="I5302" s="140" t="s">
        <v>11819</v>
      </c>
      <c r="J5302" s="128" t="s">
        <v>5433</v>
      </c>
      <c r="K5302" s="128"/>
      <c r="L5302" s="143"/>
      <c r="M5302" s="145">
        <v>2</v>
      </c>
      <c r="N5302" s="144" t="s">
        <v>42572</v>
      </c>
      <c r="O5302" s="128" t="s">
        <v>17478</v>
      </c>
      <c r="P5302" s="128" t="s">
        <v>16499</v>
      </c>
      <c r="Q5302" s="128" t="s">
        <v>19486</v>
      </c>
      <c r="R5302" s="145"/>
      <c r="S5302" s="128"/>
      <c r="T5302" s="128" t="s">
        <v>7789</v>
      </c>
      <c r="U5302" s="128" t="s">
        <v>42573</v>
      </c>
      <c r="V5302" s="128">
        <v>7.5</v>
      </c>
      <c r="W5302" s="130"/>
      <c r="X5302" s="379"/>
    </row>
    <row r="5303" spans="1:24" ht="12.95" customHeight="1" x14ac:dyDescent="0.2">
      <c r="A5303" s="265"/>
      <c r="B5303" s="140"/>
      <c r="C5303" s="132" t="s">
        <v>42515</v>
      </c>
      <c r="D5303" s="198" t="s">
        <v>42574</v>
      </c>
      <c r="E5303" s="128" t="s">
        <v>42147</v>
      </c>
      <c r="F5303" s="140" t="s">
        <v>14834</v>
      </c>
      <c r="G5303" s="142">
        <v>16555</v>
      </c>
      <c r="H5303" s="102" t="s">
        <v>42575</v>
      </c>
      <c r="I5303" s="140" t="s">
        <v>42576</v>
      </c>
      <c r="J5303" s="128" t="s">
        <v>42577</v>
      </c>
      <c r="K5303" s="128"/>
      <c r="L5303" s="143"/>
      <c r="M5303" s="145">
        <v>3</v>
      </c>
      <c r="N5303" s="144" t="s">
        <v>42578</v>
      </c>
      <c r="O5303" s="128" t="s">
        <v>8076</v>
      </c>
      <c r="P5303" s="128" t="s">
        <v>9125</v>
      </c>
      <c r="Q5303" s="128" t="s">
        <v>20808</v>
      </c>
      <c r="R5303" s="145"/>
      <c r="S5303" s="128"/>
      <c r="T5303" s="128" t="s">
        <v>7789</v>
      </c>
      <c r="U5303" s="128" t="s">
        <v>42579</v>
      </c>
      <c r="V5303" s="128">
        <v>6</v>
      </c>
      <c r="W5303" s="130"/>
      <c r="X5303" s="379"/>
    </row>
    <row r="5304" spans="1:24" ht="12.95" customHeight="1" x14ac:dyDescent="0.2">
      <c r="A5304" s="265"/>
      <c r="B5304" s="140"/>
      <c r="C5304" s="132" t="s">
        <v>42516</v>
      </c>
      <c r="D5304" s="346"/>
      <c r="E5304" s="128"/>
      <c r="F5304" s="140"/>
      <c r="G5304" s="142"/>
      <c r="H5304" s="140"/>
      <c r="I5304" s="140"/>
      <c r="J5304" s="128"/>
      <c r="K5304" s="128"/>
      <c r="L5304" s="143"/>
      <c r="M5304" s="145"/>
      <c r="N5304" s="144"/>
      <c r="O5304" s="128"/>
      <c r="P5304" s="128"/>
      <c r="Q5304" s="128"/>
      <c r="R5304" s="145"/>
      <c r="S5304" s="128"/>
      <c r="T5304" s="128"/>
      <c r="U5304" s="128"/>
      <c r="V5304" s="128"/>
      <c r="W5304" s="130"/>
      <c r="X5304" s="379"/>
    </row>
    <row r="5305" spans="1:24" ht="12.95" customHeight="1" x14ac:dyDescent="0.2">
      <c r="A5305" s="265">
        <v>33909</v>
      </c>
      <c r="B5305" s="140" t="s">
        <v>29224</v>
      </c>
      <c r="C5305" s="210" t="s">
        <v>29225</v>
      </c>
      <c r="D5305" s="198" t="s">
        <v>3043</v>
      </c>
      <c r="E5305" s="128" t="s">
        <v>29226</v>
      </c>
      <c r="F5305" s="140" t="s">
        <v>14834</v>
      </c>
      <c r="G5305" s="142">
        <v>15191</v>
      </c>
      <c r="H5305" s="128" t="s">
        <v>10103</v>
      </c>
      <c r="I5305" s="128" t="s">
        <v>11819</v>
      </c>
      <c r="J5305" s="128" t="s">
        <v>29227</v>
      </c>
      <c r="K5305" s="128"/>
      <c r="L5305" s="143"/>
      <c r="M5305" s="145">
        <v>0.75</v>
      </c>
      <c r="N5305" s="200">
        <v>1</v>
      </c>
      <c r="O5305" s="128"/>
      <c r="P5305" s="128" t="s">
        <v>9125</v>
      </c>
      <c r="Q5305" s="128" t="s">
        <v>16576</v>
      </c>
      <c r="R5305" s="145"/>
      <c r="S5305" s="128"/>
      <c r="T5305" s="128" t="s">
        <v>7789</v>
      </c>
      <c r="U5305" s="128" t="s">
        <v>29228</v>
      </c>
      <c r="V5305" s="128">
        <v>6</v>
      </c>
      <c r="W5305" s="130"/>
      <c r="X5305" s="324"/>
    </row>
    <row r="5306" spans="1:24" ht="12.95" customHeight="1" x14ac:dyDescent="0.2">
      <c r="A5306" s="265">
        <v>33909</v>
      </c>
      <c r="B5306" s="140" t="s">
        <v>29224</v>
      </c>
      <c r="C5306" s="198" t="s">
        <v>29225</v>
      </c>
      <c r="D5306" s="198" t="s">
        <v>14893</v>
      </c>
      <c r="E5306" s="128" t="s">
        <v>29229</v>
      </c>
      <c r="F5306" s="140" t="s">
        <v>14834</v>
      </c>
      <c r="G5306" s="142">
        <v>16300</v>
      </c>
      <c r="H5306" s="128" t="s">
        <v>10103</v>
      </c>
      <c r="I5306" s="128" t="s">
        <v>11819</v>
      </c>
      <c r="J5306" s="128" t="s">
        <v>13634</v>
      </c>
      <c r="K5306" s="128"/>
      <c r="L5306" s="143"/>
      <c r="M5306" s="145">
        <v>1</v>
      </c>
      <c r="N5306" s="153" t="s">
        <v>32334</v>
      </c>
      <c r="O5306" s="128" t="s">
        <v>17391</v>
      </c>
      <c r="P5306" s="128" t="s">
        <v>9125</v>
      </c>
      <c r="Q5306" s="128" t="s">
        <v>16868</v>
      </c>
      <c r="R5306" s="145"/>
      <c r="S5306" s="128"/>
      <c r="T5306" s="128" t="s">
        <v>7789</v>
      </c>
      <c r="U5306" s="128"/>
      <c r="V5306" s="146"/>
      <c r="W5306" s="130"/>
      <c r="X5306" s="324"/>
    </row>
    <row r="5307" spans="1:24" ht="12.95" customHeight="1" x14ac:dyDescent="0.2">
      <c r="A5307" s="115">
        <v>1989</v>
      </c>
      <c r="B5307" s="115" t="s">
        <v>6950</v>
      </c>
      <c r="C5307" s="164" t="s">
        <v>6950</v>
      </c>
      <c r="D5307" s="347" t="s">
        <v>14907</v>
      </c>
      <c r="E5307" s="102" t="s">
        <v>6949</v>
      </c>
      <c r="F5307" s="167" t="s">
        <v>6406</v>
      </c>
      <c r="G5307" s="105">
        <v>16269</v>
      </c>
      <c r="H5307" s="102" t="s">
        <v>10191</v>
      </c>
      <c r="I5307" s="102" t="s">
        <v>11819</v>
      </c>
      <c r="J5307" s="102" t="s">
        <v>6951</v>
      </c>
      <c r="K5307" s="102"/>
      <c r="L5307" s="111" t="s">
        <v>29239</v>
      </c>
      <c r="M5307" s="109">
        <v>3</v>
      </c>
      <c r="N5307" s="112" t="s">
        <v>16778</v>
      </c>
      <c r="O5307" s="102" t="s">
        <v>10189</v>
      </c>
      <c r="P5307" s="39"/>
      <c r="Q5307" s="39" t="s">
        <v>16646</v>
      </c>
      <c r="R5307" s="109"/>
      <c r="S5307" s="102"/>
      <c r="T5307" s="102" t="s">
        <v>20547</v>
      </c>
      <c r="U5307" s="102" t="s">
        <v>1713</v>
      </c>
      <c r="V5307" s="109">
        <v>6</v>
      </c>
      <c r="W5307" s="107"/>
      <c r="X5307" s="324"/>
    </row>
    <row r="5308" spans="1:24" ht="12.95" customHeight="1" x14ac:dyDescent="0.2">
      <c r="A5308" s="115">
        <v>1989</v>
      </c>
      <c r="B5308" s="115" t="s">
        <v>6950</v>
      </c>
      <c r="C5308" s="102" t="s">
        <v>6950</v>
      </c>
      <c r="D5308" s="347" t="s">
        <v>14908</v>
      </c>
      <c r="E5308" s="102" t="s">
        <v>6952</v>
      </c>
      <c r="F5308" s="102" t="s">
        <v>14834</v>
      </c>
      <c r="G5308" s="105">
        <v>15675</v>
      </c>
      <c r="H5308" s="102" t="s">
        <v>11819</v>
      </c>
      <c r="I5308" s="102" t="s">
        <v>10103</v>
      </c>
      <c r="J5308" s="102" t="s">
        <v>12740</v>
      </c>
      <c r="K5308" s="115"/>
      <c r="L5308" s="111" t="s">
        <v>29240</v>
      </c>
      <c r="M5308" s="107">
        <v>1</v>
      </c>
      <c r="N5308" s="112" t="s">
        <v>12955</v>
      </c>
      <c r="O5308" s="102" t="s">
        <v>10189</v>
      </c>
      <c r="P5308" s="39" t="s">
        <v>9125</v>
      </c>
      <c r="Q5308" s="39" t="s">
        <v>19136</v>
      </c>
      <c r="R5308" s="109"/>
      <c r="S5308" s="102" t="s">
        <v>8315</v>
      </c>
      <c r="T5308" s="102" t="s">
        <v>7789</v>
      </c>
      <c r="U5308" s="102" t="s">
        <v>28546</v>
      </c>
      <c r="V5308" s="109">
        <v>7</v>
      </c>
      <c r="W5308" s="107"/>
      <c r="X5308" s="324"/>
    </row>
    <row r="5309" spans="1:24" ht="12.95" customHeight="1" x14ac:dyDescent="0.2">
      <c r="A5309" s="115">
        <v>1989</v>
      </c>
      <c r="B5309" s="115" t="s">
        <v>6950</v>
      </c>
      <c r="C5309" s="102" t="s">
        <v>6950</v>
      </c>
      <c r="D5309" s="347" t="s">
        <v>6954</v>
      </c>
      <c r="E5309" s="102" t="s">
        <v>6953</v>
      </c>
      <c r="F5309" s="102" t="s">
        <v>14834</v>
      </c>
      <c r="G5309" s="105">
        <v>15666</v>
      </c>
      <c r="H5309" s="102" t="s">
        <v>13336</v>
      </c>
      <c r="I5309" s="102" t="s">
        <v>11819</v>
      </c>
      <c r="J5309" s="102" t="s">
        <v>6955</v>
      </c>
      <c r="K5309" s="115"/>
      <c r="L5309" s="111" t="s">
        <v>29241</v>
      </c>
      <c r="M5309" s="107">
        <v>2.5</v>
      </c>
      <c r="N5309" s="108" t="s">
        <v>32335</v>
      </c>
      <c r="O5309" s="102" t="s">
        <v>3620</v>
      </c>
      <c r="P5309" s="39"/>
      <c r="Q5309" s="39" t="s">
        <v>16520</v>
      </c>
      <c r="R5309" s="109"/>
      <c r="S5309" s="102"/>
      <c r="T5309" s="102" t="s">
        <v>14962</v>
      </c>
      <c r="U5309" s="102"/>
      <c r="V5309" s="109">
        <v>6</v>
      </c>
      <c r="W5309" s="107"/>
      <c r="X5309" s="324"/>
    </row>
    <row r="5310" spans="1:24" ht="12.95" customHeight="1" x14ac:dyDescent="0.2">
      <c r="A5310" s="115">
        <v>1989</v>
      </c>
      <c r="B5310" s="115" t="s">
        <v>6950</v>
      </c>
      <c r="C5310" s="102" t="s">
        <v>6950</v>
      </c>
      <c r="D5310" s="347" t="s">
        <v>14583</v>
      </c>
      <c r="E5310" s="102" t="s">
        <v>14582</v>
      </c>
      <c r="F5310" s="167" t="s">
        <v>6406</v>
      </c>
      <c r="G5310" s="105">
        <v>16285</v>
      </c>
      <c r="H5310" s="102" t="s">
        <v>11819</v>
      </c>
      <c r="I5310" s="102" t="s">
        <v>10191</v>
      </c>
      <c r="J5310" s="102" t="s">
        <v>14584</v>
      </c>
      <c r="K5310" s="115"/>
      <c r="L5310" s="111" t="s">
        <v>29242</v>
      </c>
      <c r="M5310" s="107">
        <v>2</v>
      </c>
      <c r="N5310" s="112" t="s">
        <v>16599</v>
      </c>
      <c r="O5310" s="102" t="s">
        <v>28547</v>
      </c>
      <c r="P5310" s="39"/>
      <c r="Q5310" s="39"/>
      <c r="R5310" s="109"/>
      <c r="S5310" s="102"/>
      <c r="T5310" s="102" t="s">
        <v>20547</v>
      </c>
      <c r="U5310" s="102" t="s">
        <v>18429</v>
      </c>
      <c r="V5310" s="109">
        <v>6</v>
      </c>
      <c r="W5310" s="107"/>
      <c r="X5310" s="324"/>
    </row>
    <row r="5311" spans="1:24" ht="12.95" customHeight="1" x14ac:dyDescent="0.2">
      <c r="A5311" s="115">
        <v>1989</v>
      </c>
      <c r="B5311" s="115" t="s">
        <v>6950</v>
      </c>
      <c r="C5311" s="102" t="s">
        <v>6950</v>
      </c>
      <c r="D5311" s="347" t="s">
        <v>4002</v>
      </c>
      <c r="E5311" s="102" t="s">
        <v>14585</v>
      </c>
      <c r="F5311" s="102" t="s">
        <v>14834</v>
      </c>
      <c r="G5311" s="251">
        <v>16497</v>
      </c>
      <c r="H5311" s="248" t="s">
        <v>11819</v>
      </c>
      <c r="I5311" s="248" t="s">
        <v>10191</v>
      </c>
      <c r="J5311" s="248" t="s">
        <v>2094</v>
      </c>
      <c r="K5311" s="248"/>
      <c r="L5311" s="111" t="s">
        <v>35056</v>
      </c>
      <c r="M5311" s="248">
        <v>2</v>
      </c>
      <c r="N5311" s="252" t="s">
        <v>16616</v>
      </c>
      <c r="O5311" s="102" t="s">
        <v>16905</v>
      </c>
      <c r="P5311" s="102"/>
      <c r="Q5311" s="102" t="s">
        <v>16121</v>
      </c>
      <c r="R5311" s="248"/>
      <c r="S5311" s="248"/>
      <c r="T5311" s="248" t="s">
        <v>20546</v>
      </c>
      <c r="U5311" s="248" t="s">
        <v>29243</v>
      </c>
      <c r="V5311" s="248">
        <v>5</v>
      </c>
      <c r="W5311" s="248"/>
      <c r="X5311" s="324"/>
    </row>
    <row r="5312" spans="1:24" ht="12.95" customHeight="1" x14ac:dyDescent="0.2">
      <c r="A5312" s="115">
        <v>1989</v>
      </c>
      <c r="B5312" s="115" t="s">
        <v>6950</v>
      </c>
      <c r="C5312" s="102" t="s">
        <v>6950</v>
      </c>
      <c r="D5312" s="347" t="s">
        <v>9065</v>
      </c>
      <c r="E5312" s="102" t="s">
        <v>5708</v>
      </c>
      <c r="F5312" s="102" t="s">
        <v>14834</v>
      </c>
      <c r="G5312" s="105">
        <v>14758</v>
      </c>
      <c r="H5312" s="102" t="s">
        <v>13336</v>
      </c>
      <c r="I5312" s="102" t="s">
        <v>11819</v>
      </c>
      <c r="J5312" s="102" t="s">
        <v>9066</v>
      </c>
      <c r="K5312" s="115"/>
      <c r="L5312" s="111" t="s">
        <v>29232</v>
      </c>
      <c r="M5312" s="107">
        <v>1</v>
      </c>
      <c r="N5312" s="112">
        <v>11</v>
      </c>
      <c r="O5312" s="102" t="s">
        <v>12721</v>
      </c>
      <c r="P5312" s="39" t="s">
        <v>162</v>
      </c>
      <c r="Q5312" s="39" t="s">
        <v>19625</v>
      </c>
      <c r="R5312" s="109"/>
      <c r="S5312" s="102" t="s">
        <v>9435</v>
      </c>
      <c r="T5312" s="102" t="s">
        <v>28757</v>
      </c>
      <c r="U5312" s="102" t="s">
        <v>5027</v>
      </c>
      <c r="V5312" s="109">
        <v>9</v>
      </c>
      <c r="W5312" s="107"/>
      <c r="X5312" s="324"/>
    </row>
    <row r="5313" spans="1:24" ht="12.95" customHeight="1" x14ac:dyDescent="0.2">
      <c r="A5313" s="115">
        <v>1989</v>
      </c>
      <c r="B5313" s="115" t="s">
        <v>6950</v>
      </c>
      <c r="C5313" s="102" t="s">
        <v>6950</v>
      </c>
      <c r="D5313" s="347" t="s">
        <v>9192</v>
      </c>
      <c r="E5313" s="102" t="s">
        <v>5028</v>
      </c>
      <c r="F5313" s="102" t="s">
        <v>14834</v>
      </c>
      <c r="G5313" s="105">
        <v>16076</v>
      </c>
      <c r="H5313" s="102" t="s">
        <v>10103</v>
      </c>
      <c r="I5313" s="102" t="s">
        <v>11819</v>
      </c>
      <c r="J5313" s="102" t="s">
        <v>8314</v>
      </c>
      <c r="K5313" s="115"/>
      <c r="L5313" s="111" t="s">
        <v>29233</v>
      </c>
      <c r="M5313" s="109">
        <v>3</v>
      </c>
      <c r="N5313" s="112" t="s">
        <v>18430</v>
      </c>
      <c r="O5313" s="102" t="s">
        <v>12252</v>
      </c>
      <c r="P5313" s="39"/>
      <c r="Q5313" s="39" t="s">
        <v>17425</v>
      </c>
      <c r="R5313" s="109"/>
      <c r="S5313" s="102"/>
      <c r="T5313" s="102" t="s">
        <v>7789</v>
      </c>
      <c r="U5313" s="102"/>
      <c r="V5313" s="109">
        <v>5.5</v>
      </c>
      <c r="W5313" s="107"/>
      <c r="X5313" s="324"/>
    </row>
    <row r="5314" spans="1:24" ht="12.95" customHeight="1" x14ac:dyDescent="0.2">
      <c r="A5314" s="115">
        <v>1989</v>
      </c>
      <c r="B5314" s="115" t="s">
        <v>6950</v>
      </c>
      <c r="C5314" s="102" t="s">
        <v>6950</v>
      </c>
      <c r="D5314" s="347" t="s">
        <v>7879</v>
      </c>
      <c r="E5314" s="102" t="s">
        <v>7127</v>
      </c>
      <c r="F5314" s="102" t="s">
        <v>14834</v>
      </c>
      <c r="G5314" s="105">
        <v>16431</v>
      </c>
      <c r="H5314" s="102" t="s">
        <v>10191</v>
      </c>
      <c r="I5314" s="102" t="s">
        <v>11819</v>
      </c>
      <c r="J5314" s="102" t="s">
        <v>11947</v>
      </c>
      <c r="K5314" s="102"/>
      <c r="L5314" s="111" t="s">
        <v>29234</v>
      </c>
      <c r="M5314" s="107">
        <v>2</v>
      </c>
      <c r="N5314" s="112" t="s">
        <v>16044</v>
      </c>
      <c r="O5314" s="102" t="s">
        <v>18182</v>
      </c>
      <c r="P5314" s="39"/>
      <c r="Q5314" s="39" t="s">
        <v>17422</v>
      </c>
      <c r="R5314" s="109"/>
      <c r="S5314" s="102"/>
      <c r="T5314" s="102" t="s">
        <v>20547</v>
      </c>
      <c r="U5314" s="102" t="s">
        <v>28549</v>
      </c>
      <c r="V5314" s="109">
        <v>7</v>
      </c>
      <c r="W5314" s="107"/>
      <c r="X5314" s="324"/>
    </row>
    <row r="5315" spans="1:24" ht="12.95" customHeight="1" x14ac:dyDescent="0.2">
      <c r="A5315" s="115">
        <v>1989</v>
      </c>
      <c r="B5315" s="115" t="s">
        <v>6950</v>
      </c>
      <c r="C5315" s="102" t="s">
        <v>6950</v>
      </c>
      <c r="D5315" s="347" t="s">
        <v>13677</v>
      </c>
      <c r="E5315" s="102" t="s">
        <v>7128</v>
      </c>
      <c r="F5315" s="102" t="s">
        <v>14834</v>
      </c>
      <c r="G5315" s="105">
        <v>15899</v>
      </c>
      <c r="H5315" s="102" t="s">
        <v>10191</v>
      </c>
      <c r="I5315" s="102" t="s">
        <v>11819</v>
      </c>
      <c r="J5315" s="102" t="s">
        <v>4357</v>
      </c>
      <c r="K5315" s="115"/>
      <c r="L5315" s="111" t="s">
        <v>29235</v>
      </c>
      <c r="M5315" s="109">
        <v>3</v>
      </c>
      <c r="N5315" s="112" t="s">
        <v>18431</v>
      </c>
      <c r="O5315" s="102" t="s">
        <v>16885</v>
      </c>
      <c r="P5315" s="39" t="s">
        <v>162</v>
      </c>
      <c r="Q5315" s="39" t="s">
        <v>20681</v>
      </c>
      <c r="R5315" s="109"/>
      <c r="S5315" s="102" t="s">
        <v>8315</v>
      </c>
      <c r="T5315" s="102" t="s">
        <v>21275</v>
      </c>
      <c r="U5315" s="102" t="s">
        <v>28550</v>
      </c>
      <c r="V5315" s="109">
        <v>9</v>
      </c>
      <c r="W5315" s="107"/>
      <c r="X5315" s="324"/>
    </row>
    <row r="5316" spans="1:24" ht="12.95" customHeight="1" x14ac:dyDescent="0.2">
      <c r="A5316" s="115">
        <v>1989</v>
      </c>
      <c r="B5316" s="115" t="s">
        <v>6950</v>
      </c>
      <c r="C5316" s="102" t="s">
        <v>6950</v>
      </c>
      <c r="D5316" s="347" t="s">
        <v>3640</v>
      </c>
      <c r="E5316" s="102" t="s">
        <v>10594</v>
      </c>
      <c r="F5316" s="102" t="s">
        <v>14834</v>
      </c>
      <c r="G5316" s="105">
        <v>16285</v>
      </c>
      <c r="H5316" s="102" t="s">
        <v>10191</v>
      </c>
      <c r="I5316" s="102" t="s">
        <v>11819</v>
      </c>
      <c r="J5316" s="102" t="s">
        <v>3641</v>
      </c>
      <c r="K5316" s="115"/>
      <c r="L5316" s="111" t="s">
        <v>29236</v>
      </c>
      <c r="M5316" s="107">
        <v>1</v>
      </c>
      <c r="N5316" s="108" t="s">
        <v>32165</v>
      </c>
      <c r="O5316" s="102" t="s">
        <v>16856</v>
      </c>
      <c r="P5316" s="39"/>
      <c r="Q5316" s="39" t="s">
        <v>16911</v>
      </c>
      <c r="R5316" s="109"/>
      <c r="S5316" s="102" t="s">
        <v>9435</v>
      </c>
      <c r="T5316" s="102" t="s">
        <v>20547</v>
      </c>
      <c r="U5316" s="102"/>
      <c r="V5316" s="109">
        <v>7.5</v>
      </c>
      <c r="W5316" s="107"/>
      <c r="X5316" s="324"/>
    </row>
    <row r="5317" spans="1:24" ht="12.95" customHeight="1" x14ac:dyDescent="0.2">
      <c r="A5317" s="115">
        <v>1989</v>
      </c>
      <c r="B5317" s="115" t="s">
        <v>6950</v>
      </c>
      <c r="C5317" s="102" t="s">
        <v>6950</v>
      </c>
      <c r="D5317" s="347" t="s">
        <v>3244</v>
      </c>
      <c r="E5317" s="102" t="s">
        <v>6271</v>
      </c>
      <c r="F5317" s="102" t="s">
        <v>14834</v>
      </c>
      <c r="G5317" s="105">
        <v>16333</v>
      </c>
      <c r="H5317" s="102" t="s">
        <v>13336</v>
      </c>
      <c r="I5317" s="102" t="s">
        <v>4890</v>
      </c>
      <c r="J5317" s="102" t="s">
        <v>6987</v>
      </c>
      <c r="K5317" s="115"/>
      <c r="L5317" s="111" t="s">
        <v>29237</v>
      </c>
      <c r="M5317" s="107">
        <v>1</v>
      </c>
      <c r="N5317" s="108" t="s">
        <v>32336</v>
      </c>
      <c r="O5317" s="102"/>
      <c r="P5317" s="39"/>
      <c r="Q5317" s="39" t="s">
        <v>20190</v>
      </c>
      <c r="R5317" s="109"/>
      <c r="S5317" s="102" t="s">
        <v>8315</v>
      </c>
      <c r="T5317" s="102" t="s">
        <v>20547</v>
      </c>
      <c r="U5317" s="102"/>
      <c r="V5317" s="109">
        <v>7</v>
      </c>
      <c r="W5317" s="107"/>
      <c r="X5317" s="324"/>
    </row>
    <row r="5318" spans="1:24" ht="12.95" customHeight="1" x14ac:dyDescent="0.2">
      <c r="A5318" s="115">
        <v>1990</v>
      </c>
      <c r="B5318" s="115" t="s">
        <v>6950</v>
      </c>
      <c r="C5318" s="102" t="s">
        <v>6950</v>
      </c>
      <c r="D5318" s="347" t="s">
        <v>10862</v>
      </c>
      <c r="E5318" s="102" t="s">
        <v>10861</v>
      </c>
      <c r="F5318" s="102" t="s">
        <v>14834</v>
      </c>
      <c r="G5318" s="105">
        <v>16523</v>
      </c>
      <c r="H5318" s="102" t="s">
        <v>11819</v>
      </c>
      <c r="I5318" s="102" t="s">
        <v>13336</v>
      </c>
      <c r="J5318" s="102" t="s">
        <v>10863</v>
      </c>
      <c r="K5318" s="115"/>
      <c r="L5318" s="111" t="s">
        <v>29238</v>
      </c>
      <c r="M5318" s="107">
        <v>1</v>
      </c>
      <c r="N5318" s="108" t="s">
        <v>32012</v>
      </c>
      <c r="O5318" s="102" t="s">
        <v>10189</v>
      </c>
      <c r="P5318" s="39"/>
      <c r="Q5318" s="39" t="s">
        <v>16757</v>
      </c>
      <c r="R5318" s="109"/>
      <c r="S5318" s="102" t="s">
        <v>9435</v>
      </c>
      <c r="T5318" s="102" t="s">
        <v>20546</v>
      </c>
      <c r="U5318" s="102" t="s">
        <v>28551</v>
      </c>
      <c r="V5318" s="109">
        <v>8</v>
      </c>
      <c r="W5318" s="107"/>
      <c r="X5318" s="324"/>
    </row>
    <row r="5319" spans="1:24" ht="12.95" customHeight="1" x14ac:dyDescent="0.2">
      <c r="A5319" s="102">
        <v>1996</v>
      </c>
      <c r="B5319" s="102" t="s">
        <v>8464</v>
      </c>
      <c r="C5319" s="164" t="s">
        <v>918</v>
      </c>
      <c r="D5319" s="127" t="s">
        <v>4055</v>
      </c>
      <c r="E5319" s="102" t="s">
        <v>14296</v>
      </c>
      <c r="F5319" s="102" t="s">
        <v>14834</v>
      </c>
      <c r="G5319" s="105">
        <v>14752</v>
      </c>
      <c r="H5319" s="102" t="s">
        <v>11819</v>
      </c>
      <c r="I5319" s="102" t="s">
        <v>13336</v>
      </c>
      <c r="J5319" s="102" t="s">
        <v>14303</v>
      </c>
      <c r="K5319" s="102"/>
      <c r="L5319" s="133" t="s">
        <v>13170</v>
      </c>
      <c r="M5319" s="107"/>
      <c r="N5319" s="112"/>
      <c r="O5319" s="102"/>
      <c r="P5319" s="102"/>
      <c r="Q5319" s="102"/>
      <c r="R5319" s="109"/>
      <c r="S5319" s="102"/>
      <c r="T5319" s="102" t="s">
        <v>28757</v>
      </c>
      <c r="U5319" s="102"/>
      <c r="V5319" s="127" t="s">
        <v>5147</v>
      </c>
      <c r="W5319" s="107"/>
      <c r="X5319" s="324"/>
    </row>
    <row r="5320" spans="1:24" ht="12.95" customHeight="1" x14ac:dyDescent="0.2">
      <c r="A5320" s="102">
        <v>1996</v>
      </c>
      <c r="B5320" s="102" t="s">
        <v>8464</v>
      </c>
      <c r="C5320" s="102" t="s">
        <v>918</v>
      </c>
      <c r="D5320" s="127" t="s">
        <v>8931</v>
      </c>
      <c r="E5320" s="115"/>
      <c r="F5320" s="104" t="s">
        <v>14834</v>
      </c>
      <c r="G5320" s="105">
        <v>14749</v>
      </c>
      <c r="H5320" s="102"/>
      <c r="I5320" s="102"/>
      <c r="J5320" s="102" t="s">
        <v>11984</v>
      </c>
      <c r="K5320" s="116"/>
      <c r="L5320" s="111" t="s">
        <v>5394</v>
      </c>
      <c r="M5320" s="107"/>
      <c r="N5320" s="112"/>
      <c r="O5320" s="102"/>
      <c r="P5320" s="102"/>
      <c r="Q5320" s="102"/>
      <c r="R5320" s="109"/>
      <c r="S5320" s="102"/>
      <c r="T5320" s="102"/>
      <c r="U5320" s="102"/>
      <c r="V5320" s="127" t="s">
        <v>5147</v>
      </c>
      <c r="W5320" s="107"/>
      <c r="X5320" s="324"/>
    </row>
    <row r="5321" spans="1:24" ht="12.95" customHeight="1" x14ac:dyDescent="0.2">
      <c r="A5321" s="102">
        <v>2001</v>
      </c>
      <c r="B5321" s="102" t="s">
        <v>8464</v>
      </c>
      <c r="C5321" s="104" t="s">
        <v>15173</v>
      </c>
      <c r="D5321" s="127" t="s">
        <v>4052</v>
      </c>
      <c r="E5321" s="116" t="s">
        <v>14304</v>
      </c>
      <c r="F5321" s="104" t="s">
        <v>14834</v>
      </c>
      <c r="G5321" s="105">
        <v>16250</v>
      </c>
      <c r="H5321" s="102" t="s">
        <v>13336</v>
      </c>
      <c r="I5321" s="102" t="s">
        <v>11819</v>
      </c>
      <c r="J5321" s="102" t="s">
        <v>14305</v>
      </c>
      <c r="K5321" s="116"/>
      <c r="L5321" s="133" t="s">
        <v>14282</v>
      </c>
      <c r="M5321" s="107" t="s">
        <v>3669</v>
      </c>
      <c r="N5321" s="112" t="s">
        <v>12585</v>
      </c>
      <c r="O5321" s="102"/>
      <c r="P5321" s="102"/>
      <c r="Q5321" s="102"/>
      <c r="R5321" s="109"/>
      <c r="S5321" s="102"/>
      <c r="T5321" s="248" t="s">
        <v>20547</v>
      </c>
      <c r="U5321" s="102"/>
      <c r="V5321" s="127" t="s">
        <v>5147</v>
      </c>
      <c r="W5321" s="107"/>
      <c r="X5321" s="324"/>
    </row>
    <row r="5322" spans="1:24" ht="12.95" customHeight="1" x14ac:dyDescent="0.2">
      <c r="A5322" s="102">
        <v>2001</v>
      </c>
      <c r="B5322" s="102" t="s">
        <v>8464</v>
      </c>
      <c r="C5322" s="104" t="s">
        <v>15173</v>
      </c>
      <c r="D5322" s="127" t="s">
        <v>4053</v>
      </c>
      <c r="E5322" s="116" t="s">
        <v>14306</v>
      </c>
      <c r="F5322" s="104" t="s">
        <v>14834</v>
      </c>
      <c r="G5322" s="105">
        <v>16286</v>
      </c>
      <c r="H5322" s="102" t="s">
        <v>13336</v>
      </c>
      <c r="I5322" s="102" t="s">
        <v>11819</v>
      </c>
      <c r="J5322" s="102" t="s">
        <v>14307</v>
      </c>
      <c r="K5322" s="116"/>
      <c r="L5322" s="133" t="s">
        <v>14282</v>
      </c>
      <c r="M5322" s="107" t="s">
        <v>6453</v>
      </c>
      <c r="N5322" s="112" t="s">
        <v>18432</v>
      </c>
      <c r="O5322" s="102"/>
      <c r="P5322" s="102"/>
      <c r="Q5322" s="102"/>
      <c r="R5322" s="109"/>
      <c r="S5322" s="102"/>
      <c r="T5322" s="248" t="s">
        <v>20547</v>
      </c>
      <c r="U5322" s="102"/>
      <c r="V5322" s="127" t="s">
        <v>5147</v>
      </c>
      <c r="W5322" s="107"/>
      <c r="X5322" s="324"/>
    </row>
    <row r="5323" spans="1:24" ht="12.95" customHeight="1" x14ac:dyDescent="0.2">
      <c r="A5323" s="102">
        <v>2003</v>
      </c>
      <c r="B5323" s="102" t="s">
        <v>8464</v>
      </c>
      <c r="C5323" s="104" t="s">
        <v>15174</v>
      </c>
      <c r="D5323" s="127" t="s">
        <v>4054</v>
      </c>
      <c r="E5323" s="116" t="s">
        <v>14310</v>
      </c>
      <c r="F5323" s="104" t="s">
        <v>14834</v>
      </c>
      <c r="G5323" s="105">
        <v>16272</v>
      </c>
      <c r="H5323" s="102" t="s">
        <v>11819</v>
      </c>
      <c r="I5323" s="102" t="s">
        <v>13336</v>
      </c>
      <c r="J5323" s="102" t="s">
        <v>14311</v>
      </c>
      <c r="K5323" s="116"/>
      <c r="L5323" s="111"/>
      <c r="M5323" s="107"/>
      <c r="N5323" s="112"/>
      <c r="O5323" s="102"/>
      <c r="P5323" s="102"/>
      <c r="Q5323" s="102"/>
      <c r="R5323" s="109"/>
      <c r="S5323" s="102"/>
      <c r="T5323" s="248" t="s">
        <v>20547</v>
      </c>
      <c r="U5323" s="102"/>
      <c r="V5323" s="127" t="s">
        <v>5147</v>
      </c>
      <c r="W5323" s="107"/>
      <c r="X5323" s="324"/>
    </row>
    <row r="5324" spans="1:24" ht="12.95" customHeight="1" x14ac:dyDescent="0.2">
      <c r="A5324" s="102">
        <v>2003</v>
      </c>
      <c r="B5324" s="102" t="s">
        <v>8464</v>
      </c>
      <c r="C5324" s="104" t="s">
        <v>15174</v>
      </c>
      <c r="D5324" s="127" t="s">
        <v>15175</v>
      </c>
      <c r="E5324" s="116" t="s">
        <v>14308</v>
      </c>
      <c r="F5324" s="104" t="s">
        <v>14834</v>
      </c>
      <c r="G5324" s="105">
        <v>15660</v>
      </c>
      <c r="H5324" s="102" t="s">
        <v>11819</v>
      </c>
      <c r="I5324" s="102" t="s">
        <v>10103</v>
      </c>
      <c r="J5324" s="102" t="s">
        <v>14309</v>
      </c>
      <c r="K5324" s="116"/>
      <c r="L5324" s="133" t="s">
        <v>14282</v>
      </c>
      <c r="M5324" s="107"/>
      <c r="N5324" s="112"/>
      <c r="O5324" s="102"/>
      <c r="P5324" s="102"/>
      <c r="Q5324" s="102"/>
      <c r="R5324" s="109"/>
      <c r="S5324" s="102"/>
      <c r="T5324" s="102" t="s">
        <v>7789</v>
      </c>
      <c r="U5324" s="102"/>
      <c r="V5324" s="127" t="s">
        <v>5147</v>
      </c>
      <c r="W5324" s="107"/>
      <c r="X5324" s="324"/>
    </row>
    <row r="5325" spans="1:24" ht="12.95" customHeight="1" x14ac:dyDescent="0.2">
      <c r="A5325" s="101">
        <v>36586</v>
      </c>
      <c r="B5325" s="102" t="s">
        <v>2913</v>
      </c>
      <c r="C5325" s="164" t="s">
        <v>5533</v>
      </c>
      <c r="D5325" s="127" t="s">
        <v>3966</v>
      </c>
      <c r="E5325" s="116" t="s">
        <v>5283</v>
      </c>
      <c r="F5325" s="104" t="s">
        <v>14834</v>
      </c>
      <c r="G5325" s="105">
        <v>14742</v>
      </c>
      <c r="H5325" s="102" t="s">
        <v>5011</v>
      </c>
      <c r="I5325" s="102" t="s">
        <v>11819</v>
      </c>
      <c r="J5325" s="102" t="s">
        <v>5030</v>
      </c>
      <c r="K5325" s="102"/>
      <c r="L5325" s="111"/>
      <c r="M5325" s="109">
        <v>2</v>
      </c>
      <c r="N5325" s="108" t="s">
        <v>32337</v>
      </c>
      <c r="O5325" s="102" t="s">
        <v>12252</v>
      </c>
      <c r="P5325" s="102"/>
      <c r="Q5325" s="102"/>
      <c r="R5325" s="109"/>
      <c r="S5325" s="102" t="s">
        <v>8315</v>
      </c>
      <c r="T5325" s="248" t="s">
        <v>28757</v>
      </c>
      <c r="U5325" s="102" t="s">
        <v>18433</v>
      </c>
      <c r="V5325" s="118">
        <v>6.5</v>
      </c>
      <c r="W5325" s="107"/>
      <c r="X5325" s="324"/>
    </row>
    <row r="5326" spans="1:24" ht="12.95" customHeight="1" x14ac:dyDescent="0.2">
      <c r="A5326" s="101">
        <v>36586</v>
      </c>
      <c r="B5326" s="104" t="s">
        <v>2913</v>
      </c>
      <c r="C5326" s="104" t="s">
        <v>5533</v>
      </c>
      <c r="D5326" s="347" t="s">
        <v>6861</v>
      </c>
      <c r="E5326" s="266" t="s">
        <v>5284</v>
      </c>
      <c r="F5326" s="104" t="s">
        <v>14834</v>
      </c>
      <c r="G5326" s="105"/>
      <c r="H5326" s="102"/>
      <c r="I5326" s="102"/>
      <c r="J5326" s="102"/>
      <c r="K5326" s="233"/>
      <c r="L5326" s="111" t="s">
        <v>15620</v>
      </c>
      <c r="M5326" s="102"/>
      <c r="N5326" s="112"/>
      <c r="O5326" s="102"/>
      <c r="P5326" s="102"/>
      <c r="Q5326" s="102"/>
      <c r="R5326" s="102"/>
      <c r="S5326" s="102"/>
      <c r="T5326" s="102"/>
      <c r="U5326" s="102"/>
      <c r="V5326" s="127" t="s">
        <v>5147</v>
      </c>
      <c r="W5326" s="102"/>
      <c r="X5326" s="324"/>
    </row>
    <row r="5327" spans="1:24" ht="12.95" customHeight="1" x14ac:dyDescent="0.2">
      <c r="A5327" s="101">
        <v>36586</v>
      </c>
      <c r="B5327" s="104" t="s">
        <v>2913</v>
      </c>
      <c r="C5327" s="104" t="s">
        <v>5533</v>
      </c>
      <c r="D5327" s="347" t="s">
        <v>2463</v>
      </c>
      <c r="E5327" s="266" t="s">
        <v>5285</v>
      </c>
      <c r="F5327" s="167" t="s">
        <v>6406</v>
      </c>
      <c r="G5327" s="105"/>
      <c r="H5327" s="102"/>
      <c r="I5327" s="102"/>
      <c r="J5327" s="102"/>
      <c r="K5327" s="233"/>
      <c r="L5327" s="111" t="s">
        <v>15621</v>
      </c>
      <c r="M5327" s="102"/>
      <c r="N5327" s="112"/>
      <c r="O5327" s="102"/>
      <c r="P5327" s="102"/>
      <c r="Q5327" s="102"/>
      <c r="R5327" s="102"/>
      <c r="S5327" s="102"/>
      <c r="T5327" s="102"/>
      <c r="U5327" s="102"/>
      <c r="V5327" s="127" t="s">
        <v>5147</v>
      </c>
      <c r="W5327" s="102"/>
      <c r="X5327" s="324"/>
    </row>
    <row r="5328" spans="1:24" ht="12.95" customHeight="1" x14ac:dyDescent="0.2">
      <c r="A5328" s="101">
        <v>36586</v>
      </c>
      <c r="B5328" s="104" t="s">
        <v>2913</v>
      </c>
      <c r="C5328" s="104" t="s">
        <v>5533</v>
      </c>
      <c r="D5328" s="347" t="s">
        <v>5029</v>
      </c>
      <c r="E5328" s="266" t="s">
        <v>5286</v>
      </c>
      <c r="F5328" s="104" t="s">
        <v>14834</v>
      </c>
      <c r="G5328" s="105"/>
      <c r="H5328" s="102"/>
      <c r="I5328" s="102"/>
      <c r="J5328" s="102"/>
      <c r="K5328" s="233"/>
      <c r="L5328" s="111" t="s">
        <v>15622</v>
      </c>
      <c r="M5328" s="102"/>
      <c r="N5328" s="112"/>
      <c r="O5328" s="102"/>
      <c r="P5328" s="102"/>
      <c r="Q5328" s="102"/>
      <c r="R5328" s="102"/>
      <c r="S5328" s="102"/>
      <c r="T5328" s="102"/>
      <c r="U5328" s="102"/>
      <c r="V5328" s="127" t="s">
        <v>5147</v>
      </c>
      <c r="W5328" s="102"/>
      <c r="X5328" s="324"/>
    </row>
    <row r="5329" spans="1:24" ht="12.95" customHeight="1" x14ac:dyDescent="0.2">
      <c r="A5329" s="101">
        <v>36951</v>
      </c>
      <c r="B5329" s="104" t="s">
        <v>2913</v>
      </c>
      <c r="C5329" s="104" t="s">
        <v>7025</v>
      </c>
      <c r="D5329" s="347" t="s">
        <v>8955</v>
      </c>
      <c r="E5329" s="266" t="s">
        <v>12509</v>
      </c>
      <c r="F5329" s="104" t="s">
        <v>14834</v>
      </c>
      <c r="G5329" s="105"/>
      <c r="H5329" s="102"/>
      <c r="I5329" s="102"/>
      <c r="J5329" s="102"/>
      <c r="K5329" s="233"/>
      <c r="L5329" s="111" t="s">
        <v>15628</v>
      </c>
      <c r="M5329" s="102"/>
      <c r="N5329" s="112"/>
      <c r="O5329" s="102"/>
      <c r="P5329" s="102"/>
      <c r="Q5329" s="102"/>
      <c r="R5329" s="102"/>
      <c r="S5329" s="102"/>
      <c r="T5329" s="102"/>
      <c r="U5329" s="102"/>
      <c r="V5329" s="127" t="s">
        <v>5147</v>
      </c>
      <c r="W5329" s="102"/>
      <c r="X5329" s="324"/>
    </row>
    <row r="5330" spans="1:24" ht="12.95" customHeight="1" x14ac:dyDescent="0.2">
      <c r="A5330" s="101">
        <v>36951</v>
      </c>
      <c r="B5330" s="104" t="s">
        <v>2913</v>
      </c>
      <c r="C5330" s="104" t="s">
        <v>7025</v>
      </c>
      <c r="D5330" s="347" t="s">
        <v>9393</v>
      </c>
      <c r="E5330" s="266" t="s">
        <v>14312</v>
      </c>
      <c r="F5330" s="104" t="s">
        <v>14834</v>
      </c>
      <c r="G5330" s="105"/>
      <c r="H5330" s="102"/>
      <c r="I5330" s="102"/>
      <c r="J5330" s="102"/>
      <c r="K5330" s="233"/>
      <c r="L5330" s="111" t="s">
        <v>15629</v>
      </c>
      <c r="M5330" s="102"/>
      <c r="N5330" s="112"/>
      <c r="O5330" s="102"/>
      <c r="P5330" s="102"/>
      <c r="Q5330" s="102"/>
      <c r="R5330" s="102"/>
      <c r="S5330" s="102"/>
      <c r="T5330" s="102"/>
      <c r="U5330" s="102"/>
      <c r="V5330" s="127" t="s">
        <v>5147</v>
      </c>
      <c r="W5330" s="102"/>
      <c r="X5330" s="324"/>
    </row>
    <row r="5331" spans="1:24" ht="12.95" customHeight="1" x14ac:dyDescent="0.2">
      <c r="A5331" s="101">
        <v>36951</v>
      </c>
      <c r="B5331" s="104" t="s">
        <v>2913</v>
      </c>
      <c r="C5331" s="104" t="s">
        <v>7025</v>
      </c>
      <c r="D5331" s="347" t="s">
        <v>9394</v>
      </c>
      <c r="E5331" s="266" t="s">
        <v>837</v>
      </c>
      <c r="F5331" s="104" t="s">
        <v>14834</v>
      </c>
      <c r="G5331" s="105"/>
      <c r="H5331" s="102"/>
      <c r="I5331" s="102"/>
      <c r="J5331" s="102"/>
      <c r="K5331" s="233"/>
      <c r="L5331" s="111" t="s">
        <v>15631</v>
      </c>
      <c r="M5331" s="102"/>
      <c r="N5331" s="112"/>
      <c r="O5331" s="102"/>
      <c r="P5331" s="102"/>
      <c r="Q5331" s="102"/>
      <c r="R5331" s="102"/>
      <c r="S5331" s="102"/>
      <c r="T5331" s="102"/>
      <c r="U5331" s="102"/>
      <c r="V5331" s="127" t="s">
        <v>5147</v>
      </c>
      <c r="W5331" s="102"/>
      <c r="X5331" s="324"/>
    </row>
    <row r="5332" spans="1:24" ht="12.95" customHeight="1" x14ac:dyDescent="0.2">
      <c r="A5332" s="101">
        <v>36951</v>
      </c>
      <c r="B5332" s="104" t="s">
        <v>2913</v>
      </c>
      <c r="C5332" s="104" t="s">
        <v>7025</v>
      </c>
      <c r="D5332" s="347" t="s">
        <v>9395</v>
      </c>
      <c r="E5332" s="266" t="s">
        <v>600</v>
      </c>
      <c r="F5332" s="104" t="s">
        <v>14834</v>
      </c>
      <c r="G5332" s="105"/>
      <c r="H5332" s="102"/>
      <c r="I5332" s="102"/>
      <c r="J5332" s="102"/>
      <c r="K5332" s="233"/>
      <c r="L5332" s="111" t="s">
        <v>15634</v>
      </c>
      <c r="M5332" s="102"/>
      <c r="N5332" s="112"/>
      <c r="O5332" s="102"/>
      <c r="P5332" s="102"/>
      <c r="Q5332" s="102"/>
      <c r="R5332" s="102"/>
      <c r="S5332" s="102"/>
      <c r="T5332" s="102"/>
      <c r="U5332" s="102"/>
      <c r="V5332" s="127" t="s">
        <v>5147</v>
      </c>
      <c r="W5332" s="102"/>
      <c r="X5332" s="324"/>
    </row>
    <row r="5333" spans="1:24" ht="12.95" customHeight="1" x14ac:dyDescent="0.2">
      <c r="A5333" s="101">
        <v>39150</v>
      </c>
      <c r="B5333" s="102" t="s">
        <v>2913</v>
      </c>
      <c r="C5333" s="103" t="s">
        <v>15201</v>
      </c>
      <c r="D5333" s="102" t="s">
        <v>11108</v>
      </c>
      <c r="E5333" s="102" t="s">
        <v>11107</v>
      </c>
      <c r="F5333" s="104" t="s">
        <v>14834</v>
      </c>
      <c r="G5333" s="105">
        <v>18464</v>
      </c>
      <c r="H5333" s="102" t="s">
        <v>10191</v>
      </c>
      <c r="I5333" s="102" t="s">
        <v>30634</v>
      </c>
      <c r="J5333" s="102" t="s">
        <v>13837</v>
      </c>
      <c r="K5333" s="115"/>
      <c r="L5333" s="111"/>
      <c r="M5333" s="109">
        <v>0.75</v>
      </c>
      <c r="N5333" s="108">
        <v>43</v>
      </c>
      <c r="O5333" s="102" t="s">
        <v>12252</v>
      </c>
      <c r="P5333" s="39"/>
      <c r="Q5333" s="39" t="s">
        <v>2447</v>
      </c>
      <c r="R5333" s="109"/>
      <c r="S5333" s="102"/>
      <c r="T5333" s="102" t="s">
        <v>20579</v>
      </c>
      <c r="U5333" s="102" t="s">
        <v>13838</v>
      </c>
      <c r="V5333" s="109">
        <v>5</v>
      </c>
      <c r="W5333" s="107"/>
      <c r="X5333" s="113"/>
    </row>
    <row r="5334" spans="1:24" ht="12.95" customHeight="1" x14ac:dyDescent="0.2">
      <c r="A5334" s="101">
        <v>39150</v>
      </c>
      <c r="B5334" s="102" t="s">
        <v>2913</v>
      </c>
      <c r="C5334" s="102" t="s">
        <v>15201</v>
      </c>
      <c r="D5334" s="102" t="s">
        <v>14911</v>
      </c>
      <c r="E5334" s="102" t="s">
        <v>10710</v>
      </c>
      <c r="F5334" s="104" t="s">
        <v>14834</v>
      </c>
      <c r="G5334" s="105">
        <v>18471</v>
      </c>
      <c r="H5334" s="102" t="s">
        <v>10191</v>
      </c>
      <c r="I5334" s="102" t="s">
        <v>30634</v>
      </c>
      <c r="J5334" s="102" t="s">
        <v>656</v>
      </c>
      <c r="K5334" s="115"/>
      <c r="L5334" s="111"/>
      <c r="M5334" s="109">
        <v>2</v>
      </c>
      <c r="N5334" s="112" t="s">
        <v>18434</v>
      </c>
      <c r="O5334" s="102" t="s">
        <v>162</v>
      </c>
      <c r="P5334" s="39" t="s">
        <v>13301</v>
      </c>
      <c r="Q5334" s="39" t="s">
        <v>29270</v>
      </c>
      <c r="R5334" s="109"/>
      <c r="S5334" s="102"/>
      <c r="T5334" s="102" t="s">
        <v>20579</v>
      </c>
      <c r="U5334" s="102" t="s">
        <v>18435</v>
      </c>
      <c r="V5334" s="109">
        <v>8</v>
      </c>
      <c r="W5334" s="107"/>
      <c r="X5334" s="113"/>
    </row>
    <row r="5335" spans="1:24" ht="12.95" customHeight="1" x14ac:dyDescent="0.2">
      <c r="A5335" s="101">
        <v>39150</v>
      </c>
      <c r="B5335" s="102" t="s">
        <v>2913</v>
      </c>
      <c r="C5335" s="102" t="s">
        <v>15201</v>
      </c>
      <c r="D5335" s="102" t="s">
        <v>7341</v>
      </c>
      <c r="E5335" s="102" t="s">
        <v>6278</v>
      </c>
      <c r="F5335" s="104" t="s">
        <v>14834</v>
      </c>
      <c r="G5335" s="105">
        <v>18478</v>
      </c>
      <c r="H5335" s="102" t="s">
        <v>10191</v>
      </c>
      <c r="I5335" s="102" t="s">
        <v>32338</v>
      </c>
      <c r="J5335" s="102" t="s">
        <v>13839</v>
      </c>
      <c r="K5335" s="115"/>
      <c r="L5335" s="111"/>
      <c r="M5335" s="109">
        <v>2</v>
      </c>
      <c r="N5335" s="112" t="s">
        <v>18436</v>
      </c>
      <c r="O5335" s="102" t="s">
        <v>13555</v>
      </c>
      <c r="P5335" s="39" t="s">
        <v>13555</v>
      </c>
      <c r="Q5335" s="39" t="s">
        <v>29271</v>
      </c>
      <c r="R5335" s="109"/>
      <c r="S5335" s="102"/>
      <c r="T5335" s="102" t="s">
        <v>20579</v>
      </c>
      <c r="U5335" s="102" t="s">
        <v>29272</v>
      </c>
      <c r="V5335" s="109">
        <v>9.5</v>
      </c>
      <c r="W5335" s="107"/>
      <c r="X5335" s="113"/>
    </row>
    <row r="5336" spans="1:24" ht="12.95" customHeight="1" x14ac:dyDescent="0.2">
      <c r="A5336" s="101">
        <v>39150</v>
      </c>
      <c r="B5336" s="102" t="s">
        <v>2913</v>
      </c>
      <c r="C5336" s="102" t="s">
        <v>15201</v>
      </c>
      <c r="D5336" s="102" t="s">
        <v>11110</v>
      </c>
      <c r="E5336" s="102" t="s">
        <v>11109</v>
      </c>
      <c r="F5336" s="104" t="s">
        <v>14834</v>
      </c>
      <c r="G5336" s="105">
        <v>18481</v>
      </c>
      <c r="H5336" s="102" t="s">
        <v>10191</v>
      </c>
      <c r="I5336" s="102" t="s">
        <v>30634</v>
      </c>
      <c r="J5336" s="102" t="s">
        <v>13840</v>
      </c>
      <c r="K5336" s="115"/>
      <c r="L5336" s="111"/>
      <c r="M5336" s="109">
        <v>1</v>
      </c>
      <c r="N5336" s="112">
        <v>18</v>
      </c>
      <c r="O5336" s="102"/>
      <c r="P5336" s="39"/>
      <c r="Q5336" s="39" t="s">
        <v>16568</v>
      </c>
      <c r="R5336" s="109"/>
      <c r="S5336" s="102"/>
      <c r="T5336" s="102" t="s">
        <v>20579</v>
      </c>
      <c r="U5336" s="102" t="s">
        <v>13841</v>
      </c>
      <c r="V5336" s="109">
        <v>5</v>
      </c>
      <c r="W5336" s="107"/>
      <c r="X5336" s="113"/>
    </row>
    <row r="5337" spans="1:24" ht="12.95" customHeight="1" x14ac:dyDescent="0.2">
      <c r="A5337" s="101">
        <v>39150</v>
      </c>
      <c r="B5337" s="102" t="s">
        <v>2913</v>
      </c>
      <c r="C5337" s="102" t="s">
        <v>15201</v>
      </c>
      <c r="D5337" s="102" t="s">
        <v>13842</v>
      </c>
      <c r="E5337" s="102" t="s">
        <v>6279</v>
      </c>
      <c r="F5337" s="104" t="s">
        <v>14834</v>
      </c>
      <c r="G5337" s="105">
        <v>18506</v>
      </c>
      <c r="H5337" s="102" t="s">
        <v>10191</v>
      </c>
      <c r="I5337" s="102" t="s">
        <v>30634</v>
      </c>
      <c r="J5337" s="102" t="s">
        <v>14912</v>
      </c>
      <c r="K5337" s="115"/>
      <c r="L5337" s="111"/>
      <c r="M5337" s="109">
        <v>1.75</v>
      </c>
      <c r="N5337" s="108" t="s">
        <v>32339</v>
      </c>
      <c r="O5337" s="102" t="s">
        <v>8076</v>
      </c>
      <c r="P5337" s="39" t="s">
        <v>3620</v>
      </c>
      <c r="Q5337" s="39" t="s">
        <v>27360</v>
      </c>
      <c r="R5337" s="109" t="s">
        <v>7035</v>
      </c>
      <c r="S5337" s="102" t="s">
        <v>8315</v>
      </c>
      <c r="T5337" s="102" t="s">
        <v>20579</v>
      </c>
      <c r="U5337" s="102" t="s">
        <v>13843</v>
      </c>
      <c r="V5337" s="109">
        <v>6.5</v>
      </c>
      <c r="W5337" s="107"/>
      <c r="X5337" s="113"/>
    </row>
    <row r="5338" spans="1:24" ht="12.95" customHeight="1" x14ac:dyDescent="0.2">
      <c r="A5338" s="101">
        <v>39150</v>
      </c>
      <c r="B5338" s="102" t="s">
        <v>2913</v>
      </c>
      <c r="C5338" s="102" t="s">
        <v>15201</v>
      </c>
      <c r="D5338" s="102" t="s">
        <v>1165</v>
      </c>
      <c r="E5338" s="102" t="s">
        <v>10711</v>
      </c>
      <c r="F5338" s="104" t="s">
        <v>14834</v>
      </c>
      <c r="G5338" s="105">
        <v>18525</v>
      </c>
      <c r="H5338" s="102" t="s">
        <v>30634</v>
      </c>
      <c r="I5338" s="102" t="s">
        <v>10191</v>
      </c>
      <c r="J5338" s="102" t="s">
        <v>13844</v>
      </c>
      <c r="K5338" s="115"/>
      <c r="L5338" s="111"/>
      <c r="M5338" s="109">
        <v>2</v>
      </c>
      <c r="N5338" s="112" t="s">
        <v>16432</v>
      </c>
      <c r="O5338" s="102" t="s">
        <v>15928</v>
      </c>
      <c r="P5338" s="39" t="s">
        <v>13301</v>
      </c>
      <c r="Q5338" s="39" t="s">
        <v>16877</v>
      </c>
      <c r="R5338" s="109"/>
      <c r="S5338" s="102"/>
      <c r="T5338" s="102" t="s">
        <v>20579</v>
      </c>
      <c r="U5338" s="102" t="s">
        <v>18437</v>
      </c>
      <c r="V5338" s="109">
        <v>8</v>
      </c>
      <c r="W5338" s="107"/>
      <c r="X5338" s="113"/>
    </row>
    <row r="5339" spans="1:24" ht="12.95" customHeight="1" x14ac:dyDescent="0.2">
      <c r="A5339" s="101">
        <v>39521</v>
      </c>
      <c r="B5339" s="102" t="s">
        <v>2913</v>
      </c>
      <c r="C5339" s="103" t="s">
        <v>15200</v>
      </c>
      <c r="D5339" s="102" t="s">
        <v>12154</v>
      </c>
      <c r="E5339" s="102" t="s">
        <v>4968</v>
      </c>
      <c r="F5339" s="104" t="s">
        <v>14834</v>
      </c>
      <c r="G5339" s="105">
        <v>16228</v>
      </c>
      <c r="H5339" s="102" t="s">
        <v>11819</v>
      </c>
      <c r="I5339" s="102" t="s">
        <v>10191</v>
      </c>
      <c r="J5339" s="102" t="s">
        <v>9751</v>
      </c>
      <c r="K5339" s="115"/>
      <c r="L5339" s="111"/>
      <c r="M5339" s="109">
        <v>1</v>
      </c>
      <c r="N5339" s="108" t="s">
        <v>2482</v>
      </c>
      <c r="O5339" s="102" t="s">
        <v>9125</v>
      </c>
      <c r="P5339" s="39"/>
      <c r="Q5339" s="39" t="s">
        <v>2447</v>
      </c>
      <c r="R5339" s="109"/>
      <c r="S5339" s="102"/>
      <c r="T5339" s="102" t="s">
        <v>20547</v>
      </c>
      <c r="U5339" s="102" t="s">
        <v>29273</v>
      </c>
      <c r="V5339" s="109">
        <v>4.5</v>
      </c>
      <c r="W5339" s="107"/>
      <c r="X5339" s="113"/>
    </row>
    <row r="5340" spans="1:24" ht="12.95" customHeight="1" x14ac:dyDescent="0.2">
      <c r="A5340" s="101">
        <v>39521</v>
      </c>
      <c r="B5340" s="102" t="s">
        <v>2913</v>
      </c>
      <c r="C5340" s="102" t="s">
        <v>15200</v>
      </c>
      <c r="D5340" s="102" t="s">
        <v>3965</v>
      </c>
      <c r="E5340" s="102" t="s">
        <v>4969</v>
      </c>
      <c r="F5340" s="104" t="s">
        <v>14834</v>
      </c>
      <c r="G5340" s="105">
        <v>15827</v>
      </c>
      <c r="H5340" s="102" t="s">
        <v>2625</v>
      </c>
      <c r="I5340" s="102" t="s">
        <v>13336</v>
      </c>
      <c r="J5340" s="102" t="s">
        <v>12155</v>
      </c>
      <c r="K5340" s="115"/>
      <c r="L5340" s="111"/>
      <c r="M5340" s="109">
        <v>3</v>
      </c>
      <c r="N5340" s="112" t="s">
        <v>18438</v>
      </c>
      <c r="O5340" s="102" t="s">
        <v>9125</v>
      </c>
      <c r="P5340" s="39"/>
      <c r="Q5340" s="39" t="s">
        <v>29274</v>
      </c>
      <c r="R5340" s="109"/>
      <c r="S5340" s="102"/>
      <c r="T5340" s="102" t="s">
        <v>21383</v>
      </c>
      <c r="U5340" s="102" t="s">
        <v>29231</v>
      </c>
      <c r="V5340" s="109">
        <v>6</v>
      </c>
      <c r="W5340" s="107"/>
      <c r="X5340" s="113"/>
    </row>
    <row r="5341" spans="1:24" ht="12.95" customHeight="1" x14ac:dyDescent="0.2">
      <c r="A5341" s="101">
        <v>39521</v>
      </c>
      <c r="B5341" s="102" t="s">
        <v>2913</v>
      </c>
      <c r="C5341" s="102" t="s">
        <v>15200</v>
      </c>
      <c r="D5341" s="102" t="s">
        <v>601</v>
      </c>
      <c r="E5341" s="102" t="s">
        <v>4970</v>
      </c>
      <c r="F5341" s="104" t="s">
        <v>14834</v>
      </c>
      <c r="G5341" s="105">
        <v>16316</v>
      </c>
      <c r="H5341" s="102" t="s">
        <v>11819</v>
      </c>
      <c r="I5341" s="102" t="s">
        <v>10191</v>
      </c>
      <c r="J5341" s="102" t="s">
        <v>12156</v>
      </c>
      <c r="K5341" s="115"/>
      <c r="L5341" s="111" t="s">
        <v>8581</v>
      </c>
      <c r="M5341" s="109">
        <v>1</v>
      </c>
      <c r="N5341" s="112" t="s">
        <v>930</v>
      </c>
      <c r="O5341" s="102" t="s">
        <v>29275</v>
      </c>
      <c r="P5341" s="39"/>
      <c r="Q5341" s="39" t="s">
        <v>16680</v>
      </c>
      <c r="R5341" s="109"/>
      <c r="S5341" s="102"/>
      <c r="T5341" s="102" t="s">
        <v>20547</v>
      </c>
      <c r="U5341" s="102" t="s">
        <v>18439</v>
      </c>
      <c r="V5341" s="109">
        <v>6</v>
      </c>
      <c r="W5341" s="107"/>
      <c r="X5341" s="113"/>
    </row>
    <row r="5342" spans="1:24" ht="12.95" customHeight="1" x14ac:dyDescent="0.2">
      <c r="A5342" s="101">
        <v>39521</v>
      </c>
      <c r="B5342" s="102" t="s">
        <v>2913</v>
      </c>
      <c r="C5342" s="102" t="s">
        <v>15200</v>
      </c>
      <c r="D5342" s="102" t="s">
        <v>1942</v>
      </c>
      <c r="E5342" s="102" t="s">
        <v>4971</v>
      </c>
      <c r="F5342" s="104" t="s">
        <v>14834</v>
      </c>
      <c r="G5342" s="105">
        <v>16438</v>
      </c>
      <c r="H5342" s="102" t="s">
        <v>32340</v>
      </c>
      <c r="I5342" s="102" t="s">
        <v>11819</v>
      </c>
      <c r="J5342" s="102" t="s">
        <v>975</v>
      </c>
      <c r="K5342" s="115"/>
      <c r="L5342" s="111"/>
      <c r="M5342" s="109">
        <v>0.5</v>
      </c>
      <c r="N5342" s="125">
        <v>23</v>
      </c>
      <c r="O5342" s="102"/>
      <c r="P5342" s="39"/>
      <c r="Q5342" s="39" t="s">
        <v>21024</v>
      </c>
      <c r="R5342" s="109"/>
      <c r="S5342" s="102"/>
      <c r="T5342" s="102" t="s">
        <v>20546</v>
      </c>
      <c r="U5342" s="102" t="s">
        <v>27318</v>
      </c>
      <c r="V5342" s="109">
        <v>5</v>
      </c>
      <c r="W5342" s="107"/>
      <c r="X5342" s="113"/>
    </row>
    <row r="5343" spans="1:24" ht="12.95" customHeight="1" x14ac:dyDescent="0.2">
      <c r="A5343" s="101">
        <v>39521</v>
      </c>
      <c r="B5343" s="102" t="s">
        <v>2913</v>
      </c>
      <c r="C5343" s="102" t="s">
        <v>15200</v>
      </c>
      <c r="D5343" s="102" t="s">
        <v>6915</v>
      </c>
      <c r="E5343" s="102" t="s">
        <v>12149</v>
      </c>
      <c r="F5343" s="104" t="s">
        <v>14834</v>
      </c>
      <c r="G5343" s="105">
        <v>14580</v>
      </c>
      <c r="H5343" s="102" t="s">
        <v>3253</v>
      </c>
      <c r="I5343" s="102" t="s">
        <v>10103</v>
      </c>
      <c r="J5343" s="102" t="s">
        <v>11686</v>
      </c>
      <c r="K5343" s="115"/>
      <c r="L5343" s="111"/>
      <c r="M5343" s="109">
        <v>0.5</v>
      </c>
      <c r="N5343" s="125">
        <v>46</v>
      </c>
      <c r="O5343" s="102" t="s">
        <v>5985</v>
      </c>
      <c r="P5343" s="39" t="s">
        <v>9125</v>
      </c>
      <c r="Q5343" s="39" t="s">
        <v>17282</v>
      </c>
      <c r="R5343" s="109"/>
      <c r="S5343" s="102" t="s">
        <v>9435</v>
      </c>
      <c r="T5343" s="102" t="s">
        <v>20549</v>
      </c>
      <c r="U5343" s="102" t="s">
        <v>29276</v>
      </c>
      <c r="V5343" s="109">
        <v>6</v>
      </c>
      <c r="W5343" s="107"/>
      <c r="X5343" s="113"/>
    </row>
    <row r="5344" spans="1:24" ht="12.95" customHeight="1" x14ac:dyDescent="0.2">
      <c r="A5344" s="101">
        <v>39521</v>
      </c>
      <c r="B5344" s="102" t="s">
        <v>2913</v>
      </c>
      <c r="C5344" s="102" t="s">
        <v>15200</v>
      </c>
      <c r="D5344" s="102" t="s">
        <v>6916</v>
      </c>
      <c r="E5344" s="102" t="s">
        <v>12150</v>
      </c>
      <c r="F5344" s="104" t="s">
        <v>14834</v>
      </c>
      <c r="G5344" s="105">
        <v>18688</v>
      </c>
      <c r="H5344" s="102" t="s">
        <v>32341</v>
      </c>
      <c r="I5344" s="102" t="s">
        <v>5411</v>
      </c>
      <c r="J5344" s="102" t="s">
        <v>5412</v>
      </c>
      <c r="K5344" s="115"/>
      <c r="L5344" s="111"/>
      <c r="M5344" s="109">
        <v>1</v>
      </c>
      <c r="N5344" s="112">
        <v>37</v>
      </c>
      <c r="O5344" s="102" t="s">
        <v>9125</v>
      </c>
      <c r="P5344" s="39"/>
      <c r="Q5344" s="39" t="s">
        <v>16121</v>
      </c>
      <c r="R5344" s="109"/>
      <c r="S5344" s="102"/>
      <c r="T5344" s="102" t="s">
        <v>20579</v>
      </c>
      <c r="U5344" s="102" t="s">
        <v>29277</v>
      </c>
      <c r="V5344" s="109">
        <v>5</v>
      </c>
      <c r="W5344" s="107"/>
      <c r="X5344" s="113"/>
    </row>
    <row r="5345" spans="1:24" ht="12.95" customHeight="1" x14ac:dyDescent="0.2">
      <c r="A5345" s="101">
        <v>39521</v>
      </c>
      <c r="B5345" s="102" t="s">
        <v>2913</v>
      </c>
      <c r="C5345" s="102" t="s">
        <v>15200</v>
      </c>
      <c r="D5345" s="102" t="s">
        <v>1391</v>
      </c>
      <c r="E5345" s="102" t="s">
        <v>12151</v>
      </c>
      <c r="F5345" s="104" t="s">
        <v>14834</v>
      </c>
      <c r="G5345" s="105">
        <v>16772</v>
      </c>
      <c r="H5345" s="102" t="s">
        <v>10191</v>
      </c>
      <c r="I5345" s="102" t="s">
        <v>11819</v>
      </c>
      <c r="J5345" s="102" t="s">
        <v>13367</v>
      </c>
      <c r="K5345" s="115"/>
      <c r="L5345" s="111"/>
      <c r="M5345" s="109">
        <v>0.5</v>
      </c>
      <c r="N5345" s="112">
        <v>50</v>
      </c>
      <c r="O5345" s="102" t="s">
        <v>5985</v>
      </c>
      <c r="P5345" s="39"/>
      <c r="Q5345" s="39" t="s">
        <v>162</v>
      </c>
      <c r="R5345" s="109"/>
      <c r="S5345" s="102"/>
      <c r="T5345" s="102" t="s">
        <v>20546</v>
      </c>
      <c r="U5345" s="102" t="s">
        <v>32342</v>
      </c>
      <c r="V5345" s="109">
        <v>3</v>
      </c>
      <c r="W5345" s="107"/>
      <c r="X5345" s="113"/>
    </row>
    <row r="5346" spans="1:24" ht="12.95" customHeight="1" x14ac:dyDescent="0.2">
      <c r="A5346" s="101">
        <v>39521</v>
      </c>
      <c r="B5346" s="102" t="s">
        <v>2913</v>
      </c>
      <c r="C5346" s="102" t="s">
        <v>15200</v>
      </c>
      <c r="D5346" s="102" t="s">
        <v>8933</v>
      </c>
      <c r="E5346" s="102" t="s">
        <v>12152</v>
      </c>
      <c r="F5346" s="104" t="s">
        <v>14834</v>
      </c>
      <c r="G5346" s="105">
        <v>1944</v>
      </c>
      <c r="H5346" s="102" t="s">
        <v>10191</v>
      </c>
      <c r="I5346" s="102" t="s">
        <v>2625</v>
      </c>
      <c r="J5346" s="102" t="s">
        <v>13763</v>
      </c>
      <c r="K5346" s="115"/>
      <c r="L5346" s="111"/>
      <c r="M5346" s="109">
        <v>2</v>
      </c>
      <c r="N5346" s="112" t="s">
        <v>16945</v>
      </c>
      <c r="O5346" s="102" t="s">
        <v>16856</v>
      </c>
      <c r="P5346" s="39"/>
      <c r="Q5346" s="39" t="s">
        <v>19499</v>
      </c>
      <c r="R5346" s="109"/>
      <c r="S5346" s="102"/>
      <c r="T5346" s="102" t="s">
        <v>20545</v>
      </c>
      <c r="U5346" s="102" t="s">
        <v>29278</v>
      </c>
      <c r="V5346" s="109">
        <v>8</v>
      </c>
      <c r="W5346" s="107"/>
      <c r="X5346" s="113"/>
    </row>
    <row r="5347" spans="1:24" ht="12.95" customHeight="1" x14ac:dyDescent="0.2">
      <c r="A5347" s="101">
        <v>39521</v>
      </c>
      <c r="B5347" s="102" t="s">
        <v>2913</v>
      </c>
      <c r="C5347" s="102" t="s">
        <v>15200</v>
      </c>
      <c r="D5347" s="102" t="s">
        <v>8005</v>
      </c>
      <c r="E5347" s="102" t="s">
        <v>12153</v>
      </c>
      <c r="F5347" s="104" t="s">
        <v>14834</v>
      </c>
      <c r="G5347" s="105">
        <v>15493</v>
      </c>
      <c r="H5347" s="102" t="s">
        <v>32343</v>
      </c>
      <c r="I5347" s="102" t="s">
        <v>11819</v>
      </c>
      <c r="J5347" s="102" t="s">
        <v>8006</v>
      </c>
      <c r="K5347" s="115"/>
      <c r="L5347" s="111"/>
      <c r="M5347" s="109">
        <v>0.75</v>
      </c>
      <c r="N5347" s="125">
        <v>28</v>
      </c>
      <c r="O5347" s="102" t="s">
        <v>9125</v>
      </c>
      <c r="P5347" s="39" t="s">
        <v>9160</v>
      </c>
      <c r="Q5347" s="39" t="s">
        <v>17475</v>
      </c>
      <c r="R5347" s="109"/>
      <c r="S5347" s="102"/>
      <c r="T5347" s="102" t="s">
        <v>14962</v>
      </c>
      <c r="U5347" s="102" t="s">
        <v>32344</v>
      </c>
      <c r="V5347" s="109">
        <v>6</v>
      </c>
      <c r="W5347" s="107"/>
      <c r="X5347" s="113"/>
    </row>
    <row r="5348" spans="1:24" ht="12.95" customHeight="1" x14ac:dyDescent="0.2">
      <c r="A5348" s="101">
        <v>39885</v>
      </c>
      <c r="B5348" s="102" t="s">
        <v>2913</v>
      </c>
      <c r="C5348" s="103" t="s">
        <v>5532</v>
      </c>
      <c r="D5348" s="102" t="s">
        <v>14386</v>
      </c>
      <c r="E5348" s="102" t="s">
        <v>12564</v>
      </c>
      <c r="F5348" s="104" t="s">
        <v>14834</v>
      </c>
      <c r="G5348" s="105">
        <v>15670</v>
      </c>
      <c r="H5348" s="102" t="s">
        <v>7198</v>
      </c>
      <c r="I5348" s="102" t="s">
        <v>32345</v>
      </c>
      <c r="J5348" s="102" t="s">
        <v>15198</v>
      </c>
      <c r="K5348" s="115"/>
      <c r="L5348" s="111"/>
      <c r="M5348" s="109">
        <v>1</v>
      </c>
      <c r="N5348" s="108" t="s">
        <v>32346</v>
      </c>
      <c r="O5348" s="102"/>
      <c r="P5348" s="39"/>
      <c r="Q5348" s="39" t="s">
        <v>16831</v>
      </c>
      <c r="R5348" s="109" t="s">
        <v>7035</v>
      </c>
      <c r="S5348" s="102"/>
      <c r="T5348" s="102" t="s">
        <v>21293</v>
      </c>
      <c r="U5348" s="102" t="s">
        <v>29279</v>
      </c>
      <c r="V5348" s="109">
        <v>5</v>
      </c>
      <c r="W5348" s="107"/>
      <c r="X5348" s="113"/>
    </row>
    <row r="5349" spans="1:24" ht="12.95" customHeight="1" x14ac:dyDescent="0.2">
      <c r="A5349" s="101">
        <v>39885</v>
      </c>
      <c r="B5349" s="102" t="s">
        <v>2913</v>
      </c>
      <c r="C5349" s="102" t="s">
        <v>5532</v>
      </c>
      <c r="D5349" s="102" t="s">
        <v>15199</v>
      </c>
      <c r="E5349" s="102" t="s">
        <v>12565</v>
      </c>
      <c r="F5349" s="167" t="s">
        <v>6406</v>
      </c>
      <c r="G5349" s="105">
        <v>15707</v>
      </c>
      <c r="H5349" s="102" t="s">
        <v>32347</v>
      </c>
      <c r="I5349" s="102" t="s">
        <v>32348</v>
      </c>
      <c r="J5349" s="102" t="s">
        <v>10487</v>
      </c>
      <c r="K5349" s="115"/>
      <c r="L5349" s="111"/>
      <c r="M5349" s="109">
        <v>4</v>
      </c>
      <c r="N5349" s="112" t="s">
        <v>16772</v>
      </c>
      <c r="O5349" s="102"/>
      <c r="P5349" s="39"/>
      <c r="Q5349" s="39" t="s">
        <v>29280</v>
      </c>
      <c r="R5349" s="109"/>
      <c r="S5349" s="102"/>
      <c r="T5349" s="102" t="s">
        <v>7789</v>
      </c>
      <c r="U5349" s="102" t="s">
        <v>29281</v>
      </c>
      <c r="V5349" s="109">
        <v>5.5</v>
      </c>
      <c r="W5349" s="107"/>
      <c r="X5349" s="113"/>
    </row>
    <row r="5350" spans="1:24" ht="12.95" customHeight="1" x14ac:dyDescent="0.2">
      <c r="A5350" s="101">
        <v>39885</v>
      </c>
      <c r="B5350" s="102" t="s">
        <v>2913</v>
      </c>
      <c r="C5350" s="102" t="s">
        <v>5532</v>
      </c>
      <c r="D5350" s="102" t="s">
        <v>13884</v>
      </c>
      <c r="E5350" s="102" t="s">
        <v>12566</v>
      </c>
      <c r="F5350" s="104" t="s">
        <v>14834</v>
      </c>
      <c r="G5350" s="105">
        <v>15891</v>
      </c>
      <c r="H5350" s="102" t="s">
        <v>32349</v>
      </c>
      <c r="I5350" s="102" t="s">
        <v>4890</v>
      </c>
      <c r="J5350" s="102" t="s">
        <v>13883</v>
      </c>
      <c r="K5350" s="115"/>
      <c r="L5350" s="111" t="s">
        <v>34601</v>
      </c>
      <c r="M5350" s="109">
        <v>0.5</v>
      </c>
      <c r="N5350" s="108">
        <v>24</v>
      </c>
      <c r="O5350" s="102"/>
      <c r="P5350" s="39"/>
      <c r="Q5350" s="39" t="s">
        <v>19450</v>
      </c>
      <c r="R5350" s="109"/>
      <c r="S5350" s="102"/>
      <c r="T5350" s="102" t="s">
        <v>7789</v>
      </c>
      <c r="U5350" s="102" t="s">
        <v>14536</v>
      </c>
      <c r="V5350" s="109">
        <v>5</v>
      </c>
      <c r="W5350" s="107"/>
      <c r="X5350" s="113"/>
    </row>
    <row r="5351" spans="1:24" ht="12.95" customHeight="1" x14ac:dyDescent="0.2">
      <c r="A5351" s="101">
        <v>39885</v>
      </c>
      <c r="B5351" s="102" t="s">
        <v>2913</v>
      </c>
      <c r="C5351" s="102" t="s">
        <v>5532</v>
      </c>
      <c r="D5351" s="102" t="s">
        <v>13885</v>
      </c>
      <c r="E5351" s="102" t="s">
        <v>12567</v>
      </c>
      <c r="F5351" s="104" t="s">
        <v>14834</v>
      </c>
      <c r="G5351" s="105">
        <v>15893</v>
      </c>
      <c r="H5351" s="102" t="s">
        <v>32350</v>
      </c>
      <c r="I5351" s="102" t="s">
        <v>30950</v>
      </c>
      <c r="J5351" s="102" t="s">
        <v>14537</v>
      </c>
      <c r="K5351" s="115"/>
      <c r="L5351" s="111" t="s">
        <v>34601</v>
      </c>
      <c r="M5351" s="109">
        <v>2</v>
      </c>
      <c r="N5351" s="112" t="s">
        <v>18199</v>
      </c>
      <c r="O5351" s="102"/>
      <c r="P5351" s="39"/>
      <c r="Q5351" s="39" t="s">
        <v>19521</v>
      </c>
      <c r="R5351" s="109"/>
      <c r="S5351" s="102"/>
      <c r="T5351" s="102" t="s">
        <v>7789</v>
      </c>
      <c r="U5351" s="102" t="s">
        <v>16986</v>
      </c>
      <c r="V5351" s="109">
        <v>7.5</v>
      </c>
      <c r="W5351" s="107"/>
      <c r="X5351" s="113"/>
    </row>
    <row r="5352" spans="1:24" ht="12.95" customHeight="1" x14ac:dyDescent="0.2">
      <c r="A5352" s="101">
        <v>39885</v>
      </c>
      <c r="B5352" s="102" t="s">
        <v>2913</v>
      </c>
      <c r="C5352" s="102" t="s">
        <v>5532</v>
      </c>
      <c r="D5352" s="102" t="s">
        <v>12329</v>
      </c>
      <c r="E5352" s="102" t="s">
        <v>12568</v>
      </c>
      <c r="F5352" s="104" t="s">
        <v>14834</v>
      </c>
      <c r="G5352" s="105">
        <v>16073</v>
      </c>
      <c r="H5352" s="102" t="s">
        <v>30710</v>
      </c>
      <c r="I5352" s="115" t="s">
        <v>31844</v>
      </c>
      <c r="J5352" s="102" t="s">
        <v>12330</v>
      </c>
      <c r="K5352" s="115"/>
      <c r="L5352" s="111" t="s">
        <v>34601</v>
      </c>
      <c r="M5352" s="109">
        <v>2</v>
      </c>
      <c r="N5352" s="112" t="s">
        <v>17804</v>
      </c>
      <c r="O5352" s="102" t="s">
        <v>12252</v>
      </c>
      <c r="P5352" s="39"/>
      <c r="Q5352" s="39" t="s">
        <v>28782</v>
      </c>
      <c r="R5352" s="109"/>
      <c r="S5352" s="102" t="s">
        <v>8315</v>
      </c>
      <c r="T5352" s="102" t="s">
        <v>7789</v>
      </c>
      <c r="U5352" s="102" t="s">
        <v>29282</v>
      </c>
      <c r="V5352" s="109">
        <v>8.5</v>
      </c>
      <c r="W5352" s="107"/>
      <c r="X5352" s="113"/>
    </row>
    <row r="5353" spans="1:24" ht="12.95" customHeight="1" x14ac:dyDescent="0.2">
      <c r="A5353" s="101">
        <v>39885</v>
      </c>
      <c r="B5353" s="102" t="s">
        <v>2913</v>
      </c>
      <c r="C5353" s="102" t="s">
        <v>5532</v>
      </c>
      <c r="D5353" s="102" t="s">
        <v>11722</v>
      </c>
      <c r="E5353" s="102" t="s">
        <v>12569</v>
      </c>
      <c r="F5353" s="104" t="s">
        <v>14834</v>
      </c>
      <c r="G5353" s="105">
        <v>16248</v>
      </c>
      <c r="H5353" s="102" t="s">
        <v>11819</v>
      </c>
      <c r="I5353" s="102" t="s">
        <v>32113</v>
      </c>
      <c r="J5353" s="102" t="s">
        <v>12331</v>
      </c>
      <c r="K5353" s="115"/>
      <c r="L5353" s="111" t="s">
        <v>34601</v>
      </c>
      <c r="M5353" s="109">
        <v>2</v>
      </c>
      <c r="N5353" s="112" t="s">
        <v>17520</v>
      </c>
      <c r="O5353" s="102" t="s">
        <v>9125</v>
      </c>
      <c r="P5353" s="39"/>
      <c r="Q5353" s="39" t="s">
        <v>29283</v>
      </c>
      <c r="R5353" s="109"/>
      <c r="S5353" s="102"/>
      <c r="T5353" s="102" t="s">
        <v>7789</v>
      </c>
      <c r="U5353" s="102" t="s">
        <v>29284</v>
      </c>
      <c r="V5353" s="109">
        <v>9.5</v>
      </c>
      <c r="W5353" s="107"/>
      <c r="X5353" s="113"/>
    </row>
    <row r="5354" spans="1:24" ht="12.95" customHeight="1" x14ac:dyDescent="0.2">
      <c r="A5354" s="101">
        <v>39885</v>
      </c>
      <c r="B5354" s="102" t="s">
        <v>2913</v>
      </c>
      <c r="C5354" s="102" t="s">
        <v>5532</v>
      </c>
      <c r="D5354" s="102" t="s">
        <v>785</v>
      </c>
      <c r="E5354" s="102" t="s">
        <v>12570</v>
      </c>
      <c r="F5354" s="104" t="s">
        <v>14834</v>
      </c>
      <c r="G5354" s="105">
        <v>16467</v>
      </c>
      <c r="H5354" s="102" t="s">
        <v>2625</v>
      </c>
      <c r="I5354" s="102" t="s">
        <v>32351</v>
      </c>
      <c r="J5354" s="102" t="s">
        <v>786</v>
      </c>
      <c r="K5354" s="115"/>
      <c r="L5354" s="111"/>
      <c r="M5354" s="109">
        <v>2.75</v>
      </c>
      <c r="N5354" s="108" t="s">
        <v>32352</v>
      </c>
      <c r="O5354" s="102" t="s">
        <v>162</v>
      </c>
      <c r="P5354" s="39"/>
      <c r="Q5354" s="39" t="s">
        <v>20688</v>
      </c>
      <c r="R5354" s="109" t="s">
        <v>7035</v>
      </c>
      <c r="S5354" s="102"/>
      <c r="T5354" s="102" t="s">
        <v>20545</v>
      </c>
      <c r="U5354" s="102" t="s">
        <v>32353</v>
      </c>
      <c r="V5354" s="109">
        <v>6.5</v>
      </c>
      <c r="W5354" s="107"/>
      <c r="X5354" s="113"/>
    </row>
    <row r="5355" spans="1:24" ht="12.95" customHeight="1" x14ac:dyDescent="0.2">
      <c r="A5355" s="101">
        <v>39885</v>
      </c>
      <c r="B5355" s="102" t="s">
        <v>2913</v>
      </c>
      <c r="C5355" s="102" t="s">
        <v>5532</v>
      </c>
      <c r="D5355" s="102" t="s">
        <v>787</v>
      </c>
      <c r="E5355" s="102" t="s">
        <v>14277</v>
      </c>
      <c r="F5355" s="104" t="s">
        <v>14834</v>
      </c>
      <c r="G5355" s="105">
        <v>16564</v>
      </c>
      <c r="H5355" s="102" t="s">
        <v>32354</v>
      </c>
      <c r="I5355" s="102" t="s">
        <v>10103</v>
      </c>
      <c r="J5355" s="102" t="s">
        <v>3131</v>
      </c>
      <c r="K5355" s="115"/>
      <c r="L5355" s="111" t="s">
        <v>34601</v>
      </c>
      <c r="M5355" s="109">
        <v>2</v>
      </c>
      <c r="N5355" s="112" t="s">
        <v>17892</v>
      </c>
      <c r="O5355" s="102"/>
      <c r="P5355" s="39" t="s">
        <v>9125</v>
      </c>
      <c r="Q5355" s="39" t="s">
        <v>20929</v>
      </c>
      <c r="R5355" s="109"/>
      <c r="S5355" s="102"/>
      <c r="T5355" s="102" t="s">
        <v>7789</v>
      </c>
      <c r="U5355" s="102" t="s">
        <v>29285</v>
      </c>
      <c r="V5355" s="109">
        <v>7.5</v>
      </c>
      <c r="W5355" s="107"/>
      <c r="X5355" s="113"/>
    </row>
    <row r="5356" spans="1:24" ht="12.95" customHeight="1" x14ac:dyDescent="0.2">
      <c r="A5356" s="101">
        <v>40249</v>
      </c>
      <c r="B5356" s="102" t="s">
        <v>2913</v>
      </c>
      <c r="C5356" s="103" t="s">
        <v>10342</v>
      </c>
      <c r="D5356" s="102" t="s">
        <v>10351</v>
      </c>
      <c r="E5356" s="102" t="s">
        <v>10343</v>
      </c>
      <c r="F5356" s="104" t="s">
        <v>14834</v>
      </c>
      <c r="G5356" s="105">
        <v>15365</v>
      </c>
      <c r="H5356" s="102" t="s">
        <v>29286</v>
      </c>
      <c r="I5356" s="102" t="s">
        <v>30710</v>
      </c>
      <c r="J5356" s="102" t="s">
        <v>4487</v>
      </c>
      <c r="K5356" s="115"/>
      <c r="L5356" s="111"/>
      <c r="M5356" s="109">
        <v>3</v>
      </c>
      <c r="N5356" s="112" t="s">
        <v>29287</v>
      </c>
      <c r="O5356" s="102"/>
      <c r="P5356" s="39"/>
      <c r="Q5356" s="39" t="s">
        <v>29288</v>
      </c>
      <c r="R5356" s="109"/>
      <c r="S5356" s="102"/>
      <c r="T5356" s="102" t="s">
        <v>7789</v>
      </c>
      <c r="U5356" s="102" t="s">
        <v>18440</v>
      </c>
      <c r="V5356" s="109">
        <v>7</v>
      </c>
      <c r="W5356" s="107"/>
      <c r="X5356" s="113"/>
    </row>
    <row r="5357" spans="1:24" ht="12.95" customHeight="1" x14ac:dyDescent="0.2">
      <c r="A5357" s="101">
        <v>40249</v>
      </c>
      <c r="B5357" s="102" t="s">
        <v>2913</v>
      </c>
      <c r="C5357" s="102" t="s">
        <v>10342</v>
      </c>
      <c r="D5357" s="102" t="s">
        <v>11883</v>
      </c>
      <c r="E5357" s="102" t="s">
        <v>10344</v>
      </c>
      <c r="F5357" s="104" t="s">
        <v>14834</v>
      </c>
      <c r="G5357" s="105">
        <v>15505</v>
      </c>
      <c r="H5357" s="102" t="s">
        <v>30710</v>
      </c>
      <c r="I5357" s="234" t="s">
        <v>32355</v>
      </c>
      <c r="J5357" s="102" t="s">
        <v>1535</v>
      </c>
      <c r="K5357" s="115"/>
      <c r="L5357" s="111"/>
      <c r="M5357" s="109">
        <v>2</v>
      </c>
      <c r="N5357" s="112" t="s">
        <v>18111</v>
      </c>
      <c r="O5357" s="102" t="s">
        <v>3620</v>
      </c>
      <c r="P5357" s="39" t="s">
        <v>15889</v>
      </c>
      <c r="Q5357" s="39" t="s">
        <v>16548</v>
      </c>
      <c r="R5357" s="109"/>
      <c r="S5357" s="102"/>
      <c r="T5357" s="102" t="s">
        <v>7789</v>
      </c>
      <c r="U5357" s="102"/>
      <c r="V5357" s="109">
        <v>7</v>
      </c>
      <c r="W5357" s="107"/>
      <c r="X5357" s="113"/>
    </row>
    <row r="5358" spans="1:24" ht="12.95" customHeight="1" x14ac:dyDescent="0.2">
      <c r="A5358" s="101">
        <v>40249</v>
      </c>
      <c r="B5358" s="102" t="s">
        <v>2913</v>
      </c>
      <c r="C5358" s="102" t="s">
        <v>10342</v>
      </c>
      <c r="D5358" s="102" t="s">
        <v>11882</v>
      </c>
      <c r="E5358" s="102" t="s">
        <v>10345</v>
      </c>
      <c r="F5358" s="104" t="s">
        <v>14834</v>
      </c>
      <c r="G5358" s="105">
        <v>15815</v>
      </c>
      <c r="H5358" s="102" t="s">
        <v>32348</v>
      </c>
      <c r="I5358" s="102" t="s">
        <v>32356</v>
      </c>
      <c r="J5358" s="102" t="s">
        <v>1536</v>
      </c>
      <c r="K5358" s="115"/>
      <c r="L5358" s="111" t="s">
        <v>34601</v>
      </c>
      <c r="M5358" s="109">
        <v>1</v>
      </c>
      <c r="N5358" s="108" t="s">
        <v>32357</v>
      </c>
      <c r="O5358" s="102" t="s">
        <v>10189</v>
      </c>
      <c r="P5358" s="39"/>
      <c r="Q5358" s="39" t="s">
        <v>19131</v>
      </c>
      <c r="R5358" s="109"/>
      <c r="S5358" s="102"/>
      <c r="T5358" s="102" t="s">
        <v>7789</v>
      </c>
      <c r="U5358" s="102" t="s">
        <v>29289</v>
      </c>
      <c r="V5358" s="109">
        <v>5.5</v>
      </c>
      <c r="W5358" s="107"/>
      <c r="X5358" s="113"/>
    </row>
    <row r="5359" spans="1:24" ht="12.95" customHeight="1" x14ac:dyDescent="0.2">
      <c r="A5359" s="101">
        <v>40249</v>
      </c>
      <c r="B5359" s="102" t="s">
        <v>2913</v>
      </c>
      <c r="C5359" s="102" t="s">
        <v>10342</v>
      </c>
      <c r="D5359" s="102" t="s">
        <v>11884</v>
      </c>
      <c r="E5359" s="102" t="s">
        <v>10346</v>
      </c>
      <c r="F5359" s="104" t="s">
        <v>14834</v>
      </c>
      <c r="G5359" s="105">
        <v>16307</v>
      </c>
      <c r="H5359" s="102" t="s">
        <v>32358</v>
      </c>
      <c r="I5359" s="102" t="s">
        <v>11819</v>
      </c>
      <c r="J5359" s="102" t="s">
        <v>10263</v>
      </c>
      <c r="K5359" s="115"/>
      <c r="L5359" s="111" t="s">
        <v>34601</v>
      </c>
      <c r="M5359" s="109">
        <v>2</v>
      </c>
      <c r="N5359" s="112" t="s">
        <v>17126</v>
      </c>
      <c r="O5359" s="102" t="s">
        <v>12252</v>
      </c>
      <c r="P5359" s="39"/>
      <c r="Q5359" s="39" t="s">
        <v>21464</v>
      </c>
      <c r="R5359" s="109"/>
      <c r="S5359" s="102"/>
      <c r="T5359" s="102" t="s">
        <v>20547</v>
      </c>
      <c r="U5359" s="102" t="s">
        <v>29290</v>
      </c>
      <c r="V5359" s="109">
        <v>8</v>
      </c>
      <c r="W5359" s="107"/>
      <c r="X5359" s="113"/>
    </row>
    <row r="5360" spans="1:24" ht="12.95" customHeight="1" x14ac:dyDescent="0.2">
      <c r="A5360" s="101">
        <v>40249</v>
      </c>
      <c r="B5360" s="102" t="s">
        <v>2913</v>
      </c>
      <c r="C5360" s="102" t="s">
        <v>10342</v>
      </c>
      <c r="D5360" s="102" t="s">
        <v>10352</v>
      </c>
      <c r="E5360" s="102" t="s">
        <v>10347</v>
      </c>
      <c r="F5360" s="104" t="s">
        <v>14834</v>
      </c>
      <c r="G5360" s="105">
        <v>16308</v>
      </c>
      <c r="H5360" s="102" t="s">
        <v>32358</v>
      </c>
      <c r="I5360" s="102" t="s">
        <v>11819</v>
      </c>
      <c r="J5360" s="102" t="s">
        <v>10263</v>
      </c>
      <c r="K5360" s="115"/>
      <c r="L5360" s="111"/>
      <c r="M5360" s="109">
        <v>3</v>
      </c>
      <c r="N5360" s="112" t="s">
        <v>18441</v>
      </c>
      <c r="O5360" s="102" t="s">
        <v>3620</v>
      </c>
      <c r="P5360" s="39"/>
      <c r="Q5360" s="39" t="s">
        <v>20681</v>
      </c>
      <c r="R5360" s="109"/>
      <c r="S5360" s="102"/>
      <c r="T5360" s="102" t="s">
        <v>20547</v>
      </c>
      <c r="U5360" s="102" t="s">
        <v>29291</v>
      </c>
      <c r="V5360" s="109">
        <v>5.5</v>
      </c>
      <c r="W5360" s="107"/>
      <c r="X5360" s="113"/>
    </row>
    <row r="5361" spans="1:24" ht="12.95" customHeight="1" x14ac:dyDescent="0.2">
      <c r="A5361" s="101">
        <v>40249</v>
      </c>
      <c r="B5361" s="102" t="s">
        <v>2913</v>
      </c>
      <c r="C5361" s="102" t="s">
        <v>10342</v>
      </c>
      <c r="D5361" s="102" t="s">
        <v>11885</v>
      </c>
      <c r="E5361" s="102" t="s">
        <v>10348</v>
      </c>
      <c r="F5361" s="104" t="s">
        <v>14834</v>
      </c>
      <c r="G5361" s="105">
        <v>16578</v>
      </c>
      <c r="H5361" s="102" t="s">
        <v>32359</v>
      </c>
      <c r="I5361" s="102" t="s">
        <v>10103</v>
      </c>
      <c r="J5361" s="102" t="s">
        <v>1537</v>
      </c>
      <c r="K5361" s="115"/>
      <c r="L5361" s="111"/>
      <c r="M5361" s="109">
        <v>0.5</v>
      </c>
      <c r="N5361" s="108">
        <v>49</v>
      </c>
      <c r="O5361" s="102"/>
      <c r="P5361" s="39"/>
      <c r="Q5361" s="39" t="s">
        <v>15948</v>
      </c>
      <c r="R5361" s="109"/>
      <c r="S5361" s="102"/>
      <c r="T5361" s="102" t="s">
        <v>7789</v>
      </c>
      <c r="U5361" s="102" t="s">
        <v>18442</v>
      </c>
      <c r="V5361" s="109">
        <v>4.5</v>
      </c>
      <c r="W5361" s="107"/>
      <c r="X5361" s="113"/>
    </row>
    <row r="5362" spans="1:24" ht="12.95" customHeight="1" x14ac:dyDescent="0.2">
      <c r="A5362" s="101">
        <v>40249</v>
      </c>
      <c r="B5362" s="102" t="s">
        <v>2913</v>
      </c>
      <c r="C5362" s="102" t="s">
        <v>10342</v>
      </c>
      <c r="D5362" s="102" t="s">
        <v>10350</v>
      </c>
      <c r="E5362" s="102" t="s">
        <v>10349</v>
      </c>
      <c r="F5362" s="104" t="s">
        <v>14834</v>
      </c>
      <c r="G5362" s="105">
        <v>28630</v>
      </c>
      <c r="H5362" s="102" t="s">
        <v>31481</v>
      </c>
      <c r="I5362" s="102" t="s">
        <v>32360</v>
      </c>
      <c r="J5362" s="102" t="s">
        <v>1538</v>
      </c>
      <c r="K5362" s="115"/>
      <c r="L5362" s="111"/>
      <c r="M5362" s="109">
        <v>1</v>
      </c>
      <c r="N5362" s="112">
        <v>10</v>
      </c>
      <c r="O5362" s="102"/>
      <c r="P5362" s="39"/>
      <c r="Q5362" s="39" t="s">
        <v>20279</v>
      </c>
      <c r="R5362" s="109"/>
      <c r="S5362" s="102" t="s">
        <v>8315</v>
      </c>
      <c r="T5362" s="102" t="s">
        <v>29292</v>
      </c>
      <c r="U5362" s="102" t="s">
        <v>29293</v>
      </c>
      <c r="V5362" s="109">
        <v>6.5</v>
      </c>
      <c r="W5362" s="107"/>
      <c r="X5362" s="113"/>
    </row>
    <row r="5363" spans="1:24" ht="12.95" customHeight="1" x14ac:dyDescent="0.2">
      <c r="A5363" s="101">
        <v>40620</v>
      </c>
      <c r="B5363" s="102" t="s">
        <v>2913</v>
      </c>
      <c r="C5363" s="103" t="s">
        <v>4936</v>
      </c>
      <c r="D5363" s="102" t="s">
        <v>4938</v>
      </c>
      <c r="E5363" s="102" t="s">
        <v>4937</v>
      </c>
      <c r="F5363" s="104" t="s">
        <v>14834</v>
      </c>
      <c r="G5363" s="105">
        <v>16533</v>
      </c>
      <c r="H5363" s="102" t="s">
        <v>11819</v>
      </c>
      <c r="I5363" s="102" t="s">
        <v>32361</v>
      </c>
      <c r="J5363" s="102" t="s">
        <v>4939</v>
      </c>
      <c r="K5363" s="102"/>
      <c r="L5363" s="111"/>
      <c r="M5363" s="109">
        <v>2</v>
      </c>
      <c r="N5363" s="112" t="s">
        <v>15912</v>
      </c>
      <c r="O5363" s="102"/>
      <c r="P5363" s="39"/>
      <c r="Q5363" s="39" t="s">
        <v>17297</v>
      </c>
      <c r="R5363" s="109"/>
      <c r="S5363" s="102"/>
      <c r="T5363" s="102" t="s">
        <v>20546</v>
      </c>
      <c r="U5363" s="102" t="s">
        <v>29294</v>
      </c>
      <c r="V5363" s="109">
        <v>8</v>
      </c>
      <c r="W5363" s="107"/>
      <c r="X5363" s="113"/>
    </row>
    <row r="5364" spans="1:24" ht="12.95" customHeight="1" x14ac:dyDescent="0.2">
      <c r="A5364" s="101">
        <v>40620</v>
      </c>
      <c r="B5364" s="102" t="s">
        <v>2913</v>
      </c>
      <c r="C5364" s="102" t="s">
        <v>4936</v>
      </c>
      <c r="D5364" s="102" t="s">
        <v>4941</v>
      </c>
      <c r="E5364" s="102" t="s">
        <v>4940</v>
      </c>
      <c r="F5364" s="104" t="s">
        <v>14834</v>
      </c>
      <c r="G5364" s="105">
        <v>16533</v>
      </c>
      <c r="H5364" s="102" t="s">
        <v>11819</v>
      </c>
      <c r="I5364" s="102" t="s">
        <v>32362</v>
      </c>
      <c r="J5364" s="102" t="s">
        <v>4942</v>
      </c>
      <c r="K5364" s="102"/>
      <c r="L5364" s="111" t="s">
        <v>34601</v>
      </c>
      <c r="M5364" s="109">
        <v>2</v>
      </c>
      <c r="N5364" s="108" t="s">
        <v>32363</v>
      </c>
      <c r="O5364" s="102"/>
      <c r="P5364" s="39" t="s">
        <v>162</v>
      </c>
      <c r="Q5364" s="39" t="s">
        <v>21657</v>
      </c>
      <c r="R5364" s="109"/>
      <c r="S5364" s="102" t="s">
        <v>9435</v>
      </c>
      <c r="T5364" s="102" t="s">
        <v>20546</v>
      </c>
      <c r="U5364" s="102" t="s">
        <v>29295</v>
      </c>
      <c r="V5364" s="109">
        <v>7</v>
      </c>
      <c r="W5364" s="107"/>
      <c r="X5364" s="113"/>
    </row>
    <row r="5365" spans="1:24" ht="12.95" customHeight="1" x14ac:dyDescent="0.2">
      <c r="A5365" s="101">
        <v>40620</v>
      </c>
      <c r="B5365" s="102" t="s">
        <v>2913</v>
      </c>
      <c r="C5365" s="102" t="s">
        <v>4936</v>
      </c>
      <c r="D5365" s="102" t="s">
        <v>14538</v>
      </c>
      <c r="E5365" s="102" t="s">
        <v>4943</v>
      </c>
      <c r="F5365" s="104" t="s">
        <v>14834</v>
      </c>
      <c r="G5365" s="105">
        <v>16533</v>
      </c>
      <c r="H5365" s="102" t="s">
        <v>11819</v>
      </c>
      <c r="I5365" s="102" t="s">
        <v>32361</v>
      </c>
      <c r="J5365" s="102" t="s">
        <v>4944</v>
      </c>
      <c r="K5365" s="102"/>
      <c r="L5365" s="111"/>
      <c r="M5365" s="109">
        <v>2</v>
      </c>
      <c r="N5365" s="112" t="s">
        <v>16940</v>
      </c>
      <c r="O5365" s="102"/>
      <c r="P5365" s="39" t="s">
        <v>9125</v>
      </c>
      <c r="Q5365" s="39" t="s">
        <v>17446</v>
      </c>
      <c r="R5365" s="109"/>
      <c r="S5365" s="102"/>
      <c r="T5365" s="102" t="s">
        <v>20546</v>
      </c>
      <c r="U5365" s="102" t="s">
        <v>29296</v>
      </c>
      <c r="V5365" s="109">
        <v>8</v>
      </c>
      <c r="W5365" s="107"/>
      <c r="X5365" s="113"/>
    </row>
    <row r="5366" spans="1:24" ht="12.95" customHeight="1" x14ac:dyDescent="0.2">
      <c r="A5366" s="101">
        <v>40620</v>
      </c>
      <c r="B5366" s="102" t="s">
        <v>2913</v>
      </c>
      <c r="C5366" s="102" t="s">
        <v>4936</v>
      </c>
      <c r="D5366" s="102" t="s">
        <v>14539</v>
      </c>
      <c r="E5366" s="102" t="s">
        <v>4945</v>
      </c>
      <c r="F5366" s="104" t="s">
        <v>14834</v>
      </c>
      <c r="G5366" s="105">
        <v>16535</v>
      </c>
      <c r="H5366" s="102" t="s">
        <v>32361</v>
      </c>
      <c r="I5366" s="102" t="s">
        <v>11819</v>
      </c>
      <c r="J5366" s="102" t="s">
        <v>4946</v>
      </c>
      <c r="K5366" s="102"/>
      <c r="L5366" s="111" t="s">
        <v>34601</v>
      </c>
      <c r="M5366" s="109">
        <v>2</v>
      </c>
      <c r="N5366" s="112" t="s">
        <v>16054</v>
      </c>
      <c r="O5366" s="102"/>
      <c r="P5366" s="39"/>
      <c r="Q5366" s="39" t="s">
        <v>15976</v>
      </c>
      <c r="R5366" s="109"/>
      <c r="S5366" s="102"/>
      <c r="T5366" s="102" t="s">
        <v>20546</v>
      </c>
      <c r="U5366" s="102" t="s">
        <v>29297</v>
      </c>
      <c r="V5366" s="109">
        <v>7.5</v>
      </c>
      <c r="W5366" s="107"/>
      <c r="X5366" s="113"/>
    </row>
    <row r="5367" spans="1:24" ht="12.95" customHeight="1" x14ac:dyDescent="0.2">
      <c r="A5367" s="101">
        <v>40620</v>
      </c>
      <c r="B5367" s="102" t="s">
        <v>2913</v>
      </c>
      <c r="C5367" s="102" t="s">
        <v>4936</v>
      </c>
      <c r="D5367" s="102" t="s">
        <v>4948</v>
      </c>
      <c r="E5367" s="102" t="s">
        <v>4947</v>
      </c>
      <c r="F5367" s="104" t="s">
        <v>14834</v>
      </c>
      <c r="G5367" s="105">
        <v>16541</v>
      </c>
      <c r="H5367" s="102" t="s">
        <v>32361</v>
      </c>
      <c r="I5367" s="102" t="s">
        <v>11819</v>
      </c>
      <c r="J5367" s="102" t="s">
        <v>4949</v>
      </c>
      <c r="K5367" s="102"/>
      <c r="L5367" s="111" t="s">
        <v>34601</v>
      </c>
      <c r="M5367" s="109">
        <v>3</v>
      </c>
      <c r="N5367" s="112" t="s">
        <v>18443</v>
      </c>
      <c r="O5367" s="102" t="s">
        <v>12721</v>
      </c>
      <c r="P5367" s="39" t="s">
        <v>13301</v>
      </c>
      <c r="Q5367" s="39" t="s">
        <v>20508</v>
      </c>
      <c r="R5367" s="109"/>
      <c r="S5367" s="102" t="s">
        <v>8315</v>
      </c>
      <c r="T5367" s="102" t="s">
        <v>20546</v>
      </c>
      <c r="U5367" s="102" t="s">
        <v>29298</v>
      </c>
      <c r="V5367" s="109">
        <v>10</v>
      </c>
      <c r="W5367" s="107"/>
      <c r="X5367" s="113"/>
    </row>
    <row r="5368" spans="1:24" ht="12.95" customHeight="1" x14ac:dyDescent="0.2">
      <c r="A5368" s="101">
        <v>40620</v>
      </c>
      <c r="B5368" s="102" t="s">
        <v>2913</v>
      </c>
      <c r="C5368" s="102" t="s">
        <v>4936</v>
      </c>
      <c r="D5368" s="102" t="s">
        <v>4951</v>
      </c>
      <c r="E5368" s="102" t="s">
        <v>4950</v>
      </c>
      <c r="F5368" s="104" t="s">
        <v>14834</v>
      </c>
      <c r="G5368" s="105">
        <v>16549</v>
      </c>
      <c r="H5368" s="102" t="s">
        <v>32361</v>
      </c>
      <c r="I5368" s="102" t="s">
        <v>11819</v>
      </c>
      <c r="J5368" s="102" t="s">
        <v>4952</v>
      </c>
      <c r="K5368" s="102"/>
      <c r="L5368" s="111" t="s">
        <v>34601</v>
      </c>
      <c r="M5368" s="109">
        <v>2</v>
      </c>
      <c r="N5368" s="112" t="s">
        <v>18444</v>
      </c>
      <c r="O5368" s="102"/>
      <c r="P5368" s="39" t="s">
        <v>9125</v>
      </c>
      <c r="Q5368" s="39" t="s">
        <v>16525</v>
      </c>
      <c r="R5368" s="109"/>
      <c r="S5368" s="102" t="s">
        <v>8315</v>
      </c>
      <c r="T5368" s="102" t="s">
        <v>20546</v>
      </c>
      <c r="U5368" s="102" t="s">
        <v>29299</v>
      </c>
      <c r="V5368" s="109">
        <v>8</v>
      </c>
      <c r="W5368" s="107"/>
      <c r="X5368" s="113"/>
    </row>
    <row r="5369" spans="1:24" ht="12.95" customHeight="1" x14ac:dyDescent="0.2">
      <c r="A5369" s="101">
        <v>40620</v>
      </c>
      <c r="B5369" s="102" t="s">
        <v>2913</v>
      </c>
      <c r="C5369" s="102" t="s">
        <v>4936</v>
      </c>
      <c r="D5369" s="102" t="s">
        <v>14540</v>
      </c>
      <c r="E5369" s="102" t="s">
        <v>4953</v>
      </c>
      <c r="F5369" s="104" t="s">
        <v>14834</v>
      </c>
      <c r="G5369" s="105">
        <v>16552</v>
      </c>
      <c r="H5369" s="102" t="s">
        <v>32361</v>
      </c>
      <c r="I5369" s="102" t="s">
        <v>11819</v>
      </c>
      <c r="J5369" s="102" t="s">
        <v>4954</v>
      </c>
      <c r="K5369" s="102"/>
      <c r="L5369" s="111"/>
      <c r="M5369" s="109">
        <v>2</v>
      </c>
      <c r="N5369" s="112" t="s">
        <v>18094</v>
      </c>
      <c r="O5369" s="102"/>
      <c r="P5369" s="39"/>
      <c r="Q5369" s="39" t="s">
        <v>15870</v>
      </c>
      <c r="R5369" s="109"/>
      <c r="S5369" s="102"/>
      <c r="T5369" s="102" t="s">
        <v>20546</v>
      </c>
      <c r="U5369" s="102" t="s">
        <v>16986</v>
      </c>
      <c r="V5369" s="109">
        <v>6</v>
      </c>
      <c r="W5369" s="107"/>
      <c r="X5369" s="113"/>
    </row>
    <row r="5370" spans="1:24" ht="12.95" customHeight="1" x14ac:dyDescent="0.2">
      <c r="A5370" s="101">
        <v>40991</v>
      </c>
      <c r="B5370" s="102" t="s">
        <v>2913</v>
      </c>
      <c r="C5370" s="103" t="s">
        <v>15609</v>
      </c>
      <c r="D5370" s="102" t="s">
        <v>3966</v>
      </c>
      <c r="E5370" s="102" t="s">
        <v>15610</v>
      </c>
      <c r="F5370" s="104" t="s">
        <v>14834</v>
      </c>
      <c r="G5370" s="105">
        <v>14742</v>
      </c>
      <c r="H5370" s="102" t="s">
        <v>5011</v>
      </c>
      <c r="I5370" s="102" t="s">
        <v>11819</v>
      </c>
      <c r="J5370" s="102" t="s">
        <v>5030</v>
      </c>
      <c r="K5370" s="102"/>
      <c r="L5370" s="111" t="s">
        <v>34601</v>
      </c>
      <c r="M5370" s="109">
        <v>2</v>
      </c>
      <c r="N5370" s="108" t="s">
        <v>32364</v>
      </c>
      <c r="O5370" s="102" t="s">
        <v>12252</v>
      </c>
      <c r="P5370" s="39" t="s">
        <v>8076</v>
      </c>
      <c r="Q5370" s="39" t="s">
        <v>18163</v>
      </c>
      <c r="R5370" s="109"/>
      <c r="S5370" s="102" t="s">
        <v>8315</v>
      </c>
      <c r="T5370" s="102" t="s">
        <v>28757</v>
      </c>
      <c r="U5370" s="102" t="s">
        <v>29300</v>
      </c>
      <c r="V5370" s="109">
        <v>6.5</v>
      </c>
      <c r="W5370" s="107"/>
      <c r="X5370" s="113"/>
    </row>
    <row r="5371" spans="1:24" ht="12.95" customHeight="1" x14ac:dyDescent="0.2">
      <c r="A5371" s="101">
        <v>40991</v>
      </c>
      <c r="B5371" s="102" t="s">
        <v>2913</v>
      </c>
      <c r="C5371" s="102" t="s">
        <v>15609</v>
      </c>
      <c r="D5371" s="111" t="s">
        <v>6861</v>
      </c>
      <c r="E5371" s="102" t="s">
        <v>15611</v>
      </c>
      <c r="F5371" s="104" t="s">
        <v>14834</v>
      </c>
      <c r="G5371" s="105">
        <v>15898</v>
      </c>
      <c r="H5371" s="102" t="s">
        <v>30925</v>
      </c>
      <c r="I5371" s="102" t="s">
        <v>4890</v>
      </c>
      <c r="J5371" s="102" t="s">
        <v>9392</v>
      </c>
      <c r="K5371" s="102"/>
      <c r="L5371" s="111" t="s">
        <v>34602</v>
      </c>
      <c r="M5371" s="109">
        <v>3</v>
      </c>
      <c r="N5371" s="112" t="s">
        <v>17839</v>
      </c>
      <c r="O5371" s="102" t="s">
        <v>29301</v>
      </c>
      <c r="P5371" s="39" t="s">
        <v>2447</v>
      </c>
      <c r="Q5371" s="39" t="s">
        <v>16885</v>
      </c>
      <c r="R5371" s="109"/>
      <c r="S5371" s="102"/>
      <c r="T5371" s="102" t="s">
        <v>7789</v>
      </c>
      <c r="U5371" s="102" t="s">
        <v>29302</v>
      </c>
      <c r="V5371" s="109">
        <v>5</v>
      </c>
      <c r="W5371" s="107"/>
      <c r="X5371" s="113"/>
    </row>
    <row r="5372" spans="1:24" ht="12.95" customHeight="1" x14ac:dyDescent="0.2">
      <c r="A5372" s="101">
        <v>40991</v>
      </c>
      <c r="B5372" s="102" t="s">
        <v>2913</v>
      </c>
      <c r="C5372" s="102" t="s">
        <v>15609</v>
      </c>
      <c r="D5372" s="111" t="s">
        <v>2463</v>
      </c>
      <c r="E5372" s="102" t="s">
        <v>15612</v>
      </c>
      <c r="F5372" s="167" t="s">
        <v>6406</v>
      </c>
      <c r="G5372" s="105">
        <v>16290</v>
      </c>
      <c r="H5372" s="102" t="s">
        <v>11819</v>
      </c>
      <c r="I5372" s="102" t="s">
        <v>10191</v>
      </c>
      <c r="J5372" s="102" t="s">
        <v>6937</v>
      </c>
      <c r="K5372" s="102"/>
      <c r="L5372" s="111" t="s">
        <v>34602</v>
      </c>
      <c r="M5372" s="109">
        <v>2</v>
      </c>
      <c r="N5372" s="112" t="s">
        <v>18292</v>
      </c>
      <c r="O5372" s="102" t="s">
        <v>16905</v>
      </c>
      <c r="P5372" s="39" t="s">
        <v>162</v>
      </c>
      <c r="Q5372" s="39" t="s">
        <v>16520</v>
      </c>
      <c r="R5372" s="109"/>
      <c r="S5372" s="102" t="s">
        <v>9435</v>
      </c>
      <c r="T5372" s="102" t="s">
        <v>20547</v>
      </c>
      <c r="U5372" s="102" t="s">
        <v>29303</v>
      </c>
      <c r="V5372" s="109">
        <v>5.5</v>
      </c>
      <c r="W5372" s="107"/>
      <c r="X5372" s="113"/>
    </row>
    <row r="5373" spans="1:24" ht="12.95" customHeight="1" x14ac:dyDescent="0.2">
      <c r="A5373" s="101">
        <v>40991</v>
      </c>
      <c r="B5373" s="102" t="s">
        <v>2913</v>
      </c>
      <c r="C5373" s="102" t="s">
        <v>15609</v>
      </c>
      <c r="D5373" s="111" t="s">
        <v>5029</v>
      </c>
      <c r="E5373" s="102" t="s">
        <v>15613</v>
      </c>
      <c r="F5373" s="104" t="s">
        <v>14834</v>
      </c>
      <c r="G5373" s="105">
        <v>16516</v>
      </c>
      <c r="H5373" s="102" t="s">
        <v>11819</v>
      </c>
      <c r="I5373" s="102" t="s">
        <v>32365</v>
      </c>
      <c r="J5373" s="102" t="s">
        <v>9391</v>
      </c>
      <c r="K5373" s="102"/>
      <c r="L5373" s="111" t="s">
        <v>34602</v>
      </c>
      <c r="M5373" s="109">
        <v>1</v>
      </c>
      <c r="N5373" s="108" t="s">
        <v>32366</v>
      </c>
      <c r="O5373" s="102" t="s">
        <v>15959</v>
      </c>
      <c r="P5373" s="39" t="s">
        <v>162</v>
      </c>
      <c r="Q5373" s="39" t="s">
        <v>17282</v>
      </c>
      <c r="R5373" s="109"/>
      <c r="S5373" s="102"/>
      <c r="T5373" s="102" t="s">
        <v>21275</v>
      </c>
      <c r="U5373" s="102" t="s">
        <v>29304</v>
      </c>
      <c r="V5373" s="109">
        <v>6</v>
      </c>
      <c r="W5373" s="107"/>
      <c r="X5373" s="113"/>
    </row>
    <row r="5374" spans="1:24" ht="12.95" customHeight="1" x14ac:dyDescent="0.2">
      <c r="A5374" s="101">
        <v>40991</v>
      </c>
      <c r="B5374" s="102" t="s">
        <v>2913</v>
      </c>
      <c r="C5374" s="102" t="s">
        <v>15609</v>
      </c>
      <c r="D5374" s="111" t="s">
        <v>15623</v>
      </c>
      <c r="E5374" s="102" t="s">
        <v>15614</v>
      </c>
      <c r="F5374" s="104" t="s">
        <v>14834</v>
      </c>
      <c r="G5374" s="105">
        <v>19768</v>
      </c>
      <c r="H5374" s="102" t="s">
        <v>32367</v>
      </c>
      <c r="I5374" s="102" t="s">
        <v>32368</v>
      </c>
      <c r="J5374" s="102" t="s">
        <v>15625</v>
      </c>
      <c r="K5374" s="102"/>
      <c r="L5374" s="111" t="s">
        <v>15624</v>
      </c>
      <c r="M5374" s="109">
        <v>1</v>
      </c>
      <c r="N5374" s="125" t="s">
        <v>31313</v>
      </c>
      <c r="O5374" s="102"/>
      <c r="P5374" s="39" t="s">
        <v>9125</v>
      </c>
      <c r="Q5374" s="39" t="s">
        <v>16760</v>
      </c>
      <c r="R5374" s="109"/>
      <c r="S5374" s="102" t="s">
        <v>8315</v>
      </c>
      <c r="T5374" s="102" t="s">
        <v>20540</v>
      </c>
      <c r="U5374" s="102" t="s">
        <v>29305</v>
      </c>
      <c r="V5374" s="109">
        <v>6.5</v>
      </c>
      <c r="W5374" s="107"/>
      <c r="X5374" s="113"/>
    </row>
    <row r="5375" spans="1:24" ht="12.95" customHeight="1" x14ac:dyDescent="0.2">
      <c r="A5375" s="101">
        <v>40991</v>
      </c>
      <c r="B5375" s="102" t="s">
        <v>2913</v>
      </c>
      <c r="C5375" s="102" t="s">
        <v>15609</v>
      </c>
      <c r="D5375" s="111" t="s">
        <v>15626</v>
      </c>
      <c r="E5375" s="102" t="s">
        <v>15615</v>
      </c>
      <c r="F5375" s="104" t="s">
        <v>14834</v>
      </c>
      <c r="G5375" s="105">
        <v>19805</v>
      </c>
      <c r="H5375" s="102" t="s">
        <v>32367</v>
      </c>
      <c r="I5375" s="102" t="s">
        <v>32369</v>
      </c>
      <c r="J5375" s="102" t="s">
        <v>13422</v>
      </c>
      <c r="K5375" s="102"/>
      <c r="L5375" s="111" t="s">
        <v>15627</v>
      </c>
      <c r="M5375" s="109">
        <v>1</v>
      </c>
      <c r="N5375" s="125" t="s">
        <v>32370</v>
      </c>
      <c r="O5375" s="102" t="s">
        <v>12252</v>
      </c>
      <c r="P5375" s="39"/>
      <c r="Q5375" s="39" t="s">
        <v>20696</v>
      </c>
      <c r="R5375" s="109"/>
      <c r="S5375" s="102" t="s">
        <v>8315</v>
      </c>
      <c r="T5375" s="102" t="s">
        <v>20540</v>
      </c>
      <c r="U5375" s="102" t="s">
        <v>29306</v>
      </c>
      <c r="V5375" s="109">
        <v>5.5</v>
      </c>
      <c r="W5375" s="107"/>
      <c r="X5375" s="113"/>
    </row>
    <row r="5376" spans="1:24" ht="12.95" customHeight="1" x14ac:dyDescent="0.2">
      <c r="A5376" s="101">
        <v>40991</v>
      </c>
      <c r="B5376" s="102" t="s">
        <v>2913</v>
      </c>
      <c r="C5376" s="102" t="s">
        <v>15609</v>
      </c>
      <c r="D5376" s="111" t="s">
        <v>15630</v>
      </c>
      <c r="E5376" s="102" t="s">
        <v>15616</v>
      </c>
      <c r="F5376" s="104" t="s">
        <v>14834</v>
      </c>
      <c r="G5376" s="105">
        <v>19813</v>
      </c>
      <c r="H5376" s="102" t="s">
        <v>32371</v>
      </c>
      <c r="I5376" s="102" t="s">
        <v>32367</v>
      </c>
      <c r="J5376" s="102" t="s">
        <v>13423</v>
      </c>
      <c r="K5376" s="102"/>
      <c r="L5376" s="111" t="s">
        <v>15632</v>
      </c>
      <c r="M5376" s="109">
        <v>2</v>
      </c>
      <c r="N5376" s="112" t="s">
        <v>18445</v>
      </c>
      <c r="O5376" s="102" t="s">
        <v>162</v>
      </c>
      <c r="P5376" s="39" t="s">
        <v>8076</v>
      </c>
      <c r="Q5376" s="39" t="s">
        <v>29307</v>
      </c>
      <c r="R5376" s="109"/>
      <c r="S5376" s="102" t="s">
        <v>8315</v>
      </c>
      <c r="T5376" s="102" t="s">
        <v>20540</v>
      </c>
      <c r="U5376" s="102" t="s">
        <v>29308</v>
      </c>
      <c r="V5376" s="109">
        <v>5</v>
      </c>
      <c r="W5376" s="107"/>
      <c r="X5376" s="113"/>
    </row>
    <row r="5377" spans="1:24" ht="12.95" customHeight="1" x14ac:dyDescent="0.2">
      <c r="A5377" s="101">
        <v>40991</v>
      </c>
      <c r="B5377" s="102" t="s">
        <v>2913</v>
      </c>
      <c r="C5377" s="102" t="s">
        <v>15609</v>
      </c>
      <c r="D5377" s="111" t="s">
        <v>15633</v>
      </c>
      <c r="E5377" s="102" t="s">
        <v>15617</v>
      </c>
      <c r="F5377" s="104" t="s">
        <v>14834</v>
      </c>
      <c r="G5377" s="105">
        <v>19816</v>
      </c>
      <c r="H5377" s="102" t="s">
        <v>32367</v>
      </c>
      <c r="I5377" s="102" t="s">
        <v>32369</v>
      </c>
      <c r="J5377" s="102" t="s">
        <v>13424</v>
      </c>
      <c r="K5377" s="102"/>
      <c r="L5377" s="111" t="s">
        <v>15635</v>
      </c>
      <c r="M5377" s="109">
        <v>1</v>
      </c>
      <c r="N5377" s="125" t="s">
        <v>32372</v>
      </c>
      <c r="O5377" s="102" t="s">
        <v>10189</v>
      </c>
      <c r="P5377" s="39"/>
      <c r="Q5377" s="39" t="s">
        <v>27088</v>
      </c>
      <c r="R5377" s="109"/>
      <c r="S5377" s="102" t="s">
        <v>9435</v>
      </c>
      <c r="T5377" s="102" t="s">
        <v>20540</v>
      </c>
      <c r="U5377" s="102" t="s">
        <v>29309</v>
      </c>
      <c r="V5377" s="109">
        <v>6</v>
      </c>
      <c r="W5377" s="107"/>
      <c r="X5377" s="113"/>
    </row>
    <row r="5378" spans="1:24" ht="12.95" customHeight="1" x14ac:dyDescent="0.2">
      <c r="A5378" s="101">
        <v>40991</v>
      </c>
      <c r="B5378" s="102" t="s">
        <v>2913</v>
      </c>
      <c r="C5378" s="102" t="s">
        <v>15609</v>
      </c>
      <c r="D5378" s="111" t="s">
        <v>15637</v>
      </c>
      <c r="E5378" s="102" t="s">
        <v>15618</v>
      </c>
      <c r="F5378" s="104" t="s">
        <v>14834</v>
      </c>
      <c r="G5378" s="105">
        <v>16563</v>
      </c>
      <c r="H5378" s="102" t="s">
        <v>31668</v>
      </c>
      <c r="I5378" s="102" t="s">
        <v>10191</v>
      </c>
      <c r="J5378" s="102" t="s">
        <v>15636</v>
      </c>
      <c r="K5378" s="102"/>
      <c r="L5378" s="111"/>
      <c r="M5378" s="109">
        <v>2</v>
      </c>
      <c r="N5378" s="112" t="s">
        <v>18446</v>
      </c>
      <c r="O5378" s="102" t="s">
        <v>29310</v>
      </c>
      <c r="P5378" s="39" t="s">
        <v>8076</v>
      </c>
      <c r="Q5378" s="39" t="s">
        <v>21657</v>
      </c>
      <c r="R5378" s="109"/>
      <c r="S5378" s="102" t="s">
        <v>8315</v>
      </c>
      <c r="T5378" s="102" t="s">
        <v>14962</v>
      </c>
      <c r="U5378" s="102" t="s">
        <v>29311</v>
      </c>
      <c r="V5378" s="109">
        <v>7</v>
      </c>
      <c r="W5378" s="107"/>
      <c r="X5378" s="113"/>
    </row>
    <row r="5379" spans="1:24" ht="12.95" customHeight="1" x14ac:dyDescent="0.2">
      <c r="A5379" s="101">
        <v>40991</v>
      </c>
      <c r="B5379" s="102" t="s">
        <v>2913</v>
      </c>
      <c r="C5379" s="102" t="s">
        <v>15609</v>
      </c>
      <c r="D5379" s="102" t="s">
        <v>18447</v>
      </c>
      <c r="E5379" s="102" t="s">
        <v>15619</v>
      </c>
      <c r="F5379" s="104" t="s">
        <v>14834</v>
      </c>
      <c r="G5379" s="105">
        <v>14514</v>
      </c>
      <c r="H5379" s="102" t="s">
        <v>30796</v>
      </c>
      <c r="I5379" s="102" t="s">
        <v>11819</v>
      </c>
      <c r="J5379" s="102" t="s">
        <v>10218</v>
      </c>
      <c r="K5379" s="102"/>
      <c r="L5379" s="111" t="s">
        <v>34601</v>
      </c>
      <c r="M5379" s="109">
        <v>2</v>
      </c>
      <c r="N5379" s="112" t="s">
        <v>18448</v>
      </c>
      <c r="O5379" s="102"/>
      <c r="P5379" s="39" t="s">
        <v>15959</v>
      </c>
      <c r="Q5379" s="39" t="s">
        <v>29312</v>
      </c>
      <c r="R5379" s="109"/>
      <c r="S5379" s="102" t="s">
        <v>8315</v>
      </c>
      <c r="T5379" s="102" t="s">
        <v>20541</v>
      </c>
      <c r="U5379" s="102" t="s">
        <v>29313</v>
      </c>
      <c r="V5379" s="109">
        <v>9.5</v>
      </c>
      <c r="W5379" s="107"/>
      <c r="X5379" s="113"/>
    </row>
    <row r="5380" spans="1:24" ht="12.95" customHeight="1" x14ac:dyDescent="0.2">
      <c r="A5380" s="101">
        <v>41346</v>
      </c>
      <c r="B5380" s="102" t="s">
        <v>2913</v>
      </c>
      <c r="C5380" s="164" t="s">
        <v>35782</v>
      </c>
      <c r="D5380" s="132" t="s">
        <v>35375</v>
      </c>
      <c r="E5380" s="102" t="s">
        <v>35374</v>
      </c>
      <c r="F5380" s="104" t="s">
        <v>14834</v>
      </c>
      <c r="G5380" s="105">
        <v>15173</v>
      </c>
      <c r="H5380" s="102" t="s">
        <v>11819</v>
      </c>
      <c r="I5380" s="102" t="s">
        <v>10103</v>
      </c>
      <c r="J5380" s="102" t="s">
        <v>7119</v>
      </c>
      <c r="K5380" s="102"/>
      <c r="L5380" s="111"/>
      <c r="M5380" s="169">
        <v>3</v>
      </c>
      <c r="N5380" s="112" t="s">
        <v>35784</v>
      </c>
      <c r="O5380" s="121" t="s">
        <v>35785</v>
      </c>
      <c r="P5380" s="102" t="s">
        <v>13301</v>
      </c>
      <c r="Q5380" s="102" t="s">
        <v>35786</v>
      </c>
      <c r="R5380" s="109"/>
      <c r="S5380" s="102" t="s">
        <v>9435</v>
      </c>
      <c r="T5380" s="102" t="s">
        <v>7789</v>
      </c>
      <c r="U5380" s="102" t="s">
        <v>35787</v>
      </c>
      <c r="V5380" s="109">
        <v>8</v>
      </c>
      <c r="W5380" s="107"/>
      <c r="X5380" s="324"/>
    </row>
    <row r="5381" spans="1:24" ht="12.95" customHeight="1" x14ac:dyDescent="0.2">
      <c r="A5381" s="101">
        <v>41346</v>
      </c>
      <c r="B5381" s="102" t="s">
        <v>2913</v>
      </c>
      <c r="C5381" s="102" t="s">
        <v>35782</v>
      </c>
      <c r="D5381" s="132" t="s">
        <v>35377</v>
      </c>
      <c r="E5381" s="102" t="s">
        <v>35376</v>
      </c>
      <c r="F5381" s="104" t="s">
        <v>14834</v>
      </c>
      <c r="G5381" s="105">
        <v>15178</v>
      </c>
      <c r="H5381" s="102" t="s">
        <v>10103</v>
      </c>
      <c r="I5381" s="102" t="s">
        <v>11819</v>
      </c>
      <c r="J5381" s="102" t="s">
        <v>35788</v>
      </c>
      <c r="K5381" s="102"/>
      <c r="L5381" s="111"/>
      <c r="M5381" s="169">
        <v>2</v>
      </c>
      <c r="N5381" s="112" t="s">
        <v>35789</v>
      </c>
      <c r="O5381" s="121" t="s">
        <v>162</v>
      </c>
      <c r="P5381" s="102" t="s">
        <v>9160</v>
      </c>
      <c r="Q5381" s="102" t="s">
        <v>35790</v>
      </c>
      <c r="R5381" s="109"/>
      <c r="S5381" s="102" t="s">
        <v>8315</v>
      </c>
      <c r="T5381" s="102" t="s">
        <v>7789</v>
      </c>
      <c r="U5381" s="102" t="s">
        <v>35793</v>
      </c>
      <c r="V5381" s="109">
        <v>9</v>
      </c>
      <c r="W5381" s="107"/>
      <c r="X5381" s="324"/>
    </row>
    <row r="5382" spans="1:24" ht="12.95" customHeight="1" x14ac:dyDescent="0.2">
      <c r="A5382" s="101">
        <v>41346</v>
      </c>
      <c r="B5382" s="102" t="s">
        <v>2913</v>
      </c>
      <c r="C5382" s="102" t="s">
        <v>35782</v>
      </c>
      <c r="D5382" s="132" t="s">
        <v>35791</v>
      </c>
      <c r="E5382" s="102" t="s">
        <v>35381</v>
      </c>
      <c r="F5382" s="104" t="s">
        <v>14834</v>
      </c>
      <c r="G5382" s="105">
        <v>15222</v>
      </c>
      <c r="H5382" s="102" t="s">
        <v>10103</v>
      </c>
      <c r="I5382" s="102" t="s">
        <v>34160</v>
      </c>
      <c r="J5382" s="102" t="s">
        <v>35382</v>
      </c>
      <c r="K5382" s="102"/>
      <c r="L5382" s="111"/>
      <c r="M5382" s="169">
        <v>3</v>
      </c>
      <c r="N5382" s="112" t="s">
        <v>35792</v>
      </c>
      <c r="O5382" s="121" t="s">
        <v>11565</v>
      </c>
      <c r="P5382" s="102" t="s">
        <v>162</v>
      </c>
      <c r="Q5382" s="102" t="s">
        <v>30196</v>
      </c>
      <c r="R5382" s="109"/>
      <c r="S5382" s="102" t="s">
        <v>8315</v>
      </c>
      <c r="T5382" s="102" t="s">
        <v>7789</v>
      </c>
      <c r="U5382" s="102" t="s">
        <v>35794</v>
      </c>
      <c r="V5382" s="109">
        <v>9</v>
      </c>
      <c r="W5382" s="107"/>
      <c r="X5382" s="324"/>
    </row>
    <row r="5383" spans="1:24" ht="12.95" customHeight="1" x14ac:dyDescent="0.2">
      <c r="A5383" s="101">
        <v>41346</v>
      </c>
      <c r="B5383" s="102" t="s">
        <v>2913</v>
      </c>
      <c r="C5383" s="102" t="s">
        <v>35782</v>
      </c>
      <c r="D5383" s="132" t="s">
        <v>35795</v>
      </c>
      <c r="E5383" s="102" t="s">
        <v>35383</v>
      </c>
      <c r="F5383" s="104" t="s">
        <v>14834</v>
      </c>
      <c r="G5383" s="105">
        <v>15233</v>
      </c>
      <c r="H5383" s="102" t="s">
        <v>10103</v>
      </c>
      <c r="I5383" s="102" t="s">
        <v>11819</v>
      </c>
      <c r="J5383" s="102" t="s">
        <v>35384</v>
      </c>
      <c r="K5383" s="102"/>
      <c r="L5383" s="111"/>
      <c r="M5383" s="169">
        <v>1.5</v>
      </c>
      <c r="N5383" s="125" t="s">
        <v>35796</v>
      </c>
      <c r="O5383" s="121" t="s">
        <v>11565</v>
      </c>
      <c r="P5383" s="102" t="s">
        <v>11565</v>
      </c>
      <c r="Q5383" s="102" t="s">
        <v>19798</v>
      </c>
      <c r="R5383" s="109"/>
      <c r="S5383" s="102"/>
      <c r="T5383" s="102" t="s">
        <v>7789</v>
      </c>
      <c r="U5383" s="102" t="s">
        <v>35797</v>
      </c>
      <c r="V5383" s="109">
        <v>6.5</v>
      </c>
      <c r="W5383" s="107"/>
      <c r="X5383" s="324"/>
    </row>
    <row r="5384" spans="1:24" ht="12.95" customHeight="1" x14ac:dyDescent="0.2">
      <c r="A5384" s="101">
        <v>41346</v>
      </c>
      <c r="B5384" s="102" t="s">
        <v>2913</v>
      </c>
      <c r="C5384" s="102" t="s">
        <v>35782</v>
      </c>
      <c r="D5384" s="132" t="s">
        <v>35388</v>
      </c>
      <c r="E5384" s="102" t="s">
        <v>35387</v>
      </c>
      <c r="F5384" s="104" t="s">
        <v>14834</v>
      </c>
      <c r="G5384" s="105">
        <v>15242</v>
      </c>
      <c r="H5384" s="102" t="s">
        <v>10103</v>
      </c>
      <c r="I5384" s="102" t="s">
        <v>11819</v>
      </c>
      <c r="J5384" s="102" t="s">
        <v>35798</v>
      </c>
      <c r="K5384" s="102"/>
      <c r="L5384" s="111"/>
      <c r="M5384" s="169">
        <v>2</v>
      </c>
      <c r="N5384" s="112" t="s">
        <v>35799</v>
      </c>
      <c r="O5384" s="121" t="s">
        <v>11565</v>
      </c>
      <c r="P5384" s="102"/>
      <c r="Q5384" s="102" t="s">
        <v>17710</v>
      </c>
      <c r="R5384" s="109"/>
      <c r="S5384" s="102" t="s">
        <v>11080</v>
      </c>
      <c r="T5384" s="102" t="s">
        <v>7789</v>
      </c>
      <c r="U5384" s="102" t="s">
        <v>35800</v>
      </c>
      <c r="V5384" s="109">
        <v>8</v>
      </c>
      <c r="W5384" s="107"/>
      <c r="X5384" s="324"/>
    </row>
    <row r="5385" spans="1:24" ht="12.95" customHeight="1" x14ac:dyDescent="0.2">
      <c r="A5385" s="101">
        <v>41346</v>
      </c>
      <c r="B5385" s="102" t="s">
        <v>2913</v>
      </c>
      <c r="C5385" s="102" t="s">
        <v>35782</v>
      </c>
      <c r="D5385" s="132" t="s">
        <v>35403</v>
      </c>
      <c r="E5385" s="102" t="s">
        <v>35402</v>
      </c>
      <c r="F5385" s="104" t="s">
        <v>14834</v>
      </c>
      <c r="G5385" s="105">
        <v>15351</v>
      </c>
      <c r="H5385" s="102" t="s">
        <v>11819</v>
      </c>
      <c r="I5385" s="102" t="s">
        <v>10103</v>
      </c>
      <c r="J5385" s="102" t="s">
        <v>35404</v>
      </c>
      <c r="K5385" s="102"/>
      <c r="L5385" s="111"/>
      <c r="M5385" s="169">
        <v>3</v>
      </c>
      <c r="N5385" s="112" t="s">
        <v>35801</v>
      </c>
      <c r="O5385" s="121" t="s">
        <v>11565</v>
      </c>
      <c r="P5385" s="102" t="s">
        <v>13301</v>
      </c>
      <c r="Q5385" s="102" t="s">
        <v>20674</v>
      </c>
      <c r="R5385" s="109" t="s">
        <v>7035</v>
      </c>
      <c r="S5385" s="102" t="s">
        <v>8315</v>
      </c>
      <c r="T5385" s="102" t="s">
        <v>7789</v>
      </c>
      <c r="U5385" s="102" t="s">
        <v>35802</v>
      </c>
      <c r="V5385" s="109">
        <v>9</v>
      </c>
      <c r="W5385" s="107"/>
      <c r="X5385" s="324"/>
    </row>
    <row r="5386" spans="1:24" ht="12.95" customHeight="1" x14ac:dyDescent="0.2">
      <c r="A5386" s="101">
        <v>41346</v>
      </c>
      <c r="B5386" s="102" t="s">
        <v>2913</v>
      </c>
      <c r="C5386" s="102" t="s">
        <v>35782</v>
      </c>
      <c r="D5386" s="132" t="s">
        <v>35803</v>
      </c>
      <c r="E5386" s="102" t="s">
        <v>35407</v>
      </c>
      <c r="F5386" s="104" t="s">
        <v>14834</v>
      </c>
      <c r="G5386" s="105">
        <v>15521</v>
      </c>
      <c r="H5386" s="102" t="s">
        <v>10103</v>
      </c>
      <c r="I5386" s="102" t="s">
        <v>11819</v>
      </c>
      <c r="J5386" s="102" t="s">
        <v>35804</v>
      </c>
      <c r="K5386" s="102"/>
      <c r="L5386" s="111"/>
      <c r="M5386" s="169">
        <v>2</v>
      </c>
      <c r="N5386" s="112" t="s">
        <v>35805</v>
      </c>
      <c r="O5386" s="121" t="s">
        <v>11565</v>
      </c>
      <c r="P5386" s="102"/>
      <c r="Q5386" s="102" t="s">
        <v>35806</v>
      </c>
      <c r="R5386" s="109" t="s">
        <v>7035</v>
      </c>
      <c r="S5386" s="102" t="s">
        <v>11565</v>
      </c>
      <c r="T5386" s="102" t="s">
        <v>7789</v>
      </c>
      <c r="U5386" s="102" t="s">
        <v>11565</v>
      </c>
      <c r="V5386" s="109">
        <v>8</v>
      </c>
      <c r="W5386" s="107"/>
      <c r="X5386" s="324"/>
    </row>
    <row r="5387" spans="1:24" ht="12.95" customHeight="1" x14ac:dyDescent="0.2">
      <c r="A5387" s="101">
        <v>41346</v>
      </c>
      <c r="B5387" s="102" t="s">
        <v>2913</v>
      </c>
      <c r="C5387" s="102" t="s">
        <v>35782</v>
      </c>
      <c r="D5387" s="132" t="s">
        <v>35807</v>
      </c>
      <c r="E5387" s="102" t="s">
        <v>35412</v>
      </c>
      <c r="F5387" s="104" t="s">
        <v>14834</v>
      </c>
      <c r="G5387" s="105">
        <v>15685</v>
      </c>
      <c r="H5387" s="102" t="s">
        <v>33056</v>
      </c>
      <c r="I5387" s="102" t="s">
        <v>11819</v>
      </c>
      <c r="J5387" s="102" t="s">
        <v>35808</v>
      </c>
      <c r="K5387" s="102"/>
      <c r="L5387" s="111"/>
      <c r="M5387" s="169">
        <v>3</v>
      </c>
      <c r="N5387" s="112" t="s">
        <v>35809</v>
      </c>
      <c r="O5387" s="121" t="s">
        <v>11565</v>
      </c>
      <c r="P5387" s="102"/>
      <c r="Q5387" s="102" t="s">
        <v>29334</v>
      </c>
      <c r="R5387" s="109"/>
      <c r="S5387" s="102" t="s">
        <v>8315</v>
      </c>
      <c r="T5387" s="102" t="s">
        <v>7789</v>
      </c>
      <c r="U5387" s="102" t="s">
        <v>35810</v>
      </c>
      <c r="V5387" s="109">
        <v>9</v>
      </c>
      <c r="W5387" s="107"/>
      <c r="X5387" s="324"/>
    </row>
    <row r="5388" spans="1:24" ht="12.95" customHeight="1" x14ac:dyDescent="0.2">
      <c r="A5388" s="237">
        <v>42415</v>
      </c>
      <c r="B5388" s="128" t="s">
        <v>2913</v>
      </c>
      <c r="C5388" s="197" t="s">
        <v>34600</v>
      </c>
      <c r="D5388" s="102" t="s">
        <v>13884</v>
      </c>
      <c r="E5388" s="102" t="s">
        <v>12566</v>
      </c>
      <c r="F5388" s="104" t="s">
        <v>14834</v>
      </c>
      <c r="G5388" s="105">
        <v>15891</v>
      </c>
      <c r="H5388" s="102" t="s">
        <v>32349</v>
      </c>
      <c r="I5388" s="102" t="s">
        <v>4890</v>
      </c>
      <c r="J5388" s="102" t="s">
        <v>13883</v>
      </c>
      <c r="K5388" s="115"/>
      <c r="L5388" s="111" t="s">
        <v>5532</v>
      </c>
      <c r="M5388" s="109">
        <v>0.5</v>
      </c>
      <c r="N5388" s="108">
        <v>24</v>
      </c>
      <c r="O5388" s="102"/>
      <c r="P5388" s="39"/>
      <c r="Q5388" s="39" t="s">
        <v>19450</v>
      </c>
      <c r="R5388" s="109"/>
      <c r="S5388" s="102"/>
      <c r="T5388" s="102" t="s">
        <v>7789</v>
      </c>
      <c r="U5388" s="102" t="s">
        <v>14536</v>
      </c>
      <c r="V5388" s="109">
        <v>5</v>
      </c>
      <c r="W5388" s="130"/>
      <c r="X5388" s="194"/>
    </row>
    <row r="5389" spans="1:24" ht="12.95" customHeight="1" x14ac:dyDescent="0.2">
      <c r="A5389" s="237">
        <v>42415</v>
      </c>
      <c r="B5389" s="128" t="s">
        <v>2913</v>
      </c>
      <c r="C5389" s="128" t="s">
        <v>34600</v>
      </c>
      <c r="D5389" s="102" t="s">
        <v>13885</v>
      </c>
      <c r="E5389" s="102" t="s">
        <v>12567</v>
      </c>
      <c r="F5389" s="104" t="s">
        <v>14834</v>
      </c>
      <c r="G5389" s="105">
        <v>15893</v>
      </c>
      <c r="H5389" s="102" t="s">
        <v>32350</v>
      </c>
      <c r="I5389" s="102" t="s">
        <v>30950</v>
      </c>
      <c r="J5389" s="102" t="s">
        <v>14537</v>
      </c>
      <c r="K5389" s="115"/>
      <c r="L5389" s="111" t="s">
        <v>5532</v>
      </c>
      <c r="M5389" s="109">
        <v>2</v>
      </c>
      <c r="N5389" s="112" t="s">
        <v>18199</v>
      </c>
      <c r="O5389" s="102"/>
      <c r="P5389" s="39"/>
      <c r="Q5389" s="39" t="s">
        <v>19521</v>
      </c>
      <c r="R5389" s="109"/>
      <c r="S5389" s="102"/>
      <c r="T5389" s="102" t="s">
        <v>7789</v>
      </c>
      <c r="U5389" s="102" t="s">
        <v>16986</v>
      </c>
      <c r="V5389" s="109">
        <v>7.5</v>
      </c>
      <c r="W5389" s="130"/>
      <c r="X5389" s="194"/>
    </row>
    <row r="5390" spans="1:24" ht="12.95" customHeight="1" x14ac:dyDescent="0.2">
      <c r="A5390" s="237">
        <v>42415</v>
      </c>
      <c r="B5390" s="128" t="s">
        <v>2913</v>
      </c>
      <c r="C5390" s="128" t="s">
        <v>34600</v>
      </c>
      <c r="D5390" s="102" t="s">
        <v>12329</v>
      </c>
      <c r="E5390" s="102" t="s">
        <v>12568</v>
      </c>
      <c r="F5390" s="104" t="s">
        <v>14834</v>
      </c>
      <c r="G5390" s="105">
        <v>16073</v>
      </c>
      <c r="H5390" s="102" t="s">
        <v>30710</v>
      </c>
      <c r="I5390" s="115" t="s">
        <v>31844</v>
      </c>
      <c r="J5390" s="102" t="s">
        <v>12330</v>
      </c>
      <c r="K5390" s="115"/>
      <c r="L5390" s="111" t="s">
        <v>5532</v>
      </c>
      <c r="M5390" s="109">
        <v>2</v>
      </c>
      <c r="N5390" s="112" t="s">
        <v>17804</v>
      </c>
      <c r="O5390" s="102" t="s">
        <v>12252</v>
      </c>
      <c r="P5390" s="39"/>
      <c r="Q5390" s="39" t="s">
        <v>28782</v>
      </c>
      <c r="R5390" s="109"/>
      <c r="S5390" s="102" t="s">
        <v>8315</v>
      </c>
      <c r="T5390" s="102" t="s">
        <v>7789</v>
      </c>
      <c r="U5390" s="102" t="s">
        <v>29282</v>
      </c>
      <c r="V5390" s="109">
        <v>8.5</v>
      </c>
      <c r="W5390" s="130"/>
      <c r="X5390" s="194"/>
    </row>
    <row r="5391" spans="1:24" ht="12.95" customHeight="1" x14ac:dyDescent="0.2">
      <c r="A5391" s="237">
        <v>42415</v>
      </c>
      <c r="B5391" s="128" t="s">
        <v>2913</v>
      </c>
      <c r="C5391" s="128" t="s">
        <v>34600</v>
      </c>
      <c r="D5391" s="102" t="s">
        <v>11722</v>
      </c>
      <c r="E5391" s="102" t="s">
        <v>12569</v>
      </c>
      <c r="F5391" s="104" t="s">
        <v>14834</v>
      </c>
      <c r="G5391" s="105">
        <v>16248</v>
      </c>
      <c r="H5391" s="102" t="s">
        <v>11819</v>
      </c>
      <c r="I5391" s="102" t="s">
        <v>32113</v>
      </c>
      <c r="J5391" s="102" t="s">
        <v>12331</v>
      </c>
      <c r="K5391" s="115"/>
      <c r="L5391" s="111" t="s">
        <v>5532</v>
      </c>
      <c r="M5391" s="109">
        <v>2</v>
      </c>
      <c r="N5391" s="112" t="s">
        <v>17520</v>
      </c>
      <c r="O5391" s="102" t="s">
        <v>9125</v>
      </c>
      <c r="P5391" s="39"/>
      <c r="Q5391" s="39" t="s">
        <v>29283</v>
      </c>
      <c r="R5391" s="109"/>
      <c r="S5391" s="102"/>
      <c r="T5391" s="102" t="s">
        <v>7789</v>
      </c>
      <c r="U5391" s="102" t="s">
        <v>29284</v>
      </c>
      <c r="V5391" s="109">
        <v>9.5</v>
      </c>
      <c r="W5391" s="130"/>
      <c r="X5391" s="194"/>
    </row>
    <row r="5392" spans="1:24" ht="12.95" customHeight="1" x14ac:dyDescent="0.2">
      <c r="A5392" s="237">
        <v>42415</v>
      </c>
      <c r="B5392" s="128" t="s">
        <v>2913</v>
      </c>
      <c r="C5392" s="128" t="s">
        <v>34600</v>
      </c>
      <c r="D5392" s="102" t="s">
        <v>787</v>
      </c>
      <c r="E5392" s="102" t="s">
        <v>14277</v>
      </c>
      <c r="F5392" s="104" t="s">
        <v>14834</v>
      </c>
      <c r="G5392" s="105">
        <v>16564</v>
      </c>
      <c r="H5392" s="102" t="s">
        <v>32354</v>
      </c>
      <c r="I5392" s="102" t="s">
        <v>10103</v>
      </c>
      <c r="J5392" s="102" t="s">
        <v>3131</v>
      </c>
      <c r="K5392" s="115"/>
      <c r="L5392" s="111" t="s">
        <v>5532</v>
      </c>
      <c r="M5392" s="109">
        <v>2</v>
      </c>
      <c r="N5392" s="112" t="s">
        <v>17892</v>
      </c>
      <c r="O5392" s="102"/>
      <c r="P5392" s="39" t="s">
        <v>9125</v>
      </c>
      <c r="Q5392" s="39" t="s">
        <v>20929</v>
      </c>
      <c r="R5392" s="109"/>
      <c r="S5392" s="102"/>
      <c r="T5392" s="102" t="s">
        <v>7789</v>
      </c>
      <c r="U5392" s="102" t="s">
        <v>29285</v>
      </c>
      <c r="V5392" s="109">
        <v>7.5</v>
      </c>
      <c r="W5392" s="107"/>
      <c r="X5392" s="194"/>
    </row>
    <row r="5393" spans="1:24" ht="12.95" customHeight="1" x14ac:dyDescent="0.2">
      <c r="A5393" s="237">
        <v>42415</v>
      </c>
      <c r="B5393" s="128" t="s">
        <v>2913</v>
      </c>
      <c r="C5393" s="128" t="s">
        <v>34600</v>
      </c>
      <c r="D5393" s="102" t="s">
        <v>11882</v>
      </c>
      <c r="E5393" s="102" t="s">
        <v>10345</v>
      </c>
      <c r="F5393" s="104" t="s">
        <v>14834</v>
      </c>
      <c r="G5393" s="105">
        <v>15815</v>
      </c>
      <c r="H5393" s="102" t="s">
        <v>32348</v>
      </c>
      <c r="I5393" s="102" t="s">
        <v>32356</v>
      </c>
      <c r="J5393" s="102" t="s">
        <v>1536</v>
      </c>
      <c r="K5393" s="115"/>
      <c r="L5393" s="111" t="s">
        <v>10342</v>
      </c>
      <c r="M5393" s="109">
        <v>1</v>
      </c>
      <c r="N5393" s="108" t="s">
        <v>32357</v>
      </c>
      <c r="O5393" s="102" t="s">
        <v>10189</v>
      </c>
      <c r="P5393" s="39"/>
      <c r="Q5393" s="39" t="s">
        <v>19131</v>
      </c>
      <c r="R5393" s="109"/>
      <c r="S5393" s="102"/>
      <c r="T5393" s="102" t="s">
        <v>7789</v>
      </c>
      <c r="U5393" s="102" t="s">
        <v>29289</v>
      </c>
      <c r="V5393" s="109">
        <v>5.5</v>
      </c>
      <c r="W5393" s="107"/>
      <c r="X5393" s="194"/>
    </row>
    <row r="5394" spans="1:24" ht="12.95" customHeight="1" x14ac:dyDescent="0.2">
      <c r="A5394" s="237">
        <v>42415</v>
      </c>
      <c r="B5394" s="128" t="s">
        <v>2913</v>
      </c>
      <c r="C5394" s="128" t="s">
        <v>34600</v>
      </c>
      <c r="D5394" s="102" t="s">
        <v>11884</v>
      </c>
      <c r="E5394" s="102" t="s">
        <v>10346</v>
      </c>
      <c r="F5394" s="104" t="s">
        <v>14834</v>
      </c>
      <c r="G5394" s="105">
        <v>16307</v>
      </c>
      <c r="H5394" s="102" t="s">
        <v>32358</v>
      </c>
      <c r="I5394" s="102" t="s">
        <v>11819</v>
      </c>
      <c r="J5394" s="102" t="s">
        <v>10263</v>
      </c>
      <c r="K5394" s="115"/>
      <c r="L5394" s="111" t="s">
        <v>10342</v>
      </c>
      <c r="M5394" s="109">
        <v>2</v>
      </c>
      <c r="N5394" s="112" t="s">
        <v>17126</v>
      </c>
      <c r="O5394" s="102" t="s">
        <v>12252</v>
      </c>
      <c r="P5394" s="39"/>
      <c r="Q5394" s="39" t="s">
        <v>21464</v>
      </c>
      <c r="R5394" s="109"/>
      <c r="S5394" s="102"/>
      <c r="T5394" s="102" t="s">
        <v>20547</v>
      </c>
      <c r="U5394" s="102" t="s">
        <v>29290</v>
      </c>
      <c r="V5394" s="109">
        <v>8</v>
      </c>
      <c r="W5394" s="107"/>
      <c r="X5394" s="194"/>
    </row>
    <row r="5395" spans="1:24" ht="12.95" customHeight="1" x14ac:dyDescent="0.2">
      <c r="A5395" s="237">
        <v>42415</v>
      </c>
      <c r="B5395" s="128" t="s">
        <v>2913</v>
      </c>
      <c r="C5395" s="128" t="s">
        <v>34600</v>
      </c>
      <c r="D5395" s="102" t="s">
        <v>4941</v>
      </c>
      <c r="E5395" s="102" t="s">
        <v>4940</v>
      </c>
      <c r="F5395" s="104" t="s">
        <v>14834</v>
      </c>
      <c r="G5395" s="105">
        <v>16533</v>
      </c>
      <c r="H5395" s="102" t="s">
        <v>11819</v>
      </c>
      <c r="I5395" s="102" t="s">
        <v>32362</v>
      </c>
      <c r="J5395" s="102" t="s">
        <v>4942</v>
      </c>
      <c r="K5395" s="102"/>
      <c r="L5395" s="111" t="s">
        <v>4936</v>
      </c>
      <c r="M5395" s="109">
        <v>2</v>
      </c>
      <c r="N5395" s="108" t="s">
        <v>32363</v>
      </c>
      <c r="O5395" s="102"/>
      <c r="P5395" s="39" t="s">
        <v>162</v>
      </c>
      <c r="Q5395" s="39" t="s">
        <v>21657</v>
      </c>
      <c r="R5395" s="109"/>
      <c r="S5395" s="102" t="s">
        <v>9435</v>
      </c>
      <c r="T5395" s="102" t="s">
        <v>20546</v>
      </c>
      <c r="U5395" s="102" t="s">
        <v>29295</v>
      </c>
      <c r="V5395" s="109">
        <v>7</v>
      </c>
      <c r="W5395" s="107"/>
      <c r="X5395" s="194"/>
    </row>
    <row r="5396" spans="1:24" ht="12.95" customHeight="1" x14ac:dyDescent="0.2">
      <c r="A5396" s="237">
        <v>42415</v>
      </c>
      <c r="B5396" s="128" t="s">
        <v>2913</v>
      </c>
      <c r="C5396" s="128" t="s">
        <v>34600</v>
      </c>
      <c r="D5396" s="102" t="s">
        <v>14539</v>
      </c>
      <c r="E5396" s="102" t="s">
        <v>4945</v>
      </c>
      <c r="F5396" s="104" t="s">
        <v>14834</v>
      </c>
      <c r="G5396" s="105">
        <v>16535</v>
      </c>
      <c r="H5396" s="102" t="s">
        <v>32361</v>
      </c>
      <c r="I5396" s="102" t="s">
        <v>11819</v>
      </c>
      <c r="J5396" s="102" t="s">
        <v>4946</v>
      </c>
      <c r="K5396" s="102"/>
      <c r="L5396" s="111" t="s">
        <v>4936</v>
      </c>
      <c r="M5396" s="109">
        <v>2</v>
      </c>
      <c r="N5396" s="112" t="s">
        <v>16054</v>
      </c>
      <c r="O5396" s="102"/>
      <c r="P5396" s="39"/>
      <c r="Q5396" s="39" t="s">
        <v>15976</v>
      </c>
      <c r="R5396" s="109"/>
      <c r="S5396" s="102"/>
      <c r="T5396" s="102" t="s">
        <v>20546</v>
      </c>
      <c r="U5396" s="102" t="s">
        <v>29297</v>
      </c>
      <c r="V5396" s="109">
        <v>7.5</v>
      </c>
      <c r="W5396" s="107"/>
      <c r="X5396" s="194"/>
    </row>
    <row r="5397" spans="1:24" ht="12.95" customHeight="1" x14ac:dyDescent="0.2">
      <c r="A5397" s="237">
        <v>42415</v>
      </c>
      <c r="B5397" s="128" t="s">
        <v>2913</v>
      </c>
      <c r="C5397" s="128" t="s">
        <v>34600</v>
      </c>
      <c r="D5397" s="102" t="s">
        <v>4948</v>
      </c>
      <c r="E5397" s="102" t="s">
        <v>4947</v>
      </c>
      <c r="F5397" s="104" t="s">
        <v>14834</v>
      </c>
      <c r="G5397" s="105">
        <v>16541</v>
      </c>
      <c r="H5397" s="102" t="s">
        <v>32361</v>
      </c>
      <c r="I5397" s="102" t="s">
        <v>11819</v>
      </c>
      <c r="J5397" s="102" t="s">
        <v>4949</v>
      </c>
      <c r="K5397" s="102"/>
      <c r="L5397" s="111" t="s">
        <v>4936</v>
      </c>
      <c r="M5397" s="109">
        <v>3</v>
      </c>
      <c r="N5397" s="112" t="s">
        <v>18443</v>
      </c>
      <c r="O5397" s="102" t="s">
        <v>12721</v>
      </c>
      <c r="P5397" s="39" t="s">
        <v>13301</v>
      </c>
      <c r="Q5397" s="39" t="s">
        <v>20508</v>
      </c>
      <c r="R5397" s="109"/>
      <c r="S5397" s="102" t="s">
        <v>8315</v>
      </c>
      <c r="T5397" s="102" t="s">
        <v>20546</v>
      </c>
      <c r="U5397" s="102" t="s">
        <v>29298</v>
      </c>
      <c r="V5397" s="109">
        <v>10</v>
      </c>
      <c r="W5397" s="107"/>
      <c r="X5397" s="194"/>
    </row>
    <row r="5398" spans="1:24" ht="12.95" customHeight="1" x14ac:dyDescent="0.2">
      <c r="A5398" s="237">
        <v>42415</v>
      </c>
      <c r="B5398" s="128" t="s">
        <v>2913</v>
      </c>
      <c r="C5398" s="128" t="s">
        <v>34600</v>
      </c>
      <c r="D5398" s="102" t="s">
        <v>4951</v>
      </c>
      <c r="E5398" s="102" t="s">
        <v>4950</v>
      </c>
      <c r="F5398" s="104" t="s">
        <v>14834</v>
      </c>
      <c r="G5398" s="105">
        <v>16549</v>
      </c>
      <c r="H5398" s="102" t="s">
        <v>32361</v>
      </c>
      <c r="I5398" s="102" t="s">
        <v>11819</v>
      </c>
      <c r="J5398" s="102" t="s">
        <v>4952</v>
      </c>
      <c r="K5398" s="102"/>
      <c r="L5398" s="111" t="s">
        <v>4936</v>
      </c>
      <c r="M5398" s="109">
        <v>2</v>
      </c>
      <c r="N5398" s="112" t="s">
        <v>18444</v>
      </c>
      <c r="O5398" s="102"/>
      <c r="P5398" s="39" t="s">
        <v>9125</v>
      </c>
      <c r="Q5398" s="39" t="s">
        <v>16525</v>
      </c>
      <c r="R5398" s="109"/>
      <c r="S5398" s="102" t="s">
        <v>8315</v>
      </c>
      <c r="T5398" s="102" t="s">
        <v>20546</v>
      </c>
      <c r="U5398" s="102" t="s">
        <v>29299</v>
      </c>
      <c r="V5398" s="109">
        <v>8</v>
      </c>
      <c r="W5398" s="107"/>
      <c r="X5398" s="194"/>
    </row>
    <row r="5399" spans="1:24" ht="12.95" customHeight="1" x14ac:dyDescent="0.2">
      <c r="A5399" s="237">
        <v>42415</v>
      </c>
      <c r="B5399" s="128" t="s">
        <v>2913</v>
      </c>
      <c r="C5399" s="128" t="s">
        <v>34600</v>
      </c>
      <c r="D5399" s="102" t="s">
        <v>3966</v>
      </c>
      <c r="E5399" s="102" t="s">
        <v>15610</v>
      </c>
      <c r="F5399" s="104" t="s">
        <v>14834</v>
      </c>
      <c r="G5399" s="105">
        <v>14742</v>
      </c>
      <c r="H5399" s="102" t="s">
        <v>5011</v>
      </c>
      <c r="I5399" s="102" t="s">
        <v>11819</v>
      </c>
      <c r="J5399" s="102" t="s">
        <v>5030</v>
      </c>
      <c r="K5399" s="102"/>
      <c r="L5399" s="111" t="s">
        <v>15609</v>
      </c>
      <c r="M5399" s="109">
        <v>2</v>
      </c>
      <c r="N5399" s="108" t="s">
        <v>32364</v>
      </c>
      <c r="O5399" s="102" t="s">
        <v>12252</v>
      </c>
      <c r="P5399" s="39" t="s">
        <v>8076</v>
      </c>
      <c r="Q5399" s="39" t="s">
        <v>18163</v>
      </c>
      <c r="R5399" s="109"/>
      <c r="S5399" s="102" t="s">
        <v>8315</v>
      </c>
      <c r="T5399" s="102" t="s">
        <v>28757</v>
      </c>
      <c r="U5399" s="102" t="s">
        <v>29300</v>
      </c>
      <c r="V5399" s="109">
        <v>6.5</v>
      </c>
      <c r="W5399" s="107"/>
      <c r="X5399" s="194"/>
    </row>
    <row r="5400" spans="1:24" ht="12.95" customHeight="1" x14ac:dyDescent="0.2">
      <c r="A5400" s="237">
        <v>42415</v>
      </c>
      <c r="B5400" s="128" t="s">
        <v>2913</v>
      </c>
      <c r="C5400" s="128" t="s">
        <v>34600</v>
      </c>
      <c r="D5400" s="102" t="s">
        <v>6861</v>
      </c>
      <c r="E5400" s="102" t="s">
        <v>15611</v>
      </c>
      <c r="F5400" s="104" t="s">
        <v>14834</v>
      </c>
      <c r="G5400" s="105">
        <v>15898</v>
      </c>
      <c r="H5400" s="102" t="s">
        <v>30925</v>
      </c>
      <c r="I5400" s="102" t="s">
        <v>4890</v>
      </c>
      <c r="J5400" s="102" t="s">
        <v>9392</v>
      </c>
      <c r="K5400" s="102"/>
      <c r="L5400" s="111" t="s">
        <v>34603</v>
      </c>
      <c r="M5400" s="109">
        <v>3</v>
      </c>
      <c r="N5400" s="112" t="s">
        <v>17839</v>
      </c>
      <c r="O5400" s="102" t="s">
        <v>29301</v>
      </c>
      <c r="P5400" s="39" t="s">
        <v>2447</v>
      </c>
      <c r="Q5400" s="39" t="s">
        <v>16885</v>
      </c>
      <c r="R5400" s="109"/>
      <c r="S5400" s="102"/>
      <c r="T5400" s="102" t="s">
        <v>7789</v>
      </c>
      <c r="U5400" s="102" t="s">
        <v>29302</v>
      </c>
      <c r="V5400" s="109">
        <v>5</v>
      </c>
      <c r="W5400" s="107"/>
      <c r="X5400" s="194"/>
    </row>
    <row r="5401" spans="1:24" ht="12.95" customHeight="1" x14ac:dyDescent="0.2">
      <c r="A5401" s="237">
        <v>42415</v>
      </c>
      <c r="B5401" s="128" t="s">
        <v>2913</v>
      </c>
      <c r="C5401" s="128" t="s">
        <v>34600</v>
      </c>
      <c r="D5401" s="102" t="s">
        <v>2463</v>
      </c>
      <c r="E5401" s="102" t="s">
        <v>15612</v>
      </c>
      <c r="F5401" s="167" t="s">
        <v>6406</v>
      </c>
      <c r="G5401" s="105">
        <v>16290</v>
      </c>
      <c r="H5401" s="102" t="s">
        <v>11819</v>
      </c>
      <c r="I5401" s="102" t="s">
        <v>10191</v>
      </c>
      <c r="J5401" s="102" t="s">
        <v>6937</v>
      </c>
      <c r="K5401" s="102"/>
      <c r="L5401" s="111" t="s">
        <v>34603</v>
      </c>
      <c r="M5401" s="109">
        <v>2</v>
      </c>
      <c r="N5401" s="112" t="s">
        <v>18292</v>
      </c>
      <c r="O5401" s="102" t="s">
        <v>16905</v>
      </c>
      <c r="P5401" s="39" t="s">
        <v>162</v>
      </c>
      <c r="Q5401" s="39" t="s">
        <v>16520</v>
      </c>
      <c r="R5401" s="109"/>
      <c r="S5401" s="102" t="s">
        <v>9435</v>
      </c>
      <c r="T5401" s="102" t="s">
        <v>20547</v>
      </c>
      <c r="U5401" s="102" t="s">
        <v>29303</v>
      </c>
      <c r="V5401" s="109">
        <v>5.5</v>
      </c>
      <c r="W5401" s="107"/>
      <c r="X5401" s="194"/>
    </row>
    <row r="5402" spans="1:24" ht="12.95" customHeight="1" x14ac:dyDescent="0.2">
      <c r="A5402" s="237">
        <v>42415</v>
      </c>
      <c r="B5402" s="128" t="s">
        <v>2913</v>
      </c>
      <c r="C5402" s="128" t="s">
        <v>34600</v>
      </c>
      <c r="D5402" s="102" t="s">
        <v>18447</v>
      </c>
      <c r="E5402" s="102" t="s">
        <v>15619</v>
      </c>
      <c r="F5402" s="104" t="s">
        <v>14834</v>
      </c>
      <c r="G5402" s="105">
        <v>14514</v>
      </c>
      <c r="H5402" s="102" t="s">
        <v>30796</v>
      </c>
      <c r="I5402" s="102" t="s">
        <v>11819</v>
      </c>
      <c r="J5402" s="102" t="s">
        <v>10218</v>
      </c>
      <c r="K5402" s="102"/>
      <c r="L5402" s="111" t="s">
        <v>15609</v>
      </c>
      <c r="M5402" s="109">
        <v>2</v>
      </c>
      <c r="N5402" s="112" t="s">
        <v>18448</v>
      </c>
      <c r="O5402" s="102"/>
      <c r="P5402" s="39" t="s">
        <v>15959</v>
      </c>
      <c r="Q5402" s="39" t="s">
        <v>29312</v>
      </c>
      <c r="R5402" s="109"/>
      <c r="S5402" s="102" t="s">
        <v>8315</v>
      </c>
      <c r="T5402" s="102" t="s">
        <v>20541</v>
      </c>
      <c r="U5402" s="102" t="s">
        <v>29313</v>
      </c>
      <c r="V5402" s="109">
        <v>9.5</v>
      </c>
      <c r="W5402" s="107"/>
      <c r="X5402" s="194"/>
    </row>
    <row r="5403" spans="1:24" ht="12.95" customHeight="1" x14ac:dyDescent="0.2">
      <c r="A5403" s="237">
        <v>42783</v>
      </c>
      <c r="B5403" s="128" t="s">
        <v>2913</v>
      </c>
      <c r="C5403" s="197" t="s">
        <v>35783</v>
      </c>
      <c r="D5403" s="128" t="s">
        <v>35811</v>
      </c>
      <c r="E5403" s="128" t="s">
        <v>35812</v>
      </c>
      <c r="F5403" s="104" t="s">
        <v>14834</v>
      </c>
      <c r="G5403" s="142">
        <v>15303</v>
      </c>
      <c r="H5403" s="102" t="s">
        <v>35813</v>
      </c>
      <c r="I5403" s="128" t="s">
        <v>17603</v>
      </c>
      <c r="J5403" s="128" t="s">
        <v>35814</v>
      </c>
      <c r="K5403" s="128"/>
      <c r="L5403" s="199" t="s">
        <v>21453</v>
      </c>
      <c r="M5403" s="145">
        <v>3</v>
      </c>
      <c r="N5403" s="144" t="s">
        <v>35815</v>
      </c>
      <c r="O5403" s="128" t="s">
        <v>20676</v>
      </c>
      <c r="P5403" s="128" t="s">
        <v>13301</v>
      </c>
      <c r="Q5403" s="128"/>
      <c r="R5403" s="145"/>
      <c r="S5403" s="128"/>
      <c r="T5403" s="128" t="s">
        <v>14962</v>
      </c>
      <c r="U5403" s="128" t="s">
        <v>35816</v>
      </c>
      <c r="V5403" s="145">
        <v>5</v>
      </c>
      <c r="W5403" s="130"/>
      <c r="X5403" s="194"/>
    </row>
    <row r="5404" spans="1:24" ht="12.95" customHeight="1" x14ac:dyDescent="0.2">
      <c r="A5404" s="237">
        <v>42783</v>
      </c>
      <c r="B5404" s="128" t="s">
        <v>2913</v>
      </c>
      <c r="C5404" s="128" t="s">
        <v>35783</v>
      </c>
      <c r="D5404" s="128" t="s">
        <v>35817</v>
      </c>
      <c r="E5404" s="128" t="s">
        <v>35818</v>
      </c>
      <c r="F5404" s="104" t="s">
        <v>14834</v>
      </c>
      <c r="G5404" s="142">
        <v>15347</v>
      </c>
      <c r="H5404" s="102" t="s">
        <v>33029</v>
      </c>
      <c r="I5404" s="128" t="s">
        <v>11819</v>
      </c>
      <c r="J5404" s="128" t="s">
        <v>35819</v>
      </c>
      <c r="K5404" s="128"/>
      <c r="L5404" s="143"/>
      <c r="M5404" s="145">
        <v>1</v>
      </c>
      <c r="N5404" s="108" t="s">
        <v>35820</v>
      </c>
      <c r="O5404" s="128" t="s">
        <v>3620</v>
      </c>
      <c r="P5404" s="128"/>
      <c r="Q5404" s="128" t="s">
        <v>16687</v>
      </c>
      <c r="R5404" s="145"/>
      <c r="S5404" s="128" t="s">
        <v>8315</v>
      </c>
      <c r="T5404" s="128" t="s">
        <v>7789</v>
      </c>
      <c r="U5404" s="128" t="s">
        <v>35821</v>
      </c>
      <c r="V5404" s="145">
        <v>7.5</v>
      </c>
      <c r="W5404" s="130"/>
      <c r="X5404" s="194"/>
    </row>
    <row r="5405" spans="1:24" ht="12.95" customHeight="1" x14ac:dyDescent="0.2">
      <c r="A5405" s="237">
        <v>42783</v>
      </c>
      <c r="B5405" s="128" t="s">
        <v>2913</v>
      </c>
      <c r="C5405" s="128" t="s">
        <v>35783</v>
      </c>
      <c r="D5405" s="128" t="s">
        <v>35826</v>
      </c>
      <c r="E5405" s="128" t="s">
        <v>35822</v>
      </c>
      <c r="F5405" s="104" t="s">
        <v>14834</v>
      </c>
      <c r="G5405" s="142">
        <v>15791</v>
      </c>
      <c r="H5405" s="128" t="s">
        <v>10191</v>
      </c>
      <c r="I5405" s="128" t="s">
        <v>11819</v>
      </c>
      <c r="J5405" s="128" t="s">
        <v>35823</v>
      </c>
      <c r="K5405" s="128"/>
      <c r="L5405" s="143"/>
      <c r="M5405" s="145">
        <v>0.5</v>
      </c>
      <c r="N5405" s="108" t="s">
        <v>35824</v>
      </c>
      <c r="O5405" s="128"/>
      <c r="P5405" s="128" t="s">
        <v>15889</v>
      </c>
      <c r="Q5405" s="128" t="s">
        <v>16823</v>
      </c>
      <c r="R5405" s="145"/>
      <c r="S5405" s="128"/>
      <c r="T5405" s="128" t="s">
        <v>14962</v>
      </c>
      <c r="U5405" s="128" t="s">
        <v>35825</v>
      </c>
      <c r="V5405" s="145">
        <v>5</v>
      </c>
      <c r="W5405" s="130"/>
      <c r="X5405" s="194"/>
    </row>
    <row r="5406" spans="1:24" ht="12.95" customHeight="1" x14ac:dyDescent="0.2">
      <c r="A5406" s="237">
        <v>42783</v>
      </c>
      <c r="B5406" s="128" t="s">
        <v>2913</v>
      </c>
      <c r="C5406" s="128" t="s">
        <v>35783</v>
      </c>
      <c r="D5406" s="128" t="s">
        <v>35827</v>
      </c>
      <c r="E5406" s="128" t="s">
        <v>35828</v>
      </c>
      <c r="F5406" s="104" t="s">
        <v>14834</v>
      </c>
      <c r="G5406" s="142">
        <v>15793</v>
      </c>
      <c r="H5406" s="128" t="s">
        <v>17603</v>
      </c>
      <c r="I5406" s="128" t="s">
        <v>11176</v>
      </c>
      <c r="J5406" s="128" t="s">
        <v>35823</v>
      </c>
      <c r="K5406" s="128"/>
      <c r="L5406" s="143"/>
      <c r="M5406" s="145">
        <v>2</v>
      </c>
      <c r="N5406" s="108" t="s">
        <v>35829</v>
      </c>
      <c r="O5406" s="128" t="s">
        <v>35830</v>
      </c>
      <c r="P5406" s="128" t="s">
        <v>15928</v>
      </c>
      <c r="Q5406" s="128" t="s">
        <v>35831</v>
      </c>
      <c r="R5406" s="145"/>
      <c r="S5406" s="128"/>
      <c r="T5406" s="128" t="s">
        <v>14962</v>
      </c>
      <c r="U5406" s="128" t="s">
        <v>35832</v>
      </c>
      <c r="V5406" s="145">
        <v>9</v>
      </c>
      <c r="W5406" s="130"/>
      <c r="X5406" s="194"/>
    </row>
    <row r="5407" spans="1:24" ht="12.95" customHeight="1" x14ac:dyDescent="0.2">
      <c r="A5407" s="237">
        <v>42783</v>
      </c>
      <c r="B5407" s="128" t="s">
        <v>2913</v>
      </c>
      <c r="C5407" s="128" t="s">
        <v>35783</v>
      </c>
      <c r="D5407" s="128" t="s">
        <v>35833</v>
      </c>
      <c r="E5407" s="128" t="s">
        <v>35834</v>
      </c>
      <c r="F5407" s="104" t="s">
        <v>14834</v>
      </c>
      <c r="G5407" s="142">
        <v>15897</v>
      </c>
      <c r="H5407" s="128" t="s">
        <v>17603</v>
      </c>
      <c r="I5407" s="128" t="s">
        <v>13336</v>
      </c>
      <c r="J5407" s="128" t="s">
        <v>35835</v>
      </c>
      <c r="K5407" s="128"/>
      <c r="L5407" s="143"/>
      <c r="M5407" s="145">
        <v>1</v>
      </c>
      <c r="N5407" s="144">
        <v>33</v>
      </c>
      <c r="O5407" s="128"/>
      <c r="P5407" s="128" t="s">
        <v>15941</v>
      </c>
      <c r="Q5407" s="128" t="s">
        <v>16684</v>
      </c>
      <c r="R5407" s="145" t="s">
        <v>7035</v>
      </c>
      <c r="S5407" s="128" t="s">
        <v>11565</v>
      </c>
      <c r="T5407" s="128" t="s">
        <v>21275</v>
      </c>
      <c r="U5407" s="128" t="s">
        <v>35836</v>
      </c>
      <c r="V5407" s="145">
        <v>7</v>
      </c>
      <c r="W5407" s="130"/>
      <c r="X5407" s="194"/>
    </row>
    <row r="5408" spans="1:24" ht="12.95" customHeight="1" x14ac:dyDescent="0.2">
      <c r="A5408" s="237">
        <v>42783</v>
      </c>
      <c r="B5408" s="128" t="s">
        <v>2913</v>
      </c>
      <c r="C5408" s="128" t="s">
        <v>35783</v>
      </c>
      <c r="D5408" s="128" t="s">
        <v>35837</v>
      </c>
      <c r="E5408" s="128" t="s">
        <v>35838</v>
      </c>
      <c r="F5408" s="104" t="s">
        <v>14834</v>
      </c>
      <c r="G5408" s="142">
        <v>16205</v>
      </c>
      <c r="H5408" s="102" t="s">
        <v>35842</v>
      </c>
      <c r="I5408" s="128" t="s">
        <v>35839</v>
      </c>
      <c r="J5408" s="128" t="s">
        <v>35840</v>
      </c>
      <c r="K5408" s="128"/>
      <c r="L5408" s="143"/>
      <c r="M5408" s="145">
        <v>3</v>
      </c>
      <c r="N5408" s="144" t="s">
        <v>35841</v>
      </c>
      <c r="O5408" s="128"/>
      <c r="P5408" s="128"/>
      <c r="Q5408" s="128" t="s">
        <v>19458</v>
      </c>
      <c r="R5408" s="145" t="s">
        <v>7035</v>
      </c>
      <c r="S5408" s="128"/>
      <c r="T5408" s="128" t="s">
        <v>7789</v>
      </c>
      <c r="U5408" s="128" t="s">
        <v>10101</v>
      </c>
      <c r="V5408" s="145">
        <v>7</v>
      </c>
      <c r="W5408" s="130"/>
      <c r="X5408" s="194"/>
    </row>
    <row r="5409" spans="1:24" ht="12.95" customHeight="1" x14ac:dyDescent="0.2">
      <c r="A5409" s="237">
        <v>42783</v>
      </c>
      <c r="B5409" s="128" t="s">
        <v>2913</v>
      </c>
      <c r="C5409" s="128" t="s">
        <v>35783</v>
      </c>
      <c r="D5409" s="128" t="s">
        <v>35843</v>
      </c>
      <c r="E5409" s="128" t="s">
        <v>35844</v>
      </c>
      <c r="F5409" s="104" t="s">
        <v>14834</v>
      </c>
      <c r="G5409" s="142">
        <v>16229</v>
      </c>
      <c r="H5409" s="128" t="s">
        <v>11819</v>
      </c>
      <c r="I5409" s="128" t="s">
        <v>13336</v>
      </c>
      <c r="J5409" s="128" t="s">
        <v>35845</v>
      </c>
      <c r="K5409" s="128"/>
      <c r="L5409" s="143"/>
      <c r="M5409" s="145">
        <v>1.5</v>
      </c>
      <c r="N5409" s="108" t="s">
        <v>35846</v>
      </c>
      <c r="O5409" s="128" t="s">
        <v>10189</v>
      </c>
      <c r="P5409" s="128" t="s">
        <v>9125</v>
      </c>
      <c r="Q5409" s="128" t="s">
        <v>16121</v>
      </c>
      <c r="R5409" s="145"/>
      <c r="S5409" s="128"/>
      <c r="T5409" s="128" t="s">
        <v>20547</v>
      </c>
      <c r="U5409" s="128" t="s">
        <v>35847</v>
      </c>
      <c r="V5409" s="145">
        <v>7.5</v>
      </c>
      <c r="W5409" s="130"/>
      <c r="X5409" s="194"/>
    </row>
    <row r="5410" spans="1:24" ht="12.95" customHeight="1" x14ac:dyDescent="0.2">
      <c r="A5410" s="237">
        <v>42783</v>
      </c>
      <c r="B5410" s="128" t="s">
        <v>2913</v>
      </c>
      <c r="C5410" s="128" t="s">
        <v>35783</v>
      </c>
      <c r="D5410" s="128" t="s">
        <v>35848</v>
      </c>
      <c r="E5410" s="128" t="s">
        <v>35849</v>
      </c>
      <c r="F5410" s="104" t="s">
        <v>14834</v>
      </c>
      <c r="G5410" s="142">
        <v>16293</v>
      </c>
      <c r="H5410" s="128" t="s">
        <v>35850</v>
      </c>
      <c r="I5410" s="128" t="s">
        <v>35851</v>
      </c>
      <c r="J5410" s="128" t="s">
        <v>10218</v>
      </c>
      <c r="K5410" s="128"/>
      <c r="L5410" s="143"/>
      <c r="M5410" s="145">
        <v>2</v>
      </c>
      <c r="N5410" s="144" t="s">
        <v>17126</v>
      </c>
      <c r="O5410" s="128"/>
      <c r="P5410" s="128"/>
      <c r="Q5410" s="128" t="s">
        <v>19259</v>
      </c>
      <c r="R5410" s="145"/>
      <c r="S5410" s="128"/>
      <c r="T5410" s="128" t="s">
        <v>7789</v>
      </c>
      <c r="U5410" s="128" t="s">
        <v>35852</v>
      </c>
      <c r="V5410" s="145">
        <v>8</v>
      </c>
      <c r="W5410" s="130"/>
      <c r="X5410" s="194"/>
    </row>
    <row r="5411" spans="1:24" ht="12.95" customHeight="1" x14ac:dyDescent="0.2">
      <c r="A5411" s="237">
        <v>42783</v>
      </c>
      <c r="B5411" s="128" t="s">
        <v>2913</v>
      </c>
      <c r="C5411" s="128" t="s">
        <v>35783</v>
      </c>
      <c r="D5411" s="128" t="s">
        <v>35853</v>
      </c>
      <c r="E5411" s="128" t="s">
        <v>35854</v>
      </c>
      <c r="F5411" s="104" t="s">
        <v>14834</v>
      </c>
      <c r="G5411" s="142">
        <v>16304</v>
      </c>
      <c r="H5411" s="128" t="s">
        <v>11819</v>
      </c>
      <c r="I5411" s="128" t="s">
        <v>35855</v>
      </c>
      <c r="J5411" s="128" t="s">
        <v>10218</v>
      </c>
      <c r="K5411" s="128"/>
      <c r="L5411" s="143"/>
      <c r="M5411" s="145">
        <v>0.25</v>
      </c>
      <c r="N5411" s="108">
        <v>45</v>
      </c>
      <c r="O5411" s="128"/>
      <c r="P5411" s="128"/>
      <c r="Q5411" s="128" t="s">
        <v>27612</v>
      </c>
      <c r="R5411" s="145"/>
      <c r="S5411" s="128"/>
      <c r="T5411" s="128" t="s">
        <v>7789</v>
      </c>
      <c r="U5411" s="128" t="s">
        <v>35856</v>
      </c>
      <c r="V5411" s="145">
        <v>7</v>
      </c>
      <c r="W5411" s="130"/>
      <c r="X5411" s="194"/>
    </row>
    <row r="5412" spans="1:24" ht="12.95" customHeight="1" x14ac:dyDescent="0.2">
      <c r="A5412" s="237">
        <v>43514</v>
      </c>
      <c r="B5412" s="128" t="s">
        <v>2913</v>
      </c>
      <c r="C5412" s="197" t="s">
        <v>38532</v>
      </c>
      <c r="D5412" s="128" t="s">
        <v>38533</v>
      </c>
      <c r="E5412" s="128" t="s">
        <v>38249</v>
      </c>
      <c r="F5412" s="104" t="s">
        <v>14834</v>
      </c>
      <c r="G5412" s="142">
        <v>14653</v>
      </c>
      <c r="H5412" s="128" t="s">
        <v>3253</v>
      </c>
      <c r="I5412" s="128" t="s">
        <v>29482</v>
      </c>
      <c r="J5412" s="128" t="s">
        <v>38250</v>
      </c>
      <c r="K5412" s="128"/>
      <c r="L5412" s="143"/>
      <c r="M5412" s="145">
        <v>2</v>
      </c>
      <c r="N5412" s="144" t="s">
        <v>38534</v>
      </c>
      <c r="O5412" s="128" t="s">
        <v>14682</v>
      </c>
      <c r="P5412" s="128" t="s">
        <v>9125</v>
      </c>
      <c r="Q5412" s="128" t="s">
        <v>38535</v>
      </c>
      <c r="R5412" s="145"/>
      <c r="S5412" s="128" t="s">
        <v>8315</v>
      </c>
      <c r="T5412" s="128" t="s">
        <v>20549</v>
      </c>
      <c r="U5412" s="128" t="s">
        <v>38536</v>
      </c>
      <c r="V5412" s="145">
        <v>8</v>
      </c>
      <c r="W5412" s="130"/>
      <c r="X5412" s="194"/>
    </row>
    <row r="5413" spans="1:24" ht="12.95" customHeight="1" x14ac:dyDescent="0.2">
      <c r="A5413" s="237">
        <v>43149</v>
      </c>
      <c r="B5413" s="128" t="s">
        <v>2913</v>
      </c>
      <c r="C5413" s="128" t="s">
        <v>38532</v>
      </c>
      <c r="D5413" s="128" t="s">
        <v>38537</v>
      </c>
      <c r="E5413" s="128" t="s">
        <v>38251</v>
      </c>
      <c r="F5413" s="104" t="s">
        <v>14834</v>
      </c>
      <c r="G5413" s="142">
        <v>14745</v>
      </c>
      <c r="H5413" s="128" t="s">
        <v>29370</v>
      </c>
      <c r="I5413" s="128" t="s">
        <v>5011</v>
      </c>
      <c r="J5413" s="128" t="s">
        <v>38252</v>
      </c>
      <c r="K5413" s="128"/>
      <c r="L5413" s="143" t="s">
        <v>21453</v>
      </c>
      <c r="M5413" s="145">
        <v>1</v>
      </c>
      <c r="N5413" s="144" t="s">
        <v>38538</v>
      </c>
      <c r="O5413" s="128" t="s">
        <v>65</v>
      </c>
      <c r="P5413" s="128" t="s">
        <v>13301</v>
      </c>
      <c r="Q5413" s="128"/>
      <c r="R5413" s="145"/>
      <c r="S5413" s="128"/>
      <c r="T5413" s="128" t="s">
        <v>28757</v>
      </c>
      <c r="U5413" s="128"/>
      <c r="V5413" s="145">
        <v>6.5</v>
      </c>
      <c r="W5413" s="130"/>
      <c r="X5413" s="194"/>
    </row>
    <row r="5414" spans="1:24" ht="12.95" customHeight="1" x14ac:dyDescent="0.2">
      <c r="A5414" s="237">
        <v>43149</v>
      </c>
      <c r="B5414" s="128" t="s">
        <v>2913</v>
      </c>
      <c r="C5414" s="128" t="s">
        <v>38532</v>
      </c>
      <c r="D5414" s="128" t="s">
        <v>38539</v>
      </c>
      <c r="E5414" s="128" t="s">
        <v>38253</v>
      </c>
      <c r="F5414" s="104" t="s">
        <v>14834</v>
      </c>
      <c r="G5414" s="142">
        <v>14758</v>
      </c>
      <c r="H5414" s="128" t="s">
        <v>13336</v>
      </c>
      <c r="I5414" s="128" t="s">
        <v>11819</v>
      </c>
      <c r="J5414" s="128" t="s">
        <v>38254</v>
      </c>
      <c r="K5414" s="128"/>
      <c r="L5414" s="143"/>
      <c r="M5414" s="145">
        <v>2.5</v>
      </c>
      <c r="N5414" s="144" t="s">
        <v>38540</v>
      </c>
      <c r="O5414" s="128" t="s">
        <v>12721</v>
      </c>
      <c r="P5414" s="128" t="s">
        <v>9125</v>
      </c>
      <c r="Q5414" s="128" t="s">
        <v>19627</v>
      </c>
      <c r="R5414" s="145"/>
      <c r="S5414" s="128"/>
      <c r="T5414" s="128" t="s">
        <v>28757</v>
      </c>
      <c r="U5414" s="128" t="s">
        <v>38541</v>
      </c>
      <c r="V5414" s="145">
        <v>6.5</v>
      </c>
      <c r="W5414" s="130"/>
      <c r="X5414" s="194"/>
    </row>
    <row r="5415" spans="1:24" ht="12.95" customHeight="1" x14ac:dyDescent="0.2">
      <c r="A5415" s="237">
        <v>43149</v>
      </c>
      <c r="B5415" s="128" t="s">
        <v>2913</v>
      </c>
      <c r="C5415" s="128" t="s">
        <v>38532</v>
      </c>
      <c r="D5415" s="128" t="s">
        <v>38542</v>
      </c>
      <c r="E5415" s="128" t="s">
        <v>38263</v>
      </c>
      <c r="F5415" s="104" t="s">
        <v>14834</v>
      </c>
      <c r="G5415" s="142">
        <v>15081</v>
      </c>
      <c r="H5415" s="102" t="s">
        <v>38543</v>
      </c>
      <c r="I5415" s="128" t="s">
        <v>11819</v>
      </c>
      <c r="J5415" s="128" t="s">
        <v>38264</v>
      </c>
      <c r="K5415" s="128"/>
      <c r="L5415" s="143"/>
      <c r="M5415" s="145">
        <v>1</v>
      </c>
      <c r="N5415" s="144" t="s">
        <v>38544</v>
      </c>
      <c r="O5415" s="128" t="s">
        <v>12721</v>
      </c>
      <c r="P5415" s="128"/>
      <c r="Q5415" s="128" t="s">
        <v>15832</v>
      </c>
      <c r="R5415" s="145"/>
      <c r="S5415" s="128" t="s">
        <v>9435</v>
      </c>
      <c r="T5415" s="128" t="s">
        <v>21275</v>
      </c>
      <c r="U5415" s="128" t="s">
        <v>38545</v>
      </c>
      <c r="V5415" s="145">
        <v>6.5</v>
      </c>
      <c r="W5415" s="130"/>
      <c r="X5415" s="194"/>
    </row>
    <row r="5416" spans="1:24" ht="12.95" customHeight="1" x14ac:dyDescent="0.2">
      <c r="A5416" s="237">
        <v>43149</v>
      </c>
      <c r="B5416" s="128" t="s">
        <v>2913</v>
      </c>
      <c r="C5416" s="128" t="s">
        <v>38532</v>
      </c>
      <c r="D5416" s="128" t="s">
        <v>38546</v>
      </c>
      <c r="E5416" s="128" t="s">
        <v>38265</v>
      </c>
      <c r="F5416" s="104" t="s">
        <v>14834</v>
      </c>
      <c r="G5416" s="142">
        <v>15116</v>
      </c>
      <c r="H5416" s="102" t="s">
        <v>38547</v>
      </c>
      <c r="I5416" s="128" t="s">
        <v>11819</v>
      </c>
      <c r="J5416" s="128" t="s">
        <v>12222</v>
      </c>
      <c r="K5416" s="128"/>
      <c r="L5416" s="143"/>
      <c r="M5416" s="145">
        <v>1</v>
      </c>
      <c r="N5416" s="144" t="s">
        <v>199</v>
      </c>
      <c r="O5416" s="128" t="s">
        <v>162</v>
      </c>
      <c r="P5416" s="128"/>
      <c r="Q5416" s="128" t="s">
        <v>16813</v>
      </c>
      <c r="R5416" s="145"/>
      <c r="S5416" s="128"/>
      <c r="T5416" s="128" t="s">
        <v>21275</v>
      </c>
      <c r="U5416" s="128" t="s">
        <v>38548</v>
      </c>
      <c r="V5416" s="145">
        <v>6</v>
      </c>
      <c r="W5416" s="130"/>
      <c r="X5416" s="194"/>
    </row>
    <row r="5417" spans="1:24" ht="12.95" customHeight="1" x14ac:dyDescent="0.2">
      <c r="A5417" s="237">
        <v>43149</v>
      </c>
      <c r="B5417" s="128" t="s">
        <v>2913</v>
      </c>
      <c r="C5417" s="128" t="s">
        <v>38532</v>
      </c>
      <c r="D5417" s="128" t="s">
        <v>38280</v>
      </c>
      <c r="E5417" s="128" t="s">
        <v>38279</v>
      </c>
      <c r="F5417" s="104" t="s">
        <v>14834</v>
      </c>
      <c r="G5417" s="142">
        <v>15630</v>
      </c>
      <c r="H5417" s="128" t="s">
        <v>29482</v>
      </c>
      <c r="I5417" s="128" t="s">
        <v>29370</v>
      </c>
      <c r="J5417" s="128" t="s">
        <v>9568</v>
      </c>
      <c r="K5417" s="128"/>
      <c r="L5417" s="143"/>
      <c r="M5417" s="145">
        <v>1</v>
      </c>
      <c r="N5417" s="144">
        <v>49</v>
      </c>
      <c r="O5417" s="128" t="s">
        <v>3620</v>
      </c>
      <c r="P5417" s="128" t="s">
        <v>9125</v>
      </c>
      <c r="Q5417" s="128" t="s">
        <v>17030</v>
      </c>
      <c r="R5417" s="145"/>
      <c r="S5417" s="128"/>
      <c r="T5417" s="128" t="s">
        <v>7789</v>
      </c>
      <c r="U5417" s="128" t="s">
        <v>21828</v>
      </c>
      <c r="V5417" s="145">
        <v>5</v>
      </c>
      <c r="W5417" s="130"/>
      <c r="X5417" s="194"/>
    </row>
    <row r="5418" spans="1:24" ht="12.95" customHeight="1" x14ac:dyDescent="0.2">
      <c r="A5418" s="237">
        <v>43149</v>
      </c>
      <c r="B5418" s="128" t="s">
        <v>2913</v>
      </c>
      <c r="C5418" s="128" t="s">
        <v>38532</v>
      </c>
      <c r="D5418" s="128" t="s">
        <v>38549</v>
      </c>
      <c r="E5418" s="128" t="s">
        <v>38291</v>
      </c>
      <c r="F5418" s="104" t="s">
        <v>14834</v>
      </c>
      <c r="G5418" s="142">
        <v>16237</v>
      </c>
      <c r="H5418" s="102" t="s">
        <v>38550</v>
      </c>
      <c r="I5418" s="128" t="s">
        <v>29370</v>
      </c>
      <c r="J5418" s="128" t="s">
        <v>38292</v>
      </c>
      <c r="K5418" s="128"/>
      <c r="L5418" s="143"/>
      <c r="M5418" s="145">
        <v>1</v>
      </c>
      <c r="N5418" s="144">
        <v>37</v>
      </c>
      <c r="O5418" s="128"/>
      <c r="P5418" s="128"/>
      <c r="Q5418" s="128" t="s">
        <v>17434</v>
      </c>
      <c r="R5418" s="145"/>
      <c r="S5418" s="128" t="s">
        <v>8315</v>
      </c>
      <c r="T5418" s="128" t="s">
        <v>7789</v>
      </c>
      <c r="U5418" s="128" t="s">
        <v>38551</v>
      </c>
      <c r="V5418" s="145">
        <v>7</v>
      </c>
      <c r="W5418" s="130"/>
      <c r="X5418" s="194"/>
    </row>
    <row r="5419" spans="1:24" ht="12.95" customHeight="1" x14ac:dyDescent="0.2">
      <c r="A5419" s="237">
        <v>43149</v>
      </c>
      <c r="B5419" s="128" t="s">
        <v>2913</v>
      </c>
      <c r="C5419" s="128" t="s">
        <v>38532</v>
      </c>
      <c r="D5419" s="128" t="s">
        <v>29773</v>
      </c>
      <c r="E5419" s="128" t="s">
        <v>38313</v>
      </c>
      <c r="F5419" s="104" t="s">
        <v>14834</v>
      </c>
      <c r="G5419" s="142">
        <v>16415</v>
      </c>
      <c r="H5419" s="128" t="s">
        <v>11819</v>
      </c>
      <c r="I5419" s="128" t="s">
        <v>10191</v>
      </c>
      <c r="J5419" s="128" t="s">
        <v>38314</v>
      </c>
      <c r="K5419" s="128"/>
      <c r="L5419" s="143"/>
      <c r="M5419" s="145">
        <v>1</v>
      </c>
      <c r="N5419" s="144">
        <v>48</v>
      </c>
      <c r="O5419" s="128"/>
      <c r="P5419" s="128" t="s">
        <v>162</v>
      </c>
      <c r="Q5419" s="128" t="s">
        <v>17596</v>
      </c>
      <c r="R5419" s="145"/>
      <c r="S5419" s="128" t="s">
        <v>8315</v>
      </c>
      <c r="T5419" s="128" t="s">
        <v>20547</v>
      </c>
      <c r="U5419" s="128" t="s">
        <v>2475</v>
      </c>
      <c r="V5419" s="145">
        <v>5</v>
      </c>
      <c r="W5419" s="130"/>
      <c r="X5419" s="194"/>
    </row>
    <row r="5420" spans="1:24" ht="12.95" customHeight="1" x14ac:dyDescent="0.2">
      <c r="A5420" s="237">
        <v>43149</v>
      </c>
      <c r="B5420" s="128" t="s">
        <v>2913</v>
      </c>
      <c r="C5420" s="128" t="s">
        <v>38532</v>
      </c>
      <c r="D5420" s="128" t="s">
        <v>38316</v>
      </c>
      <c r="E5420" s="128" t="s">
        <v>38315</v>
      </c>
      <c r="F5420" s="104" t="s">
        <v>14834</v>
      </c>
      <c r="G5420" s="142">
        <v>16425</v>
      </c>
      <c r="H5420" s="128" t="s">
        <v>11819</v>
      </c>
      <c r="I5420" s="128" t="s">
        <v>10191</v>
      </c>
      <c r="J5420" s="128" t="s">
        <v>38317</v>
      </c>
      <c r="K5420" s="128"/>
      <c r="L5420" s="143"/>
      <c r="M5420" s="145">
        <v>3</v>
      </c>
      <c r="N5420" s="144" t="s">
        <v>38552</v>
      </c>
      <c r="O5420" s="128" t="s">
        <v>19733</v>
      </c>
      <c r="P5420" s="128"/>
      <c r="Q5420" s="128" t="s">
        <v>20939</v>
      </c>
      <c r="R5420" s="145"/>
      <c r="S5420" s="128"/>
      <c r="T5420" s="128" t="s">
        <v>20547</v>
      </c>
      <c r="U5420" s="128" t="s">
        <v>38553</v>
      </c>
      <c r="V5420" s="145">
        <v>6</v>
      </c>
      <c r="W5420" s="130"/>
      <c r="X5420" s="194"/>
    </row>
    <row r="5421" spans="1:24" ht="12.95" customHeight="1" x14ac:dyDescent="0.2">
      <c r="A5421" s="237">
        <v>43149</v>
      </c>
      <c r="B5421" s="128" t="s">
        <v>2913</v>
      </c>
      <c r="C5421" s="128" t="s">
        <v>38532</v>
      </c>
      <c r="D5421" s="128" t="s">
        <v>38554</v>
      </c>
      <c r="E5421" s="128" t="s">
        <v>38318</v>
      </c>
      <c r="F5421" s="104" t="s">
        <v>14834</v>
      </c>
      <c r="G5421" s="142">
        <v>16440</v>
      </c>
      <c r="H5421" s="128" t="s">
        <v>11176</v>
      </c>
      <c r="I5421" s="128" t="s">
        <v>4890</v>
      </c>
      <c r="J5421" s="128" t="s">
        <v>38319</v>
      </c>
      <c r="K5421" s="128"/>
      <c r="L5421" s="143"/>
      <c r="M5421" s="145">
        <v>0.5</v>
      </c>
      <c r="N5421" s="200">
        <v>34</v>
      </c>
      <c r="O5421" s="128"/>
      <c r="P5421" s="128"/>
      <c r="Q5421" s="128" t="s">
        <v>20101</v>
      </c>
      <c r="R5421" s="145" t="s">
        <v>7035</v>
      </c>
      <c r="S5421" s="128" t="s">
        <v>9435</v>
      </c>
      <c r="T5421" s="128" t="s">
        <v>20546</v>
      </c>
      <c r="U5421" s="128" t="s">
        <v>38555</v>
      </c>
      <c r="V5421" s="145">
        <v>6.5</v>
      </c>
      <c r="W5421" s="130"/>
      <c r="X5421" s="194"/>
    </row>
    <row r="5422" spans="1:24" ht="12.95" customHeight="1" x14ac:dyDescent="0.2">
      <c r="A5422" s="237">
        <v>43514</v>
      </c>
      <c r="B5422" s="128" t="s">
        <v>2913</v>
      </c>
      <c r="C5422" s="197" t="s">
        <v>41473</v>
      </c>
      <c r="D5422" s="128" t="s">
        <v>41158</v>
      </c>
      <c r="E5422" s="128" t="s">
        <v>41157</v>
      </c>
      <c r="F5422" s="104" t="s">
        <v>14834</v>
      </c>
      <c r="G5422" s="142">
        <v>15663</v>
      </c>
      <c r="H5422" s="128" t="s">
        <v>10103</v>
      </c>
      <c r="I5422" s="128" t="s">
        <v>11819</v>
      </c>
      <c r="J5422" s="128" t="s">
        <v>9568</v>
      </c>
      <c r="K5422" s="128"/>
      <c r="L5422" s="143"/>
      <c r="M5422" s="145">
        <v>1</v>
      </c>
      <c r="N5422" s="144" t="s">
        <v>41474</v>
      </c>
      <c r="O5422" s="128" t="s">
        <v>3620</v>
      </c>
      <c r="P5422" s="128"/>
      <c r="Q5422" s="128" t="s">
        <v>15832</v>
      </c>
      <c r="R5422" s="145"/>
      <c r="S5422" s="128"/>
      <c r="T5422" s="128" t="s">
        <v>7789</v>
      </c>
      <c r="U5422" s="128" t="s">
        <v>41475</v>
      </c>
      <c r="V5422" s="145">
        <v>5</v>
      </c>
      <c r="W5422" s="130"/>
      <c r="X5422" s="194"/>
    </row>
    <row r="5423" spans="1:24" ht="12.95" customHeight="1" x14ac:dyDescent="0.2">
      <c r="A5423" s="237">
        <v>43514</v>
      </c>
      <c r="B5423" s="128" t="s">
        <v>2913</v>
      </c>
      <c r="C5423" s="128" t="s">
        <v>41473</v>
      </c>
      <c r="D5423" s="128" t="s">
        <v>41476</v>
      </c>
      <c r="E5423" s="128" t="s">
        <v>41162</v>
      </c>
      <c r="F5423" s="104" t="s">
        <v>14834</v>
      </c>
      <c r="G5423" s="142">
        <v>15823</v>
      </c>
      <c r="H5423" s="102" t="s">
        <v>41489</v>
      </c>
      <c r="I5423" s="102" t="s">
        <v>41477</v>
      </c>
      <c r="J5423" s="128" t="s">
        <v>41478</v>
      </c>
      <c r="K5423" s="128"/>
      <c r="L5423" s="143"/>
      <c r="M5423" s="145">
        <v>0.5</v>
      </c>
      <c r="N5423" s="200" t="s">
        <v>41479</v>
      </c>
      <c r="O5423" s="128"/>
      <c r="P5423" s="128"/>
      <c r="Q5423" s="128" t="s">
        <v>17030</v>
      </c>
      <c r="R5423" s="145"/>
      <c r="S5423" s="128"/>
      <c r="T5423" s="128" t="s">
        <v>7789</v>
      </c>
      <c r="U5423" s="128" t="s">
        <v>41480</v>
      </c>
      <c r="V5423" s="145">
        <v>5</v>
      </c>
      <c r="W5423" s="130"/>
      <c r="X5423" s="194"/>
    </row>
    <row r="5424" spans="1:24" ht="12.95" customHeight="1" x14ac:dyDescent="0.2">
      <c r="A5424" s="237">
        <v>43514</v>
      </c>
      <c r="B5424" s="128" t="s">
        <v>2913</v>
      </c>
      <c r="C5424" s="128" t="s">
        <v>41473</v>
      </c>
      <c r="D5424" s="128" t="s">
        <v>41166</v>
      </c>
      <c r="E5424" s="128" t="s">
        <v>41165</v>
      </c>
      <c r="F5424" s="104" t="s">
        <v>14834</v>
      </c>
      <c r="G5424" s="142">
        <v>15854</v>
      </c>
      <c r="H5424" s="128" t="s">
        <v>10103</v>
      </c>
      <c r="I5424" s="128" t="s">
        <v>11819</v>
      </c>
      <c r="J5424" s="128" t="s">
        <v>14651</v>
      </c>
      <c r="K5424" s="128"/>
      <c r="L5424" s="143"/>
      <c r="M5424" s="145">
        <v>1</v>
      </c>
      <c r="N5424" s="144" t="s">
        <v>12012</v>
      </c>
      <c r="O5424" s="128" t="s">
        <v>8076</v>
      </c>
      <c r="P5424" s="128"/>
      <c r="Q5424" s="128" t="s">
        <v>16835</v>
      </c>
      <c r="R5424" s="145"/>
      <c r="S5424" s="128"/>
      <c r="T5424" s="128" t="s">
        <v>7789</v>
      </c>
      <c r="U5424" s="128" t="s">
        <v>18144</v>
      </c>
      <c r="V5424" s="145">
        <v>5</v>
      </c>
      <c r="W5424" s="130"/>
      <c r="X5424" s="194"/>
    </row>
    <row r="5425" spans="1:24" ht="12.95" customHeight="1" x14ac:dyDescent="0.2">
      <c r="A5425" s="237">
        <v>43514</v>
      </c>
      <c r="B5425" s="128" t="s">
        <v>2913</v>
      </c>
      <c r="C5425" s="128" t="s">
        <v>41473</v>
      </c>
      <c r="D5425" s="128" t="s">
        <v>41481</v>
      </c>
      <c r="E5425" s="128" t="s">
        <v>41167</v>
      </c>
      <c r="F5425" s="104" t="s">
        <v>14834</v>
      </c>
      <c r="G5425" s="142">
        <v>15901</v>
      </c>
      <c r="H5425" s="128" t="s">
        <v>13336</v>
      </c>
      <c r="I5425" s="128" t="s">
        <v>11819</v>
      </c>
      <c r="J5425" s="128" t="s">
        <v>41482</v>
      </c>
      <c r="K5425" s="128"/>
      <c r="L5425" s="143"/>
      <c r="M5425" s="145">
        <v>2</v>
      </c>
      <c r="N5425" s="144" t="s">
        <v>41483</v>
      </c>
      <c r="O5425" s="128" t="s">
        <v>9160</v>
      </c>
      <c r="P5425" s="128" t="s">
        <v>9160</v>
      </c>
      <c r="Q5425" s="128" t="s">
        <v>16885</v>
      </c>
      <c r="R5425" s="145"/>
      <c r="S5425" s="128" t="s">
        <v>9435</v>
      </c>
      <c r="T5425" s="128" t="s">
        <v>21275</v>
      </c>
      <c r="U5425" s="128" t="s">
        <v>41484</v>
      </c>
      <c r="V5425" s="145">
        <v>5</v>
      </c>
      <c r="W5425" s="130"/>
      <c r="X5425" s="194"/>
    </row>
    <row r="5426" spans="1:24" ht="12.95" customHeight="1" x14ac:dyDescent="0.2">
      <c r="A5426" s="237">
        <v>43514</v>
      </c>
      <c r="B5426" s="128" t="s">
        <v>2913</v>
      </c>
      <c r="C5426" s="128" t="s">
        <v>41473</v>
      </c>
      <c r="D5426" s="128" t="s">
        <v>41485</v>
      </c>
      <c r="E5426" s="128" t="s">
        <v>41178</v>
      </c>
      <c r="F5426" s="104" t="s">
        <v>14834</v>
      </c>
      <c r="G5426" s="142">
        <v>16231</v>
      </c>
      <c r="H5426" s="128" t="s">
        <v>2625</v>
      </c>
      <c r="I5426" s="102" t="s">
        <v>41486</v>
      </c>
      <c r="J5426" s="128" t="s">
        <v>41179</v>
      </c>
      <c r="K5426" s="128"/>
      <c r="L5426" s="143"/>
      <c r="M5426" s="145">
        <v>1</v>
      </c>
      <c r="N5426" s="144" t="s">
        <v>864</v>
      </c>
      <c r="O5426" s="128"/>
      <c r="P5426" s="128"/>
      <c r="Q5426" s="128" t="s">
        <v>17030</v>
      </c>
      <c r="R5426" s="145"/>
      <c r="S5426" s="128"/>
      <c r="T5426" s="128" t="s">
        <v>21383</v>
      </c>
      <c r="U5426" s="128" t="s">
        <v>41487</v>
      </c>
      <c r="V5426" s="145">
        <v>5</v>
      </c>
      <c r="W5426" s="130"/>
      <c r="X5426" s="194"/>
    </row>
    <row r="5427" spans="1:24" ht="12.95" customHeight="1" x14ac:dyDescent="0.2">
      <c r="A5427" s="237">
        <v>43514</v>
      </c>
      <c r="B5427" s="128" t="s">
        <v>2913</v>
      </c>
      <c r="C5427" s="128" t="s">
        <v>41473</v>
      </c>
      <c r="D5427" s="128" t="s">
        <v>41488</v>
      </c>
      <c r="E5427" s="128" t="s">
        <v>41198</v>
      </c>
      <c r="F5427" s="104" t="s">
        <v>14834</v>
      </c>
      <c r="G5427" s="142">
        <v>16274</v>
      </c>
      <c r="H5427" s="102" t="s">
        <v>41490</v>
      </c>
      <c r="I5427" s="128" t="s">
        <v>11819</v>
      </c>
      <c r="J5427" s="128" t="s">
        <v>41491</v>
      </c>
      <c r="K5427" s="128"/>
      <c r="L5427" s="143"/>
      <c r="M5427" s="145">
        <v>2</v>
      </c>
      <c r="N5427" s="144" t="s">
        <v>36386</v>
      </c>
      <c r="O5427" s="128"/>
      <c r="P5427" s="128"/>
      <c r="Q5427" s="128" t="s">
        <v>20474</v>
      </c>
      <c r="R5427" s="145"/>
      <c r="S5427" s="128"/>
      <c r="T5427" s="128" t="s">
        <v>21068</v>
      </c>
      <c r="U5427" s="128" t="s">
        <v>41492</v>
      </c>
      <c r="V5427" s="145">
        <v>5</v>
      </c>
      <c r="W5427" s="130"/>
      <c r="X5427" s="194"/>
    </row>
    <row r="5428" spans="1:24" ht="12.95" customHeight="1" x14ac:dyDescent="0.2">
      <c r="A5428" s="237">
        <v>43514</v>
      </c>
      <c r="B5428" s="128" t="s">
        <v>2913</v>
      </c>
      <c r="C5428" s="128" t="s">
        <v>41473</v>
      </c>
      <c r="D5428" s="128" t="s">
        <v>41209</v>
      </c>
      <c r="E5428" s="128" t="s">
        <v>41208</v>
      </c>
      <c r="F5428" s="104" t="s">
        <v>14834</v>
      </c>
      <c r="G5428" s="142">
        <v>16334</v>
      </c>
      <c r="H5428" s="128" t="s">
        <v>10191</v>
      </c>
      <c r="I5428" s="128" t="s">
        <v>2625</v>
      </c>
      <c r="J5428" s="128" t="s">
        <v>41210</v>
      </c>
      <c r="K5428" s="128"/>
      <c r="L5428" s="143"/>
      <c r="M5428" s="145">
        <v>1</v>
      </c>
      <c r="N5428" s="144">
        <v>52</v>
      </c>
      <c r="O5428" s="128"/>
      <c r="P5428" s="128"/>
      <c r="Q5428" s="128" t="s">
        <v>20798</v>
      </c>
      <c r="R5428" s="145" t="s">
        <v>7035</v>
      </c>
      <c r="S5428" s="128"/>
      <c r="T5428" s="128" t="s">
        <v>20545</v>
      </c>
      <c r="U5428" s="128" t="s">
        <v>6868</v>
      </c>
      <c r="V5428" s="145">
        <v>5</v>
      </c>
      <c r="W5428" s="130"/>
      <c r="X5428" s="194"/>
    </row>
    <row r="5429" spans="1:24" ht="12.95" customHeight="1" x14ac:dyDescent="0.2">
      <c r="A5429" s="237">
        <v>43514</v>
      </c>
      <c r="B5429" s="128" t="s">
        <v>2913</v>
      </c>
      <c r="C5429" s="128" t="s">
        <v>41473</v>
      </c>
      <c r="D5429" s="128" t="s">
        <v>41213</v>
      </c>
      <c r="E5429" s="128" t="s">
        <v>41212</v>
      </c>
      <c r="F5429" s="104" t="s">
        <v>14834</v>
      </c>
      <c r="G5429" s="142">
        <v>16342</v>
      </c>
      <c r="H5429" s="128" t="s">
        <v>2625</v>
      </c>
      <c r="I5429" s="128" t="s">
        <v>10191</v>
      </c>
      <c r="J5429" s="128" t="s">
        <v>41210</v>
      </c>
      <c r="K5429" s="128"/>
      <c r="L5429" s="143"/>
      <c r="M5429" s="145">
        <v>2</v>
      </c>
      <c r="N5429" s="144" t="s">
        <v>18548</v>
      </c>
      <c r="O5429" s="128" t="s">
        <v>12252</v>
      </c>
      <c r="P5429" s="128" t="s">
        <v>13301</v>
      </c>
      <c r="Q5429" s="128" t="s">
        <v>19113</v>
      </c>
      <c r="R5429" s="145"/>
      <c r="S5429" s="128" t="s">
        <v>8315</v>
      </c>
      <c r="T5429" s="128" t="s">
        <v>20545</v>
      </c>
      <c r="U5429" s="128" t="s">
        <v>41493</v>
      </c>
      <c r="V5429" s="145">
        <v>9</v>
      </c>
      <c r="W5429" s="130"/>
      <c r="X5429" s="194"/>
    </row>
    <row r="5430" spans="1:24" ht="12.95" customHeight="1" x14ac:dyDescent="0.2">
      <c r="A5430" s="237">
        <v>43879</v>
      </c>
      <c r="B5430" s="128" t="s">
        <v>2913</v>
      </c>
      <c r="C5430" s="197" t="s">
        <v>41824</v>
      </c>
      <c r="D5430" s="128" t="s">
        <v>41825</v>
      </c>
      <c r="E5430" s="128" t="s">
        <v>41640</v>
      </c>
      <c r="F5430" s="104" t="s">
        <v>14834</v>
      </c>
      <c r="G5430" s="142">
        <v>15219</v>
      </c>
      <c r="H5430" s="128" t="s">
        <v>11819</v>
      </c>
      <c r="I5430" s="102" t="s">
        <v>41826</v>
      </c>
      <c r="J5430" s="128" t="s">
        <v>41827</v>
      </c>
      <c r="K5430" s="128"/>
      <c r="L5430" s="143"/>
      <c r="M5430" s="145">
        <v>0.5</v>
      </c>
      <c r="N5430" s="200">
        <v>68</v>
      </c>
      <c r="O5430" s="128"/>
      <c r="P5430" s="128"/>
      <c r="Q5430" s="128" t="s">
        <v>19486</v>
      </c>
      <c r="R5430" s="145"/>
      <c r="S5430" s="128"/>
      <c r="T5430" s="128" t="s">
        <v>20542</v>
      </c>
      <c r="U5430" s="128" t="s">
        <v>41828</v>
      </c>
      <c r="V5430" s="145">
        <v>6</v>
      </c>
      <c r="W5430" s="130"/>
      <c r="X5430" s="194"/>
    </row>
    <row r="5431" spans="1:24" ht="12.95" customHeight="1" x14ac:dyDescent="0.2">
      <c r="A5431" s="237">
        <v>43879</v>
      </c>
      <c r="B5431" s="128" t="s">
        <v>2913</v>
      </c>
      <c r="C5431" s="128" t="s">
        <v>41824</v>
      </c>
      <c r="D5431" s="128" t="s">
        <v>41829</v>
      </c>
      <c r="E5431" s="128" t="s">
        <v>41641</v>
      </c>
      <c r="F5431" s="104" t="s">
        <v>14834</v>
      </c>
      <c r="G5431" s="142">
        <v>15423</v>
      </c>
      <c r="H5431" s="128" t="s">
        <v>2625</v>
      </c>
      <c r="I5431" s="128" t="s">
        <v>13336</v>
      </c>
      <c r="J5431" s="128" t="s">
        <v>41830</v>
      </c>
      <c r="K5431" s="128"/>
      <c r="L5431" s="143"/>
      <c r="M5431" s="145">
        <v>2</v>
      </c>
      <c r="N5431" s="144" t="s">
        <v>41831</v>
      </c>
      <c r="O5431" s="128"/>
      <c r="P5431" s="128"/>
      <c r="Q5431" s="128" t="s">
        <v>18182</v>
      </c>
      <c r="R5431" s="145"/>
      <c r="S5431" s="128"/>
      <c r="T5431" s="128" t="s">
        <v>21383</v>
      </c>
      <c r="U5431" s="128" t="s">
        <v>41832</v>
      </c>
      <c r="V5431" s="145">
        <v>4.5</v>
      </c>
      <c r="W5431" s="130"/>
      <c r="X5431" s="194"/>
    </row>
    <row r="5432" spans="1:24" ht="12.95" customHeight="1" x14ac:dyDescent="0.2">
      <c r="A5432" s="237">
        <v>43879</v>
      </c>
      <c r="B5432" s="128" t="s">
        <v>2913</v>
      </c>
      <c r="C5432" s="128" t="s">
        <v>41824</v>
      </c>
      <c r="D5432" s="128" t="s">
        <v>41833</v>
      </c>
      <c r="E5432" s="128" t="s">
        <v>41642</v>
      </c>
      <c r="F5432" s="104" t="s">
        <v>14834</v>
      </c>
      <c r="G5432" s="142">
        <v>15460</v>
      </c>
      <c r="H5432" s="128" t="s">
        <v>10103</v>
      </c>
      <c r="I5432" s="128" t="s">
        <v>11819</v>
      </c>
      <c r="J5432" s="128" t="s">
        <v>41834</v>
      </c>
      <c r="K5432" s="128"/>
      <c r="L5432" s="143"/>
      <c r="M5432" s="145">
        <v>2</v>
      </c>
      <c r="N5432" s="144" t="s">
        <v>41835</v>
      </c>
      <c r="O5432" s="128"/>
      <c r="P5432" s="128"/>
      <c r="Q5432" s="128" t="s">
        <v>19259</v>
      </c>
      <c r="R5432" s="145" t="s">
        <v>7035</v>
      </c>
      <c r="S5432" s="128"/>
      <c r="T5432" s="128" t="s">
        <v>7789</v>
      </c>
      <c r="U5432" s="128" t="s">
        <v>41836</v>
      </c>
      <c r="V5432" s="145">
        <v>7</v>
      </c>
      <c r="W5432" s="130"/>
      <c r="X5432" s="194"/>
    </row>
    <row r="5433" spans="1:24" ht="12.95" customHeight="1" x14ac:dyDescent="0.2">
      <c r="A5433" s="237">
        <v>43879</v>
      </c>
      <c r="B5433" s="128" t="s">
        <v>2913</v>
      </c>
      <c r="C5433" s="128" t="s">
        <v>41824</v>
      </c>
      <c r="D5433" s="128" t="s">
        <v>41837</v>
      </c>
      <c r="E5433" s="128" t="s">
        <v>41643</v>
      </c>
      <c r="F5433" s="104" t="s">
        <v>14834</v>
      </c>
      <c r="G5433" s="142">
        <v>15923</v>
      </c>
      <c r="H5433" s="128" t="s">
        <v>10191</v>
      </c>
      <c r="I5433" s="128" t="s">
        <v>11819</v>
      </c>
      <c r="J5433" s="128" t="s">
        <v>41838</v>
      </c>
      <c r="K5433" s="128"/>
      <c r="L5433" s="143"/>
      <c r="M5433" s="145">
        <v>2</v>
      </c>
      <c r="N5433" s="144" t="s">
        <v>41839</v>
      </c>
      <c r="O5433" s="128"/>
      <c r="P5433" s="128" t="s">
        <v>15889</v>
      </c>
      <c r="Q5433" s="128" t="s">
        <v>16725</v>
      </c>
      <c r="R5433" s="145"/>
      <c r="S5433" s="128" t="s">
        <v>11080</v>
      </c>
      <c r="T5433" s="102" t="s">
        <v>21275</v>
      </c>
      <c r="U5433" s="128" t="s">
        <v>41840</v>
      </c>
      <c r="V5433" s="145">
        <v>7</v>
      </c>
      <c r="W5433" s="130"/>
      <c r="X5433" s="194"/>
    </row>
    <row r="5434" spans="1:24" ht="12.95" customHeight="1" x14ac:dyDescent="0.2">
      <c r="A5434" s="237">
        <v>43879</v>
      </c>
      <c r="B5434" s="128" t="s">
        <v>2913</v>
      </c>
      <c r="C5434" s="128" t="s">
        <v>41824</v>
      </c>
      <c r="D5434" s="128" t="s">
        <v>41841</v>
      </c>
      <c r="E5434" s="128" t="s">
        <v>41644</v>
      </c>
      <c r="F5434" s="104" t="s">
        <v>14834</v>
      </c>
      <c r="G5434" s="142">
        <v>16275</v>
      </c>
      <c r="H5434" s="128" t="s">
        <v>10103</v>
      </c>
      <c r="I5434" s="128" t="s">
        <v>4890</v>
      </c>
      <c r="J5434" s="128" t="s">
        <v>41842</v>
      </c>
      <c r="K5434" s="128"/>
      <c r="L5434" s="143"/>
      <c r="M5434" s="145">
        <v>2</v>
      </c>
      <c r="N5434" s="144" t="s">
        <v>41843</v>
      </c>
      <c r="O5434" s="128" t="s">
        <v>17504</v>
      </c>
      <c r="P5434" s="128" t="s">
        <v>8076</v>
      </c>
      <c r="Q5434" s="128" t="s">
        <v>16674</v>
      </c>
      <c r="R5434" s="145"/>
      <c r="S5434" s="128" t="s">
        <v>9435</v>
      </c>
      <c r="T5434" s="128" t="s">
        <v>7789</v>
      </c>
      <c r="U5434" s="128" t="s">
        <v>41844</v>
      </c>
      <c r="V5434" s="145">
        <v>9</v>
      </c>
      <c r="W5434" s="130"/>
      <c r="X5434" s="194"/>
    </row>
    <row r="5435" spans="1:24" ht="12.95" customHeight="1" x14ac:dyDescent="0.2">
      <c r="A5435" s="237">
        <v>43879</v>
      </c>
      <c r="B5435" s="128" t="s">
        <v>2913</v>
      </c>
      <c r="C5435" s="128" t="s">
        <v>41824</v>
      </c>
      <c r="D5435" s="128" t="s">
        <v>41845</v>
      </c>
      <c r="E5435" s="128" t="s">
        <v>41645</v>
      </c>
      <c r="F5435" s="104" t="s">
        <v>14834</v>
      </c>
      <c r="G5435" s="142">
        <v>16328</v>
      </c>
      <c r="H5435" s="128" t="s">
        <v>10191</v>
      </c>
      <c r="I5435" s="128" t="s">
        <v>11819</v>
      </c>
      <c r="J5435" s="128" t="s">
        <v>41846</v>
      </c>
      <c r="K5435" s="128"/>
      <c r="L5435" s="143"/>
      <c r="M5435" s="145">
        <v>3</v>
      </c>
      <c r="N5435" s="144" t="s">
        <v>41847</v>
      </c>
      <c r="O5435" s="128" t="s">
        <v>16568</v>
      </c>
      <c r="P5435" s="128" t="s">
        <v>162</v>
      </c>
      <c r="Q5435" s="128" t="s">
        <v>20322</v>
      </c>
      <c r="R5435" s="145" t="s">
        <v>7035</v>
      </c>
      <c r="S5435" s="128"/>
      <c r="T5435" s="128" t="s">
        <v>20547</v>
      </c>
      <c r="U5435" s="128" t="s">
        <v>41848</v>
      </c>
      <c r="V5435" s="145">
        <v>8.5</v>
      </c>
      <c r="W5435" s="130"/>
      <c r="X5435" s="194"/>
    </row>
    <row r="5436" spans="1:24" ht="12.95" customHeight="1" x14ac:dyDescent="0.2">
      <c r="A5436" s="237">
        <v>43879</v>
      </c>
      <c r="B5436" s="128" t="s">
        <v>2913</v>
      </c>
      <c r="C5436" s="128" t="s">
        <v>41824</v>
      </c>
      <c r="D5436" s="128" t="s">
        <v>41849</v>
      </c>
      <c r="E5436" s="128" t="s">
        <v>41646</v>
      </c>
      <c r="F5436" s="104" t="s">
        <v>14834</v>
      </c>
      <c r="G5436" s="142">
        <v>16333</v>
      </c>
      <c r="H5436" s="102" t="s">
        <v>11819</v>
      </c>
      <c r="I5436" s="102" t="s">
        <v>41850</v>
      </c>
      <c r="J5436" s="128" t="s">
        <v>41851</v>
      </c>
      <c r="K5436" s="128"/>
      <c r="L5436" s="143"/>
      <c r="M5436" s="145">
        <v>1</v>
      </c>
      <c r="N5436" s="144" t="s">
        <v>41852</v>
      </c>
      <c r="O5436" s="128" t="s">
        <v>10189</v>
      </c>
      <c r="P5436" s="128"/>
      <c r="Q5436" s="128" t="s">
        <v>19145</v>
      </c>
      <c r="R5436" s="145"/>
      <c r="S5436" s="128"/>
      <c r="T5436" s="102" t="s">
        <v>21275</v>
      </c>
      <c r="U5436" s="128"/>
      <c r="V5436" s="145">
        <v>8</v>
      </c>
      <c r="W5436" s="130"/>
      <c r="X5436" s="194"/>
    </row>
    <row r="5437" spans="1:24" ht="12.95" customHeight="1" x14ac:dyDescent="0.2">
      <c r="A5437" s="237">
        <v>43879</v>
      </c>
      <c r="B5437" s="128" t="s">
        <v>2913</v>
      </c>
      <c r="C5437" s="128" t="s">
        <v>41824</v>
      </c>
      <c r="D5437" s="128" t="s">
        <v>41853</v>
      </c>
      <c r="E5437" s="128" t="s">
        <v>41647</v>
      </c>
      <c r="F5437" s="104" t="s">
        <v>14834</v>
      </c>
      <c r="G5437" s="142">
        <v>16454</v>
      </c>
      <c r="H5437" s="128" t="s">
        <v>2625</v>
      </c>
      <c r="I5437" s="128" t="s">
        <v>10191</v>
      </c>
      <c r="J5437" s="128" t="s">
        <v>41854</v>
      </c>
      <c r="K5437" s="128"/>
      <c r="L5437" s="143"/>
      <c r="M5437" s="145">
        <v>1</v>
      </c>
      <c r="N5437" s="144" t="s">
        <v>41855</v>
      </c>
      <c r="O5437" s="128" t="s">
        <v>16764</v>
      </c>
      <c r="P5437" s="128"/>
      <c r="Q5437" s="128" t="s">
        <v>16511</v>
      </c>
      <c r="R5437" s="145"/>
      <c r="S5437" s="128"/>
      <c r="T5437" s="128" t="s">
        <v>20545</v>
      </c>
      <c r="U5437" s="128" t="s">
        <v>41856</v>
      </c>
      <c r="V5437" s="145">
        <v>5.5</v>
      </c>
      <c r="W5437" s="130"/>
      <c r="X5437" s="194"/>
    </row>
    <row r="5438" spans="1:24" ht="12.95" customHeight="1" x14ac:dyDescent="0.2">
      <c r="A5438" s="101">
        <v>34608</v>
      </c>
      <c r="B5438" s="102" t="s">
        <v>7919</v>
      </c>
      <c r="C5438" s="103" t="s">
        <v>5416</v>
      </c>
      <c r="D5438" s="102" t="s">
        <v>14542</v>
      </c>
      <c r="E5438" s="102" t="s">
        <v>14541</v>
      </c>
      <c r="F5438" s="104" t="s">
        <v>14834</v>
      </c>
      <c r="G5438" s="105">
        <v>16094</v>
      </c>
      <c r="H5438" s="102" t="s">
        <v>11819</v>
      </c>
      <c r="I5438" s="102" t="s">
        <v>10191</v>
      </c>
      <c r="J5438" s="102" t="s">
        <v>5170</v>
      </c>
      <c r="K5438" s="102"/>
      <c r="L5438" s="111"/>
      <c r="M5438" s="107">
        <v>3</v>
      </c>
      <c r="N5438" s="112" t="s">
        <v>18449</v>
      </c>
      <c r="O5438" s="102" t="s">
        <v>17392</v>
      </c>
      <c r="P5438" s="39"/>
      <c r="Q5438" s="39" t="s">
        <v>21038</v>
      </c>
      <c r="R5438" s="109" t="s">
        <v>7035</v>
      </c>
      <c r="S5438" s="102" t="s">
        <v>9435</v>
      </c>
      <c r="T5438" s="102" t="s">
        <v>21275</v>
      </c>
      <c r="U5438" s="102" t="s">
        <v>12451</v>
      </c>
      <c r="V5438" s="109">
        <v>11</v>
      </c>
      <c r="W5438" s="107"/>
      <c r="X5438" s="113"/>
    </row>
    <row r="5439" spans="1:24" ht="12.95" customHeight="1" x14ac:dyDescent="0.2">
      <c r="A5439" s="101">
        <v>34608</v>
      </c>
      <c r="B5439" s="102" t="s">
        <v>7919</v>
      </c>
      <c r="C5439" s="102" t="s">
        <v>5416</v>
      </c>
      <c r="D5439" s="102" t="s">
        <v>10552</v>
      </c>
      <c r="E5439" s="102" t="s">
        <v>5768</v>
      </c>
      <c r="F5439" s="104" t="s">
        <v>14834</v>
      </c>
      <c r="G5439" s="105">
        <v>16096</v>
      </c>
      <c r="H5439" s="102" t="s">
        <v>11819</v>
      </c>
      <c r="I5439" s="102" t="s">
        <v>13336</v>
      </c>
      <c r="J5439" s="102" t="s">
        <v>5302</v>
      </c>
      <c r="K5439" s="102"/>
      <c r="L5439" s="111"/>
      <c r="M5439" s="107">
        <v>3</v>
      </c>
      <c r="N5439" s="112" t="s">
        <v>18450</v>
      </c>
      <c r="O5439" s="102" t="s">
        <v>16905</v>
      </c>
      <c r="P5439" s="39" t="s">
        <v>3620</v>
      </c>
      <c r="Q5439" s="39" t="s">
        <v>16762</v>
      </c>
      <c r="R5439" s="109"/>
      <c r="S5439" s="102" t="s">
        <v>8315</v>
      </c>
      <c r="T5439" s="102" t="s">
        <v>21275</v>
      </c>
      <c r="U5439" s="102" t="s">
        <v>29314</v>
      </c>
      <c r="V5439" s="109">
        <v>8</v>
      </c>
      <c r="W5439" s="107"/>
      <c r="X5439" s="113"/>
    </row>
    <row r="5440" spans="1:24" ht="12.95" customHeight="1" x14ac:dyDescent="0.2">
      <c r="A5440" s="101">
        <v>34608</v>
      </c>
      <c r="B5440" s="102" t="s">
        <v>7919</v>
      </c>
      <c r="C5440" s="102" t="s">
        <v>5416</v>
      </c>
      <c r="D5440" s="102" t="s">
        <v>7299</v>
      </c>
      <c r="E5440" s="102" t="s">
        <v>5769</v>
      </c>
      <c r="F5440" s="104" t="s">
        <v>14834</v>
      </c>
      <c r="G5440" s="105">
        <v>16118</v>
      </c>
      <c r="H5440" s="102" t="s">
        <v>10191</v>
      </c>
      <c r="I5440" s="102" t="s">
        <v>11819</v>
      </c>
      <c r="J5440" s="102" t="s">
        <v>5170</v>
      </c>
      <c r="K5440" s="102"/>
      <c r="L5440" s="111"/>
      <c r="M5440" s="107">
        <v>1</v>
      </c>
      <c r="N5440" s="112">
        <v>16</v>
      </c>
      <c r="O5440" s="102" t="s">
        <v>19698</v>
      </c>
      <c r="P5440" s="39"/>
      <c r="Q5440" s="39" t="s">
        <v>20977</v>
      </c>
      <c r="R5440" s="109"/>
      <c r="S5440" s="102" t="s">
        <v>8315</v>
      </c>
      <c r="T5440" s="102" t="s">
        <v>21275</v>
      </c>
      <c r="U5440" s="102" t="s">
        <v>19495</v>
      </c>
      <c r="V5440" s="109">
        <v>8</v>
      </c>
      <c r="W5440" s="107"/>
      <c r="X5440" s="113"/>
    </row>
    <row r="5441" spans="1:24" ht="12.95" customHeight="1" x14ac:dyDescent="0.2">
      <c r="A5441" s="101">
        <v>34608</v>
      </c>
      <c r="B5441" s="102" t="s">
        <v>7919</v>
      </c>
      <c r="C5441" s="102" t="s">
        <v>5416</v>
      </c>
      <c r="D5441" s="102" t="s">
        <v>5649</v>
      </c>
      <c r="E5441" s="102" t="s">
        <v>5770</v>
      </c>
      <c r="F5441" s="104" t="s">
        <v>14834</v>
      </c>
      <c r="G5441" s="105">
        <v>16120</v>
      </c>
      <c r="H5441" s="102" t="s">
        <v>10191</v>
      </c>
      <c r="I5441" s="102" t="s">
        <v>11819</v>
      </c>
      <c r="J5441" s="102" t="s">
        <v>5170</v>
      </c>
      <c r="K5441" s="102"/>
      <c r="L5441" s="111"/>
      <c r="M5441" s="107">
        <v>3</v>
      </c>
      <c r="N5441" s="112" t="s">
        <v>17388</v>
      </c>
      <c r="O5441" s="102" t="s">
        <v>162</v>
      </c>
      <c r="P5441" s="39"/>
      <c r="Q5441" s="39" t="s">
        <v>15945</v>
      </c>
      <c r="R5441" s="109" t="s">
        <v>7035</v>
      </c>
      <c r="S5441" s="102" t="s">
        <v>9435</v>
      </c>
      <c r="T5441" s="102" t="s">
        <v>21275</v>
      </c>
      <c r="U5441" s="102" t="s">
        <v>12451</v>
      </c>
      <c r="V5441" s="109">
        <v>10</v>
      </c>
      <c r="W5441" s="107"/>
      <c r="X5441" s="113"/>
    </row>
    <row r="5442" spans="1:24" ht="12.95" customHeight="1" x14ac:dyDescent="0.2">
      <c r="A5442" s="115">
        <v>1997</v>
      </c>
      <c r="B5442" s="102" t="s">
        <v>9778</v>
      </c>
      <c r="C5442" s="103" t="s">
        <v>14939</v>
      </c>
      <c r="D5442" s="102" t="s">
        <v>13342</v>
      </c>
      <c r="E5442" s="102" t="s">
        <v>6169</v>
      </c>
      <c r="F5442" s="104" t="s">
        <v>14834</v>
      </c>
      <c r="G5442" s="105">
        <v>14752</v>
      </c>
      <c r="H5442" s="102" t="s">
        <v>14252</v>
      </c>
      <c r="I5442" s="102" t="s">
        <v>11819</v>
      </c>
      <c r="J5442" s="102" t="s">
        <v>14253</v>
      </c>
      <c r="K5442" s="115"/>
      <c r="L5442" s="111"/>
      <c r="M5442" s="109">
        <v>2</v>
      </c>
      <c r="N5442" s="112" t="s">
        <v>16077</v>
      </c>
      <c r="O5442" s="102" t="s">
        <v>19136</v>
      </c>
      <c r="P5442" s="39" t="s">
        <v>162</v>
      </c>
      <c r="Q5442" s="39" t="s">
        <v>17514</v>
      </c>
      <c r="R5442" s="109"/>
      <c r="S5442" s="102"/>
      <c r="T5442" s="102" t="s">
        <v>28757</v>
      </c>
      <c r="U5442" s="102" t="s">
        <v>29315</v>
      </c>
      <c r="V5442" s="109">
        <v>6.5</v>
      </c>
      <c r="W5442" s="107"/>
      <c r="X5442" s="113"/>
    </row>
    <row r="5443" spans="1:24" ht="12.95" customHeight="1" x14ac:dyDescent="0.2">
      <c r="A5443" s="115">
        <v>1997</v>
      </c>
      <c r="B5443" s="102" t="s">
        <v>9778</v>
      </c>
      <c r="C5443" s="102" t="s">
        <v>14939</v>
      </c>
      <c r="D5443" s="102" t="s">
        <v>9216</v>
      </c>
      <c r="E5443" s="102" t="s">
        <v>6170</v>
      </c>
      <c r="F5443" s="104" t="s">
        <v>14834</v>
      </c>
      <c r="G5443" s="105">
        <v>15151</v>
      </c>
      <c r="H5443" s="102" t="s">
        <v>10103</v>
      </c>
      <c r="I5443" s="102" t="s">
        <v>11819</v>
      </c>
      <c r="J5443" s="102" t="s">
        <v>5403</v>
      </c>
      <c r="K5443" s="115"/>
      <c r="L5443" s="111"/>
      <c r="M5443" s="109">
        <v>2</v>
      </c>
      <c r="N5443" s="112" t="s">
        <v>15986</v>
      </c>
      <c r="O5443" s="102" t="s">
        <v>16905</v>
      </c>
      <c r="P5443" s="39" t="s">
        <v>10189</v>
      </c>
      <c r="Q5443" s="39" t="s">
        <v>12252</v>
      </c>
      <c r="R5443" s="109" t="s">
        <v>7035</v>
      </c>
      <c r="S5443" s="102"/>
      <c r="T5443" s="102" t="s">
        <v>7789</v>
      </c>
      <c r="U5443" s="102" t="s">
        <v>6426</v>
      </c>
      <c r="V5443" s="109">
        <v>17</v>
      </c>
      <c r="W5443" s="107"/>
      <c r="X5443" s="113"/>
    </row>
    <row r="5444" spans="1:24" ht="12.95" customHeight="1" x14ac:dyDescent="0.2">
      <c r="A5444" s="115">
        <v>1997</v>
      </c>
      <c r="B5444" s="102" t="s">
        <v>9778</v>
      </c>
      <c r="C5444" s="102" t="s">
        <v>14939</v>
      </c>
      <c r="D5444" s="102" t="s">
        <v>5404</v>
      </c>
      <c r="E5444" s="102" t="s">
        <v>6171</v>
      </c>
      <c r="F5444" s="104" t="s">
        <v>14834</v>
      </c>
      <c r="G5444" s="105">
        <v>15488</v>
      </c>
      <c r="H5444" s="102" t="s">
        <v>13336</v>
      </c>
      <c r="I5444" s="102" t="s">
        <v>11819</v>
      </c>
      <c r="J5444" s="102" t="s">
        <v>5405</v>
      </c>
      <c r="K5444" s="115"/>
      <c r="L5444" s="111"/>
      <c r="M5444" s="109">
        <v>3</v>
      </c>
      <c r="N5444" s="112" t="s">
        <v>15876</v>
      </c>
      <c r="O5444" s="102" t="s">
        <v>17030</v>
      </c>
      <c r="P5444" s="39" t="s">
        <v>3620</v>
      </c>
      <c r="Q5444" s="39" t="s">
        <v>12721</v>
      </c>
      <c r="R5444" s="109"/>
      <c r="S5444" s="102"/>
      <c r="T5444" s="102" t="s">
        <v>7789</v>
      </c>
      <c r="U5444" s="102" t="s">
        <v>18451</v>
      </c>
      <c r="V5444" s="109">
        <v>6</v>
      </c>
      <c r="W5444" s="107"/>
      <c r="X5444" s="113"/>
    </row>
    <row r="5445" spans="1:24" ht="12.95" customHeight="1" x14ac:dyDescent="0.2">
      <c r="A5445" s="115">
        <v>1997</v>
      </c>
      <c r="B5445" s="102" t="s">
        <v>9778</v>
      </c>
      <c r="C5445" s="102" t="s">
        <v>14939</v>
      </c>
      <c r="D5445" s="102" t="s">
        <v>9159</v>
      </c>
      <c r="E5445" s="102" t="s">
        <v>6172</v>
      </c>
      <c r="F5445" s="104" t="s">
        <v>14834</v>
      </c>
      <c r="G5445" s="105">
        <v>15742</v>
      </c>
      <c r="H5445" s="102" t="s">
        <v>10103</v>
      </c>
      <c r="I5445" s="102" t="s">
        <v>4890</v>
      </c>
      <c r="J5445" s="102" t="s">
        <v>13111</v>
      </c>
      <c r="K5445" s="115"/>
      <c r="L5445" s="111"/>
      <c r="M5445" s="109">
        <v>3</v>
      </c>
      <c r="N5445" s="112" t="s">
        <v>18452</v>
      </c>
      <c r="O5445" s="102" t="s">
        <v>18151</v>
      </c>
      <c r="P5445" s="39" t="s">
        <v>17110</v>
      </c>
      <c r="Q5445" s="39" t="s">
        <v>16868</v>
      </c>
      <c r="R5445" s="109"/>
      <c r="S5445" s="102"/>
      <c r="T5445" s="102" t="s">
        <v>7789</v>
      </c>
      <c r="U5445" s="102" t="s">
        <v>29316</v>
      </c>
      <c r="V5445" s="109">
        <v>6</v>
      </c>
      <c r="W5445" s="107"/>
      <c r="X5445" s="113"/>
    </row>
    <row r="5446" spans="1:24" ht="12.95" customHeight="1" x14ac:dyDescent="0.2">
      <c r="A5446" s="115">
        <v>1997</v>
      </c>
      <c r="B5446" s="102" t="s">
        <v>9778</v>
      </c>
      <c r="C5446" s="102" t="s">
        <v>14939</v>
      </c>
      <c r="D5446" s="111" t="s">
        <v>3729</v>
      </c>
      <c r="E5446" s="102" t="s">
        <v>6173</v>
      </c>
      <c r="F5446" s="104" t="s">
        <v>14834</v>
      </c>
      <c r="G5446" s="105">
        <v>15895</v>
      </c>
      <c r="H5446" s="102" t="s">
        <v>31436</v>
      </c>
      <c r="I5446" s="102" t="s">
        <v>11819</v>
      </c>
      <c r="J5446" s="102" t="s">
        <v>5773</v>
      </c>
      <c r="K5446" s="102"/>
      <c r="L5446" s="111" t="s">
        <v>1570</v>
      </c>
      <c r="M5446" s="107">
        <v>2</v>
      </c>
      <c r="N5446" s="112" t="s">
        <v>17156</v>
      </c>
      <c r="O5446" s="102" t="s">
        <v>20786</v>
      </c>
      <c r="P5446" s="39" t="s">
        <v>9125</v>
      </c>
      <c r="Q5446" s="39" t="s">
        <v>16524</v>
      </c>
      <c r="R5446" s="109"/>
      <c r="S5446" s="102" t="s">
        <v>8315</v>
      </c>
      <c r="T5446" s="102" t="s">
        <v>7789</v>
      </c>
      <c r="U5446" s="102" t="s">
        <v>10052</v>
      </c>
      <c r="V5446" s="109">
        <v>5.5</v>
      </c>
      <c r="W5446" s="107"/>
      <c r="X5446" s="113"/>
    </row>
    <row r="5447" spans="1:24" ht="12.95" customHeight="1" x14ac:dyDescent="0.2">
      <c r="A5447" s="115">
        <v>1997</v>
      </c>
      <c r="B5447" s="102" t="s">
        <v>9778</v>
      </c>
      <c r="C5447" s="102" t="s">
        <v>14939</v>
      </c>
      <c r="D5447" s="102" t="s">
        <v>11825</v>
      </c>
      <c r="E5447" s="102" t="s">
        <v>6174</v>
      </c>
      <c r="F5447" s="104" t="s">
        <v>14834</v>
      </c>
      <c r="G5447" s="105">
        <v>15926</v>
      </c>
      <c r="H5447" s="102" t="s">
        <v>10191</v>
      </c>
      <c r="I5447" s="102" t="s">
        <v>3805</v>
      </c>
      <c r="J5447" s="102" t="s">
        <v>11826</v>
      </c>
      <c r="K5447" s="102"/>
      <c r="L5447" s="111"/>
      <c r="M5447" s="109">
        <v>1</v>
      </c>
      <c r="N5447" s="138" t="s">
        <v>12003</v>
      </c>
      <c r="O5447" s="102"/>
      <c r="P5447" s="39"/>
      <c r="Q5447" s="39" t="s">
        <v>19571</v>
      </c>
      <c r="R5447" s="109" t="s">
        <v>7035</v>
      </c>
      <c r="S5447" s="102"/>
      <c r="T5447" s="102" t="s">
        <v>21275</v>
      </c>
      <c r="U5447" s="102" t="s">
        <v>29317</v>
      </c>
      <c r="V5447" s="109">
        <v>6</v>
      </c>
      <c r="W5447" s="107"/>
      <c r="X5447" s="113"/>
    </row>
    <row r="5448" spans="1:24" ht="12.95" customHeight="1" x14ac:dyDescent="0.2">
      <c r="A5448" s="115">
        <v>1997</v>
      </c>
      <c r="B5448" s="102" t="s">
        <v>9778</v>
      </c>
      <c r="C5448" s="102" t="s">
        <v>14939</v>
      </c>
      <c r="D5448" s="102" t="s">
        <v>2860</v>
      </c>
      <c r="E5448" s="102" t="s">
        <v>6175</v>
      </c>
      <c r="F5448" s="104" t="s">
        <v>14834</v>
      </c>
      <c r="G5448" s="105">
        <v>16205</v>
      </c>
      <c r="H5448" s="102" t="s">
        <v>2625</v>
      </c>
      <c r="I5448" s="102" t="s">
        <v>13336</v>
      </c>
      <c r="J5448" s="102" t="s">
        <v>2861</v>
      </c>
      <c r="K5448" s="102"/>
      <c r="L5448" s="111"/>
      <c r="M5448" s="109">
        <v>0.5</v>
      </c>
      <c r="N5448" s="108">
        <v>36</v>
      </c>
      <c r="O5448" s="102" t="s">
        <v>9160</v>
      </c>
      <c r="P5448" s="39" t="s">
        <v>9160</v>
      </c>
      <c r="Q5448" s="39" t="s">
        <v>16121</v>
      </c>
      <c r="R5448" s="109"/>
      <c r="S5448" s="102"/>
      <c r="T5448" s="102" t="s">
        <v>21383</v>
      </c>
      <c r="U5448" s="102"/>
      <c r="V5448" s="109">
        <v>5</v>
      </c>
      <c r="W5448" s="107"/>
      <c r="X5448" s="113"/>
    </row>
    <row r="5449" spans="1:24" ht="12.95" customHeight="1" x14ac:dyDescent="0.2">
      <c r="A5449" s="115">
        <v>1997</v>
      </c>
      <c r="B5449" s="115" t="s">
        <v>9778</v>
      </c>
      <c r="C5449" s="102" t="s">
        <v>14939</v>
      </c>
      <c r="D5449" s="111" t="s">
        <v>6657</v>
      </c>
      <c r="E5449" s="115" t="s">
        <v>6180</v>
      </c>
      <c r="F5449" s="114" t="s">
        <v>6406</v>
      </c>
      <c r="G5449" s="105">
        <v>16264</v>
      </c>
      <c r="H5449" s="102" t="s">
        <v>11819</v>
      </c>
      <c r="I5449" s="102" t="s">
        <v>10191</v>
      </c>
      <c r="J5449" s="102" t="s">
        <v>6658</v>
      </c>
      <c r="K5449" s="267"/>
      <c r="L5449" s="111" t="s">
        <v>11059</v>
      </c>
      <c r="M5449" s="102">
        <v>1</v>
      </c>
      <c r="N5449" s="112" t="s">
        <v>6659</v>
      </c>
      <c r="O5449" s="102" t="s">
        <v>3620</v>
      </c>
      <c r="P5449" s="102" t="s">
        <v>9125</v>
      </c>
      <c r="Q5449" s="102" t="s">
        <v>16520</v>
      </c>
      <c r="R5449" s="102"/>
      <c r="S5449" s="102"/>
      <c r="T5449" s="102" t="s">
        <v>20547</v>
      </c>
      <c r="U5449" s="102" t="s">
        <v>1713</v>
      </c>
      <c r="V5449" s="102">
        <v>5.5</v>
      </c>
      <c r="W5449" s="102"/>
      <c r="X5449" s="324"/>
    </row>
    <row r="5450" spans="1:24" ht="12.95" customHeight="1" x14ac:dyDescent="0.2">
      <c r="A5450" s="115">
        <v>1997</v>
      </c>
      <c r="B5450" s="102" t="s">
        <v>9778</v>
      </c>
      <c r="C5450" s="102" t="s">
        <v>14939</v>
      </c>
      <c r="D5450" s="102" t="s">
        <v>1656</v>
      </c>
      <c r="E5450" s="102" t="s">
        <v>6176</v>
      </c>
      <c r="F5450" s="104" t="s">
        <v>14834</v>
      </c>
      <c r="G5450" s="105">
        <v>16292</v>
      </c>
      <c r="H5450" s="102" t="s">
        <v>4890</v>
      </c>
      <c r="I5450" s="102" t="s">
        <v>13336</v>
      </c>
      <c r="J5450" s="102" t="s">
        <v>9033</v>
      </c>
      <c r="K5450" s="102"/>
      <c r="L5450" s="111"/>
      <c r="M5450" s="109">
        <v>2</v>
      </c>
      <c r="N5450" s="112" t="s">
        <v>16178</v>
      </c>
      <c r="O5450" s="102" t="s">
        <v>20679</v>
      </c>
      <c r="P5450" s="39"/>
      <c r="Q5450" s="39" t="s">
        <v>18174</v>
      </c>
      <c r="R5450" s="109"/>
      <c r="S5450" s="102" t="s">
        <v>8315</v>
      </c>
      <c r="T5450" s="102" t="s">
        <v>20547</v>
      </c>
      <c r="U5450" s="102" t="s">
        <v>2476</v>
      </c>
      <c r="V5450" s="109">
        <v>7</v>
      </c>
      <c r="W5450" s="107"/>
      <c r="X5450" s="113"/>
    </row>
    <row r="5451" spans="1:24" ht="12.95" customHeight="1" x14ac:dyDescent="0.2">
      <c r="A5451" s="115">
        <v>1997</v>
      </c>
      <c r="B5451" s="115" t="s">
        <v>9778</v>
      </c>
      <c r="C5451" s="102" t="s">
        <v>14939</v>
      </c>
      <c r="D5451" s="111" t="s">
        <v>15004</v>
      </c>
      <c r="E5451" s="115" t="s">
        <v>6177</v>
      </c>
      <c r="F5451" s="104" t="s">
        <v>14834</v>
      </c>
      <c r="G5451" s="105">
        <v>16413</v>
      </c>
      <c r="H5451" s="102" t="s">
        <v>2625</v>
      </c>
      <c r="I5451" s="102" t="s">
        <v>10191</v>
      </c>
      <c r="J5451" s="102" t="s">
        <v>19784</v>
      </c>
      <c r="K5451" s="102"/>
      <c r="L5451" s="111" t="s">
        <v>4364</v>
      </c>
      <c r="M5451" s="102">
        <v>3</v>
      </c>
      <c r="N5451" s="112" t="s">
        <v>19785</v>
      </c>
      <c r="O5451" s="102"/>
      <c r="P5451" s="102"/>
      <c r="Q5451" s="102" t="s">
        <v>19677</v>
      </c>
      <c r="R5451" s="102"/>
      <c r="S5451" s="102"/>
      <c r="T5451" s="102" t="s">
        <v>20545</v>
      </c>
      <c r="U5451" s="102" t="s">
        <v>21337</v>
      </c>
      <c r="V5451" s="102">
        <v>5.5</v>
      </c>
      <c r="W5451" s="102"/>
      <c r="X5451" s="324"/>
    </row>
    <row r="5452" spans="1:24" ht="12.95" customHeight="1" x14ac:dyDescent="0.2">
      <c r="A5452" s="115">
        <v>1997</v>
      </c>
      <c r="B5452" s="102" t="s">
        <v>9778</v>
      </c>
      <c r="C5452" s="102" t="s">
        <v>14939</v>
      </c>
      <c r="D5452" s="102" t="s">
        <v>5270</v>
      </c>
      <c r="E5452" s="102" t="s">
        <v>6178</v>
      </c>
      <c r="F5452" s="104" t="s">
        <v>14834</v>
      </c>
      <c r="G5452" s="105">
        <v>16423</v>
      </c>
      <c r="H5452" s="102" t="s">
        <v>32373</v>
      </c>
      <c r="I5452" s="102" t="s">
        <v>10191</v>
      </c>
      <c r="J5452" s="102" t="s">
        <v>5397</v>
      </c>
      <c r="K5452" s="102"/>
      <c r="L5452" s="111"/>
      <c r="M5452" s="109">
        <v>2</v>
      </c>
      <c r="N5452" s="112" t="s">
        <v>16745</v>
      </c>
      <c r="O5452" s="102" t="s">
        <v>17511</v>
      </c>
      <c r="P5452" s="39"/>
      <c r="Q5452" s="39" t="s">
        <v>17753</v>
      </c>
      <c r="R5452" s="109"/>
      <c r="S5452" s="102"/>
      <c r="T5452" s="102" t="s">
        <v>20547</v>
      </c>
      <c r="U5452" s="102" t="s">
        <v>29318</v>
      </c>
      <c r="V5452" s="109">
        <v>5.5</v>
      </c>
      <c r="W5452" s="107"/>
      <c r="X5452" s="113"/>
    </row>
    <row r="5453" spans="1:24" ht="12.95" customHeight="1" x14ac:dyDescent="0.2">
      <c r="A5453" s="115">
        <v>1997</v>
      </c>
      <c r="B5453" s="102" t="s">
        <v>9778</v>
      </c>
      <c r="C5453" s="102" t="s">
        <v>14939</v>
      </c>
      <c r="D5453" s="111" t="s">
        <v>13946</v>
      </c>
      <c r="E5453" s="102" t="s">
        <v>6179</v>
      </c>
      <c r="F5453" s="104" t="s">
        <v>14834</v>
      </c>
      <c r="G5453" s="105">
        <v>16498</v>
      </c>
      <c r="H5453" s="102" t="s">
        <v>2625</v>
      </c>
      <c r="I5453" s="102" t="s">
        <v>13336</v>
      </c>
      <c r="J5453" s="102" t="s">
        <v>362</v>
      </c>
      <c r="K5453" s="102"/>
      <c r="L5453" s="111" t="s">
        <v>12055</v>
      </c>
      <c r="M5453" s="109">
        <v>0.5</v>
      </c>
      <c r="N5453" s="108">
        <v>40</v>
      </c>
      <c r="O5453" s="102" t="s">
        <v>10189</v>
      </c>
      <c r="P5453" s="39" t="s">
        <v>9125</v>
      </c>
      <c r="Q5453" s="39" t="s">
        <v>16565</v>
      </c>
      <c r="R5453" s="109"/>
      <c r="S5453" s="102"/>
      <c r="T5453" s="102" t="s">
        <v>21383</v>
      </c>
      <c r="U5453" s="102" t="s">
        <v>29319</v>
      </c>
      <c r="V5453" s="109">
        <v>4.5</v>
      </c>
      <c r="W5453" s="107"/>
      <c r="X5453" s="113"/>
    </row>
    <row r="5454" spans="1:24" ht="12.95" customHeight="1" x14ac:dyDescent="0.2">
      <c r="A5454" s="115">
        <v>1998</v>
      </c>
      <c r="B5454" s="102" t="s">
        <v>9778</v>
      </c>
      <c r="C5454" s="103" t="s">
        <v>8048</v>
      </c>
      <c r="D5454" s="102" t="s">
        <v>2462</v>
      </c>
      <c r="E5454" s="102" t="s">
        <v>8315</v>
      </c>
      <c r="F5454" s="104" t="s">
        <v>14834</v>
      </c>
      <c r="G5454" s="105">
        <v>16308</v>
      </c>
      <c r="H5454" s="102" t="s">
        <v>32374</v>
      </c>
      <c r="I5454" s="102" t="s">
        <v>11819</v>
      </c>
      <c r="J5454" s="102" t="s">
        <v>8114</v>
      </c>
      <c r="K5454" s="102"/>
      <c r="L5454" s="111"/>
      <c r="M5454" s="109">
        <v>1</v>
      </c>
      <c r="N5454" s="108" t="s">
        <v>32064</v>
      </c>
      <c r="O5454" s="102" t="s">
        <v>15928</v>
      </c>
      <c r="P5454" s="39" t="s">
        <v>3620</v>
      </c>
      <c r="Q5454" s="39" t="s">
        <v>17527</v>
      </c>
      <c r="R5454" s="109"/>
      <c r="S5454" s="102"/>
      <c r="T5454" s="102" t="s">
        <v>7789</v>
      </c>
      <c r="U5454" s="102" t="s">
        <v>29320</v>
      </c>
      <c r="V5454" s="109">
        <v>7</v>
      </c>
      <c r="W5454" s="107"/>
      <c r="X5454" s="113"/>
    </row>
    <row r="5455" spans="1:24" ht="12.95" customHeight="1" x14ac:dyDescent="0.2">
      <c r="A5455" s="115">
        <v>1998</v>
      </c>
      <c r="B5455" s="102" t="s">
        <v>9778</v>
      </c>
      <c r="C5455" s="102" t="s">
        <v>8048</v>
      </c>
      <c r="D5455" s="102" t="s">
        <v>12607</v>
      </c>
      <c r="E5455" s="102" t="s">
        <v>11080</v>
      </c>
      <c r="F5455" s="104" t="s">
        <v>14834</v>
      </c>
      <c r="G5455" s="105">
        <v>16308</v>
      </c>
      <c r="H5455" s="102" t="s">
        <v>11819</v>
      </c>
      <c r="I5455" s="102" t="s">
        <v>32374</v>
      </c>
      <c r="J5455" s="102" t="s">
        <v>12608</v>
      </c>
      <c r="K5455" s="102"/>
      <c r="L5455" s="111"/>
      <c r="M5455" s="109">
        <v>0.5</v>
      </c>
      <c r="N5455" s="108">
        <v>38</v>
      </c>
      <c r="O5455" s="102"/>
      <c r="P5455" s="39" t="s">
        <v>8076</v>
      </c>
      <c r="Q5455" s="39" t="s">
        <v>16762</v>
      </c>
      <c r="R5455" s="109"/>
      <c r="S5455" s="102"/>
      <c r="T5455" s="102" t="s">
        <v>7789</v>
      </c>
      <c r="U5455" s="102" t="s">
        <v>17023</v>
      </c>
      <c r="V5455" s="109">
        <v>5</v>
      </c>
      <c r="W5455" s="107"/>
      <c r="X5455" s="113"/>
    </row>
    <row r="5456" spans="1:24" ht="12.95" customHeight="1" x14ac:dyDescent="0.2">
      <c r="A5456" s="115">
        <v>1998</v>
      </c>
      <c r="B5456" s="102" t="s">
        <v>9778</v>
      </c>
      <c r="C5456" s="102" t="s">
        <v>8048</v>
      </c>
      <c r="D5456" s="102" t="s">
        <v>11228</v>
      </c>
      <c r="E5456" s="102" t="s">
        <v>13561</v>
      </c>
      <c r="F5456" s="104" t="s">
        <v>14834</v>
      </c>
      <c r="G5456" s="105">
        <v>16322</v>
      </c>
      <c r="H5456" s="102" t="s">
        <v>32374</v>
      </c>
      <c r="I5456" s="102" t="s">
        <v>4890</v>
      </c>
      <c r="J5456" s="102" t="s">
        <v>7920</v>
      </c>
      <c r="K5456" s="102"/>
      <c r="L5456" s="111"/>
      <c r="M5456" s="109">
        <v>2</v>
      </c>
      <c r="N5456" s="112" t="s">
        <v>15986</v>
      </c>
      <c r="O5456" s="102" t="s">
        <v>17422</v>
      </c>
      <c r="P5456" s="39" t="s">
        <v>162</v>
      </c>
      <c r="Q5456" s="39" t="s">
        <v>20279</v>
      </c>
      <c r="R5456" s="109"/>
      <c r="S5456" s="102" t="s">
        <v>8315</v>
      </c>
      <c r="T5456" s="102" t="s">
        <v>7789</v>
      </c>
      <c r="U5456" s="102" t="s">
        <v>7921</v>
      </c>
      <c r="V5456" s="109">
        <v>6</v>
      </c>
      <c r="W5456" s="107"/>
      <c r="X5456" s="113"/>
    </row>
    <row r="5457" spans="1:24" ht="12.95" customHeight="1" x14ac:dyDescent="0.2">
      <c r="A5457" s="115">
        <v>1998</v>
      </c>
      <c r="B5457" s="102" t="s">
        <v>9778</v>
      </c>
      <c r="C5457" s="102" t="s">
        <v>8048</v>
      </c>
      <c r="D5457" s="102" t="s">
        <v>8965</v>
      </c>
      <c r="E5457" s="102" t="s">
        <v>9435</v>
      </c>
      <c r="F5457" s="104" t="s">
        <v>14834</v>
      </c>
      <c r="G5457" s="105">
        <v>16332</v>
      </c>
      <c r="H5457" s="102" t="s">
        <v>32374</v>
      </c>
      <c r="I5457" s="102" t="s">
        <v>32375</v>
      </c>
      <c r="J5457" s="102" t="s">
        <v>9703</v>
      </c>
      <c r="K5457" s="102"/>
      <c r="L5457" s="111"/>
      <c r="M5457" s="109">
        <v>1.5</v>
      </c>
      <c r="N5457" s="108" t="s">
        <v>32376</v>
      </c>
      <c r="O5457" s="102" t="s">
        <v>65</v>
      </c>
      <c r="P5457" s="39" t="s">
        <v>13301</v>
      </c>
      <c r="Q5457" s="39" t="s">
        <v>21464</v>
      </c>
      <c r="R5457" s="109"/>
      <c r="S5457" s="102" t="s">
        <v>8315</v>
      </c>
      <c r="T5457" s="102" t="s">
        <v>7789</v>
      </c>
      <c r="U5457" s="102" t="s">
        <v>20625</v>
      </c>
      <c r="V5457" s="109">
        <v>8</v>
      </c>
      <c r="W5457" s="107"/>
      <c r="X5457" s="113"/>
    </row>
    <row r="5458" spans="1:24" ht="12.95" customHeight="1" x14ac:dyDescent="0.2">
      <c r="A5458" s="115">
        <v>1998</v>
      </c>
      <c r="B5458" s="102" t="s">
        <v>9778</v>
      </c>
      <c r="C5458" s="102" t="s">
        <v>8048</v>
      </c>
      <c r="D5458" s="102" t="s">
        <v>9704</v>
      </c>
      <c r="E5458" s="102" t="s">
        <v>13563</v>
      </c>
      <c r="F5458" s="104" t="s">
        <v>14834</v>
      </c>
      <c r="G5458" s="105">
        <v>16337</v>
      </c>
      <c r="H5458" s="102" t="s">
        <v>11819</v>
      </c>
      <c r="I5458" s="102" t="s">
        <v>32377</v>
      </c>
      <c r="J5458" s="102" t="s">
        <v>10446</v>
      </c>
      <c r="K5458" s="102"/>
      <c r="L5458" s="111"/>
      <c r="M5458" s="109">
        <v>2</v>
      </c>
      <c r="N5458" s="112" t="s">
        <v>16179</v>
      </c>
      <c r="O5458" s="102" t="s">
        <v>15889</v>
      </c>
      <c r="P5458" s="39"/>
      <c r="Q5458" s="39" t="s">
        <v>19625</v>
      </c>
      <c r="R5458" s="109"/>
      <c r="S5458" s="102"/>
      <c r="T5458" s="102" t="s">
        <v>20542</v>
      </c>
      <c r="U5458" s="102" t="s">
        <v>29321</v>
      </c>
      <c r="V5458" s="109">
        <v>8</v>
      </c>
      <c r="W5458" s="107"/>
      <c r="X5458" s="113"/>
    </row>
    <row r="5459" spans="1:24" ht="12.95" customHeight="1" x14ac:dyDescent="0.2">
      <c r="A5459" s="115">
        <v>1998</v>
      </c>
      <c r="B5459" s="102" t="s">
        <v>9778</v>
      </c>
      <c r="C5459" s="102" t="s">
        <v>8048</v>
      </c>
      <c r="D5459" s="102" t="s">
        <v>8081</v>
      </c>
      <c r="E5459" s="102" t="s">
        <v>399</v>
      </c>
      <c r="F5459" s="104" t="s">
        <v>14834</v>
      </c>
      <c r="G5459" s="105">
        <v>16356</v>
      </c>
      <c r="H5459" s="102" t="s">
        <v>32375</v>
      </c>
      <c r="I5459" s="102" t="s">
        <v>32374</v>
      </c>
      <c r="J5459" s="102" t="s">
        <v>13152</v>
      </c>
      <c r="K5459" s="102"/>
      <c r="L5459" s="111"/>
      <c r="M5459" s="109">
        <v>2</v>
      </c>
      <c r="N5459" s="112" t="s">
        <v>16077</v>
      </c>
      <c r="O5459" s="102" t="s">
        <v>17446</v>
      </c>
      <c r="P5459" s="39" t="s">
        <v>3620</v>
      </c>
      <c r="Q5459" s="39" t="s">
        <v>15913</v>
      </c>
      <c r="R5459" s="109"/>
      <c r="S5459" s="102" t="s">
        <v>8315</v>
      </c>
      <c r="T5459" s="102" t="s">
        <v>7789</v>
      </c>
      <c r="U5459" s="102" t="s">
        <v>29322</v>
      </c>
      <c r="V5459" s="109">
        <v>7</v>
      </c>
      <c r="W5459" s="107"/>
      <c r="X5459" s="113"/>
    </row>
    <row r="5460" spans="1:24" ht="12.95" customHeight="1" x14ac:dyDescent="0.2">
      <c r="A5460" s="115">
        <v>1998</v>
      </c>
      <c r="B5460" s="102" t="s">
        <v>9778</v>
      </c>
      <c r="C5460" s="102" t="s">
        <v>8048</v>
      </c>
      <c r="D5460" s="102" t="s">
        <v>9034</v>
      </c>
      <c r="E5460" s="102" t="s">
        <v>9549</v>
      </c>
      <c r="F5460" s="104" t="s">
        <v>14834</v>
      </c>
      <c r="G5460" s="105">
        <v>16359</v>
      </c>
      <c r="H5460" s="102" t="s">
        <v>32378</v>
      </c>
      <c r="I5460" s="102" t="s">
        <v>32379</v>
      </c>
      <c r="J5460" s="102" t="s">
        <v>13153</v>
      </c>
      <c r="K5460" s="102"/>
      <c r="L5460" s="111"/>
      <c r="M5460" s="109">
        <v>1</v>
      </c>
      <c r="N5460" s="108" t="s">
        <v>32380</v>
      </c>
      <c r="O5460" s="102" t="s">
        <v>16565</v>
      </c>
      <c r="P5460" s="39" t="s">
        <v>162</v>
      </c>
      <c r="Q5460" s="39" t="s">
        <v>19439</v>
      </c>
      <c r="R5460" s="109"/>
      <c r="S5460" s="102"/>
      <c r="T5460" s="102" t="s">
        <v>7789</v>
      </c>
      <c r="U5460" s="102" t="s">
        <v>29323</v>
      </c>
      <c r="V5460" s="109">
        <v>7</v>
      </c>
      <c r="W5460" s="107"/>
      <c r="X5460" s="113"/>
    </row>
    <row r="5461" spans="1:24" ht="12.95" customHeight="1" x14ac:dyDescent="0.2">
      <c r="A5461" s="115">
        <v>1998</v>
      </c>
      <c r="B5461" s="102" t="s">
        <v>9778</v>
      </c>
      <c r="C5461" s="102" t="s">
        <v>8048</v>
      </c>
      <c r="D5461" s="102" t="s">
        <v>6343</v>
      </c>
      <c r="E5461" s="102" t="s">
        <v>2412</v>
      </c>
      <c r="F5461" s="104" t="s">
        <v>14834</v>
      </c>
      <c r="G5461" s="105">
        <v>16365</v>
      </c>
      <c r="H5461" s="102" t="s">
        <v>32374</v>
      </c>
      <c r="I5461" s="102" t="s">
        <v>32375</v>
      </c>
      <c r="J5461" s="102" t="s">
        <v>9165</v>
      </c>
      <c r="K5461" s="102"/>
      <c r="L5461" s="111"/>
      <c r="M5461" s="109">
        <v>1</v>
      </c>
      <c r="N5461" s="108" t="s">
        <v>32381</v>
      </c>
      <c r="O5461" s="102" t="s">
        <v>5985</v>
      </c>
      <c r="P5461" s="39" t="s">
        <v>13301</v>
      </c>
      <c r="Q5461" s="39" t="s">
        <v>19521</v>
      </c>
      <c r="R5461" s="109"/>
      <c r="S5461" s="102"/>
      <c r="T5461" s="102" t="s">
        <v>7789</v>
      </c>
      <c r="U5461" s="102"/>
      <c r="V5461" s="109">
        <v>6.5</v>
      </c>
      <c r="W5461" s="107"/>
      <c r="X5461" s="113"/>
    </row>
    <row r="5462" spans="1:24" ht="12.95" customHeight="1" x14ac:dyDescent="0.2">
      <c r="A5462" s="115">
        <v>1998</v>
      </c>
      <c r="B5462" s="102" t="s">
        <v>9778</v>
      </c>
      <c r="C5462" s="102" t="s">
        <v>8048</v>
      </c>
      <c r="D5462" s="102" t="s">
        <v>6814</v>
      </c>
      <c r="E5462" s="102" t="s">
        <v>4710</v>
      </c>
      <c r="F5462" s="104" t="s">
        <v>14834</v>
      </c>
      <c r="G5462" s="105">
        <v>16539</v>
      </c>
      <c r="H5462" s="102" t="s">
        <v>32382</v>
      </c>
      <c r="I5462" s="102" t="s">
        <v>32383</v>
      </c>
      <c r="J5462" s="102" t="s">
        <v>11969</v>
      </c>
      <c r="K5462" s="102"/>
      <c r="L5462" s="111"/>
      <c r="M5462" s="109">
        <v>1</v>
      </c>
      <c r="N5462" s="112">
        <v>23</v>
      </c>
      <c r="O5462" s="102" t="s">
        <v>19141</v>
      </c>
      <c r="P5462" s="39"/>
      <c r="Q5462" s="39" t="s">
        <v>16121</v>
      </c>
      <c r="R5462" s="109"/>
      <c r="S5462" s="102"/>
      <c r="T5462" s="102" t="s">
        <v>29150</v>
      </c>
      <c r="U5462" s="102" t="s">
        <v>29324</v>
      </c>
      <c r="V5462" s="109">
        <v>6</v>
      </c>
      <c r="W5462" s="107"/>
      <c r="X5462" s="113"/>
    </row>
    <row r="5463" spans="1:24" ht="12.95" customHeight="1" x14ac:dyDescent="0.2">
      <c r="A5463" s="115">
        <v>1999</v>
      </c>
      <c r="B5463" s="102" t="s">
        <v>9778</v>
      </c>
      <c r="C5463" s="103" t="s">
        <v>9777</v>
      </c>
      <c r="D5463" s="111" t="s">
        <v>3801</v>
      </c>
      <c r="E5463" s="102" t="s">
        <v>14167</v>
      </c>
      <c r="F5463" s="104" t="s">
        <v>14834</v>
      </c>
      <c r="G5463" s="105">
        <v>15214</v>
      </c>
      <c r="H5463" s="102" t="s">
        <v>10103</v>
      </c>
      <c r="I5463" s="102" t="s">
        <v>11819</v>
      </c>
      <c r="J5463" s="102" t="s">
        <v>3802</v>
      </c>
      <c r="K5463" s="102"/>
      <c r="L5463" s="111" t="s">
        <v>12545</v>
      </c>
      <c r="M5463" s="107">
        <v>0.5</v>
      </c>
      <c r="N5463" s="108" t="s">
        <v>8214</v>
      </c>
      <c r="O5463" s="102" t="s">
        <v>16686</v>
      </c>
      <c r="P5463" s="39" t="s">
        <v>9125</v>
      </c>
      <c r="Q5463" s="39" t="s">
        <v>19145</v>
      </c>
      <c r="R5463" s="109"/>
      <c r="S5463" s="102"/>
      <c r="T5463" s="102" t="s">
        <v>7789</v>
      </c>
      <c r="U5463" s="102" t="s">
        <v>18453</v>
      </c>
      <c r="V5463" s="109">
        <v>5.5</v>
      </c>
      <c r="W5463" s="107"/>
      <c r="X5463" s="113"/>
    </row>
    <row r="5464" spans="1:24" ht="12.95" customHeight="1" x14ac:dyDescent="0.2">
      <c r="A5464" s="115">
        <v>1999</v>
      </c>
      <c r="B5464" s="102" t="s">
        <v>9778</v>
      </c>
      <c r="C5464" s="102" t="s">
        <v>9777</v>
      </c>
      <c r="D5464" s="111" t="s">
        <v>10081</v>
      </c>
      <c r="E5464" s="102" t="s">
        <v>6168</v>
      </c>
      <c r="F5464" s="114" t="s">
        <v>6406</v>
      </c>
      <c r="G5464" s="105">
        <v>16264</v>
      </c>
      <c r="H5464" s="102" t="s">
        <v>11819</v>
      </c>
      <c r="I5464" s="102" t="s">
        <v>10191</v>
      </c>
      <c r="J5464" s="102" t="s">
        <v>6658</v>
      </c>
      <c r="K5464" s="102"/>
      <c r="L5464" s="111" t="s">
        <v>6913</v>
      </c>
      <c r="M5464" s="109">
        <v>1</v>
      </c>
      <c r="N5464" s="138" t="s">
        <v>6659</v>
      </c>
      <c r="O5464" s="102" t="s">
        <v>3620</v>
      </c>
      <c r="P5464" s="39" t="s">
        <v>9125</v>
      </c>
      <c r="Q5464" s="39" t="s">
        <v>16520</v>
      </c>
      <c r="R5464" s="109"/>
      <c r="S5464" s="102"/>
      <c r="T5464" s="102" t="s">
        <v>20547</v>
      </c>
      <c r="U5464" s="102" t="s">
        <v>1713</v>
      </c>
      <c r="V5464" s="109">
        <v>5.5</v>
      </c>
      <c r="W5464" s="107"/>
      <c r="X5464" s="113"/>
    </row>
    <row r="5465" spans="1:24" ht="12.95" customHeight="1" x14ac:dyDescent="0.2">
      <c r="A5465" s="115">
        <v>1999</v>
      </c>
      <c r="B5465" s="102" t="s">
        <v>9778</v>
      </c>
      <c r="C5465" s="102" t="s">
        <v>9777</v>
      </c>
      <c r="D5465" s="111" t="s">
        <v>15004</v>
      </c>
      <c r="E5465" s="102" t="s">
        <v>14168</v>
      </c>
      <c r="F5465" s="104" t="s">
        <v>14834</v>
      </c>
      <c r="G5465" s="105">
        <v>16413</v>
      </c>
      <c r="H5465" s="102" t="s">
        <v>32384</v>
      </c>
      <c r="I5465" s="102" t="s">
        <v>10191</v>
      </c>
      <c r="J5465" s="102" t="s">
        <v>4879</v>
      </c>
      <c r="K5465" s="102"/>
      <c r="L5465" s="111" t="s">
        <v>11057</v>
      </c>
      <c r="M5465" s="109">
        <v>3</v>
      </c>
      <c r="N5465" s="112" t="s">
        <v>18454</v>
      </c>
      <c r="O5465" s="102"/>
      <c r="P5465" s="39"/>
      <c r="Q5465" s="39" t="s">
        <v>19677</v>
      </c>
      <c r="R5465" s="109"/>
      <c r="S5465" s="102"/>
      <c r="T5465" s="102" t="s">
        <v>20545</v>
      </c>
      <c r="U5465" s="102" t="s">
        <v>29325</v>
      </c>
      <c r="V5465" s="109">
        <v>5.5</v>
      </c>
      <c r="W5465" s="107"/>
      <c r="X5465" s="113"/>
    </row>
    <row r="5466" spans="1:24" ht="12.95" customHeight="1" x14ac:dyDescent="0.2">
      <c r="A5466" s="115">
        <v>1999</v>
      </c>
      <c r="B5466" s="102" t="s">
        <v>9778</v>
      </c>
      <c r="C5466" s="102" t="s">
        <v>9777</v>
      </c>
      <c r="D5466" s="111" t="s">
        <v>10082</v>
      </c>
      <c r="E5466" s="102" t="s">
        <v>7124</v>
      </c>
      <c r="F5466" s="104" t="s">
        <v>14834</v>
      </c>
      <c r="G5466" s="105">
        <v>16425</v>
      </c>
      <c r="H5466" s="102" t="s">
        <v>10191</v>
      </c>
      <c r="I5466" s="102" t="s">
        <v>4890</v>
      </c>
      <c r="J5466" s="102" t="s">
        <v>14010</v>
      </c>
      <c r="K5466" s="102"/>
      <c r="L5466" s="111" t="s">
        <v>929</v>
      </c>
      <c r="M5466" s="107">
        <v>0.5</v>
      </c>
      <c r="N5466" s="108">
        <v>41</v>
      </c>
      <c r="O5466" s="102" t="s">
        <v>16499</v>
      </c>
      <c r="P5466" s="39"/>
      <c r="Q5466" s="39" t="s">
        <v>16121</v>
      </c>
      <c r="R5466" s="109"/>
      <c r="S5466" s="102"/>
      <c r="T5466" s="102" t="s">
        <v>20547</v>
      </c>
      <c r="U5466" s="102" t="s">
        <v>29326</v>
      </c>
      <c r="V5466" s="109">
        <v>5</v>
      </c>
      <c r="W5466" s="107"/>
      <c r="X5466" s="113"/>
    </row>
    <row r="5467" spans="1:24" ht="12.95" customHeight="1" x14ac:dyDescent="0.2">
      <c r="A5467" s="115">
        <v>1999</v>
      </c>
      <c r="B5467" s="102" t="s">
        <v>9778</v>
      </c>
      <c r="C5467" s="102" t="s">
        <v>9777</v>
      </c>
      <c r="D5467" s="111" t="s">
        <v>9583</v>
      </c>
      <c r="E5467" s="102" t="s">
        <v>7125</v>
      </c>
      <c r="F5467" s="104" t="s">
        <v>14834</v>
      </c>
      <c r="G5467" s="105">
        <v>16426</v>
      </c>
      <c r="H5467" s="102" t="s">
        <v>10191</v>
      </c>
      <c r="I5467" s="102" t="s">
        <v>11819</v>
      </c>
      <c r="J5467" s="102" t="s">
        <v>9584</v>
      </c>
      <c r="K5467" s="102"/>
      <c r="L5467" s="111" t="s">
        <v>12546</v>
      </c>
      <c r="M5467" s="107">
        <v>0.5</v>
      </c>
      <c r="N5467" s="108">
        <v>12</v>
      </c>
      <c r="O5467" s="102" t="s">
        <v>3620</v>
      </c>
      <c r="P5467" s="39"/>
      <c r="Q5467" s="39" t="s">
        <v>19099</v>
      </c>
      <c r="R5467" s="109" t="s">
        <v>7035</v>
      </c>
      <c r="S5467" s="102"/>
      <c r="T5467" s="102" t="s">
        <v>20547</v>
      </c>
      <c r="U5467" s="102"/>
      <c r="V5467" s="109">
        <v>6</v>
      </c>
      <c r="W5467" s="107"/>
      <c r="X5467" s="113"/>
    </row>
    <row r="5468" spans="1:24" ht="12.95" customHeight="1" x14ac:dyDescent="0.2">
      <c r="A5468" s="115">
        <v>1999</v>
      </c>
      <c r="B5468" s="102" t="s">
        <v>9778</v>
      </c>
      <c r="C5468" s="102" t="s">
        <v>9777</v>
      </c>
      <c r="D5468" s="111" t="s">
        <v>10083</v>
      </c>
      <c r="E5468" s="102" t="s">
        <v>7126</v>
      </c>
      <c r="F5468" s="104" t="s">
        <v>14834</v>
      </c>
      <c r="G5468" s="105">
        <v>16428</v>
      </c>
      <c r="H5468" s="102" t="s">
        <v>10191</v>
      </c>
      <c r="I5468" s="102" t="s">
        <v>4890</v>
      </c>
      <c r="J5468" s="102" t="s">
        <v>1879</v>
      </c>
      <c r="K5468" s="102"/>
      <c r="L5468" s="111" t="s">
        <v>12547</v>
      </c>
      <c r="M5468" s="107">
        <v>0.5</v>
      </c>
      <c r="N5468" s="108">
        <v>24</v>
      </c>
      <c r="O5468" s="102" t="s">
        <v>16686</v>
      </c>
      <c r="P5468" s="39" t="s">
        <v>162</v>
      </c>
      <c r="Q5468" s="39" t="s">
        <v>16525</v>
      </c>
      <c r="R5468" s="109"/>
      <c r="S5468" s="102" t="s">
        <v>9435</v>
      </c>
      <c r="T5468" s="102" t="s">
        <v>20547</v>
      </c>
      <c r="U5468" s="102" t="s">
        <v>29327</v>
      </c>
      <c r="V5468" s="109">
        <v>6</v>
      </c>
      <c r="W5468" s="107"/>
      <c r="X5468" s="113"/>
    </row>
    <row r="5469" spans="1:24" ht="12.95" customHeight="1" x14ac:dyDescent="0.2">
      <c r="A5469" s="115">
        <v>1999</v>
      </c>
      <c r="B5469" s="102" t="s">
        <v>9778</v>
      </c>
      <c r="C5469" s="102" t="s">
        <v>9777</v>
      </c>
      <c r="D5469" s="111" t="s">
        <v>1880</v>
      </c>
      <c r="E5469" s="102" t="s">
        <v>6164</v>
      </c>
      <c r="F5469" s="104" t="s">
        <v>14834</v>
      </c>
      <c r="G5469" s="105">
        <v>16429</v>
      </c>
      <c r="H5469" s="102" t="s">
        <v>10191</v>
      </c>
      <c r="I5469" s="102" t="s">
        <v>11819</v>
      </c>
      <c r="J5469" s="102" t="s">
        <v>13172</v>
      </c>
      <c r="K5469" s="102"/>
      <c r="L5469" s="111" t="s">
        <v>7619</v>
      </c>
      <c r="M5469" s="107">
        <v>3</v>
      </c>
      <c r="N5469" s="112" t="s">
        <v>18455</v>
      </c>
      <c r="O5469" s="102" t="s">
        <v>19103</v>
      </c>
      <c r="P5469" s="39"/>
      <c r="Q5469" s="39" t="s">
        <v>19103</v>
      </c>
      <c r="R5469" s="109"/>
      <c r="S5469" s="102" t="s">
        <v>11080</v>
      </c>
      <c r="T5469" s="102" t="s">
        <v>20547</v>
      </c>
      <c r="U5469" s="102" t="s">
        <v>12451</v>
      </c>
      <c r="V5469" s="109">
        <v>6</v>
      </c>
      <c r="W5469" s="107"/>
      <c r="X5469" s="113"/>
    </row>
    <row r="5470" spans="1:24" ht="12.95" customHeight="1" x14ac:dyDescent="0.2">
      <c r="A5470" s="115">
        <v>1999</v>
      </c>
      <c r="B5470" s="102" t="s">
        <v>9778</v>
      </c>
      <c r="C5470" s="102" t="s">
        <v>9777</v>
      </c>
      <c r="D5470" s="111" t="s">
        <v>8892</v>
      </c>
      <c r="E5470" s="102" t="s">
        <v>6165</v>
      </c>
      <c r="F5470" s="104" t="s">
        <v>14834</v>
      </c>
      <c r="G5470" s="105">
        <v>16536</v>
      </c>
      <c r="H5470" s="102" t="s">
        <v>4890</v>
      </c>
      <c r="I5470" s="102" t="s">
        <v>13336</v>
      </c>
      <c r="J5470" s="102" t="s">
        <v>5289</v>
      </c>
      <c r="K5470" s="102"/>
      <c r="L5470" s="111" t="s">
        <v>7620</v>
      </c>
      <c r="M5470" s="107">
        <v>3</v>
      </c>
      <c r="N5470" s="112" t="s">
        <v>16383</v>
      </c>
      <c r="O5470" s="102" t="s">
        <v>5985</v>
      </c>
      <c r="P5470" s="39"/>
      <c r="Q5470" s="39" t="s">
        <v>20593</v>
      </c>
      <c r="R5470" s="109"/>
      <c r="S5470" s="102"/>
      <c r="T5470" s="102" t="s">
        <v>20547</v>
      </c>
      <c r="U5470" s="102" t="s">
        <v>29328</v>
      </c>
      <c r="V5470" s="109">
        <v>7</v>
      </c>
      <c r="W5470" s="107"/>
      <c r="X5470" s="113"/>
    </row>
    <row r="5471" spans="1:24" ht="12.95" customHeight="1" x14ac:dyDescent="0.2">
      <c r="A5471" s="115">
        <v>1999</v>
      </c>
      <c r="B5471" s="102" t="s">
        <v>9778</v>
      </c>
      <c r="C5471" s="102" t="s">
        <v>9777</v>
      </c>
      <c r="D5471" s="111" t="s">
        <v>8350</v>
      </c>
      <c r="E5471" s="102" t="s">
        <v>6166</v>
      </c>
      <c r="F5471" s="104" t="s">
        <v>14834</v>
      </c>
      <c r="G5471" s="105">
        <v>16539</v>
      </c>
      <c r="H5471" s="102" t="s">
        <v>4890</v>
      </c>
      <c r="I5471" s="102" t="s">
        <v>13336</v>
      </c>
      <c r="J5471" s="102" t="s">
        <v>8351</v>
      </c>
      <c r="K5471" s="115"/>
      <c r="L5471" s="111" t="s">
        <v>7621</v>
      </c>
      <c r="M5471" s="107">
        <v>0.5</v>
      </c>
      <c r="N5471" s="108">
        <v>42</v>
      </c>
      <c r="O5471" s="102" t="s">
        <v>16905</v>
      </c>
      <c r="P5471" s="39"/>
      <c r="Q5471" s="39" t="s">
        <v>17671</v>
      </c>
      <c r="R5471" s="109"/>
      <c r="S5471" s="102"/>
      <c r="T5471" s="102" t="s">
        <v>20546</v>
      </c>
      <c r="U5471" s="102" t="s">
        <v>29329</v>
      </c>
      <c r="V5471" s="109">
        <v>5.5</v>
      </c>
      <c r="W5471" s="107"/>
      <c r="X5471" s="113"/>
    </row>
    <row r="5472" spans="1:24" ht="12.95" customHeight="1" x14ac:dyDescent="0.2">
      <c r="A5472" s="115">
        <v>1999</v>
      </c>
      <c r="B5472" s="102" t="s">
        <v>9778</v>
      </c>
      <c r="C5472" s="102" t="s">
        <v>9777</v>
      </c>
      <c r="D5472" s="111" t="s">
        <v>4693</v>
      </c>
      <c r="E5472" s="102" t="s">
        <v>6167</v>
      </c>
      <c r="F5472" s="104" t="s">
        <v>14834</v>
      </c>
      <c r="G5472" s="105">
        <v>16540</v>
      </c>
      <c r="H5472" s="102" t="s">
        <v>4890</v>
      </c>
      <c r="I5472" s="102" t="s">
        <v>32385</v>
      </c>
      <c r="J5472" s="102" t="s">
        <v>4622</v>
      </c>
      <c r="K5472" s="115"/>
      <c r="L5472" s="111" t="s">
        <v>928</v>
      </c>
      <c r="M5472" s="107">
        <v>1</v>
      </c>
      <c r="N5472" s="108" t="s">
        <v>32386</v>
      </c>
      <c r="O5472" s="102" t="s">
        <v>17391</v>
      </c>
      <c r="P5472" s="39" t="s">
        <v>9125</v>
      </c>
      <c r="Q5472" s="39" t="s">
        <v>16546</v>
      </c>
      <c r="R5472" s="109"/>
      <c r="S5472" s="102" t="s">
        <v>8315</v>
      </c>
      <c r="T5472" s="102" t="s">
        <v>20546</v>
      </c>
      <c r="U5472" s="102" t="s">
        <v>32387</v>
      </c>
      <c r="V5472" s="109">
        <v>6</v>
      </c>
      <c r="W5472" s="107"/>
      <c r="X5472" s="113"/>
    </row>
    <row r="5473" spans="1:24" ht="12.95" customHeight="1" x14ac:dyDescent="0.2">
      <c r="A5473" s="115">
        <v>1999</v>
      </c>
      <c r="B5473" s="102" t="s">
        <v>9778</v>
      </c>
      <c r="C5473" s="103" t="s">
        <v>2963</v>
      </c>
      <c r="D5473" s="102" t="s">
        <v>9630</v>
      </c>
      <c r="E5473" s="102" t="s">
        <v>4804</v>
      </c>
      <c r="F5473" s="104" t="s">
        <v>14834</v>
      </c>
      <c r="G5473" s="105">
        <v>19811</v>
      </c>
      <c r="H5473" s="102" t="s">
        <v>32388</v>
      </c>
      <c r="I5473" s="102" t="s">
        <v>32389</v>
      </c>
      <c r="J5473" s="102" t="s">
        <v>7718</v>
      </c>
      <c r="K5473" s="102"/>
      <c r="L5473" s="111"/>
      <c r="M5473" s="109">
        <v>2</v>
      </c>
      <c r="N5473" s="112" t="s">
        <v>16065</v>
      </c>
      <c r="O5473" s="102" t="s">
        <v>13301</v>
      </c>
      <c r="P5473" s="39" t="s">
        <v>3620</v>
      </c>
      <c r="Q5473" s="39" t="s">
        <v>16990</v>
      </c>
      <c r="R5473" s="109"/>
      <c r="S5473" s="102"/>
      <c r="T5473" s="102" t="s">
        <v>20540</v>
      </c>
      <c r="U5473" s="102" t="s">
        <v>2477</v>
      </c>
      <c r="V5473" s="109">
        <v>7</v>
      </c>
      <c r="W5473" s="107"/>
      <c r="X5473" s="113"/>
    </row>
    <row r="5474" spans="1:24" ht="12.95" customHeight="1" x14ac:dyDescent="0.2">
      <c r="A5474" s="115">
        <v>1999</v>
      </c>
      <c r="B5474" s="102" t="s">
        <v>9778</v>
      </c>
      <c r="C5474" s="102" t="s">
        <v>2963</v>
      </c>
      <c r="D5474" s="102" t="s">
        <v>9550</v>
      </c>
      <c r="E5474" s="102" t="s">
        <v>4805</v>
      </c>
      <c r="F5474" s="104" t="s">
        <v>14834</v>
      </c>
      <c r="G5474" s="105">
        <v>15638</v>
      </c>
      <c r="H5474" s="102" t="s">
        <v>7198</v>
      </c>
      <c r="I5474" s="102" t="s">
        <v>32390</v>
      </c>
      <c r="J5474" s="102" t="s">
        <v>5200</v>
      </c>
      <c r="K5474" s="102"/>
      <c r="L5474" s="111"/>
      <c r="M5474" s="109">
        <v>1</v>
      </c>
      <c r="N5474" s="108" t="s">
        <v>32391</v>
      </c>
      <c r="O5474" s="102" t="s">
        <v>14682</v>
      </c>
      <c r="P5474" s="39" t="s">
        <v>162</v>
      </c>
      <c r="Q5474" s="39" t="s">
        <v>16869</v>
      </c>
      <c r="R5474" s="109" t="s">
        <v>7035</v>
      </c>
      <c r="S5474" s="102" t="s">
        <v>8315</v>
      </c>
      <c r="T5474" s="102" t="s">
        <v>14962</v>
      </c>
      <c r="U5474" s="102" t="s">
        <v>29330</v>
      </c>
      <c r="V5474" s="109">
        <v>8</v>
      </c>
      <c r="W5474" s="107"/>
      <c r="X5474" s="113"/>
    </row>
    <row r="5475" spans="1:24" ht="12.95" customHeight="1" x14ac:dyDescent="0.2">
      <c r="A5475" s="101">
        <v>34669</v>
      </c>
      <c r="B5475" s="102" t="s">
        <v>9778</v>
      </c>
      <c r="C5475" s="103" t="s">
        <v>13748</v>
      </c>
      <c r="D5475" s="102" t="s">
        <v>8082</v>
      </c>
      <c r="E5475" s="102" t="s">
        <v>11614</v>
      </c>
      <c r="F5475" s="104" t="s">
        <v>14834</v>
      </c>
      <c r="G5475" s="105">
        <v>16422</v>
      </c>
      <c r="H5475" s="102" t="s">
        <v>10191</v>
      </c>
      <c r="I5475" s="102" t="s">
        <v>11819</v>
      </c>
      <c r="J5475" s="102" t="s">
        <v>8083</v>
      </c>
      <c r="K5475" s="102"/>
      <c r="L5475" s="111"/>
      <c r="M5475" s="107">
        <v>1</v>
      </c>
      <c r="N5475" s="108" t="s">
        <v>32392</v>
      </c>
      <c r="O5475" s="102" t="s">
        <v>13301</v>
      </c>
      <c r="P5475" s="39"/>
      <c r="Q5475" s="39" t="s">
        <v>19806</v>
      </c>
      <c r="R5475" s="109" t="s">
        <v>7035</v>
      </c>
      <c r="S5475" s="102"/>
      <c r="T5475" s="102" t="s">
        <v>20547</v>
      </c>
      <c r="U5475" s="102" t="s">
        <v>29331</v>
      </c>
      <c r="V5475" s="109">
        <v>8.5</v>
      </c>
      <c r="W5475" s="107"/>
      <c r="X5475" s="113"/>
    </row>
    <row r="5476" spans="1:24" ht="12.95" customHeight="1" x14ac:dyDescent="0.2">
      <c r="A5476" s="101">
        <v>34669</v>
      </c>
      <c r="B5476" s="102" t="s">
        <v>9778</v>
      </c>
      <c r="C5476" s="102" t="s">
        <v>13748</v>
      </c>
      <c r="D5476" s="102" t="s">
        <v>5033</v>
      </c>
      <c r="E5476" s="102" t="s">
        <v>11615</v>
      </c>
      <c r="F5476" s="104" t="s">
        <v>14834</v>
      </c>
      <c r="G5476" s="105">
        <v>16422</v>
      </c>
      <c r="H5476" s="102" t="s">
        <v>10191</v>
      </c>
      <c r="I5476" s="102" t="s">
        <v>11819</v>
      </c>
      <c r="J5476" s="102" t="s">
        <v>13456</v>
      </c>
      <c r="K5476" s="102"/>
      <c r="L5476" s="111"/>
      <c r="M5476" s="107">
        <v>1</v>
      </c>
      <c r="N5476" s="108" t="s">
        <v>32393</v>
      </c>
      <c r="O5476" s="102"/>
      <c r="P5476" s="39"/>
      <c r="Q5476" s="39" t="s">
        <v>19103</v>
      </c>
      <c r="R5476" s="109" t="s">
        <v>7035</v>
      </c>
      <c r="S5476" s="102" t="s">
        <v>9435</v>
      </c>
      <c r="T5476" s="102" t="s">
        <v>20547</v>
      </c>
      <c r="U5476" s="102" t="s">
        <v>29332</v>
      </c>
      <c r="V5476" s="109">
        <v>7</v>
      </c>
      <c r="W5476" s="107"/>
      <c r="X5476" s="113"/>
    </row>
    <row r="5477" spans="1:24" ht="12.95" customHeight="1" x14ac:dyDescent="0.2">
      <c r="A5477" s="101">
        <v>34669</v>
      </c>
      <c r="B5477" s="102" t="s">
        <v>9778</v>
      </c>
      <c r="C5477" s="102" t="s">
        <v>13748</v>
      </c>
      <c r="D5477" s="102" t="s">
        <v>5413</v>
      </c>
      <c r="E5477" s="102" t="s">
        <v>9842</v>
      </c>
      <c r="F5477" s="114" t="s">
        <v>6406</v>
      </c>
      <c r="G5477" s="105">
        <v>16422</v>
      </c>
      <c r="H5477" s="102" t="s">
        <v>10191</v>
      </c>
      <c r="I5477" s="102" t="s">
        <v>11819</v>
      </c>
      <c r="J5477" s="102" t="s">
        <v>10716</v>
      </c>
      <c r="K5477" s="102"/>
      <c r="L5477" s="111"/>
      <c r="M5477" s="107">
        <v>3</v>
      </c>
      <c r="N5477" s="112" t="s">
        <v>16773</v>
      </c>
      <c r="O5477" s="102" t="s">
        <v>12252</v>
      </c>
      <c r="P5477" s="39" t="s">
        <v>9125</v>
      </c>
      <c r="Q5477" s="39" t="s">
        <v>15837</v>
      </c>
      <c r="R5477" s="109"/>
      <c r="S5477" s="102" t="s">
        <v>9435</v>
      </c>
      <c r="T5477" s="102" t="s">
        <v>20547</v>
      </c>
      <c r="U5477" s="102" t="s">
        <v>29333</v>
      </c>
      <c r="V5477" s="109">
        <v>6</v>
      </c>
      <c r="W5477" s="107"/>
      <c r="X5477" s="113"/>
    </row>
    <row r="5478" spans="1:24" ht="12.95" customHeight="1" x14ac:dyDescent="0.2">
      <c r="A5478" s="101">
        <v>34669</v>
      </c>
      <c r="B5478" s="102" t="s">
        <v>9778</v>
      </c>
      <c r="C5478" s="102" t="s">
        <v>13748</v>
      </c>
      <c r="D5478" s="102" t="s">
        <v>10717</v>
      </c>
      <c r="E5478" s="102" t="s">
        <v>9843</v>
      </c>
      <c r="F5478" s="123" t="s">
        <v>10085</v>
      </c>
      <c r="G5478" s="105">
        <v>16425</v>
      </c>
      <c r="H5478" s="102" t="s">
        <v>10191</v>
      </c>
      <c r="I5478" s="102" t="s">
        <v>4890</v>
      </c>
      <c r="J5478" s="102" t="s">
        <v>810</v>
      </c>
      <c r="K5478" s="102"/>
      <c r="L5478" s="111"/>
      <c r="M5478" s="107">
        <v>1</v>
      </c>
      <c r="N5478" s="108" t="s">
        <v>16783</v>
      </c>
      <c r="O5478" s="102" t="s">
        <v>21192</v>
      </c>
      <c r="P5478" s="39" t="s">
        <v>4709</v>
      </c>
      <c r="Q5478" s="39" t="s">
        <v>29334</v>
      </c>
      <c r="R5478" s="109"/>
      <c r="S5478" s="102" t="s">
        <v>11080</v>
      </c>
      <c r="T5478" s="102" t="s">
        <v>20547</v>
      </c>
      <c r="U5478" s="102" t="s">
        <v>29335</v>
      </c>
      <c r="V5478" s="109">
        <v>11.5</v>
      </c>
      <c r="W5478" s="107"/>
      <c r="X5478" s="113"/>
    </row>
    <row r="5479" spans="1:24" ht="12.95" customHeight="1" x14ac:dyDescent="0.2">
      <c r="A5479" s="101">
        <v>34669</v>
      </c>
      <c r="B5479" s="102" t="s">
        <v>9778</v>
      </c>
      <c r="C5479" s="102" t="s">
        <v>13748</v>
      </c>
      <c r="D5479" s="102" t="s">
        <v>9156</v>
      </c>
      <c r="E5479" s="102" t="s">
        <v>9844</v>
      </c>
      <c r="F5479" s="123" t="s">
        <v>10085</v>
      </c>
      <c r="G5479" s="105">
        <v>16425</v>
      </c>
      <c r="H5479" s="102" t="s">
        <v>10191</v>
      </c>
      <c r="I5479" s="102" t="s">
        <v>4890</v>
      </c>
      <c r="J5479" s="102" t="s">
        <v>810</v>
      </c>
      <c r="K5479" s="102"/>
      <c r="L5479" s="111"/>
      <c r="M5479" s="107">
        <v>1</v>
      </c>
      <c r="N5479" s="108" t="s">
        <v>16783</v>
      </c>
      <c r="O5479" s="102" t="s">
        <v>20786</v>
      </c>
      <c r="P5479" s="39" t="s">
        <v>9125</v>
      </c>
      <c r="Q5479" s="39" t="s">
        <v>15832</v>
      </c>
      <c r="R5479" s="109"/>
      <c r="S5479" s="102"/>
      <c r="T5479" s="102" t="s">
        <v>20547</v>
      </c>
      <c r="U5479" s="102" t="s">
        <v>29336</v>
      </c>
      <c r="V5479" s="109">
        <v>6</v>
      </c>
      <c r="W5479" s="107"/>
      <c r="X5479" s="113"/>
    </row>
    <row r="5480" spans="1:24" ht="12.95" customHeight="1" x14ac:dyDescent="0.2">
      <c r="A5480" s="101">
        <v>34669</v>
      </c>
      <c r="B5480" s="102" t="s">
        <v>9778</v>
      </c>
      <c r="C5480" s="102" t="s">
        <v>13748</v>
      </c>
      <c r="D5480" s="102" t="s">
        <v>2261</v>
      </c>
      <c r="E5480" s="102" t="s">
        <v>9845</v>
      </c>
      <c r="F5480" s="123" t="s">
        <v>10085</v>
      </c>
      <c r="G5480" s="105">
        <v>16425</v>
      </c>
      <c r="H5480" s="102" t="s">
        <v>10191</v>
      </c>
      <c r="I5480" s="102" t="s">
        <v>4890</v>
      </c>
      <c r="J5480" s="102" t="s">
        <v>9581</v>
      </c>
      <c r="K5480" s="102"/>
      <c r="L5480" s="111"/>
      <c r="M5480" s="107">
        <v>1</v>
      </c>
      <c r="N5480" s="108" t="s">
        <v>16783</v>
      </c>
      <c r="O5480" s="102" t="s">
        <v>16511</v>
      </c>
      <c r="P5480" s="39"/>
      <c r="Q5480" s="39" t="s">
        <v>16684</v>
      </c>
      <c r="R5480" s="109"/>
      <c r="S5480" s="102"/>
      <c r="T5480" s="102" t="s">
        <v>21068</v>
      </c>
      <c r="U5480" s="102" t="s">
        <v>29337</v>
      </c>
      <c r="V5480" s="109">
        <v>6</v>
      </c>
      <c r="W5480" s="107"/>
      <c r="X5480" s="113"/>
    </row>
    <row r="5481" spans="1:24" ht="12.95" customHeight="1" x14ac:dyDescent="0.2">
      <c r="A5481" s="101">
        <v>34669</v>
      </c>
      <c r="B5481" s="115" t="s">
        <v>9778</v>
      </c>
      <c r="C5481" s="102" t="s">
        <v>13748</v>
      </c>
      <c r="D5481" s="111" t="s">
        <v>9582</v>
      </c>
      <c r="E5481" s="115" t="s">
        <v>11616</v>
      </c>
      <c r="F5481" s="104" t="s">
        <v>14834</v>
      </c>
      <c r="G5481" s="105">
        <v>16425</v>
      </c>
      <c r="H5481" s="102" t="s">
        <v>10191</v>
      </c>
      <c r="I5481" s="102" t="s">
        <v>11819</v>
      </c>
      <c r="J5481" s="102" t="s">
        <v>14010</v>
      </c>
      <c r="K5481" s="267"/>
      <c r="L5481" s="111" t="s">
        <v>9570</v>
      </c>
      <c r="M5481" s="102">
        <v>0.5</v>
      </c>
      <c r="N5481" s="125">
        <v>41</v>
      </c>
      <c r="O5481" s="102" t="s">
        <v>10189</v>
      </c>
      <c r="P5481" s="102" t="s">
        <v>9125</v>
      </c>
      <c r="Q5481" s="102" t="s">
        <v>17392</v>
      </c>
      <c r="R5481" s="102"/>
      <c r="S5481" s="102"/>
      <c r="T5481" s="102" t="s">
        <v>20547</v>
      </c>
      <c r="U5481" s="102" t="s">
        <v>29338</v>
      </c>
      <c r="V5481" s="102">
        <v>5</v>
      </c>
      <c r="W5481" s="102"/>
      <c r="X5481" s="324"/>
    </row>
    <row r="5482" spans="1:24" ht="12.95" customHeight="1" x14ac:dyDescent="0.2">
      <c r="A5482" s="101">
        <v>34669</v>
      </c>
      <c r="B5482" s="115" t="s">
        <v>9778</v>
      </c>
      <c r="C5482" s="102" t="s">
        <v>13748</v>
      </c>
      <c r="D5482" s="111" t="s">
        <v>9583</v>
      </c>
      <c r="E5482" s="115" t="s">
        <v>11617</v>
      </c>
      <c r="F5482" s="104" t="s">
        <v>14834</v>
      </c>
      <c r="G5482" s="105">
        <v>16426</v>
      </c>
      <c r="H5482" s="102" t="s">
        <v>10191</v>
      </c>
      <c r="I5482" s="102" t="s">
        <v>11819</v>
      </c>
      <c r="J5482" s="102" t="s">
        <v>9584</v>
      </c>
      <c r="K5482" s="267"/>
      <c r="L5482" s="111" t="s">
        <v>9571</v>
      </c>
      <c r="M5482" s="102">
        <v>0.5</v>
      </c>
      <c r="N5482" s="125">
        <v>12</v>
      </c>
      <c r="O5482" s="102" t="s">
        <v>3620</v>
      </c>
      <c r="P5482" s="102"/>
      <c r="Q5482" s="102" t="s">
        <v>19099</v>
      </c>
      <c r="R5482" s="102" t="s">
        <v>7035</v>
      </c>
      <c r="S5482" s="102"/>
      <c r="T5482" s="102" t="s">
        <v>20547</v>
      </c>
      <c r="U5482" s="102"/>
      <c r="V5482" s="102">
        <v>6</v>
      </c>
      <c r="W5482" s="102"/>
      <c r="X5482" s="324"/>
    </row>
    <row r="5483" spans="1:24" ht="12.95" customHeight="1" x14ac:dyDescent="0.2">
      <c r="A5483" s="101">
        <v>34669</v>
      </c>
      <c r="B5483" s="115" t="s">
        <v>9778</v>
      </c>
      <c r="C5483" s="102" t="s">
        <v>13748</v>
      </c>
      <c r="D5483" s="102" t="s">
        <v>9157</v>
      </c>
      <c r="E5483" s="115" t="s">
        <v>11618</v>
      </c>
      <c r="F5483" s="104" t="s">
        <v>14834</v>
      </c>
      <c r="G5483" s="105">
        <v>16426</v>
      </c>
      <c r="H5483" s="102" t="s">
        <v>11819</v>
      </c>
      <c r="I5483" s="102" t="s">
        <v>10191</v>
      </c>
      <c r="J5483" s="102" t="s">
        <v>6342</v>
      </c>
      <c r="K5483" s="102"/>
      <c r="L5483" s="111"/>
      <c r="M5483" s="107">
        <v>1</v>
      </c>
      <c r="N5483" s="112">
        <v>16</v>
      </c>
      <c r="O5483" s="102" t="s">
        <v>17595</v>
      </c>
      <c r="P5483" s="102" t="s">
        <v>9160</v>
      </c>
      <c r="Q5483" s="102" t="s">
        <v>20863</v>
      </c>
      <c r="R5483" s="109"/>
      <c r="S5483" s="102"/>
      <c r="T5483" s="102" t="s">
        <v>20547</v>
      </c>
      <c r="U5483" s="102" t="s">
        <v>29339</v>
      </c>
      <c r="V5483" s="109">
        <v>5.5</v>
      </c>
      <c r="W5483" s="107"/>
      <c r="X5483" s="324"/>
    </row>
    <row r="5484" spans="1:24" ht="12.95" customHeight="1" x14ac:dyDescent="0.2">
      <c r="A5484" s="101">
        <v>34669</v>
      </c>
      <c r="B5484" s="115" t="s">
        <v>9778</v>
      </c>
      <c r="C5484" s="102" t="s">
        <v>13748</v>
      </c>
      <c r="D5484" s="111" t="s">
        <v>13341</v>
      </c>
      <c r="E5484" s="115" t="s">
        <v>11619</v>
      </c>
      <c r="F5484" s="104" t="s">
        <v>14834</v>
      </c>
      <c r="G5484" s="105">
        <v>16428</v>
      </c>
      <c r="H5484" s="102" t="s">
        <v>10191</v>
      </c>
      <c r="I5484" s="102" t="s">
        <v>11819</v>
      </c>
      <c r="J5484" s="102" t="s">
        <v>19100</v>
      </c>
      <c r="K5484" s="102"/>
      <c r="L5484" s="111" t="s">
        <v>9572</v>
      </c>
      <c r="M5484" s="102">
        <v>0.5</v>
      </c>
      <c r="N5484" s="125">
        <v>24</v>
      </c>
      <c r="O5484" s="102" t="s">
        <v>16905</v>
      </c>
      <c r="P5484" s="102" t="s">
        <v>162</v>
      </c>
      <c r="Q5484" s="102" t="s">
        <v>19101</v>
      </c>
      <c r="R5484" s="102"/>
      <c r="S5484" s="102" t="s">
        <v>9435</v>
      </c>
      <c r="T5484" s="102" t="s">
        <v>20547</v>
      </c>
      <c r="U5484" s="102" t="s">
        <v>29340</v>
      </c>
      <c r="V5484" s="102">
        <v>6</v>
      </c>
      <c r="W5484" s="102"/>
      <c r="X5484" s="324"/>
    </row>
    <row r="5485" spans="1:24" ht="12.95" customHeight="1" x14ac:dyDescent="0.2">
      <c r="A5485" s="101">
        <v>34669</v>
      </c>
      <c r="B5485" s="115" t="s">
        <v>9778</v>
      </c>
      <c r="C5485" s="102" t="s">
        <v>13748</v>
      </c>
      <c r="D5485" s="111" t="s">
        <v>1880</v>
      </c>
      <c r="E5485" s="115" t="s">
        <v>9840</v>
      </c>
      <c r="F5485" s="104" t="s">
        <v>14834</v>
      </c>
      <c r="G5485" s="105">
        <v>16429</v>
      </c>
      <c r="H5485" s="102" t="s">
        <v>10191</v>
      </c>
      <c r="I5485" s="102" t="s">
        <v>11819</v>
      </c>
      <c r="J5485" s="102" t="s">
        <v>13172</v>
      </c>
      <c r="K5485" s="102"/>
      <c r="L5485" s="111" t="s">
        <v>9573</v>
      </c>
      <c r="M5485" s="102">
        <v>3</v>
      </c>
      <c r="N5485" s="112" t="s">
        <v>19102</v>
      </c>
      <c r="O5485" s="102" t="s">
        <v>19103</v>
      </c>
      <c r="P5485" s="102"/>
      <c r="Q5485" s="102" t="s">
        <v>19103</v>
      </c>
      <c r="R5485" s="102"/>
      <c r="S5485" s="102" t="s">
        <v>11080</v>
      </c>
      <c r="T5485" s="102" t="s">
        <v>20547</v>
      </c>
      <c r="U5485" s="102" t="s">
        <v>12451</v>
      </c>
      <c r="V5485" s="102">
        <v>6</v>
      </c>
      <c r="W5485" s="102"/>
      <c r="X5485" s="324"/>
    </row>
    <row r="5486" spans="1:24" ht="12.95" customHeight="1" x14ac:dyDescent="0.2">
      <c r="A5486" s="101">
        <v>34669</v>
      </c>
      <c r="B5486" s="115" t="s">
        <v>9778</v>
      </c>
      <c r="C5486" s="102" t="s">
        <v>13748</v>
      </c>
      <c r="D5486" s="102" t="s">
        <v>3873</v>
      </c>
      <c r="E5486" s="115" t="s">
        <v>9841</v>
      </c>
      <c r="F5486" s="104" t="s">
        <v>14834</v>
      </c>
      <c r="G5486" s="105">
        <v>16439</v>
      </c>
      <c r="H5486" s="102" t="s">
        <v>11819</v>
      </c>
      <c r="I5486" s="102" t="s">
        <v>10191</v>
      </c>
      <c r="J5486" s="102" t="s">
        <v>3874</v>
      </c>
      <c r="K5486" s="102"/>
      <c r="L5486" s="111"/>
      <c r="M5486" s="107">
        <v>2</v>
      </c>
      <c r="N5486" s="112" t="s">
        <v>18456</v>
      </c>
      <c r="O5486" s="102" t="s">
        <v>18166</v>
      </c>
      <c r="P5486" s="102"/>
      <c r="Q5486" s="102" t="s">
        <v>18159</v>
      </c>
      <c r="R5486" s="109"/>
      <c r="S5486" s="102" t="s">
        <v>11080</v>
      </c>
      <c r="T5486" s="102" t="s">
        <v>20547</v>
      </c>
      <c r="U5486" s="102" t="s">
        <v>29341</v>
      </c>
      <c r="V5486" s="109">
        <v>8.5</v>
      </c>
      <c r="W5486" s="107"/>
      <c r="X5486" s="324"/>
    </row>
    <row r="5487" spans="1:24" ht="12.95" customHeight="1" x14ac:dyDescent="0.2">
      <c r="A5487" s="101">
        <v>35034</v>
      </c>
      <c r="B5487" s="115" t="s">
        <v>9778</v>
      </c>
      <c r="C5487" s="103" t="s">
        <v>13749</v>
      </c>
      <c r="D5487" s="102" t="s">
        <v>1025</v>
      </c>
      <c r="E5487" s="115" t="s">
        <v>9846</v>
      </c>
      <c r="F5487" s="104" t="s">
        <v>14834</v>
      </c>
      <c r="G5487" s="105">
        <v>16533</v>
      </c>
      <c r="H5487" s="102" t="s">
        <v>4890</v>
      </c>
      <c r="I5487" s="102" t="s">
        <v>13336</v>
      </c>
      <c r="J5487" s="102" t="s">
        <v>3647</v>
      </c>
      <c r="K5487" s="102"/>
      <c r="L5487" s="111"/>
      <c r="M5487" s="107">
        <v>1.5</v>
      </c>
      <c r="N5487" s="108" t="s">
        <v>32394</v>
      </c>
      <c r="O5487" s="102"/>
      <c r="P5487" s="102" t="s">
        <v>8076</v>
      </c>
      <c r="Q5487" s="102" t="s">
        <v>27131</v>
      </c>
      <c r="R5487" s="109"/>
      <c r="S5487" s="102" t="s">
        <v>8315</v>
      </c>
      <c r="T5487" s="102" t="s">
        <v>20546</v>
      </c>
      <c r="U5487" s="102" t="s">
        <v>32395</v>
      </c>
      <c r="V5487" s="109">
        <v>6</v>
      </c>
      <c r="W5487" s="107"/>
      <c r="X5487" s="324"/>
    </row>
    <row r="5488" spans="1:24" ht="12.95" customHeight="1" x14ac:dyDescent="0.2">
      <c r="A5488" s="101">
        <v>35034</v>
      </c>
      <c r="B5488" s="115" t="s">
        <v>9778</v>
      </c>
      <c r="C5488" s="102" t="s">
        <v>13749</v>
      </c>
      <c r="D5488" s="102" t="s">
        <v>13961</v>
      </c>
      <c r="E5488" s="115" t="s">
        <v>6813</v>
      </c>
      <c r="F5488" s="104" t="s">
        <v>14834</v>
      </c>
      <c r="G5488" s="105">
        <v>16533</v>
      </c>
      <c r="H5488" s="102" t="s">
        <v>13336</v>
      </c>
      <c r="I5488" s="102" t="s">
        <v>4890</v>
      </c>
      <c r="J5488" s="102" t="s">
        <v>3647</v>
      </c>
      <c r="K5488" s="102" t="s">
        <v>6590</v>
      </c>
      <c r="L5488" s="111"/>
      <c r="M5488" s="107">
        <v>2</v>
      </c>
      <c r="N5488" s="108" t="s">
        <v>32396</v>
      </c>
      <c r="O5488" s="102"/>
      <c r="P5488" s="102" t="s">
        <v>16982</v>
      </c>
      <c r="Q5488" s="102" t="s">
        <v>15945</v>
      </c>
      <c r="R5488" s="109"/>
      <c r="S5488" s="102" t="s">
        <v>8315</v>
      </c>
      <c r="T5488" s="102" t="s">
        <v>20546</v>
      </c>
      <c r="U5488" s="102" t="s">
        <v>32397</v>
      </c>
      <c r="V5488" s="109">
        <v>7.5</v>
      </c>
      <c r="W5488" s="107"/>
      <c r="X5488" s="324"/>
    </row>
    <row r="5489" spans="1:24" ht="12.95" customHeight="1" x14ac:dyDescent="0.2">
      <c r="A5489" s="101">
        <v>35034</v>
      </c>
      <c r="B5489" s="115" t="s">
        <v>9778</v>
      </c>
      <c r="C5489" s="102" t="s">
        <v>13749</v>
      </c>
      <c r="D5489" s="111" t="s">
        <v>8892</v>
      </c>
      <c r="E5489" s="115" t="s">
        <v>2467</v>
      </c>
      <c r="F5489" s="104" t="s">
        <v>14834</v>
      </c>
      <c r="G5489" s="105">
        <v>16536</v>
      </c>
      <c r="H5489" s="102" t="s">
        <v>11819</v>
      </c>
      <c r="I5489" s="102" t="s">
        <v>13336</v>
      </c>
      <c r="J5489" s="102" t="s">
        <v>5289</v>
      </c>
      <c r="K5489" s="102"/>
      <c r="L5489" s="111" t="s">
        <v>3070</v>
      </c>
      <c r="M5489" s="102">
        <v>3</v>
      </c>
      <c r="N5489" s="112" t="s">
        <v>19104</v>
      </c>
      <c r="O5489" s="102" t="s">
        <v>5985</v>
      </c>
      <c r="P5489" s="102"/>
      <c r="Q5489" s="102" t="s">
        <v>19105</v>
      </c>
      <c r="R5489" s="102"/>
      <c r="S5489" s="102"/>
      <c r="T5489" s="102" t="s">
        <v>20546</v>
      </c>
      <c r="U5489" s="102" t="s">
        <v>16986</v>
      </c>
      <c r="V5489" s="102">
        <v>7</v>
      </c>
      <c r="W5489" s="102"/>
      <c r="X5489" s="324"/>
    </row>
    <row r="5490" spans="1:24" ht="12.95" customHeight="1" x14ac:dyDescent="0.2">
      <c r="A5490" s="101">
        <v>35034</v>
      </c>
      <c r="B5490" s="115" t="s">
        <v>9778</v>
      </c>
      <c r="C5490" s="102" t="s">
        <v>13749</v>
      </c>
      <c r="D5490" s="102" t="s">
        <v>2779</v>
      </c>
      <c r="E5490" s="115" t="s">
        <v>2468</v>
      </c>
      <c r="F5490" s="104" t="s">
        <v>14834</v>
      </c>
      <c r="G5490" s="105">
        <v>16537</v>
      </c>
      <c r="H5490" s="102" t="s">
        <v>11819</v>
      </c>
      <c r="I5490" s="102" t="s">
        <v>13336</v>
      </c>
      <c r="J5490" s="102" t="s">
        <v>3067</v>
      </c>
      <c r="K5490" s="102"/>
      <c r="L5490" s="111"/>
      <c r="M5490" s="107">
        <v>2</v>
      </c>
      <c r="N5490" s="112" t="s">
        <v>18457</v>
      </c>
      <c r="O5490" s="102"/>
      <c r="P5490" s="102" t="s">
        <v>9125</v>
      </c>
      <c r="Q5490" s="102" t="s">
        <v>19478</v>
      </c>
      <c r="R5490" s="109"/>
      <c r="S5490" s="102" t="s">
        <v>9435</v>
      </c>
      <c r="T5490" s="102" t="s">
        <v>20546</v>
      </c>
      <c r="U5490" s="102" t="s">
        <v>29342</v>
      </c>
      <c r="V5490" s="109">
        <v>6</v>
      </c>
      <c r="W5490" s="107"/>
      <c r="X5490" s="324"/>
    </row>
    <row r="5491" spans="1:24" ht="12.95" customHeight="1" x14ac:dyDescent="0.2">
      <c r="A5491" s="101">
        <v>35034</v>
      </c>
      <c r="B5491" s="115" t="s">
        <v>9778</v>
      </c>
      <c r="C5491" s="102" t="s">
        <v>13749</v>
      </c>
      <c r="D5491" s="102" t="s">
        <v>9158</v>
      </c>
      <c r="E5491" s="115" t="s">
        <v>2469</v>
      </c>
      <c r="F5491" s="104" t="s">
        <v>14834</v>
      </c>
      <c r="G5491" s="105">
        <v>16537</v>
      </c>
      <c r="H5491" s="102" t="s">
        <v>32398</v>
      </c>
      <c r="I5491" s="102" t="s">
        <v>32385</v>
      </c>
      <c r="J5491" s="102" t="s">
        <v>8556</v>
      </c>
      <c r="K5491" s="102"/>
      <c r="L5491" s="111"/>
      <c r="M5491" s="107">
        <v>1</v>
      </c>
      <c r="N5491" s="108" t="s">
        <v>30962</v>
      </c>
      <c r="O5491" s="102" t="s">
        <v>325</v>
      </c>
      <c r="P5491" s="102" t="s">
        <v>162</v>
      </c>
      <c r="Q5491" s="102" t="s">
        <v>17747</v>
      </c>
      <c r="R5491" s="102"/>
      <c r="S5491" s="102" t="s">
        <v>8315</v>
      </c>
      <c r="T5491" s="102" t="s">
        <v>20546</v>
      </c>
      <c r="U5491" s="102" t="s">
        <v>29329</v>
      </c>
      <c r="V5491" s="109">
        <v>7.5</v>
      </c>
      <c r="W5491" s="107"/>
      <c r="X5491" s="324"/>
    </row>
    <row r="5492" spans="1:24" ht="12.95" customHeight="1" x14ac:dyDescent="0.2">
      <c r="A5492" s="101">
        <v>35034</v>
      </c>
      <c r="B5492" s="115" t="s">
        <v>9778</v>
      </c>
      <c r="C5492" s="102" t="s">
        <v>13749</v>
      </c>
      <c r="D5492" s="102" t="s">
        <v>1178</v>
      </c>
      <c r="E5492" s="115" t="s">
        <v>14885</v>
      </c>
      <c r="F5492" s="104" t="s">
        <v>14834</v>
      </c>
      <c r="G5492" s="105">
        <v>16537</v>
      </c>
      <c r="H5492" s="102" t="s">
        <v>11819</v>
      </c>
      <c r="I5492" s="102" t="s">
        <v>13336</v>
      </c>
      <c r="J5492" s="102" t="s">
        <v>8690</v>
      </c>
      <c r="K5492" s="102"/>
      <c r="L5492" s="111"/>
      <c r="M5492" s="107">
        <v>1</v>
      </c>
      <c r="N5492" s="108" t="s">
        <v>32399</v>
      </c>
      <c r="O5492" s="102"/>
      <c r="P5492" s="102"/>
      <c r="Q5492" s="102" t="s">
        <v>16850</v>
      </c>
      <c r="R5492" s="109" t="s">
        <v>7035</v>
      </c>
      <c r="S5492" s="102"/>
      <c r="T5492" s="102" t="s">
        <v>20546</v>
      </c>
      <c r="U5492" s="102" t="s">
        <v>29343</v>
      </c>
      <c r="V5492" s="109">
        <v>5</v>
      </c>
      <c r="W5492" s="107"/>
      <c r="X5492" s="324"/>
    </row>
    <row r="5493" spans="1:24" ht="12.95" customHeight="1" x14ac:dyDescent="0.2">
      <c r="A5493" s="101">
        <v>35034</v>
      </c>
      <c r="B5493" s="115" t="s">
        <v>9778</v>
      </c>
      <c r="C5493" s="102" t="s">
        <v>13749</v>
      </c>
      <c r="D5493" s="102" t="s">
        <v>12864</v>
      </c>
      <c r="E5493" s="115" t="s">
        <v>14886</v>
      </c>
      <c r="F5493" s="104" t="s">
        <v>14834</v>
      </c>
      <c r="G5493" s="105">
        <v>16538</v>
      </c>
      <c r="H5493" s="102" t="s">
        <v>11819</v>
      </c>
      <c r="I5493" s="102" t="s">
        <v>13336</v>
      </c>
      <c r="J5493" s="102" t="s">
        <v>5380</v>
      </c>
      <c r="K5493" s="102" t="s">
        <v>11205</v>
      </c>
      <c r="L5493" s="111"/>
      <c r="M5493" s="107">
        <v>2</v>
      </c>
      <c r="N5493" s="112" t="s">
        <v>16767</v>
      </c>
      <c r="O5493" s="102"/>
      <c r="P5493" s="102"/>
      <c r="Q5493" s="102" t="s">
        <v>18182</v>
      </c>
      <c r="R5493" s="109" t="s">
        <v>7035</v>
      </c>
      <c r="S5493" s="102" t="s">
        <v>11080</v>
      </c>
      <c r="T5493" s="102" t="s">
        <v>20546</v>
      </c>
      <c r="U5493" s="102" t="s">
        <v>29344</v>
      </c>
      <c r="V5493" s="109">
        <v>7</v>
      </c>
      <c r="W5493" s="107"/>
      <c r="X5493" s="324"/>
    </row>
    <row r="5494" spans="1:24" ht="12.95" customHeight="1" x14ac:dyDescent="0.2">
      <c r="A5494" s="101">
        <v>35034</v>
      </c>
      <c r="B5494" s="115" t="s">
        <v>9778</v>
      </c>
      <c r="C5494" s="102" t="s">
        <v>13749</v>
      </c>
      <c r="D5494" s="102" t="s">
        <v>6780</v>
      </c>
      <c r="E5494" s="115" t="s">
        <v>3741</v>
      </c>
      <c r="F5494" s="156" t="s">
        <v>10085</v>
      </c>
      <c r="G5494" s="105">
        <v>16538</v>
      </c>
      <c r="H5494" s="102" t="s">
        <v>13336</v>
      </c>
      <c r="I5494" s="102" t="s">
        <v>11819</v>
      </c>
      <c r="J5494" s="102" t="s">
        <v>4708</v>
      </c>
      <c r="K5494" s="102"/>
      <c r="L5494" s="111"/>
      <c r="M5494" s="107">
        <v>1</v>
      </c>
      <c r="N5494" s="108" t="s">
        <v>16783</v>
      </c>
      <c r="O5494" s="102" t="s">
        <v>3620</v>
      </c>
      <c r="P5494" s="102"/>
      <c r="Q5494" s="102" t="s">
        <v>15945</v>
      </c>
      <c r="R5494" s="109"/>
      <c r="S5494" s="102" t="s">
        <v>9435</v>
      </c>
      <c r="T5494" s="102" t="s">
        <v>20546</v>
      </c>
      <c r="U5494" s="102" t="s">
        <v>29345</v>
      </c>
      <c r="V5494" s="109">
        <v>8.5</v>
      </c>
      <c r="W5494" s="107"/>
      <c r="X5494" s="324"/>
    </row>
    <row r="5495" spans="1:24" ht="12.95" customHeight="1" x14ac:dyDescent="0.2">
      <c r="A5495" s="101">
        <v>35034</v>
      </c>
      <c r="B5495" s="115" t="s">
        <v>9778</v>
      </c>
      <c r="C5495" s="102" t="s">
        <v>13749</v>
      </c>
      <c r="D5495" s="102" t="s">
        <v>6948</v>
      </c>
      <c r="E5495" s="115" t="s">
        <v>10004</v>
      </c>
      <c r="F5495" s="104" t="s">
        <v>14834</v>
      </c>
      <c r="G5495" s="105">
        <v>16538</v>
      </c>
      <c r="H5495" s="102" t="s">
        <v>32400</v>
      </c>
      <c r="I5495" s="102" t="s">
        <v>13336</v>
      </c>
      <c r="J5495" s="102" t="s">
        <v>14062</v>
      </c>
      <c r="K5495" s="102"/>
      <c r="L5495" s="111"/>
      <c r="M5495" s="107">
        <v>1.5</v>
      </c>
      <c r="N5495" s="108" t="s">
        <v>32401</v>
      </c>
      <c r="O5495" s="102"/>
      <c r="P5495" s="102" t="s">
        <v>162</v>
      </c>
      <c r="Q5495" s="102" t="s">
        <v>16838</v>
      </c>
      <c r="R5495" s="109"/>
      <c r="S5495" s="102"/>
      <c r="T5495" s="102" t="s">
        <v>20546</v>
      </c>
      <c r="U5495" s="102" t="s">
        <v>29346</v>
      </c>
      <c r="V5495" s="109">
        <v>7</v>
      </c>
      <c r="W5495" s="107"/>
      <c r="X5495" s="324"/>
    </row>
    <row r="5496" spans="1:24" ht="12.95" customHeight="1" x14ac:dyDescent="0.2">
      <c r="A5496" s="101">
        <v>35034</v>
      </c>
      <c r="B5496" s="115" t="s">
        <v>9778</v>
      </c>
      <c r="C5496" s="102" t="s">
        <v>13749</v>
      </c>
      <c r="D5496" s="102" t="s">
        <v>13282</v>
      </c>
      <c r="E5496" s="115" t="s">
        <v>10005</v>
      </c>
      <c r="F5496" s="104" t="s">
        <v>14834</v>
      </c>
      <c r="G5496" s="105">
        <v>16538</v>
      </c>
      <c r="H5496" s="102" t="s">
        <v>32400</v>
      </c>
      <c r="I5496" s="102" t="s">
        <v>13336</v>
      </c>
      <c r="J5496" s="102" t="s">
        <v>8622</v>
      </c>
      <c r="K5496" s="102"/>
      <c r="L5496" s="111"/>
      <c r="M5496" s="107">
        <v>2</v>
      </c>
      <c r="N5496" s="112" t="s">
        <v>15986</v>
      </c>
      <c r="O5496" s="102" t="s">
        <v>325</v>
      </c>
      <c r="P5496" s="102" t="s">
        <v>4709</v>
      </c>
      <c r="Q5496" s="102" t="s">
        <v>21444</v>
      </c>
      <c r="R5496" s="109"/>
      <c r="S5496" s="102" t="s">
        <v>8315</v>
      </c>
      <c r="T5496" s="102" t="s">
        <v>20546</v>
      </c>
      <c r="U5496" s="102" t="s">
        <v>32402</v>
      </c>
      <c r="V5496" s="109">
        <v>9.5</v>
      </c>
      <c r="W5496" s="107"/>
      <c r="X5496" s="324"/>
    </row>
    <row r="5497" spans="1:24" ht="12.95" customHeight="1" x14ac:dyDescent="0.2">
      <c r="A5497" s="101">
        <v>35034</v>
      </c>
      <c r="B5497" s="115" t="s">
        <v>9778</v>
      </c>
      <c r="C5497" s="102" t="s">
        <v>13749</v>
      </c>
      <c r="D5497" s="102" t="s">
        <v>10781</v>
      </c>
      <c r="E5497" s="115" t="s">
        <v>10006</v>
      </c>
      <c r="F5497" s="104" t="s">
        <v>14834</v>
      </c>
      <c r="G5497" s="105">
        <v>16538</v>
      </c>
      <c r="H5497" s="102" t="s">
        <v>32400</v>
      </c>
      <c r="I5497" s="102" t="s">
        <v>13336</v>
      </c>
      <c r="J5497" s="102" t="s">
        <v>5409</v>
      </c>
      <c r="K5497" s="102"/>
      <c r="L5497" s="111"/>
      <c r="M5497" s="107">
        <v>0.5</v>
      </c>
      <c r="N5497" s="108">
        <v>33</v>
      </c>
      <c r="O5497" s="102" t="s">
        <v>3620</v>
      </c>
      <c r="P5497" s="102" t="s">
        <v>162</v>
      </c>
      <c r="Q5497" s="102" t="s">
        <v>19521</v>
      </c>
      <c r="R5497" s="109"/>
      <c r="S5497" s="102" t="s">
        <v>8315</v>
      </c>
      <c r="T5497" s="102" t="s">
        <v>20546</v>
      </c>
      <c r="U5497" s="102" t="s">
        <v>32403</v>
      </c>
      <c r="V5497" s="109">
        <v>4.5</v>
      </c>
      <c r="W5497" s="107"/>
      <c r="X5497" s="324"/>
    </row>
    <row r="5498" spans="1:24" ht="12.95" customHeight="1" x14ac:dyDescent="0.2">
      <c r="A5498" s="101">
        <v>35034</v>
      </c>
      <c r="B5498" s="115" t="s">
        <v>9778</v>
      </c>
      <c r="C5498" s="102" t="s">
        <v>13749</v>
      </c>
      <c r="D5498" s="102" t="s">
        <v>5410</v>
      </c>
      <c r="E5498" s="115" t="s">
        <v>10007</v>
      </c>
      <c r="F5498" s="104" t="s">
        <v>14834</v>
      </c>
      <c r="G5498" s="105">
        <v>16539</v>
      </c>
      <c r="H5498" s="102" t="s">
        <v>31195</v>
      </c>
      <c r="I5498" s="102" t="s">
        <v>13336</v>
      </c>
      <c r="J5498" s="102" t="s">
        <v>8349</v>
      </c>
      <c r="K5498" s="102"/>
      <c r="L5498" s="111"/>
      <c r="M5498" s="107">
        <v>2</v>
      </c>
      <c r="N5498" s="112" t="s">
        <v>18386</v>
      </c>
      <c r="O5498" s="102"/>
      <c r="P5498" s="102" t="s">
        <v>9160</v>
      </c>
      <c r="Q5498" s="102" t="s">
        <v>19708</v>
      </c>
      <c r="R5498" s="109"/>
      <c r="S5498" s="102"/>
      <c r="T5498" s="102" t="s">
        <v>20546</v>
      </c>
      <c r="U5498" s="102" t="s">
        <v>29347</v>
      </c>
      <c r="V5498" s="109">
        <v>7</v>
      </c>
      <c r="W5498" s="107"/>
      <c r="X5498" s="324"/>
    </row>
    <row r="5499" spans="1:24" ht="12.95" customHeight="1" x14ac:dyDescent="0.2">
      <c r="A5499" s="101">
        <v>35034</v>
      </c>
      <c r="B5499" s="115" t="s">
        <v>9778</v>
      </c>
      <c r="C5499" s="102" t="s">
        <v>13749</v>
      </c>
      <c r="D5499" s="102" t="s">
        <v>8350</v>
      </c>
      <c r="E5499" s="115" t="s">
        <v>10008</v>
      </c>
      <c r="F5499" s="104" t="s">
        <v>14834</v>
      </c>
      <c r="G5499" s="105">
        <v>16539</v>
      </c>
      <c r="H5499" s="102" t="s">
        <v>11819</v>
      </c>
      <c r="I5499" s="102" t="s">
        <v>13336</v>
      </c>
      <c r="J5499" s="102" t="s">
        <v>19106</v>
      </c>
      <c r="K5499" s="102"/>
      <c r="L5499" s="111" t="s">
        <v>6747</v>
      </c>
      <c r="M5499" s="102">
        <v>0.5</v>
      </c>
      <c r="N5499" s="125">
        <v>42</v>
      </c>
      <c r="O5499" s="102" t="s">
        <v>16905</v>
      </c>
      <c r="P5499" s="102"/>
      <c r="Q5499" s="102" t="s">
        <v>17671</v>
      </c>
      <c r="R5499" s="102"/>
      <c r="S5499" s="102"/>
      <c r="T5499" s="102" t="s">
        <v>20546</v>
      </c>
      <c r="U5499" s="102" t="s">
        <v>29348</v>
      </c>
      <c r="V5499" s="102">
        <v>5.5</v>
      </c>
      <c r="W5499" s="102"/>
      <c r="X5499" s="324"/>
    </row>
    <row r="5500" spans="1:24" ht="12.95" customHeight="1" x14ac:dyDescent="0.2">
      <c r="A5500" s="101">
        <v>35034</v>
      </c>
      <c r="B5500" s="115" t="s">
        <v>9778</v>
      </c>
      <c r="C5500" s="102" t="s">
        <v>13749</v>
      </c>
      <c r="D5500" s="102" t="s">
        <v>8352</v>
      </c>
      <c r="E5500" s="115" t="s">
        <v>3742</v>
      </c>
      <c r="F5500" s="114" t="s">
        <v>6406</v>
      </c>
      <c r="G5500" s="105">
        <v>16540</v>
      </c>
      <c r="H5500" s="102" t="s">
        <v>13336</v>
      </c>
      <c r="I5500" s="102" t="s">
        <v>11819</v>
      </c>
      <c r="J5500" s="102" t="s">
        <v>919</v>
      </c>
      <c r="K5500" s="102"/>
      <c r="L5500" s="111"/>
      <c r="M5500" s="107">
        <v>2</v>
      </c>
      <c r="N5500" s="112" t="s">
        <v>18458</v>
      </c>
      <c r="O5500" s="102" t="s">
        <v>13301</v>
      </c>
      <c r="P5500" s="102"/>
      <c r="Q5500" s="102" t="s">
        <v>19532</v>
      </c>
      <c r="R5500" s="109" t="s">
        <v>7035</v>
      </c>
      <c r="S5500" s="102"/>
      <c r="T5500" s="102" t="s">
        <v>20546</v>
      </c>
      <c r="U5500" s="102" t="s">
        <v>29329</v>
      </c>
      <c r="V5500" s="109">
        <v>7</v>
      </c>
      <c r="W5500" s="107"/>
      <c r="X5500" s="324"/>
    </row>
    <row r="5501" spans="1:24" ht="12.95" customHeight="1" x14ac:dyDescent="0.2">
      <c r="A5501" s="101">
        <v>35034</v>
      </c>
      <c r="B5501" s="115" t="s">
        <v>9778</v>
      </c>
      <c r="C5501" s="102" t="s">
        <v>13749</v>
      </c>
      <c r="D5501" s="102" t="s">
        <v>5395</v>
      </c>
      <c r="E5501" s="115" t="s">
        <v>10009</v>
      </c>
      <c r="F5501" s="104" t="s">
        <v>14834</v>
      </c>
      <c r="G5501" s="105">
        <v>16540</v>
      </c>
      <c r="H5501" s="102" t="s">
        <v>11819</v>
      </c>
      <c r="I5501" s="102" t="s">
        <v>13336</v>
      </c>
      <c r="J5501" s="102" t="s">
        <v>2854</v>
      </c>
      <c r="K5501" s="102"/>
      <c r="L5501" s="111"/>
      <c r="M5501" s="107">
        <v>1</v>
      </c>
      <c r="N5501" s="108" t="s">
        <v>32404</v>
      </c>
      <c r="O5501" s="102"/>
      <c r="P5501" s="102" t="s">
        <v>162</v>
      </c>
      <c r="Q5501" s="102" t="s">
        <v>20102</v>
      </c>
      <c r="R5501" s="109" t="s">
        <v>7035</v>
      </c>
      <c r="S5501" s="102"/>
      <c r="T5501" s="102" t="s">
        <v>20546</v>
      </c>
      <c r="U5501" s="102" t="s">
        <v>29329</v>
      </c>
      <c r="V5501" s="109">
        <v>8</v>
      </c>
      <c r="W5501" s="107"/>
      <c r="X5501" s="324"/>
    </row>
    <row r="5502" spans="1:24" ht="12.95" customHeight="1" x14ac:dyDescent="0.2">
      <c r="A5502" s="101">
        <v>35034</v>
      </c>
      <c r="B5502" s="115" t="s">
        <v>9778</v>
      </c>
      <c r="C5502" s="102" t="s">
        <v>13749</v>
      </c>
      <c r="D5502" s="102" t="s">
        <v>4693</v>
      </c>
      <c r="E5502" s="115" t="s">
        <v>14163</v>
      </c>
      <c r="F5502" s="104" t="s">
        <v>14834</v>
      </c>
      <c r="G5502" s="105">
        <v>16540</v>
      </c>
      <c r="H5502" s="102" t="s">
        <v>11819</v>
      </c>
      <c r="I5502" s="102" t="s">
        <v>13336</v>
      </c>
      <c r="J5502" s="102" t="s">
        <v>19107</v>
      </c>
      <c r="K5502" s="102"/>
      <c r="L5502" s="111" t="s">
        <v>6748</v>
      </c>
      <c r="M5502" s="102">
        <v>1</v>
      </c>
      <c r="N5502" s="125" t="s">
        <v>32405</v>
      </c>
      <c r="O5502" s="102" t="s">
        <v>15959</v>
      </c>
      <c r="P5502" s="102" t="s">
        <v>9125</v>
      </c>
      <c r="Q5502" s="102" t="s">
        <v>16546</v>
      </c>
      <c r="R5502" s="102"/>
      <c r="S5502" s="102" t="s">
        <v>8315</v>
      </c>
      <c r="T5502" s="102" t="s">
        <v>20546</v>
      </c>
      <c r="U5502" s="102" t="s">
        <v>19108</v>
      </c>
      <c r="V5502" s="102">
        <v>6</v>
      </c>
      <c r="W5502" s="102"/>
      <c r="X5502" s="324"/>
    </row>
    <row r="5503" spans="1:24" ht="12.95" customHeight="1" x14ac:dyDescent="0.2">
      <c r="A5503" s="101">
        <v>35034</v>
      </c>
      <c r="B5503" s="102" t="s">
        <v>9778</v>
      </c>
      <c r="C5503" s="102" t="s">
        <v>13749</v>
      </c>
      <c r="D5503" s="102" t="s">
        <v>1758</v>
      </c>
      <c r="E5503" s="102" t="s">
        <v>3743</v>
      </c>
      <c r="F5503" s="123" t="s">
        <v>10085</v>
      </c>
      <c r="G5503" s="105">
        <v>16540</v>
      </c>
      <c r="H5503" s="102" t="s">
        <v>4890</v>
      </c>
      <c r="I5503" s="102" t="s">
        <v>32385</v>
      </c>
      <c r="J5503" s="102" t="s">
        <v>8351</v>
      </c>
      <c r="K5503" s="102"/>
      <c r="L5503" s="111"/>
      <c r="M5503" s="107">
        <v>1</v>
      </c>
      <c r="N5503" s="108" t="s">
        <v>17054</v>
      </c>
      <c r="O5503" s="102" t="s">
        <v>20788</v>
      </c>
      <c r="P5503" s="39" t="s">
        <v>3620</v>
      </c>
      <c r="Q5503" s="39" t="s">
        <v>19239</v>
      </c>
      <c r="R5503" s="109"/>
      <c r="S5503" s="102" t="s">
        <v>8315</v>
      </c>
      <c r="T5503" s="102" t="s">
        <v>20546</v>
      </c>
      <c r="U5503" s="102" t="s">
        <v>12520</v>
      </c>
      <c r="V5503" s="109">
        <v>17</v>
      </c>
      <c r="W5503" s="107"/>
      <c r="X5503" s="113"/>
    </row>
    <row r="5504" spans="1:24" ht="12.95" customHeight="1" x14ac:dyDescent="0.2">
      <c r="A5504" s="101">
        <v>35034</v>
      </c>
      <c r="B5504" s="102" t="s">
        <v>9778</v>
      </c>
      <c r="C5504" s="102" t="s">
        <v>13749</v>
      </c>
      <c r="D5504" s="102" t="s">
        <v>9780</v>
      </c>
      <c r="E5504" s="102" t="s">
        <v>14164</v>
      </c>
      <c r="F5504" s="104" t="s">
        <v>14834</v>
      </c>
      <c r="G5504" s="105">
        <v>16542</v>
      </c>
      <c r="H5504" s="102" t="s">
        <v>11819</v>
      </c>
      <c r="I5504" s="102" t="s">
        <v>13336</v>
      </c>
      <c r="J5504" s="102" t="s">
        <v>13505</v>
      </c>
      <c r="K5504" s="102"/>
      <c r="L5504" s="111"/>
      <c r="M5504" s="107">
        <v>1</v>
      </c>
      <c r="N5504" s="108" t="s">
        <v>32406</v>
      </c>
      <c r="O5504" s="102" t="s">
        <v>15877</v>
      </c>
      <c r="P5504" s="39" t="s">
        <v>9125</v>
      </c>
      <c r="Q5504" s="39" t="s">
        <v>17596</v>
      </c>
      <c r="R5504" s="109"/>
      <c r="S5504" s="102"/>
      <c r="T5504" s="102" t="s">
        <v>20546</v>
      </c>
      <c r="U5504" s="102" t="s">
        <v>18459</v>
      </c>
      <c r="V5504" s="109">
        <v>6</v>
      </c>
      <c r="W5504" s="107"/>
      <c r="X5504" s="113"/>
    </row>
    <row r="5505" spans="1:24" ht="12.95" customHeight="1" x14ac:dyDescent="0.2">
      <c r="A5505" s="101">
        <v>35034</v>
      </c>
      <c r="B5505" s="102" t="s">
        <v>9778</v>
      </c>
      <c r="C5505" s="102" t="s">
        <v>13749</v>
      </c>
      <c r="D5505" s="102" t="s">
        <v>9781</v>
      </c>
      <c r="E5505" s="102" t="s">
        <v>14165</v>
      </c>
      <c r="F5505" s="104" t="s">
        <v>14834</v>
      </c>
      <c r="G5505" s="105">
        <v>16542</v>
      </c>
      <c r="H5505" s="102" t="s">
        <v>11819</v>
      </c>
      <c r="I5505" s="102" t="s">
        <v>32385</v>
      </c>
      <c r="J5505" s="102" t="s">
        <v>9687</v>
      </c>
      <c r="K5505" s="102"/>
      <c r="L5505" s="111"/>
      <c r="M5505" s="107">
        <v>4</v>
      </c>
      <c r="N5505" s="112" t="s">
        <v>18460</v>
      </c>
      <c r="O5505" s="102" t="s">
        <v>29349</v>
      </c>
      <c r="P5505" s="39" t="s">
        <v>8200</v>
      </c>
      <c r="Q5505" s="39" t="s">
        <v>20150</v>
      </c>
      <c r="R5505" s="109"/>
      <c r="S5505" s="102" t="s">
        <v>11080</v>
      </c>
      <c r="T5505" s="102" t="s">
        <v>20546</v>
      </c>
      <c r="U5505" s="102" t="s">
        <v>29350</v>
      </c>
      <c r="V5505" s="109">
        <v>10.5</v>
      </c>
      <c r="W5505" s="107"/>
      <c r="X5505" s="113"/>
    </row>
    <row r="5506" spans="1:24" ht="12.95" customHeight="1" x14ac:dyDescent="0.2">
      <c r="A5506" s="101">
        <v>35034</v>
      </c>
      <c r="B5506" s="102" t="s">
        <v>9778</v>
      </c>
      <c r="C5506" s="102" t="s">
        <v>13749</v>
      </c>
      <c r="D5506" s="102" t="s">
        <v>253</v>
      </c>
      <c r="E5506" s="102" t="s">
        <v>14166</v>
      </c>
      <c r="F5506" s="104" t="s">
        <v>14834</v>
      </c>
      <c r="G5506" s="105">
        <v>16546</v>
      </c>
      <c r="H5506" s="102" t="s">
        <v>13336</v>
      </c>
      <c r="I5506" s="102" t="s">
        <v>11819</v>
      </c>
      <c r="J5506" s="102" t="s">
        <v>12260</v>
      </c>
      <c r="K5506" s="102" t="s">
        <v>8970</v>
      </c>
      <c r="L5506" s="111"/>
      <c r="M5506" s="107">
        <v>1.5</v>
      </c>
      <c r="N5506" s="108" t="s">
        <v>32392</v>
      </c>
      <c r="O5506" s="102" t="s">
        <v>2447</v>
      </c>
      <c r="P5506" s="39"/>
      <c r="Q5506" s="39" t="s">
        <v>16835</v>
      </c>
      <c r="R5506" s="109"/>
      <c r="S5506" s="102"/>
      <c r="T5506" s="102" t="s">
        <v>20546</v>
      </c>
      <c r="U5506" s="102" t="s">
        <v>29351</v>
      </c>
      <c r="V5506" s="109">
        <v>7</v>
      </c>
      <c r="W5506" s="107"/>
      <c r="X5506" s="113"/>
    </row>
    <row r="5507" spans="1:24" ht="12.95" customHeight="1" x14ac:dyDescent="0.2">
      <c r="A5507" s="101">
        <v>35400</v>
      </c>
      <c r="B5507" s="102" t="s">
        <v>9778</v>
      </c>
      <c r="C5507" s="103" t="s">
        <v>6399</v>
      </c>
      <c r="D5507" s="102" t="s">
        <v>14615</v>
      </c>
      <c r="E5507" s="102" t="s">
        <v>3744</v>
      </c>
      <c r="F5507" s="104" t="s">
        <v>14834</v>
      </c>
      <c r="G5507" s="105">
        <v>14726</v>
      </c>
      <c r="H5507" s="102" t="s">
        <v>13336</v>
      </c>
      <c r="I5507" s="102" t="s">
        <v>32407</v>
      </c>
      <c r="J5507" s="102" t="s">
        <v>3740</v>
      </c>
      <c r="K5507" s="102"/>
      <c r="L5507" s="111"/>
      <c r="M5507" s="107">
        <v>1</v>
      </c>
      <c r="N5507" s="112">
        <v>40</v>
      </c>
      <c r="O5507" s="102" t="s">
        <v>12721</v>
      </c>
      <c r="P5507" s="39" t="s">
        <v>13301</v>
      </c>
      <c r="Q5507" s="39" t="s">
        <v>19145</v>
      </c>
      <c r="R5507" s="109"/>
      <c r="S5507" s="102" t="s">
        <v>8315</v>
      </c>
      <c r="T5507" s="102" t="s">
        <v>20548</v>
      </c>
      <c r="U5507" s="102" t="s">
        <v>29352</v>
      </c>
      <c r="V5507" s="109">
        <v>6</v>
      </c>
      <c r="W5507" s="107"/>
      <c r="X5507" s="113"/>
    </row>
    <row r="5508" spans="1:24" ht="12.95" customHeight="1" x14ac:dyDescent="0.2">
      <c r="A5508" s="101">
        <v>35400</v>
      </c>
      <c r="B5508" s="102" t="s">
        <v>9778</v>
      </c>
      <c r="C5508" s="102" t="s">
        <v>6399</v>
      </c>
      <c r="D5508" s="102" t="s">
        <v>14613</v>
      </c>
      <c r="E5508" s="102" t="s">
        <v>3745</v>
      </c>
      <c r="F5508" s="104" t="s">
        <v>14834</v>
      </c>
      <c r="G5508" s="105">
        <v>15488</v>
      </c>
      <c r="H5508" s="102" t="s">
        <v>13336</v>
      </c>
      <c r="I5508" s="102" t="s">
        <v>32408</v>
      </c>
      <c r="J5508" s="102" t="s">
        <v>4756</v>
      </c>
      <c r="K5508" s="102"/>
      <c r="L5508" s="111"/>
      <c r="M5508" s="107">
        <v>4</v>
      </c>
      <c r="N5508" s="112" t="s">
        <v>18461</v>
      </c>
      <c r="O5508" s="102" t="s">
        <v>15870</v>
      </c>
      <c r="P5508" s="39" t="s">
        <v>15928</v>
      </c>
      <c r="Q5508" s="39" t="s">
        <v>19695</v>
      </c>
      <c r="R5508" s="109"/>
      <c r="S5508" s="102"/>
      <c r="T5508" s="102" t="s">
        <v>14962</v>
      </c>
      <c r="U5508" s="102" t="s">
        <v>29353</v>
      </c>
      <c r="V5508" s="109">
        <v>9</v>
      </c>
      <c r="W5508" s="107"/>
      <c r="X5508" s="113"/>
    </row>
    <row r="5509" spans="1:24" ht="12.95" customHeight="1" x14ac:dyDescent="0.2">
      <c r="A5509" s="101">
        <v>35400</v>
      </c>
      <c r="B5509" s="102" t="s">
        <v>9778</v>
      </c>
      <c r="C5509" s="102" t="s">
        <v>6399</v>
      </c>
      <c r="D5509" s="102" t="s">
        <v>9782</v>
      </c>
      <c r="E5509" s="102" t="s">
        <v>10666</v>
      </c>
      <c r="F5509" s="104" t="s">
        <v>14834</v>
      </c>
      <c r="G5509" s="105">
        <v>15667</v>
      </c>
      <c r="H5509" s="102" t="s">
        <v>32407</v>
      </c>
      <c r="I5509" s="102" t="s">
        <v>10103</v>
      </c>
      <c r="J5509" s="102" t="s">
        <v>3501</v>
      </c>
      <c r="K5509" s="102"/>
      <c r="L5509" s="111"/>
      <c r="M5509" s="107">
        <v>3</v>
      </c>
      <c r="N5509" s="112" t="s">
        <v>18462</v>
      </c>
      <c r="O5509" s="102" t="s">
        <v>18017</v>
      </c>
      <c r="P5509" s="39" t="s">
        <v>8076</v>
      </c>
      <c r="Q5509" s="39" t="s">
        <v>19823</v>
      </c>
      <c r="R5509" s="109"/>
      <c r="S5509" s="102" t="s">
        <v>8315</v>
      </c>
      <c r="T5509" s="102" t="s">
        <v>7789</v>
      </c>
      <c r="U5509" s="102" t="s">
        <v>29354</v>
      </c>
      <c r="V5509" s="109">
        <v>7</v>
      </c>
      <c r="W5509" s="107"/>
      <c r="X5509" s="113"/>
    </row>
    <row r="5510" spans="1:24" ht="12.95" customHeight="1" x14ac:dyDescent="0.2">
      <c r="A5510" s="101">
        <v>35400</v>
      </c>
      <c r="B5510" s="102" t="s">
        <v>9778</v>
      </c>
      <c r="C5510" s="102" t="s">
        <v>6399</v>
      </c>
      <c r="D5510" s="102" t="s">
        <v>4454</v>
      </c>
      <c r="E5510" s="102" t="s">
        <v>15164</v>
      </c>
      <c r="F5510" s="104" t="s">
        <v>14834</v>
      </c>
      <c r="G5510" s="105">
        <v>15744</v>
      </c>
      <c r="H5510" s="102" t="s">
        <v>32409</v>
      </c>
      <c r="I5510" s="102" t="s">
        <v>32410</v>
      </c>
      <c r="J5510" s="102" t="s">
        <v>14373</v>
      </c>
      <c r="K5510" s="102"/>
      <c r="L5510" s="111"/>
      <c r="M5510" s="107">
        <v>1</v>
      </c>
      <c r="N5510" s="108" t="s">
        <v>32411</v>
      </c>
      <c r="O5510" s="102" t="s">
        <v>12721</v>
      </c>
      <c r="P5510" s="39"/>
      <c r="Q5510" s="39" t="s">
        <v>21657</v>
      </c>
      <c r="R5510" s="109"/>
      <c r="S5510" s="102"/>
      <c r="T5510" s="102" t="s">
        <v>20542</v>
      </c>
      <c r="U5510" s="102" t="s">
        <v>18463</v>
      </c>
      <c r="V5510" s="109">
        <v>6</v>
      </c>
      <c r="W5510" s="107"/>
      <c r="X5510" s="113"/>
    </row>
    <row r="5511" spans="1:24" ht="12.95" customHeight="1" x14ac:dyDescent="0.2">
      <c r="A5511" s="101">
        <v>35400</v>
      </c>
      <c r="B5511" s="102" t="s">
        <v>9778</v>
      </c>
      <c r="C5511" s="102" t="s">
        <v>6399</v>
      </c>
      <c r="D5511" s="102" t="s">
        <v>2919</v>
      </c>
      <c r="E5511" s="102" t="s">
        <v>15165</v>
      </c>
      <c r="F5511" s="104" t="s">
        <v>14834</v>
      </c>
      <c r="G5511" s="105">
        <v>15892</v>
      </c>
      <c r="H5511" s="102" t="s">
        <v>10103</v>
      </c>
      <c r="I5511" s="102" t="s">
        <v>32407</v>
      </c>
      <c r="J5511" s="102" t="s">
        <v>14374</v>
      </c>
      <c r="K5511" s="102"/>
      <c r="L5511" s="111"/>
      <c r="M5511" s="107">
        <v>1.5</v>
      </c>
      <c r="N5511" s="108" t="s">
        <v>32412</v>
      </c>
      <c r="O5511" s="102" t="s">
        <v>17989</v>
      </c>
      <c r="P5511" s="39" t="s">
        <v>13555</v>
      </c>
      <c r="Q5511" s="39" t="s">
        <v>19671</v>
      </c>
      <c r="R5511" s="109"/>
      <c r="S5511" s="102"/>
      <c r="T5511" s="102" t="s">
        <v>7789</v>
      </c>
      <c r="U5511" s="102" t="s">
        <v>29355</v>
      </c>
      <c r="V5511" s="109">
        <v>10.5</v>
      </c>
      <c r="W5511" s="107"/>
      <c r="X5511" s="113"/>
    </row>
    <row r="5512" spans="1:24" ht="12.95" customHeight="1" x14ac:dyDescent="0.2">
      <c r="A5512" s="101">
        <v>35400</v>
      </c>
      <c r="B5512" s="102" t="s">
        <v>9778</v>
      </c>
      <c r="C5512" s="102" t="s">
        <v>6399</v>
      </c>
      <c r="D5512" s="102" t="s">
        <v>14375</v>
      </c>
      <c r="E5512" s="102" t="s">
        <v>15166</v>
      </c>
      <c r="F5512" s="104" t="s">
        <v>14834</v>
      </c>
      <c r="G5512" s="105">
        <v>15932</v>
      </c>
      <c r="H5512" s="102" t="s">
        <v>10103</v>
      </c>
      <c r="I5512" s="102" t="s">
        <v>32407</v>
      </c>
      <c r="J5512" s="102" t="s">
        <v>3502</v>
      </c>
      <c r="K5512" s="102"/>
      <c r="L5512" s="111"/>
      <c r="M5512" s="107">
        <v>2</v>
      </c>
      <c r="N5512" s="112" t="s">
        <v>17200</v>
      </c>
      <c r="O5512" s="102" t="s">
        <v>16850</v>
      </c>
      <c r="P5512" s="39" t="s">
        <v>9125</v>
      </c>
      <c r="Q5512" s="39" t="s">
        <v>19527</v>
      </c>
      <c r="R5512" s="109"/>
      <c r="S5512" s="102"/>
      <c r="T5512" s="102" t="s">
        <v>7789</v>
      </c>
      <c r="U5512" s="102"/>
      <c r="V5512" s="109">
        <v>8.5</v>
      </c>
      <c r="W5512" s="107"/>
      <c r="X5512" s="113"/>
    </row>
    <row r="5513" spans="1:24" ht="12.95" customHeight="1" x14ac:dyDescent="0.2">
      <c r="A5513" s="101">
        <v>35400</v>
      </c>
      <c r="B5513" s="102" t="s">
        <v>9778</v>
      </c>
      <c r="C5513" s="102" t="s">
        <v>6399</v>
      </c>
      <c r="D5513" s="102" t="s">
        <v>9783</v>
      </c>
      <c r="E5513" s="102" t="s">
        <v>15167</v>
      </c>
      <c r="F5513" s="104" t="s">
        <v>14834</v>
      </c>
      <c r="G5513" s="105">
        <v>16038</v>
      </c>
      <c r="H5513" s="102" t="s">
        <v>11819</v>
      </c>
      <c r="I5513" s="102" t="s">
        <v>30993</v>
      </c>
      <c r="J5513" s="102" t="s">
        <v>317</v>
      </c>
      <c r="K5513" s="102"/>
      <c r="L5513" s="111"/>
      <c r="M5513" s="107">
        <v>1</v>
      </c>
      <c r="N5513" s="112">
        <v>41</v>
      </c>
      <c r="O5513" s="102" t="s">
        <v>2447</v>
      </c>
      <c r="P5513" s="39"/>
      <c r="Q5513" s="39" t="s">
        <v>18149</v>
      </c>
      <c r="R5513" s="109" t="s">
        <v>7035</v>
      </c>
      <c r="S5513" s="102" t="s">
        <v>8315</v>
      </c>
      <c r="T5513" s="102" t="s">
        <v>21275</v>
      </c>
      <c r="U5513" s="102" t="s">
        <v>29356</v>
      </c>
      <c r="V5513" s="109">
        <v>8</v>
      </c>
      <c r="W5513" s="107"/>
      <c r="X5513" s="113"/>
    </row>
    <row r="5514" spans="1:24" ht="12.95" customHeight="1" x14ac:dyDescent="0.2">
      <c r="A5514" s="101">
        <v>35400</v>
      </c>
      <c r="B5514" s="102" t="s">
        <v>9778</v>
      </c>
      <c r="C5514" s="102" t="s">
        <v>6399</v>
      </c>
      <c r="D5514" s="102" t="s">
        <v>10536</v>
      </c>
      <c r="E5514" s="102" t="s">
        <v>15168</v>
      </c>
      <c r="F5514" s="104" t="s">
        <v>14834</v>
      </c>
      <c r="G5514" s="105">
        <v>16335</v>
      </c>
      <c r="H5514" s="102" t="s">
        <v>13336</v>
      </c>
      <c r="I5514" s="102" t="s">
        <v>32413</v>
      </c>
      <c r="J5514" s="102" t="s">
        <v>10699</v>
      </c>
      <c r="K5514" s="102"/>
      <c r="L5514" s="111"/>
      <c r="M5514" s="107">
        <v>0.5</v>
      </c>
      <c r="N5514" s="108">
        <v>42</v>
      </c>
      <c r="O5514" s="102" t="s">
        <v>10189</v>
      </c>
      <c r="P5514" s="39" t="s">
        <v>9125</v>
      </c>
      <c r="Q5514" s="39" t="s">
        <v>16893</v>
      </c>
      <c r="R5514" s="109"/>
      <c r="S5514" s="102"/>
      <c r="T5514" s="102" t="s">
        <v>20547</v>
      </c>
      <c r="U5514" s="102" t="s">
        <v>29357</v>
      </c>
      <c r="V5514" s="109">
        <v>5.5</v>
      </c>
      <c r="W5514" s="107"/>
      <c r="X5514" s="113"/>
    </row>
    <row r="5515" spans="1:24" ht="12.95" customHeight="1" x14ac:dyDescent="0.2">
      <c r="A5515" s="101">
        <v>35400</v>
      </c>
      <c r="B5515" s="102" t="s">
        <v>9778</v>
      </c>
      <c r="C5515" s="102" t="s">
        <v>6399</v>
      </c>
      <c r="D5515" s="102" t="s">
        <v>9784</v>
      </c>
      <c r="E5515" s="102" t="s">
        <v>15169</v>
      </c>
      <c r="F5515" s="104" t="s">
        <v>14834</v>
      </c>
      <c r="G5515" s="105">
        <v>16365</v>
      </c>
      <c r="H5515" s="102" t="s">
        <v>10103</v>
      </c>
      <c r="I5515" s="102" t="s">
        <v>32407</v>
      </c>
      <c r="J5515" s="102" t="s">
        <v>255</v>
      </c>
      <c r="K5515" s="102"/>
      <c r="L5515" s="111"/>
      <c r="M5515" s="107">
        <v>1</v>
      </c>
      <c r="N5515" s="108" t="s">
        <v>31124</v>
      </c>
      <c r="O5515" s="102" t="s">
        <v>14682</v>
      </c>
      <c r="P5515" s="39" t="s">
        <v>8076</v>
      </c>
      <c r="Q5515" s="39" t="s">
        <v>17478</v>
      </c>
      <c r="R5515" s="109"/>
      <c r="S5515" s="102"/>
      <c r="T5515" s="102" t="s">
        <v>29100</v>
      </c>
      <c r="U5515" s="102" t="s">
        <v>32414</v>
      </c>
      <c r="V5515" s="109">
        <v>6.5</v>
      </c>
      <c r="W5515" s="107"/>
      <c r="X5515" s="113"/>
    </row>
    <row r="5516" spans="1:24" ht="12.95" customHeight="1" x14ac:dyDescent="0.2">
      <c r="A5516" s="101">
        <v>35400</v>
      </c>
      <c r="B5516" s="102" t="s">
        <v>9778</v>
      </c>
      <c r="C5516" s="102" t="s">
        <v>6399</v>
      </c>
      <c r="D5516" s="102" t="s">
        <v>10794</v>
      </c>
      <c r="E5516" s="102" t="s">
        <v>4476</v>
      </c>
      <c r="F5516" s="104" t="s">
        <v>14834</v>
      </c>
      <c r="G5516" s="105">
        <v>16437</v>
      </c>
      <c r="H5516" s="102" t="s">
        <v>32407</v>
      </c>
      <c r="I5516" s="102" t="s">
        <v>10191</v>
      </c>
      <c r="J5516" s="102" t="s">
        <v>3517</v>
      </c>
      <c r="K5516" s="102"/>
      <c r="L5516" s="111"/>
      <c r="M5516" s="107">
        <v>1.5</v>
      </c>
      <c r="N5516" s="108" t="s">
        <v>32415</v>
      </c>
      <c r="O5516" s="102" t="s">
        <v>20474</v>
      </c>
      <c r="P5516" s="39" t="s">
        <v>9125</v>
      </c>
      <c r="Q5516" s="39" t="s">
        <v>20190</v>
      </c>
      <c r="R5516" s="109"/>
      <c r="S5516" s="102" t="s">
        <v>11080</v>
      </c>
      <c r="T5516" s="102" t="s">
        <v>20547</v>
      </c>
      <c r="U5516" s="102" t="s">
        <v>29359</v>
      </c>
      <c r="V5516" s="109">
        <v>6.5</v>
      </c>
      <c r="W5516" s="107"/>
      <c r="X5516" s="113"/>
    </row>
    <row r="5517" spans="1:24" ht="12.95" customHeight="1" x14ac:dyDescent="0.2">
      <c r="A5517" s="101">
        <v>35400</v>
      </c>
      <c r="B5517" s="102" t="s">
        <v>9778</v>
      </c>
      <c r="C5517" s="102" t="s">
        <v>6399</v>
      </c>
      <c r="D5517" s="102" t="s">
        <v>6513</v>
      </c>
      <c r="E5517" s="102" t="s">
        <v>12211</v>
      </c>
      <c r="F5517" s="123" t="s">
        <v>10085</v>
      </c>
      <c r="G5517" s="105">
        <v>16538</v>
      </c>
      <c r="H5517" s="102" t="s">
        <v>11819</v>
      </c>
      <c r="I5517" s="102" t="s">
        <v>10191</v>
      </c>
      <c r="J5517" s="102" t="s">
        <v>8725</v>
      </c>
      <c r="K5517" s="102" t="s">
        <v>8443</v>
      </c>
      <c r="L5517" s="111"/>
      <c r="M5517" s="109">
        <v>1</v>
      </c>
      <c r="N5517" s="108" t="s">
        <v>16073</v>
      </c>
      <c r="O5517" s="102" t="s">
        <v>29358</v>
      </c>
      <c r="P5517" s="39"/>
      <c r="Q5517" s="39" t="s">
        <v>17671</v>
      </c>
      <c r="R5517" s="109"/>
      <c r="S5517" s="102"/>
      <c r="T5517" s="102" t="s">
        <v>20546</v>
      </c>
      <c r="U5517" s="102" t="s">
        <v>29360</v>
      </c>
      <c r="V5517" s="109">
        <v>9</v>
      </c>
      <c r="W5517" s="107"/>
      <c r="X5517" s="113"/>
    </row>
    <row r="5518" spans="1:24" ht="12.95" customHeight="1" x14ac:dyDescent="0.2">
      <c r="A5518" s="101">
        <v>35400</v>
      </c>
      <c r="B5518" s="102" t="s">
        <v>9778</v>
      </c>
      <c r="C5518" s="102" t="s">
        <v>6399</v>
      </c>
      <c r="D5518" s="102" t="s">
        <v>13171</v>
      </c>
      <c r="E5518" s="102" t="s">
        <v>12212</v>
      </c>
      <c r="F5518" s="123" t="s">
        <v>10085</v>
      </c>
      <c r="G5518" s="105">
        <v>16524</v>
      </c>
      <c r="H5518" s="102" t="s">
        <v>32416</v>
      </c>
      <c r="I5518" s="102" t="s">
        <v>10191</v>
      </c>
      <c r="J5518" s="102" t="s">
        <v>8726</v>
      </c>
      <c r="K5518" s="102"/>
      <c r="L5518" s="111"/>
      <c r="M5518" s="109">
        <v>1</v>
      </c>
      <c r="N5518" s="108" t="s">
        <v>16073</v>
      </c>
      <c r="O5518" s="102" t="s">
        <v>20977</v>
      </c>
      <c r="P5518" s="39" t="s">
        <v>162</v>
      </c>
      <c r="Q5518" s="39" t="s">
        <v>20100</v>
      </c>
      <c r="R5518" s="109"/>
      <c r="S5518" s="102" t="s">
        <v>8315</v>
      </c>
      <c r="T5518" s="102" t="s">
        <v>20546</v>
      </c>
      <c r="U5518" s="102" t="s">
        <v>29361</v>
      </c>
      <c r="V5518" s="109">
        <v>18</v>
      </c>
      <c r="W5518" s="107"/>
      <c r="X5518" s="113"/>
    </row>
    <row r="5519" spans="1:24" ht="12.95" customHeight="1" x14ac:dyDescent="0.2">
      <c r="A5519" s="101">
        <v>35400</v>
      </c>
      <c r="B5519" s="102" t="s">
        <v>9778</v>
      </c>
      <c r="C5519" s="102" t="s">
        <v>6399</v>
      </c>
      <c r="D5519" s="102" t="s">
        <v>15209</v>
      </c>
      <c r="E5519" s="102" t="s">
        <v>12213</v>
      </c>
      <c r="F5519" s="104" t="s">
        <v>14834</v>
      </c>
      <c r="G5519" s="105">
        <v>16565</v>
      </c>
      <c r="H5519" s="102" t="s">
        <v>32417</v>
      </c>
      <c r="I5519" s="102" t="s">
        <v>32418</v>
      </c>
      <c r="J5519" s="102" t="s">
        <v>6597</v>
      </c>
      <c r="K5519" s="102"/>
      <c r="L5519" s="111"/>
      <c r="M5519" s="107">
        <v>0.5</v>
      </c>
      <c r="N5519" s="108">
        <v>21</v>
      </c>
      <c r="O5519" s="102" t="s">
        <v>29362</v>
      </c>
      <c r="P5519" s="39"/>
      <c r="Q5519" s="39" t="s">
        <v>29363</v>
      </c>
      <c r="R5519" s="109"/>
      <c r="S5519" s="102"/>
      <c r="T5519" s="102" t="s">
        <v>7789</v>
      </c>
      <c r="U5519" s="102" t="s">
        <v>29364</v>
      </c>
      <c r="V5519" s="109">
        <v>5</v>
      </c>
      <c r="W5519" s="107" t="s">
        <v>7338</v>
      </c>
      <c r="X5519" s="113"/>
    </row>
    <row r="5520" spans="1:24" ht="12.95" customHeight="1" x14ac:dyDescent="0.2">
      <c r="A5520" s="101">
        <v>34669</v>
      </c>
      <c r="B5520" s="102" t="s">
        <v>9778</v>
      </c>
      <c r="C5520" s="103" t="s">
        <v>71</v>
      </c>
      <c r="D5520" s="102" t="s">
        <v>6732</v>
      </c>
      <c r="E5520" s="102" t="s">
        <v>3875</v>
      </c>
      <c r="F5520" s="104" t="s">
        <v>14834</v>
      </c>
      <c r="G5520" s="105">
        <v>16422</v>
      </c>
      <c r="H5520" s="102" t="s">
        <v>11819</v>
      </c>
      <c r="I5520" s="102" t="s">
        <v>10191</v>
      </c>
      <c r="J5520" s="102" t="s">
        <v>14384</v>
      </c>
      <c r="K5520" s="102"/>
      <c r="L5520" s="111"/>
      <c r="M5520" s="107">
        <v>1</v>
      </c>
      <c r="N5520" s="108" t="s">
        <v>32419</v>
      </c>
      <c r="O5520" s="102" t="s">
        <v>12721</v>
      </c>
      <c r="P5520" s="39"/>
      <c r="Q5520" s="39" t="s">
        <v>4709</v>
      </c>
      <c r="R5520" s="109"/>
      <c r="S5520" s="102"/>
      <c r="T5520" s="102" t="s">
        <v>21068</v>
      </c>
      <c r="U5520" s="102" t="s">
        <v>29365</v>
      </c>
      <c r="V5520" s="109">
        <v>7</v>
      </c>
      <c r="W5520" s="107"/>
      <c r="X5520" s="113"/>
    </row>
    <row r="5521" spans="1:24" ht="12.95" customHeight="1" x14ac:dyDescent="0.2">
      <c r="A5521" s="101">
        <v>34669</v>
      </c>
      <c r="B5521" s="102" t="s">
        <v>9778</v>
      </c>
      <c r="C5521" s="132" t="s">
        <v>71</v>
      </c>
      <c r="D5521" s="102" t="s">
        <v>13303</v>
      </c>
      <c r="E5521" s="102" t="s">
        <v>13302</v>
      </c>
      <c r="F5521" s="104" t="s">
        <v>14834</v>
      </c>
      <c r="G5521" s="105">
        <v>16537</v>
      </c>
      <c r="H5521" s="102" t="s">
        <v>11819</v>
      </c>
      <c r="I5521" s="102" t="s">
        <v>13336</v>
      </c>
      <c r="J5521" s="102" t="s">
        <v>13304</v>
      </c>
      <c r="K5521" s="102"/>
      <c r="L5521" s="111"/>
      <c r="M5521" s="107">
        <v>1</v>
      </c>
      <c r="N5521" s="112">
        <v>34</v>
      </c>
      <c r="O5521" s="102" t="s">
        <v>12252</v>
      </c>
      <c r="P5521" s="39"/>
      <c r="Q5521" s="39" t="s">
        <v>18206</v>
      </c>
      <c r="R5521" s="109"/>
      <c r="S5521" s="102"/>
      <c r="T5521" s="102" t="s">
        <v>20550</v>
      </c>
      <c r="U5521" s="102" t="s">
        <v>13305</v>
      </c>
      <c r="V5521" s="109">
        <v>6.5</v>
      </c>
      <c r="W5521" s="107"/>
      <c r="X5521" s="113"/>
    </row>
    <row r="5522" spans="1:24" ht="12.95" customHeight="1" x14ac:dyDescent="0.2">
      <c r="A5522" s="101">
        <v>35400</v>
      </c>
      <c r="B5522" s="115" t="s">
        <v>9778</v>
      </c>
      <c r="C5522" s="103" t="s">
        <v>71</v>
      </c>
      <c r="D5522" s="111" t="s">
        <v>3801</v>
      </c>
      <c r="E5522" s="115" t="s">
        <v>9585</v>
      </c>
      <c r="F5522" s="104" t="s">
        <v>14834</v>
      </c>
      <c r="G5522" s="105">
        <v>15214</v>
      </c>
      <c r="H5522" s="102" t="s">
        <v>10103</v>
      </c>
      <c r="I5522" s="102" t="s">
        <v>11819</v>
      </c>
      <c r="J5522" s="102" t="s">
        <v>19109</v>
      </c>
      <c r="K5522" s="102"/>
      <c r="L5522" s="111" t="s">
        <v>11058</v>
      </c>
      <c r="M5522" s="102">
        <v>0.5</v>
      </c>
      <c r="N5522" s="125">
        <v>5</v>
      </c>
      <c r="O5522" s="102" t="s">
        <v>16686</v>
      </c>
      <c r="P5522" s="102" t="s">
        <v>9125</v>
      </c>
      <c r="Q5522" s="102" t="s">
        <v>16576</v>
      </c>
      <c r="R5522" s="102"/>
      <c r="S5522" s="102"/>
      <c r="T5522" s="102" t="s">
        <v>7789</v>
      </c>
      <c r="U5522" s="102" t="s">
        <v>19110</v>
      </c>
      <c r="V5522" s="102">
        <v>5</v>
      </c>
      <c r="W5522" s="102"/>
      <c r="X5522" s="324"/>
    </row>
    <row r="5523" spans="1:24" ht="12.95" customHeight="1" x14ac:dyDescent="0.2">
      <c r="A5523" s="102"/>
      <c r="B5523" s="102" t="s">
        <v>8449</v>
      </c>
      <c r="C5523" s="102" t="s">
        <v>13195</v>
      </c>
      <c r="D5523" s="111" t="s">
        <v>4361</v>
      </c>
      <c r="E5523" s="102" t="s">
        <v>12214</v>
      </c>
      <c r="F5523" s="104" t="s">
        <v>14834</v>
      </c>
      <c r="G5523" s="105">
        <v>16163</v>
      </c>
      <c r="H5523" s="102" t="s">
        <v>30855</v>
      </c>
      <c r="I5523" s="102" t="s">
        <v>2625</v>
      </c>
      <c r="J5523" s="102" t="s">
        <v>3514</v>
      </c>
      <c r="K5523" s="102"/>
      <c r="L5523" s="111"/>
      <c r="M5523" s="109">
        <v>3</v>
      </c>
      <c r="N5523" s="112" t="s">
        <v>18465</v>
      </c>
      <c r="O5523" s="102"/>
      <c r="P5523" s="39"/>
      <c r="Q5523" s="39"/>
      <c r="R5523" s="109"/>
      <c r="S5523" s="102"/>
      <c r="T5523" s="102" t="s">
        <v>6868</v>
      </c>
      <c r="U5523" s="102"/>
      <c r="V5523" s="109">
        <v>5</v>
      </c>
      <c r="W5523" s="107"/>
      <c r="X5523" s="113"/>
    </row>
    <row r="5524" spans="1:24" ht="12.95" customHeight="1" x14ac:dyDescent="0.2">
      <c r="A5524" s="115"/>
      <c r="B5524" s="102" t="s">
        <v>8449</v>
      </c>
      <c r="C5524" s="102" t="s">
        <v>13195</v>
      </c>
      <c r="D5524" s="111" t="s">
        <v>2436</v>
      </c>
      <c r="E5524" s="102" t="s">
        <v>12215</v>
      </c>
      <c r="F5524" s="104" t="s">
        <v>14834</v>
      </c>
      <c r="G5524" s="105">
        <v>16346</v>
      </c>
      <c r="H5524" s="102" t="s">
        <v>10191</v>
      </c>
      <c r="I5524" s="102" t="s">
        <v>11819</v>
      </c>
      <c r="J5524" s="102" t="s">
        <v>8565</v>
      </c>
      <c r="K5524" s="102"/>
      <c r="L5524" s="111"/>
      <c r="M5524" s="107">
        <v>1</v>
      </c>
      <c r="N5524" s="108" t="s">
        <v>32420</v>
      </c>
      <c r="O5524" s="102" t="s">
        <v>9160</v>
      </c>
      <c r="P5524" s="39" t="s">
        <v>9125</v>
      </c>
      <c r="Q5524" s="39" t="s">
        <v>19136</v>
      </c>
      <c r="R5524" s="109"/>
      <c r="S5524" s="102"/>
      <c r="T5524" s="102" t="s">
        <v>20547</v>
      </c>
      <c r="U5524" s="102" t="s">
        <v>5329</v>
      </c>
      <c r="V5524" s="109">
        <v>6</v>
      </c>
      <c r="W5524" s="107"/>
      <c r="X5524" s="113"/>
    </row>
    <row r="5525" spans="1:24" ht="12.95" customHeight="1" x14ac:dyDescent="0.2">
      <c r="A5525" s="115"/>
      <c r="B5525" s="102" t="s">
        <v>8449</v>
      </c>
      <c r="C5525" s="102" t="s">
        <v>13195</v>
      </c>
      <c r="D5525" s="111" t="s">
        <v>9608</v>
      </c>
      <c r="E5525" s="102" t="s">
        <v>12216</v>
      </c>
      <c r="F5525" s="104" t="s">
        <v>14834</v>
      </c>
      <c r="G5525" s="105">
        <v>15577</v>
      </c>
      <c r="H5525" s="102" t="s">
        <v>10103</v>
      </c>
      <c r="I5525" s="102" t="s">
        <v>11819</v>
      </c>
      <c r="J5525" s="115" t="s">
        <v>2130</v>
      </c>
      <c r="K5525" s="102"/>
      <c r="L5525" s="111"/>
      <c r="M5525" s="107">
        <v>1</v>
      </c>
      <c r="N5525" s="108" t="s">
        <v>32406</v>
      </c>
      <c r="O5525" s="102" t="s">
        <v>10189</v>
      </c>
      <c r="P5525" s="39" t="s">
        <v>13301</v>
      </c>
      <c r="Q5525" s="39" t="s">
        <v>15976</v>
      </c>
      <c r="R5525" s="109"/>
      <c r="S5525" s="102"/>
      <c r="T5525" s="102" t="s">
        <v>7789</v>
      </c>
      <c r="U5525" s="102"/>
      <c r="V5525" s="109">
        <v>7</v>
      </c>
      <c r="W5525" s="107"/>
      <c r="X5525" s="113"/>
    </row>
    <row r="5526" spans="1:24" ht="12.95" customHeight="1" x14ac:dyDescent="0.2">
      <c r="A5526" s="115"/>
      <c r="B5526" s="102" t="s">
        <v>8449</v>
      </c>
      <c r="C5526" s="102" t="s">
        <v>13195</v>
      </c>
      <c r="D5526" s="111" t="s">
        <v>2131</v>
      </c>
      <c r="E5526" s="102" t="s">
        <v>12217</v>
      </c>
      <c r="F5526" s="104" t="s">
        <v>14834</v>
      </c>
      <c r="G5526" s="105">
        <v>16147</v>
      </c>
      <c r="H5526" s="102" t="s">
        <v>11819</v>
      </c>
      <c r="I5526" s="102" t="s">
        <v>32421</v>
      </c>
      <c r="J5526" s="102" t="s">
        <v>3883</v>
      </c>
      <c r="K5526" s="102"/>
      <c r="L5526" s="111"/>
      <c r="M5526" s="107">
        <v>2</v>
      </c>
      <c r="N5526" s="112" t="s">
        <v>17161</v>
      </c>
      <c r="O5526" s="102"/>
      <c r="P5526" s="39" t="s">
        <v>9125</v>
      </c>
      <c r="Q5526" s="39" t="s">
        <v>16568</v>
      </c>
      <c r="R5526" s="109"/>
      <c r="S5526" s="102"/>
      <c r="T5526" s="102" t="s">
        <v>21275</v>
      </c>
      <c r="U5526" s="102" t="s">
        <v>2477</v>
      </c>
      <c r="V5526" s="109">
        <v>7</v>
      </c>
      <c r="W5526" s="107"/>
      <c r="X5526" s="113"/>
    </row>
    <row r="5527" spans="1:24" ht="12.95" customHeight="1" x14ac:dyDescent="0.2">
      <c r="A5527" s="115"/>
      <c r="B5527" s="102" t="s">
        <v>8449</v>
      </c>
      <c r="C5527" s="102" t="s">
        <v>13195</v>
      </c>
      <c r="D5527" s="111" t="s">
        <v>9785</v>
      </c>
      <c r="E5527" s="102" t="s">
        <v>12218</v>
      </c>
      <c r="F5527" s="104" t="s">
        <v>14834</v>
      </c>
      <c r="G5527" s="105">
        <v>15488</v>
      </c>
      <c r="H5527" s="102" t="s">
        <v>30767</v>
      </c>
      <c r="I5527" s="102" t="s">
        <v>7198</v>
      </c>
      <c r="J5527" s="102" t="s">
        <v>5490</v>
      </c>
      <c r="K5527" s="102"/>
      <c r="L5527" s="111"/>
      <c r="M5527" s="107">
        <v>1</v>
      </c>
      <c r="N5527" s="112">
        <v>28</v>
      </c>
      <c r="O5527" s="102" t="s">
        <v>12252</v>
      </c>
      <c r="P5527" s="39" t="s">
        <v>9125</v>
      </c>
      <c r="Q5527" s="39" t="s">
        <v>19698</v>
      </c>
      <c r="R5527" s="109" t="s">
        <v>7035</v>
      </c>
      <c r="S5527" s="102"/>
      <c r="T5527" s="102" t="s">
        <v>14962</v>
      </c>
      <c r="U5527" s="102" t="s">
        <v>11610</v>
      </c>
      <c r="V5527" s="109">
        <v>7</v>
      </c>
      <c r="W5527" s="107"/>
      <c r="X5527" s="113"/>
    </row>
    <row r="5528" spans="1:24" ht="12.95" customHeight="1" x14ac:dyDescent="0.2">
      <c r="A5528" s="102"/>
      <c r="B5528" s="102" t="s">
        <v>13044</v>
      </c>
      <c r="C5528" s="102" t="s">
        <v>5627</v>
      </c>
      <c r="D5528" s="266" t="s">
        <v>37644</v>
      </c>
      <c r="E5528" s="102"/>
      <c r="F5528" s="104" t="s">
        <v>14834</v>
      </c>
      <c r="G5528" s="105">
        <v>16478</v>
      </c>
      <c r="H5528" s="102"/>
      <c r="I5528" s="102"/>
      <c r="J5528" s="102" t="s">
        <v>2953</v>
      </c>
      <c r="K5528" s="104" t="s">
        <v>8134</v>
      </c>
      <c r="L5528" s="111"/>
      <c r="M5528" s="107"/>
      <c r="N5528" s="112"/>
      <c r="O5528" s="102"/>
      <c r="P5528" s="39"/>
      <c r="Q5528" s="39"/>
      <c r="R5528" s="109"/>
      <c r="S5528" s="102"/>
      <c r="T5528" s="102"/>
      <c r="U5528" s="102"/>
      <c r="V5528" s="118" t="s">
        <v>5147</v>
      </c>
      <c r="W5528" s="107"/>
      <c r="X5528" s="113"/>
    </row>
    <row r="5529" spans="1:24" ht="12.95" customHeight="1" x14ac:dyDescent="0.2">
      <c r="A5529" s="102"/>
      <c r="B5529" s="102" t="s">
        <v>13044</v>
      </c>
      <c r="C5529" s="102" t="s">
        <v>5627</v>
      </c>
      <c r="D5529" s="266" t="s">
        <v>37645</v>
      </c>
      <c r="E5529" s="102"/>
      <c r="F5529" s="104" t="s">
        <v>14834</v>
      </c>
      <c r="G5529" s="105">
        <v>15550</v>
      </c>
      <c r="H5529" s="102" t="s">
        <v>1919</v>
      </c>
      <c r="I5529" s="102" t="s">
        <v>10103</v>
      </c>
      <c r="J5529" s="102" t="s">
        <v>962</v>
      </c>
      <c r="K5529" s="104" t="s">
        <v>11859</v>
      </c>
      <c r="L5529" s="111"/>
      <c r="M5529" s="107"/>
      <c r="N5529" s="112"/>
      <c r="O5529" s="102"/>
      <c r="P5529" s="39"/>
      <c r="Q5529" s="39"/>
      <c r="R5529" s="109"/>
      <c r="S5529" s="102"/>
      <c r="T5529" s="102"/>
      <c r="U5529" s="102"/>
      <c r="V5529" s="118" t="s">
        <v>5147</v>
      </c>
      <c r="W5529" s="107"/>
      <c r="X5529" s="113"/>
    </row>
    <row r="5530" spans="1:24" ht="12.95" customHeight="1" x14ac:dyDescent="0.2">
      <c r="A5530" s="102"/>
      <c r="B5530" s="102" t="s">
        <v>13044</v>
      </c>
      <c r="C5530" s="102" t="s">
        <v>5627</v>
      </c>
      <c r="D5530" s="266" t="s">
        <v>37646</v>
      </c>
      <c r="E5530" s="102"/>
      <c r="F5530" s="104" t="s">
        <v>14834</v>
      </c>
      <c r="G5530" s="105">
        <v>15142</v>
      </c>
      <c r="H5530" s="102"/>
      <c r="I5530" s="102"/>
      <c r="J5530" s="102" t="s">
        <v>963</v>
      </c>
      <c r="K5530" s="104" t="s">
        <v>11860</v>
      </c>
      <c r="L5530" s="111"/>
      <c r="M5530" s="107"/>
      <c r="N5530" s="112"/>
      <c r="O5530" s="102"/>
      <c r="P5530" s="39"/>
      <c r="Q5530" s="39"/>
      <c r="R5530" s="109"/>
      <c r="S5530" s="102"/>
      <c r="T5530" s="102"/>
      <c r="U5530" s="102"/>
      <c r="V5530" s="118" t="s">
        <v>5147</v>
      </c>
      <c r="W5530" s="107"/>
      <c r="X5530" s="113"/>
    </row>
    <row r="5531" spans="1:24" ht="12.95" customHeight="1" x14ac:dyDescent="0.2">
      <c r="A5531" s="102"/>
      <c r="B5531" s="102" t="s">
        <v>13044</v>
      </c>
      <c r="C5531" s="102" t="s">
        <v>5627</v>
      </c>
      <c r="D5531" s="266" t="s">
        <v>37647</v>
      </c>
      <c r="E5531" s="102"/>
      <c r="F5531" s="104" t="s">
        <v>14834</v>
      </c>
      <c r="G5531" s="105">
        <v>15691</v>
      </c>
      <c r="H5531" s="102" t="s">
        <v>10103</v>
      </c>
      <c r="I5531" s="102" t="s">
        <v>7198</v>
      </c>
      <c r="J5531" s="102" t="s">
        <v>964</v>
      </c>
      <c r="K5531" s="104" t="s">
        <v>11861</v>
      </c>
      <c r="L5531" s="111"/>
      <c r="M5531" s="107"/>
      <c r="N5531" s="112"/>
      <c r="O5531" s="102"/>
      <c r="P5531" s="39"/>
      <c r="Q5531" s="39"/>
      <c r="R5531" s="109"/>
      <c r="S5531" s="102"/>
      <c r="T5531" s="102"/>
      <c r="U5531" s="102"/>
      <c r="V5531" s="118" t="s">
        <v>5147</v>
      </c>
      <c r="W5531" s="107"/>
      <c r="X5531" s="113"/>
    </row>
    <row r="5532" spans="1:24" ht="12.95" customHeight="1" x14ac:dyDescent="0.2">
      <c r="A5532" s="102"/>
      <c r="B5532" s="102" t="s">
        <v>13044</v>
      </c>
      <c r="C5532" s="102" t="s">
        <v>5627</v>
      </c>
      <c r="D5532" s="266" t="s">
        <v>37648</v>
      </c>
      <c r="E5532" s="102"/>
      <c r="F5532" s="104" t="s">
        <v>14834</v>
      </c>
      <c r="G5532" s="105">
        <v>15569</v>
      </c>
      <c r="H5532" s="102"/>
      <c r="I5532" s="102"/>
      <c r="J5532" s="102" t="s">
        <v>965</v>
      </c>
      <c r="K5532" s="104"/>
      <c r="L5532" s="111"/>
      <c r="M5532" s="107"/>
      <c r="N5532" s="112"/>
      <c r="O5532" s="102"/>
      <c r="P5532" s="39"/>
      <c r="Q5532" s="39"/>
      <c r="R5532" s="109"/>
      <c r="S5532" s="102"/>
      <c r="T5532" s="102"/>
      <c r="U5532" s="102"/>
      <c r="V5532" s="118" t="s">
        <v>5147</v>
      </c>
      <c r="W5532" s="107"/>
      <c r="X5532" s="113"/>
    </row>
    <row r="5533" spans="1:24" ht="12.95" customHeight="1" x14ac:dyDescent="0.2">
      <c r="A5533" s="102"/>
      <c r="B5533" s="102" t="s">
        <v>13044</v>
      </c>
      <c r="C5533" s="102" t="s">
        <v>5627</v>
      </c>
      <c r="D5533" s="266" t="s">
        <v>37649</v>
      </c>
      <c r="E5533" s="102"/>
      <c r="F5533" s="104" t="s">
        <v>14834</v>
      </c>
      <c r="G5533" s="105">
        <v>15572</v>
      </c>
      <c r="H5533" s="102"/>
      <c r="I5533" s="102"/>
      <c r="J5533" s="102" t="s">
        <v>965</v>
      </c>
      <c r="K5533" s="104" t="s">
        <v>11862</v>
      </c>
      <c r="L5533" s="111"/>
      <c r="M5533" s="107"/>
      <c r="N5533" s="112"/>
      <c r="O5533" s="102"/>
      <c r="P5533" s="39"/>
      <c r="Q5533" s="39"/>
      <c r="R5533" s="109"/>
      <c r="S5533" s="102"/>
      <c r="T5533" s="102"/>
      <c r="U5533" s="102"/>
      <c r="V5533" s="118" t="s">
        <v>5147</v>
      </c>
      <c r="W5533" s="107"/>
      <c r="X5533" s="113"/>
    </row>
    <row r="5534" spans="1:24" ht="12.95" customHeight="1" x14ac:dyDescent="0.2">
      <c r="A5534" s="102"/>
      <c r="B5534" s="102" t="s">
        <v>13044</v>
      </c>
      <c r="C5534" s="102" t="s">
        <v>5627</v>
      </c>
      <c r="D5534" s="266" t="s">
        <v>37650</v>
      </c>
      <c r="E5534" s="102"/>
      <c r="F5534" s="104" t="s">
        <v>14834</v>
      </c>
      <c r="G5534" s="105">
        <v>15573</v>
      </c>
      <c r="H5534" s="102"/>
      <c r="I5534" s="102"/>
      <c r="J5534" s="102" t="s">
        <v>965</v>
      </c>
      <c r="K5534" s="104" t="s">
        <v>4509</v>
      </c>
      <c r="L5534" s="111"/>
      <c r="M5534" s="107"/>
      <c r="N5534" s="112"/>
      <c r="O5534" s="102"/>
      <c r="P5534" s="39"/>
      <c r="Q5534" s="39"/>
      <c r="R5534" s="109"/>
      <c r="S5534" s="102"/>
      <c r="T5534" s="102"/>
      <c r="U5534" s="102"/>
      <c r="V5534" s="118" t="s">
        <v>5147</v>
      </c>
      <c r="W5534" s="107"/>
      <c r="X5534" s="113"/>
    </row>
    <row r="5535" spans="1:24" ht="12.95" customHeight="1" x14ac:dyDescent="0.2">
      <c r="A5535" s="102"/>
      <c r="B5535" s="102" t="s">
        <v>13044</v>
      </c>
      <c r="C5535" s="102" t="s">
        <v>5627</v>
      </c>
      <c r="D5535" s="266" t="s">
        <v>37651</v>
      </c>
      <c r="E5535" s="102"/>
      <c r="F5535" s="104" t="s">
        <v>14834</v>
      </c>
      <c r="G5535" s="105">
        <v>15087</v>
      </c>
      <c r="H5535" s="102"/>
      <c r="I5535" s="102"/>
      <c r="J5535" s="102" t="s">
        <v>8828</v>
      </c>
      <c r="K5535" s="104" t="s">
        <v>7984</v>
      </c>
      <c r="L5535" s="111"/>
      <c r="M5535" s="107"/>
      <c r="N5535" s="112"/>
      <c r="O5535" s="102"/>
      <c r="P5535" s="39"/>
      <c r="Q5535" s="39"/>
      <c r="R5535" s="109"/>
      <c r="S5535" s="102"/>
      <c r="T5535" s="102"/>
      <c r="U5535" s="102"/>
      <c r="V5535" s="118" t="s">
        <v>5147</v>
      </c>
      <c r="W5535" s="107"/>
      <c r="X5535" s="113"/>
    </row>
    <row r="5536" spans="1:24" ht="12.95" customHeight="1" x14ac:dyDescent="0.2">
      <c r="A5536" s="102"/>
      <c r="B5536" s="102" t="s">
        <v>13044</v>
      </c>
      <c r="C5536" s="102" t="s">
        <v>5627</v>
      </c>
      <c r="D5536" s="127" t="s">
        <v>37652</v>
      </c>
      <c r="E5536" s="102"/>
      <c r="F5536" s="104" t="s">
        <v>14834</v>
      </c>
      <c r="G5536" s="105">
        <v>16351</v>
      </c>
      <c r="H5536" s="102" t="s">
        <v>11819</v>
      </c>
      <c r="I5536" s="102" t="s">
        <v>10191</v>
      </c>
      <c r="J5536" s="102" t="s">
        <v>966</v>
      </c>
      <c r="K5536" s="102" t="s">
        <v>12713</v>
      </c>
      <c r="L5536" s="111"/>
      <c r="M5536" s="109">
        <v>3</v>
      </c>
      <c r="N5536" s="112" t="s">
        <v>18466</v>
      </c>
      <c r="O5536" s="102" t="s">
        <v>843</v>
      </c>
      <c r="P5536" s="39"/>
      <c r="Q5536" s="39"/>
      <c r="R5536" s="109"/>
      <c r="S5536" s="102" t="s">
        <v>8315</v>
      </c>
      <c r="T5536" s="102"/>
      <c r="U5536" s="102"/>
      <c r="V5536" s="118">
        <v>10</v>
      </c>
      <c r="W5536" s="107"/>
      <c r="X5536" s="113"/>
    </row>
    <row r="5537" spans="1:24" ht="12.95" customHeight="1" x14ac:dyDescent="0.2">
      <c r="A5537" s="102"/>
      <c r="B5537" s="102" t="s">
        <v>13044</v>
      </c>
      <c r="C5537" s="102" t="s">
        <v>5627</v>
      </c>
      <c r="D5537" s="266" t="s">
        <v>37653</v>
      </c>
      <c r="E5537" s="102"/>
      <c r="F5537" s="104" t="s">
        <v>14834</v>
      </c>
      <c r="G5537" s="105">
        <v>16196</v>
      </c>
      <c r="H5537" s="102"/>
      <c r="I5537" s="102"/>
      <c r="J5537" s="102" t="s">
        <v>967</v>
      </c>
      <c r="K5537" s="104" t="s">
        <v>1393</v>
      </c>
      <c r="L5537" s="111"/>
      <c r="M5537" s="107"/>
      <c r="N5537" s="112"/>
      <c r="O5537" s="102"/>
      <c r="P5537" s="39"/>
      <c r="Q5537" s="39"/>
      <c r="R5537" s="109"/>
      <c r="S5537" s="102"/>
      <c r="T5537" s="102"/>
      <c r="U5537" s="102"/>
      <c r="V5537" s="118" t="s">
        <v>5147</v>
      </c>
      <c r="W5537" s="107"/>
      <c r="X5537" s="113"/>
    </row>
    <row r="5538" spans="1:24" ht="12.95" customHeight="1" x14ac:dyDescent="0.2">
      <c r="A5538" s="102"/>
      <c r="B5538" s="102" t="s">
        <v>13044</v>
      </c>
      <c r="C5538" s="102" t="s">
        <v>5627</v>
      </c>
      <c r="D5538" s="127" t="s">
        <v>37654</v>
      </c>
      <c r="E5538" s="102"/>
      <c r="F5538" s="104" t="s">
        <v>14834</v>
      </c>
      <c r="G5538" s="105">
        <v>15765</v>
      </c>
      <c r="H5538" s="102" t="s">
        <v>11819</v>
      </c>
      <c r="I5538" s="102" t="s">
        <v>30710</v>
      </c>
      <c r="J5538" s="102" t="s">
        <v>3892</v>
      </c>
      <c r="K5538" s="102" t="s">
        <v>3891</v>
      </c>
      <c r="L5538" s="111"/>
      <c r="M5538" s="109">
        <v>3</v>
      </c>
      <c r="N5538" s="112" t="s">
        <v>18467</v>
      </c>
      <c r="O5538" s="102"/>
      <c r="P5538" s="39"/>
      <c r="Q5538" s="39"/>
      <c r="R5538" s="109" t="s">
        <v>7035</v>
      </c>
      <c r="S5538" s="102"/>
      <c r="T5538" s="102"/>
      <c r="U5538" s="102" t="s">
        <v>18468</v>
      </c>
      <c r="V5538" s="118">
        <v>12</v>
      </c>
      <c r="W5538" s="107"/>
      <c r="X5538" s="113"/>
    </row>
    <row r="5539" spans="1:24" ht="12.95" customHeight="1" x14ac:dyDescent="0.2">
      <c r="A5539" s="102"/>
      <c r="B5539" s="102" t="s">
        <v>13044</v>
      </c>
      <c r="C5539" s="102" t="s">
        <v>5627</v>
      </c>
      <c r="D5539" s="127" t="s">
        <v>37654</v>
      </c>
      <c r="E5539" s="102"/>
      <c r="F5539" s="104" t="s">
        <v>14834</v>
      </c>
      <c r="G5539" s="105">
        <v>16122</v>
      </c>
      <c r="H5539" s="102" t="s">
        <v>4890</v>
      </c>
      <c r="I5539" s="102" t="s">
        <v>30710</v>
      </c>
      <c r="J5539" s="102" t="s">
        <v>3005</v>
      </c>
      <c r="K5539" s="102" t="s">
        <v>3891</v>
      </c>
      <c r="L5539" s="111"/>
      <c r="M5539" s="109">
        <v>3</v>
      </c>
      <c r="N5539" s="108" t="s">
        <v>32422</v>
      </c>
      <c r="O5539" s="102"/>
      <c r="P5539" s="39"/>
      <c r="Q5539" s="39"/>
      <c r="R5539" s="109"/>
      <c r="S5539" s="102"/>
      <c r="T5539" s="102"/>
      <c r="U5539" s="102" t="s">
        <v>18469</v>
      </c>
      <c r="V5539" s="118">
        <v>10</v>
      </c>
      <c r="W5539" s="107"/>
      <c r="X5539" s="113"/>
    </row>
    <row r="5540" spans="1:24" ht="12.95" customHeight="1" x14ac:dyDescent="0.2">
      <c r="A5540" s="102"/>
      <c r="B5540" s="102" t="s">
        <v>13044</v>
      </c>
      <c r="C5540" s="102" t="s">
        <v>5627</v>
      </c>
      <c r="D5540" s="266" t="s">
        <v>37655</v>
      </c>
      <c r="E5540" s="102"/>
      <c r="F5540" s="104" t="s">
        <v>14834</v>
      </c>
      <c r="G5540" s="105">
        <v>15190</v>
      </c>
      <c r="H5540" s="102"/>
      <c r="I5540" s="102"/>
      <c r="J5540" s="102" t="s">
        <v>968</v>
      </c>
      <c r="K5540" s="104" t="s">
        <v>12335</v>
      </c>
      <c r="L5540" s="111"/>
      <c r="M5540" s="107"/>
      <c r="N5540" s="112"/>
      <c r="O5540" s="102"/>
      <c r="P5540" s="39"/>
      <c r="Q5540" s="39"/>
      <c r="R5540" s="109"/>
      <c r="S5540" s="102"/>
      <c r="T5540" s="102"/>
      <c r="U5540" s="102"/>
      <c r="V5540" s="118" t="s">
        <v>5147</v>
      </c>
      <c r="W5540" s="107"/>
      <c r="X5540" s="113"/>
    </row>
    <row r="5541" spans="1:24" ht="12.95" customHeight="1" x14ac:dyDescent="0.2">
      <c r="A5541" s="102"/>
      <c r="B5541" s="102" t="s">
        <v>13044</v>
      </c>
      <c r="C5541" s="102" t="s">
        <v>5627</v>
      </c>
      <c r="D5541" s="266" t="s">
        <v>37656</v>
      </c>
      <c r="E5541" s="102"/>
      <c r="F5541" s="104" t="s">
        <v>14834</v>
      </c>
      <c r="G5541" s="105">
        <v>16022</v>
      </c>
      <c r="H5541" s="102"/>
      <c r="I5541" s="102"/>
      <c r="J5541" s="102" t="s">
        <v>3184</v>
      </c>
      <c r="K5541" s="104" t="s">
        <v>11723</v>
      </c>
      <c r="L5541" s="111"/>
      <c r="M5541" s="107"/>
      <c r="N5541" s="112"/>
      <c r="O5541" s="102"/>
      <c r="P5541" s="39"/>
      <c r="Q5541" s="39"/>
      <c r="R5541" s="109"/>
      <c r="S5541" s="102"/>
      <c r="T5541" s="102"/>
      <c r="U5541" s="102"/>
      <c r="V5541" s="118" t="s">
        <v>5147</v>
      </c>
      <c r="W5541" s="107"/>
      <c r="X5541" s="113"/>
    </row>
    <row r="5542" spans="1:24" ht="12.95" customHeight="1" x14ac:dyDescent="0.2">
      <c r="A5542" s="102"/>
      <c r="B5542" s="102" t="s">
        <v>13044</v>
      </c>
      <c r="C5542" s="102" t="s">
        <v>5627</v>
      </c>
      <c r="D5542" s="266" t="s">
        <v>37657</v>
      </c>
      <c r="E5542" s="102"/>
      <c r="F5542" s="104" t="s">
        <v>14834</v>
      </c>
      <c r="G5542" s="105">
        <v>14923</v>
      </c>
      <c r="H5542" s="102"/>
      <c r="I5542" s="102"/>
      <c r="J5542" s="102" t="s">
        <v>3185</v>
      </c>
      <c r="K5542" s="104" t="s">
        <v>5744</v>
      </c>
      <c r="L5542" s="111"/>
      <c r="M5542" s="107"/>
      <c r="N5542" s="112"/>
      <c r="O5542" s="102"/>
      <c r="P5542" s="39"/>
      <c r="Q5542" s="39"/>
      <c r="R5542" s="109"/>
      <c r="S5542" s="102"/>
      <c r="T5542" s="102"/>
      <c r="U5542" s="102"/>
      <c r="V5542" s="118" t="s">
        <v>5147</v>
      </c>
      <c r="W5542" s="107"/>
      <c r="X5542" s="113"/>
    </row>
    <row r="5543" spans="1:24" ht="12.95" customHeight="1" x14ac:dyDescent="0.2">
      <c r="A5543" s="102"/>
      <c r="B5543" s="102" t="s">
        <v>13044</v>
      </c>
      <c r="C5543" s="102" t="s">
        <v>5627</v>
      </c>
      <c r="D5543" s="266" t="s">
        <v>37658</v>
      </c>
      <c r="E5543" s="102"/>
      <c r="F5543" s="104" t="s">
        <v>14834</v>
      </c>
      <c r="G5543" s="105">
        <v>15196</v>
      </c>
      <c r="H5543" s="102"/>
      <c r="I5543" s="102"/>
      <c r="J5543" s="102" t="s">
        <v>13121</v>
      </c>
      <c r="K5543" s="104" t="s">
        <v>5745</v>
      </c>
      <c r="L5543" s="111"/>
      <c r="M5543" s="107"/>
      <c r="N5543" s="112"/>
      <c r="O5543" s="102"/>
      <c r="P5543" s="39"/>
      <c r="Q5543" s="39"/>
      <c r="R5543" s="109"/>
      <c r="S5543" s="102"/>
      <c r="T5543" s="102"/>
      <c r="U5543" s="102"/>
      <c r="V5543" s="118" t="s">
        <v>5147</v>
      </c>
      <c r="W5543" s="107"/>
      <c r="X5543" s="113"/>
    </row>
    <row r="5544" spans="1:24" ht="12.95" customHeight="1" x14ac:dyDescent="0.2">
      <c r="A5544" s="102"/>
      <c r="B5544" s="102" t="s">
        <v>13044</v>
      </c>
      <c r="C5544" s="102" t="s">
        <v>5627</v>
      </c>
      <c r="D5544" s="266" t="s">
        <v>37659</v>
      </c>
      <c r="E5544" s="102"/>
      <c r="F5544" s="104" t="s">
        <v>14834</v>
      </c>
      <c r="G5544" s="105">
        <v>15224</v>
      </c>
      <c r="H5544" s="102" t="s">
        <v>10103</v>
      </c>
      <c r="I5544" s="102" t="s">
        <v>3253</v>
      </c>
      <c r="J5544" s="102" t="s">
        <v>8827</v>
      </c>
      <c r="K5544" s="104" t="s">
        <v>7975</v>
      </c>
      <c r="L5544" s="111"/>
      <c r="M5544" s="107"/>
      <c r="N5544" s="112"/>
      <c r="O5544" s="102"/>
      <c r="P5544" s="39"/>
      <c r="Q5544" s="39"/>
      <c r="R5544" s="109"/>
      <c r="S5544" s="102"/>
      <c r="T5544" s="102"/>
      <c r="U5544" s="102"/>
      <c r="V5544" s="118" t="s">
        <v>5147</v>
      </c>
      <c r="W5544" s="107"/>
      <c r="X5544" s="113"/>
    </row>
    <row r="5545" spans="1:24" ht="12.95" customHeight="1" x14ac:dyDescent="0.2">
      <c r="A5545" s="102"/>
      <c r="B5545" s="102" t="s">
        <v>13044</v>
      </c>
      <c r="C5545" s="102" t="s">
        <v>5627</v>
      </c>
      <c r="D5545" s="266" t="s">
        <v>37660</v>
      </c>
      <c r="E5545" s="102"/>
      <c r="F5545" s="104" t="s">
        <v>14834</v>
      </c>
      <c r="G5545" s="105">
        <v>15743</v>
      </c>
      <c r="H5545" s="102"/>
      <c r="I5545" s="102"/>
      <c r="J5545" s="102" t="s">
        <v>13122</v>
      </c>
      <c r="K5545" s="104" t="s">
        <v>5746</v>
      </c>
      <c r="L5545" s="111"/>
      <c r="M5545" s="107"/>
      <c r="N5545" s="112"/>
      <c r="O5545" s="102"/>
      <c r="P5545" s="39"/>
      <c r="Q5545" s="39"/>
      <c r="R5545" s="109"/>
      <c r="S5545" s="102"/>
      <c r="T5545" s="102"/>
      <c r="U5545" s="102"/>
      <c r="V5545" s="118" t="s">
        <v>5147</v>
      </c>
      <c r="W5545" s="107"/>
      <c r="X5545" s="113"/>
    </row>
    <row r="5546" spans="1:24" ht="12.95" customHeight="1" x14ac:dyDescent="0.2">
      <c r="A5546" s="101">
        <v>32082</v>
      </c>
      <c r="B5546" s="102" t="s">
        <v>13044</v>
      </c>
      <c r="C5546" s="102" t="s">
        <v>5628</v>
      </c>
      <c r="D5546" s="127" t="s">
        <v>37661</v>
      </c>
      <c r="E5546" s="102"/>
      <c r="F5546" s="104" t="s">
        <v>14834</v>
      </c>
      <c r="G5546" s="105">
        <v>15911</v>
      </c>
      <c r="H5546" s="102" t="s">
        <v>7198</v>
      </c>
      <c r="I5546" s="102" t="s">
        <v>4890</v>
      </c>
      <c r="J5546" s="102" t="s">
        <v>4389</v>
      </c>
      <c r="K5546" s="102" t="s">
        <v>14959</v>
      </c>
      <c r="L5546" s="111"/>
      <c r="M5546" s="109">
        <v>3</v>
      </c>
      <c r="N5546" s="108" t="s">
        <v>32423</v>
      </c>
      <c r="O5546" s="102"/>
      <c r="P5546" s="39"/>
      <c r="Q5546" s="39"/>
      <c r="R5546" s="109"/>
      <c r="S5546" s="102"/>
      <c r="T5546" s="102"/>
      <c r="U5546" s="102"/>
      <c r="V5546" s="118">
        <v>15</v>
      </c>
      <c r="W5546" s="107"/>
      <c r="X5546" s="113"/>
    </row>
    <row r="5547" spans="1:24" ht="12.95" customHeight="1" x14ac:dyDescent="0.2">
      <c r="A5547" s="101">
        <v>32203</v>
      </c>
      <c r="B5547" s="102" t="s">
        <v>13044</v>
      </c>
      <c r="C5547" s="102" t="s">
        <v>5629</v>
      </c>
      <c r="D5547" s="127" t="s">
        <v>37662</v>
      </c>
      <c r="E5547" s="102" t="s">
        <v>11814</v>
      </c>
      <c r="F5547" s="104" t="s">
        <v>14834</v>
      </c>
      <c r="G5547" s="105">
        <v>16307</v>
      </c>
      <c r="H5547" s="102" t="s">
        <v>11819</v>
      </c>
      <c r="I5547" s="102" t="s">
        <v>32369</v>
      </c>
      <c r="J5547" s="102" t="s">
        <v>8342</v>
      </c>
      <c r="K5547" s="102" t="s">
        <v>2724</v>
      </c>
      <c r="L5547" s="111"/>
      <c r="M5547" s="109">
        <v>1</v>
      </c>
      <c r="N5547" s="112" t="s">
        <v>8687</v>
      </c>
      <c r="O5547" s="102" t="s">
        <v>13460</v>
      </c>
      <c r="P5547" s="39"/>
      <c r="Q5547" s="39"/>
      <c r="R5547" s="109"/>
      <c r="S5547" s="102"/>
      <c r="T5547" s="102"/>
      <c r="U5547" s="102" t="s">
        <v>6855</v>
      </c>
      <c r="V5547" s="118">
        <v>5</v>
      </c>
      <c r="W5547" s="107"/>
      <c r="X5547" s="113"/>
    </row>
    <row r="5548" spans="1:24" ht="12.95" customHeight="1" x14ac:dyDescent="0.2">
      <c r="A5548" s="101">
        <v>32203</v>
      </c>
      <c r="B5548" s="102" t="s">
        <v>13044</v>
      </c>
      <c r="C5548" s="102" t="s">
        <v>5629</v>
      </c>
      <c r="D5548" s="127" t="s">
        <v>37663</v>
      </c>
      <c r="E5548" s="102" t="s">
        <v>2441</v>
      </c>
      <c r="F5548" s="104" t="s">
        <v>14834</v>
      </c>
      <c r="G5548" s="105">
        <v>16307</v>
      </c>
      <c r="H5548" s="102" t="s">
        <v>32369</v>
      </c>
      <c r="I5548" s="102" t="s">
        <v>11819</v>
      </c>
      <c r="J5548" s="102" t="s">
        <v>8342</v>
      </c>
      <c r="K5548" s="102" t="s">
        <v>10322</v>
      </c>
      <c r="L5548" s="111"/>
      <c r="M5548" s="109">
        <v>2</v>
      </c>
      <c r="N5548" s="112" t="s">
        <v>15826</v>
      </c>
      <c r="O5548" s="102" t="s">
        <v>11774</v>
      </c>
      <c r="P5548" s="39"/>
      <c r="Q5548" s="39"/>
      <c r="R5548" s="109"/>
      <c r="S5548" s="102" t="s">
        <v>8315</v>
      </c>
      <c r="T5548" s="102"/>
      <c r="U5548" s="102" t="s">
        <v>3012</v>
      </c>
      <c r="V5548" s="118">
        <v>6</v>
      </c>
      <c r="W5548" s="107"/>
      <c r="X5548" s="113"/>
    </row>
    <row r="5549" spans="1:24" ht="12.95" customHeight="1" x14ac:dyDescent="0.2">
      <c r="A5549" s="101">
        <v>32325</v>
      </c>
      <c r="B5549" s="102" t="s">
        <v>13044</v>
      </c>
      <c r="C5549" s="102" t="s">
        <v>8521</v>
      </c>
      <c r="D5549" s="127" t="s">
        <v>37664</v>
      </c>
      <c r="E5549" s="102"/>
      <c r="F5549" s="104" t="s">
        <v>14834</v>
      </c>
      <c r="G5549" s="105">
        <v>16494</v>
      </c>
      <c r="H5549" s="102" t="s">
        <v>4890</v>
      </c>
      <c r="I5549" s="102" t="s">
        <v>10103</v>
      </c>
      <c r="J5549" s="102" t="s">
        <v>9669</v>
      </c>
      <c r="K5549" s="102" t="s">
        <v>13999</v>
      </c>
      <c r="L5549" s="111"/>
      <c r="M5549" s="107">
        <v>2</v>
      </c>
      <c r="N5549" s="112" t="s">
        <v>15848</v>
      </c>
      <c r="O5549" s="102" t="s">
        <v>9670</v>
      </c>
      <c r="P5549" s="39"/>
      <c r="Q5549" s="39"/>
      <c r="R5549" s="109"/>
      <c r="S5549" s="102"/>
      <c r="T5549" s="102"/>
      <c r="U5549" s="102" t="s">
        <v>14790</v>
      </c>
      <c r="V5549" s="118" t="s">
        <v>4412</v>
      </c>
      <c r="W5549" s="107"/>
      <c r="X5549" s="113"/>
    </row>
    <row r="5550" spans="1:24" ht="12.95" customHeight="1" x14ac:dyDescent="0.2">
      <c r="A5550" s="101">
        <v>32448</v>
      </c>
      <c r="B5550" s="102" t="s">
        <v>13044</v>
      </c>
      <c r="C5550" s="103" t="s">
        <v>8634</v>
      </c>
      <c r="D5550" s="127" t="s">
        <v>37665</v>
      </c>
      <c r="E5550" s="102"/>
      <c r="F5550" s="104" t="s">
        <v>14834</v>
      </c>
      <c r="G5550" s="105">
        <v>14741</v>
      </c>
      <c r="H5550" s="102" t="s">
        <v>32424</v>
      </c>
      <c r="I5550" s="102" t="s">
        <v>11819</v>
      </c>
      <c r="J5550" s="102" t="s">
        <v>12317</v>
      </c>
      <c r="K5550" s="102"/>
      <c r="L5550" s="111"/>
      <c r="M5550" s="109">
        <v>4.5</v>
      </c>
      <c r="N5550" s="108" t="s">
        <v>32425</v>
      </c>
      <c r="O5550" s="102"/>
      <c r="P5550" s="39"/>
      <c r="Q5550" s="39"/>
      <c r="R5550" s="109"/>
      <c r="S5550" s="102"/>
      <c r="T5550" s="102"/>
      <c r="U5550" s="102" t="s">
        <v>18470</v>
      </c>
      <c r="V5550" s="118">
        <v>8</v>
      </c>
      <c r="W5550" s="107"/>
      <c r="X5550" s="113"/>
    </row>
    <row r="5551" spans="1:24" ht="12.95" customHeight="1" x14ac:dyDescent="0.2">
      <c r="A5551" s="101">
        <v>32568</v>
      </c>
      <c r="B5551" s="102" t="s">
        <v>13044</v>
      </c>
      <c r="C5551" s="102" t="s">
        <v>8635</v>
      </c>
      <c r="D5551" s="127" t="s">
        <v>37666</v>
      </c>
      <c r="E5551" s="102"/>
      <c r="F5551" s="104" t="s">
        <v>14834</v>
      </c>
      <c r="G5551" s="105">
        <v>16296</v>
      </c>
      <c r="H5551" s="102" t="s">
        <v>3804</v>
      </c>
      <c r="I5551" s="102" t="s">
        <v>11819</v>
      </c>
      <c r="J5551" s="102" t="s">
        <v>9029</v>
      </c>
      <c r="K5551" s="102" t="s">
        <v>1276</v>
      </c>
      <c r="L5551" s="111"/>
      <c r="M5551" s="109">
        <v>3</v>
      </c>
      <c r="N5551" s="112" t="s">
        <v>18471</v>
      </c>
      <c r="O5551" s="102" t="s">
        <v>12426</v>
      </c>
      <c r="P5551" s="39"/>
      <c r="Q5551" s="39"/>
      <c r="R5551" s="109"/>
      <c r="S5551" s="102"/>
      <c r="T5551" s="102"/>
      <c r="U5551" s="102"/>
      <c r="V5551" s="118">
        <v>7</v>
      </c>
      <c r="W5551" s="107"/>
      <c r="X5551" s="113"/>
    </row>
    <row r="5552" spans="1:24" ht="12.95" customHeight="1" x14ac:dyDescent="0.2">
      <c r="A5552" s="102">
        <v>1990</v>
      </c>
      <c r="B5552" s="102" t="s">
        <v>13044</v>
      </c>
      <c r="C5552" s="102" t="s">
        <v>8636</v>
      </c>
      <c r="D5552" s="127" t="s">
        <v>37667</v>
      </c>
      <c r="E5552" s="102"/>
      <c r="F5552" s="104" t="s">
        <v>14834</v>
      </c>
      <c r="G5552" s="105">
        <v>15255</v>
      </c>
      <c r="H5552" s="102" t="s">
        <v>10103</v>
      </c>
      <c r="I5552" s="102" t="s">
        <v>11819</v>
      </c>
      <c r="J5552" s="102" t="s">
        <v>5998</v>
      </c>
      <c r="K5552" s="102" t="s">
        <v>14596</v>
      </c>
      <c r="L5552" s="111"/>
      <c r="M5552" s="107">
        <v>4</v>
      </c>
      <c r="N5552" s="112" t="s">
        <v>18472</v>
      </c>
      <c r="O5552" s="102" t="s">
        <v>1883</v>
      </c>
      <c r="P5552" s="39"/>
      <c r="Q5552" s="39"/>
      <c r="R5552" s="109"/>
      <c r="S5552" s="102" t="s">
        <v>8315</v>
      </c>
      <c r="T5552" s="102"/>
      <c r="U5552" s="102" t="s">
        <v>13334</v>
      </c>
      <c r="V5552" s="118">
        <v>10</v>
      </c>
      <c r="W5552" s="107"/>
      <c r="X5552" s="113"/>
    </row>
    <row r="5553" spans="1:24" ht="12.95" customHeight="1" x14ac:dyDescent="0.2">
      <c r="A5553" s="101">
        <v>33239</v>
      </c>
      <c r="B5553" s="102" t="s">
        <v>13044</v>
      </c>
      <c r="C5553" s="102" t="s">
        <v>12944</v>
      </c>
      <c r="D5553" s="127" t="s">
        <v>37668</v>
      </c>
      <c r="E5553" s="102"/>
      <c r="F5553" s="104" t="s">
        <v>14834</v>
      </c>
      <c r="G5553" s="105">
        <v>14618</v>
      </c>
      <c r="H5553" s="102" t="s">
        <v>10103</v>
      </c>
      <c r="I5553" s="102" t="s">
        <v>3253</v>
      </c>
      <c r="J5553" s="102" t="s">
        <v>1024</v>
      </c>
      <c r="K5553" s="102"/>
      <c r="L5553" s="111"/>
      <c r="M5553" s="109">
        <v>3</v>
      </c>
      <c r="N5553" s="112" t="s">
        <v>18473</v>
      </c>
      <c r="O5553" s="102" t="s">
        <v>8200</v>
      </c>
      <c r="P5553" s="39"/>
      <c r="Q5553" s="39"/>
      <c r="R5553" s="109" t="s">
        <v>7035</v>
      </c>
      <c r="S5553" s="102"/>
      <c r="T5553" s="102"/>
      <c r="U5553" s="102" t="s">
        <v>18474</v>
      </c>
      <c r="V5553" s="118">
        <v>10</v>
      </c>
      <c r="W5553" s="107"/>
      <c r="X5553" s="113"/>
    </row>
    <row r="5554" spans="1:24" ht="12.95" customHeight="1" x14ac:dyDescent="0.2">
      <c r="A5554" s="101">
        <v>33239</v>
      </c>
      <c r="B5554" s="102" t="s">
        <v>13044</v>
      </c>
      <c r="C5554" s="102" t="s">
        <v>12944</v>
      </c>
      <c r="D5554" s="127" t="s">
        <v>37669</v>
      </c>
      <c r="E5554" s="102"/>
      <c r="F5554" s="104" t="s">
        <v>14834</v>
      </c>
      <c r="G5554" s="105">
        <v>14585</v>
      </c>
      <c r="H5554" s="102" t="s">
        <v>3253</v>
      </c>
      <c r="I5554" s="102" t="s">
        <v>10103</v>
      </c>
      <c r="J5554" s="102" t="s">
        <v>4188</v>
      </c>
      <c r="K5554" s="102" t="s">
        <v>8378</v>
      </c>
      <c r="L5554" s="111"/>
      <c r="M5554" s="109">
        <v>2</v>
      </c>
      <c r="N5554" s="112" t="s">
        <v>16747</v>
      </c>
      <c r="O5554" s="102" t="s">
        <v>12721</v>
      </c>
      <c r="P5554" s="39"/>
      <c r="Q5554" s="39"/>
      <c r="R5554" s="109"/>
      <c r="S5554" s="102"/>
      <c r="T5554" s="102"/>
      <c r="U5554" s="102" t="s">
        <v>9548</v>
      </c>
      <c r="V5554" s="118">
        <v>6</v>
      </c>
      <c r="W5554" s="107"/>
      <c r="X5554" s="113"/>
    </row>
    <row r="5555" spans="1:24" ht="12.95" customHeight="1" x14ac:dyDescent="0.2">
      <c r="A5555" s="101">
        <v>33329</v>
      </c>
      <c r="B5555" s="102" t="s">
        <v>13044</v>
      </c>
      <c r="C5555" s="102" t="s">
        <v>12945</v>
      </c>
      <c r="D5555" s="127" t="s">
        <v>37670</v>
      </c>
      <c r="E5555" s="102"/>
      <c r="F5555" s="104" t="s">
        <v>14834</v>
      </c>
      <c r="G5555" s="105">
        <v>15153</v>
      </c>
      <c r="H5555" s="102" t="s">
        <v>10103</v>
      </c>
      <c r="I5555" s="102" t="s">
        <v>11819</v>
      </c>
      <c r="J5555" s="102"/>
      <c r="K5555" s="102" t="s">
        <v>12897</v>
      </c>
      <c r="L5555" s="111"/>
      <c r="M5555" s="109">
        <v>3</v>
      </c>
      <c r="N5555" s="112" t="s">
        <v>18475</v>
      </c>
      <c r="O5555" s="102" t="s">
        <v>6053</v>
      </c>
      <c r="P5555" s="39"/>
      <c r="Q5555" s="39"/>
      <c r="R5555" s="109"/>
      <c r="S5555" s="102"/>
      <c r="T5555" s="102"/>
      <c r="U5555" s="102"/>
      <c r="V5555" s="118">
        <v>7</v>
      </c>
      <c r="W5555" s="107"/>
      <c r="X5555" s="113"/>
    </row>
    <row r="5556" spans="1:24" ht="12.95" customHeight="1" x14ac:dyDescent="0.2">
      <c r="A5556" s="101">
        <v>33420</v>
      </c>
      <c r="B5556" s="102" t="s">
        <v>13044</v>
      </c>
      <c r="C5556" s="103" t="s">
        <v>12946</v>
      </c>
      <c r="D5556" s="127" t="s">
        <v>37671</v>
      </c>
      <c r="E5556" s="102"/>
      <c r="F5556" s="104" t="s">
        <v>14834</v>
      </c>
      <c r="G5556" s="105">
        <v>16473</v>
      </c>
      <c r="H5556" s="102" t="s">
        <v>11819</v>
      </c>
      <c r="I5556" s="102" t="s">
        <v>10191</v>
      </c>
      <c r="J5556" s="102" t="s">
        <v>975</v>
      </c>
      <c r="K5556" s="102" t="s">
        <v>8377</v>
      </c>
      <c r="L5556" s="111"/>
      <c r="M5556" s="107">
        <v>2</v>
      </c>
      <c r="N5556" s="112" t="s">
        <v>16178</v>
      </c>
      <c r="O5556" s="102" t="s">
        <v>976</v>
      </c>
      <c r="P5556" s="39"/>
      <c r="Q5556" s="39"/>
      <c r="R5556" s="109"/>
      <c r="S5556" s="102"/>
      <c r="T5556" s="102"/>
      <c r="U5556" s="102" t="s">
        <v>977</v>
      </c>
      <c r="V5556" s="118">
        <v>8</v>
      </c>
      <c r="W5556" s="107"/>
      <c r="X5556" s="113"/>
    </row>
    <row r="5557" spans="1:24" ht="12.95" customHeight="1" x14ac:dyDescent="0.2">
      <c r="A5557" s="101">
        <v>33512</v>
      </c>
      <c r="B5557" s="102" t="s">
        <v>13044</v>
      </c>
      <c r="C5557" s="102" t="s">
        <v>12947</v>
      </c>
      <c r="D5557" s="127" t="s">
        <v>37672</v>
      </c>
      <c r="E5557" s="102"/>
      <c r="F5557" s="104" t="s">
        <v>14834</v>
      </c>
      <c r="G5557" s="105">
        <v>16170</v>
      </c>
      <c r="H5557" s="102" t="s">
        <v>32426</v>
      </c>
      <c r="I5557" s="102" t="s">
        <v>10103</v>
      </c>
      <c r="J5557" s="102" t="s">
        <v>8905</v>
      </c>
      <c r="K5557" s="102" t="s">
        <v>2959</v>
      </c>
      <c r="L5557" s="111"/>
      <c r="M5557" s="109">
        <v>3</v>
      </c>
      <c r="N5557" s="112" t="s">
        <v>18476</v>
      </c>
      <c r="O5557" s="102" t="s">
        <v>683</v>
      </c>
      <c r="P5557" s="39"/>
      <c r="Q5557" s="39"/>
      <c r="R5557" s="109"/>
      <c r="S5557" s="102" t="s">
        <v>11080</v>
      </c>
      <c r="T5557" s="102"/>
      <c r="U5557" s="102" t="s">
        <v>18477</v>
      </c>
      <c r="V5557" s="118">
        <v>10</v>
      </c>
      <c r="W5557" s="107"/>
      <c r="X5557" s="113"/>
    </row>
    <row r="5558" spans="1:24" ht="12.95" customHeight="1" x14ac:dyDescent="0.2">
      <c r="A5558" s="101">
        <v>33604</v>
      </c>
      <c r="B5558" s="102" t="s">
        <v>13044</v>
      </c>
      <c r="C5558" s="103" t="s">
        <v>12948</v>
      </c>
      <c r="D5558" s="127" t="s">
        <v>37673</v>
      </c>
      <c r="E5558" s="102"/>
      <c r="F5558" s="104" t="s">
        <v>14834</v>
      </c>
      <c r="G5558" s="105">
        <v>15079</v>
      </c>
      <c r="H5558" s="102" t="s">
        <v>30684</v>
      </c>
      <c r="I5558" s="102" t="s">
        <v>7198</v>
      </c>
      <c r="J5558" s="102" t="s">
        <v>7327</v>
      </c>
      <c r="K5558" s="102" t="s">
        <v>10090</v>
      </c>
      <c r="L5558" s="111"/>
      <c r="M5558" s="109">
        <v>2</v>
      </c>
      <c r="N5558" s="112" t="s">
        <v>16730</v>
      </c>
      <c r="O5558" s="102" t="s">
        <v>12252</v>
      </c>
      <c r="P5558" s="39"/>
      <c r="Q5558" s="39"/>
      <c r="R5558" s="109"/>
      <c r="S5558" s="102"/>
      <c r="T5558" s="102"/>
      <c r="U5558" s="102" t="s">
        <v>4388</v>
      </c>
      <c r="V5558" s="118">
        <v>9</v>
      </c>
      <c r="W5558" s="107"/>
      <c r="X5558" s="113"/>
    </row>
    <row r="5559" spans="1:24" ht="12.95" customHeight="1" x14ac:dyDescent="0.2">
      <c r="A5559" s="101">
        <v>33695</v>
      </c>
      <c r="B5559" s="102" t="s">
        <v>13044</v>
      </c>
      <c r="C5559" s="103" t="s">
        <v>12949</v>
      </c>
      <c r="D5559" s="127" t="s">
        <v>37674</v>
      </c>
      <c r="E5559" s="102"/>
      <c r="F5559" s="104" t="s">
        <v>14834</v>
      </c>
      <c r="G5559" s="105">
        <v>14618</v>
      </c>
      <c r="H5559" s="102"/>
      <c r="I5559" s="102"/>
      <c r="J5559" s="102" t="s">
        <v>1024</v>
      </c>
      <c r="K5559" s="102"/>
      <c r="L5559" s="111"/>
      <c r="M5559" s="107"/>
      <c r="N5559" s="112"/>
      <c r="O5559" s="102"/>
      <c r="P5559" s="39"/>
      <c r="Q5559" s="39"/>
      <c r="R5559" s="109"/>
      <c r="S5559" s="102"/>
      <c r="T5559" s="102"/>
      <c r="U5559" s="102"/>
      <c r="V5559" s="118" t="s">
        <v>5147</v>
      </c>
      <c r="W5559" s="107"/>
      <c r="X5559" s="113"/>
    </row>
    <row r="5560" spans="1:24" ht="12.95" customHeight="1" x14ac:dyDescent="0.2">
      <c r="A5560" s="101">
        <v>33786</v>
      </c>
      <c r="B5560" s="102" t="s">
        <v>13044</v>
      </c>
      <c r="C5560" s="103" t="s">
        <v>12950</v>
      </c>
      <c r="D5560" s="127" t="s">
        <v>37675</v>
      </c>
      <c r="E5560" s="102"/>
      <c r="F5560" s="104" t="s">
        <v>14834</v>
      </c>
      <c r="G5560" s="105">
        <v>16234</v>
      </c>
      <c r="H5560" s="102" t="s">
        <v>13336</v>
      </c>
      <c r="I5560" s="102" t="s">
        <v>11819</v>
      </c>
      <c r="J5560" s="102" t="s">
        <v>7053</v>
      </c>
      <c r="K5560" s="102" t="s">
        <v>14597</v>
      </c>
      <c r="L5560" s="111"/>
      <c r="M5560" s="107">
        <v>4</v>
      </c>
      <c r="N5560" s="112" t="s">
        <v>18478</v>
      </c>
      <c r="O5560" s="102" t="s">
        <v>768</v>
      </c>
      <c r="P5560" s="39"/>
      <c r="Q5560" s="39"/>
      <c r="R5560" s="109"/>
      <c r="S5560" s="102"/>
      <c r="T5560" s="102"/>
      <c r="U5560" s="102" t="s">
        <v>1713</v>
      </c>
      <c r="V5560" s="118">
        <v>9.5</v>
      </c>
      <c r="W5560" s="107"/>
      <c r="X5560" s="113"/>
    </row>
    <row r="5561" spans="1:24" ht="12.95" customHeight="1" x14ac:dyDescent="0.2">
      <c r="A5561" s="101">
        <v>33878</v>
      </c>
      <c r="B5561" s="102" t="s">
        <v>13044</v>
      </c>
      <c r="C5561" s="103" t="s">
        <v>12951</v>
      </c>
      <c r="D5561" s="127" t="s">
        <v>37676</v>
      </c>
      <c r="E5561" s="102" t="s">
        <v>769</v>
      </c>
      <c r="F5561" s="104" t="s">
        <v>14834</v>
      </c>
      <c r="G5561" s="105">
        <v>16046</v>
      </c>
      <c r="H5561" s="102" t="s">
        <v>11819</v>
      </c>
      <c r="I5561" s="102" t="s">
        <v>10191</v>
      </c>
      <c r="J5561" s="102" t="s">
        <v>9067</v>
      </c>
      <c r="K5561" s="132" t="s">
        <v>3799</v>
      </c>
      <c r="L5561" s="111"/>
      <c r="M5561" s="107">
        <v>0.5</v>
      </c>
      <c r="N5561" s="108" t="s">
        <v>12955</v>
      </c>
      <c r="O5561" s="102"/>
      <c r="P5561" s="39"/>
      <c r="Q5561" s="39"/>
      <c r="R5561" s="109"/>
      <c r="S5561" s="102"/>
      <c r="T5561" s="102"/>
      <c r="U5561" s="102"/>
      <c r="V5561" s="118">
        <v>6</v>
      </c>
      <c r="W5561" s="107"/>
      <c r="X5561" s="113"/>
    </row>
    <row r="5562" spans="1:24" ht="12.95" customHeight="1" x14ac:dyDescent="0.2">
      <c r="A5562" s="101">
        <v>33878</v>
      </c>
      <c r="B5562" s="102" t="s">
        <v>13044</v>
      </c>
      <c r="C5562" s="102" t="s">
        <v>12951</v>
      </c>
      <c r="D5562" s="127" t="s">
        <v>37677</v>
      </c>
      <c r="E5562" s="102" t="s">
        <v>769</v>
      </c>
      <c r="F5562" s="104" t="s">
        <v>14834</v>
      </c>
      <c r="G5562" s="105">
        <v>16069</v>
      </c>
      <c r="H5562" s="102" t="s">
        <v>11819</v>
      </c>
      <c r="I5562" s="102" t="s">
        <v>30767</v>
      </c>
      <c r="J5562" s="102" t="s">
        <v>9068</v>
      </c>
      <c r="K5562" s="132" t="s">
        <v>5939</v>
      </c>
      <c r="L5562" s="111"/>
      <c r="M5562" s="107">
        <v>0.5</v>
      </c>
      <c r="N5562" s="108" t="s">
        <v>12955</v>
      </c>
      <c r="O5562" s="102"/>
      <c r="P5562" s="39"/>
      <c r="Q5562" s="39"/>
      <c r="R5562" s="109"/>
      <c r="S5562" s="102"/>
      <c r="T5562" s="102"/>
      <c r="U5562" s="102" t="s">
        <v>19636</v>
      </c>
      <c r="V5562" s="118">
        <v>6</v>
      </c>
      <c r="W5562" s="107"/>
      <c r="X5562" s="113"/>
    </row>
    <row r="5563" spans="1:24" ht="12.95" customHeight="1" x14ac:dyDescent="0.2">
      <c r="A5563" s="101">
        <v>33878</v>
      </c>
      <c r="B5563" s="102" t="s">
        <v>13044</v>
      </c>
      <c r="C5563" s="102" t="s">
        <v>12951</v>
      </c>
      <c r="D5563" s="127" t="s">
        <v>37678</v>
      </c>
      <c r="E5563" s="102" t="s">
        <v>769</v>
      </c>
      <c r="F5563" s="104" t="s">
        <v>14834</v>
      </c>
      <c r="G5563" s="105">
        <v>15191</v>
      </c>
      <c r="H5563" s="102" t="s">
        <v>10103</v>
      </c>
      <c r="I5563" s="102" t="s">
        <v>11819</v>
      </c>
      <c r="J5563" s="102" t="s">
        <v>8341</v>
      </c>
      <c r="K5563" s="132" t="s">
        <v>3043</v>
      </c>
      <c r="L5563" s="111"/>
      <c r="M5563" s="107">
        <v>0.75</v>
      </c>
      <c r="N5563" s="108" t="s">
        <v>8687</v>
      </c>
      <c r="O5563" s="102"/>
      <c r="P5563" s="39"/>
      <c r="Q5563" s="39"/>
      <c r="R5563" s="109"/>
      <c r="S5563" s="102"/>
      <c r="T5563" s="102"/>
      <c r="U5563" s="102"/>
      <c r="V5563" s="118">
        <v>6</v>
      </c>
      <c r="W5563" s="107"/>
      <c r="X5563" s="113"/>
    </row>
    <row r="5564" spans="1:24" ht="12.95" customHeight="1" x14ac:dyDescent="0.2">
      <c r="A5564" s="101">
        <v>33878</v>
      </c>
      <c r="B5564" s="102" t="s">
        <v>13044</v>
      </c>
      <c r="C5564" s="102" t="s">
        <v>12951</v>
      </c>
      <c r="D5564" s="127" t="s">
        <v>37679</v>
      </c>
      <c r="E5564" s="102" t="s">
        <v>769</v>
      </c>
      <c r="F5564" s="104" t="s">
        <v>14834</v>
      </c>
      <c r="G5564" s="105"/>
      <c r="H5564" s="102"/>
      <c r="I5564" s="102"/>
      <c r="J5564" s="102"/>
      <c r="K5564" s="102" t="s">
        <v>5328</v>
      </c>
      <c r="L5564" s="111" t="s">
        <v>4266</v>
      </c>
      <c r="M5564" s="102"/>
      <c r="N5564" s="112"/>
      <c r="O5564" s="102"/>
      <c r="P5564" s="39"/>
      <c r="Q5564" s="39"/>
      <c r="R5564" s="102"/>
      <c r="S5564" s="102"/>
      <c r="T5564" s="102"/>
      <c r="U5564" s="102"/>
      <c r="V5564" s="118" t="s">
        <v>5147</v>
      </c>
      <c r="W5564" s="102"/>
      <c r="X5564" s="113"/>
    </row>
    <row r="5565" spans="1:24" ht="12.95" customHeight="1" x14ac:dyDescent="0.2">
      <c r="A5565" s="101">
        <v>33970</v>
      </c>
      <c r="B5565" s="102" t="s">
        <v>13044</v>
      </c>
      <c r="C5565" s="103" t="s">
        <v>12952</v>
      </c>
      <c r="D5565" s="127" t="s">
        <v>37680</v>
      </c>
      <c r="E5565" s="102"/>
      <c r="F5565" s="104" t="s">
        <v>14834</v>
      </c>
      <c r="G5565" s="105">
        <v>16520</v>
      </c>
      <c r="H5565" s="102" t="s">
        <v>11819</v>
      </c>
      <c r="I5565" s="102" t="s">
        <v>13336</v>
      </c>
      <c r="J5565" s="102" t="s">
        <v>247</v>
      </c>
      <c r="K5565" s="132" t="s">
        <v>7558</v>
      </c>
      <c r="L5565" s="111"/>
      <c r="M5565" s="107">
        <v>1.5</v>
      </c>
      <c r="N5565" s="108" t="s">
        <v>32427</v>
      </c>
      <c r="O5565" s="102" t="s">
        <v>15148</v>
      </c>
      <c r="P5565" s="39"/>
      <c r="Q5565" s="39"/>
      <c r="R5565" s="109"/>
      <c r="S5565" s="102"/>
      <c r="T5565" s="102"/>
      <c r="U5565" s="102" t="s">
        <v>5923</v>
      </c>
      <c r="V5565" s="118">
        <v>12</v>
      </c>
      <c r="W5565" s="107"/>
      <c r="X5565" s="113"/>
    </row>
    <row r="5566" spans="1:24" ht="12.95" customHeight="1" x14ac:dyDescent="0.2">
      <c r="A5566" s="101">
        <v>34425</v>
      </c>
      <c r="B5566" s="102" t="s">
        <v>13044</v>
      </c>
      <c r="C5566" s="164" t="s">
        <v>9994</v>
      </c>
      <c r="D5566" s="127" t="s">
        <v>37681</v>
      </c>
      <c r="E5566" s="102"/>
      <c r="F5566" s="104" t="s">
        <v>14834</v>
      </c>
      <c r="G5566" s="105">
        <v>16254</v>
      </c>
      <c r="H5566" s="102" t="s">
        <v>11819</v>
      </c>
      <c r="I5566" s="102" t="s">
        <v>10103</v>
      </c>
      <c r="J5566" s="102"/>
      <c r="K5566" s="102" t="s">
        <v>5940</v>
      </c>
      <c r="L5566" s="111"/>
      <c r="M5566" s="107" t="s">
        <v>1930</v>
      </c>
      <c r="N5566" s="112" t="s">
        <v>10386</v>
      </c>
      <c r="O5566" s="102"/>
      <c r="P5566" s="39"/>
      <c r="Q5566" s="39"/>
      <c r="R5566" s="109"/>
      <c r="S5566" s="102"/>
      <c r="T5566" s="102"/>
      <c r="U5566" s="102"/>
      <c r="V5566" s="118" t="s">
        <v>13670</v>
      </c>
      <c r="W5566" s="107"/>
      <c r="X5566" s="113"/>
    </row>
    <row r="5567" spans="1:24" ht="12.95" customHeight="1" x14ac:dyDescent="0.2">
      <c r="A5567" s="128">
        <v>2014</v>
      </c>
      <c r="B5567" s="128" t="s">
        <v>29412</v>
      </c>
      <c r="C5567" s="197" t="s">
        <v>29413</v>
      </c>
      <c r="D5567" s="128" t="s">
        <v>29547</v>
      </c>
      <c r="E5567" s="128" t="s">
        <v>29548</v>
      </c>
      <c r="F5567" s="268" t="s">
        <v>6406</v>
      </c>
      <c r="G5567" s="142">
        <v>14496</v>
      </c>
      <c r="H5567" s="102" t="s">
        <v>30796</v>
      </c>
      <c r="I5567" s="128" t="s">
        <v>11819</v>
      </c>
      <c r="J5567" s="128" t="s">
        <v>29549</v>
      </c>
      <c r="K5567" s="128"/>
      <c r="L5567" s="143"/>
      <c r="M5567" s="145">
        <v>2</v>
      </c>
      <c r="N5567" s="144" t="s">
        <v>29550</v>
      </c>
      <c r="O5567" s="128" t="s">
        <v>15959</v>
      </c>
      <c r="P5567" s="128"/>
      <c r="Q5567" s="128" t="s">
        <v>17671</v>
      </c>
      <c r="R5567" s="128"/>
      <c r="S5567" s="128"/>
      <c r="T5567" s="128" t="s">
        <v>20541</v>
      </c>
      <c r="U5567" s="128" t="s">
        <v>29551</v>
      </c>
      <c r="V5567" s="145">
        <v>4.5</v>
      </c>
      <c r="W5567" s="130"/>
      <c r="X5567" s="113"/>
    </row>
    <row r="5568" spans="1:24" ht="12.95" customHeight="1" x14ac:dyDescent="0.2">
      <c r="A5568" s="128">
        <v>2014</v>
      </c>
      <c r="B5568" s="128" t="s">
        <v>29412</v>
      </c>
      <c r="C5568" s="128" t="s">
        <v>29413</v>
      </c>
      <c r="D5568" s="128" t="s">
        <v>29552</v>
      </c>
      <c r="E5568" s="128" t="s">
        <v>29553</v>
      </c>
      <c r="F5568" s="268" t="s">
        <v>6406</v>
      </c>
      <c r="G5568" s="142">
        <v>16229</v>
      </c>
      <c r="H5568" s="128" t="s">
        <v>11819</v>
      </c>
      <c r="I5568" s="128" t="s">
        <v>10191</v>
      </c>
      <c r="J5568" s="128" t="s">
        <v>29564</v>
      </c>
      <c r="K5568" s="128"/>
      <c r="L5568" s="143"/>
      <c r="M5568" s="145">
        <v>2</v>
      </c>
      <c r="N5568" s="144" t="s">
        <v>29565</v>
      </c>
      <c r="O5568" s="128"/>
      <c r="P5568" s="128" t="s">
        <v>13301</v>
      </c>
      <c r="Q5568" s="128" t="s">
        <v>16828</v>
      </c>
      <c r="R5568" s="128"/>
      <c r="S5568" s="128"/>
      <c r="T5568" s="128" t="s">
        <v>20547</v>
      </c>
      <c r="U5568" s="128"/>
      <c r="V5568" s="145">
        <v>4.5</v>
      </c>
      <c r="W5568" s="130"/>
      <c r="X5568" s="113"/>
    </row>
    <row r="5569" spans="1:24" ht="12.95" customHeight="1" x14ac:dyDescent="0.2">
      <c r="A5569" s="128">
        <v>2014</v>
      </c>
      <c r="B5569" s="128" t="s">
        <v>29412</v>
      </c>
      <c r="C5569" s="128" t="s">
        <v>29413</v>
      </c>
      <c r="D5569" s="128" t="s">
        <v>29566</v>
      </c>
      <c r="E5569" s="128" t="s">
        <v>29554</v>
      </c>
      <c r="F5569" s="268" t="s">
        <v>6406</v>
      </c>
      <c r="G5569" s="142">
        <v>15824</v>
      </c>
      <c r="H5569" s="128" t="s">
        <v>13336</v>
      </c>
      <c r="I5569" s="128" t="s">
        <v>2625</v>
      </c>
      <c r="J5569" s="128" t="s">
        <v>29567</v>
      </c>
      <c r="K5569" s="128"/>
      <c r="L5569" s="143"/>
      <c r="M5569" s="145">
        <v>2</v>
      </c>
      <c r="N5569" s="144" t="s">
        <v>29568</v>
      </c>
      <c r="O5569" s="128"/>
      <c r="P5569" s="128"/>
      <c r="Q5569" s="128" t="s">
        <v>16885</v>
      </c>
      <c r="R5569" s="128"/>
      <c r="S5569" s="128"/>
      <c r="T5569" s="128" t="s">
        <v>21383</v>
      </c>
      <c r="U5569" s="128" t="s">
        <v>10901</v>
      </c>
      <c r="V5569" s="145">
        <v>5.5</v>
      </c>
      <c r="W5569" s="130"/>
      <c r="X5569" s="113"/>
    </row>
    <row r="5570" spans="1:24" ht="12.95" customHeight="1" x14ac:dyDescent="0.2">
      <c r="A5570" s="128">
        <v>2014</v>
      </c>
      <c r="B5570" s="128" t="s">
        <v>29412</v>
      </c>
      <c r="C5570" s="128" t="s">
        <v>29413</v>
      </c>
      <c r="D5570" s="128" t="s">
        <v>29569</v>
      </c>
      <c r="E5570" s="128" t="s">
        <v>29555</v>
      </c>
      <c r="F5570" s="268" t="s">
        <v>6406</v>
      </c>
      <c r="G5570" s="142">
        <v>16259</v>
      </c>
      <c r="H5570" s="128" t="s">
        <v>2625</v>
      </c>
      <c r="I5570" s="128" t="s">
        <v>10191</v>
      </c>
      <c r="J5570" s="128" t="s">
        <v>29570</v>
      </c>
      <c r="K5570" s="128"/>
      <c r="L5570" s="143"/>
      <c r="M5570" s="145">
        <v>2</v>
      </c>
      <c r="N5570" s="144" t="s">
        <v>29568</v>
      </c>
      <c r="O5570" s="128" t="s">
        <v>3620</v>
      </c>
      <c r="P5570" s="128" t="s">
        <v>9125</v>
      </c>
      <c r="Q5570" s="128" t="s">
        <v>15976</v>
      </c>
      <c r="R5570" s="128"/>
      <c r="S5570" s="128"/>
      <c r="T5570" s="128" t="s">
        <v>20545</v>
      </c>
      <c r="U5570" s="128" t="s">
        <v>29571</v>
      </c>
      <c r="V5570" s="145">
        <v>5.5</v>
      </c>
      <c r="W5570" s="130"/>
      <c r="X5570" s="113"/>
    </row>
    <row r="5571" spans="1:24" ht="12.95" customHeight="1" x14ac:dyDescent="0.2">
      <c r="A5571" s="128">
        <v>2014</v>
      </c>
      <c r="B5571" s="128" t="s">
        <v>29412</v>
      </c>
      <c r="C5571" s="128" t="s">
        <v>29413</v>
      </c>
      <c r="D5571" s="128" t="s">
        <v>29572</v>
      </c>
      <c r="E5571" s="128" t="s">
        <v>29556</v>
      </c>
      <c r="F5571" s="268" t="s">
        <v>6406</v>
      </c>
      <c r="G5571" s="142">
        <v>16497</v>
      </c>
      <c r="H5571" s="128" t="s">
        <v>2625</v>
      </c>
      <c r="I5571" s="102" t="s">
        <v>32421</v>
      </c>
      <c r="J5571" s="128" t="s">
        <v>4222</v>
      </c>
      <c r="K5571" s="128"/>
      <c r="L5571" s="143"/>
      <c r="M5571" s="145">
        <v>3</v>
      </c>
      <c r="N5571" s="144" t="s">
        <v>29573</v>
      </c>
      <c r="O5571" s="128" t="s">
        <v>9160</v>
      </c>
      <c r="P5571" s="128"/>
      <c r="Q5571" s="128" t="s">
        <v>15923</v>
      </c>
      <c r="R5571" s="128"/>
      <c r="S5571" s="128" t="s">
        <v>9435</v>
      </c>
      <c r="T5571" s="128" t="s">
        <v>21383</v>
      </c>
      <c r="U5571" s="128" t="s">
        <v>6868</v>
      </c>
      <c r="V5571" s="145">
        <v>6</v>
      </c>
      <c r="W5571" s="130"/>
      <c r="X5571" s="113"/>
    </row>
    <row r="5572" spans="1:24" ht="12.95" customHeight="1" x14ac:dyDescent="0.2">
      <c r="A5572" s="128">
        <v>2014</v>
      </c>
      <c r="B5572" s="128" t="s">
        <v>29412</v>
      </c>
      <c r="C5572" s="128" t="s">
        <v>29413</v>
      </c>
      <c r="D5572" s="128" t="s">
        <v>29574</v>
      </c>
      <c r="E5572" s="128" t="s">
        <v>29557</v>
      </c>
      <c r="F5572" s="268" t="s">
        <v>6406</v>
      </c>
      <c r="G5572" s="142">
        <v>16497</v>
      </c>
      <c r="H5572" s="102" t="s">
        <v>32428</v>
      </c>
      <c r="I5572" s="102" t="s">
        <v>32429</v>
      </c>
      <c r="J5572" s="128" t="s">
        <v>29575</v>
      </c>
      <c r="K5572" s="128"/>
      <c r="L5572" s="143"/>
      <c r="M5572" s="145">
        <v>4</v>
      </c>
      <c r="N5572" s="144" t="s">
        <v>29576</v>
      </c>
      <c r="O5572" s="128"/>
      <c r="P5572" s="128"/>
      <c r="Q5572" s="128" t="s">
        <v>29577</v>
      </c>
      <c r="R5572" s="128"/>
      <c r="S5572" s="128"/>
      <c r="T5572" s="128" t="s">
        <v>21383</v>
      </c>
      <c r="U5572" s="128" t="s">
        <v>29578</v>
      </c>
      <c r="V5572" s="145">
        <v>6</v>
      </c>
      <c r="W5572" s="130"/>
      <c r="X5572" s="113"/>
    </row>
    <row r="5573" spans="1:24" ht="12.95" customHeight="1" x14ac:dyDescent="0.2">
      <c r="A5573" s="128">
        <v>2014</v>
      </c>
      <c r="B5573" s="128" t="s">
        <v>29412</v>
      </c>
      <c r="C5573" s="128" t="s">
        <v>29413</v>
      </c>
      <c r="D5573" s="128" t="s">
        <v>29579</v>
      </c>
      <c r="E5573" s="128" t="s">
        <v>29558</v>
      </c>
      <c r="F5573" s="268" t="s">
        <v>6406</v>
      </c>
      <c r="G5573" s="142">
        <v>16259</v>
      </c>
      <c r="H5573" s="128" t="s">
        <v>2625</v>
      </c>
      <c r="I5573" s="128" t="s">
        <v>10191</v>
      </c>
      <c r="J5573" s="128" t="s">
        <v>29580</v>
      </c>
      <c r="K5573" s="128"/>
      <c r="L5573" s="143"/>
      <c r="M5573" s="145">
        <v>3</v>
      </c>
      <c r="N5573" s="144" t="s">
        <v>29581</v>
      </c>
      <c r="O5573" s="128" t="s">
        <v>16905</v>
      </c>
      <c r="P5573" s="128" t="s">
        <v>9125</v>
      </c>
      <c r="Q5573" s="128" t="s">
        <v>19571</v>
      </c>
      <c r="R5573" s="128"/>
      <c r="S5573" s="128"/>
      <c r="T5573" s="128" t="s">
        <v>20545</v>
      </c>
      <c r="U5573" s="128" t="s">
        <v>6868</v>
      </c>
      <c r="V5573" s="145">
        <v>6</v>
      </c>
      <c r="W5573" s="130"/>
      <c r="X5573" s="113"/>
    </row>
    <row r="5574" spans="1:24" ht="12.95" customHeight="1" x14ac:dyDescent="0.2">
      <c r="A5574" s="128">
        <v>2014</v>
      </c>
      <c r="B5574" s="128" t="s">
        <v>29412</v>
      </c>
      <c r="C5574" s="128" t="s">
        <v>29413</v>
      </c>
      <c r="D5574" s="128" t="s">
        <v>29584</v>
      </c>
      <c r="E5574" s="128" t="s">
        <v>29559</v>
      </c>
      <c r="F5574" s="268" t="s">
        <v>6406</v>
      </c>
      <c r="G5574" s="142">
        <v>14754</v>
      </c>
      <c r="H5574" s="128" t="s">
        <v>11819</v>
      </c>
      <c r="I5574" s="128" t="s">
        <v>13336</v>
      </c>
      <c r="J5574" s="128" t="s">
        <v>29582</v>
      </c>
      <c r="K5574" s="128"/>
      <c r="L5574" s="143"/>
      <c r="M5574" s="145">
        <v>2</v>
      </c>
      <c r="N5574" s="144" t="s">
        <v>29583</v>
      </c>
      <c r="O5574" s="128" t="s">
        <v>16511</v>
      </c>
      <c r="P5574" s="128" t="s">
        <v>162</v>
      </c>
      <c r="Q5574" s="128" t="s">
        <v>13301</v>
      </c>
      <c r="R5574" s="128"/>
      <c r="S5574" s="128"/>
      <c r="T5574" s="128" t="s">
        <v>28757</v>
      </c>
      <c r="U5574" s="128" t="s">
        <v>1713</v>
      </c>
      <c r="V5574" s="145">
        <v>7</v>
      </c>
      <c r="W5574" s="130"/>
      <c r="X5574" s="113"/>
    </row>
    <row r="5575" spans="1:24" ht="12.95" customHeight="1" x14ac:dyDescent="0.2">
      <c r="A5575" s="128">
        <v>2014</v>
      </c>
      <c r="B5575" s="128" t="s">
        <v>29412</v>
      </c>
      <c r="C5575" s="128" t="s">
        <v>29413</v>
      </c>
      <c r="D5575" s="128" t="s">
        <v>29585</v>
      </c>
      <c r="E5575" s="128" t="s">
        <v>29560</v>
      </c>
      <c r="F5575" s="268" t="s">
        <v>6406</v>
      </c>
      <c r="G5575" s="142">
        <v>16182</v>
      </c>
      <c r="H5575" s="128" t="s">
        <v>13336</v>
      </c>
      <c r="I5575" s="102" t="s">
        <v>32430</v>
      </c>
      <c r="J5575" s="201" t="s">
        <v>29586</v>
      </c>
      <c r="K5575" s="128"/>
      <c r="L5575" s="143"/>
      <c r="M5575" s="145">
        <v>3</v>
      </c>
      <c r="N5575" s="144" t="s">
        <v>29587</v>
      </c>
      <c r="O5575" s="128" t="s">
        <v>10189</v>
      </c>
      <c r="P5575" s="128" t="s">
        <v>162</v>
      </c>
      <c r="Q5575" s="128" t="s">
        <v>20246</v>
      </c>
      <c r="R5575" s="128"/>
      <c r="S5575" s="128" t="s">
        <v>9435</v>
      </c>
      <c r="T5575" s="128" t="s">
        <v>21383</v>
      </c>
      <c r="U5575" s="128" t="s">
        <v>29084</v>
      </c>
      <c r="V5575" s="145">
        <v>5</v>
      </c>
      <c r="W5575" s="130"/>
      <c r="X5575" s="113"/>
    </row>
    <row r="5576" spans="1:24" ht="12.95" customHeight="1" x14ac:dyDescent="0.2">
      <c r="A5576" s="128">
        <v>2014</v>
      </c>
      <c r="B5576" s="128" t="s">
        <v>29412</v>
      </c>
      <c r="C5576" s="128" t="s">
        <v>29413</v>
      </c>
      <c r="D5576" s="128" t="s">
        <v>29588</v>
      </c>
      <c r="E5576" s="128" t="s">
        <v>29561</v>
      </c>
      <c r="F5576" s="268" t="s">
        <v>6406</v>
      </c>
      <c r="G5576" s="142">
        <v>15783</v>
      </c>
      <c r="H5576" s="128" t="s">
        <v>2625</v>
      </c>
      <c r="I5576" s="128" t="s">
        <v>13336</v>
      </c>
      <c r="J5576" s="128" t="s">
        <v>29589</v>
      </c>
      <c r="K5576" s="128"/>
      <c r="L5576" s="143"/>
      <c r="M5576" s="145">
        <v>1</v>
      </c>
      <c r="N5576" s="144" t="s">
        <v>29590</v>
      </c>
      <c r="O5576" s="128"/>
      <c r="P5576" s="128" t="s">
        <v>9125</v>
      </c>
      <c r="Q5576" s="128" t="s">
        <v>15837</v>
      </c>
      <c r="R5576" s="128"/>
      <c r="S5576" s="128" t="s">
        <v>11080</v>
      </c>
      <c r="T5576" s="128" t="s">
        <v>21383</v>
      </c>
      <c r="U5576" s="128" t="s">
        <v>29591</v>
      </c>
      <c r="V5576" s="145">
        <v>5.5</v>
      </c>
      <c r="W5576" s="130"/>
      <c r="X5576" s="113"/>
    </row>
    <row r="5577" spans="1:24" ht="12.95" customHeight="1" x14ac:dyDescent="0.2">
      <c r="A5577" s="128">
        <v>2014</v>
      </c>
      <c r="B5577" s="128" t="s">
        <v>29412</v>
      </c>
      <c r="C5577" s="128" t="s">
        <v>29413</v>
      </c>
      <c r="D5577" s="128" t="s">
        <v>29592</v>
      </c>
      <c r="E5577" s="128" t="s">
        <v>29562</v>
      </c>
      <c r="F5577" s="268" t="s">
        <v>6406</v>
      </c>
      <c r="G5577" s="142">
        <v>16104</v>
      </c>
      <c r="H5577" s="128" t="s">
        <v>2625</v>
      </c>
      <c r="I5577" s="128" t="s">
        <v>10191</v>
      </c>
      <c r="J5577" s="128" t="s">
        <v>29593</v>
      </c>
      <c r="K5577" s="128"/>
      <c r="L5577" s="143"/>
      <c r="M5577" s="145">
        <v>3</v>
      </c>
      <c r="N5577" s="144" t="s">
        <v>29594</v>
      </c>
      <c r="O5577" s="128" t="s">
        <v>12721</v>
      </c>
      <c r="P5577" s="128" t="s">
        <v>9125</v>
      </c>
      <c r="Q5577" s="128" t="s">
        <v>20246</v>
      </c>
      <c r="R5577" s="128"/>
      <c r="S5577" s="128"/>
      <c r="T5577" s="128" t="s">
        <v>20545</v>
      </c>
      <c r="U5577" s="128" t="s">
        <v>6868</v>
      </c>
      <c r="V5577" s="145">
        <v>5.5</v>
      </c>
      <c r="W5577" s="130"/>
      <c r="X5577" s="113"/>
    </row>
    <row r="5578" spans="1:24" ht="12.95" customHeight="1" x14ac:dyDescent="0.2">
      <c r="A5578" s="128">
        <v>2014</v>
      </c>
      <c r="B5578" s="128" t="s">
        <v>29412</v>
      </c>
      <c r="C5578" s="128" t="s">
        <v>29413</v>
      </c>
      <c r="D5578" s="128" t="s">
        <v>8853</v>
      </c>
      <c r="E5578" s="128" t="s">
        <v>29563</v>
      </c>
      <c r="F5578" s="268" t="s">
        <v>6406</v>
      </c>
      <c r="G5578" s="142">
        <v>15396</v>
      </c>
      <c r="H5578" s="128" t="s">
        <v>11819</v>
      </c>
      <c r="I5578" s="128" t="s">
        <v>10103</v>
      </c>
      <c r="J5578" s="128" t="s">
        <v>29595</v>
      </c>
      <c r="K5578" s="128"/>
      <c r="L5578" s="143"/>
      <c r="M5578" s="145">
        <v>2</v>
      </c>
      <c r="N5578" s="144" t="s">
        <v>29596</v>
      </c>
      <c r="O5578" s="128"/>
      <c r="P5578" s="128"/>
      <c r="Q5578" s="128" t="s">
        <v>29597</v>
      </c>
      <c r="R5578" s="128"/>
      <c r="S5578" s="128"/>
      <c r="T5578" s="128" t="s">
        <v>7789</v>
      </c>
      <c r="U5578" s="128" t="s">
        <v>29598</v>
      </c>
      <c r="V5578" s="145">
        <v>7</v>
      </c>
      <c r="W5578" s="130"/>
      <c r="X5578" s="113"/>
    </row>
    <row r="5579" spans="1:24" ht="12.95" customHeight="1" x14ac:dyDescent="0.2">
      <c r="A5579" s="115">
        <v>2004</v>
      </c>
      <c r="B5579" s="128" t="s">
        <v>29412</v>
      </c>
      <c r="C5579" s="103" t="s">
        <v>12717</v>
      </c>
      <c r="D5579" s="102" t="s">
        <v>8493</v>
      </c>
      <c r="E5579" s="102" t="s">
        <v>10384</v>
      </c>
      <c r="F5579" s="102" t="s">
        <v>14834</v>
      </c>
      <c r="G5579" s="105">
        <v>16239</v>
      </c>
      <c r="H5579" s="107" t="s">
        <v>13336</v>
      </c>
      <c r="I5579" s="107" t="s">
        <v>11819</v>
      </c>
      <c r="J5579" s="107" t="s">
        <v>7216</v>
      </c>
      <c r="K5579" s="107"/>
      <c r="L5579" s="269"/>
      <c r="M5579" s="107">
        <v>2</v>
      </c>
      <c r="N5579" s="112" t="s">
        <v>17031</v>
      </c>
      <c r="O5579" s="102" t="s">
        <v>15959</v>
      </c>
      <c r="P5579" s="39"/>
      <c r="Q5579" s="39" t="s">
        <v>19531</v>
      </c>
      <c r="R5579" s="102"/>
      <c r="S5579" s="102"/>
      <c r="T5579" s="102" t="s">
        <v>20547</v>
      </c>
      <c r="U5579" s="102"/>
      <c r="V5579" s="109">
        <v>6.5</v>
      </c>
      <c r="W5579" s="107"/>
      <c r="X5579" s="113"/>
    </row>
    <row r="5580" spans="1:24" ht="12.95" customHeight="1" x14ac:dyDescent="0.2">
      <c r="A5580" s="115">
        <v>2004</v>
      </c>
      <c r="B5580" s="128" t="s">
        <v>29412</v>
      </c>
      <c r="C5580" s="102" t="s">
        <v>12717</v>
      </c>
      <c r="D5580" s="102" t="s">
        <v>2850</v>
      </c>
      <c r="E5580" s="107" t="s">
        <v>15237</v>
      </c>
      <c r="F5580" s="102" t="s">
        <v>14834</v>
      </c>
      <c r="G5580" s="105">
        <v>16533</v>
      </c>
      <c r="H5580" s="107" t="s">
        <v>5011</v>
      </c>
      <c r="I5580" s="107" t="s">
        <v>3805</v>
      </c>
      <c r="J5580" s="107" t="s">
        <v>7217</v>
      </c>
      <c r="K5580" s="107"/>
      <c r="L5580" s="269"/>
      <c r="M5580" s="107">
        <v>0.5</v>
      </c>
      <c r="N5580" s="108" t="s">
        <v>12003</v>
      </c>
      <c r="O5580" s="102"/>
      <c r="P5580" s="39"/>
      <c r="Q5580" s="39" t="s">
        <v>19101</v>
      </c>
      <c r="R5580" s="102" t="s">
        <v>7035</v>
      </c>
      <c r="S5580" s="102"/>
      <c r="T5580" s="102" t="s">
        <v>20546</v>
      </c>
      <c r="U5580" s="102" t="s">
        <v>20972</v>
      </c>
      <c r="V5580" s="107">
        <v>6</v>
      </c>
      <c r="W5580" s="107"/>
      <c r="X5580" s="113"/>
    </row>
    <row r="5581" spans="1:24" ht="12.95" customHeight="1" x14ac:dyDescent="0.2">
      <c r="A5581" s="115">
        <v>2004</v>
      </c>
      <c r="B5581" s="128" t="s">
        <v>29412</v>
      </c>
      <c r="C5581" s="102" t="s">
        <v>12717</v>
      </c>
      <c r="D5581" s="102" t="s">
        <v>8498</v>
      </c>
      <c r="E5581" s="107" t="s">
        <v>15238</v>
      </c>
      <c r="F5581" s="102" t="s">
        <v>14834</v>
      </c>
      <c r="G5581" s="105">
        <v>15151</v>
      </c>
      <c r="H5581" s="107" t="s">
        <v>11819</v>
      </c>
      <c r="I5581" s="107" t="s">
        <v>10103</v>
      </c>
      <c r="J5581" s="107" t="s">
        <v>10537</v>
      </c>
      <c r="K5581" s="107"/>
      <c r="L5581" s="269"/>
      <c r="M5581" s="107">
        <v>2</v>
      </c>
      <c r="N5581" s="112" t="s">
        <v>17032</v>
      </c>
      <c r="O5581" s="102" t="s">
        <v>17392</v>
      </c>
      <c r="P5581" s="39"/>
      <c r="Q5581" s="39" t="s">
        <v>19627</v>
      </c>
      <c r="R5581" s="102"/>
      <c r="S5581" s="102"/>
      <c r="T5581" s="102" t="s">
        <v>7789</v>
      </c>
      <c r="U5581" s="102" t="s">
        <v>20973</v>
      </c>
      <c r="V5581" s="107">
        <v>6.5</v>
      </c>
      <c r="W5581" s="107"/>
      <c r="X5581" s="113"/>
    </row>
    <row r="5582" spans="1:24" ht="12.95" customHeight="1" x14ac:dyDescent="0.2">
      <c r="A5582" s="115">
        <v>2004</v>
      </c>
      <c r="B5582" s="128" t="s">
        <v>29412</v>
      </c>
      <c r="C5582" s="102" t="s">
        <v>12717</v>
      </c>
      <c r="D5582" s="102" t="s">
        <v>5482</v>
      </c>
      <c r="E5582" s="107" t="s">
        <v>356</v>
      </c>
      <c r="F5582" s="102" t="s">
        <v>14834</v>
      </c>
      <c r="G5582" s="105">
        <v>14757</v>
      </c>
      <c r="H5582" s="107" t="s">
        <v>20974</v>
      </c>
      <c r="I5582" s="107" t="s">
        <v>11819</v>
      </c>
      <c r="J5582" s="107" t="s">
        <v>5483</v>
      </c>
      <c r="K5582" s="107"/>
      <c r="L5582" s="269"/>
      <c r="M5582" s="107">
        <v>2</v>
      </c>
      <c r="N5582" s="112" t="s">
        <v>17033</v>
      </c>
      <c r="O5582" s="102"/>
      <c r="P5582" s="39"/>
      <c r="Q5582" s="39" t="s">
        <v>20975</v>
      </c>
      <c r="R5582" s="102"/>
      <c r="S5582" s="102" t="s">
        <v>9435</v>
      </c>
      <c r="T5582" s="102" t="s">
        <v>28757</v>
      </c>
      <c r="U5582" s="102"/>
      <c r="V5582" s="107">
        <v>6.5</v>
      </c>
      <c r="W5582" s="107"/>
      <c r="X5582" s="113"/>
    </row>
    <row r="5583" spans="1:24" ht="12.95" customHeight="1" x14ac:dyDescent="0.2">
      <c r="A5583" s="115">
        <v>2004</v>
      </c>
      <c r="B5583" s="128" t="s">
        <v>29412</v>
      </c>
      <c r="C5583" s="102" t="s">
        <v>12717</v>
      </c>
      <c r="D5583" s="102" t="s">
        <v>5484</v>
      </c>
      <c r="E5583" s="107" t="s">
        <v>357</v>
      </c>
      <c r="F5583" s="102" t="s">
        <v>14834</v>
      </c>
      <c r="G5583" s="105">
        <v>15171</v>
      </c>
      <c r="H5583" s="107" t="s">
        <v>11819</v>
      </c>
      <c r="I5583" s="107" t="s">
        <v>10103</v>
      </c>
      <c r="J5583" s="107" t="s">
        <v>11422</v>
      </c>
      <c r="K5583" s="107"/>
      <c r="L5583" s="269"/>
      <c r="M5583" s="107">
        <v>2</v>
      </c>
      <c r="N5583" s="112" t="s">
        <v>17034</v>
      </c>
      <c r="O5583" s="102" t="s">
        <v>2842</v>
      </c>
      <c r="P5583" s="39"/>
      <c r="Q5583" s="39" t="s">
        <v>17525</v>
      </c>
      <c r="R5583" s="102"/>
      <c r="S5583" s="102"/>
      <c r="T5583" s="102" t="s">
        <v>7789</v>
      </c>
      <c r="U5583" s="102" t="s">
        <v>20976</v>
      </c>
      <c r="V5583" s="107">
        <v>6</v>
      </c>
      <c r="W5583" s="107"/>
      <c r="X5583" s="113"/>
    </row>
    <row r="5584" spans="1:24" ht="12.95" customHeight="1" x14ac:dyDescent="0.2">
      <c r="A5584" s="115">
        <v>2004</v>
      </c>
      <c r="B5584" s="128" t="s">
        <v>29412</v>
      </c>
      <c r="C5584" s="102" t="s">
        <v>12717</v>
      </c>
      <c r="D5584" s="102" t="s">
        <v>5485</v>
      </c>
      <c r="E5584" s="107" t="s">
        <v>358</v>
      </c>
      <c r="F5584" s="102" t="s">
        <v>14834</v>
      </c>
      <c r="G5584" s="105">
        <v>14766</v>
      </c>
      <c r="H5584" s="107" t="s">
        <v>14252</v>
      </c>
      <c r="I5584" s="107" t="s">
        <v>11819</v>
      </c>
      <c r="J5584" s="107" t="s">
        <v>5291</v>
      </c>
      <c r="K5584" s="107"/>
      <c r="L5584" s="269"/>
      <c r="M5584" s="107">
        <v>0.5</v>
      </c>
      <c r="N5584" s="108">
        <v>43</v>
      </c>
      <c r="O5584" s="102" t="s">
        <v>9160</v>
      </c>
      <c r="P5584" s="39"/>
      <c r="Q5584" s="39" t="s">
        <v>18165</v>
      </c>
      <c r="R5584" s="102"/>
      <c r="S5584" s="102"/>
      <c r="T5584" s="102" t="s">
        <v>28757</v>
      </c>
      <c r="U5584" s="102"/>
      <c r="V5584" s="107">
        <v>7</v>
      </c>
      <c r="W5584" s="107"/>
      <c r="X5584" s="113"/>
    </row>
    <row r="5585" spans="1:24" ht="12.95" customHeight="1" x14ac:dyDescent="0.2">
      <c r="A5585" s="115">
        <v>2004</v>
      </c>
      <c r="B5585" s="128" t="s">
        <v>29412</v>
      </c>
      <c r="C5585" s="102" t="s">
        <v>12717</v>
      </c>
      <c r="D5585" s="102" t="s">
        <v>4190</v>
      </c>
      <c r="E5585" s="107" t="s">
        <v>15236</v>
      </c>
      <c r="F5585" s="102" t="s">
        <v>14834</v>
      </c>
      <c r="G5585" s="105">
        <v>15212</v>
      </c>
      <c r="H5585" s="107" t="s">
        <v>10103</v>
      </c>
      <c r="I5585" s="107" t="s">
        <v>3253</v>
      </c>
      <c r="J5585" s="107" t="s">
        <v>4191</v>
      </c>
      <c r="K5585" s="107"/>
      <c r="L5585" s="269"/>
      <c r="M5585" s="107">
        <v>3</v>
      </c>
      <c r="N5585" s="112" t="s">
        <v>17035</v>
      </c>
      <c r="O5585" s="102" t="s">
        <v>10189</v>
      </c>
      <c r="P5585" s="39" t="s">
        <v>162</v>
      </c>
      <c r="Q5585" s="39" t="s">
        <v>15847</v>
      </c>
      <c r="R5585" s="102"/>
      <c r="S5585" s="102"/>
      <c r="T5585" s="102" t="s">
        <v>20549</v>
      </c>
      <c r="U5585" s="102" t="s">
        <v>21259</v>
      </c>
      <c r="V5585" s="107">
        <v>6.5</v>
      </c>
      <c r="W5585" s="107"/>
      <c r="X5585" s="113"/>
    </row>
    <row r="5586" spans="1:24" ht="12.95" customHeight="1" x14ac:dyDescent="0.2">
      <c r="A5586" s="115">
        <v>2004</v>
      </c>
      <c r="B5586" s="128" t="s">
        <v>29412</v>
      </c>
      <c r="C5586" s="102" t="s">
        <v>12717</v>
      </c>
      <c r="D5586" s="102" t="s">
        <v>5867</v>
      </c>
      <c r="E5586" s="107" t="s">
        <v>359</v>
      </c>
      <c r="F5586" s="102" t="s">
        <v>14834</v>
      </c>
      <c r="G5586" s="105">
        <v>15199</v>
      </c>
      <c r="H5586" s="107" t="s">
        <v>10103</v>
      </c>
      <c r="I5586" s="107" t="s">
        <v>7198</v>
      </c>
      <c r="J5586" s="107" t="s">
        <v>5868</v>
      </c>
      <c r="K5586" s="107"/>
      <c r="L5586" s="269"/>
      <c r="M5586" s="107">
        <v>2</v>
      </c>
      <c r="N5586" s="112" t="s">
        <v>17036</v>
      </c>
      <c r="O5586" s="102" t="s">
        <v>162</v>
      </c>
      <c r="P5586" s="39" t="s">
        <v>9125</v>
      </c>
      <c r="Q5586" s="39" t="s">
        <v>20977</v>
      </c>
      <c r="R5586" s="102"/>
      <c r="S5586" s="102"/>
      <c r="T5586" s="102" t="s">
        <v>7789</v>
      </c>
      <c r="U5586" s="102" t="s">
        <v>21259</v>
      </c>
      <c r="V5586" s="107">
        <v>6</v>
      </c>
      <c r="W5586" s="107"/>
      <c r="X5586" s="113"/>
    </row>
    <row r="5587" spans="1:24" ht="12.95" customHeight="1" x14ac:dyDescent="0.2">
      <c r="A5587" s="115">
        <v>2004</v>
      </c>
      <c r="B5587" s="128" t="s">
        <v>29412</v>
      </c>
      <c r="C5587" s="102" t="s">
        <v>12717</v>
      </c>
      <c r="D5587" s="102" t="s">
        <v>5869</v>
      </c>
      <c r="E5587" s="107" t="s">
        <v>360</v>
      </c>
      <c r="F5587" s="102" t="s">
        <v>14834</v>
      </c>
      <c r="G5587" s="105">
        <v>14490</v>
      </c>
      <c r="H5587" s="102" t="s">
        <v>30796</v>
      </c>
      <c r="I5587" s="107" t="s">
        <v>11819</v>
      </c>
      <c r="J5587" s="107" t="s">
        <v>12142</v>
      </c>
      <c r="K5587" s="107"/>
      <c r="L5587" s="269"/>
      <c r="M5587" s="107">
        <v>2</v>
      </c>
      <c r="N5587" s="112" t="s">
        <v>16179</v>
      </c>
      <c r="O5587" s="102" t="s">
        <v>65</v>
      </c>
      <c r="P5587" s="102" t="s">
        <v>162</v>
      </c>
      <c r="Q5587" s="39" t="s">
        <v>20894</v>
      </c>
      <c r="R5587" s="39"/>
      <c r="S5587" s="102"/>
      <c r="T5587" s="102" t="s">
        <v>20541</v>
      </c>
      <c r="U5587" s="102"/>
      <c r="V5587" s="102">
        <v>7</v>
      </c>
      <c r="W5587" s="109"/>
      <c r="X5587" s="113"/>
    </row>
    <row r="5588" spans="1:24" ht="12.95" customHeight="1" x14ac:dyDescent="0.2">
      <c r="A5588" s="115">
        <v>2004</v>
      </c>
      <c r="B5588" s="128" t="s">
        <v>29412</v>
      </c>
      <c r="C5588" s="102" t="s">
        <v>12717</v>
      </c>
      <c r="D5588" s="102" t="s">
        <v>4649</v>
      </c>
      <c r="E5588" s="107" t="s">
        <v>15235</v>
      </c>
      <c r="F5588" s="102" t="s">
        <v>14834</v>
      </c>
      <c r="G5588" s="105">
        <v>16291</v>
      </c>
      <c r="H5588" s="107" t="s">
        <v>11819</v>
      </c>
      <c r="I5588" s="102" t="s">
        <v>10191</v>
      </c>
      <c r="J5588" s="107" t="s">
        <v>20978</v>
      </c>
      <c r="K5588" s="107"/>
      <c r="L5588" s="269"/>
      <c r="M5588" s="107">
        <v>2</v>
      </c>
      <c r="N5588" s="108" t="s">
        <v>32431</v>
      </c>
      <c r="O5588" s="102" t="s">
        <v>20619</v>
      </c>
      <c r="P5588" s="39"/>
      <c r="Q5588" s="39" t="s">
        <v>18159</v>
      </c>
      <c r="R5588" s="102"/>
      <c r="S5588" s="102"/>
      <c r="T5588" s="102" t="s">
        <v>20547</v>
      </c>
      <c r="U5588" s="102" t="s">
        <v>2477</v>
      </c>
      <c r="V5588" s="109">
        <v>6.5</v>
      </c>
      <c r="W5588" s="107"/>
      <c r="X5588" s="113"/>
    </row>
    <row r="5589" spans="1:24" ht="12.95" customHeight="1" x14ac:dyDescent="0.2">
      <c r="A5589" s="115">
        <v>2004</v>
      </c>
      <c r="B5589" s="128" t="s">
        <v>29412</v>
      </c>
      <c r="C5589" s="102" t="s">
        <v>12717</v>
      </c>
      <c r="D5589" s="102" t="s">
        <v>13909</v>
      </c>
      <c r="E5589" s="107" t="s">
        <v>9038</v>
      </c>
      <c r="F5589" s="102" t="s">
        <v>14834</v>
      </c>
      <c r="G5589" s="105">
        <v>16239</v>
      </c>
      <c r="H5589" s="115" t="s">
        <v>11819</v>
      </c>
      <c r="I5589" s="115" t="s">
        <v>31039</v>
      </c>
      <c r="J5589" s="102" t="s">
        <v>11566</v>
      </c>
      <c r="K5589" s="107"/>
      <c r="L5589" s="270" t="s">
        <v>20979</v>
      </c>
      <c r="M5589" s="109">
        <v>4</v>
      </c>
      <c r="N5589" s="112" t="s">
        <v>17037</v>
      </c>
      <c r="O5589" s="102" t="s">
        <v>20679</v>
      </c>
      <c r="P5589" s="39" t="s">
        <v>13301</v>
      </c>
      <c r="Q5589" s="39" t="s">
        <v>20619</v>
      </c>
      <c r="R5589" s="102"/>
      <c r="S5589" s="102"/>
      <c r="T5589" s="102" t="s">
        <v>20547</v>
      </c>
      <c r="U5589" s="115" t="s">
        <v>17038</v>
      </c>
      <c r="V5589" s="109">
        <v>19.5</v>
      </c>
      <c r="W5589" s="107"/>
      <c r="X5589" s="113"/>
    </row>
    <row r="5590" spans="1:24" ht="12.95" customHeight="1" x14ac:dyDescent="0.2">
      <c r="A5590" s="115">
        <v>2007</v>
      </c>
      <c r="B5590" s="128" t="s">
        <v>29412</v>
      </c>
      <c r="C5590" s="103" t="s">
        <v>12199</v>
      </c>
      <c r="D5590" s="102" t="s">
        <v>4777</v>
      </c>
      <c r="E5590" s="102" t="s">
        <v>2879</v>
      </c>
      <c r="F5590" s="102" t="s">
        <v>14834</v>
      </c>
      <c r="G5590" s="105">
        <v>14768</v>
      </c>
      <c r="H5590" s="115" t="s">
        <v>11819</v>
      </c>
      <c r="I5590" s="115" t="s">
        <v>5011</v>
      </c>
      <c r="J5590" s="115" t="s">
        <v>6527</v>
      </c>
      <c r="K5590" s="102" t="s">
        <v>2851</v>
      </c>
      <c r="L5590" s="111"/>
      <c r="M5590" s="115">
        <v>1</v>
      </c>
      <c r="N5590" s="108" t="s">
        <v>30799</v>
      </c>
      <c r="O5590" s="115" t="s">
        <v>14682</v>
      </c>
      <c r="P5590" s="126" t="s">
        <v>162</v>
      </c>
      <c r="Q5590" s="126" t="s">
        <v>19203</v>
      </c>
      <c r="R5590" s="115"/>
      <c r="S5590" s="115"/>
      <c r="T5590" s="115" t="s">
        <v>28757</v>
      </c>
      <c r="U5590" s="115" t="s">
        <v>14233</v>
      </c>
      <c r="V5590" s="115">
        <v>7.5</v>
      </c>
      <c r="W5590" s="107"/>
      <c r="X5590" s="113"/>
    </row>
    <row r="5591" spans="1:24" ht="12.95" customHeight="1" x14ac:dyDescent="0.2">
      <c r="A5591" s="115">
        <v>2007</v>
      </c>
      <c r="B5591" s="128" t="s">
        <v>29412</v>
      </c>
      <c r="C5591" s="102" t="s">
        <v>12199</v>
      </c>
      <c r="D5591" s="102" t="s">
        <v>5138</v>
      </c>
      <c r="E5591" s="102" t="s">
        <v>2880</v>
      </c>
      <c r="F5591" s="102" t="s">
        <v>14834</v>
      </c>
      <c r="G5591" s="105">
        <v>15612</v>
      </c>
      <c r="H5591" s="107" t="s">
        <v>10103</v>
      </c>
      <c r="I5591" s="115" t="s">
        <v>32432</v>
      </c>
      <c r="J5591" s="115" t="s">
        <v>6528</v>
      </c>
      <c r="K5591" s="102"/>
      <c r="L5591" s="111"/>
      <c r="M5591" s="115">
        <v>1</v>
      </c>
      <c r="N5591" s="138">
        <v>47</v>
      </c>
      <c r="O5591" s="115"/>
      <c r="P5591" s="126"/>
      <c r="Q5591" s="126" t="s">
        <v>16140</v>
      </c>
      <c r="R5591" s="115"/>
      <c r="S5591" s="115"/>
      <c r="T5591" s="115" t="s">
        <v>7789</v>
      </c>
      <c r="U5591" s="102" t="s">
        <v>21259</v>
      </c>
      <c r="V5591" s="115">
        <v>5.5</v>
      </c>
      <c r="W5591" s="107"/>
      <c r="X5591" s="113"/>
    </row>
    <row r="5592" spans="1:24" ht="12.95" customHeight="1" x14ac:dyDescent="0.2">
      <c r="A5592" s="115">
        <v>2007</v>
      </c>
      <c r="B5592" s="128" t="s">
        <v>29412</v>
      </c>
      <c r="C5592" s="102" t="s">
        <v>12199</v>
      </c>
      <c r="D5592" s="102" t="s">
        <v>6529</v>
      </c>
      <c r="E5592" s="102" t="s">
        <v>2881</v>
      </c>
      <c r="F5592" s="102" t="s">
        <v>14834</v>
      </c>
      <c r="G5592" s="105">
        <v>15719</v>
      </c>
      <c r="H5592" s="115" t="s">
        <v>11819</v>
      </c>
      <c r="I5592" s="107" t="s">
        <v>10103</v>
      </c>
      <c r="J5592" s="115" t="s">
        <v>4920</v>
      </c>
      <c r="K5592" s="102"/>
      <c r="L5592" s="111"/>
      <c r="M5592" s="115">
        <v>2</v>
      </c>
      <c r="N5592" s="112" t="s">
        <v>15986</v>
      </c>
      <c r="O5592" s="115" t="s">
        <v>16856</v>
      </c>
      <c r="P5592" s="126" t="s">
        <v>9125</v>
      </c>
      <c r="Q5592" s="126" t="s">
        <v>16122</v>
      </c>
      <c r="R5592" s="115"/>
      <c r="S5592" s="115" t="s">
        <v>8315</v>
      </c>
      <c r="T5592" s="115" t="s">
        <v>7789</v>
      </c>
      <c r="U5592" s="102" t="s">
        <v>17039</v>
      </c>
      <c r="V5592" s="115">
        <v>6</v>
      </c>
      <c r="W5592" s="107"/>
      <c r="X5592" s="113"/>
    </row>
    <row r="5593" spans="1:24" ht="12.95" customHeight="1" x14ac:dyDescent="0.2">
      <c r="A5593" s="115">
        <v>2007</v>
      </c>
      <c r="B5593" s="128" t="s">
        <v>29412</v>
      </c>
      <c r="C5593" s="102" t="s">
        <v>12199</v>
      </c>
      <c r="D5593" s="102" t="s">
        <v>361</v>
      </c>
      <c r="E5593" s="102" t="s">
        <v>2882</v>
      </c>
      <c r="F5593" s="102" t="s">
        <v>14834</v>
      </c>
      <c r="G5593" s="105">
        <v>15884</v>
      </c>
      <c r="H5593" s="115" t="s">
        <v>32433</v>
      </c>
      <c r="I5593" s="115" t="s">
        <v>11819</v>
      </c>
      <c r="J5593" s="115" t="s">
        <v>4921</v>
      </c>
      <c r="K5593" s="102"/>
      <c r="L5593" s="111"/>
      <c r="M5593" s="115">
        <v>2</v>
      </c>
      <c r="N5593" s="112" t="s">
        <v>17002</v>
      </c>
      <c r="O5593" s="115"/>
      <c r="P5593" s="126"/>
      <c r="Q5593" s="126" t="s">
        <v>20182</v>
      </c>
      <c r="R5593" s="115"/>
      <c r="S5593" s="115"/>
      <c r="T5593" s="115" t="s">
        <v>7789</v>
      </c>
      <c r="U5593" s="115" t="s">
        <v>16986</v>
      </c>
      <c r="V5593" s="115">
        <v>6</v>
      </c>
      <c r="W5593" s="107"/>
      <c r="X5593" s="113"/>
    </row>
    <row r="5594" spans="1:24" ht="12.95" customHeight="1" x14ac:dyDescent="0.2">
      <c r="A5594" s="115">
        <v>2007</v>
      </c>
      <c r="B5594" s="128" t="s">
        <v>29412</v>
      </c>
      <c r="C5594" s="102" t="s">
        <v>12199</v>
      </c>
      <c r="D5594" s="102" t="s">
        <v>5141</v>
      </c>
      <c r="E5594" s="102" t="s">
        <v>10690</v>
      </c>
      <c r="F5594" s="102" t="s">
        <v>14834</v>
      </c>
      <c r="G5594" s="105">
        <v>16000</v>
      </c>
      <c r="H5594" s="102" t="s">
        <v>32434</v>
      </c>
      <c r="I5594" s="115" t="s">
        <v>32435</v>
      </c>
      <c r="J5594" s="115" t="s">
        <v>4922</v>
      </c>
      <c r="K5594" s="102"/>
      <c r="L5594" s="111"/>
      <c r="M5594" s="115">
        <v>2.5</v>
      </c>
      <c r="N5594" s="112" t="s">
        <v>32436</v>
      </c>
      <c r="O5594" s="115"/>
      <c r="P5594" s="126"/>
      <c r="Q5594" s="126" t="s">
        <v>20980</v>
      </c>
      <c r="R5594" s="115"/>
      <c r="S5594" s="115"/>
      <c r="T5594" s="115" t="s">
        <v>7789</v>
      </c>
      <c r="U5594" s="102" t="s">
        <v>20981</v>
      </c>
      <c r="V5594" s="115">
        <v>8</v>
      </c>
      <c r="W5594" s="107"/>
      <c r="X5594" s="113"/>
    </row>
    <row r="5595" spans="1:24" ht="12.95" customHeight="1" x14ac:dyDescent="0.2">
      <c r="A5595" s="115">
        <v>2007</v>
      </c>
      <c r="B5595" s="128" t="s">
        <v>29412</v>
      </c>
      <c r="C5595" s="102" t="s">
        <v>12199</v>
      </c>
      <c r="D5595" s="102" t="s">
        <v>5236</v>
      </c>
      <c r="E5595" s="102" t="s">
        <v>10691</v>
      </c>
      <c r="F5595" s="102" t="s">
        <v>14834</v>
      </c>
      <c r="G5595" s="105">
        <v>16229</v>
      </c>
      <c r="H5595" s="115" t="s">
        <v>32437</v>
      </c>
      <c r="I5595" s="115" t="s">
        <v>13336</v>
      </c>
      <c r="J5595" s="115" t="s">
        <v>5237</v>
      </c>
      <c r="K5595" s="102"/>
      <c r="L5595" s="111"/>
      <c r="M5595" s="115">
        <v>0.5</v>
      </c>
      <c r="N5595" s="108">
        <v>49</v>
      </c>
      <c r="O5595" s="115"/>
      <c r="P5595" s="126" t="s">
        <v>9125</v>
      </c>
      <c r="Q5595" s="126" t="s">
        <v>15976</v>
      </c>
      <c r="R5595" s="115"/>
      <c r="S5595" s="115"/>
      <c r="T5595" s="115" t="s">
        <v>20547</v>
      </c>
      <c r="U5595" s="115"/>
      <c r="V5595" s="115">
        <v>6.5</v>
      </c>
      <c r="W5595" s="107"/>
      <c r="X5595" s="113"/>
    </row>
    <row r="5596" spans="1:24" ht="12.95" customHeight="1" x14ac:dyDescent="0.2">
      <c r="A5596" s="115">
        <v>2007</v>
      </c>
      <c r="B5596" s="128" t="s">
        <v>29412</v>
      </c>
      <c r="C5596" s="102" t="s">
        <v>12199</v>
      </c>
      <c r="D5596" s="102" t="s">
        <v>5238</v>
      </c>
      <c r="E5596" s="102" t="s">
        <v>4424</v>
      </c>
      <c r="F5596" s="102" t="s">
        <v>14834</v>
      </c>
      <c r="G5596" s="105">
        <v>16234</v>
      </c>
      <c r="H5596" s="102" t="s">
        <v>4890</v>
      </c>
      <c r="I5596" s="115" t="s">
        <v>13336</v>
      </c>
      <c r="J5596" s="115" t="s">
        <v>5239</v>
      </c>
      <c r="K5596" s="102"/>
      <c r="L5596" s="111"/>
      <c r="M5596" s="115">
        <v>1</v>
      </c>
      <c r="N5596" s="108" t="s">
        <v>32438</v>
      </c>
      <c r="O5596" s="115" t="s">
        <v>17391</v>
      </c>
      <c r="P5596" s="126" t="s">
        <v>162</v>
      </c>
      <c r="Q5596" s="126" t="s">
        <v>16895</v>
      </c>
      <c r="R5596" s="115"/>
      <c r="S5596" s="115"/>
      <c r="T5596" s="115" t="s">
        <v>20547</v>
      </c>
      <c r="U5596" s="115" t="s">
        <v>2475</v>
      </c>
      <c r="V5596" s="115">
        <v>6</v>
      </c>
      <c r="W5596" s="107"/>
      <c r="X5596" s="113"/>
    </row>
    <row r="5597" spans="1:24" ht="12.95" customHeight="1" x14ac:dyDescent="0.2">
      <c r="A5597" s="115">
        <v>2007</v>
      </c>
      <c r="B5597" s="128" t="s">
        <v>29412</v>
      </c>
      <c r="C5597" s="102" t="s">
        <v>12199</v>
      </c>
      <c r="D5597" s="102" t="s">
        <v>5140</v>
      </c>
      <c r="E5597" s="102" t="s">
        <v>4425</v>
      </c>
      <c r="F5597" s="102" t="s">
        <v>14834</v>
      </c>
      <c r="G5597" s="105">
        <v>16307</v>
      </c>
      <c r="H5597" s="115" t="s">
        <v>10191</v>
      </c>
      <c r="I5597" s="115" t="s">
        <v>11819</v>
      </c>
      <c r="J5597" s="115" t="s">
        <v>5240</v>
      </c>
      <c r="K5597" s="102"/>
      <c r="L5597" s="111"/>
      <c r="M5597" s="115">
        <v>3</v>
      </c>
      <c r="N5597" s="112" t="s">
        <v>17040</v>
      </c>
      <c r="O5597" s="115" t="s">
        <v>15831</v>
      </c>
      <c r="P5597" s="126" t="s">
        <v>9125</v>
      </c>
      <c r="Q5597" s="126" t="s">
        <v>20910</v>
      </c>
      <c r="R5597" s="115"/>
      <c r="S5597" s="115" t="s">
        <v>9435</v>
      </c>
      <c r="T5597" s="115" t="s">
        <v>20547</v>
      </c>
      <c r="U5597" s="115"/>
      <c r="V5597" s="115">
        <v>9.5</v>
      </c>
      <c r="W5597" s="107"/>
      <c r="X5597" s="113"/>
    </row>
    <row r="5598" spans="1:24" ht="12.95" customHeight="1" x14ac:dyDescent="0.2">
      <c r="A5598" s="115">
        <v>2007</v>
      </c>
      <c r="B5598" s="128" t="s">
        <v>29412</v>
      </c>
      <c r="C5598" s="102" t="s">
        <v>12199</v>
      </c>
      <c r="D5598" s="102" t="s">
        <v>5139</v>
      </c>
      <c r="E5598" s="102" t="s">
        <v>4426</v>
      </c>
      <c r="F5598" s="102" t="s">
        <v>14834</v>
      </c>
      <c r="G5598" s="105">
        <v>16432</v>
      </c>
      <c r="H5598" s="115" t="s">
        <v>32439</v>
      </c>
      <c r="I5598" s="115" t="s">
        <v>32440</v>
      </c>
      <c r="J5598" s="115" t="s">
        <v>7459</v>
      </c>
      <c r="K5598" s="102"/>
      <c r="L5598" s="111"/>
      <c r="M5598" s="115">
        <v>2</v>
      </c>
      <c r="N5598" s="108" t="s">
        <v>32441</v>
      </c>
      <c r="O5598" s="115"/>
      <c r="P5598" s="126"/>
      <c r="Q5598" s="126" t="s">
        <v>20097</v>
      </c>
      <c r="R5598" s="115"/>
      <c r="S5598" s="115" t="s">
        <v>11080</v>
      </c>
      <c r="T5598" s="102" t="s">
        <v>21275</v>
      </c>
      <c r="U5598" s="115" t="s">
        <v>20982</v>
      </c>
      <c r="V5598" s="115">
        <v>8.5</v>
      </c>
      <c r="W5598" s="107"/>
      <c r="X5598" s="113"/>
    </row>
    <row r="5599" spans="1:24" ht="12.95" customHeight="1" x14ac:dyDescent="0.2">
      <c r="A5599" s="115">
        <v>2007</v>
      </c>
      <c r="B5599" s="128" t="s">
        <v>29412</v>
      </c>
      <c r="C5599" s="102" t="s">
        <v>12199</v>
      </c>
      <c r="D5599" s="102" t="s">
        <v>2741</v>
      </c>
      <c r="E5599" s="102" t="s">
        <v>4427</v>
      </c>
      <c r="F5599" s="102" t="s">
        <v>14834</v>
      </c>
      <c r="G5599" s="105">
        <v>16568</v>
      </c>
      <c r="H5599" s="115" t="s">
        <v>32442</v>
      </c>
      <c r="I5599" s="115" t="s">
        <v>32443</v>
      </c>
      <c r="J5599" s="115" t="s">
        <v>10809</v>
      </c>
      <c r="K5599" s="102"/>
      <c r="L5599" s="111"/>
      <c r="M5599" s="115">
        <v>1.5</v>
      </c>
      <c r="N5599" s="108" t="s">
        <v>32444</v>
      </c>
      <c r="O5599" s="115" t="s">
        <v>16856</v>
      </c>
      <c r="P5599" s="126"/>
      <c r="Q5599" s="126" t="s">
        <v>19103</v>
      </c>
      <c r="R5599" s="115"/>
      <c r="S5599" s="115"/>
      <c r="T5599" s="115" t="s">
        <v>7789</v>
      </c>
      <c r="U5599" s="115"/>
      <c r="V5599" s="115">
        <v>7.5</v>
      </c>
      <c r="W5599" s="107"/>
      <c r="X5599" s="113"/>
    </row>
    <row r="5600" spans="1:24" ht="12.95" customHeight="1" x14ac:dyDescent="0.2">
      <c r="A5600" s="115">
        <v>2008</v>
      </c>
      <c r="B5600" s="128" t="s">
        <v>29412</v>
      </c>
      <c r="C5600" s="103" t="s">
        <v>1125</v>
      </c>
      <c r="D5600" s="102" t="s">
        <v>12505</v>
      </c>
      <c r="E5600" s="102" t="s">
        <v>1126</v>
      </c>
      <c r="F5600" s="123" t="s">
        <v>10085</v>
      </c>
      <c r="G5600" s="105">
        <v>14781</v>
      </c>
      <c r="H5600" s="115" t="s">
        <v>5011</v>
      </c>
      <c r="I5600" s="115" t="s">
        <v>32445</v>
      </c>
      <c r="J5600" s="115" t="s">
        <v>12506</v>
      </c>
      <c r="K5600" s="102"/>
      <c r="L5600" s="111"/>
      <c r="M5600" s="115">
        <v>1</v>
      </c>
      <c r="N5600" s="108" t="s">
        <v>13388</v>
      </c>
      <c r="O5600" s="115" t="s">
        <v>12252</v>
      </c>
      <c r="P5600" s="126" t="s">
        <v>9125</v>
      </c>
      <c r="Q5600" s="126" t="s">
        <v>15832</v>
      </c>
      <c r="R5600" s="115"/>
      <c r="S5600" s="115"/>
      <c r="T5600" s="115" t="s">
        <v>28757</v>
      </c>
      <c r="U5600" s="115" t="s">
        <v>20983</v>
      </c>
      <c r="V5600" s="115">
        <v>6.5</v>
      </c>
      <c r="W5600" s="107"/>
      <c r="X5600" s="113"/>
    </row>
    <row r="5601" spans="1:24" ht="12.95" customHeight="1" x14ac:dyDescent="0.2">
      <c r="A5601" s="115">
        <v>2008</v>
      </c>
      <c r="B5601" s="128" t="s">
        <v>29412</v>
      </c>
      <c r="C5601" s="102" t="s">
        <v>1125</v>
      </c>
      <c r="D5601" s="102" t="s">
        <v>12507</v>
      </c>
      <c r="E5601" s="102" t="s">
        <v>1127</v>
      </c>
      <c r="F5601" s="102" t="s">
        <v>14834</v>
      </c>
      <c r="G5601" s="105">
        <v>15204</v>
      </c>
      <c r="H5601" s="115" t="s">
        <v>10103</v>
      </c>
      <c r="I5601" s="102" t="s">
        <v>32446</v>
      </c>
      <c r="J5601" s="115" t="s">
        <v>4807</v>
      </c>
      <c r="K5601" s="102"/>
      <c r="L5601" s="111"/>
      <c r="M5601" s="115">
        <v>3</v>
      </c>
      <c r="N5601" s="112" t="s">
        <v>17041</v>
      </c>
      <c r="O5601" s="115" t="s">
        <v>16764</v>
      </c>
      <c r="P5601" s="126" t="s">
        <v>162</v>
      </c>
      <c r="Q5601" s="126" t="s">
        <v>20884</v>
      </c>
      <c r="R5601" s="115"/>
      <c r="S5601" s="115" t="s">
        <v>8315</v>
      </c>
      <c r="T5601" s="115" t="s">
        <v>7789</v>
      </c>
      <c r="U5601" s="115" t="s">
        <v>20984</v>
      </c>
      <c r="V5601" s="115">
        <v>7.5</v>
      </c>
      <c r="W5601" s="107"/>
      <c r="X5601" s="113"/>
    </row>
    <row r="5602" spans="1:24" ht="12.95" customHeight="1" x14ac:dyDescent="0.2">
      <c r="A5602" s="115">
        <v>2008</v>
      </c>
      <c r="B5602" s="128" t="s">
        <v>29412</v>
      </c>
      <c r="C5602" s="102" t="s">
        <v>1125</v>
      </c>
      <c r="D5602" s="102" t="s">
        <v>10113</v>
      </c>
      <c r="E5602" s="102" t="s">
        <v>1128</v>
      </c>
      <c r="F5602" s="102" t="s">
        <v>14834</v>
      </c>
      <c r="G5602" s="105">
        <v>15745</v>
      </c>
      <c r="H5602" s="102" t="s">
        <v>4890</v>
      </c>
      <c r="I5602" s="115" t="s">
        <v>32251</v>
      </c>
      <c r="J5602" s="115" t="s">
        <v>4808</v>
      </c>
      <c r="K5602" s="102"/>
      <c r="L5602" s="111"/>
      <c r="M5602" s="115">
        <v>1</v>
      </c>
      <c r="N5602" s="108" t="s">
        <v>30953</v>
      </c>
      <c r="O5602" s="115" t="s">
        <v>12252</v>
      </c>
      <c r="P5602" s="126" t="s">
        <v>9125</v>
      </c>
      <c r="Q5602" s="126" t="s">
        <v>20583</v>
      </c>
      <c r="R5602" s="115"/>
      <c r="S5602" s="115"/>
      <c r="T5602" s="115" t="s">
        <v>7789</v>
      </c>
      <c r="U5602" s="115" t="s">
        <v>17042</v>
      </c>
      <c r="V5602" s="115">
        <v>5.5</v>
      </c>
      <c r="W5602" s="107"/>
      <c r="X5602" s="113"/>
    </row>
    <row r="5603" spans="1:24" ht="12.95" customHeight="1" x14ac:dyDescent="0.2">
      <c r="A5603" s="115">
        <v>2008</v>
      </c>
      <c r="B5603" s="128" t="s">
        <v>29412</v>
      </c>
      <c r="C5603" s="102" t="s">
        <v>1125</v>
      </c>
      <c r="D5603" s="102" t="s">
        <v>4809</v>
      </c>
      <c r="E5603" s="102" t="s">
        <v>1129</v>
      </c>
      <c r="F5603" s="102" t="s">
        <v>14834</v>
      </c>
      <c r="G5603" s="105">
        <v>16272</v>
      </c>
      <c r="H5603" s="115" t="s">
        <v>10191</v>
      </c>
      <c r="I5603" s="102" t="s">
        <v>4890</v>
      </c>
      <c r="J5603" s="115" t="s">
        <v>4810</v>
      </c>
      <c r="K5603" s="102"/>
      <c r="L5603" s="111"/>
      <c r="M5603" s="115">
        <v>1</v>
      </c>
      <c r="N5603" s="112">
        <v>17</v>
      </c>
      <c r="O5603" s="115" t="s">
        <v>3620</v>
      </c>
      <c r="P5603" s="126" t="s">
        <v>9125</v>
      </c>
      <c r="Q5603" s="126" t="s">
        <v>16831</v>
      </c>
      <c r="R5603" s="115"/>
      <c r="S5603" s="115"/>
      <c r="T5603" s="115" t="s">
        <v>20547</v>
      </c>
      <c r="U5603" s="115"/>
      <c r="V5603" s="115">
        <v>5.5</v>
      </c>
      <c r="W5603" s="107"/>
      <c r="X5603" s="113"/>
    </row>
    <row r="5604" spans="1:24" ht="12.95" customHeight="1" x14ac:dyDescent="0.2">
      <c r="A5604" s="115">
        <v>2008</v>
      </c>
      <c r="B5604" s="128" t="s">
        <v>29412</v>
      </c>
      <c r="C5604" s="102" t="s">
        <v>1125</v>
      </c>
      <c r="D5604" s="102" t="s">
        <v>4811</v>
      </c>
      <c r="E5604" s="102" t="s">
        <v>1130</v>
      </c>
      <c r="F5604" s="102" t="s">
        <v>14834</v>
      </c>
      <c r="G5604" s="105">
        <v>16274</v>
      </c>
      <c r="H5604" s="115" t="s">
        <v>10103</v>
      </c>
      <c r="I5604" s="115" t="s">
        <v>32445</v>
      </c>
      <c r="J5604" s="115" t="s">
        <v>4812</v>
      </c>
      <c r="K5604" s="102"/>
      <c r="L5604" s="111"/>
      <c r="M5604" s="115">
        <v>1</v>
      </c>
      <c r="N5604" s="108" t="s">
        <v>31999</v>
      </c>
      <c r="O5604" s="115" t="s">
        <v>15941</v>
      </c>
      <c r="P5604" s="126" t="s">
        <v>9125</v>
      </c>
      <c r="Q5604" s="126" t="s">
        <v>17297</v>
      </c>
      <c r="R5604" s="115"/>
      <c r="S5604" s="115"/>
      <c r="T5604" s="115" t="s">
        <v>7789</v>
      </c>
      <c r="U5604" s="115" t="s">
        <v>20773</v>
      </c>
      <c r="V5604" s="115">
        <v>6.5</v>
      </c>
      <c r="W5604" s="107"/>
      <c r="X5604" s="113"/>
    </row>
    <row r="5605" spans="1:24" ht="12.95" customHeight="1" x14ac:dyDescent="0.2">
      <c r="A5605" s="115">
        <v>2008</v>
      </c>
      <c r="B5605" s="128" t="s">
        <v>29412</v>
      </c>
      <c r="C5605" s="102" t="s">
        <v>1125</v>
      </c>
      <c r="D5605" s="102" t="s">
        <v>12390</v>
      </c>
      <c r="E5605" s="102" t="s">
        <v>1131</v>
      </c>
      <c r="F5605" s="102" t="s">
        <v>14834</v>
      </c>
      <c r="G5605" s="105">
        <v>16292</v>
      </c>
      <c r="H5605" s="102" t="s">
        <v>32447</v>
      </c>
      <c r="I5605" s="102" t="s">
        <v>4890</v>
      </c>
      <c r="J5605" s="115" t="s">
        <v>13937</v>
      </c>
      <c r="K5605" s="102"/>
      <c r="L5605" s="111"/>
      <c r="M5605" s="115">
        <v>3</v>
      </c>
      <c r="N5605" s="112" t="s">
        <v>17043</v>
      </c>
      <c r="O5605" s="115" t="s">
        <v>16856</v>
      </c>
      <c r="P5605" s="126" t="s">
        <v>162</v>
      </c>
      <c r="Q5605" s="126" t="s">
        <v>18163</v>
      </c>
      <c r="R5605" s="115"/>
      <c r="S5605" s="115"/>
      <c r="T5605" s="115" t="s">
        <v>7789</v>
      </c>
      <c r="U5605" s="115" t="s">
        <v>20985</v>
      </c>
      <c r="V5605" s="115">
        <v>7.5</v>
      </c>
      <c r="W5605" s="107"/>
      <c r="X5605" s="113"/>
    </row>
    <row r="5606" spans="1:24" ht="12.95" customHeight="1" x14ac:dyDescent="0.2">
      <c r="A5606" s="115">
        <v>2008</v>
      </c>
      <c r="B5606" s="128" t="s">
        <v>29412</v>
      </c>
      <c r="C5606" s="102" t="s">
        <v>1125</v>
      </c>
      <c r="D5606" s="102" t="s">
        <v>7969</v>
      </c>
      <c r="E5606" s="102" t="s">
        <v>1132</v>
      </c>
      <c r="F5606" s="102" t="s">
        <v>14834</v>
      </c>
      <c r="G5606" s="105">
        <v>16351</v>
      </c>
      <c r="H5606" s="115" t="s">
        <v>32448</v>
      </c>
      <c r="I5606" s="102" t="s">
        <v>4890</v>
      </c>
      <c r="J5606" s="115" t="s">
        <v>14352</v>
      </c>
      <c r="K5606" s="102"/>
      <c r="L5606" s="111"/>
      <c r="M5606" s="115">
        <v>1</v>
      </c>
      <c r="N5606" s="108" t="s">
        <v>31841</v>
      </c>
      <c r="O5606" s="115" t="s">
        <v>20986</v>
      </c>
      <c r="P5606" s="126" t="s">
        <v>9125</v>
      </c>
      <c r="Q5606" s="126" t="s">
        <v>20987</v>
      </c>
      <c r="R5606" s="115"/>
      <c r="S5606" s="115"/>
      <c r="T5606" s="115" t="s">
        <v>7789</v>
      </c>
      <c r="U5606" s="115" t="s">
        <v>20988</v>
      </c>
      <c r="V5606" s="115">
        <v>6.5</v>
      </c>
      <c r="W5606" s="107"/>
      <c r="X5606" s="113"/>
    </row>
    <row r="5607" spans="1:24" ht="12.95" customHeight="1" x14ac:dyDescent="0.2">
      <c r="A5607" s="115">
        <v>2008</v>
      </c>
      <c r="B5607" s="128" t="s">
        <v>29412</v>
      </c>
      <c r="C5607" s="102" t="s">
        <v>1125</v>
      </c>
      <c r="D5607" s="102" t="s">
        <v>7939</v>
      </c>
      <c r="E5607" s="102" t="s">
        <v>13522</v>
      </c>
      <c r="F5607" s="102" t="s">
        <v>14834</v>
      </c>
      <c r="G5607" s="105">
        <v>16430</v>
      </c>
      <c r="H5607" s="115" t="s">
        <v>10103</v>
      </c>
      <c r="I5607" s="102" t="s">
        <v>32446</v>
      </c>
      <c r="J5607" s="115" t="s">
        <v>10139</v>
      </c>
      <c r="K5607" s="102"/>
      <c r="L5607" s="111"/>
      <c r="M5607" s="115">
        <v>3</v>
      </c>
      <c r="N5607" s="112" t="s">
        <v>17044</v>
      </c>
      <c r="O5607" s="115" t="s">
        <v>18156</v>
      </c>
      <c r="P5607" s="126"/>
      <c r="Q5607" s="126" t="s">
        <v>20989</v>
      </c>
      <c r="R5607" s="115"/>
      <c r="S5607" s="115"/>
      <c r="T5607" s="115" t="s">
        <v>7789</v>
      </c>
      <c r="U5607" s="115" t="s">
        <v>20990</v>
      </c>
      <c r="V5607" s="115">
        <v>8</v>
      </c>
      <c r="W5607" s="107"/>
      <c r="X5607" s="113"/>
    </row>
    <row r="5608" spans="1:24" ht="12.95" customHeight="1" x14ac:dyDescent="0.2">
      <c r="A5608" s="115">
        <v>2008</v>
      </c>
      <c r="B5608" s="128" t="s">
        <v>29412</v>
      </c>
      <c r="C5608" s="102" t="s">
        <v>1125</v>
      </c>
      <c r="D5608" s="102" t="s">
        <v>4650</v>
      </c>
      <c r="E5608" s="102" t="s">
        <v>13523</v>
      </c>
      <c r="F5608" s="123" t="s">
        <v>10085</v>
      </c>
      <c r="G5608" s="105">
        <v>16440</v>
      </c>
      <c r="H5608" s="115" t="s">
        <v>10191</v>
      </c>
      <c r="I5608" s="102" t="s">
        <v>4890</v>
      </c>
      <c r="J5608" s="115" t="s">
        <v>13351</v>
      </c>
      <c r="K5608" s="102"/>
      <c r="L5608" s="111"/>
      <c r="M5608" s="115">
        <v>1</v>
      </c>
      <c r="N5608" s="108" t="s">
        <v>16073</v>
      </c>
      <c r="O5608" s="115" t="s">
        <v>20991</v>
      </c>
      <c r="P5608" s="126" t="s">
        <v>162</v>
      </c>
      <c r="Q5608" s="126" t="s">
        <v>19708</v>
      </c>
      <c r="R5608" s="115"/>
      <c r="S5608" s="115"/>
      <c r="T5608" s="115" t="s">
        <v>20546</v>
      </c>
      <c r="U5608" s="115" t="s">
        <v>20992</v>
      </c>
      <c r="V5608" s="115">
        <v>7.5</v>
      </c>
      <c r="W5608" s="107"/>
      <c r="X5608" s="113"/>
    </row>
    <row r="5609" spans="1:24" ht="12.95" customHeight="1" x14ac:dyDescent="0.2">
      <c r="A5609" s="115">
        <v>2008</v>
      </c>
      <c r="B5609" s="128" t="s">
        <v>29412</v>
      </c>
      <c r="C5609" s="102" t="s">
        <v>1125</v>
      </c>
      <c r="D5609" s="102" t="s">
        <v>7940</v>
      </c>
      <c r="E5609" s="102" t="s">
        <v>13524</v>
      </c>
      <c r="F5609" s="102" t="s">
        <v>14834</v>
      </c>
      <c r="G5609" s="105">
        <v>16538</v>
      </c>
      <c r="H5609" s="102" t="s">
        <v>4890</v>
      </c>
      <c r="I5609" s="115" t="s">
        <v>10103</v>
      </c>
      <c r="J5609" s="115" t="s">
        <v>4239</v>
      </c>
      <c r="K5609" s="102"/>
      <c r="L5609" s="111"/>
      <c r="M5609" s="115">
        <v>3</v>
      </c>
      <c r="N5609" s="112" t="s">
        <v>17045</v>
      </c>
      <c r="O5609" s="115" t="s">
        <v>16520</v>
      </c>
      <c r="P5609" s="126" t="s">
        <v>9125</v>
      </c>
      <c r="Q5609" s="126" t="s">
        <v>20993</v>
      </c>
      <c r="R5609" s="115"/>
      <c r="S5609" s="115" t="s">
        <v>8315</v>
      </c>
      <c r="T5609" s="115" t="s">
        <v>7789</v>
      </c>
      <c r="U5609" s="115" t="s">
        <v>20994</v>
      </c>
      <c r="V5609" s="115">
        <v>8.5</v>
      </c>
      <c r="W5609" s="107"/>
      <c r="X5609" s="113"/>
    </row>
    <row r="5610" spans="1:24" ht="12.95" customHeight="1" x14ac:dyDescent="0.2">
      <c r="A5610" s="115">
        <v>2009</v>
      </c>
      <c r="B5610" s="128" t="s">
        <v>29412</v>
      </c>
      <c r="C5610" s="103" t="s">
        <v>5158</v>
      </c>
      <c r="D5610" s="102" t="s">
        <v>12340</v>
      </c>
      <c r="E5610" s="102" t="s">
        <v>12339</v>
      </c>
      <c r="F5610" s="102" t="s">
        <v>14834</v>
      </c>
      <c r="G5610" s="105">
        <v>3040</v>
      </c>
      <c r="H5610" s="102" t="s">
        <v>30772</v>
      </c>
      <c r="I5610" s="102" t="s">
        <v>32449</v>
      </c>
      <c r="J5610" s="115" t="s">
        <v>12236</v>
      </c>
      <c r="K5610" s="102"/>
      <c r="L5610" s="111"/>
      <c r="M5610" s="115">
        <v>1</v>
      </c>
      <c r="N5610" s="108" t="s">
        <v>32450</v>
      </c>
      <c r="O5610" s="115"/>
      <c r="P5610" s="126"/>
      <c r="Q5610" s="126" t="s">
        <v>19105</v>
      </c>
      <c r="R5610" s="115"/>
      <c r="S5610" s="115"/>
      <c r="T5610" s="115" t="s">
        <v>20539</v>
      </c>
      <c r="U5610" s="115" t="s">
        <v>17046</v>
      </c>
      <c r="V5610" s="115">
        <v>7</v>
      </c>
      <c r="W5610" s="107"/>
      <c r="X5610" s="113"/>
    </row>
    <row r="5611" spans="1:24" ht="12.95" customHeight="1" x14ac:dyDescent="0.2">
      <c r="A5611" s="115">
        <v>2009</v>
      </c>
      <c r="B5611" s="128" t="s">
        <v>29412</v>
      </c>
      <c r="C5611" s="102" t="s">
        <v>5158</v>
      </c>
      <c r="D5611" s="102" t="s">
        <v>12338</v>
      </c>
      <c r="E5611" s="102" t="s">
        <v>10372</v>
      </c>
      <c r="F5611" s="102" t="s">
        <v>14834</v>
      </c>
      <c r="G5611" s="105">
        <v>4368</v>
      </c>
      <c r="H5611" s="102" t="s">
        <v>32449</v>
      </c>
      <c r="I5611" s="102" t="s">
        <v>30772</v>
      </c>
      <c r="J5611" s="115" t="s">
        <v>12236</v>
      </c>
      <c r="K5611" s="102"/>
      <c r="L5611" s="111"/>
      <c r="M5611" s="115">
        <v>1</v>
      </c>
      <c r="N5611" s="108" t="s">
        <v>32450</v>
      </c>
      <c r="O5611" s="115"/>
      <c r="P5611" s="126"/>
      <c r="Q5611" s="126" t="s">
        <v>20995</v>
      </c>
      <c r="R5611" s="115" t="s">
        <v>7035</v>
      </c>
      <c r="S5611" s="115"/>
      <c r="T5611" s="115" t="s">
        <v>20539</v>
      </c>
      <c r="U5611" s="115" t="s">
        <v>17047</v>
      </c>
      <c r="V5611" s="115">
        <v>5.5</v>
      </c>
      <c r="W5611" s="107"/>
      <c r="X5611" s="113"/>
    </row>
    <row r="5612" spans="1:24" ht="12.95" customHeight="1" x14ac:dyDescent="0.2">
      <c r="A5612" s="115">
        <v>2009</v>
      </c>
      <c r="B5612" s="128" t="s">
        <v>29412</v>
      </c>
      <c r="C5612" s="102" t="s">
        <v>5158</v>
      </c>
      <c r="D5612" s="102" t="s">
        <v>12206</v>
      </c>
      <c r="E5612" s="102" t="s">
        <v>12205</v>
      </c>
      <c r="F5612" s="102" t="s">
        <v>14834</v>
      </c>
      <c r="G5612" s="105">
        <v>6755</v>
      </c>
      <c r="H5612" s="102" t="s">
        <v>32451</v>
      </c>
      <c r="I5612" s="102" t="s">
        <v>32452</v>
      </c>
      <c r="J5612" s="115" t="s">
        <v>10371</v>
      </c>
      <c r="K5612" s="102"/>
      <c r="L5612" s="111"/>
      <c r="M5612" s="115">
        <v>1</v>
      </c>
      <c r="N5612" s="108" t="s">
        <v>32453</v>
      </c>
      <c r="O5612" s="115" t="s">
        <v>20996</v>
      </c>
      <c r="P5612" s="126" t="s">
        <v>13301</v>
      </c>
      <c r="Q5612" s="126" t="s">
        <v>20997</v>
      </c>
      <c r="R5612" s="115"/>
      <c r="S5612" s="115"/>
      <c r="T5612" s="115" t="s">
        <v>21371</v>
      </c>
      <c r="U5612" s="115" t="s">
        <v>17048</v>
      </c>
      <c r="V5612" s="115">
        <v>6.5</v>
      </c>
      <c r="W5612" s="107"/>
      <c r="X5612" s="113"/>
    </row>
    <row r="5613" spans="1:24" ht="12.95" customHeight="1" x14ac:dyDescent="0.2">
      <c r="A5613" s="115">
        <v>2009</v>
      </c>
      <c r="B5613" s="128" t="s">
        <v>29412</v>
      </c>
      <c r="C5613" s="102" t="s">
        <v>5158</v>
      </c>
      <c r="D5613" s="102" t="s">
        <v>8896</v>
      </c>
      <c r="E5613" s="102" t="s">
        <v>2004</v>
      </c>
      <c r="F5613" s="102" t="s">
        <v>14834</v>
      </c>
      <c r="G5613" s="105">
        <v>6810</v>
      </c>
      <c r="H5613" s="102" t="s">
        <v>32454</v>
      </c>
      <c r="I5613" s="115" t="s">
        <v>32455</v>
      </c>
      <c r="J5613" s="115" t="s">
        <v>8897</v>
      </c>
      <c r="K5613" s="102"/>
      <c r="L5613" s="111"/>
      <c r="M5613" s="115">
        <v>1</v>
      </c>
      <c r="N5613" s="108" t="s">
        <v>32456</v>
      </c>
      <c r="O5613" s="115"/>
      <c r="P5613" s="126"/>
      <c r="Q5613" s="126" t="s">
        <v>16814</v>
      </c>
      <c r="R5613" s="115"/>
      <c r="S5613" s="115"/>
      <c r="T5613" s="115" t="s">
        <v>21371</v>
      </c>
      <c r="U5613" s="115" t="s">
        <v>20998</v>
      </c>
      <c r="V5613" s="115">
        <v>6</v>
      </c>
      <c r="W5613" s="107"/>
      <c r="X5613" s="113"/>
    </row>
    <row r="5614" spans="1:24" ht="12.95" customHeight="1" x14ac:dyDescent="0.2">
      <c r="A5614" s="115">
        <v>2009</v>
      </c>
      <c r="B5614" s="128" t="s">
        <v>29412</v>
      </c>
      <c r="C5614" s="102" t="s">
        <v>5158</v>
      </c>
      <c r="D5614" s="102" t="s">
        <v>4844</v>
      </c>
      <c r="E5614" s="102" t="s">
        <v>2005</v>
      </c>
      <c r="F5614" s="102" t="s">
        <v>14834</v>
      </c>
      <c r="G5614" s="105">
        <v>7113</v>
      </c>
      <c r="H5614" s="102" t="s">
        <v>32457</v>
      </c>
      <c r="I5614" s="115" t="s">
        <v>10191</v>
      </c>
      <c r="J5614" s="115" t="s">
        <v>13472</v>
      </c>
      <c r="K5614" s="102"/>
      <c r="L5614" s="111"/>
      <c r="M5614" s="115">
        <v>1</v>
      </c>
      <c r="N5614" s="108" t="s">
        <v>32458</v>
      </c>
      <c r="O5614" s="115"/>
      <c r="P5614" s="126"/>
      <c r="Q5614" s="126" t="s">
        <v>20999</v>
      </c>
      <c r="R5614" s="115"/>
      <c r="S5614" s="115"/>
      <c r="T5614" s="115" t="s">
        <v>21371</v>
      </c>
      <c r="U5614" s="115" t="s">
        <v>17049</v>
      </c>
      <c r="V5614" s="115">
        <v>6</v>
      </c>
      <c r="W5614" s="107"/>
      <c r="X5614" s="113"/>
    </row>
    <row r="5615" spans="1:24" ht="12.95" customHeight="1" x14ac:dyDescent="0.2">
      <c r="A5615" s="115">
        <v>2009</v>
      </c>
      <c r="B5615" s="128" t="s">
        <v>29412</v>
      </c>
      <c r="C5615" s="102" t="s">
        <v>5158</v>
      </c>
      <c r="D5615" s="102" t="s">
        <v>3888</v>
      </c>
      <c r="E5615" s="102" t="s">
        <v>2006</v>
      </c>
      <c r="F5615" s="102" t="s">
        <v>14834</v>
      </c>
      <c r="G5615" s="105">
        <v>7117</v>
      </c>
      <c r="H5615" s="102" t="s">
        <v>32457</v>
      </c>
      <c r="I5615" s="115" t="s">
        <v>10191</v>
      </c>
      <c r="J5615" s="115" t="s">
        <v>3889</v>
      </c>
      <c r="K5615" s="102"/>
      <c r="L5615" s="111"/>
      <c r="M5615" s="115">
        <v>1</v>
      </c>
      <c r="N5615" s="108" t="s">
        <v>32459</v>
      </c>
      <c r="O5615" s="115"/>
      <c r="P5615" s="126"/>
      <c r="Q5615" s="126" t="s">
        <v>21000</v>
      </c>
      <c r="R5615" s="115"/>
      <c r="S5615" s="115"/>
      <c r="T5615" s="115" t="s">
        <v>21371</v>
      </c>
      <c r="U5615" s="115" t="s">
        <v>17050</v>
      </c>
      <c r="V5615" s="115">
        <v>5.5</v>
      </c>
      <c r="W5615" s="107"/>
      <c r="X5615" s="113"/>
    </row>
    <row r="5616" spans="1:24" ht="12.95" customHeight="1" x14ac:dyDescent="0.2">
      <c r="A5616" s="115">
        <v>2009</v>
      </c>
      <c r="B5616" s="128" t="s">
        <v>29412</v>
      </c>
      <c r="C5616" s="102" t="s">
        <v>5158</v>
      </c>
      <c r="D5616" s="102" t="s">
        <v>219</v>
      </c>
      <c r="E5616" s="102" t="s">
        <v>2007</v>
      </c>
      <c r="F5616" s="102" t="s">
        <v>14834</v>
      </c>
      <c r="G5616" s="105">
        <v>7124</v>
      </c>
      <c r="H5616" s="102" t="s">
        <v>32457</v>
      </c>
      <c r="I5616" s="115" t="s">
        <v>10191</v>
      </c>
      <c r="J5616" s="115" t="s">
        <v>220</v>
      </c>
      <c r="K5616" s="102"/>
      <c r="L5616" s="111"/>
      <c r="M5616" s="115">
        <v>2</v>
      </c>
      <c r="N5616" s="112" t="s">
        <v>17051</v>
      </c>
      <c r="O5616" s="115"/>
      <c r="P5616" s="126"/>
      <c r="Q5616" s="126" t="s">
        <v>21001</v>
      </c>
      <c r="R5616" s="115"/>
      <c r="S5616" s="115"/>
      <c r="T5616" s="115" t="s">
        <v>21371</v>
      </c>
      <c r="U5616" s="115" t="s">
        <v>17052</v>
      </c>
      <c r="V5616" s="115">
        <v>5.5</v>
      </c>
      <c r="W5616" s="107"/>
      <c r="X5616" s="113"/>
    </row>
    <row r="5617" spans="1:24" ht="12.95" customHeight="1" x14ac:dyDescent="0.2">
      <c r="A5617" s="115">
        <v>2009</v>
      </c>
      <c r="B5617" s="128" t="s">
        <v>29412</v>
      </c>
      <c r="C5617" s="102" t="s">
        <v>5158</v>
      </c>
      <c r="D5617" s="102" t="s">
        <v>4837</v>
      </c>
      <c r="E5617" s="102" t="s">
        <v>2008</v>
      </c>
      <c r="F5617" s="102" t="s">
        <v>14834</v>
      </c>
      <c r="G5617" s="105">
        <v>7126</v>
      </c>
      <c r="H5617" s="102" t="s">
        <v>32457</v>
      </c>
      <c r="I5617" s="115" t="s">
        <v>10191</v>
      </c>
      <c r="J5617" s="115" t="s">
        <v>217</v>
      </c>
      <c r="K5617" s="102"/>
      <c r="L5617" s="111"/>
      <c r="M5617" s="115">
        <v>1.75</v>
      </c>
      <c r="N5617" s="108" t="s">
        <v>32460</v>
      </c>
      <c r="O5617" s="115"/>
      <c r="P5617" s="126"/>
      <c r="Q5617" s="126" t="s">
        <v>21002</v>
      </c>
      <c r="R5617" s="115"/>
      <c r="S5617" s="115"/>
      <c r="T5617" s="115" t="s">
        <v>21371</v>
      </c>
      <c r="U5617" s="115" t="s">
        <v>218</v>
      </c>
      <c r="V5617" s="115">
        <v>5.5</v>
      </c>
      <c r="W5617" s="107"/>
      <c r="X5617" s="113"/>
    </row>
    <row r="5618" spans="1:24" ht="12.95" customHeight="1" x14ac:dyDescent="0.2">
      <c r="A5618" s="115">
        <v>2009</v>
      </c>
      <c r="B5618" s="128" t="s">
        <v>29412</v>
      </c>
      <c r="C5618" s="102" t="s">
        <v>5158</v>
      </c>
      <c r="D5618" s="102" t="s">
        <v>11628</v>
      </c>
      <c r="E5618" s="102" t="s">
        <v>2009</v>
      </c>
      <c r="F5618" s="102" t="s">
        <v>14834</v>
      </c>
      <c r="G5618" s="105">
        <v>7325</v>
      </c>
      <c r="H5618" s="102" t="s">
        <v>32451</v>
      </c>
      <c r="I5618" s="102" t="s">
        <v>32461</v>
      </c>
      <c r="J5618" s="115" t="s">
        <v>12190</v>
      </c>
      <c r="K5618" s="102"/>
      <c r="L5618" s="111"/>
      <c r="M5618" s="115">
        <v>2</v>
      </c>
      <c r="N5618" s="112" t="s">
        <v>17053</v>
      </c>
      <c r="O5618" s="115"/>
      <c r="P5618" s="126" t="s">
        <v>21004</v>
      </c>
      <c r="Q5618" s="126" t="s">
        <v>21003</v>
      </c>
      <c r="R5618" s="115"/>
      <c r="S5618" s="115"/>
      <c r="T5618" s="115" t="s">
        <v>21371</v>
      </c>
      <c r="U5618" s="115" t="s">
        <v>21370</v>
      </c>
      <c r="V5618" s="115">
        <v>8</v>
      </c>
      <c r="W5618" s="107"/>
      <c r="X5618" s="113"/>
    </row>
    <row r="5619" spans="1:24" ht="12.95" customHeight="1" x14ac:dyDescent="0.2">
      <c r="A5619" s="115">
        <v>2009</v>
      </c>
      <c r="B5619" s="128" t="s">
        <v>29412</v>
      </c>
      <c r="C5619" s="102" t="s">
        <v>5158</v>
      </c>
      <c r="D5619" s="102" t="s">
        <v>15115</v>
      </c>
      <c r="E5619" s="102" t="s">
        <v>2010</v>
      </c>
      <c r="F5619" s="102" t="s">
        <v>14834</v>
      </c>
      <c r="G5619" s="105">
        <v>7387</v>
      </c>
      <c r="H5619" s="102" t="s">
        <v>32451</v>
      </c>
      <c r="I5619" s="102" t="s">
        <v>32462</v>
      </c>
      <c r="J5619" s="115" t="s">
        <v>15116</v>
      </c>
      <c r="K5619" s="102"/>
      <c r="L5619" s="111"/>
      <c r="M5619" s="115">
        <v>0.5</v>
      </c>
      <c r="N5619" s="108" t="s">
        <v>15117</v>
      </c>
      <c r="O5619" s="115"/>
      <c r="P5619" s="126" t="s">
        <v>2086</v>
      </c>
      <c r="Q5619" s="126" t="s">
        <v>21005</v>
      </c>
      <c r="R5619" s="115"/>
      <c r="S5619" s="115"/>
      <c r="T5619" s="115" t="s">
        <v>21371</v>
      </c>
      <c r="U5619" s="115" t="s">
        <v>21006</v>
      </c>
      <c r="V5619" s="115">
        <v>7.5</v>
      </c>
      <c r="W5619" s="107"/>
      <c r="X5619" s="113"/>
    </row>
    <row r="5620" spans="1:24" ht="12.95" customHeight="1" x14ac:dyDescent="0.2">
      <c r="A5620" s="115">
        <v>2009</v>
      </c>
      <c r="B5620" s="128" t="s">
        <v>29412</v>
      </c>
      <c r="C5620" s="102" t="s">
        <v>5158</v>
      </c>
      <c r="D5620" s="102" t="s">
        <v>2426</v>
      </c>
      <c r="E5620" s="102" t="s">
        <v>2011</v>
      </c>
      <c r="F5620" s="102" t="s">
        <v>14834</v>
      </c>
      <c r="G5620" s="105">
        <v>7401</v>
      </c>
      <c r="H5620" s="102" t="s">
        <v>32451</v>
      </c>
      <c r="I5620" s="115" t="s">
        <v>2625</v>
      </c>
      <c r="J5620" s="115" t="s">
        <v>2427</v>
      </c>
      <c r="K5620" s="102"/>
      <c r="L5620" s="111"/>
      <c r="M5620" s="115">
        <v>1</v>
      </c>
      <c r="N5620" s="108" t="s">
        <v>17054</v>
      </c>
      <c r="O5620" s="115"/>
      <c r="P5620" s="126" t="s">
        <v>21007</v>
      </c>
      <c r="Q5620" s="126" t="s">
        <v>21008</v>
      </c>
      <c r="R5620" s="115"/>
      <c r="S5620" s="115" t="s">
        <v>8315</v>
      </c>
      <c r="T5620" s="115" t="s">
        <v>21371</v>
      </c>
      <c r="U5620" s="115" t="s">
        <v>17055</v>
      </c>
      <c r="V5620" s="115">
        <v>6</v>
      </c>
      <c r="W5620" s="107"/>
      <c r="X5620" s="113"/>
    </row>
    <row r="5621" spans="1:24" ht="12.95" customHeight="1" x14ac:dyDescent="0.2">
      <c r="A5621" s="115">
        <v>2009</v>
      </c>
      <c r="B5621" s="128" t="s">
        <v>29412</v>
      </c>
      <c r="C5621" s="102" t="s">
        <v>5158</v>
      </c>
      <c r="D5621" s="102" t="s">
        <v>12210</v>
      </c>
      <c r="E5621" s="102" t="s">
        <v>1729</v>
      </c>
      <c r="F5621" s="102" t="s">
        <v>14834</v>
      </c>
      <c r="G5621" s="105">
        <v>7409</v>
      </c>
      <c r="H5621" s="102" t="s">
        <v>32462</v>
      </c>
      <c r="I5621" s="102" t="s">
        <v>32451</v>
      </c>
      <c r="J5621" s="115" t="s">
        <v>7908</v>
      </c>
      <c r="K5621" s="102"/>
      <c r="L5621" s="111"/>
      <c r="M5621" s="115">
        <v>1</v>
      </c>
      <c r="N5621" s="112" t="s">
        <v>7909</v>
      </c>
      <c r="O5621" s="115"/>
      <c r="P5621" s="126" t="s">
        <v>5985</v>
      </c>
      <c r="Q5621" s="126" t="s">
        <v>21009</v>
      </c>
      <c r="R5621" s="115"/>
      <c r="S5621" s="115"/>
      <c r="T5621" s="115" t="s">
        <v>21371</v>
      </c>
      <c r="U5621" s="115" t="s">
        <v>21010</v>
      </c>
      <c r="V5621" s="115">
        <v>5</v>
      </c>
      <c r="W5621" s="107" t="s">
        <v>7338</v>
      </c>
      <c r="X5621" s="113"/>
    </row>
    <row r="5622" spans="1:24" ht="12.95" customHeight="1" x14ac:dyDescent="0.2">
      <c r="A5622" s="115">
        <v>2009</v>
      </c>
      <c r="B5622" s="128" t="s">
        <v>29412</v>
      </c>
      <c r="C5622" s="102" t="s">
        <v>5158</v>
      </c>
      <c r="D5622" s="102" t="s">
        <v>15118</v>
      </c>
      <c r="E5622" s="102" t="s">
        <v>1730</v>
      </c>
      <c r="F5622" s="102" t="s">
        <v>14834</v>
      </c>
      <c r="G5622" s="105">
        <v>7522</v>
      </c>
      <c r="H5622" s="102" t="s">
        <v>32463</v>
      </c>
      <c r="I5622" s="115" t="s">
        <v>2625</v>
      </c>
      <c r="J5622" s="115" t="s">
        <v>15119</v>
      </c>
      <c r="K5622" s="102"/>
      <c r="L5622" s="111"/>
      <c r="M5622" s="115">
        <v>0.5</v>
      </c>
      <c r="N5622" s="108" t="s">
        <v>12209</v>
      </c>
      <c r="O5622" s="115"/>
      <c r="P5622" s="126" t="s">
        <v>9125</v>
      </c>
      <c r="Q5622" s="126" t="s">
        <v>21011</v>
      </c>
      <c r="R5622" s="115"/>
      <c r="S5622" s="115"/>
      <c r="T5622" s="115" t="s">
        <v>21371</v>
      </c>
      <c r="U5622" s="115" t="s">
        <v>17056</v>
      </c>
      <c r="V5622" s="115">
        <v>5.5</v>
      </c>
      <c r="W5622" s="107"/>
      <c r="X5622" s="113"/>
    </row>
    <row r="5623" spans="1:24" ht="12.95" customHeight="1" x14ac:dyDescent="0.2">
      <c r="A5623" s="115">
        <v>2009</v>
      </c>
      <c r="B5623" s="128" t="s">
        <v>29412</v>
      </c>
      <c r="C5623" s="102" t="s">
        <v>5158</v>
      </c>
      <c r="D5623" s="102" t="s">
        <v>15112</v>
      </c>
      <c r="E5623" s="102" t="s">
        <v>15111</v>
      </c>
      <c r="F5623" s="102" t="s">
        <v>14834</v>
      </c>
      <c r="G5623" s="105">
        <v>7598</v>
      </c>
      <c r="H5623" s="102" t="s">
        <v>32461</v>
      </c>
      <c r="I5623" s="102" t="s">
        <v>32451</v>
      </c>
      <c r="J5623" s="115" t="s">
        <v>15113</v>
      </c>
      <c r="K5623" s="102"/>
      <c r="L5623" s="111"/>
      <c r="M5623" s="115">
        <v>0.5</v>
      </c>
      <c r="N5623" s="108" t="s">
        <v>15114</v>
      </c>
      <c r="O5623" s="115" t="s">
        <v>3620</v>
      </c>
      <c r="P5623" s="126" t="s">
        <v>8076</v>
      </c>
      <c r="Q5623" s="126" t="s">
        <v>16863</v>
      </c>
      <c r="R5623" s="115"/>
      <c r="S5623" s="115"/>
      <c r="T5623" s="115" t="s">
        <v>21371</v>
      </c>
      <c r="U5623" s="115" t="s">
        <v>21012</v>
      </c>
      <c r="V5623" s="115">
        <v>5.5</v>
      </c>
      <c r="W5623" s="107"/>
      <c r="X5623" s="113"/>
    </row>
    <row r="5624" spans="1:24" ht="12.95" customHeight="1" x14ac:dyDescent="0.2">
      <c r="A5624" s="115">
        <v>2009</v>
      </c>
      <c r="B5624" s="128" t="s">
        <v>29412</v>
      </c>
      <c r="C5624" s="102" t="s">
        <v>5158</v>
      </c>
      <c r="D5624" s="102" t="s">
        <v>735</v>
      </c>
      <c r="E5624" s="102" t="s">
        <v>4833</v>
      </c>
      <c r="F5624" s="102" t="s">
        <v>14834</v>
      </c>
      <c r="G5624" s="105">
        <v>7818</v>
      </c>
      <c r="H5624" s="102" t="s">
        <v>30772</v>
      </c>
      <c r="I5624" s="102" t="s">
        <v>32461</v>
      </c>
      <c r="J5624" s="115" t="s">
        <v>3001</v>
      </c>
      <c r="K5624" s="102"/>
      <c r="L5624" s="111"/>
      <c r="M5624" s="115">
        <v>1</v>
      </c>
      <c r="N5624" s="108" t="s">
        <v>32464</v>
      </c>
      <c r="O5624" s="115"/>
      <c r="P5624" s="126"/>
      <c r="Q5624" s="126" t="s">
        <v>21013</v>
      </c>
      <c r="R5624" s="115"/>
      <c r="S5624" s="115"/>
      <c r="T5624" s="115" t="s">
        <v>21371</v>
      </c>
      <c r="U5624" s="115" t="s">
        <v>17057</v>
      </c>
      <c r="V5624" s="115">
        <v>7</v>
      </c>
      <c r="W5624" s="107"/>
      <c r="X5624" s="113"/>
    </row>
    <row r="5625" spans="1:24" ht="12.95" customHeight="1" x14ac:dyDescent="0.2">
      <c r="A5625" s="115">
        <v>2009</v>
      </c>
      <c r="B5625" s="128" t="s">
        <v>29412</v>
      </c>
      <c r="C5625" s="102" t="s">
        <v>5158</v>
      </c>
      <c r="D5625" s="102" t="s">
        <v>13030</v>
      </c>
      <c r="E5625" s="102" t="s">
        <v>12341</v>
      </c>
      <c r="F5625" s="102" t="s">
        <v>14834</v>
      </c>
      <c r="G5625" s="105">
        <v>7812</v>
      </c>
      <c r="H5625" s="102" t="s">
        <v>32451</v>
      </c>
      <c r="I5625" s="102" t="s">
        <v>30772</v>
      </c>
      <c r="J5625" s="115" t="s">
        <v>13029</v>
      </c>
      <c r="K5625" s="102"/>
      <c r="L5625" s="111"/>
      <c r="M5625" s="115">
        <v>0.5</v>
      </c>
      <c r="N5625" s="108" t="s">
        <v>12955</v>
      </c>
      <c r="O5625" s="115"/>
      <c r="P5625" s="126" t="s">
        <v>162</v>
      </c>
      <c r="Q5625" s="126" t="s">
        <v>21014</v>
      </c>
      <c r="R5625" s="115"/>
      <c r="S5625" s="115"/>
      <c r="T5625" s="115" t="s">
        <v>21371</v>
      </c>
      <c r="U5625" s="115" t="s">
        <v>17058</v>
      </c>
      <c r="V5625" s="115">
        <v>5.5</v>
      </c>
      <c r="W5625" s="107"/>
      <c r="X5625" s="113"/>
    </row>
    <row r="5626" spans="1:24" ht="12.95" customHeight="1" x14ac:dyDescent="0.2">
      <c r="A5626" s="115">
        <v>2009</v>
      </c>
      <c r="B5626" s="128" t="s">
        <v>29412</v>
      </c>
      <c r="C5626" s="102" t="s">
        <v>5158</v>
      </c>
      <c r="D5626" s="102" t="s">
        <v>1100</v>
      </c>
      <c r="E5626" s="102" t="s">
        <v>12342</v>
      </c>
      <c r="F5626" s="102" t="s">
        <v>14834</v>
      </c>
      <c r="G5626" s="105">
        <v>7843</v>
      </c>
      <c r="H5626" s="102" t="s">
        <v>32451</v>
      </c>
      <c r="I5626" s="102" t="s">
        <v>32465</v>
      </c>
      <c r="J5626" s="115" t="s">
        <v>1101</v>
      </c>
      <c r="K5626" s="102"/>
      <c r="L5626" s="111"/>
      <c r="M5626" s="115">
        <v>2</v>
      </c>
      <c r="N5626" s="112" t="s">
        <v>17059</v>
      </c>
      <c r="O5626" s="115"/>
      <c r="P5626" s="126" t="s">
        <v>19503</v>
      </c>
      <c r="Q5626" s="126" t="s">
        <v>21015</v>
      </c>
      <c r="R5626" s="115"/>
      <c r="S5626" s="115"/>
      <c r="T5626" s="115" t="s">
        <v>21371</v>
      </c>
      <c r="U5626" s="115" t="s">
        <v>21016</v>
      </c>
      <c r="V5626" s="115">
        <v>8.5</v>
      </c>
      <c r="W5626" s="107"/>
      <c r="X5626" s="113"/>
    </row>
    <row r="5627" spans="1:24" ht="12.95" customHeight="1" x14ac:dyDescent="0.2">
      <c r="A5627" s="115">
        <v>2009</v>
      </c>
      <c r="B5627" s="128" t="s">
        <v>29412</v>
      </c>
      <c r="C5627" s="102" t="s">
        <v>5158</v>
      </c>
      <c r="D5627" s="102" t="s">
        <v>731</v>
      </c>
      <c r="E5627" s="102" t="s">
        <v>730</v>
      </c>
      <c r="F5627" s="102" t="s">
        <v>14834</v>
      </c>
      <c r="G5627" s="105">
        <v>7844</v>
      </c>
      <c r="H5627" s="102" t="s">
        <v>32451</v>
      </c>
      <c r="I5627" s="102" t="s">
        <v>32461</v>
      </c>
      <c r="J5627" s="115" t="s">
        <v>732</v>
      </c>
      <c r="K5627" s="102"/>
      <c r="L5627" s="111"/>
      <c r="M5627" s="115">
        <v>0.5</v>
      </c>
      <c r="N5627" s="108">
        <v>41</v>
      </c>
      <c r="O5627" s="115"/>
      <c r="P5627" s="126" t="s">
        <v>15889</v>
      </c>
      <c r="Q5627" s="126" t="s">
        <v>21019</v>
      </c>
      <c r="R5627" s="115"/>
      <c r="S5627" s="115" t="s">
        <v>8315</v>
      </c>
      <c r="T5627" s="115" t="s">
        <v>21371</v>
      </c>
      <c r="U5627" s="115" t="s">
        <v>21017</v>
      </c>
      <c r="V5627" s="115" t="s">
        <v>734</v>
      </c>
      <c r="W5627" s="107"/>
      <c r="X5627" s="113"/>
    </row>
    <row r="5628" spans="1:24" ht="12.95" customHeight="1" x14ac:dyDescent="0.2">
      <c r="A5628" s="115">
        <v>2009</v>
      </c>
      <c r="B5628" s="128" t="s">
        <v>29412</v>
      </c>
      <c r="C5628" s="102" t="s">
        <v>5158</v>
      </c>
      <c r="D5628" s="102" t="s">
        <v>13473</v>
      </c>
      <c r="E5628" s="102" t="s">
        <v>8131</v>
      </c>
      <c r="F5628" s="102" t="s">
        <v>14834</v>
      </c>
      <c r="G5628" s="105">
        <v>7845</v>
      </c>
      <c r="H5628" s="102" t="s">
        <v>32461</v>
      </c>
      <c r="I5628" s="102" t="s">
        <v>32451</v>
      </c>
      <c r="J5628" s="115" t="s">
        <v>729</v>
      </c>
      <c r="K5628" s="102"/>
      <c r="L5628" s="111"/>
      <c r="M5628" s="115">
        <v>1</v>
      </c>
      <c r="N5628" s="112" t="s">
        <v>6939</v>
      </c>
      <c r="O5628" s="115"/>
      <c r="P5628" s="126" t="s">
        <v>21020</v>
      </c>
      <c r="Q5628" s="126" t="s">
        <v>21021</v>
      </c>
      <c r="R5628" s="115"/>
      <c r="S5628" s="115"/>
      <c r="T5628" s="115" t="s">
        <v>21371</v>
      </c>
      <c r="U5628" s="115" t="s">
        <v>21018</v>
      </c>
      <c r="V5628" s="115">
        <v>5.5</v>
      </c>
      <c r="W5628" s="107"/>
      <c r="X5628" s="113"/>
    </row>
    <row r="5629" spans="1:24" ht="12.95" customHeight="1" x14ac:dyDescent="0.2">
      <c r="A5629" s="115">
        <v>2009</v>
      </c>
      <c r="B5629" s="128" t="s">
        <v>29412</v>
      </c>
      <c r="C5629" s="102" t="s">
        <v>5158</v>
      </c>
      <c r="D5629" s="102" t="s">
        <v>6431</v>
      </c>
      <c r="E5629" s="102" t="s">
        <v>6430</v>
      </c>
      <c r="F5629" s="102" t="s">
        <v>14834</v>
      </c>
      <c r="G5629" s="105">
        <v>7869</v>
      </c>
      <c r="H5629" s="102" t="s">
        <v>32461</v>
      </c>
      <c r="I5629" s="102" t="s">
        <v>32451</v>
      </c>
      <c r="J5629" s="115" t="s">
        <v>12208</v>
      </c>
      <c r="K5629" s="102"/>
      <c r="L5629" s="111"/>
      <c r="M5629" s="115">
        <v>0.5</v>
      </c>
      <c r="N5629" s="108" t="s">
        <v>12003</v>
      </c>
      <c r="O5629" s="115"/>
      <c r="P5629" s="126"/>
      <c r="Q5629" s="126" t="s">
        <v>21022</v>
      </c>
      <c r="R5629" s="115" t="s">
        <v>7035</v>
      </c>
      <c r="S5629" s="115"/>
      <c r="T5629" s="115" t="s">
        <v>20539</v>
      </c>
      <c r="U5629" s="115" t="s">
        <v>21023</v>
      </c>
      <c r="V5629" s="115">
        <v>5.5</v>
      </c>
      <c r="W5629" s="107"/>
      <c r="X5629" s="113"/>
    </row>
    <row r="5630" spans="1:24" ht="12.95" customHeight="1" x14ac:dyDescent="0.2">
      <c r="A5630" s="115">
        <v>2010</v>
      </c>
      <c r="B5630" s="128" t="s">
        <v>29412</v>
      </c>
      <c r="C5630" s="103" t="s">
        <v>5802</v>
      </c>
      <c r="D5630" s="102" t="s">
        <v>5817</v>
      </c>
      <c r="E5630" s="102" t="s">
        <v>5803</v>
      </c>
      <c r="F5630" s="102" t="s">
        <v>14834</v>
      </c>
      <c r="G5630" s="105">
        <v>12933</v>
      </c>
      <c r="H5630" s="102" t="s">
        <v>14944</v>
      </c>
      <c r="I5630" s="102" t="s">
        <v>31194</v>
      </c>
      <c r="J5630" s="115" t="s">
        <v>5818</v>
      </c>
      <c r="K5630" s="102"/>
      <c r="L5630" s="111"/>
      <c r="M5630" s="115">
        <v>1</v>
      </c>
      <c r="N5630" s="108" t="s">
        <v>32466</v>
      </c>
      <c r="O5630" s="115"/>
      <c r="P5630" s="126"/>
      <c r="Q5630" s="126" t="s">
        <v>21024</v>
      </c>
      <c r="R5630" s="115"/>
      <c r="S5630" s="115"/>
      <c r="T5630" s="115" t="s">
        <v>8947</v>
      </c>
      <c r="U5630" s="115" t="s">
        <v>2475</v>
      </c>
      <c r="V5630" s="115">
        <v>5.5</v>
      </c>
      <c r="W5630" s="107"/>
      <c r="X5630" s="113"/>
    </row>
    <row r="5631" spans="1:24" ht="12.95" customHeight="1" x14ac:dyDescent="0.2">
      <c r="A5631" s="115">
        <v>2010</v>
      </c>
      <c r="B5631" s="128" t="s">
        <v>29412</v>
      </c>
      <c r="C5631" s="102" t="s">
        <v>5802</v>
      </c>
      <c r="D5631" s="102" t="s">
        <v>5819</v>
      </c>
      <c r="E5631" s="102" t="s">
        <v>5804</v>
      </c>
      <c r="F5631" s="102" t="s">
        <v>14834</v>
      </c>
      <c r="G5631" s="105">
        <v>13192</v>
      </c>
      <c r="H5631" s="102" t="s">
        <v>30772</v>
      </c>
      <c r="I5631" s="102" t="s">
        <v>32467</v>
      </c>
      <c r="J5631" s="115" t="s">
        <v>5831</v>
      </c>
      <c r="K5631" s="102"/>
      <c r="L5631" s="111"/>
      <c r="M5631" s="115">
        <v>2</v>
      </c>
      <c r="N5631" s="112" t="s">
        <v>16434</v>
      </c>
      <c r="O5631" s="115" t="s">
        <v>16798</v>
      </c>
      <c r="P5631" s="126" t="s">
        <v>19503</v>
      </c>
      <c r="Q5631" s="126" t="s">
        <v>16753</v>
      </c>
      <c r="R5631" s="115"/>
      <c r="S5631" s="115"/>
      <c r="T5631" s="102" t="s">
        <v>20539</v>
      </c>
      <c r="U5631" s="115" t="s">
        <v>17060</v>
      </c>
      <c r="V5631" s="115">
        <v>6</v>
      </c>
      <c r="W5631" s="107"/>
      <c r="X5631" s="113"/>
    </row>
    <row r="5632" spans="1:24" ht="12.95" customHeight="1" x14ac:dyDescent="0.2">
      <c r="A5632" s="115">
        <v>2010</v>
      </c>
      <c r="B5632" s="128" t="s">
        <v>29412</v>
      </c>
      <c r="C5632" s="102" t="s">
        <v>5802</v>
      </c>
      <c r="D5632" s="102" t="s">
        <v>5388</v>
      </c>
      <c r="E5632" s="102" t="s">
        <v>5805</v>
      </c>
      <c r="F5632" s="102" t="s">
        <v>14834</v>
      </c>
      <c r="G5632" s="105">
        <v>14746</v>
      </c>
      <c r="H5632" s="102" t="s">
        <v>5011</v>
      </c>
      <c r="I5632" s="102" t="s">
        <v>11819</v>
      </c>
      <c r="J5632" s="132" t="s">
        <v>7129</v>
      </c>
      <c r="K5632" s="102"/>
      <c r="L5632" s="111"/>
      <c r="M5632" s="115">
        <v>2</v>
      </c>
      <c r="N5632" s="108" t="s">
        <v>32468</v>
      </c>
      <c r="O5632" s="115" t="s">
        <v>5985</v>
      </c>
      <c r="P5632" s="126" t="s">
        <v>9125</v>
      </c>
      <c r="Q5632" s="126" t="s">
        <v>21025</v>
      </c>
      <c r="R5632" s="115"/>
      <c r="S5632" s="115"/>
      <c r="T5632" s="115" t="s">
        <v>28757</v>
      </c>
      <c r="U5632" s="102" t="s">
        <v>21026</v>
      </c>
      <c r="V5632" s="115">
        <v>7</v>
      </c>
      <c r="W5632" s="107"/>
      <c r="X5632" s="113"/>
    </row>
    <row r="5633" spans="1:24" ht="12.95" customHeight="1" x14ac:dyDescent="0.2">
      <c r="A5633" s="115">
        <v>2010</v>
      </c>
      <c r="B5633" s="128" t="s">
        <v>29412</v>
      </c>
      <c r="C5633" s="102" t="s">
        <v>5802</v>
      </c>
      <c r="D5633" s="102" t="s">
        <v>5383</v>
      </c>
      <c r="E5633" s="102" t="s">
        <v>5806</v>
      </c>
      <c r="F5633" s="102" t="s">
        <v>14834</v>
      </c>
      <c r="G5633" s="105">
        <v>14747</v>
      </c>
      <c r="H5633" s="102" t="s">
        <v>5011</v>
      </c>
      <c r="I5633" s="102" t="s">
        <v>11819</v>
      </c>
      <c r="J5633" s="132" t="s">
        <v>7129</v>
      </c>
      <c r="K5633" s="102" t="s">
        <v>2192</v>
      </c>
      <c r="L5633" s="111"/>
      <c r="M5633" s="115">
        <v>2</v>
      </c>
      <c r="N5633" s="108" t="s">
        <v>32469</v>
      </c>
      <c r="O5633" s="115" t="s">
        <v>13460</v>
      </c>
      <c r="P5633" s="126" t="s">
        <v>19503</v>
      </c>
      <c r="Q5633" s="126" t="s">
        <v>18154</v>
      </c>
      <c r="R5633" s="115"/>
      <c r="S5633" s="115" t="s">
        <v>8315</v>
      </c>
      <c r="T5633" s="115" t="s">
        <v>28757</v>
      </c>
      <c r="U5633" s="102" t="s">
        <v>21027</v>
      </c>
      <c r="V5633" s="115">
        <v>7.5</v>
      </c>
      <c r="W5633" s="107"/>
      <c r="X5633" s="113"/>
    </row>
    <row r="5634" spans="1:24" ht="12.95" customHeight="1" x14ac:dyDescent="0.2">
      <c r="A5634" s="115">
        <v>2010</v>
      </c>
      <c r="B5634" s="128" t="s">
        <v>29412</v>
      </c>
      <c r="C5634" s="102" t="s">
        <v>5802</v>
      </c>
      <c r="D5634" s="102" t="s">
        <v>5384</v>
      </c>
      <c r="E5634" s="102" t="s">
        <v>5807</v>
      </c>
      <c r="F5634" s="102" t="s">
        <v>14834</v>
      </c>
      <c r="G5634" s="105">
        <v>14774</v>
      </c>
      <c r="H5634" s="102" t="s">
        <v>5011</v>
      </c>
      <c r="I5634" s="102" t="s">
        <v>11819</v>
      </c>
      <c r="J5634" s="132" t="s">
        <v>5385</v>
      </c>
      <c r="K5634" s="102"/>
      <c r="L5634" s="111"/>
      <c r="M5634" s="115">
        <v>3</v>
      </c>
      <c r="N5634" s="112" t="s">
        <v>17061</v>
      </c>
      <c r="O5634" s="115" t="s">
        <v>16524</v>
      </c>
      <c r="P5634" s="126" t="s">
        <v>15889</v>
      </c>
      <c r="Q5634" s="126" t="s">
        <v>17790</v>
      </c>
      <c r="R5634" s="115"/>
      <c r="S5634" s="115"/>
      <c r="T5634" s="115" t="s">
        <v>28757</v>
      </c>
      <c r="U5634" s="102" t="s">
        <v>21028</v>
      </c>
      <c r="V5634" s="115">
        <v>7</v>
      </c>
      <c r="W5634" s="107"/>
      <c r="X5634" s="113"/>
    </row>
    <row r="5635" spans="1:24" ht="12.95" customHeight="1" x14ac:dyDescent="0.2">
      <c r="A5635" s="115">
        <v>2010</v>
      </c>
      <c r="B5635" s="128" t="s">
        <v>29412</v>
      </c>
      <c r="C5635" s="102" t="s">
        <v>5802</v>
      </c>
      <c r="D5635" s="102" t="s">
        <v>5386</v>
      </c>
      <c r="E5635" s="102" t="s">
        <v>5808</v>
      </c>
      <c r="F5635" s="102" t="s">
        <v>14834</v>
      </c>
      <c r="G5635" s="105">
        <v>14749</v>
      </c>
      <c r="H5635" s="102" t="s">
        <v>5011</v>
      </c>
      <c r="I5635" s="102" t="s">
        <v>11819</v>
      </c>
      <c r="J5635" s="132" t="s">
        <v>5387</v>
      </c>
      <c r="K5635" s="102"/>
      <c r="L5635" s="111"/>
      <c r="M5635" s="115">
        <v>0.5</v>
      </c>
      <c r="N5635" s="108">
        <v>46</v>
      </c>
      <c r="O5635" s="115" t="s">
        <v>17670</v>
      </c>
      <c r="P5635" s="126" t="s">
        <v>9160</v>
      </c>
      <c r="Q5635" s="126" t="s">
        <v>16524</v>
      </c>
      <c r="R5635" s="115"/>
      <c r="S5635" s="115"/>
      <c r="T5635" s="115" t="s">
        <v>28757</v>
      </c>
      <c r="U5635" s="102" t="s">
        <v>17062</v>
      </c>
      <c r="V5635" s="115">
        <v>4</v>
      </c>
      <c r="W5635" s="107"/>
      <c r="X5635" s="113"/>
    </row>
    <row r="5636" spans="1:24" ht="12.95" customHeight="1" x14ac:dyDescent="0.2">
      <c r="A5636" s="115">
        <v>2010</v>
      </c>
      <c r="B5636" s="128" t="s">
        <v>29412</v>
      </c>
      <c r="C5636" s="102" t="s">
        <v>5802</v>
      </c>
      <c r="D5636" s="102" t="s">
        <v>5362</v>
      </c>
      <c r="E5636" s="102" t="s">
        <v>5809</v>
      </c>
      <c r="F5636" s="102" t="s">
        <v>14834</v>
      </c>
      <c r="G5636" s="105">
        <v>15200</v>
      </c>
      <c r="H5636" s="102" t="s">
        <v>10103</v>
      </c>
      <c r="I5636" s="102" t="s">
        <v>6489</v>
      </c>
      <c r="J5636" s="115" t="s">
        <v>5363</v>
      </c>
      <c r="K5636" s="102"/>
      <c r="L5636" s="111"/>
      <c r="M5636" s="115">
        <v>1</v>
      </c>
      <c r="N5636" s="112">
        <v>16</v>
      </c>
      <c r="O5636" s="115" t="s">
        <v>162</v>
      </c>
      <c r="P5636" s="126"/>
      <c r="Q5636" s="126" t="s">
        <v>16869</v>
      </c>
      <c r="R5636" s="115"/>
      <c r="S5636" s="115"/>
      <c r="T5636" s="115" t="s">
        <v>7789</v>
      </c>
      <c r="U5636" s="115"/>
      <c r="V5636" s="115">
        <v>6.5</v>
      </c>
      <c r="W5636" s="107"/>
      <c r="X5636" s="113"/>
    </row>
    <row r="5637" spans="1:24" ht="12.95" customHeight="1" x14ac:dyDescent="0.2">
      <c r="A5637" s="115">
        <v>2010</v>
      </c>
      <c r="B5637" s="128" t="s">
        <v>29412</v>
      </c>
      <c r="C5637" s="102" t="s">
        <v>5802</v>
      </c>
      <c r="D5637" s="102" t="s">
        <v>5364</v>
      </c>
      <c r="E5637" s="102" t="s">
        <v>5810</v>
      </c>
      <c r="F5637" s="102" t="s">
        <v>14834</v>
      </c>
      <c r="G5637" s="105">
        <v>15337</v>
      </c>
      <c r="H5637" s="115" t="s">
        <v>30821</v>
      </c>
      <c r="I5637" s="102" t="s">
        <v>10103</v>
      </c>
      <c r="J5637" s="115" t="s">
        <v>5365</v>
      </c>
      <c r="K5637" s="102"/>
      <c r="L5637" s="111"/>
      <c r="M5637" s="115">
        <v>0.5</v>
      </c>
      <c r="N5637" s="108">
        <v>18</v>
      </c>
      <c r="O5637" s="115"/>
      <c r="P5637" s="126"/>
      <c r="Q5637" s="126" t="s">
        <v>20675</v>
      </c>
      <c r="R5637" s="115"/>
      <c r="S5637" s="115"/>
      <c r="T5637" s="115" t="s">
        <v>7789</v>
      </c>
      <c r="U5637" s="102" t="s">
        <v>21029</v>
      </c>
      <c r="V5637" s="115">
        <v>5.5</v>
      </c>
      <c r="W5637" s="107"/>
      <c r="X5637" s="113"/>
    </row>
    <row r="5638" spans="1:24" ht="12.95" customHeight="1" x14ac:dyDescent="0.2">
      <c r="A5638" s="115">
        <v>2010</v>
      </c>
      <c r="B5638" s="128" t="s">
        <v>29412</v>
      </c>
      <c r="C5638" s="102" t="s">
        <v>5802</v>
      </c>
      <c r="D5638" s="102" t="s">
        <v>3593</v>
      </c>
      <c r="E5638" s="102" t="s">
        <v>5811</v>
      </c>
      <c r="F5638" s="102" t="s">
        <v>14834</v>
      </c>
      <c r="G5638" s="105">
        <v>15580</v>
      </c>
      <c r="H5638" s="102" t="s">
        <v>30643</v>
      </c>
      <c r="I5638" s="102" t="s">
        <v>2625</v>
      </c>
      <c r="J5638" s="115" t="s">
        <v>3594</v>
      </c>
      <c r="K5638" s="102"/>
      <c r="L5638" s="111"/>
      <c r="M5638" s="115">
        <v>2</v>
      </c>
      <c r="N5638" s="112" t="s">
        <v>17063</v>
      </c>
      <c r="O5638" s="115" t="s">
        <v>3620</v>
      </c>
      <c r="P5638" s="126" t="s">
        <v>3620</v>
      </c>
      <c r="Q5638" s="126" t="s">
        <v>19454</v>
      </c>
      <c r="R5638" s="115" t="s">
        <v>7035</v>
      </c>
      <c r="S5638" s="115"/>
      <c r="T5638" s="115" t="s">
        <v>21291</v>
      </c>
      <c r="U5638" s="102" t="s">
        <v>21372</v>
      </c>
      <c r="V5638" s="115">
        <v>8</v>
      </c>
      <c r="W5638" s="107"/>
      <c r="X5638" s="113"/>
    </row>
    <row r="5639" spans="1:24" ht="12.95" customHeight="1" x14ac:dyDescent="0.2">
      <c r="A5639" s="115">
        <v>2010</v>
      </c>
      <c r="B5639" s="128" t="s">
        <v>29412</v>
      </c>
      <c r="C5639" s="102" t="s">
        <v>5802</v>
      </c>
      <c r="D5639" s="102" t="s">
        <v>5849</v>
      </c>
      <c r="E5639" s="102" t="s">
        <v>5812</v>
      </c>
      <c r="F5639" s="102" t="s">
        <v>14834</v>
      </c>
      <c r="G5639" s="105">
        <v>15747</v>
      </c>
      <c r="H5639" s="102" t="s">
        <v>10103</v>
      </c>
      <c r="I5639" s="102" t="s">
        <v>4890</v>
      </c>
      <c r="J5639" s="115" t="s">
        <v>5850</v>
      </c>
      <c r="K5639" s="102"/>
      <c r="L5639" s="111"/>
      <c r="M5639" s="115">
        <v>3</v>
      </c>
      <c r="N5639" s="112" t="s">
        <v>17064</v>
      </c>
      <c r="O5639" s="115" t="s">
        <v>18206</v>
      </c>
      <c r="P5639" s="126"/>
      <c r="Q5639" s="126" t="s">
        <v>20101</v>
      </c>
      <c r="R5639" s="115"/>
      <c r="S5639" s="115"/>
      <c r="T5639" s="115" t="s">
        <v>7789</v>
      </c>
      <c r="U5639" s="102" t="s">
        <v>17065</v>
      </c>
      <c r="V5639" s="115">
        <v>7</v>
      </c>
      <c r="W5639" s="107"/>
      <c r="X5639" s="113"/>
    </row>
    <row r="5640" spans="1:24" ht="12.95" customHeight="1" x14ac:dyDescent="0.2">
      <c r="A5640" s="115">
        <v>2010</v>
      </c>
      <c r="B5640" s="128" t="s">
        <v>29412</v>
      </c>
      <c r="C5640" s="102" t="s">
        <v>5802</v>
      </c>
      <c r="D5640" s="111" t="s">
        <v>12768</v>
      </c>
      <c r="E5640" s="102" t="s">
        <v>5813</v>
      </c>
      <c r="F5640" s="102" t="s">
        <v>14834</v>
      </c>
      <c r="G5640" s="105">
        <v>16356</v>
      </c>
      <c r="H5640" s="102" t="s">
        <v>30755</v>
      </c>
      <c r="I5640" s="102" t="s">
        <v>11819</v>
      </c>
      <c r="J5640" s="115" t="s">
        <v>10957</v>
      </c>
      <c r="K5640" s="102"/>
      <c r="L5640" s="166" t="s">
        <v>17066</v>
      </c>
      <c r="M5640" s="115">
        <v>0.75</v>
      </c>
      <c r="N5640" s="108" t="s">
        <v>12955</v>
      </c>
      <c r="O5640" s="102"/>
      <c r="P5640" s="39" t="s">
        <v>9125</v>
      </c>
      <c r="Q5640" s="39" t="s">
        <v>19478</v>
      </c>
      <c r="R5640" s="109" t="s">
        <v>7035</v>
      </c>
      <c r="S5640" s="102" t="s">
        <v>8315</v>
      </c>
      <c r="T5640" s="102" t="s">
        <v>7789</v>
      </c>
      <c r="U5640" s="102" t="s">
        <v>27585</v>
      </c>
      <c r="V5640" s="109">
        <v>6.5</v>
      </c>
      <c r="W5640" s="107"/>
      <c r="X5640" s="113"/>
    </row>
    <row r="5641" spans="1:24" ht="12.95" customHeight="1" x14ac:dyDescent="0.2">
      <c r="A5641" s="115">
        <v>2010</v>
      </c>
      <c r="B5641" s="128" t="s">
        <v>29412</v>
      </c>
      <c r="C5641" s="102" t="s">
        <v>5802</v>
      </c>
      <c r="D5641" s="102" t="s">
        <v>2199</v>
      </c>
      <c r="E5641" s="102" t="s">
        <v>5814</v>
      </c>
      <c r="F5641" s="102" t="s">
        <v>14834</v>
      </c>
      <c r="G5641" s="105">
        <v>16293</v>
      </c>
      <c r="H5641" s="102" t="s">
        <v>30647</v>
      </c>
      <c r="I5641" s="102" t="s">
        <v>4890</v>
      </c>
      <c r="J5641" s="115" t="s">
        <v>2200</v>
      </c>
      <c r="K5641" s="102"/>
      <c r="L5641" s="111"/>
      <c r="M5641" s="115">
        <v>2</v>
      </c>
      <c r="N5641" s="112" t="s">
        <v>17067</v>
      </c>
      <c r="O5641" s="115" t="s">
        <v>17422</v>
      </c>
      <c r="P5641" s="126" t="s">
        <v>9125</v>
      </c>
      <c r="Q5641" s="126" t="s">
        <v>16805</v>
      </c>
      <c r="R5641" s="115"/>
      <c r="S5641" s="115"/>
      <c r="T5641" s="115" t="s">
        <v>20547</v>
      </c>
      <c r="U5641" s="115"/>
      <c r="V5641" s="115">
        <v>6.5</v>
      </c>
      <c r="W5641" s="107"/>
      <c r="X5641" s="113"/>
    </row>
    <row r="5642" spans="1:24" ht="12.95" customHeight="1" x14ac:dyDescent="0.2">
      <c r="A5642" s="115">
        <v>2010</v>
      </c>
      <c r="B5642" s="128" t="s">
        <v>29412</v>
      </c>
      <c r="C5642" s="102" t="s">
        <v>5802</v>
      </c>
      <c r="D5642" s="102" t="s">
        <v>2201</v>
      </c>
      <c r="E5642" s="102" t="s">
        <v>5815</v>
      </c>
      <c r="F5642" s="102" t="s">
        <v>14834</v>
      </c>
      <c r="G5642" s="105">
        <v>16664</v>
      </c>
      <c r="H5642" s="102" t="s">
        <v>2625</v>
      </c>
      <c r="I5642" s="102" t="s">
        <v>10103</v>
      </c>
      <c r="J5642" s="115" t="s">
        <v>2237</v>
      </c>
      <c r="K5642" s="102"/>
      <c r="L5642" s="111"/>
      <c r="M5642" s="115">
        <v>1</v>
      </c>
      <c r="N5642" s="108" t="s">
        <v>32470</v>
      </c>
      <c r="O5642" s="115" t="s">
        <v>65</v>
      </c>
      <c r="P5642" s="126" t="s">
        <v>162</v>
      </c>
      <c r="Q5642" s="126" t="s">
        <v>19455</v>
      </c>
      <c r="R5642" s="115"/>
      <c r="S5642" s="115" t="s">
        <v>8315</v>
      </c>
      <c r="T5642" s="115" t="s">
        <v>20539</v>
      </c>
      <c r="U5642" s="115" t="s">
        <v>16986</v>
      </c>
      <c r="V5642" s="115">
        <v>5.5</v>
      </c>
      <c r="W5642" s="107"/>
      <c r="X5642" s="113"/>
    </row>
    <row r="5643" spans="1:24" ht="12.95" customHeight="1" x14ac:dyDescent="0.2">
      <c r="A5643" s="115">
        <v>2010</v>
      </c>
      <c r="B5643" s="128" t="s">
        <v>29412</v>
      </c>
      <c r="C5643" s="102" t="s">
        <v>5802</v>
      </c>
      <c r="D5643" s="102" t="s">
        <v>2238</v>
      </c>
      <c r="E5643" s="102" t="s">
        <v>5816</v>
      </c>
      <c r="F5643" s="102" t="s">
        <v>14834</v>
      </c>
      <c r="G5643" s="105">
        <v>16760</v>
      </c>
      <c r="H5643" s="102" t="s">
        <v>32471</v>
      </c>
      <c r="I5643" s="102" t="s">
        <v>14944</v>
      </c>
      <c r="J5643" s="115" t="s">
        <v>2239</v>
      </c>
      <c r="K5643" s="102"/>
      <c r="L5643" s="111"/>
      <c r="M5643" s="115">
        <v>3</v>
      </c>
      <c r="N5643" s="112" t="s">
        <v>17068</v>
      </c>
      <c r="O5643" s="115" t="s">
        <v>15928</v>
      </c>
      <c r="P5643" s="126" t="s">
        <v>13301</v>
      </c>
      <c r="Q5643" s="126" t="s">
        <v>21030</v>
      </c>
      <c r="R5643" s="115"/>
      <c r="S5643" s="115" t="s">
        <v>8315</v>
      </c>
      <c r="T5643" s="115" t="s">
        <v>8947</v>
      </c>
      <c r="U5643" s="102" t="s">
        <v>17069</v>
      </c>
      <c r="V5643" s="115">
        <v>9.5</v>
      </c>
      <c r="W5643" s="107"/>
      <c r="X5643" s="113"/>
    </row>
    <row r="5644" spans="1:24" ht="12.95" customHeight="1" x14ac:dyDescent="0.2">
      <c r="A5644" s="115">
        <v>2011</v>
      </c>
      <c r="B5644" s="128" t="s">
        <v>29412</v>
      </c>
      <c r="C5644" s="103" t="s">
        <v>7281</v>
      </c>
      <c r="D5644" s="102" t="s">
        <v>11800</v>
      </c>
      <c r="E5644" s="102" t="s">
        <v>11790</v>
      </c>
      <c r="F5644" s="102" t="s">
        <v>14834</v>
      </c>
      <c r="G5644" s="105">
        <v>14773</v>
      </c>
      <c r="H5644" s="102" t="s">
        <v>11819</v>
      </c>
      <c r="I5644" s="102" t="s">
        <v>5011</v>
      </c>
      <c r="J5644" s="115" t="s">
        <v>14543</v>
      </c>
      <c r="K5644" s="102"/>
      <c r="L5644" s="133" t="s">
        <v>14544</v>
      </c>
      <c r="M5644" s="115">
        <v>2</v>
      </c>
      <c r="N5644" s="112" t="s">
        <v>17070</v>
      </c>
      <c r="O5644" s="115" t="s">
        <v>16684</v>
      </c>
      <c r="P5644" s="126"/>
      <c r="Q5644" s="126"/>
      <c r="R5644" s="115"/>
      <c r="S5644" s="115"/>
      <c r="T5644" s="115" t="s">
        <v>28757</v>
      </c>
      <c r="U5644" s="102"/>
      <c r="V5644" s="115">
        <v>6</v>
      </c>
      <c r="W5644" s="107"/>
      <c r="X5644" s="113"/>
    </row>
    <row r="5645" spans="1:24" ht="12.95" customHeight="1" x14ac:dyDescent="0.2">
      <c r="A5645" s="115">
        <v>2011</v>
      </c>
      <c r="B5645" s="128" t="s">
        <v>29412</v>
      </c>
      <c r="C5645" s="102" t="s">
        <v>7281</v>
      </c>
      <c r="D5645" s="102" t="s">
        <v>11809</v>
      </c>
      <c r="E5645" s="102" t="s">
        <v>11791</v>
      </c>
      <c r="F5645" s="102" t="s">
        <v>14834</v>
      </c>
      <c r="G5645" s="105">
        <v>14920</v>
      </c>
      <c r="H5645" s="102" t="s">
        <v>5011</v>
      </c>
      <c r="I5645" s="102" t="s">
        <v>30894</v>
      </c>
      <c r="J5645" s="115" t="s">
        <v>14545</v>
      </c>
      <c r="K5645" s="102"/>
      <c r="L5645" s="111"/>
      <c r="M5645" s="115">
        <v>1</v>
      </c>
      <c r="N5645" s="108" t="s">
        <v>32070</v>
      </c>
      <c r="O5645" s="115"/>
      <c r="P5645" s="126" t="s">
        <v>9125</v>
      </c>
      <c r="Q5645" s="126" t="s">
        <v>19101</v>
      </c>
      <c r="R5645" s="115"/>
      <c r="S5645" s="115"/>
      <c r="T5645" s="115" t="s">
        <v>20538</v>
      </c>
      <c r="U5645" s="102" t="s">
        <v>6868</v>
      </c>
      <c r="V5645" s="115">
        <v>5.5</v>
      </c>
      <c r="W5645" s="107"/>
      <c r="X5645" s="113"/>
    </row>
    <row r="5646" spans="1:24" ht="12.95" customHeight="1" x14ac:dyDescent="0.2">
      <c r="A5646" s="115">
        <v>2011</v>
      </c>
      <c r="B5646" s="128" t="s">
        <v>29412</v>
      </c>
      <c r="C5646" s="102" t="s">
        <v>7281</v>
      </c>
      <c r="D5646" s="102" t="s">
        <v>11808</v>
      </c>
      <c r="E5646" s="102" t="s">
        <v>11792</v>
      </c>
      <c r="F5646" s="102" t="s">
        <v>14834</v>
      </c>
      <c r="G5646" s="105">
        <v>15149</v>
      </c>
      <c r="H5646" s="102" t="s">
        <v>11806</v>
      </c>
      <c r="I5646" s="102" t="s">
        <v>32472</v>
      </c>
      <c r="J5646" s="115" t="s">
        <v>14546</v>
      </c>
      <c r="K5646" s="102"/>
      <c r="L5646" s="111"/>
      <c r="M5646" s="115">
        <v>0.5</v>
      </c>
      <c r="N5646" s="108">
        <v>45</v>
      </c>
      <c r="O5646" s="115" t="s">
        <v>13301</v>
      </c>
      <c r="P5646" s="126"/>
      <c r="Q5646" s="126" t="s">
        <v>16520</v>
      </c>
      <c r="R5646" s="115"/>
      <c r="S5646" s="115"/>
      <c r="T5646" s="115" t="s">
        <v>7789</v>
      </c>
      <c r="U5646" s="102"/>
      <c r="V5646" s="115">
        <v>5.5</v>
      </c>
      <c r="W5646" s="107"/>
      <c r="X5646" s="113"/>
    </row>
    <row r="5647" spans="1:24" ht="12.95" customHeight="1" x14ac:dyDescent="0.2">
      <c r="A5647" s="115">
        <v>2011</v>
      </c>
      <c r="B5647" s="128" t="s">
        <v>29412</v>
      </c>
      <c r="C5647" s="102" t="s">
        <v>7281</v>
      </c>
      <c r="D5647" s="102" t="s">
        <v>11801</v>
      </c>
      <c r="E5647" s="102" t="s">
        <v>11793</v>
      </c>
      <c r="F5647" s="102" t="s">
        <v>14834</v>
      </c>
      <c r="G5647" s="105">
        <v>15213</v>
      </c>
      <c r="H5647" s="102" t="s">
        <v>32473</v>
      </c>
      <c r="I5647" s="102" t="s">
        <v>30855</v>
      </c>
      <c r="J5647" s="115" t="s">
        <v>14547</v>
      </c>
      <c r="K5647" s="102"/>
      <c r="L5647" s="111"/>
      <c r="M5647" s="115">
        <v>0.5</v>
      </c>
      <c r="N5647" s="108" t="s">
        <v>2482</v>
      </c>
      <c r="O5647" s="115"/>
      <c r="P5647" s="126"/>
      <c r="Q5647" s="126" t="s">
        <v>19131</v>
      </c>
      <c r="R5647" s="115"/>
      <c r="S5647" s="115"/>
      <c r="T5647" s="102" t="s">
        <v>21275</v>
      </c>
      <c r="U5647" s="102"/>
      <c r="V5647" s="115">
        <v>4.5</v>
      </c>
      <c r="W5647" s="107"/>
      <c r="X5647" s="113"/>
    </row>
    <row r="5648" spans="1:24" ht="12.95" customHeight="1" x14ac:dyDescent="0.2">
      <c r="A5648" s="115">
        <v>2011</v>
      </c>
      <c r="B5648" s="128" t="s">
        <v>29412</v>
      </c>
      <c r="C5648" s="102" t="s">
        <v>7281</v>
      </c>
      <c r="D5648" s="102" t="s">
        <v>11807</v>
      </c>
      <c r="E5648" s="102" t="s">
        <v>11794</v>
      </c>
      <c r="F5648" s="102" t="s">
        <v>14834</v>
      </c>
      <c r="G5648" s="105">
        <v>15429</v>
      </c>
      <c r="H5648" s="102" t="s">
        <v>32474</v>
      </c>
      <c r="I5648" s="102" t="s">
        <v>30855</v>
      </c>
      <c r="J5648" s="115" t="s">
        <v>14548</v>
      </c>
      <c r="K5648" s="102"/>
      <c r="L5648" s="111"/>
      <c r="M5648" s="115">
        <v>1</v>
      </c>
      <c r="N5648" s="108" t="s">
        <v>32070</v>
      </c>
      <c r="O5648" s="115" t="s">
        <v>3620</v>
      </c>
      <c r="P5648" s="126"/>
      <c r="Q5648" s="126" t="s">
        <v>20459</v>
      </c>
      <c r="R5648" s="115"/>
      <c r="S5648" s="115"/>
      <c r="T5648" s="102" t="s">
        <v>21383</v>
      </c>
      <c r="U5648" s="102" t="s">
        <v>21373</v>
      </c>
      <c r="V5648" s="115">
        <v>6</v>
      </c>
      <c r="W5648" s="107"/>
      <c r="X5648" s="113"/>
    </row>
    <row r="5649" spans="1:24" ht="12.95" customHeight="1" x14ac:dyDescent="0.2">
      <c r="A5649" s="115">
        <v>2011</v>
      </c>
      <c r="B5649" s="128" t="s">
        <v>29412</v>
      </c>
      <c r="C5649" s="102" t="s">
        <v>7281</v>
      </c>
      <c r="D5649" s="102" t="s">
        <v>11802</v>
      </c>
      <c r="E5649" s="102" t="s">
        <v>11795</v>
      </c>
      <c r="F5649" s="102" t="s">
        <v>14834</v>
      </c>
      <c r="G5649" s="105">
        <v>15895</v>
      </c>
      <c r="H5649" s="102" t="s">
        <v>4890</v>
      </c>
      <c r="I5649" s="102" t="s">
        <v>10103</v>
      </c>
      <c r="J5649" s="115" t="s">
        <v>14549</v>
      </c>
      <c r="K5649" s="102"/>
      <c r="L5649" s="111"/>
      <c r="M5649" s="115">
        <v>2</v>
      </c>
      <c r="N5649" s="112" t="s">
        <v>17071</v>
      </c>
      <c r="O5649" s="115" t="s">
        <v>17504</v>
      </c>
      <c r="P5649" s="126"/>
      <c r="Q5649" s="126" t="s">
        <v>18156</v>
      </c>
      <c r="R5649" s="115"/>
      <c r="S5649" s="115"/>
      <c r="T5649" s="115" t="s">
        <v>7789</v>
      </c>
      <c r="U5649" s="102" t="s">
        <v>21031</v>
      </c>
      <c r="V5649" s="115">
        <v>4</v>
      </c>
      <c r="W5649" s="107"/>
      <c r="X5649" s="113"/>
    </row>
    <row r="5650" spans="1:24" ht="12.95" customHeight="1" x14ac:dyDescent="0.2">
      <c r="A5650" s="115">
        <v>2011</v>
      </c>
      <c r="B5650" s="128" t="s">
        <v>29412</v>
      </c>
      <c r="C5650" s="102" t="s">
        <v>7281</v>
      </c>
      <c r="D5650" s="102" t="s">
        <v>11803</v>
      </c>
      <c r="E5650" s="102" t="s">
        <v>11796</v>
      </c>
      <c r="F5650" s="102" t="s">
        <v>14834</v>
      </c>
      <c r="G5650" s="105">
        <v>16024</v>
      </c>
      <c r="H5650" s="102" t="s">
        <v>11819</v>
      </c>
      <c r="I5650" s="102" t="s">
        <v>13336</v>
      </c>
      <c r="J5650" s="115" t="s">
        <v>14550</v>
      </c>
      <c r="K5650" s="102"/>
      <c r="L5650" s="111"/>
      <c r="M5650" s="115">
        <v>1</v>
      </c>
      <c r="N5650" s="112" t="s">
        <v>12003</v>
      </c>
      <c r="O5650" s="115"/>
      <c r="P5650" s="126"/>
      <c r="Q5650" s="126" t="s">
        <v>16805</v>
      </c>
      <c r="R5650" s="115"/>
      <c r="S5650" s="115"/>
      <c r="T5650" s="102" t="s">
        <v>21275</v>
      </c>
      <c r="U5650" s="102" t="s">
        <v>2475</v>
      </c>
      <c r="V5650" s="115">
        <v>4.5</v>
      </c>
      <c r="W5650" s="107"/>
      <c r="X5650" s="113"/>
    </row>
    <row r="5651" spans="1:24" ht="12.95" customHeight="1" x14ac:dyDescent="0.2">
      <c r="A5651" s="115">
        <v>2011</v>
      </c>
      <c r="B5651" s="128" t="s">
        <v>29412</v>
      </c>
      <c r="C5651" s="102" t="s">
        <v>7281</v>
      </c>
      <c r="D5651" s="102" t="s">
        <v>11804</v>
      </c>
      <c r="E5651" s="102" t="s">
        <v>11797</v>
      </c>
      <c r="F5651" s="102" t="s">
        <v>14834</v>
      </c>
      <c r="G5651" s="105">
        <v>16298</v>
      </c>
      <c r="H5651" s="102" t="s">
        <v>11819</v>
      </c>
      <c r="I5651" s="102" t="s">
        <v>30670</v>
      </c>
      <c r="J5651" s="115" t="s">
        <v>14551</v>
      </c>
      <c r="K5651" s="102"/>
      <c r="L5651" s="111"/>
      <c r="M5651" s="115">
        <v>0.75</v>
      </c>
      <c r="N5651" s="108">
        <v>59</v>
      </c>
      <c r="O5651" s="115" t="s">
        <v>3620</v>
      </c>
      <c r="P5651" s="126" t="s">
        <v>9125</v>
      </c>
      <c r="Q5651" s="126" t="s">
        <v>15976</v>
      </c>
      <c r="R5651" s="115"/>
      <c r="S5651" s="115"/>
      <c r="T5651" s="115" t="s">
        <v>20547</v>
      </c>
      <c r="U5651" s="102" t="s">
        <v>5301</v>
      </c>
      <c r="V5651" s="115">
        <v>5.5</v>
      </c>
      <c r="W5651" s="107"/>
      <c r="X5651" s="113"/>
    </row>
    <row r="5652" spans="1:24" ht="12.95" customHeight="1" x14ac:dyDescent="0.2">
      <c r="A5652" s="115">
        <v>2011</v>
      </c>
      <c r="B5652" s="128" t="s">
        <v>29412</v>
      </c>
      <c r="C5652" s="102" t="s">
        <v>7281</v>
      </c>
      <c r="D5652" s="102" t="s">
        <v>2820</v>
      </c>
      <c r="E5652" s="102" t="s">
        <v>11798</v>
      </c>
      <c r="F5652" s="102" t="s">
        <v>14834</v>
      </c>
      <c r="G5652" s="105">
        <v>16431</v>
      </c>
      <c r="H5652" s="102" t="s">
        <v>10191</v>
      </c>
      <c r="I5652" s="102" t="s">
        <v>11819</v>
      </c>
      <c r="J5652" s="115" t="s">
        <v>407</v>
      </c>
      <c r="K5652" s="102"/>
      <c r="L5652" s="111"/>
      <c r="M5652" s="115">
        <v>1</v>
      </c>
      <c r="N5652" s="108" t="s">
        <v>32475</v>
      </c>
      <c r="O5652" s="115" t="s">
        <v>16856</v>
      </c>
      <c r="P5652" s="126" t="s">
        <v>162</v>
      </c>
      <c r="Q5652" s="126" t="s">
        <v>16524</v>
      </c>
      <c r="R5652" s="115"/>
      <c r="S5652" s="115"/>
      <c r="T5652" s="115" t="s">
        <v>20547</v>
      </c>
      <c r="U5652" s="102" t="s">
        <v>21260</v>
      </c>
      <c r="V5652" s="115">
        <v>4</v>
      </c>
      <c r="W5652" s="107"/>
      <c r="X5652" s="113"/>
    </row>
    <row r="5653" spans="1:24" ht="12.95" customHeight="1" x14ac:dyDescent="0.2">
      <c r="A5653" s="115">
        <v>2011</v>
      </c>
      <c r="B5653" s="128" t="s">
        <v>29412</v>
      </c>
      <c r="C5653" s="102" t="s">
        <v>7281</v>
      </c>
      <c r="D5653" s="102" t="s">
        <v>11805</v>
      </c>
      <c r="E5653" s="102" t="s">
        <v>11799</v>
      </c>
      <c r="F5653" s="102" t="s">
        <v>14834</v>
      </c>
      <c r="G5653" s="105">
        <v>16538</v>
      </c>
      <c r="H5653" s="102" t="s">
        <v>30894</v>
      </c>
      <c r="I5653" s="102" t="s">
        <v>11819</v>
      </c>
      <c r="J5653" s="115" t="s">
        <v>14552</v>
      </c>
      <c r="K5653" s="102"/>
      <c r="L5653" s="111"/>
      <c r="M5653" s="115">
        <v>1</v>
      </c>
      <c r="N5653" s="108" t="s">
        <v>32476</v>
      </c>
      <c r="O5653" s="115" t="s">
        <v>13301</v>
      </c>
      <c r="P5653" s="126"/>
      <c r="Q5653" s="126" t="s">
        <v>16850</v>
      </c>
      <c r="R5653" s="115"/>
      <c r="S5653" s="115"/>
      <c r="T5653" s="115" t="s">
        <v>20546</v>
      </c>
      <c r="U5653" s="102" t="s">
        <v>27584</v>
      </c>
      <c r="V5653" s="115">
        <v>5</v>
      </c>
      <c r="W5653" s="107"/>
      <c r="X5653" s="113"/>
    </row>
    <row r="5654" spans="1:24" ht="12.95" customHeight="1" x14ac:dyDescent="0.2">
      <c r="A5654" s="115">
        <v>2012</v>
      </c>
      <c r="B5654" s="128" t="s">
        <v>29412</v>
      </c>
      <c r="C5654" s="164" t="s">
        <v>17072</v>
      </c>
      <c r="D5654" s="102" t="s">
        <v>20169</v>
      </c>
      <c r="E5654" s="102" t="s">
        <v>17073</v>
      </c>
      <c r="F5654" s="102" t="s">
        <v>14834</v>
      </c>
      <c r="G5654" s="105">
        <v>14772</v>
      </c>
      <c r="H5654" s="102" t="s">
        <v>5011</v>
      </c>
      <c r="I5654" s="102" t="s">
        <v>11819</v>
      </c>
      <c r="J5654" s="115" t="s">
        <v>20170</v>
      </c>
      <c r="K5654" s="102"/>
      <c r="L5654" s="111"/>
      <c r="M5654" s="115">
        <v>3</v>
      </c>
      <c r="N5654" s="112" t="s">
        <v>18677</v>
      </c>
      <c r="O5654" s="115" t="s">
        <v>17671</v>
      </c>
      <c r="P5654" s="115" t="s">
        <v>19503</v>
      </c>
      <c r="Q5654" s="115" t="s">
        <v>19521</v>
      </c>
      <c r="R5654" s="115"/>
      <c r="S5654" s="115"/>
      <c r="T5654" s="115" t="s">
        <v>20548</v>
      </c>
      <c r="U5654" s="102"/>
      <c r="V5654" s="115">
        <v>6.5</v>
      </c>
      <c r="W5654" s="107"/>
      <c r="X5654" s="324"/>
    </row>
    <row r="5655" spans="1:24" ht="12.95" customHeight="1" x14ac:dyDescent="0.2">
      <c r="A5655" s="115">
        <v>2012</v>
      </c>
      <c r="B5655" s="128" t="s">
        <v>29412</v>
      </c>
      <c r="C5655" s="102" t="s">
        <v>17072</v>
      </c>
      <c r="D5655" s="102" t="s">
        <v>20171</v>
      </c>
      <c r="E5655" s="102" t="s">
        <v>17074</v>
      </c>
      <c r="F5655" s="102" t="s">
        <v>14834</v>
      </c>
      <c r="G5655" s="105">
        <v>16244</v>
      </c>
      <c r="H5655" s="102" t="s">
        <v>11819</v>
      </c>
      <c r="I5655" s="102" t="s">
        <v>13336</v>
      </c>
      <c r="J5655" s="115" t="s">
        <v>20172</v>
      </c>
      <c r="K5655" s="102"/>
      <c r="L5655" s="111"/>
      <c r="M5655" s="115">
        <v>2</v>
      </c>
      <c r="N5655" s="112" t="s">
        <v>20173</v>
      </c>
      <c r="O5655" s="115" t="s">
        <v>17734</v>
      </c>
      <c r="P5655" s="115"/>
      <c r="Q5655" s="115" t="s">
        <v>16873</v>
      </c>
      <c r="R5655" s="115"/>
      <c r="S5655" s="115"/>
      <c r="T5655" s="115" t="s">
        <v>20547</v>
      </c>
      <c r="U5655" s="102" t="s">
        <v>3909</v>
      </c>
      <c r="V5655" s="115">
        <v>6.5</v>
      </c>
      <c r="W5655" s="107"/>
      <c r="X5655" s="324"/>
    </row>
    <row r="5656" spans="1:24" ht="12.95" customHeight="1" x14ac:dyDescent="0.2">
      <c r="A5656" s="115">
        <v>2012</v>
      </c>
      <c r="B5656" s="128" t="s">
        <v>29412</v>
      </c>
      <c r="C5656" s="102" t="s">
        <v>17072</v>
      </c>
      <c r="D5656" s="102" t="s">
        <v>20174</v>
      </c>
      <c r="E5656" s="102" t="s">
        <v>17075</v>
      </c>
      <c r="F5656" s="102" t="s">
        <v>14834</v>
      </c>
      <c r="G5656" s="105">
        <v>16333</v>
      </c>
      <c r="H5656" s="102" t="s">
        <v>10191</v>
      </c>
      <c r="I5656" s="102" t="s">
        <v>11819</v>
      </c>
      <c r="J5656" s="115" t="s">
        <v>20175</v>
      </c>
      <c r="K5656" s="102"/>
      <c r="L5656" s="111"/>
      <c r="M5656" s="115">
        <v>2</v>
      </c>
      <c r="N5656" s="112" t="s">
        <v>16079</v>
      </c>
      <c r="O5656" s="115" t="s">
        <v>9160</v>
      </c>
      <c r="P5656" s="115" t="s">
        <v>3620</v>
      </c>
      <c r="Q5656" s="115" t="s">
        <v>17434</v>
      </c>
      <c r="R5656" s="115"/>
      <c r="S5656" s="115"/>
      <c r="T5656" s="115" t="s">
        <v>20547</v>
      </c>
      <c r="U5656" s="102" t="s">
        <v>241</v>
      </c>
      <c r="V5656" s="115">
        <v>7.5</v>
      </c>
      <c r="W5656" s="107"/>
      <c r="X5656" s="324"/>
    </row>
    <row r="5657" spans="1:24" ht="12.95" customHeight="1" x14ac:dyDescent="0.2">
      <c r="A5657" s="115">
        <v>2012</v>
      </c>
      <c r="B5657" s="128" t="s">
        <v>29412</v>
      </c>
      <c r="C5657" s="102" t="s">
        <v>17072</v>
      </c>
      <c r="D5657" s="102" t="s">
        <v>20176</v>
      </c>
      <c r="E5657" s="102" t="s">
        <v>17076</v>
      </c>
      <c r="F5657" s="102" t="s">
        <v>14834</v>
      </c>
      <c r="G5657" s="105">
        <v>16335</v>
      </c>
      <c r="H5657" s="102" t="s">
        <v>10191</v>
      </c>
      <c r="I5657" s="102" t="s">
        <v>11819</v>
      </c>
      <c r="J5657" s="115" t="s">
        <v>20177</v>
      </c>
      <c r="K5657" s="102"/>
      <c r="L5657" s="111"/>
      <c r="M5657" s="115">
        <v>4</v>
      </c>
      <c r="N5657" s="112" t="s">
        <v>20178</v>
      </c>
      <c r="O5657" s="115" t="s">
        <v>16893</v>
      </c>
      <c r="P5657" s="115" t="s">
        <v>8076</v>
      </c>
      <c r="Q5657" s="115" t="s">
        <v>17473</v>
      </c>
      <c r="R5657" s="115"/>
      <c r="S5657" s="115"/>
      <c r="T5657" s="115" t="s">
        <v>20547</v>
      </c>
      <c r="U5657" s="102"/>
      <c r="V5657" s="115">
        <v>6</v>
      </c>
      <c r="W5657" s="107"/>
      <c r="X5657" s="324"/>
    </row>
    <row r="5658" spans="1:24" ht="12.95" customHeight="1" x14ac:dyDescent="0.2">
      <c r="A5658" s="115">
        <v>2012</v>
      </c>
      <c r="B5658" s="128" t="s">
        <v>29412</v>
      </c>
      <c r="C5658" s="102" t="s">
        <v>17072</v>
      </c>
      <c r="D5658" s="102" t="s">
        <v>20179</v>
      </c>
      <c r="E5658" s="102" t="s">
        <v>17077</v>
      </c>
      <c r="F5658" s="102" t="s">
        <v>14834</v>
      </c>
      <c r="G5658" s="105">
        <v>16377</v>
      </c>
      <c r="H5658" s="102" t="s">
        <v>11819</v>
      </c>
      <c r="I5658" s="102" t="s">
        <v>32477</v>
      </c>
      <c r="J5658" s="115" t="s">
        <v>20180</v>
      </c>
      <c r="K5658" s="102"/>
      <c r="L5658" s="111"/>
      <c r="M5658" s="115">
        <v>2</v>
      </c>
      <c r="N5658" s="112" t="s">
        <v>20181</v>
      </c>
      <c r="O5658" s="115"/>
      <c r="P5658" s="115"/>
      <c r="Q5658" s="115" t="s">
        <v>20182</v>
      </c>
      <c r="R5658" s="115"/>
      <c r="S5658" s="115"/>
      <c r="T5658" s="115" t="s">
        <v>20547</v>
      </c>
      <c r="U5658" s="102" t="s">
        <v>27583</v>
      </c>
      <c r="V5658" s="115">
        <v>7</v>
      </c>
      <c r="W5658" s="107"/>
      <c r="X5658" s="324"/>
    </row>
    <row r="5659" spans="1:24" ht="12.95" customHeight="1" x14ac:dyDescent="0.2">
      <c r="A5659" s="115">
        <v>2012</v>
      </c>
      <c r="B5659" s="128" t="s">
        <v>29412</v>
      </c>
      <c r="C5659" s="102" t="s">
        <v>17072</v>
      </c>
      <c r="D5659" s="102" t="s">
        <v>20183</v>
      </c>
      <c r="E5659" s="102" t="s">
        <v>17078</v>
      </c>
      <c r="F5659" s="102" t="s">
        <v>14834</v>
      </c>
      <c r="G5659" s="105">
        <v>16378</v>
      </c>
      <c r="H5659" s="102" t="s">
        <v>11819</v>
      </c>
      <c r="I5659" s="102" t="s">
        <v>13336</v>
      </c>
      <c r="J5659" s="115" t="s">
        <v>20180</v>
      </c>
      <c r="K5659" s="102"/>
      <c r="L5659" s="111"/>
      <c r="M5659" s="115">
        <v>0.25</v>
      </c>
      <c r="N5659" s="108" t="s">
        <v>6153</v>
      </c>
      <c r="O5659" s="115"/>
      <c r="P5659" s="115"/>
      <c r="Q5659" s="115" t="s">
        <v>16868</v>
      </c>
      <c r="R5659" s="115"/>
      <c r="S5659" s="115"/>
      <c r="T5659" s="115" t="s">
        <v>20547</v>
      </c>
      <c r="U5659" s="102"/>
      <c r="V5659" s="115">
        <v>4.5</v>
      </c>
      <c r="W5659" s="107"/>
      <c r="X5659" s="324"/>
    </row>
    <row r="5660" spans="1:24" ht="12.95" customHeight="1" x14ac:dyDescent="0.2">
      <c r="A5660" s="115">
        <v>2012</v>
      </c>
      <c r="B5660" s="128" t="s">
        <v>29412</v>
      </c>
      <c r="C5660" s="102" t="s">
        <v>17072</v>
      </c>
      <c r="D5660" s="102" t="s">
        <v>20184</v>
      </c>
      <c r="E5660" s="102" t="s">
        <v>17079</v>
      </c>
      <c r="F5660" s="102" t="s">
        <v>14834</v>
      </c>
      <c r="G5660" s="105">
        <v>16379</v>
      </c>
      <c r="H5660" s="102" t="s">
        <v>11819</v>
      </c>
      <c r="I5660" s="102" t="s">
        <v>32478</v>
      </c>
      <c r="J5660" s="115" t="s">
        <v>20185</v>
      </c>
      <c r="K5660" s="102"/>
      <c r="L5660" s="111"/>
      <c r="M5660" s="115">
        <v>2</v>
      </c>
      <c r="N5660" s="112" t="s">
        <v>20186</v>
      </c>
      <c r="O5660" s="115" t="s">
        <v>10189</v>
      </c>
      <c r="P5660" s="115" t="s">
        <v>19503</v>
      </c>
      <c r="Q5660" s="115" t="s">
        <v>19489</v>
      </c>
      <c r="R5660" s="115"/>
      <c r="S5660" s="115"/>
      <c r="T5660" s="115" t="s">
        <v>20547</v>
      </c>
      <c r="U5660" s="102"/>
      <c r="V5660" s="115">
        <v>6.5</v>
      </c>
      <c r="W5660" s="107"/>
      <c r="X5660" s="324"/>
    </row>
    <row r="5661" spans="1:24" ht="12.95" customHeight="1" x14ac:dyDescent="0.2">
      <c r="A5661" s="115">
        <v>2012</v>
      </c>
      <c r="B5661" s="128" t="s">
        <v>29412</v>
      </c>
      <c r="C5661" s="102" t="s">
        <v>17072</v>
      </c>
      <c r="D5661" s="102" t="s">
        <v>20187</v>
      </c>
      <c r="E5661" s="102" t="s">
        <v>17080</v>
      </c>
      <c r="F5661" s="102" t="s">
        <v>14834</v>
      </c>
      <c r="G5661" s="105">
        <v>16383</v>
      </c>
      <c r="H5661" s="102" t="s">
        <v>11819</v>
      </c>
      <c r="I5661" s="102" t="s">
        <v>32478</v>
      </c>
      <c r="J5661" s="115" t="s">
        <v>20188</v>
      </c>
      <c r="K5661" s="102"/>
      <c r="L5661" s="111"/>
      <c r="M5661" s="115">
        <v>2</v>
      </c>
      <c r="N5661" s="112" t="s">
        <v>20189</v>
      </c>
      <c r="O5661" s="115"/>
      <c r="P5661" s="115" t="s">
        <v>15941</v>
      </c>
      <c r="Q5661" s="115" t="s">
        <v>20190</v>
      </c>
      <c r="R5661" s="115"/>
      <c r="S5661" s="115"/>
      <c r="T5661" s="115" t="s">
        <v>20547</v>
      </c>
      <c r="U5661" s="102" t="s">
        <v>2477</v>
      </c>
      <c r="V5661" s="115">
        <v>6</v>
      </c>
      <c r="W5661" s="107"/>
      <c r="X5661" s="324"/>
    </row>
    <row r="5662" spans="1:24" ht="12.95" customHeight="1" x14ac:dyDescent="0.2">
      <c r="A5662" s="115">
        <v>2012</v>
      </c>
      <c r="B5662" s="128" t="s">
        <v>29412</v>
      </c>
      <c r="C5662" s="102" t="s">
        <v>17072</v>
      </c>
      <c r="D5662" s="102" t="s">
        <v>20191</v>
      </c>
      <c r="E5662" s="102" t="s">
        <v>17081</v>
      </c>
      <c r="F5662" s="102" t="s">
        <v>14834</v>
      </c>
      <c r="G5662" s="105">
        <v>16424</v>
      </c>
      <c r="H5662" s="102" t="s">
        <v>10191</v>
      </c>
      <c r="I5662" s="102" t="s">
        <v>11819</v>
      </c>
      <c r="J5662" s="115" t="s">
        <v>20192</v>
      </c>
      <c r="K5662" s="102"/>
      <c r="L5662" s="111"/>
      <c r="M5662" s="115">
        <v>1</v>
      </c>
      <c r="N5662" s="112">
        <v>11</v>
      </c>
      <c r="O5662" s="115"/>
      <c r="P5662" s="115" t="s">
        <v>9160</v>
      </c>
      <c r="Q5662" s="115" t="s">
        <v>16880</v>
      </c>
      <c r="R5662" s="115"/>
      <c r="S5662" s="115"/>
      <c r="T5662" s="115" t="s">
        <v>20547</v>
      </c>
      <c r="U5662" s="102"/>
      <c r="V5662" s="115">
        <v>5</v>
      </c>
      <c r="W5662" s="107"/>
      <c r="X5662" s="324"/>
    </row>
    <row r="5663" spans="1:24" ht="12.75" customHeight="1" x14ac:dyDescent="0.2">
      <c r="A5663" s="115">
        <v>2012</v>
      </c>
      <c r="B5663" s="128" t="s">
        <v>29412</v>
      </c>
      <c r="C5663" s="102" t="s">
        <v>17072</v>
      </c>
      <c r="D5663" s="102" t="s">
        <v>20193</v>
      </c>
      <c r="E5663" s="102" t="s">
        <v>17082</v>
      </c>
      <c r="F5663" s="102" t="s">
        <v>14834</v>
      </c>
      <c r="G5663" s="105">
        <v>16541</v>
      </c>
      <c r="H5663" s="102" t="s">
        <v>13336</v>
      </c>
      <c r="I5663" s="102" t="s">
        <v>4890</v>
      </c>
      <c r="J5663" s="115" t="s">
        <v>20194</v>
      </c>
      <c r="K5663" s="102"/>
      <c r="L5663" s="111"/>
      <c r="M5663" s="115">
        <v>2</v>
      </c>
      <c r="N5663" s="112" t="s">
        <v>20195</v>
      </c>
      <c r="O5663" s="115" t="s">
        <v>16499</v>
      </c>
      <c r="P5663" s="115"/>
      <c r="Q5663" s="115" t="s">
        <v>19131</v>
      </c>
      <c r="R5663" s="115"/>
      <c r="S5663" s="115"/>
      <c r="T5663" s="115" t="s">
        <v>20546</v>
      </c>
      <c r="U5663" s="102" t="s">
        <v>20196</v>
      </c>
      <c r="V5663" s="115">
        <v>6</v>
      </c>
      <c r="W5663" s="107"/>
      <c r="X5663" s="324"/>
    </row>
    <row r="5664" spans="1:24" ht="12.75" customHeight="1" x14ac:dyDescent="0.2">
      <c r="A5664" s="140">
        <v>2017</v>
      </c>
      <c r="B5664" s="128" t="s">
        <v>29412</v>
      </c>
      <c r="C5664" s="197" t="s">
        <v>36185</v>
      </c>
      <c r="D5664" s="128" t="s">
        <v>36186</v>
      </c>
      <c r="E5664" s="102" t="s">
        <v>36187</v>
      </c>
      <c r="F5664" s="102" t="s">
        <v>14834</v>
      </c>
      <c r="G5664" s="142">
        <v>15248</v>
      </c>
      <c r="H5664" s="102" t="s">
        <v>36202</v>
      </c>
      <c r="I5664" s="102" t="s">
        <v>36205</v>
      </c>
      <c r="J5664" s="140" t="s">
        <v>36203</v>
      </c>
      <c r="K5664" s="128"/>
      <c r="L5664" s="143"/>
      <c r="M5664" s="140">
        <v>1</v>
      </c>
      <c r="N5664" s="200" t="s">
        <v>36204</v>
      </c>
      <c r="O5664" s="140"/>
      <c r="P5664" s="140"/>
      <c r="Q5664" s="140" t="s">
        <v>35592</v>
      </c>
      <c r="R5664" s="140"/>
      <c r="S5664" s="140"/>
      <c r="T5664" s="140" t="s">
        <v>21275</v>
      </c>
      <c r="U5664" s="128" t="s">
        <v>36257</v>
      </c>
      <c r="V5664" s="140">
        <v>5</v>
      </c>
      <c r="W5664" s="130"/>
      <c r="X5664" s="194"/>
    </row>
    <row r="5665" spans="1:24" ht="12.75" customHeight="1" x14ac:dyDescent="0.2">
      <c r="A5665" s="140">
        <v>2017</v>
      </c>
      <c r="B5665" s="128" t="s">
        <v>29412</v>
      </c>
      <c r="C5665" s="128" t="s">
        <v>36185</v>
      </c>
      <c r="D5665" s="128" t="s">
        <v>36206</v>
      </c>
      <c r="E5665" s="102" t="s">
        <v>36188</v>
      </c>
      <c r="F5665" s="102" t="s">
        <v>14834</v>
      </c>
      <c r="G5665" s="142">
        <v>15923</v>
      </c>
      <c r="H5665" s="102" t="s">
        <v>10191</v>
      </c>
      <c r="I5665" s="128" t="s">
        <v>11819</v>
      </c>
      <c r="J5665" s="140" t="s">
        <v>36207</v>
      </c>
      <c r="K5665" s="128"/>
      <c r="L5665" s="143"/>
      <c r="M5665" s="140">
        <v>2</v>
      </c>
      <c r="N5665" s="144" t="s">
        <v>36208</v>
      </c>
      <c r="O5665" s="140" t="s">
        <v>16499</v>
      </c>
      <c r="P5665" s="140" t="s">
        <v>9125</v>
      </c>
      <c r="Q5665" s="140" t="s">
        <v>19531</v>
      </c>
      <c r="R5665" s="140"/>
      <c r="S5665" s="140" t="s">
        <v>11080</v>
      </c>
      <c r="T5665" s="140" t="s">
        <v>21275</v>
      </c>
      <c r="U5665" s="128" t="s">
        <v>4888</v>
      </c>
      <c r="V5665" s="140">
        <v>5</v>
      </c>
      <c r="W5665" s="130"/>
      <c r="X5665" s="194"/>
    </row>
    <row r="5666" spans="1:24" ht="12.75" customHeight="1" x14ac:dyDescent="0.2">
      <c r="A5666" s="140">
        <v>2017</v>
      </c>
      <c r="B5666" s="128" t="s">
        <v>29412</v>
      </c>
      <c r="C5666" s="128" t="s">
        <v>36185</v>
      </c>
      <c r="D5666" s="128" t="s">
        <v>36209</v>
      </c>
      <c r="E5666" s="102" t="s">
        <v>36189</v>
      </c>
      <c r="F5666" s="102" t="s">
        <v>14834</v>
      </c>
      <c r="G5666" s="142">
        <v>16097</v>
      </c>
      <c r="H5666" s="128" t="s">
        <v>11819</v>
      </c>
      <c r="I5666" s="102" t="s">
        <v>36210</v>
      </c>
      <c r="J5666" s="140" t="s">
        <v>36211</v>
      </c>
      <c r="K5666" s="128"/>
      <c r="L5666" s="143"/>
      <c r="M5666" s="140">
        <v>2</v>
      </c>
      <c r="N5666" s="200" t="s">
        <v>36212</v>
      </c>
      <c r="O5666" s="140"/>
      <c r="P5666" s="140" t="s">
        <v>9125</v>
      </c>
      <c r="Q5666" s="140" t="s">
        <v>16990</v>
      </c>
      <c r="R5666" s="140"/>
      <c r="S5666" s="140" t="s">
        <v>8315</v>
      </c>
      <c r="T5666" s="140" t="s">
        <v>21275</v>
      </c>
      <c r="U5666" s="128" t="s">
        <v>36213</v>
      </c>
      <c r="V5666" s="140">
        <v>7</v>
      </c>
      <c r="W5666" s="130"/>
      <c r="X5666" s="194"/>
    </row>
    <row r="5667" spans="1:24" ht="12.75" customHeight="1" x14ac:dyDescent="0.2">
      <c r="A5667" s="140">
        <v>2017</v>
      </c>
      <c r="B5667" s="128" t="s">
        <v>29412</v>
      </c>
      <c r="C5667" s="128" t="s">
        <v>36185</v>
      </c>
      <c r="D5667" s="128" t="s">
        <v>36214</v>
      </c>
      <c r="E5667" s="102" t="s">
        <v>36190</v>
      </c>
      <c r="F5667" s="102" t="s">
        <v>14834</v>
      </c>
      <c r="G5667" s="142">
        <v>16193</v>
      </c>
      <c r="H5667" s="128" t="s">
        <v>4890</v>
      </c>
      <c r="I5667" s="102" t="s">
        <v>36215</v>
      </c>
      <c r="J5667" s="140" t="s">
        <v>36216</v>
      </c>
      <c r="K5667" s="128"/>
      <c r="L5667" s="143"/>
      <c r="M5667" s="140">
        <v>2</v>
      </c>
      <c r="N5667" s="200" t="s">
        <v>36217</v>
      </c>
      <c r="O5667" s="140"/>
      <c r="P5667" s="140" t="s">
        <v>9160</v>
      </c>
      <c r="Q5667" s="140" t="s">
        <v>20830</v>
      </c>
      <c r="R5667" s="140"/>
      <c r="S5667" s="140"/>
      <c r="T5667" s="140" t="s">
        <v>21275</v>
      </c>
      <c r="U5667" s="128" t="s">
        <v>16986</v>
      </c>
      <c r="V5667" s="140">
        <v>5.5</v>
      </c>
      <c r="W5667" s="130"/>
      <c r="X5667" s="194"/>
    </row>
    <row r="5668" spans="1:24" ht="12.75" customHeight="1" x14ac:dyDescent="0.2">
      <c r="A5668" s="140">
        <v>2017</v>
      </c>
      <c r="B5668" s="128" t="s">
        <v>29412</v>
      </c>
      <c r="C5668" s="128" t="s">
        <v>36185</v>
      </c>
      <c r="D5668" s="128" t="s">
        <v>36218</v>
      </c>
      <c r="E5668" s="102" t="s">
        <v>36191</v>
      </c>
      <c r="F5668" s="102" t="s">
        <v>14834</v>
      </c>
      <c r="G5668" s="142">
        <v>16209</v>
      </c>
      <c r="H5668" s="128" t="s">
        <v>11819</v>
      </c>
      <c r="I5668" s="102" t="s">
        <v>36210</v>
      </c>
      <c r="J5668" s="140" t="s">
        <v>5654</v>
      </c>
      <c r="K5668" s="128"/>
      <c r="L5668" s="143"/>
      <c r="M5668" s="140">
        <v>1</v>
      </c>
      <c r="N5668" s="144">
        <v>55</v>
      </c>
      <c r="O5668" s="140"/>
      <c r="P5668" s="140"/>
      <c r="Q5668" s="140" t="s">
        <v>17434</v>
      </c>
      <c r="R5668" s="140"/>
      <c r="S5668" s="140"/>
      <c r="T5668" s="140" t="s">
        <v>21275</v>
      </c>
      <c r="U5668" s="128" t="s">
        <v>20625</v>
      </c>
      <c r="V5668" s="140">
        <v>5</v>
      </c>
      <c r="W5668" s="130"/>
      <c r="X5668" s="194"/>
    </row>
    <row r="5669" spans="1:24" ht="12.75" customHeight="1" x14ac:dyDescent="0.2">
      <c r="A5669" s="140">
        <v>2017</v>
      </c>
      <c r="B5669" s="128" t="s">
        <v>29412</v>
      </c>
      <c r="C5669" s="128" t="s">
        <v>36185</v>
      </c>
      <c r="D5669" s="128" t="s">
        <v>36219</v>
      </c>
      <c r="E5669" s="102" t="s">
        <v>36192</v>
      </c>
      <c r="F5669" s="102" t="s">
        <v>14834</v>
      </c>
      <c r="G5669" s="142">
        <v>16294</v>
      </c>
      <c r="H5669" s="128" t="s">
        <v>11819</v>
      </c>
      <c r="I5669" s="102" t="s">
        <v>36220</v>
      </c>
      <c r="J5669" s="140" t="s">
        <v>36221</v>
      </c>
      <c r="K5669" s="128"/>
      <c r="L5669" s="143"/>
      <c r="M5669" s="140">
        <v>2</v>
      </c>
      <c r="N5669" s="200" t="s">
        <v>36222</v>
      </c>
      <c r="O5669" s="140" t="s">
        <v>36223</v>
      </c>
      <c r="P5669" s="140" t="s">
        <v>29046</v>
      </c>
      <c r="Q5669" s="140" t="s">
        <v>36224</v>
      </c>
      <c r="R5669" s="140"/>
      <c r="S5669" s="140"/>
      <c r="T5669" s="140" t="s">
        <v>20547</v>
      </c>
      <c r="U5669" s="128" t="s">
        <v>36225</v>
      </c>
      <c r="V5669" s="140">
        <v>5.5</v>
      </c>
      <c r="W5669" s="130"/>
      <c r="X5669" s="194"/>
    </row>
    <row r="5670" spans="1:24" ht="12.75" customHeight="1" x14ac:dyDescent="0.2">
      <c r="A5670" s="140">
        <v>2017</v>
      </c>
      <c r="B5670" s="128" t="s">
        <v>29412</v>
      </c>
      <c r="C5670" s="128" t="s">
        <v>36185</v>
      </c>
      <c r="D5670" s="128" t="s">
        <v>36226</v>
      </c>
      <c r="E5670" s="102" t="s">
        <v>36193</v>
      </c>
      <c r="F5670" s="102" t="s">
        <v>14834</v>
      </c>
      <c r="G5670" s="142">
        <v>16330</v>
      </c>
      <c r="H5670" s="128" t="s">
        <v>11819</v>
      </c>
      <c r="I5670" s="128" t="s">
        <v>10191</v>
      </c>
      <c r="J5670" s="140" t="s">
        <v>36227</v>
      </c>
      <c r="K5670" s="128"/>
      <c r="L5670" s="143"/>
      <c r="M5670" s="140">
        <v>2</v>
      </c>
      <c r="N5670" s="144" t="s">
        <v>17033</v>
      </c>
      <c r="O5670" s="140" t="s">
        <v>19698</v>
      </c>
      <c r="P5670" s="140" t="s">
        <v>9125</v>
      </c>
      <c r="Q5670" s="140" t="s">
        <v>17191</v>
      </c>
      <c r="R5670" s="140"/>
      <c r="S5670" s="140"/>
      <c r="T5670" s="140" t="s">
        <v>21068</v>
      </c>
      <c r="U5670" s="128" t="s">
        <v>36228</v>
      </c>
      <c r="V5670" s="140">
        <v>5</v>
      </c>
      <c r="W5670" s="130"/>
      <c r="X5670" s="194"/>
    </row>
    <row r="5671" spans="1:24" ht="12.75" customHeight="1" x14ac:dyDescent="0.2">
      <c r="A5671" s="140">
        <v>2017</v>
      </c>
      <c r="B5671" s="128" t="s">
        <v>29412</v>
      </c>
      <c r="C5671" s="128" t="s">
        <v>36185</v>
      </c>
      <c r="D5671" s="128" t="s">
        <v>36229</v>
      </c>
      <c r="E5671" s="102" t="s">
        <v>36194</v>
      </c>
      <c r="F5671" s="102" t="s">
        <v>14834</v>
      </c>
      <c r="G5671" s="142">
        <v>16087</v>
      </c>
      <c r="H5671" s="128" t="s">
        <v>11819</v>
      </c>
      <c r="I5671" s="102" t="s">
        <v>36230</v>
      </c>
      <c r="J5671" s="140" t="s">
        <v>36227</v>
      </c>
      <c r="K5671" s="128"/>
      <c r="L5671" s="143"/>
      <c r="M5671" s="140">
        <v>2</v>
      </c>
      <c r="N5671" s="144" t="s">
        <v>18203</v>
      </c>
      <c r="O5671" s="140" t="s">
        <v>16880</v>
      </c>
      <c r="P5671" s="140" t="s">
        <v>162</v>
      </c>
      <c r="Q5671" s="140" t="s">
        <v>20648</v>
      </c>
      <c r="R5671" s="140"/>
      <c r="S5671" s="140"/>
      <c r="T5671" s="140" t="s">
        <v>21068</v>
      </c>
      <c r="U5671" s="128" t="s">
        <v>36258</v>
      </c>
      <c r="V5671" s="140">
        <v>6.5</v>
      </c>
      <c r="W5671" s="130"/>
      <c r="X5671" s="194"/>
    </row>
    <row r="5672" spans="1:24" ht="12.75" customHeight="1" x14ac:dyDescent="0.2">
      <c r="A5672" s="140">
        <v>2017</v>
      </c>
      <c r="B5672" s="128" t="s">
        <v>29412</v>
      </c>
      <c r="C5672" s="128" t="s">
        <v>36185</v>
      </c>
      <c r="D5672" s="128" t="s">
        <v>36231</v>
      </c>
      <c r="E5672" s="102" t="s">
        <v>36195</v>
      </c>
      <c r="F5672" s="102" t="s">
        <v>14834</v>
      </c>
      <c r="G5672" s="142">
        <v>16333</v>
      </c>
      <c r="H5672" s="102" t="s">
        <v>36230</v>
      </c>
      <c r="I5672" s="128" t="s">
        <v>11819</v>
      </c>
      <c r="J5672" s="140" t="s">
        <v>36227</v>
      </c>
      <c r="K5672" s="128"/>
      <c r="L5672" s="143"/>
      <c r="M5672" s="140">
        <v>2</v>
      </c>
      <c r="N5672" s="144" t="s">
        <v>36232</v>
      </c>
      <c r="O5672" s="140" t="s">
        <v>36233</v>
      </c>
      <c r="P5672" s="140"/>
      <c r="Q5672" s="140" t="s">
        <v>15913</v>
      </c>
      <c r="R5672" s="140"/>
      <c r="S5672" s="140"/>
      <c r="T5672" s="140" t="s">
        <v>20547</v>
      </c>
      <c r="U5672" s="128" t="s">
        <v>36259</v>
      </c>
      <c r="V5672" s="140">
        <v>6.5</v>
      </c>
      <c r="W5672" s="130"/>
      <c r="X5672" s="194"/>
    </row>
    <row r="5673" spans="1:24" ht="12.75" customHeight="1" x14ac:dyDescent="0.2">
      <c r="A5673" s="140">
        <v>2017</v>
      </c>
      <c r="B5673" s="128" t="s">
        <v>29412</v>
      </c>
      <c r="C5673" s="128" t="s">
        <v>36185</v>
      </c>
      <c r="D5673" s="128" t="s">
        <v>36234</v>
      </c>
      <c r="E5673" s="102" t="s">
        <v>36196</v>
      </c>
      <c r="F5673" s="102" t="s">
        <v>14834</v>
      </c>
      <c r="G5673" s="142">
        <v>16333</v>
      </c>
      <c r="H5673" s="102" t="s">
        <v>32373</v>
      </c>
      <c r="I5673" s="102" t="s">
        <v>36230</v>
      </c>
      <c r="J5673" s="140" t="s">
        <v>36227</v>
      </c>
      <c r="K5673" s="128"/>
      <c r="L5673" s="143"/>
      <c r="M5673" s="140">
        <v>2</v>
      </c>
      <c r="N5673" s="144" t="s">
        <v>18371</v>
      </c>
      <c r="O5673" s="140" t="s">
        <v>20190</v>
      </c>
      <c r="P5673" s="140" t="s">
        <v>15941</v>
      </c>
      <c r="Q5673" s="140" t="s">
        <v>20678</v>
      </c>
      <c r="R5673" s="140"/>
      <c r="S5673" s="140"/>
      <c r="T5673" s="140" t="s">
        <v>20547</v>
      </c>
      <c r="U5673" s="128" t="s">
        <v>36235</v>
      </c>
      <c r="V5673" s="140">
        <v>8</v>
      </c>
      <c r="W5673" s="130"/>
      <c r="X5673" s="194"/>
    </row>
    <row r="5674" spans="1:24" ht="12.75" customHeight="1" x14ac:dyDescent="0.2">
      <c r="A5674" s="140">
        <v>2017</v>
      </c>
      <c r="B5674" s="128" t="s">
        <v>29412</v>
      </c>
      <c r="C5674" s="128" t="s">
        <v>36185</v>
      </c>
      <c r="D5674" s="128" t="s">
        <v>36236</v>
      </c>
      <c r="E5674" s="102" t="s">
        <v>36197</v>
      </c>
      <c r="F5674" s="102" t="s">
        <v>14834</v>
      </c>
      <c r="G5674" s="142">
        <v>16449</v>
      </c>
      <c r="H5674" s="128" t="s">
        <v>10103</v>
      </c>
      <c r="I5674" s="128" t="s">
        <v>11819</v>
      </c>
      <c r="J5674" s="140" t="s">
        <v>36237</v>
      </c>
      <c r="K5674" s="128"/>
      <c r="L5674" s="143"/>
      <c r="M5674" s="140">
        <v>2</v>
      </c>
      <c r="N5674" s="144" t="s">
        <v>36238</v>
      </c>
      <c r="O5674" s="140" t="s">
        <v>20830</v>
      </c>
      <c r="P5674" s="140"/>
      <c r="Q5674" s="140" t="s">
        <v>19464</v>
      </c>
      <c r="R5674" s="140"/>
      <c r="S5674" s="140"/>
      <c r="T5674" s="140" t="s">
        <v>7789</v>
      </c>
      <c r="U5674" s="128"/>
      <c r="V5674" s="140">
        <v>4.5</v>
      </c>
      <c r="W5674" s="130"/>
      <c r="X5674" s="194"/>
    </row>
    <row r="5675" spans="1:24" ht="12.75" customHeight="1" x14ac:dyDescent="0.2">
      <c r="A5675" s="140">
        <v>2017</v>
      </c>
      <c r="B5675" s="128" t="s">
        <v>29412</v>
      </c>
      <c r="C5675" s="128" t="s">
        <v>36185</v>
      </c>
      <c r="D5675" s="128" t="s">
        <v>36239</v>
      </c>
      <c r="E5675" s="102" t="s">
        <v>36198</v>
      </c>
      <c r="F5675" s="102" t="s">
        <v>14834</v>
      </c>
      <c r="G5675" s="142">
        <v>16463</v>
      </c>
      <c r="H5675" s="128" t="s">
        <v>11819</v>
      </c>
      <c r="I5675" s="102" t="s">
        <v>36240</v>
      </c>
      <c r="J5675" s="140" t="s">
        <v>36241</v>
      </c>
      <c r="K5675" s="128"/>
      <c r="L5675" s="143"/>
      <c r="M5675" s="140">
        <v>4</v>
      </c>
      <c r="N5675" s="144" t="s">
        <v>36242</v>
      </c>
      <c r="O5675" s="140" t="s">
        <v>36243</v>
      </c>
      <c r="P5675" s="140" t="s">
        <v>36244</v>
      </c>
      <c r="Q5675" s="140" t="s">
        <v>36245</v>
      </c>
      <c r="R5675" s="140"/>
      <c r="S5675" s="140" t="s">
        <v>11080</v>
      </c>
      <c r="T5675" s="140" t="s">
        <v>20550</v>
      </c>
      <c r="U5675" s="128" t="s">
        <v>36260</v>
      </c>
      <c r="V5675" s="140">
        <v>9.5</v>
      </c>
      <c r="W5675" s="130"/>
      <c r="X5675" s="194"/>
    </row>
    <row r="5676" spans="1:24" ht="12.75" customHeight="1" x14ac:dyDescent="0.2">
      <c r="A5676" s="140">
        <v>2017</v>
      </c>
      <c r="B5676" s="128" t="s">
        <v>29412</v>
      </c>
      <c r="C5676" s="128" t="s">
        <v>36185</v>
      </c>
      <c r="D5676" s="128" t="s">
        <v>36246</v>
      </c>
      <c r="E5676" s="140" t="s">
        <v>36199</v>
      </c>
      <c r="F5676" s="102" t="s">
        <v>14834</v>
      </c>
      <c r="G5676" s="152">
        <v>16545</v>
      </c>
      <c r="H5676" s="128" t="s">
        <v>11819</v>
      </c>
      <c r="I5676" s="102" t="s">
        <v>36220</v>
      </c>
      <c r="J5676" s="140" t="s">
        <v>36247</v>
      </c>
      <c r="K5676" s="128"/>
      <c r="L5676" s="143"/>
      <c r="M5676" s="140">
        <v>1.75</v>
      </c>
      <c r="N5676" s="108" t="s">
        <v>36248</v>
      </c>
      <c r="O5676" s="140" t="s">
        <v>14682</v>
      </c>
      <c r="P5676" s="140" t="s">
        <v>162</v>
      </c>
      <c r="Q5676" s="140" t="s">
        <v>15945</v>
      </c>
      <c r="R5676" s="140"/>
      <c r="S5676" s="140"/>
      <c r="T5676" s="140" t="s">
        <v>20546</v>
      </c>
      <c r="U5676" s="128" t="s">
        <v>36249</v>
      </c>
      <c r="V5676" s="140">
        <v>5.5</v>
      </c>
      <c r="W5676" s="130"/>
      <c r="X5676" s="194"/>
    </row>
    <row r="5677" spans="1:24" ht="12.75" customHeight="1" x14ac:dyDescent="0.2">
      <c r="A5677" s="140">
        <v>2017</v>
      </c>
      <c r="B5677" s="128" t="s">
        <v>29412</v>
      </c>
      <c r="C5677" s="128" t="s">
        <v>36185</v>
      </c>
      <c r="D5677" s="128" t="s">
        <v>36250</v>
      </c>
      <c r="E5677" s="140" t="s">
        <v>36200</v>
      </c>
      <c r="F5677" s="102" t="s">
        <v>14834</v>
      </c>
      <c r="G5677" s="152">
        <v>16533</v>
      </c>
      <c r="H5677" s="102" t="s">
        <v>36220</v>
      </c>
      <c r="I5677" s="128" t="s">
        <v>11819</v>
      </c>
      <c r="J5677" s="140" t="s">
        <v>36251</v>
      </c>
      <c r="K5677" s="128"/>
      <c r="L5677" s="143"/>
      <c r="M5677" s="140">
        <v>2</v>
      </c>
      <c r="N5677" s="144" t="s">
        <v>36252</v>
      </c>
      <c r="O5677" s="140" t="s">
        <v>15948</v>
      </c>
      <c r="P5677" s="140"/>
      <c r="Q5677" s="140" t="s">
        <v>20648</v>
      </c>
      <c r="R5677" s="140"/>
      <c r="S5677" s="140" t="s">
        <v>8315</v>
      </c>
      <c r="T5677" s="140" t="s">
        <v>20546</v>
      </c>
      <c r="U5677" s="128" t="s">
        <v>36253</v>
      </c>
      <c r="V5677" s="140">
        <v>7</v>
      </c>
      <c r="W5677" s="130"/>
      <c r="X5677" s="194"/>
    </row>
    <row r="5678" spans="1:24" ht="12.75" customHeight="1" x14ac:dyDescent="0.2">
      <c r="A5678" s="140">
        <v>2017</v>
      </c>
      <c r="B5678" s="128" t="s">
        <v>29412</v>
      </c>
      <c r="C5678" s="128" t="s">
        <v>36185</v>
      </c>
      <c r="D5678" s="128" t="s">
        <v>36254</v>
      </c>
      <c r="E5678" s="140" t="s">
        <v>36201</v>
      </c>
      <c r="F5678" s="102" t="s">
        <v>14834</v>
      </c>
      <c r="G5678" s="152">
        <v>16546</v>
      </c>
      <c r="H5678" s="128" t="s">
        <v>4890</v>
      </c>
      <c r="I5678" s="128" t="s">
        <v>10103</v>
      </c>
      <c r="J5678" s="140" t="s">
        <v>36255</v>
      </c>
      <c r="K5678" s="128"/>
      <c r="L5678" s="143"/>
      <c r="M5678" s="140">
        <v>3</v>
      </c>
      <c r="N5678" s="144" t="s">
        <v>36256</v>
      </c>
      <c r="O5678" s="140" t="s">
        <v>20474</v>
      </c>
      <c r="P5678" s="140"/>
      <c r="Q5678" s="140" t="s">
        <v>19131</v>
      </c>
      <c r="R5678" s="140"/>
      <c r="S5678" s="140"/>
      <c r="T5678" s="140" t="s">
        <v>7789</v>
      </c>
      <c r="U5678" s="128"/>
      <c r="V5678" s="140">
        <v>6.5</v>
      </c>
      <c r="W5678" s="130"/>
      <c r="X5678" s="194"/>
    </row>
    <row r="5679" spans="1:24" ht="12.75" customHeight="1" x14ac:dyDescent="0.2">
      <c r="A5679" s="140">
        <v>2019</v>
      </c>
      <c r="B5679" s="128" t="s">
        <v>29412</v>
      </c>
      <c r="C5679" s="197" t="s">
        <v>40292</v>
      </c>
      <c r="D5679" s="128" t="s">
        <v>40310</v>
      </c>
      <c r="E5679" s="140" t="s">
        <v>40293</v>
      </c>
      <c r="F5679" s="102" t="s">
        <v>14834</v>
      </c>
      <c r="G5679" s="152">
        <v>15666</v>
      </c>
      <c r="H5679" s="128" t="s">
        <v>11819</v>
      </c>
      <c r="I5679" s="128" t="s">
        <v>5011</v>
      </c>
      <c r="J5679" s="140" t="s">
        <v>40311</v>
      </c>
      <c r="K5679" s="128"/>
      <c r="L5679" s="143"/>
      <c r="M5679" s="140">
        <v>1</v>
      </c>
      <c r="N5679" s="108" t="s">
        <v>40312</v>
      </c>
      <c r="O5679" s="140" t="s">
        <v>14682</v>
      </c>
      <c r="P5679" s="140"/>
      <c r="Q5679" s="140" t="s">
        <v>16157</v>
      </c>
      <c r="R5679" s="140"/>
      <c r="S5679" s="140"/>
      <c r="T5679" s="140" t="s">
        <v>14962</v>
      </c>
      <c r="U5679" s="128" t="s">
        <v>40315</v>
      </c>
      <c r="V5679" s="140">
        <v>6</v>
      </c>
      <c r="W5679" s="130"/>
      <c r="X5679" s="194"/>
    </row>
    <row r="5680" spans="1:24" ht="12.75" customHeight="1" x14ac:dyDescent="0.2">
      <c r="A5680" s="140">
        <v>2019</v>
      </c>
      <c r="B5680" s="128" t="s">
        <v>29412</v>
      </c>
      <c r="C5680" s="128" t="s">
        <v>40292</v>
      </c>
      <c r="D5680" s="128" t="s">
        <v>40313</v>
      </c>
      <c r="E5680" s="140" t="s">
        <v>40294</v>
      </c>
      <c r="F5680" s="102" t="s">
        <v>14834</v>
      </c>
      <c r="G5680" s="152">
        <v>15762</v>
      </c>
      <c r="H5680" s="128" t="s">
        <v>10103</v>
      </c>
      <c r="I5680" s="128" t="s">
        <v>11819</v>
      </c>
      <c r="J5680" s="140" t="s">
        <v>40314</v>
      </c>
      <c r="K5680" s="128"/>
      <c r="L5680" s="143"/>
      <c r="M5680" s="140">
        <v>2</v>
      </c>
      <c r="N5680" s="144" t="s">
        <v>15986</v>
      </c>
      <c r="O5680" s="140" t="s">
        <v>17191</v>
      </c>
      <c r="P5680" s="140" t="s">
        <v>13301</v>
      </c>
      <c r="Q5680" s="140" t="s">
        <v>19101</v>
      </c>
      <c r="R5680" s="140"/>
      <c r="S5680" s="140"/>
      <c r="T5680" s="140" t="s">
        <v>7789</v>
      </c>
      <c r="U5680" s="128" t="s">
        <v>40316</v>
      </c>
      <c r="V5680" s="140">
        <v>6.5</v>
      </c>
      <c r="W5680" s="130"/>
      <c r="X5680" s="194"/>
    </row>
    <row r="5681" spans="1:24" ht="12.75" customHeight="1" x14ac:dyDescent="0.2">
      <c r="A5681" s="140">
        <v>2019</v>
      </c>
      <c r="B5681" s="128" t="s">
        <v>29412</v>
      </c>
      <c r="C5681" s="128" t="s">
        <v>40292</v>
      </c>
      <c r="D5681" s="128" t="s">
        <v>40317</v>
      </c>
      <c r="E5681" s="140" t="s">
        <v>40295</v>
      </c>
      <c r="F5681" s="102" t="s">
        <v>14834</v>
      </c>
      <c r="G5681" s="152">
        <v>14494</v>
      </c>
      <c r="H5681" s="102" t="s">
        <v>30910</v>
      </c>
      <c r="I5681" s="128" t="s">
        <v>11819</v>
      </c>
      <c r="J5681" s="140" t="s">
        <v>11086</v>
      </c>
      <c r="K5681" s="128"/>
      <c r="L5681" s="143"/>
      <c r="M5681" s="140">
        <v>3</v>
      </c>
      <c r="N5681" s="144" t="s">
        <v>40318</v>
      </c>
      <c r="O5681" s="140" t="s">
        <v>16565</v>
      </c>
      <c r="P5681" s="140" t="s">
        <v>162</v>
      </c>
      <c r="Q5681" s="140" t="s">
        <v>15913</v>
      </c>
      <c r="R5681" s="140"/>
      <c r="S5681" s="140"/>
      <c r="T5681" s="140" t="s">
        <v>20541</v>
      </c>
      <c r="U5681" s="128" t="s">
        <v>40319</v>
      </c>
      <c r="V5681" s="140">
        <v>6</v>
      </c>
      <c r="W5681" s="130"/>
      <c r="X5681" s="194"/>
    </row>
    <row r="5682" spans="1:24" ht="12.75" customHeight="1" x14ac:dyDescent="0.2">
      <c r="A5682" s="140">
        <v>2019</v>
      </c>
      <c r="B5682" s="128" t="s">
        <v>29412</v>
      </c>
      <c r="C5682" s="128" t="s">
        <v>40292</v>
      </c>
      <c r="D5682" s="128" t="s">
        <v>40320</v>
      </c>
      <c r="E5682" s="140" t="s">
        <v>40296</v>
      </c>
      <c r="F5682" s="102" t="s">
        <v>14834</v>
      </c>
      <c r="G5682" s="152">
        <v>15245</v>
      </c>
      <c r="H5682" s="128" t="s">
        <v>10103</v>
      </c>
      <c r="I5682" s="102" t="s">
        <v>31660</v>
      </c>
      <c r="J5682" s="140" t="s">
        <v>40321</v>
      </c>
      <c r="K5682" s="128"/>
      <c r="L5682" s="143"/>
      <c r="M5682" s="140">
        <v>2</v>
      </c>
      <c r="N5682" s="144" t="s">
        <v>15973</v>
      </c>
      <c r="O5682" s="140"/>
      <c r="P5682" s="140"/>
      <c r="Q5682" s="140" t="s">
        <v>17386</v>
      </c>
      <c r="R5682" s="140"/>
      <c r="S5682" s="140"/>
      <c r="T5682" s="140" t="s">
        <v>7789</v>
      </c>
      <c r="U5682" s="128"/>
      <c r="V5682" s="140">
        <v>6.5</v>
      </c>
      <c r="W5682" s="130"/>
      <c r="X5682" s="194"/>
    </row>
    <row r="5683" spans="1:24" ht="12.75" customHeight="1" x14ac:dyDescent="0.2">
      <c r="A5683" s="140">
        <v>2019</v>
      </c>
      <c r="B5683" s="128" t="s">
        <v>29412</v>
      </c>
      <c r="C5683" s="128" t="s">
        <v>40292</v>
      </c>
      <c r="D5683" s="128" t="s">
        <v>40322</v>
      </c>
      <c r="E5683" s="140" t="s">
        <v>40297</v>
      </c>
      <c r="F5683" s="102" t="s">
        <v>14834</v>
      </c>
      <c r="G5683" s="152">
        <v>15653</v>
      </c>
      <c r="H5683" s="128" t="s">
        <v>10191</v>
      </c>
      <c r="I5683" s="128" t="s">
        <v>5011</v>
      </c>
      <c r="J5683" s="140" t="s">
        <v>40323</v>
      </c>
      <c r="K5683" s="128"/>
      <c r="L5683" s="143"/>
      <c r="M5683" s="140">
        <v>0.5</v>
      </c>
      <c r="N5683" s="108">
        <v>21</v>
      </c>
      <c r="O5683" s="140" t="s">
        <v>3620</v>
      </c>
      <c r="P5683" s="140"/>
      <c r="Q5683" s="140" t="s">
        <v>17386</v>
      </c>
      <c r="R5683" s="140"/>
      <c r="S5683" s="140"/>
      <c r="T5683" s="140" t="s">
        <v>14962</v>
      </c>
      <c r="U5683" s="128" t="s">
        <v>20617</v>
      </c>
      <c r="V5683" s="140">
        <v>5</v>
      </c>
      <c r="W5683" s="130"/>
      <c r="X5683" s="194"/>
    </row>
    <row r="5684" spans="1:24" ht="12.75" customHeight="1" x14ac:dyDescent="0.2">
      <c r="A5684" s="140">
        <v>2019</v>
      </c>
      <c r="B5684" s="128" t="s">
        <v>29412</v>
      </c>
      <c r="C5684" s="128" t="s">
        <v>40292</v>
      </c>
      <c r="D5684" s="128" t="s">
        <v>40324</v>
      </c>
      <c r="E5684" s="140" t="s">
        <v>40298</v>
      </c>
      <c r="F5684" s="102" t="s">
        <v>14834</v>
      </c>
      <c r="G5684" s="152">
        <v>14496</v>
      </c>
      <c r="H5684" s="128" t="s">
        <v>11819</v>
      </c>
      <c r="I5684" s="128" t="s">
        <v>5011</v>
      </c>
      <c r="J5684" s="140" t="s">
        <v>40325</v>
      </c>
      <c r="K5684" s="128"/>
      <c r="L5684" s="143"/>
      <c r="M5684" s="140">
        <v>1</v>
      </c>
      <c r="N5684" s="108" t="s">
        <v>40326</v>
      </c>
      <c r="O5684" s="140"/>
      <c r="P5684" s="140"/>
      <c r="Q5684" s="140" t="s">
        <v>16868</v>
      </c>
      <c r="R5684" s="140"/>
      <c r="S5684" s="140"/>
      <c r="T5684" s="140" t="s">
        <v>20877</v>
      </c>
      <c r="U5684" s="128" t="s">
        <v>8560</v>
      </c>
      <c r="V5684" s="140">
        <v>4.5</v>
      </c>
      <c r="W5684" s="130"/>
      <c r="X5684" s="194"/>
    </row>
    <row r="5685" spans="1:24" ht="12.75" customHeight="1" x14ac:dyDescent="0.2">
      <c r="A5685" s="140">
        <v>2019</v>
      </c>
      <c r="B5685" s="128" t="s">
        <v>29412</v>
      </c>
      <c r="C5685" s="128" t="s">
        <v>40292</v>
      </c>
      <c r="D5685" s="128" t="s">
        <v>40327</v>
      </c>
      <c r="E5685" s="140" t="s">
        <v>40299</v>
      </c>
      <c r="F5685" s="102" t="s">
        <v>14834</v>
      </c>
      <c r="G5685" s="152">
        <v>15918</v>
      </c>
      <c r="H5685" s="128" t="s">
        <v>10103</v>
      </c>
      <c r="I5685" s="128" t="s">
        <v>11819</v>
      </c>
      <c r="J5685" s="140" t="s">
        <v>13798</v>
      </c>
      <c r="K5685" s="128"/>
      <c r="L5685" s="143"/>
      <c r="M5685" s="140">
        <v>2</v>
      </c>
      <c r="N5685" s="144" t="s">
        <v>19135</v>
      </c>
      <c r="O5685" s="140" t="s">
        <v>16542</v>
      </c>
      <c r="P5685" s="140" t="s">
        <v>13301</v>
      </c>
      <c r="Q5685" s="140" t="s">
        <v>19486</v>
      </c>
      <c r="R5685" s="140"/>
      <c r="S5685" s="140" t="s">
        <v>9435</v>
      </c>
      <c r="T5685" s="140" t="s">
        <v>7789</v>
      </c>
      <c r="U5685" s="128" t="s">
        <v>40337</v>
      </c>
      <c r="V5685" s="140">
        <v>6.5</v>
      </c>
      <c r="W5685" s="130"/>
      <c r="X5685" s="194"/>
    </row>
    <row r="5686" spans="1:24" ht="12.75" customHeight="1" x14ac:dyDescent="0.2">
      <c r="A5686" s="140">
        <v>2019</v>
      </c>
      <c r="B5686" s="128" t="s">
        <v>29412</v>
      </c>
      <c r="C5686" s="128" t="s">
        <v>40292</v>
      </c>
      <c r="D5686" s="128" t="s">
        <v>40328</v>
      </c>
      <c r="E5686" s="140" t="s">
        <v>40300</v>
      </c>
      <c r="F5686" s="102" t="s">
        <v>14834</v>
      </c>
      <c r="G5686" s="152">
        <v>16225</v>
      </c>
      <c r="H5686" s="102" t="s">
        <v>40331</v>
      </c>
      <c r="I5686" s="128" t="s">
        <v>11819</v>
      </c>
      <c r="J5686" s="140" t="s">
        <v>40329</v>
      </c>
      <c r="K5686" s="128"/>
      <c r="L5686" s="143"/>
      <c r="M5686" s="140">
        <v>0.5</v>
      </c>
      <c r="N5686" s="108">
        <v>5</v>
      </c>
      <c r="O5686" s="140"/>
      <c r="P5686" s="140"/>
      <c r="Q5686" s="140" t="s">
        <v>19454</v>
      </c>
      <c r="R5686" s="140"/>
      <c r="S5686" s="140"/>
      <c r="T5686" s="140" t="s">
        <v>20547</v>
      </c>
      <c r="U5686" s="128" t="s">
        <v>40330</v>
      </c>
      <c r="V5686" s="140">
        <v>6</v>
      </c>
      <c r="W5686" s="130"/>
      <c r="X5686" s="194"/>
    </row>
    <row r="5687" spans="1:24" ht="12.75" customHeight="1" x14ac:dyDescent="0.2">
      <c r="A5687" s="140">
        <v>2019</v>
      </c>
      <c r="B5687" s="128" t="s">
        <v>29412</v>
      </c>
      <c r="C5687" s="128" t="s">
        <v>40292</v>
      </c>
      <c r="D5687" s="128" t="s">
        <v>40332</v>
      </c>
      <c r="E5687" s="140" t="s">
        <v>40301</v>
      </c>
      <c r="F5687" s="102" t="s">
        <v>14834</v>
      </c>
      <c r="G5687" s="152">
        <v>16362</v>
      </c>
      <c r="H5687" s="102" t="s">
        <v>40336</v>
      </c>
      <c r="I5687" s="102" t="s">
        <v>40334</v>
      </c>
      <c r="J5687" s="140" t="s">
        <v>873</v>
      </c>
      <c r="K5687" s="128"/>
      <c r="L5687" s="143"/>
      <c r="M5687" s="140">
        <v>1</v>
      </c>
      <c r="N5687" s="108" t="s">
        <v>40335</v>
      </c>
      <c r="O5687" s="140" t="s">
        <v>17670</v>
      </c>
      <c r="P5687" s="140" t="s">
        <v>17110</v>
      </c>
      <c r="Q5687" s="140" t="s">
        <v>20806</v>
      </c>
      <c r="R5687" s="140"/>
      <c r="S5687" s="140" t="s">
        <v>8315</v>
      </c>
      <c r="T5687" s="140" t="s">
        <v>7789</v>
      </c>
      <c r="U5687" s="128" t="s">
        <v>40338</v>
      </c>
      <c r="V5687" s="140">
        <v>6.5</v>
      </c>
      <c r="W5687" s="130"/>
      <c r="X5687" s="194"/>
    </row>
    <row r="5688" spans="1:24" ht="12.75" customHeight="1" x14ac:dyDescent="0.2">
      <c r="A5688" s="140">
        <v>2019</v>
      </c>
      <c r="B5688" s="128" t="s">
        <v>29412</v>
      </c>
      <c r="C5688" s="128" t="s">
        <v>40292</v>
      </c>
      <c r="D5688" s="128" t="s">
        <v>40339</v>
      </c>
      <c r="E5688" s="140" t="s">
        <v>40302</v>
      </c>
      <c r="F5688" s="102" t="s">
        <v>14834</v>
      </c>
      <c r="G5688" s="152">
        <v>14749</v>
      </c>
      <c r="H5688" s="128" t="s">
        <v>11819</v>
      </c>
      <c r="I5688" s="128" t="s">
        <v>5011</v>
      </c>
      <c r="J5688" s="140" t="s">
        <v>12665</v>
      </c>
      <c r="K5688" s="128"/>
      <c r="L5688" s="143"/>
      <c r="M5688" s="140">
        <v>1</v>
      </c>
      <c r="N5688" s="108" t="s">
        <v>40340</v>
      </c>
      <c r="O5688" s="140" t="s">
        <v>16982</v>
      </c>
      <c r="P5688" s="140" t="s">
        <v>162</v>
      </c>
      <c r="Q5688" s="140" t="s">
        <v>19103</v>
      </c>
      <c r="R5688" s="140"/>
      <c r="S5688" s="140"/>
      <c r="T5688" s="140" t="s">
        <v>28757</v>
      </c>
      <c r="U5688" s="128"/>
      <c r="V5688" s="140">
        <v>6</v>
      </c>
      <c r="W5688" s="130"/>
      <c r="X5688" s="194"/>
    </row>
    <row r="5689" spans="1:24" ht="12.75" customHeight="1" x14ac:dyDescent="0.2">
      <c r="A5689" s="140">
        <v>2019</v>
      </c>
      <c r="B5689" s="128" t="s">
        <v>29412</v>
      </c>
      <c r="C5689" s="128" t="s">
        <v>40292</v>
      </c>
      <c r="D5689" s="128" t="s">
        <v>40341</v>
      </c>
      <c r="E5689" s="140" t="s">
        <v>40303</v>
      </c>
      <c r="F5689" s="102" t="s">
        <v>14834</v>
      </c>
      <c r="G5689" s="152">
        <v>14771</v>
      </c>
      <c r="H5689" s="128" t="s">
        <v>5011</v>
      </c>
      <c r="I5689" s="128" t="s">
        <v>11819</v>
      </c>
      <c r="J5689" s="140" t="s">
        <v>40342</v>
      </c>
      <c r="K5689" s="128"/>
      <c r="L5689" s="143"/>
      <c r="M5689" s="140">
        <v>2</v>
      </c>
      <c r="N5689" s="144" t="s">
        <v>36923</v>
      </c>
      <c r="O5689" s="140" t="s">
        <v>17196</v>
      </c>
      <c r="P5689" s="140"/>
      <c r="Q5689" s="140" t="s">
        <v>40343</v>
      </c>
      <c r="R5689" s="140"/>
      <c r="S5689" s="140"/>
      <c r="T5689" s="140" t="s">
        <v>28757</v>
      </c>
      <c r="U5689" s="128" t="s">
        <v>40344</v>
      </c>
      <c r="V5689" s="140">
        <v>6</v>
      </c>
      <c r="W5689" s="130"/>
      <c r="X5689" s="194"/>
    </row>
    <row r="5690" spans="1:24" ht="12.75" customHeight="1" x14ac:dyDescent="0.2">
      <c r="A5690" s="140">
        <v>2019</v>
      </c>
      <c r="B5690" s="128" t="s">
        <v>29412</v>
      </c>
      <c r="C5690" s="128" t="s">
        <v>40292</v>
      </c>
      <c r="D5690" s="128" t="s">
        <v>40345</v>
      </c>
      <c r="E5690" s="140" t="s">
        <v>40304</v>
      </c>
      <c r="F5690" s="102" t="s">
        <v>14834</v>
      </c>
      <c r="G5690" s="152">
        <v>15272</v>
      </c>
      <c r="H5690" s="102" t="s">
        <v>10103</v>
      </c>
      <c r="I5690" s="102" t="s">
        <v>40346</v>
      </c>
      <c r="J5690" s="140" t="s">
        <v>40347</v>
      </c>
      <c r="K5690" s="128"/>
      <c r="L5690" s="143"/>
      <c r="M5690" s="140">
        <v>0.9</v>
      </c>
      <c r="N5690" s="200">
        <v>3</v>
      </c>
      <c r="O5690" s="140"/>
      <c r="P5690" s="140"/>
      <c r="Q5690" s="140" t="s">
        <v>19454</v>
      </c>
      <c r="R5690" s="140"/>
      <c r="S5690" s="140"/>
      <c r="T5690" s="140" t="s">
        <v>7789</v>
      </c>
      <c r="U5690" s="128" t="s">
        <v>16986</v>
      </c>
      <c r="V5690" s="140">
        <v>5</v>
      </c>
      <c r="W5690" s="130"/>
      <c r="X5690" s="194"/>
    </row>
    <row r="5691" spans="1:24" ht="12.75" customHeight="1" x14ac:dyDescent="0.2">
      <c r="A5691" s="140">
        <v>2019</v>
      </c>
      <c r="B5691" s="128" t="s">
        <v>29412</v>
      </c>
      <c r="C5691" s="128" t="s">
        <v>40292</v>
      </c>
      <c r="D5691" s="128" t="s">
        <v>40348</v>
      </c>
      <c r="E5691" s="140" t="s">
        <v>40305</v>
      </c>
      <c r="F5691" s="102" t="s">
        <v>14834</v>
      </c>
      <c r="G5691" s="152">
        <v>15333</v>
      </c>
      <c r="H5691" s="128" t="s">
        <v>2625</v>
      </c>
      <c r="I5691" s="102" t="s">
        <v>40352</v>
      </c>
      <c r="J5691" s="140" t="s">
        <v>40349</v>
      </c>
      <c r="K5691" s="128"/>
      <c r="L5691" s="143"/>
      <c r="M5691" s="140">
        <v>1</v>
      </c>
      <c r="N5691" s="108" t="s">
        <v>40350</v>
      </c>
      <c r="O5691" s="140"/>
      <c r="P5691" s="140" t="s">
        <v>9160</v>
      </c>
      <c r="Q5691" s="140" t="s">
        <v>16646</v>
      </c>
      <c r="R5691" s="140"/>
      <c r="S5691" s="140"/>
      <c r="T5691" s="140" t="s">
        <v>20545</v>
      </c>
      <c r="U5691" s="128" t="s">
        <v>40351</v>
      </c>
      <c r="V5691" s="140">
        <v>4.5</v>
      </c>
      <c r="W5691" s="130"/>
      <c r="X5691" s="194"/>
    </row>
    <row r="5692" spans="1:24" ht="12.75" customHeight="1" x14ac:dyDescent="0.2">
      <c r="A5692" s="140">
        <v>2019</v>
      </c>
      <c r="B5692" s="128" t="s">
        <v>29412</v>
      </c>
      <c r="C5692" s="128" t="s">
        <v>40292</v>
      </c>
      <c r="D5692" s="128" t="s">
        <v>40353</v>
      </c>
      <c r="E5692" s="140" t="s">
        <v>40306</v>
      </c>
      <c r="F5692" s="102" t="s">
        <v>14834</v>
      </c>
      <c r="G5692" s="152">
        <v>16293</v>
      </c>
      <c r="H5692" s="102" t="s">
        <v>40354</v>
      </c>
      <c r="I5692" s="102" t="s">
        <v>40357</v>
      </c>
      <c r="J5692" s="140" t="s">
        <v>40355</v>
      </c>
      <c r="K5692" s="128"/>
      <c r="L5692" s="143"/>
      <c r="M5692" s="140">
        <v>1</v>
      </c>
      <c r="N5692" s="144">
        <v>63</v>
      </c>
      <c r="O5692" s="140"/>
      <c r="P5692" s="140"/>
      <c r="Q5692" s="140" t="s">
        <v>20190</v>
      </c>
      <c r="R5692" s="140"/>
      <c r="S5692" s="140"/>
      <c r="T5692" s="140" t="s">
        <v>20547</v>
      </c>
      <c r="U5692" s="128" t="s">
        <v>40356</v>
      </c>
      <c r="V5692" s="140">
        <v>6</v>
      </c>
      <c r="W5692" s="130"/>
      <c r="X5692" s="194"/>
    </row>
    <row r="5693" spans="1:24" ht="12.75" customHeight="1" x14ac:dyDescent="0.2">
      <c r="A5693" s="140">
        <v>2019</v>
      </c>
      <c r="B5693" s="128" t="s">
        <v>29412</v>
      </c>
      <c r="C5693" s="128" t="s">
        <v>40292</v>
      </c>
      <c r="D5693" s="128" t="s">
        <v>40358</v>
      </c>
      <c r="E5693" s="140" t="s">
        <v>40307</v>
      </c>
      <c r="F5693" s="102" t="s">
        <v>14834</v>
      </c>
      <c r="G5693" s="152">
        <v>16424</v>
      </c>
      <c r="H5693" s="102" t="s">
        <v>2030</v>
      </c>
      <c r="I5693" s="102" t="s">
        <v>40359</v>
      </c>
      <c r="J5693" s="140" t="s">
        <v>40360</v>
      </c>
      <c r="K5693" s="128"/>
      <c r="L5693" s="143"/>
      <c r="M5693" s="140">
        <v>1.5</v>
      </c>
      <c r="N5693" s="108" t="s">
        <v>40361</v>
      </c>
      <c r="O5693" s="140" t="s">
        <v>16856</v>
      </c>
      <c r="P5693" s="140"/>
      <c r="Q5693" s="140" t="s">
        <v>16543</v>
      </c>
      <c r="R5693" s="140"/>
      <c r="S5693" s="140"/>
      <c r="T5693" s="140" t="s">
        <v>20547</v>
      </c>
      <c r="U5693" s="128" t="s">
        <v>40362</v>
      </c>
      <c r="V5693" s="140">
        <v>5.5</v>
      </c>
      <c r="W5693" s="130"/>
      <c r="X5693" s="194"/>
    </row>
    <row r="5694" spans="1:24" ht="12.75" customHeight="1" x14ac:dyDescent="0.2">
      <c r="A5694" s="140">
        <v>2019</v>
      </c>
      <c r="B5694" s="128" t="s">
        <v>29412</v>
      </c>
      <c r="C5694" s="128" t="s">
        <v>40292</v>
      </c>
      <c r="D5694" s="128" t="s">
        <v>40363</v>
      </c>
      <c r="E5694" s="140" t="s">
        <v>40308</v>
      </c>
      <c r="F5694" s="102" t="s">
        <v>14834</v>
      </c>
      <c r="G5694" s="152">
        <v>16537</v>
      </c>
      <c r="H5694" s="102" t="s">
        <v>40367</v>
      </c>
      <c r="I5694" s="128" t="s">
        <v>5011</v>
      </c>
      <c r="J5694" s="140" t="s">
        <v>40364</v>
      </c>
      <c r="K5694" s="128"/>
      <c r="L5694" s="143"/>
      <c r="M5694" s="140">
        <v>2</v>
      </c>
      <c r="N5694" s="144" t="s">
        <v>40365</v>
      </c>
      <c r="O5694" s="140"/>
      <c r="P5694" s="140" t="s">
        <v>10189</v>
      </c>
      <c r="Q5694" s="140" t="s">
        <v>19737</v>
      </c>
      <c r="R5694" s="140"/>
      <c r="S5694" s="140"/>
      <c r="T5694" s="140" t="s">
        <v>20540</v>
      </c>
      <c r="U5694" s="128" t="s">
        <v>40366</v>
      </c>
      <c r="V5694" s="140">
        <v>7.5</v>
      </c>
      <c r="W5694" s="130"/>
      <c r="X5694" s="194"/>
    </row>
    <row r="5695" spans="1:24" ht="12.75" customHeight="1" x14ac:dyDescent="0.2">
      <c r="A5695" s="140">
        <v>2019</v>
      </c>
      <c r="B5695" s="128" t="s">
        <v>29412</v>
      </c>
      <c r="C5695" s="128" t="s">
        <v>40292</v>
      </c>
      <c r="D5695" s="128" t="s">
        <v>40368</v>
      </c>
      <c r="E5695" s="140" t="s">
        <v>40309</v>
      </c>
      <c r="F5695" s="102" t="s">
        <v>14834</v>
      </c>
      <c r="G5695" s="152">
        <v>16739</v>
      </c>
      <c r="H5695" s="102" t="s">
        <v>40372</v>
      </c>
      <c r="I5695" s="128" t="s">
        <v>40369</v>
      </c>
      <c r="J5695" s="140" t="s">
        <v>40370</v>
      </c>
      <c r="K5695" s="128"/>
      <c r="L5695" s="143"/>
      <c r="M5695" s="140">
        <v>2</v>
      </c>
      <c r="N5695" s="144" t="s">
        <v>40371</v>
      </c>
      <c r="O5695" s="140" t="s">
        <v>9160</v>
      </c>
      <c r="P5695" s="140"/>
      <c r="Q5695" s="140" t="s">
        <v>19708</v>
      </c>
      <c r="R5695" s="140"/>
      <c r="S5695" s="140"/>
      <c r="T5695" s="140" t="s">
        <v>20540</v>
      </c>
      <c r="U5695" s="128"/>
      <c r="V5695" s="140">
        <v>5.5</v>
      </c>
      <c r="W5695" s="130"/>
      <c r="X5695" s="194"/>
    </row>
    <row r="5696" spans="1:24" ht="12.95" customHeight="1" x14ac:dyDescent="0.2">
      <c r="A5696" s="115">
        <v>2009</v>
      </c>
      <c r="B5696" s="128" t="s">
        <v>29412</v>
      </c>
      <c r="C5696" s="103" t="s">
        <v>6905</v>
      </c>
      <c r="D5696" s="102" t="s">
        <v>598</v>
      </c>
      <c r="E5696" s="102" t="s">
        <v>12314</v>
      </c>
      <c r="F5696" s="123" t="s">
        <v>10085</v>
      </c>
      <c r="G5696" s="105">
        <v>15428</v>
      </c>
      <c r="H5696" s="102" t="s">
        <v>11819</v>
      </c>
      <c r="I5696" s="115" t="s">
        <v>32479</v>
      </c>
      <c r="J5696" s="132" t="s">
        <v>6123</v>
      </c>
      <c r="K5696" s="102"/>
      <c r="L5696" s="111"/>
      <c r="M5696" s="115">
        <v>2</v>
      </c>
      <c r="N5696" s="112" t="s">
        <v>17083</v>
      </c>
      <c r="O5696" s="115" t="s">
        <v>7911</v>
      </c>
      <c r="P5696" s="126" t="s">
        <v>27169</v>
      </c>
      <c r="Q5696" s="126" t="s">
        <v>27170</v>
      </c>
      <c r="R5696" s="115" t="s">
        <v>7035</v>
      </c>
      <c r="S5696" s="115"/>
      <c r="T5696" s="115" t="s">
        <v>20865</v>
      </c>
      <c r="U5696" s="115" t="s">
        <v>17084</v>
      </c>
      <c r="V5696" s="102">
        <v>11.5</v>
      </c>
      <c r="W5696" s="107"/>
      <c r="X5696" s="113"/>
    </row>
    <row r="5697" spans="1:24" ht="12.95" customHeight="1" x14ac:dyDescent="0.2">
      <c r="A5697" s="115">
        <v>2009</v>
      </c>
      <c r="B5697" s="128" t="s">
        <v>29412</v>
      </c>
      <c r="C5697" s="102" t="s">
        <v>6905</v>
      </c>
      <c r="D5697" s="102" t="s">
        <v>14794</v>
      </c>
      <c r="E5697" s="102" t="s">
        <v>10561</v>
      </c>
      <c r="F5697" s="123" t="s">
        <v>10085</v>
      </c>
      <c r="G5697" s="105">
        <v>15428</v>
      </c>
      <c r="H5697" s="102" t="s">
        <v>11819</v>
      </c>
      <c r="I5697" s="115" t="s">
        <v>32479</v>
      </c>
      <c r="J5697" s="132" t="s">
        <v>6123</v>
      </c>
      <c r="K5697" s="102"/>
      <c r="L5697" s="111"/>
      <c r="M5697" s="115">
        <v>2</v>
      </c>
      <c r="N5697" s="108" t="s">
        <v>32480</v>
      </c>
      <c r="O5697" s="115" t="s">
        <v>14682</v>
      </c>
      <c r="P5697" s="126" t="s">
        <v>8076</v>
      </c>
      <c r="Q5697" s="126" t="s">
        <v>27168</v>
      </c>
      <c r="R5697" s="115" t="s">
        <v>7035</v>
      </c>
      <c r="S5697" s="115"/>
      <c r="T5697" s="115" t="s">
        <v>20865</v>
      </c>
      <c r="U5697" s="115" t="s">
        <v>17085</v>
      </c>
      <c r="V5697" s="102">
        <v>8.5</v>
      </c>
      <c r="W5697" s="107"/>
      <c r="X5697" s="113"/>
    </row>
    <row r="5698" spans="1:24" ht="12.95" customHeight="1" x14ac:dyDescent="0.2">
      <c r="A5698" s="115">
        <v>2009</v>
      </c>
      <c r="B5698" s="128" t="s">
        <v>29412</v>
      </c>
      <c r="C5698" s="102" t="s">
        <v>6905</v>
      </c>
      <c r="D5698" s="102" t="s">
        <v>14795</v>
      </c>
      <c r="E5698" s="102" t="s">
        <v>10562</v>
      </c>
      <c r="F5698" s="123" t="s">
        <v>10085</v>
      </c>
      <c r="G5698" s="105">
        <v>15428</v>
      </c>
      <c r="H5698" s="102" t="s">
        <v>11819</v>
      </c>
      <c r="I5698" s="115" t="s">
        <v>32479</v>
      </c>
      <c r="J5698" s="132" t="s">
        <v>6123</v>
      </c>
      <c r="K5698" s="102"/>
      <c r="L5698" s="111"/>
      <c r="M5698" s="115">
        <v>2</v>
      </c>
      <c r="N5698" s="108" t="s">
        <v>32480</v>
      </c>
      <c r="O5698" s="115" t="s">
        <v>9160</v>
      </c>
      <c r="P5698" s="126"/>
      <c r="Q5698" s="126" t="s">
        <v>27167</v>
      </c>
      <c r="R5698" s="115" t="s">
        <v>7035</v>
      </c>
      <c r="S5698" s="115"/>
      <c r="T5698" s="115" t="s">
        <v>20865</v>
      </c>
      <c r="U5698" s="115" t="s">
        <v>17086</v>
      </c>
      <c r="V5698" s="102">
        <v>8.5</v>
      </c>
      <c r="W5698" s="107"/>
      <c r="X5698" s="113"/>
    </row>
    <row r="5699" spans="1:24" ht="12.95" customHeight="1" x14ac:dyDescent="0.2">
      <c r="A5699" s="115">
        <v>2009</v>
      </c>
      <c r="B5699" s="128" t="s">
        <v>29412</v>
      </c>
      <c r="C5699" s="102" t="s">
        <v>6905</v>
      </c>
      <c r="D5699" s="102" t="s">
        <v>14796</v>
      </c>
      <c r="E5699" s="102" t="s">
        <v>10563</v>
      </c>
      <c r="F5699" s="123" t="s">
        <v>10085</v>
      </c>
      <c r="G5699" s="105">
        <v>15428</v>
      </c>
      <c r="H5699" s="102" t="s">
        <v>11819</v>
      </c>
      <c r="I5699" s="115" t="s">
        <v>32479</v>
      </c>
      <c r="J5699" s="132" t="s">
        <v>6123</v>
      </c>
      <c r="K5699" s="102"/>
      <c r="L5699" s="111"/>
      <c r="M5699" s="115">
        <v>2</v>
      </c>
      <c r="N5699" s="108" t="s">
        <v>32480</v>
      </c>
      <c r="O5699" s="115" t="s">
        <v>9160</v>
      </c>
      <c r="P5699" s="126" t="s">
        <v>162</v>
      </c>
      <c r="Q5699" s="126" t="s">
        <v>15928</v>
      </c>
      <c r="R5699" s="115" t="s">
        <v>7035</v>
      </c>
      <c r="S5699" s="115"/>
      <c r="T5699" s="115" t="s">
        <v>20865</v>
      </c>
      <c r="U5699" s="115" t="s">
        <v>17086</v>
      </c>
      <c r="V5699" s="102">
        <v>6.5</v>
      </c>
      <c r="W5699" s="107"/>
      <c r="X5699" s="113"/>
    </row>
    <row r="5700" spans="1:24" ht="12.95" customHeight="1" x14ac:dyDescent="0.2">
      <c r="A5700" s="115">
        <v>2009</v>
      </c>
      <c r="B5700" s="128" t="s">
        <v>29412</v>
      </c>
      <c r="C5700" s="102" t="s">
        <v>6905</v>
      </c>
      <c r="D5700" s="102" t="s">
        <v>4850</v>
      </c>
      <c r="E5700" s="102" t="s">
        <v>10564</v>
      </c>
      <c r="F5700" s="123" t="s">
        <v>10085</v>
      </c>
      <c r="G5700" s="105">
        <v>15428</v>
      </c>
      <c r="H5700" s="102" t="s">
        <v>11819</v>
      </c>
      <c r="I5700" s="115" t="s">
        <v>32479</v>
      </c>
      <c r="J5700" s="132" t="s">
        <v>6123</v>
      </c>
      <c r="K5700" s="102"/>
      <c r="L5700" s="111"/>
      <c r="M5700" s="115">
        <v>1</v>
      </c>
      <c r="N5700" s="108" t="s">
        <v>6153</v>
      </c>
      <c r="O5700" s="115" t="s">
        <v>3620</v>
      </c>
      <c r="P5700" s="126" t="s">
        <v>8076</v>
      </c>
      <c r="Q5700" s="126" t="s">
        <v>17391</v>
      </c>
      <c r="R5700" s="115" t="s">
        <v>7035</v>
      </c>
      <c r="S5700" s="115"/>
      <c r="T5700" s="115" t="s">
        <v>20865</v>
      </c>
      <c r="U5700" s="115" t="s">
        <v>17087</v>
      </c>
      <c r="V5700" s="102">
        <v>9.5</v>
      </c>
      <c r="W5700" s="107"/>
      <c r="X5700" s="113"/>
    </row>
    <row r="5701" spans="1:24" ht="12.95" customHeight="1" x14ac:dyDescent="0.2">
      <c r="A5701" s="115">
        <v>2009</v>
      </c>
      <c r="B5701" s="128" t="s">
        <v>29412</v>
      </c>
      <c r="C5701" s="102" t="s">
        <v>6905</v>
      </c>
      <c r="D5701" s="102" t="s">
        <v>6154</v>
      </c>
      <c r="E5701" s="102" t="s">
        <v>10565</v>
      </c>
      <c r="F5701" s="123" t="s">
        <v>10085</v>
      </c>
      <c r="G5701" s="105">
        <v>15428</v>
      </c>
      <c r="H5701" s="102" t="s">
        <v>11819</v>
      </c>
      <c r="I5701" s="115" t="s">
        <v>32479</v>
      </c>
      <c r="J5701" s="132" t="s">
        <v>6123</v>
      </c>
      <c r="K5701" s="102"/>
      <c r="L5701" s="111"/>
      <c r="M5701" s="115">
        <v>1</v>
      </c>
      <c r="N5701" s="108" t="s">
        <v>6153</v>
      </c>
      <c r="O5701" s="115" t="s">
        <v>3620</v>
      </c>
      <c r="P5701" s="126" t="s">
        <v>8076</v>
      </c>
      <c r="Q5701" s="126" t="s">
        <v>27173</v>
      </c>
      <c r="R5701" s="115" t="s">
        <v>7035</v>
      </c>
      <c r="S5701" s="115"/>
      <c r="T5701" s="115" t="s">
        <v>20865</v>
      </c>
      <c r="U5701" s="115" t="s">
        <v>17087</v>
      </c>
      <c r="V5701" s="102">
        <v>7.5</v>
      </c>
      <c r="W5701" s="107"/>
      <c r="X5701" s="113"/>
    </row>
    <row r="5702" spans="1:24" ht="12.95" customHeight="1" x14ac:dyDescent="0.2">
      <c r="A5702" s="115">
        <v>2009</v>
      </c>
      <c r="B5702" s="128" t="s">
        <v>29412</v>
      </c>
      <c r="C5702" s="102" t="s">
        <v>6905</v>
      </c>
      <c r="D5702" s="102" t="s">
        <v>6155</v>
      </c>
      <c r="E5702" s="102" t="s">
        <v>10566</v>
      </c>
      <c r="F5702" s="123" t="s">
        <v>10085</v>
      </c>
      <c r="G5702" s="105">
        <v>15428</v>
      </c>
      <c r="H5702" s="102" t="s">
        <v>11819</v>
      </c>
      <c r="I5702" s="115" t="s">
        <v>32479</v>
      </c>
      <c r="J5702" s="132" t="s">
        <v>6123</v>
      </c>
      <c r="K5702" s="102"/>
      <c r="L5702" s="111"/>
      <c r="M5702" s="115">
        <v>1</v>
      </c>
      <c r="N5702" s="108" t="s">
        <v>6153</v>
      </c>
      <c r="O5702" s="115"/>
      <c r="P5702" s="126"/>
      <c r="Q5702" s="126" t="s">
        <v>16565</v>
      </c>
      <c r="R5702" s="115" t="s">
        <v>7035</v>
      </c>
      <c r="S5702" s="115"/>
      <c r="T5702" s="115" t="s">
        <v>20865</v>
      </c>
      <c r="U5702" s="115" t="s">
        <v>6124</v>
      </c>
      <c r="V5702" s="102">
        <v>4.5</v>
      </c>
      <c r="W5702" s="107"/>
      <c r="X5702" s="113"/>
    </row>
    <row r="5703" spans="1:24" ht="12.95" customHeight="1" x14ac:dyDescent="0.2">
      <c r="A5703" s="115">
        <v>2009</v>
      </c>
      <c r="B5703" s="128" t="s">
        <v>29412</v>
      </c>
      <c r="C5703" s="102" t="s">
        <v>6905</v>
      </c>
      <c r="D5703" s="102" t="s">
        <v>6156</v>
      </c>
      <c r="E5703" s="102" t="s">
        <v>10567</v>
      </c>
      <c r="F5703" s="123" t="s">
        <v>10085</v>
      </c>
      <c r="G5703" s="105">
        <v>15428</v>
      </c>
      <c r="H5703" s="102" t="s">
        <v>11819</v>
      </c>
      <c r="I5703" s="115" t="s">
        <v>32479</v>
      </c>
      <c r="J5703" s="132" t="s">
        <v>6123</v>
      </c>
      <c r="K5703" s="102"/>
      <c r="L5703" s="111"/>
      <c r="M5703" s="115">
        <v>2</v>
      </c>
      <c r="N5703" s="108" t="s">
        <v>32480</v>
      </c>
      <c r="O5703" s="115"/>
      <c r="P5703" s="126" t="s">
        <v>8076</v>
      </c>
      <c r="Q5703" s="126" t="s">
        <v>27171</v>
      </c>
      <c r="R5703" s="115" t="s">
        <v>7035</v>
      </c>
      <c r="S5703" s="115"/>
      <c r="T5703" s="115" t="s">
        <v>20865</v>
      </c>
      <c r="U5703" s="115" t="s">
        <v>27172</v>
      </c>
      <c r="V5703" s="102">
        <v>7.5</v>
      </c>
      <c r="W5703" s="107"/>
      <c r="X5703" s="113"/>
    </row>
    <row r="5704" spans="1:24" ht="12.95" customHeight="1" x14ac:dyDescent="0.2">
      <c r="A5704" s="115">
        <v>2009</v>
      </c>
      <c r="B5704" s="128" t="s">
        <v>29412</v>
      </c>
      <c r="C5704" s="102" t="s">
        <v>6905</v>
      </c>
      <c r="D5704" s="102" t="s">
        <v>1783</v>
      </c>
      <c r="E5704" s="102" t="s">
        <v>12308</v>
      </c>
      <c r="F5704" s="102" t="s">
        <v>14834</v>
      </c>
      <c r="G5704" s="105">
        <v>15730</v>
      </c>
      <c r="H5704" s="102" t="s">
        <v>11819</v>
      </c>
      <c r="I5704" s="115" t="s">
        <v>32481</v>
      </c>
      <c r="J5704" s="132" t="s">
        <v>3629</v>
      </c>
      <c r="K5704" s="102"/>
      <c r="L5704" s="111"/>
      <c r="M5704" s="115">
        <v>2</v>
      </c>
      <c r="N5704" s="112" t="s">
        <v>17088</v>
      </c>
      <c r="O5704" s="115" t="s">
        <v>3620</v>
      </c>
      <c r="P5704" s="126" t="s">
        <v>162</v>
      </c>
      <c r="Q5704" s="126" t="s">
        <v>19131</v>
      </c>
      <c r="R5704" s="115"/>
      <c r="S5704" s="115"/>
      <c r="T5704" s="115" t="s">
        <v>20576</v>
      </c>
      <c r="U5704" s="115" t="s">
        <v>27162</v>
      </c>
      <c r="V5704" s="102">
        <v>6.5</v>
      </c>
      <c r="W5704" s="107"/>
      <c r="X5704" s="113"/>
    </row>
    <row r="5705" spans="1:24" ht="12.95" customHeight="1" x14ac:dyDescent="0.2">
      <c r="A5705" s="115">
        <v>2009</v>
      </c>
      <c r="B5705" s="128" t="s">
        <v>29412</v>
      </c>
      <c r="C5705" s="102" t="s">
        <v>6905</v>
      </c>
      <c r="D5705" s="102" t="s">
        <v>7</v>
      </c>
      <c r="E5705" s="102" t="s">
        <v>12309</v>
      </c>
      <c r="F5705" s="102" t="s">
        <v>14834</v>
      </c>
      <c r="G5705" s="105">
        <v>16012</v>
      </c>
      <c r="H5705" s="102" t="s">
        <v>15082</v>
      </c>
      <c r="I5705" s="115" t="s">
        <v>2625</v>
      </c>
      <c r="J5705" s="132" t="s">
        <v>11250</v>
      </c>
      <c r="K5705" s="102"/>
      <c r="L5705" s="111"/>
      <c r="M5705" s="115">
        <v>3</v>
      </c>
      <c r="N5705" s="108" t="s">
        <v>32482</v>
      </c>
      <c r="O5705" s="115" t="s">
        <v>13555</v>
      </c>
      <c r="P5705" s="126"/>
      <c r="Q5705" s="126" t="s">
        <v>21164</v>
      </c>
      <c r="R5705" s="115"/>
      <c r="S5705" s="115"/>
      <c r="T5705" s="102" t="s">
        <v>20545</v>
      </c>
      <c r="U5705" s="115" t="s">
        <v>27164</v>
      </c>
      <c r="V5705" s="102">
        <v>8</v>
      </c>
      <c r="W5705" s="107"/>
      <c r="X5705" s="113"/>
    </row>
    <row r="5706" spans="1:24" ht="12.95" customHeight="1" x14ac:dyDescent="0.2">
      <c r="A5706" s="115">
        <v>2009</v>
      </c>
      <c r="B5706" s="128" t="s">
        <v>29412</v>
      </c>
      <c r="C5706" s="102" t="s">
        <v>6905</v>
      </c>
      <c r="D5706" s="102" t="s">
        <v>7962</v>
      </c>
      <c r="E5706" s="102" t="s">
        <v>12310</v>
      </c>
      <c r="F5706" s="102" t="s">
        <v>14834</v>
      </c>
      <c r="G5706" s="105">
        <v>16375</v>
      </c>
      <c r="H5706" s="102" t="s">
        <v>32483</v>
      </c>
      <c r="I5706" s="115" t="s">
        <v>32484</v>
      </c>
      <c r="J5706" s="132" t="s">
        <v>7963</v>
      </c>
      <c r="K5706" s="102"/>
      <c r="L5706" s="111"/>
      <c r="M5706" s="115">
        <v>1</v>
      </c>
      <c r="N5706" s="108" t="s">
        <v>32485</v>
      </c>
      <c r="O5706" s="115" t="s">
        <v>9160</v>
      </c>
      <c r="P5706" s="126"/>
      <c r="Q5706" s="126" t="s">
        <v>21024</v>
      </c>
      <c r="R5706" s="115" t="s">
        <v>7035</v>
      </c>
      <c r="S5706" s="115"/>
      <c r="T5706" s="115" t="s">
        <v>7789</v>
      </c>
      <c r="U5706" s="115" t="s">
        <v>17089</v>
      </c>
      <c r="V5706" s="102">
        <v>5.5</v>
      </c>
      <c r="W5706" s="107"/>
      <c r="X5706" s="113"/>
    </row>
    <row r="5707" spans="1:24" ht="12.95" customHeight="1" x14ac:dyDescent="0.2">
      <c r="A5707" s="115">
        <v>2009</v>
      </c>
      <c r="B5707" s="128" t="s">
        <v>29412</v>
      </c>
      <c r="C5707" s="102" t="s">
        <v>6905</v>
      </c>
      <c r="D5707" s="102" t="s">
        <v>7547</v>
      </c>
      <c r="E5707" s="102" t="s">
        <v>12311</v>
      </c>
      <c r="F5707" s="102" t="s">
        <v>14834</v>
      </c>
      <c r="G5707" s="105">
        <v>16360</v>
      </c>
      <c r="H5707" s="102" t="s">
        <v>11819</v>
      </c>
      <c r="I5707" s="115" t="s">
        <v>10103</v>
      </c>
      <c r="J5707" s="132" t="s">
        <v>7548</v>
      </c>
      <c r="K5707" s="102"/>
      <c r="L5707" s="111"/>
      <c r="M5707" s="115">
        <v>2</v>
      </c>
      <c r="N5707" s="112" t="s">
        <v>17090</v>
      </c>
      <c r="O5707" s="115" t="s">
        <v>5985</v>
      </c>
      <c r="P5707" s="126" t="s">
        <v>162</v>
      </c>
      <c r="Q5707" s="126" t="s">
        <v>16868</v>
      </c>
      <c r="R5707" s="115" t="s">
        <v>7035</v>
      </c>
      <c r="S5707" s="115"/>
      <c r="T5707" s="115" t="s">
        <v>7789</v>
      </c>
      <c r="U5707" s="115" t="s">
        <v>27163</v>
      </c>
      <c r="V5707" s="102">
        <v>6.5</v>
      </c>
      <c r="W5707" s="107"/>
      <c r="X5707" s="113"/>
    </row>
    <row r="5708" spans="1:24" ht="12.95" customHeight="1" x14ac:dyDescent="0.2">
      <c r="A5708" s="115">
        <v>2009</v>
      </c>
      <c r="B5708" s="128" t="s">
        <v>29412</v>
      </c>
      <c r="C5708" s="102" t="s">
        <v>6905</v>
      </c>
      <c r="D5708" s="102" t="s">
        <v>10956</v>
      </c>
      <c r="E5708" s="102" t="s">
        <v>10955</v>
      </c>
      <c r="F5708" s="102" t="s">
        <v>14834</v>
      </c>
      <c r="G5708" s="105">
        <v>16357</v>
      </c>
      <c r="H5708" s="102" t="s">
        <v>10103</v>
      </c>
      <c r="I5708" s="115" t="s">
        <v>11819</v>
      </c>
      <c r="J5708" s="132" t="s">
        <v>10957</v>
      </c>
      <c r="K5708" s="102"/>
      <c r="L5708" s="111"/>
      <c r="M5708" s="115">
        <v>1</v>
      </c>
      <c r="N5708" s="112">
        <v>25</v>
      </c>
      <c r="O5708" s="115" t="s">
        <v>3620</v>
      </c>
      <c r="P5708" s="126" t="s">
        <v>8076</v>
      </c>
      <c r="Q5708" s="126" t="s">
        <v>16757</v>
      </c>
      <c r="R5708" s="115"/>
      <c r="S5708" s="115"/>
      <c r="T5708" s="115" t="s">
        <v>7789</v>
      </c>
      <c r="U5708" s="115" t="s">
        <v>27166</v>
      </c>
      <c r="V5708" s="102">
        <v>9.5</v>
      </c>
      <c r="W5708" s="107"/>
      <c r="X5708" s="113"/>
    </row>
    <row r="5709" spans="1:24" ht="12.95" customHeight="1" x14ac:dyDescent="0.2">
      <c r="A5709" s="115">
        <v>2009</v>
      </c>
      <c r="B5709" s="128" t="s">
        <v>29412</v>
      </c>
      <c r="C5709" s="102" t="s">
        <v>6905</v>
      </c>
      <c r="D5709" s="102" t="s">
        <v>14231</v>
      </c>
      <c r="E5709" s="102" t="s">
        <v>12312</v>
      </c>
      <c r="F5709" s="102" t="s">
        <v>14834</v>
      </c>
      <c r="G5709" s="105">
        <v>15572</v>
      </c>
      <c r="H5709" s="102" t="s">
        <v>3804</v>
      </c>
      <c r="I5709" s="115" t="s">
        <v>11819</v>
      </c>
      <c r="J5709" s="132" t="s">
        <v>14232</v>
      </c>
      <c r="K5709" s="102"/>
      <c r="L5709" s="111"/>
      <c r="M5709" s="115">
        <v>2</v>
      </c>
      <c r="N5709" s="108" t="s">
        <v>32486</v>
      </c>
      <c r="O5709" s="115" t="s">
        <v>2447</v>
      </c>
      <c r="P5709" s="126"/>
      <c r="Q5709" s="126" t="s">
        <v>19695</v>
      </c>
      <c r="R5709" s="115"/>
      <c r="S5709" s="115"/>
      <c r="T5709" s="115" t="s">
        <v>20865</v>
      </c>
      <c r="U5709" s="115" t="s">
        <v>27165</v>
      </c>
      <c r="V5709" s="102">
        <v>7</v>
      </c>
      <c r="W5709" s="107"/>
      <c r="X5709" s="113"/>
    </row>
    <row r="5710" spans="1:24" ht="12.95" customHeight="1" x14ac:dyDescent="0.2">
      <c r="A5710" s="115">
        <v>2009</v>
      </c>
      <c r="B5710" s="128" t="s">
        <v>29412</v>
      </c>
      <c r="C5710" s="102" t="s">
        <v>6905</v>
      </c>
      <c r="D5710" s="102" t="s">
        <v>11196</v>
      </c>
      <c r="E5710" s="102" t="s">
        <v>12313</v>
      </c>
      <c r="F5710" s="102" t="s">
        <v>14834</v>
      </c>
      <c r="G5710" s="105">
        <v>15602</v>
      </c>
      <c r="H5710" s="102" t="s">
        <v>10103</v>
      </c>
      <c r="I5710" s="115" t="s">
        <v>11819</v>
      </c>
      <c r="J5710" s="132" t="s">
        <v>11197</v>
      </c>
      <c r="K5710" s="102"/>
      <c r="L5710" s="111"/>
      <c r="M5710" s="115">
        <v>2</v>
      </c>
      <c r="N5710" s="112" t="s">
        <v>17091</v>
      </c>
      <c r="O5710" s="115" t="s">
        <v>13301</v>
      </c>
      <c r="P5710" s="126"/>
      <c r="Q5710" s="126" t="s">
        <v>17585</v>
      </c>
      <c r="R5710" s="115"/>
      <c r="S5710" s="115"/>
      <c r="T5710" s="115" t="s">
        <v>7789</v>
      </c>
      <c r="U5710" s="115" t="s">
        <v>17092</v>
      </c>
      <c r="V5710" s="102">
        <v>5.5</v>
      </c>
      <c r="W5710" s="107"/>
      <c r="X5710" s="113"/>
    </row>
    <row r="5711" spans="1:24" ht="12.95" customHeight="1" x14ac:dyDescent="0.2">
      <c r="A5711" s="115">
        <v>2011</v>
      </c>
      <c r="B5711" s="128" t="s">
        <v>29412</v>
      </c>
      <c r="C5711" s="103" t="s">
        <v>8662</v>
      </c>
      <c r="D5711" s="102" t="s">
        <v>8647</v>
      </c>
      <c r="E5711" s="102" t="s">
        <v>14228</v>
      </c>
      <c r="F5711" s="123" t="s">
        <v>10085</v>
      </c>
      <c r="G5711" s="105">
        <v>15359</v>
      </c>
      <c r="H5711" s="102" t="s">
        <v>11819</v>
      </c>
      <c r="I5711" s="115" t="s">
        <v>31101</v>
      </c>
      <c r="J5711" s="115" t="s">
        <v>35405</v>
      </c>
      <c r="K5711" s="102"/>
      <c r="L5711" s="111"/>
      <c r="M5711" s="115">
        <v>1</v>
      </c>
      <c r="N5711" s="108" t="s">
        <v>155</v>
      </c>
      <c r="O5711" s="115" t="s">
        <v>9125</v>
      </c>
      <c r="P5711" s="126"/>
      <c r="Q5711" s="126" t="s">
        <v>20102</v>
      </c>
      <c r="R5711" s="115" t="s">
        <v>7035</v>
      </c>
      <c r="S5711" s="115"/>
      <c r="T5711" s="115" t="s">
        <v>7789</v>
      </c>
      <c r="U5711" s="102" t="s">
        <v>17093</v>
      </c>
      <c r="V5711" s="115">
        <v>6.5</v>
      </c>
      <c r="W5711" s="107"/>
      <c r="X5711" s="113"/>
    </row>
    <row r="5712" spans="1:24" ht="12.95" customHeight="1" x14ac:dyDescent="0.2">
      <c r="A5712" s="115">
        <v>2011</v>
      </c>
      <c r="B5712" s="128" t="s">
        <v>29412</v>
      </c>
      <c r="C5712" s="102" t="s">
        <v>8662</v>
      </c>
      <c r="D5712" s="102" t="s">
        <v>8654</v>
      </c>
      <c r="E5712" s="102" t="s">
        <v>12454</v>
      </c>
      <c r="F5712" s="123" t="s">
        <v>10085</v>
      </c>
      <c r="G5712" s="105">
        <v>15364</v>
      </c>
      <c r="H5712" s="102" t="s">
        <v>32487</v>
      </c>
      <c r="I5712" s="102" t="s">
        <v>10103</v>
      </c>
      <c r="J5712" s="115" t="s">
        <v>35405</v>
      </c>
      <c r="K5712" s="102"/>
      <c r="L5712" s="111"/>
      <c r="M5712" s="115">
        <v>2</v>
      </c>
      <c r="N5712" s="112" t="s">
        <v>17094</v>
      </c>
      <c r="O5712" s="115" t="s">
        <v>5985</v>
      </c>
      <c r="P5712" s="126" t="s">
        <v>162</v>
      </c>
      <c r="Q5712" s="126" t="s">
        <v>21032</v>
      </c>
      <c r="R5712" s="115"/>
      <c r="S5712" s="115" t="s">
        <v>8315</v>
      </c>
      <c r="T5712" s="115" t="s">
        <v>7789</v>
      </c>
      <c r="U5712" s="102" t="s">
        <v>32488</v>
      </c>
      <c r="V5712" s="115">
        <v>12</v>
      </c>
      <c r="W5712" s="107"/>
      <c r="X5712" s="113"/>
    </row>
    <row r="5713" spans="1:24" ht="12.95" customHeight="1" x14ac:dyDescent="0.2">
      <c r="A5713" s="115">
        <v>2011</v>
      </c>
      <c r="B5713" s="128" t="s">
        <v>29412</v>
      </c>
      <c r="C5713" s="102" t="s">
        <v>8662</v>
      </c>
      <c r="D5713" s="102" t="s">
        <v>8648</v>
      </c>
      <c r="E5713" s="102" t="s">
        <v>12455</v>
      </c>
      <c r="F5713" s="123" t="s">
        <v>10085</v>
      </c>
      <c r="G5713" s="105">
        <v>15368</v>
      </c>
      <c r="H5713" s="102" t="s">
        <v>10103</v>
      </c>
      <c r="I5713" s="102" t="s">
        <v>32489</v>
      </c>
      <c r="J5713" s="115" t="s">
        <v>35405</v>
      </c>
      <c r="K5713" s="102"/>
      <c r="L5713" s="111"/>
      <c r="M5713" s="115">
        <v>2</v>
      </c>
      <c r="N5713" s="108" t="s">
        <v>32490</v>
      </c>
      <c r="O5713" s="115"/>
      <c r="P5713" s="126" t="s">
        <v>9160</v>
      </c>
      <c r="Q5713" s="126" t="s">
        <v>20257</v>
      </c>
      <c r="R5713" s="115"/>
      <c r="S5713" s="115" t="s">
        <v>8315</v>
      </c>
      <c r="T5713" s="115" t="s">
        <v>7789</v>
      </c>
      <c r="U5713" s="102" t="s">
        <v>17095</v>
      </c>
      <c r="V5713" s="115">
        <v>7.5</v>
      </c>
      <c r="W5713" s="107"/>
      <c r="X5713" s="113"/>
    </row>
    <row r="5714" spans="1:24" ht="12.95" customHeight="1" x14ac:dyDescent="0.2">
      <c r="A5714" s="115">
        <v>2011</v>
      </c>
      <c r="B5714" s="128" t="s">
        <v>29412</v>
      </c>
      <c r="C5714" s="102" t="s">
        <v>8662</v>
      </c>
      <c r="D5714" s="102" t="s">
        <v>8655</v>
      </c>
      <c r="E5714" s="102" t="s">
        <v>12456</v>
      </c>
      <c r="F5714" s="123" t="s">
        <v>10085</v>
      </c>
      <c r="G5714" s="105">
        <v>15386</v>
      </c>
      <c r="H5714" s="102" t="s">
        <v>32489</v>
      </c>
      <c r="I5714" s="102" t="s">
        <v>32491</v>
      </c>
      <c r="J5714" s="115" t="s">
        <v>35405</v>
      </c>
      <c r="K5714" s="102"/>
      <c r="L5714" s="111"/>
      <c r="M5714" s="115">
        <v>2</v>
      </c>
      <c r="N5714" s="108" t="s">
        <v>32490</v>
      </c>
      <c r="O5714" s="115" t="s">
        <v>3620</v>
      </c>
      <c r="P5714" s="126"/>
      <c r="Q5714" s="126" t="s">
        <v>21033</v>
      </c>
      <c r="R5714" s="115"/>
      <c r="S5714" s="115" t="s">
        <v>11080</v>
      </c>
      <c r="T5714" s="115" t="s">
        <v>7789</v>
      </c>
      <c r="U5714" s="102" t="s">
        <v>17096</v>
      </c>
      <c r="V5714" s="115">
        <v>7</v>
      </c>
      <c r="W5714" s="107"/>
      <c r="X5714" s="113"/>
    </row>
    <row r="5715" spans="1:24" ht="12.95" customHeight="1" x14ac:dyDescent="0.2">
      <c r="A5715" s="115">
        <v>2011</v>
      </c>
      <c r="B5715" s="128" t="s">
        <v>29412</v>
      </c>
      <c r="C5715" s="102" t="s">
        <v>8662</v>
      </c>
      <c r="D5715" s="102" t="s">
        <v>8649</v>
      </c>
      <c r="E5715" s="102" t="s">
        <v>12457</v>
      </c>
      <c r="F5715" s="123" t="s">
        <v>10085</v>
      </c>
      <c r="G5715" s="105">
        <v>15395</v>
      </c>
      <c r="H5715" s="102" t="s">
        <v>32487</v>
      </c>
      <c r="I5715" s="102" t="s">
        <v>32491</v>
      </c>
      <c r="J5715" s="115" t="s">
        <v>35405</v>
      </c>
      <c r="K5715" s="102"/>
      <c r="L5715" s="111"/>
      <c r="M5715" s="115">
        <v>2</v>
      </c>
      <c r="N5715" s="108" t="s">
        <v>32490</v>
      </c>
      <c r="O5715" s="115" t="s">
        <v>14682</v>
      </c>
      <c r="P5715" s="126" t="s">
        <v>162</v>
      </c>
      <c r="Q5715" s="126" t="s">
        <v>21034</v>
      </c>
      <c r="R5715" s="115"/>
      <c r="S5715" s="115" t="s">
        <v>11080</v>
      </c>
      <c r="T5715" s="115" t="s">
        <v>7789</v>
      </c>
      <c r="U5715" s="102" t="s">
        <v>17097</v>
      </c>
      <c r="V5715" s="115">
        <v>7</v>
      </c>
      <c r="W5715" s="107"/>
      <c r="X5715" s="113"/>
    </row>
    <row r="5716" spans="1:24" ht="12.95" customHeight="1" x14ac:dyDescent="0.2">
      <c r="A5716" s="115">
        <v>2011</v>
      </c>
      <c r="B5716" s="128" t="s">
        <v>29412</v>
      </c>
      <c r="C5716" s="102" t="s">
        <v>8662</v>
      </c>
      <c r="D5716" s="102" t="s">
        <v>8650</v>
      </c>
      <c r="E5716" s="102" t="s">
        <v>12458</v>
      </c>
      <c r="F5716" s="123" t="s">
        <v>10085</v>
      </c>
      <c r="G5716" s="105">
        <v>15410</v>
      </c>
      <c r="H5716" s="102" t="s">
        <v>11819</v>
      </c>
      <c r="I5716" s="102" t="s">
        <v>10103</v>
      </c>
      <c r="J5716" s="115" t="s">
        <v>35405</v>
      </c>
      <c r="K5716" s="102"/>
      <c r="L5716" s="111"/>
      <c r="M5716" s="115">
        <v>2</v>
      </c>
      <c r="N5716" s="108" t="s">
        <v>32490</v>
      </c>
      <c r="O5716" s="115" t="s">
        <v>10189</v>
      </c>
      <c r="P5716" s="126"/>
      <c r="Q5716" s="126" t="s">
        <v>17596</v>
      </c>
      <c r="R5716" s="115"/>
      <c r="S5716" s="115"/>
      <c r="T5716" s="115" t="s">
        <v>7789</v>
      </c>
      <c r="U5716" s="102" t="s">
        <v>2139</v>
      </c>
      <c r="V5716" s="115">
        <v>4.5</v>
      </c>
      <c r="W5716" s="107"/>
      <c r="X5716" s="113"/>
    </row>
    <row r="5717" spans="1:24" ht="12.95" customHeight="1" x14ac:dyDescent="0.2">
      <c r="A5717" s="115">
        <v>2011</v>
      </c>
      <c r="B5717" s="128" t="s">
        <v>29412</v>
      </c>
      <c r="C5717" s="102" t="s">
        <v>8662</v>
      </c>
      <c r="D5717" s="102" t="s">
        <v>8651</v>
      </c>
      <c r="E5717" s="102" t="s">
        <v>12459</v>
      </c>
      <c r="F5717" s="123" t="s">
        <v>10085</v>
      </c>
      <c r="G5717" s="105">
        <v>15411</v>
      </c>
      <c r="H5717" s="102" t="s">
        <v>11819</v>
      </c>
      <c r="I5717" s="102" t="s">
        <v>10103</v>
      </c>
      <c r="J5717" s="115" t="s">
        <v>35405</v>
      </c>
      <c r="K5717" s="102"/>
      <c r="L5717" s="111"/>
      <c r="M5717" s="115">
        <v>1</v>
      </c>
      <c r="N5717" s="108" t="s">
        <v>155</v>
      </c>
      <c r="O5717" s="115"/>
      <c r="P5717" s="126"/>
      <c r="Q5717" s="126" t="s">
        <v>19517</v>
      </c>
      <c r="R5717" s="115" t="s">
        <v>7035</v>
      </c>
      <c r="S5717" s="115"/>
      <c r="T5717" s="115" t="s">
        <v>7789</v>
      </c>
      <c r="U5717" s="102" t="s">
        <v>2140</v>
      </c>
      <c r="V5717" s="115">
        <v>6</v>
      </c>
      <c r="W5717" s="107"/>
      <c r="X5717" s="113"/>
    </row>
    <row r="5718" spans="1:24" ht="12.95" customHeight="1" x14ac:dyDescent="0.2">
      <c r="A5718" s="115">
        <v>2011</v>
      </c>
      <c r="B5718" s="128" t="s">
        <v>29412</v>
      </c>
      <c r="C5718" s="102" t="s">
        <v>8662</v>
      </c>
      <c r="D5718" s="102" t="s">
        <v>8656</v>
      </c>
      <c r="E5718" s="102" t="s">
        <v>12460</v>
      </c>
      <c r="F5718" s="123" t="s">
        <v>10085</v>
      </c>
      <c r="G5718" s="105">
        <v>15425</v>
      </c>
      <c r="H5718" s="102" t="s">
        <v>11819</v>
      </c>
      <c r="I5718" s="102" t="s">
        <v>10103</v>
      </c>
      <c r="J5718" s="115" t="s">
        <v>35405</v>
      </c>
      <c r="K5718" s="102"/>
      <c r="L5718" s="111"/>
      <c r="M5718" s="115">
        <v>1</v>
      </c>
      <c r="N5718" s="108" t="s">
        <v>2141</v>
      </c>
      <c r="O5718" s="115"/>
      <c r="P5718" s="126"/>
      <c r="Q5718" s="126" t="s">
        <v>19521</v>
      </c>
      <c r="R5718" s="115"/>
      <c r="S5718" s="115"/>
      <c r="T5718" s="115" t="s">
        <v>7789</v>
      </c>
      <c r="U5718" s="102" t="s">
        <v>17098</v>
      </c>
      <c r="V5718" s="115">
        <v>5</v>
      </c>
      <c r="W5718" s="107"/>
      <c r="X5718" s="113"/>
    </row>
    <row r="5719" spans="1:24" ht="12.95" customHeight="1" x14ac:dyDescent="0.2">
      <c r="A5719" s="115">
        <v>2011</v>
      </c>
      <c r="B5719" s="128" t="s">
        <v>29412</v>
      </c>
      <c r="C5719" s="102" t="s">
        <v>8662</v>
      </c>
      <c r="D5719" s="102" t="s">
        <v>8657</v>
      </c>
      <c r="E5719" s="102" t="s">
        <v>12461</v>
      </c>
      <c r="F5719" s="123" t="s">
        <v>10085</v>
      </c>
      <c r="G5719" s="105">
        <v>15441</v>
      </c>
      <c r="H5719" s="102" t="s">
        <v>32489</v>
      </c>
      <c r="I5719" s="102" t="s">
        <v>32491</v>
      </c>
      <c r="J5719" s="115" t="s">
        <v>35405</v>
      </c>
      <c r="K5719" s="102"/>
      <c r="L5719" s="111"/>
      <c r="M5719" s="115">
        <v>1</v>
      </c>
      <c r="N5719" s="108" t="s">
        <v>2142</v>
      </c>
      <c r="O5719" s="115" t="s">
        <v>12721</v>
      </c>
      <c r="P5719" s="126" t="s">
        <v>8076</v>
      </c>
      <c r="Q5719" s="126" t="s">
        <v>20318</v>
      </c>
      <c r="R5719" s="115"/>
      <c r="S5719" s="115" t="s">
        <v>8315</v>
      </c>
      <c r="T5719" s="115" t="s">
        <v>7789</v>
      </c>
      <c r="U5719" s="102" t="s">
        <v>17099</v>
      </c>
      <c r="V5719" s="115">
        <v>7.5</v>
      </c>
      <c r="W5719" s="107"/>
      <c r="X5719" s="113"/>
    </row>
    <row r="5720" spans="1:24" ht="12.95" customHeight="1" x14ac:dyDescent="0.2">
      <c r="A5720" s="115">
        <v>2011</v>
      </c>
      <c r="B5720" s="128" t="s">
        <v>29412</v>
      </c>
      <c r="C5720" s="102" t="s">
        <v>8662</v>
      </c>
      <c r="D5720" s="102" t="s">
        <v>8652</v>
      </c>
      <c r="E5720" s="102" t="s">
        <v>12462</v>
      </c>
      <c r="F5720" s="123" t="s">
        <v>10085</v>
      </c>
      <c r="G5720" s="105">
        <v>15462</v>
      </c>
      <c r="H5720" s="102" t="s">
        <v>32489</v>
      </c>
      <c r="I5720" s="102" t="s">
        <v>10103</v>
      </c>
      <c r="J5720" s="115" t="s">
        <v>35405</v>
      </c>
      <c r="K5720" s="102"/>
      <c r="L5720" s="111"/>
      <c r="M5720" s="115">
        <v>2</v>
      </c>
      <c r="N5720" s="108" t="s">
        <v>32492</v>
      </c>
      <c r="O5720" s="115" t="s">
        <v>10189</v>
      </c>
      <c r="P5720" s="126" t="s">
        <v>9125</v>
      </c>
      <c r="Q5720" s="126" t="s">
        <v>21035</v>
      </c>
      <c r="R5720" s="115"/>
      <c r="S5720" s="115"/>
      <c r="T5720" s="115" t="s">
        <v>7789</v>
      </c>
      <c r="U5720" s="102" t="s">
        <v>17100</v>
      </c>
      <c r="V5720" s="115">
        <v>5</v>
      </c>
      <c r="W5720" s="107"/>
      <c r="X5720" s="113"/>
    </row>
    <row r="5721" spans="1:24" ht="12.95" customHeight="1" x14ac:dyDescent="0.2">
      <c r="A5721" s="115">
        <v>2011</v>
      </c>
      <c r="B5721" s="128" t="s">
        <v>29412</v>
      </c>
      <c r="C5721" s="102" t="s">
        <v>8662</v>
      </c>
      <c r="D5721" s="102" t="s">
        <v>8658</v>
      </c>
      <c r="E5721" s="102" t="s">
        <v>12463</v>
      </c>
      <c r="F5721" s="123" t="s">
        <v>10085</v>
      </c>
      <c r="G5721" s="105">
        <v>15462</v>
      </c>
      <c r="H5721" s="102" t="s">
        <v>11819</v>
      </c>
      <c r="I5721" s="102" t="s">
        <v>32491</v>
      </c>
      <c r="J5721" s="115" t="s">
        <v>35405</v>
      </c>
      <c r="K5721" s="102"/>
      <c r="L5721" s="111"/>
      <c r="M5721" s="115">
        <v>1</v>
      </c>
      <c r="N5721" s="108" t="s">
        <v>2143</v>
      </c>
      <c r="O5721" s="115" t="s">
        <v>9160</v>
      </c>
      <c r="P5721" s="126"/>
      <c r="Q5721" s="126" t="s">
        <v>19531</v>
      </c>
      <c r="R5721" s="115"/>
      <c r="S5721" s="115"/>
      <c r="T5721" s="115" t="s">
        <v>7789</v>
      </c>
      <c r="U5721" s="102" t="s">
        <v>2144</v>
      </c>
      <c r="V5721" s="115">
        <v>5</v>
      </c>
      <c r="W5721" s="107"/>
      <c r="X5721" s="113"/>
    </row>
    <row r="5722" spans="1:24" ht="12.95" customHeight="1" x14ac:dyDescent="0.2">
      <c r="A5722" s="115">
        <v>2011</v>
      </c>
      <c r="B5722" s="128" t="s">
        <v>29412</v>
      </c>
      <c r="C5722" s="102" t="s">
        <v>8662</v>
      </c>
      <c r="D5722" s="102" t="s">
        <v>8659</v>
      </c>
      <c r="E5722" s="102" t="s">
        <v>12464</v>
      </c>
      <c r="F5722" s="123" t="s">
        <v>10085</v>
      </c>
      <c r="G5722" s="105">
        <v>15462</v>
      </c>
      <c r="H5722" s="102" t="s">
        <v>32489</v>
      </c>
      <c r="I5722" s="102" t="s">
        <v>32491</v>
      </c>
      <c r="J5722" s="115" t="s">
        <v>35405</v>
      </c>
      <c r="K5722" s="102"/>
      <c r="L5722" s="111"/>
      <c r="M5722" s="115">
        <v>2</v>
      </c>
      <c r="N5722" s="108" t="s">
        <v>32492</v>
      </c>
      <c r="O5722" s="115" t="s">
        <v>14682</v>
      </c>
      <c r="P5722" s="126" t="s">
        <v>8076</v>
      </c>
      <c r="Q5722" s="126" t="s">
        <v>21036</v>
      </c>
      <c r="R5722" s="115"/>
      <c r="S5722" s="115" t="s">
        <v>11080</v>
      </c>
      <c r="T5722" s="115" t="s">
        <v>7789</v>
      </c>
      <c r="U5722" s="102" t="s">
        <v>17101</v>
      </c>
      <c r="V5722" s="115">
        <v>8</v>
      </c>
      <c r="W5722" s="107"/>
      <c r="X5722" s="113"/>
    </row>
    <row r="5723" spans="1:24" ht="12.95" customHeight="1" x14ac:dyDescent="0.2">
      <c r="A5723" s="115">
        <v>2011</v>
      </c>
      <c r="B5723" s="128" t="s">
        <v>29412</v>
      </c>
      <c r="C5723" s="102" t="s">
        <v>8662</v>
      </c>
      <c r="D5723" s="102" t="s">
        <v>8660</v>
      </c>
      <c r="E5723" s="102" t="s">
        <v>14225</v>
      </c>
      <c r="F5723" s="123" t="s">
        <v>10085</v>
      </c>
      <c r="G5723" s="105">
        <v>15462</v>
      </c>
      <c r="H5723" s="102" t="s">
        <v>32489</v>
      </c>
      <c r="I5723" s="102" t="s">
        <v>32491</v>
      </c>
      <c r="J5723" s="115" t="s">
        <v>35405</v>
      </c>
      <c r="K5723" s="102"/>
      <c r="L5723" s="111"/>
      <c r="M5723" s="115">
        <v>2</v>
      </c>
      <c r="N5723" s="108" t="s">
        <v>32492</v>
      </c>
      <c r="O5723" s="115" t="s">
        <v>12721</v>
      </c>
      <c r="P5723" s="126" t="s">
        <v>19503</v>
      </c>
      <c r="Q5723" s="126" t="s">
        <v>16770</v>
      </c>
      <c r="R5723" s="115"/>
      <c r="S5723" s="115" t="s">
        <v>8315</v>
      </c>
      <c r="T5723" s="115" t="s">
        <v>7789</v>
      </c>
      <c r="U5723" s="102" t="s">
        <v>17102</v>
      </c>
      <c r="V5723" s="115">
        <v>7</v>
      </c>
      <c r="W5723" s="107"/>
      <c r="X5723" s="113"/>
    </row>
    <row r="5724" spans="1:24" ht="12.95" customHeight="1" x14ac:dyDescent="0.2">
      <c r="A5724" s="115">
        <v>2011</v>
      </c>
      <c r="B5724" s="128" t="s">
        <v>29412</v>
      </c>
      <c r="C5724" s="102" t="s">
        <v>8662</v>
      </c>
      <c r="D5724" s="102" t="s">
        <v>8661</v>
      </c>
      <c r="E5724" s="102" t="s">
        <v>14226</v>
      </c>
      <c r="F5724" s="123" t="s">
        <v>10085</v>
      </c>
      <c r="G5724" s="105">
        <v>15500</v>
      </c>
      <c r="H5724" s="102" t="s">
        <v>10103</v>
      </c>
      <c r="I5724" s="102" t="s">
        <v>32489</v>
      </c>
      <c r="J5724" s="115" t="s">
        <v>35405</v>
      </c>
      <c r="K5724" s="102"/>
      <c r="L5724" s="111"/>
      <c r="M5724" s="115">
        <v>1</v>
      </c>
      <c r="N5724" s="108" t="s">
        <v>2142</v>
      </c>
      <c r="O5724" s="115" t="s">
        <v>10189</v>
      </c>
      <c r="P5724" s="126" t="s">
        <v>17110</v>
      </c>
      <c r="Q5724" s="126" t="s">
        <v>21037</v>
      </c>
      <c r="R5724" s="115"/>
      <c r="S5724" s="115" t="s">
        <v>11080</v>
      </c>
      <c r="T5724" s="115" t="s">
        <v>7789</v>
      </c>
      <c r="U5724" s="102" t="s">
        <v>17103</v>
      </c>
      <c r="V5724" s="115">
        <v>9</v>
      </c>
      <c r="W5724" s="107"/>
      <c r="X5724" s="113"/>
    </row>
    <row r="5725" spans="1:24" ht="12.95" customHeight="1" x14ac:dyDescent="0.2">
      <c r="A5725" s="115">
        <v>2011</v>
      </c>
      <c r="B5725" s="128" t="s">
        <v>29412</v>
      </c>
      <c r="C5725" s="102" t="s">
        <v>8662</v>
      </c>
      <c r="D5725" s="102" t="s">
        <v>8653</v>
      </c>
      <c r="E5725" s="102" t="s">
        <v>14227</v>
      </c>
      <c r="F5725" s="123" t="s">
        <v>10085</v>
      </c>
      <c r="G5725" s="105">
        <v>15500</v>
      </c>
      <c r="H5725" s="102" t="s">
        <v>11819</v>
      </c>
      <c r="I5725" s="102" t="s">
        <v>10103</v>
      </c>
      <c r="J5725" s="115" t="s">
        <v>35405</v>
      </c>
      <c r="K5725" s="102"/>
      <c r="L5725" s="111"/>
      <c r="M5725" s="115">
        <v>1</v>
      </c>
      <c r="N5725" s="108" t="s">
        <v>2142</v>
      </c>
      <c r="O5725" s="115"/>
      <c r="P5725" s="126"/>
      <c r="Q5725" s="126" t="s">
        <v>16814</v>
      </c>
      <c r="R5725" s="115" t="s">
        <v>7035</v>
      </c>
      <c r="S5725" s="115"/>
      <c r="T5725" s="115" t="s">
        <v>7789</v>
      </c>
      <c r="U5725" s="102" t="s">
        <v>2146</v>
      </c>
      <c r="V5725" s="183" t="s">
        <v>2145</v>
      </c>
      <c r="W5725" s="107"/>
      <c r="X5725" s="113"/>
    </row>
    <row r="5726" spans="1:24" ht="12.95" customHeight="1" x14ac:dyDescent="0.2">
      <c r="A5726" s="140">
        <v>2018</v>
      </c>
      <c r="B5726" s="128" t="s">
        <v>29412</v>
      </c>
      <c r="C5726" s="164" t="s">
        <v>36580</v>
      </c>
      <c r="D5726" s="128" t="s">
        <v>36585</v>
      </c>
      <c r="E5726" s="102" t="s">
        <v>36571</v>
      </c>
      <c r="F5726" s="123" t="s">
        <v>10085</v>
      </c>
      <c r="G5726" s="142">
        <v>15359</v>
      </c>
      <c r="H5726" s="102" t="s">
        <v>32489</v>
      </c>
      <c r="I5726" s="102" t="s">
        <v>36586</v>
      </c>
      <c r="J5726" s="115" t="s">
        <v>35405</v>
      </c>
      <c r="K5726" s="128"/>
      <c r="L5726" s="143"/>
      <c r="M5726" s="140">
        <v>1</v>
      </c>
      <c r="N5726" s="108" t="s">
        <v>2141</v>
      </c>
      <c r="O5726" s="140"/>
      <c r="P5726" s="140"/>
      <c r="Q5726" s="140" t="s">
        <v>20678</v>
      </c>
      <c r="R5726" s="140" t="s">
        <v>7035</v>
      </c>
      <c r="S5726" s="140"/>
      <c r="T5726" s="140" t="s">
        <v>7789</v>
      </c>
      <c r="U5726" s="102" t="s">
        <v>36587</v>
      </c>
      <c r="V5726" s="337" t="s">
        <v>12893</v>
      </c>
      <c r="W5726" s="130"/>
      <c r="X5726" s="113"/>
    </row>
    <row r="5727" spans="1:24" ht="12.95" customHeight="1" x14ac:dyDescent="0.2">
      <c r="A5727" s="140">
        <v>2018</v>
      </c>
      <c r="B5727" s="128" t="s">
        <v>29412</v>
      </c>
      <c r="C5727" s="102" t="s">
        <v>36580</v>
      </c>
      <c r="D5727" s="128" t="s">
        <v>36588</v>
      </c>
      <c r="E5727" s="102" t="s">
        <v>36572</v>
      </c>
      <c r="F5727" s="123" t="s">
        <v>10085</v>
      </c>
      <c r="G5727" s="142">
        <v>15385</v>
      </c>
      <c r="H5727" s="102" t="s">
        <v>32489</v>
      </c>
      <c r="I5727" s="102" t="s">
        <v>32491</v>
      </c>
      <c r="J5727" s="115" t="s">
        <v>35405</v>
      </c>
      <c r="K5727" s="128"/>
      <c r="L5727" s="143"/>
      <c r="M5727" s="140">
        <v>1</v>
      </c>
      <c r="N5727" s="108" t="s">
        <v>155</v>
      </c>
      <c r="O5727" s="140" t="s">
        <v>10189</v>
      </c>
      <c r="P5727" s="140" t="s">
        <v>15941</v>
      </c>
      <c r="Q5727" s="140" t="s">
        <v>16805</v>
      </c>
      <c r="R5727" s="140"/>
      <c r="S5727" s="140"/>
      <c r="T5727" s="140" t="s">
        <v>7789</v>
      </c>
      <c r="U5727" s="102" t="s">
        <v>36589</v>
      </c>
      <c r="V5727" s="337" t="s">
        <v>12893</v>
      </c>
      <c r="W5727" s="130"/>
      <c r="X5727" s="113"/>
    </row>
    <row r="5728" spans="1:24" ht="12.95" customHeight="1" x14ac:dyDescent="0.2">
      <c r="A5728" s="140">
        <v>2018</v>
      </c>
      <c r="B5728" s="128" t="s">
        <v>29412</v>
      </c>
      <c r="C5728" s="102" t="s">
        <v>36580</v>
      </c>
      <c r="D5728" s="128" t="s">
        <v>36590</v>
      </c>
      <c r="E5728" s="102" t="s">
        <v>36573</v>
      </c>
      <c r="F5728" s="123" t="s">
        <v>10085</v>
      </c>
      <c r="G5728" s="142">
        <v>15443</v>
      </c>
      <c r="H5728" s="102" t="s">
        <v>32489</v>
      </c>
      <c r="I5728" s="102" t="s">
        <v>32491</v>
      </c>
      <c r="J5728" s="115" t="s">
        <v>35405</v>
      </c>
      <c r="K5728" s="128"/>
      <c r="L5728" s="143"/>
      <c r="M5728" s="140">
        <v>1</v>
      </c>
      <c r="N5728" s="108" t="s">
        <v>2143</v>
      </c>
      <c r="O5728" s="140" t="s">
        <v>3620</v>
      </c>
      <c r="P5728" s="140" t="s">
        <v>9125</v>
      </c>
      <c r="Q5728" s="140" t="s">
        <v>20593</v>
      </c>
      <c r="R5728" s="140"/>
      <c r="S5728" s="140"/>
      <c r="T5728" s="140" t="s">
        <v>7789</v>
      </c>
      <c r="U5728" s="102" t="s">
        <v>2146</v>
      </c>
      <c r="V5728" s="337" t="s">
        <v>452</v>
      </c>
      <c r="W5728" s="130"/>
      <c r="X5728" s="113"/>
    </row>
    <row r="5729" spans="1:24" ht="12.95" customHeight="1" x14ac:dyDescent="0.2">
      <c r="A5729" s="140">
        <v>2018</v>
      </c>
      <c r="B5729" s="128" t="s">
        <v>29412</v>
      </c>
      <c r="C5729" s="102" t="s">
        <v>36580</v>
      </c>
      <c r="D5729" s="128" t="s">
        <v>36591</v>
      </c>
      <c r="E5729" s="102" t="s">
        <v>36574</v>
      </c>
      <c r="F5729" s="123" t="s">
        <v>10085</v>
      </c>
      <c r="G5729" s="142">
        <v>15444</v>
      </c>
      <c r="H5729" s="102" t="s">
        <v>32491</v>
      </c>
      <c r="I5729" s="102" t="s">
        <v>32489</v>
      </c>
      <c r="J5729" s="115" t="s">
        <v>35405</v>
      </c>
      <c r="K5729" s="128"/>
      <c r="L5729" s="143"/>
      <c r="M5729" s="140">
        <v>1</v>
      </c>
      <c r="N5729" s="108" t="s">
        <v>2142</v>
      </c>
      <c r="O5729" s="140"/>
      <c r="P5729" s="140"/>
      <c r="Q5729" s="140" t="s">
        <v>17383</v>
      </c>
      <c r="R5729" s="140" t="s">
        <v>7035</v>
      </c>
      <c r="S5729" s="140"/>
      <c r="T5729" s="140" t="s">
        <v>7789</v>
      </c>
      <c r="U5729" s="102" t="s">
        <v>2146</v>
      </c>
      <c r="V5729" s="337" t="s">
        <v>36592</v>
      </c>
      <c r="W5729" s="130"/>
      <c r="X5729" s="113"/>
    </row>
    <row r="5730" spans="1:24" ht="12.95" customHeight="1" x14ac:dyDescent="0.2">
      <c r="A5730" s="140">
        <v>2018</v>
      </c>
      <c r="B5730" s="128" t="s">
        <v>29412</v>
      </c>
      <c r="C5730" s="102" t="s">
        <v>36580</v>
      </c>
      <c r="D5730" s="128" t="s">
        <v>36593</v>
      </c>
      <c r="E5730" s="102" t="s">
        <v>36575</v>
      </c>
      <c r="F5730" s="123" t="s">
        <v>10085</v>
      </c>
      <c r="G5730" s="142">
        <v>15462</v>
      </c>
      <c r="H5730" s="102" t="s">
        <v>32489</v>
      </c>
      <c r="I5730" s="102" t="s">
        <v>32491</v>
      </c>
      <c r="J5730" s="115" t="s">
        <v>35405</v>
      </c>
      <c r="K5730" s="128"/>
      <c r="L5730" s="143"/>
      <c r="M5730" s="140">
        <v>1</v>
      </c>
      <c r="N5730" s="108" t="s">
        <v>2142</v>
      </c>
      <c r="O5730" s="140" t="s">
        <v>12721</v>
      </c>
      <c r="P5730" s="140" t="s">
        <v>9125</v>
      </c>
      <c r="Q5730" s="140" t="s">
        <v>15945</v>
      </c>
      <c r="R5730" s="140"/>
      <c r="S5730" s="140"/>
      <c r="T5730" s="140" t="s">
        <v>7789</v>
      </c>
      <c r="U5730" s="102" t="s">
        <v>36594</v>
      </c>
      <c r="V5730" s="337" t="s">
        <v>7636</v>
      </c>
      <c r="W5730" s="130"/>
      <c r="X5730" s="113"/>
    </row>
    <row r="5731" spans="1:24" ht="12.95" customHeight="1" x14ac:dyDescent="0.2">
      <c r="A5731" s="140">
        <v>2018</v>
      </c>
      <c r="B5731" s="128" t="s">
        <v>29412</v>
      </c>
      <c r="C5731" s="102" t="s">
        <v>36580</v>
      </c>
      <c r="D5731" s="128" t="s">
        <v>36595</v>
      </c>
      <c r="E5731" s="102" t="s">
        <v>36576</v>
      </c>
      <c r="F5731" s="123" t="s">
        <v>10085</v>
      </c>
      <c r="G5731" s="142">
        <v>15470</v>
      </c>
      <c r="H5731" s="102" t="s">
        <v>32491</v>
      </c>
      <c r="I5731" s="102" t="s">
        <v>32489</v>
      </c>
      <c r="J5731" s="115" t="s">
        <v>35405</v>
      </c>
      <c r="K5731" s="128"/>
      <c r="L5731" s="143"/>
      <c r="M5731" s="140">
        <v>1</v>
      </c>
      <c r="N5731" s="108" t="s">
        <v>2142</v>
      </c>
      <c r="O5731" s="140" t="s">
        <v>12252</v>
      </c>
      <c r="P5731" s="140"/>
      <c r="Q5731" s="140" t="s">
        <v>19701</v>
      </c>
      <c r="R5731" s="140"/>
      <c r="S5731" s="140" t="s">
        <v>11080</v>
      </c>
      <c r="T5731" s="140" t="s">
        <v>7789</v>
      </c>
      <c r="U5731" s="102" t="s">
        <v>36596</v>
      </c>
      <c r="V5731" s="337" t="s">
        <v>452</v>
      </c>
      <c r="W5731" s="130"/>
      <c r="X5731" s="113"/>
    </row>
    <row r="5732" spans="1:24" ht="12.95" customHeight="1" x14ac:dyDescent="0.2">
      <c r="A5732" s="140">
        <v>2018</v>
      </c>
      <c r="B5732" s="128" t="s">
        <v>29412</v>
      </c>
      <c r="C5732" s="102" t="s">
        <v>36580</v>
      </c>
      <c r="D5732" s="128" t="s">
        <v>36597</v>
      </c>
      <c r="E5732" s="102" t="s">
        <v>36577</v>
      </c>
      <c r="F5732" s="123" t="s">
        <v>10085</v>
      </c>
      <c r="G5732" s="142">
        <v>15479</v>
      </c>
      <c r="H5732" s="102" t="s">
        <v>10103</v>
      </c>
      <c r="I5732" s="102" t="s">
        <v>11819</v>
      </c>
      <c r="J5732" s="115" t="s">
        <v>35405</v>
      </c>
      <c r="K5732" s="128"/>
      <c r="L5732" s="143"/>
      <c r="M5732" s="140">
        <v>1</v>
      </c>
      <c r="N5732" s="108" t="s">
        <v>32492</v>
      </c>
      <c r="O5732" s="140" t="s">
        <v>36598</v>
      </c>
      <c r="P5732" s="140" t="s">
        <v>17110</v>
      </c>
      <c r="Q5732" s="140" t="s">
        <v>36599</v>
      </c>
      <c r="R5732" s="140"/>
      <c r="S5732" s="140" t="s">
        <v>8315</v>
      </c>
      <c r="T5732" s="140" t="s">
        <v>7789</v>
      </c>
      <c r="U5732" s="102" t="s">
        <v>36600</v>
      </c>
      <c r="V5732" s="337" t="s">
        <v>1924</v>
      </c>
      <c r="W5732" s="130"/>
      <c r="X5732" s="113"/>
    </row>
    <row r="5733" spans="1:24" ht="12.95" customHeight="1" x14ac:dyDescent="0.2">
      <c r="A5733" s="140">
        <v>2018</v>
      </c>
      <c r="B5733" s="128" t="s">
        <v>29412</v>
      </c>
      <c r="C5733" s="102" t="s">
        <v>36580</v>
      </c>
      <c r="D5733" s="128" t="s">
        <v>36601</v>
      </c>
      <c r="E5733" s="102" t="s">
        <v>36578</v>
      </c>
      <c r="F5733" s="123" t="s">
        <v>10085</v>
      </c>
      <c r="G5733" s="142">
        <v>15480</v>
      </c>
      <c r="H5733" s="102" t="s">
        <v>10103</v>
      </c>
      <c r="I5733" s="102" t="s">
        <v>11819</v>
      </c>
      <c r="J5733" s="115" t="s">
        <v>35405</v>
      </c>
      <c r="K5733" s="128"/>
      <c r="L5733" s="143"/>
      <c r="M5733" s="140">
        <v>1</v>
      </c>
      <c r="N5733" s="108" t="s">
        <v>2142</v>
      </c>
      <c r="O5733" s="140" t="s">
        <v>3620</v>
      </c>
      <c r="P5733" s="140" t="s">
        <v>9160</v>
      </c>
      <c r="Q5733" s="140" t="s">
        <v>36602</v>
      </c>
      <c r="R5733" s="140"/>
      <c r="S5733" s="140" t="s">
        <v>9435</v>
      </c>
      <c r="T5733" s="140" t="s">
        <v>7789</v>
      </c>
      <c r="U5733" s="102" t="s">
        <v>3848</v>
      </c>
      <c r="V5733" s="337" t="s">
        <v>8014</v>
      </c>
      <c r="W5733" s="130"/>
      <c r="X5733" s="113"/>
    </row>
    <row r="5734" spans="1:24" ht="12.95" customHeight="1" x14ac:dyDescent="0.2">
      <c r="A5734" s="140">
        <v>2018</v>
      </c>
      <c r="B5734" s="128" t="s">
        <v>29412</v>
      </c>
      <c r="C5734" s="102" t="s">
        <v>36580</v>
      </c>
      <c r="D5734" s="128" t="s">
        <v>36603</v>
      </c>
      <c r="E5734" s="102" t="s">
        <v>38774</v>
      </c>
      <c r="F5734" s="123" t="s">
        <v>10085</v>
      </c>
      <c r="G5734" s="142">
        <v>16116</v>
      </c>
      <c r="H5734" s="128" t="s">
        <v>4890</v>
      </c>
      <c r="I5734" s="128" t="s">
        <v>10103</v>
      </c>
      <c r="J5734" s="115" t="s">
        <v>36604</v>
      </c>
      <c r="K5734" s="128"/>
      <c r="L5734" s="143"/>
      <c r="M5734" s="140">
        <v>1</v>
      </c>
      <c r="N5734" s="108" t="s">
        <v>32490</v>
      </c>
      <c r="O5734" s="140" t="s">
        <v>16880</v>
      </c>
      <c r="P5734" s="140" t="s">
        <v>15941</v>
      </c>
      <c r="Q5734" s="140" t="s">
        <v>20246</v>
      </c>
      <c r="R5734" s="140"/>
      <c r="S5734" s="140"/>
      <c r="T5734" s="140" t="s">
        <v>7789</v>
      </c>
      <c r="U5734" s="102" t="s">
        <v>9548</v>
      </c>
      <c r="V5734" s="337" t="s">
        <v>12893</v>
      </c>
      <c r="W5734" s="130"/>
      <c r="X5734" s="113"/>
    </row>
    <row r="5735" spans="1:24" ht="12.95" customHeight="1" x14ac:dyDescent="0.2">
      <c r="A5735" s="140">
        <v>2018</v>
      </c>
      <c r="B5735" s="128" t="s">
        <v>29412</v>
      </c>
      <c r="C5735" s="102" t="s">
        <v>36580</v>
      </c>
      <c r="D5735" s="128" t="s">
        <v>36581</v>
      </c>
      <c r="E5735" s="128" t="s">
        <v>36579</v>
      </c>
      <c r="F5735" s="260" t="s">
        <v>14007</v>
      </c>
      <c r="G5735" s="142">
        <v>15386</v>
      </c>
      <c r="H5735" s="128" t="s">
        <v>36582</v>
      </c>
      <c r="I5735" s="128" t="s">
        <v>36583</v>
      </c>
      <c r="J5735" s="115" t="s">
        <v>35405</v>
      </c>
      <c r="K5735" s="128"/>
      <c r="L5735" s="143"/>
      <c r="M5735" s="140">
        <v>1</v>
      </c>
      <c r="N5735" s="108" t="s">
        <v>32490</v>
      </c>
      <c r="O5735" s="140" t="s">
        <v>20529</v>
      </c>
      <c r="P5735" s="140" t="s">
        <v>20529</v>
      </c>
      <c r="Q5735" s="140" t="s">
        <v>20529</v>
      </c>
      <c r="R5735" s="140"/>
      <c r="S5735" s="140"/>
      <c r="T5735" s="140" t="s">
        <v>7789</v>
      </c>
      <c r="U5735" s="128" t="s">
        <v>36584</v>
      </c>
      <c r="V5735" s="337" t="s">
        <v>8678</v>
      </c>
      <c r="W5735" s="130"/>
      <c r="X5735" s="113"/>
    </row>
    <row r="5736" spans="1:24" ht="12.95" customHeight="1" x14ac:dyDescent="0.2">
      <c r="A5736" s="115">
        <v>2011</v>
      </c>
      <c r="B5736" s="128" t="s">
        <v>29412</v>
      </c>
      <c r="C5736" s="102" t="s">
        <v>36580</v>
      </c>
      <c r="D5736" s="102" t="s">
        <v>8649</v>
      </c>
      <c r="E5736" s="102" t="s">
        <v>17104</v>
      </c>
      <c r="F5736" s="123" t="s">
        <v>10085</v>
      </c>
      <c r="G5736" s="105">
        <v>15395</v>
      </c>
      <c r="H5736" s="102" t="s">
        <v>32487</v>
      </c>
      <c r="I5736" s="102" t="s">
        <v>32491</v>
      </c>
      <c r="J5736" s="115" t="s">
        <v>35405</v>
      </c>
      <c r="K5736" s="102"/>
      <c r="L5736" s="111"/>
      <c r="M5736" s="115">
        <v>2</v>
      </c>
      <c r="N5736" s="112" t="s">
        <v>17094</v>
      </c>
      <c r="O5736" s="115" t="s">
        <v>2147</v>
      </c>
      <c r="P5736" s="126" t="s">
        <v>15934</v>
      </c>
      <c r="Q5736" s="126" t="s">
        <v>15934</v>
      </c>
      <c r="R5736" s="115"/>
      <c r="S5736" s="115" t="s">
        <v>8315</v>
      </c>
      <c r="T5736" s="115" t="s">
        <v>7789</v>
      </c>
      <c r="U5736" s="102" t="s">
        <v>17105</v>
      </c>
      <c r="V5736" s="115" t="s">
        <v>5662</v>
      </c>
      <c r="W5736" s="107"/>
      <c r="X5736" s="113"/>
    </row>
    <row r="5737" spans="1:24" ht="12.95" customHeight="1" x14ac:dyDescent="0.2">
      <c r="A5737" s="115">
        <v>2011</v>
      </c>
      <c r="B5737" s="128" t="s">
        <v>29412</v>
      </c>
      <c r="C5737" s="102" t="s">
        <v>36580</v>
      </c>
      <c r="D5737" s="102" t="s">
        <v>3914</v>
      </c>
      <c r="E5737" s="102" t="s">
        <v>17106</v>
      </c>
      <c r="F5737" s="123" t="s">
        <v>10085</v>
      </c>
      <c r="G5737" s="105">
        <v>15462</v>
      </c>
      <c r="H5737" s="102" t="s">
        <v>32487</v>
      </c>
      <c r="I5737" s="102" t="s">
        <v>32491</v>
      </c>
      <c r="J5737" s="115" t="s">
        <v>35405</v>
      </c>
      <c r="K5737" s="102"/>
      <c r="L5737" s="111"/>
      <c r="M5737" s="115">
        <v>2</v>
      </c>
      <c r="N5737" s="112" t="s">
        <v>17107</v>
      </c>
      <c r="O5737" s="115" t="s">
        <v>2147</v>
      </c>
      <c r="P5737" s="126" t="s">
        <v>15934</v>
      </c>
      <c r="Q5737" s="126" t="s">
        <v>15934</v>
      </c>
      <c r="R5737" s="115"/>
      <c r="S5737" s="115" t="s">
        <v>8315</v>
      </c>
      <c r="T5737" s="115" t="s">
        <v>7789</v>
      </c>
      <c r="U5737" s="102" t="s">
        <v>17108</v>
      </c>
      <c r="V5737" s="115" t="s">
        <v>14410</v>
      </c>
      <c r="W5737" s="107"/>
      <c r="X5737" s="113"/>
    </row>
    <row r="5738" spans="1:24" ht="12.95" customHeight="1" x14ac:dyDescent="0.2">
      <c r="A5738" s="140">
        <v>2019</v>
      </c>
      <c r="B5738" s="128" t="s">
        <v>29412</v>
      </c>
      <c r="C5738" s="164" t="s">
        <v>40373</v>
      </c>
      <c r="D5738" s="128" t="s">
        <v>40386</v>
      </c>
      <c r="E5738" s="128" t="s">
        <v>40376</v>
      </c>
      <c r="F5738" s="123" t="s">
        <v>10085</v>
      </c>
      <c r="G5738" s="142">
        <v>18531</v>
      </c>
      <c r="H5738" s="102" t="s">
        <v>36410</v>
      </c>
      <c r="I5738" s="128" t="s">
        <v>15082</v>
      </c>
      <c r="J5738" s="140" t="s">
        <v>11812</v>
      </c>
      <c r="K5738" s="128"/>
      <c r="L5738" s="143"/>
      <c r="M5738" s="140">
        <v>1</v>
      </c>
      <c r="N5738" s="200" t="s">
        <v>40387</v>
      </c>
      <c r="O5738" s="140"/>
      <c r="P5738" s="140" t="s">
        <v>162</v>
      </c>
      <c r="Q5738" s="140" t="s">
        <v>28292</v>
      </c>
      <c r="R5738" s="140"/>
      <c r="S5738" s="140" t="s">
        <v>8315</v>
      </c>
      <c r="T5738" s="140" t="s">
        <v>20579</v>
      </c>
      <c r="U5738" s="128" t="s">
        <v>40416</v>
      </c>
      <c r="V5738" s="140">
        <v>7.5</v>
      </c>
      <c r="W5738" s="130"/>
      <c r="X5738" s="113"/>
    </row>
    <row r="5739" spans="1:24" ht="12.95" customHeight="1" x14ac:dyDescent="0.2">
      <c r="A5739" s="140">
        <v>2019</v>
      </c>
      <c r="B5739" s="128" t="s">
        <v>29412</v>
      </c>
      <c r="C5739" s="102" t="s">
        <v>40373</v>
      </c>
      <c r="D5739" s="128" t="s">
        <v>40388</v>
      </c>
      <c r="E5739" s="128" t="s">
        <v>40377</v>
      </c>
      <c r="F5739" s="123" t="s">
        <v>10085</v>
      </c>
      <c r="G5739" s="142">
        <v>18531</v>
      </c>
      <c r="H5739" s="128" t="s">
        <v>15082</v>
      </c>
      <c r="I5739" s="102" t="s">
        <v>36410</v>
      </c>
      <c r="J5739" s="140" t="s">
        <v>11812</v>
      </c>
      <c r="K5739" s="128"/>
      <c r="L5739" s="143"/>
      <c r="M5739" s="140">
        <v>1</v>
      </c>
      <c r="N5739" s="200" t="s">
        <v>40387</v>
      </c>
      <c r="O5739" s="140" t="s">
        <v>325</v>
      </c>
      <c r="P5739" s="140" t="s">
        <v>19503</v>
      </c>
      <c r="Q5739" s="140" t="s">
        <v>40389</v>
      </c>
      <c r="R5739" s="140" t="s">
        <v>7035</v>
      </c>
      <c r="S5739" s="140" t="s">
        <v>9435</v>
      </c>
      <c r="T5739" s="140" t="s">
        <v>20579</v>
      </c>
      <c r="U5739" s="128" t="s">
        <v>40417</v>
      </c>
      <c r="V5739" s="140">
        <v>7.5</v>
      </c>
      <c r="W5739" s="130"/>
      <c r="X5739" s="113"/>
    </row>
    <row r="5740" spans="1:24" ht="12.95" customHeight="1" x14ac:dyDescent="0.2">
      <c r="A5740" s="140">
        <v>2019</v>
      </c>
      <c r="B5740" s="128" t="s">
        <v>29412</v>
      </c>
      <c r="C5740" s="102" t="s">
        <v>40373</v>
      </c>
      <c r="D5740" s="128" t="s">
        <v>40390</v>
      </c>
      <c r="E5740" s="128" t="s">
        <v>40378</v>
      </c>
      <c r="F5740" s="123" t="s">
        <v>10085</v>
      </c>
      <c r="G5740" s="142">
        <v>18532</v>
      </c>
      <c r="H5740" s="102" t="s">
        <v>36410</v>
      </c>
      <c r="I5740" s="128" t="s">
        <v>15082</v>
      </c>
      <c r="J5740" s="140" t="s">
        <v>11812</v>
      </c>
      <c r="K5740" s="128"/>
      <c r="L5740" s="143"/>
      <c r="M5740" s="140">
        <v>1</v>
      </c>
      <c r="N5740" s="200" t="s">
        <v>40387</v>
      </c>
      <c r="O5740" s="140"/>
      <c r="P5740" s="140"/>
      <c r="Q5740" s="140" t="s">
        <v>19846</v>
      </c>
      <c r="R5740" s="140"/>
      <c r="S5740" s="140"/>
      <c r="T5740" s="140" t="s">
        <v>20579</v>
      </c>
      <c r="U5740" s="128" t="s">
        <v>40418</v>
      </c>
      <c r="V5740" s="140">
        <v>6</v>
      </c>
      <c r="W5740" s="130"/>
      <c r="X5740" s="113"/>
    </row>
    <row r="5741" spans="1:24" ht="12.95" customHeight="1" x14ac:dyDescent="0.2">
      <c r="A5741" s="140">
        <v>2019</v>
      </c>
      <c r="B5741" s="128" t="s">
        <v>29412</v>
      </c>
      <c r="C5741" s="102" t="s">
        <v>40373</v>
      </c>
      <c r="D5741" s="128" t="s">
        <v>40391</v>
      </c>
      <c r="E5741" s="128" t="s">
        <v>40379</v>
      </c>
      <c r="F5741" s="123" t="s">
        <v>10085</v>
      </c>
      <c r="G5741" s="142">
        <v>18532</v>
      </c>
      <c r="H5741" s="102" t="s">
        <v>36410</v>
      </c>
      <c r="I5741" s="128" t="s">
        <v>15082</v>
      </c>
      <c r="J5741" s="140" t="s">
        <v>11812</v>
      </c>
      <c r="K5741" s="128"/>
      <c r="L5741" s="143"/>
      <c r="M5741" s="140">
        <v>1</v>
      </c>
      <c r="N5741" s="200" t="s">
        <v>40387</v>
      </c>
      <c r="O5741" s="140" t="s">
        <v>10189</v>
      </c>
      <c r="P5741" s="140" t="s">
        <v>162</v>
      </c>
      <c r="Q5741" s="140" t="s">
        <v>16687</v>
      </c>
      <c r="R5741" s="140"/>
      <c r="S5741" s="140"/>
      <c r="T5741" s="140" t="s">
        <v>20579</v>
      </c>
      <c r="U5741" s="128" t="s">
        <v>40419</v>
      </c>
      <c r="V5741" s="140">
        <v>7.5</v>
      </c>
      <c r="W5741" s="130"/>
      <c r="X5741" s="113"/>
    </row>
    <row r="5742" spans="1:24" ht="12.95" customHeight="1" x14ac:dyDescent="0.2">
      <c r="A5742" s="140">
        <v>2019</v>
      </c>
      <c r="B5742" s="128" t="s">
        <v>29412</v>
      </c>
      <c r="C5742" s="102" t="s">
        <v>40373</v>
      </c>
      <c r="D5742" s="128" t="s">
        <v>40392</v>
      </c>
      <c r="E5742" s="128" t="s">
        <v>40380</v>
      </c>
      <c r="F5742" s="123" t="s">
        <v>10085</v>
      </c>
      <c r="G5742" s="142">
        <v>18532</v>
      </c>
      <c r="H5742" s="102" t="s">
        <v>36410</v>
      </c>
      <c r="I5742" s="128" t="s">
        <v>15082</v>
      </c>
      <c r="J5742" s="140" t="s">
        <v>11812</v>
      </c>
      <c r="K5742" s="128"/>
      <c r="L5742" s="143"/>
      <c r="M5742" s="140">
        <v>1</v>
      </c>
      <c r="N5742" s="200" t="s">
        <v>40387</v>
      </c>
      <c r="O5742" s="140" t="s">
        <v>10189</v>
      </c>
      <c r="P5742" s="140" t="s">
        <v>8076</v>
      </c>
      <c r="Q5742" s="140" t="s">
        <v>20959</v>
      </c>
      <c r="R5742" s="140"/>
      <c r="S5742" s="140" t="s">
        <v>8315</v>
      </c>
      <c r="T5742" s="140" t="s">
        <v>20579</v>
      </c>
      <c r="U5742" s="128" t="s">
        <v>40420</v>
      </c>
      <c r="V5742" s="140">
        <v>7.5</v>
      </c>
      <c r="W5742" s="130"/>
      <c r="X5742" s="113"/>
    </row>
    <row r="5743" spans="1:24" ht="12.95" customHeight="1" x14ac:dyDescent="0.2">
      <c r="A5743" s="140">
        <v>2019</v>
      </c>
      <c r="B5743" s="128" t="s">
        <v>29412</v>
      </c>
      <c r="C5743" s="102" t="s">
        <v>40373</v>
      </c>
      <c r="D5743" s="128" t="s">
        <v>40393</v>
      </c>
      <c r="E5743" s="128" t="s">
        <v>40381</v>
      </c>
      <c r="F5743" s="123" t="s">
        <v>10085</v>
      </c>
      <c r="G5743" s="142">
        <v>18533</v>
      </c>
      <c r="H5743" s="102" t="s">
        <v>36410</v>
      </c>
      <c r="I5743" s="128" t="s">
        <v>15082</v>
      </c>
      <c r="J5743" s="140" t="s">
        <v>11812</v>
      </c>
      <c r="K5743" s="128"/>
      <c r="L5743" s="143"/>
      <c r="M5743" s="140">
        <v>1</v>
      </c>
      <c r="N5743" s="200" t="s">
        <v>40387</v>
      </c>
      <c r="O5743" s="140" t="s">
        <v>15928</v>
      </c>
      <c r="P5743" s="140" t="s">
        <v>9125</v>
      </c>
      <c r="Q5743" s="140" t="s">
        <v>19823</v>
      </c>
      <c r="R5743" s="140"/>
      <c r="S5743" s="140"/>
      <c r="T5743" s="140" t="s">
        <v>20579</v>
      </c>
      <c r="U5743" s="128" t="s">
        <v>40421</v>
      </c>
      <c r="V5743" s="140">
        <v>7.5</v>
      </c>
      <c r="W5743" s="130"/>
      <c r="X5743" s="113"/>
    </row>
    <row r="5744" spans="1:24" ht="12.95" customHeight="1" x14ac:dyDescent="0.2">
      <c r="A5744" s="140">
        <v>2019</v>
      </c>
      <c r="B5744" s="128" t="s">
        <v>29412</v>
      </c>
      <c r="C5744" s="102" t="s">
        <v>40373</v>
      </c>
      <c r="D5744" s="128" t="s">
        <v>40394</v>
      </c>
      <c r="E5744" s="128" t="s">
        <v>40382</v>
      </c>
      <c r="F5744" s="123" t="s">
        <v>10085</v>
      </c>
      <c r="G5744" s="142">
        <v>18533</v>
      </c>
      <c r="H5744" s="102" t="s">
        <v>36410</v>
      </c>
      <c r="I5744" s="128" t="s">
        <v>15082</v>
      </c>
      <c r="J5744" s="140" t="s">
        <v>11812</v>
      </c>
      <c r="K5744" s="128"/>
      <c r="L5744" s="143"/>
      <c r="M5744" s="140">
        <v>1</v>
      </c>
      <c r="N5744" s="200" t="s">
        <v>40387</v>
      </c>
      <c r="O5744" s="140"/>
      <c r="P5744" s="140"/>
      <c r="Q5744" s="140" t="s">
        <v>16543</v>
      </c>
      <c r="R5744" s="140"/>
      <c r="S5744" s="140"/>
      <c r="T5744" s="140" t="s">
        <v>20579</v>
      </c>
      <c r="U5744" s="128" t="s">
        <v>40422</v>
      </c>
      <c r="V5744" s="140">
        <v>6.5</v>
      </c>
      <c r="W5744" s="130"/>
      <c r="X5744" s="113"/>
    </row>
    <row r="5745" spans="1:24" ht="12.95" customHeight="1" x14ac:dyDescent="0.2">
      <c r="A5745" s="140">
        <v>2019</v>
      </c>
      <c r="B5745" s="128" t="s">
        <v>29412</v>
      </c>
      <c r="C5745" s="102" t="s">
        <v>40373</v>
      </c>
      <c r="D5745" s="128" t="s">
        <v>40395</v>
      </c>
      <c r="E5745" s="128" t="s">
        <v>40383</v>
      </c>
      <c r="F5745" s="123" t="s">
        <v>10085</v>
      </c>
      <c r="G5745" s="142">
        <v>18533</v>
      </c>
      <c r="H5745" s="102" t="s">
        <v>36410</v>
      </c>
      <c r="I5745" s="128" t="s">
        <v>15082</v>
      </c>
      <c r="J5745" s="140" t="s">
        <v>11812</v>
      </c>
      <c r="K5745" s="128"/>
      <c r="L5745" s="143"/>
      <c r="M5745" s="140">
        <v>1</v>
      </c>
      <c r="N5745" s="200" t="s">
        <v>40387</v>
      </c>
      <c r="O5745" s="140" t="s">
        <v>40396</v>
      </c>
      <c r="P5745" s="140" t="s">
        <v>9125</v>
      </c>
      <c r="Q5745" s="140" t="s">
        <v>40397</v>
      </c>
      <c r="R5745" s="140"/>
      <c r="S5745" s="140"/>
      <c r="T5745" s="140" t="s">
        <v>20579</v>
      </c>
      <c r="U5745" s="128" t="s">
        <v>40423</v>
      </c>
      <c r="V5745" s="140">
        <v>7.5</v>
      </c>
      <c r="W5745" s="130"/>
      <c r="X5745" s="113"/>
    </row>
    <row r="5746" spans="1:24" ht="12.95" customHeight="1" x14ac:dyDescent="0.2">
      <c r="A5746" s="140">
        <v>2019</v>
      </c>
      <c r="B5746" s="128" t="s">
        <v>29412</v>
      </c>
      <c r="C5746" s="102" t="s">
        <v>40373</v>
      </c>
      <c r="D5746" s="128" t="s">
        <v>40398</v>
      </c>
      <c r="E5746" s="128" t="s">
        <v>40384</v>
      </c>
      <c r="F5746" s="123" t="s">
        <v>10085</v>
      </c>
      <c r="G5746" s="142">
        <v>18533</v>
      </c>
      <c r="H5746" s="102" t="s">
        <v>36410</v>
      </c>
      <c r="I5746" s="102" t="s">
        <v>40399</v>
      </c>
      <c r="J5746" s="140" t="s">
        <v>11812</v>
      </c>
      <c r="K5746" s="128"/>
      <c r="L5746" s="143"/>
      <c r="M5746" s="140">
        <v>1</v>
      </c>
      <c r="N5746" s="200" t="s">
        <v>40387</v>
      </c>
      <c r="O5746" s="140"/>
      <c r="P5746" s="140"/>
      <c r="Q5746" s="140" t="s">
        <v>20465</v>
      </c>
      <c r="R5746" s="140"/>
      <c r="S5746" s="140"/>
      <c r="T5746" s="140" t="s">
        <v>20579</v>
      </c>
      <c r="U5746" s="128" t="s">
        <v>40424</v>
      </c>
      <c r="V5746" s="140">
        <v>6</v>
      </c>
      <c r="W5746" s="130"/>
      <c r="X5746" s="113"/>
    </row>
    <row r="5747" spans="1:24" ht="12.95" customHeight="1" x14ac:dyDescent="0.2">
      <c r="A5747" s="140">
        <v>2019</v>
      </c>
      <c r="B5747" s="128" t="s">
        <v>29412</v>
      </c>
      <c r="C5747" s="102" t="s">
        <v>40373</v>
      </c>
      <c r="D5747" s="128" t="s">
        <v>40400</v>
      </c>
      <c r="E5747" s="128" t="s">
        <v>40385</v>
      </c>
      <c r="F5747" s="123" t="s">
        <v>10085</v>
      </c>
      <c r="G5747" s="142">
        <v>18533</v>
      </c>
      <c r="H5747" s="102" t="s">
        <v>36410</v>
      </c>
      <c r="I5747" s="102" t="s">
        <v>40401</v>
      </c>
      <c r="J5747" s="140" t="s">
        <v>11812</v>
      </c>
      <c r="K5747" s="128"/>
      <c r="L5747" s="143"/>
      <c r="M5747" s="140">
        <v>1</v>
      </c>
      <c r="N5747" s="200" t="s">
        <v>40387</v>
      </c>
      <c r="O5747" s="140"/>
      <c r="P5747" s="140"/>
      <c r="Q5747" s="140" t="s">
        <v>20459</v>
      </c>
      <c r="R5747" s="140"/>
      <c r="S5747" s="140"/>
      <c r="T5747" s="140" t="s">
        <v>20579</v>
      </c>
      <c r="U5747" s="128" t="s">
        <v>40425</v>
      </c>
      <c r="V5747" s="140">
        <v>5.5</v>
      </c>
      <c r="W5747" s="130"/>
      <c r="X5747" s="113"/>
    </row>
    <row r="5748" spans="1:24" ht="12.95" customHeight="1" x14ac:dyDescent="0.2">
      <c r="A5748" s="140">
        <v>2019</v>
      </c>
      <c r="B5748" s="128" t="s">
        <v>29412</v>
      </c>
      <c r="C5748" s="102" t="s">
        <v>40373</v>
      </c>
      <c r="D5748" s="128" t="s">
        <v>40402</v>
      </c>
      <c r="E5748" s="128" t="s">
        <v>40403</v>
      </c>
      <c r="F5748" s="123" t="s">
        <v>10085</v>
      </c>
      <c r="G5748" s="142">
        <v>18528</v>
      </c>
      <c r="H5748" s="102" t="s">
        <v>36410</v>
      </c>
      <c r="I5748" s="102" t="s">
        <v>40399</v>
      </c>
      <c r="J5748" s="140" t="s">
        <v>40428</v>
      </c>
      <c r="K5748" s="128"/>
      <c r="L5748" s="143"/>
      <c r="M5748" s="140">
        <v>1</v>
      </c>
      <c r="N5748" s="200" t="s">
        <v>40404</v>
      </c>
      <c r="O5748" s="140"/>
      <c r="P5748" s="140" t="s">
        <v>162</v>
      </c>
      <c r="Q5748" s="140" t="s">
        <v>18149</v>
      </c>
      <c r="R5748" s="140"/>
      <c r="S5748" s="140" t="s">
        <v>11080</v>
      </c>
      <c r="T5748" s="140" t="s">
        <v>20579</v>
      </c>
      <c r="U5748" s="128" t="s">
        <v>40415</v>
      </c>
      <c r="V5748" s="140">
        <v>8.5</v>
      </c>
      <c r="W5748" s="130"/>
      <c r="X5748" s="113"/>
    </row>
    <row r="5749" spans="1:24" ht="12.95" customHeight="1" x14ac:dyDescent="0.2">
      <c r="A5749" s="140">
        <v>2019</v>
      </c>
      <c r="B5749" s="128" t="s">
        <v>29412</v>
      </c>
      <c r="C5749" s="102" t="s">
        <v>40373</v>
      </c>
      <c r="D5749" s="128" t="s">
        <v>40426</v>
      </c>
      <c r="E5749" s="128" t="s">
        <v>40405</v>
      </c>
      <c r="F5749" s="123" t="s">
        <v>10085</v>
      </c>
      <c r="G5749" s="142">
        <v>18528</v>
      </c>
      <c r="H5749" s="102" t="s">
        <v>36410</v>
      </c>
      <c r="I5749" s="128" t="s">
        <v>15082</v>
      </c>
      <c r="J5749" s="140" t="s">
        <v>40427</v>
      </c>
      <c r="K5749" s="128"/>
      <c r="L5749" s="143"/>
      <c r="M5749" s="140">
        <v>1</v>
      </c>
      <c r="N5749" s="200" t="s">
        <v>40404</v>
      </c>
      <c r="O5749" s="140"/>
      <c r="P5749" s="140" t="s">
        <v>7906</v>
      </c>
      <c r="Q5749" s="140" t="s">
        <v>40429</v>
      </c>
      <c r="R5749" s="140"/>
      <c r="S5749" s="140" t="s">
        <v>8315</v>
      </c>
      <c r="T5749" s="140" t="s">
        <v>20579</v>
      </c>
      <c r="U5749" s="128" t="s">
        <v>40430</v>
      </c>
      <c r="V5749" s="140">
        <v>9</v>
      </c>
      <c r="W5749" s="130"/>
      <c r="X5749" s="113"/>
    </row>
    <row r="5750" spans="1:24" ht="12.95" customHeight="1" x14ac:dyDescent="0.2">
      <c r="A5750" s="140">
        <v>2019</v>
      </c>
      <c r="B5750" s="128" t="s">
        <v>29412</v>
      </c>
      <c r="C5750" s="102" t="s">
        <v>40373</v>
      </c>
      <c r="D5750" s="128" t="s">
        <v>40431</v>
      </c>
      <c r="E5750" s="128" t="s">
        <v>40406</v>
      </c>
      <c r="F5750" s="123" t="s">
        <v>10085</v>
      </c>
      <c r="G5750" s="142">
        <v>18528</v>
      </c>
      <c r="H5750" s="128" t="s">
        <v>15082</v>
      </c>
      <c r="I5750" s="102" t="s">
        <v>36410</v>
      </c>
      <c r="J5750" s="140" t="s">
        <v>40427</v>
      </c>
      <c r="K5750" s="128"/>
      <c r="L5750" s="143"/>
      <c r="M5750" s="140">
        <v>1</v>
      </c>
      <c r="N5750" s="200" t="s">
        <v>40404</v>
      </c>
      <c r="O5750" s="140"/>
      <c r="P5750" s="140"/>
      <c r="Q5750" s="140" t="s">
        <v>20102</v>
      </c>
      <c r="R5750" s="140" t="s">
        <v>7035</v>
      </c>
      <c r="S5750" s="140"/>
      <c r="T5750" s="140" t="s">
        <v>20579</v>
      </c>
      <c r="U5750" s="128" t="s">
        <v>40415</v>
      </c>
      <c r="V5750" s="140">
        <v>6</v>
      </c>
      <c r="W5750" s="130"/>
      <c r="X5750" s="113"/>
    </row>
    <row r="5751" spans="1:24" ht="12.95" customHeight="1" x14ac:dyDescent="0.2">
      <c r="A5751" s="140">
        <v>2019</v>
      </c>
      <c r="B5751" s="128" t="s">
        <v>29412</v>
      </c>
      <c r="C5751" s="102" t="s">
        <v>40373</v>
      </c>
      <c r="D5751" s="128" t="s">
        <v>40432</v>
      </c>
      <c r="E5751" s="128" t="s">
        <v>40407</v>
      </c>
      <c r="F5751" s="123" t="s">
        <v>10085</v>
      </c>
      <c r="G5751" s="142">
        <v>18529</v>
      </c>
      <c r="H5751" s="102" t="s">
        <v>36410</v>
      </c>
      <c r="I5751" s="102" t="s">
        <v>40401</v>
      </c>
      <c r="J5751" s="140" t="s">
        <v>40428</v>
      </c>
      <c r="K5751" s="128"/>
      <c r="L5751" s="143"/>
      <c r="M5751" s="140">
        <v>1</v>
      </c>
      <c r="N5751" s="200" t="s">
        <v>40404</v>
      </c>
      <c r="O5751" s="140" t="s">
        <v>3620</v>
      </c>
      <c r="P5751" s="140" t="s">
        <v>8076</v>
      </c>
      <c r="Q5751" s="140" t="s">
        <v>40433</v>
      </c>
      <c r="R5751" s="140"/>
      <c r="S5751" s="140" t="s">
        <v>8315</v>
      </c>
      <c r="T5751" s="140" t="s">
        <v>20579</v>
      </c>
      <c r="U5751" s="128" t="s">
        <v>40434</v>
      </c>
      <c r="V5751" s="140">
        <v>8.5</v>
      </c>
      <c r="W5751" s="130"/>
      <c r="X5751" s="113"/>
    </row>
    <row r="5752" spans="1:24" ht="12.95" customHeight="1" x14ac:dyDescent="0.2">
      <c r="A5752" s="140">
        <v>2019</v>
      </c>
      <c r="B5752" s="128" t="s">
        <v>29412</v>
      </c>
      <c r="C5752" s="102" t="s">
        <v>40373</v>
      </c>
      <c r="D5752" s="128" t="s">
        <v>40435</v>
      </c>
      <c r="E5752" s="128" t="s">
        <v>40408</v>
      </c>
      <c r="F5752" s="123" t="s">
        <v>10085</v>
      </c>
      <c r="G5752" s="142">
        <v>18529</v>
      </c>
      <c r="H5752" s="102" t="s">
        <v>36410</v>
      </c>
      <c r="I5752" s="128" t="s">
        <v>15082</v>
      </c>
      <c r="J5752" s="140" t="s">
        <v>40436</v>
      </c>
      <c r="K5752" s="128"/>
      <c r="L5752" s="143"/>
      <c r="M5752" s="140">
        <v>1</v>
      </c>
      <c r="N5752" s="200" t="s">
        <v>40404</v>
      </c>
      <c r="O5752" s="140"/>
      <c r="P5752" s="140"/>
      <c r="Q5752" s="140" t="s">
        <v>19203</v>
      </c>
      <c r="R5752" s="140"/>
      <c r="S5752" s="140"/>
      <c r="T5752" s="140" t="s">
        <v>20579</v>
      </c>
      <c r="U5752" s="128" t="s">
        <v>40437</v>
      </c>
      <c r="V5752" s="140">
        <v>5.5</v>
      </c>
      <c r="W5752" s="130"/>
      <c r="X5752" s="113"/>
    </row>
    <row r="5753" spans="1:24" ht="12.95" customHeight="1" x14ac:dyDescent="0.2">
      <c r="A5753" s="140">
        <v>2019</v>
      </c>
      <c r="B5753" s="128" t="s">
        <v>29412</v>
      </c>
      <c r="C5753" s="102" t="s">
        <v>40373</v>
      </c>
      <c r="D5753" s="128" t="s">
        <v>40438</v>
      </c>
      <c r="E5753" s="128" t="s">
        <v>40409</v>
      </c>
      <c r="F5753" s="123" t="s">
        <v>10085</v>
      </c>
      <c r="G5753" s="142">
        <v>18529</v>
      </c>
      <c r="H5753" s="128" t="s">
        <v>15082</v>
      </c>
      <c r="I5753" s="102" t="s">
        <v>36410</v>
      </c>
      <c r="J5753" s="140" t="s">
        <v>40436</v>
      </c>
      <c r="K5753" s="128"/>
      <c r="L5753" s="143"/>
      <c r="M5753" s="140">
        <v>1</v>
      </c>
      <c r="N5753" s="200" t="s">
        <v>40404</v>
      </c>
      <c r="O5753" s="140"/>
      <c r="P5753" s="140"/>
      <c r="Q5753" s="140" t="s">
        <v>19532</v>
      </c>
      <c r="R5753" s="140" t="s">
        <v>7035</v>
      </c>
      <c r="S5753" s="140" t="s">
        <v>9435</v>
      </c>
      <c r="T5753" s="140" t="s">
        <v>20579</v>
      </c>
      <c r="U5753" s="128" t="s">
        <v>40439</v>
      </c>
      <c r="V5753" s="140">
        <v>5</v>
      </c>
      <c r="W5753" s="130"/>
      <c r="X5753" s="113"/>
    </row>
    <row r="5754" spans="1:24" ht="12.95" customHeight="1" x14ac:dyDescent="0.2">
      <c r="A5754" s="140">
        <v>2019</v>
      </c>
      <c r="B5754" s="128" t="s">
        <v>29412</v>
      </c>
      <c r="C5754" s="102" t="s">
        <v>40373</v>
      </c>
      <c r="D5754" s="128" t="s">
        <v>40440</v>
      </c>
      <c r="E5754" s="128" t="s">
        <v>40410</v>
      </c>
      <c r="F5754" s="123" t="s">
        <v>10085</v>
      </c>
      <c r="G5754" s="142">
        <v>18530</v>
      </c>
      <c r="H5754" s="102" t="s">
        <v>36410</v>
      </c>
      <c r="I5754" s="128" t="s">
        <v>15082</v>
      </c>
      <c r="J5754" s="140" t="s">
        <v>40441</v>
      </c>
      <c r="K5754" s="128"/>
      <c r="L5754" s="143"/>
      <c r="M5754" s="140">
        <v>1</v>
      </c>
      <c r="N5754" s="200" t="s">
        <v>40404</v>
      </c>
      <c r="O5754" s="140"/>
      <c r="P5754" s="140"/>
      <c r="Q5754" s="140" t="s">
        <v>19439</v>
      </c>
      <c r="R5754" s="140"/>
      <c r="S5754" s="140"/>
      <c r="T5754" s="140" t="s">
        <v>20579</v>
      </c>
      <c r="U5754" s="128" t="s">
        <v>40443</v>
      </c>
      <c r="V5754" s="140">
        <v>5.5</v>
      </c>
      <c r="W5754" s="130"/>
      <c r="X5754" s="113"/>
    </row>
    <row r="5755" spans="1:24" ht="12.95" customHeight="1" x14ac:dyDescent="0.2">
      <c r="A5755" s="140">
        <v>2019</v>
      </c>
      <c r="B5755" s="128" t="s">
        <v>29412</v>
      </c>
      <c r="C5755" s="102" t="s">
        <v>40373</v>
      </c>
      <c r="D5755" s="128" t="s">
        <v>40442</v>
      </c>
      <c r="E5755" s="128" t="s">
        <v>40411</v>
      </c>
      <c r="F5755" s="123" t="s">
        <v>10085</v>
      </c>
      <c r="G5755" s="142">
        <v>18530</v>
      </c>
      <c r="H5755" s="102" t="s">
        <v>36410</v>
      </c>
      <c r="I5755" s="128" t="s">
        <v>15082</v>
      </c>
      <c r="J5755" s="140" t="s">
        <v>40436</v>
      </c>
      <c r="K5755" s="128"/>
      <c r="L5755" s="143"/>
      <c r="M5755" s="140">
        <v>1</v>
      </c>
      <c r="N5755" s="200" t="s">
        <v>40404</v>
      </c>
      <c r="O5755" s="140"/>
      <c r="P5755" s="140"/>
      <c r="Q5755" s="140" t="s">
        <v>16157</v>
      </c>
      <c r="R5755" s="140"/>
      <c r="S5755" s="140"/>
      <c r="T5755" s="140" t="s">
        <v>20579</v>
      </c>
      <c r="U5755" s="128" t="s">
        <v>40444</v>
      </c>
      <c r="V5755" s="140">
        <v>4.5</v>
      </c>
      <c r="W5755" s="130"/>
      <c r="X5755" s="113"/>
    </row>
    <row r="5756" spans="1:24" ht="12.95" customHeight="1" x14ac:dyDescent="0.2">
      <c r="A5756" s="140">
        <v>2019</v>
      </c>
      <c r="B5756" s="128" t="s">
        <v>29412</v>
      </c>
      <c r="C5756" s="102" t="s">
        <v>40373</v>
      </c>
      <c r="D5756" s="128" t="s">
        <v>40445</v>
      </c>
      <c r="E5756" s="128" t="s">
        <v>40412</v>
      </c>
      <c r="F5756" s="123" t="s">
        <v>10085</v>
      </c>
      <c r="G5756" s="142">
        <v>18531</v>
      </c>
      <c r="H5756" s="102" t="s">
        <v>36410</v>
      </c>
      <c r="I5756" s="128" t="s">
        <v>15082</v>
      </c>
      <c r="J5756" s="140" t="s">
        <v>40446</v>
      </c>
      <c r="K5756" s="128"/>
      <c r="L5756" s="143"/>
      <c r="M5756" s="140">
        <v>1</v>
      </c>
      <c r="N5756" s="200" t="s">
        <v>40404</v>
      </c>
      <c r="O5756" s="140"/>
      <c r="P5756" s="140"/>
      <c r="Q5756" s="140" t="s">
        <v>19823</v>
      </c>
      <c r="R5756" s="140"/>
      <c r="S5756" s="140"/>
      <c r="T5756" s="140" t="s">
        <v>20579</v>
      </c>
      <c r="U5756" s="128" t="s">
        <v>40415</v>
      </c>
      <c r="V5756" s="140">
        <v>5.5</v>
      </c>
      <c r="W5756" s="130"/>
      <c r="X5756" s="113"/>
    </row>
    <row r="5757" spans="1:24" ht="12.95" customHeight="1" x14ac:dyDescent="0.2">
      <c r="A5757" s="140">
        <v>2019</v>
      </c>
      <c r="B5757" s="128" t="s">
        <v>29412</v>
      </c>
      <c r="C5757" s="102" t="s">
        <v>40373</v>
      </c>
      <c r="D5757" s="128" t="s">
        <v>40447</v>
      </c>
      <c r="E5757" s="128" t="s">
        <v>40413</v>
      </c>
      <c r="F5757" s="123" t="s">
        <v>10085</v>
      </c>
      <c r="G5757" s="142">
        <v>18531</v>
      </c>
      <c r="H5757" s="102" t="s">
        <v>36410</v>
      </c>
      <c r="I5757" s="128" t="s">
        <v>15082</v>
      </c>
      <c r="J5757" s="140" t="s">
        <v>40448</v>
      </c>
      <c r="K5757" s="128"/>
      <c r="L5757" s="143"/>
      <c r="M5757" s="140">
        <v>1</v>
      </c>
      <c r="N5757" s="200" t="s">
        <v>40404</v>
      </c>
      <c r="O5757" s="140" t="s">
        <v>12252</v>
      </c>
      <c r="P5757" s="140"/>
      <c r="Q5757" s="140" t="s">
        <v>18165</v>
      </c>
      <c r="R5757" s="140"/>
      <c r="S5757" s="140"/>
      <c r="T5757" s="140" t="s">
        <v>20579</v>
      </c>
      <c r="U5757" s="128" t="s">
        <v>40415</v>
      </c>
      <c r="V5757" s="140">
        <v>6.5</v>
      </c>
      <c r="W5757" s="130"/>
      <c r="X5757" s="113"/>
    </row>
    <row r="5758" spans="1:24" ht="12.95" customHeight="1" x14ac:dyDescent="0.2">
      <c r="A5758" s="140">
        <v>2019</v>
      </c>
      <c r="B5758" s="128" t="s">
        <v>29412</v>
      </c>
      <c r="C5758" s="102" t="s">
        <v>40373</v>
      </c>
      <c r="D5758" s="128" t="s">
        <v>40449</v>
      </c>
      <c r="E5758" s="128" t="s">
        <v>40414</v>
      </c>
      <c r="F5758" s="123" t="s">
        <v>10085</v>
      </c>
      <c r="G5758" s="142">
        <v>18531</v>
      </c>
      <c r="H5758" s="102" t="s">
        <v>36410</v>
      </c>
      <c r="I5758" s="128" t="s">
        <v>15082</v>
      </c>
      <c r="J5758" s="140" t="s">
        <v>40450</v>
      </c>
      <c r="K5758" s="128"/>
      <c r="L5758" s="143"/>
      <c r="M5758" s="140">
        <v>1</v>
      </c>
      <c r="N5758" s="200" t="s">
        <v>40404</v>
      </c>
      <c r="O5758" s="140" t="s">
        <v>3620</v>
      </c>
      <c r="P5758" s="140" t="s">
        <v>162</v>
      </c>
      <c r="Q5758" s="140" t="s">
        <v>40451</v>
      </c>
      <c r="R5758" s="140"/>
      <c r="S5758" s="140" t="s">
        <v>8315</v>
      </c>
      <c r="T5758" s="140" t="s">
        <v>20579</v>
      </c>
      <c r="U5758" s="128" t="s">
        <v>40452</v>
      </c>
      <c r="V5758" s="140">
        <v>8.5</v>
      </c>
      <c r="W5758" s="130"/>
      <c r="X5758" s="113"/>
    </row>
    <row r="5759" spans="1:24" ht="12.95" customHeight="1" x14ac:dyDescent="0.2">
      <c r="A5759" s="140">
        <v>2019</v>
      </c>
      <c r="B5759" s="128" t="s">
        <v>29412</v>
      </c>
      <c r="C5759" s="102" t="s">
        <v>40373</v>
      </c>
      <c r="D5759" s="128" t="s">
        <v>40453</v>
      </c>
      <c r="E5759" s="128" t="s">
        <v>40454</v>
      </c>
      <c r="F5759" s="123" t="s">
        <v>10085</v>
      </c>
      <c r="G5759" s="142">
        <v>18528</v>
      </c>
      <c r="H5759" s="102" t="s">
        <v>36410</v>
      </c>
      <c r="I5759" s="128" t="s">
        <v>15082</v>
      </c>
      <c r="J5759" s="140" t="s">
        <v>40455</v>
      </c>
      <c r="K5759" s="128"/>
      <c r="L5759" s="143"/>
      <c r="M5759" s="140">
        <v>1</v>
      </c>
      <c r="N5759" s="144" t="s">
        <v>40404</v>
      </c>
      <c r="O5759" s="140" t="s">
        <v>20529</v>
      </c>
      <c r="P5759" s="140" t="s">
        <v>20529</v>
      </c>
      <c r="Q5759" s="140" t="s">
        <v>20529</v>
      </c>
      <c r="R5759" s="140" t="s">
        <v>7035</v>
      </c>
      <c r="S5759" s="140" t="s">
        <v>11080</v>
      </c>
      <c r="T5759" s="140" t="s">
        <v>20579</v>
      </c>
      <c r="U5759" s="128" t="s">
        <v>40456</v>
      </c>
      <c r="V5759" s="140" t="s">
        <v>38531</v>
      </c>
      <c r="W5759" s="130"/>
      <c r="X5759" s="113"/>
    </row>
    <row r="5760" spans="1:24" ht="12.95" customHeight="1" x14ac:dyDescent="0.2">
      <c r="A5760" s="140">
        <v>2019</v>
      </c>
      <c r="B5760" s="128" t="s">
        <v>29412</v>
      </c>
      <c r="C5760" s="102" t="s">
        <v>40373</v>
      </c>
      <c r="D5760" s="128" t="s">
        <v>40457</v>
      </c>
      <c r="E5760" s="128" t="s">
        <v>40458</v>
      </c>
      <c r="F5760" s="123" t="s">
        <v>10085</v>
      </c>
      <c r="G5760" s="142">
        <v>18531</v>
      </c>
      <c r="H5760" s="102" t="s">
        <v>36410</v>
      </c>
      <c r="I5760" s="128" t="s">
        <v>15082</v>
      </c>
      <c r="J5760" s="140" t="s">
        <v>11812</v>
      </c>
      <c r="K5760" s="128"/>
      <c r="L5760" s="143"/>
      <c r="M5760" s="140">
        <v>1</v>
      </c>
      <c r="N5760" s="144" t="s">
        <v>40387</v>
      </c>
      <c r="O5760" s="140" t="s">
        <v>20529</v>
      </c>
      <c r="P5760" s="140" t="s">
        <v>20529</v>
      </c>
      <c r="Q5760" s="140" t="s">
        <v>20529</v>
      </c>
      <c r="R5760" s="140" t="s">
        <v>7035</v>
      </c>
      <c r="S5760" s="140" t="s">
        <v>11080</v>
      </c>
      <c r="T5760" s="140" t="s">
        <v>20579</v>
      </c>
      <c r="U5760" s="128" t="s">
        <v>40459</v>
      </c>
      <c r="V5760" s="140" t="s">
        <v>7786</v>
      </c>
      <c r="W5760" s="130"/>
      <c r="X5760" s="113"/>
    </row>
    <row r="5761" spans="1:24" ht="12.95" customHeight="1" x14ac:dyDescent="0.2">
      <c r="A5761" s="115">
        <v>2006</v>
      </c>
      <c r="B5761" s="128" t="s">
        <v>29412</v>
      </c>
      <c r="C5761" s="102" t="s">
        <v>15563</v>
      </c>
      <c r="D5761" s="347" t="s">
        <v>37682</v>
      </c>
      <c r="E5761" s="102" t="s">
        <v>3270</v>
      </c>
      <c r="F5761" s="102" t="s">
        <v>14834</v>
      </c>
      <c r="G5761" s="105">
        <v>16528</v>
      </c>
      <c r="H5761" s="102" t="s">
        <v>7198</v>
      </c>
      <c r="I5761" s="102" t="s">
        <v>11819</v>
      </c>
      <c r="J5761" s="102" t="s">
        <v>5545</v>
      </c>
      <c r="K5761" s="102"/>
      <c r="L5761" s="111" t="s">
        <v>15564</v>
      </c>
      <c r="M5761" s="102">
        <v>1</v>
      </c>
      <c r="N5761" s="138">
        <v>42</v>
      </c>
      <c r="O5761" s="102" t="s">
        <v>9160</v>
      </c>
      <c r="P5761" s="102"/>
      <c r="Q5761" s="102"/>
      <c r="R5761" s="102"/>
      <c r="S5761" s="102"/>
      <c r="T5761" s="140" t="s">
        <v>20579</v>
      </c>
      <c r="U5761" s="128" t="s">
        <v>40415</v>
      </c>
      <c r="V5761" s="127">
        <v>6</v>
      </c>
      <c r="W5761" s="107"/>
      <c r="X5761" s="324"/>
    </row>
    <row r="5762" spans="1:24" ht="12.95" customHeight="1" x14ac:dyDescent="0.2">
      <c r="A5762" s="149">
        <v>35309</v>
      </c>
      <c r="B5762" s="128" t="s">
        <v>29412</v>
      </c>
      <c r="C5762" s="103" t="s">
        <v>9189</v>
      </c>
      <c r="D5762" s="129" t="s">
        <v>32493</v>
      </c>
      <c r="E5762" s="102" t="s">
        <v>9648</v>
      </c>
      <c r="F5762" s="102" t="s">
        <v>14834</v>
      </c>
      <c r="G5762" s="105">
        <v>14878</v>
      </c>
      <c r="H5762" s="102" t="s">
        <v>5011</v>
      </c>
      <c r="I5762" s="102" t="s">
        <v>2625</v>
      </c>
      <c r="J5762" s="102" t="s">
        <v>17109</v>
      </c>
      <c r="K5762" s="132" t="s">
        <v>10868</v>
      </c>
      <c r="L5762" s="111" t="s">
        <v>41715</v>
      </c>
      <c r="M5762" s="102">
        <v>2</v>
      </c>
      <c r="N5762" s="112" t="s">
        <v>16065</v>
      </c>
      <c r="O5762" s="102" t="s">
        <v>17110</v>
      </c>
      <c r="P5762" s="102"/>
      <c r="Q5762" s="102" t="s">
        <v>17434</v>
      </c>
      <c r="R5762" s="102"/>
      <c r="S5762" s="102" t="s">
        <v>8315</v>
      </c>
      <c r="T5762" s="102" t="s">
        <v>20540</v>
      </c>
      <c r="U5762" s="102" t="s">
        <v>21374</v>
      </c>
      <c r="V5762" s="102">
        <v>9.5</v>
      </c>
      <c r="W5762" s="102"/>
      <c r="X5762" s="324"/>
    </row>
    <row r="5763" spans="1:24" ht="12.95" customHeight="1" x14ac:dyDescent="0.2">
      <c r="A5763" s="149">
        <v>35309</v>
      </c>
      <c r="B5763" s="128" t="s">
        <v>29412</v>
      </c>
      <c r="C5763" s="102" t="s">
        <v>9189</v>
      </c>
      <c r="D5763" s="129" t="s">
        <v>32494</v>
      </c>
      <c r="E5763" s="102" t="s">
        <v>9649</v>
      </c>
      <c r="F5763" s="102" t="s">
        <v>14834</v>
      </c>
      <c r="G5763" s="105">
        <v>14992</v>
      </c>
      <c r="H5763" s="102" t="s">
        <v>5011</v>
      </c>
      <c r="I5763" s="102" t="s">
        <v>17111</v>
      </c>
      <c r="J5763" s="102" t="s">
        <v>17112</v>
      </c>
      <c r="K5763" s="132" t="s">
        <v>10273</v>
      </c>
      <c r="L5763" s="111" t="s">
        <v>41721</v>
      </c>
      <c r="M5763" s="102">
        <v>1</v>
      </c>
      <c r="N5763" s="112" t="s">
        <v>32495</v>
      </c>
      <c r="O5763" s="102" t="s">
        <v>16499</v>
      </c>
      <c r="P5763" s="102" t="s">
        <v>9125</v>
      </c>
      <c r="Q5763" s="102" t="s">
        <v>19708</v>
      </c>
      <c r="R5763" s="102"/>
      <c r="S5763" s="102"/>
      <c r="T5763" s="102" t="s">
        <v>20540</v>
      </c>
      <c r="U5763" s="102" t="s">
        <v>21375</v>
      </c>
      <c r="V5763" s="102">
        <v>7</v>
      </c>
      <c r="W5763" s="102"/>
      <c r="X5763" s="324"/>
    </row>
    <row r="5764" spans="1:24" ht="12.95" customHeight="1" x14ac:dyDescent="0.2">
      <c r="A5764" s="149">
        <v>35309</v>
      </c>
      <c r="B5764" s="128" t="s">
        <v>29412</v>
      </c>
      <c r="C5764" s="102" t="s">
        <v>9189</v>
      </c>
      <c r="D5764" s="102" t="s">
        <v>37683</v>
      </c>
      <c r="E5764" s="115" t="s">
        <v>9650</v>
      </c>
      <c r="F5764" s="115" t="s">
        <v>14834</v>
      </c>
      <c r="G5764" s="105">
        <v>16278</v>
      </c>
      <c r="H5764" s="102" t="s">
        <v>32496</v>
      </c>
      <c r="I5764" s="102" t="s">
        <v>11819</v>
      </c>
      <c r="J5764" s="102" t="s">
        <v>2240</v>
      </c>
      <c r="K5764" s="132" t="s">
        <v>9724</v>
      </c>
      <c r="L5764" s="111"/>
      <c r="M5764" s="109">
        <v>1.5</v>
      </c>
      <c r="N5764" s="108" t="s">
        <v>30964</v>
      </c>
      <c r="O5764" s="102"/>
      <c r="P5764" s="102"/>
      <c r="Q5764" s="102" t="s">
        <v>18159</v>
      </c>
      <c r="R5764" s="109"/>
      <c r="S5764" s="102"/>
      <c r="T5764" s="102" t="s">
        <v>20547</v>
      </c>
      <c r="U5764" s="102" t="s">
        <v>9182</v>
      </c>
      <c r="V5764" s="109">
        <v>5.5</v>
      </c>
      <c r="W5764" s="107"/>
      <c r="X5764" s="324"/>
    </row>
    <row r="5765" spans="1:24" ht="12.95" customHeight="1" x14ac:dyDescent="0.2">
      <c r="A5765" s="149">
        <v>35309</v>
      </c>
      <c r="B5765" s="128" t="s">
        <v>29412</v>
      </c>
      <c r="C5765" s="102" t="s">
        <v>9189</v>
      </c>
      <c r="D5765" s="102" t="s">
        <v>37684</v>
      </c>
      <c r="E5765" s="115" t="s">
        <v>9651</v>
      </c>
      <c r="F5765" s="115" t="s">
        <v>14834</v>
      </c>
      <c r="G5765" s="105">
        <v>14380</v>
      </c>
      <c r="H5765" s="102" t="s">
        <v>30772</v>
      </c>
      <c r="I5765" s="102" t="s">
        <v>2625</v>
      </c>
      <c r="J5765" s="102" t="s">
        <v>10927</v>
      </c>
      <c r="K5765" s="132" t="s">
        <v>2314</v>
      </c>
      <c r="L5765" s="111"/>
      <c r="M5765" s="109">
        <v>3</v>
      </c>
      <c r="N5765" s="112" t="s">
        <v>17113</v>
      </c>
      <c r="O5765" s="102" t="s">
        <v>3620</v>
      </c>
      <c r="P5765" s="102"/>
      <c r="Q5765" s="102" t="s">
        <v>19550</v>
      </c>
      <c r="R5765" s="109"/>
      <c r="S5765" s="102"/>
      <c r="T5765" s="102" t="s">
        <v>20539</v>
      </c>
      <c r="U5765" s="102" t="s">
        <v>17114</v>
      </c>
      <c r="V5765" s="109">
        <v>6.5</v>
      </c>
      <c r="W5765" s="107"/>
      <c r="X5765" s="324"/>
    </row>
    <row r="5766" spans="1:24" ht="12.95" customHeight="1" x14ac:dyDescent="0.2">
      <c r="A5766" s="149">
        <v>35521</v>
      </c>
      <c r="B5766" s="128" t="s">
        <v>29412</v>
      </c>
      <c r="C5766" s="103" t="s">
        <v>1123</v>
      </c>
      <c r="D5766" s="102" t="s">
        <v>37685</v>
      </c>
      <c r="E5766" s="115" t="s">
        <v>7212</v>
      </c>
      <c r="F5766" s="115" t="s">
        <v>14834</v>
      </c>
      <c r="G5766" s="105">
        <v>15171</v>
      </c>
      <c r="H5766" s="102" t="s">
        <v>31525</v>
      </c>
      <c r="I5766" s="102" t="s">
        <v>7198</v>
      </c>
      <c r="J5766" s="102" t="s">
        <v>9714</v>
      </c>
      <c r="K5766" s="132" t="s">
        <v>14235</v>
      </c>
      <c r="L5766" s="111"/>
      <c r="M5766" s="109">
        <v>0.5</v>
      </c>
      <c r="N5766" s="108">
        <v>41</v>
      </c>
      <c r="O5766" s="102"/>
      <c r="P5766" s="102" t="s">
        <v>162</v>
      </c>
      <c r="Q5766" s="102" t="s">
        <v>16757</v>
      </c>
      <c r="R5766" s="109"/>
      <c r="S5766" s="102"/>
      <c r="T5766" s="102" t="s">
        <v>20542</v>
      </c>
      <c r="U5766" s="102" t="s">
        <v>5638</v>
      </c>
      <c r="V5766" s="109">
        <v>7</v>
      </c>
      <c r="W5766" s="107"/>
      <c r="X5766" s="324"/>
    </row>
    <row r="5767" spans="1:24" ht="12.95" customHeight="1" x14ac:dyDescent="0.2">
      <c r="A5767" s="149">
        <v>35521</v>
      </c>
      <c r="B5767" s="128" t="s">
        <v>29412</v>
      </c>
      <c r="C5767" s="102" t="s">
        <v>1123</v>
      </c>
      <c r="D5767" s="102" t="s">
        <v>37686</v>
      </c>
      <c r="E5767" s="115" t="s">
        <v>7213</v>
      </c>
      <c r="F5767" s="115" t="s">
        <v>14834</v>
      </c>
      <c r="G5767" s="105">
        <v>16355</v>
      </c>
      <c r="H5767" s="102" t="s">
        <v>32299</v>
      </c>
      <c r="I5767" s="102" t="s">
        <v>32497</v>
      </c>
      <c r="J5767" s="102" t="s">
        <v>5639</v>
      </c>
      <c r="K5767" s="132" t="s">
        <v>14236</v>
      </c>
      <c r="L5767" s="111"/>
      <c r="M5767" s="109">
        <v>1.5</v>
      </c>
      <c r="N5767" s="108" t="s">
        <v>32498</v>
      </c>
      <c r="O5767" s="102" t="s">
        <v>3620</v>
      </c>
      <c r="P5767" s="102" t="s">
        <v>2447</v>
      </c>
      <c r="Q5767" s="102" t="s">
        <v>20859</v>
      </c>
      <c r="R5767" s="109"/>
      <c r="S5767" s="102" t="s">
        <v>8315</v>
      </c>
      <c r="T5767" s="102" t="s">
        <v>20542</v>
      </c>
      <c r="U5767" s="102" t="s">
        <v>20625</v>
      </c>
      <c r="V5767" s="109">
        <v>7</v>
      </c>
      <c r="W5767" s="107"/>
      <c r="X5767" s="324"/>
    </row>
    <row r="5768" spans="1:24" ht="12.95" customHeight="1" x14ac:dyDescent="0.2">
      <c r="A5768" s="149">
        <v>35521</v>
      </c>
      <c r="B5768" s="128" t="s">
        <v>29412</v>
      </c>
      <c r="C5768" s="102" t="s">
        <v>1123</v>
      </c>
      <c r="D5768" s="102" t="s">
        <v>37687</v>
      </c>
      <c r="E5768" s="115" t="s">
        <v>749</v>
      </c>
      <c r="F5768" s="115" t="s">
        <v>14834</v>
      </c>
      <c r="G5768" s="105">
        <v>16393</v>
      </c>
      <c r="H5768" s="102" t="s">
        <v>10191</v>
      </c>
      <c r="I5768" s="102" t="s">
        <v>11819</v>
      </c>
      <c r="J5768" s="102" t="s">
        <v>2345</v>
      </c>
      <c r="K5768" s="132" t="s">
        <v>750</v>
      </c>
      <c r="L5768" s="133" t="s">
        <v>10018</v>
      </c>
      <c r="M5768" s="109">
        <v>3</v>
      </c>
      <c r="N5768" s="112" t="s">
        <v>17115</v>
      </c>
      <c r="O5768" s="102" t="s">
        <v>21038</v>
      </c>
      <c r="P5768" s="102"/>
      <c r="Q5768" s="102"/>
      <c r="R5768" s="109"/>
      <c r="S5768" s="102"/>
      <c r="T5768" s="102" t="s">
        <v>20547</v>
      </c>
      <c r="U5768" s="102" t="s">
        <v>13305</v>
      </c>
      <c r="V5768" s="109">
        <v>6.5</v>
      </c>
      <c r="W5768" s="107"/>
      <c r="X5768" s="324"/>
    </row>
    <row r="5769" spans="1:24" ht="12.95" customHeight="1" x14ac:dyDescent="0.2">
      <c r="A5769" s="149">
        <v>35521</v>
      </c>
      <c r="B5769" s="128" t="s">
        <v>29412</v>
      </c>
      <c r="C5769" s="102" t="s">
        <v>1123</v>
      </c>
      <c r="D5769" s="102" t="s">
        <v>37688</v>
      </c>
      <c r="E5769" s="115" t="s">
        <v>751</v>
      </c>
      <c r="F5769" s="115" t="s">
        <v>14834</v>
      </c>
      <c r="G5769" s="105">
        <v>16567</v>
      </c>
      <c r="H5769" s="102" t="s">
        <v>5011</v>
      </c>
      <c r="I5769" s="102" t="s">
        <v>2625</v>
      </c>
      <c r="J5769" s="102" t="s">
        <v>6851</v>
      </c>
      <c r="K5769" s="132" t="s">
        <v>3614</v>
      </c>
      <c r="L5769" s="111"/>
      <c r="M5769" s="109">
        <v>0.5</v>
      </c>
      <c r="N5769" s="108">
        <v>21</v>
      </c>
      <c r="O5769" s="102" t="s">
        <v>9125</v>
      </c>
      <c r="P5769" s="102"/>
      <c r="Q5769" s="102" t="s">
        <v>19571</v>
      </c>
      <c r="R5769" s="109"/>
      <c r="S5769" s="102"/>
      <c r="T5769" s="102" t="s">
        <v>20540</v>
      </c>
      <c r="U5769" s="102" t="s">
        <v>2477</v>
      </c>
      <c r="V5769" s="109">
        <v>5.5</v>
      </c>
      <c r="W5769" s="107"/>
      <c r="X5769" s="324"/>
    </row>
    <row r="5770" spans="1:24" ht="12.95" customHeight="1" x14ac:dyDescent="0.2">
      <c r="A5770" s="149">
        <v>35916</v>
      </c>
      <c r="B5770" s="128" t="s">
        <v>29412</v>
      </c>
      <c r="C5770" s="103" t="s">
        <v>510</v>
      </c>
      <c r="D5770" s="102" t="s">
        <v>37689</v>
      </c>
      <c r="E5770" s="115" t="s">
        <v>10646</v>
      </c>
      <c r="F5770" s="115" t="s">
        <v>14834</v>
      </c>
      <c r="G5770" s="105">
        <v>14783</v>
      </c>
      <c r="H5770" s="102" t="s">
        <v>5011</v>
      </c>
      <c r="I5770" s="102" t="s">
        <v>7198</v>
      </c>
      <c r="J5770" s="102" t="s">
        <v>9219</v>
      </c>
      <c r="K5770" s="132" t="s">
        <v>7681</v>
      </c>
      <c r="L5770" s="111"/>
      <c r="M5770" s="109">
        <v>2</v>
      </c>
      <c r="N5770" s="112" t="s">
        <v>17051</v>
      </c>
      <c r="O5770" s="102"/>
      <c r="P5770" s="102"/>
      <c r="Q5770" s="102" t="s">
        <v>20517</v>
      </c>
      <c r="R5770" s="109"/>
      <c r="S5770" s="102"/>
      <c r="T5770" s="102" t="s">
        <v>28757</v>
      </c>
      <c r="U5770" s="102" t="s">
        <v>619</v>
      </c>
      <c r="V5770" s="109">
        <v>7.5</v>
      </c>
      <c r="W5770" s="107"/>
      <c r="X5770" s="324"/>
    </row>
    <row r="5771" spans="1:24" ht="12.95" customHeight="1" x14ac:dyDescent="0.2">
      <c r="A5771" s="149">
        <v>35916</v>
      </c>
      <c r="B5771" s="128" t="s">
        <v>29412</v>
      </c>
      <c r="C5771" s="102" t="s">
        <v>510</v>
      </c>
      <c r="D5771" s="102" t="s">
        <v>37690</v>
      </c>
      <c r="E5771" s="115" t="s">
        <v>10647</v>
      </c>
      <c r="F5771" s="115" t="s">
        <v>14834</v>
      </c>
      <c r="G5771" s="105">
        <v>15703</v>
      </c>
      <c r="H5771" s="102" t="s">
        <v>11819</v>
      </c>
      <c r="I5771" s="102" t="s">
        <v>10103</v>
      </c>
      <c r="J5771" s="102" t="s">
        <v>7894</v>
      </c>
      <c r="K5771" s="132" t="s">
        <v>4840</v>
      </c>
      <c r="L5771" s="111"/>
      <c r="M5771" s="109">
        <v>1</v>
      </c>
      <c r="N5771" s="108" t="s">
        <v>32064</v>
      </c>
      <c r="O5771" s="102" t="s">
        <v>12252</v>
      </c>
      <c r="P5771" s="102" t="s">
        <v>162</v>
      </c>
      <c r="Q5771" s="102" t="s">
        <v>16814</v>
      </c>
      <c r="R5771" s="109"/>
      <c r="S5771" s="102"/>
      <c r="T5771" s="102" t="s">
        <v>7789</v>
      </c>
      <c r="U5771" s="102" t="s">
        <v>17116</v>
      </c>
      <c r="V5771" s="109">
        <v>8</v>
      </c>
      <c r="W5771" s="107"/>
      <c r="X5771" s="324"/>
    </row>
    <row r="5772" spans="1:24" ht="12.95" customHeight="1" x14ac:dyDescent="0.2">
      <c r="A5772" s="149">
        <v>35916</v>
      </c>
      <c r="B5772" s="128" t="s">
        <v>29412</v>
      </c>
      <c r="C5772" s="102" t="s">
        <v>510</v>
      </c>
      <c r="D5772" s="102" t="s">
        <v>37691</v>
      </c>
      <c r="E5772" s="115" t="s">
        <v>10648</v>
      </c>
      <c r="F5772" s="115" t="s">
        <v>14834</v>
      </c>
      <c r="G5772" s="105">
        <v>15921</v>
      </c>
      <c r="H5772" s="102" t="s">
        <v>10103</v>
      </c>
      <c r="I5772" s="102" t="s">
        <v>11819</v>
      </c>
      <c r="J5772" s="102" t="s">
        <v>8552</v>
      </c>
      <c r="K5772" s="132" t="s">
        <v>8954</v>
      </c>
      <c r="L5772" s="111"/>
      <c r="M5772" s="109">
        <v>3</v>
      </c>
      <c r="N5772" s="112" t="s">
        <v>17117</v>
      </c>
      <c r="O5772" s="102" t="s">
        <v>17670</v>
      </c>
      <c r="P5772" s="102" t="s">
        <v>15928</v>
      </c>
      <c r="Q5772" s="102" t="s">
        <v>21039</v>
      </c>
      <c r="R5772" s="109"/>
      <c r="S5772" s="102" t="s">
        <v>9435</v>
      </c>
      <c r="T5772" s="102" t="s">
        <v>7789</v>
      </c>
      <c r="U5772" s="102" t="s">
        <v>21376</v>
      </c>
      <c r="V5772" s="109">
        <v>7</v>
      </c>
      <c r="W5772" s="107"/>
      <c r="X5772" s="324"/>
    </row>
    <row r="5773" spans="1:24" ht="12.95" customHeight="1" x14ac:dyDescent="0.2">
      <c r="A5773" s="149">
        <v>35916</v>
      </c>
      <c r="B5773" s="128" t="s">
        <v>29412</v>
      </c>
      <c r="C5773" s="102" t="s">
        <v>510</v>
      </c>
      <c r="D5773" s="102" t="s">
        <v>37692</v>
      </c>
      <c r="E5773" s="115" t="s">
        <v>10649</v>
      </c>
      <c r="F5773" s="115" t="s">
        <v>14834</v>
      </c>
      <c r="G5773" s="105">
        <v>16485</v>
      </c>
      <c r="H5773" s="102" t="s">
        <v>31422</v>
      </c>
      <c r="I5773" s="102" t="s">
        <v>11819</v>
      </c>
      <c r="J5773" s="102" t="s">
        <v>10926</v>
      </c>
      <c r="K5773" s="132" t="s">
        <v>6852</v>
      </c>
      <c r="L5773" s="111"/>
      <c r="M5773" s="109">
        <v>0.5</v>
      </c>
      <c r="N5773" s="108" t="s">
        <v>12003</v>
      </c>
      <c r="O5773" s="102"/>
      <c r="P5773" s="102"/>
      <c r="Q5773" s="102" t="s">
        <v>16565</v>
      </c>
      <c r="R5773" s="109"/>
      <c r="S5773" s="102"/>
      <c r="T5773" s="102" t="s">
        <v>20546</v>
      </c>
      <c r="U5773" s="102" t="s">
        <v>6151</v>
      </c>
      <c r="V5773" s="109">
        <v>4.5</v>
      </c>
      <c r="W5773" s="107"/>
      <c r="X5773" s="324"/>
    </row>
    <row r="5774" spans="1:24" ht="12.95" customHeight="1" x14ac:dyDescent="0.2">
      <c r="A5774" s="149">
        <v>36220</v>
      </c>
      <c r="B5774" s="128" t="s">
        <v>29412</v>
      </c>
      <c r="C5774" s="102" t="s">
        <v>511</v>
      </c>
      <c r="D5774" s="129" t="s">
        <v>2835</v>
      </c>
      <c r="E5774" s="102" t="s">
        <v>9652</v>
      </c>
      <c r="F5774" s="102" t="s">
        <v>14834</v>
      </c>
      <c r="G5774" s="105">
        <v>16303</v>
      </c>
      <c r="H5774" s="102" t="s">
        <v>11819</v>
      </c>
      <c r="I5774" s="102" t="s">
        <v>32499</v>
      </c>
      <c r="J5774" s="102" t="s">
        <v>5646</v>
      </c>
      <c r="K5774" s="102" t="s">
        <v>21041</v>
      </c>
      <c r="L5774" s="111" t="s">
        <v>1908</v>
      </c>
      <c r="M5774" s="109">
        <v>2</v>
      </c>
      <c r="N5774" s="112" t="s">
        <v>16044</v>
      </c>
      <c r="O5774" s="102" t="s">
        <v>248</v>
      </c>
      <c r="P5774" s="102" t="s">
        <v>13301</v>
      </c>
      <c r="Q5774" s="102" t="s">
        <v>19145</v>
      </c>
      <c r="R5774" s="109"/>
      <c r="S5774" s="102"/>
      <c r="T5774" s="102" t="s">
        <v>20547</v>
      </c>
      <c r="U5774" s="102" t="s">
        <v>17118</v>
      </c>
      <c r="V5774" s="109">
        <v>6</v>
      </c>
      <c r="W5774" s="102"/>
      <c r="X5774" s="324"/>
    </row>
    <row r="5775" spans="1:24" ht="12.95" customHeight="1" x14ac:dyDescent="0.2">
      <c r="A5775" s="149">
        <v>36220</v>
      </c>
      <c r="B5775" s="128" t="s">
        <v>29412</v>
      </c>
      <c r="C5775" s="102" t="s">
        <v>511</v>
      </c>
      <c r="D5775" s="129" t="s">
        <v>2836</v>
      </c>
      <c r="E5775" s="102" t="s">
        <v>1622</v>
      </c>
      <c r="F5775" s="102" t="s">
        <v>14834</v>
      </c>
      <c r="G5775" s="105">
        <v>16304</v>
      </c>
      <c r="H5775" s="102" t="s">
        <v>32500</v>
      </c>
      <c r="I5775" s="102" t="s">
        <v>31141</v>
      </c>
      <c r="J5775" s="102" t="s">
        <v>9902</v>
      </c>
      <c r="K5775" s="102" t="s">
        <v>21042</v>
      </c>
      <c r="L5775" s="111" t="s">
        <v>1909</v>
      </c>
      <c r="M5775" s="109">
        <v>2</v>
      </c>
      <c r="N5775" s="125" t="s">
        <v>32501</v>
      </c>
      <c r="O5775" s="102" t="s">
        <v>10189</v>
      </c>
      <c r="P5775" s="102" t="s">
        <v>13301</v>
      </c>
      <c r="Q5775" s="102" t="s">
        <v>17434</v>
      </c>
      <c r="R5775" s="109"/>
      <c r="S5775" s="102"/>
      <c r="T5775" s="102" t="s">
        <v>20547</v>
      </c>
      <c r="U5775" s="102" t="s">
        <v>21040</v>
      </c>
      <c r="V5775" s="109">
        <v>7.5</v>
      </c>
      <c r="W5775" s="102"/>
      <c r="X5775" s="324"/>
    </row>
    <row r="5776" spans="1:24" ht="12.95" customHeight="1" x14ac:dyDescent="0.2">
      <c r="A5776" s="149">
        <v>36220</v>
      </c>
      <c r="B5776" s="128" t="s">
        <v>29412</v>
      </c>
      <c r="C5776" s="102" t="s">
        <v>511</v>
      </c>
      <c r="D5776" s="129" t="s">
        <v>2837</v>
      </c>
      <c r="E5776" s="102" t="s">
        <v>1623</v>
      </c>
      <c r="F5776" s="102" t="s">
        <v>14834</v>
      </c>
      <c r="G5776" s="105">
        <v>16303</v>
      </c>
      <c r="H5776" s="102" t="s">
        <v>32502</v>
      </c>
      <c r="I5776" s="102" t="s">
        <v>11819</v>
      </c>
      <c r="J5776" s="102" t="s">
        <v>10776</v>
      </c>
      <c r="K5776" s="102" t="s">
        <v>21043</v>
      </c>
      <c r="L5776" s="111" t="s">
        <v>3705</v>
      </c>
      <c r="M5776" s="109">
        <v>1.5</v>
      </c>
      <c r="N5776" s="112" t="s">
        <v>32503</v>
      </c>
      <c r="O5776" s="102" t="s">
        <v>9125</v>
      </c>
      <c r="P5776" s="102" t="s">
        <v>9160</v>
      </c>
      <c r="Q5776" s="102" t="s">
        <v>20096</v>
      </c>
      <c r="R5776" s="109"/>
      <c r="S5776" s="102"/>
      <c r="T5776" s="102" t="s">
        <v>20547</v>
      </c>
      <c r="U5776" s="102" t="s">
        <v>2476</v>
      </c>
      <c r="V5776" s="109">
        <v>7</v>
      </c>
      <c r="W5776" s="102"/>
      <c r="X5776" s="324"/>
    </row>
    <row r="5777" spans="1:24" ht="12.95" customHeight="1" x14ac:dyDescent="0.2">
      <c r="A5777" s="149">
        <v>36220</v>
      </c>
      <c r="B5777" s="128" t="s">
        <v>29412</v>
      </c>
      <c r="C5777" s="102" t="s">
        <v>511</v>
      </c>
      <c r="D5777" s="129" t="s">
        <v>7779</v>
      </c>
      <c r="E5777" s="102" t="s">
        <v>1624</v>
      </c>
      <c r="F5777" s="102" t="s">
        <v>14834</v>
      </c>
      <c r="G5777" s="105">
        <v>16305</v>
      </c>
      <c r="H5777" s="102" t="s">
        <v>11819</v>
      </c>
      <c r="I5777" s="102" t="s">
        <v>30791</v>
      </c>
      <c r="J5777" s="102" t="s">
        <v>3967</v>
      </c>
      <c r="K5777" s="102" t="s">
        <v>21044</v>
      </c>
      <c r="L5777" s="111" t="s">
        <v>3706</v>
      </c>
      <c r="M5777" s="109">
        <v>1</v>
      </c>
      <c r="N5777" s="112" t="s">
        <v>2482</v>
      </c>
      <c r="O5777" s="102" t="s">
        <v>14682</v>
      </c>
      <c r="P5777" s="102" t="s">
        <v>162</v>
      </c>
      <c r="Q5777" s="102" t="s">
        <v>16548</v>
      </c>
      <c r="R5777" s="109"/>
      <c r="S5777" s="102" t="s">
        <v>8315</v>
      </c>
      <c r="T5777" s="102" t="s">
        <v>20547</v>
      </c>
      <c r="U5777" s="102" t="s">
        <v>21259</v>
      </c>
      <c r="V5777" s="109">
        <v>4.5</v>
      </c>
      <c r="W5777" s="102"/>
      <c r="X5777" s="324"/>
    </row>
    <row r="5778" spans="1:24" ht="12.95" customHeight="1" x14ac:dyDescent="0.2">
      <c r="A5778" s="149">
        <v>36220</v>
      </c>
      <c r="B5778" s="128" t="s">
        <v>29412</v>
      </c>
      <c r="C5778" s="102" t="s">
        <v>511</v>
      </c>
      <c r="D5778" s="129" t="s">
        <v>1663</v>
      </c>
      <c r="E5778" s="102" t="s">
        <v>1625</v>
      </c>
      <c r="F5778" s="102" t="s">
        <v>14834</v>
      </c>
      <c r="G5778" s="105">
        <v>16305</v>
      </c>
      <c r="H5778" s="102" t="s">
        <v>11819</v>
      </c>
      <c r="I5778" s="102" t="s">
        <v>30791</v>
      </c>
      <c r="J5778" s="102" t="s">
        <v>13765</v>
      </c>
      <c r="K5778" s="102" t="s">
        <v>21045</v>
      </c>
      <c r="L5778" s="111" t="s">
        <v>3707</v>
      </c>
      <c r="M5778" s="109">
        <v>3</v>
      </c>
      <c r="N5778" s="112" t="s">
        <v>17120</v>
      </c>
      <c r="O5778" s="102" t="s">
        <v>683</v>
      </c>
      <c r="P5778" s="102" t="s">
        <v>4709</v>
      </c>
      <c r="Q5778" s="102" t="s">
        <v>21015</v>
      </c>
      <c r="R5778" s="109"/>
      <c r="S5778" s="102"/>
      <c r="T5778" s="102" t="s">
        <v>20547</v>
      </c>
      <c r="U5778" s="102" t="s">
        <v>2476</v>
      </c>
      <c r="V5778" s="109">
        <v>7</v>
      </c>
      <c r="W5778" s="102"/>
      <c r="X5778" s="324"/>
    </row>
    <row r="5779" spans="1:24" ht="12.95" customHeight="1" x14ac:dyDescent="0.2">
      <c r="A5779" s="149">
        <v>36220</v>
      </c>
      <c r="B5779" s="128" t="s">
        <v>29412</v>
      </c>
      <c r="C5779" s="102" t="s">
        <v>511</v>
      </c>
      <c r="D5779" s="129" t="s">
        <v>15240</v>
      </c>
      <c r="E5779" s="102" t="s">
        <v>1626</v>
      </c>
      <c r="F5779" s="102" t="s">
        <v>14834</v>
      </c>
      <c r="G5779" s="105">
        <v>16305</v>
      </c>
      <c r="H5779" s="102" t="s">
        <v>32504</v>
      </c>
      <c r="I5779" s="102" t="s">
        <v>11819</v>
      </c>
      <c r="J5779" s="102" t="s">
        <v>2815</v>
      </c>
      <c r="K5779" s="102" t="s">
        <v>9500</v>
      </c>
      <c r="L5779" s="111" t="s">
        <v>3708</v>
      </c>
      <c r="M5779" s="109">
        <v>2</v>
      </c>
      <c r="N5779" s="112" t="s">
        <v>32505</v>
      </c>
      <c r="O5779" s="102"/>
      <c r="P5779" s="102"/>
      <c r="Q5779" s="102" t="s">
        <v>15902</v>
      </c>
      <c r="R5779" s="109"/>
      <c r="S5779" s="102" t="s">
        <v>9435</v>
      </c>
      <c r="T5779" s="102" t="s">
        <v>20547</v>
      </c>
      <c r="U5779" s="102" t="s">
        <v>19631</v>
      </c>
      <c r="V5779" s="109">
        <v>7</v>
      </c>
      <c r="W5779" s="102"/>
      <c r="X5779" s="324"/>
    </row>
    <row r="5780" spans="1:24" ht="12.95" customHeight="1" x14ac:dyDescent="0.2">
      <c r="A5780" s="149">
        <v>36220</v>
      </c>
      <c r="B5780" s="128" t="s">
        <v>29412</v>
      </c>
      <c r="C5780" s="102" t="s">
        <v>511</v>
      </c>
      <c r="D5780" s="129" t="s">
        <v>4377</v>
      </c>
      <c r="E5780" s="102" t="s">
        <v>1627</v>
      </c>
      <c r="F5780" s="102" t="s">
        <v>14834</v>
      </c>
      <c r="G5780" s="105">
        <v>16305</v>
      </c>
      <c r="H5780" s="102" t="s">
        <v>11819</v>
      </c>
      <c r="I5780" s="102" t="s">
        <v>30791</v>
      </c>
      <c r="J5780" s="102" t="s">
        <v>4678</v>
      </c>
      <c r="K5780" s="102" t="s">
        <v>21046</v>
      </c>
      <c r="L5780" s="111" t="s">
        <v>3709</v>
      </c>
      <c r="M5780" s="109">
        <v>2</v>
      </c>
      <c r="N5780" s="112" t="s">
        <v>17121</v>
      </c>
      <c r="O5780" s="102" t="s">
        <v>3325</v>
      </c>
      <c r="P5780" s="102" t="s">
        <v>13301</v>
      </c>
      <c r="Q5780" s="102" t="s">
        <v>19131</v>
      </c>
      <c r="R5780" s="109"/>
      <c r="S5780" s="102"/>
      <c r="T5780" s="102" t="s">
        <v>20547</v>
      </c>
      <c r="U5780" s="102" t="s">
        <v>21047</v>
      </c>
      <c r="V5780" s="109">
        <v>8.5</v>
      </c>
      <c r="W5780" s="102"/>
      <c r="X5780" s="324"/>
    </row>
    <row r="5781" spans="1:24" ht="12.95" customHeight="1" x14ac:dyDescent="0.2">
      <c r="A5781" s="149">
        <v>36220</v>
      </c>
      <c r="B5781" s="128" t="s">
        <v>29412</v>
      </c>
      <c r="C5781" s="102" t="s">
        <v>511</v>
      </c>
      <c r="D5781" s="129" t="s">
        <v>678</v>
      </c>
      <c r="E5781" s="102" t="s">
        <v>1628</v>
      </c>
      <c r="F5781" s="102" t="s">
        <v>14834</v>
      </c>
      <c r="G5781" s="105">
        <v>16306</v>
      </c>
      <c r="H5781" s="102" t="s">
        <v>11819</v>
      </c>
      <c r="I5781" s="102" t="s">
        <v>30791</v>
      </c>
      <c r="J5781" s="102" t="s">
        <v>12591</v>
      </c>
      <c r="K5781" s="102" t="s">
        <v>21048</v>
      </c>
      <c r="L5781" s="111" t="s">
        <v>409</v>
      </c>
      <c r="M5781" s="109">
        <v>0.75</v>
      </c>
      <c r="N5781" s="125" t="s">
        <v>12955</v>
      </c>
      <c r="O5781" s="102" t="s">
        <v>12252</v>
      </c>
      <c r="P5781" s="102" t="s">
        <v>9125</v>
      </c>
      <c r="Q5781" s="102" t="s">
        <v>16653</v>
      </c>
      <c r="R5781" s="109"/>
      <c r="S5781" s="102"/>
      <c r="T5781" s="102" t="s">
        <v>20547</v>
      </c>
      <c r="U5781" s="102" t="s">
        <v>20905</v>
      </c>
      <c r="V5781" s="109">
        <v>5.5</v>
      </c>
      <c r="W5781" s="102"/>
      <c r="X5781" s="324"/>
    </row>
    <row r="5782" spans="1:24" ht="12.95" customHeight="1" x14ac:dyDescent="0.2">
      <c r="A5782" s="149">
        <v>36220</v>
      </c>
      <c r="B5782" s="128" t="s">
        <v>29412</v>
      </c>
      <c r="C5782" s="102" t="s">
        <v>511</v>
      </c>
      <c r="D5782" s="129" t="s">
        <v>679</v>
      </c>
      <c r="E5782" s="102" t="s">
        <v>1629</v>
      </c>
      <c r="F5782" s="102" t="s">
        <v>14834</v>
      </c>
      <c r="G5782" s="105">
        <v>16307</v>
      </c>
      <c r="H5782" s="102" t="s">
        <v>32506</v>
      </c>
      <c r="I5782" s="102" t="s">
        <v>11819</v>
      </c>
      <c r="J5782" s="102" t="s">
        <v>1860</v>
      </c>
      <c r="K5782" s="102" t="s">
        <v>21049</v>
      </c>
      <c r="L5782" s="111" t="s">
        <v>3048</v>
      </c>
      <c r="M5782" s="109">
        <v>1</v>
      </c>
      <c r="N5782" s="112">
        <v>21</v>
      </c>
      <c r="O5782" s="102" t="s">
        <v>3620</v>
      </c>
      <c r="P5782" s="102"/>
      <c r="Q5782" s="102" t="s">
        <v>21050</v>
      </c>
      <c r="R5782" s="109" t="s">
        <v>7035</v>
      </c>
      <c r="S5782" s="102"/>
      <c r="T5782" s="102" t="s">
        <v>20547</v>
      </c>
      <c r="U5782" s="102" t="s">
        <v>21051</v>
      </c>
      <c r="V5782" s="109">
        <v>8</v>
      </c>
      <c r="W5782" s="102"/>
      <c r="X5782" s="324"/>
    </row>
    <row r="5783" spans="1:24" ht="12.95" customHeight="1" x14ac:dyDescent="0.2">
      <c r="A5783" s="149">
        <v>36220</v>
      </c>
      <c r="B5783" s="128" t="s">
        <v>29412</v>
      </c>
      <c r="C5783" s="102" t="s">
        <v>511</v>
      </c>
      <c r="D5783" s="129" t="s">
        <v>4145</v>
      </c>
      <c r="E5783" s="102" t="s">
        <v>1630</v>
      </c>
      <c r="F5783" s="102" t="s">
        <v>14834</v>
      </c>
      <c r="G5783" s="105">
        <v>16308</v>
      </c>
      <c r="H5783" s="102" t="s">
        <v>11819</v>
      </c>
      <c r="I5783" s="102" t="s">
        <v>32507</v>
      </c>
      <c r="J5783" s="102" t="s">
        <v>1304</v>
      </c>
      <c r="K5783" s="102" t="s">
        <v>21052</v>
      </c>
      <c r="L5783" s="111" t="s">
        <v>8578</v>
      </c>
      <c r="M5783" s="109">
        <v>2</v>
      </c>
      <c r="N5783" s="112" t="s">
        <v>17122</v>
      </c>
      <c r="O5783" s="102"/>
      <c r="P5783" s="102" t="s">
        <v>9125</v>
      </c>
      <c r="Q5783" s="102" t="s">
        <v>17727</v>
      </c>
      <c r="R5783" s="109"/>
      <c r="S5783" s="102"/>
      <c r="T5783" s="102" t="s">
        <v>20547</v>
      </c>
      <c r="U5783" s="102" t="s">
        <v>17123</v>
      </c>
      <c r="V5783" s="109">
        <v>6.5</v>
      </c>
      <c r="W5783" s="102"/>
      <c r="X5783" s="324"/>
    </row>
    <row r="5784" spans="1:24" ht="12.95" customHeight="1" x14ac:dyDescent="0.2">
      <c r="A5784" s="115">
        <v>2000</v>
      </c>
      <c r="B5784" s="128" t="s">
        <v>29412</v>
      </c>
      <c r="C5784" s="103" t="s">
        <v>14614</v>
      </c>
      <c r="D5784" s="102" t="s">
        <v>9861</v>
      </c>
      <c r="E5784" s="115" t="s">
        <v>876</v>
      </c>
      <c r="F5784" s="115" t="s">
        <v>14834</v>
      </c>
      <c r="G5784" s="105">
        <v>16538</v>
      </c>
      <c r="H5784" s="115" t="s">
        <v>11819</v>
      </c>
      <c r="I5784" s="115" t="s">
        <v>32508</v>
      </c>
      <c r="J5784" s="115" t="s">
        <v>925</v>
      </c>
      <c r="K5784" s="102" t="s">
        <v>9862</v>
      </c>
      <c r="L5784" s="111"/>
      <c r="M5784" s="115">
        <v>2</v>
      </c>
      <c r="N5784" s="112" t="s">
        <v>16844</v>
      </c>
      <c r="O5784" s="115" t="s">
        <v>10189</v>
      </c>
      <c r="P5784" s="115"/>
      <c r="Q5784" s="115" t="s">
        <v>16795</v>
      </c>
      <c r="R5784" s="115"/>
      <c r="S5784" s="115"/>
      <c r="T5784" s="115" t="s">
        <v>20546</v>
      </c>
      <c r="U5784" s="115" t="s">
        <v>17124</v>
      </c>
      <c r="V5784" s="115">
        <v>8.5</v>
      </c>
      <c r="W5784" s="107"/>
      <c r="X5784" s="324"/>
    </row>
    <row r="5785" spans="1:24" ht="12.95" customHeight="1" x14ac:dyDescent="0.2">
      <c r="A5785" s="115">
        <v>2000</v>
      </c>
      <c r="B5785" s="128" t="s">
        <v>29412</v>
      </c>
      <c r="C5785" s="102" t="s">
        <v>14614</v>
      </c>
      <c r="D5785" s="102" t="s">
        <v>9864</v>
      </c>
      <c r="E5785" s="115" t="s">
        <v>4974</v>
      </c>
      <c r="F5785" s="115" t="s">
        <v>14834</v>
      </c>
      <c r="G5785" s="105">
        <v>16538</v>
      </c>
      <c r="H5785" s="115" t="s">
        <v>11819</v>
      </c>
      <c r="I5785" s="115" t="s">
        <v>32508</v>
      </c>
      <c r="J5785" s="115" t="s">
        <v>13053</v>
      </c>
      <c r="K5785" s="102" t="s">
        <v>9863</v>
      </c>
      <c r="L5785" s="111"/>
      <c r="M5785" s="115">
        <v>0.5</v>
      </c>
      <c r="N5785" s="108">
        <v>15</v>
      </c>
      <c r="O5785" s="115"/>
      <c r="P5785" s="115"/>
      <c r="Q5785" s="115" t="s">
        <v>20443</v>
      </c>
      <c r="R5785" s="115"/>
      <c r="S5785" s="115" t="s">
        <v>11080</v>
      </c>
      <c r="T5785" s="115" t="s">
        <v>20546</v>
      </c>
      <c r="U5785" s="115" t="s">
        <v>21053</v>
      </c>
      <c r="V5785" s="115">
        <v>4.5</v>
      </c>
      <c r="W5785" s="107"/>
      <c r="X5785" s="324"/>
    </row>
    <row r="5786" spans="1:24" ht="12.95" customHeight="1" x14ac:dyDescent="0.2">
      <c r="A5786" s="115">
        <v>2000</v>
      </c>
      <c r="B5786" s="128" t="s">
        <v>29412</v>
      </c>
      <c r="C5786" s="102" t="s">
        <v>14614</v>
      </c>
      <c r="D5786" s="102" t="s">
        <v>9865</v>
      </c>
      <c r="E5786" s="115" t="s">
        <v>4975</v>
      </c>
      <c r="F5786" s="115" t="s">
        <v>14834</v>
      </c>
      <c r="G5786" s="105">
        <v>16537</v>
      </c>
      <c r="H5786" s="115" t="s">
        <v>11819</v>
      </c>
      <c r="I5786" s="115" t="s">
        <v>32508</v>
      </c>
      <c r="J5786" s="115" t="s">
        <v>13054</v>
      </c>
      <c r="K5786" s="102" t="s">
        <v>9995</v>
      </c>
      <c r="L5786" s="111"/>
      <c r="M5786" s="115">
        <v>0.5</v>
      </c>
      <c r="N5786" s="108">
        <v>15</v>
      </c>
      <c r="O5786" s="115"/>
      <c r="P5786" s="115"/>
      <c r="Q5786" s="115" t="s">
        <v>19571</v>
      </c>
      <c r="R5786" s="115"/>
      <c r="S5786" s="115"/>
      <c r="T5786" s="115" t="s">
        <v>20546</v>
      </c>
      <c r="U5786" s="115" t="s">
        <v>21054</v>
      </c>
      <c r="V5786" s="115">
        <v>7</v>
      </c>
      <c r="W5786" s="107"/>
      <c r="X5786" s="324"/>
    </row>
    <row r="5787" spans="1:24" ht="12.95" customHeight="1" x14ac:dyDescent="0.2">
      <c r="A5787" s="115">
        <v>2000</v>
      </c>
      <c r="B5787" s="128" t="s">
        <v>29412</v>
      </c>
      <c r="C5787" s="102" t="s">
        <v>14614</v>
      </c>
      <c r="D5787" s="102" t="s">
        <v>9866</v>
      </c>
      <c r="E5787" s="115" t="s">
        <v>13432</v>
      </c>
      <c r="F5787" s="115" t="s">
        <v>14834</v>
      </c>
      <c r="G5787" s="105">
        <v>16539</v>
      </c>
      <c r="H5787" s="115" t="s">
        <v>11819</v>
      </c>
      <c r="I5787" s="115" t="s">
        <v>32509</v>
      </c>
      <c r="J5787" s="115"/>
      <c r="K5787" s="102" t="s">
        <v>6149</v>
      </c>
      <c r="L5787" s="111"/>
      <c r="M5787" s="115">
        <v>1.5</v>
      </c>
      <c r="N5787" s="108" t="s">
        <v>32498</v>
      </c>
      <c r="O5787" s="115" t="s">
        <v>12252</v>
      </c>
      <c r="P5787" s="115" t="s">
        <v>3620</v>
      </c>
      <c r="Q5787" s="115" t="s">
        <v>19499</v>
      </c>
      <c r="R5787" s="115"/>
      <c r="S5787" s="115" t="s">
        <v>9435</v>
      </c>
      <c r="T5787" s="115" t="s">
        <v>20546</v>
      </c>
      <c r="U5787" s="115" t="s">
        <v>32510</v>
      </c>
      <c r="V5787" s="115">
        <v>5.5</v>
      </c>
      <c r="W5787" s="107"/>
      <c r="X5787" s="324"/>
    </row>
    <row r="5788" spans="1:24" ht="12.95" customHeight="1" x14ac:dyDescent="0.2">
      <c r="A5788" s="115">
        <v>2000</v>
      </c>
      <c r="B5788" s="128" t="s">
        <v>29412</v>
      </c>
      <c r="C5788" s="102" t="s">
        <v>14614</v>
      </c>
      <c r="D5788" s="102" t="s">
        <v>6150</v>
      </c>
      <c r="E5788" s="115" t="s">
        <v>13433</v>
      </c>
      <c r="F5788" s="115" t="s">
        <v>14834</v>
      </c>
      <c r="G5788" s="105">
        <v>16536</v>
      </c>
      <c r="H5788" s="115" t="s">
        <v>11819</v>
      </c>
      <c r="I5788" s="115" t="s">
        <v>32508</v>
      </c>
      <c r="J5788" s="115"/>
      <c r="K5788" s="102"/>
      <c r="L5788" s="111"/>
      <c r="M5788" s="115">
        <v>0.5</v>
      </c>
      <c r="N5788" s="108">
        <v>15</v>
      </c>
      <c r="O5788" s="115"/>
      <c r="P5788" s="115"/>
      <c r="Q5788" s="115" t="s">
        <v>17422</v>
      </c>
      <c r="R5788" s="115"/>
      <c r="S5788" s="115"/>
      <c r="T5788" s="115" t="s">
        <v>20546</v>
      </c>
      <c r="U5788" s="115" t="s">
        <v>3848</v>
      </c>
      <c r="V5788" s="115">
        <v>6</v>
      </c>
      <c r="W5788" s="107"/>
      <c r="X5788" s="324"/>
    </row>
    <row r="5789" spans="1:24" ht="12.95" customHeight="1" x14ac:dyDescent="0.2">
      <c r="A5789" s="115">
        <v>2000</v>
      </c>
      <c r="B5789" s="128" t="s">
        <v>29412</v>
      </c>
      <c r="C5789" s="102" t="s">
        <v>14614</v>
      </c>
      <c r="D5789" s="347" t="s">
        <v>1982</v>
      </c>
      <c r="E5789" s="102" t="s">
        <v>3270</v>
      </c>
      <c r="F5789" s="102" t="s">
        <v>14834</v>
      </c>
      <c r="G5789" s="105">
        <v>16528</v>
      </c>
      <c r="H5789" s="102" t="s">
        <v>7198</v>
      </c>
      <c r="I5789" s="102" t="s">
        <v>11819</v>
      </c>
      <c r="J5789" s="102" t="s">
        <v>5545</v>
      </c>
      <c r="K5789" s="102"/>
      <c r="L5789" s="111" t="s">
        <v>32511</v>
      </c>
      <c r="M5789" s="102">
        <v>1</v>
      </c>
      <c r="N5789" s="112">
        <v>42</v>
      </c>
      <c r="O5789" s="102"/>
      <c r="P5789" s="102"/>
      <c r="Q5789" s="102"/>
      <c r="R5789" s="102"/>
      <c r="S5789" s="102"/>
      <c r="T5789" s="102"/>
      <c r="U5789" s="102"/>
      <c r="V5789" s="127">
        <v>6</v>
      </c>
      <c r="W5789" s="102"/>
      <c r="X5789" s="324"/>
    </row>
    <row r="5790" spans="1:24" ht="12.95" customHeight="1" x14ac:dyDescent="0.2">
      <c r="A5790" s="149">
        <v>36861</v>
      </c>
      <c r="B5790" s="128" t="s">
        <v>29412</v>
      </c>
      <c r="C5790" s="103" t="s">
        <v>12687</v>
      </c>
      <c r="D5790" s="102" t="s">
        <v>9923</v>
      </c>
      <c r="E5790" s="115" t="s">
        <v>13434</v>
      </c>
      <c r="F5790" s="102" t="s">
        <v>14834</v>
      </c>
      <c r="G5790" s="105">
        <v>12697</v>
      </c>
      <c r="H5790" s="102" t="s">
        <v>32512</v>
      </c>
      <c r="I5790" s="102" t="s">
        <v>32513</v>
      </c>
      <c r="J5790" s="102" t="s">
        <v>9924</v>
      </c>
      <c r="K5790" s="102"/>
      <c r="L5790" s="111" t="s">
        <v>12391</v>
      </c>
      <c r="M5790" s="109">
        <v>1</v>
      </c>
      <c r="N5790" s="112">
        <v>20</v>
      </c>
      <c r="O5790" s="102"/>
      <c r="P5790" s="102" t="s">
        <v>9125</v>
      </c>
      <c r="Q5790" s="102" t="s">
        <v>15832</v>
      </c>
      <c r="R5790" s="109"/>
      <c r="S5790" s="102"/>
      <c r="T5790" s="102" t="s">
        <v>21408</v>
      </c>
      <c r="U5790" s="102" t="s">
        <v>17125</v>
      </c>
      <c r="V5790" s="109">
        <v>7.5</v>
      </c>
      <c r="W5790" s="107"/>
      <c r="X5790" s="324"/>
    </row>
    <row r="5791" spans="1:24" ht="12.95" customHeight="1" x14ac:dyDescent="0.2">
      <c r="A5791" s="149">
        <v>36861</v>
      </c>
      <c r="B5791" s="128" t="s">
        <v>29412</v>
      </c>
      <c r="C5791" s="102" t="s">
        <v>12687</v>
      </c>
      <c r="D5791" s="102" t="s">
        <v>7832</v>
      </c>
      <c r="E5791" s="102" t="s">
        <v>9922</v>
      </c>
      <c r="F5791" s="102" t="s">
        <v>14834</v>
      </c>
      <c r="G5791" s="105">
        <v>13349</v>
      </c>
      <c r="H5791" s="102" t="s">
        <v>32514</v>
      </c>
      <c r="I5791" s="102" t="s">
        <v>32515</v>
      </c>
      <c r="J5791" s="115" t="s">
        <v>8209</v>
      </c>
      <c r="K5791" s="102" t="s">
        <v>9934</v>
      </c>
      <c r="L5791" s="111"/>
      <c r="M5791" s="115">
        <v>1</v>
      </c>
      <c r="N5791" s="138">
        <v>22</v>
      </c>
      <c r="O5791" s="115"/>
      <c r="P5791" s="115"/>
      <c r="Q5791" s="115" t="s">
        <v>20487</v>
      </c>
      <c r="R5791" s="115" t="s">
        <v>7035</v>
      </c>
      <c r="S5791" s="115"/>
      <c r="T5791" s="102" t="s">
        <v>21408</v>
      </c>
      <c r="U5791" s="115"/>
      <c r="V5791" s="115">
        <v>6</v>
      </c>
      <c r="W5791" s="107"/>
      <c r="X5791" s="324"/>
    </row>
    <row r="5792" spans="1:24" ht="12.95" customHeight="1" x14ac:dyDescent="0.2">
      <c r="A5792" s="149">
        <v>36861</v>
      </c>
      <c r="B5792" s="128" t="s">
        <v>29412</v>
      </c>
      <c r="C5792" s="102" t="s">
        <v>12687</v>
      </c>
      <c r="D5792" s="102" t="s">
        <v>8210</v>
      </c>
      <c r="E5792" s="102" t="s">
        <v>10688</v>
      </c>
      <c r="F5792" s="102" t="s">
        <v>14834</v>
      </c>
      <c r="G5792" s="105">
        <v>14080</v>
      </c>
      <c r="H5792" s="102" t="s">
        <v>32516</v>
      </c>
      <c r="I5792" s="102" t="s">
        <v>32514</v>
      </c>
      <c r="J5792" s="115" t="s">
        <v>14915</v>
      </c>
      <c r="K5792" s="102" t="s">
        <v>14914</v>
      </c>
      <c r="L5792" s="111"/>
      <c r="M5792" s="115">
        <v>1</v>
      </c>
      <c r="N5792" s="138">
        <v>45</v>
      </c>
      <c r="O5792" s="115"/>
      <c r="P5792" s="115" t="s">
        <v>162</v>
      </c>
      <c r="Q5792" s="115" t="s">
        <v>16757</v>
      </c>
      <c r="R5792" s="115"/>
      <c r="S5792" s="115"/>
      <c r="T5792" s="102" t="s">
        <v>21408</v>
      </c>
      <c r="U5792" s="115" t="s">
        <v>21055</v>
      </c>
      <c r="V5792" s="115">
        <v>6</v>
      </c>
      <c r="W5792" s="107"/>
      <c r="X5792" s="324"/>
    </row>
    <row r="5793" spans="1:24" ht="12.95" customHeight="1" x14ac:dyDescent="0.2">
      <c r="A5793" s="149">
        <v>36861</v>
      </c>
      <c r="B5793" s="128" t="s">
        <v>29412</v>
      </c>
      <c r="C5793" s="102" t="s">
        <v>12687</v>
      </c>
      <c r="D5793" s="102" t="s">
        <v>7021</v>
      </c>
      <c r="E5793" s="102" t="s">
        <v>6707</v>
      </c>
      <c r="F5793" s="102" t="s">
        <v>14834</v>
      </c>
      <c r="G5793" s="105">
        <v>14458</v>
      </c>
      <c r="H5793" s="102" t="s">
        <v>30754</v>
      </c>
      <c r="I5793" s="102" t="s">
        <v>32517</v>
      </c>
      <c r="J5793" s="115" t="s">
        <v>7410</v>
      </c>
      <c r="K5793" s="102"/>
      <c r="L5793" s="111"/>
      <c r="M5793" s="115">
        <v>0.5</v>
      </c>
      <c r="N5793" s="108" t="s">
        <v>32248</v>
      </c>
      <c r="O5793" s="115" t="s">
        <v>8076</v>
      </c>
      <c r="P5793" s="115" t="s">
        <v>12252</v>
      </c>
      <c r="Q5793" s="115" t="s">
        <v>16533</v>
      </c>
      <c r="R5793" s="115"/>
      <c r="S5793" s="115"/>
      <c r="T5793" s="102" t="s">
        <v>21408</v>
      </c>
      <c r="U5793" s="115" t="s">
        <v>12193</v>
      </c>
      <c r="V5793" s="115">
        <v>8</v>
      </c>
      <c r="W5793" s="107"/>
      <c r="X5793" s="324"/>
    </row>
    <row r="5794" spans="1:24" ht="12.95" customHeight="1" x14ac:dyDescent="0.2">
      <c r="A5794" s="149">
        <v>36861</v>
      </c>
      <c r="B5794" s="128" t="s">
        <v>29412</v>
      </c>
      <c r="C5794" s="102" t="s">
        <v>12687</v>
      </c>
      <c r="D5794" s="102" t="s">
        <v>4602</v>
      </c>
      <c r="E5794" s="102" t="s">
        <v>6708</v>
      </c>
      <c r="F5794" s="102" t="s">
        <v>14834</v>
      </c>
      <c r="G5794" s="105">
        <v>13368</v>
      </c>
      <c r="H5794" s="102" t="s">
        <v>32515</v>
      </c>
      <c r="I5794" s="102" t="s">
        <v>32518</v>
      </c>
      <c r="J5794" s="115" t="s">
        <v>7412</v>
      </c>
      <c r="K5794" s="102" t="s">
        <v>7411</v>
      </c>
      <c r="L5794" s="111"/>
      <c r="M5794" s="115">
        <v>2</v>
      </c>
      <c r="N5794" s="112" t="s">
        <v>17126</v>
      </c>
      <c r="O5794" s="115"/>
      <c r="P5794" s="115"/>
      <c r="Q5794" s="115" t="s">
        <v>21056</v>
      </c>
      <c r="R5794" s="115"/>
      <c r="S5794" s="115" t="s">
        <v>8315</v>
      </c>
      <c r="T5794" s="102" t="s">
        <v>21408</v>
      </c>
      <c r="U5794" s="115" t="s">
        <v>7694</v>
      </c>
      <c r="V5794" s="115">
        <v>6</v>
      </c>
      <c r="W5794" s="107"/>
      <c r="X5794" s="324"/>
    </row>
    <row r="5795" spans="1:24" ht="12.95" customHeight="1" x14ac:dyDescent="0.2">
      <c r="A5795" s="149">
        <v>36861</v>
      </c>
      <c r="B5795" s="128" t="s">
        <v>29412</v>
      </c>
      <c r="C5795" s="102" t="s">
        <v>12687</v>
      </c>
      <c r="D5795" s="102" t="s">
        <v>7695</v>
      </c>
      <c r="E5795" s="102" t="s">
        <v>6709</v>
      </c>
      <c r="F5795" s="102" t="s">
        <v>14834</v>
      </c>
      <c r="G5795" s="105">
        <v>13522</v>
      </c>
      <c r="H5795" s="102" t="s">
        <v>30754</v>
      </c>
      <c r="I5795" s="102" t="s">
        <v>32516</v>
      </c>
      <c r="J5795" s="115" t="s">
        <v>7696</v>
      </c>
      <c r="K5795" s="102"/>
      <c r="L5795" s="111"/>
      <c r="M5795" s="231">
        <v>3</v>
      </c>
      <c r="N5795" s="138" t="s">
        <v>32519</v>
      </c>
      <c r="O5795" s="232" t="s">
        <v>12252</v>
      </c>
      <c r="P5795" s="115"/>
      <c r="Q5795" s="115" t="s">
        <v>15913</v>
      </c>
      <c r="R5795" s="115"/>
      <c r="S5795" s="115"/>
      <c r="T5795" s="102" t="s">
        <v>21408</v>
      </c>
      <c r="U5795" s="115" t="s">
        <v>4888</v>
      </c>
      <c r="V5795" s="115">
        <v>6</v>
      </c>
      <c r="W5795" s="107"/>
      <c r="X5795" s="324"/>
    </row>
    <row r="5796" spans="1:24" ht="12.95" customHeight="1" x14ac:dyDescent="0.2">
      <c r="A5796" s="149">
        <v>36861</v>
      </c>
      <c r="B5796" s="128" t="s">
        <v>29412</v>
      </c>
      <c r="C5796" s="102" t="s">
        <v>12687</v>
      </c>
      <c r="D5796" s="102" t="s">
        <v>4600</v>
      </c>
      <c r="E5796" s="102" t="s">
        <v>6710</v>
      </c>
      <c r="F5796" s="102" t="s">
        <v>14834</v>
      </c>
      <c r="G5796" s="105">
        <v>13587</v>
      </c>
      <c r="H5796" s="115" t="s">
        <v>7198</v>
      </c>
      <c r="I5796" s="102" t="s">
        <v>30754</v>
      </c>
      <c r="J5796" s="115" t="s">
        <v>4362</v>
      </c>
      <c r="K5796" s="102" t="s">
        <v>7697</v>
      </c>
      <c r="L5796" s="111"/>
      <c r="M5796" s="115">
        <v>2</v>
      </c>
      <c r="N5796" s="112" t="s">
        <v>17127</v>
      </c>
      <c r="O5796" s="115" t="s">
        <v>17191</v>
      </c>
      <c r="P5796" s="115" t="s">
        <v>162</v>
      </c>
      <c r="Q5796" s="115" t="s">
        <v>17386</v>
      </c>
      <c r="R5796" s="115"/>
      <c r="S5796" s="115"/>
      <c r="T5796" s="102" t="s">
        <v>21408</v>
      </c>
      <c r="U5796" s="115" t="s">
        <v>17128</v>
      </c>
      <c r="V5796" s="115">
        <v>8.5</v>
      </c>
      <c r="W5796" s="107"/>
      <c r="X5796" s="324"/>
    </row>
    <row r="5797" spans="1:24" ht="12.95" customHeight="1" x14ac:dyDescent="0.2">
      <c r="A5797" s="149">
        <v>36861</v>
      </c>
      <c r="B5797" s="128" t="s">
        <v>29412</v>
      </c>
      <c r="C5797" s="102" t="s">
        <v>12687</v>
      </c>
      <c r="D5797" s="102" t="s">
        <v>10010</v>
      </c>
      <c r="E5797" s="102" t="s">
        <v>6711</v>
      </c>
      <c r="F5797" s="102" t="s">
        <v>14834</v>
      </c>
      <c r="G5797" s="105">
        <v>13702</v>
      </c>
      <c r="H5797" s="102" t="s">
        <v>32520</v>
      </c>
      <c r="I5797" s="102" t="s">
        <v>30754</v>
      </c>
      <c r="J5797" s="115" t="s">
        <v>8699</v>
      </c>
      <c r="K5797" s="102"/>
      <c r="L5797" s="111"/>
      <c r="M5797" s="115">
        <v>3</v>
      </c>
      <c r="N5797" s="112" t="s">
        <v>32521</v>
      </c>
      <c r="O5797" s="115" t="s">
        <v>12721</v>
      </c>
      <c r="P5797" s="115" t="s">
        <v>162</v>
      </c>
      <c r="Q5797" s="115" t="s">
        <v>21057</v>
      </c>
      <c r="R5797" s="115"/>
      <c r="S5797" s="115" t="s">
        <v>8315</v>
      </c>
      <c r="T5797" s="102" t="s">
        <v>21408</v>
      </c>
      <c r="U5797" s="115" t="s">
        <v>13526</v>
      </c>
      <c r="V5797" s="115">
        <v>9.5</v>
      </c>
      <c r="W5797" s="107"/>
      <c r="X5797" s="324"/>
    </row>
    <row r="5798" spans="1:24" ht="12.95" customHeight="1" x14ac:dyDescent="0.2">
      <c r="A5798" s="149">
        <v>36861</v>
      </c>
      <c r="B5798" s="128" t="s">
        <v>29412</v>
      </c>
      <c r="C5798" s="102" t="s">
        <v>12687</v>
      </c>
      <c r="D5798" s="102" t="s">
        <v>12442</v>
      </c>
      <c r="E5798" s="102" t="s">
        <v>6712</v>
      </c>
      <c r="F5798" s="102" t="s">
        <v>14834</v>
      </c>
      <c r="G5798" s="105">
        <v>13703</v>
      </c>
      <c r="H5798" s="102" t="s">
        <v>32522</v>
      </c>
      <c r="I5798" s="102" t="s">
        <v>30754</v>
      </c>
      <c r="J5798" s="115" t="s">
        <v>1400</v>
      </c>
      <c r="K5798" s="267"/>
      <c r="L5798" s="111"/>
      <c r="M5798" s="115">
        <v>1</v>
      </c>
      <c r="N5798" s="112" t="s">
        <v>12003</v>
      </c>
      <c r="O5798" s="115" t="s">
        <v>3620</v>
      </c>
      <c r="P5798" s="115" t="s">
        <v>9125</v>
      </c>
      <c r="Q5798" s="115" t="s">
        <v>21058</v>
      </c>
      <c r="R5798" s="115"/>
      <c r="S5798" s="115" t="s">
        <v>8315</v>
      </c>
      <c r="T5798" s="102" t="s">
        <v>21408</v>
      </c>
      <c r="U5798" s="115"/>
      <c r="V5798" s="115">
        <v>6</v>
      </c>
      <c r="W5798" s="107"/>
      <c r="X5798" s="324"/>
    </row>
    <row r="5799" spans="1:24" ht="12.95" customHeight="1" x14ac:dyDescent="0.2">
      <c r="A5799" s="149">
        <v>36861</v>
      </c>
      <c r="B5799" s="128" t="s">
        <v>29412</v>
      </c>
      <c r="C5799" s="102" t="s">
        <v>12687</v>
      </c>
      <c r="D5799" s="102" t="s">
        <v>4601</v>
      </c>
      <c r="E5799" s="102" t="s">
        <v>6713</v>
      </c>
      <c r="F5799" s="102" t="s">
        <v>14834</v>
      </c>
      <c r="G5799" s="105">
        <v>14086</v>
      </c>
      <c r="H5799" s="102" t="s">
        <v>32515</v>
      </c>
      <c r="I5799" s="102" t="s">
        <v>30754</v>
      </c>
      <c r="J5799" s="115" t="s">
        <v>13558</v>
      </c>
      <c r="K5799" s="102"/>
      <c r="L5799" s="111"/>
      <c r="M5799" s="115">
        <v>2</v>
      </c>
      <c r="N5799" s="112" t="s">
        <v>17129</v>
      </c>
      <c r="O5799" s="115"/>
      <c r="P5799" s="115"/>
      <c r="Q5799" s="115" t="s">
        <v>19569</v>
      </c>
      <c r="R5799" s="115"/>
      <c r="S5799" s="115" t="s">
        <v>9435</v>
      </c>
      <c r="T5799" s="102" t="s">
        <v>21408</v>
      </c>
      <c r="U5799" s="115" t="s">
        <v>17130</v>
      </c>
      <c r="V5799" s="115">
        <v>8</v>
      </c>
      <c r="W5799" s="107"/>
      <c r="X5799" s="324"/>
    </row>
    <row r="5800" spans="1:24" ht="12.95" customHeight="1" x14ac:dyDescent="0.2">
      <c r="A5800" s="149">
        <v>36861</v>
      </c>
      <c r="B5800" s="128" t="s">
        <v>29412</v>
      </c>
      <c r="C5800" s="102" t="s">
        <v>12687</v>
      </c>
      <c r="D5800" s="127" t="s">
        <v>4363</v>
      </c>
      <c r="E5800" s="102" t="s">
        <v>3270</v>
      </c>
      <c r="F5800" s="102" t="s">
        <v>14834</v>
      </c>
      <c r="G5800" s="105">
        <v>15656</v>
      </c>
      <c r="H5800" s="115" t="s">
        <v>32523</v>
      </c>
      <c r="I5800" s="115" t="s">
        <v>11819</v>
      </c>
      <c r="J5800" s="115" t="s">
        <v>3369</v>
      </c>
      <c r="K5800" s="102"/>
      <c r="L5800" s="111"/>
      <c r="M5800" s="115">
        <v>2</v>
      </c>
      <c r="N5800" s="112" t="s">
        <v>16434</v>
      </c>
      <c r="O5800" s="115" t="s">
        <v>683</v>
      </c>
      <c r="P5800" s="115"/>
      <c r="Q5800" s="115"/>
      <c r="R5800" s="115"/>
      <c r="S5800" s="115"/>
      <c r="T5800" s="115"/>
      <c r="U5800" s="115" t="s">
        <v>17131</v>
      </c>
      <c r="V5800" s="127">
        <v>10</v>
      </c>
      <c r="W5800" s="107"/>
      <c r="X5800" s="324"/>
    </row>
    <row r="5801" spans="1:24" ht="12.95" customHeight="1" x14ac:dyDescent="0.2">
      <c r="A5801" s="149">
        <v>36861</v>
      </c>
      <c r="B5801" s="128" t="s">
        <v>29412</v>
      </c>
      <c r="C5801" s="102" t="s">
        <v>12687</v>
      </c>
      <c r="D5801" s="127" t="s">
        <v>9830</v>
      </c>
      <c r="E5801" s="115"/>
      <c r="F5801" s="104" t="s">
        <v>14834</v>
      </c>
      <c r="G5801" s="105">
        <v>13455</v>
      </c>
      <c r="H5801" s="102" t="s">
        <v>32524</v>
      </c>
      <c r="I5801" s="102" t="s">
        <v>32525</v>
      </c>
      <c r="J5801" s="102" t="s">
        <v>1400</v>
      </c>
      <c r="K5801" s="102" t="s">
        <v>10274</v>
      </c>
      <c r="L5801" s="111" t="s">
        <v>4202</v>
      </c>
      <c r="M5801" s="109">
        <v>3</v>
      </c>
      <c r="N5801" s="108" t="s">
        <v>32526</v>
      </c>
      <c r="O5801" s="102" t="s">
        <v>9079</v>
      </c>
      <c r="P5801" s="102"/>
      <c r="Q5801" s="102"/>
      <c r="R5801" s="109"/>
      <c r="S5801" s="102"/>
      <c r="T5801" s="102"/>
      <c r="U5801" s="102"/>
      <c r="V5801" s="118">
        <v>11</v>
      </c>
      <c r="W5801" s="107"/>
      <c r="X5801" s="324"/>
    </row>
    <row r="5802" spans="1:24" ht="12.95" customHeight="1" x14ac:dyDescent="0.2">
      <c r="A5802" s="149">
        <v>37591</v>
      </c>
      <c r="B5802" s="128" t="s">
        <v>29412</v>
      </c>
      <c r="C5802" s="103" t="s">
        <v>6478</v>
      </c>
      <c r="D5802" s="102" t="s">
        <v>4366</v>
      </c>
      <c r="E5802" s="102" t="s">
        <v>4365</v>
      </c>
      <c r="F5802" s="102" t="s">
        <v>14834</v>
      </c>
      <c r="G5802" s="105">
        <v>15150</v>
      </c>
      <c r="H5802" s="115" t="s">
        <v>10103</v>
      </c>
      <c r="I5802" s="115" t="s">
        <v>11819</v>
      </c>
      <c r="J5802" s="115" t="s">
        <v>2105</v>
      </c>
      <c r="K5802" s="102"/>
      <c r="L5802" s="111"/>
      <c r="M5802" s="115">
        <v>1</v>
      </c>
      <c r="N5802" s="112" t="s">
        <v>8687</v>
      </c>
      <c r="O5802" s="115" t="s">
        <v>9160</v>
      </c>
      <c r="P5802" s="115" t="s">
        <v>162</v>
      </c>
      <c r="Q5802" s="115" t="s">
        <v>21059</v>
      </c>
      <c r="R5802" s="115"/>
      <c r="S5802" s="115"/>
      <c r="T5802" s="115" t="s">
        <v>7789</v>
      </c>
      <c r="U5802" s="115" t="s">
        <v>21060</v>
      </c>
      <c r="V5802" s="115">
        <v>7.5</v>
      </c>
      <c r="W5802" s="107"/>
      <c r="X5802" s="324"/>
    </row>
    <row r="5803" spans="1:24" ht="12.95" customHeight="1" x14ac:dyDescent="0.2">
      <c r="A5803" s="149">
        <v>37591</v>
      </c>
      <c r="B5803" s="128" t="s">
        <v>29412</v>
      </c>
      <c r="C5803" s="102" t="s">
        <v>6478</v>
      </c>
      <c r="D5803" s="129" t="s">
        <v>3527</v>
      </c>
      <c r="E5803" s="102" t="s">
        <v>6714</v>
      </c>
      <c r="F5803" s="102" t="s">
        <v>14834</v>
      </c>
      <c r="G5803" s="105">
        <v>15193</v>
      </c>
      <c r="H5803" s="102" t="s">
        <v>11819</v>
      </c>
      <c r="I5803" s="102" t="s">
        <v>10103</v>
      </c>
      <c r="J5803" s="102" t="s">
        <v>17132</v>
      </c>
      <c r="K5803" s="102"/>
      <c r="L5803" s="111" t="s">
        <v>3528</v>
      </c>
      <c r="M5803" s="102">
        <v>3</v>
      </c>
      <c r="N5803" s="112" t="s">
        <v>17133</v>
      </c>
      <c r="O5803" s="102" t="s">
        <v>21061</v>
      </c>
      <c r="P5803" s="102" t="s">
        <v>8076</v>
      </c>
      <c r="Q5803" s="102" t="s">
        <v>21062</v>
      </c>
      <c r="R5803" s="102"/>
      <c r="S5803" s="102"/>
      <c r="T5803" s="102" t="s">
        <v>7789</v>
      </c>
      <c r="U5803" s="102" t="s">
        <v>21063</v>
      </c>
      <c r="V5803" s="102">
        <v>8.5</v>
      </c>
      <c r="W5803" s="102"/>
      <c r="X5803" s="324"/>
    </row>
    <row r="5804" spans="1:24" ht="12.95" customHeight="1" x14ac:dyDescent="0.2">
      <c r="A5804" s="149">
        <v>37591</v>
      </c>
      <c r="B5804" s="128" t="s">
        <v>29412</v>
      </c>
      <c r="C5804" s="102" t="s">
        <v>6478</v>
      </c>
      <c r="D5804" s="102" t="s">
        <v>1981</v>
      </c>
      <c r="E5804" s="102" t="s">
        <v>6715</v>
      </c>
      <c r="F5804" s="102" t="s">
        <v>14834</v>
      </c>
      <c r="G5804" s="105">
        <v>15209</v>
      </c>
      <c r="H5804" s="115" t="s">
        <v>4890</v>
      </c>
      <c r="I5804" s="115" t="s">
        <v>31101</v>
      </c>
      <c r="J5804" s="115" t="s">
        <v>2106</v>
      </c>
      <c r="K5804" s="102"/>
      <c r="L5804" s="111"/>
      <c r="M5804" s="115">
        <v>2</v>
      </c>
      <c r="N5804" s="112" t="s">
        <v>17134</v>
      </c>
      <c r="O5804" s="115"/>
      <c r="P5804" s="115"/>
      <c r="Q5804" s="115" t="s">
        <v>16863</v>
      </c>
      <c r="R5804" s="115"/>
      <c r="S5804" s="115"/>
      <c r="T5804" s="115" t="s">
        <v>7789</v>
      </c>
      <c r="U5804" s="115" t="s">
        <v>2107</v>
      </c>
      <c r="V5804" s="115">
        <v>8</v>
      </c>
      <c r="W5804" s="107"/>
      <c r="X5804" s="324"/>
    </row>
    <row r="5805" spans="1:24" ht="12.95" customHeight="1" x14ac:dyDescent="0.2">
      <c r="A5805" s="149">
        <v>37591</v>
      </c>
      <c r="B5805" s="128" t="s">
        <v>29412</v>
      </c>
      <c r="C5805" s="102" t="s">
        <v>6478</v>
      </c>
      <c r="D5805" s="129" t="s">
        <v>5077</v>
      </c>
      <c r="E5805" s="102" t="s">
        <v>6716</v>
      </c>
      <c r="F5805" s="102" t="s">
        <v>14834</v>
      </c>
      <c r="G5805" s="105">
        <v>15201</v>
      </c>
      <c r="H5805" s="102" t="s">
        <v>10103</v>
      </c>
      <c r="I5805" s="102" t="s">
        <v>11819</v>
      </c>
      <c r="J5805" s="102" t="s">
        <v>5078</v>
      </c>
      <c r="K5805" s="102"/>
      <c r="L5805" s="111" t="s">
        <v>252</v>
      </c>
      <c r="M5805" s="102">
        <v>1</v>
      </c>
      <c r="N5805" s="125">
        <v>47</v>
      </c>
      <c r="O5805" s="102" t="s">
        <v>12252</v>
      </c>
      <c r="P5805" s="102" t="s">
        <v>9125</v>
      </c>
      <c r="Q5805" s="102" t="s">
        <v>20465</v>
      </c>
      <c r="R5805" s="102"/>
      <c r="S5805" s="102"/>
      <c r="T5805" s="102" t="s">
        <v>7789</v>
      </c>
      <c r="U5805" s="115" t="s">
        <v>21065</v>
      </c>
      <c r="V5805" s="102">
        <v>4.5</v>
      </c>
      <c r="W5805" s="102"/>
      <c r="X5805" s="324"/>
    </row>
    <row r="5806" spans="1:24" ht="12.95" customHeight="1" x14ac:dyDescent="0.2">
      <c r="A5806" s="149">
        <v>37591</v>
      </c>
      <c r="B5806" s="128" t="s">
        <v>29412</v>
      </c>
      <c r="C5806" s="102" t="s">
        <v>6478</v>
      </c>
      <c r="D5806" s="129" t="s">
        <v>6866</v>
      </c>
      <c r="E5806" s="102" t="s">
        <v>6717</v>
      </c>
      <c r="F5806" s="102" t="s">
        <v>14834</v>
      </c>
      <c r="G5806" s="105">
        <v>15202</v>
      </c>
      <c r="H5806" s="102" t="s">
        <v>10103</v>
      </c>
      <c r="I5806" s="102" t="s">
        <v>11819</v>
      </c>
      <c r="J5806" s="102" t="s">
        <v>17135</v>
      </c>
      <c r="K5806" s="102"/>
      <c r="L5806" s="111" t="s">
        <v>2220</v>
      </c>
      <c r="M5806" s="102">
        <v>1</v>
      </c>
      <c r="N5806" s="125">
        <v>42</v>
      </c>
      <c r="O5806" s="102"/>
      <c r="P5806" s="102"/>
      <c r="Q5806" s="102" t="s">
        <v>17446</v>
      </c>
      <c r="R5806" s="102"/>
      <c r="S5806" s="102"/>
      <c r="T5806" s="102" t="s">
        <v>7789</v>
      </c>
      <c r="U5806" s="115" t="s">
        <v>21065</v>
      </c>
      <c r="V5806" s="102">
        <v>5.5</v>
      </c>
      <c r="W5806" s="102"/>
      <c r="X5806" s="324"/>
    </row>
    <row r="5807" spans="1:24" ht="12.95" customHeight="1" x14ac:dyDescent="0.2">
      <c r="A5807" s="149">
        <v>37591</v>
      </c>
      <c r="B5807" s="128" t="s">
        <v>29412</v>
      </c>
      <c r="C5807" s="102" t="s">
        <v>6478</v>
      </c>
      <c r="D5807" s="129" t="s">
        <v>3526</v>
      </c>
      <c r="E5807" s="102" t="s">
        <v>6718</v>
      </c>
      <c r="F5807" s="102" t="s">
        <v>14834</v>
      </c>
      <c r="G5807" s="105">
        <v>15264</v>
      </c>
      <c r="H5807" s="102" t="s">
        <v>10103</v>
      </c>
      <c r="I5807" s="102" t="s">
        <v>11819</v>
      </c>
      <c r="J5807" s="102" t="s">
        <v>17136</v>
      </c>
      <c r="K5807" s="102"/>
      <c r="L5807" s="111" t="s">
        <v>3529</v>
      </c>
      <c r="M5807" s="102">
        <v>2</v>
      </c>
      <c r="N5807" s="112" t="s">
        <v>32527</v>
      </c>
      <c r="O5807" s="102" t="s">
        <v>3620</v>
      </c>
      <c r="P5807" s="102" t="s">
        <v>9125</v>
      </c>
      <c r="Q5807" s="102" t="s">
        <v>16525</v>
      </c>
      <c r="R5807" s="102"/>
      <c r="S5807" s="102"/>
      <c r="T5807" s="102" t="s">
        <v>7789</v>
      </c>
      <c r="U5807" s="115" t="s">
        <v>21066</v>
      </c>
      <c r="V5807" s="102">
        <v>6.5</v>
      </c>
      <c r="W5807" s="102"/>
      <c r="X5807" s="324"/>
    </row>
    <row r="5808" spans="1:24" ht="12.95" customHeight="1" x14ac:dyDescent="0.2">
      <c r="A5808" s="149">
        <v>37591</v>
      </c>
      <c r="B5808" s="128" t="s">
        <v>29412</v>
      </c>
      <c r="C5808" s="102" t="s">
        <v>6478</v>
      </c>
      <c r="D5808" s="129" t="s">
        <v>12247</v>
      </c>
      <c r="E5808" s="102" t="s">
        <v>6719</v>
      </c>
      <c r="F5808" s="102" t="s">
        <v>14834</v>
      </c>
      <c r="G5808" s="105">
        <v>15265</v>
      </c>
      <c r="H5808" s="102" t="s">
        <v>10103</v>
      </c>
      <c r="I5808" s="102" t="s">
        <v>11819</v>
      </c>
      <c r="J5808" s="102" t="s">
        <v>12248</v>
      </c>
      <c r="K5808" s="102"/>
      <c r="L5808" s="111" t="s">
        <v>4599</v>
      </c>
      <c r="M5808" s="102">
        <v>1</v>
      </c>
      <c r="N5808" s="125">
        <v>20</v>
      </c>
      <c r="O5808" s="102" t="s">
        <v>3620</v>
      </c>
      <c r="P5808" s="102"/>
      <c r="Q5808" s="102" t="s">
        <v>21064</v>
      </c>
      <c r="R5808" s="102"/>
      <c r="S5808" s="102"/>
      <c r="T5808" s="102" t="s">
        <v>7789</v>
      </c>
      <c r="U5808" s="115" t="s">
        <v>21067</v>
      </c>
      <c r="V5808" s="102">
        <v>5.5</v>
      </c>
      <c r="W5808" s="102"/>
      <c r="X5808" s="324"/>
    </row>
    <row r="5809" spans="1:24" ht="12.95" customHeight="1" x14ac:dyDescent="0.2">
      <c r="A5809" s="149">
        <v>37591</v>
      </c>
      <c r="B5809" s="128" t="s">
        <v>29412</v>
      </c>
      <c r="C5809" s="102" t="s">
        <v>6478</v>
      </c>
      <c r="D5809" s="102" t="s">
        <v>10011</v>
      </c>
      <c r="E5809" s="102" t="s">
        <v>6720</v>
      </c>
      <c r="F5809" s="102" t="s">
        <v>14834</v>
      </c>
      <c r="G5809" s="105">
        <v>15266</v>
      </c>
      <c r="H5809" s="115" t="s">
        <v>10103</v>
      </c>
      <c r="I5809" s="115" t="s">
        <v>11819</v>
      </c>
      <c r="J5809" s="115" t="s">
        <v>2108</v>
      </c>
      <c r="K5809" s="102"/>
      <c r="L5809" s="111"/>
      <c r="M5809" s="115">
        <v>1</v>
      </c>
      <c r="N5809" s="138">
        <v>19</v>
      </c>
      <c r="O5809" s="115" t="s">
        <v>5985</v>
      </c>
      <c r="P5809" s="115" t="s">
        <v>9125</v>
      </c>
      <c r="Q5809" s="115" t="s">
        <v>16869</v>
      </c>
      <c r="R5809" s="115"/>
      <c r="S5809" s="115"/>
      <c r="T5809" s="115" t="s">
        <v>7789</v>
      </c>
      <c r="U5809" s="115" t="s">
        <v>2109</v>
      </c>
      <c r="V5809" s="115">
        <v>5.5</v>
      </c>
      <c r="W5809" s="107"/>
      <c r="X5809" s="324"/>
    </row>
    <row r="5810" spans="1:24" ht="12.95" customHeight="1" x14ac:dyDescent="0.2">
      <c r="A5810" s="149">
        <v>37591</v>
      </c>
      <c r="B5810" s="128" t="s">
        <v>29412</v>
      </c>
      <c r="C5810" s="102" t="s">
        <v>6478</v>
      </c>
      <c r="D5810" s="102" t="s">
        <v>2221</v>
      </c>
      <c r="E5810" s="102" t="s">
        <v>6721</v>
      </c>
      <c r="F5810" s="102" t="s">
        <v>14834</v>
      </c>
      <c r="G5810" s="105">
        <v>15297</v>
      </c>
      <c r="H5810" s="115" t="s">
        <v>10103</v>
      </c>
      <c r="I5810" s="271" t="s">
        <v>11819</v>
      </c>
      <c r="J5810" s="115" t="s">
        <v>6774</v>
      </c>
      <c r="K5810" s="102"/>
      <c r="L5810" s="111"/>
      <c r="M5810" s="115">
        <v>2</v>
      </c>
      <c r="N5810" s="112" t="s">
        <v>17137</v>
      </c>
      <c r="O5810" s="115" t="s">
        <v>12252</v>
      </c>
      <c r="P5810" s="115" t="s">
        <v>13301</v>
      </c>
      <c r="Q5810" s="115" t="s">
        <v>20786</v>
      </c>
      <c r="R5810" s="115"/>
      <c r="S5810" s="115"/>
      <c r="T5810" s="102" t="s">
        <v>7789</v>
      </c>
      <c r="U5810" s="115" t="s">
        <v>21377</v>
      </c>
      <c r="V5810" s="115">
        <v>5.5</v>
      </c>
      <c r="W5810" s="107"/>
      <c r="X5810" s="324"/>
    </row>
    <row r="5811" spans="1:24" ht="12.95" customHeight="1" x14ac:dyDescent="0.2">
      <c r="A5811" s="149">
        <v>37591</v>
      </c>
      <c r="B5811" s="128" t="s">
        <v>29412</v>
      </c>
      <c r="C5811" s="102" t="s">
        <v>6478</v>
      </c>
      <c r="D5811" s="102" t="s">
        <v>2222</v>
      </c>
      <c r="E5811" s="102" t="s">
        <v>6722</v>
      </c>
      <c r="F5811" s="102" t="s">
        <v>14834</v>
      </c>
      <c r="G5811" s="105">
        <v>15324</v>
      </c>
      <c r="H5811" s="115" t="s">
        <v>11819</v>
      </c>
      <c r="I5811" s="115" t="s">
        <v>10103</v>
      </c>
      <c r="J5811" s="115" t="s">
        <v>6775</v>
      </c>
      <c r="K5811" s="102"/>
      <c r="L5811" s="111"/>
      <c r="M5811" s="115">
        <v>2</v>
      </c>
      <c r="N5811" s="112" t="s">
        <v>16745</v>
      </c>
      <c r="O5811" s="115" t="s">
        <v>15959</v>
      </c>
      <c r="P5811" s="115" t="s">
        <v>162</v>
      </c>
      <c r="Q5811" s="115" t="s">
        <v>19531</v>
      </c>
      <c r="R5811" s="115"/>
      <c r="S5811" s="115"/>
      <c r="T5811" s="115" t="s">
        <v>7789</v>
      </c>
      <c r="U5811" s="115" t="s">
        <v>21071</v>
      </c>
      <c r="V5811" s="115">
        <v>6.5</v>
      </c>
      <c r="W5811" s="107"/>
      <c r="X5811" s="324"/>
    </row>
    <row r="5812" spans="1:24" ht="12.95" customHeight="1" x14ac:dyDescent="0.2">
      <c r="A5812" s="149">
        <v>37591</v>
      </c>
      <c r="B5812" s="128" t="s">
        <v>29412</v>
      </c>
      <c r="C5812" s="102" t="s">
        <v>6478</v>
      </c>
      <c r="D5812" s="102" t="s">
        <v>2223</v>
      </c>
      <c r="E5812" s="102" t="s">
        <v>6723</v>
      </c>
      <c r="F5812" s="102" t="s">
        <v>14834</v>
      </c>
      <c r="G5812" s="105">
        <v>15792</v>
      </c>
      <c r="H5812" s="115" t="s">
        <v>11819</v>
      </c>
      <c r="I5812" s="115" t="s">
        <v>32528</v>
      </c>
      <c r="J5812" s="115" t="s">
        <v>13211</v>
      </c>
      <c r="K5812" s="102"/>
      <c r="L5812" s="111"/>
      <c r="M5812" s="115">
        <v>2</v>
      </c>
      <c r="N5812" s="138" t="s">
        <v>10387</v>
      </c>
      <c r="O5812" s="115" t="s">
        <v>10189</v>
      </c>
      <c r="P5812" s="115"/>
      <c r="Q5812" s="115" t="s">
        <v>18165</v>
      </c>
      <c r="R5812" s="115"/>
      <c r="S5812" s="115"/>
      <c r="T5812" s="115" t="s">
        <v>7789</v>
      </c>
      <c r="U5812" s="115" t="s">
        <v>21261</v>
      </c>
      <c r="V5812" s="115">
        <v>6</v>
      </c>
      <c r="W5812" s="107"/>
      <c r="X5812" s="324"/>
    </row>
    <row r="5813" spans="1:24" ht="12.95" customHeight="1" x14ac:dyDescent="0.2">
      <c r="A5813" s="149">
        <v>37591</v>
      </c>
      <c r="B5813" s="128" t="s">
        <v>29412</v>
      </c>
      <c r="C5813" s="102" t="s">
        <v>6478</v>
      </c>
      <c r="D5813" s="347" t="s">
        <v>37693</v>
      </c>
      <c r="E5813" s="102" t="s">
        <v>9038</v>
      </c>
      <c r="F5813" s="102" t="s">
        <v>14834</v>
      </c>
      <c r="G5813" s="105">
        <v>15204</v>
      </c>
      <c r="H5813" s="102" t="s">
        <v>10103</v>
      </c>
      <c r="I5813" s="102" t="s">
        <v>11819</v>
      </c>
      <c r="J5813" s="102" t="s">
        <v>12248</v>
      </c>
      <c r="K5813" s="102"/>
      <c r="L5813" s="111" t="s">
        <v>3937</v>
      </c>
      <c r="M5813" s="102"/>
      <c r="N5813" s="112"/>
      <c r="O5813" s="102"/>
      <c r="P5813" s="102"/>
      <c r="Q5813" s="102"/>
      <c r="R5813" s="102"/>
      <c r="S5813" s="102"/>
      <c r="T5813" s="102" t="s">
        <v>7789</v>
      </c>
      <c r="U5813" s="115" t="s">
        <v>2109</v>
      </c>
      <c r="V5813" s="118">
        <v>27.5</v>
      </c>
      <c r="W5813" s="102"/>
      <c r="X5813" s="324"/>
    </row>
    <row r="5814" spans="1:24" ht="12.95" customHeight="1" x14ac:dyDescent="0.2">
      <c r="A5814" s="115">
        <v>2004</v>
      </c>
      <c r="B5814" s="128" t="s">
        <v>29412</v>
      </c>
      <c r="C5814" s="103" t="s">
        <v>3937</v>
      </c>
      <c r="D5814" s="102" t="s">
        <v>12275</v>
      </c>
      <c r="E5814" s="102" t="s">
        <v>6724</v>
      </c>
      <c r="F5814" s="102" t="s">
        <v>14834</v>
      </c>
      <c r="G5814" s="105">
        <v>16229</v>
      </c>
      <c r="H5814" s="115" t="s">
        <v>11819</v>
      </c>
      <c r="I5814" s="115" t="s">
        <v>32529</v>
      </c>
      <c r="J5814" s="115" t="s">
        <v>12276</v>
      </c>
      <c r="K5814" s="102"/>
      <c r="L5814" s="111"/>
      <c r="M5814" s="115">
        <v>0.5</v>
      </c>
      <c r="N5814" s="108">
        <v>10</v>
      </c>
      <c r="O5814" s="115" t="s">
        <v>9160</v>
      </c>
      <c r="P5814" s="126" t="s">
        <v>13301</v>
      </c>
      <c r="Q5814" s="126" t="s">
        <v>16823</v>
      </c>
      <c r="R5814" s="115"/>
      <c r="S5814" s="115"/>
      <c r="T5814" s="115" t="s">
        <v>20547</v>
      </c>
      <c r="U5814" s="115" t="s">
        <v>17138</v>
      </c>
      <c r="V5814" s="115">
        <v>6.5</v>
      </c>
      <c r="W5814" s="107"/>
      <c r="X5814" s="113"/>
    </row>
    <row r="5815" spans="1:24" ht="12.95" customHeight="1" x14ac:dyDescent="0.2">
      <c r="A5815" s="115">
        <v>2004</v>
      </c>
      <c r="B5815" s="128" t="s">
        <v>29412</v>
      </c>
      <c r="C5815" s="102" t="s">
        <v>3937</v>
      </c>
      <c r="D5815" s="102" t="s">
        <v>10012</v>
      </c>
      <c r="E5815" s="102" t="s">
        <v>6725</v>
      </c>
      <c r="F5815" s="102" t="s">
        <v>14834</v>
      </c>
      <c r="G5815" s="105">
        <v>16261</v>
      </c>
      <c r="H5815" s="115" t="s">
        <v>4890</v>
      </c>
      <c r="I5815" s="115" t="s">
        <v>31039</v>
      </c>
      <c r="J5815" s="115" t="s">
        <v>12277</v>
      </c>
      <c r="K5815" s="102"/>
      <c r="L5815" s="111"/>
      <c r="M5815" s="115">
        <v>1</v>
      </c>
      <c r="N5815" s="108" t="s">
        <v>32146</v>
      </c>
      <c r="O5815" s="115" t="s">
        <v>162</v>
      </c>
      <c r="P5815" s="126" t="s">
        <v>8076</v>
      </c>
      <c r="Q5815" s="126" t="s">
        <v>20443</v>
      </c>
      <c r="R5815" s="115"/>
      <c r="S5815" s="115"/>
      <c r="T5815" s="115" t="s">
        <v>20547</v>
      </c>
      <c r="U5815" s="115" t="s">
        <v>19654</v>
      </c>
      <c r="V5815" s="115">
        <v>7</v>
      </c>
      <c r="W5815" s="107"/>
      <c r="X5815" s="113"/>
    </row>
    <row r="5816" spans="1:24" ht="12.95" customHeight="1" x14ac:dyDescent="0.2">
      <c r="A5816" s="115">
        <v>2004</v>
      </c>
      <c r="B5816" s="128" t="s">
        <v>29412</v>
      </c>
      <c r="C5816" s="102" t="s">
        <v>3937</v>
      </c>
      <c r="D5816" s="102" t="s">
        <v>10568</v>
      </c>
      <c r="E5816" s="102" t="s">
        <v>6726</v>
      </c>
      <c r="F5816" s="123" t="s">
        <v>10085</v>
      </c>
      <c r="G5816" s="105">
        <v>16292</v>
      </c>
      <c r="H5816" s="115" t="s">
        <v>11819</v>
      </c>
      <c r="I5816" s="115" t="s">
        <v>10191</v>
      </c>
      <c r="J5816" s="115" t="s">
        <v>20411</v>
      </c>
      <c r="K5816" s="102"/>
      <c r="L5816" s="111"/>
      <c r="M5816" s="115">
        <v>1</v>
      </c>
      <c r="N5816" s="108" t="s">
        <v>13388</v>
      </c>
      <c r="O5816" s="115" t="s">
        <v>10189</v>
      </c>
      <c r="P5816" s="126"/>
      <c r="Q5816" s="126" t="s">
        <v>19627</v>
      </c>
      <c r="R5816" s="115"/>
      <c r="S5816" s="115" t="s">
        <v>8315</v>
      </c>
      <c r="T5816" s="115" t="s">
        <v>20547</v>
      </c>
      <c r="U5816" s="115" t="s">
        <v>21069</v>
      </c>
      <c r="V5816" s="115">
        <v>5.5</v>
      </c>
      <c r="W5816" s="107"/>
      <c r="X5816" s="113"/>
    </row>
    <row r="5817" spans="1:24" ht="12.95" customHeight="1" x14ac:dyDescent="0.2">
      <c r="A5817" s="115">
        <v>2002</v>
      </c>
      <c r="B5817" s="128" t="s">
        <v>29412</v>
      </c>
      <c r="C5817" s="102" t="s">
        <v>3937</v>
      </c>
      <c r="D5817" s="102" t="s">
        <v>133</v>
      </c>
      <c r="E5817" s="102" t="s">
        <v>6727</v>
      </c>
      <c r="F5817" s="102" t="s">
        <v>14834</v>
      </c>
      <c r="G5817" s="105">
        <v>16232</v>
      </c>
      <c r="H5817" s="115" t="s">
        <v>13336</v>
      </c>
      <c r="I5817" s="115" t="s">
        <v>11819</v>
      </c>
      <c r="J5817" s="115" t="s">
        <v>134</v>
      </c>
      <c r="K5817" s="102"/>
      <c r="L5817" s="111"/>
      <c r="M5817" s="115">
        <v>3</v>
      </c>
      <c r="N5817" s="108" t="s">
        <v>32530</v>
      </c>
      <c r="O5817" s="115" t="s">
        <v>65</v>
      </c>
      <c r="P5817" s="126" t="s">
        <v>9125</v>
      </c>
      <c r="Q5817" s="126" t="s">
        <v>20830</v>
      </c>
      <c r="R5817" s="115"/>
      <c r="S5817" s="115" t="s">
        <v>8315</v>
      </c>
      <c r="T5817" s="115" t="s">
        <v>20547</v>
      </c>
      <c r="U5817" s="115"/>
      <c r="V5817" s="115">
        <v>7</v>
      </c>
      <c r="W5817" s="107"/>
      <c r="X5817" s="113"/>
    </row>
    <row r="5818" spans="1:24" ht="12.95" customHeight="1" x14ac:dyDescent="0.2">
      <c r="A5818" s="115">
        <v>2004</v>
      </c>
      <c r="B5818" s="128" t="s">
        <v>29412</v>
      </c>
      <c r="C5818" s="102" t="s">
        <v>3937</v>
      </c>
      <c r="D5818" s="102" t="s">
        <v>4651</v>
      </c>
      <c r="E5818" s="102" t="s">
        <v>6728</v>
      </c>
      <c r="F5818" s="102" t="s">
        <v>14834</v>
      </c>
      <c r="G5818" s="105">
        <v>16297</v>
      </c>
      <c r="H5818" s="115" t="s">
        <v>32531</v>
      </c>
      <c r="I5818" s="115" t="s">
        <v>11819</v>
      </c>
      <c r="J5818" s="102" t="s">
        <v>12278</v>
      </c>
      <c r="K5818" s="102"/>
      <c r="L5818" s="111"/>
      <c r="M5818" s="115">
        <v>0.5</v>
      </c>
      <c r="N5818" s="108">
        <v>45</v>
      </c>
      <c r="O5818" s="115" t="s">
        <v>12252</v>
      </c>
      <c r="P5818" s="126"/>
      <c r="Q5818" s="126" t="s">
        <v>17383</v>
      </c>
      <c r="R5818" s="115"/>
      <c r="S5818" s="115"/>
      <c r="T5818" s="115" t="s">
        <v>20547</v>
      </c>
      <c r="U5818" s="115"/>
      <c r="V5818" s="115">
        <v>6</v>
      </c>
      <c r="W5818" s="107"/>
      <c r="X5818" s="113"/>
    </row>
    <row r="5819" spans="1:24" ht="12.95" customHeight="1" x14ac:dyDescent="0.2">
      <c r="A5819" s="115">
        <v>2004</v>
      </c>
      <c r="B5819" s="128" t="s">
        <v>29412</v>
      </c>
      <c r="C5819" s="102" t="s">
        <v>3937</v>
      </c>
      <c r="D5819" s="102" t="s">
        <v>6520</v>
      </c>
      <c r="E5819" s="102" t="s">
        <v>6729</v>
      </c>
      <c r="F5819" s="114" t="s">
        <v>6406</v>
      </c>
      <c r="G5819" s="105">
        <v>16292</v>
      </c>
      <c r="H5819" s="115" t="s">
        <v>11819</v>
      </c>
      <c r="I5819" s="115" t="s">
        <v>31039</v>
      </c>
      <c r="J5819" s="115" t="s">
        <v>11998</v>
      </c>
      <c r="K5819" s="102"/>
      <c r="L5819" s="111"/>
      <c r="M5819" s="115">
        <v>3</v>
      </c>
      <c r="N5819" s="108" t="s">
        <v>32532</v>
      </c>
      <c r="O5819" s="115" t="s">
        <v>3620</v>
      </c>
      <c r="P5819" s="126" t="s">
        <v>9125</v>
      </c>
      <c r="Q5819" s="126" t="s">
        <v>20593</v>
      </c>
      <c r="R5819" s="115"/>
      <c r="S5819" s="115"/>
      <c r="T5819" s="115" t="s">
        <v>20547</v>
      </c>
      <c r="U5819" s="115" t="s">
        <v>17139</v>
      </c>
      <c r="V5819" s="115">
        <v>6.5</v>
      </c>
      <c r="W5819" s="107"/>
      <c r="X5819" s="113"/>
    </row>
    <row r="5820" spans="1:24" ht="12.95" customHeight="1" x14ac:dyDescent="0.2">
      <c r="A5820" s="115">
        <v>2004</v>
      </c>
      <c r="B5820" s="128" t="s">
        <v>29412</v>
      </c>
      <c r="C5820" s="102" t="s">
        <v>3937</v>
      </c>
      <c r="D5820" s="102" t="s">
        <v>4878</v>
      </c>
      <c r="E5820" s="102" t="s">
        <v>10380</v>
      </c>
      <c r="F5820" s="102" t="s">
        <v>14834</v>
      </c>
      <c r="G5820" s="105">
        <v>16271</v>
      </c>
      <c r="H5820" s="115" t="s">
        <v>11819</v>
      </c>
      <c r="I5820" s="115" t="s">
        <v>31039</v>
      </c>
      <c r="J5820" s="115" t="s">
        <v>6807</v>
      </c>
      <c r="K5820" s="102"/>
      <c r="L5820" s="111"/>
      <c r="M5820" s="115">
        <v>1</v>
      </c>
      <c r="N5820" s="112" t="s">
        <v>5235</v>
      </c>
      <c r="O5820" s="115" t="s">
        <v>13460</v>
      </c>
      <c r="P5820" s="126" t="s">
        <v>9125</v>
      </c>
      <c r="Q5820" s="126" t="s">
        <v>17392</v>
      </c>
      <c r="R5820" s="115"/>
      <c r="S5820" s="115"/>
      <c r="T5820" s="115" t="s">
        <v>20547</v>
      </c>
      <c r="U5820" s="115" t="s">
        <v>18310</v>
      </c>
      <c r="V5820" s="115">
        <v>7.5</v>
      </c>
      <c r="W5820" s="107"/>
      <c r="X5820" s="113"/>
    </row>
    <row r="5821" spans="1:24" ht="12.95" customHeight="1" x14ac:dyDescent="0.2">
      <c r="A5821" s="115">
        <v>2004</v>
      </c>
      <c r="B5821" s="128" t="s">
        <v>29412</v>
      </c>
      <c r="C5821" s="102" t="s">
        <v>3937</v>
      </c>
      <c r="D5821" s="102" t="s">
        <v>1323</v>
      </c>
      <c r="E5821" s="102" t="s">
        <v>10381</v>
      </c>
      <c r="F5821" s="102" t="s">
        <v>14834</v>
      </c>
      <c r="G5821" s="105">
        <v>16239</v>
      </c>
      <c r="H5821" s="115" t="s">
        <v>11819</v>
      </c>
      <c r="I5821" s="115" t="s">
        <v>31039</v>
      </c>
      <c r="J5821" s="102" t="s">
        <v>11566</v>
      </c>
      <c r="K5821" s="102"/>
      <c r="L5821" s="111"/>
      <c r="M5821" s="115">
        <v>2</v>
      </c>
      <c r="N5821" s="112" t="s">
        <v>17140</v>
      </c>
      <c r="O5821" s="115" t="s">
        <v>12721</v>
      </c>
      <c r="P5821" s="126" t="s">
        <v>13301</v>
      </c>
      <c r="Q5821" s="126" t="s">
        <v>20619</v>
      </c>
      <c r="R5821" s="115"/>
      <c r="S5821" s="115"/>
      <c r="T5821" s="115" t="s">
        <v>20547</v>
      </c>
      <c r="U5821" s="115" t="s">
        <v>17141</v>
      </c>
      <c r="V5821" s="115">
        <v>6.5</v>
      </c>
      <c r="W5821" s="107"/>
      <c r="X5821" s="113"/>
    </row>
    <row r="5822" spans="1:24" ht="12.95" customHeight="1" x14ac:dyDescent="0.2">
      <c r="A5822" s="115">
        <v>2004</v>
      </c>
      <c r="B5822" s="128" t="s">
        <v>29412</v>
      </c>
      <c r="C5822" s="102" t="s">
        <v>3937</v>
      </c>
      <c r="D5822" s="102" t="s">
        <v>12180</v>
      </c>
      <c r="E5822" s="102" t="s">
        <v>10382</v>
      </c>
      <c r="F5822" s="102" t="s">
        <v>14834</v>
      </c>
      <c r="G5822" s="105">
        <v>16239</v>
      </c>
      <c r="H5822" s="115" t="s">
        <v>11819</v>
      </c>
      <c r="I5822" s="115" t="s">
        <v>31039</v>
      </c>
      <c r="J5822" s="102" t="s">
        <v>11566</v>
      </c>
      <c r="K5822" s="102"/>
      <c r="L5822" s="111"/>
      <c r="M5822" s="115">
        <v>2</v>
      </c>
      <c r="N5822" s="112" t="s">
        <v>17140</v>
      </c>
      <c r="O5822" s="115" t="s">
        <v>15959</v>
      </c>
      <c r="P5822" s="126" t="s">
        <v>9125</v>
      </c>
      <c r="Q5822" s="126" t="s">
        <v>16869</v>
      </c>
      <c r="R5822" s="115"/>
      <c r="S5822" s="115"/>
      <c r="T5822" s="115" t="s">
        <v>20547</v>
      </c>
      <c r="U5822" s="115" t="s">
        <v>11606</v>
      </c>
      <c r="V5822" s="115">
        <v>6.5</v>
      </c>
      <c r="W5822" s="107"/>
      <c r="X5822" s="113"/>
    </row>
    <row r="5823" spans="1:24" ht="12.95" customHeight="1" x14ac:dyDescent="0.2">
      <c r="A5823" s="115">
        <v>2004</v>
      </c>
      <c r="B5823" s="128" t="s">
        <v>29412</v>
      </c>
      <c r="C5823" s="102" t="s">
        <v>3937</v>
      </c>
      <c r="D5823" s="102" t="s">
        <v>4603</v>
      </c>
      <c r="E5823" s="102" t="s">
        <v>10383</v>
      </c>
      <c r="F5823" s="102" t="s">
        <v>14834</v>
      </c>
      <c r="G5823" s="105">
        <v>14717</v>
      </c>
      <c r="H5823" s="115" t="s">
        <v>32533</v>
      </c>
      <c r="I5823" s="115" t="s">
        <v>11819</v>
      </c>
      <c r="J5823" s="115" t="s">
        <v>2392</v>
      </c>
      <c r="K5823" s="102"/>
      <c r="L5823" s="111"/>
      <c r="M5823" s="115">
        <v>0.75</v>
      </c>
      <c r="N5823" s="108">
        <v>17</v>
      </c>
      <c r="O5823" s="115"/>
      <c r="P5823" s="126"/>
      <c r="Q5823" s="126" t="s">
        <v>19517</v>
      </c>
      <c r="R5823" s="115"/>
      <c r="S5823" s="115"/>
      <c r="T5823" s="115" t="s">
        <v>20548</v>
      </c>
      <c r="U5823" s="115" t="s">
        <v>21070</v>
      </c>
      <c r="V5823" s="115">
        <v>5.5</v>
      </c>
      <c r="W5823" s="107"/>
      <c r="X5823" s="113"/>
    </row>
    <row r="5824" spans="1:24" ht="12.95" customHeight="1" x14ac:dyDescent="0.2">
      <c r="A5824" s="115">
        <v>2006</v>
      </c>
      <c r="B5824" s="128" t="s">
        <v>29412</v>
      </c>
      <c r="C5824" s="103" t="s">
        <v>5852</v>
      </c>
      <c r="D5824" s="102" t="s">
        <v>7638</v>
      </c>
      <c r="E5824" s="102" t="s">
        <v>13383</v>
      </c>
      <c r="F5824" s="104" t="s">
        <v>14834</v>
      </c>
      <c r="G5824" s="105">
        <v>15079</v>
      </c>
      <c r="H5824" s="102" t="s">
        <v>31212</v>
      </c>
      <c r="I5824" s="102" t="s">
        <v>7198</v>
      </c>
      <c r="J5824" s="102" t="s">
        <v>463</v>
      </c>
      <c r="K5824" s="102"/>
      <c r="L5824" s="111"/>
      <c r="M5824" s="109">
        <v>1</v>
      </c>
      <c r="N5824" s="108" t="s">
        <v>32534</v>
      </c>
      <c r="O5824" s="102" t="s">
        <v>12252</v>
      </c>
      <c r="P5824" s="39" t="s">
        <v>15928</v>
      </c>
      <c r="Q5824" s="39" t="s">
        <v>16157</v>
      </c>
      <c r="R5824" s="109"/>
      <c r="S5824" s="102"/>
      <c r="T5824" s="102" t="s">
        <v>20542</v>
      </c>
      <c r="U5824" s="102" t="s">
        <v>21072</v>
      </c>
      <c r="V5824" s="109">
        <v>6</v>
      </c>
      <c r="W5824" s="107"/>
      <c r="X5824" s="113"/>
    </row>
    <row r="5825" spans="1:24" ht="12.95" customHeight="1" x14ac:dyDescent="0.2">
      <c r="A5825" s="115">
        <v>2006</v>
      </c>
      <c r="B5825" s="128" t="s">
        <v>29412</v>
      </c>
      <c r="C5825" s="102" t="s">
        <v>5852</v>
      </c>
      <c r="D5825" s="102" t="s">
        <v>4311</v>
      </c>
      <c r="E5825" s="102" t="s">
        <v>4310</v>
      </c>
      <c r="F5825" s="104" t="s">
        <v>14834</v>
      </c>
      <c r="G5825" s="105">
        <v>15566</v>
      </c>
      <c r="H5825" s="102" t="s">
        <v>32535</v>
      </c>
      <c r="I5825" s="102" t="s">
        <v>32536</v>
      </c>
      <c r="J5825" s="102" t="s">
        <v>8309</v>
      </c>
      <c r="K5825" s="102"/>
      <c r="L5825" s="111"/>
      <c r="M5825" s="109">
        <v>2</v>
      </c>
      <c r="N5825" s="112" t="s">
        <v>16616</v>
      </c>
      <c r="O5825" s="102" t="s">
        <v>9125</v>
      </c>
      <c r="P5825" s="39" t="s">
        <v>9125</v>
      </c>
      <c r="Q5825" s="39" t="s">
        <v>20475</v>
      </c>
      <c r="R5825" s="109"/>
      <c r="S5825" s="102"/>
      <c r="T5825" s="102" t="s">
        <v>20542</v>
      </c>
      <c r="U5825" s="102" t="s">
        <v>17142</v>
      </c>
      <c r="V5825" s="109">
        <v>6</v>
      </c>
      <c r="W5825" s="107"/>
      <c r="X5825" s="113"/>
    </row>
    <row r="5826" spans="1:24" ht="12.95" customHeight="1" x14ac:dyDescent="0.2">
      <c r="A5826" s="115">
        <v>2006</v>
      </c>
      <c r="B5826" s="128" t="s">
        <v>29412</v>
      </c>
      <c r="C5826" s="102" t="s">
        <v>5852</v>
      </c>
      <c r="D5826" s="102" t="s">
        <v>8311</v>
      </c>
      <c r="E5826" s="102" t="s">
        <v>8310</v>
      </c>
      <c r="F5826" s="104" t="s">
        <v>14834</v>
      </c>
      <c r="G5826" s="105">
        <v>16160</v>
      </c>
      <c r="H5826" s="102" t="s">
        <v>30959</v>
      </c>
      <c r="I5826" s="102" t="s">
        <v>31670</v>
      </c>
      <c r="J5826" s="102" t="s">
        <v>8312</v>
      </c>
      <c r="K5826" s="102"/>
      <c r="L5826" s="111"/>
      <c r="M5826" s="109">
        <v>2</v>
      </c>
      <c r="N5826" s="108" t="s">
        <v>32537</v>
      </c>
      <c r="O5826" s="102" t="s">
        <v>10189</v>
      </c>
      <c r="P5826" s="39" t="s">
        <v>3620</v>
      </c>
      <c r="Q5826" s="39" t="s">
        <v>19239</v>
      </c>
      <c r="R5826" s="109"/>
      <c r="S5826" s="102"/>
      <c r="T5826" s="102" t="s">
        <v>20542</v>
      </c>
      <c r="U5826" s="102" t="s">
        <v>12251</v>
      </c>
      <c r="V5826" s="109">
        <v>7</v>
      </c>
      <c r="W5826" s="107"/>
      <c r="X5826" s="113"/>
    </row>
    <row r="5827" spans="1:24" ht="12.95" customHeight="1" x14ac:dyDescent="0.2">
      <c r="A5827" s="115">
        <v>2006</v>
      </c>
      <c r="B5827" s="128" t="s">
        <v>29412</v>
      </c>
      <c r="C5827" s="102" t="s">
        <v>5852</v>
      </c>
      <c r="D5827" s="102" t="s">
        <v>13273</v>
      </c>
      <c r="E5827" s="102" t="s">
        <v>13272</v>
      </c>
      <c r="F5827" s="104" t="s">
        <v>14834</v>
      </c>
      <c r="G5827" s="105">
        <v>16464</v>
      </c>
      <c r="H5827" s="102" t="s">
        <v>32538</v>
      </c>
      <c r="I5827" s="102" t="s">
        <v>32153</v>
      </c>
      <c r="J5827" s="102" t="s">
        <v>13274</v>
      </c>
      <c r="K5827" s="102"/>
      <c r="L5827" s="111"/>
      <c r="M5827" s="109">
        <v>3</v>
      </c>
      <c r="N5827" s="112" t="s">
        <v>17143</v>
      </c>
      <c r="O5827" s="102" t="s">
        <v>162</v>
      </c>
      <c r="P5827" s="39" t="s">
        <v>17391</v>
      </c>
      <c r="Q5827" s="39" t="s">
        <v>21015</v>
      </c>
      <c r="R5827" s="109"/>
      <c r="S5827" s="102" t="s">
        <v>8315</v>
      </c>
      <c r="T5827" s="102" t="s">
        <v>20542</v>
      </c>
      <c r="U5827" s="102" t="s">
        <v>17144</v>
      </c>
      <c r="V5827" s="109">
        <v>7.5</v>
      </c>
      <c r="W5827" s="107"/>
      <c r="X5827" s="113"/>
    </row>
    <row r="5828" spans="1:24" ht="12.95" customHeight="1" x14ac:dyDescent="0.2">
      <c r="A5828" s="115">
        <v>2006</v>
      </c>
      <c r="B5828" s="128" t="s">
        <v>29412</v>
      </c>
      <c r="C5828" s="102" t="s">
        <v>5852</v>
      </c>
      <c r="D5828" s="102" t="s">
        <v>7321</v>
      </c>
      <c r="E5828" s="102" t="s">
        <v>7320</v>
      </c>
      <c r="F5828" s="104" t="s">
        <v>14834</v>
      </c>
      <c r="G5828" s="105">
        <v>15841</v>
      </c>
      <c r="H5828" s="102" t="s">
        <v>30710</v>
      </c>
      <c r="I5828" s="102" t="s">
        <v>4890</v>
      </c>
      <c r="J5828" s="102" t="s">
        <v>7322</v>
      </c>
      <c r="K5828" s="102"/>
      <c r="L5828" s="111"/>
      <c r="M5828" s="109">
        <v>0.5</v>
      </c>
      <c r="N5828" s="108" t="s">
        <v>12003</v>
      </c>
      <c r="O5828" s="102"/>
      <c r="P5828" s="39"/>
      <c r="Q5828" s="39" t="s">
        <v>16157</v>
      </c>
      <c r="R5828" s="109"/>
      <c r="S5828" s="102"/>
      <c r="T5828" s="102" t="s">
        <v>20542</v>
      </c>
      <c r="U5828" s="102" t="s">
        <v>7960</v>
      </c>
      <c r="V5828" s="109">
        <v>6.5</v>
      </c>
      <c r="W5828" s="107"/>
      <c r="X5828" s="113"/>
    </row>
    <row r="5829" spans="1:24" ht="12.95" customHeight="1" x14ac:dyDescent="0.2">
      <c r="A5829" s="115">
        <v>2006</v>
      </c>
      <c r="B5829" s="128" t="s">
        <v>29412</v>
      </c>
      <c r="C5829" s="102" t="s">
        <v>5852</v>
      </c>
      <c r="D5829" s="102" t="s">
        <v>11968</v>
      </c>
      <c r="E5829" s="102" t="s">
        <v>5389</v>
      </c>
      <c r="F5829" s="104" t="s">
        <v>14834</v>
      </c>
      <c r="G5829" s="105">
        <v>15853</v>
      </c>
      <c r="H5829" s="102" t="s">
        <v>30710</v>
      </c>
      <c r="I5829" s="102" t="s">
        <v>4890</v>
      </c>
      <c r="J5829" s="102" t="s">
        <v>11976</v>
      </c>
      <c r="K5829" s="102"/>
      <c r="L5829" s="111"/>
      <c r="M5829" s="109">
        <v>1</v>
      </c>
      <c r="N5829" s="108" t="s">
        <v>32539</v>
      </c>
      <c r="O5829" s="102" t="s">
        <v>3620</v>
      </c>
      <c r="P5829" s="39" t="s">
        <v>9125</v>
      </c>
      <c r="Q5829" s="39" t="s">
        <v>19531</v>
      </c>
      <c r="R5829" s="109"/>
      <c r="S5829" s="102" t="s">
        <v>8315</v>
      </c>
      <c r="T5829" s="102" t="s">
        <v>20542</v>
      </c>
      <c r="U5829" s="102" t="s">
        <v>21073</v>
      </c>
      <c r="V5829" s="109">
        <v>5.5</v>
      </c>
      <c r="W5829" s="107"/>
      <c r="X5829" s="113"/>
    </row>
    <row r="5830" spans="1:24" ht="12.95" customHeight="1" x14ac:dyDescent="0.2">
      <c r="A5830" s="115">
        <v>2006</v>
      </c>
      <c r="B5830" s="128" t="s">
        <v>29412</v>
      </c>
      <c r="C5830" s="102" t="s">
        <v>5852</v>
      </c>
      <c r="D5830" s="102" t="s">
        <v>1670</v>
      </c>
      <c r="E5830" s="102" t="s">
        <v>1669</v>
      </c>
      <c r="F5830" s="104" t="s">
        <v>14834</v>
      </c>
      <c r="G5830" s="105">
        <v>15855</v>
      </c>
      <c r="H5830" s="102" t="s">
        <v>4890</v>
      </c>
      <c r="I5830" s="102" t="s">
        <v>30710</v>
      </c>
      <c r="J5830" s="102" t="s">
        <v>14043</v>
      </c>
      <c r="K5830" s="102"/>
      <c r="L5830" s="111"/>
      <c r="M5830" s="109">
        <v>2</v>
      </c>
      <c r="N5830" s="108" t="s">
        <v>32540</v>
      </c>
      <c r="O5830" s="102"/>
      <c r="P5830" s="39" t="s">
        <v>162</v>
      </c>
      <c r="Q5830" s="39" t="s">
        <v>20970</v>
      </c>
      <c r="R5830" s="109"/>
      <c r="S5830" s="102"/>
      <c r="T5830" s="102" t="s">
        <v>20542</v>
      </c>
      <c r="U5830" s="102" t="s">
        <v>21074</v>
      </c>
      <c r="V5830" s="109">
        <v>5.5</v>
      </c>
      <c r="W5830" s="107"/>
      <c r="X5830" s="113"/>
    </row>
    <row r="5831" spans="1:24" ht="12.95" customHeight="1" x14ac:dyDescent="0.2">
      <c r="A5831" s="115">
        <v>2006</v>
      </c>
      <c r="B5831" s="128" t="s">
        <v>29412</v>
      </c>
      <c r="C5831" s="102" t="s">
        <v>5852</v>
      </c>
      <c r="D5831" s="102" t="s">
        <v>156</v>
      </c>
      <c r="E5831" s="102" t="s">
        <v>10719</v>
      </c>
      <c r="F5831" s="104" t="s">
        <v>14834</v>
      </c>
      <c r="G5831" s="105">
        <v>16150</v>
      </c>
      <c r="H5831" s="102" t="s">
        <v>11819</v>
      </c>
      <c r="I5831" s="102" t="s">
        <v>10191</v>
      </c>
      <c r="J5831" s="102" t="s">
        <v>10720</v>
      </c>
      <c r="K5831" s="102"/>
      <c r="L5831" s="111"/>
      <c r="M5831" s="109">
        <v>1</v>
      </c>
      <c r="N5831" s="108" t="s">
        <v>32541</v>
      </c>
      <c r="O5831" s="102"/>
      <c r="P5831" s="39" t="s">
        <v>15941</v>
      </c>
      <c r="Q5831" s="39" t="s">
        <v>19113</v>
      </c>
      <c r="R5831" s="109"/>
      <c r="S5831" s="102"/>
      <c r="T5831" s="102" t="s">
        <v>20542</v>
      </c>
      <c r="U5831" s="102" t="s">
        <v>21075</v>
      </c>
      <c r="V5831" s="109">
        <v>5.5</v>
      </c>
      <c r="W5831" s="107"/>
      <c r="X5831" s="113"/>
    </row>
    <row r="5832" spans="1:24" ht="12.95" customHeight="1" x14ac:dyDescent="0.2">
      <c r="A5832" s="115">
        <v>2006</v>
      </c>
      <c r="B5832" s="128" t="s">
        <v>29412</v>
      </c>
      <c r="C5832" s="102" t="s">
        <v>5852</v>
      </c>
      <c r="D5832" s="102" t="s">
        <v>8113</v>
      </c>
      <c r="E5832" s="102" t="s">
        <v>8112</v>
      </c>
      <c r="F5832" s="104" t="s">
        <v>14834</v>
      </c>
      <c r="G5832" s="105">
        <v>16401</v>
      </c>
      <c r="H5832" s="102" t="s">
        <v>32034</v>
      </c>
      <c r="I5832" s="102" t="s">
        <v>32542</v>
      </c>
      <c r="J5832" s="102" t="s">
        <v>4832</v>
      </c>
      <c r="K5832" s="102"/>
      <c r="L5832" s="111"/>
      <c r="M5832" s="109">
        <v>1.5</v>
      </c>
      <c r="N5832" s="108" t="s">
        <v>32543</v>
      </c>
      <c r="O5832" s="102" t="s">
        <v>16982</v>
      </c>
      <c r="P5832" s="39" t="s">
        <v>15928</v>
      </c>
      <c r="Q5832" s="39" t="s">
        <v>16516</v>
      </c>
      <c r="R5832" s="109"/>
      <c r="S5832" s="102" t="s">
        <v>8315</v>
      </c>
      <c r="T5832" s="102" t="s">
        <v>20542</v>
      </c>
      <c r="U5832" s="102" t="s">
        <v>27582</v>
      </c>
      <c r="V5832" s="109">
        <v>7.5</v>
      </c>
      <c r="W5832" s="107"/>
      <c r="X5832" s="113"/>
    </row>
    <row r="5833" spans="1:24" ht="12.95" customHeight="1" x14ac:dyDescent="0.2">
      <c r="A5833" s="115">
        <v>2006</v>
      </c>
      <c r="B5833" s="128" t="s">
        <v>29412</v>
      </c>
      <c r="C5833" s="102" t="s">
        <v>5852</v>
      </c>
      <c r="D5833" s="102" t="s">
        <v>6012</v>
      </c>
      <c r="E5833" s="102" t="s">
        <v>2495</v>
      </c>
      <c r="F5833" s="104" t="s">
        <v>14834</v>
      </c>
      <c r="G5833" s="105">
        <v>16429</v>
      </c>
      <c r="H5833" s="102" t="s">
        <v>32153</v>
      </c>
      <c r="I5833" s="102" t="s">
        <v>32544</v>
      </c>
      <c r="J5833" s="102" t="s">
        <v>116</v>
      </c>
      <c r="K5833" s="102"/>
      <c r="L5833" s="111"/>
      <c r="M5833" s="109">
        <v>2</v>
      </c>
      <c r="N5833" s="112" t="s">
        <v>17145</v>
      </c>
      <c r="O5833" s="102"/>
      <c r="P5833" s="39"/>
      <c r="Q5833" s="39" t="s">
        <v>16122</v>
      </c>
      <c r="R5833" s="109"/>
      <c r="S5833" s="102"/>
      <c r="T5833" s="102" t="s">
        <v>20542</v>
      </c>
      <c r="U5833" s="102" t="s">
        <v>4433</v>
      </c>
      <c r="V5833" s="109">
        <v>5.5</v>
      </c>
      <c r="W5833" s="107"/>
      <c r="X5833" s="113"/>
    </row>
    <row r="5834" spans="1:24" ht="12.95" customHeight="1" x14ac:dyDescent="0.2">
      <c r="A5834" s="115">
        <v>2006</v>
      </c>
      <c r="B5834" s="128" t="s">
        <v>29412</v>
      </c>
      <c r="C5834" s="102" t="s">
        <v>5852</v>
      </c>
      <c r="D5834" s="127" t="s">
        <v>37694</v>
      </c>
      <c r="E5834" s="102" t="s">
        <v>9038</v>
      </c>
      <c r="F5834" s="102" t="s">
        <v>14834</v>
      </c>
      <c r="G5834" s="105">
        <v>15841</v>
      </c>
      <c r="H5834" s="102" t="s">
        <v>30710</v>
      </c>
      <c r="I5834" s="102" t="s">
        <v>4890</v>
      </c>
      <c r="J5834" s="102" t="s">
        <v>10879</v>
      </c>
      <c r="K5834" s="102"/>
      <c r="L5834" s="133" t="s">
        <v>1003</v>
      </c>
      <c r="M5834" s="102"/>
      <c r="N5834" s="112"/>
      <c r="O5834" s="102"/>
      <c r="P5834" s="39"/>
      <c r="Q5834" s="39"/>
      <c r="R5834" s="102"/>
      <c r="S5834" s="102"/>
      <c r="T5834" s="102" t="s">
        <v>20542</v>
      </c>
      <c r="U5834" s="102"/>
      <c r="V5834" s="118">
        <v>18</v>
      </c>
      <c r="W5834" s="107"/>
      <c r="X5834" s="113"/>
    </row>
    <row r="5835" spans="1:24" ht="12.95" customHeight="1" x14ac:dyDescent="0.2">
      <c r="A5835" s="115">
        <v>2006</v>
      </c>
      <c r="B5835" s="128" t="s">
        <v>29412</v>
      </c>
      <c r="C5835" s="102" t="s">
        <v>5852</v>
      </c>
      <c r="D5835" s="127" t="s">
        <v>12865</v>
      </c>
      <c r="E5835" s="102"/>
      <c r="F5835" s="102" t="s">
        <v>14834</v>
      </c>
      <c r="G5835" s="105">
        <v>37073</v>
      </c>
      <c r="H5835" s="102" t="s">
        <v>32545</v>
      </c>
      <c r="I5835" s="102" t="s">
        <v>32546</v>
      </c>
      <c r="J5835" s="102" t="s">
        <v>4781</v>
      </c>
      <c r="K5835" s="102" t="s">
        <v>7538</v>
      </c>
      <c r="L5835" s="111"/>
      <c r="M5835" s="109">
        <v>1.5</v>
      </c>
      <c r="N5835" s="108" t="s">
        <v>32547</v>
      </c>
      <c r="O5835" s="102"/>
      <c r="P5835" s="39"/>
      <c r="Q5835" s="39"/>
      <c r="R5835" s="109"/>
      <c r="S5835" s="102"/>
      <c r="T5835" s="102" t="s">
        <v>21275</v>
      </c>
      <c r="U5835" s="102"/>
      <c r="V5835" s="118">
        <v>7</v>
      </c>
      <c r="W5835" s="107"/>
      <c r="X5835" s="113"/>
    </row>
    <row r="5836" spans="1:24" ht="12.95" customHeight="1" x14ac:dyDescent="0.2">
      <c r="A5836" s="115">
        <v>2007</v>
      </c>
      <c r="B5836" s="128" t="s">
        <v>29412</v>
      </c>
      <c r="C5836" s="103" t="s">
        <v>14024</v>
      </c>
      <c r="D5836" s="102" t="s">
        <v>10630</v>
      </c>
      <c r="E5836" s="102" t="s">
        <v>12416</v>
      </c>
      <c r="F5836" s="102" t="s">
        <v>14834</v>
      </c>
      <c r="G5836" s="105">
        <v>16354</v>
      </c>
      <c r="H5836" s="102" t="s">
        <v>10191</v>
      </c>
      <c r="I5836" s="102" t="s">
        <v>11819</v>
      </c>
      <c r="J5836" s="102" t="s">
        <v>2215</v>
      </c>
      <c r="K5836" s="102"/>
      <c r="L5836" s="111" t="s">
        <v>12415</v>
      </c>
      <c r="M5836" s="109">
        <v>2.75</v>
      </c>
      <c r="N5836" s="108" t="s">
        <v>32548</v>
      </c>
      <c r="O5836" s="102" t="s">
        <v>12721</v>
      </c>
      <c r="P5836" s="39"/>
      <c r="Q5836" s="39"/>
      <c r="R5836" s="109"/>
      <c r="S5836" s="102"/>
      <c r="T5836" s="102" t="s">
        <v>20547</v>
      </c>
      <c r="U5836" s="102"/>
      <c r="V5836" s="109" t="s">
        <v>14410</v>
      </c>
      <c r="W5836" s="107"/>
      <c r="X5836" s="113"/>
    </row>
    <row r="5837" spans="1:24" ht="12.95" customHeight="1" x14ac:dyDescent="0.2">
      <c r="A5837" s="115">
        <v>2007</v>
      </c>
      <c r="B5837" s="128" t="s">
        <v>29412</v>
      </c>
      <c r="C5837" s="102" t="s">
        <v>14024</v>
      </c>
      <c r="D5837" s="102" t="s">
        <v>4395</v>
      </c>
      <c r="E5837" s="102" t="s">
        <v>12716</v>
      </c>
      <c r="F5837" s="102" t="s">
        <v>14834</v>
      </c>
      <c r="G5837" s="105">
        <v>15265</v>
      </c>
      <c r="H5837" s="115" t="s">
        <v>30821</v>
      </c>
      <c r="I5837" s="115" t="s">
        <v>10103</v>
      </c>
      <c r="J5837" s="115" t="s">
        <v>5585</v>
      </c>
      <c r="K5837" s="102"/>
      <c r="L5837" s="111"/>
      <c r="M5837" s="115">
        <v>1</v>
      </c>
      <c r="N5837" s="108" t="s">
        <v>32000</v>
      </c>
      <c r="O5837" s="115"/>
      <c r="P5837" s="126"/>
      <c r="Q5837" s="126" t="s">
        <v>16863</v>
      </c>
      <c r="R5837" s="115"/>
      <c r="S5837" s="115"/>
      <c r="T5837" s="115" t="s">
        <v>7789</v>
      </c>
      <c r="U5837" s="115" t="s">
        <v>21076</v>
      </c>
      <c r="V5837" s="115">
        <v>5.5</v>
      </c>
      <c r="W5837" s="107"/>
      <c r="X5837" s="113"/>
    </row>
    <row r="5838" spans="1:24" ht="12.95" customHeight="1" x14ac:dyDescent="0.2">
      <c r="A5838" s="115">
        <v>2007</v>
      </c>
      <c r="B5838" s="128" t="s">
        <v>29412</v>
      </c>
      <c r="C5838" s="102" t="s">
        <v>14024</v>
      </c>
      <c r="D5838" s="102" t="s">
        <v>4739</v>
      </c>
      <c r="E5838" s="102" t="s">
        <v>4738</v>
      </c>
      <c r="F5838" s="102" t="s">
        <v>14834</v>
      </c>
      <c r="G5838" s="105">
        <v>15271</v>
      </c>
      <c r="H5838" s="115" t="s">
        <v>10103</v>
      </c>
      <c r="I5838" s="115" t="s">
        <v>30821</v>
      </c>
      <c r="J5838" s="115" t="s">
        <v>4740</v>
      </c>
      <c r="K5838" s="102"/>
      <c r="L5838" s="111"/>
      <c r="M5838" s="115">
        <v>1</v>
      </c>
      <c r="N5838" s="108" t="s">
        <v>32549</v>
      </c>
      <c r="O5838" s="115"/>
      <c r="P5838" s="126"/>
      <c r="Q5838" s="126" t="s">
        <v>18156</v>
      </c>
      <c r="R5838" s="115"/>
      <c r="S5838" s="115" t="s">
        <v>8315</v>
      </c>
      <c r="T5838" s="115" t="s">
        <v>7789</v>
      </c>
      <c r="U5838" s="115" t="s">
        <v>20526</v>
      </c>
      <c r="V5838" s="115">
        <v>5.5</v>
      </c>
      <c r="W5838" s="107"/>
      <c r="X5838" s="113"/>
    </row>
    <row r="5839" spans="1:24" ht="12.95" customHeight="1" x14ac:dyDescent="0.2">
      <c r="A5839" s="115">
        <v>2007</v>
      </c>
      <c r="B5839" s="128" t="s">
        <v>29412</v>
      </c>
      <c r="C5839" s="102" t="s">
        <v>14024</v>
      </c>
      <c r="D5839" s="102" t="s">
        <v>21077</v>
      </c>
      <c r="E5839" s="102" t="s">
        <v>4741</v>
      </c>
      <c r="F5839" s="102" t="s">
        <v>14834</v>
      </c>
      <c r="G5839" s="105">
        <v>15278</v>
      </c>
      <c r="H5839" s="115" t="s">
        <v>10103</v>
      </c>
      <c r="I5839" s="115" t="s">
        <v>30821</v>
      </c>
      <c r="J5839" s="102" t="s">
        <v>4742</v>
      </c>
      <c r="K5839" s="102"/>
      <c r="L5839" s="111"/>
      <c r="M5839" s="115">
        <v>2</v>
      </c>
      <c r="N5839" s="112" t="s">
        <v>21078</v>
      </c>
      <c r="O5839" s="115"/>
      <c r="P5839" s="126"/>
      <c r="Q5839" s="126" t="s">
        <v>17750</v>
      </c>
      <c r="R5839" s="115"/>
      <c r="S5839" s="115"/>
      <c r="T5839" s="115" t="s">
        <v>7789</v>
      </c>
      <c r="U5839" s="115" t="s">
        <v>21079</v>
      </c>
      <c r="V5839" s="115">
        <v>5.5</v>
      </c>
      <c r="W5839" s="107"/>
      <c r="X5839" s="113"/>
    </row>
    <row r="5840" spans="1:24" ht="12.95" customHeight="1" x14ac:dyDescent="0.2">
      <c r="A5840" s="115">
        <v>2007</v>
      </c>
      <c r="B5840" s="128" t="s">
        <v>29412</v>
      </c>
      <c r="C5840" s="102" t="s">
        <v>14024</v>
      </c>
      <c r="D5840" s="102" t="s">
        <v>14599</v>
      </c>
      <c r="E5840" s="102" t="s">
        <v>14598</v>
      </c>
      <c r="F5840" s="102" t="s">
        <v>14834</v>
      </c>
      <c r="G5840" s="105">
        <v>15294</v>
      </c>
      <c r="H5840" s="115" t="s">
        <v>30821</v>
      </c>
      <c r="I5840" s="115" t="s">
        <v>10103</v>
      </c>
      <c r="J5840" s="115" t="s">
        <v>1085</v>
      </c>
      <c r="K5840" s="102"/>
      <c r="L5840" s="111"/>
      <c r="M5840" s="115">
        <v>1.75</v>
      </c>
      <c r="N5840" s="108" t="s">
        <v>32550</v>
      </c>
      <c r="O5840" s="115" t="s">
        <v>10189</v>
      </c>
      <c r="P5840" s="126" t="s">
        <v>162</v>
      </c>
      <c r="Q5840" s="126" t="s">
        <v>19499</v>
      </c>
      <c r="R5840" s="115"/>
      <c r="S5840" s="115"/>
      <c r="T5840" s="115" t="s">
        <v>7789</v>
      </c>
      <c r="U5840" s="115" t="s">
        <v>7960</v>
      </c>
      <c r="V5840" s="115">
        <v>6.5</v>
      </c>
      <c r="W5840" s="107"/>
      <c r="X5840" s="113"/>
    </row>
    <row r="5841" spans="1:24" ht="12.95" customHeight="1" x14ac:dyDescent="0.2">
      <c r="A5841" s="115">
        <v>2007</v>
      </c>
      <c r="B5841" s="128" t="s">
        <v>29412</v>
      </c>
      <c r="C5841" s="102" t="s">
        <v>14024</v>
      </c>
      <c r="D5841" s="102" t="s">
        <v>4652</v>
      </c>
      <c r="E5841" s="102" t="s">
        <v>1086</v>
      </c>
      <c r="F5841" s="102" t="s">
        <v>14834</v>
      </c>
      <c r="G5841" s="105">
        <v>15704</v>
      </c>
      <c r="H5841" s="115" t="s">
        <v>10103</v>
      </c>
      <c r="I5841" s="115" t="s">
        <v>30821</v>
      </c>
      <c r="J5841" s="115" t="s">
        <v>1087</v>
      </c>
      <c r="K5841" s="102"/>
      <c r="L5841" s="111"/>
      <c r="M5841" s="115">
        <v>1</v>
      </c>
      <c r="N5841" s="108" t="s">
        <v>32551</v>
      </c>
      <c r="O5841" s="115"/>
      <c r="P5841" s="126"/>
      <c r="Q5841" s="126" t="s">
        <v>16157</v>
      </c>
      <c r="R5841" s="115"/>
      <c r="S5841" s="115" t="s">
        <v>8315</v>
      </c>
      <c r="T5841" s="115" t="s">
        <v>7789</v>
      </c>
      <c r="U5841" s="115" t="s">
        <v>27581</v>
      </c>
      <c r="V5841" s="115">
        <v>5</v>
      </c>
      <c r="W5841" s="107"/>
      <c r="X5841" s="113"/>
    </row>
    <row r="5842" spans="1:24" ht="12.95" customHeight="1" x14ac:dyDescent="0.2">
      <c r="A5842" s="115">
        <v>2007</v>
      </c>
      <c r="B5842" s="128" t="s">
        <v>29412</v>
      </c>
      <c r="C5842" s="102" t="s">
        <v>14024</v>
      </c>
      <c r="D5842" s="102" t="s">
        <v>5447</v>
      </c>
      <c r="E5842" s="102" t="s">
        <v>1088</v>
      </c>
      <c r="F5842" s="102" t="s">
        <v>14834</v>
      </c>
      <c r="G5842" s="105">
        <v>15727</v>
      </c>
      <c r="H5842" s="115" t="s">
        <v>32552</v>
      </c>
      <c r="I5842" s="115" t="s">
        <v>10103</v>
      </c>
      <c r="J5842" s="115" t="s">
        <v>5448</v>
      </c>
      <c r="K5842" s="102"/>
      <c r="L5842" s="111"/>
      <c r="M5842" s="115">
        <v>1</v>
      </c>
      <c r="N5842" s="108" t="s">
        <v>32553</v>
      </c>
      <c r="O5842" s="115"/>
      <c r="P5842" s="126" t="s">
        <v>9125</v>
      </c>
      <c r="Q5842" s="126" t="s">
        <v>16814</v>
      </c>
      <c r="R5842" s="115"/>
      <c r="S5842" s="115" t="s">
        <v>8315</v>
      </c>
      <c r="T5842" s="115" t="s">
        <v>7789</v>
      </c>
      <c r="U5842" s="115" t="s">
        <v>10119</v>
      </c>
      <c r="V5842" s="115">
        <v>6</v>
      </c>
      <c r="W5842" s="107"/>
      <c r="X5842" s="113"/>
    </row>
    <row r="5843" spans="1:24" ht="12.95" customHeight="1" x14ac:dyDescent="0.2">
      <c r="A5843" s="115">
        <v>2007</v>
      </c>
      <c r="B5843" s="128" t="s">
        <v>29412</v>
      </c>
      <c r="C5843" s="102" t="s">
        <v>14024</v>
      </c>
      <c r="D5843" s="102" t="s">
        <v>13567</v>
      </c>
      <c r="E5843" s="102" t="s">
        <v>13566</v>
      </c>
      <c r="F5843" s="102" t="s">
        <v>14834</v>
      </c>
      <c r="G5843" s="105">
        <v>15747</v>
      </c>
      <c r="H5843" s="115" t="s">
        <v>30821</v>
      </c>
      <c r="I5843" s="115" t="s">
        <v>10103</v>
      </c>
      <c r="J5843" s="115" t="s">
        <v>525</v>
      </c>
      <c r="K5843" s="102"/>
      <c r="L5843" s="111"/>
      <c r="M5843" s="115">
        <v>1.75</v>
      </c>
      <c r="N5843" s="108" t="s">
        <v>32554</v>
      </c>
      <c r="O5843" s="115" t="s">
        <v>7521</v>
      </c>
      <c r="P5843" s="126" t="s">
        <v>162</v>
      </c>
      <c r="Q5843" s="126" t="s">
        <v>21080</v>
      </c>
      <c r="R5843" s="115"/>
      <c r="S5843" s="115"/>
      <c r="T5843" s="115" t="s">
        <v>7789</v>
      </c>
      <c r="U5843" s="115" t="s">
        <v>21081</v>
      </c>
      <c r="V5843" s="115">
        <v>6.5</v>
      </c>
      <c r="W5843" s="107"/>
      <c r="X5843" s="113"/>
    </row>
    <row r="5844" spans="1:24" ht="12.95" customHeight="1" x14ac:dyDescent="0.2">
      <c r="A5844" s="115">
        <v>2007</v>
      </c>
      <c r="B5844" s="128" t="s">
        <v>29412</v>
      </c>
      <c r="C5844" s="102" t="s">
        <v>14024</v>
      </c>
      <c r="D5844" s="102" t="s">
        <v>6401</v>
      </c>
      <c r="E5844" s="102" t="s">
        <v>6400</v>
      </c>
      <c r="F5844" s="102" t="s">
        <v>14834</v>
      </c>
      <c r="G5844" s="105">
        <v>16096</v>
      </c>
      <c r="H5844" s="115" t="s">
        <v>30821</v>
      </c>
      <c r="I5844" s="115" t="s">
        <v>32484</v>
      </c>
      <c r="J5844" s="115" t="s">
        <v>6402</v>
      </c>
      <c r="K5844" s="102"/>
      <c r="L5844" s="111"/>
      <c r="M5844" s="115">
        <v>2</v>
      </c>
      <c r="N5844" s="112" t="s">
        <v>15954</v>
      </c>
      <c r="O5844" s="115" t="s">
        <v>16499</v>
      </c>
      <c r="P5844" s="126" t="s">
        <v>13301</v>
      </c>
      <c r="Q5844" s="126" t="s">
        <v>16875</v>
      </c>
      <c r="R5844" s="115"/>
      <c r="S5844" s="115"/>
      <c r="T5844" s="115" t="s">
        <v>7789</v>
      </c>
      <c r="U5844" s="115" t="s">
        <v>21082</v>
      </c>
      <c r="V5844" s="115">
        <v>6.5</v>
      </c>
      <c r="W5844" s="107"/>
      <c r="X5844" s="113"/>
    </row>
    <row r="5845" spans="1:24" ht="12.95" customHeight="1" x14ac:dyDescent="0.2">
      <c r="A5845" s="115">
        <v>2007</v>
      </c>
      <c r="B5845" s="128" t="s">
        <v>29412</v>
      </c>
      <c r="C5845" s="102" t="s">
        <v>14024</v>
      </c>
      <c r="D5845" s="102" t="s">
        <v>6404</v>
      </c>
      <c r="E5845" s="102" t="s">
        <v>6403</v>
      </c>
      <c r="F5845" s="102" t="s">
        <v>14834</v>
      </c>
      <c r="G5845" s="105">
        <v>16479</v>
      </c>
      <c r="H5845" s="115" t="s">
        <v>10103</v>
      </c>
      <c r="I5845" s="115" t="s">
        <v>4890</v>
      </c>
      <c r="J5845" s="115" t="s">
        <v>6405</v>
      </c>
      <c r="K5845" s="102" t="s">
        <v>7631</v>
      </c>
      <c r="L5845" s="111"/>
      <c r="M5845" s="115">
        <v>3</v>
      </c>
      <c r="N5845" s="112" t="s">
        <v>17146</v>
      </c>
      <c r="O5845" s="115" t="s">
        <v>19698</v>
      </c>
      <c r="P5845" s="126" t="s">
        <v>13301</v>
      </c>
      <c r="Q5845" s="126" t="s">
        <v>19101</v>
      </c>
      <c r="R5845" s="115"/>
      <c r="S5845" s="115"/>
      <c r="T5845" s="115" t="s">
        <v>7789</v>
      </c>
      <c r="U5845" s="102" t="s">
        <v>17147</v>
      </c>
      <c r="V5845" s="115">
        <v>7</v>
      </c>
      <c r="W5845" s="107"/>
      <c r="X5845" s="113"/>
    </row>
    <row r="5846" spans="1:24" ht="12.95" customHeight="1" x14ac:dyDescent="0.2">
      <c r="A5846" s="115">
        <v>2007</v>
      </c>
      <c r="B5846" s="128" t="s">
        <v>29412</v>
      </c>
      <c r="C5846" s="102" t="s">
        <v>14024</v>
      </c>
      <c r="D5846" s="102" t="s">
        <v>10713</v>
      </c>
      <c r="E5846" s="102" t="s">
        <v>10712</v>
      </c>
      <c r="F5846" s="102" t="s">
        <v>14834</v>
      </c>
      <c r="G5846" s="105">
        <v>16554</v>
      </c>
      <c r="H5846" s="115" t="s">
        <v>4890</v>
      </c>
      <c r="I5846" s="115" t="s">
        <v>10103</v>
      </c>
      <c r="J5846" s="115" t="s">
        <v>7665</v>
      </c>
      <c r="K5846" s="102" t="s">
        <v>15234</v>
      </c>
      <c r="L5846" s="111"/>
      <c r="M5846" s="115">
        <v>1</v>
      </c>
      <c r="N5846" s="138">
        <v>45</v>
      </c>
      <c r="O5846" s="115" t="s">
        <v>16542</v>
      </c>
      <c r="P5846" s="126"/>
      <c r="Q5846" s="126" t="s">
        <v>20882</v>
      </c>
      <c r="R5846" s="115"/>
      <c r="S5846" s="115"/>
      <c r="T5846" s="115" t="s">
        <v>7789</v>
      </c>
      <c r="U5846" s="102" t="s">
        <v>21083</v>
      </c>
      <c r="V5846" s="115">
        <v>6</v>
      </c>
      <c r="W5846" s="107"/>
      <c r="X5846" s="113"/>
    </row>
    <row r="5847" spans="1:24" ht="12.95" customHeight="1" x14ac:dyDescent="0.2">
      <c r="A5847" s="102">
        <v>2008</v>
      </c>
      <c r="B5847" s="128" t="s">
        <v>29412</v>
      </c>
      <c r="C5847" s="103" t="s">
        <v>14025</v>
      </c>
      <c r="D5847" s="102" t="s">
        <v>13977</v>
      </c>
      <c r="E5847" s="102" t="s">
        <v>13976</v>
      </c>
      <c r="F5847" s="260" t="s">
        <v>14007</v>
      </c>
      <c r="G5847" s="105">
        <v>16093</v>
      </c>
      <c r="H5847" s="115" t="s">
        <v>10191</v>
      </c>
      <c r="I5847" s="115" t="s">
        <v>11819</v>
      </c>
      <c r="J5847" s="102" t="s">
        <v>6676</v>
      </c>
      <c r="K5847" s="102"/>
      <c r="L5847" s="111"/>
      <c r="M5847" s="272"/>
      <c r="N5847" s="112" t="s">
        <v>13550</v>
      </c>
      <c r="O5847" s="124"/>
      <c r="P5847" s="262"/>
      <c r="Q5847" s="262"/>
      <c r="R5847" s="124"/>
      <c r="S5847" s="124"/>
      <c r="T5847" s="102" t="s">
        <v>21293</v>
      </c>
      <c r="U5847" s="124"/>
      <c r="V5847" s="135" t="s">
        <v>5147</v>
      </c>
      <c r="W5847" s="124"/>
      <c r="X5847" s="113"/>
    </row>
    <row r="5848" spans="1:24" ht="12.95" customHeight="1" x14ac:dyDescent="0.2">
      <c r="A5848" s="115">
        <v>2008</v>
      </c>
      <c r="B5848" s="128" t="s">
        <v>29412</v>
      </c>
      <c r="C5848" s="102" t="s">
        <v>14025</v>
      </c>
      <c r="D5848" s="102" t="s">
        <v>13021</v>
      </c>
      <c r="E5848" s="102" t="s">
        <v>3845</v>
      </c>
      <c r="F5848" s="102" t="s">
        <v>14834</v>
      </c>
      <c r="G5848" s="105">
        <v>14742</v>
      </c>
      <c r="H5848" s="115" t="s">
        <v>11819</v>
      </c>
      <c r="I5848" s="115" t="s">
        <v>5011</v>
      </c>
      <c r="J5848" s="115" t="s">
        <v>13022</v>
      </c>
      <c r="K5848" s="102"/>
      <c r="L5848" s="111"/>
      <c r="M5848" s="115">
        <v>2</v>
      </c>
      <c r="N5848" s="112" t="s">
        <v>17148</v>
      </c>
      <c r="O5848" s="115" t="s">
        <v>16565</v>
      </c>
      <c r="P5848" s="126"/>
      <c r="Q5848" s="126" t="s">
        <v>19103</v>
      </c>
      <c r="R5848" s="115"/>
      <c r="S5848" s="115"/>
      <c r="T5848" s="115" t="s">
        <v>28757</v>
      </c>
      <c r="U5848" s="102" t="s">
        <v>21084</v>
      </c>
      <c r="V5848" s="115">
        <v>7</v>
      </c>
      <c r="W5848" s="107"/>
      <c r="X5848" s="113"/>
    </row>
    <row r="5849" spans="1:24" ht="12.95" customHeight="1" x14ac:dyDescent="0.2">
      <c r="A5849" s="115">
        <v>2008</v>
      </c>
      <c r="B5849" s="128" t="s">
        <v>29412</v>
      </c>
      <c r="C5849" s="102" t="s">
        <v>14025</v>
      </c>
      <c r="D5849" s="102" t="s">
        <v>780</v>
      </c>
      <c r="E5849" s="102" t="s">
        <v>4909</v>
      </c>
      <c r="F5849" s="102" t="s">
        <v>14834</v>
      </c>
      <c r="G5849" s="105">
        <v>14746</v>
      </c>
      <c r="H5849" s="115" t="s">
        <v>5011</v>
      </c>
      <c r="I5849" s="115" t="s">
        <v>11819</v>
      </c>
      <c r="J5849" s="115" t="s">
        <v>4329</v>
      </c>
      <c r="K5849" s="102" t="s">
        <v>9631</v>
      </c>
      <c r="L5849" s="111"/>
      <c r="M5849" s="115">
        <v>3</v>
      </c>
      <c r="N5849" s="112" t="s">
        <v>17149</v>
      </c>
      <c r="O5849" s="115" t="s">
        <v>231</v>
      </c>
      <c r="P5849" s="126" t="s">
        <v>162</v>
      </c>
      <c r="Q5849" s="126" t="s">
        <v>21085</v>
      </c>
      <c r="R5849" s="115"/>
      <c r="S5849" s="115" t="s">
        <v>8315</v>
      </c>
      <c r="T5849" s="115" t="s">
        <v>28757</v>
      </c>
      <c r="U5849" s="102" t="s">
        <v>21086</v>
      </c>
      <c r="V5849" s="115">
        <v>8</v>
      </c>
      <c r="W5849" s="107"/>
      <c r="X5849" s="113"/>
    </row>
    <row r="5850" spans="1:24" ht="12.95" customHeight="1" x14ac:dyDescent="0.2">
      <c r="A5850" s="115">
        <v>2008</v>
      </c>
      <c r="B5850" s="128" t="s">
        <v>29412</v>
      </c>
      <c r="C5850" s="102" t="s">
        <v>14025</v>
      </c>
      <c r="D5850" s="102" t="s">
        <v>11644</v>
      </c>
      <c r="E5850" s="102" t="s">
        <v>4910</v>
      </c>
      <c r="F5850" s="102" t="s">
        <v>14834</v>
      </c>
      <c r="G5850" s="105">
        <v>14750</v>
      </c>
      <c r="H5850" s="115" t="s">
        <v>11819</v>
      </c>
      <c r="I5850" s="115" t="s">
        <v>5011</v>
      </c>
      <c r="J5850" s="115" t="s">
        <v>12790</v>
      </c>
      <c r="K5850" s="102" t="s">
        <v>12789</v>
      </c>
      <c r="L5850" s="111"/>
      <c r="M5850" s="115">
        <v>1.5</v>
      </c>
      <c r="N5850" s="108" t="s">
        <v>32555</v>
      </c>
      <c r="O5850" s="115" t="s">
        <v>17670</v>
      </c>
      <c r="P5850" s="126" t="s">
        <v>15941</v>
      </c>
      <c r="Q5850" s="126" t="s">
        <v>16751</v>
      </c>
      <c r="R5850" s="115"/>
      <c r="S5850" s="115"/>
      <c r="T5850" s="115" t="s">
        <v>28757</v>
      </c>
      <c r="U5850" s="115" t="s">
        <v>2475</v>
      </c>
      <c r="V5850" s="115">
        <v>6</v>
      </c>
      <c r="W5850" s="107"/>
      <c r="X5850" s="113"/>
    </row>
    <row r="5851" spans="1:24" ht="12.95" customHeight="1" x14ac:dyDescent="0.2">
      <c r="A5851" s="115">
        <v>2008</v>
      </c>
      <c r="B5851" s="128" t="s">
        <v>29412</v>
      </c>
      <c r="C5851" s="102" t="s">
        <v>14025</v>
      </c>
      <c r="D5851" s="102" t="s">
        <v>157</v>
      </c>
      <c r="E5851" s="102" t="s">
        <v>4911</v>
      </c>
      <c r="F5851" s="102" t="s">
        <v>14834</v>
      </c>
      <c r="G5851" s="105">
        <v>14756</v>
      </c>
      <c r="H5851" s="115" t="s">
        <v>5011</v>
      </c>
      <c r="I5851" s="115" t="s">
        <v>11819</v>
      </c>
      <c r="J5851" s="115" t="s">
        <v>9837</v>
      </c>
      <c r="K5851" s="102"/>
      <c r="L5851" s="111"/>
      <c r="M5851" s="115">
        <v>1</v>
      </c>
      <c r="N5851" s="108" t="s">
        <v>32231</v>
      </c>
      <c r="O5851" s="115" t="s">
        <v>15889</v>
      </c>
      <c r="P5851" s="126" t="s">
        <v>19503</v>
      </c>
      <c r="Q5851" s="126" t="s">
        <v>17601</v>
      </c>
      <c r="R5851" s="115"/>
      <c r="S5851" s="115"/>
      <c r="T5851" s="115" t="s">
        <v>28757</v>
      </c>
      <c r="U5851" s="115" t="s">
        <v>16754</v>
      </c>
      <c r="V5851" s="115">
        <v>7</v>
      </c>
      <c r="W5851" s="107"/>
      <c r="X5851" s="113"/>
    </row>
    <row r="5852" spans="1:24" ht="12.95" customHeight="1" x14ac:dyDescent="0.2">
      <c r="A5852" s="115">
        <v>2008</v>
      </c>
      <c r="B5852" s="128" t="s">
        <v>29412</v>
      </c>
      <c r="C5852" s="102" t="s">
        <v>14025</v>
      </c>
      <c r="D5852" s="102" t="s">
        <v>10272</v>
      </c>
      <c r="E5852" s="102" t="s">
        <v>13015</v>
      </c>
      <c r="F5852" s="102" t="s">
        <v>14834</v>
      </c>
      <c r="G5852" s="105">
        <v>14757</v>
      </c>
      <c r="H5852" s="102" t="s">
        <v>4890</v>
      </c>
      <c r="I5852" s="115" t="s">
        <v>5011</v>
      </c>
      <c r="J5852" s="115" t="s">
        <v>9838</v>
      </c>
      <c r="K5852" s="102"/>
      <c r="L5852" s="111"/>
      <c r="M5852" s="115">
        <v>1.75</v>
      </c>
      <c r="N5852" s="108" t="s">
        <v>32556</v>
      </c>
      <c r="O5852" s="115" t="s">
        <v>9160</v>
      </c>
      <c r="P5852" s="126" t="s">
        <v>15889</v>
      </c>
      <c r="Q5852" s="126" t="s">
        <v>20593</v>
      </c>
      <c r="R5852" s="115"/>
      <c r="S5852" s="115"/>
      <c r="T5852" s="115" t="s">
        <v>28757</v>
      </c>
      <c r="U5852" s="102" t="s">
        <v>17150</v>
      </c>
      <c r="V5852" s="115">
        <v>6.5</v>
      </c>
      <c r="W5852" s="107"/>
      <c r="X5852" s="113"/>
    </row>
    <row r="5853" spans="1:24" ht="12.95" customHeight="1" x14ac:dyDescent="0.2">
      <c r="A5853" s="115">
        <v>2008</v>
      </c>
      <c r="B5853" s="128" t="s">
        <v>29412</v>
      </c>
      <c r="C5853" s="102" t="s">
        <v>14025</v>
      </c>
      <c r="D5853" s="102" t="s">
        <v>9839</v>
      </c>
      <c r="E5853" s="102" t="s">
        <v>13016</v>
      </c>
      <c r="F5853" s="102" t="s">
        <v>14834</v>
      </c>
      <c r="G5853" s="105">
        <v>14767</v>
      </c>
      <c r="H5853" s="115" t="s">
        <v>5011</v>
      </c>
      <c r="I5853" s="115" t="s">
        <v>11819</v>
      </c>
      <c r="J5853" s="115" t="s">
        <v>9826</v>
      </c>
      <c r="K5853" s="102"/>
      <c r="L5853" s="111"/>
      <c r="M5853" s="115">
        <v>1</v>
      </c>
      <c r="N5853" s="108" t="s">
        <v>32557</v>
      </c>
      <c r="O5853" s="115" t="s">
        <v>10189</v>
      </c>
      <c r="P5853" s="126" t="s">
        <v>9125</v>
      </c>
      <c r="Q5853" s="126" t="s">
        <v>16863</v>
      </c>
      <c r="R5853" s="115"/>
      <c r="S5853" s="115"/>
      <c r="T5853" s="115" t="s">
        <v>28757</v>
      </c>
      <c r="U5853" s="115" t="s">
        <v>2477</v>
      </c>
      <c r="V5853" s="115">
        <v>5.5</v>
      </c>
      <c r="W5853" s="107"/>
      <c r="X5853" s="113"/>
    </row>
    <row r="5854" spans="1:24" ht="12.95" customHeight="1" x14ac:dyDescent="0.2">
      <c r="A5854" s="115">
        <v>2008</v>
      </c>
      <c r="B5854" s="128" t="s">
        <v>29412</v>
      </c>
      <c r="C5854" s="102" t="s">
        <v>14025</v>
      </c>
      <c r="D5854" s="102" t="s">
        <v>9827</v>
      </c>
      <c r="E5854" s="102" t="s">
        <v>13017</v>
      </c>
      <c r="F5854" s="102" t="s">
        <v>14834</v>
      </c>
      <c r="G5854" s="105">
        <v>14767</v>
      </c>
      <c r="H5854" s="115" t="s">
        <v>5011</v>
      </c>
      <c r="I5854" s="115" t="s">
        <v>11819</v>
      </c>
      <c r="J5854" s="115" t="s">
        <v>10905</v>
      </c>
      <c r="K5854" s="102"/>
      <c r="L5854" s="111"/>
      <c r="M5854" s="115">
        <v>2</v>
      </c>
      <c r="N5854" s="112" t="s">
        <v>17151</v>
      </c>
      <c r="O5854" s="115"/>
      <c r="P5854" s="126" t="s">
        <v>9160</v>
      </c>
      <c r="Q5854" s="126" t="s">
        <v>16560</v>
      </c>
      <c r="R5854" s="115"/>
      <c r="S5854" s="115" t="s">
        <v>9435</v>
      </c>
      <c r="T5854" s="115" t="s">
        <v>28757</v>
      </c>
      <c r="U5854" s="102" t="s">
        <v>17152</v>
      </c>
      <c r="V5854" s="115">
        <v>7</v>
      </c>
      <c r="W5854" s="107"/>
      <c r="X5854" s="113"/>
    </row>
    <row r="5855" spans="1:24" ht="12.95" customHeight="1" x14ac:dyDescent="0.2">
      <c r="A5855" s="115">
        <v>2008</v>
      </c>
      <c r="B5855" s="128" t="s">
        <v>29412</v>
      </c>
      <c r="C5855" s="102" t="s">
        <v>14025</v>
      </c>
      <c r="D5855" s="102" t="s">
        <v>7404</v>
      </c>
      <c r="E5855" s="102" t="s">
        <v>13018</v>
      </c>
      <c r="F5855" s="102" t="s">
        <v>14834</v>
      </c>
      <c r="G5855" s="105">
        <v>14782</v>
      </c>
      <c r="H5855" s="115" t="s">
        <v>5011</v>
      </c>
      <c r="I5855" s="102" t="s">
        <v>30798</v>
      </c>
      <c r="J5855" s="115" t="s">
        <v>7406</v>
      </c>
      <c r="K5855" s="102" t="s">
        <v>7405</v>
      </c>
      <c r="L5855" s="111"/>
      <c r="M5855" s="115">
        <v>3</v>
      </c>
      <c r="N5855" s="112" t="s">
        <v>16619</v>
      </c>
      <c r="O5855" s="115"/>
      <c r="P5855" s="126" t="s">
        <v>16499</v>
      </c>
      <c r="Q5855" s="126" t="s">
        <v>20806</v>
      </c>
      <c r="R5855" s="115"/>
      <c r="S5855" s="115" t="s">
        <v>8315</v>
      </c>
      <c r="T5855" s="115" t="s">
        <v>28757</v>
      </c>
      <c r="U5855" s="102" t="s">
        <v>21087</v>
      </c>
      <c r="V5855" s="115">
        <v>7.5</v>
      </c>
      <c r="W5855" s="107"/>
      <c r="X5855" s="113"/>
    </row>
    <row r="5856" spans="1:24" ht="12.95" customHeight="1" x14ac:dyDescent="0.2">
      <c r="A5856" s="115">
        <v>2008</v>
      </c>
      <c r="B5856" s="128" t="s">
        <v>29412</v>
      </c>
      <c r="C5856" s="102" t="s">
        <v>14025</v>
      </c>
      <c r="D5856" s="102" t="s">
        <v>6283</v>
      </c>
      <c r="E5856" s="102" t="s">
        <v>13019</v>
      </c>
      <c r="F5856" s="102" t="s">
        <v>14834</v>
      </c>
      <c r="G5856" s="105">
        <v>14785</v>
      </c>
      <c r="H5856" s="115" t="s">
        <v>5011</v>
      </c>
      <c r="I5856" s="115" t="s">
        <v>7198</v>
      </c>
      <c r="J5856" s="115" t="s">
        <v>7407</v>
      </c>
      <c r="K5856" s="102"/>
      <c r="L5856" s="111"/>
      <c r="M5856" s="115">
        <v>1</v>
      </c>
      <c r="N5856" s="108" t="s">
        <v>32558</v>
      </c>
      <c r="O5856" s="115"/>
      <c r="P5856" s="126" t="s">
        <v>9125</v>
      </c>
      <c r="Q5856" s="126" t="s">
        <v>20593</v>
      </c>
      <c r="R5856" s="115"/>
      <c r="S5856" s="115"/>
      <c r="T5856" s="115" t="s">
        <v>28757</v>
      </c>
      <c r="U5856" s="102" t="s">
        <v>27580</v>
      </c>
      <c r="V5856" s="115">
        <v>6.5</v>
      </c>
      <c r="W5856" s="107"/>
      <c r="X5856" s="113"/>
    </row>
    <row r="5857" spans="1:24" ht="12.95" customHeight="1" x14ac:dyDescent="0.2">
      <c r="A5857" s="115">
        <v>2008</v>
      </c>
      <c r="B5857" s="128" t="s">
        <v>29412</v>
      </c>
      <c r="C5857" s="102" t="s">
        <v>14025</v>
      </c>
      <c r="D5857" s="102" t="s">
        <v>7408</v>
      </c>
      <c r="E5857" s="102" t="s">
        <v>13020</v>
      </c>
      <c r="F5857" s="102" t="s">
        <v>14834</v>
      </c>
      <c r="G5857" s="105">
        <v>14880</v>
      </c>
      <c r="H5857" s="115" t="s">
        <v>5011</v>
      </c>
      <c r="I5857" s="115" t="s">
        <v>2625</v>
      </c>
      <c r="J5857" s="115" t="s">
        <v>7409</v>
      </c>
      <c r="K5857" s="102"/>
      <c r="L5857" s="111"/>
      <c r="M5857" s="115">
        <v>1</v>
      </c>
      <c r="N5857" s="108" t="s">
        <v>32559</v>
      </c>
      <c r="O5857" s="115"/>
      <c r="P5857" s="126"/>
      <c r="Q5857" s="126" t="s">
        <v>19625</v>
      </c>
      <c r="R5857" s="115"/>
      <c r="S5857" s="115"/>
      <c r="T5857" s="102" t="s">
        <v>20540</v>
      </c>
      <c r="U5857" s="115" t="s">
        <v>21378</v>
      </c>
      <c r="V5857" s="115">
        <v>4.5</v>
      </c>
      <c r="W5857" s="107"/>
      <c r="X5857" s="113"/>
    </row>
    <row r="5858" spans="1:24" ht="12.95" customHeight="1" x14ac:dyDescent="0.2">
      <c r="A5858" s="115">
        <v>2009</v>
      </c>
      <c r="B5858" s="128" t="s">
        <v>29412</v>
      </c>
      <c r="C5858" s="103" t="s">
        <v>13060</v>
      </c>
      <c r="D5858" s="102" t="s">
        <v>8520</v>
      </c>
      <c r="E5858" s="102" t="s">
        <v>8519</v>
      </c>
      <c r="F5858" s="102" t="s">
        <v>14834</v>
      </c>
      <c r="G5858" s="105">
        <v>13750</v>
      </c>
      <c r="H5858" s="115" t="s">
        <v>14944</v>
      </c>
      <c r="I5858" s="115" t="s">
        <v>2625</v>
      </c>
      <c r="J5858" s="115" t="s">
        <v>6684</v>
      </c>
      <c r="K5858" s="102"/>
      <c r="L5858" s="111"/>
      <c r="M5858" s="115">
        <v>2</v>
      </c>
      <c r="N5858" s="112" t="s">
        <v>17153</v>
      </c>
      <c r="O5858" s="115" t="s">
        <v>5985</v>
      </c>
      <c r="P5858" s="126"/>
      <c r="Q5858" s="126" t="s">
        <v>21025</v>
      </c>
      <c r="R5858" s="115"/>
      <c r="S5858" s="115"/>
      <c r="T5858" s="102" t="s">
        <v>8947</v>
      </c>
      <c r="U5858" s="115" t="s">
        <v>21379</v>
      </c>
      <c r="V5858" s="115">
        <v>7</v>
      </c>
      <c r="W5858" s="107"/>
      <c r="X5858" s="113"/>
    </row>
    <row r="5859" spans="1:24" ht="12.95" customHeight="1" x14ac:dyDescent="0.2">
      <c r="A5859" s="115">
        <v>2009</v>
      </c>
      <c r="B5859" s="128" t="s">
        <v>29412</v>
      </c>
      <c r="C5859" s="102" t="s">
        <v>13060</v>
      </c>
      <c r="D5859" s="102">
        <v>300</v>
      </c>
      <c r="E5859" s="102" t="s">
        <v>8518</v>
      </c>
      <c r="F5859" s="102" t="s">
        <v>14834</v>
      </c>
      <c r="G5859" s="105">
        <v>13818</v>
      </c>
      <c r="H5859" s="115" t="s">
        <v>14944</v>
      </c>
      <c r="I5859" s="115" t="s">
        <v>2625</v>
      </c>
      <c r="J5859" s="115" t="s">
        <v>5427</v>
      </c>
      <c r="K5859" s="102"/>
      <c r="L5859" s="111"/>
      <c r="M5859" s="115">
        <v>1.5</v>
      </c>
      <c r="N5859" s="108" t="s">
        <v>32560</v>
      </c>
      <c r="O5859" s="115" t="s">
        <v>3620</v>
      </c>
      <c r="P5859" s="126"/>
      <c r="Q5859" s="126" t="s">
        <v>19113</v>
      </c>
      <c r="R5859" s="115"/>
      <c r="S5859" s="115"/>
      <c r="T5859" s="102" t="s">
        <v>8947</v>
      </c>
      <c r="U5859" s="115" t="s">
        <v>17154</v>
      </c>
      <c r="V5859" s="115">
        <v>6</v>
      </c>
      <c r="W5859" s="107"/>
      <c r="X5859" s="113"/>
    </row>
    <row r="5860" spans="1:24" ht="12.95" customHeight="1" x14ac:dyDescent="0.2">
      <c r="A5860" s="115">
        <v>2009</v>
      </c>
      <c r="B5860" s="128" t="s">
        <v>29412</v>
      </c>
      <c r="C5860" s="102" t="s">
        <v>13060</v>
      </c>
      <c r="D5860" s="102" t="s">
        <v>8516</v>
      </c>
      <c r="E5860" s="102" t="s">
        <v>8515</v>
      </c>
      <c r="F5860" s="102" t="s">
        <v>14834</v>
      </c>
      <c r="G5860" s="105">
        <v>14055</v>
      </c>
      <c r="H5860" s="115" t="s">
        <v>14944</v>
      </c>
      <c r="I5860" s="115" t="s">
        <v>2625</v>
      </c>
      <c r="J5860" s="115" t="s">
        <v>20330</v>
      </c>
      <c r="K5860" s="102"/>
      <c r="L5860" s="111"/>
      <c r="M5860" s="115">
        <v>1</v>
      </c>
      <c r="N5860" s="112" t="s">
        <v>8517</v>
      </c>
      <c r="O5860" s="115"/>
      <c r="P5860" s="126" t="s">
        <v>162</v>
      </c>
      <c r="Q5860" s="126" t="s">
        <v>15945</v>
      </c>
      <c r="R5860" s="115"/>
      <c r="S5860" s="115" t="s">
        <v>8315</v>
      </c>
      <c r="T5860" s="102" t="s">
        <v>8947</v>
      </c>
      <c r="U5860" s="115" t="s">
        <v>6868</v>
      </c>
      <c r="V5860" s="115">
        <v>7</v>
      </c>
      <c r="W5860" s="107"/>
      <c r="X5860" s="113"/>
    </row>
    <row r="5861" spans="1:24" ht="12.95" customHeight="1" x14ac:dyDescent="0.2">
      <c r="A5861" s="115">
        <v>2009</v>
      </c>
      <c r="B5861" s="128" t="s">
        <v>29412</v>
      </c>
      <c r="C5861" s="102" t="s">
        <v>13060</v>
      </c>
      <c r="D5861" s="102" t="s">
        <v>37695</v>
      </c>
      <c r="E5861" s="102" t="s">
        <v>8513</v>
      </c>
      <c r="F5861" s="102" t="s">
        <v>14834</v>
      </c>
      <c r="G5861" s="105">
        <v>14598</v>
      </c>
      <c r="H5861" s="115" t="s">
        <v>2625</v>
      </c>
      <c r="I5861" s="115" t="s">
        <v>14944</v>
      </c>
      <c r="J5861" s="115" t="s">
        <v>8514</v>
      </c>
      <c r="K5861" s="102"/>
      <c r="L5861" s="111"/>
      <c r="M5861" s="115">
        <v>1</v>
      </c>
      <c r="N5861" s="108" t="s">
        <v>32248</v>
      </c>
      <c r="O5861" s="115" t="s">
        <v>325</v>
      </c>
      <c r="P5861" s="126"/>
      <c r="Q5861" s="126" t="s">
        <v>17446</v>
      </c>
      <c r="R5861" s="115"/>
      <c r="S5861" s="115"/>
      <c r="T5861" s="102" t="s">
        <v>8947</v>
      </c>
      <c r="U5861" s="115" t="s">
        <v>13526</v>
      </c>
      <c r="V5861" s="115">
        <v>5</v>
      </c>
      <c r="W5861" s="107"/>
      <c r="X5861" s="113"/>
    </row>
    <row r="5862" spans="1:24" ht="12.95" customHeight="1" x14ac:dyDescent="0.2">
      <c r="A5862" s="115">
        <v>2009</v>
      </c>
      <c r="B5862" s="128" t="s">
        <v>29412</v>
      </c>
      <c r="C5862" s="102" t="s">
        <v>13060</v>
      </c>
      <c r="D5862" s="102" t="s">
        <v>8511</v>
      </c>
      <c r="E5862" s="102" t="s">
        <v>8510</v>
      </c>
      <c r="F5862" s="102" t="s">
        <v>14834</v>
      </c>
      <c r="G5862" s="105">
        <v>15493</v>
      </c>
      <c r="H5862" s="115" t="s">
        <v>32561</v>
      </c>
      <c r="I5862" s="115" t="s">
        <v>14944</v>
      </c>
      <c r="J5862" s="115" t="s">
        <v>32562</v>
      </c>
      <c r="K5862" s="102"/>
      <c r="L5862" s="111"/>
      <c r="M5862" s="115">
        <v>0.5</v>
      </c>
      <c r="N5862" s="108">
        <v>36</v>
      </c>
      <c r="O5862" s="115"/>
      <c r="P5862" s="126"/>
      <c r="Q5862" s="126" t="s">
        <v>16576</v>
      </c>
      <c r="R5862" s="115"/>
      <c r="S5862" s="115"/>
      <c r="T5862" s="102" t="s">
        <v>20540</v>
      </c>
      <c r="U5862" s="115" t="s">
        <v>21346</v>
      </c>
      <c r="V5862" s="115">
        <v>7</v>
      </c>
      <c r="W5862" s="107"/>
      <c r="X5862" s="113"/>
    </row>
    <row r="5863" spans="1:24" ht="12.95" customHeight="1" x14ac:dyDescent="0.2">
      <c r="A5863" s="115">
        <v>2009</v>
      </c>
      <c r="B5863" s="128" t="s">
        <v>29412</v>
      </c>
      <c r="C5863" s="102" t="s">
        <v>13060</v>
      </c>
      <c r="D5863" s="102" t="s">
        <v>10398</v>
      </c>
      <c r="E5863" s="102" t="s">
        <v>10397</v>
      </c>
      <c r="F5863" s="102" t="s">
        <v>14834</v>
      </c>
      <c r="G5863" s="105">
        <v>16137</v>
      </c>
      <c r="H5863" s="115" t="s">
        <v>2625</v>
      </c>
      <c r="I5863" s="115" t="s">
        <v>15082</v>
      </c>
      <c r="J5863" s="132" t="s">
        <v>8509</v>
      </c>
      <c r="K5863" s="102"/>
      <c r="L5863" s="111"/>
      <c r="M5863" s="115">
        <v>0.5</v>
      </c>
      <c r="N5863" s="108">
        <v>35</v>
      </c>
      <c r="O5863" s="115" t="s">
        <v>9160</v>
      </c>
      <c r="P5863" s="126"/>
      <c r="Q5863" s="126" t="s">
        <v>19521</v>
      </c>
      <c r="R5863" s="115"/>
      <c r="S5863" s="115"/>
      <c r="T5863" s="102" t="s">
        <v>20545</v>
      </c>
      <c r="U5863" s="115" t="s">
        <v>21380</v>
      </c>
      <c r="V5863" s="115">
        <v>5.5</v>
      </c>
      <c r="W5863" s="107"/>
      <c r="X5863" s="113"/>
    </row>
    <row r="5864" spans="1:24" ht="12.95" customHeight="1" x14ac:dyDescent="0.2">
      <c r="A5864" s="115">
        <v>2009</v>
      </c>
      <c r="B5864" s="128" t="s">
        <v>29412</v>
      </c>
      <c r="C5864" s="102" t="s">
        <v>13060</v>
      </c>
      <c r="D5864" s="102" t="s">
        <v>4386</v>
      </c>
      <c r="E5864" s="102" t="s">
        <v>860</v>
      </c>
      <c r="F5864" s="102" t="s">
        <v>14834</v>
      </c>
      <c r="G5864" s="105">
        <v>16155</v>
      </c>
      <c r="H5864" s="115" t="s">
        <v>10191</v>
      </c>
      <c r="I5864" s="115" t="s">
        <v>2625</v>
      </c>
      <c r="J5864" s="115" t="s">
        <v>11251</v>
      </c>
      <c r="K5864" s="102"/>
      <c r="L5864" s="111"/>
      <c r="M5864" s="115">
        <v>2</v>
      </c>
      <c r="N5864" s="112" t="s">
        <v>17155</v>
      </c>
      <c r="O5864" s="115" t="s">
        <v>162</v>
      </c>
      <c r="P5864" s="126" t="s">
        <v>13301</v>
      </c>
      <c r="Q5864" s="126" t="s">
        <v>20806</v>
      </c>
      <c r="R5864" s="115"/>
      <c r="S5864" s="115" t="s">
        <v>11080</v>
      </c>
      <c r="T5864" s="102" t="s">
        <v>20545</v>
      </c>
      <c r="U5864" s="115" t="s">
        <v>21381</v>
      </c>
      <c r="V5864" s="115">
        <v>7</v>
      </c>
      <c r="W5864" s="107"/>
      <c r="X5864" s="113"/>
    </row>
    <row r="5865" spans="1:24" ht="12.95" customHeight="1" x14ac:dyDescent="0.2">
      <c r="A5865" s="115">
        <v>2009</v>
      </c>
      <c r="B5865" s="128" t="s">
        <v>29412</v>
      </c>
      <c r="C5865" s="102" t="s">
        <v>13060</v>
      </c>
      <c r="D5865" s="102" t="s">
        <v>10389</v>
      </c>
      <c r="E5865" s="102" t="s">
        <v>10391</v>
      </c>
      <c r="F5865" s="102" t="s">
        <v>14834</v>
      </c>
      <c r="G5865" s="105">
        <v>17849</v>
      </c>
      <c r="H5865" s="115" t="s">
        <v>14944</v>
      </c>
      <c r="I5865" s="102" t="s">
        <v>31194</v>
      </c>
      <c r="J5865" s="115" t="s">
        <v>10390</v>
      </c>
      <c r="K5865" s="102"/>
      <c r="L5865" s="111"/>
      <c r="M5865" s="115">
        <v>2</v>
      </c>
      <c r="N5865" s="112" t="s">
        <v>17156</v>
      </c>
      <c r="O5865" s="115"/>
      <c r="P5865" s="126" t="s">
        <v>162</v>
      </c>
      <c r="Q5865" s="126" t="s">
        <v>20648</v>
      </c>
      <c r="R5865" s="115"/>
      <c r="S5865" s="115"/>
      <c r="T5865" s="102" t="s">
        <v>21410</v>
      </c>
      <c r="U5865" s="102" t="s">
        <v>17157</v>
      </c>
      <c r="V5865" s="115">
        <v>6</v>
      </c>
      <c r="W5865" s="107"/>
      <c r="X5865" s="113"/>
    </row>
    <row r="5866" spans="1:24" ht="12.95" customHeight="1" x14ac:dyDescent="0.2">
      <c r="A5866" s="115">
        <v>2009</v>
      </c>
      <c r="B5866" s="128" t="s">
        <v>29412</v>
      </c>
      <c r="C5866" s="102" t="s">
        <v>13060</v>
      </c>
      <c r="D5866" s="102" t="s">
        <v>10392</v>
      </c>
      <c r="E5866" s="102" t="s">
        <v>10388</v>
      </c>
      <c r="F5866" s="102" t="s">
        <v>14834</v>
      </c>
      <c r="G5866" s="105">
        <v>17853</v>
      </c>
      <c r="H5866" s="115" t="s">
        <v>14944</v>
      </c>
      <c r="I5866" s="102" t="s">
        <v>32563</v>
      </c>
      <c r="J5866" s="115" t="s">
        <v>10393</v>
      </c>
      <c r="K5866" s="102"/>
      <c r="L5866" s="111"/>
      <c r="M5866" s="115">
        <v>2</v>
      </c>
      <c r="N5866" s="112" t="s">
        <v>16767</v>
      </c>
      <c r="O5866" s="115" t="s">
        <v>13301</v>
      </c>
      <c r="P5866" s="126" t="s">
        <v>3620</v>
      </c>
      <c r="Q5866" s="126" t="s">
        <v>20961</v>
      </c>
      <c r="R5866" s="115"/>
      <c r="S5866" s="115"/>
      <c r="T5866" s="102" t="s">
        <v>21410</v>
      </c>
      <c r="U5866" s="115" t="s">
        <v>2475</v>
      </c>
      <c r="V5866" s="115">
        <v>6.5</v>
      </c>
      <c r="W5866" s="107"/>
      <c r="X5866" s="113"/>
    </row>
    <row r="5867" spans="1:24" ht="12.95" customHeight="1" x14ac:dyDescent="0.2">
      <c r="A5867" s="115">
        <v>2009</v>
      </c>
      <c r="B5867" s="128" t="s">
        <v>29412</v>
      </c>
      <c r="C5867" s="102" t="s">
        <v>13060</v>
      </c>
      <c r="D5867" s="102" t="s">
        <v>10395</v>
      </c>
      <c r="E5867" s="102" t="s">
        <v>10394</v>
      </c>
      <c r="F5867" s="102" t="s">
        <v>14834</v>
      </c>
      <c r="G5867" s="105">
        <v>18196</v>
      </c>
      <c r="H5867" s="115" t="s">
        <v>14944</v>
      </c>
      <c r="I5867" s="102" t="s">
        <v>31194</v>
      </c>
      <c r="J5867" s="132" t="s">
        <v>10396</v>
      </c>
      <c r="K5867" s="102"/>
      <c r="L5867" s="111"/>
      <c r="M5867" s="115">
        <v>3</v>
      </c>
      <c r="N5867" s="112" t="s">
        <v>17158</v>
      </c>
      <c r="O5867" s="115" t="s">
        <v>162</v>
      </c>
      <c r="P5867" s="126"/>
      <c r="Q5867" s="126" t="s">
        <v>20910</v>
      </c>
      <c r="R5867" s="115"/>
      <c r="S5867" s="115"/>
      <c r="T5867" s="102" t="s">
        <v>21088</v>
      </c>
      <c r="U5867" s="115" t="s">
        <v>21262</v>
      </c>
      <c r="V5867" s="115">
        <v>8.5</v>
      </c>
      <c r="W5867" s="107"/>
      <c r="X5867" s="113"/>
    </row>
    <row r="5868" spans="1:24" ht="12.95" customHeight="1" x14ac:dyDescent="0.2">
      <c r="A5868" s="115">
        <v>2009</v>
      </c>
      <c r="B5868" s="128" t="s">
        <v>29412</v>
      </c>
      <c r="C5868" s="102" t="s">
        <v>13060</v>
      </c>
      <c r="D5868" s="102" t="s">
        <v>7865</v>
      </c>
      <c r="E5868" s="102" t="s">
        <v>8080</v>
      </c>
      <c r="F5868" s="260" t="s">
        <v>14007</v>
      </c>
      <c r="G5868" s="105">
        <v>13742</v>
      </c>
      <c r="H5868" s="115" t="s">
        <v>2625</v>
      </c>
      <c r="I5868" s="115" t="s">
        <v>14944</v>
      </c>
      <c r="J5868" s="115" t="s">
        <v>5427</v>
      </c>
      <c r="K5868" s="102"/>
      <c r="L5868" s="111"/>
      <c r="M5868" s="115">
        <v>3</v>
      </c>
      <c r="N5868" s="112" t="s">
        <v>17159</v>
      </c>
      <c r="O5868" s="115"/>
      <c r="P5868" s="126"/>
      <c r="Q5868" s="126"/>
      <c r="R5868" s="115"/>
      <c r="S5868" s="115"/>
      <c r="T5868" s="102" t="s">
        <v>8947</v>
      </c>
      <c r="U5868" s="115"/>
      <c r="V5868" s="273" t="s">
        <v>5148</v>
      </c>
      <c r="W5868" s="107"/>
      <c r="X5868" s="113"/>
    </row>
    <row r="5869" spans="1:24" ht="12.95" customHeight="1" x14ac:dyDescent="0.2">
      <c r="A5869" s="115">
        <v>2009</v>
      </c>
      <c r="B5869" s="128" t="s">
        <v>29412</v>
      </c>
      <c r="C5869" s="102" t="s">
        <v>13060</v>
      </c>
      <c r="D5869" s="102" t="s">
        <v>9766</v>
      </c>
      <c r="E5869" s="102" t="s">
        <v>7864</v>
      </c>
      <c r="F5869" s="260" t="s">
        <v>14007</v>
      </c>
      <c r="G5869" s="105">
        <v>15342</v>
      </c>
      <c r="H5869" s="115" t="s">
        <v>13336</v>
      </c>
      <c r="I5869" s="115" t="s">
        <v>2625</v>
      </c>
      <c r="J5869" s="115" t="s">
        <v>7872</v>
      </c>
      <c r="K5869" s="102"/>
      <c r="L5869" s="111"/>
      <c r="M5869" s="115">
        <v>2</v>
      </c>
      <c r="N5869" s="112" t="s">
        <v>17160</v>
      </c>
      <c r="O5869" s="115"/>
      <c r="P5869" s="126"/>
      <c r="Q5869" s="126"/>
      <c r="R5869" s="115"/>
      <c r="S5869" s="115"/>
      <c r="T5869" s="102" t="s">
        <v>21383</v>
      </c>
      <c r="U5869" s="115" t="s">
        <v>21382</v>
      </c>
      <c r="V5869" s="273" t="s">
        <v>3473</v>
      </c>
      <c r="W5869" s="107"/>
      <c r="X5869" s="113"/>
    </row>
    <row r="5870" spans="1:24" ht="12.95" customHeight="1" x14ac:dyDescent="0.2">
      <c r="A5870" s="115">
        <v>2012</v>
      </c>
      <c r="B5870" s="128" t="s">
        <v>29412</v>
      </c>
      <c r="C5870" s="103" t="s">
        <v>15565</v>
      </c>
      <c r="D5870" s="102" t="s">
        <v>15596</v>
      </c>
      <c r="E5870" s="102" t="s">
        <v>15566</v>
      </c>
      <c r="F5870" s="102" t="s">
        <v>14834</v>
      </c>
      <c r="G5870" s="105">
        <v>10607</v>
      </c>
      <c r="H5870" s="102" t="s">
        <v>32225</v>
      </c>
      <c r="I5870" s="115" t="s">
        <v>15599</v>
      </c>
      <c r="J5870" s="115" t="s">
        <v>15709</v>
      </c>
      <c r="K5870" s="102"/>
      <c r="L5870" s="111"/>
      <c r="M5870" s="115">
        <v>3</v>
      </c>
      <c r="N5870" s="108" t="s">
        <v>32564</v>
      </c>
      <c r="O5870" s="115"/>
      <c r="P5870" s="126" t="s">
        <v>19503</v>
      </c>
      <c r="Q5870" s="126" t="s">
        <v>20096</v>
      </c>
      <c r="R5870" s="115"/>
      <c r="S5870" s="115"/>
      <c r="T5870" s="102" t="s">
        <v>7789</v>
      </c>
      <c r="U5870" s="115"/>
      <c r="V5870" s="115">
        <v>7</v>
      </c>
      <c r="W5870" s="107"/>
      <c r="X5870" s="113"/>
    </row>
    <row r="5871" spans="1:24" ht="12.95" customHeight="1" x14ac:dyDescent="0.2">
      <c r="A5871" s="115">
        <v>2012</v>
      </c>
      <c r="B5871" s="128" t="s">
        <v>29412</v>
      </c>
      <c r="C5871" s="132" t="s">
        <v>15565</v>
      </c>
      <c r="D5871" s="102" t="s">
        <v>12071</v>
      </c>
      <c r="E5871" s="102" t="s">
        <v>15567</v>
      </c>
      <c r="F5871" s="102" t="s">
        <v>14834</v>
      </c>
      <c r="G5871" s="105">
        <v>14714</v>
      </c>
      <c r="H5871" s="115" t="s">
        <v>32533</v>
      </c>
      <c r="I5871" s="102" t="s">
        <v>11819</v>
      </c>
      <c r="J5871" s="115" t="s">
        <v>15710</v>
      </c>
      <c r="K5871" s="102"/>
      <c r="L5871" s="111"/>
      <c r="M5871" s="115">
        <v>2</v>
      </c>
      <c r="N5871" s="112" t="s">
        <v>17161</v>
      </c>
      <c r="O5871" s="115" t="s">
        <v>12252</v>
      </c>
      <c r="P5871" s="126"/>
      <c r="Q5871" s="126" t="s">
        <v>16885</v>
      </c>
      <c r="R5871" s="115"/>
      <c r="S5871" s="115"/>
      <c r="T5871" s="102" t="s">
        <v>7789</v>
      </c>
      <c r="U5871" s="115" t="s">
        <v>10623</v>
      </c>
      <c r="V5871" s="115">
        <v>5.5</v>
      </c>
      <c r="W5871" s="107"/>
      <c r="X5871" s="113"/>
    </row>
    <row r="5872" spans="1:24" ht="12.95" customHeight="1" x14ac:dyDescent="0.2">
      <c r="A5872" s="115">
        <v>2012</v>
      </c>
      <c r="B5872" s="128" t="s">
        <v>29412</v>
      </c>
      <c r="C5872" s="132" t="s">
        <v>15565</v>
      </c>
      <c r="D5872" s="102" t="s">
        <v>13744</v>
      </c>
      <c r="E5872" s="247" t="s">
        <v>15568</v>
      </c>
      <c r="F5872" s="102" t="s">
        <v>14834</v>
      </c>
      <c r="G5872" s="105">
        <v>15254</v>
      </c>
      <c r="H5872" s="115" t="s">
        <v>10103</v>
      </c>
      <c r="I5872" s="102" t="s">
        <v>11819</v>
      </c>
      <c r="J5872" s="115" t="s">
        <v>11633</v>
      </c>
      <c r="K5872" s="102"/>
      <c r="L5872" s="111"/>
      <c r="M5872" s="115">
        <v>0.5</v>
      </c>
      <c r="N5872" s="125" t="s">
        <v>15711</v>
      </c>
      <c r="O5872" s="115"/>
      <c r="P5872" s="126"/>
      <c r="Q5872" s="126" t="s">
        <v>17527</v>
      </c>
      <c r="R5872" s="115"/>
      <c r="S5872" s="115" t="s">
        <v>8315</v>
      </c>
      <c r="T5872" s="102" t="s">
        <v>7789</v>
      </c>
      <c r="U5872" s="115"/>
      <c r="V5872" s="115">
        <v>5.5</v>
      </c>
      <c r="W5872" s="107"/>
      <c r="X5872" s="113"/>
    </row>
    <row r="5873" spans="1:24" ht="12.95" customHeight="1" x14ac:dyDescent="0.2">
      <c r="A5873" s="115">
        <v>2012</v>
      </c>
      <c r="B5873" s="128" t="s">
        <v>29412</v>
      </c>
      <c r="C5873" s="132" t="s">
        <v>15565</v>
      </c>
      <c r="D5873" s="102" t="s">
        <v>15586</v>
      </c>
      <c r="E5873" s="102" t="s">
        <v>15569</v>
      </c>
      <c r="F5873" s="102" t="s">
        <v>14834</v>
      </c>
      <c r="G5873" s="105">
        <v>15314</v>
      </c>
      <c r="H5873" s="115" t="s">
        <v>32565</v>
      </c>
      <c r="I5873" s="102" t="s">
        <v>30841</v>
      </c>
      <c r="J5873" s="115" t="s">
        <v>15712</v>
      </c>
      <c r="K5873" s="102"/>
      <c r="L5873" s="111"/>
      <c r="M5873" s="115">
        <v>1</v>
      </c>
      <c r="N5873" s="108" t="s">
        <v>31931</v>
      </c>
      <c r="O5873" s="115"/>
      <c r="P5873" s="126" t="s">
        <v>9160</v>
      </c>
      <c r="Q5873" s="126" t="s">
        <v>19534</v>
      </c>
      <c r="R5873" s="115"/>
      <c r="S5873" s="115"/>
      <c r="T5873" s="102" t="s">
        <v>7789</v>
      </c>
      <c r="U5873" s="115" t="s">
        <v>17162</v>
      </c>
      <c r="V5873" s="115">
        <v>5.5</v>
      </c>
      <c r="W5873" s="107"/>
      <c r="X5873" s="113"/>
    </row>
    <row r="5874" spans="1:24" ht="12.95" customHeight="1" x14ac:dyDescent="0.2">
      <c r="A5874" s="115">
        <v>2012</v>
      </c>
      <c r="B5874" s="128" t="s">
        <v>29412</v>
      </c>
      <c r="C5874" s="132" t="s">
        <v>15565</v>
      </c>
      <c r="D5874" s="102" t="s">
        <v>15587</v>
      </c>
      <c r="E5874" s="102" t="s">
        <v>15570</v>
      </c>
      <c r="F5874" s="102" t="s">
        <v>14834</v>
      </c>
      <c r="G5874" s="105">
        <v>15333</v>
      </c>
      <c r="H5874" s="102" t="s">
        <v>32566</v>
      </c>
      <c r="I5874" s="102" t="s">
        <v>11806</v>
      </c>
      <c r="J5874" s="115" t="s">
        <v>15713</v>
      </c>
      <c r="K5874" s="102"/>
      <c r="L5874" s="111"/>
      <c r="M5874" s="115">
        <v>1</v>
      </c>
      <c r="N5874" s="108" t="s">
        <v>32266</v>
      </c>
      <c r="O5874" s="115" t="s">
        <v>10189</v>
      </c>
      <c r="P5874" s="126" t="s">
        <v>9160</v>
      </c>
      <c r="Q5874" s="126" t="s">
        <v>20097</v>
      </c>
      <c r="R5874" s="115"/>
      <c r="S5874" s="115" t="s">
        <v>9435</v>
      </c>
      <c r="T5874" s="102" t="s">
        <v>7789</v>
      </c>
      <c r="U5874" s="115" t="s">
        <v>27579</v>
      </c>
      <c r="V5874" s="115">
        <v>7</v>
      </c>
      <c r="W5874" s="107"/>
      <c r="X5874" s="113"/>
    </row>
    <row r="5875" spans="1:24" ht="12.95" customHeight="1" x14ac:dyDescent="0.2">
      <c r="A5875" s="115">
        <v>2012</v>
      </c>
      <c r="B5875" s="128" t="s">
        <v>29412</v>
      </c>
      <c r="C5875" s="132" t="s">
        <v>15565</v>
      </c>
      <c r="D5875" s="102" t="s">
        <v>15588</v>
      </c>
      <c r="E5875" s="102" t="s">
        <v>15571</v>
      </c>
      <c r="F5875" s="102" t="s">
        <v>14834</v>
      </c>
      <c r="G5875" s="105">
        <v>15356</v>
      </c>
      <c r="H5875" s="115" t="s">
        <v>10103</v>
      </c>
      <c r="I5875" s="102" t="s">
        <v>11819</v>
      </c>
      <c r="J5875" s="115" t="s">
        <v>15714</v>
      </c>
      <c r="K5875" s="102"/>
      <c r="L5875" s="133" t="s">
        <v>10018</v>
      </c>
      <c r="M5875" s="115">
        <v>0.75</v>
      </c>
      <c r="N5875" s="108">
        <v>16</v>
      </c>
      <c r="O5875" s="115" t="s">
        <v>8850</v>
      </c>
      <c r="P5875" s="126"/>
      <c r="Q5875" s="126"/>
      <c r="R5875" s="115"/>
      <c r="S5875" s="115"/>
      <c r="T5875" s="102" t="s">
        <v>7789</v>
      </c>
      <c r="U5875" s="115"/>
      <c r="V5875" s="115">
        <v>3.5</v>
      </c>
      <c r="W5875" s="107"/>
      <c r="X5875" s="113"/>
    </row>
    <row r="5876" spans="1:24" ht="12.95" customHeight="1" x14ac:dyDescent="0.2">
      <c r="A5876" s="115">
        <v>2012</v>
      </c>
      <c r="B5876" s="128" t="s">
        <v>29412</v>
      </c>
      <c r="C5876" s="132" t="s">
        <v>15565</v>
      </c>
      <c r="D5876" s="102" t="s">
        <v>15589</v>
      </c>
      <c r="E5876" s="102" t="s">
        <v>15572</v>
      </c>
      <c r="F5876" s="102" t="s">
        <v>14834</v>
      </c>
      <c r="G5876" s="105">
        <v>15470</v>
      </c>
      <c r="H5876" s="115" t="s">
        <v>10103</v>
      </c>
      <c r="I5876" s="102" t="s">
        <v>11819</v>
      </c>
      <c r="J5876" s="115" t="s">
        <v>15715</v>
      </c>
      <c r="K5876" s="102"/>
      <c r="L5876" s="111"/>
      <c r="M5876" s="115">
        <v>3</v>
      </c>
      <c r="N5876" s="112" t="s">
        <v>17163</v>
      </c>
      <c r="O5876" s="115" t="s">
        <v>15298</v>
      </c>
      <c r="P5876" s="126" t="s">
        <v>162</v>
      </c>
      <c r="Q5876" s="126" t="s">
        <v>19145</v>
      </c>
      <c r="R5876" s="115"/>
      <c r="S5876" s="115" t="s">
        <v>8315</v>
      </c>
      <c r="T5876" s="102" t="s">
        <v>7789</v>
      </c>
      <c r="U5876" s="115" t="s">
        <v>32567</v>
      </c>
      <c r="V5876" s="115">
        <v>6.5</v>
      </c>
      <c r="W5876" s="107"/>
      <c r="X5876" s="113"/>
    </row>
    <row r="5877" spans="1:24" ht="12.95" customHeight="1" x14ac:dyDescent="0.2">
      <c r="A5877" s="115">
        <v>2012</v>
      </c>
      <c r="B5877" s="128" t="s">
        <v>29412</v>
      </c>
      <c r="C5877" s="132" t="s">
        <v>15565</v>
      </c>
      <c r="D5877" s="102" t="s">
        <v>15590</v>
      </c>
      <c r="E5877" s="102" t="s">
        <v>15573</v>
      </c>
      <c r="F5877" s="102" t="s">
        <v>14834</v>
      </c>
      <c r="G5877" s="105">
        <v>15474</v>
      </c>
      <c r="H5877" s="115" t="s">
        <v>32568</v>
      </c>
      <c r="I5877" s="102" t="s">
        <v>11819</v>
      </c>
      <c r="J5877" s="115" t="s">
        <v>15716</v>
      </c>
      <c r="K5877" s="102"/>
      <c r="L5877" s="111"/>
      <c r="M5877" s="115">
        <v>3</v>
      </c>
      <c r="N5877" s="112" t="s">
        <v>17164</v>
      </c>
      <c r="O5877" s="115" t="s">
        <v>1</v>
      </c>
      <c r="P5877" s="126" t="s">
        <v>13301</v>
      </c>
      <c r="Q5877" s="126" t="s">
        <v>16866</v>
      </c>
      <c r="R5877" s="115"/>
      <c r="S5877" s="115" t="s">
        <v>8315</v>
      </c>
      <c r="T5877" s="102" t="s">
        <v>7789</v>
      </c>
      <c r="U5877" s="115" t="s">
        <v>32569</v>
      </c>
      <c r="V5877" s="115">
        <v>7</v>
      </c>
      <c r="W5877" s="107"/>
      <c r="X5877" s="113"/>
    </row>
    <row r="5878" spans="1:24" ht="12.95" customHeight="1" x14ac:dyDescent="0.2">
      <c r="A5878" s="115">
        <v>2012</v>
      </c>
      <c r="B5878" s="128" t="s">
        <v>29412</v>
      </c>
      <c r="C5878" s="132" t="s">
        <v>15565</v>
      </c>
      <c r="D5878" s="102" t="s">
        <v>15591</v>
      </c>
      <c r="E5878" s="102" t="s">
        <v>15574</v>
      </c>
      <c r="F5878" s="102" t="s">
        <v>14834</v>
      </c>
      <c r="G5878" s="105">
        <v>15497</v>
      </c>
      <c r="H5878" s="115" t="s">
        <v>15718</v>
      </c>
      <c r="I5878" s="102" t="s">
        <v>11819</v>
      </c>
      <c r="J5878" s="115" t="s">
        <v>15717</v>
      </c>
      <c r="K5878" s="102"/>
      <c r="L5878" s="111"/>
      <c r="M5878" s="115">
        <v>1</v>
      </c>
      <c r="N5878" s="108" t="s">
        <v>32570</v>
      </c>
      <c r="O5878" s="115"/>
      <c r="P5878" s="126" t="s">
        <v>162</v>
      </c>
      <c r="Q5878" s="126" t="s">
        <v>17935</v>
      </c>
      <c r="R5878" s="115"/>
      <c r="S5878" s="115" t="s">
        <v>11080</v>
      </c>
      <c r="T5878" s="102" t="s">
        <v>7789</v>
      </c>
      <c r="U5878" s="115"/>
      <c r="V5878" s="115">
        <v>6.5</v>
      </c>
      <c r="W5878" s="107"/>
      <c r="X5878" s="113"/>
    </row>
    <row r="5879" spans="1:24" ht="12.95" customHeight="1" x14ac:dyDescent="0.2">
      <c r="A5879" s="115">
        <v>2012</v>
      </c>
      <c r="B5879" s="128" t="s">
        <v>29412</v>
      </c>
      <c r="C5879" s="132" t="s">
        <v>15565</v>
      </c>
      <c r="D5879" s="102" t="s">
        <v>15583</v>
      </c>
      <c r="E5879" s="102" t="s">
        <v>15575</v>
      </c>
      <c r="F5879" s="102" t="s">
        <v>14834</v>
      </c>
      <c r="G5879" s="105">
        <v>15521</v>
      </c>
      <c r="H5879" s="115" t="s">
        <v>10103</v>
      </c>
      <c r="I5879" s="102" t="s">
        <v>11819</v>
      </c>
      <c r="J5879" s="115" t="s">
        <v>15713</v>
      </c>
      <c r="K5879" s="102"/>
      <c r="L5879" s="111"/>
      <c r="M5879" s="115">
        <v>3</v>
      </c>
      <c r="N5879" s="112" t="s">
        <v>17165</v>
      </c>
      <c r="O5879" s="115"/>
      <c r="P5879" s="126" t="s">
        <v>9125</v>
      </c>
      <c r="Q5879" s="126" t="s">
        <v>20098</v>
      </c>
      <c r="R5879" s="115"/>
      <c r="S5879" s="115"/>
      <c r="T5879" s="102" t="s">
        <v>7789</v>
      </c>
      <c r="U5879" s="115" t="s">
        <v>17166</v>
      </c>
      <c r="V5879" s="115">
        <v>6.5</v>
      </c>
      <c r="W5879" s="107"/>
      <c r="X5879" s="113"/>
    </row>
    <row r="5880" spans="1:24" ht="12.95" customHeight="1" x14ac:dyDescent="0.2">
      <c r="A5880" s="115">
        <v>2012</v>
      </c>
      <c r="B5880" s="128" t="s">
        <v>29412</v>
      </c>
      <c r="C5880" s="132" t="s">
        <v>15565</v>
      </c>
      <c r="D5880" s="102" t="s">
        <v>15592</v>
      </c>
      <c r="E5880" s="102" t="s">
        <v>15576</v>
      </c>
      <c r="F5880" s="102" t="s">
        <v>14834</v>
      </c>
      <c r="G5880" s="105">
        <v>16045</v>
      </c>
      <c r="H5880" s="115" t="s">
        <v>10103</v>
      </c>
      <c r="I5880" s="102" t="s">
        <v>30924</v>
      </c>
      <c r="J5880" s="115" t="s">
        <v>15719</v>
      </c>
      <c r="K5880" s="102"/>
      <c r="L5880" s="111"/>
      <c r="M5880" s="115">
        <v>3</v>
      </c>
      <c r="N5880" s="112" t="s">
        <v>17167</v>
      </c>
      <c r="O5880" s="115" t="s">
        <v>9747</v>
      </c>
      <c r="P5880" s="126" t="s">
        <v>162</v>
      </c>
      <c r="Q5880" s="126" t="s">
        <v>20099</v>
      </c>
      <c r="R5880" s="115"/>
      <c r="S5880" s="115" t="s">
        <v>8315</v>
      </c>
      <c r="T5880" s="102" t="s">
        <v>7789</v>
      </c>
      <c r="U5880" s="115" t="s">
        <v>17168</v>
      </c>
      <c r="V5880" s="115">
        <v>7</v>
      </c>
      <c r="W5880" s="107"/>
      <c r="X5880" s="113"/>
    </row>
    <row r="5881" spans="1:24" ht="12.95" customHeight="1" x14ac:dyDescent="0.2">
      <c r="A5881" s="115">
        <v>2012</v>
      </c>
      <c r="B5881" s="128" t="s">
        <v>29412</v>
      </c>
      <c r="C5881" s="132" t="s">
        <v>15565</v>
      </c>
      <c r="D5881" s="102" t="s">
        <v>15584</v>
      </c>
      <c r="E5881" s="102" t="s">
        <v>15577</v>
      </c>
      <c r="F5881" s="102" t="s">
        <v>14834</v>
      </c>
      <c r="G5881" s="105">
        <v>16046</v>
      </c>
      <c r="H5881" s="115" t="s">
        <v>10103</v>
      </c>
      <c r="I5881" s="102" t="s">
        <v>30841</v>
      </c>
      <c r="J5881" s="115" t="s">
        <v>15720</v>
      </c>
      <c r="K5881" s="102"/>
      <c r="L5881" s="111"/>
      <c r="M5881" s="115">
        <v>1.5</v>
      </c>
      <c r="N5881" s="108" t="s">
        <v>32571</v>
      </c>
      <c r="O5881" s="115" t="s">
        <v>162</v>
      </c>
      <c r="P5881" s="126" t="s">
        <v>3620</v>
      </c>
      <c r="Q5881" s="126" t="s">
        <v>17297</v>
      </c>
      <c r="R5881" s="115"/>
      <c r="S5881" s="115" t="s">
        <v>8315</v>
      </c>
      <c r="T5881" s="102" t="s">
        <v>7789</v>
      </c>
      <c r="U5881" s="115" t="s">
        <v>17169</v>
      </c>
      <c r="V5881" s="115">
        <v>6</v>
      </c>
      <c r="W5881" s="107"/>
      <c r="X5881" s="113"/>
    </row>
    <row r="5882" spans="1:24" ht="12.95" customHeight="1" x14ac:dyDescent="0.2">
      <c r="A5882" s="115">
        <v>2012</v>
      </c>
      <c r="B5882" s="128" t="s">
        <v>29412</v>
      </c>
      <c r="C5882" s="132" t="s">
        <v>15565</v>
      </c>
      <c r="D5882" s="102" t="s">
        <v>15593</v>
      </c>
      <c r="E5882" s="102" t="s">
        <v>15578</v>
      </c>
      <c r="F5882" s="102" t="s">
        <v>14834</v>
      </c>
      <c r="G5882" s="105">
        <v>16153</v>
      </c>
      <c r="H5882" s="102" t="s">
        <v>11819</v>
      </c>
      <c r="I5882" s="115" t="s">
        <v>10103</v>
      </c>
      <c r="J5882" s="115" t="s">
        <v>15721</v>
      </c>
      <c r="K5882" s="102"/>
      <c r="L5882" s="111"/>
      <c r="M5882" s="115">
        <v>2</v>
      </c>
      <c r="N5882" s="112" t="s">
        <v>17140</v>
      </c>
      <c r="O5882" s="115"/>
      <c r="P5882" s="126" t="s">
        <v>9125</v>
      </c>
      <c r="Q5882" s="126" t="s">
        <v>20100</v>
      </c>
      <c r="R5882" s="115" t="s">
        <v>7035</v>
      </c>
      <c r="S5882" s="115"/>
      <c r="T5882" s="102" t="s">
        <v>7789</v>
      </c>
      <c r="U5882" s="115" t="s">
        <v>17170</v>
      </c>
      <c r="V5882" s="115">
        <v>8</v>
      </c>
      <c r="W5882" s="107"/>
      <c r="X5882" s="113"/>
    </row>
    <row r="5883" spans="1:24" ht="12.95" customHeight="1" x14ac:dyDescent="0.2">
      <c r="A5883" s="115">
        <v>2012</v>
      </c>
      <c r="B5883" s="128" t="s">
        <v>29412</v>
      </c>
      <c r="C5883" s="132" t="s">
        <v>15565</v>
      </c>
      <c r="D5883" s="102" t="s">
        <v>15585</v>
      </c>
      <c r="E5883" s="102" t="s">
        <v>15579</v>
      </c>
      <c r="F5883" s="102" t="s">
        <v>14834</v>
      </c>
      <c r="G5883" s="105">
        <v>16174</v>
      </c>
      <c r="H5883" s="115" t="s">
        <v>10103</v>
      </c>
      <c r="I5883" s="102" t="s">
        <v>30924</v>
      </c>
      <c r="J5883" s="115" t="s">
        <v>15722</v>
      </c>
      <c r="K5883" s="102"/>
      <c r="L5883" s="111"/>
      <c r="M5883" s="115">
        <v>1.5</v>
      </c>
      <c r="N5883" s="108" t="s">
        <v>32572</v>
      </c>
      <c r="O5883" s="115" t="s">
        <v>9079</v>
      </c>
      <c r="P5883" s="126"/>
      <c r="Q5883" s="126" t="s">
        <v>16895</v>
      </c>
      <c r="R5883" s="115"/>
      <c r="S5883" s="115"/>
      <c r="T5883" s="102" t="s">
        <v>7789</v>
      </c>
      <c r="U5883" s="115" t="s">
        <v>16549</v>
      </c>
      <c r="V5883" s="115">
        <v>6.5</v>
      </c>
      <c r="W5883" s="107"/>
      <c r="X5883" s="113"/>
    </row>
    <row r="5884" spans="1:24" ht="12.95" customHeight="1" x14ac:dyDescent="0.2">
      <c r="A5884" s="115">
        <v>2012</v>
      </c>
      <c r="B5884" s="128" t="s">
        <v>29412</v>
      </c>
      <c r="C5884" s="132" t="s">
        <v>15565</v>
      </c>
      <c r="D5884" s="102" t="s">
        <v>15594</v>
      </c>
      <c r="E5884" s="102" t="s">
        <v>15580</v>
      </c>
      <c r="F5884" s="102" t="s">
        <v>14834</v>
      </c>
      <c r="G5884" s="105">
        <v>16177</v>
      </c>
      <c r="H5884" s="115" t="s">
        <v>10103</v>
      </c>
      <c r="I5884" s="102" t="s">
        <v>30841</v>
      </c>
      <c r="J5884" s="115" t="s">
        <v>15723</v>
      </c>
      <c r="K5884" s="102"/>
      <c r="L5884" s="111"/>
      <c r="M5884" s="115">
        <v>1.5</v>
      </c>
      <c r="N5884" s="108" t="s">
        <v>32573</v>
      </c>
      <c r="O5884" s="115" t="s">
        <v>13207</v>
      </c>
      <c r="P5884" s="126" t="s">
        <v>10189</v>
      </c>
      <c r="Q5884" s="126" t="s">
        <v>20101</v>
      </c>
      <c r="R5884" s="115"/>
      <c r="S5884" s="115"/>
      <c r="T5884" s="102" t="s">
        <v>7789</v>
      </c>
      <c r="U5884" s="115" t="s">
        <v>17171</v>
      </c>
      <c r="V5884" s="115">
        <v>5.5</v>
      </c>
      <c r="W5884" s="107"/>
      <c r="X5884" s="113"/>
    </row>
    <row r="5885" spans="1:24" ht="12.95" customHeight="1" x14ac:dyDescent="0.2">
      <c r="A5885" s="115">
        <v>2012</v>
      </c>
      <c r="B5885" s="128" t="s">
        <v>29412</v>
      </c>
      <c r="C5885" s="132" t="s">
        <v>15565</v>
      </c>
      <c r="D5885" s="102" t="s">
        <v>15724</v>
      </c>
      <c r="E5885" s="102" t="s">
        <v>15581</v>
      </c>
      <c r="F5885" s="102" t="s">
        <v>14834</v>
      </c>
      <c r="G5885" s="105">
        <v>16294</v>
      </c>
      <c r="H5885" s="102" t="s">
        <v>11819</v>
      </c>
      <c r="I5885" s="102" t="s">
        <v>1520</v>
      </c>
      <c r="J5885" s="115" t="s">
        <v>15725</v>
      </c>
      <c r="K5885" s="102"/>
      <c r="L5885" s="111"/>
      <c r="M5885" s="115">
        <v>2</v>
      </c>
      <c r="N5885" s="112" t="s">
        <v>17172</v>
      </c>
      <c r="O5885" s="115" t="s">
        <v>704</v>
      </c>
      <c r="P5885" s="126"/>
      <c r="Q5885" s="126" t="s">
        <v>16524</v>
      </c>
      <c r="R5885" s="115"/>
      <c r="S5885" s="115"/>
      <c r="T5885" s="102" t="s">
        <v>7789</v>
      </c>
      <c r="U5885" s="115" t="s">
        <v>14452</v>
      </c>
      <c r="V5885" s="115">
        <v>4</v>
      </c>
      <c r="W5885" s="107"/>
      <c r="X5885" s="113"/>
    </row>
    <row r="5886" spans="1:24" ht="12.95" customHeight="1" x14ac:dyDescent="0.2">
      <c r="A5886" s="115">
        <v>2012</v>
      </c>
      <c r="B5886" s="128" t="s">
        <v>29412</v>
      </c>
      <c r="C5886" s="132" t="s">
        <v>15565</v>
      </c>
      <c r="D5886" s="102" t="s">
        <v>15595</v>
      </c>
      <c r="E5886" s="102" t="s">
        <v>15582</v>
      </c>
      <c r="F5886" s="102" t="s">
        <v>14834</v>
      </c>
      <c r="G5886" s="105">
        <v>16555</v>
      </c>
      <c r="H5886" s="102" t="s">
        <v>4890</v>
      </c>
      <c r="I5886" s="115" t="s">
        <v>32574</v>
      </c>
      <c r="J5886" s="115" t="s">
        <v>7665</v>
      </c>
      <c r="K5886" s="102"/>
      <c r="L5886" s="111"/>
      <c r="M5886" s="115">
        <v>1</v>
      </c>
      <c r="N5886" s="108" t="s">
        <v>32357</v>
      </c>
      <c r="O5886" s="115" t="s">
        <v>1000</v>
      </c>
      <c r="P5886" s="126"/>
      <c r="Q5886" s="126" t="s">
        <v>20102</v>
      </c>
      <c r="R5886" s="115"/>
      <c r="S5886" s="115"/>
      <c r="T5886" s="102" t="s">
        <v>7789</v>
      </c>
      <c r="U5886" s="115" t="s">
        <v>16549</v>
      </c>
      <c r="V5886" s="115">
        <v>5.5</v>
      </c>
      <c r="W5886" s="107"/>
      <c r="X5886" s="113"/>
    </row>
    <row r="5887" spans="1:24" ht="12.95" customHeight="1" x14ac:dyDescent="0.2">
      <c r="A5887" s="140">
        <v>2018</v>
      </c>
      <c r="B5887" s="128" t="s">
        <v>29412</v>
      </c>
      <c r="C5887" s="103" t="s">
        <v>38044</v>
      </c>
      <c r="D5887" s="128" t="s">
        <v>38097</v>
      </c>
      <c r="E5887" s="128" t="s">
        <v>38045</v>
      </c>
      <c r="F5887" s="102" t="s">
        <v>14834</v>
      </c>
      <c r="G5887" s="142">
        <v>14783</v>
      </c>
      <c r="H5887" s="128" t="s">
        <v>5011</v>
      </c>
      <c r="I5887" s="140" t="s">
        <v>7198</v>
      </c>
      <c r="J5887" s="140" t="s">
        <v>38255</v>
      </c>
      <c r="K5887" s="128"/>
      <c r="L5887" s="143"/>
      <c r="M5887" s="231">
        <v>2</v>
      </c>
      <c r="N5887" s="144" t="s">
        <v>18395</v>
      </c>
      <c r="O5887" s="255"/>
      <c r="P5887" s="140"/>
      <c r="Q5887" s="140" t="s">
        <v>21033</v>
      </c>
      <c r="R5887" s="140"/>
      <c r="S5887" s="140" t="s">
        <v>11080</v>
      </c>
      <c r="T5887" s="128" t="s">
        <v>28757</v>
      </c>
      <c r="U5887" s="140" t="s">
        <v>38374</v>
      </c>
      <c r="V5887" s="140">
        <v>7</v>
      </c>
      <c r="W5887" s="130"/>
      <c r="X5887" s="113"/>
    </row>
    <row r="5888" spans="1:24" ht="12.95" customHeight="1" x14ac:dyDescent="0.2">
      <c r="A5888" s="140">
        <v>2018</v>
      </c>
      <c r="B5888" s="128" t="s">
        <v>29412</v>
      </c>
      <c r="C5888" s="132" t="s">
        <v>38044</v>
      </c>
      <c r="D5888" s="128" t="s">
        <v>38077</v>
      </c>
      <c r="E5888" s="128" t="s">
        <v>38046</v>
      </c>
      <c r="F5888" s="102" t="s">
        <v>14834</v>
      </c>
      <c r="G5888" s="142">
        <v>14917</v>
      </c>
      <c r="H5888" s="115" t="s">
        <v>31098</v>
      </c>
      <c r="I5888" s="140" t="s">
        <v>7198</v>
      </c>
      <c r="J5888" s="140" t="s">
        <v>38256</v>
      </c>
      <c r="K5888" s="128"/>
      <c r="L5888" s="143"/>
      <c r="M5888" s="231">
        <v>2</v>
      </c>
      <c r="N5888" s="144" t="s">
        <v>38375</v>
      </c>
      <c r="O5888" s="255"/>
      <c r="P5888" s="140"/>
      <c r="Q5888" s="140" t="s">
        <v>20944</v>
      </c>
      <c r="R5888" s="140"/>
      <c r="S5888" s="140" t="s">
        <v>8315</v>
      </c>
      <c r="T5888" s="128" t="s">
        <v>21275</v>
      </c>
      <c r="U5888" s="140"/>
      <c r="V5888" s="140">
        <v>7.5</v>
      </c>
      <c r="W5888" s="130"/>
      <c r="X5888" s="113"/>
    </row>
    <row r="5889" spans="1:24" ht="12.95" customHeight="1" x14ac:dyDescent="0.2">
      <c r="A5889" s="140">
        <v>2018</v>
      </c>
      <c r="B5889" s="128" t="s">
        <v>29412</v>
      </c>
      <c r="C5889" s="132" t="s">
        <v>38044</v>
      </c>
      <c r="D5889" s="128" t="s">
        <v>38078</v>
      </c>
      <c r="E5889" s="128" t="s">
        <v>38047</v>
      </c>
      <c r="F5889" s="102" t="s">
        <v>14834</v>
      </c>
      <c r="G5889" s="142">
        <v>14934</v>
      </c>
      <c r="H5889" s="128" t="s">
        <v>7198</v>
      </c>
      <c r="I5889" s="115" t="s">
        <v>38390</v>
      </c>
      <c r="J5889" s="140" t="s">
        <v>38257</v>
      </c>
      <c r="K5889" s="128"/>
      <c r="L5889" s="143"/>
      <c r="M5889" s="231">
        <v>1</v>
      </c>
      <c r="N5889" s="108" t="s">
        <v>38376</v>
      </c>
      <c r="O5889" s="255"/>
      <c r="P5889" s="140"/>
      <c r="Q5889" s="140" t="s">
        <v>38377</v>
      </c>
      <c r="R5889" s="140"/>
      <c r="S5889" s="140"/>
      <c r="T5889" s="128" t="s">
        <v>21275</v>
      </c>
      <c r="U5889" s="140" t="s">
        <v>38378</v>
      </c>
      <c r="V5889" s="140">
        <v>6.5</v>
      </c>
      <c r="W5889" s="130"/>
      <c r="X5889" s="113"/>
    </row>
    <row r="5890" spans="1:24" ht="12.95" customHeight="1" x14ac:dyDescent="0.2">
      <c r="A5890" s="140">
        <v>2018</v>
      </c>
      <c r="B5890" s="128" t="s">
        <v>29412</v>
      </c>
      <c r="C5890" s="132" t="s">
        <v>38044</v>
      </c>
      <c r="D5890" s="128" t="s">
        <v>38079</v>
      </c>
      <c r="E5890" s="128" t="s">
        <v>38048</v>
      </c>
      <c r="F5890" s="102" t="s">
        <v>14834</v>
      </c>
      <c r="G5890" s="142">
        <v>14978</v>
      </c>
      <c r="H5890" s="128" t="s">
        <v>7198</v>
      </c>
      <c r="I5890" s="140" t="s">
        <v>5011</v>
      </c>
      <c r="J5890" s="140" t="s">
        <v>38258</v>
      </c>
      <c r="K5890" s="128"/>
      <c r="L5890" s="143"/>
      <c r="M5890" s="231">
        <v>1</v>
      </c>
      <c r="N5890" s="144">
        <v>62</v>
      </c>
      <c r="O5890" s="255"/>
      <c r="P5890" s="140"/>
      <c r="Q5890" s="140" t="s">
        <v>19823</v>
      </c>
      <c r="R5890" s="140"/>
      <c r="S5890" s="140"/>
      <c r="T5890" s="128" t="s">
        <v>20538</v>
      </c>
      <c r="U5890" s="140" t="s">
        <v>38379</v>
      </c>
      <c r="V5890" s="140">
        <v>5</v>
      </c>
      <c r="W5890" s="130"/>
      <c r="X5890" s="113"/>
    </row>
    <row r="5891" spans="1:24" ht="12.95" customHeight="1" x14ac:dyDescent="0.2">
      <c r="A5891" s="140">
        <v>2018</v>
      </c>
      <c r="B5891" s="128" t="s">
        <v>29412</v>
      </c>
      <c r="C5891" s="132" t="s">
        <v>38044</v>
      </c>
      <c r="D5891" s="128" t="s">
        <v>35360</v>
      </c>
      <c r="E5891" s="128" t="s">
        <v>38049</v>
      </c>
      <c r="F5891" s="102" t="s">
        <v>14834</v>
      </c>
      <c r="G5891" s="142">
        <v>15020</v>
      </c>
      <c r="H5891" s="128" t="s">
        <v>7198</v>
      </c>
      <c r="I5891" s="115" t="s">
        <v>38381</v>
      </c>
      <c r="J5891" s="140" t="s">
        <v>38259</v>
      </c>
      <c r="K5891" s="128"/>
      <c r="L5891" s="143"/>
      <c r="M5891" s="231">
        <v>0.5</v>
      </c>
      <c r="N5891" s="200">
        <v>28</v>
      </c>
      <c r="O5891" s="255" t="s">
        <v>162</v>
      </c>
      <c r="P5891" s="140"/>
      <c r="Q5891" s="140" t="s">
        <v>16762</v>
      </c>
      <c r="R5891" s="140"/>
      <c r="S5891" s="140"/>
      <c r="T5891" s="128" t="s">
        <v>20538</v>
      </c>
      <c r="U5891" s="140" t="s">
        <v>38380</v>
      </c>
      <c r="V5891" s="140">
        <v>4.5</v>
      </c>
      <c r="W5891" s="130"/>
      <c r="X5891" s="113"/>
    </row>
    <row r="5892" spans="1:24" ht="12.95" customHeight="1" x14ac:dyDescent="0.2">
      <c r="A5892" s="140">
        <v>2018</v>
      </c>
      <c r="B5892" s="128" t="s">
        <v>29412</v>
      </c>
      <c r="C5892" s="132" t="s">
        <v>38044</v>
      </c>
      <c r="D5892" s="128" t="s">
        <v>38080</v>
      </c>
      <c r="E5892" s="128" t="s">
        <v>38050</v>
      </c>
      <c r="F5892" s="102" t="s">
        <v>14834</v>
      </c>
      <c r="G5892" s="142">
        <v>15022</v>
      </c>
      <c r="H5892" s="115" t="s">
        <v>38391</v>
      </c>
      <c r="I5892" s="140" t="s">
        <v>7198</v>
      </c>
      <c r="J5892" s="140" t="s">
        <v>38383</v>
      </c>
      <c r="K5892" s="128"/>
      <c r="L5892" s="143"/>
      <c r="M5892" s="231">
        <v>1</v>
      </c>
      <c r="N5892" s="108" t="s">
        <v>38384</v>
      </c>
      <c r="O5892" s="255" t="s">
        <v>16905</v>
      </c>
      <c r="P5892" s="140" t="s">
        <v>9125</v>
      </c>
      <c r="Q5892" s="140" t="s">
        <v>16762</v>
      </c>
      <c r="R5892" s="140"/>
      <c r="S5892" s="140"/>
      <c r="T5892" s="128" t="s">
        <v>20538</v>
      </c>
      <c r="U5892" s="140" t="s">
        <v>38385</v>
      </c>
      <c r="V5892" s="140">
        <v>6.5</v>
      </c>
      <c r="W5892" s="130"/>
      <c r="X5892" s="113"/>
    </row>
    <row r="5893" spans="1:24" ht="12.95" customHeight="1" x14ac:dyDescent="0.2">
      <c r="A5893" s="140">
        <v>2018</v>
      </c>
      <c r="B5893" s="128" t="s">
        <v>29412</v>
      </c>
      <c r="C5893" s="132" t="s">
        <v>38044</v>
      </c>
      <c r="D5893" s="128" t="s">
        <v>38081</v>
      </c>
      <c r="E5893" s="128" t="s">
        <v>38051</v>
      </c>
      <c r="F5893" s="102" t="s">
        <v>14834</v>
      </c>
      <c r="G5893" s="142">
        <v>15027</v>
      </c>
      <c r="H5893" s="128" t="s">
        <v>7198</v>
      </c>
      <c r="I5893" s="140" t="s">
        <v>5011</v>
      </c>
      <c r="J5893" s="140" t="s">
        <v>38260</v>
      </c>
      <c r="K5893" s="128"/>
      <c r="L5893" s="143"/>
      <c r="M5893" s="231">
        <v>0.75</v>
      </c>
      <c r="N5893" s="200">
        <v>80</v>
      </c>
      <c r="O5893" s="255"/>
      <c r="P5893" s="140"/>
      <c r="Q5893" s="140" t="s">
        <v>15976</v>
      </c>
      <c r="R5893" s="140"/>
      <c r="S5893" s="140"/>
      <c r="T5893" s="128" t="s">
        <v>20538</v>
      </c>
      <c r="U5893" s="140" t="s">
        <v>38386</v>
      </c>
      <c r="V5893" s="140">
        <v>4.5</v>
      </c>
      <c r="W5893" s="130"/>
      <c r="X5893" s="113"/>
    </row>
    <row r="5894" spans="1:24" ht="12.95" customHeight="1" x14ac:dyDescent="0.2">
      <c r="A5894" s="140">
        <v>2018</v>
      </c>
      <c r="B5894" s="128" t="s">
        <v>29412</v>
      </c>
      <c r="C5894" s="132" t="s">
        <v>38044</v>
      </c>
      <c r="D5894" s="128" t="s">
        <v>38082</v>
      </c>
      <c r="E5894" s="128" t="s">
        <v>38052</v>
      </c>
      <c r="F5894" s="102" t="s">
        <v>14834</v>
      </c>
      <c r="G5894" s="142">
        <v>15029</v>
      </c>
      <c r="H5894" s="115" t="s">
        <v>38382</v>
      </c>
      <c r="I5894" s="115" t="s">
        <v>7198</v>
      </c>
      <c r="J5894" s="140" t="s">
        <v>38387</v>
      </c>
      <c r="K5894" s="128"/>
      <c r="L5894" s="143"/>
      <c r="M5894" s="231">
        <v>0.5</v>
      </c>
      <c r="N5894" s="200">
        <v>67</v>
      </c>
      <c r="O5894" s="255" t="s">
        <v>13301</v>
      </c>
      <c r="P5894" s="140"/>
      <c r="Q5894" s="140" t="s">
        <v>17030</v>
      </c>
      <c r="R5894" s="140"/>
      <c r="S5894" s="140"/>
      <c r="T5894" s="128" t="s">
        <v>20538</v>
      </c>
      <c r="U5894" s="140" t="s">
        <v>38386</v>
      </c>
      <c r="V5894" s="140">
        <v>5</v>
      </c>
      <c r="W5894" s="130"/>
      <c r="X5894" s="113"/>
    </row>
    <row r="5895" spans="1:24" ht="12.95" customHeight="1" x14ac:dyDescent="0.2">
      <c r="A5895" s="140">
        <v>2018</v>
      </c>
      <c r="B5895" s="128" t="s">
        <v>29412</v>
      </c>
      <c r="C5895" s="132" t="s">
        <v>38044</v>
      </c>
      <c r="D5895" s="128" t="s">
        <v>38083</v>
      </c>
      <c r="E5895" s="128" t="s">
        <v>38053</v>
      </c>
      <c r="F5895" s="102" t="s">
        <v>14834</v>
      </c>
      <c r="G5895" s="142">
        <v>15041</v>
      </c>
      <c r="H5895" s="115" t="s">
        <v>38389</v>
      </c>
      <c r="I5895" s="140" t="s">
        <v>7198</v>
      </c>
      <c r="J5895" s="140" t="s">
        <v>38261</v>
      </c>
      <c r="K5895" s="128"/>
      <c r="L5895" s="143"/>
      <c r="M5895" s="231">
        <v>3</v>
      </c>
      <c r="N5895" s="144" t="s">
        <v>38388</v>
      </c>
      <c r="O5895" s="255" t="s">
        <v>12252</v>
      </c>
      <c r="P5895" s="140"/>
      <c r="Q5895" s="140" t="s">
        <v>20904</v>
      </c>
      <c r="R5895" s="140"/>
      <c r="S5895" s="140"/>
      <c r="T5895" s="128" t="s">
        <v>20538</v>
      </c>
      <c r="U5895" s="140" t="s">
        <v>38392</v>
      </c>
      <c r="V5895" s="140">
        <v>7.5</v>
      </c>
      <c r="W5895" s="130"/>
      <c r="X5895" s="113"/>
    </row>
    <row r="5896" spans="1:24" ht="12.95" customHeight="1" x14ac:dyDescent="0.2">
      <c r="A5896" s="140">
        <v>2018</v>
      </c>
      <c r="B5896" s="128" t="s">
        <v>29412</v>
      </c>
      <c r="C5896" s="132" t="s">
        <v>38044</v>
      </c>
      <c r="D5896" s="128" t="s">
        <v>38084</v>
      </c>
      <c r="E5896" s="128" t="s">
        <v>38054</v>
      </c>
      <c r="F5896" s="102" t="s">
        <v>14834</v>
      </c>
      <c r="G5896" s="142">
        <v>15057</v>
      </c>
      <c r="H5896" s="128" t="s">
        <v>7198</v>
      </c>
      <c r="I5896" s="115" t="s">
        <v>31886</v>
      </c>
      <c r="J5896" s="140" t="s">
        <v>38262</v>
      </c>
      <c r="K5896" s="128"/>
      <c r="L5896" s="143"/>
      <c r="M5896" s="231">
        <v>3</v>
      </c>
      <c r="N5896" s="144" t="s">
        <v>38393</v>
      </c>
      <c r="O5896" s="255"/>
      <c r="P5896" s="140"/>
      <c r="Q5896" s="140" t="s">
        <v>20246</v>
      </c>
      <c r="R5896" s="140"/>
      <c r="S5896" s="140"/>
      <c r="T5896" s="128" t="s">
        <v>20538</v>
      </c>
      <c r="U5896" s="140" t="s">
        <v>38394</v>
      </c>
      <c r="V5896" s="140">
        <v>7.5</v>
      </c>
      <c r="W5896" s="130"/>
      <c r="X5896" s="113"/>
    </row>
    <row r="5897" spans="1:24" ht="12.95" customHeight="1" x14ac:dyDescent="0.2">
      <c r="A5897" s="140">
        <v>2018</v>
      </c>
      <c r="B5897" s="128" t="s">
        <v>29412</v>
      </c>
      <c r="C5897" s="132" t="s">
        <v>38044</v>
      </c>
      <c r="D5897" s="128" t="s">
        <v>38085</v>
      </c>
      <c r="E5897" s="128" t="s">
        <v>38055</v>
      </c>
      <c r="F5897" s="102" t="s">
        <v>14834</v>
      </c>
      <c r="G5897" s="142">
        <v>15802</v>
      </c>
      <c r="H5897" s="128" t="s">
        <v>13336</v>
      </c>
      <c r="I5897" s="140" t="s">
        <v>27049</v>
      </c>
      <c r="J5897" s="140" t="s">
        <v>35416</v>
      </c>
      <c r="K5897" s="128"/>
      <c r="L5897" s="143"/>
      <c r="M5897" s="231">
        <v>2</v>
      </c>
      <c r="N5897" s="144" t="s">
        <v>16867</v>
      </c>
      <c r="O5897" s="255" t="s">
        <v>17599</v>
      </c>
      <c r="P5897" s="140" t="s">
        <v>9160</v>
      </c>
      <c r="Q5897" s="140" t="s">
        <v>16838</v>
      </c>
      <c r="R5897" s="140"/>
      <c r="S5897" s="140" t="s">
        <v>11080</v>
      </c>
      <c r="T5897" s="128" t="s">
        <v>14962</v>
      </c>
      <c r="U5897" s="140" t="s">
        <v>38395</v>
      </c>
      <c r="V5897" s="140">
        <v>8</v>
      </c>
      <c r="W5897" s="130"/>
      <c r="X5897" s="113"/>
    </row>
    <row r="5898" spans="1:24" ht="12.95" customHeight="1" x14ac:dyDescent="0.2">
      <c r="A5898" s="140">
        <v>2018</v>
      </c>
      <c r="B5898" s="128" t="s">
        <v>29412</v>
      </c>
      <c r="C5898" s="132" t="s">
        <v>38044</v>
      </c>
      <c r="D5898" s="128" t="s">
        <v>38086</v>
      </c>
      <c r="E5898" s="128" t="s">
        <v>38056</v>
      </c>
      <c r="F5898" s="102" t="s">
        <v>14834</v>
      </c>
      <c r="G5898" s="142">
        <v>15207</v>
      </c>
      <c r="H5898" s="102" t="s">
        <v>38397</v>
      </c>
      <c r="I5898" s="102" t="s">
        <v>38396</v>
      </c>
      <c r="J5898" s="140" t="s">
        <v>38271</v>
      </c>
      <c r="K5898" s="128"/>
      <c r="L5898" s="143"/>
      <c r="M5898" s="231">
        <v>1</v>
      </c>
      <c r="N5898" s="144" t="s">
        <v>199</v>
      </c>
      <c r="O5898" s="255" t="s">
        <v>3620</v>
      </c>
      <c r="P5898" s="140" t="s">
        <v>9160</v>
      </c>
      <c r="Q5898" s="140" t="s">
        <v>20806</v>
      </c>
      <c r="R5898" s="140"/>
      <c r="S5898" s="140"/>
      <c r="T5898" s="128" t="s">
        <v>20542</v>
      </c>
      <c r="U5898" s="140" t="s">
        <v>21259</v>
      </c>
      <c r="V5898" s="140">
        <v>6.5</v>
      </c>
      <c r="W5898" s="130"/>
      <c r="X5898" s="113"/>
    </row>
    <row r="5899" spans="1:24" ht="12.95" customHeight="1" x14ac:dyDescent="0.2">
      <c r="A5899" s="140">
        <v>2018</v>
      </c>
      <c r="B5899" s="128" t="s">
        <v>29412</v>
      </c>
      <c r="C5899" s="132" t="s">
        <v>38044</v>
      </c>
      <c r="D5899" s="128" t="s">
        <v>38087</v>
      </c>
      <c r="E5899" s="128" t="s">
        <v>38057</v>
      </c>
      <c r="F5899" s="102" t="s">
        <v>14834</v>
      </c>
      <c r="G5899" s="142">
        <v>15242</v>
      </c>
      <c r="H5899" s="128" t="s">
        <v>10103</v>
      </c>
      <c r="I5899" s="140" t="s">
        <v>27049</v>
      </c>
      <c r="J5899" s="140" t="s">
        <v>38398</v>
      </c>
      <c r="K5899" s="128"/>
      <c r="L5899" s="143"/>
      <c r="M5899" s="231">
        <v>3</v>
      </c>
      <c r="N5899" s="144" t="s">
        <v>38399</v>
      </c>
      <c r="O5899" s="255" t="s">
        <v>38400</v>
      </c>
      <c r="P5899" s="140" t="s">
        <v>15889</v>
      </c>
      <c r="Q5899" s="140" t="s">
        <v>38401</v>
      </c>
      <c r="R5899" s="140"/>
      <c r="S5899" s="140" t="s">
        <v>11080</v>
      </c>
      <c r="T5899" s="128" t="s">
        <v>7789</v>
      </c>
      <c r="U5899" s="140" t="s">
        <v>38404</v>
      </c>
      <c r="V5899" s="140">
        <v>6.5</v>
      </c>
      <c r="W5899" s="130"/>
      <c r="X5899" s="113"/>
    </row>
    <row r="5900" spans="1:24" ht="12.95" customHeight="1" x14ac:dyDescent="0.2">
      <c r="A5900" s="140">
        <v>2018</v>
      </c>
      <c r="B5900" s="128" t="s">
        <v>29412</v>
      </c>
      <c r="C5900" s="132" t="s">
        <v>38044</v>
      </c>
      <c r="D5900" s="128" t="s">
        <v>38088</v>
      </c>
      <c r="E5900" s="128" t="s">
        <v>38058</v>
      </c>
      <c r="F5900" s="102" t="s">
        <v>14834</v>
      </c>
      <c r="G5900" s="142">
        <v>15638</v>
      </c>
      <c r="H5900" s="128" t="s">
        <v>7198</v>
      </c>
      <c r="I5900" s="102" t="s">
        <v>30894</v>
      </c>
      <c r="J5900" s="140" t="s">
        <v>38281</v>
      </c>
      <c r="K5900" s="128"/>
      <c r="L5900" s="143"/>
      <c r="M5900" s="231">
        <v>2</v>
      </c>
      <c r="N5900" s="108" t="s">
        <v>38402</v>
      </c>
      <c r="O5900" s="255" t="s">
        <v>16764</v>
      </c>
      <c r="P5900" s="140" t="s">
        <v>19503</v>
      </c>
      <c r="Q5900" s="140" t="s">
        <v>19455</v>
      </c>
      <c r="R5900" s="140"/>
      <c r="S5900" s="140"/>
      <c r="T5900" s="128" t="s">
        <v>14962</v>
      </c>
      <c r="U5900" s="140" t="s">
        <v>38403</v>
      </c>
      <c r="V5900" s="140">
        <v>7</v>
      </c>
      <c r="W5900" s="130"/>
      <c r="X5900" s="113"/>
    </row>
    <row r="5901" spans="1:24" ht="12.95" customHeight="1" x14ac:dyDescent="0.2">
      <c r="A5901" s="140">
        <v>2018</v>
      </c>
      <c r="B5901" s="128" t="s">
        <v>29412</v>
      </c>
      <c r="C5901" s="132" t="s">
        <v>38044</v>
      </c>
      <c r="D5901" s="128" t="s">
        <v>38089</v>
      </c>
      <c r="E5901" s="128" t="s">
        <v>38059</v>
      </c>
      <c r="F5901" s="102" t="s">
        <v>14834</v>
      </c>
      <c r="G5901" s="142">
        <v>15666</v>
      </c>
      <c r="H5901" s="128" t="s">
        <v>5011</v>
      </c>
      <c r="I5901" s="140" t="s">
        <v>27049</v>
      </c>
      <c r="J5901" s="140" t="s">
        <v>10641</v>
      </c>
      <c r="K5901" s="128"/>
      <c r="L5901" s="143"/>
      <c r="M5901" s="231">
        <v>3</v>
      </c>
      <c r="N5901" s="144" t="s">
        <v>38405</v>
      </c>
      <c r="O5901" s="255" t="s">
        <v>16852</v>
      </c>
      <c r="P5901" s="140" t="s">
        <v>9125</v>
      </c>
      <c r="Q5901" s="140" t="s">
        <v>19550</v>
      </c>
      <c r="R5901" s="140"/>
      <c r="S5901" s="140"/>
      <c r="T5901" s="128" t="s">
        <v>14962</v>
      </c>
      <c r="U5901" s="140" t="s">
        <v>38420</v>
      </c>
      <c r="V5901" s="140">
        <v>6</v>
      </c>
      <c r="W5901" s="130"/>
      <c r="X5901" s="113"/>
    </row>
    <row r="5902" spans="1:24" ht="12.95" customHeight="1" x14ac:dyDescent="0.2">
      <c r="A5902" s="140">
        <v>2018</v>
      </c>
      <c r="B5902" s="128" t="s">
        <v>29412</v>
      </c>
      <c r="C5902" s="132" t="s">
        <v>38044</v>
      </c>
      <c r="D5902" s="128" t="s">
        <v>38090</v>
      </c>
      <c r="E5902" s="128" t="s">
        <v>38060</v>
      </c>
      <c r="F5902" s="102" t="s">
        <v>14834</v>
      </c>
      <c r="G5902" s="142">
        <v>15897</v>
      </c>
      <c r="H5902" s="128" t="s">
        <v>17603</v>
      </c>
      <c r="I5902" s="140" t="s">
        <v>13336</v>
      </c>
      <c r="J5902" s="140" t="s">
        <v>38406</v>
      </c>
      <c r="K5902" s="128"/>
      <c r="L5902" s="143"/>
      <c r="M5902" s="231">
        <v>1</v>
      </c>
      <c r="N5902" s="144" t="s">
        <v>38407</v>
      </c>
      <c r="O5902" s="255" t="s">
        <v>12252</v>
      </c>
      <c r="P5902" s="140" t="s">
        <v>8076</v>
      </c>
      <c r="Q5902" s="140" t="s">
        <v>38408</v>
      </c>
      <c r="R5902" s="140"/>
      <c r="S5902" s="140" t="s">
        <v>8315</v>
      </c>
      <c r="T5902" s="128" t="s">
        <v>21275</v>
      </c>
      <c r="U5902" s="140" t="s">
        <v>38418</v>
      </c>
      <c r="V5902" s="140">
        <v>7</v>
      </c>
      <c r="W5902" s="130"/>
      <c r="X5902" s="113"/>
    </row>
    <row r="5903" spans="1:24" ht="12.95" customHeight="1" x14ac:dyDescent="0.2">
      <c r="A5903" s="140">
        <v>2018</v>
      </c>
      <c r="B5903" s="128" t="s">
        <v>29412</v>
      </c>
      <c r="C5903" s="132" t="s">
        <v>38044</v>
      </c>
      <c r="D5903" s="128" t="s">
        <v>38091</v>
      </c>
      <c r="E5903" s="128" t="s">
        <v>38061</v>
      </c>
      <c r="F5903" s="336" t="s">
        <v>6406</v>
      </c>
      <c r="G5903" s="142">
        <v>15897</v>
      </c>
      <c r="H5903" s="128" t="s">
        <v>13336</v>
      </c>
      <c r="I5903" s="140" t="s">
        <v>17603</v>
      </c>
      <c r="J5903" s="140" t="s">
        <v>38406</v>
      </c>
      <c r="K5903" s="128"/>
      <c r="L5903" s="143"/>
      <c r="M5903" s="231">
        <v>3</v>
      </c>
      <c r="N5903" s="144" t="s">
        <v>38409</v>
      </c>
      <c r="O5903" s="255"/>
      <c r="P5903" s="140" t="s">
        <v>19520</v>
      </c>
      <c r="Q5903" s="140" t="s">
        <v>19486</v>
      </c>
      <c r="R5903" s="140"/>
      <c r="S5903" s="140" t="s">
        <v>8315</v>
      </c>
      <c r="T5903" s="128" t="s">
        <v>21275</v>
      </c>
      <c r="U5903" s="140" t="s">
        <v>38410</v>
      </c>
      <c r="V5903" s="140">
        <v>5</v>
      </c>
      <c r="W5903" s="130"/>
      <c r="X5903" s="113"/>
    </row>
    <row r="5904" spans="1:24" ht="12.95" customHeight="1" x14ac:dyDescent="0.2">
      <c r="A5904" s="140">
        <v>2018</v>
      </c>
      <c r="B5904" s="128" t="s">
        <v>29412</v>
      </c>
      <c r="C5904" s="132" t="s">
        <v>38044</v>
      </c>
      <c r="D5904" s="128" t="s">
        <v>38092</v>
      </c>
      <c r="E5904" s="128" t="s">
        <v>38062</v>
      </c>
      <c r="F5904" s="102" t="s">
        <v>14834</v>
      </c>
      <c r="G5904" s="142">
        <v>15897</v>
      </c>
      <c r="H5904" s="128" t="s">
        <v>13336</v>
      </c>
      <c r="I5904" s="140" t="s">
        <v>7198</v>
      </c>
      <c r="J5904" s="140" t="s">
        <v>38411</v>
      </c>
      <c r="K5904" s="128"/>
      <c r="L5904" s="143"/>
      <c r="M5904" s="231">
        <v>1.75</v>
      </c>
      <c r="N5904" s="108" t="s">
        <v>32596</v>
      </c>
      <c r="O5904" s="255"/>
      <c r="P5904" s="140"/>
      <c r="Q5904" s="140" t="s">
        <v>38412</v>
      </c>
      <c r="R5904" s="140"/>
      <c r="S5904" s="140" t="s">
        <v>8315</v>
      </c>
      <c r="T5904" s="128" t="s">
        <v>21275</v>
      </c>
      <c r="U5904" s="140" t="s">
        <v>4888</v>
      </c>
      <c r="V5904" s="140">
        <v>5.5</v>
      </c>
      <c r="W5904" s="130"/>
      <c r="X5904" s="113"/>
    </row>
    <row r="5905" spans="1:24" ht="12.95" customHeight="1" x14ac:dyDescent="0.2">
      <c r="A5905" s="140">
        <v>2018</v>
      </c>
      <c r="B5905" s="128" t="s">
        <v>29412</v>
      </c>
      <c r="C5905" s="132" t="s">
        <v>38044</v>
      </c>
      <c r="D5905" s="128" t="s">
        <v>38413</v>
      </c>
      <c r="E5905" s="128" t="s">
        <v>38063</v>
      </c>
      <c r="F5905" s="102" t="s">
        <v>14834</v>
      </c>
      <c r="G5905" s="142">
        <v>15897</v>
      </c>
      <c r="H5905" s="128" t="s">
        <v>7198</v>
      </c>
      <c r="I5905" s="140" t="s">
        <v>19684</v>
      </c>
      <c r="J5905" s="140" t="s">
        <v>38414</v>
      </c>
      <c r="K5905" s="128"/>
      <c r="L5905" s="143"/>
      <c r="M5905" s="231">
        <v>2</v>
      </c>
      <c r="N5905" s="144" t="s">
        <v>16683</v>
      </c>
      <c r="O5905" s="255" t="s">
        <v>9160</v>
      </c>
      <c r="P5905" s="140"/>
      <c r="Q5905" s="140" t="s">
        <v>20096</v>
      </c>
      <c r="R5905" s="140"/>
      <c r="S5905" s="140"/>
      <c r="T5905" s="128" t="s">
        <v>21275</v>
      </c>
      <c r="U5905" s="140" t="s">
        <v>28589</v>
      </c>
      <c r="V5905" s="140">
        <v>6.5</v>
      </c>
      <c r="W5905" s="130"/>
      <c r="X5905" s="113"/>
    </row>
    <row r="5906" spans="1:24" ht="12.95" customHeight="1" x14ac:dyDescent="0.2">
      <c r="A5906" s="140">
        <v>2018</v>
      </c>
      <c r="B5906" s="128" t="s">
        <v>29412</v>
      </c>
      <c r="C5906" s="132" t="s">
        <v>38044</v>
      </c>
      <c r="D5906" s="128" t="s">
        <v>38093</v>
      </c>
      <c r="E5906" s="128" t="s">
        <v>38064</v>
      </c>
      <c r="F5906" s="102" t="s">
        <v>14834</v>
      </c>
      <c r="G5906" s="142">
        <v>15898</v>
      </c>
      <c r="H5906" s="128" t="s">
        <v>7198</v>
      </c>
      <c r="I5906" s="140" t="s">
        <v>10191</v>
      </c>
      <c r="J5906" s="140" t="s">
        <v>38415</v>
      </c>
      <c r="K5906" s="128"/>
      <c r="L5906" s="143"/>
      <c r="M5906" s="231">
        <v>1.75</v>
      </c>
      <c r="N5906" s="108" t="s">
        <v>38416</v>
      </c>
      <c r="O5906" s="255" t="s">
        <v>38419</v>
      </c>
      <c r="P5906" s="140" t="s">
        <v>13301</v>
      </c>
      <c r="Q5906" s="140" t="s">
        <v>20190</v>
      </c>
      <c r="R5906" s="140"/>
      <c r="S5906" s="140" t="s">
        <v>11080</v>
      </c>
      <c r="T5906" s="128" t="s">
        <v>21275</v>
      </c>
      <c r="U5906" s="140"/>
      <c r="V5906" s="140">
        <v>6.5</v>
      </c>
      <c r="W5906" s="130"/>
      <c r="X5906" s="113"/>
    </row>
    <row r="5907" spans="1:24" ht="12.95" customHeight="1" x14ac:dyDescent="0.2">
      <c r="A5907" s="140">
        <v>2018</v>
      </c>
      <c r="B5907" s="128" t="s">
        <v>29412</v>
      </c>
      <c r="C5907" s="132" t="s">
        <v>38044</v>
      </c>
      <c r="D5907" s="128" t="s">
        <v>38094</v>
      </c>
      <c r="E5907" s="128" t="s">
        <v>38066</v>
      </c>
      <c r="F5907" s="102" t="s">
        <v>14834</v>
      </c>
      <c r="G5907" s="142">
        <v>15958</v>
      </c>
      <c r="H5907" s="128" t="s">
        <v>2625</v>
      </c>
      <c r="I5907" s="140" t="s">
        <v>7198</v>
      </c>
      <c r="J5907" s="140" t="s">
        <v>38289</v>
      </c>
      <c r="K5907" s="128"/>
      <c r="L5907" s="143"/>
      <c r="M5907" s="231">
        <v>2.75</v>
      </c>
      <c r="N5907" s="108" t="s">
        <v>38417</v>
      </c>
      <c r="O5907" s="255" t="s">
        <v>17478</v>
      </c>
      <c r="P5907" s="140" t="s">
        <v>15928</v>
      </c>
      <c r="Q5907" s="140" t="s">
        <v>20874</v>
      </c>
      <c r="R5907" s="140"/>
      <c r="S5907" s="140"/>
      <c r="T5907" s="128" t="s">
        <v>8947</v>
      </c>
      <c r="U5907" s="140" t="s">
        <v>2475</v>
      </c>
      <c r="V5907" s="140">
        <v>5.5</v>
      </c>
      <c r="W5907" s="130"/>
      <c r="X5907" s="113"/>
    </row>
    <row r="5908" spans="1:24" ht="12.95" customHeight="1" x14ac:dyDescent="0.2">
      <c r="A5908" s="140">
        <v>2018</v>
      </c>
      <c r="B5908" s="128" t="s">
        <v>29412</v>
      </c>
      <c r="C5908" s="132" t="s">
        <v>38044</v>
      </c>
      <c r="D5908" s="128" t="s">
        <v>38095</v>
      </c>
      <c r="E5908" s="128" t="s">
        <v>38065</v>
      </c>
      <c r="F5908" s="102" t="s">
        <v>14834</v>
      </c>
      <c r="G5908" s="142">
        <v>15958</v>
      </c>
      <c r="H5908" s="128" t="s">
        <v>7198</v>
      </c>
      <c r="I5908" s="140" t="s">
        <v>11819</v>
      </c>
      <c r="J5908" s="140" t="s">
        <v>38421</v>
      </c>
      <c r="K5908" s="128"/>
      <c r="L5908" s="143"/>
      <c r="M5908" s="231">
        <v>3</v>
      </c>
      <c r="N5908" s="144" t="s">
        <v>38422</v>
      </c>
      <c r="O5908" s="255" t="s">
        <v>16852</v>
      </c>
      <c r="P5908" s="140" t="s">
        <v>15941</v>
      </c>
      <c r="Q5908" s="140" t="s">
        <v>15976</v>
      </c>
      <c r="R5908" s="140"/>
      <c r="S5908" s="140"/>
      <c r="T5908" s="128" t="s">
        <v>21275</v>
      </c>
      <c r="U5908" s="140" t="s">
        <v>5845</v>
      </c>
      <c r="V5908" s="140">
        <v>5.5</v>
      </c>
      <c r="W5908" s="130"/>
      <c r="X5908" s="113"/>
    </row>
    <row r="5909" spans="1:24" ht="12.95" customHeight="1" x14ac:dyDescent="0.2">
      <c r="A5909" s="140">
        <v>2018</v>
      </c>
      <c r="B5909" s="128" t="s">
        <v>29412</v>
      </c>
      <c r="C5909" s="132" t="s">
        <v>38044</v>
      </c>
      <c r="D5909" s="128" t="s">
        <v>38423</v>
      </c>
      <c r="E5909" s="128" t="s">
        <v>38067</v>
      </c>
      <c r="F5909" s="102" t="s">
        <v>14834</v>
      </c>
      <c r="G5909" s="142">
        <v>16025</v>
      </c>
      <c r="H5909" s="102" t="s">
        <v>38424</v>
      </c>
      <c r="I5909" s="102" t="s">
        <v>38425</v>
      </c>
      <c r="J5909" s="140" t="s">
        <v>38290</v>
      </c>
      <c r="K5909" s="128"/>
      <c r="L5909" s="143"/>
      <c r="M5909" s="231">
        <v>3</v>
      </c>
      <c r="N5909" s="108" t="s">
        <v>38426</v>
      </c>
      <c r="O5909" s="255" t="s">
        <v>12721</v>
      </c>
      <c r="P5909" s="140" t="s">
        <v>19503</v>
      </c>
      <c r="Q5909" s="140" t="s">
        <v>20247</v>
      </c>
      <c r="R5909" s="140"/>
      <c r="S5909" s="140" t="s">
        <v>8315</v>
      </c>
      <c r="T5909" s="128" t="s">
        <v>20542</v>
      </c>
      <c r="U5909" s="140" t="s">
        <v>38427</v>
      </c>
      <c r="V5909" s="140">
        <v>7</v>
      </c>
      <c r="W5909" s="130"/>
      <c r="X5909" s="113"/>
    </row>
    <row r="5910" spans="1:24" ht="12.95" customHeight="1" x14ac:dyDescent="0.2">
      <c r="A5910" s="140">
        <v>2018</v>
      </c>
      <c r="B5910" s="128" t="s">
        <v>29412</v>
      </c>
      <c r="C5910" s="132" t="s">
        <v>38044</v>
      </c>
      <c r="D5910" s="128" t="s">
        <v>38096</v>
      </c>
      <c r="E5910" s="128" t="s">
        <v>38068</v>
      </c>
      <c r="F5910" s="102" t="s">
        <v>14834</v>
      </c>
      <c r="G5910" s="142">
        <v>16027</v>
      </c>
      <c r="H5910" s="128" t="s">
        <v>11819</v>
      </c>
      <c r="I5910" s="115" t="s">
        <v>32448</v>
      </c>
      <c r="J5910" s="140" t="s">
        <v>38428</v>
      </c>
      <c r="K5910" s="128"/>
      <c r="L5910" s="143"/>
      <c r="M5910" s="231">
        <v>2</v>
      </c>
      <c r="N5910" s="144" t="s">
        <v>38429</v>
      </c>
      <c r="O5910" s="255" t="s">
        <v>18166</v>
      </c>
      <c r="P5910" s="140" t="s">
        <v>3620</v>
      </c>
      <c r="Q5910" s="140" t="s">
        <v>20321</v>
      </c>
      <c r="R5910" s="140"/>
      <c r="S5910" s="140"/>
      <c r="T5910" s="128" t="s">
        <v>7789</v>
      </c>
      <c r="U5910" s="140" t="s">
        <v>38430</v>
      </c>
      <c r="V5910" s="140">
        <v>7</v>
      </c>
      <c r="W5910" s="130"/>
      <c r="X5910" s="113"/>
    </row>
    <row r="5911" spans="1:24" ht="12.95" customHeight="1" x14ac:dyDescent="0.2">
      <c r="A5911" s="140">
        <v>2018</v>
      </c>
      <c r="B5911" s="128" t="s">
        <v>29412</v>
      </c>
      <c r="C5911" s="132" t="s">
        <v>38044</v>
      </c>
      <c r="D5911" s="128" t="s">
        <v>38098</v>
      </c>
      <c r="E5911" s="128" t="s">
        <v>38069</v>
      </c>
      <c r="F5911" s="102" t="s">
        <v>14834</v>
      </c>
      <c r="G5911" s="142">
        <v>16422</v>
      </c>
      <c r="H5911" s="128" t="s">
        <v>10191</v>
      </c>
      <c r="I5911" s="140" t="s">
        <v>27049</v>
      </c>
      <c r="J5911" s="140" t="s">
        <v>38431</v>
      </c>
      <c r="K5911" s="128"/>
      <c r="L5911" s="143"/>
      <c r="M5911" s="231">
        <v>3</v>
      </c>
      <c r="N5911" s="144" t="s">
        <v>38432</v>
      </c>
      <c r="O5911" s="255"/>
      <c r="P5911" s="140" t="s">
        <v>9160</v>
      </c>
      <c r="Q5911" s="140" t="s">
        <v>19677</v>
      </c>
      <c r="R5911" s="140"/>
      <c r="S5911" s="140"/>
      <c r="T5911" s="128" t="s">
        <v>21275</v>
      </c>
      <c r="U5911" s="140" t="s">
        <v>16048</v>
      </c>
      <c r="V5911" s="140">
        <v>7.5</v>
      </c>
      <c r="W5911" s="130"/>
      <c r="X5911" s="113"/>
    </row>
    <row r="5912" spans="1:24" ht="12.95" customHeight="1" x14ac:dyDescent="0.2">
      <c r="A5912" s="140">
        <v>2018</v>
      </c>
      <c r="B5912" s="128" t="s">
        <v>29412</v>
      </c>
      <c r="C5912" s="132" t="s">
        <v>38044</v>
      </c>
      <c r="D5912" s="128" t="s">
        <v>38099</v>
      </c>
      <c r="E5912" s="128" t="s">
        <v>38070</v>
      </c>
      <c r="F5912" s="102" t="s">
        <v>14834</v>
      </c>
      <c r="G5912" s="142">
        <v>16457</v>
      </c>
      <c r="H5912" s="128" t="s">
        <v>17603</v>
      </c>
      <c r="I5912" s="115" t="s">
        <v>38433</v>
      </c>
      <c r="J5912" s="140" t="s">
        <v>38320</v>
      </c>
      <c r="K5912" s="128"/>
      <c r="L5912" s="143"/>
      <c r="M5912" s="231">
        <v>2</v>
      </c>
      <c r="N5912" s="144" t="s">
        <v>38434</v>
      </c>
      <c r="O5912" s="255"/>
      <c r="P5912" s="140" t="s">
        <v>17734</v>
      </c>
      <c r="Q5912" s="140" t="s">
        <v>38435</v>
      </c>
      <c r="R5912" s="140"/>
      <c r="S5912" s="140"/>
      <c r="T5912" s="128" t="s">
        <v>20542</v>
      </c>
      <c r="U5912" s="140" t="s">
        <v>38436</v>
      </c>
      <c r="V5912" s="140">
        <v>7.5</v>
      </c>
      <c r="W5912" s="130"/>
      <c r="X5912" s="113"/>
    </row>
    <row r="5913" spans="1:24" ht="12.95" customHeight="1" x14ac:dyDescent="0.2">
      <c r="A5913" s="140">
        <v>2018</v>
      </c>
      <c r="B5913" s="128" t="s">
        <v>29412</v>
      </c>
      <c r="C5913" s="132" t="s">
        <v>38044</v>
      </c>
      <c r="D5913" s="128" t="s">
        <v>38100</v>
      </c>
      <c r="E5913" s="128" t="s">
        <v>38071</v>
      </c>
      <c r="F5913" s="102" t="s">
        <v>14834</v>
      </c>
      <c r="G5913" s="142">
        <v>16541</v>
      </c>
      <c r="H5913" s="128" t="s">
        <v>11819</v>
      </c>
      <c r="I5913" s="140" t="s">
        <v>10191</v>
      </c>
      <c r="J5913" s="140" t="s">
        <v>38322</v>
      </c>
      <c r="K5913" s="128"/>
      <c r="L5913" s="143"/>
      <c r="M5913" s="231">
        <v>0.5</v>
      </c>
      <c r="N5913" s="200" t="s">
        <v>4130</v>
      </c>
      <c r="O5913" s="255"/>
      <c r="P5913" s="140"/>
      <c r="Q5913" s="140" t="s">
        <v>19131</v>
      </c>
      <c r="R5913" s="140"/>
      <c r="S5913" s="140"/>
      <c r="T5913" s="128" t="s">
        <v>21275</v>
      </c>
      <c r="U5913" s="140" t="s">
        <v>21587</v>
      </c>
      <c r="V5913" s="140">
        <v>5.5</v>
      </c>
      <c r="W5913" s="130"/>
      <c r="X5913" s="113"/>
    </row>
    <row r="5914" spans="1:24" ht="12.95" customHeight="1" x14ac:dyDescent="0.2">
      <c r="A5914" s="140">
        <v>2018</v>
      </c>
      <c r="B5914" s="128" t="s">
        <v>29412</v>
      </c>
      <c r="C5914" s="132" t="s">
        <v>38044</v>
      </c>
      <c r="D5914" s="128" t="s">
        <v>38101</v>
      </c>
      <c r="E5914" s="128" t="s">
        <v>38072</v>
      </c>
      <c r="F5914" s="102" t="s">
        <v>14834</v>
      </c>
      <c r="G5914" s="142">
        <v>16551</v>
      </c>
      <c r="H5914" s="115" t="s">
        <v>38440</v>
      </c>
      <c r="I5914" s="115" t="s">
        <v>38438</v>
      </c>
      <c r="J5914" s="140" t="s">
        <v>38437</v>
      </c>
      <c r="K5914" s="128"/>
      <c r="L5914" s="143"/>
      <c r="M5914" s="231">
        <v>2</v>
      </c>
      <c r="N5914" s="144" t="s">
        <v>17033</v>
      </c>
      <c r="O5914" s="255" t="s">
        <v>15959</v>
      </c>
      <c r="P5914" s="140" t="s">
        <v>9160</v>
      </c>
      <c r="Q5914" s="140" t="s">
        <v>17742</v>
      </c>
      <c r="R5914" s="140"/>
      <c r="S5914" s="140"/>
      <c r="T5914" s="128" t="s">
        <v>21275</v>
      </c>
      <c r="U5914" s="140" t="s">
        <v>38439</v>
      </c>
      <c r="V5914" s="140">
        <v>6.5</v>
      </c>
      <c r="W5914" s="130"/>
      <c r="X5914" s="113"/>
    </row>
    <row r="5915" spans="1:24" ht="12.95" customHeight="1" x14ac:dyDescent="0.2">
      <c r="A5915" s="140">
        <v>2018</v>
      </c>
      <c r="B5915" s="128" t="s">
        <v>29412</v>
      </c>
      <c r="C5915" s="132" t="s">
        <v>38044</v>
      </c>
      <c r="D5915" s="128" t="s">
        <v>38102</v>
      </c>
      <c r="E5915" s="128" t="s">
        <v>38073</v>
      </c>
      <c r="F5915" s="102" t="s">
        <v>14834</v>
      </c>
      <c r="G5915" s="142">
        <v>16554</v>
      </c>
      <c r="H5915" s="128" t="s">
        <v>38441</v>
      </c>
      <c r="I5915" s="102" t="s">
        <v>38442</v>
      </c>
      <c r="J5915" s="140" t="s">
        <v>38443</v>
      </c>
      <c r="K5915" s="128"/>
      <c r="L5915" s="143"/>
      <c r="M5915" s="231">
        <v>2</v>
      </c>
      <c r="N5915" s="108" t="s">
        <v>38444</v>
      </c>
      <c r="O5915" s="255" t="s">
        <v>15959</v>
      </c>
      <c r="P5915" s="140" t="s">
        <v>15922</v>
      </c>
      <c r="Q5915" s="140" t="s">
        <v>38445</v>
      </c>
      <c r="R5915" s="140"/>
      <c r="S5915" s="140"/>
      <c r="T5915" s="128" t="s">
        <v>21275</v>
      </c>
      <c r="U5915" s="140" t="s">
        <v>28187</v>
      </c>
      <c r="V5915" s="140">
        <v>7</v>
      </c>
      <c r="W5915" s="130"/>
      <c r="X5915" s="113"/>
    </row>
    <row r="5916" spans="1:24" ht="12.95" customHeight="1" x14ac:dyDescent="0.2">
      <c r="A5916" s="140">
        <v>2018</v>
      </c>
      <c r="B5916" s="128" t="s">
        <v>29412</v>
      </c>
      <c r="C5916" s="132" t="s">
        <v>38044</v>
      </c>
      <c r="D5916" s="128" t="s">
        <v>38103</v>
      </c>
      <c r="E5916" s="128" t="s">
        <v>38074</v>
      </c>
      <c r="F5916" s="102" t="s">
        <v>14834</v>
      </c>
      <c r="G5916" s="142">
        <v>16555</v>
      </c>
      <c r="H5916" s="128" t="s">
        <v>4890</v>
      </c>
      <c r="I5916" s="140" t="s">
        <v>7198</v>
      </c>
      <c r="J5916" s="140" t="s">
        <v>38324</v>
      </c>
      <c r="K5916" s="128"/>
      <c r="L5916" s="143"/>
      <c r="M5916" s="231">
        <v>1</v>
      </c>
      <c r="N5916" s="108" t="s">
        <v>38446</v>
      </c>
      <c r="O5916" s="255" t="s">
        <v>18151</v>
      </c>
      <c r="P5916" s="140"/>
      <c r="Q5916" s="140" t="s">
        <v>15837</v>
      </c>
      <c r="R5916" s="140"/>
      <c r="S5916" s="140"/>
      <c r="T5916" s="128" t="s">
        <v>21275</v>
      </c>
      <c r="U5916" s="140" t="s">
        <v>18144</v>
      </c>
      <c r="V5916" s="140">
        <v>6.5</v>
      </c>
      <c r="W5916" s="130"/>
      <c r="X5916" s="113"/>
    </row>
    <row r="5917" spans="1:24" ht="12.95" customHeight="1" x14ac:dyDescent="0.2">
      <c r="A5917" s="140">
        <v>2018</v>
      </c>
      <c r="B5917" s="128" t="s">
        <v>29412</v>
      </c>
      <c r="C5917" s="132" t="s">
        <v>38044</v>
      </c>
      <c r="D5917" s="128" t="s">
        <v>2092</v>
      </c>
      <c r="E5917" s="128" t="s">
        <v>38075</v>
      </c>
      <c r="F5917" s="102" t="s">
        <v>14834</v>
      </c>
      <c r="G5917" s="142">
        <v>16555</v>
      </c>
      <c r="H5917" s="128" t="s">
        <v>11819</v>
      </c>
      <c r="I5917" s="102" t="s">
        <v>38447</v>
      </c>
      <c r="J5917" s="140" t="s">
        <v>38324</v>
      </c>
      <c r="K5917" s="128"/>
      <c r="L5917" s="143"/>
      <c r="M5917" s="231">
        <v>2</v>
      </c>
      <c r="N5917" s="144" t="s">
        <v>38448</v>
      </c>
      <c r="O5917" s="255" t="s">
        <v>17391</v>
      </c>
      <c r="P5917" s="140"/>
      <c r="Q5917" s="140" t="s">
        <v>18159</v>
      </c>
      <c r="R5917" s="140"/>
      <c r="S5917" s="140"/>
      <c r="T5917" s="128" t="s">
        <v>21275</v>
      </c>
      <c r="U5917" s="140"/>
      <c r="V5917" s="140">
        <v>6</v>
      </c>
      <c r="W5917" s="130"/>
      <c r="X5917" s="113"/>
    </row>
    <row r="5918" spans="1:24" ht="12.95" customHeight="1" x14ac:dyDescent="0.2">
      <c r="A5918" s="140">
        <v>2018</v>
      </c>
      <c r="B5918" s="128" t="s">
        <v>29412</v>
      </c>
      <c r="C5918" s="132" t="s">
        <v>38044</v>
      </c>
      <c r="D5918" s="128" t="s">
        <v>38104</v>
      </c>
      <c r="E5918" s="128" t="s">
        <v>38076</v>
      </c>
      <c r="F5918" s="102" t="s">
        <v>14834</v>
      </c>
      <c r="G5918" s="142">
        <v>16557</v>
      </c>
      <c r="H5918" s="102" t="s">
        <v>38449</v>
      </c>
      <c r="I5918" s="140" t="s">
        <v>17603</v>
      </c>
      <c r="J5918" s="140" t="s">
        <v>38450</v>
      </c>
      <c r="K5918" s="128"/>
      <c r="L5918" s="143"/>
      <c r="M5918" s="231">
        <v>2</v>
      </c>
      <c r="N5918" s="144" t="s">
        <v>18815</v>
      </c>
      <c r="O5918" s="255" t="s">
        <v>162</v>
      </c>
      <c r="P5918" s="140"/>
      <c r="Q5918" s="140" t="s">
        <v>21462</v>
      </c>
      <c r="R5918" s="140"/>
      <c r="S5918" s="140"/>
      <c r="T5918" s="128" t="s">
        <v>21275</v>
      </c>
      <c r="U5918" s="140" t="s">
        <v>38451</v>
      </c>
      <c r="V5918" s="140">
        <v>6.5</v>
      </c>
      <c r="W5918" s="130"/>
      <c r="X5918" s="113"/>
    </row>
    <row r="5919" spans="1:24" ht="12.95" customHeight="1" x14ac:dyDescent="0.2">
      <c r="A5919" s="115"/>
      <c r="B5919" s="128" t="s">
        <v>29412</v>
      </c>
      <c r="C5919" s="102" t="s">
        <v>11751</v>
      </c>
      <c r="D5919" s="129" t="s">
        <v>9923</v>
      </c>
      <c r="E5919" s="102" t="s">
        <v>13434</v>
      </c>
      <c r="F5919" s="102" t="s">
        <v>14834</v>
      </c>
      <c r="G5919" s="105">
        <v>12697</v>
      </c>
      <c r="H5919" s="102" t="s">
        <v>32512</v>
      </c>
      <c r="I5919" s="102" t="s">
        <v>32513</v>
      </c>
      <c r="J5919" s="102" t="s">
        <v>9924</v>
      </c>
      <c r="K5919" s="102"/>
      <c r="L5919" s="111" t="s">
        <v>21089</v>
      </c>
      <c r="M5919" s="169">
        <v>1</v>
      </c>
      <c r="N5919" s="112">
        <v>20</v>
      </c>
      <c r="O5919" s="121"/>
      <c r="P5919" s="102" t="s">
        <v>9125</v>
      </c>
      <c r="Q5919" s="102" t="s">
        <v>15832</v>
      </c>
      <c r="R5919" s="109"/>
      <c r="S5919" s="102"/>
      <c r="T5919" s="102" t="s">
        <v>21408</v>
      </c>
      <c r="U5919" s="102" t="s">
        <v>17125</v>
      </c>
      <c r="V5919" s="109">
        <v>7.5</v>
      </c>
      <c r="W5919" s="107"/>
      <c r="X5919" s="324"/>
    </row>
    <row r="5920" spans="1:24" ht="12.95" customHeight="1" x14ac:dyDescent="0.2">
      <c r="A5920" s="115"/>
      <c r="B5920" s="128" t="s">
        <v>29412</v>
      </c>
      <c r="C5920" s="102" t="s">
        <v>11751</v>
      </c>
      <c r="D5920" s="111" t="s">
        <v>6270</v>
      </c>
      <c r="E5920" s="102" t="s">
        <v>1753</v>
      </c>
      <c r="F5920" s="102" t="s">
        <v>14834</v>
      </c>
      <c r="G5920" s="105">
        <v>13587</v>
      </c>
      <c r="H5920" s="115" t="s">
        <v>7198</v>
      </c>
      <c r="I5920" s="115" t="s">
        <v>30809</v>
      </c>
      <c r="J5920" s="115" t="s">
        <v>4362</v>
      </c>
      <c r="K5920" s="102"/>
      <c r="L5920" s="111" t="s">
        <v>6270</v>
      </c>
      <c r="M5920" s="115">
        <v>2</v>
      </c>
      <c r="N5920" s="112" t="s">
        <v>17127</v>
      </c>
      <c r="O5920" s="115" t="s">
        <v>17191</v>
      </c>
      <c r="P5920" s="126" t="s">
        <v>162</v>
      </c>
      <c r="Q5920" s="126" t="s">
        <v>17386</v>
      </c>
      <c r="R5920" s="115"/>
      <c r="S5920" s="115"/>
      <c r="T5920" s="102" t="s">
        <v>21408</v>
      </c>
      <c r="U5920" s="115" t="s">
        <v>17128</v>
      </c>
      <c r="V5920" s="115">
        <v>8.5</v>
      </c>
      <c r="W5920" s="107"/>
      <c r="X5920" s="113"/>
    </row>
    <row r="5921" spans="1:24" ht="12.95" customHeight="1" x14ac:dyDescent="0.2">
      <c r="A5921" s="116"/>
      <c r="B5921" s="102" t="s">
        <v>4765</v>
      </c>
      <c r="C5921" s="102" t="s">
        <v>11437</v>
      </c>
      <c r="D5921" s="354" t="s">
        <v>14471</v>
      </c>
      <c r="E5921" s="116" t="s">
        <v>4766</v>
      </c>
      <c r="F5921" s="104" t="s">
        <v>14834</v>
      </c>
      <c r="G5921" s="105">
        <v>15882</v>
      </c>
      <c r="H5921" s="102" t="s">
        <v>10103</v>
      </c>
      <c r="I5921" s="102" t="s">
        <v>11819</v>
      </c>
      <c r="J5921" s="102" t="s">
        <v>11435</v>
      </c>
      <c r="K5921" s="102"/>
      <c r="L5921" s="111"/>
      <c r="M5921" s="102"/>
      <c r="N5921" s="112"/>
      <c r="O5921" s="102"/>
      <c r="P5921" s="102"/>
      <c r="Q5921" s="102"/>
      <c r="R5921" s="102"/>
      <c r="S5921" s="102"/>
      <c r="T5921" s="102"/>
      <c r="U5921" s="102"/>
      <c r="V5921" s="118" t="s">
        <v>5147</v>
      </c>
      <c r="W5921" s="102"/>
      <c r="X5921" s="324"/>
    </row>
    <row r="5922" spans="1:24" ht="12.95" customHeight="1" x14ac:dyDescent="0.2">
      <c r="A5922" s="116"/>
      <c r="B5922" s="102" t="s">
        <v>4765</v>
      </c>
      <c r="C5922" s="102" t="s">
        <v>11436</v>
      </c>
      <c r="D5922" s="127" t="s">
        <v>7214</v>
      </c>
      <c r="E5922" s="116" t="s">
        <v>4767</v>
      </c>
      <c r="F5922" s="104" t="s">
        <v>14834</v>
      </c>
      <c r="G5922" s="105">
        <v>14673</v>
      </c>
      <c r="H5922" s="102" t="s">
        <v>10103</v>
      </c>
      <c r="I5922" s="102" t="s">
        <v>3253</v>
      </c>
      <c r="J5922" s="102" t="s">
        <v>11438</v>
      </c>
      <c r="K5922" s="102" t="s">
        <v>7215</v>
      </c>
      <c r="L5922" s="111"/>
      <c r="M5922" s="102"/>
      <c r="N5922" s="112"/>
      <c r="O5922" s="102"/>
      <c r="P5922" s="102"/>
      <c r="Q5922" s="102"/>
      <c r="R5922" s="102"/>
      <c r="S5922" s="102"/>
      <c r="T5922" s="102"/>
      <c r="U5922" s="102"/>
      <c r="V5922" s="118" t="s">
        <v>5147</v>
      </c>
      <c r="W5922" s="102"/>
      <c r="X5922" s="324"/>
    </row>
    <row r="5923" spans="1:24" ht="12.95" customHeight="1" x14ac:dyDescent="0.2">
      <c r="A5923" s="149">
        <v>38626</v>
      </c>
      <c r="B5923" s="115" t="s">
        <v>7267</v>
      </c>
      <c r="C5923" s="103" t="s">
        <v>9597</v>
      </c>
      <c r="D5923" s="127" t="s">
        <v>37696</v>
      </c>
      <c r="E5923" s="115" t="s">
        <v>1175</v>
      </c>
      <c r="F5923" s="104" t="s">
        <v>14834</v>
      </c>
      <c r="G5923" s="105">
        <v>13586</v>
      </c>
      <c r="H5923" s="102" t="s">
        <v>7198</v>
      </c>
      <c r="I5923" s="102" t="s">
        <v>30754</v>
      </c>
      <c r="J5923" s="102" t="s">
        <v>13638</v>
      </c>
      <c r="K5923" s="115"/>
      <c r="L5923" s="111"/>
      <c r="M5923" s="109">
        <v>1</v>
      </c>
      <c r="N5923" s="112" t="s">
        <v>2482</v>
      </c>
      <c r="O5923" s="102" t="s">
        <v>10189</v>
      </c>
      <c r="P5923" s="102"/>
      <c r="Q5923" s="102"/>
      <c r="R5923" s="109"/>
      <c r="S5923" s="102"/>
      <c r="T5923" s="102"/>
      <c r="U5923" s="102"/>
      <c r="V5923" s="118">
        <v>7</v>
      </c>
      <c r="W5923" s="107"/>
      <c r="X5923" s="324"/>
    </row>
    <row r="5924" spans="1:24" ht="12.95" customHeight="1" x14ac:dyDescent="0.2">
      <c r="A5924" s="149">
        <v>38626</v>
      </c>
      <c r="B5924" s="115" t="s">
        <v>7267</v>
      </c>
      <c r="C5924" s="102" t="s">
        <v>9597</v>
      </c>
      <c r="D5924" s="127" t="s">
        <v>37697</v>
      </c>
      <c r="E5924" s="115" t="s">
        <v>9529</v>
      </c>
      <c r="F5924" s="104" t="s">
        <v>14834</v>
      </c>
      <c r="G5924" s="105">
        <v>15897</v>
      </c>
      <c r="H5924" s="102" t="s">
        <v>7198</v>
      </c>
      <c r="I5924" s="102" t="s">
        <v>10191</v>
      </c>
      <c r="J5924" s="102" t="s">
        <v>6622</v>
      </c>
      <c r="K5924" s="115" t="s">
        <v>9530</v>
      </c>
      <c r="L5924" s="111"/>
      <c r="M5924" s="109">
        <v>1</v>
      </c>
      <c r="N5924" s="108" t="s">
        <v>32165</v>
      </c>
      <c r="O5924" s="102"/>
      <c r="P5924" s="102"/>
      <c r="Q5924" s="102"/>
      <c r="R5924" s="109"/>
      <c r="S5924" s="102"/>
      <c r="T5924" s="102"/>
      <c r="U5924" s="102"/>
      <c r="V5924" s="118">
        <v>5.5</v>
      </c>
      <c r="W5924" s="107"/>
      <c r="X5924" s="324"/>
    </row>
    <row r="5925" spans="1:24" ht="12.95" customHeight="1" x14ac:dyDescent="0.2">
      <c r="A5925" s="149">
        <v>38718</v>
      </c>
      <c r="B5925" s="115" t="s">
        <v>7267</v>
      </c>
      <c r="C5925" s="103" t="s">
        <v>5268</v>
      </c>
      <c r="D5925" s="127" t="s">
        <v>37698</v>
      </c>
      <c r="E5925" s="115" t="s">
        <v>7268</v>
      </c>
      <c r="F5925" s="104" t="s">
        <v>14834</v>
      </c>
      <c r="G5925" s="105">
        <v>15893</v>
      </c>
      <c r="H5925" s="102" t="s">
        <v>11819</v>
      </c>
      <c r="I5925" s="102" t="s">
        <v>10103</v>
      </c>
      <c r="J5925" s="102" t="s">
        <v>1176</v>
      </c>
      <c r="K5925" s="115" t="s">
        <v>12588</v>
      </c>
      <c r="L5925" s="111"/>
      <c r="M5925" s="109">
        <v>3</v>
      </c>
      <c r="N5925" s="112" t="s">
        <v>18479</v>
      </c>
      <c r="O5925" s="102" t="s">
        <v>1000</v>
      </c>
      <c r="P5925" s="102"/>
      <c r="Q5925" s="102"/>
      <c r="R5925" s="109"/>
      <c r="S5925" s="102" t="s">
        <v>8315</v>
      </c>
      <c r="T5925" s="102"/>
      <c r="U5925" s="102" t="s">
        <v>2217</v>
      </c>
      <c r="V5925" s="118">
        <v>12</v>
      </c>
      <c r="W5925" s="107"/>
      <c r="X5925" s="324"/>
    </row>
    <row r="5926" spans="1:24" ht="12.95" customHeight="1" x14ac:dyDescent="0.2">
      <c r="A5926" s="149">
        <v>39417</v>
      </c>
      <c r="B5926" s="115" t="s">
        <v>7267</v>
      </c>
      <c r="C5926" s="103" t="s">
        <v>9528</v>
      </c>
      <c r="D5926" s="127" t="s">
        <v>2058</v>
      </c>
      <c r="E5926" s="115" t="s">
        <v>2059</v>
      </c>
      <c r="F5926" s="104" t="s">
        <v>14834</v>
      </c>
      <c r="G5926" s="105">
        <v>16030</v>
      </c>
      <c r="H5926" s="102" t="s">
        <v>2625</v>
      </c>
      <c r="I5926" s="102" t="s">
        <v>15082</v>
      </c>
      <c r="J5926" s="102" t="s">
        <v>15015</v>
      </c>
      <c r="K5926" s="115"/>
      <c r="L5926" s="111"/>
      <c r="M5926" s="109">
        <v>2</v>
      </c>
      <c r="N5926" s="274" t="s">
        <v>32575</v>
      </c>
      <c r="O5926" s="102"/>
      <c r="P5926" s="102"/>
      <c r="Q5926" s="102"/>
      <c r="R5926" s="109"/>
      <c r="S5926" s="102"/>
      <c r="T5926" s="102"/>
      <c r="U5926" s="102" t="s">
        <v>18480</v>
      </c>
      <c r="V5926" s="118" t="s">
        <v>5147</v>
      </c>
      <c r="W5926" s="107"/>
      <c r="X5926" s="324"/>
    </row>
    <row r="5927" spans="1:24" ht="12.95" customHeight="1" x14ac:dyDescent="0.2">
      <c r="A5927" s="149">
        <v>39417</v>
      </c>
      <c r="B5927" s="115" t="s">
        <v>7267</v>
      </c>
      <c r="C5927" s="102" t="s">
        <v>9528</v>
      </c>
      <c r="D5927" s="127" t="s">
        <v>37699</v>
      </c>
      <c r="E5927" s="115"/>
      <c r="F5927" s="104" t="s">
        <v>14834</v>
      </c>
      <c r="G5927" s="105"/>
      <c r="H5927" s="102" t="s">
        <v>11819</v>
      </c>
      <c r="I5927" s="102" t="s">
        <v>10191</v>
      </c>
      <c r="J5927" s="102"/>
      <c r="K5927" s="115"/>
      <c r="L5927" s="111"/>
      <c r="M5927" s="109">
        <v>0.75</v>
      </c>
      <c r="N5927" s="108">
        <v>46</v>
      </c>
      <c r="O5927" s="102"/>
      <c r="P5927" s="102"/>
      <c r="Q5927" s="102"/>
      <c r="R5927" s="109"/>
      <c r="S5927" s="102"/>
      <c r="T5927" s="102"/>
      <c r="U5927" s="102"/>
      <c r="V5927" s="118">
        <v>2.5</v>
      </c>
      <c r="W5927" s="107"/>
      <c r="X5927" s="324"/>
    </row>
    <row r="5928" spans="1:24" ht="12.95" customHeight="1" x14ac:dyDescent="0.2">
      <c r="A5928" s="337" t="s">
        <v>41857</v>
      </c>
      <c r="B5928" s="140" t="s">
        <v>2748</v>
      </c>
      <c r="C5928" s="197" t="s">
        <v>36614</v>
      </c>
      <c r="D5928" s="128" t="s">
        <v>36277</v>
      </c>
      <c r="E5928" s="140" t="s">
        <v>36276</v>
      </c>
      <c r="F5928" s="104" t="s">
        <v>14834</v>
      </c>
      <c r="G5928" s="142">
        <v>16104</v>
      </c>
      <c r="H5928" s="128" t="s">
        <v>11819</v>
      </c>
      <c r="I5928" s="128" t="s">
        <v>10191</v>
      </c>
      <c r="J5928" s="128" t="s">
        <v>36615</v>
      </c>
      <c r="K5928" s="140"/>
      <c r="L5928" s="143"/>
      <c r="M5928" s="145">
        <v>0.75</v>
      </c>
      <c r="N5928" s="108">
        <v>33</v>
      </c>
      <c r="O5928" s="128"/>
      <c r="P5928" s="128"/>
      <c r="Q5928" s="128" t="s">
        <v>16545</v>
      </c>
      <c r="R5928" s="145" t="s">
        <v>7035</v>
      </c>
      <c r="S5928" s="128"/>
      <c r="T5928" s="128" t="s">
        <v>21293</v>
      </c>
      <c r="U5928" s="128" t="s">
        <v>36617</v>
      </c>
      <c r="V5928" s="145">
        <v>5.5</v>
      </c>
      <c r="W5928" s="130"/>
      <c r="X5928" s="194"/>
    </row>
    <row r="5929" spans="1:24" ht="12.95" customHeight="1" x14ac:dyDescent="0.2">
      <c r="A5929" s="337" t="s">
        <v>41857</v>
      </c>
      <c r="B5929" s="140" t="s">
        <v>2748</v>
      </c>
      <c r="C5929" s="128" t="s">
        <v>36614</v>
      </c>
      <c r="D5929" s="128" t="s">
        <v>36618</v>
      </c>
      <c r="E5929" s="140" t="s">
        <v>36278</v>
      </c>
      <c r="F5929" s="104" t="s">
        <v>14834</v>
      </c>
      <c r="G5929" s="142">
        <v>16108</v>
      </c>
      <c r="H5929" s="128" t="s">
        <v>10191</v>
      </c>
      <c r="I5929" s="128" t="s">
        <v>11819</v>
      </c>
      <c r="J5929" s="128" t="s">
        <v>36619</v>
      </c>
      <c r="K5929" s="140"/>
      <c r="L5929" s="143"/>
      <c r="M5929" s="145">
        <v>1.5</v>
      </c>
      <c r="N5929" s="108" t="s">
        <v>36620</v>
      </c>
      <c r="O5929" s="128"/>
      <c r="P5929" s="128"/>
      <c r="Q5929" s="128" t="s">
        <v>17030</v>
      </c>
      <c r="R5929" s="145" t="s">
        <v>7035</v>
      </c>
      <c r="S5929" s="128"/>
      <c r="T5929" s="128" t="s">
        <v>21293</v>
      </c>
      <c r="U5929" s="128" t="s">
        <v>36621</v>
      </c>
      <c r="V5929" s="145">
        <v>8.5</v>
      </c>
      <c r="W5929" s="130"/>
      <c r="X5929" s="194"/>
    </row>
    <row r="5930" spans="1:24" ht="12.95" customHeight="1" x14ac:dyDescent="0.2">
      <c r="A5930" s="337" t="s">
        <v>41857</v>
      </c>
      <c r="B5930" s="140" t="s">
        <v>2748</v>
      </c>
      <c r="C5930" s="128" t="s">
        <v>36614</v>
      </c>
      <c r="D5930" s="128" t="s">
        <v>36280</v>
      </c>
      <c r="E5930" s="140" t="s">
        <v>36279</v>
      </c>
      <c r="F5930" s="104" t="s">
        <v>14834</v>
      </c>
      <c r="G5930" s="142">
        <v>16112</v>
      </c>
      <c r="H5930" s="128" t="s">
        <v>11819</v>
      </c>
      <c r="I5930" s="128" t="s">
        <v>10191</v>
      </c>
      <c r="J5930" s="128" t="s">
        <v>36622</v>
      </c>
      <c r="K5930" s="140"/>
      <c r="L5930" s="143"/>
      <c r="M5930" s="145">
        <v>1.75</v>
      </c>
      <c r="N5930" s="108" t="s">
        <v>36623</v>
      </c>
      <c r="O5930" s="128"/>
      <c r="P5930" s="128"/>
      <c r="Q5930" s="128" t="s">
        <v>19136</v>
      </c>
      <c r="R5930" s="145" t="s">
        <v>7035</v>
      </c>
      <c r="S5930" s="128"/>
      <c r="T5930" s="128" t="s">
        <v>21293</v>
      </c>
      <c r="U5930" s="128" t="s">
        <v>36616</v>
      </c>
      <c r="V5930" s="145">
        <v>7.5</v>
      </c>
      <c r="W5930" s="130"/>
      <c r="X5930" s="194"/>
    </row>
    <row r="5931" spans="1:24" ht="12.95" customHeight="1" x14ac:dyDescent="0.2">
      <c r="A5931" s="337" t="s">
        <v>41857</v>
      </c>
      <c r="B5931" s="140" t="s">
        <v>2748</v>
      </c>
      <c r="C5931" s="128" t="s">
        <v>36614</v>
      </c>
      <c r="D5931" s="128" t="s">
        <v>36624</v>
      </c>
      <c r="E5931" s="140" t="s">
        <v>36281</v>
      </c>
      <c r="F5931" s="104" t="s">
        <v>14834</v>
      </c>
      <c r="G5931" s="142">
        <v>16118</v>
      </c>
      <c r="H5931" s="128" t="s">
        <v>10191</v>
      </c>
      <c r="I5931" s="128" t="s">
        <v>11819</v>
      </c>
      <c r="J5931" s="128" t="s">
        <v>36619</v>
      </c>
      <c r="K5931" s="140"/>
      <c r="L5931" s="143"/>
      <c r="M5931" s="145">
        <v>1.5</v>
      </c>
      <c r="N5931" s="108" t="s">
        <v>36625</v>
      </c>
      <c r="O5931" s="128" t="s">
        <v>16565</v>
      </c>
      <c r="P5931" s="128"/>
      <c r="Q5931" s="128" t="s">
        <v>15976</v>
      </c>
      <c r="R5931" s="145" t="s">
        <v>7035</v>
      </c>
      <c r="S5931" s="128" t="s">
        <v>8315</v>
      </c>
      <c r="T5931" s="128" t="s">
        <v>21293</v>
      </c>
      <c r="U5931" s="128" t="s">
        <v>36626</v>
      </c>
      <c r="V5931" s="145">
        <v>8.5</v>
      </c>
      <c r="W5931" s="130"/>
      <c r="X5931" s="194"/>
    </row>
    <row r="5932" spans="1:24" ht="12.95" customHeight="1" x14ac:dyDescent="0.2">
      <c r="A5932" s="337" t="s">
        <v>41857</v>
      </c>
      <c r="B5932" s="140" t="s">
        <v>2748</v>
      </c>
      <c r="C5932" s="128" t="s">
        <v>36614</v>
      </c>
      <c r="D5932" s="128" t="s">
        <v>36627</v>
      </c>
      <c r="E5932" s="140" t="s">
        <v>36282</v>
      </c>
      <c r="F5932" s="104" t="s">
        <v>14834</v>
      </c>
      <c r="G5932" s="142">
        <v>16177</v>
      </c>
      <c r="H5932" s="128" t="s">
        <v>27668</v>
      </c>
      <c r="I5932" s="128" t="s">
        <v>10191</v>
      </c>
      <c r="J5932" s="128" t="s">
        <v>36628</v>
      </c>
      <c r="K5932" s="140"/>
      <c r="L5932" s="143"/>
      <c r="M5932" s="145">
        <v>2</v>
      </c>
      <c r="N5932" s="144" t="s">
        <v>16006</v>
      </c>
      <c r="O5932" s="128" t="s">
        <v>231</v>
      </c>
      <c r="P5932" s="128" t="s">
        <v>9125</v>
      </c>
      <c r="Q5932" s="128" t="s">
        <v>19823</v>
      </c>
      <c r="R5932" s="145"/>
      <c r="S5932" s="128"/>
      <c r="T5932" s="128" t="s">
        <v>21293</v>
      </c>
      <c r="U5932" s="128" t="s">
        <v>36629</v>
      </c>
      <c r="V5932" s="145">
        <v>8.5</v>
      </c>
      <c r="W5932" s="130"/>
      <c r="X5932" s="194"/>
    </row>
    <row r="5933" spans="1:24" ht="12.95" customHeight="1" x14ac:dyDescent="0.2">
      <c r="A5933" s="337" t="s">
        <v>41857</v>
      </c>
      <c r="B5933" s="140" t="s">
        <v>2748</v>
      </c>
      <c r="C5933" s="128" t="s">
        <v>36614</v>
      </c>
      <c r="D5933" s="128" t="s">
        <v>36630</v>
      </c>
      <c r="E5933" s="140" t="s">
        <v>36283</v>
      </c>
      <c r="F5933" s="104" t="s">
        <v>14834</v>
      </c>
      <c r="G5933" s="142">
        <v>16177</v>
      </c>
      <c r="H5933" s="128" t="s">
        <v>27668</v>
      </c>
      <c r="I5933" s="128" t="s">
        <v>10191</v>
      </c>
      <c r="J5933" s="128" t="s">
        <v>36284</v>
      </c>
      <c r="K5933" s="140"/>
      <c r="L5933" s="143"/>
      <c r="M5933" s="145">
        <v>0.75</v>
      </c>
      <c r="N5933" s="108">
        <v>4</v>
      </c>
      <c r="O5933" s="128" t="s">
        <v>10189</v>
      </c>
      <c r="P5933" s="128"/>
      <c r="Q5933" s="128" t="s">
        <v>16823</v>
      </c>
      <c r="R5933" s="145"/>
      <c r="S5933" s="128"/>
      <c r="T5933" s="128" t="s">
        <v>21293</v>
      </c>
      <c r="U5933" s="128" t="s">
        <v>36631</v>
      </c>
      <c r="V5933" s="145">
        <v>6.5</v>
      </c>
      <c r="W5933" s="130"/>
      <c r="X5933" s="194"/>
    </row>
    <row r="5934" spans="1:24" ht="12.95" customHeight="1" x14ac:dyDescent="0.2">
      <c r="A5934" s="337" t="s">
        <v>41857</v>
      </c>
      <c r="B5934" s="140" t="s">
        <v>2748</v>
      </c>
      <c r="C5934" s="128" t="s">
        <v>36614</v>
      </c>
      <c r="D5934" s="128" t="s">
        <v>36286</v>
      </c>
      <c r="E5934" s="140" t="s">
        <v>36285</v>
      </c>
      <c r="F5934" s="104" t="s">
        <v>14834</v>
      </c>
      <c r="G5934" s="142">
        <v>16180</v>
      </c>
      <c r="H5934" s="128" t="s">
        <v>11819</v>
      </c>
      <c r="I5934" s="128" t="s">
        <v>10191</v>
      </c>
      <c r="J5934" s="128" t="s">
        <v>36287</v>
      </c>
      <c r="K5934" s="140"/>
      <c r="L5934" s="143"/>
      <c r="M5934" s="145">
        <v>1.75</v>
      </c>
      <c r="N5934" s="108" t="s">
        <v>32595</v>
      </c>
      <c r="O5934" s="128" t="s">
        <v>17734</v>
      </c>
      <c r="P5934" s="128"/>
      <c r="Q5934" s="128" t="s">
        <v>16684</v>
      </c>
      <c r="R5934" s="145"/>
      <c r="S5934" s="128" t="s">
        <v>8315</v>
      </c>
      <c r="T5934" s="128" t="s">
        <v>21293</v>
      </c>
      <c r="U5934" s="128" t="s">
        <v>36632</v>
      </c>
      <c r="V5934" s="145">
        <v>7.5</v>
      </c>
      <c r="W5934" s="130"/>
      <c r="X5934" s="194"/>
    </row>
    <row r="5935" spans="1:24" ht="12.95" customHeight="1" x14ac:dyDescent="0.2">
      <c r="A5935" s="122">
        <v>2005</v>
      </c>
      <c r="B5935" s="122" t="s">
        <v>2748</v>
      </c>
      <c r="C5935" s="103" t="s">
        <v>12322</v>
      </c>
      <c r="D5935" s="102" t="s">
        <v>3418</v>
      </c>
      <c r="E5935" s="102">
        <v>1</v>
      </c>
      <c r="F5935" s="104" t="s">
        <v>14834</v>
      </c>
      <c r="G5935" s="105">
        <v>15726</v>
      </c>
      <c r="H5935" s="102" t="s">
        <v>32576</v>
      </c>
      <c r="I5935" s="102" t="s">
        <v>4890</v>
      </c>
      <c r="J5935" s="102" t="s">
        <v>9480</v>
      </c>
      <c r="K5935" s="102"/>
      <c r="L5935" s="111"/>
      <c r="M5935" s="102">
        <v>1</v>
      </c>
      <c r="N5935" s="108" t="s">
        <v>32577</v>
      </c>
      <c r="O5935" s="102" t="s">
        <v>3620</v>
      </c>
      <c r="P5935" s="39" t="s">
        <v>15889</v>
      </c>
      <c r="Q5935" s="39" t="s">
        <v>29635</v>
      </c>
      <c r="R5935" s="102"/>
      <c r="S5935" s="102"/>
      <c r="T5935" s="102" t="s">
        <v>20542</v>
      </c>
      <c r="U5935" s="102" t="s">
        <v>29636</v>
      </c>
      <c r="V5935" s="102">
        <v>5</v>
      </c>
      <c r="W5935" s="102"/>
      <c r="X5935" s="113"/>
    </row>
    <row r="5936" spans="1:24" ht="12.95" customHeight="1" x14ac:dyDescent="0.2">
      <c r="A5936" s="122">
        <v>2005</v>
      </c>
      <c r="B5936" s="122" t="s">
        <v>2748</v>
      </c>
      <c r="C5936" s="102" t="s">
        <v>12322</v>
      </c>
      <c r="D5936" s="102" t="s">
        <v>6962</v>
      </c>
      <c r="E5936" s="102">
        <v>2</v>
      </c>
      <c r="F5936" s="104" t="s">
        <v>14834</v>
      </c>
      <c r="G5936" s="105">
        <v>15853</v>
      </c>
      <c r="H5936" s="102" t="s">
        <v>32578</v>
      </c>
      <c r="I5936" s="102" t="s">
        <v>4890</v>
      </c>
      <c r="J5936" s="102" t="s">
        <v>4996</v>
      </c>
      <c r="K5936" s="102"/>
      <c r="L5936" s="111"/>
      <c r="M5936" s="102">
        <v>1</v>
      </c>
      <c r="N5936" s="108" t="s">
        <v>32579</v>
      </c>
      <c r="O5936" s="102" t="s">
        <v>12721</v>
      </c>
      <c r="P5936" s="39" t="s">
        <v>13301</v>
      </c>
      <c r="Q5936" s="39" t="s">
        <v>29635</v>
      </c>
      <c r="R5936" s="102"/>
      <c r="S5936" s="102" t="s">
        <v>8315</v>
      </c>
      <c r="T5936" s="102" t="s">
        <v>20542</v>
      </c>
      <c r="U5936" s="102" t="s">
        <v>29637</v>
      </c>
      <c r="V5936" s="102">
        <v>7.5</v>
      </c>
      <c r="W5936" s="102"/>
      <c r="X5936" s="113"/>
    </row>
    <row r="5937" spans="1:24" ht="12.95" customHeight="1" x14ac:dyDescent="0.2">
      <c r="A5937" s="122">
        <v>2005</v>
      </c>
      <c r="B5937" s="122" t="s">
        <v>2748</v>
      </c>
      <c r="C5937" s="102" t="s">
        <v>12322</v>
      </c>
      <c r="D5937" s="102" t="s">
        <v>4997</v>
      </c>
      <c r="E5937" s="102">
        <v>3</v>
      </c>
      <c r="F5937" s="104" t="s">
        <v>14834</v>
      </c>
      <c r="G5937" s="105">
        <v>15957</v>
      </c>
      <c r="H5937" s="102" t="s">
        <v>7198</v>
      </c>
      <c r="I5937" s="102" t="s">
        <v>4890</v>
      </c>
      <c r="J5937" s="102" t="s">
        <v>4998</v>
      </c>
      <c r="K5937" s="102"/>
      <c r="L5937" s="111"/>
      <c r="M5937" s="102">
        <v>2</v>
      </c>
      <c r="N5937" s="112" t="s">
        <v>18481</v>
      </c>
      <c r="O5937" s="102"/>
      <c r="P5937" s="39" t="s">
        <v>15906</v>
      </c>
      <c r="Q5937" s="39" t="s">
        <v>20961</v>
      </c>
      <c r="R5937" s="102"/>
      <c r="S5937" s="102" t="s">
        <v>8315</v>
      </c>
      <c r="T5937" s="102" t="s">
        <v>20542</v>
      </c>
      <c r="U5937" s="102" t="s">
        <v>10501</v>
      </c>
      <c r="V5937" s="102">
        <v>8.5</v>
      </c>
      <c r="W5937" s="102"/>
      <c r="X5937" s="113"/>
    </row>
    <row r="5938" spans="1:24" ht="12.95" customHeight="1" x14ac:dyDescent="0.2">
      <c r="A5938" s="122">
        <v>2005</v>
      </c>
      <c r="B5938" s="122" t="s">
        <v>2748</v>
      </c>
      <c r="C5938" s="102" t="s">
        <v>12322</v>
      </c>
      <c r="D5938" s="102" t="s">
        <v>4999</v>
      </c>
      <c r="E5938" s="102">
        <v>4</v>
      </c>
      <c r="F5938" s="104" t="s">
        <v>14834</v>
      </c>
      <c r="G5938" s="105">
        <v>16046</v>
      </c>
      <c r="H5938" s="102" t="s">
        <v>4890</v>
      </c>
      <c r="I5938" s="102" t="s">
        <v>32578</v>
      </c>
      <c r="J5938" s="102" t="s">
        <v>29638</v>
      </c>
      <c r="K5938" s="102"/>
      <c r="L5938" s="111"/>
      <c r="M5938" s="102">
        <v>1</v>
      </c>
      <c r="N5938" s="108" t="s">
        <v>32580</v>
      </c>
      <c r="O5938" s="102"/>
      <c r="P5938" s="39" t="s">
        <v>162</v>
      </c>
      <c r="Q5938" s="39" t="s">
        <v>29639</v>
      </c>
      <c r="R5938" s="102"/>
      <c r="S5938" s="102"/>
      <c r="T5938" s="102" t="s">
        <v>20542</v>
      </c>
      <c r="U5938" s="102" t="s">
        <v>14059</v>
      </c>
      <c r="V5938" s="102">
        <v>6.5</v>
      </c>
      <c r="W5938" s="102"/>
      <c r="X5938" s="113"/>
    </row>
    <row r="5939" spans="1:24" ht="12.95" customHeight="1" x14ac:dyDescent="0.2">
      <c r="A5939" s="122">
        <v>2005</v>
      </c>
      <c r="B5939" s="122" t="s">
        <v>2748</v>
      </c>
      <c r="C5939" s="102" t="s">
        <v>12322</v>
      </c>
      <c r="D5939" s="102" t="s">
        <v>5000</v>
      </c>
      <c r="E5939" s="102">
        <v>5</v>
      </c>
      <c r="F5939" s="104" t="s">
        <v>14834</v>
      </c>
      <c r="G5939" s="105">
        <v>16064</v>
      </c>
      <c r="H5939" s="102" t="s">
        <v>4890</v>
      </c>
      <c r="I5939" s="102" t="s">
        <v>32578</v>
      </c>
      <c r="J5939" s="102" t="s">
        <v>6963</v>
      </c>
      <c r="K5939" s="102"/>
      <c r="L5939" s="111"/>
      <c r="M5939" s="102">
        <v>1</v>
      </c>
      <c r="N5939" s="108" t="s">
        <v>30956</v>
      </c>
      <c r="O5939" s="102"/>
      <c r="P5939" s="39" t="s">
        <v>15889</v>
      </c>
      <c r="Q5939" s="39" t="s">
        <v>20803</v>
      </c>
      <c r="R5939" s="102"/>
      <c r="S5939" s="102"/>
      <c r="T5939" s="102" t="s">
        <v>20542</v>
      </c>
      <c r="U5939" s="102" t="s">
        <v>29640</v>
      </c>
      <c r="V5939" s="102">
        <v>8.5</v>
      </c>
      <c r="W5939" s="102"/>
      <c r="X5939" s="113"/>
    </row>
    <row r="5940" spans="1:24" ht="12.95" customHeight="1" x14ac:dyDescent="0.2">
      <c r="A5940" s="122">
        <v>2005</v>
      </c>
      <c r="B5940" s="122" t="s">
        <v>2748</v>
      </c>
      <c r="C5940" s="102" t="s">
        <v>12322</v>
      </c>
      <c r="D5940" s="102" t="s">
        <v>13966</v>
      </c>
      <c r="E5940" s="102">
        <v>6</v>
      </c>
      <c r="F5940" s="104" t="s">
        <v>14834</v>
      </c>
      <c r="G5940" s="105">
        <v>16185</v>
      </c>
      <c r="H5940" s="102" t="s">
        <v>32581</v>
      </c>
      <c r="I5940" s="102" t="s">
        <v>4890</v>
      </c>
      <c r="J5940" s="102" t="s">
        <v>13465</v>
      </c>
      <c r="K5940" s="102"/>
      <c r="L5940" s="111"/>
      <c r="M5940" s="102">
        <v>2</v>
      </c>
      <c r="N5940" s="112" t="s">
        <v>18482</v>
      </c>
      <c r="O5940" s="102"/>
      <c r="P5940" s="39" t="s">
        <v>9160</v>
      </c>
      <c r="Q5940" s="39" t="s">
        <v>20508</v>
      </c>
      <c r="R5940" s="102"/>
      <c r="S5940" s="102"/>
      <c r="T5940" s="102" t="s">
        <v>20542</v>
      </c>
      <c r="U5940" s="102" t="s">
        <v>3503</v>
      </c>
      <c r="V5940" s="102">
        <v>7</v>
      </c>
      <c r="W5940" s="102"/>
      <c r="X5940" s="113"/>
    </row>
    <row r="5941" spans="1:24" ht="12.95" customHeight="1" x14ac:dyDescent="0.2">
      <c r="A5941" s="122">
        <v>2005</v>
      </c>
      <c r="B5941" s="122" t="s">
        <v>2748</v>
      </c>
      <c r="C5941" s="102" t="s">
        <v>12322</v>
      </c>
      <c r="D5941" s="102" t="s">
        <v>7346</v>
      </c>
      <c r="E5941" s="102">
        <v>7</v>
      </c>
      <c r="F5941" s="104" t="s">
        <v>14834</v>
      </c>
      <c r="G5941" s="105">
        <v>16279</v>
      </c>
      <c r="H5941" s="102" t="s">
        <v>32581</v>
      </c>
      <c r="I5941" s="102" t="s">
        <v>4890</v>
      </c>
      <c r="J5941" s="102" t="s">
        <v>7347</v>
      </c>
      <c r="K5941" s="102"/>
      <c r="L5941" s="111"/>
      <c r="M5941" s="102">
        <v>2</v>
      </c>
      <c r="N5941" s="112" t="s">
        <v>18483</v>
      </c>
      <c r="O5941" s="102"/>
      <c r="P5941" s="39" t="s">
        <v>162</v>
      </c>
      <c r="Q5941" s="39" t="s">
        <v>16805</v>
      </c>
      <c r="R5941" s="102"/>
      <c r="S5941" s="102"/>
      <c r="T5941" s="102" t="s">
        <v>20542</v>
      </c>
      <c r="U5941" s="102" t="s">
        <v>10501</v>
      </c>
      <c r="V5941" s="102">
        <v>9</v>
      </c>
      <c r="W5941" s="102"/>
      <c r="X5941" s="113"/>
    </row>
    <row r="5942" spans="1:24" ht="12.95" customHeight="1" x14ac:dyDescent="0.2">
      <c r="A5942" s="122">
        <v>2005</v>
      </c>
      <c r="B5942" s="122" t="s">
        <v>2748</v>
      </c>
      <c r="C5942" s="102" t="s">
        <v>12322</v>
      </c>
      <c r="D5942" s="102" t="s">
        <v>9034</v>
      </c>
      <c r="E5942" s="102">
        <v>8</v>
      </c>
      <c r="F5942" s="104" t="s">
        <v>14834</v>
      </c>
      <c r="G5942" s="105">
        <v>16346</v>
      </c>
      <c r="H5942" s="102" t="s">
        <v>32036</v>
      </c>
      <c r="I5942" s="102" t="s">
        <v>4890</v>
      </c>
      <c r="J5942" s="102" t="s">
        <v>7348</v>
      </c>
      <c r="K5942" s="102"/>
      <c r="L5942" s="111"/>
      <c r="M5942" s="102">
        <v>1</v>
      </c>
      <c r="N5942" s="108" t="s">
        <v>31999</v>
      </c>
      <c r="O5942" s="102" t="s">
        <v>10189</v>
      </c>
      <c r="P5942" s="39" t="s">
        <v>162</v>
      </c>
      <c r="Q5942" s="39" t="s">
        <v>28873</v>
      </c>
      <c r="R5942" s="102"/>
      <c r="S5942" s="102"/>
      <c r="T5942" s="102" t="s">
        <v>20542</v>
      </c>
      <c r="U5942" s="102" t="s">
        <v>29641</v>
      </c>
      <c r="V5942" s="102">
        <v>7</v>
      </c>
      <c r="W5942" s="102"/>
      <c r="X5942" s="113"/>
    </row>
    <row r="5943" spans="1:24" ht="12.95" customHeight="1" x14ac:dyDescent="0.2">
      <c r="A5943" s="122">
        <v>2005</v>
      </c>
      <c r="B5943" s="122" t="s">
        <v>2748</v>
      </c>
      <c r="C5943" s="102" t="s">
        <v>12322</v>
      </c>
      <c r="D5943" s="102" t="s">
        <v>7349</v>
      </c>
      <c r="E5943" s="102">
        <v>9</v>
      </c>
      <c r="F5943" s="104" t="s">
        <v>14834</v>
      </c>
      <c r="G5943" s="105">
        <v>16355</v>
      </c>
      <c r="H5943" s="102" t="s">
        <v>4890</v>
      </c>
      <c r="I5943" s="102" t="s">
        <v>32036</v>
      </c>
      <c r="J5943" s="102" t="s">
        <v>7350</v>
      </c>
      <c r="K5943" s="102"/>
      <c r="L5943" s="111"/>
      <c r="M5943" s="102">
        <v>2</v>
      </c>
      <c r="N5943" s="112" t="s">
        <v>16747</v>
      </c>
      <c r="O5943" s="102" t="s">
        <v>12252</v>
      </c>
      <c r="P5943" s="39" t="s">
        <v>162</v>
      </c>
      <c r="Q5943" s="39" t="s">
        <v>15870</v>
      </c>
      <c r="R5943" s="102"/>
      <c r="S5943" s="102"/>
      <c r="T5943" s="102" t="s">
        <v>20542</v>
      </c>
      <c r="U5943" s="102" t="s">
        <v>29642</v>
      </c>
      <c r="V5943" s="102">
        <v>5.5</v>
      </c>
      <c r="W5943" s="102"/>
      <c r="X5943" s="113"/>
    </row>
    <row r="5944" spans="1:24" ht="12.95" customHeight="1" x14ac:dyDescent="0.2">
      <c r="A5944" s="122">
        <v>2004</v>
      </c>
      <c r="B5944" s="122" t="s">
        <v>2748</v>
      </c>
      <c r="C5944" s="103" t="s">
        <v>11561</v>
      </c>
      <c r="D5944" s="102" t="s">
        <v>11562</v>
      </c>
      <c r="E5944" s="102">
        <v>1</v>
      </c>
      <c r="F5944" s="104" t="s">
        <v>14834</v>
      </c>
      <c r="G5944" s="105">
        <v>16261</v>
      </c>
      <c r="H5944" s="102" t="s">
        <v>11819</v>
      </c>
      <c r="I5944" s="102" t="s">
        <v>13336</v>
      </c>
      <c r="J5944" s="102" t="s">
        <v>9715</v>
      </c>
      <c r="K5944" s="102"/>
      <c r="L5944" s="111"/>
      <c r="M5944" s="102">
        <v>3</v>
      </c>
      <c r="N5944" s="112" t="s">
        <v>29643</v>
      </c>
      <c r="O5944" s="102" t="s">
        <v>20675</v>
      </c>
      <c r="P5944" s="39" t="s">
        <v>8076</v>
      </c>
      <c r="Q5944" s="39" t="s">
        <v>20477</v>
      </c>
      <c r="R5944" s="102"/>
      <c r="S5944" s="102" t="s">
        <v>11080</v>
      </c>
      <c r="T5944" s="102" t="s">
        <v>20547</v>
      </c>
      <c r="U5944" s="102" t="s">
        <v>2477</v>
      </c>
      <c r="V5944" s="109">
        <v>10</v>
      </c>
      <c r="W5944" s="102"/>
      <c r="X5944" s="113"/>
    </row>
    <row r="5945" spans="1:24" ht="12.95" customHeight="1" x14ac:dyDescent="0.2">
      <c r="A5945" s="122">
        <v>2004</v>
      </c>
      <c r="B5945" s="122" t="s">
        <v>2748</v>
      </c>
      <c r="C5945" s="102" t="s">
        <v>11561</v>
      </c>
      <c r="D5945" s="102" t="s">
        <v>5091</v>
      </c>
      <c r="E5945" s="102">
        <v>2</v>
      </c>
      <c r="F5945" s="104" t="s">
        <v>14834</v>
      </c>
      <c r="G5945" s="105">
        <v>16261</v>
      </c>
      <c r="H5945" s="102" t="s">
        <v>30670</v>
      </c>
      <c r="I5945" s="102" t="s">
        <v>11819</v>
      </c>
      <c r="J5945" s="102" t="s">
        <v>12453</v>
      </c>
      <c r="K5945" s="102"/>
      <c r="L5945" s="111"/>
      <c r="M5945" s="102">
        <v>3</v>
      </c>
      <c r="N5945" s="112" t="s">
        <v>29644</v>
      </c>
      <c r="O5945" s="102" t="s">
        <v>20921</v>
      </c>
      <c r="P5945" s="39" t="s">
        <v>8076</v>
      </c>
      <c r="Q5945" s="39" t="s">
        <v>29645</v>
      </c>
      <c r="R5945" s="102"/>
      <c r="S5945" s="102" t="s">
        <v>11080</v>
      </c>
      <c r="T5945" s="102" t="s">
        <v>20547</v>
      </c>
      <c r="U5945" s="102" t="s">
        <v>29646</v>
      </c>
      <c r="V5945" s="109">
        <v>10</v>
      </c>
      <c r="W5945" s="102"/>
      <c r="X5945" s="113"/>
    </row>
    <row r="5946" spans="1:24" ht="12.95" customHeight="1" x14ac:dyDescent="0.2">
      <c r="A5946" s="122">
        <v>2004</v>
      </c>
      <c r="B5946" s="122" t="s">
        <v>2748</v>
      </c>
      <c r="C5946" s="102" t="s">
        <v>11561</v>
      </c>
      <c r="D5946" s="102" t="s">
        <v>5092</v>
      </c>
      <c r="E5946" s="102">
        <v>3</v>
      </c>
      <c r="F5946" s="104" t="s">
        <v>14834</v>
      </c>
      <c r="G5946" s="105">
        <v>16261</v>
      </c>
      <c r="H5946" s="102" t="s">
        <v>30670</v>
      </c>
      <c r="I5946" s="102" t="s">
        <v>11819</v>
      </c>
      <c r="J5946" s="102" t="s">
        <v>4916</v>
      </c>
      <c r="K5946" s="102"/>
      <c r="L5946" s="111"/>
      <c r="M5946" s="102">
        <v>2</v>
      </c>
      <c r="N5946" s="112" t="s">
        <v>29647</v>
      </c>
      <c r="O5946" s="102" t="s">
        <v>14806</v>
      </c>
      <c r="P5946" s="39" t="s">
        <v>13555</v>
      </c>
      <c r="Q5946" s="39" t="s">
        <v>17282</v>
      </c>
      <c r="R5946" s="102"/>
      <c r="S5946" s="102" t="s">
        <v>8315</v>
      </c>
      <c r="T5946" s="102" t="s">
        <v>20547</v>
      </c>
      <c r="U5946" s="102" t="s">
        <v>29648</v>
      </c>
      <c r="V5946" s="109">
        <v>9</v>
      </c>
      <c r="W5946" s="102"/>
      <c r="X5946" s="113"/>
    </row>
    <row r="5947" spans="1:24" ht="12.95" customHeight="1" x14ac:dyDescent="0.2">
      <c r="A5947" s="122">
        <v>2004</v>
      </c>
      <c r="B5947" s="122" t="s">
        <v>2748</v>
      </c>
      <c r="C5947" s="102" t="s">
        <v>11561</v>
      </c>
      <c r="D5947" s="102" t="s">
        <v>5093</v>
      </c>
      <c r="E5947" s="102">
        <v>4</v>
      </c>
      <c r="F5947" s="104" t="s">
        <v>14834</v>
      </c>
      <c r="G5947" s="105">
        <v>16261</v>
      </c>
      <c r="H5947" s="102" t="s">
        <v>4890</v>
      </c>
      <c r="I5947" s="102" t="s">
        <v>30670</v>
      </c>
      <c r="J5947" s="102" t="s">
        <v>14153</v>
      </c>
      <c r="K5947" s="102"/>
      <c r="L5947" s="111"/>
      <c r="M5947" s="102">
        <v>3</v>
      </c>
      <c r="N5947" s="112" t="s">
        <v>18484</v>
      </c>
      <c r="O5947" s="102" t="s">
        <v>15877</v>
      </c>
      <c r="P5947" s="39"/>
      <c r="Q5947" s="39" t="s">
        <v>20648</v>
      </c>
      <c r="R5947" s="102"/>
      <c r="S5947" s="102" t="s">
        <v>11080</v>
      </c>
      <c r="T5947" s="102" t="s">
        <v>20547</v>
      </c>
      <c r="U5947" s="102" t="s">
        <v>29649</v>
      </c>
      <c r="V5947" s="102">
        <v>10</v>
      </c>
      <c r="W5947" s="102"/>
      <c r="X5947" s="113"/>
    </row>
    <row r="5948" spans="1:24" ht="12.95" customHeight="1" x14ac:dyDescent="0.2">
      <c r="A5948" s="122">
        <v>2004</v>
      </c>
      <c r="B5948" s="122" t="s">
        <v>2748</v>
      </c>
      <c r="C5948" s="102" t="s">
        <v>11561</v>
      </c>
      <c r="D5948" s="102" t="s">
        <v>13967</v>
      </c>
      <c r="E5948" s="102">
        <v>5</v>
      </c>
      <c r="F5948" s="104" t="s">
        <v>14834</v>
      </c>
      <c r="G5948" s="105">
        <v>16261</v>
      </c>
      <c r="H5948" s="102" t="s">
        <v>11819</v>
      </c>
      <c r="I5948" s="102" t="s">
        <v>30670</v>
      </c>
      <c r="J5948" s="102" t="s">
        <v>12277</v>
      </c>
      <c r="K5948" s="102"/>
      <c r="L5948" s="111"/>
      <c r="M5948" s="102">
        <v>2</v>
      </c>
      <c r="N5948" s="112" t="s">
        <v>18134</v>
      </c>
      <c r="O5948" s="102" t="s">
        <v>20474</v>
      </c>
      <c r="P5948" s="39" t="s">
        <v>162</v>
      </c>
      <c r="Q5948" s="39" t="s">
        <v>19434</v>
      </c>
      <c r="R5948" s="102"/>
      <c r="S5948" s="102"/>
      <c r="T5948" s="102" t="s">
        <v>20547</v>
      </c>
      <c r="U5948" s="102" t="s">
        <v>29650</v>
      </c>
      <c r="V5948" s="109">
        <v>7</v>
      </c>
      <c r="W5948" s="102"/>
      <c r="X5948" s="113"/>
    </row>
    <row r="5949" spans="1:24" ht="12.95" customHeight="1" x14ac:dyDescent="0.2">
      <c r="A5949" s="122">
        <v>2004</v>
      </c>
      <c r="B5949" s="122" t="s">
        <v>2748</v>
      </c>
      <c r="C5949" s="102" t="s">
        <v>11561</v>
      </c>
      <c r="D5949" s="102" t="s">
        <v>6957</v>
      </c>
      <c r="E5949" s="102">
        <v>6</v>
      </c>
      <c r="F5949" s="104" t="s">
        <v>14834</v>
      </c>
      <c r="G5949" s="105">
        <v>16261</v>
      </c>
      <c r="H5949" s="102" t="s">
        <v>11819</v>
      </c>
      <c r="I5949" s="102" t="s">
        <v>30670</v>
      </c>
      <c r="J5949" s="102" t="s">
        <v>12277</v>
      </c>
      <c r="K5949" s="102"/>
      <c r="L5949" s="111"/>
      <c r="M5949" s="102">
        <v>2</v>
      </c>
      <c r="N5949" s="112" t="s">
        <v>29651</v>
      </c>
      <c r="O5949" s="102" t="s">
        <v>20474</v>
      </c>
      <c r="P5949" s="39" t="s">
        <v>8076</v>
      </c>
      <c r="Q5949" s="39" t="s">
        <v>16527</v>
      </c>
      <c r="R5949" s="102"/>
      <c r="S5949" s="102" t="s">
        <v>11080</v>
      </c>
      <c r="T5949" s="102" t="s">
        <v>20547</v>
      </c>
      <c r="U5949" s="102" t="s">
        <v>29652</v>
      </c>
      <c r="V5949" s="109">
        <v>9</v>
      </c>
      <c r="W5949" s="102"/>
      <c r="X5949" s="113"/>
    </row>
    <row r="5950" spans="1:24" ht="12.95" customHeight="1" x14ac:dyDescent="0.2">
      <c r="A5950" s="122">
        <v>2004</v>
      </c>
      <c r="B5950" s="122" t="s">
        <v>2748</v>
      </c>
      <c r="C5950" s="102" t="s">
        <v>11561</v>
      </c>
      <c r="D5950" s="102" t="s">
        <v>7838</v>
      </c>
      <c r="E5950" s="102">
        <v>7</v>
      </c>
      <c r="F5950" s="104" t="s">
        <v>14834</v>
      </c>
      <c r="G5950" s="105">
        <v>16230</v>
      </c>
      <c r="H5950" s="102" t="s">
        <v>11819</v>
      </c>
      <c r="I5950" s="102" t="s">
        <v>30670</v>
      </c>
      <c r="J5950" s="102" t="s">
        <v>14153</v>
      </c>
      <c r="K5950" s="102"/>
      <c r="L5950" s="111"/>
      <c r="M5950" s="102">
        <v>3</v>
      </c>
      <c r="N5950" s="112" t="s">
        <v>18484</v>
      </c>
      <c r="O5950" s="102" t="s">
        <v>29653</v>
      </c>
      <c r="P5950" s="39" t="s">
        <v>29654</v>
      </c>
      <c r="Q5950" s="39" t="s">
        <v>29655</v>
      </c>
      <c r="R5950" s="102"/>
      <c r="S5950" s="102" t="s">
        <v>9435</v>
      </c>
      <c r="T5950" s="102" t="s">
        <v>20547</v>
      </c>
      <c r="U5950" s="102" t="s">
        <v>29656</v>
      </c>
      <c r="V5950" s="109">
        <v>10</v>
      </c>
      <c r="W5950" s="102"/>
      <c r="X5950" s="113"/>
    </row>
    <row r="5951" spans="1:24" ht="12.95" customHeight="1" x14ac:dyDescent="0.2">
      <c r="A5951" s="122">
        <v>2006</v>
      </c>
      <c r="B5951" s="122" t="s">
        <v>2748</v>
      </c>
      <c r="C5951" s="103" t="s">
        <v>18485</v>
      </c>
      <c r="D5951" s="102" t="s">
        <v>4098</v>
      </c>
      <c r="E5951" s="102">
        <v>1</v>
      </c>
      <c r="F5951" s="104" t="s">
        <v>14834</v>
      </c>
      <c r="G5951" s="105">
        <v>16262</v>
      </c>
      <c r="H5951" s="102" t="s">
        <v>11819</v>
      </c>
      <c r="I5951" s="102" t="s">
        <v>10191</v>
      </c>
      <c r="J5951" s="102" t="s">
        <v>4099</v>
      </c>
      <c r="K5951" s="102"/>
      <c r="L5951" s="111"/>
      <c r="M5951" s="102">
        <v>0.5</v>
      </c>
      <c r="N5951" s="108">
        <v>17</v>
      </c>
      <c r="O5951" s="102" t="s">
        <v>9125</v>
      </c>
      <c r="P5951" s="39"/>
      <c r="Q5951" s="39" t="s">
        <v>16524</v>
      </c>
      <c r="R5951" s="102"/>
      <c r="S5951" s="102"/>
      <c r="T5951" s="102" t="s">
        <v>20547</v>
      </c>
      <c r="U5951" s="102" t="s">
        <v>18486</v>
      </c>
      <c r="V5951" s="102">
        <v>5.5</v>
      </c>
      <c r="W5951" s="102"/>
      <c r="X5951" s="113"/>
    </row>
    <row r="5952" spans="1:24" ht="12.95" customHeight="1" x14ac:dyDescent="0.2">
      <c r="A5952" s="122">
        <v>2006</v>
      </c>
      <c r="B5952" s="122" t="s">
        <v>2748</v>
      </c>
      <c r="C5952" s="102" t="s">
        <v>18485</v>
      </c>
      <c r="D5952" s="102" t="s">
        <v>11682</v>
      </c>
      <c r="E5952" s="102">
        <v>2</v>
      </c>
      <c r="F5952" s="104" t="s">
        <v>14834</v>
      </c>
      <c r="G5952" s="105">
        <v>16262</v>
      </c>
      <c r="H5952" s="102" t="s">
        <v>4890</v>
      </c>
      <c r="I5952" s="102" t="s">
        <v>10191</v>
      </c>
      <c r="J5952" s="102" t="s">
        <v>9790</v>
      </c>
      <c r="K5952" s="102"/>
      <c r="L5952" s="111"/>
      <c r="M5952" s="102">
        <v>1</v>
      </c>
      <c r="N5952" s="108" t="s">
        <v>32582</v>
      </c>
      <c r="O5952" s="102" t="s">
        <v>20679</v>
      </c>
      <c r="P5952" s="39"/>
      <c r="Q5952" s="39" t="s">
        <v>13207</v>
      </c>
      <c r="R5952" s="102"/>
      <c r="S5952" s="102"/>
      <c r="T5952" s="102" t="s">
        <v>20547</v>
      </c>
      <c r="U5952" s="102" t="s">
        <v>29657</v>
      </c>
      <c r="V5952" s="102">
        <v>4.5</v>
      </c>
      <c r="W5952" s="102"/>
      <c r="X5952" s="113"/>
    </row>
    <row r="5953" spans="1:24" ht="12.95" customHeight="1" x14ac:dyDescent="0.2">
      <c r="A5953" s="122">
        <v>2006</v>
      </c>
      <c r="B5953" s="122" t="s">
        <v>2748</v>
      </c>
      <c r="C5953" s="102" t="s">
        <v>18485</v>
      </c>
      <c r="D5953" s="102" t="s">
        <v>9791</v>
      </c>
      <c r="E5953" s="102">
        <v>3</v>
      </c>
      <c r="F5953" s="104" t="s">
        <v>14834</v>
      </c>
      <c r="G5953" s="105">
        <v>16262</v>
      </c>
      <c r="H5953" s="102" t="s">
        <v>10191</v>
      </c>
      <c r="I5953" s="102" t="s">
        <v>4890</v>
      </c>
      <c r="J5953" s="102" t="s">
        <v>4099</v>
      </c>
      <c r="K5953" s="102"/>
      <c r="L5953" s="111"/>
      <c r="M5953" s="102">
        <v>0.5</v>
      </c>
      <c r="N5953" s="108">
        <v>17</v>
      </c>
      <c r="O5953" s="102" t="s">
        <v>3620</v>
      </c>
      <c r="P5953" s="39"/>
      <c r="Q5953" s="39" t="s">
        <v>17504</v>
      </c>
      <c r="R5953" s="102"/>
      <c r="S5953" s="102"/>
      <c r="T5953" s="102" t="s">
        <v>20547</v>
      </c>
      <c r="U5953" s="102" t="s">
        <v>29658</v>
      </c>
      <c r="V5953" s="102">
        <v>5.5</v>
      </c>
      <c r="W5953" s="102"/>
      <c r="X5953" s="113"/>
    </row>
    <row r="5954" spans="1:24" ht="12.95" customHeight="1" x14ac:dyDescent="0.2">
      <c r="A5954" s="122">
        <v>2006</v>
      </c>
      <c r="B5954" s="122" t="s">
        <v>2748</v>
      </c>
      <c r="C5954" s="102" t="s">
        <v>18485</v>
      </c>
      <c r="D5954" s="102" t="s">
        <v>9792</v>
      </c>
      <c r="E5954" s="102">
        <v>4</v>
      </c>
      <c r="F5954" s="104" t="s">
        <v>14834</v>
      </c>
      <c r="G5954" s="105">
        <v>16262</v>
      </c>
      <c r="H5954" s="102" t="s">
        <v>10191</v>
      </c>
      <c r="I5954" s="102" t="s">
        <v>4890</v>
      </c>
      <c r="J5954" s="102" t="s">
        <v>9793</v>
      </c>
      <c r="K5954" s="102"/>
      <c r="L5954" s="111"/>
      <c r="M5954" s="102">
        <v>0.5</v>
      </c>
      <c r="N5954" s="108">
        <v>38</v>
      </c>
      <c r="O5954" s="102" t="s">
        <v>9160</v>
      </c>
      <c r="P5954" s="39"/>
      <c r="Q5954" s="39" t="s">
        <v>19527</v>
      </c>
      <c r="R5954" s="102"/>
      <c r="S5954" s="102" t="s">
        <v>9435</v>
      </c>
      <c r="T5954" s="102" t="s">
        <v>20547</v>
      </c>
      <c r="U5954" s="102" t="s">
        <v>29659</v>
      </c>
      <c r="V5954" s="102">
        <v>6</v>
      </c>
      <c r="W5954" s="102"/>
      <c r="X5954" s="113"/>
    </row>
    <row r="5955" spans="1:24" ht="12.95" customHeight="1" x14ac:dyDescent="0.2">
      <c r="A5955" s="122">
        <v>2006</v>
      </c>
      <c r="B5955" s="122" t="s">
        <v>2748</v>
      </c>
      <c r="C5955" s="102" t="s">
        <v>18485</v>
      </c>
      <c r="D5955" s="102" t="s">
        <v>4642</v>
      </c>
      <c r="E5955" s="102">
        <v>5</v>
      </c>
      <c r="F5955" s="104" t="s">
        <v>14834</v>
      </c>
      <c r="G5955" s="105">
        <v>16262</v>
      </c>
      <c r="H5955" s="102" t="s">
        <v>4890</v>
      </c>
      <c r="I5955" s="102" t="s">
        <v>10191</v>
      </c>
      <c r="J5955" s="102" t="s">
        <v>4099</v>
      </c>
      <c r="K5955" s="102"/>
      <c r="L5955" s="111"/>
      <c r="M5955" s="102">
        <v>1</v>
      </c>
      <c r="N5955" s="108" t="s">
        <v>32583</v>
      </c>
      <c r="O5955" s="102" t="s">
        <v>16022</v>
      </c>
      <c r="P5955" s="39"/>
      <c r="Q5955" s="39" t="s">
        <v>16762</v>
      </c>
      <c r="R5955" s="102"/>
      <c r="S5955" s="102" t="s">
        <v>11080</v>
      </c>
      <c r="T5955" s="102" t="s">
        <v>20547</v>
      </c>
      <c r="U5955" s="102" t="s">
        <v>29660</v>
      </c>
      <c r="V5955" s="102">
        <v>7</v>
      </c>
      <c r="W5955" s="102"/>
      <c r="X5955" s="113"/>
    </row>
    <row r="5956" spans="1:24" ht="12.95" customHeight="1" x14ac:dyDescent="0.2">
      <c r="A5956" s="122">
        <v>2006</v>
      </c>
      <c r="B5956" s="122" t="s">
        <v>2748</v>
      </c>
      <c r="C5956" s="102" t="s">
        <v>18485</v>
      </c>
      <c r="D5956" s="102" t="s">
        <v>10265</v>
      </c>
      <c r="E5956" s="102">
        <v>6</v>
      </c>
      <c r="F5956" s="104" t="s">
        <v>14834</v>
      </c>
      <c r="G5956" s="105">
        <v>16262</v>
      </c>
      <c r="H5956" s="102" t="s">
        <v>4890</v>
      </c>
      <c r="I5956" s="102" t="s">
        <v>10191</v>
      </c>
      <c r="J5956" s="102" t="s">
        <v>4099</v>
      </c>
      <c r="K5956" s="102"/>
      <c r="L5956" s="111"/>
      <c r="M5956" s="102">
        <v>1.5</v>
      </c>
      <c r="N5956" s="108" t="s">
        <v>32584</v>
      </c>
      <c r="O5956" s="102" t="s">
        <v>16982</v>
      </c>
      <c r="P5956" s="39"/>
      <c r="Q5956" s="39" t="s">
        <v>20784</v>
      </c>
      <c r="R5956" s="102"/>
      <c r="S5956" s="102" t="s">
        <v>11080</v>
      </c>
      <c r="T5956" s="102" t="s">
        <v>20547</v>
      </c>
      <c r="U5956" s="102" t="s">
        <v>29661</v>
      </c>
      <c r="V5956" s="102">
        <v>9</v>
      </c>
      <c r="W5956" s="102"/>
      <c r="X5956" s="113"/>
    </row>
    <row r="5957" spans="1:24" ht="12.95" customHeight="1" x14ac:dyDescent="0.2">
      <c r="A5957" s="122">
        <v>2008</v>
      </c>
      <c r="B5957" s="122" t="s">
        <v>2748</v>
      </c>
      <c r="C5957" s="103" t="s">
        <v>18487</v>
      </c>
      <c r="D5957" s="102" t="s">
        <v>3275</v>
      </c>
      <c r="E5957" s="102" t="s">
        <v>9364</v>
      </c>
      <c r="F5957" s="148" t="s">
        <v>10085</v>
      </c>
      <c r="G5957" s="105">
        <v>16264</v>
      </c>
      <c r="H5957" s="102" t="s">
        <v>11819</v>
      </c>
      <c r="I5957" s="102" t="s">
        <v>10191</v>
      </c>
      <c r="J5957" s="102" t="s">
        <v>15037</v>
      </c>
      <c r="K5957" s="102"/>
      <c r="L5957" s="111"/>
      <c r="M5957" s="102">
        <v>1</v>
      </c>
      <c r="N5957" s="112" t="s">
        <v>15038</v>
      </c>
      <c r="O5957" s="102" t="s">
        <v>20529</v>
      </c>
      <c r="P5957" s="39" t="s">
        <v>20529</v>
      </c>
      <c r="Q5957" s="39" t="s">
        <v>20529</v>
      </c>
      <c r="R5957" s="102"/>
      <c r="S5957" s="102"/>
      <c r="T5957" s="102" t="s">
        <v>20547</v>
      </c>
      <c r="U5957" s="102" t="s">
        <v>5307</v>
      </c>
      <c r="V5957" s="102" t="s">
        <v>20529</v>
      </c>
      <c r="W5957" s="102"/>
      <c r="X5957" s="113"/>
    </row>
    <row r="5958" spans="1:24" ht="12.95" customHeight="1" x14ac:dyDescent="0.2">
      <c r="A5958" s="122">
        <v>2008</v>
      </c>
      <c r="B5958" s="122" t="s">
        <v>2748</v>
      </c>
      <c r="C5958" s="102" t="s">
        <v>18487</v>
      </c>
      <c r="D5958" s="102" t="s">
        <v>3467</v>
      </c>
      <c r="E5958" s="102" t="s">
        <v>9114</v>
      </c>
      <c r="F5958" s="148" t="s">
        <v>10085</v>
      </c>
      <c r="G5958" s="105">
        <v>16264</v>
      </c>
      <c r="H5958" s="102" t="s">
        <v>11819</v>
      </c>
      <c r="I5958" s="102" t="s">
        <v>10191</v>
      </c>
      <c r="J5958" s="102" t="s">
        <v>15037</v>
      </c>
      <c r="K5958" s="102"/>
      <c r="L5958" s="111"/>
      <c r="M5958" s="102">
        <v>1</v>
      </c>
      <c r="N5958" s="108" t="s">
        <v>15038</v>
      </c>
      <c r="O5958" s="102" t="s">
        <v>12252</v>
      </c>
      <c r="P5958" s="39" t="s">
        <v>9125</v>
      </c>
      <c r="Q5958" s="39" t="s">
        <v>19625</v>
      </c>
      <c r="R5958" s="102"/>
      <c r="S5958" s="102"/>
      <c r="T5958" s="102" t="s">
        <v>20547</v>
      </c>
      <c r="U5958" s="102" t="s">
        <v>5307</v>
      </c>
      <c r="V5958" s="102">
        <v>6</v>
      </c>
      <c r="W5958" s="102"/>
      <c r="X5958" s="113"/>
    </row>
    <row r="5959" spans="1:24" ht="12.95" customHeight="1" x14ac:dyDescent="0.2">
      <c r="A5959" s="122">
        <v>2008</v>
      </c>
      <c r="B5959" s="122" t="s">
        <v>2748</v>
      </c>
      <c r="C5959" s="102" t="s">
        <v>18487</v>
      </c>
      <c r="D5959" s="102" t="s">
        <v>5305</v>
      </c>
      <c r="E5959" s="102" t="s">
        <v>9115</v>
      </c>
      <c r="F5959" s="148" t="s">
        <v>10085</v>
      </c>
      <c r="G5959" s="105">
        <v>16264</v>
      </c>
      <c r="H5959" s="102" t="s">
        <v>11819</v>
      </c>
      <c r="I5959" s="102" t="s">
        <v>10191</v>
      </c>
      <c r="J5959" s="102" t="s">
        <v>15037</v>
      </c>
      <c r="K5959" s="102"/>
      <c r="L5959" s="111"/>
      <c r="M5959" s="102">
        <v>1</v>
      </c>
      <c r="N5959" s="108" t="s">
        <v>15038</v>
      </c>
      <c r="O5959" s="102" t="s">
        <v>3620</v>
      </c>
      <c r="P5959" s="39" t="s">
        <v>9125</v>
      </c>
      <c r="Q5959" s="39" t="s">
        <v>16762</v>
      </c>
      <c r="R5959" s="102"/>
      <c r="S5959" s="102"/>
      <c r="T5959" s="102" t="s">
        <v>20547</v>
      </c>
      <c r="U5959" s="102" t="s">
        <v>5306</v>
      </c>
      <c r="V5959" s="102">
        <v>6.5</v>
      </c>
      <c r="W5959" s="102"/>
      <c r="X5959" s="113"/>
    </row>
    <row r="5960" spans="1:24" ht="12.95" customHeight="1" x14ac:dyDescent="0.2">
      <c r="A5960" s="122">
        <v>2008</v>
      </c>
      <c r="B5960" s="122" t="s">
        <v>2748</v>
      </c>
      <c r="C5960" s="102" t="s">
        <v>18487</v>
      </c>
      <c r="D5960" s="102" t="s">
        <v>3469</v>
      </c>
      <c r="E5960" s="102" t="s">
        <v>9116</v>
      </c>
      <c r="F5960" s="148" t="s">
        <v>10085</v>
      </c>
      <c r="G5960" s="105">
        <v>16264</v>
      </c>
      <c r="H5960" s="102" t="s">
        <v>11819</v>
      </c>
      <c r="I5960" s="102" t="s">
        <v>10191</v>
      </c>
      <c r="J5960" s="102" t="s">
        <v>15037</v>
      </c>
      <c r="K5960" s="102"/>
      <c r="L5960" s="111"/>
      <c r="M5960" s="102">
        <v>1</v>
      </c>
      <c r="N5960" s="108" t="s">
        <v>15038</v>
      </c>
      <c r="O5960" s="102" t="s">
        <v>3620</v>
      </c>
      <c r="P5960" s="39" t="s">
        <v>9125</v>
      </c>
      <c r="Q5960" s="39" t="s">
        <v>16762</v>
      </c>
      <c r="R5960" s="102"/>
      <c r="S5960" s="102"/>
      <c r="T5960" s="102" t="s">
        <v>20547</v>
      </c>
      <c r="U5960" s="102" t="s">
        <v>18488</v>
      </c>
      <c r="V5960" s="102">
        <v>6</v>
      </c>
      <c r="W5960" s="102"/>
      <c r="X5960" s="113"/>
    </row>
    <row r="5961" spans="1:24" ht="12.95" customHeight="1" x14ac:dyDescent="0.2">
      <c r="A5961" s="122">
        <v>2008</v>
      </c>
      <c r="B5961" s="122" t="s">
        <v>2748</v>
      </c>
      <c r="C5961" s="102" t="s">
        <v>18487</v>
      </c>
      <c r="D5961" s="102" t="s">
        <v>3468</v>
      </c>
      <c r="E5961" s="102" t="s">
        <v>9117</v>
      </c>
      <c r="F5961" s="148" t="s">
        <v>10085</v>
      </c>
      <c r="G5961" s="105">
        <v>16264</v>
      </c>
      <c r="H5961" s="102" t="s">
        <v>10191</v>
      </c>
      <c r="I5961" s="102" t="s">
        <v>11819</v>
      </c>
      <c r="J5961" s="102" t="s">
        <v>15037</v>
      </c>
      <c r="K5961" s="102"/>
      <c r="L5961" s="111"/>
      <c r="M5961" s="102">
        <v>1</v>
      </c>
      <c r="N5961" s="108" t="s">
        <v>15038</v>
      </c>
      <c r="O5961" s="102" t="s">
        <v>3620</v>
      </c>
      <c r="P5961" s="39"/>
      <c r="Q5961" s="39" t="s">
        <v>18156</v>
      </c>
      <c r="R5961" s="102"/>
      <c r="S5961" s="102" t="s">
        <v>9435</v>
      </c>
      <c r="T5961" s="102" t="s">
        <v>20547</v>
      </c>
      <c r="U5961" s="102" t="s">
        <v>5306</v>
      </c>
      <c r="V5961" s="102">
        <v>5.5</v>
      </c>
      <c r="W5961" s="102"/>
      <c r="X5961" s="113"/>
    </row>
    <row r="5962" spans="1:24" ht="12.95" customHeight="1" x14ac:dyDescent="0.2">
      <c r="A5962" s="75">
        <v>2017</v>
      </c>
      <c r="B5962" s="75" t="s">
        <v>2748</v>
      </c>
      <c r="C5962" s="197" t="s">
        <v>35857</v>
      </c>
      <c r="D5962" s="128" t="s">
        <v>35858</v>
      </c>
      <c r="E5962" s="128" t="s">
        <v>35859</v>
      </c>
      <c r="F5962" s="148" t="s">
        <v>10085</v>
      </c>
      <c r="G5962" s="142">
        <v>16265</v>
      </c>
      <c r="H5962" s="128" t="s">
        <v>11819</v>
      </c>
      <c r="I5962" s="128" t="s">
        <v>10191</v>
      </c>
      <c r="J5962" s="128" t="s">
        <v>35860</v>
      </c>
      <c r="K5962" s="128"/>
      <c r="L5962" s="143"/>
      <c r="M5962" s="168">
        <v>1</v>
      </c>
      <c r="N5962" s="153" t="s">
        <v>35861</v>
      </c>
      <c r="O5962" s="214" t="s">
        <v>3620</v>
      </c>
      <c r="P5962" s="128"/>
      <c r="Q5962" s="128" t="s">
        <v>19527</v>
      </c>
      <c r="R5962" s="128"/>
      <c r="S5962" s="128"/>
      <c r="T5962" s="102" t="s">
        <v>20547</v>
      </c>
      <c r="U5962" s="128" t="s">
        <v>35863</v>
      </c>
      <c r="V5962" s="128">
        <v>5</v>
      </c>
      <c r="W5962" s="128"/>
      <c r="X5962" s="113"/>
    </row>
    <row r="5963" spans="1:24" ht="12.95" customHeight="1" x14ac:dyDescent="0.2">
      <c r="A5963" s="75">
        <v>2017</v>
      </c>
      <c r="B5963" s="75" t="s">
        <v>2748</v>
      </c>
      <c r="C5963" s="128" t="s">
        <v>35857</v>
      </c>
      <c r="D5963" s="128" t="s">
        <v>35864</v>
      </c>
      <c r="E5963" s="128" t="s">
        <v>35865</v>
      </c>
      <c r="F5963" s="148" t="s">
        <v>10085</v>
      </c>
      <c r="G5963" s="142">
        <v>16266</v>
      </c>
      <c r="H5963" s="128" t="s">
        <v>11819</v>
      </c>
      <c r="I5963" s="128" t="s">
        <v>10191</v>
      </c>
      <c r="J5963" s="128" t="s">
        <v>35860</v>
      </c>
      <c r="K5963" s="128"/>
      <c r="L5963" s="143"/>
      <c r="M5963" s="168">
        <v>1</v>
      </c>
      <c r="N5963" s="153" t="s">
        <v>35861</v>
      </c>
      <c r="O5963" s="214" t="s">
        <v>3620</v>
      </c>
      <c r="P5963" s="128" t="s">
        <v>9125</v>
      </c>
      <c r="Q5963" s="128" t="s">
        <v>16096</v>
      </c>
      <c r="R5963" s="128"/>
      <c r="S5963" s="128"/>
      <c r="T5963" s="102" t="s">
        <v>20547</v>
      </c>
      <c r="U5963" s="128" t="s">
        <v>35862</v>
      </c>
      <c r="V5963" s="128">
        <v>7</v>
      </c>
      <c r="W5963" s="128"/>
      <c r="X5963" s="113"/>
    </row>
    <row r="5964" spans="1:24" ht="12.95" customHeight="1" x14ac:dyDescent="0.2">
      <c r="A5964" s="75">
        <v>2017</v>
      </c>
      <c r="B5964" s="75" t="s">
        <v>2748</v>
      </c>
      <c r="C5964" s="128" t="s">
        <v>35857</v>
      </c>
      <c r="D5964" s="128" t="s">
        <v>35868</v>
      </c>
      <c r="E5964" s="128" t="s">
        <v>35866</v>
      </c>
      <c r="F5964" s="148" t="s">
        <v>10085</v>
      </c>
      <c r="G5964" s="142">
        <v>16267</v>
      </c>
      <c r="H5964" s="128" t="s">
        <v>11819</v>
      </c>
      <c r="I5964" s="128" t="s">
        <v>10191</v>
      </c>
      <c r="J5964" s="128" t="s">
        <v>35860</v>
      </c>
      <c r="K5964" s="128"/>
      <c r="L5964" s="143"/>
      <c r="M5964" s="168">
        <v>1</v>
      </c>
      <c r="N5964" s="153" t="s">
        <v>35861</v>
      </c>
      <c r="O5964" s="214"/>
      <c r="P5964" s="128"/>
      <c r="Q5964" s="128" t="s">
        <v>17386</v>
      </c>
      <c r="R5964" s="128"/>
      <c r="S5964" s="128" t="s">
        <v>8315</v>
      </c>
      <c r="T5964" s="102" t="s">
        <v>20547</v>
      </c>
      <c r="U5964" s="128" t="s">
        <v>35867</v>
      </c>
      <c r="V5964" s="128">
        <v>7</v>
      </c>
      <c r="W5964" s="128"/>
      <c r="X5964" s="113"/>
    </row>
    <row r="5965" spans="1:24" ht="12.95" customHeight="1" x14ac:dyDescent="0.2">
      <c r="A5965" s="75">
        <v>2017</v>
      </c>
      <c r="B5965" s="75" t="s">
        <v>2748</v>
      </c>
      <c r="C5965" s="128" t="s">
        <v>35857</v>
      </c>
      <c r="D5965" s="128" t="s">
        <v>35869</v>
      </c>
      <c r="E5965" s="128" t="s">
        <v>35870</v>
      </c>
      <c r="F5965" s="148" t="s">
        <v>10085</v>
      </c>
      <c r="G5965" s="142">
        <v>16267</v>
      </c>
      <c r="H5965" s="128" t="s">
        <v>11819</v>
      </c>
      <c r="I5965" s="128" t="s">
        <v>10191</v>
      </c>
      <c r="J5965" s="128" t="s">
        <v>35860</v>
      </c>
      <c r="K5965" s="128"/>
      <c r="L5965" s="143"/>
      <c r="M5965" s="168">
        <v>1</v>
      </c>
      <c r="N5965" s="153" t="s">
        <v>35861</v>
      </c>
      <c r="O5965" s="214" t="s">
        <v>15959</v>
      </c>
      <c r="P5965" s="128" t="s">
        <v>13555</v>
      </c>
      <c r="Q5965" s="128" t="s">
        <v>16525</v>
      </c>
      <c r="R5965" s="128"/>
      <c r="S5965" s="128" t="s">
        <v>8315</v>
      </c>
      <c r="T5965" s="102" t="s">
        <v>20547</v>
      </c>
      <c r="U5965" s="128" t="s">
        <v>35872</v>
      </c>
      <c r="V5965" s="128">
        <v>7.5</v>
      </c>
      <c r="W5965" s="128"/>
      <c r="X5965" s="113"/>
    </row>
    <row r="5966" spans="1:24" ht="12.95" customHeight="1" x14ac:dyDescent="0.2">
      <c r="A5966" s="75">
        <v>2017</v>
      </c>
      <c r="B5966" s="75" t="s">
        <v>2748</v>
      </c>
      <c r="C5966" s="128" t="s">
        <v>35857</v>
      </c>
      <c r="D5966" s="128" t="s">
        <v>35873</v>
      </c>
      <c r="E5966" s="128" t="s">
        <v>35871</v>
      </c>
      <c r="F5966" s="148" t="s">
        <v>10085</v>
      </c>
      <c r="G5966" s="142">
        <v>16267</v>
      </c>
      <c r="H5966" s="128" t="s">
        <v>11819</v>
      </c>
      <c r="I5966" s="128" t="s">
        <v>10191</v>
      </c>
      <c r="J5966" s="128" t="s">
        <v>35860</v>
      </c>
      <c r="K5966" s="128"/>
      <c r="L5966" s="143"/>
      <c r="M5966" s="168">
        <v>1</v>
      </c>
      <c r="N5966" s="144" t="s">
        <v>35861</v>
      </c>
      <c r="O5966" s="214" t="s">
        <v>19698</v>
      </c>
      <c r="P5966" s="128" t="s">
        <v>35874</v>
      </c>
      <c r="Q5966" s="128" t="s">
        <v>19671</v>
      </c>
      <c r="R5966" s="128"/>
      <c r="S5966" s="128" t="s">
        <v>8315</v>
      </c>
      <c r="T5966" s="102" t="s">
        <v>20547</v>
      </c>
      <c r="U5966" s="128" t="s">
        <v>35875</v>
      </c>
      <c r="V5966" s="128">
        <v>10</v>
      </c>
      <c r="W5966" s="128"/>
      <c r="X5966" s="113"/>
    </row>
    <row r="5967" spans="1:24" ht="12.95" customHeight="1" x14ac:dyDescent="0.2">
      <c r="A5967" s="75">
        <v>2019</v>
      </c>
      <c r="B5967" s="75" t="s">
        <v>2748</v>
      </c>
      <c r="C5967" s="197" t="s">
        <v>42156</v>
      </c>
      <c r="D5967" s="128" t="s">
        <v>41135</v>
      </c>
      <c r="E5967" s="128" t="s">
        <v>42296</v>
      </c>
      <c r="F5967" s="128" t="s">
        <v>14834</v>
      </c>
      <c r="G5967" s="142">
        <v>14741</v>
      </c>
      <c r="H5967" s="102" t="s">
        <v>31892</v>
      </c>
      <c r="I5967" s="128" t="s">
        <v>4890</v>
      </c>
      <c r="J5967" s="128" t="s">
        <v>42158</v>
      </c>
      <c r="K5967" s="128"/>
      <c r="L5967" s="143"/>
      <c r="M5967" s="382">
        <v>1.75</v>
      </c>
      <c r="N5967" s="144" t="s">
        <v>42159</v>
      </c>
      <c r="O5967" s="383"/>
      <c r="P5967" s="128" t="s">
        <v>3620</v>
      </c>
      <c r="Q5967" s="128" t="s">
        <v>42160</v>
      </c>
      <c r="R5967" s="128"/>
      <c r="S5967" s="128"/>
      <c r="T5967" s="128" t="s">
        <v>28757</v>
      </c>
      <c r="U5967" s="128" t="s">
        <v>2475</v>
      </c>
      <c r="V5967" s="128">
        <v>8</v>
      </c>
      <c r="W5967" s="128"/>
      <c r="X5967" s="113"/>
    </row>
    <row r="5968" spans="1:24" ht="12.95" customHeight="1" x14ac:dyDescent="0.2">
      <c r="A5968" s="75">
        <v>2019</v>
      </c>
      <c r="B5968" s="75" t="s">
        <v>2748</v>
      </c>
      <c r="C5968" s="128" t="s">
        <v>42156</v>
      </c>
      <c r="D5968" s="128" t="s">
        <v>41137</v>
      </c>
      <c r="E5968" s="128" t="s">
        <v>42297</v>
      </c>
      <c r="F5968" s="128" t="s">
        <v>14834</v>
      </c>
      <c r="G5968" s="142">
        <v>14742</v>
      </c>
      <c r="H5968" s="102" t="s">
        <v>31892</v>
      </c>
      <c r="I5968" s="128" t="s">
        <v>4890</v>
      </c>
      <c r="J5968" s="128" t="s">
        <v>42161</v>
      </c>
      <c r="K5968" s="128"/>
      <c r="L5968" s="143"/>
      <c r="M5968" s="382">
        <v>2</v>
      </c>
      <c r="N5968" s="144" t="s">
        <v>42162</v>
      </c>
      <c r="O5968" s="383" t="s">
        <v>42163</v>
      </c>
      <c r="P5968" s="128" t="s">
        <v>162</v>
      </c>
      <c r="Q5968" s="128" t="s">
        <v>42164</v>
      </c>
      <c r="R5968" s="128"/>
      <c r="S5968" s="128"/>
      <c r="T5968" s="128" t="s">
        <v>28757</v>
      </c>
      <c r="U5968" s="128" t="s">
        <v>42165</v>
      </c>
      <c r="V5968" s="128">
        <v>7.5</v>
      </c>
      <c r="W5968" s="128"/>
      <c r="X5968" s="113"/>
    </row>
    <row r="5969" spans="1:24" ht="12.95" customHeight="1" x14ac:dyDescent="0.2">
      <c r="A5969" s="75">
        <v>2019</v>
      </c>
      <c r="B5969" s="75" t="s">
        <v>2748</v>
      </c>
      <c r="C5969" s="128" t="s">
        <v>42156</v>
      </c>
      <c r="D5969" s="128" t="s">
        <v>42166</v>
      </c>
      <c r="E5969" s="128" t="s">
        <v>42298</v>
      </c>
      <c r="F5969" s="128" t="s">
        <v>14834</v>
      </c>
      <c r="G5969" s="142">
        <v>14742</v>
      </c>
      <c r="H5969" s="102" t="s">
        <v>31892</v>
      </c>
      <c r="I5969" s="128" t="s">
        <v>4890</v>
      </c>
      <c r="J5969" s="128" t="s">
        <v>42167</v>
      </c>
      <c r="K5969" s="128"/>
      <c r="L5969" s="143"/>
      <c r="M5969" s="382">
        <v>2</v>
      </c>
      <c r="N5969" s="108" t="s">
        <v>42168</v>
      </c>
      <c r="O5969" s="383"/>
      <c r="P5969" s="128" t="s">
        <v>42169</v>
      </c>
      <c r="Q5969" s="128" t="s">
        <v>42170</v>
      </c>
      <c r="R5969" s="128"/>
      <c r="S5969" s="128" t="s">
        <v>11080</v>
      </c>
      <c r="T5969" s="128" t="s">
        <v>28757</v>
      </c>
      <c r="U5969" s="128" t="s">
        <v>29911</v>
      </c>
      <c r="V5969" s="128">
        <v>6</v>
      </c>
      <c r="W5969" s="128"/>
      <c r="X5969" s="113"/>
    </row>
    <row r="5970" spans="1:24" ht="12.95" customHeight="1" x14ac:dyDescent="0.2">
      <c r="A5970" s="75">
        <v>2019</v>
      </c>
      <c r="B5970" s="75" t="s">
        <v>2748</v>
      </c>
      <c r="C5970" s="128" t="s">
        <v>42156</v>
      </c>
      <c r="D5970" s="128" t="s">
        <v>42171</v>
      </c>
      <c r="E5970" s="128" t="s">
        <v>42299</v>
      </c>
      <c r="F5970" s="128" t="s">
        <v>14834</v>
      </c>
      <c r="G5970" s="142">
        <v>14743</v>
      </c>
      <c r="H5970" s="102" t="s">
        <v>5011</v>
      </c>
      <c r="I5970" s="128" t="s">
        <v>11819</v>
      </c>
      <c r="J5970" s="128" t="s">
        <v>42172</v>
      </c>
      <c r="K5970" s="128"/>
      <c r="L5970" s="143"/>
      <c r="M5970" s="382">
        <v>2</v>
      </c>
      <c r="N5970" s="144" t="s">
        <v>29459</v>
      </c>
      <c r="O5970" s="383" t="s">
        <v>42173</v>
      </c>
      <c r="P5970" s="128" t="s">
        <v>21167</v>
      </c>
      <c r="Q5970" s="128" t="s">
        <v>42174</v>
      </c>
      <c r="R5970" s="128"/>
      <c r="S5970" s="128"/>
      <c r="T5970" s="128" t="s">
        <v>28757</v>
      </c>
      <c r="U5970" s="128" t="s">
        <v>42175</v>
      </c>
      <c r="V5970" s="128">
        <v>7.5</v>
      </c>
      <c r="W5970" s="128"/>
      <c r="X5970" s="113"/>
    </row>
    <row r="5971" spans="1:24" ht="12.95" customHeight="1" x14ac:dyDescent="0.2">
      <c r="A5971" s="75">
        <v>2019</v>
      </c>
      <c r="B5971" s="75" t="s">
        <v>2748</v>
      </c>
      <c r="C5971" s="128" t="s">
        <v>42156</v>
      </c>
      <c r="D5971" s="128" t="s">
        <v>42176</v>
      </c>
      <c r="E5971" s="128" t="s">
        <v>42300</v>
      </c>
      <c r="F5971" s="128" t="s">
        <v>14834</v>
      </c>
      <c r="G5971" s="142">
        <v>14743</v>
      </c>
      <c r="H5971" s="102" t="s">
        <v>5011</v>
      </c>
      <c r="I5971" s="128" t="s">
        <v>11819</v>
      </c>
      <c r="J5971" s="128" t="s">
        <v>42177</v>
      </c>
      <c r="K5971" s="128"/>
      <c r="L5971" s="143"/>
      <c r="M5971" s="382">
        <v>2</v>
      </c>
      <c r="N5971" s="144" t="s">
        <v>17071</v>
      </c>
      <c r="O5971" s="383" t="s">
        <v>42178</v>
      </c>
      <c r="P5971" s="128" t="s">
        <v>8076</v>
      </c>
      <c r="Q5971" s="128" t="s">
        <v>42179</v>
      </c>
      <c r="R5971" s="128"/>
      <c r="S5971" s="128"/>
      <c r="T5971" s="128" t="s">
        <v>28757</v>
      </c>
      <c r="U5971" s="128" t="s">
        <v>42184</v>
      </c>
      <c r="V5971" s="128">
        <v>7.5</v>
      </c>
      <c r="W5971" s="128"/>
      <c r="X5971" s="113"/>
    </row>
    <row r="5972" spans="1:24" ht="12.95" customHeight="1" x14ac:dyDescent="0.2">
      <c r="A5972" s="75">
        <v>2019</v>
      </c>
      <c r="B5972" s="75" t="s">
        <v>2748</v>
      </c>
      <c r="C5972" s="128" t="s">
        <v>42156</v>
      </c>
      <c r="D5972" s="128" t="s">
        <v>42180</v>
      </c>
      <c r="E5972" s="128" t="s">
        <v>42301</v>
      </c>
      <c r="F5972" s="128" t="s">
        <v>14834</v>
      </c>
      <c r="G5972" s="142">
        <v>14744</v>
      </c>
      <c r="H5972" s="102" t="s">
        <v>11819</v>
      </c>
      <c r="I5972" s="102" t="s">
        <v>42181</v>
      </c>
      <c r="J5972" s="128" t="s">
        <v>42182</v>
      </c>
      <c r="K5972" s="128"/>
      <c r="L5972" s="143"/>
      <c r="M5972" s="382">
        <v>3</v>
      </c>
      <c r="N5972" s="144" t="s">
        <v>42183</v>
      </c>
      <c r="O5972" s="383" t="s">
        <v>42185</v>
      </c>
      <c r="P5972" s="128"/>
      <c r="Q5972" s="128" t="s">
        <v>42186</v>
      </c>
      <c r="R5972" s="128"/>
      <c r="S5972" s="128" t="s">
        <v>8315</v>
      </c>
      <c r="T5972" s="128" t="s">
        <v>28757</v>
      </c>
      <c r="U5972" s="128" t="s">
        <v>42187</v>
      </c>
      <c r="V5972" s="128">
        <v>7.5</v>
      </c>
      <c r="W5972" s="128"/>
      <c r="X5972" s="113"/>
    </row>
    <row r="5973" spans="1:24" ht="12.95" customHeight="1" x14ac:dyDescent="0.2">
      <c r="A5973" s="75">
        <v>2019</v>
      </c>
      <c r="B5973" s="75" t="s">
        <v>2748</v>
      </c>
      <c r="C5973" s="197" t="s">
        <v>42157</v>
      </c>
      <c r="D5973" s="128" t="s">
        <v>42291</v>
      </c>
      <c r="E5973" s="128" t="s">
        <v>42302</v>
      </c>
      <c r="F5973" s="128" t="s">
        <v>14834</v>
      </c>
      <c r="G5973" s="142">
        <v>14742</v>
      </c>
      <c r="H5973" s="102" t="s">
        <v>31892</v>
      </c>
      <c r="I5973" s="128" t="s">
        <v>11819</v>
      </c>
      <c r="J5973" s="128" t="s">
        <v>41136</v>
      </c>
      <c r="K5973" s="128"/>
      <c r="L5973" s="143"/>
      <c r="M5973" s="382">
        <v>1</v>
      </c>
      <c r="N5973" s="108" t="s">
        <v>42292</v>
      </c>
      <c r="O5973" s="383" t="s">
        <v>3620</v>
      </c>
      <c r="P5973" s="128" t="s">
        <v>21100</v>
      </c>
      <c r="Q5973" s="128" t="s">
        <v>42293</v>
      </c>
      <c r="R5973" s="128"/>
      <c r="S5973" s="128"/>
      <c r="T5973" s="128" t="s">
        <v>28757</v>
      </c>
      <c r="U5973" s="145" t="s">
        <v>42294</v>
      </c>
      <c r="V5973" s="128">
        <v>6</v>
      </c>
      <c r="W5973" s="128"/>
      <c r="X5973" s="113"/>
    </row>
    <row r="5974" spans="1:24" ht="12.95" customHeight="1" x14ac:dyDescent="0.2">
      <c r="A5974" s="75">
        <v>2019</v>
      </c>
      <c r="B5974" s="75" t="s">
        <v>2748</v>
      </c>
      <c r="C5974" s="128" t="s">
        <v>42157</v>
      </c>
      <c r="D5974" s="128" t="s">
        <v>42295</v>
      </c>
      <c r="E5974" s="128" t="s">
        <v>42303</v>
      </c>
      <c r="F5974" s="128" t="s">
        <v>14834</v>
      </c>
      <c r="G5974" s="142">
        <v>14742</v>
      </c>
      <c r="H5974" s="102" t="s">
        <v>30872</v>
      </c>
      <c r="I5974" s="128" t="s">
        <v>11819</v>
      </c>
      <c r="J5974" s="128" t="s">
        <v>42308</v>
      </c>
      <c r="K5974" s="128"/>
      <c r="L5974" s="143"/>
      <c r="M5974" s="382">
        <v>2</v>
      </c>
      <c r="N5974" s="108" t="s">
        <v>42309</v>
      </c>
      <c r="O5974" s="383" t="s">
        <v>42310</v>
      </c>
      <c r="P5974" s="128" t="s">
        <v>8076</v>
      </c>
      <c r="Q5974" s="128" t="s">
        <v>42311</v>
      </c>
      <c r="R5974" s="128"/>
      <c r="S5974" s="128"/>
      <c r="T5974" s="128" t="s">
        <v>28757</v>
      </c>
      <c r="U5974" s="145" t="s">
        <v>42312</v>
      </c>
      <c r="V5974" s="128">
        <v>6.5</v>
      </c>
      <c r="W5974" s="128"/>
      <c r="X5974" s="113"/>
    </row>
    <row r="5975" spans="1:24" ht="12.95" customHeight="1" x14ac:dyDescent="0.2">
      <c r="A5975" s="75">
        <v>2019</v>
      </c>
      <c r="B5975" s="75" t="s">
        <v>2748</v>
      </c>
      <c r="C5975" s="128" t="s">
        <v>42157</v>
      </c>
      <c r="D5975" s="128" t="s">
        <v>42313</v>
      </c>
      <c r="E5975" s="128" t="s">
        <v>42304</v>
      </c>
      <c r="F5975" s="128" t="s">
        <v>14834</v>
      </c>
      <c r="G5975" s="142">
        <v>14742</v>
      </c>
      <c r="H5975" s="102" t="s">
        <v>30872</v>
      </c>
      <c r="I5975" s="128" t="s">
        <v>11819</v>
      </c>
      <c r="J5975" s="128" t="s">
        <v>42314</v>
      </c>
      <c r="K5975" s="128"/>
      <c r="L5975" s="143"/>
      <c r="M5975" s="382">
        <v>2</v>
      </c>
      <c r="N5975" s="144" t="s">
        <v>42315</v>
      </c>
      <c r="O5975" s="383" t="s">
        <v>7001</v>
      </c>
      <c r="P5975" s="128" t="s">
        <v>3620</v>
      </c>
      <c r="Q5975" s="128" t="s">
        <v>42316</v>
      </c>
      <c r="R5975" s="128"/>
      <c r="S5975" s="128" t="s">
        <v>9435</v>
      </c>
      <c r="T5975" s="128" t="s">
        <v>28757</v>
      </c>
      <c r="U5975" s="145" t="s">
        <v>42317</v>
      </c>
      <c r="V5975" s="128">
        <v>7</v>
      </c>
      <c r="W5975" s="128"/>
      <c r="X5975" s="113"/>
    </row>
    <row r="5976" spans="1:24" ht="12.95" customHeight="1" x14ac:dyDescent="0.2">
      <c r="A5976" s="75">
        <v>2019</v>
      </c>
      <c r="B5976" s="75" t="s">
        <v>2748</v>
      </c>
      <c r="C5976" s="128" t="s">
        <v>42157</v>
      </c>
      <c r="D5976" s="128" t="s">
        <v>42318</v>
      </c>
      <c r="E5976" s="128" t="s">
        <v>42305</v>
      </c>
      <c r="F5976" s="128" t="s">
        <v>14834</v>
      </c>
      <c r="G5976" s="142">
        <v>14743</v>
      </c>
      <c r="H5976" s="128" t="s">
        <v>13336</v>
      </c>
      <c r="I5976" s="128" t="s">
        <v>11819</v>
      </c>
      <c r="J5976" s="128" t="s">
        <v>42319</v>
      </c>
      <c r="K5976" s="128"/>
      <c r="L5976" s="143"/>
      <c r="M5976" s="382">
        <v>2</v>
      </c>
      <c r="N5976" s="144" t="s">
        <v>38434</v>
      </c>
      <c r="O5976" s="383" t="s">
        <v>42320</v>
      </c>
      <c r="P5976" s="128" t="s">
        <v>13301</v>
      </c>
      <c r="Q5976" s="128" t="s">
        <v>42321</v>
      </c>
      <c r="R5976" s="128"/>
      <c r="S5976" s="128" t="s">
        <v>9435</v>
      </c>
      <c r="T5976" s="128" t="s">
        <v>28757</v>
      </c>
      <c r="U5976" s="145" t="s">
        <v>14687</v>
      </c>
      <c r="V5976" s="128">
        <v>7.5</v>
      </c>
      <c r="W5976" s="128"/>
      <c r="X5976" s="113"/>
    </row>
    <row r="5977" spans="1:24" ht="12.95" customHeight="1" x14ac:dyDescent="0.2">
      <c r="A5977" s="75">
        <v>2019</v>
      </c>
      <c r="B5977" s="75" t="s">
        <v>2748</v>
      </c>
      <c r="C5977" s="128" t="s">
        <v>42157</v>
      </c>
      <c r="D5977" s="128" t="s">
        <v>42322</v>
      </c>
      <c r="E5977" s="128" t="s">
        <v>42306</v>
      </c>
      <c r="F5977" s="128" t="s">
        <v>14834</v>
      </c>
      <c r="G5977" s="142">
        <v>14746</v>
      </c>
      <c r="H5977" s="128" t="s">
        <v>13336</v>
      </c>
      <c r="I5977" s="128" t="s">
        <v>11819</v>
      </c>
      <c r="J5977" s="128" t="s">
        <v>42319</v>
      </c>
      <c r="K5977" s="128"/>
      <c r="L5977" s="143"/>
      <c r="M5977" s="382">
        <v>2</v>
      </c>
      <c r="N5977" s="144" t="s">
        <v>42323</v>
      </c>
      <c r="O5977" s="383" t="s">
        <v>29153</v>
      </c>
      <c r="P5977" s="128" t="s">
        <v>21726</v>
      </c>
      <c r="Q5977" s="128" t="s">
        <v>42324</v>
      </c>
      <c r="R5977" s="128"/>
      <c r="S5977" s="128" t="s">
        <v>9435</v>
      </c>
      <c r="T5977" s="128" t="s">
        <v>28757</v>
      </c>
      <c r="U5977" s="145" t="s">
        <v>42325</v>
      </c>
      <c r="V5977" s="128">
        <v>7</v>
      </c>
      <c r="W5977" s="128"/>
      <c r="X5977" s="113"/>
    </row>
    <row r="5978" spans="1:24" ht="12.95" customHeight="1" x14ac:dyDescent="0.2">
      <c r="A5978" s="75">
        <v>2019</v>
      </c>
      <c r="B5978" s="75" t="s">
        <v>2748</v>
      </c>
      <c r="C5978" s="128" t="s">
        <v>42157</v>
      </c>
      <c r="D5978" s="128" t="s">
        <v>42326</v>
      </c>
      <c r="E5978" s="128" t="s">
        <v>42307</v>
      </c>
      <c r="F5978" s="128" t="s">
        <v>14834</v>
      </c>
      <c r="G5978" s="142">
        <v>14746</v>
      </c>
      <c r="H5978" s="128" t="s">
        <v>11819</v>
      </c>
      <c r="I5978" s="128" t="s">
        <v>13336</v>
      </c>
      <c r="J5978" s="128" t="s">
        <v>42319</v>
      </c>
      <c r="K5978" s="128"/>
      <c r="L5978" s="143"/>
      <c r="M5978" s="382">
        <v>2</v>
      </c>
      <c r="N5978" s="144" t="s">
        <v>42323</v>
      </c>
      <c r="O5978" s="383" t="s">
        <v>42327</v>
      </c>
      <c r="P5978" s="128" t="s">
        <v>162</v>
      </c>
      <c r="Q5978" s="128" t="s">
        <v>42328</v>
      </c>
      <c r="R5978" s="128"/>
      <c r="S5978" s="128" t="s">
        <v>9435</v>
      </c>
      <c r="T5978" s="128" t="s">
        <v>28757</v>
      </c>
      <c r="U5978" s="145" t="s">
        <v>42329</v>
      </c>
      <c r="V5978" s="128">
        <v>7</v>
      </c>
      <c r="W5978" s="128"/>
      <c r="X5978" s="113"/>
    </row>
    <row r="5979" spans="1:24" ht="12.95" customHeight="1" x14ac:dyDescent="0.2">
      <c r="A5979" s="122">
        <v>2013</v>
      </c>
      <c r="B5979" s="122" t="s">
        <v>2748</v>
      </c>
      <c r="C5979" s="164" t="s">
        <v>18489</v>
      </c>
      <c r="D5979" s="132" t="s">
        <v>5091</v>
      </c>
      <c r="E5979" s="102" t="s">
        <v>18490</v>
      </c>
      <c r="F5979" s="148" t="s">
        <v>10085</v>
      </c>
      <c r="G5979" s="105">
        <v>16261</v>
      </c>
      <c r="H5979" s="102" t="s">
        <v>4890</v>
      </c>
      <c r="I5979" s="102" t="s">
        <v>30670</v>
      </c>
      <c r="J5979" s="102" t="s">
        <v>12453</v>
      </c>
      <c r="K5979" s="102"/>
      <c r="L5979" s="111"/>
      <c r="M5979" s="168">
        <v>0.25</v>
      </c>
      <c r="N5979" s="125" t="s">
        <v>36639</v>
      </c>
      <c r="O5979" s="121" t="s">
        <v>231</v>
      </c>
      <c r="P5979" s="102" t="s">
        <v>13301</v>
      </c>
      <c r="Q5979" s="102" t="s">
        <v>15837</v>
      </c>
      <c r="R5979" s="102"/>
      <c r="S5979" s="102" t="s">
        <v>11080</v>
      </c>
      <c r="T5979" s="102" t="s">
        <v>20547</v>
      </c>
      <c r="U5979" s="102" t="s">
        <v>20218</v>
      </c>
      <c r="V5979" s="109">
        <v>6.5</v>
      </c>
      <c r="W5979" s="102"/>
      <c r="X5979" s="324"/>
    </row>
    <row r="5980" spans="1:24" ht="12.95" customHeight="1" x14ac:dyDescent="0.2">
      <c r="A5980" s="122">
        <v>2013</v>
      </c>
      <c r="B5980" s="122" t="s">
        <v>2748</v>
      </c>
      <c r="C5980" s="102" t="s">
        <v>18489</v>
      </c>
      <c r="D5980" s="132" t="s">
        <v>18491</v>
      </c>
      <c r="E5980" s="102" t="s">
        <v>18492</v>
      </c>
      <c r="F5980" s="148" t="s">
        <v>10085</v>
      </c>
      <c r="G5980" s="105">
        <v>16261</v>
      </c>
      <c r="H5980" s="102" t="s">
        <v>4890</v>
      </c>
      <c r="I5980" s="102" t="s">
        <v>30670</v>
      </c>
      <c r="J5980" s="102" t="s">
        <v>12453</v>
      </c>
      <c r="K5980" s="102"/>
      <c r="L5980" s="111"/>
      <c r="M5980" s="168">
        <v>0.5</v>
      </c>
      <c r="N5980" s="125" t="s">
        <v>36639</v>
      </c>
      <c r="O5980" s="121"/>
      <c r="P5980" s="102" t="s">
        <v>9125</v>
      </c>
      <c r="Q5980" s="102" t="s">
        <v>19238</v>
      </c>
      <c r="R5980" s="102"/>
      <c r="S5980" s="102"/>
      <c r="T5980" s="102" t="s">
        <v>20547</v>
      </c>
      <c r="U5980" s="102" t="s">
        <v>20218</v>
      </c>
      <c r="V5980" s="109">
        <v>5.5</v>
      </c>
      <c r="W5980" s="102"/>
      <c r="X5980" s="324"/>
    </row>
    <row r="5981" spans="1:24" ht="12.95" customHeight="1" x14ac:dyDescent="0.2">
      <c r="A5981" s="122">
        <v>2013</v>
      </c>
      <c r="B5981" s="122" t="s">
        <v>2748</v>
      </c>
      <c r="C5981" s="102" t="s">
        <v>18489</v>
      </c>
      <c r="D5981" s="132" t="s">
        <v>18493</v>
      </c>
      <c r="E5981" s="102" t="s">
        <v>18494</v>
      </c>
      <c r="F5981" s="148" t="s">
        <v>10085</v>
      </c>
      <c r="G5981" s="105">
        <v>16261</v>
      </c>
      <c r="H5981" s="102" t="s">
        <v>4890</v>
      </c>
      <c r="I5981" s="102" t="s">
        <v>30670</v>
      </c>
      <c r="J5981" s="102" t="s">
        <v>12453</v>
      </c>
      <c r="K5981" s="102"/>
      <c r="L5981" s="111"/>
      <c r="M5981" s="168">
        <v>0.25</v>
      </c>
      <c r="N5981" s="125" t="s">
        <v>36639</v>
      </c>
      <c r="O5981" s="121" t="s">
        <v>10189</v>
      </c>
      <c r="P5981" s="102" t="s">
        <v>9125</v>
      </c>
      <c r="Q5981" s="102" t="s">
        <v>19625</v>
      </c>
      <c r="R5981" s="102"/>
      <c r="S5981" s="102"/>
      <c r="T5981" s="102" t="s">
        <v>20547</v>
      </c>
      <c r="U5981" s="102" t="s">
        <v>29664</v>
      </c>
      <c r="V5981" s="109">
        <v>5.5</v>
      </c>
      <c r="W5981" s="102"/>
      <c r="X5981" s="324"/>
    </row>
    <row r="5982" spans="1:24" ht="12.95" customHeight="1" x14ac:dyDescent="0.2">
      <c r="A5982" s="122">
        <v>2013</v>
      </c>
      <c r="B5982" s="122" t="s">
        <v>2748</v>
      </c>
      <c r="C5982" s="102" t="s">
        <v>18489</v>
      </c>
      <c r="D5982" s="132" t="s">
        <v>18495</v>
      </c>
      <c r="E5982" s="102" t="s">
        <v>18496</v>
      </c>
      <c r="F5982" s="148" t="s">
        <v>10085</v>
      </c>
      <c r="G5982" s="105">
        <v>16261</v>
      </c>
      <c r="H5982" s="102" t="s">
        <v>4890</v>
      </c>
      <c r="I5982" s="102" t="s">
        <v>30670</v>
      </c>
      <c r="J5982" s="102" t="s">
        <v>12453</v>
      </c>
      <c r="K5982" s="102"/>
      <c r="L5982" s="111"/>
      <c r="M5982" s="168">
        <v>0.5</v>
      </c>
      <c r="N5982" s="125" t="s">
        <v>36639</v>
      </c>
      <c r="O5982" s="121" t="s">
        <v>17734</v>
      </c>
      <c r="P5982" s="102" t="s">
        <v>9125</v>
      </c>
      <c r="Q5982" s="102" t="s">
        <v>16823</v>
      </c>
      <c r="R5982" s="102"/>
      <c r="S5982" s="102"/>
      <c r="T5982" s="102" t="s">
        <v>20547</v>
      </c>
      <c r="U5982" s="102" t="s">
        <v>29665</v>
      </c>
      <c r="V5982" s="109">
        <v>5</v>
      </c>
      <c r="W5982" s="102"/>
      <c r="X5982" s="324"/>
    </row>
    <row r="5983" spans="1:24" ht="12.95" customHeight="1" x14ac:dyDescent="0.2">
      <c r="A5983" s="122">
        <v>2000</v>
      </c>
      <c r="B5983" s="122" t="s">
        <v>2748</v>
      </c>
      <c r="C5983" s="103" t="s">
        <v>2511</v>
      </c>
      <c r="D5983" s="111" t="s">
        <v>9733</v>
      </c>
      <c r="E5983" s="102" t="s">
        <v>5925</v>
      </c>
      <c r="F5983" s="104" t="s">
        <v>14834</v>
      </c>
      <c r="G5983" s="105">
        <v>15329</v>
      </c>
      <c r="H5983" s="102" t="s">
        <v>30670</v>
      </c>
      <c r="I5983" s="102" t="s">
        <v>2625</v>
      </c>
      <c r="J5983" s="102" t="s">
        <v>19111</v>
      </c>
      <c r="K5983" s="102" t="s">
        <v>11691</v>
      </c>
      <c r="L5983" s="111" t="s">
        <v>1465</v>
      </c>
      <c r="M5983" s="102">
        <v>0.5</v>
      </c>
      <c r="N5983" s="125">
        <v>15</v>
      </c>
      <c r="O5983" s="102"/>
      <c r="P5983" s="102"/>
      <c r="Q5983" s="102" t="s">
        <v>16823</v>
      </c>
      <c r="R5983" s="102"/>
      <c r="S5983" s="102"/>
      <c r="T5983" s="102" t="s">
        <v>11996</v>
      </c>
      <c r="U5983" s="102" t="s">
        <v>29677</v>
      </c>
      <c r="V5983" s="102">
        <v>5.5</v>
      </c>
      <c r="W5983" s="102"/>
      <c r="X5983" s="324"/>
    </row>
    <row r="5984" spans="1:24" ht="12.95" customHeight="1" x14ac:dyDescent="0.2">
      <c r="A5984" s="122">
        <v>2000</v>
      </c>
      <c r="B5984" s="122" t="s">
        <v>2748</v>
      </c>
      <c r="C5984" s="102" t="s">
        <v>2511</v>
      </c>
      <c r="D5984" s="111" t="s">
        <v>4295</v>
      </c>
      <c r="E5984" s="102" t="s">
        <v>5926</v>
      </c>
      <c r="F5984" s="104" t="s">
        <v>14834</v>
      </c>
      <c r="G5984" s="105">
        <v>16277</v>
      </c>
      <c r="H5984" s="102" t="s">
        <v>11819</v>
      </c>
      <c r="I5984" s="102" t="s">
        <v>30670</v>
      </c>
      <c r="J5984" s="102" t="s">
        <v>19112</v>
      </c>
      <c r="K5984" s="102"/>
      <c r="L5984" s="111" t="s">
        <v>12315</v>
      </c>
      <c r="M5984" s="102">
        <v>1.25</v>
      </c>
      <c r="N5984" s="125" t="s">
        <v>32585</v>
      </c>
      <c r="O5984" s="102" t="s">
        <v>10189</v>
      </c>
      <c r="P5984" s="102"/>
      <c r="Q5984" s="102" t="s">
        <v>17446</v>
      </c>
      <c r="R5984" s="102"/>
      <c r="S5984" s="102"/>
      <c r="T5984" s="102" t="s">
        <v>20547</v>
      </c>
      <c r="U5984" s="102" t="s">
        <v>29676</v>
      </c>
      <c r="V5984" s="102">
        <v>5</v>
      </c>
      <c r="W5984" s="102"/>
      <c r="X5984" s="324"/>
    </row>
    <row r="5985" spans="1:24" ht="12.95" customHeight="1" x14ac:dyDescent="0.2">
      <c r="A5985" s="122">
        <v>2000</v>
      </c>
      <c r="B5985" s="122" t="s">
        <v>2748</v>
      </c>
      <c r="C5985" s="102" t="s">
        <v>2511</v>
      </c>
      <c r="D5985" s="111" t="s">
        <v>2998</v>
      </c>
      <c r="E5985" s="102" t="s">
        <v>5927</v>
      </c>
      <c r="F5985" s="104" t="s">
        <v>14834</v>
      </c>
      <c r="G5985" s="105">
        <v>16494</v>
      </c>
      <c r="H5985" s="102" t="s">
        <v>11819</v>
      </c>
      <c r="I5985" s="102" t="s">
        <v>30670</v>
      </c>
      <c r="J5985" s="102" t="s">
        <v>2999</v>
      </c>
      <c r="K5985" s="102"/>
      <c r="L5985" s="111" t="s">
        <v>12316</v>
      </c>
      <c r="M5985" s="102">
        <v>1</v>
      </c>
      <c r="N5985" s="125" t="s">
        <v>32586</v>
      </c>
      <c r="O5985" s="102" t="s">
        <v>3620</v>
      </c>
      <c r="P5985" s="102" t="s">
        <v>9125</v>
      </c>
      <c r="Q5985" s="102" t="s">
        <v>19113</v>
      </c>
      <c r="R5985" s="102"/>
      <c r="S5985" s="102"/>
      <c r="T5985" s="102" t="s">
        <v>20546</v>
      </c>
      <c r="U5985" s="102" t="s">
        <v>29678</v>
      </c>
      <c r="V5985" s="102" t="s">
        <v>7254</v>
      </c>
      <c r="W5985" s="102"/>
      <c r="X5985" s="324"/>
    </row>
    <row r="5986" spans="1:24" ht="12.95" customHeight="1" x14ac:dyDescent="0.2">
      <c r="A5986" s="122">
        <v>2000</v>
      </c>
      <c r="B5986" s="122" t="s">
        <v>2748</v>
      </c>
      <c r="C5986" s="102" t="s">
        <v>2511</v>
      </c>
      <c r="D5986" s="111" t="s">
        <v>13710</v>
      </c>
      <c r="E5986" s="102" t="s">
        <v>5928</v>
      </c>
      <c r="F5986" s="104" t="s">
        <v>14834</v>
      </c>
      <c r="G5986" s="105">
        <v>16178</v>
      </c>
      <c r="H5986" s="102" t="s">
        <v>4890</v>
      </c>
      <c r="I5986" s="102" t="s">
        <v>30670</v>
      </c>
      <c r="J5986" s="102" t="s">
        <v>29679</v>
      </c>
      <c r="K5986" s="102"/>
      <c r="L5986" s="111" t="s">
        <v>2390</v>
      </c>
      <c r="M5986" s="102">
        <v>0.5</v>
      </c>
      <c r="N5986" s="125">
        <v>18</v>
      </c>
      <c r="O5986" s="102" t="s">
        <v>3620</v>
      </c>
      <c r="P5986" s="102" t="s">
        <v>162</v>
      </c>
      <c r="Q5986" s="102" t="s">
        <v>17671</v>
      </c>
      <c r="R5986" s="102"/>
      <c r="S5986" s="102"/>
      <c r="T5986" s="102" t="s">
        <v>20546</v>
      </c>
      <c r="U5986" s="102" t="s">
        <v>29680</v>
      </c>
      <c r="V5986" s="102">
        <v>6</v>
      </c>
      <c r="W5986" s="102"/>
      <c r="X5986" s="324"/>
    </row>
    <row r="5987" spans="1:24" ht="12.95" customHeight="1" x14ac:dyDescent="0.2">
      <c r="A5987" s="122">
        <v>2000</v>
      </c>
      <c r="B5987" s="122" t="s">
        <v>2748</v>
      </c>
      <c r="C5987" s="102" t="s">
        <v>2511</v>
      </c>
      <c r="D5987" s="111" t="s">
        <v>3871</v>
      </c>
      <c r="E5987" s="102" t="s">
        <v>13451</v>
      </c>
      <c r="F5987" s="104" t="s">
        <v>14834</v>
      </c>
      <c r="G5987" s="105">
        <v>16285</v>
      </c>
      <c r="H5987" s="102" t="s">
        <v>4890</v>
      </c>
      <c r="I5987" s="102" t="s">
        <v>30670</v>
      </c>
      <c r="J5987" s="102" t="s">
        <v>19116</v>
      </c>
      <c r="K5987" s="102"/>
      <c r="L5987" s="111" t="s">
        <v>2252</v>
      </c>
      <c r="M5987" s="102">
        <v>0.5</v>
      </c>
      <c r="N5987" s="125">
        <v>46</v>
      </c>
      <c r="O5987" s="102"/>
      <c r="P5987" s="102"/>
      <c r="Q5987" s="102" t="s">
        <v>17473</v>
      </c>
      <c r="R5987" s="102"/>
      <c r="S5987" s="102"/>
      <c r="T5987" s="102" t="s">
        <v>20547</v>
      </c>
      <c r="U5987" s="102" t="s">
        <v>29681</v>
      </c>
      <c r="V5987" s="102">
        <v>5</v>
      </c>
      <c r="W5987" s="102"/>
      <c r="X5987" s="324"/>
    </row>
    <row r="5988" spans="1:24" ht="12.95" customHeight="1" x14ac:dyDescent="0.2">
      <c r="A5988" s="122">
        <v>2000</v>
      </c>
      <c r="B5988" s="122" t="s">
        <v>2748</v>
      </c>
      <c r="C5988" s="102" t="s">
        <v>2511</v>
      </c>
      <c r="D5988" s="111" t="s">
        <v>8434</v>
      </c>
      <c r="E5988" s="102" t="s">
        <v>13452</v>
      </c>
      <c r="F5988" s="104" t="s">
        <v>14834</v>
      </c>
      <c r="G5988" s="105">
        <v>16497</v>
      </c>
      <c r="H5988" s="102" t="s">
        <v>11819</v>
      </c>
      <c r="I5988" s="102" t="s">
        <v>30670</v>
      </c>
      <c r="J5988" s="102" t="s">
        <v>19117</v>
      </c>
      <c r="K5988" s="102"/>
      <c r="L5988" s="111" t="s">
        <v>2253</v>
      </c>
      <c r="M5988" s="102">
        <v>0.5</v>
      </c>
      <c r="N5988" s="125">
        <v>19</v>
      </c>
      <c r="O5988" s="102"/>
      <c r="P5988" s="102" t="s">
        <v>162</v>
      </c>
      <c r="Q5988" s="102" t="s">
        <v>16762</v>
      </c>
      <c r="R5988" s="102"/>
      <c r="S5988" s="102" t="s">
        <v>8315</v>
      </c>
      <c r="T5988" s="102" t="s">
        <v>20546</v>
      </c>
      <c r="U5988" s="102" t="s">
        <v>29682</v>
      </c>
      <c r="V5988" s="102">
        <v>7</v>
      </c>
      <c r="W5988" s="102"/>
      <c r="X5988" s="324"/>
    </row>
    <row r="5989" spans="1:24" ht="12.95" customHeight="1" x14ac:dyDescent="0.2">
      <c r="A5989" s="122">
        <v>2002</v>
      </c>
      <c r="B5989" s="122" t="s">
        <v>2748</v>
      </c>
      <c r="C5989" s="103" t="s">
        <v>2512</v>
      </c>
      <c r="D5989" s="102" t="s">
        <v>5704</v>
      </c>
      <c r="E5989" s="102" t="s">
        <v>11709</v>
      </c>
      <c r="F5989" s="104" t="s">
        <v>14834</v>
      </c>
      <c r="G5989" s="105">
        <v>16305</v>
      </c>
      <c r="H5989" s="102" t="s">
        <v>11819</v>
      </c>
      <c r="I5989" s="102" t="s">
        <v>30670</v>
      </c>
      <c r="J5989" s="102" t="s">
        <v>7037</v>
      </c>
      <c r="K5989" s="102"/>
      <c r="L5989" s="111"/>
      <c r="M5989" s="102">
        <v>1</v>
      </c>
      <c r="N5989" s="108" t="s">
        <v>32587</v>
      </c>
      <c r="O5989" s="102" t="s">
        <v>9125</v>
      </c>
      <c r="P5989" s="39"/>
      <c r="Q5989" s="39" t="s">
        <v>16893</v>
      </c>
      <c r="R5989" s="102"/>
      <c r="S5989" s="102"/>
      <c r="T5989" s="102" t="s">
        <v>20547</v>
      </c>
      <c r="U5989" s="102" t="s">
        <v>29683</v>
      </c>
      <c r="V5989" s="102">
        <v>6</v>
      </c>
      <c r="W5989" s="102"/>
      <c r="X5989" s="113"/>
    </row>
    <row r="5990" spans="1:24" ht="12.95" customHeight="1" x14ac:dyDescent="0.2">
      <c r="A5990" s="122">
        <v>2002</v>
      </c>
      <c r="B5990" s="122" t="s">
        <v>2748</v>
      </c>
      <c r="C5990" s="102" t="s">
        <v>2512</v>
      </c>
      <c r="D5990" s="102" t="s">
        <v>9472</v>
      </c>
      <c r="E5990" s="102" t="s">
        <v>9471</v>
      </c>
      <c r="F5990" s="104" t="s">
        <v>14834</v>
      </c>
      <c r="G5990" s="105">
        <v>16505</v>
      </c>
      <c r="H5990" s="102" t="s">
        <v>11819</v>
      </c>
      <c r="I5990" s="102" t="s">
        <v>30670</v>
      </c>
      <c r="J5990" s="102" t="s">
        <v>7045</v>
      </c>
      <c r="K5990" s="102"/>
      <c r="L5990" s="111"/>
      <c r="M5990" s="102">
        <v>0.5</v>
      </c>
      <c r="N5990" s="108">
        <v>44</v>
      </c>
      <c r="O5990" s="102" t="s">
        <v>10189</v>
      </c>
      <c r="P5990" s="39"/>
      <c r="Q5990" s="39" t="s">
        <v>17504</v>
      </c>
      <c r="R5990" s="102"/>
      <c r="S5990" s="102"/>
      <c r="T5990" s="102" t="s">
        <v>20546</v>
      </c>
      <c r="U5990" s="102" t="s">
        <v>18497</v>
      </c>
      <c r="V5990" s="102">
        <v>4.5</v>
      </c>
      <c r="W5990" s="102"/>
      <c r="X5990" s="113"/>
    </row>
    <row r="5991" spans="1:24" ht="12.95" customHeight="1" x14ac:dyDescent="0.2">
      <c r="A5991" s="122">
        <v>2002</v>
      </c>
      <c r="B5991" s="122" t="s">
        <v>2748</v>
      </c>
      <c r="C5991" s="102" t="s">
        <v>2512</v>
      </c>
      <c r="D5991" s="102" t="s">
        <v>5994</v>
      </c>
      <c r="E5991" s="102" t="s">
        <v>9473</v>
      </c>
      <c r="F5991" s="104" t="s">
        <v>14834</v>
      </c>
      <c r="G5991" s="105">
        <v>16532</v>
      </c>
      <c r="H5991" s="102" t="s">
        <v>11819</v>
      </c>
      <c r="I5991" s="102" t="s">
        <v>30670</v>
      </c>
      <c r="J5991" s="102" t="s">
        <v>14443</v>
      </c>
      <c r="K5991" s="102"/>
      <c r="L5991" s="111"/>
      <c r="M5991" s="102">
        <v>1</v>
      </c>
      <c r="N5991" s="108" t="s">
        <v>30968</v>
      </c>
      <c r="O5991" s="102" t="s">
        <v>10189</v>
      </c>
      <c r="P5991" s="39" t="s">
        <v>162</v>
      </c>
      <c r="Q5991" s="39" t="s">
        <v>16895</v>
      </c>
      <c r="R5991" s="102"/>
      <c r="S5991" s="102" t="s">
        <v>8315</v>
      </c>
      <c r="T5991" s="102" t="s">
        <v>20546</v>
      </c>
      <c r="U5991" s="102" t="s">
        <v>29684</v>
      </c>
      <c r="V5991" s="102">
        <v>6.5</v>
      </c>
      <c r="W5991" s="102"/>
      <c r="X5991" s="113"/>
    </row>
    <row r="5992" spans="1:24" ht="12.95" customHeight="1" x14ac:dyDescent="0.2">
      <c r="A5992" s="122">
        <v>2002</v>
      </c>
      <c r="B5992" s="122" t="s">
        <v>2748</v>
      </c>
      <c r="C5992" s="102" t="s">
        <v>2512</v>
      </c>
      <c r="D5992" s="102" t="s">
        <v>7769</v>
      </c>
      <c r="E5992" s="102" t="s">
        <v>5995</v>
      </c>
      <c r="F5992" s="104" t="s">
        <v>14834</v>
      </c>
      <c r="G5992" s="105">
        <v>16494</v>
      </c>
      <c r="H5992" s="102" t="s">
        <v>11819</v>
      </c>
      <c r="I5992" s="102" t="s">
        <v>30670</v>
      </c>
      <c r="J5992" s="102" t="s">
        <v>4815</v>
      </c>
      <c r="K5992" s="102"/>
      <c r="L5992" s="111"/>
      <c r="M5992" s="102">
        <v>2</v>
      </c>
      <c r="N5992" s="112" t="s">
        <v>15986</v>
      </c>
      <c r="O5992" s="102" t="s">
        <v>19792</v>
      </c>
      <c r="P5992" s="39" t="s">
        <v>162</v>
      </c>
      <c r="Q5992" s="39" t="s">
        <v>16887</v>
      </c>
      <c r="R5992" s="102"/>
      <c r="S5992" s="102" t="s">
        <v>8315</v>
      </c>
      <c r="T5992" s="102" t="s">
        <v>20546</v>
      </c>
      <c r="U5992" s="102" t="s">
        <v>29685</v>
      </c>
      <c r="V5992" s="102">
        <v>8</v>
      </c>
      <c r="W5992" s="102"/>
      <c r="X5992" s="113"/>
    </row>
    <row r="5993" spans="1:24" ht="12.95" customHeight="1" x14ac:dyDescent="0.2">
      <c r="A5993" s="122">
        <v>2002</v>
      </c>
      <c r="B5993" s="122" t="s">
        <v>2748</v>
      </c>
      <c r="C5993" s="102" t="s">
        <v>2512</v>
      </c>
      <c r="D5993" s="102" t="s">
        <v>5924</v>
      </c>
      <c r="E5993" s="102" t="s">
        <v>7770</v>
      </c>
      <c r="F5993" s="104" t="s">
        <v>14834</v>
      </c>
      <c r="G5993" s="105">
        <v>16332</v>
      </c>
      <c r="H5993" s="102" t="s">
        <v>11819</v>
      </c>
      <c r="I5993" s="102" t="s">
        <v>30670</v>
      </c>
      <c r="J5993" s="102" t="s">
        <v>8778</v>
      </c>
      <c r="K5993" s="102"/>
      <c r="L5993" s="111"/>
      <c r="M5993" s="102">
        <v>2</v>
      </c>
      <c r="N5993" s="112" t="s">
        <v>15986</v>
      </c>
      <c r="O5993" s="102" t="s">
        <v>2547</v>
      </c>
      <c r="P5993" s="39" t="s">
        <v>8076</v>
      </c>
      <c r="Q5993" s="39" t="s">
        <v>17935</v>
      </c>
      <c r="R5993" s="102"/>
      <c r="S5993" s="102" t="s">
        <v>8315</v>
      </c>
      <c r="T5993" s="102" t="s">
        <v>20547</v>
      </c>
      <c r="U5993" s="102" t="s">
        <v>29686</v>
      </c>
      <c r="V5993" s="102">
        <v>8</v>
      </c>
      <c r="W5993" s="102"/>
      <c r="X5993" s="113"/>
    </row>
    <row r="5994" spans="1:24" ht="12.95" customHeight="1" x14ac:dyDescent="0.2">
      <c r="A5994" s="122">
        <v>2002</v>
      </c>
      <c r="B5994" s="122" t="s">
        <v>2748</v>
      </c>
      <c r="C5994" s="103" t="s">
        <v>2513</v>
      </c>
      <c r="D5994" s="102" t="s">
        <v>7065</v>
      </c>
      <c r="E5994" s="102">
        <v>1</v>
      </c>
      <c r="F5994" s="104" t="s">
        <v>14834</v>
      </c>
      <c r="G5994" s="105">
        <v>15872</v>
      </c>
      <c r="H5994" s="102" t="s">
        <v>11819</v>
      </c>
      <c r="I5994" s="102" t="s">
        <v>30670</v>
      </c>
      <c r="J5994" s="102" t="s">
        <v>12730</v>
      </c>
      <c r="K5994" s="102"/>
      <c r="L5994" s="111"/>
      <c r="M5994" s="102">
        <v>2</v>
      </c>
      <c r="N5994" s="112" t="s">
        <v>18499</v>
      </c>
      <c r="O5994" s="102" t="s">
        <v>17473</v>
      </c>
      <c r="P5994" s="39" t="s">
        <v>9125</v>
      </c>
      <c r="Q5994" s="39" t="s">
        <v>16753</v>
      </c>
      <c r="R5994" s="102"/>
      <c r="S5994" s="102" t="s">
        <v>8315</v>
      </c>
      <c r="T5994" s="102" t="s">
        <v>21275</v>
      </c>
      <c r="U5994" s="102" t="s">
        <v>29874</v>
      </c>
      <c r="V5994" s="102">
        <v>8</v>
      </c>
      <c r="W5994" s="102"/>
      <c r="X5994" s="113"/>
    </row>
    <row r="5995" spans="1:24" ht="12.95" customHeight="1" x14ac:dyDescent="0.2">
      <c r="A5995" s="122">
        <v>2002</v>
      </c>
      <c r="B5995" s="122" t="s">
        <v>2748</v>
      </c>
      <c r="C5995" s="102" t="s">
        <v>2513</v>
      </c>
      <c r="D5995" s="102" t="s">
        <v>10266</v>
      </c>
      <c r="E5995" s="102">
        <v>2</v>
      </c>
      <c r="F5995" s="104" t="s">
        <v>14834</v>
      </c>
      <c r="G5995" s="105">
        <v>15903</v>
      </c>
      <c r="H5995" s="102" t="s">
        <v>11819</v>
      </c>
      <c r="I5995" s="102" t="s">
        <v>30670</v>
      </c>
      <c r="J5995" s="102" t="s">
        <v>8967</v>
      </c>
      <c r="K5995" s="102"/>
      <c r="L5995" s="111"/>
      <c r="M5995" s="102">
        <v>1.75</v>
      </c>
      <c r="N5995" s="108" t="s">
        <v>32588</v>
      </c>
      <c r="O5995" s="102" t="s">
        <v>5985</v>
      </c>
      <c r="P5995" s="39" t="s">
        <v>9125</v>
      </c>
      <c r="Q5995" s="39" t="s">
        <v>19534</v>
      </c>
      <c r="R5995" s="102"/>
      <c r="S5995" s="102" t="s">
        <v>11080</v>
      </c>
      <c r="T5995" s="102" t="s">
        <v>21275</v>
      </c>
      <c r="U5995" s="102" t="s">
        <v>29874</v>
      </c>
      <c r="V5995" s="102">
        <v>7</v>
      </c>
      <c r="W5995" s="102"/>
      <c r="X5995" s="113"/>
    </row>
    <row r="5996" spans="1:24" ht="12.95" customHeight="1" x14ac:dyDescent="0.2">
      <c r="A5996" s="122">
        <v>2002</v>
      </c>
      <c r="B5996" s="122" t="s">
        <v>2748</v>
      </c>
      <c r="C5996" s="102" t="s">
        <v>2513</v>
      </c>
      <c r="D5996" s="102" t="s">
        <v>3087</v>
      </c>
      <c r="E5996" s="102">
        <v>3</v>
      </c>
      <c r="F5996" s="104" t="s">
        <v>14834</v>
      </c>
      <c r="G5996" s="105">
        <v>15905</v>
      </c>
      <c r="H5996" s="102" t="s">
        <v>11819</v>
      </c>
      <c r="I5996" s="102" t="s">
        <v>30670</v>
      </c>
      <c r="J5996" s="102" t="s">
        <v>11958</v>
      </c>
      <c r="K5996" s="102"/>
      <c r="L5996" s="111"/>
      <c r="M5996" s="102">
        <v>1.75</v>
      </c>
      <c r="N5996" s="108" t="s">
        <v>32549</v>
      </c>
      <c r="O5996" s="102"/>
      <c r="P5996" s="39"/>
      <c r="Q5996" s="39" t="s">
        <v>16869</v>
      </c>
      <c r="R5996" s="102"/>
      <c r="S5996" s="102"/>
      <c r="T5996" s="102" t="s">
        <v>21275</v>
      </c>
      <c r="U5996" s="102" t="s">
        <v>29874</v>
      </c>
      <c r="V5996" s="102">
        <v>5.5</v>
      </c>
      <c r="W5996" s="102"/>
      <c r="X5996" s="113"/>
    </row>
    <row r="5997" spans="1:24" ht="12.95" customHeight="1" x14ac:dyDescent="0.2">
      <c r="A5997" s="122">
        <v>2002</v>
      </c>
      <c r="B5997" s="122" t="s">
        <v>2748</v>
      </c>
      <c r="C5997" s="102" t="s">
        <v>2513</v>
      </c>
      <c r="D5997" s="102" t="s">
        <v>12670</v>
      </c>
      <c r="E5997" s="102">
        <v>4</v>
      </c>
      <c r="F5997" s="104" t="s">
        <v>14834</v>
      </c>
      <c r="G5997" s="105">
        <v>15909</v>
      </c>
      <c r="H5997" s="102" t="s">
        <v>30670</v>
      </c>
      <c r="I5997" s="102" t="s">
        <v>11819</v>
      </c>
      <c r="J5997" s="102" t="s">
        <v>8779</v>
      </c>
      <c r="K5997" s="102"/>
      <c r="L5997" s="111"/>
      <c r="M5997" s="102">
        <v>2</v>
      </c>
      <c r="N5997" s="112" t="s">
        <v>18371</v>
      </c>
      <c r="O5997" s="102" t="s">
        <v>17671</v>
      </c>
      <c r="P5997" s="39"/>
      <c r="Q5997" s="39" t="s">
        <v>19170</v>
      </c>
      <c r="R5997" s="102"/>
      <c r="S5997" s="102" t="s">
        <v>8315</v>
      </c>
      <c r="T5997" s="102" t="s">
        <v>21275</v>
      </c>
      <c r="U5997" s="102" t="s">
        <v>29875</v>
      </c>
      <c r="V5997" s="102">
        <v>6</v>
      </c>
      <c r="W5997" s="102"/>
      <c r="X5997" s="113"/>
    </row>
    <row r="5998" spans="1:24" ht="12.95" customHeight="1" x14ac:dyDescent="0.2">
      <c r="A5998" s="122">
        <v>2002</v>
      </c>
      <c r="B5998" s="122" t="s">
        <v>2748</v>
      </c>
      <c r="C5998" s="102" t="s">
        <v>2513</v>
      </c>
      <c r="D5998" s="102" t="s">
        <v>12671</v>
      </c>
      <c r="E5998" s="102">
        <v>5</v>
      </c>
      <c r="F5998" s="104" t="s">
        <v>14834</v>
      </c>
      <c r="G5998" s="105">
        <v>15911</v>
      </c>
      <c r="H5998" s="102" t="s">
        <v>11819</v>
      </c>
      <c r="I5998" s="102" t="s">
        <v>30670</v>
      </c>
      <c r="J5998" s="102" t="s">
        <v>3943</v>
      </c>
      <c r="K5998" s="102"/>
      <c r="L5998" s="111"/>
      <c r="M5998" s="102">
        <v>3</v>
      </c>
      <c r="N5998" s="112" t="s">
        <v>18500</v>
      </c>
      <c r="O5998" s="102" t="s">
        <v>65</v>
      </c>
      <c r="P5998" s="39" t="s">
        <v>162</v>
      </c>
      <c r="Q5998" s="39" t="s">
        <v>20246</v>
      </c>
      <c r="R5998" s="102"/>
      <c r="S5998" s="102" t="s">
        <v>9435</v>
      </c>
      <c r="T5998" s="102" t="s">
        <v>21275</v>
      </c>
      <c r="U5998" s="102" t="s">
        <v>29876</v>
      </c>
      <c r="V5998" s="102">
        <v>7.5</v>
      </c>
      <c r="W5998" s="102"/>
      <c r="X5998" s="113"/>
    </row>
    <row r="5999" spans="1:24" ht="12.95" customHeight="1" x14ac:dyDescent="0.2">
      <c r="A5999" s="122">
        <v>2002</v>
      </c>
      <c r="B5999" s="122" t="s">
        <v>2748</v>
      </c>
      <c r="C5999" s="102" t="s">
        <v>2513</v>
      </c>
      <c r="D5999" s="102" t="s">
        <v>12672</v>
      </c>
      <c r="E5999" s="102">
        <v>6</v>
      </c>
      <c r="F5999" s="104" t="s">
        <v>14834</v>
      </c>
      <c r="G5999" s="105">
        <v>15920</v>
      </c>
      <c r="H5999" s="115" t="s">
        <v>11819</v>
      </c>
      <c r="I5999" s="102" t="s">
        <v>30670</v>
      </c>
      <c r="J5999" s="102" t="s">
        <v>9926</v>
      </c>
      <c r="K5999" s="102"/>
      <c r="L5999" s="111"/>
      <c r="M5999" s="102">
        <v>1</v>
      </c>
      <c r="N5999" s="108" t="s">
        <v>32589</v>
      </c>
      <c r="O5999" s="102"/>
      <c r="P5999" s="39" t="s">
        <v>9125</v>
      </c>
      <c r="Q5999" s="39" t="s">
        <v>16875</v>
      </c>
      <c r="R5999" s="102"/>
      <c r="S5999" s="102"/>
      <c r="T5999" s="102" t="s">
        <v>21275</v>
      </c>
      <c r="U5999" s="102" t="s">
        <v>29874</v>
      </c>
      <c r="V5999" s="102">
        <v>7.5</v>
      </c>
      <c r="W5999" s="102"/>
      <c r="X5999" s="113"/>
    </row>
    <row r="6000" spans="1:24" ht="12.95" customHeight="1" x14ac:dyDescent="0.2">
      <c r="A6000" s="122">
        <v>2002</v>
      </c>
      <c r="B6000" s="122" t="s">
        <v>2748</v>
      </c>
      <c r="C6000" s="102" t="s">
        <v>2513</v>
      </c>
      <c r="D6000" s="102" t="s">
        <v>12669</v>
      </c>
      <c r="E6000" s="102">
        <v>7</v>
      </c>
      <c r="F6000" s="104" t="s">
        <v>14834</v>
      </c>
      <c r="G6000" s="105">
        <v>15922</v>
      </c>
      <c r="H6000" s="115" t="s">
        <v>11819</v>
      </c>
      <c r="I6000" s="102" t="s">
        <v>30670</v>
      </c>
      <c r="J6000" s="102" t="s">
        <v>8028</v>
      </c>
      <c r="K6000" s="102"/>
      <c r="L6000" s="111"/>
      <c r="M6000" s="102">
        <v>2</v>
      </c>
      <c r="N6000" s="112" t="s">
        <v>18501</v>
      </c>
      <c r="O6000" s="102"/>
      <c r="P6000" s="39" t="s">
        <v>16499</v>
      </c>
      <c r="Q6000" s="39" t="s">
        <v>20246</v>
      </c>
      <c r="R6000" s="102"/>
      <c r="S6000" s="102" t="s">
        <v>11080</v>
      </c>
      <c r="T6000" s="102" t="s">
        <v>21275</v>
      </c>
      <c r="U6000" s="102" t="s">
        <v>29874</v>
      </c>
      <c r="V6000" s="102">
        <v>7</v>
      </c>
      <c r="W6000" s="102"/>
      <c r="X6000" s="113"/>
    </row>
    <row r="6001" spans="1:24" ht="12.95" customHeight="1" x14ac:dyDescent="0.2">
      <c r="A6001" s="122">
        <v>2002</v>
      </c>
      <c r="B6001" s="122" t="s">
        <v>2748</v>
      </c>
      <c r="C6001" s="102" t="s">
        <v>2513</v>
      </c>
      <c r="D6001" s="102" t="s">
        <v>2312</v>
      </c>
      <c r="E6001" s="102">
        <v>8</v>
      </c>
      <c r="F6001" s="104" t="s">
        <v>14834</v>
      </c>
      <c r="G6001" s="105">
        <v>15923</v>
      </c>
      <c r="H6001" s="115" t="s">
        <v>11819</v>
      </c>
      <c r="I6001" s="102" t="s">
        <v>30670</v>
      </c>
      <c r="J6001" s="102" t="s">
        <v>8029</v>
      </c>
      <c r="K6001" s="102"/>
      <c r="L6001" s="111"/>
      <c r="M6001" s="102">
        <v>2</v>
      </c>
      <c r="N6001" s="112" t="s">
        <v>16629</v>
      </c>
      <c r="O6001" s="102" t="s">
        <v>683</v>
      </c>
      <c r="P6001" s="39" t="s">
        <v>9125</v>
      </c>
      <c r="Q6001" s="39" t="s">
        <v>16543</v>
      </c>
      <c r="R6001" s="102"/>
      <c r="S6001" s="102"/>
      <c r="T6001" s="102" t="s">
        <v>21275</v>
      </c>
      <c r="U6001" s="102" t="s">
        <v>29877</v>
      </c>
      <c r="V6001" s="102">
        <v>6</v>
      </c>
      <c r="W6001" s="102"/>
      <c r="X6001" s="113"/>
    </row>
    <row r="6002" spans="1:24" ht="12.95" customHeight="1" x14ac:dyDescent="0.2">
      <c r="A6002" s="122">
        <v>2003</v>
      </c>
      <c r="B6002" s="122" t="s">
        <v>2748</v>
      </c>
      <c r="C6002" s="103" t="s">
        <v>2514</v>
      </c>
      <c r="D6002" s="102" t="s">
        <v>10140</v>
      </c>
      <c r="E6002" s="102">
        <v>9</v>
      </c>
      <c r="F6002" s="104" t="s">
        <v>14834</v>
      </c>
      <c r="G6002" s="105">
        <v>15953</v>
      </c>
      <c r="H6002" s="115" t="s">
        <v>7198</v>
      </c>
      <c r="I6002" s="102" t="s">
        <v>30670</v>
      </c>
      <c r="J6002" s="102" t="s">
        <v>7518</v>
      </c>
      <c r="K6002" s="102"/>
      <c r="L6002" s="111"/>
      <c r="M6002" s="102">
        <v>1</v>
      </c>
      <c r="N6002" s="108" t="s">
        <v>32025</v>
      </c>
      <c r="O6002" s="102"/>
      <c r="P6002" s="39" t="s">
        <v>2447</v>
      </c>
      <c r="Q6002" s="39" t="s">
        <v>16880</v>
      </c>
      <c r="R6002" s="102"/>
      <c r="S6002" s="102"/>
      <c r="T6002" s="102" t="s">
        <v>21275</v>
      </c>
      <c r="U6002" s="102" t="s">
        <v>5582</v>
      </c>
      <c r="V6002" s="102">
        <v>5.5</v>
      </c>
      <c r="W6002" s="102"/>
      <c r="X6002" s="113"/>
    </row>
    <row r="6003" spans="1:24" ht="12.95" customHeight="1" x14ac:dyDescent="0.2">
      <c r="A6003" s="122">
        <v>2003</v>
      </c>
      <c r="B6003" s="122" t="s">
        <v>2748</v>
      </c>
      <c r="C6003" s="102" t="s">
        <v>2514</v>
      </c>
      <c r="D6003" s="102" t="s">
        <v>6548</v>
      </c>
      <c r="E6003" s="102">
        <v>10</v>
      </c>
      <c r="F6003" s="104" t="s">
        <v>14834</v>
      </c>
      <c r="G6003" s="105">
        <v>15956</v>
      </c>
      <c r="H6003" s="115" t="s">
        <v>7198</v>
      </c>
      <c r="I6003" s="102" t="s">
        <v>30670</v>
      </c>
      <c r="J6003" s="102" t="s">
        <v>7519</v>
      </c>
      <c r="K6003" s="102" t="s">
        <v>10141</v>
      </c>
      <c r="L6003" s="111"/>
      <c r="M6003" s="102">
        <v>1</v>
      </c>
      <c r="N6003" s="108" t="s">
        <v>32025</v>
      </c>
      <c r="O6003" s="102"/>
      <c r="P6003" s="39" t="s">
        <v>9125</v>
      </c>
      <c r="Q6003" s="39" t="s">
        <v>16122</v>
      </c>
      <c r="R6003" s="102"/>
      <c r="S6003" s="102"/>
      <c r="T6003" s="102" t="s">
        <v>21275</v>
      </c>
      <c r="U6003" s="102" t="s">
        <v>13305</v>
      </c>
      <c r="V6003" s="102">
        <v>6.5</v>
      </c>
      <c r="W6003" s="102"/>
      <c r="X6003" s="113"/>
    </row>
    <row r="6004" spans="1:24" ht="12.95" customHeight="1" x14ac:dyDescent="0.2">
      <c r="A6004" s="122">
        <v>2003</v>
      </c>
      <c r="B6004" s="122" t="s">
        <v>2748</v>
      </c>
      <c r="C6004" s="102" t="s">
        <v>2514</v>
      </c>
      <c r="D6004" s="102" t="s">
        <v>15066</v>
      </c>
      <c r="E6004" s="102">
        <v>11</v>
      </c>
      <c r="F6004" s="104" t="s">
        <v>14834</v>
      </c>
      <c r="G6004" s="105">
        <v>15980</v>
      </c>
      <c r="H6004" s="115" t="s">
        <v>11819</v>
      </c>
      <c r="I6004" s="102" t="s">
        <v>30670</v>
      </c>
      <c r="J6004" s="102" t="s">
        <v>4917</v>
      </c>
      <c r="K6004" s="102"/>
      <c r="L6004" s="111"/>
      <c r="M6004" s="102">
        <v>1.5</v>
      </c>
      <c r="N6004" s="108" t="s">
        <v>32590</v>
      </c>
      <c r="O6004" s="102" t="s">
        <v>683</v>
      </c>
      <c r="P6004" s="39" t="s">
        <v>13301</v>
      </c>
      <c r="Q6004" s="39" t="s">
        <v>17392</v>
      </c>
      <c r="R6004" s="102"/>
      <c r="S6004" s="102" t="s">
        <v>9435</v>
      </c>
      <c r="T6004" s="102" t="s">
        <v>21275</v>
      </c>
      <c r="U6004" s="102" t="s">
        <v>29874</v>
      </c>
      <c r="V6004" s="102">
        <v>6.5</v>
      </c>
      <c r="W6004" s="102"/>
      <c r="X6004" s="113"/>
    </row>
    <row r="6005" spans="1:24" ht="12.95" customHeight="1" x14ac:dyDescent="0.2">
      <c r="A6005" s="122">
        <v>2003</v>
      </c>
      <c r="B6005" s="122" t="s">
        <v>2748</v>
      </c>
      <c r="C6005" s="102" t="s">
        <v>2514</v>
      </c>
      <c r="D6005" s="102" t="s">
        <v>15067</v>
      </c>
      <c r="E6005" s="102">
        <v>12</v>
      </c>
      <c r="F6005" s="104" t="s">
        <v>14834</v>
      </c>
      <c r="G6005" s="105">
        <v>16046</v>
      </c>
      <c r="H6005" s="102" t="s">
        <v>30670</v>
      </c>
      <c r="I6005" s="115" t="s">
        <v>11819</v>
      </c>
      <c r="J6005" s="102" t="s">
        <v>7520</v>
      </c>
      <c r="K6005" s="102"/>
      <c r="L6005" s="111"/>
      <c r="M6005" s="102">
        <v>2</v>
      </c>
      <c r="N6005" s="112" t="s">
        <v>18397</v>
      </c>
      <c r="O6005" s="102" t="s">
        <v>16831</v>
      </c>
      <c r="P6005" s="39" t="s">
        <v>9160</v>
      </c>
      <c r="Q6005" s="39" t="s">
        <v>19101</v>
      </c>
      <c r="R6005" s="102"/>
      <c r="S6005" s="102" t="s">
        <v>8315</v>
      </c>
      <c r="T6005" s="102" t="s">
        <v>21275</v>
      </c>
      <c r="U6005" s="102" t="s">
        <v>29878</v>
      </c>
      <c r="V6005" s="102">
        <v>7</v>
      </c>
      <c r="W6005" s="102"/>
      <c r="X6005" s="113"/>
    </row>
    <row r="6006" spans="1:24" ht="12.95" customHeight="1" x14ac:dyDescent="0.2">
      <c r="A6006" s="122">
        <v>2003</v>
      </c>
      <c r="B6006" s="122" t="s">
        <v>2748</v>
      </c>
      <c r="C6006" s="102" t="s">
        <v>2514</v>
      </c>
      <c r="D6006" s="102" t="s">
        <v>7377</v>
      </c>
      <c r="E6006" s="102">
        <v>13</v>
      </c>
      <c r="F6006" s="104" t="s">
        <v>14834</v>
      </c>
      <c r="G6006" s="105">
        <v>16048</v>
      </c>
      <c r="H6006" s="102" t="s">
        <v>30670</v>
      </c>
      <c r="I6006" s="115" t="s">
        <v>11819</v>
      </c>
      <c r="J6006" s="102" t="s">
        <v>7965</v>
      </c>
      <c r="K6006" s="102"/>
      <c r="L6006" s="111"/>
      <c r="M6006" s="102">
        <v>0.5</v>
      </c>
      <c r="N6006" s="108">
        <v>50</v>
      </c>
      <c r="O6006" s="102"/>
      <c r="P6006" s="39"/>
      <c r="Q6006" s="39" t="s">
        <v>15927</v>
      </c>
      <c r="R6006" s="102"/>
      <c r="S6006" s="102"/>
      <c r="T6006" s="102" t="s">
        <v>21275</v>
      </c>
      <c r="U6006" s="102"/>
      <c r="V6006" s="102">
        <v>4.5</v>
      </c>
      <c r="W6006" s="102"/>
      <c r="X6006" s="113"/>
    </row>
    <row r="6007" spans="1:24" ht="12.95" customHeight="1" x14ac:dyDescent="0.2">
      <c r="A6007" s="122">
        <v>2003</v>
      </c>
      <c r="B6007" s="122" t="s">
        <v>2748</v>
      </c>
      <c r="C6007" s="102" t="s">
        <v>2514</v>
      </c>
      <c r="D6007" s="102" t="s">
        <v>13780</v>
      </c>
      <c r="E6007" s="102">
        <v>14</v>
      </c>
      <c r="F6007" s="104" t="s">
        <v>14834</v>
      </c>
      <c r="G6007" s="105">
        <v>16063</v>
      </c>
      <c r="H6007" s="102" t="s">
        <v>11819</v>
      </c>
      <c r="I6007" s="102" t="s">
        <v>30670</v>
      </c>
      <c r="J6007" s="102" t="s">
        <v>716</v>
      </c>
      <c r="K6007" s="102"/>
      <c r="L6007" s="111"/>
      <c r="M6007" s="102">
        <v>1</v>
      </c>
      <c r="N6007" s="108" t="s">
        <v>32591</v>
      </c>
      <c r="O6007" s="102" t="s">
        <v>12721</v>
      </c>
      <c r="P6007" s="39" t="s">
        <v>9125</v>
      </c>
      <c r="Q6007" s="39" t="s">
        <v>19627</v>
      </c>
      <c r="R6007" s="102"/>
      <c r="S6007" s="102"/>
      <c r="T6007" s="102" t="s">
        <v>21275</v>
      </c>
      <c r="U6007" s="102" t="s">
        <v>29879</v>
      </c>
      <c r="V6007" s="102">
        <v>6.5</v>
      </c>
      <c r="W6007" s="102"/>
      <c r="X6007" s="113"/>
    </row>
    <row r="6008" spans="1:24" ht="12.95" customHeight="1" x14ac:dyDescent="0.2">
      <c r="A6008" s="122">
        <v>2003</v>
      </c>
      <c r="B6008" s="122" t="s">
        <v>2748</v>
      </c>
      <c r="C6008" s="102" t="s">
        <v>2514</v>
      </c>
      <c r="D6008" s="102" t="s">
        <v>13781</v>
      </c>
      <c r="E6008" s="102">
        <v>15</v>
      </c>
      <c r="F6008" s="104" t="s">
        <v>14834</v>
      </c>
      <c r="G6008" s="105">
        <v>16075</v>
      </c>
      <c r="H6008" s="115" t="s">
        <v>11819</v>
      </c>
      <c r="I6008" s="102" t="s">
        <v>30670</v>
      </c>
      <c r="J6008" s="102" t="s">
        <v>2055</v>
      </c>
      <c r="K6008" s="102"/>
      <c r="L6008" s="111"/>
      <c r="M6008" s="102">
        <v>0.5</v>
      </c>
      <c r="N6008" s="108">
        <v>46</v>
      </c>
      <c r="O6008" s="102"/>
      <c r="P6008" s="39"/>
      <c r="Q6008" s="39" t="s">
        <v>16880</v>
      </c>
      <c r="R6008" s="102"/>
      <c r="S6008" s="102" t="s">
        <v>8315</v>
      </c>
      <c r="T6008" s="102" t="s">
        <v>21275</v>
      </c>
      <c r="U6008" s="102" t="s">
        <v>29880</v>
      </c>
      <c r="V6008" s="102">
        <v>4.5</v>
      </c>
      <c r="W6008" s="102"/>
      <c r="X6008" s="113"/>
    </row>
    <row r="6009" spans="1:24" ht="12.95" customHeight="1" x14ac:dyDescent="0.2">
      <c r="A6009" s="122">
        <v>2003</v>
      </c>
      <c r="B6009" s="122" t="s">
        <v>2748</v>
      </c>
      <c r="C6009" s="102" t="s">
        <v>2514</v>
      </c>
      <c r="D6009" s="102" t="s">
        <v>13782</v>
      </c>
      <c r="E6009" s="102">
        <v>16</v>
      </c>
      <c r="F6009" s="104" t="s">
        <v>14834</v>
      </c>
      <c r="G6009" s="105">
        <v>16088</v>
      </c>
      <c r="H6009" s="115" t="s">
        <v>11819</v>
      </c>
      <c r="I6009" s="102" t="s">
        <v>30670</v>
      </c>
      <c r="J6009" s="102" t="s">
        <v>717</v>
      </c>
      <c r="K6009" s="102"/>
      <c r="L6009" s="111"/>
      <c r="M6009" s="102">
        <v>1.75</v>
      </c>
      <c r="N6009" s="108" t="s">
        <v>32591</v>
      </c>
      <c r="O6009" s="102" t="s">
        <v>5985</v>
      </c>
      <c r="P6009" s="39" t="s">
        <v>162</v>
      </c>
      <c r="Q6009" s="39" t="s">
        <v>19511</v>
      </c>
      <c r="R6009" s="102"/>
      <c r="S6009" s="102" t="s">
        <v>9435</v>
      </c>
      <c r="T6009" s="102" t="s">
        <v>21275</v>
      </c>
      <c r="U6009" s="102" t="s">
        <v>29881</v>
      </c>
      <c r="V6009" s="102">
        <v>7.5</v>
      </c>
      <c r="W6009" s="102"/>
      <c r="X6009" s="113"/>
    </row>
    <row r="6010" spans="1:24" ht="12.95" customHeight="1" x14ac:dyDescent="0.2">
      <c r="A6010" s="122">
        <v>2003</v>
      </c>
      <c r="B6010" s="122" t="s">
        <v>2748</v>
      </c>
      <c r="C6010" s="102" t="s">
        <v>2514</v>
      </c>
      <c r="D6010" s="102" t="s">
        <v>13783</v>
      </c>
      <c r="E6010" s="102">
        <v>17</v>
      </c>
      <c r="F6010" s="104" t="s">
        <v>14834</v>
      </c>
      <c r="G6010" s="105">
        <v>16215</v>
      </c>
      <c r="H6010" s="102" t="s">
        <v>11819</v>
      </c>
      <c r="I6010" s="102" t="s">
        <v>30670</v>
      </c>
      <c r="J6010" s="102" t="s">
        <v>5654</v>
      </c>
      <c r="K6010" s="102"/>
      <c r="L6010" s="111"/>
      <c r="M6010" s="102">
        <v>1</v>
      </c>
      <c r="N6010" s="108" t="s">
        <v>32406</v>
      </c>
      <c r="O6010" s="102" t="s">
        <v>12721</v>
      </c>
      <c r="P6010" s="39" t="s">
        <v>9125</v>
      </c>
      <c r="Q6010" s="39" t="s">
        <v>19695</v>
      </c>
      <c r="R6010" s="102"/>
      <c r="S6010" s="102" t="s">
        <v>9435</v>
      </c>
      <c r="T6010" s="102" t="s">
        <v>21275</v>
      </c>
      <c r="U6010" s="102" t="s">
        <v>29882</v>
      </c>
      <c r="V6010" s="102">
        <v>5.5</v>
      </c>
      <c r="W6010" s="102"/>
      <c r="X6010" s="113"/>
    </row>
    <row r="6011" spans="1:24" ht="12.95" customHeight="1" x14ac:dyDescent="0.2">
      <c r="A6011" s="122">
        <v>2003</v>
      </c>
      <c r="B6011" s="122" t="s">
        <v>2748</v>
      </c>
      <c r="C6011" s="102" t="s">
        <v>2514</v>
      </c>
      <c r="D6011" s="102" t="s">
        <v>10267</v>
      </c>
      <c r="E6011" s="102">
        <v>18</v>
      </c>
      <c r="F6011" s="104" t="s">
        <v>14834</v>
      </c>
      <c r="G6011" s="105">
        <v>16216</v>
      </c>
      <c r="H6011" s="102" t="s">
        <v>11819</v>
      </c>
      <c r="I6011" s="102" t="s">
        <v>30670</v>
      </c>
      <c r="J6011" s="102" t="s">
        <v>5654</v>
      </c>
      <c r="K6011" s="102"/>
      <c r="L6011" s="111"/>
      <c r="M6011" s="102">
        <v>3</v>
      </c>
      <c r="N6011" s="112" t="s">
        <v>18502</v>
      </c>
      <c r="O6011" s="102" t="s">
        <v>29883</v>
      </c>
      <c r="P6011" s="39" t="s">
        <v>162</v>
      </c>
      <c r="Q6011" s="39" t="s">
        <v>13207</v>
      </c>
      <c r="R6011" s="102"/>
      <c r="S6011" s="102"/>
      <c r="T6011" s="102" t="s">
        <v>21275</v>
      </c>
      <c r="U6011" s="102" t="s">
        <v>29874</v>
      </c>
      <c r="V6011" s="102">
        <v>5.5</v>
      </c>
      <c r="W6011" s="102"/>
      <c r="X6011" s="113"/>
    </row>
    <row r="6012" spans="1:24" ht="12.95" customHeight="1" x14ac:dyDescent="0.2">
      <c r="A6012" s="122">
        <v>2003</v>
      </c>
      <c r="B6012" s="122" t="s">
        <v>2748</v>
      </c>
      <c r="C6012" s="102" t="s">
        <v>2514</v>
      </c>
      <c r="D6012" s="102" t="s">
        <v>13784</v>
      </c>
      <c r="E6012" s="102">
        <v>19</v>
      </c>
      <c r="F6012" s="104" t="s">
        <v>14834</v>
      </c>
      <c r="G6012" s="105">
        <v>16222</v>
      </c>
      <c r="H6012" s="102" t="s">
        <v>11819</v>
      </c>
      <c r="I6012" s="102" t="s">
        <v>30670</v>
      </c>
      <c r="J6012" s="102" t="s">
        <v>14353</v>
      </c>
      <c r="K6012" s="102"/>
      <c r="L6012" s="133"/>
      <c r="M6012" s="102">
        <v>2</v>
      </c>
      <c r="N6012" s="112" t="s">
        <v>17036</v>
      </c>
      <c r="O6012" s="102" t="s">
        <v>15945</v>
      </c>
      <c r="P6012" s="39"/>
      <c r="Q6012" s="39" t="s">
        <v>13301</v>
      </c>
      <c r="R6012" s="102"/>
      <c r="S6012" s="102"/>
      <c r="T6012" s="102" t="s">
        <v>21275</v>
      </c>
      <c r="U6012" s="102" t="s">
        <v>29881</v>
      </c>
      <c r="V6012" s="102">
        <v>6</v>
      </c>
      <c r="W6012" s="102"/>
      <c r="X6012" s="113"/>
    </row>
    <row r="6013" spans="1:24" ht="12.95" customHeight="1" x14ac:dyDescent="0.2">
      <c r="A6013" s="122">
        <v>2003</v>
      </c>
      <c r="B6013" s="122" t="s">
        <v>2748</v>
      </c>
      <c r="C6013" s="102" t="s">
        <v>2514</v>
      </c>
      <c r="D6013" s="102" t="s">
        <v>14859</v>
      </c>
      <c r="E6013" s="102">
        <v>20</v>
      </c>
      <c r="F6013" s="104" t="s">
        <v>14834</v>
      </c>
      <c r="G6013" s="105">
        <v>16215</v>
      </c>
      <c r="H6013" s="102" t="s">
        <v>32592</v>
      </c>
      <c r="I6013" s="115" t="s">
        <v>11819</v>
      </c>
      <c r="J6013" s="102" t="s">
        <v>2056</v>
      </c>
      <c r="K6013" s="102"/>
      <c r="L6013" s="111"/>
      <c r="M6013" s="102">
        <v>2</v>
      </c>
      <c r="N6013" s="112" t="s">
        <v>18199</v>
      </c>
      <c r="O6013" s="102" t="s">
        <v>12721</v>
      </c>
      <c r="P6013" s="39" t="s">
        <v>8076</v>
      </c>
      <c r="Q6013" s="39" t="s">
        <v>17601</v>
      </c>
      <c r="R6013" s="102"/>
      <c r="S6013" s="102"/>
      <c r="T6013" s="102" t="s">
        <v>21275</v>
      </c>
      <c r="U6013" s="102" t="s">
        <v>29874</v>
      </c>
      <c r="V6013" s="102">
        <v>6.5</v>
      </c>
      <c r="W6013" s="102"/>
      <c r="X6013" s="113"/>
    </row>
    <row r="6014" spans="1:24" ht="12.95" customHeight="1" x14ac:dyDescent="0.2">
      <c r="A6014" s="122">
        <v>2004</v>
      </c>
      <c r="B6014" s="122" t="s">
        <v>2748</v>
      </c>
      <c r="C6014" s="103" t="s">
        <v>2515</v>
      </c>
      <c r="D6014" s="102" t="s">
        <v>7351</v>
      </c>
      <c r="E6014" s="102">
        <v>21</v>
      </c>
      <c r="F6014" s="104" t="s">
        <v>14834</v>
      </c>
      <c r="G6014" s="105">
        <v>16315</v>
      </c>
      <c r="H6014" s="102" t="s">
        <v>11819</v>
      </c>
      <c r="I6014" s="102" t="s">
        <v>30670</v>
      </c>
      <c r="J6014" s="102" t="s">
        <v>7352</v>
      </c>
      <c r="K6014" s="102"/>
      <c r="L6014" s="111"/>
      <c r="M6014" s="102">
        <v>0.5</v>
      </c>
      <c r="N6014" s="108">
        <v>18</v>
      </c>
      <c r="O6014" s="102" t="s">
        <v>12252</v>
      </c>
      <c r="P6014" s="39"/>
      <c r="Q6014" s="39" t="s">
        <v>18206</v>
      </c>
      <c r="R6014" s="102"/>
      <c r="S6014" s="102"/>
      <c r="T6014" s="102" t="s">
        <v>21275</v>
      </c>
      <c r="U6014" s="102"/>
      <c r="V6014" s="102">
        <v>5.5</v>
      </c>
      <c r="W6014" s="102"/>
      <c r="X6014" s="113"/>
    </row>
    <row r="6015" spans="1:24" ht="12.95" customHeight="1" x14ac:dyDescent="0.2">
      <c r="A6015" s="122">
        <v>2004</v>
      </c>
      <c r="B6015" s="122" t="s">
        <v>2748</v>
      </c>
      <c r="C6015" s="102" t="s">
        <v>2515</v>
      </c>
      <c r="D6015" s="102" t="s">
        <v>10268</v>
      </c>
      <c r="E6015" s="102">
        <v>22</v>
      </c>
      <c r="F6015" s="104" t="s">
        <v>14834</v>
      </c>
      <c r="G6015" s="105">
        <v>16316</v>
      </c>
      <c r="H6015" s="102" t="s">
        <v>11819</v>
      </c>
      <c r="I6015" s="102" t="s">
        <v>30670</v>
      </c>
      <c r="J6015" s="102" t="s">
        <v>7353</v>
      </c>
      <c r="K6015" s="102"/>
      <c r="L6015" s="111"/>
      <c r="M6015" s="102">
        <v>1</v>
      </c>
      <c r="N6015" s="108" t="s">
        <v>32127</v>
      </c>
      <c r="O6015" s="102" t="s">
        <v>14682</v>
      </c>
      <c r="P6015" s="39" t="s">
        <v>9125</v>
      </c>
      <c r="Q6015" s="39" t="s">
        <v>16579</v>
      </c>
      <c r="R6015" s="102"/>
      <c r="S6015" s="102"/>
      <c r="T6015" s="102" t="s">
        <v>21275</v>
      </c>
      <c r="U6015" s="102" t="s">
        <v>20037</v>
      </c>
      <c r="V6015" s="102">
        <v>7.5</v>
      </c>
      <c r="W6015" s="102"/>
      <c r="X6015" s="113"/>
    </row>
    <row r="6016" spans="1:24" ht="12.95" customHeight="1" x14ac:dyDescent="0.2">
      <c r="A6016" s="122">
        <v>2004</v>
      </c>
      <c r="B6016" s="122" t="s">
        <v>2748</v>
      </c>
      <c r="C6016" s="102" t="s">
        <v>2515</v>
      </c>
      <c r="D6016" s="102" t="s">
        <v>3286</v>
      </c>
      <c r="E6016" s="102">
        <v>23</v>
      </c>
      <c r="F6016" s="104" t="s">
        <v>14834</v>
      </c>
      <c r="G6016" s="105">
        <v>16330</v>
      </c>
      <c r="H6016" s="102" t="s">
        <v>11819</v>
      </c>
      <c r="I6016" s="102" t="s">
        <v>30670</v>
      </c>
      <c r="J6016" s="102" t="s">
        <v>3287</v>
      </c>
      <c r="K6016" s="102"/>
      <c r="L6016" s="111"/>
      <c r="M6016" s="102">
        <v>1</v>
      </c>
      <c r="N6016" s="108" t="s">
        <v>32593</v>
      </c>
      <c r="O6016" s="102" t="s">
        <v>15928</v>
      </c>
      <c r="P6016" s="39" t="s">
        <v>3620</v>
      </c>
      <c r="Q6016" s="39" t="s">
        <v>17671</v>
      </c>
      <c r="R6016" s="102"/>
      <c r="S6016" s="102"/>
      <c r="T6016" s="102" t="s">
        <v>21275</v>
      </c>
      <c r="U6016" s="102" t="s">
        <v>29884</v>
      </c>
      <c r="V6016" s="102">
        <v>7</v>
      </c>
      <c r="W6016" s="102"/>
      <c r="X6016" s="113"/>
    </row>
    <row r="6017" spans="1:24" ht="12.95" customHeight="1" x14ac:dyDescent="0.2">
      <c r="A6017" s="122">
        <v>2004</v>
      </c>
      <c r="B6017" s="122" t="s">
        <v>2748</v>
      </c>
      <c r="C6017" s="102" t="s">
        <v>2515</v>
      </c>
      <c r="D6017" s="102" t="s">
        <v>3288</v>
      </c>
      <c r="E6017" s="102">
        <v>24</v>
      </c>
      <c r="F6017" s="104" t="s">
        <v>14834</v>
      </c>
      <c r="G6017" s="105">
        <v>16333</v>
      </c>
      <c r="H6017" s="102" t="s">
        <v>11819</v>
      </c>
      <c r="I6017" s="102" t="s">
        <v>30670</v>
      </c>
      <c r="J6017" s="102" t="s">
        <v>3289</v>
      </c>
      <c r="K6017" s="102"/>
      <c r="L6017" s="111"/>
      <c r="M6017" s="102">
        <v>1.5</v>
      </c>
      <c r="N6017" s="108" t="s">
        <v>32594</v>
      </c>
      <c r="O6017" s="102" t="s">
        <v>5985</v>
      </c>
      <c r="P6017" s="39" t="s">
        <v>13301</v>
      </c>
      <c r="Q6017" s="39" t="s">
        <v>17386</v>
      </c>
      <c r="R6017" s="102"/>
      <c r="S6017" s="102" t="s">
        <v>9435</v>
      </c>
      <c r="T6017" s="102" t="s">
        <v>21275</v>
      </c>
      <c r="U6017" s="102" t="s">
        <v>29885</v>
      </c>
      <c r="V6017" s="102">
        <v>6</v>
      </c>
      <c r="W6017" s="102"/>
      <c r="X6017" s="113"/>
    </row>
    <row r="6018" spans="1:24" ht="12.95" customHeight="1" x14ac:dyDescent="0.2">
      <c r="A6018" s="122">
        <v>2004</v>
      </c>
      <c r="B6018" s="122" t="s">
        <v>2748</v>
      </c>
      <c r="C6018" s="102" t="s">
        <v>2515</v>
      </c>
      <c r="D6018" s="102" t="s">
        <v>11767</v>
      </c>
      <c r="E6018" s="102">
        <v>25</v>
      </c>
      <c r="F6018" s="104" t="s">
        <v>14834</v>
      </c>
      <c r="G6018" s="105">
        <v>16338</v>
      </c>
      <c r="H6018" s="102" t="s">
        <v>11819</v>
      </c>
      <c r="I6018" s="102" t="s">
        <v>30670</v>
      </c>
      <c r="J6018" s="102" t="s">
        <v>12599</v>
      </c>
      <c r="K6018" s="102"/>
      <c r="L6018" s="111"/>
      <c r="M6018" s="102">
        <v>1.5</v>
      </c>
      <c r="N6018" s="108" t="s">
        <v>32595</v>
      </c>
      <c r="O6018" s="102" t="s">
        <v>10189</v>
      </c>
      <c r="P6018" s="39" t="s">
        <v>9125</v>
      </c>
      <c r="Q6018" s="39" t="s">
        <v>19534</v>
      </c>
      <c r="R6018" s="102"/>
      <c r="S6018" s="102" t="s">
        <v>9435</v>
      </c>
      <c r="T6018" s="102" t="s">
        <v>21275</v>
      </c>
      <c r="U6018" s="102" t="s">
        <v>29886</v>
      </c>
      <c r="V6018" s="102">
        <v>6.5</v>
      </c>
      <c r="W6018" s="102"/>
      <c r="X6018" s="113"/>
    </row>
    <row r="6019" spans="1:24" ht="12.95" customHeight="1" x14ac:dyDescent="0.2">
      <c r="A6019" s="122">
        <v>2004</v>
      </c>
      <c r="B6019" s="122" t="s">
        <v>2748</v>
      </c>
      <c r="C6019" s="102" t="s">
        <v>2515</v>
      </c>
      <c r="D6019" s="102" t="s">
        <v>12600</v>
      </c>
      <c r="E6019" s="102">
        <v>26</v>
      </c>
      <c r="F6019" s="104" t="s">
        <v>14834</v>
      </c>
      <c r="G6019" s="105">
        <v>16411</v>
      </c>
      <c r="H6019" s="102" t="s">
        <v>30670</v>
      </c>
      <c r="I6019" s="102" t="s">
        <v>11819</v>
      </c>
      <c r="J6019" s="102" t="s">
        <v>11068</v>
      </c>
      <c r="K6019" s="102"/>
      <c r="L6019" s="111"/>
      <c r="M6019" s="102">
        <v>1</v>
      </c>
      <c r="N6019" s="108" t="s">
        <v>32596</v>
      </c>
      <c r="O6019" s="102" t="s">
        <v>10189</v>
      </c>
      <c r="P6019" s="39"/>
      <c r="Q6019" s="39" t="s">
        <v>19695</v>
      </c>
      <c r="R6019" s="102"/>
      <c r="S6019" s="102"/>
      <c r="T6019" s="102" t="s">
        <v>21275</v>
      </c>
      <c r="U6019" s="102" t="s">
        <v>29887</v>
      </c>
      <c r="V6019" s="102">
        <v>6.5</v>
      </c>
      <c r="W6019" s="102"/>
      <c r="X6019" s="113"/>
    </row>
    <row r="6020" spans="1:24" ht="12.95" customHeight="1" x14ac:dyDescent="0.2">
      <c r="A6020" s="122">
        <v>2004</v>
      </c>
      <c r="B6020" s="122" t="s">
        <v>2748</v>
      </c>
      <c r="C6020" s="102" t="s">
        <v>2515</v>
      </c>
      <c r="D6020" s="102" t="s">
        <v>3125</v>
      </c>
      <c r="E6020" s="102">
        <v>27</v>
      </c>
      <c r="F6020" s="104" t="s">
        <v>14834</v>
      </c>
      <c r="G6020" s="105">
        <v>16419</v>
      </c>
      <c r="H6020" s="102" t="s">
        <v>30670</v>
      </c>
      <c r="I6020" s="102" t="s">
        <v>11819</v>
      </c>
      <c r="J6020" s="102" t="s">
        <v>3126</v>
      </c>
      <c r="K6020" s="102"/>
      <c r="L6020" s="111"/>
      <c r="M6020" s="102">
        <v>1.75</v>
      </c>
      <c r="N6020" s="108" t="s">
        <v>32597</v>
      </c>
      <c r="O6020" s="102" t="s">
        <v>19566</v>
      </c>
      <c r="P6020" s="39"/>
      <c r="Q6020" s="39" t="s">
        <v>16869</v>
      </c>
      <c r="R6020" s="102"/>
      <c r="S6020" s="102" t="s">
        <v>9435</v>
      </c>
      <c r="T6020" s="102" t="s">
        <v>21275</v>
      </c>
      <c r="U6020" s="102" t="s">
        <v>29888</v>
      </c>
      <c r="V6020" s="102">
        <v>7</v>
      </c>
      <c r="W6020" s="102"/>
      <c r="X6020" s="113"/>
    </row>
    <row r="6021" spans="1:24" ht="12.95" customHeight="1" x14ac:dyDescent="0.2">
      <c r="A6021" s="122">
        <v>2004</v>
      </c>
      <c r="B6021" s="122" t="s">
        <v>2748</v>
      </c>
      <c r="C6021" s="102" t="s">
        <v>2515</v>
      </c>
      <c r="D6021" s="102" t="s">
        <v>4330</v>
      </c>
      <c r="E6021" s="102">
        <v>28</v>
      </c>
      <c r="F6021" s="104" t="s">
        <v>14834</v>
      </c>
      <c r="G6021" s="105">
        <v>16421</v>
      </c>
      <c r="H6021" s="102" t="s">
        <v>11819</v>
      </c>
      <c r="I6021" s="102" t="s">
        <v>30670</v>
      </c>
      <c r="J6021" s="102" t="s">
        <v>4331</v>
      </c>
      <c r="K6021" s="102"/>
      <c r="L6021" s="111"/>
      <c r="M6021" s="102">
        <v>2</v>
      </c>
      <c r="N6021" s="112" t="s">
        <v>18335</v>
      </c>
      <c r="O6021" s="102" t="s">
        <v>17734</v>
      </c>
      <c r="P6021" s="39" t="s">
        <v>162</v>
      </c>
      <c r="Q6021" s="39" t="s">
        <v>15870</v>
      </c>
      <c r="R6021" s="102"/>
      <c r="S6021" s="102" t="s">
        <v>9435</v>
      </c>
      <c r="T6021" s="102" t="s">
        <v>21275</v>
      </c>
      <c r="U6021" s="102" t="s">
        <v>29889</v>
      </c>
      <c r="V6021" s="102">
        <v>6.5</v>
      </c>
      <c r="W6021" s="102"/>
      <c r="X6021" s="113"/>
    </row>
    <row r="6022" spans="1:24" ht="12.95" customHeight="1" x14ac:dyDescent="0.2">
      <c r="A6022" s="122">
        <v>2004</v>
      </c>
      <c r="B6022" s="122" t="s">
        <v>2748</v>
      </c>
      <c r="C6022" s="102" t="s">
        <v>2515</v>
      </c>
      <c r="D6022" s="102" t="s">
        <v>1279</v>
      </c>
      <c r="E6022" s="102">
        <v>29</v>
      </c>
      <c r="F6022" s="104" t="s">
        <v>14834</v>
      </c>
      <c r="G6022" s="105">
        <v>16426</v>
      </c>
      <c r="H6022" s="102" t="s">
        <v>30670</v>
      </c>
      <c r="I6022" s="102" t="s">
        <v>11819</v>
      </c>
      <c r="J6022" s="102" t="s">
        <v>15063</v>
      </c>
      <c r="K6022" s="102"/>
      <c r="L6022" s="111"/>
      <c r="M6022" s="102">
        <v>2</v>
      </c>
      <c r="N6022" s="112" t="s">
        <v>15986</v>
      </c>
      <c r="O6022" s="102" t="s">
        <v>16022</v>
      </c>
      <c r="P6022" s="39"/>
      <c r="Q6022" s="39" t="s">
        <v>15945</v>
      </c>
      <c r="R6022" s="102"/>
      <c r="S6022" s="102" t="s">
        <v>8315</v>
      </c>
      <c r="T6022" s="102" t="s">
        <v>21275</v>
      </c>
      <c r="U6022" s="102" t="s">
        <v>29890</v>
      </c>
      <c r="V6022" s="102">
        <v>6</v>
      </c>
      <c r="W6022" s="102"/>
      <c r="X6022" s="113"/>
    </row>
    <row r="6023" spans="1:24" ht="12.95" customHeight="1" x14ac:dyDescent="0.2">
      <c r="A6023" s="122">
        <v>2004</v>
      </c>
      <c r="B6023" s="122" t="s">
        <v>2748</v>
      </c>
      <c r="C6023" s="102" t="s">
        <v>2515</v>
      </c>
      <c r="D6023" s="102" t="s">
        <v>15064</v>
      </c>
      <c r="E6023" s="102">
        <v>30</v>
      </c>
      <c r="F6023" s="104" t="s">
        <v>14834</v>
      </c>
      <c r="G6023" s="105">
        <v>16439</v>
      </c>
      <c r="H6023" s="102" t="s">
        <v>30670</v>
      </c>
      <c r="I6023" s="102" t="s">
        <v>11819</v>
      </c>
      <c r="J6023" s="102" t="s">
        <v>8119</v>
      </c>
      <c r="K6023" s="102"/>
      <c r="L6023" s="111"/>
      <c r="M6023" s="102">
        <v>1.75</v>
      </c>
      <c r="N6023" s="108" t="s">
        <v>32598</v>
      </c>
      <c r="O6023" s="102" t="s">
        <v>8076</v>
      </c>
      <c r="P6023" s="39"/>
      <c r="Q6023" s="39" t="s">
        <v>21138</v>
      </c>
      <c r="R6023" s="102"/>
      <c r="S6023" s="102"/>
      <c r="T6023" s="102" t="s">
        <v>21275</v>
      </c>
      <c r="U6023" s="102" t="s">
        <v>29891</v>
      </c>
      <c r="V6023" s="102">
        <v>7</v>
      </c>
      <c r="W6023" s="102"/>
      <c r="X6023" s="113"/>
    </row>
    <row r="6024" spans="1:24" ht="12.95" customHeight="1" x14ac:dyDescent="0.2">
      <c r="A6024" s="122">
        <v>2015</v>
      </c>
      <c r="B6024" s="122" t="s">
        <v>2748</v>
      </c>
      <c r="C6024" s="103" t="s">
        <v>13836</v>
      </c>
      <c r="D6024" s="102" t="s">
        <v>13425</v>
      </c>
      <c r="E6024" s="102" t="s">
        <v>8315</v>
      </c>
      <c r="F6024" s="104" t="s">
        <v>14834</v>
      </c>
      <c r="G6024" s="105">
        <v>15327</v>
      </c>
      <c r="H6024" s="102" t="s">
        <v>10103</v>
      </c>
      <c r="I6024" s="102" t="s">
        <v>11819</v>
      </c>
      <c r="J6024" s="102" t="s">
        <v>9639</v>
      </c>
      <c r="K6024" s="102"/>
      <c r="L6024" s="111"/>
      <c r="M6024" s="102">
        <v>1</v>
      </c>
      <c r="N6024" s="108" t="s">
        <v>32599</v>
      </c>
      <c r="O6024" s="102" t="s">
        <v>12721</v>
      </c>
      <c r="P6024" s="39" t="s">
        <v>13301</v>
      </c>
      <c r="Q6024" s="39" t="s">
        <v>17297</v>
      </c>
      <c r="R6024" s="102"/>
      <c r="S6024" s="102"/>
      <c r="T6024" s="102" t="s">
        <v>7789</v>
      </c>
      <c r="U6024" s="102" t="s">
        <v>29892</v>
      </c>
      <c r="V6024" s="102">
        <v>7.5</v>
      </c>
      <c r="W6024" s="102"/>
      <c r="X6024" s="113"/>
    </row>
    <row r="6025" spans="1:24" ht="12.95" customHeight="1" x14ac:dyDescent="0.2">
      <c r="A6025" s="122">
        <v>2015</v>
      </c>
      <c r="B6025" s="122" t="s">
        <v>2748</v>
      </c>
      <c r="C6025" s="102" t="s">
        <v>13836</v>
      </c>
      <c r="D6025" s="102" t="s">
        <v>13834</v>
      </c>
      <c r="E6025" s="102" t="s">
        <v>11080</v>
      </c>
      <c r="F6025" s="104" t="s">
        <v>14834</v>
      </c>
      <c r="G6025" s="105">
        <v>15509</v>
      </c>
      <c r="H6025" s="102" t="s">
        <v>10103</v>
      </c>
      <c r="I6025" s="102" t="s">
        <v>11819</v>
      </c>
      <c r="J6025" s="102" t="s">
        <v>9640</v>
      </c>
      <c r="K6025" s="102"/>
      <c r="L6025" s="111"/>
      <c r="M6025" s="102">
        <v>1.5</v>
      </c>
      <c r="N6025" s="108" t="s">
        <v>31488</v>
      </c>
      <c r="O6025" s="102" t="s">
        <v>5985</v>
      </c>
      <c r="P6025" s="39" t="s">
        <v>13301</v>
      </c>
      <c r="Q6025" s="39" t="s">
        <v>20097</v>
      </c>
      <c r="R6025" s="102"/>
      <c r="S6025" s="102" t="s">
        <v>8315</v>
      </c>
      <c r="T6025" s="102" t="s">
        <v>7789</v>
      </c>
      <c r="U6025" s="102" t="s">
        <v>29893</v>
      </c>
      <c r="V6025" s="102">
        <v>9</v>
      </c>
      <c r="W6025" s="102"/>
      <c r="X6025" s="113"/>
    </row>
    <row r="6026" spans="1:24" ht="12.95" customHeight="1" x14ac:dyDescent="0.2">
      <c r="A6026" s="122">
        <v>2015</v>
      </c>
      <c r="B6026" s="122" t="s">
        <v>2748</v>
      </c>
      <c r="C6026" s="102" t="s">
        <v>13836</v>
      </c>
      <c r="D6026" s="102" t="s">
        <v>13426</v>
      </c>
      <c r="E6026" s="102" t="s">
        <v>13561</v>
      </c>
      <c r="F6026" s="104" t="s">
        <v>14834</v>
      </c>
      <c r="G6026" s="105">
        <v>15896</v>
      </c>
      <c r="H6026" s="102" t="s">
        <v>10103</v>
      </c>
      <c r="I6026" s="102" t="s">
        <v>11819</v>
      </c>
      <c r="J6026" s="102" t="s">
        <v>11306</v>
      </c>
      <c r="K6026" s="102"/>
      <c r="L6026" s="111"/>
      <c r="M6026" s="102">
        <v>3</v>
      </c>
      <c r="N6026" s="112" t="s">
        <v>18503</v>
      </c>
      <c r="O6026" s="102" t="s">
        <v>5985</v>
      </c>
      <c r="P6026" s="39" t="s">
        <v>19739</v>
      </c>
      <c r="Q6026" s="39" t="s">
        <v>20823</v>
      </c>
      <c r="R6026" s="102"/>
      <c r="S6026" s="102" t="s">
        <v>9435</v>
      </c>
      <c r="T6026" s="102" t="s">
        <v>7789</v>
      </c>
      <c r="U6026" s="102" t="s">
        <v>29894</v>
      </c>
      <c r="V6026" s="102">
        <v>9.5</v>
      </c>
      <c r="W6026" s="102"/>
      <c r="X6026" s="113"/>
    </row>
    <row r="6027" spans="1:24" ht="12.95" customHeight="1" x14ac:dyDescent="0.2">
      <c r="A6027" s="122">
        <v>2015</v>
      </c>
      <c r="B6027" s="122" t="s">
        <v>2748</v>
      </c>
      <c r="C6027" s="102" t="s">
        <v>13836</v>
      </c>
      <c r="D6027" s="102" t="s">
        <v>13427</v>
      </c>
      <c r="E6027" s="102" t="s">
        <v>9435</v>
      </c>
      <c r="F6027" s="104" t="s">
        <v>14834</v>
      </c>
      <c r="G6027" s="105">
        <v>16132</v>
      </c>
      <c r="H6027" s="102" t="s">
        <v>10191</v>
      </c>
      <c r="I6027" s="102" t="s">
        <v>11819</v>
      </c>
      <c r="J6027" s="102" t="s">
        <v>9641</v>
      </c>
      <c r="K6027" s="102"/>
      <c r="L6027" s="111"/>
      <c r="M6027" s="102">
        <v>2</v>
      </c>
      <c r="N6027" s="112" t="s">
        <v>16150</v>
      </c>
      <c r="O6027" s="102" t="s">
        <v>12721</v>
      </c>
      <c r="P6027" s="39" t="s">
        <v>8076</v>
      </c>
      <c r="Q6027" s="39" t="s">
        <v>19521</v>
      </c>
      <c r="R6027" s="102"/>
      <c r="S6027" s="102" t="s">
        <v>9435</v>
      </c>
      <c r="T6027" s="102" t="s">
        <v>21275</v>
      </c>
      <c r="U6027" s="102" t="s">
        <v>12451</v>
      </c>
      <c r="V6027" s="102">
        <v>6.5</v>
      </c>
      <c r="W6027" s="102"/>
      <c r="X6027" s="113"/>
    </row>
    <row r="6028" spans="1:24" ht="12.95" customHeight="1" x14ac:dyDescent="0.2">
      <c r="A6028" s="122">
        <v>2015</v>
      </c>
      <c r="B6028" s="122" t="s">
        <v>2748</v>
      </c>
      <c r="C6028" s="102" t="s">
        <v>13836</v>
      </c>
      <c r="D6028" s="102" t="s">
        <v>10269</v>
      </c>
      <c r="E6028" s="102" t="s">
        <v>13563</v>
      </c>
      <c r="F6028" s="104" t="s">
        <v>14834</v>
      </c>
      <c r="G6028" s="105">
        <v>16171</v>
      </c>
      <c r="H6028" s="102" t="s">
        <v>10103</v>
      </c>
      <c r="I6028" s="102" t="s">
        <v>4890</v>
      </c>
      <c r="J6028" s="102" t="s">
        <v>9642</v>
      </c>
      <c r="K6028" s="102"/>
      <c r="L6028" s="111"/>
      <c r="M6028" s="102">
        <v>3</v>
      </c>
      <c r="N6028" s="112" t="s">
        <v>18504</v>
      </c>
      <c r="O6028" s="102" t="s">
        <v>16542</v>
      </c>
      <c r="P6028" s="39" t="s">
        <v>13555</v>
      </c>
      <c r="Q6028" s="39" t="s">
        <v>16831</v>
      </c>
      <c r="R6028" s="102"/>
      <c r="S6028" s="102"/>
      <c r="T6028" s="102" t="s">
        <v>7789</v>
      </c>
      <c r="U6028" s="102" t="s">
        <v>29895</v>
      </c>
      <c r="V6028" s="102">
        <v>7</v>
      </c>
      <c r="W6028" s="102"/>
      <c r="X6028" s="113"/>
    </row>
    <row r="6029" spans="1:24" ht="12.95" customHeight="1" x14ac:dyDescent="0.2">
      <c r="A6029" s="122">
        <v>2015</v>
      </c>
      <c r="B6029" s="122" t="s">
        <v>2748</v>
      </c>
      <c r="C6029" s="102" t="s">
        <v>13836</v>
      </c>
      <c r="D6029" s="102" t="s">
        <v>9638</v>
      </c>
      <c r="E6029" s="102" t="s">
        <v>399</v>
      </c>
      <c r="F6029" s="104" t="s">
        <v>14834</v>
      </c>
      <c r="G6029" s="105">
        <v>16526</v>
      </c>
      <c r="H6029" s="102" t="s">
        <v>11819</v>
      </c>
      <c r="I6029" s="102" t="s">
        <v>10191</v>
      </c>
      <c r="J6029" s="102" t="s">
        <v>13835</v>
      </c>
      <c r="K6029" s="102"/>
      <c r="L6029" s="111"/>
      <c r="M6029" s="102">
        <v>3</v>
      </c>
      <c r="N6029" s="112" t="s">
        <v>18505</v>
      </c>
      <c r="O6029" s="102" t="s">
        <v>28381</v>
      </c>
      <c r="P6029" s="39" t="s">
        <v>9125</v>
      </c>
      <c r="Q6029" s="39" t="s">
        <v>16751</v>
      </c>
      <c r="R6029" s="102"/>
      <c r="S6029" s="102"/>
      <c r="T6029" s="102" t="s">
        <v>29896</v>
      </c>
      <c r="U6029" s="102" t="s">
        <v>29897</v>
      </c>
      <c r="V6029" s="102">
        <v>7.5</v>
      </c>
      <c r="W6029" s="102"/>
      <c r="X6029" s="113"/>
    </row>
    <row r="6030" spans="1:24" ht="12.95" customHeight="1" x14ac:dyDescent="0.2">
      <c r="A6030" s="75">
        <v>2014</v>
      </c>
      <c r="B6030" s="122" t="s">
        <v>2748</v>
      </c>
      <c r="C6030" s="197" t="s">
        <v>29427</v>
      </c>
      <c r="D6030" s="128" t="s">
        <v>29431</v>
      </c>
      <c r="E6030" s="128" t="s">
        <v>4558</v>
      </c>
      <c r="F6030" s="104" t="s">
        <v>14834</v>
      </c>
      <c r="G6030" s="142">
        <v>16046</v>
      </c>
      <c r="H6030" s="128" t="s">
        <v>11819</v>
      </c>
      <c r="I6030" s="102" t="s">
        <v>30670</v>
      </c>
      <c r="J6030" s="128" t="s">
        <v>29432</v>
      </c>
      <c r="K6030" s="128"/>
      <c r="L6030" s="143"/>
      <c r="M6030" s="128">
        <v>1</v>
      </c>
      <c r="N6030" s="200" t="s">
        <v>36640</v>
      </c>
      <c r="O6030" s="128"/>
      <c r="P6030" s="128"/>
      <c r="Q6030" s="128" t="s">
        <v>19238</v>
      </c>
      <c r="R6030" s="128" t="s">
        <v>7035</v>
      </c>
      <c r="S6030" s="128"/>
      <c r="T6030" s="128" t="s">
        <v>21275</v>
      </c>
      <c r="U6030" s="128" t="s">
        <v>29433</v>
      </c>
      <c r="V6030" s="128">
        <v>5.5</v>
      </c>
      <c r="W6030" s="128"/>
      <c r="X6030" s="113"/>
    </row>
    <row r="6031" spans="1:24" ht="12.95" customHeight="1" x14ac:dyDescent="0.2">
      <c r="A6031" s="75">
        <v>2014</v>
      </c>
      <c r="B6031" s="122" t="s">
        <v>2748</v>
      </c>
      <c r="C6031" s="128" t="s">
        <v>29427</v>
      </c>
      <c r="D6031" s="128" t="s">
        <v>29434</v>
      </c>
      <c r="E6031" s="128" t="s">
        <v>29428</v>
      </c>
      <c r="F6031" s="104" t="s">
        <v>14834</v>
      </c>
      <c r="G6031" s="142">
        <v>16046</v>
      </c>
      <c r="H6031" s="128" t="s">
        <v>11819</v>
      </c>
      <c r="I6031" s="102" t="s">
        <v>30670</v>
      </c>
      <c r="J6031" s="128" t="s">
        <v>29432</v>
      </c>
      <c r="K6031" s="128"/>
      <c r="L6031" s="143"/>
      <c r="M6031" s="128">
        <v>1</v>
      </c>
      <c r="N6031" s="200" t="s">
        <v>36640</v>
      </c>
      <c r="O6031" s="128"/>
      <c r="P6031" s="128"/>
      <c r="Q6031" s="128" t="s">
        <v>16121</v>
      </c>
      <c r="R6031" s="128" t="s">
        <v>7035</v>
      </c>
      <c r="S6031" s="128"/>
      <c r="T6031" s="128" t="s">
        <v>21275</v>
      </c>
      <c r="U6031" s="128" t="s">
        <v>29433</v>
      </c>
      <c r="V6031" s="128">
        <v>6</v>
      </c>
      <c r="W6031" s="128"/>
      <c r="X6031" s="113"/>
    </row>
    <row r="6032" spans="1:24" ht="12.95" customHeight="1" x14ac:dyDescent="0.2">
      <c r="A6032" s="75">
        <v>2014</v>
      </c>
      <c r="B6032" s="122" t="s">
        <v>2748</v>
      </c>
      <c r="C6032" s="128" t="s">
        <v>29427</v>
      </c>
      <c r="D6032" s="128" t="s">
        <v>29435</v>
      </c>
      <c r="E6032" s="128" t="s">
        <v>29429</v>
      </c>
      <c r="F6032" s="104" t="s">
        <v>14834</v>
      </c>
      <c r="G6032" s="142">
        <v>16046</v>
      </c>
      <c r="H6032" s="102" t="s">
        <v>30670</v>
      </c>
      <c r="I6032" s="128" t="s">
        <v>11819</v>
      </c>
      <c r="J6032" s="128" t="s">
        <v>29432</v>
      </c>
      <c r="K6032" s="128"/>
      <c r="L6032" s="143"/>
      <c r="M6032" s="128">
        <v>1</v>
      </c>
      <c r="N6032" s="200" t="s">
        <v>36640</v>
      </c>
      <c r="O6032" s="128"/>
      <c r="P6032" s="128" t="s">
        <v>9160</v>
      </c>
      <c r="Q6032" s="128" t="s">
        <v>19131</v>
      </c>
      <c r="R6032" s="128"/>
      <c r="S6032" s="128"/>
      <c r="T6032" s="128" t="s">
        <v>21275</v>
      </c>
      <c r="U6032" s="128" t="s">
        <v>29436</v>
      </c>
      <c r="V6032" s="128">
        <v>6</v>
      </c>
      <c r="W6032" s="128"/>
      <c r="X6032" s="113"/>
    </row>
    <row r="6033" spans="1:24" ht="12.95" customHeight="1" x14ac:dyDescent="0.2">
      <c r="A6033" s="75">
        <v>2014</v>
      </c>
      <c r="B6033" s="122" t="s">
        <v>2748</v>
      </c>
      <c r="C6033" s="128" t="s">
        <v>29427</v>
      </c>
      <c r="D6033" s="128" t="s">
        <v>29437</v>
      </c>
      <c r="E6033" s="128" t="s">
        <v>29430</v>
      </c>
      <c r="F6033" s="104" t="s">
        <v>14834</v>
      </c>
      <c r="G6033" s="142">
        <v>16046</v>
      </c>
      <c r="H6033" s="102" t="s">
        <v>30670</v>
      </c>
      <c r="I6033" s="128" t="s">
        <v>11819</v>
      </c>
      <c r="J6033" s="128" t="s">
        <v>29432</v>
      </c>
      <c r="K6033" s="128"/>
      <c r="L6033" s="143"/>
      <c r="M6033" s="128">
        <v>1</v>
      </c>
      <c r="N6033" s="200" t="s">
        <v>36640</v>
      </c>
      <c r="O6033" s="128" t="s">
        <v>16911</v>
      </c>
      <c r="P6033" s="128"/>
      <c r="Q6033" s="128" t="s">
        <v>17730</v>
      </c>
      <c r="R6033" s="128"/>
      <c r="S6033" s="128" t="s">
        <v>8315</v>
      </c>
      <c r="T6033" s="128" t="s">
        <v>21275</v>
      </c>
      <c r="U6033" s="128" t="s">
        <v>29433</v>
      </c>
      <c r="V6033" s="128">
        <v>6</v>
      </c>
      <c r="W6033" s="128"/>
      <c r="X6033" s="113"/>
    </row>
    <row r="6034" spans="1:24" ht="12.95" customHeight="1" x14ac:dyDescent="0.2">
      <c r="A6034" s="75">
        <v>2014</v>
      </c>
      <c r="B6034" s="122" t="s">
        <v>2748</v>
      </c>
      <c r="C6034" s="128" t="s">
        <v>29427</v>
      </c>
      <c r="D6034" s="128" t="s">
        <v>29422</v>
      </c>
      <c r="E6034" s="128" t="s">
        <v>29438</v>
      </c>
      <c r="F6034" s="275" t="s">
        <v>10085</v>
      </c>
      <c r="G6034" s="142">
        <v>16046</v>
      </c>
      <c r="H6034" s="128" t="s">
        <v>11819</v>
      </c>
      <c r="I6034" s="102" t="s">
        <v>30670</v>
      </c>
      <c r="J6034" s="128" t="s">
        <v>29432</v>
      </c>
      <c r="K6034" s="128"/>
      <c r="L6034" s="143"/>
      <c r="M6034" s="128">
        <v>1</v>
      </c>
      <c r="N6034" s="144" t="s">
        <v>36640</v>
      </c>
      <c r="O6034" s="128" t="s">
        <v>20529</v>
      </c>
      <c r="P6034" s="128" t="s">
        <v>20529</v>
      </c>
      <c r="Q6034" s="128" t="s">
        <v>20529</v>
      </c>
      <c r="R6034" s="128" t="s">
        <v>7035</v>
      </c>
      <c r="S6034" s="128" t="s">
        <v>11080</v>
      </c>
      <c r="T6034" s="128" t="s">
        <v>21275</v>
      </c>
      <c r="U6034" s="128" t="s">
        <v>29439</v>
      </c>
      <c r="V6034" s="128" t="s">
        <v>20529</v>
      </c>
      <c r="W6034" s="128"/>
      <c r="X6034" s="113"/>
    </row>
    <row r="6035" spans="1:24" ht="12.95" customHeight="1" x14ac:dyDescent="0.2">
      <c r="A6035" s="75">
        <v>2017</v>
      </c>
      <c r="B6035" s="75" t="s">
        <v>2748</v>
      </c>
      <c r="C6035" s="197" t="s">
        <v>36633</v>
      </c>
      <c r="D6035" s="128" t="s">
        <v>35858</v>
      </c>
      <c r="E6035" s="128" t="s">
        <v>36634</v>
      </c>
      <c r="F6035" s="275" t="s">
        <v>10085</v>
      </c>
      <c r="G6035" s="142">
        <v>16265</v>
      </c>
      <c r="H6035" s="128" t="s">
        <v>11819</v>
      </c>
      <c r="I6035" s="128" t="s">
        <v>10191</v>
      </c>
      <c r="J6035" s="128" t="s">
        <v>35860</v>
      </c>
      <c r="K6035" s="128"/>
      <c r="L6035" s="143"/>
      <c r="M6035" s="128">
        <v>1</v>
      </c>
      <c r="N6035" s="200" t="s">
        <v>35861</v>
      </c>
      <c r="O6035" s="128"/>
      <c r="P6035" s="128"/>
      <c r="Q6035" s="128" t="s">
        <v>16121</v>
      </c>
      <c r="R6035" s="128"/>
      <c r="S6035" s="128"/>
      <c r="T6035" s="128" t="s">
        <v>20547</v>
      </c>
      <c r="U6035" s="128" t="s">
        <v>36641</v>
      </c>
      <c r="V6035" s="128">
        <v>5</v>
      </c>
      <c r="W6035" s="128"/>
      <c r="X6035" s="113"/>
    </row>
    <row r="6036" spans="1:24" ht="12.95" customHeight="1" x14ac:dyDescent="0.2">
      <c r="A6036" s="75">
        <v>2017</v>
      </c>
      <c r="B6036" s="75" t="s">
        <v>2748</v>
      </c>
      <c r="C6036" s="128" t="s">
        <v>36633</v>
      </c>
      <c r="D6036" s="128" t="s">
        <v>35864</v>
      </c>
      <c r="E6036" s="128" t="s">
        <v>36635</v>
      </c>
      <c r="F6036" s="275" t="s">
        <v>10085</v>
      </c>
      <c r="G6036" s="142">
        <v>16266</v>
      </c>
      <c r="H6036" s="128" t="s">
        <v>11819</v>
      </c>
      <c r="I6036" s="128" t="s">
        <v>10191</v>
      </c>
      <c r="J6036" s="128" t="s">
        <v>35860</v>
      </c>
      <c r="K6036" s="128"/>
      <c r="L6036" s="143"/>
      <c r="M6036" s="128">
        <v>1</v>
      </c>
      <c r="N6036" s="200" t="s">
        <v>35861</v>
      </c>
      <c r="O6036" s="128" t="s">
        <v>3620</v>
      </c>
      <c r="P6036" s="128" t="s">
        <v>9125</v>
      </c>
      <c r="Q6036" s="128" t="s">
        <v>19625</v>
      </c>
      <c r="R6036" s="128"/>
      <c r="S6036" s="128"/>
      <c r="T6036" s="128" t="s">
        <v>20547</v>
      </c>
      <c r="U6036" s="128" t="s">
        <v>36642</v>
      </c>
      <c r="V6036" s="128">
        <v>7</v>
      </c>
      <c r="W6036" s="128"/>
      <c r="X6036" s="113"/>
    </row>
    <row r="6037" spans="1:24" ht="12.95" customHeight="1" x14ac:dyDescent="0.2">
      <c r="A6037" s="75">
        <v>2017</v>
      </c>
      <c r="B6037" s="75" t="s">
        <v>2748</v>
      </c>
      <c r="C6037" s="128" t="s">
        <v>36633</v>
      </c>
      <c r="D6037" s="128" t="s">
        <v>35868</v>
      </c>
      <c r="E6037" s="128" t="s">
        <v>36636</v>
      </c>
      <c r="F6037" s="275" t="s">
        <v>10085</v>
      </c>
      <c r="G6037" s="142">
        <v>16267</v>
      </c>
      <c r="H6037" s="128" t="s">
        <v>11819</v>
      </c>
      <c r="I6037" s="128" t="s">
        <v>10191</v>
      </c>
      <c r="J6037" s="128" t="s">
        <v>35860</v>
      </c>
      <c r="K6037" s="128"/>
      <c r="L6037" s="143"/>
      <c r="M6037" s="128">
        <v>1</v>
      </c>
      <c r="N6037" s="200" t="s">
        <v>35861</v>
      </c>
      <c r="O6037" s="128"/>
      <c r="P6037" s="128" t="s">
        <v>162</v>
      </c>
      <c r="Q6037" s="128" t="s">
        <v>17386</v>
      </c>
      <c r="R6037" s="128"/>
      <c r="S6037" s="128" t="s">
        <v>8315</v>
      </c>
      <c r="T6037" s="128" t="s">
        <v>20547</v>
      </c>
      <c r="U6037" s="128" t="s">
        <v>36643</v>
      </c>
      <c r="V6037" s="128">
        <v>7</v>
      </c>
      <c r="W6037" s="128"/>
      <c r="X6037" s="113"/>
    </row>
    <row r="6038" spans="1:24" ht="12.95" customHeight="1" x14ac:dyDescent="0.2">
      <c r="A6038" s="75">
        <v>2017</v>
      </c>
      <c r="B6038" s="75" t="s">
        <v>2748</v>
      </c>
      <c r="C6038" s="128" t="s">
        <v>36633</v>
      </c>
      <c r="D6038" s="128" t="s">
        <v>36644</v>
      </c>
      <c r="E6038" s="128" t="s">
        <v>36637</v>
      </c>
      <c r="F6038" s="275" t="s">
        <v>10085</v>
      </c>
      <c r="G6038" s="142">
        <v>16267</v>
      </c>
      <c r="H6038" s="128" t="s">
        <v>11819</v>
      </c>
      <c r="I6038" s="128" t="s">
        <v>10191</v>
      </c>
      <c r="J6038" s="128" t="s">
        <v>35860</v>
      </c>
      <c r="K6038" s="128"/>
      <c r="L6038" s="143"/>
      <c r="M6038" s="128">
        <v>1</v>
      </c>
      <c r="N6038" s="200" t="s">
        <v>35861</v>
      </c>
      <c r="O6038" s="128" t="s">
        <v>15959</v>
      </c>
      <c r="P6038" s="128" t="s">
        <v>13555</v>
      </c>
      <c r="Q6038" s="128" t="s">
        <v>16525</v>
      </c>
      <c r="R6038" s="128"/>
      <c r="S6038" s="128" t="s">
        <v>8315</v>
      </c>
      <c r="T6038" s="128" t="s">
        <v>20547</v>
      </c>
      <c r="U6038" s="128" t="s">
        <v>36647</v>
      </c>
      <c r="V6038" s="128">
        <v>7.5</v>
      </c>
      <c r="W6038" s="128"/>
      <c r="X6038" s="113"/>
    </row>
    <row r="6039" spans="1:24" ht="12.95" customHeight="1" x14ac:dyDescent="0.2">
      <c r="A6039" s="75">
        <v>2017</v>
      </c>
      <c r="B6039" s="75" t="s">
        <v>2748</v>
      </c>
      <c r="C6039" s="128" t="s">
        <v>36633</v>
      </c>
      <c r="D6039" s="128" t="s">
        <v>35873</v>
      </c>
      <c r="E6039" s="128" t="s">
        <v>36638</v>
      </c>
      <c r="F6039" s="275" t="s">
        <v>10085</v>
      </c>
      <c r="G6039" s="142">
        <v>16267</v>
      </c>
      <c r="H6039" s="128" t="s">
        <v>11819</v>
      </c>
      <c r="I6039" s="128" t="s">
        <v>10191</v>
      </c>
      <c r="J6039" s="128" t="s">
        <v>35860</v>
      </c>
      <c r="K6039" s="128"/>
      <c r="L6039" s="143"/>
      <c r="M6039" s="128">
        <v>1</v>
      </c>
      <c r="N6039" s="144" t="s">
        <v>35861</v>
      </c>
      <c r="O6039" s="128" t="s">
        <v>19698</v>
      </c>
      <c r="P6039" s="128" t="s">
        <v>4709</v>
      </c>
      <c r="Q6039" s="128" t="s">
        <v>36645</v>
      </c>
      <c r="R6039" s="128"/>
      <c r="S6039" s="128" t="s">
        <v>8315</v>
      </c>
      <c r="T6039" s="128" t="s">
        <v>20547</v>
      </c>
      <c r="U6039" s="128" t="s">
        <v>36646</v>
      </c>
      <c r="V6039" s="128">
        <v>10</v>
      </c>
      <c r="W6039" s="128"/>
      <c r="X6039" s="113"/>
    </row>
    <row r="6040" spans="1:24" ht="12.95" customHeight="1" x14ac:dyDescent="0.2">
      <c r="A6040" s="122">
        <v>2002</v>
      </c>
      <c r="B6040" s="122" t="s">
        <v>2748</v>
      </c>
      <c r="C6040" s="250" t="s">
        <v>8401</v>
      </c>
      <c r="D6040" s="102" t="s">
        <v>7945</v>
      </c>
      <c r="E6040" s="102" t="s">
        <v>5045</v>
      </c>
      <c r="F6040" s="104" t="s">
        <v>14834</v>
      </c>
      <c r="G6040" s="105">
        <v>14741</v>
      </c>
      <c r="H6040" s="102" t="s">
        <v>5011</v>
      </c>
      <c r="I6040" s="115" t="s">
        <v>11819</v>
      </c>
      <c r="J6040" s="102" t="s">
        <v>12405</v>
      </c>
      <c r="K6040" s="102" t="s">
        <v>7257</v>
      </c>
      <c r="L6040" s="111"/>
      <c r="M6040" s="109">
        <v>1</v>
      </c>
      <c r="N6040" s="112">
        <v>22</v>
      </c>
      <c r="O6040" s="102" t="s">
        <v>162</v>
      </c>
      <c r="P6040" s="39" t="s">
        <v>9160</v>
      </c>
      <c r="Q6040" s="39" t="s">
        <v>16884</v>
      </c>
      <c r="R6040" s="109"/>
      <c r="S6040" s="102"/>
      <c r="T6040" s="102" t="s">
        <v>28757</v>
      </c>
      <c r="U6040" s="102" t="s">
        <v>18506</v>
      </c>
      <c r="V6040" s="109">
        <v>8</v>
      </c>
      <c r="W6040" s="107"/>
      <c r="X6040" s="113"/>
    </row>
    <row r="6041" spans="1:24" ht="12.95" customHeight="1" x14ac:dyDescent="0.2">
      <c r="A6041" s="122">
        <v>2002</v>
      </c>
      <c r="B6041" s="122" t="s">
        <v>2748</v>
      </c>
      <c r="C6041" s="122" t="s">
        <v>8401</v>
      </c>
      <c r="D6041" s="102" t="s">
        <v>12406</v>
      </c>
      <c r="E6041" s="102" t="s">
        <v>417</v>
      </c>
      <c r="F6041" s="104" t="s">
        <v>14834</v>
      </c>
      <c r="G6041" s="105">
        <v>14741</v>
      </c>
      <c r="H6041" s="102" t="s">
        <v>30739</v>
      </c>
      <c r="I6041" s="115" t="s">
        <v>11819</v>
      </c>
      <c r="J6041" s="102" t="s">
        <v>9052</v>
      </c>
      <c r="K6041" s="102"/>
      <c r="L6041" s="111"/>
      <c r="M6041" s="109">
        <v>1</v>
      </c>
      <c r="N6041" s="112">
        <v>46</v>
      </c>
      <c r="O6041" s="102"/>
      <c r="P6041" s="39"/>
      <c r="Q6041" s="39" t="s">
        <v>19627</v>
      </c>
      <c r="R6041" s="109"/>
      <c r="S6041" s="102"/>
      <c r="T6041" s="102" t="s">
        <v>28757</v>
      </c>
      <c r="U6041" s="102"/>
      <c r="V6041" s="109">
        <v>5.5</v>
      </c>
      <c r="W6041" s="107"/>
      <c r="X6041" s="113"/>
    </row>
    <row r="6042" spans="1:24" ht="12.95" customHeight="1" x14ac:dyDescent="0.2">
      <c r="A6042" s="122">
        <v>2002</v>
      </c>
      <c r="B6042" s="122" t="s">
        <v>2748</v>
      </c>
      <c r="C6042" s="122" t="s">
        <v>8401</v>
      </c>
      <c r="D6042" s="102" t="s">
        <v>9053</v>
      </c>
      <c r="E6042" s="102" t="s">
        <v>418</v>
      </c>
      <c r="F6042" s="104" t="s">
        <v>14834</v>
      </c>
      <c r="G6042" s="105">
        <v>14742</v>
      </c>
      <c r="H6042" s="102" t="s">
        <v>5011</v>
      </c>
      <c r="I6042" s="115" t="s">
        <v>11819</v>
      </c>
      <c r="J6042" s="102" t="s">
        <v>1737</v>
      </c>
      <c r="K6042" s="102"/>
      <c r="L6042" s="111"/>
      <c r="M6042" s="109">
        <v>3</v>
      </c>
      <c r="N6042" s="112" t="s">
        <v>18507</v>
      </c>
      <c r="O6042" s="102" t="s">
        <v>10189</v>
      </c>
      <c r="P6042" s="39" t="s">
        <v>16764</v>
      </c>
      <c r="Q6042" s="39" t="s">
        <v>17747</v>
      </c>
      <c r="R6042" s="109"/>
      <c r="S6042" s="102" t="s">
        <v>8315</v>
      </c>
      <c r="T6042" s="102" t="s">
        <v>28757</v>
      </c>
      <c r="U6042" s="102" t="s">
        <v>4874</v>
      </c>
      <c r="V6042" s="109">
        <v>9.5</v>
      </c>
      <c r="W6042" s="107"/>
      <c r="X6042" s="113"/>
    </row>
    <row r="6043" spans="1:24" ht="12.95" customHeight="1" x14ac:dyDescent="0.2">
      <c r="A6043" s="122">
        <v>2002</v>
      </c>
      <c r="B6043" s="122" t="s">
        <v>2748</v>
      </c>
      <c r="C6043" s="122" t="s">
        <v>8401</v>
      </c>
      <c r="D6043" s="102" t="s">
        <v>15005</v>
      </c>
      <c r="E6043" s="102" t="s">
        <v>419</v>
      </c>
      <c r="F6043" s="104" t="s">
        <v>14834</v>
      </c>
      <c r="G6043" s="105">
        <v>14781</v>
      </c>
      <c r="H6043" s="102" t="s">
        <v>5011</v>
      </c>
      <c r="I6043" s="115" t="s">
        <v>11819</v>
      </c>
      <c r="J6043" s="102" t="s">
        <v>4875</v>
      </c>
      <c r="K6043" s="102"/>
      <c r="L6043" s="111"/>
      <c r="M6043" s="109">
        <v>1</v>
      </c>
      <c r="N6043" s="108" t="s">
        <v>32600</v>
      </c>
      <c r="O6043" s="102" t="s">
        <v>9160</v>
      </c>
      <c r="P6043" s="39" t="s">
        <v>9125</v>
      </c>
      <c r="Q6043" s="39" t="s">
        <v>15945</v>
      </c>
      <c r="R6043" s="109"/>
      <c r="S6043" s="102"/>
      <c r="T6043" s="102" t="s">
        <v>28757</v>
      </c>
      <c r="U6043" s="102" t="s">
        <v>2477</v>
      </c>
      <c r="V6043" s="109">
        <v>7.5</v>
      </c>
      <c r="W6043" s="107"/>
      <c r="X6043" s="113"/>
    </row>
    <row r="6044" spans="1:24" ht="12.95" customHeight="1" x14ac:dyDescent="0.2">
      <c r="A6044" s="122">
        <v>2002</v>
      </c>
      <c r="B6044" s="122" t="s">
        <v>2748</v>
      </c>
      <c r="C6044" s="122" t="s">
        <v>8401</v>
      </c>
      <c r="D6044" s="102" t="s">
        <v>4876</v>
      </c>
      <c r="E6044" s="102" t="s">
        <v>420</v>
      </c>
      <c r="F6044" s="104" t="s">
        <v>14834</v>
      </c>
      <c r="G6044" s="105">
        <v>15162</v>
      </c>
      <c r="H6044" s="115" t="s">
        <v>11819</v>
      </c>
      <c r="I6044" s="115" t="s">
        <v>10103</v>
      </c>
      <c r="J6044" s="102" t="s">
        <v>6008</v>
      </c>
      <c r="K6044" s="102"/>
      <c r="L6044" s="111"/>
      <c r="M6044" s="109">
        <v>0.5</v>
      </c>
      <c r="N6044" s="108">
        <v>32</v>
      </c>
      <c r="O6044" s="102"/>
      <c r="P6044" s="39" t="s">
        <v>9125</v>
      </c>
      <c r="Q6044" s="39" t="s">
        <v>20517</v>
      </c>
      <c r="R6044" s="109"/>
      <c r="S6044" s="102"/>
      <c r="T6044" s="102" t="s">
        <v>7789</v>
      </c>
      <c r="U6044" s="102" t="s">
        <v>17023</v>
      </c>
      <c r="V6044" s="109">
        <v>6</v>
      </c>
      <c r="W6044" s="107"/>
      <c r="X6044" s="113"/>
    </row>
    <row r="6045" spans="1:24" ht="12.95" customHeight="1" x14ac:dyDescent="0.2">
      <c r="A6045" s="122">
        <v>2002</v>
      </c>
      <c r="B6045" s="122" t="s">
        <v>2748</v>
      </c>
      <c r="C6045" s="122" t="s">
        <v>8401</v>
      </c>
      <c r="D6045" s="102" t="s">
        <v>6009</v>
      </c>
      <c r="E6045" s="102" t="s">
        <v>421</v>
      </c>
      <c r="F6045" s="104" t="s">
        <v>14834</v>
      </c>
      <c r="G6045" s="105">
        <v>15162</v>
      </c>
      <c r="H6045" s="115" t="s">
        <v>10103</v>
      </c>
      <c r="I6045" s="115" t="s">
        <v>11819</v>
      </c>
      <c r="J6045" s="102" t="s">
        <v>6010</v>
      </c>
      <c r="K6045" s="102"/>
      <c r="L6045" s="111"/>
      <c r="M6045" s="109">
        <v>2</v>
      </c>
      <c r="N6045" s="112" t="s">
        <v>16747</v>
      </c>
      <c r="O6045" s="102" t="s">
        <v>5985</v>
      </c>
      <c r="P6045" s="39" t="s">
        <v>19739</v>
      </c>
      <c r="Q6045" s="39" t="s">
        <v>18163</v>
      </c>
      <c r="R6045" s="109"/>
      <c r="S6045" s="102" t="s">
        <v>8315</v>
      </c>
      <c r="T6045" s="102" t="s">
        <v>7789</v>
      </c>
      <c r="U6045" s="102" t="s">
        <v>29898</v>
      </c>
      <c r="V6045" s="109">
        <v>7.5</v>
      </c>
      <c r="W6045" s="107"/>
      <c r="X6045" s="113"/>
    </row>
    <row r="6046" spans="1:24" ht="12.95" customHeight="1" x14ac:dyDescent="0.2">
      <c r="A6046" s="122">
        <v>2002</v>
      </c>
      <c r="B6046" s="122" t="s">
        <v>2748</v>
      </c>
      <c r="C6046" s="122" t="s">
        <v>8401</v>
      </c>
      <c r="D6046" s="102" t="s">
        <v>2949</v>
      </c>
      <c r="E6046" s="102" t="s">
        <v>2992</v>
      </c>
      <c r="F6046" s="104" t="s">
        <v>14834</v>
      </c>
      <c r="G6046" s="105">
        <v>15324</v>
      </c>
      <c r="H6046" s="115" t="s">
        <v>11819</v>
      </c>
      <c r="I6046" s="115" t="s">
        <v>10103</v>
      </c>
      <c r="J6046" s="102" t="s">
        <v>2950</v>
      </c>
      <c r="K6046" s="102"/>
      <c r="L6046" s="111"/>
      <c r="M6046" s="109">
        <v>0.5</v>
      </c>
      <c r="N6046" s="108">
        <v>17</v>
      </c>
      <c r="O6046" s="102" t="s">
        <v>12721</v>
      </c>
      <c r="P6046" s="39" t="s">
        <v>13301</v>
      </c>
      <c r="Q6046" s="39" t="s">
        <v>19625</v>
      </c>
      <c r="R6046" s="109"/>
      <c r="S6046" s="102"/>
      <c r="T6046" s="102" t="s">
        <v>7789</v>
      </c>
      <c r="U6046" s="102" t="s">
        <v>17609</v>
      </c>
      <c r="V6046" s="109">
        <v>5.5</v>
      </c>
      <c r="W6046" s="107"/>
      <c r="X6046" s="113"/>
    </row>
    <row r="6047" spans="1:24" ht="12.95" customHeight="1" x14ac:dyDescent="0.2">
      <c r="A6047" s="122">
        <v>2002</v>
      </c>
      <c r="B6047" s="122" t="s">
        <v>2748</v>
      </c>
      <c r="C6047" s="122" t="s">
        <v>8401</v>
      </c>
      <c r="D6047" s="102" t="s">
        <v>9771</v>
      </c>
      <c r="E6047" s="102" t="s">
        <v>2951</v>
      </c>
      <c r="F6047" s="104" t="s">
        <v>14834</v>
      </c>
      <c r="G6047" s="105">
        <v>15392</v>
      </c>
      <c r="H6047" s="115" t="s">
        <v>10103</v>
      </c>
      <c r="I6047" s="115" t="s">
        <v>11819</v>
      </c>
      <c r="J6047" s="102" t="s">
        <v>12207</v>
      </c>
      <c r="K6047" s="102"/>
      <c r="L6047" s="111"/>
      <c r="M6047" s="109">
        <v>2</v>
      </c>
      <c r="N6047" s="112" t="s">
        <v>18508</v>
      </c>
      <c r="O6047" s="102"/>
      <c r="P6047" s="39"/>
      <c r="Q6047" s="39" t="s">
        <v>17735</v>
      </c>
      <c r="R6047" s="109"/>
      <c r="S6047" s="102" t="s">
        <v>8315</v>
      </c>
      <c r="T6047" s="102" t="s">
        <v>7789</v>
      </c>
      <c r="U6047" s="102" t="s">
        <v>18509</v>
      </c>
      <c r="V6047" s="109">
        <v>6.5</v>
      </c>
      <c r="W6047" s="107"/>
      <c r="X6047" s="113"/>
    </row>
    <row r="6048" spans="1:24" ht="12.95" customHeight="1" x14ac:dyDescent="0.2">
      <c r="A6048" s="122">
        <v>2003</v>
      </c>
      <c r="B6048" s="122" t="s">
        <v>2748</v>
      </c>
      <c r="C6048" s="250" t="s">
        <v>7540</v>
      </c>
      <c r="D6048" s="102" t="s">
        <v>9077</v>
      </c>
      <c r="E6048" s="102" t="s">
        <v>9076</v>
      </c>
      <c r="F6048" s="104" t="s">
        <v>14834</v>
      </c>
      <c r="G6048" s="105">
        <v>15523</v>
      </c>
      <c r="H6048" s="115" t="s">
        <v>11819</v>
      </c>
      <c r="I6048" s="115" t="s">
        <v>10103</v>
      </c>
      <c r="J6048" s="102" t="s">
        <v>9078</v>
      </c>
      <c r="K6048" s="102"/>
      <c r="L6048" s="111"/>
      <c r="M6048" s="109">
        <v>3</v>
      </c>
      <c r="N6048" s="112" t="s">
        <v>18510</v>
      </c>
      <c r="O6048" s="102" t="s">
        <v>15948</v>
      </c>
      <c r="P6048" s="39"/>
      <c r="Q6048" s="39" t="s">
        <v>17730</v>
      </c>
      <c r="R6048" s="109"/>
      <c r="S6048" s="102"/>
      <c r="T6048" s="102" t="s">
        <v>7789</v>
      </c>
      <c r="U6048" s="102" t="s">
        <v>17062</v>
      </c>
      <c r="V6048" s="109">
        <v>6</v>
      </c>
      <c r="W6048" s="107"/>
      <c r="X6048" s="113"/>
    </row>
    <row r="6049" spans="1:24" ht="12.95" customHeight="1" x14ac:dyDescent="0.2">
      <c r="A6049" s="122">
        <v>2003</v>
      </c>
      <c r="B6049" s="122" t="s">
        <v>2748</v>
      </c>
      <c r="C6049" s="122" t="s">
        <v>7540</v>
      </c>
      <c r="D6049" s="102" t="s">
        <v>6604</v>
      </c>
      <c r="E6049" s="102" t="s">
        <v>6603</v>
      </c>
      <c r="F6049" s="104" t="s">
        <v>14834</v>
      </c>
      <c r="G6049" s="105">
        <v>15524</v>
      </c>
      <c r="H6049" s="115" t="s">
        <v>10103</v>
      </c>
      <c r="I6049" s="115" t="s">
        <v>11819</v>
      </c>
      <c r="J6049" s="102" t="s">
        <v>6605</v>
      </c>
      <c r="K6049" s="102"/>
      <c r="L6049" s="111"/>
      <c r="M6049" s="109">
        <v>2</v>
      </c>
      <c r="N6049" s="112" t="s">
        <v>18134</v>
      </c>
      <c r="O6049" s="102" t="s">
        <v>16831</v>
      </c>
      <c r="P6049" s="39" t="s">
        <v>13301</v>
      </c>
      <c r="Q6049" s="39" t="s">
        <v>19733</v>
      </c>
      <c r="R6049" s="109"/>
      <c r="S6049" s="102"/>
      <c r="T6049" s="102" t="s">
        <v>7789</v>
      </c>
      <c r="U6049" s="102" t="s">
        <v>29899</v>
      </c>
      <c r="V6049" s="109">
        <v>7.5</v>
      </c>
      <c r="W6049" s="107"/>
      <c r="X6049" s="113"/>
    </row>
    <row r="6050" spans="1:24" ht="12.95" customHeight="1" x14ac:dyDescent="0.2">
      <c r="A6050" s="122">
        <v>2003</v>
      </c>
      <c r="B6050" s="122" t="s">
        <v>2748</v>
      </c>
      <c r="C6050" s="122" t="s">
        <v>7540</v>
      </c>
      <c r="D6050" s="102" t="s">
        <v>10040</v>
      </c>
      <c r="E6050" s="102" t="s">
        <v>8458</v>
      </c>
      <c r="F6050" s="104" t="s">
        <v>14834</v>
      </c>
      <c r="G6050" s="105">
        <v>15606</v>
      </c>
      <c r="H6050" s="115" t="s">
        <v>10103</v>
      </c>
      <c r="I6050" s="115" t="s">
        <v>11819</v>
      </c>
      <c r="J6050" s="102" t="s">
        <v>10041</v>
      </c>
      <c r="K6050" s="102"/>
      <c r="L6050" s="111"/>
      <c r="M6050" s="109">
        <v>2</v>
      </c>
      <c r="N6050" s="112" t="s">
        <v>18386</v>
      </c>
      <c r="O6050" s="102" t="s">
        <v>17514</v>
      </c>
      <c r="P6050" s="39"/>
      <c r="Q6050" s="39" t="s">
        <v>19671</v>
      </c>
      <c r="R6050" s="109"/>
      <c r="S6050" s="102" t="s">
        <v>11080</v>
      </c>
      <c r="T6050" s="102" t="s">
        <v>7789</v>
      </c>
      <c r="U6050" s="102" t="s">
        <v>29900</v>
      </c>
      <c r="V6050" s="109">
        <v>7.5</v>
      </c>
      <c r="W6050" s="107"/>
      <c r="X6050" s="113"/>
    </row>
    <row r="6051" spans="1:24" ht="12.95" customHeight="1" x14ac:dyDescent="0.2">
      <c r="A6051" s="122">
        <v>2003</v>
      </c>
      <c r="B6051" s="122" t="s">
        <v>2748</v>
      </c>
      <c r="C6051" s="122" t="s">
        <v>7540</v>
      </c>
      <c r="D6051" s="102" t="s">
        <v>10043</v>
      </c>
      <c r="E6051" s="102" t="s">
        <v>10042</v>
      </c>
      <c r="F6051" s="104" t="s">
        <v>14834</v>
      </c>
      <c r="G6051" s="105">
        <v>15614</v>
      </c>
      <c r="H6051" s="115" t="s">
        <v>10103</v>
      </c>
      <c r="I6051" s="115" t="s">
        <v>11819</v>
      </c>
      <c r="J6051" s="102" t="s">
        <v>10044</v>
      </c>
      <c r="K6051" s="102"/>
      <c r="L6051" s="111"/>
      <c r="M6051" s="109">
        <v>2</v>
      </c>
      <c r="N6051" s="112" t="s">
        <v>18511</v>
      </c>
      <c r="O6051" s="102" t="s">
        <v>16911</v>
      </c>
      <c r="P6051" s="39"/>
      <c r="Q6051" s="39" t="s">
        <v>20807</v>
      </c>
      <c r="R6051" s="109"/>
      <c r="S6051" s="102" t="s">
        <v>11080</v>
      </c>
      <c r="T6051" s="102" t="s">
        <v>7789</v>
      </c>
      <c r="U6051" s="102"/>
      <c r="V6051" s="109">
        <v>8</v>
      </c>
      <c r="W6051" s="107"/>
      <c r="X6051" s="113"/>
    </row>
    <row r="6052" spans="1:24" ht="12.95" customHeight="1" x14ac:dyDescent="0.2">
      <c r="A6052" s="122">
        <v>2003</v>
      </c>
      <c r="B6052" s="122" t="s">
        <v>2748</v>
      </c>
      <c r="C6052" s="122" t="s">
        <v>7540</v>
      </c>
      <c r="D6052" s="102" t="s">
        <v>8981</v>
      </c>
      <c r="E6052" s="102" t="s">
        <v>8980</v>
      </c>
      <c r="F6052" s="104" t="s">
        <v>14834</v>
      </c>
      <c r="G6052" s="105">
        <v>15672</v>
      </c>
      <c r="H6052" s="115" t="s">
        <v>11819</v>
      </c>
      <c r="I6052" s="115" t="s">
        <v>10103</v>
      </c>
      <c r="J6052" s="102" t="s">
        <v>11763</v>
      </c>
      <c r="K6052" s="102"/>
      <c r="L6052" s="111"/>
      <c r="M6052" s="109">
        <v>2</v>
      </c>
      <c r="N6052" s="112" t="s">
        <v>18512</v>
      </c>
      <c r="O6052" s="102" t="s">
        <v>4187</v>
      </c>
      <c r="P6052" s="39" t="s">
        <v>29903</v>
      </c>
      <c r="Q6052" s="39" t="s">
        <v>29902</v>
      </c>
      <c r="R6052" s="109"/>
      <c r="S6052" s="102" t="s">
        <v>11080</v>
      </c>
      <c r="T6052" s="102" t="s">
        <v>7789</v>
      </c>
      <c r="U6052" s="102" t="s">
        <v>29901</v>
      </c>
      <c r="V6052" s="109">
        <v>7.5</v>
      </c>
      <c r="W6052" s="107"/>
      <c r="X6052" s="113"/>
    </row>
    <row r="6053" spans="1:24" ht="12.95" customHeight="1" x14ac:dyDescent="0.2">
      <c r="A6053" s="122">
        <v>2003</v>
      </c>
      <c r="B6053" s="122" t="s">
        <v>2748</v>
      </c>
      <c r="C6053" s="122" t="s">
        <v>7540</v>
      </c>
      <c r="D6053" s="102" t="s">
        <v>2574</v>
      </c>
      <c r="E6053" s="102" t="s">
        <v>2573</v>
      </c>
      <c r="F6053" s="104" t="s">
        <v>14834</v>
      </c>
      <c r="G6053" s="105">
        <v>15676</v>
      </c>
      <c r="H6053" s="115" t="s">
        <v>11819</v>
      </c>
      <c r="I6053" s="115" t="s">
        <v>10103</v>
      </c>
      <c r="J6053" s="102" t="s">
        <v>4988</v>
      </c>
      <c r="K6053" s="102"/>
      <c r="L6053" s="111"/>
      <c r="M6053" s="109">
        <v>1.5</v>
      </c>
      <c r="N6053" s="108" t="s">
        <v>32601</v>
      </c>
      <c r="O6053" s="102" t="s">
        <v>65</v>
      </c>
      <c r="P6053" s="39" t="s">
        <v>9125</v>
      </c>
      <c r="Q6053" s="39" t="s">
        <v>16646</v>
      </c>
      <c r="R6053" s="109"/>
      <c r="S6053" s="102"/>
      <c r="T6053" s="102" t="s">
        <v>7789</v>
      </c>
      <c r="U6053" s="102" t="s">
        <v>29904</v>
      </c>
      <c r="V6053" s="109">
        <v>7.5</v>
      </c>
      <c r="W6053" s="107"/>
      <c r="X6053" s="113"/>
    </row>
    <row r="6054" spans="1:24" ht="12.95" customHeight="1" x14ac:dyDescent="0.2">
      <c r="A6054" s="122">
        <v>2003</v>
      </c>
      <c r="B6054" s="122" t="s">
        <v>2748</v>
      </c>
      <c r="C6054" s="122" t="s">
        <v>7540</v>
      </c>
      <c r="D6054" s="102" t="s">
        <v>3561</v>
      </c>
      <c r="E6054" s="102" t="s">
        <v>3560</v>
      </c>
      <c r="F6054" s="104" t="s">
        <v>14834</v>
      </c>
      <c r="G6054" s="105">
        <v>15747</v>
      </c>
      <c r="H6054" s="115" t="s">
        <v>11819</v>
      </c>
      <c r="I6054" s="115" t="s">
        <v>10103</v>
      </c>
      <c r="J6054" s="102" t="s">
        <v>1408</v>
      </c>
      <c r="K6054" s="102"/>
      <c r="L6054" s="111"/>
      <c r="M6054" s="109">
        <v>1.5</v>
      </c>
      <c r="N6054" s="108" t="s">
        <v>31032</v>
      </c>
      <c r="O6054" s="102" t="s">
        <v>5985</v>
      </c>
      <c r="P6054" s="39" t="s">
        <v>162</v>
      </c>
      <c r="Q6054" s="39" t="s">
        <v>16684</v>
      </c>
      <c r="R6054" s="109"/>
      <c r="S6054" s="102"/>
      <c r="T6054" s="102" t="s">
        <v>7789</v>
      </c>
      <c r="U6054" s="102" t="s">
        <v>29905</v>
      </c>
      <c r="V6054" s="109">
        <v>6.5</v>
      </c>
      <c r="W6054" s="107"/>
      <c r="X6054" s="113"/>
    </row>
    <row r="6055" spans="1:24" ht="12.95" customHeight="1" x14ac:dyDescent="0.2">
      <c r="A6055" s="122">
        <v>2003</v>
      </c>
      <c r="B6055" s="122" t="s">
        <v>2748</v>
      </c>
      <c r="C6055" s="122" t="s">
        <v>7540</v>
      </c>
      <c r="D6055" s="102" t="s">
        <v>10270</v>
      </c>
      <c r="E6055" s="102" t="s">
        <v>7068</v>
      </c>
      <c r="F6055" s="104" t="s">
        <v>14834</v>
      </c>
      <c r="G6055" s="105">
        <v>15779</v>
      </c>
      <c r="H6055" s="115" t="s">
        <v>11819</v>
      </c>
      <c r="I6055" s="115" t="s">
        <v>10103</v>
      </c>
      <c r="J6055" s="102" t="s">
        <v>6983</v>
      </c>
      <c r="K6055" s="102"/>
      <c r="L6055" s="111"/>
      <c r="M6055" s="109">
        <v>3</v>
      </c>
      <c r="N6055" s="112" t="s">
        <v>17041</v>
      </c>
      <c r="O6055" s="102" t="s">
        <v>20884</v>
      </c>
      <c r="P6055" s="39" t="s">
        <v>13301</v>
      </c>
      <c r="Q6055" s="39" t="s">
        <v>16757</v>
      </c>
      <c r="R6055" s="109"/>
      <c r="S6055" s="102" t="s">
        <v>8315</v>
      </c>
      <c r="T6055" s="102" t="s">
        <v>7789</v>
      </c>
      <c r="U6055" s="102" t="s">
        <v>29906</v>
      </c>
      <c r="V6055" s="109">
        <v>9</v>
      </c>
      <c r="W6055" s="107"/>
      <c r="X6055" s="113"/>
    </row>
    <row r="6056" spans="1:24" ht="12.95" customHeight="1" x14ac:dyDescent="0.2">
      <c r="A6056" s="122">
        <v>1998</v>
      </c>
      <c r="B6056" s="122" t="s">
        <v>2748</v>
      </c>
      <c r="C6056" s="250" t="s">
        <v>5686</v>
      </c>
      <c r="D6056" s="102" t="s">
        <v>6798</v>
      </c>
      <c r="E6056" s="102" t="s">
        <v>9048</v>
      </c>
      <c r="F6056" s="104" t="s">
        <v>14834</v>
      </c>
      <c r="G6056" s="105">
        <v>14489</v>
      </c>
      <c r="H6056" s="102" t="s">
        <v>30796</v>
      </c>
      <c r="I6056" s="115" t="s">
        <v>4890</v>
      </c>
      <c r="J6056" s="102" t="s">
        <v>13766</v>
      </c>
      <c r="K6056" s="102"/>
      <c r="L6056" s="111"/>
      <c r="M6056" s="109">
        <v>1</v>
      </c>
      <c r="N6056" s="108" t="s">
        <v>32602</v>
      </c>
      <c r="O6056" s="102" t="s">
        <v>10189</v>
      </c>
      <c r="P6056" s="39" t="s">
        <v>9160</v>
      </c>
      <c r="Q6056" s="39" t="s">
        <v>17580</v>
      </c>
      <c r="R6056" s="109"/>
      <c r="S6056" s="102"/>
      <c r="T6056" s="102" t="s">
        <v>20541</v>
      </c>
      <c r="U6056" s="102" t="s">
        <v>18513</v>
      </c>
      <c r="V6056" s="109">
        <v>6</v>
      </c>
      <c r="W6056" s="107"/>
      <c r="X6056" s="113"/>
    </row>
    <row r="6057" spans="1:24" ht="12.95" customHeight="1" x14ac:dyDescent="0.2">
      <c r="A6057" s="122">
        <v>1998</v>
      </c>
      <c r="B6057" s="122" t="s">
        <v>2748</v>
      </c>
      <c r="C6057" s="122" t="s">
        <v>5686</v>
      </c>
      <c r="D6057" s="102" t="s">
        <v>3484</v>
      </c>
      <c r="E6057" s="102" t="s">
        <v>15132</v>
      </c>
      <c r="F6057" s="104" t="s">
        <v>14834</v>
      </c>
      <c r="G6057" s="105">
        <v>14495</v>
      </c>
      <c r="H6057" s="102" t="s">
        <v>30796</v>
      </c>
      <c r="I6057" s="115" t="s">
        <v>4890</v>
      </c>
      <c r="J6057" s="102" t="s">
        <v>5476</v>
      </c>
      <c r="K6057" s="102"/>
      <c r="L6057" s="111"/>
      <c r="M6057" s="109">
        <v>2</v>
      </c>
      <c r="N6057" s="112" t="s">
        <v>16120</v>
      </c>
      <c r="O6057" s="102" t="s">
        <v>12721</v>
      </c>
      <c r="P6057" s="39" t="s">
        <v>162</v>
      </c>
      <c r="Q6057" s="39" t="s">
        <v>16157</v>
      </c>
      <c r="R6057" s="109"/>
      <c r="S6057" s="102"/>
      <c r="T6057" s="102" t="s">
        <v>20541</v>
      </c>
      <c r="U6057" s="102" t="s">
        <v>18514</v>
      </c>
      <c r="V6057" s="109">
        <v>7</v>
      </c>
      <c r="W6057" s="107"/>
      <c r="X6057" s="113"/>
    </row>
    <row r="6058" spans="1:24" ht="12.95" customHeight="1" x14ac:dyDescent="0.2">
      <c r="A6058" s="122">
        <v>1998</v>
      </c>
      <c r="B6058" s="122" t="s">
        <v>2748</v>
      </c>
      <c r="C6058" s="122" t="s">
        <v>5686</v>
      </c>
      <c r="D6058" s="102" t="s">
        <v>5324</v>
      </c>
      <c r="E6058" s="102" t="s">
        <v>15133</v>
      </c>
      <c r="F6058" s="104" t="s">
        <v>14834</v>
      </c>
      <c r="G6058" s="105">
        <v>14741</v>
      </c>
      <c r="H6058" s="102" t="s">
        <v>30788</v>
      </c>
      <c r="I6058" s="102" t="s">
        <v>4890</v>
      </c>
      <c r="J6058" s="102" t="s">
        <v>14444</v>
      </c>
      <c r="K6058" s="102" t="s">
        <v>5325</v>
      </c>
      <c r="L6058" s="111"/>
      <c r="M6058" s="109">
        <v>1</v>
      </c>
      <c r="N6058" s="108" t="s">
        <v>32603</v>
      </c>
      <c r="O6058" s="102" t="s">
        <v>10189</v>
      </c>
      <c r="P6058" s="39"/>
      <c r="Q6058" s="39" t="s">
        <v>19674</v>
      </c>
      <c r="R6058" s="109"/>
      <c r="S6058" s="102"/>
      <c r="T6058" s="102" t="s">
        <v>28757</v>
      </c>
      <c r="U6058" s="102" t="s">
        <v>29907</v>
      </c>
      <c r="V6058" s="109">
        <v>5</v>
      </c>
      <c r="W6058" s="107"/>
      <c r="X6058" s="113"/>
    </row>
    <row r="6059" spans="1:24" ht="12.95" customHeight="1" x14ac:dyDescent="0.2">
      <c r="A6059" s="122">
        <v>1998</v>
      </c>
      <c r="B6059" s="122" t="s">
        <v>2748</v>
      </c>
      <c r="C6059" s="122" t="s">
        <v>5686</v>
      </c>
      <c r="D6059" s="102" t="s">
        <v>5326</v>
      </c>
      <c r="E6059" s="102" t="s">
        <v>15134</v>
      </c>
      <c r="F6059" s="104" t="s">
        <v>14834</v>
      </c>
      <c r="G6059" s="105">
        <v>14740</v>
      </c>
      <c r="H6059" s="102" t="s">
        <v>30788</v>
      </c>
      <c r="I6059" s="102" t="s">
        <v>4890</v>
      </c>
      <c r="J6059" s="102" t="s">
        <v>14445</v>
      </c>
      <c r="K6059" s="102"/>
      <c r="L6059" s="111"/>
      <c r="M6059" s="109">
        <v>2</v>
      </c>
      <c r="N6059" s="112" t="s">
        <v>16642</v>
      </c>
      <c r="O6059" s="102"/>
      <c r="P6059" s="39"/>
      <c r="Q6059" s="39" t="s">
        <v>19531</v>
      </c>
      <c r="R6059" s="109"/>
      <c r="S6059" s="102" t="s">
        <v>8315</v>
      </c>
      <c r="T6059" s="102" t="s">
        <v>28757</v>
      </c>
      <c r="U6059" s="102" t="s">
        <v>29908</v>
      </c>
      <c r="V6059" s="109">
        <v>6</v>
      </c>
      <c r="W6059" s="107"/>
      <c r="X6059" s="113"/>
    </row>
    <row r="6060" spans="1:24" ht="12.95" customHeight="1" x14ac:dyDescent="0.2">
      <c r="A6060" s="122">
        <v>1998</v>
      </c>
      <c r="B6060" s="122" t="s">
        <v>2748</v>
      </c>
      <c r="C6060" s="122" t="s">
        <v>5686</v>
      </c>
      <c r="D6060" s="102" t="s">
        <v>5327</v>
      </c>
      <c r="E6060" s="102" t="s">
        <v>15135</v>
      </c>
      <c r="F6060" s="104" t="s">
        <v>14834</v>
      </c>
      <c r="G6060" s="105">
        <v>14756</v>
      </c>
      <c r="H6060" s="102" t="s">
        <v>14252</v>
      </c>
      <c r="I6060" s="102" t="s">
        <v>4890</v>
      </c>
      <c r="J6060" s="102" t="s">
        <v>3663</v>
      </c>
      <c r="K6060" s="102"/>
      <c r="L6060" s="111"/>
      <c r="M6060" s="109">
        <v>2</v>
      </c>
      <c r="N6060" s="112" t="s">
        <v>16156</v>
      </c>
      <c r="O6060" s="102"/>
      <c r="P6060" s="39"/>
      <c r="Q6060" s="39" t="s">
        <v>16866</v>
      </c>
      <c r="R6060" s="109"/>
      <c r="S6060" s="102" t="s">
        <v>8315</v>
      </c>
      <c r="T6060" s="102" t="s">
        <v>28757</v>
      </c>
      <c r="U6060" s="102"/>
      <c r="V6060" s="109">
        <v>7</v>
      </c>
      <c r="W6060" s="107"/>
      <c r="X6060" s="113"/>
    </row>
    <row r="6061" spans="1:24" ht="12.95" customHeight="1" x14ac:dyDescent="0.2">
      <c r="A6061" s="122">
        <v>1998</v>
      </c>
      <c r="B6061" s="122" t="s">
        <v>2748</v>
      </c>
      <c r="C6061" s="122" t="s">
        <v>5686</v>
      </c>
      <c r="D6061" s="102" t="s">
        <v>8872</v>
      </c>
      <c r="E6061" s="102" t="s">
        <v>15136</v>
      </c>
      <c r="F6061" s="104" t="s">
        <v>14834</v>
      </c>
      <c r="G6061" s="105">
        <v>14781</v>
      </c>
      <c r="H6061" s="102" t="s">
        <v>5011</v>
      </c>
      <c r="I6061" s="102" t="s">
        <v>4890</v>
      </c>
      <c r="J6061" s="102" t="s">
        <v>3664</v>
      </c>
      <c r="K6061" s="102"/>
      <c r="L6061" s="111"/>
      <c r="M6061" s="109">
        <v>1</v>
      </c>
      <c r="N6061" s="108" t="s">
        <v>30654</v>
      </c>
      <c r="O6061" s="102" t="s">
        <v>3620</v>
      </c>
      <c r="P6061" s="39" t="s">
        <v>9125</v>
      </c>
      <c r="Q6061" s="39" t="s">
        <v>16751</v>
      </c>
      <c r="R6061" s="109"/>
      <c r="S6061" s="102" t="s">
        <v>9435</v>
      </c>
      <c r="T6061" s="102" t="s">
        <v>28757</v>
      </c>
      <c r="U6061" s="102" t="s">
        <v>18515</v>
      </c>
      <c r="V6061" s="109">
        <v>6.5</v>
      </c>
      <c r="W6061" s="107"/>
      <c r="X6061" s="113"/>
    </row>
    <row r="6062" spans="1:24" ht="12.95" customHeight="1" x14ac:dyDescent="0.2">
      <c r="A6062" s="122">
        <v>1998</v>
      </c>
      <c r="B6062" s="122" t="s">
        <v>2748</v>
      </c>
      <c r="C6062" s="122" t="s">
        <v>5686</v>
      </c>
      <c r="D6062" s="102" t="s">
        <v>15006</v>
      </c>
      <c r="E6062" s="102" t="s">
        <v>15137</v>
      </c>
      <c r="F6062" s="104" t="s">
        <v>14834</v>
      </c>
      <c r="G6062" s="105">
        <v>15070</v>
      </c>
      <c r="H6062" s="102" t="s">
        <v>4890</v>
      </c>
      <c r="I6062" s="102" t="s">
        <v>13336</v>
      </c>
      <c r="J6062" s="102" t="s">
        <v>4725</v>
      </c>
      <c r="K6062" s="102"/>
      <c r="L6062" s="111"/>
      <c r="M6062" s="109">
        <v>1</v>
      </c>
      <c r="N6062" s="108" t="s">
        <v>32604</v>
      </c>
      <c r="O6062" s="102" t="s">
        <v>10189</v>
      </c>
      <c r="P6062" s="39" t="s">
        <v>9125</v>
      </c>
      <c r="Q6062" s="39" t="s">
        <v>15976</v>
      </c>
      <c r="R6062" s="109"/>
      <c r="S6062" s="102"/>
      <c r="T6062" s="102" t="s">
        <v>20542</v>
      </c>
      <c r="U6062" s="102" t="s">
        <v>29909</v>
      </c>
      <c r="V6062" s="109">
        <v>7</v>
      </c>
      <c r="W6062" s="107"/>
      <c r="X6062" s="113"/>
    </row>
    <row r="6063" spans="1:24" ht="12.95" customHeight="1" x14ac:dyDescent="0.2">
      <c r="A6063" s="122">
        <v>1998</v>
      </c>
      <c r="B6063" s="122" t="s">
        <v>2748</v>
      </c>
      <c r="C6063" s="122" t="s">
        <v>5686</v>
      </c>
      <c r="D6063" s="102" t="s">
        <v>14648</v>
      </c>
      <c r="E6063" s="102" t="s">
        <v>15138</v>
      </c>
      <c r="F6063" s="104" t="s">
        <v>14834</v>
      </c>
      <c r="G6063" s="105">
        <v>15080</v>
      </c>
      <c r="H6063" s="102" t="s">
        <v>30684</v>
      </c>
      <c r="I6063" s="102" t="s">
        <v>4890</v>
      </c>
      <c r="J6063" s="102" t="s">
        <v>3665</v>
      </c>
      <c r="K6063" s="102"/>
      <c r="L6063" s="111"/>
      <c r="M6063" s="109">
        <v>1</v>
      </c>
      <c r="N6063" s="112">
        <v>15</v>
      </c>
      <c r="O6063" s="102" t="s">
        <v>12721</v>
      </c>
      <c r="P6063" s="39" t="s">
        <v>15928</v>
      </c>
      <c r="Q6063" s="39" t="s">
        <v>28541</v>
      </c>
      <c r="R6063" s="109"/>
      <c r="S6063" s="102" t="s">
        <v>11080</v>
      </c>
      <c r="T6063" s="102" t="s">
        <v>20542</v>
      </c>
      <c r="U6063" s="102" t="s">
        <v>29910</v>
      </c>
      <c r="V6063" s="109">
        <v>8</v>
      </c>
      <c r="W6063" s="107"/>
      <c r="X6063" s="113"/>
    </row>
    <row r="6064" spans="1:24" ht="12.95" customHeight="1" x14ac:dyDescent="0.2">
      <c r="A6064" s="122">
        <v>2000</v>
      </c>
      <c r="B6064" s="122" t="s">
        <v>2748</v>
      </c>
      <c r="C6064" s="250" t="s">
        <v>8736</v>
      </c>
      <c r="D6064" s="102" t="s">
        <v>6536</v>
      </c>
      <c r="E6064" s="102" t="s">
        <v>15139</v>
      </c>
      <c r="F6064" s="104" t="s">
        <v>14834</v>
      </c>
      <c r="G6064" s="105">
        <v>15165</v>
      </c>
      <c r="H6064" s="102" t="s">
        <v>10103</v>
      </c>
      <c r="I6064" s="115" t="s">
        <v>4890</v>
      </c>
      <c r="J6064" s="102" t="s">
        <v>1754</v>
      </c>
      <c r="K6064" s="102"/>
      <c r="L6064" s="111"/>
      <c r="M6064" s="109">
        <v>1</v>
      </c>
      <c r="N6064" s="112">
        <v>36</v>
      </c>
      <c r="O6064" s="102"/>
      <c r="P6064" s="39" t="s">
        <v>162</v>
      </c>
      <c r="Q6064" s="39" t="s">
        <v>20784</v>
      </c>
      <c r="R6064" s="109"/>
      <c r="S6064" s="102" t="s">
        <v>8315</v>
      </c>
      <c r="T6064" s="102" t="s">
        <v>7789</v>
      </c>
      <c r="U6064" s="102" t="s">
        <v>29911</v>
      </c>
      <c r="V6064" s="109">
        <v>8.5</v>
      </c>
      <c r="W6064" s="107"/>
      <c r="X6064" s="113"/>
    </row>
    <row r="6065" spans="1:24" ht="12.95" customHeight="1" x14ac:dyDescent="0.2">
      <c r="A6065" s="122">
        <v>2000</v>
      </c>
      <c r="B6065" s="122" t="s">
        <v>2748</v>
      </c>
      <c r="C6065" s="122" t="s">
        <v>8736</v>
      </c>
      <c r="D6065" s="102" t="s">
        <v>5859</v>
      </c>
      <c r="E6065" s="102" t="s">
        <v>15140</v>
      </c>
      <c r="F6065" s="104" t="s">
        <v>14834</v>
      </c>
      <c r="G6065" s="105">
        <v>15170</v>
      </c>
      <c r="H6065" s="102" t="s">
        <v>10103</v>
      </c>
      <c r="I6065" s="115" t="s">
        <v>4890</v>
      </c>
      <c r="J6065" s="102" t="s">
        <v>6295</v>
      </c>
      <c r="K6065" s="102"/>
      <c r="L6065" s="111"/>
      <c r="M6065" s="109">
        <v>2</v>
      </c>
      <c r="N6065" s="112" t="s">
        <v>18516</v>
      </c>
      <c r="O6065" s="102" t="s">
        <v>16764</v>
      </c>
      <c r="P6065" s="39" t="s">
        <v>19503</v>
      </c>
      <c r="Q6065" s="39" t="s">
        <v>19105</v>
      </c>
      <c r="R6065" s="109"/>
      <c r="S6065" s="102"/>
      <c r="T6065" s="102" t="s">
        <v>7789</v>
      </c>
      <c r="U6065" s="102" t="s">
        <v>29912</v>
      </c>
      <c r="V6065" s="109">
        <v>8.5</v>
      </c>
      <c r="W6065" s="107"/>
      <c r="X6065" s="113"/>
    </row>
    <row r="6066" spans="1:24" ht="12.95" customHeight="1" x14ac:dyDescent="0.2">
      <c r="A6066" s="122">
        <v>2000</v>
      </c>
      <c r="B6066" s="122" t="s">
        <v>2748</v>
      </c>
      <c r="C6066" s="122" t="s">
        <v>8736</v>
      </c>
      <c r="D6066" s="102" t="s">
        <v>6296</v>
      </c>
      <c r="E6066" s="102" t="s">
        <v>15141</v>
      </c>
      <c r="F6066" s="104" t="s">
        <v>14834</v>
      </c>
      <c r="G6066" s="105">
        <v>15207</v>
      </c>
      <c r="H6066" s="102" t="s">
        <v>10103</v>
      </c>
      <c r="I6066" s="115" t="s">
        <v>4890</v>
      </c>
      <c r="J6066" s="102" t="s">
        <v>6297</v>
      </c>
      <c r="K6066" s="102"/>
      <c r="L6066" s="111"/>
      <c r="M6066" s="109">
        <v>1.5</v>
      </c>
      <c r="N6066" s="108" t="s">
        <v>32605</v>
      </c>
      <c r="O6066" s="102" t="s">
        <v>10189</v>
      </c>
      <c r="P6066" s="39" t="s">
        <v>15928</v>
      </c>
      <c r="Q6066" s="39" t="s">
        <v>29913</v>
      </c>
      <c r="R6066" s="109"/>
      <c r="S6066" s="102" t="s">
        <v>8315</v>
      </c>
      <c r="T6066" s="102" t="s">
        <v>7789</v>
      </c>
      <c r="U6066" s="102" t="s">
        <v>29914</v>
      </c>
      <c r="V6066" s="109">
        <v>9</v>
      </c>
      <c r="W6066" s="107"/>
      <c r="X6066" s="113"/>
    </row>
    <row r="6067" spans="1:24" ht="12.95" customHeight="1" x14ac:dyDescent="0.2">
      <c r="A6067" s="122">
        <v>2000</v>
      </c>
      <c r="B6067" s="122" t="s">
        <v>2748</v>
      </c>
      <c r="C6067" s="122" t="s">
        <v>8736</v>
      </c>
      <c r="D6067" s="102" t="s">
        <v>912</v>
      </c>
      <c r="E6067" s="102" t="s">
        <v>15142</v>
      </c>
      <c r="F6067" s="104" t="s">
        <v>14834</v>
      </c>
      <c r="G6067" s="105">
        <v>15239</v>
      </c>
      <c r="H6067" s="102" t="s">
        <v>10103</v>
      </c>
      <c r="I6067" s="115" t="s">
        <v>4890</v>
      </c>
      <c r="J6067" s="102" t="s">
        <v>913</v>
      </c>
      <c r="K6067" s="102"/>
      <c r="L6067" s="111"/>
      <c r="M6067" s="109">
        <v>1</v>
      </c>
      <c r="N6067" s="112" t="s">
        <v>8247</v>
      </c>
      <c r="O6067" s="102"/>
      <c r="P6067" s="39"/>
      <c r="Q6067" s="39" t="s">
        <v>19531</v>
      </c>
      <c r="R6067" s="109"/>
      <c r="S6067" s="102"/>
      <c r="T6067" s="102" t="s">
        <v>7789</v>
      </c>
      <c r="U6067" s="102" t="s">
        <v>2477</v>
      </c>
      <c r="V6067" s="109">
        <v>7.5</v>
      </c>
      <c r="W6067" s="107"/>
      <c r="X6067" s="113"/>
    </row>
    <row r="6068" spans="1:24" ht="12.95" customHeight="1" x14ac:dyDescent="0.2">
      <c r="A6068" s="122">
        <v>2000</v>
      </c>
      <c r="B6068" s="122" t="s">
        <v>2748</v>
      </c>
      <c r="C6068" s="122" t="s">
        <v>8736</v>
      </c>
      <c r="D6068" s="102" t="s">
        <v>10271</v>
      </c>
      <c r="E6068" s="102" t="s">
        <v>4549</v>
      </c>
      <c r="F6068" s="104" t="s">
        <v>14834</v>
      </c>
      <c r="G6068" s="105">
        <v>15240</v>
      </c>
      <c r="H6068" s="115" t="s">
        <v>4890</v>
      </c>
      <c r="I6068" s="102" t="s">
        <v>10103</v>
      </c>
      <c r="J6068" s="102" t="s">
        <v>914</v>
      </c>
      <c r="K6068" s="102"/>
      <c r="L6068" s="111"/>
      <c r="M6068" s="109">
        <v>1</v>
      </c>
      <c r="N6068" s="112">
        <v>22</v>
      </c>
      <c r="O6068" s="102" t="s">
        <v>29915</v>
      </c>
      <c r="P6068" s="39" t="s">
        <v>162</v>
      </c>
      <c r="Q6068" s="39" t="s">
        <v>29916</v>
      </c>
      <c r="R6068" s="109"/>
      <c r="S6068" s="102" t="s">
        <v>9435</v>
      </c>
      <c r="T6068" s="102" t="s">
        <v>7789</v>
      </c>
      <c r="U6068" s="102" t="s">
        <v>29917</v>
      </c>
      <c r="V6068" s="109">
        <v>10</v>
      </c>
      <c r="W6068" s="107"/>
      <c r="X6068" s="113"/>
    </row>
    <row r="6069" spans="1:24" ht="12.95" customHeight="1" x14ac:dyDescent="0.2">
      <c r="A6069" s="122">
        <v>2000</v>
      </c>
      <c r="B6069" s="122" t="s">
        <v>2748</v>
      </c>
      <c r="C6069" s="122" t="s">
        <v>8736</v>
      </c>
      <c r="D6069" s="102" t="s">
        <v>5663</v>
      </c>
      <c r="E6069" s="102" t="s">
        <v>4550</v>
      </c>
      <c r="F6069" s="104" t="s">
        <v>14834</v>
      </c>
      <c r="G6069" s="105">
        <v>15255</v>
      </c>
      <c r="H6069" s="102" t="s">
        <v>10103</v>
      </c>
      <c r="I6069" s="115" t="s">
        <v>4890</v>
      </c>
      <c r="J6069" s="102" t="s">
        <v>9705</v>
      </c>
      <c r="K6069" s="102"/>
      <c r="L6069" s="111"/>
      <c r="M6069" s="109">
        <v>2</v>
      </c>
      <c r="N6069" s="112" t="s">
        <v>18517</v>
      </c>
      <c r="O6069" s="102" t="s">
        <v>15959</v>
      </c>
      <c r="P6069" s="39" t="s">
        <v>15959</v>
      </c>
      <c r="Q6069" s="39" t="s">
        <v>20826</v>
      </c>
      <c r="R6069" s="109"/>
      <c r="S6069" s="102"/>
      <c r="T6069" s="102" t="s">
        <v>7789</v>
      </c>
      <c r="U6069" s="102" t="s">
        <v>29918</v>
      </c>
      <c r="V6069" s="109">
        <v>8</v>
      </c>
      <c r="W6069" s="107"/>
      <c r="X6069" s="113"/>
    </row>
    <row r="6070" spans="1:24" ht="12.95" customHeight="1" x14ac:dyDescent="0.2">
      <c r="A6070" s="122">
        <v>2000</v>
      </c>
      <c r="B6070" s="122" t="s">
        <v>2748</v>
      </c>
      <c r="C6070" s="122" t="s">
        <v>8736</v>
      </c>
      <c r="D6070" s="102" t="s">
        <v>10196</v>
      </c>
      <c r="E6070" s="102" t="s">
        <v>2902</v>
      </c>
      <c r="F6070" s="104" t="s">
        <v>14834</v>
      </c>
      <c r="G6070" s="105">
        <v>15275</v>
      </c>
      <c r="H6070" s="102" t="s">
        <v>10103</v>
      </c>
      <c r="I6070" s="115" t="s">
        <v>4890</v>
      </c>
      <c r="J6070" s="102" t="s">
        <v>10197</v>
      </c>
      <c r="K6070" s="102"/>
      <c r="L6070" s="111"/>
      <c r="M6070" s="109">
        <v>1</v>
      </c>
      <c r="N6070" s="108" t="s">
        <v>30974</v>
      </c>
      <c r="O6070" s="102" t="s">
        <v>10189</v>
      </c>
      <c r="P6070" s="39"/>
      <c r="Q6070" s="39" t="s">
        <v>19745</v>
      </c>
      <c r="R6070" s="109"/>
      <c r="S6070" s="102"/>
      <c r="T6070" s="102" t="s">
        <v>7789</v>
      </c>
      <c r="U6070" s="102" t="s">
        <v>9745</v>
      </c>
      <c r="V6070" s="109">
        <v>6.5</v>
      </c>
      <c r="W6070" s="107"/>
      <c r="X6070" s="113"/>
    </row>
    <row r="6071" spans="1:24" ht="12.95" customHeight="1" x14ac:dyDescent="0.2">
      <c r="A6071" s="122">
        <v>2000</v>
      </c>
      <c r="B6071" s="122" t="s">
        <v>2748</v>
      </c>
      <c r="C6071" s="122" t="s">
        <v>8736</v>
      </c>
      <c r="D6071" s="102" t="s">
        <v>4918</v>
      </c>
      <c r="E6071" s="102" t="s">
        <v>6481</v>
      </c>
      <c r="F6071" s="104" t="s">
        <v>14834</v>
      </c>
      <c r="G6071" s="105">
        <v>15300</v>
      </c>
      <c r="H6071" s="102" t="s">
        <v>10103</v>
      </c>
      <c r="I6071" s="115" t="s">
        <v>4890</v>
      </c>
      <c r="J6071" s="102" t="s">
        <v>3254</v>
      </c>
      <c r="K6071" s="102"/>
      <c r="L6071" s="111"/>
      <c r="M6071" s="109">
        <v>2</v>
      </c>
      <c r="N6071" s="112" t="s">
        <v>15826</v>
      </c>
      <c r="O6071" s="102" t="s">
        <v>17449</v>
      </c>
      <c r="P6071" s="39" t="s">
        <v>16764</v>
      </c>
      <c r="Q6071" s="39" t="s">
        <v>19571</v>
      </c>
      <c r="R6071" s="109"/>
      <c r="S6071" s="102"/>
      <c r="T6071" s="102" t="s">
        <v>7789</v>
      </c>
      <c r="U6071" s="102" t="s">
        <v>29919</v>
      </c>
      <c r="V6071" s="109">
        <v>7.5</v>
      </c>
      <c r="W6071" s="107"/>
      <c r="X6071" s="113"/>
    </row>
    <row r="6072" spans="1:24" ht="12.95" customHeight="1" x14ac:dyDescent="0.2">
      <c r="A6072" s="122">
        <v>2002</v>
      </c>
      <c r="B6072" s="122" t="s">
        <v>2748</v>
      </c>
      <c r="C6072" s="250" t="s">
        <v>1566</v>
      </c>
      <c r="D6072" s="102" t="s">
        <v>4492</v>
      </c>
      <c r="E6072" s="102" t="s">
        <v>6482</v>
      </c>
      <c r="F6072" s="104" t="s">
        <v>14834</v>
      </c>
      <c r="G6072" s="105">
        <v>15756</v>
      </c>
      <c r="H6072" s="102" t="s">
        <v>10103</v>
      </c>
      <c r="I6072" s="115" t="s">
        <v>4890</v>
      </c>
      <c r="J6072" s="102" t="s">
        <v>4493</v>
      </c>
      <c r="K6072" s="102"/>
      <c r="L6072" s="111"/>
      <c r="M6072" s="109">
        <v>2</v>
      </c>
      <c r="N6072" s="112" t="s">
        <v>17523</v>
      </c>
      <c r="O6072" s="102" t="s">
        <v>4187</v>
      </c>
      <c r="P6072" s="39" t="s">
        <v>162</v>
      </c>
      <c r="Q6072" s="39" t="s">
        <v>16576</v>
      </c>
      <c r="R6072" s="109" t="s">
        <v>7035</v>
      </c>
      <c r="S6072" s="102"/>
      <c r="T6072" s="102" t="s">
        <v>7789</v>
      </c>
      <c r="U6072" s="102" t="s">
        <v>29920</v>
      </c>
      <c r="V6072" s="109">
        <v>5.5</v>
      </c>
      <c r="W6072" s="107"/>
      <c r="X6072" s="113"/>
    </row>
    <row r="6073" spans="1:24" ht="12.95" customHeight="1" x14ac:dyDescent="0.2">
      <c r="A6073" s="122">
        <v>2002</v>
      </c>
      <c r="B6073" s="122" t="s">
        <v>2748</v>
      </c>
      <c r="C6073" s="122" t="s">
        <v>1566</v>
      </c>
      <c r="D6073" s="102" t="s">
        <v>9803</v>
      </c>
      <c r="E6073" s="102" t="s">
        <v>6483</v>
      </c>
      <c r="F6073" s="104" t="s">
        <v>14834</v>
      </c>
      <c r="G6073" s="105">
        <v>15765</v>
      </c>
      <c r="H6073" s="102" t="s">
        <v>10103</v>
      </c>
      <c r="I6073" s="115" t="s">
        <v>4890</v>
      </c>
      <c r="J6073" s="102" t="s">
        <v>7543</v>
      </c>
      <c r="K6073" s="102"/>
      <c r="L6073" s="111"/>
      <c r="M6073" s="109">
        <v>2</v>
      </c>
      <c r="N6073" s="112" t="s">
        <v>16953</v>
      </c>
      <c r="O6073" s="102" t="s">
        <v>20676</v>
      </c>
      <c r="P6073" s="39" t="s">
        <v>162</v>
      </c>
      <c r="Q6073" s="39" t="s">
        <v>20572</v>
      </c>
      <c r="R6073" s="109"/>
      <c r="S6073" s="102"/>
      <c r="T6073" s="102" t="s">
        <v>7789</v>
      </c>
      <c r="U6073" s="102" t="s">
        <v>18518</v>
      </c>
      <c r="V6073" s="109">
        <v>6</v>
      </c>
      <c r="W6073" s="107"/>
      <c r="X6073" s="113"/>
    </row>
    <row r="6074" spans="1:24" ht="12.95" customHeight="1" x14ac:dyDescent="0.2">
      <c r="A6074" s="122">
        <v>2002</v>
      </c>
      <c r="B6074" s="122" t="s">
        <v>2748</v>
      </c>
      <c r="C6074" s="122" t="s">
        <v>1566</v>
      </c>
      <c r="D6074" s="102" t="s">
        <v>7841</v>
      </c>
      <c r="E6074" s="102" t="s">
        <v>6484</v>
      </c>
      <c r="F6074" s="104" t="s">
        <v>14834</v>
      </c>
      <c r="G6074" s="105">
        <v>15771</v>
      </c>
      <c r="H6074" s="102" t="s">
        <v>10103</v>
      </c>
      <c r="I6074" s="115" t="s">
        <v>4890</v>
      </c>
      <c r="J6074" s="247" t="s">
        <v>4914</v>
      </c>
      <c r="K6074" s="102"/>
      <c r="L6074" s="111"/>
      <c r="M6074" s="109">
        <v>3</v>
      </c>
      <c r="N6074" s="112" t="s">
        <v>16090</v>
      </c>
      <c r="O6074" s="102" t="s">
        <v>17282</v>
      </c>
      <c r="P6074" s="39" t="s">
        <v>8076</v>
      </c>
      <c r="Q6074" s="39" t="s">
        <v>19239</v>
      </c>
      <c r="R6074" s="109"/>
      <c r="S6074" s="102"/>
      <c r="T6074" s="102" t="s">
        <v>7789</v>
      </c>
      <c r="U6074" s="102" t="s">
        <v>29921</v>
      </c>
      <c r="V6074" s="109">
        <v>8</v>
      </c>
      <c r="W6074" s="107"/>
      <c r="X6074" s="113"/>
    </row>
    <row r="6075" spans="1:24" ht="12.95" customHeight="1" x14ac:dyDescent="0.2">
      <c r="A6075" s="122">
        <v>2002</v>
      </c>
      <c r="B6075" s="122" t="s">
        <v>2748</v>
      </c>
      <c r="C6075" s="122" t="s">
        <v>1566</v>
      </c>
      <c r="D6075" s="102" t="s">
        <v>15202</v>
      </c>
      <c r="E6075" s="102" t="s">
        <v>6485</v>
      </c>
      <c r="F6075" s="104" t="s">
        <v>14834</v>
      </c>
      <c r="G6075" s="105">
        <v>15772</v>
      </c>
      <c r="H6075" s="102" t="s">
        <v>10103</v>
      </c>
      <c r="I6075" s="115" t="s">
        <v>4890</v>
      </c>
      <c r="J6075" s="102" t="s">
        <v>15203</v>
      </c>
      <c r="K6075" s="102"/>
      <c r="L6075" s="111"/>
      <c r="M6075" s="109">
        <v>2</v>
      </c>
      <c r="N6075" s="112" t="s">
        <v>18194</v>
      </c>
      <c r="O6075" s="102" t="s">
        <v>231</v>
      </c>
      <c r="P6075" s="39" t="s">
        <v>13301</v>
      </c>
      <c r="Q6075" s="39" t="s">
        <v>16525</v>
      </c>
      <c r="R6075" s="109"/>
      <c r="S6075" s="102"/>
      <c r="T6075" s="102" t="s">
        <v>7789</v>
      </c>
      <c r="U6075" s="102" t="s">
        <v>18519</v>
      </c>
      <c r="V6075" s="109">
        <v>6.5</v>
      </c>
      <c r="W6075" s="107"/>
      <c r="X6075" s="113"/>
    </row>
    <row r="6076" spans="1:24" ht="12.95" customHeight="1" x14ac:dyDescent="0.2">
      <c r="A6076" s="122">
        <v>2002</v>
      </c>
      <c r="B6076" s="122" t="s">
        <v>2748</v>
      </c>
      <c r="C6076" s="122" t="s">
        <v>1566</v>
      </c>
      <c r="D6076" s="102" t="s">
        <v>14395</v>
      </c>
      <c r="E6076" s="102" t="s">
        <v>6486</v>
      </c>
      <c r="F6076" s="104" t="s">
        <v>14834</v>
      </c>
      <c r="G6076" s="105">
        <v>15775</v>
      </c>
      <c r="H6076" s="102" t="s">
        <v>10103</v>
      </c>
      <c r="I6076" s="115" t="s">
        <v>4890</v>
      </c>
      <c r="J6076" s="102" t="s">
        <v>5433</v>
      </c>
      <c r="K6076" s="102"/>
      <c r="L6076" s="111"/>
      <c r="M6076" s="109">
        <v>1</v>
      </c>
      <c r="N6076" s="112">
        <v>49</v>
      </c>
      <c r="O6076" s="102" t="s">
        <v>18166</v>
      </c>
      <c r="P6076" s="39" t="s">
        <v>9125</v>
      </c>
      <c r="Q6076" s="39" t="s">
        <v>16543</v>
      </c>
      <c r="R6076" s="109"/>
      <c r="S6076" s="102"/>
      <c r="T6076" s="102" t="s">
        <v>7789</v>
      </c>
      <c r="U6076" s="102" t="s">
        <v>29922</v>
      </c>
      <c r="V6076" s="109">
        <v>6</v>
      </c>
      <c r="W6076" s="107"/>
      <c r="X6076" s="113"/>
    </row>
    <row r="6077" spans="1:24" ht="12.95" customHeight="1" x14ac:dyDescent="0.2">
      <c r="A6077" s="122">
        <v>2002</v>
      </c>
      <c r="B6077" s="122" t="s">
        <v>2748</v>
      </c>
      <c r="C6077" s="122" t="s">
        <v>1566</v>
      </c>
      <c r="D6077" s="102" t="s">
        <v>14396</v>
      </c>
      <c r="E6077" s="102" t="s">
        <v>6487</v>
      </c>
      <c r="F6077" s="104" t="s">
        <v>14834</v>
      </c>
      <c r="G6077" s="105">
        <v>15776</v>
      </c>
      <c r="H6077" s="102" t="s">
        <v>10103</v>
      </c>
      <c r="I6077" s="115" t="s">
        <v>4890</v>
      </c>
      <c r="J6077" s="102" t="s">
        <v>5433</v>
      </c>
      <c r="K6077" s="102"/>
      <c r="L6077" s="111"/>
      <c r="M6077" s="109">
        <v>2</v>
      </c>
      <c r="N6077" s="112" t="s">
        <v>18520</v>
      </c>
      <c r="O6077" s="102" t="s">
        <v>17449</v>
      </c>
      <c r="P6077" s="39" t="s">
        <v>162</v>
      </c>
      <c r="Q6077" s="39" t="s">
        <v>19239</v>
      </c>
      <c r="R6077" s="109"/>
      <c r="S6077" s="102"/>
      <c r="T6077" s="102" t="s">
        <v>7789</v>
      </c>
      <c r="U6077" s="102" t="s">
        <v>29923</v>
      </c>
      <c r="V6077" s="109">
        <v>7.5</v>
      </c>
      <c r="W6077" s="107"/>
      <c r="X6077" s="113"/>
    </row>
    <row r="6078" spans="1:24" ht="12.95" customHeight="1" x14ac:dyDescent="0.2">
      <c r="A6078" s="122">
        <v>2002</v>
      </c>
      <c r="B6078" s="122" t="s">
        <v>2748</v>
      </c>
      <c r="C6078" s="122" t="s">
        <v>1566</v>
      </c>
      <c r="D6078" s="102" t="s">
        <v>10642</v>
      </c>
      <c r="E6078" s="102" t="s">
        <v>6488</v>
      </c>
      <c r="F6078" s="104" t="s">
        <v>14834</v>
      </c>
      <c r="G6078" s="105">
        <v>15776</v>
      </c>
      <c r="H6078" s="102" t="s">
        <v>10103</v>
      </c>
      <c r="I6078" s="115" t="s">
        <v>4890</v>
      </c>
      <c r="J6078" s="102" t="s">
        <v>5433</v>
      </c>
      <c r="K6078" s="102"/>
      <c r="L6078" s="111"/>
      <c r="M6078" s="109">
        <v>2</v>
      </c>
      <c r="N6078" s="112" t="s">
        <v>17126</v>
      </c>
      <c r="O6078" s="102" t="s">
        <v>14682</v>
      </c>
      <c r="P6078" s="39" t="s">
        <v>20481</v>
      </c>
      <c r="Q6078" s="39" t="s">
        <v>16678</v>
      </c>
      <c r="R6078" s="109"/>
      <c r="S6078" s="102" t="s">
        <v>8315</v>
      </c>
      <c r="T6078" s="102" t="s">
        <v>7789</v>
      </c>
      <c r="U6078" s="102" t="s">
        <v>7960</v>
      </c>
      <c r="V6078" s="109">
        <v>9</v>
      </c>
      <c r="W6078" s="107"/>
      <c r="X6078" s="113"/>
    </row>
    <row r="6079" spans="1:24" ht="12.95" customHeight="1" x14ac:dyDescent="0.2">
      <c r="A6079" s="122">
        <v>2002</v>
      </c>
      <c r="B6079" s="122" t="s">
        <v>2748</v>
      </c>
      <c r="C6079" s="122" t="s">
        <v>1566</v>
      </c>
      <c r="D6079" s="102" t="s">
        <v>10643</v>
      </c>
      <c r="E6079" s="102" t="s">
        <v>9047</v>
      </c>
      <c r="F6079" s="104" t="s">
        <v>14834</v>
      </c>
      <c r="G6079" s="105">
        <v>15778</v>
      </c>
      <c r="H6079" s="102" t="s">
        <v>10103</v>
      </c>
      <c r="I6079" s="102" t="s">
        <v>4890</v>
      </c>
      <c r="J6079" s="102" t="s">
        <v>5433</v>
      </c>
      <c r="K6079" s="102"/>
      <c r="L6079" s="111"/>
      <c r="M6079" s="109">
        <v>2</v>
      </c>
      <c r="N6079" s="112" t="s">
        <v>17207</v>
      </c>
      <c r="O6079" s="102" t="s">
        <v>17595</v>
      </c>
      <c r="P6079" s="39" t="s">
        <v>13207</v>
      </c>
      <c r="Q6079" s="39" t="s">
        <v>17710</v>
      </c>
      <c r="R6079" s="109"/>
      <c r="S6079" s="102" t="s">
        <v>11080</v>
      </c>
      <c r="T6079" s="102" t="s">
        <v>7789</v>
      </c>
      <c r="U6079" s="102" t="s">
        <v>29924</v>
      </c>
      <c r="V6079" s="109">
        <v>9</v>
      </c>
      <c r="W6079" s="107"/>
      <c r="X6079" s="113"/>
    </row>
    <row r="6080" spans="1:24" ht="12.95" customHeight="1" x14ac:dyDescent="0.2">
      <c r="A6080" s="122">
        <v>2003</v>
      </c>
      <c r="B6080" s="122" t="s">
        <v>2748</v>
      </c>
      <c r="C6080" s="250" t="s">
        <v>13611</v>
      </c>
      <c r="D6080" s="102" t="s">
        <v>9886</v>
      </c>
      <c r="E6080" s="102" t="s">
        <v>9885</v>
      </c>
      <c r="F6080" s="104" t="s">
        <v>14834</v>
      </c>
      <c r="G6080" s="105">
        <v>15892</v>
      </c>
      <c r="H6080" s="102" t="s">
        <v>10103</v>
      </c>
      <c r="I6080" s="102" t="s">
        <v>4890</v>
      </c>
      <c r="J6080" s="102" t="s">
        <v>9689</v>
      </c>
      <c r="K6080" s="102"/>
      <c r="L6080" s="111"/>
      <c r="M6080" s="109">
        <v>3</v>
      </c>
      <c r="N6080" s="112" t="s">
        <v>15876</v>
      </c>
      <c r="O6080" s="102" t="s">
        <v>65</v>
      </c>
      <c r="P6080" s="39" t="s">
        <v>2447</v>
      </c>
      <c r="Q6080" s="39" t="s">
        <v>20677</v>
      </c>
      <c r="R6080" s="109"/>
      <c r="S6080" s="102" t="s">
        <v>11080</v>
      </c>
      <c r="T6080" s="102" t="s">
        <v>7789</v>
      </c>
      <c r="U6080" s="102" t="s">
        <v>29925</v>
      </c>
      <c r="V6080" s="109">
        <v>9</v>
      </c>
      <c r="W6080" s="107"/>
      <c r="X6080" s="113"/>
    </row>
    <row r="6081" spans="1:24" ht="12.95" customHeight="1" x14ac:dyDescent="0.2">
      <c r="A6081" s="122">
        <v>2003</v>
      </c>
      <c r="B6081" s="122" t="s">
        <v>2748</v>
      </c>
      <c r="C6081" s="122" t="s">
        <v>13611</v>
      </c>
      <c r="D6081" s="102" t="s">
        <v>4307</v>
      </c>
      <c r="E6081" s="102" t="s">
        <v>9887</v>
      </c>
      <c r="F6081" s="104" t="s">
        <v>14834</v>
      </c>
      <c r="G6081" s="105">
        <v>15894</v>
      </c>
      <c r="H6081" s="102" t="s">
        <v>4890</v>
      </c>
      <c r="I6081" s="102" t="s">
        <v>10103</v>
      </c>
      <c r="J6081" s="102" t="s">
        <v>9690</v>
      </c>
      <c r="K6081" s="102"/>
      <c r="L6081" s="111"/>
      <c r="M6081" s="109">
        <v>2</v>
      </c>
      <c r="N6081" s="112" t="s">
        <v>18521</v>
      </c>
      <c r="O6081" s="102" t="s">
        <v>20469</v>
      </c>
      <c r="P6081" s="39" t="s">
        <v>3620</v>
      </c>
      <c r="Q6081" s="39" t="s">
        <v>20532</v>
      </c>
      <c r="R6081" s="109"/>
      <c r="S6081" s="102"/>
      <c r="T6081" s="102" t="s">
        <v>7789</v>
      </c>
      <c r="U6081" s="102" t="s">
        <v>29926</v>
      </c>
      <c r="V6081" s="109">
        <v>5.5</v>
      </c>
      <c r="W6081" s="107"/>
      <c r="X6081" s="113"/>
    </row>
    <row r="6082" spans="1:24" ht="12.95" customHeight="1" x14ac:dyDescent="0.2">
      <c r="A6082" s="122">
        <v>2003</v>
      </c>
      <c r="B6082" s="122" t="s">
        <v>2748</v>
      </c>
      <c r="C6082" s="122" t="s">
        <v>13611</v>
      </c>
      <c r="D6082" s="102" t="s">
        <v>5664</v>
      </c>
      <c r="E6082" s="102" t="s">
        <v>4308</v>
      </c>
      <c r="F6082" s="104" t="s">
        <v>14834</v>
      </c>
      <c r="G6082" s="105">
        <v>15899</v>
      </c>
      <c r="H6082" s="102" t="s">
        <v>10103</v>
      </c>
      <c r="I6082" s="102" t="s">
        <v>4890</v>
      </c>
      <c r="J6082" s="102" t="s">
        <v>1328</v>
      </c>
      <c r="K6082" s="102"/>
      <c r="L6082" s="111"/>
      <c r="M6082" s="109">
        <v>4</v>
      </c>
      <c r="N6082" s="112" t="s">
        <v>15838</v>
      </c>
      <c r="O6082" s="102" t="s">
        <v>29927</v>
      </c>
      <c r="P6082" s="39"/>
      <c r="Q6082" s="39" t="s">
        <v>29928</v>
      </c>
      <c r="R6082" s="109"/>
      <c r="S6082" s="102"/>
      <c r="T6082" s="102" t="s">
        <v>7789</v>
      </c>
      <c r="U6082" s="102" t="s">
        <v>29929</v>
      </c>
      <c r="V6082" s="107" t="s">
        <v>1329</v>
      </c>
      <c r="W6082" s="107"/>
      <c r="X6082" s="113"/>
    </row>
    <row r="6083" spans="1:24" ht="12.95" customHeight="1" x14ac:dyDescent="0.2">
      <c r="A6083" s="122">
        <v>2003</v>
      </c>
      <c r="B6083" s="122" t="s">
        <v>2748</v>
      </c>
      <c r="C6083" s="122" t="s">
        <v>13611</v>
      </c>
      <c r="D6083" s="102" t="s">
        <v>6081</v>
      </c>
      <c r="E6083" s="102" t="s">
        <v>4309</v>
      </c>
      <c r="F6083" s="104" t="s">
        <v>14834</v>
      </c>
      <c r="G6083" s="105">
        <v>15958</v>
      </c>
      <c r="H6083" s="102" t="s">
        <v>7198</v>
      </c>
      <c r="I6083" s="102" t="s">
        <v>4890</v>
      </c>
      <c r="J6083" s="102" t="s">
        <v>1330</v>
      </c>
      <c r="K6083" s="102"/>
      <c r="L6083" s="111"/>
      <c r="M6083" s="109">
        <v>1</v>
      </c>
      <c r="N6083" s="112">
        <v>41</v>
      </c>
      <c r="O6083" s="102" t="s">
        <v>15922</v>
      </c>
      <c r="P6083" s="39" t="s">
        <v>9160</v>
      </c>
      <c r="Q6083" s="39" t="s">
        <v>19745</v>
      </c>
      <c r="R6083" s="109"/>
      <c r="S6083" s="102"/>
      <c r="T6083" s="102" t="s">
        <v>21275</v>
      </c>
      <c r="U6083" s="102" t="s">
        <v>29930</v>
      </c>
      <c r="V6083" s="109">
        <v>5.5</v>
      </c>
      <c r="W6083" s="107"/>
      <c r="X6083" s="113"/>
    </row>
    <row r="6084" spans="1:24" ht="12.95" customHeight="1" x14ac:dyDescent="0.2">
      <c r="A6084" s="122">
        <v>2003</v>
      </c>
      <c r="B6084" s="122" t="s">
        <v>2748</v>
      </c>
      <c r="C6084" s="122" t="s">
        <v>13611</v>
      </c>
      <c r="D6084" s="102" t="s">
        <v>11540</v>
      </c>
      <c r="E6084" s="102" t="s">
        <v>11699</v>
      </c>
      <c r="F6084" s="104" t="s">
        <v>14834</v>
      </c>
      <c r="G6084" s="105">
        <v>15968</v>
      </c>
      <c r="H6084" s="102" t="s">
        <v>4890</v>
      </c>
      <c r="I6084" s="102" t="s">
        <v>32606</v>
      </c>
      <c r="J6084" s="102" t="s">
        <v>3413</v>
      </c>
      <c r="K6084" s="102"/>
      <c r="L6084" s="111"/>
      <c r="M6084" s="109">
        <v>2</v>
      </c>
      <c r="N6084" s="112" t="s">
        <v>18109</v>
      </c>
      <c r="O6084" s="102" t="s">
        <v>1863</v>
      </c>
      <c r="P6084" s="39" t="s">
        <v>10189</v>
      </c>
      <c r="Q6084" s="39" t="s">
        <v>16122</v>
      </c>
      <c r="R6084" s="109"/>
      <c r="S6084" s="102"/>
      <c r="T6084" s="102" t="s">
        <v>21275</v>
      </c>
      <c r="U6084" s="102"/>
      <c r="V6084" s="109">
        <v>5.5</v>
      </c>
      <c r="W6084" s="107"/>
      <c r="X6084" s="113"/>
    </row>
    <row r="6085" spans="1:24" ht="12.95" customHeight="1" x14ac:dyDescent="0.2">
      <c r="A6085" s="122">
        <v>2003</v>
      </c>
      <c r="B6085" s="122" t="s">
        <v>2748</v>
      </c>
      <c r="C6085" s="163" t="s">
        <v>13611</v>
      </c>
      <c r="D6085" s="102" t="s">
        <v>11701</v>
      </c>
      <c r="E6085" s="163" t="s">
        <v>11700</v>
      </c>
      <c r="F6085" s="104" t="s">
        <v>14834</v>
      </c>
      <c r="G6085" s="105">
        <v>15981</v>
      </c>
      <c r="H6085" s="102" t="s">
        <v>32607</v>
      </c>
      <c r="I6085" s="102" t="s">
        <v>4890</v>
      </c>
      <c r="J6085" s="102" t="s">
        <v>401</v>
      </c>
      <c r="K6085" s="102"/>
      <c r="L6085" s="111"/>
      <c r="M6085" s="109">
        <v>2</v>
      </c>
      <c r="N6085" s="112" t="s">
        <v>18482</v>
      </c>
      <c r="O6085" s="102" t="s">
        <v>18166</v>
      </c>
      <c r="P6085" s="39" t="s">
        <v>162</v>
      </c>
      <c r="Q6085" s="39" t="s">
        <v>20557</v>
      </c>
      <c r="R6085" s="109"/>
      <c r="S6085" s="102"/>
      <c r="T6085" s="102" t="s">
        <v>21275</v>
      </c>
      <c r="U6085" s="102" t="s">
        <v>29931</v>
      </c>
      <c r="V6085" s="109">
        <v>6.5</v>
      </c>
      <c r="W6085" s="107"/>
      <c r="X6085" s="113"/>
    </row>
    <row r="6086" spans="1:24" ht="12.95" customHeight="1" x14ac:dyDescent="0.2">
      <c r="A6086" s="122">
        <v>2003</v>
      </c>
      <c r="B6086" s="122" t="s">
        <v>2748</v>
      </c>
      <c r="C6086" s="163" t="s">
        <v>13611</v>
      </c>
      <c r="D6086" s="102" t="s">
        <v>5665</v>
      </c>
      <c r="E6086" s="163" t="s">
        <v>11702</v>
      </c>
      <c r="F6086" s="104" t="s">
        <v>14834</v>
      </c>
      <c r="G6086" s="105">
        <v>16028</v>
      </c>
      <c r="H6086" s="102" t="s">
        <v>4890</v>
      </c>
      <c r="I6086" s="163" t="s">
        <v>10103</v>
      </c>
      <c r="J6086" s="102" t="s">
        <v>12052</v>
      </c>
      <c r="K6086" s="102"/>
      <c r="L6086" s="111"/>
      <c r="M6086" s="109">
        <v>0.5</v>
      </c>
      <c r="N6086" s="108" t="s">
        <v>8247</v>
      </c>
      <c r="O6086" s="102" t="s">
        <v>65</v>
      </c>
      <c r="P6086" s="39" t="s">
        <v>9125</v>
      </c>
      <c r="Q6086" s="39" t="s">
        <v>16895</v>
      </c>
      <c r="R6086" s="109"/>
      <c r="S6086" s="102"/>
      <c r="T6086" s="102" t="s">
        <v>7789</v>
      </c>
      <c r="U6086" s="102" t="s">
        <v>16169</v>
      </c>
      <c r="V6086" s="109">
        <v>5.5</v>
      </c>
      <c r="W6086" s="107"/>
      <c r="X6086" s="113"/>
    </row>
    <row r="6087" spans="1:24" ht="12.95" customHeight="1" x14ac:dyDescent="0.2">
      <c r="A6087" s="122">
        <v>2003</v>
      </c>
      <c r="B6087" s="163" t="s">
        <v>2748</v>
      </c>
      <c r="C6087" s="163" t="s">
        <v>13611</v>
      </c>
      <c r="D6087" s="102" t="s">
        <v>11704</v>
      </c>
      <c r="E6087" s="163" t="s">
        <v>11703</v>
      </c>
      <c r="F6087" s="163" t="s">
        <v>14834</v>
      </c>
      <c r="G6087" s="105">
        <v>16070</v>
      </c>
      <c r="H6087" s="102" t="s">
        <v>4890</v>
      </c>
      <c r="I6087" s="163" t="s">
        <v>10103</v>
      </c>
      <c r="J6087" s="102" t="s">
        <v>8328</v>
      </c>
      <c r="K6087" s="163"/>
      <c r="L6087" s="276"/>
      <c r="M6087" s="109">
        <v>2</v>
      </c>
      <c r="N6087" s="112" t="s">
        <v>18134</v>
      </c>
      <c r="O6087" s="102" t="s">
        <v>13460</v>
      </c>
      <c r="P6087" s="39" t="s">
        <v>9125</v>
      </c>
      <c r="Q6087" s="39" t="s">
        <v>20443</v>
      </c>
      <c r="R6087" s="109"/>
      <c r="S6087" s="102"/>
      <c r="T6087" s="102" t="s">
        <v>7789</v>
      </c>
      <c r="U6087" s="102" t="s">
        <v>29932</v>
      </c>
      <c r="V6087" s="109">
        <v>6</v>
      </c>
      <c r="W6087" s="107"/>
      <c r="X6087" s="113"/>
    </row>
    <row r="6088" spans="1:24" ht="12.95" customHeight="1" x14ac:dyDescent="0.2">
      <c r="A6088" s="122">
        <v>2013</v>
      </c>
      <c r="B6088" s="163" t="s">
        <v>2748</v>
      </c>
      <c r="C6088" s="277" t="s">
        <v>88</v>
      </c>
      <c r="D6088" s="278" t="s">
        <v>19126</v>
      </c>
      <c r="E6088" s="163" t="s">
        <v>19118</v>
      </c>
      <c r="F6088" s="163" t="s">
        <v>14834</v>
      </c>
      <c r="G6088" s="105">
        <v>16098</v>
      </c>
      <c r="H6088" s="102" t="s">
        <v>10103</v>
      </c>
      <c r="I6088" s="102" t="s">
        <v>4890</v>
      </c>
      <c r="J6088" s="102" t="s">
        <v>19127</v>
      </c>
      <c r="K6088" s="163"/>
      <c r="L6088" s="276"/>
      <c r="M6088" s="109" t="s">
        <v>11019</v>
      </c>
      <c r="N6088" s="112" t="s">
        <v>19128</v>
      </c>
      <c r="O6088" s="102" t="s">
        <v>16893</v>
      </c>
      <c r="P6088" s="102" t="s">
        <v>162</v>
      </c>
      <c r="Q6088" s="102" t="s">
        <v>16096</v>
      </c>
      <c r="R6088" s="109"/>
      <c r="S6088" s="102"/>
      <c r="T6088" s="102" t="s">
        <v>7789</v>
      </c>
      <c r="U6088" s="102" t="s">
        <v>19641</v>
      </c>
      <c r="V6088" s="109">
        <v>6</v>
      </c>
      <c r="W6088" s="107"/>
      <c r="X6088" s="324"/>
    </row>
    <row r="6089" spans="1:24" ht="12.95" customHeight="1" x14ac:dyDescent="0.2">
      <c r="A6089" s="122">
        <v>2013</v>
      </c>
      <c r="B6089" s="163" t="s">
        <v>2748</v>
      </c>
      <c r="C6089" s="278" t="s">
        <v>88</v>
      </c>
      <c r="D6089" s="278" t="s">
        <v>19129</v>
      </c>
      <c r="E6089" s="163" t="s">
        <v>19119</v>
      </c>
      <c r="F6089" s="163" t="s">
        <v>14834</v>
      </c>
      <c r="G6089" s="105">
        <v>16106</v>
      </c>
      <c r="H6089" s="102" t="s">
        <v>10103</v>
      </c>
      <c r="I6089" s="102" t="s">
        <v>4890</v>
      </c>
      <c r="J6089" s="102" t="s">
        <v>19130</v>
      </c>
      <c r="K6089" s="163"/>
      <c r="L6089" s="276"/>
      <c r="M6089" s="109">
        <v>1</v>
      </c>
      <c r="N6089" s="125" t="s">
        <v>32608</v>
      </c>
      <c r="O6089" s="102" t="s">
        <v>16982</v>
      </c>
      <c r="P6089" s="102"/>
      <c r="Q6089" s="102" t="s">
        <v>19131</v>
      </c>
      <c r="R6089" s="109"/>
      <c r="S6089" s="102"/>
      <c r="T6089" s="102" t="s">
        <v>7789</v>
      </c>
      <c r="U6089" s="102" t="s">
        <v>19132</v>
      </c>
      <c r="V6089" s="109">
        <v>5</v>
      </c>
      <c r="W6089" s="107"/>
      <c r="X6089" s="324"/>
    </row>
    <row r="6090" spans="1:24" ht="12.95" customHeight="1" x14ac:dyDescent="0.2">
      <c r="A6090" s="122">
        <v>2013</v>
      </c>
      <c r="B6090" s="163" t="s">
        <v>2748</v>
      </c>
      <c r="C6090" s="278" t="s">
        <v>88</v>
      </c>
      <c r="D6090" s="278" t="s">
        <v>19133</v>
      </c>
      <c r="E6090" s="163" t="s">
        <v>19120</v>
      </c>
      <c r="F6090" s="163" t="s">
        <v>14834</v>
      </c>
      <c r="G6090" s="105">
        <v>16111</v>
      </c>
      <c r="H6090" s="102" t="s">
        <v>4890</v>
      </c>
      <c r="I6090" s="163" t="s">
        <v>10103</v>
      </c>
      <c r="J6090" s="102" t="s">
        <v>19134</v>
      </c>
      <c r="K6090" s="163"/>
      <c r="L6090" s="276"/>
      <c r="M6090" s="109">
        <v>2</v>
      </c>
      <c r="N6090" s="112" t="s">
        <v>19135</v>
      </c>
      <c r="O6090" s="102" t="s">
        <v>19136</v>
      </c>
      <c r="P6090" s="102" t="s">
        <v>9125</v>
      </c>
      <c r="Q6090" s="102" t="s">
        <v>16568</v>
      </c>
      <c r="R6090" s="109"/>
      <c r="S6090" s="102"/>
      <c r="T6090" s="102" t="s">
        <v>7789</v>
      </c>
      <c r="U6090" s="102"/>
      <c r="V6090" s="109">
        <v>7.5</v>
      </c>
      <c r="W6090" s="107"/>
      <c r="X6090" s="324"/>
    </row>
    <row r="6091" spans="1:24" ht="12.95" customHeight="1" x14ac:dyDescent="0.2">
      <c r="A6091" s="122">
        <v>2013</v>
      </c>
      <c r="B6091" s="163" t="s">
        <v>2748</v>
      </c>
      <c r="C6091" s="278" t="s">
        <v>88</v>
      </c>
      <c r="D6091" s="278" t="s">
        <v>19137</v>
      </c>
      <c r="E6091" s="163" t="s">
        <v>19121</v>
      </c>
      <c r="F6091" s="163" t="s">
        <v>14834</v>
      </c>
      <c r="G6091" s="105">
        <v>16114</v>
      </c>
      <c r="H6091" s="102" t="s">
        <v>4890</v>
      </c>
      <c r="I6091" s="163" t="s">
        <v>10103</v>
      </c>
      <c r="J6091" s="102" t="s">
        <v>19138</v>
      </c>
      <c r="K6091" s="163"/>
      <c r="L6091" s="276"/>
      <c r="M6091" s="109">
        <v>1</v>
      </c>
      <c r="N6091" s="125" t="s">
        <v>32609</v>
      </c>
      <c r="O6091" s="102" t="s">
        <v>18151</v>
      </c>
      <c r="P6091" s="102" t="s">
        <v>162</v>
      </c>
      <c r="Q6091" s="102" t="s">
        <v>16762</v>
      </c>
      <c r="R6091" s="109"/>
      <c r="S6091" s="102"/>
      <c r="T6091" s="102" t="s">
        <v>7789</v>
      </c>
      <c r="U6091" s="102" t="s">
        <v>18035</v>
      </c>
      <c r="V6091" s="109">
        <v>5.5</v>
      </c>
      <c r="W6091" s="107"/>
      <c r="X6091" s="324"/>
    </row>
    <row r="6092" spans="1:24" ht="12.95" customHeight="1" x14ac:dyDescent="0.2">
      <c r="A6092" s="122">
        <v>2013</v>
      </c>
      <c r="B6092" s="163" t="s">
        <v>2748</v>
      </c>
      <c r="C6092" s="278" t="s">
        <v>88</v>
      </c>
      <c r="D6092" s="278" t="s">
        <v>19139</v>
      </c>
      <c r="E6092" s="163" t="s">
        <v>19122</v>
      </c>
      <c r="F6092" s="163" t="s">
        <v>14834</v>
      </c>
      <c r="G6092" s="105">
        <v>16136</v>
      </c>
      <c r="H6092" s="102" t="s">
        <v>4890</v>
      </c>
      <c r="I6092" s="163" t="s">
        <v>10103</v>
      </c>
      <c r="J6092" s="102" t="s">
        <v>19140</v>
      </c>
      <c r="K6092" s="163"/>
      <c r="L6092" s="276"/>
      <c r="M6092" s="109">
        <v>0.5</v>
      </c>
      <c r="N6092" s="125" t="s">
        <v>6017</v>
      </c>
      <c r="O6092" s="102" t="s">
        <v>15959</v>
      </c>
      <c r="P6092" s="102"/>
      <c r="Q6092" s="102" t="s">
        <v>19141</v>
      </c>
      <c r="R6092" s="109"/>
      <c r="S6092" s="102"/>
      <c r="T6092" s="102" t="s">
        <v>7789</v>
      </c>
      <c r="U6092" s="102" t="s">
        <v>12451</v>
      </c>
      <c r="V6092" s="109">
        <v>5</v>
      </c>
      <c r="W6092" s="107"/>
      <c r="X6092" s="324"/>
    </row>
    <row r="6093" spans="1:24" ht="12.95" customHeight="1" x14ac:dyDescent="0.2">
      <c r="A6093" s="122">
        <v>2013</v>
      </c>
      <c r="B6093" s="163" t="s">
        <v>2748</v>
      </c>
      <c r="C6093" s="278" t="s">
        <v>88</v>
      </c>
      <c r="D6093" s="278" t="s">
        <v>19142</v>
      </c>
      <c r="E6093" s="163" t="s">
        <v>19123</v>
      </c>
      <c r="F6093" s="163" t="s">
        <v>14834</v>
      </c>
      <c r="G6093" s="105">
        <v>16137</v>
      </c>
      <c r="H6093" s="102" t="s">
        <v>4890</v>
      </c>
      <c r="I6093" s="163" t="s">
        <v>10103</v>
      </c>
      <c r="J6093" s="102" t="s">
        <v>19143</v>
      </c>
      <c r="K6093" s="163"/>
      <c r="L6093" s="276"/>
      <c r="M6093" s="109">
        <v>2</v>
      </c>
      <c r="N6093" s="112" t="s">
        <v>19144</v>
      </c>
      <c r="O6093" s="102" t="s">
        <v>19145</v>
      </c>
      <c r="P6093" s="102" t="s">
        <v>9125</v>
      </c>
      <c r="Q6093" s="102" t="s">
        <v>15923</v>
      </c>
      <c r="R6093" s="109"/>
      <c r="S6093" s="102"/>
      <c r="T6093" s="102" t="s">
        <v>7789</v>
      </c>
      <c r="U6093" s="102" t="s">
        <v>17177</v>
      </c>
      <c r="V6093" s="109">
        <v>7</v>
      </c>
      <c r="W6093" s="107"/>
      <c r="X6093" s="324"/>
    </row>
    <row r="6094" spans="1:24" ht="12.95" customHeight="1" x14ac:dyDescent="0.2">
      <c r="A6094" s="122">
        <v>2013</v>
      </c>
      <c r="B6094" s="163" t="s">
        <v>2748</v>
      </c>
      <c r="C6094" s="278" t="s">
        <v>88</v>
      </c>
      <c r="D6094" s="278" t="s">
        <v>19146</v>
      </c>
      <c r="E6094" s="163" t="s">
        <v>19124</v>
      </c>
      <c r="F6094" s="163" t="s">
        <v>14834</v>
      </c>
      <c r="G6094" s="105">
        <v>16142</v>
      </c>
      <c r="H6094" s="102" t="s">
        <v>10103</v>
      </c>
      <c r="I6094" s="102" t="s">
        <v>4890</v>
      </c>
      <c r="J6094" s="102" t="s">
        <v>19147</v>
      </c>
      <c r="K6094" s="163"/>
      <c r="L6094" s="276"/>
      <c r="M6094" s="109">
        <v>1.25</v>
      </c>
      <c r="N6094" s="125" t="s">
        <v>32610</v>
      </c>
      <c r="O6094" s="102" t="s">
        <v>16764</v>
      </c>
      <c r="P6094" s="102" t="s">
        <v>162</v>
      </c>
      <c r="Q6094" s="102" t="s">
        <v>16895</v>
      </c>
      <c r="R6094" s="109"/>
      <c r="S6094" s="102"/>
      <c r="T6094" s="102" t="s">
        <v>7789</v>
      </c>
      <c r="U6094" s="102" t="s">
        <v>16048</v>
      </c>
      <c r="V6094" s="109">
        <v>6.5</v>
      </c>
      <c r="W6094" s="107"/>
      <c r="X6094" s="324"/>
    </row>
    <row r="6095" spans="1:24" ht="12.95" customHeight="1" x14ac:dyDescent="0.2">
      <c r="A6095" s="122">
        <v>2013</v>
      </c>
      <c r="B6095" s="163" t="s">
        <v>2748</v>
      </c>
      <c r="C6095" s="278" t="s">
        <v>88</v>
      </c>
      <c r="D6095" s="278" t="s">
        <v>19148</v>
      </c>
      <c r="E6095" s="163" t="s">
        <v>19125</v>
      </c>
      <c r="F6095" s="163" t="s">
        <v>14834</v>
      </c>
      <c r="G6095" s="105">
        <v>16161</v>
      </c>
      <c r="H6095" s="102" t="s">
        <v>10103</v>
      </c>
      <c r="I6095" s="102" t="s">
        <v>4890</v>
      </c>
      <c r="J6095" s="102" t="s">
        <v>19149</v>
      </c>
      <c r="K6095" s="163"/>
      <c r="L6095" s="276"/>
      <c r="M6095" s="109">
        <v>2</v>
      </c>
      <c r="N6095" s="112" t="s">
        <v>19150</v>
      </c>
      <c r="O6095" s="102" t="s">
        <v>17599</v>
      </c>
      <c r="P6095" s="102"/>
      <c r="Q6095" s="102" t="s">
        <v>19151</v>
      </c>
      <c r="R6095" s="109"/>
      <c r="S6095" s="102" t="s">
        <v>11080</v>
      </c>
      <c r="T6095" s="102" t="s">
        <v>7789</v>
      </c>
      <c r="U6095" s="102"/>
      <c r="V6095" s="109">
        <v>8</v>
      </c>
      <c r="W6095" s="107"/>
      <c r="X6095" s="324"/>
    </row>
    <row r="6096" spans="1:24" ht="12.95" customHeight="1" x14ac:dyDescent="0.2">
      <c r="A6096" s="75">
        <v>2018</v>
      </c>
      <c r="B6096" s="152" t="s">
        <v>2748</v>
      </c>
      <c r="C6096" s="277" t="s">
        <v>38452</v>
      </c>
      <c r="D6096" s="359" t="s">
        <v>38461</v>
      </c>
      <c r="E6096" s="163" t="s">
        <v>38453</v>
      </c>
      <c r="F6096" s="163" t="s">
        <v>14834</v>
      </c>
      <c r="G6096" s="142">
        <v>16251</v>
      </c>
      <c r="H6096" s="128" t="s">
        <v>13336</v>
      </c>
      <c r="I6096" s="128" t="s">
        <v>4890</v>
      </c>
      <c r="J6096" s="128" t="s">
        <v>38462</v>
      </c>
      <c r="K6096" s="152"/>
      <c r="L6096" s="360"/>
      <c r="M6096" s="145">
        <v>2</v>
      </c>
      <c r="N6096" s="144" t="s">
        <v>38463</v>
      </c>
      <c r="O6096" s="128" t="s">
        <v>16764</v>
      </c>
      <c r="P6096" s="128"/>
      <c r="Q6096" s="128" t="s">
        <v>20798</v>
      </c>
      <c r="R6096" s="145"/>
      <c r="S6096" s="128"/>
      <c r="T6096" s="128" t="s">
        <v>20547</v>
      </c>
      <c r="U6096" s="128"/>
      <c r="V6096" s="145">
        <v>8</v>
      </c>
      <c r="W6096" s="130"/>
      <c r="X6096" s="194"/>
    </row>
    <row r="6097" spans="1:24" ht="12.95" customHeight="1" x14ac:dyDescent="0.2">
      <c r="A6097" s="75">
        <v>2018</v>
      </c>
      <c r="B6097" s="152" t="s">
        <v>2748</v>
      </c>
      <c r="C6097" s="278" t="s">
        <v>38452</v>
      </c>
      <c r="D6097" s="359" t="s">
        <v>2266</v>
      </c>
      <c r="E6097" s="163" t="s">
        <v>38454</v>
      </c>
      <c r="F6097" s="163" t="s">
        <v>14834</v>
      </c>
      <c r="G6097" s="142">
        <v>16271</v>
      </c>
      <c r="H6097" s="128" t="s">
        <v>4890</v>
      </c>
      <c r="I6097" s="128" t="s">
        <v>13336</v>
      </c>
      <c r="J6097" s="128" t="s">
        <v>38464</v>
      </c>
      <c r="K6097" s="152"/>
      <c r="L6097" s="360"/>
      <c r="M6097" s="145">
        <v>2</v>
      </c>
      <c r="N6097" s="144" t="s">
        <v>38465</v>
      </c>
      <c r="O6097" s="128" t="s">
        <v>15959</v>
      </c>
      <c r="P6097" s="128" t="s">
        <v>162</v>
      </c>
      <c r="Q6097" s="128" t="s">
        <v>19798</v>
      </c>
      <c r="R6097" s="145"/>
      <c r="S6097" s="128"/>
      <c r="T6097" s="128" t="s">
        <v>20547</v>
      </c>
      <c r="U6097" s="128" t="s">
        <v>38469</v>
      </c>
      <c r="V6097" s="145">
        <v>7</v>
      </c>
      <c r="W6097" s="130"/>
      <c r="X6097" s="194"/>
    </row>
    <row r="6098" spans="1:24" ht="12.95" customHeight="1" x14ac:dyDescent="0.2">
      <c r="A6098" s="75">
        <v>2018</v>
      </c>
      <c r="B6098" s="152" t="s">
        <v>2748</v>
      </c>
      <c r="C6098" s="278" t="s">
        <v>38452</v>
      </c>
      <c r="D6098" s="359" t="s">
        <v>38466</v>
      </c>
      <c r="E6098" s="163" t="s">
        <v>38455</v>
      </c>
      <c r="F6098" s="163" t="s">
        <v>14834</v>
      </c>
      <c r="G6098" s="142">
        <v>16271</v>
      </c>
      <c r="H6098" s="128" t="s">
        <v>4890</v>
      </c>
      <c r="I6098" s="128" t="s">
        <v>13336</v>
      </c>
      <c r="J6098" s="128" t="s">
        <v>38467</v>
      </c>
      <c r="K6098" s="152"/>
      <c r="L6098" s="360"/>
      <c r="M6098" s="145">
        <v>3</v>
      </c>
      <c r="N6098" s="144" t="s">
        <v>38468</v>
      </c>
      <c r="O6098" s="128" t="s">
        <v>20863</v>
      </c>
      <c r="P6098" s="128"/>
      <c r="Q6098" s="128" t="s">
        <v>18151</v>
      </c>
      <c r="R6098" s="145"/>
      <c r="S6098" s="128"/>
      <c r="T6098" s="128" t="s">
        <v>20547</v>
      </c>
      <c r="U6098" s="128" t="s">
        <v>38470</v>
      </c>
      <c r="V6098" s="145">
        <v>7.5</v>
      </c>
      <c r="W6098" s="130"/>
      <c r="X6098" s="194"/>
    </row>
    <row r="6099" spans="1:24" ht="12.95" customHeight="1" x14ac:dyDescent="0.2">
      <c r="A6099" s="75">
        <v>2018</v>
      </c>
      <c r="B6099" s="152" t="s">
        <v>2748</v>
      </c>
      <c r="C6099" s="278" t="s">
        <v>38452</v>
      </c>
      <c r="D6099" s="359" t="s">
        <v>38471</v>
      </c>
      <c r="E6099" s="163" t="s">
        <v>38456</v>
      </c>
      <c r="F6099" s="163" t="s">
        <v>14834</v>
      </c>
      <c r="G6099" s="142">
        <v>16278</v>
      </c>
      <c r="H6099" s="102" t="s">
        <v>38472</v>
      </c>
      <c r="I6099" s="128" t="s">
        <v>4890</v>
      </c>
      <c r="J6099" s="128" t="s">
        <v>38473</v>
      </c>
      <c r="K6099" s="152"/>
      <c r="L6099" s="360"/>
      <c r="M6099" s="145">
        <v>2</v>
      </c>
      <c r="N6099" s="144" t="s">
        <v>18137</v>
      </c>
      <c r="O6099" s="128" t="s">
        <v>16680</v>
      </c>
      <c r="P6099" s="128"/>
      <c r="Q6099" s="128" t="s">
        <v>20557</v>
      </c>
      <c r="R6099" s="145"/>
      <c r="S6099" s="128" t="s">
        <v>9435</v>
      </c>
      <c r="T6099" s="128" t="s">
        <v>20547</v>
      </c>
      <c r="U6099" s="128" t="s">
        <v>38474</v>
      </c>
      <c r="V6099" s="145">
        <v>7</v>
      </c>
      <c r="W6099" s="130"/>
      <c r="X6099" s="194"/>
    </row>
    <row r="6100" spans="1:24" ht="12.95" customHeight="1" x14ac:dyDescent="0.2">
      <c r="A6100" s="75">
        <v>2018</v>
      </c>
      <c r="B6100" s="152" t="s">
        <v>2748</v>
      </c>
      <c r="C6100" s="278" t="s">
        <v>38452</v>
      </c>
      <c r="D6100" s="359" t="s">
        <v>38475</v>
      </c>
      <c r="E6100" s="163" t="s">
        <v>38457</v>
      </c>
      <c r="F6100" s="163" t="s">
        <v>14834</v>
      </c>
      <c r="G6100" s="142">
        <v>16291</v>
      </c>
      <c r="H6100" s="128" t="s">
        <v>10191</v>
      </c>
      <c r="I6100" s="128" t="s">
        <v>4890</v>
      </c>
      <c r="J6100" s="128" t="s">
        <v>38476</v>
      </c>
      <c r="K6100" s="152"/>
      <c r="L6100" s="360"/>
      <c r="M6100" s="145">
        <v>3</v>
      </c>
      <c r="N6100" s="144" t="s">
        <v>38477</v>
      </c>
      <c r="O6100" s="128" t="s">
        <v>16828</v>
      </c>
      <c r="P6100" s="128" t="s">
        <v>13555</v>
      </c>
      <c r="Q6100" s="128" t="s">
        <v>19737</v>
      </c>
      <c r="R6100" s="145"/>
      <c r="S6100" s="128"/>
      <c r="T6100" s="128" t="s">
        <v>20547</v>
      </c>
      <c r="U6100" s="128" t="s">
        <v>38478</v>
      </c>
      <c r="V6100" s="145">
        <v>7.5</v>
      </c>
      <c r="W6100" s="130"/>
      <c r="X6100" s="194"/>
    </row>
    <row r="6101" spans="1:24" ht="12.95" customHeight="1" x14ac:dyDescent="0.2">
      <c r="A6101" s="75">
        <v>2018</v>
      </c>
      <c r="B6101" s="152" t="s">
        <v>2748</v>
      </c>
      <c r="C6101" s="278" t="s">
        <v>38452</v>
      </c>
      <c r="D6101" s="359" t="s">
        <v>34779</v>
      </c>
      <c r="E6101" s="163" t="s">
        <v>38458</v>
      </c>
      <c r="F6101" s="163" t="s">
        <v>14834</v>
      </c>
      <c r="G6101" s="142">
        <v>16293</v>
      </c>
      <c r="H6101" s="128" t="s">
        <v>4890</v>
      </c>
      <c r="I6101" s="128" t="s">
        <v>10191</v>
      </c>
      <c r="J6101" s="128" t="s">
        <v>38476</v>
      </c>
      <c r="K6101" s="152"/>
      <c r="L6101" s="360"/>
      <c r="M6101" s="145">
        <v>2</v>
      </c>
      <c r="N6101" s="144" t="s">
        <v>38479</v>
      </c>
      <c r="O6101" s="128" t="s">
        <v>15927</v>
      </c>
      <c r="P6101" s="128" t="s">
        <v>162</v>
      </c>
      <c r="Q6101" s="128" t="s">
        <v>17425</v>
      </c>
      <c r="R6101" s="145"/>
      <c r="S6101" s="128"/>
      <c r="T6101" s="128" t="s">
        <v>20547</v>
      </c>
      <c r="U6101" s="128" t="s">
        <v>28230</v>
      </c>
      <c r="V6101" s="145">
        <v>7.5</v>
      </c>
      <c r="W6101" s="130"/>
      <c r="X6101" s="194"/>
    </row>
    <row r="6102" spans="1:24" ht="12.95" customHeight="1" x14ac:dyDescent="0.2">
      <c r="A6102" s="75">
        <v>2018</v>
      </c>
      <c r="B6102" s="152" t="s">
        <v>2748</v>
      </c>
      <c r="C6102" s="278" t="s">
        <v>38452</v>
      </c>
      <c r="D6102" s="359" t="s">
        <v>38480</v>
      </c>
      <c r="E6102" s="163" t="s">
        <v>38459</v>
      </c>
      <c r="F6102" s="163" t="s">
        <v>14834</v>
      </c>
      <c r="G6102" s="142">
        <v>16297</v>
      </c>
      <c r="H6102" s="128" t="s">
        <v>4890</v>
      </c>
      <c r="I6102" s="128" t="s">
        <v>10191</v>
      </c>
      <c r="J6102" s="128" t="s">
        <v>38481</v>
      </c>
      <c r="K6102" s="152"/>
      <c r="L6102" s="360"/>
      <c r="M6102" s="145">
        <v>2</v>
      </c>
      <c r="N6102" s="144" t="s">
        <v>38482</v>
      </c>
      <c r="O6102" s="128" t="s">
        <v>12721</v>
      </c>
      <c r="P6102" s="128" t="s">
        <v>8076</v>
      </c>
      <c r="Q6102" s="128" t="s">
        <v>17585</v>
      </c>
      <c r="R6102" s="145"/>
      <c r="S6102" s="128" t="s">
        <v>8315</v>
      </c>
      <c r="T6102" s="128" t="s">
        <v>20547</v>
      </c>
      <c r="U6102" s="128" t="s">
        <v>28230</v>
      </c>
      <c r="V6102" s="145">
        <v>7.5</v>
      </c>
      <c r="W6102" s="130"/>
      <c r="X6102" s="194"/>
    </row>
    <row r="6103" spans="1:24" ht="12.95" customHeight="1" x14ac:dyDescent="0.2">
      <c r="A6103" s="75">
        <v>2018</v>
      </c>
      <c r="B6103" s="152" t="s">
        <v>2748</v>
      </c>
      <c r="C6103" s="278" t="s">
        <v>38452</v>
      </c>
      <c r="D6103" s="359" t="s">
        <v>38483</v>
      </c>
      <c r="E6103" s="163" t="s">
        <v>38460</v>
      </c>
      <c r="F6103" s="163" t="s">
        <v>14834</v>
      </c>
      <c r="G6103" s="142">
        <v>16304</v>
      </c>
      <c r="H6103" s="128" t="s">
        <v>4890</v>
      </c>
      <c r="I6103" s="128" t="s">
        <v>10191</v>
      </c>
      <c r="J6103" s="128" t="s">
        <v>38484</v>
      </c>
      <c r="K6103" s="152"/>
      <c r="L6103" s="360"/>
      <c r="M6103" s="145">
        <v>2</v>
      </c>
      <c r="N6103" s="144" t="s">
        <v>38485</v>
      </c>
      <c r="O6103" s="128" t="s">
        <v>20465</v>
      </c>
      <c r="P6103" s="128"/>
      <c r="Q6103" s="128" t="s">
        <v>17191</v>
      </c>
      <c r="R6103" s="145"/>
      <c r="S6103" s="128"/>
      <c r="T6103" s="128" t="s">
        <v>20547</v>
      </c>
      <c r="U6103" s="128" t="s">
        <v>38486</v>
      </c>
      <c r="V6103" s="145">
        <v>6.5</v>
      </c>
      <c r="W6103" s="130"/>
      <c r="X6103" s="194"/>
    </row>
    <row r="6104" spans="1:24" ht="12.95" customHeight="1" x14ac:dyDescent="0.2">
      <c r="A6104" s="122">
        <v>2006</v>
      </c>
      <c r="B6104" s="122" t="s">
        <v>2748</v>
      </c>
      <c r="C6104" s="103" t="s">
        <v>5732</v>
      </c>
      <c r="D6104" s="102" t="s">
        <v>706</v>
      </c>
      <c r="E6104" s="102">
        <v>1</v>
      </c>
      <c r="F6104" s="104" t="s">
        <v>14834</v>
      </c>
      <c r="G6104" s="105">
        <v>15149</v>
      </c>
      <c r="H6104" s="102" t="s">
        <v>10103</v>
      </c>
      <c r="I6104" s="102" t="s">
        <v>11819</v>
      </c>
      <c r="J6104" s="102" t="s">
        <v>707</v>
      </c>
      <c r="K6104" s="102"/>
      <c r="L6104" s="111"/>
      <c r="M6104" s="102">
        <v>1.75</v>
      </c>
      <c r="N6104" s="108" t="s">
        <v>32593</v>
      </c>
      <c r="O6104" s="102" t="s">
        <v>17514</v>
      </c>
      <c r="P6104" s="39"/>
      <c r="Q6104" s="39" t="s">
        <v>19534</v>
      </c>
      <c r="R6104" s="102"/>
      <c r="S6104" s="102"/>
      <c r="T6104" s="102" t="s">
        <v>7789</v>
      </c>
      <c r="U6104" s="102" t="s">
        <v>2477</v>
      </c>
      <c r="V6104" s="102">
        <v>6.5</v>
      </c>
      <c r="W6104" s="102"/>
      <c r="X6104" s="113"/>
    </row>
    <row r="6105" spans="1:24" ht="12.95" customHeight="1" x14ac:dyDescent="0.2">
      <c r="A6105" s="122">
        <v>2006</v>
      </c>
      <c r="B6105" s="122" t="s">
        <v>2748</v>
      </c>
      <c r="C6105" s="102" t="s">
        <v>5732</v>
      </c>
      <c r="D6105" s="102" t="s">
        <v>701</v>
      </c>
      <c r="E6105" s="102">
        <v>2</v>
      </c>
      <c r="F6105" s="104" t="s">
        <v>14834</v>
      </c>
      <c r="G6105" s="105">
        <v>16248</v>
      </c>
      <c r="H6105" s="102" t="s">
        <v>11819</v>
      </c>
      <c r="I6105" s="102" t="s">
        <v>10103</v>
      </c>
      <c r="J6105" s="102" t="s">
        <v>702</v>
      </c>
      <c r="K6105" s="102"/>
      <c r="L6105" s="111"/>
      <c r="M6105" s="102">
        <v>3</v>
      </c>
      <c r="N6105" s="112" t="s">
        <v>18522</v>
      </c>
      <c r="O6105" s="102" t="s">
        <v>16646</v>
      </c>
      <c r="P6105" s="39" t="s">
        <v>9125</v>
      </c>
      <c r="Q6105" s="39" t="s">
        <v>16982</v>
      </c>
      <c r="R6105" s="102"/>
      <c r="S6105" s="102"/>
      <c r="T6105" s="102" t="s">
        <v>7789</v>
      </c>
      <c r="U6105" s="102" t="s">
        <v>2477</v>
      </c>
      <c r="V6105" s="102">
        <v>6</v>
      </c>
      <c r="W6105" s="102"/>
      <c r="X6105" s="113"/>
    </row>
    <row r="6106" spans="1:24" ht="12.95" customHeight="1" x14ac:dyDescent="0.2">
      <c r="A6106" s="122">
        <v>2006</v>
      </c>
      <c r="B6106" s="122" t="s">
        <v>2748</v>
      </c>
      <c r="C6106" s="102" t="s">
        <v>5732</v>
      </c>
      <c r="D6106" s="102" t="s">
        <v>14673</v>
      </c>
      <c r="E6106" s="102">
        <v>3</v>
      </c>
      <c r="F6106" s="104" t="s">
        <v>14834</v>
      </c>
      <c r="G6106" s="105">
        <v>15161</v>
      </c>
      <c r="H6106" s="102" t="s">
        <v>10103</v>
      </c>
      <c r="I6106" s="102" t="s">
        <v>11819</v>
      </c>
      <c r="J6106" s="102" t="s">
        <v>13488</v>
      </c>
      <c r="K6106" s="102"/>
      <c r="L6106" s="111"/>
      <c r="M6106" s="102">
        <v>2</v>
      </c>
      <c r="N6106" s="112" t="s">
        <v>16167</v>
      </c>
      <c r="O6106" s="102" t="s">
        <v>16982</v>
      </c>
      <c r="P6106" s="39"/>
      <c r="Q6106" s="39" t="s">
        <v>16121</v>
      </c>
      <c r="R6106" s="102"/>
      <c r="S6106" s="102" t="s">
        <v>9435</v>
      </c>
      <c r="T6106" s="102" t="s">
        <v>7789</v>
      </c>
      <c r="U6106" s="102" t="s">
        <v>18523</v>
      </c>
      <c r="V6106" s="102">
        <v>5</v>
      </c>
      <c r="W6106" s="102"/>
      <c r="X6106" s="113"/>
    </row>
    <row r="6107" spans="1:24" ht="12.95" customHeight="1" x14ac:dyDescent="0.2">
      <c r="A6107" s="122">
        <v>2006</v>
      </c>
      <c r="B6107" s="122" t="s">
        <v>2748</v>
      </c>
      <c r="C6107" s="102" t="s">
        <v>5732</v>
      </c>
      <c r="D6107" s="102" t="s">
        <v>5666</v>
      </c>
      <c r="E6107" s="102">
        <v>4</v>
      </c>
      <c r="F6107" s="104" t="s">
        <v>14834</v>
      </c>
      <c r="G6107" s="105">
        <v>16560</v>
      </c>
      <c r="H6107" s="102" t="s">
        <v>10103</v>
      </c>
      <c r="I6107" s="102" t="s">
        <v>11819</v>
      </c>
      <c r="J6107" s="102" t="s">
        <v>7665</v>
      </c>
      <c r="K6107" s="102"/>
      <c r="L6107" s="111"/>
      <c r="M6107" s="102">
        <v>1.75</v>
      </c>
      <c r="N6107" s="108" t="s">
        <v>32068</v>
      </c>
      <c r="O6107" s="102" t="s">
        <v>20496</v>
      </c>
      <c r="P6107" s="39" t="s">
        <v>162</v>
      </c>
      <c r="Q6107" s="39" t="s">
        <v>17386</v>
      </c>
      <c r="R6107" s="102"/>
      <c r="S6107" s="102"/>
      <c r="T6107" s="102" t="s">
        <v>7789</v>
      </c>
      <c r="U6107" s="102"/>
      <c r="V6107" s="102">
        <v>5.5</v>
      </c>
      <c r="W6107" s="102"/>
      <c r="X6107" s="113"/>
    </row>
    <row r="6108" spans="1:24" ht="12.95" customHeight="1" x14ac:dyDescent="0.2">
      <c r="A6108" s="122">
        <v>2006</v>
      </c>
      <c r="B6108" s="122" t="s">
        <v>2748</v>
      </c>
      <c r="C6108" s="102" t="s">
        <v>5732</v>
      </c>
      <c r="D6108" s="102" t="s">
        <v>5667</v>
      </c>
      <c r="E6108" s="102">
        <v>5</v>
      </c>
      <c r="F6108" s="104" t="s">
        <v>14834</v>
      </c>
      <c r="G6108" s="105">
        <v>15478</v>
      </c>
      <c r="H6108" s="102" t="s">
        <v>11819</v>
      </c>
      <c r="I6108" s="102" t="s">
        <v>10103</v>
      </c>
      <c r="J6108" s="102" t="s">
        <v>12161</v>
      </c>
      <c r="K6108" s="102"/>
      <c r="L6108" s="111"/>
      <c r="M6108" s="102">
        <v>2</v>
      </c>
      <c r="N6108" s="112" t="s">
        <v>18371</v>
      </c>
      <c r="O6108" s="102" t="s">
        <v>16545</v>
      </c>
      <c r="P6108" s="39" t="s">
        <v>13555</v>
      </c>
      <c r="Q6108" s="39" t="s">
        <v>20806</v>
      </c>
      <c r="R6108" s="102"/>
      <c r="S6108" s="102"/>
      <c r="T6108" s="102" t="s">
        <v>7789</v>
      </c>
      <c r="U6108" s="102" t="s">
        <v>29934</v>
      </c>
      <c r="V6108" s="102">
        <v>7</v>
      </c>
      <c r="W6108" s="102"/>
      <c r="X6108" s="113"/>
    </row>
    <row r="6109" spans="1:24" ht="12.95" customHeight="1" x14ac:dyDescent="0.2">
      <c r="A6109" s="122">
        <v>2006</v>
      </c>
      <c r="B6109" s="122" t="s">
        <v>2748</v>
      </c>
      <c r="C6109" s="102" t="s">
        <v>5732</v>
      </c>
      <c r="D6109" s="102" t="s">
        <v>12162</v>
      </c>
      <c r="E6109" s="102">
        <v>6</v>
      </c>
      <c r="F6109" s="104" t="s">
        <v>14834</v>
      </c>
      <c r="G6109" s="105">
        <v>15718</v>
      </c>
      <c r="H6109" s="102" t="s">
        <v>11819</v>
      </c>
      <c r="I6109" s="102" t="s">
        <v>10103</v>
      </c>
      <c r="J6109" s="102" t="s">
        <v>10020</v>
      </c>
      <c r="K6109" s="102"/>
      <c r="L6109" s="111"/>
      <c r="M6109" s="102">
        <v>2</v>
      </c>
      <c r="N6109" s="112" t="s">
        <v>15875</v>
      </c>
      <c r="O6109" s="102" t="s">
        <v>3620</v>
      </c>
      <c r="P6109" s="39"/>
      <c r="Q6109" s="39" t="s">
        <v>29935</v>
      </c>
      <c r="R6109" s="102"/>
      <c r="S6109" s="102" t="s">
        <v>9435</v>
      </c>
      <c r="T6109" s="102" t="s">
        <v>7789</v>
      </c>
      <c r="U6109" s="102" t="s">
        <v>29936</v>
      </c>
      <c r="V6109" s="102">
        <v>7</v>
      </c>
      <c r="W6109" s="102"/>
      <c r="X6109" s="113"/>
    </row>
    <row r="6110" spans="1:24" ht="12.95" customHeight="1" x14ac:dyDescent="0.2">
      <c r="A6110" s="75">
        <v>2014</v>
      </c>
      <c r="B6110" s="75" t="s">
        <v>2748</v>
      </c>
      <c r="C6110" s="197" t="s">
        <v>29933</v>
      </c>
      <c r="D6110" s="128" t="s">
        <v>29687</v>
      </c>
      <c r="E6110" s="128">
        <v>7</v>
      </c>
      <c r="F6110" s="141" t="s">
        <v>14834</v>
      </c>
      <c r="G6110" s="142">
        <v>16251</v>
      </c>
      <c r="H6110" s="128" t="s">
        <v>11819</v>
      </c>
      <c r="I6110" s="128" t="s">
        <v>10103</v>
      </c>
      <c r="J6110" s="128" t="s">
        <v>27117</v>
      </c>
      <c r="K6110" s="128"/>
      <c r="L6110" s="199" t="s">
        <v>27689</v>
      </c>
      <c r="M6110" s="128">
        <v>2</v>
      </c>
      <c r="N6110" s="144" t="s">
        <v>32611</v>
      </c>
      <c r="O6110" s="128" t="s">
        <v>18007</v>
      </c>
      <c r="P6110" s="128"/>
      <c r="Q6110" s="128"/>
      <c r="R6110" s="128"/>
      <c r="S6110" s="128"/>
      <c r="T6110" s="102" t="s">
        <v>7789</v>
      </c>
      <c r="U6110" s="128" t="s">
        <v>29937</v>
      </c>
      <c r="V6110" s="128">
        <v>4.5</v>
      </c>
      <c r="W6110" s="128"/>
      <c r="X6110" s="113"/>
    </row>
    <row r="6111" spans="1:24" ht="12.95" customHeight="1" x14ac:dyDescent="0.2">
      <c r="A6111" s="75">
        <v>2014</v>
      </c>
      <c r="B6111" s="75" t="s">
        <v>2748</v>
      </c>
      <c r="C6111" s="128" t="s">
        <v>29933</v>
      </c>
      <c r="D6111" s="128" t="s">
        <v>27118</v>
      </c>
      <c r="E6111" s="128">
        <v>8</v>
      </c>
      <c r="F6111" s="141" t="s">
        <v>14834</v>
      </c>
      <c r="G6111" s="142">
        <v>16252</v>
      </c>
      <c r="H6111" s="128" t="s">
        <v>11819</v>
      </c>
      <c r="I6111" s="128" t="s">
        <v>10103</v>
      </c>
      <c r="J6111" s="128" t="s">
        <v>27119</v>
      </c>
      <c r="K6111" s="128"/>
      <c r="L6111" s="143"/>
      <c r="M6111" s="128">
        <v>0.75</v>
      </c>
      <c r="N6111" s="200" t="s">
        <v>6158</v>
      </c>
      <c r="O6111" s="128" t="s">
        <v>3620</v>
      </c>
      <c r="P6111" s="128" t="s">
        <v>9125</v>
      </c>
      <c r="Q6111" s="128" t="s">
        <v>17030</v>
      </c>
      <c r="R6111" s="128"/>
      <c r="S6111" s="128"/>
      <c r="T6111" s="102" t="s">
        <v>7789</v>
      </c>
      <c r="U6111" s="128"/>
      <c r="V6111" s="128">
        <v>6</v>
      </c>
      <c r="W6111" s="128"/>
      <c r="X6111" s="113"/>
    </row>
    <row r="6112" spans="1:24" ht="12.95" customHeight="1" x14ac:dyDescent="0.2">
      <c r="A6112" s="75">
        <v>2014</v>
      </c>
      <c r="B6112" s="75" t="s">
        <v>2748</v>
      </c>
      <c r="C6112" s="128" t="s">
        <v>29933</v>
      </c>
      <c r="D6112" s="128" t="s">
        <v>29688</v>
      </c>
      <c r="E6112" s="128">
        <v>9</v>
      </c>
      <c r="F6112" s="141" t="s">
        <v>14834</v>
      </c>
      <c r="G6112" s="142">
        <v>16252</v>
      </c>
      <c r="H6112" s="128" t="s">
        <v>11819</v>
      </c>
      <c r="I6112" s="128" t="s">
        <v>10103</v>
      </c>
      <c r="J6112" s="128" t="s">
        <v>27116</v>
      </c>
      <c r="K6112" s="128"/>
      <c r="L6112" s="143"/>
      <c r="M6112" s="128">
        <v>2</v>
      </c>
      <c r="N6112" s="144" t="s">
        <v>16086</v>
      </c>
      <c r="O6112" s="128" t="s">
        <v>19136</v>
      </c>
      <c r="P6112" s="128" t="s">
        <v>9125</v>
      </c>
      <c r="Q6112" s="128" t="s">
        <v>19131</v>
      </c>
      <c r="R6112" s="128"/>
      <c r="S6112" s="128"/>
      <c r="T6112" s="102" t="s">
        <v>7789</v>
      </c>
      <c r="U6112" s="128" t="s">
        <v>5978</v>
      </c>
      <c r="V6112" s="128">
        <v>6</v>
      </c>
      <c r="W6112" s="128"/>
      <c r="X6112" s="113"/>
    </row>
    <row r="6113" spans="1:24" ht="12.95" customHeight="1" x14ac:dyDescent="0.2">
      <c r="A6113" s="75">
        <v>2014</v>
      </c>
      <c r="B6113" s="75" t="s">
        <v>2748</v>
      </c>
      <c r="C6113" s="128" t="s">
        <v>29933</v>
      </c>
      <c r="D6113" s="128" t="s">
        <v>29938</v>
      </c>
      <c r="E6113" s="128">
        <v>10</v>
      </c>
      <c r="F6113" s="141" t="s">
        <v>14834</v>
      </c>
      <c r="G6113" s="142">
        <v>16253</v>
      </c>
      <c r="H6113" s="128" t="s">
        <v>11819</v>
      </c>
      <c r="I6113" s="128" t="s">
        <v>10103</v>
      </c>
      <c r="J6113" s="128" t="s">
        <v>27115</v>
      </c>
      <c r="K6113" s="128"/>
      <c r="L6113" s="143"/>
      <c r="M6113" s="128">
        <v>1</v>
      </c>
      <c r="N6113" s="200" t="s">
        <v>32612</v>
      </c>
      <c r="O6113" s="128" t="s">
        <v>65</v>
      </c>
      <c r="P6113" s="128"/>
      <c r="Q6113" s="128" t="s">
        <v>16646</v>
      </c>
      <c r="R6113" s="128"/>
      <c r="S6113" s="128"/>
      <c r="T6113" s="102" t="s">
        <v>7789</v>
      </c>
      <c r="U6113" s="128" t="s">
        <v>29939</v>
      </c>
      <c r="V6113" s="128">
        <v>8</v>
      </c>
      <c r="W6113" s="128"/>
      <c r="X6113" s="113"/>
    </row>
    <row r="6114" spans="1:24" ht="12.95" customHeight="1" x14ac:dyDescent="0.2">
      <c r="A6114" s="75">
        <v>2014</v>
      </c>
      <c r="B6114" s="75" t="s">
        <v>2748</v>
      </c>
      <c r="C6114" s="128" t="s">
        <v>29933</v>
      </c>
      <c r="D6114" s="128" t="s">
        <v>29689</v>
      </c>
      <c r="E6114" s="128">
        <v>11</v>
      </c>
      <c r="F6114" s="141" t="s">
        <v>14834</v>
      </c>
      <c r="G6114" s="142">
        <v>16254</v>
      </c>
      <c r="H6114" s="128" t="s">
        <v>11819</v>
      </c>
      <c r="I6114" s="128" t="s">
        <v>10103</v>
      </c>
      <c r="J6114" s="128" t="s">
        <v>29940</v>
      </c>
      <c r="K6114" s="128"/>
      <c r="L6114" s="143"/>
      <c r="M6114" s="128">
        <v>3</v>
      </c>
      <c r="N6114" s="144" t="s">
        <v>29941</v>
      </c>
      <c r="O6114" s="128" t="s">
        <v>19228</v>
      </c>
      <c r="P6114" s="128" t="s">
        <v>162</v>
      </c>
      <c r="Q6114" s="128" t="s">
        <v>16873</v>
      </c>
      <c r="R6114" s="128"/>
      <c r="S6114" s="128"/>
      <c r="T6114" s="102" t="s">
        <v>7789</v>
      </c>
      <c r="U6114" s="128" t="s">
        <v>6426</v>
      </c>
      <c r="V6114" s="128">
        <v>8.5</v>
      </c>
      <c r="W6114" s="128"/>
      <c r="X6114" s="113"/>
    </row>
    <row r="6115" spans="1:24" ht="12.95" customHeight="1" x14ac:dyDescent="0.2">
      <c r="A6115" s="75">
        <v>2014</v>
      </c>
      <c r="B6115" s="75" t="s">
        <v>2748</v>
      </c>
      <c r="C6115" s="128" t="s">
        <v>29933</v>
      </c>
      <c r="D6115" s="128" t="s">
        <v>29690</v>
      </c>
      <c r="E6115" s="128">
        <v>12</v>
      </c>
      <c r="F6115" s="141" t="s">
        <v>14834</v>
      </c>
      <c r="G6115" s="142">
        <v>16256</v>
      </c>
      <c r="H6115" s="128" t="s">
        <v>11819</v>
      </c>
      <c r="I6115" s="128" t="s">
        <v>10103</v>
      </c>
      <c r="J6115" s="128" t="s">
        <v>12450</v>
      </c>
      <c r="K6115" s="128"/>
      <c r="L6115" s="143"/>
      <c r="M6115" s="128">
        <v>1</v>
      </c>
      <c r="N6115" s="200" t="s">
        <v>32613</v>
      </c>
      <c r="O6115" s="128" t="s">
        <v>14682</v>
      </c>
      <c r="P6115" s="128" t="s">
        <v>9125</v>
      </c>
      <c r="Q6115" s="128" t="s">
        <v>19527</v>
      </c>
      <c r="R6115" s="128"/>
      <c r="S6115" s="128"/>
      <c r="T6115" s="102" t="s">
        <v>7789</v>
      </c>
      <c r="U6115" s="128" t="s">
        <v>28163</v>
      </c>
      <c r="V6115" s="128">
        <v>5.5</v>
      </c>
      <c r="W6115" s="128"/>
      <c r="X6115" s="113"/>
    </row>
    <row r="6116" spans="1:24" ht="12.95" customHeight="1" x14ac:dyDescent="0.2">
      <c r="A6116" s="75">
        <v>2015</v>
      </c>
      <c r="B6116" s="75" t="s">
        <v>2748</v>
      </c>
      <c r="C6116" s="197" t="s">
        <v>34550</v>
      </c>
      <c r="D6116" s="128" t="s">
        <v>14178</v>
      </c>
      <c r="E6116" s="128">
        <v>13</v>
      </c>
      <c r="F6116" s="141" t="s">
        <v>14834</v>
      </c>
      <c r="G6116" s="142">
        <v>15149</v>
      </c>
      <c r="H6116" s="128" t="s">
        <v>11819</v>
      </c>
      <c r="I6116" s="128" t="s">
        <v>10103</v>
      </c>
      <c r="J6116" s="128" t="s">
        <v>35523</v>
      </c>
      <c r="K6116" s="128"/>
      <c r="L6116" s="143"/>
      <c r="M6116" s="128">
        <v>3</v>
      </c>
      <c r="N6116" s="144" t="s">
        <v>35524</v>
      </c>
      <c r="O6116" s="128" t="s">
        <v>35525</v>
      </c>
      <c r="P6116" s="128" t="s">
        <v>7906</v>
      </c>
      <c r="Q6116" s="128" t="s">
        <v>35526</v>
      </c>
      <c r="R6116" s="128"/>
      <c r="S6116" s="128"/>
      <c r="T6116" s="128" t="s">
        <v>7789</v>
      </c>
      <c r="U6116" s="128" t="s">
        <v>35527</v>
      </c>
      <c r="V6116" s="128">
        <v>7.5</v>
      </c>
      <c r="W6116" s="128"/>
      <c r="X6116" s="113"/>
    </row>
    <row r="6117" spans="1:24" ht="12.95" customHeight="1" x14ac:dyDescent="0.2">
      <c r="A6117" s="75">
        <v>2015</v>
      </c>
      <c r="B6117" s="75" t="s">
        <v>2748</v>
      </c>
      <c r="C6117" s="128" t="s">
        <v>34550</v>
      </c>
      <c r="D6117" s="128" t="s">
        <v>35528</v>
      </c>
      <c r="E6117" s="128">
        <v>14</v>
      </c>
      <c r="F6117" s="141" t="s">
        <v>14834</v>
      </c>
      <c r="G6117" s="142">
        <v>15154</v>
      </c>
      <c r="H6117" s="128" t="s">
        <v>11819</v>
      </c>
      <c r="I6117" s="128" t="s">
        <v>10103</v>
      </c>
      <c r="J6117" s="128" t="s">
        <v>28211</v>
      </c>
      <c r="K6117" s="128"/>
      <c r="L6117" s="143"/>
      <c r="M6117" s="128">
        <v>1</v>
      </c>
      <c r="N6117" s="144">
        <v>4</v>
      </c>
      <c r="O6117" s="128" t="s">
        <v>35529</v>
      </c>
      <c r="P6117" s="128" t="s">
        <v>9125</v>
      </c>
      <c r="Q6117" s="128" t="s">
        <v>35530</v>
      </c>
      <c r="R6117" s="128"/>
      <c r="S6117" s="128"/>
      <c r="T6117" s="128" t="s">
        <v>7789</v>
      </c>
      <c r="U6117" s="128" t="s">
        <v>35531</v>
      </c>
      <c r="V6117" s="128">
        <v>7</v>
      </c>
      <c r="W6117" s="128"/>
      <c r="X6117" s="113"/>
    </row>
    <row r="6118" spans="1:24" ht="12.95" customHeight="1" x14ac:dyDescent="0.2">
      <c r="A6118" s="75">
        <v>2015</v>
      </c>
      <c r="B6118" s="75" t="s">
        <v>2748</v>
      </c>
      <c r="C6118" s="128" t="s">
        <v>34550</v>
      </c>
      <c r="D6118" s="128" t="s">
        <v>35532</v>
      </c>
      <c r="E6118" s="128">
        <v>15</v>
      </c>
      <c r="F6118" s="141" t="s">
        <v>14834</v>
      </c>
      <c r="G6118" s="142">
        <v>15169</v>
      </c>
      <c r="H6118" s="128" t="s">
        <v>10103</v>
      </c>
      <c r="I6118" s="128" t="s">
        <v>11167</v>
      </c>
      <c r="J6118" s="128" t="s">
        <v>35373</v>
      </c>
      <c r="K6118" s="128"/>
      <c r="L6118" s="143"/>
      <c r="M6118" s="128">
        <v>1</v>
      </c>
      <c r="N6118" s="144" t="s">
        <v>35533</v>
      </c>
      <c r="O6118" s="128" t="s">
        <v>35534</v>
      </c>
      <c r="P6118" s="128" t="s">
        <v>3620</v>
      </c>
      <c r="Q6118" s="128" t="s">
        <v>35535</v>
      </c>
      <c r="R6118" s="128"/>
      <c r="S6118" s="128" t="s">
        <v>8315</v>
      </c>
      <c r="T6118" s="128" t="s">
        <v>7789</v>
      </c>
      <c r="U6118" s="128" t="s">
        <v>35536</v>
      </c>
      <c r="V6118" s="128">
        <v>8</v>
      </c>
      <c r="W6118" s="128"/>
      <c r="X6118" s="113"/>
    </row>
    <row r="6119" spans="1:24" ht="12.95" customHeight="1" x14ac:dyDescent="0.2">
      <c r="A6119" s="75">
        <v>2015</v>
      </c>
      <c r="B6119" s="75" t="s">
        <v>2748</v>
      </c>
      <c r="C6119" s="128" t="s">
        <v>34550</v>
      </c>
      <c r="D6119" s="128" t="s">
        <v>35368</v>
      </c>
      <c r="E6119" s="128">
        <v>16</v>
      </c>
      <c r="F6119" s="141" t="s">
        <v>14834</v>
      </c>
      <c r="G6119" s="142">
        <v>15163</v>
      </c>
      <c r="H6119" s="128" t="s">
        <v>11819</v>
      </c>
      <c r="I6119" s="128" t="s">
        <v>10103</v>
      </c>
      <c r="J6119" s="128" t="s">
        <v>35537</v>
      </c>
      <c r="K6119" s="128"/>
      <c r="L6119" s="143"/>
      <c r="M6119" s="128">
        <v>2</v>
      </c>
      <c r="N6119" s="144" t="s">
        <v>35538</v>
      </c>
      <c r="O6119" s="128" t="s">
        <v>162</v>
      </c>
      <c r="P6119" s="128" t="s">
        <v>7906</v>
      </c>
      <c r="Q6119" s="128" t="s">
        <v>35539</v>
      </c>
      <c r="R6119" s="128"/>
      <c r="S6119" s="128"/>
      <c r="T6119" s="128" t="s">
        <v>7789</v>
      </c>
      <c r="U6119" s="128" t="s">
        <v>35540</v>
      </c>
      <c r="V6119" s="128">
        <v>8</v>
      </c>
      <c r="W6119" s="128"/>
      <c r="X6119" s="113"/>
    </row>
    <row r="6120" spans="1:24" ht="12.95" customHeight="1" x14ac:dyDescent="0.2">
      <c r="A6120" s="75">
        <v>2015</v>
      </c>
      <c r="B6120" s="75" t="s">
        <v>2748</v>
      </c>
      <c r="C6120" s="128" t="s">
        <v>34550</v>
      </c>
      <c r="D6120" s="128" t="s">
        <v>35541</v>
      </c>
      <c r="E6120" s="128">
        <v>17</v>
      </c>
      <c r="F6120" s="141" t="s">
        <v>14834</v>
      </c>
      <c r="G6120" s="142">
        <v>15151</v>
      </c>
      <c r="H6120" s="128" t="s">
        <v>10103</v>
      </c>
      <c r="I6120" s="128" t="s">
        <v>11819</v>
      </c>
      <c r="J6120" s="128" t="s">
        <v>35542</v>
      </c>
      <c r="K6120" s="128"/>
      <c r="L6120" s="143"/>
      <c r="M6120" s="128">
        <v>1.75</v>
      </c>
      <c r="N6120" s="144" t="s">
        <v>31353</v>
      </c>
      <c r="O6120" s="128" t="s">
        <v>35543</v>
      </c>
      <c r="P6120" s="128" t="s">
        <v>162</v>
      </c>
      <c r="Q6120" s="128" t="s">
        <v>35544</v>
      </c>
      <c r="R6120" s="128"/>
      <c r="S6120" s="128"/>
      <c r="T6120" s="128" t="s">
        <v>7789</v>
      </c>
      <c r="U6120" s="128" t="s">
        <v>35545</v>
      </c>
      <c r="V6120" s="128">
        <v>7.5</v>
      </c>
      <c r="W6120" s="128"/>
      <c r="X6120" s="113"/>
    </row>
    <row r="6121" spans="1:24" ht="12.95" customHeight="1" x14ac:dyDescent="0.2">
      <c r="A6121" s="75">
        <v>2015</v>
      </c>
      <c r="B6121" s="75" t="s">
        <v>2748</v>
      </c>
      <c r="C6121" s="128" t="s">
        <v>34550</v>
      </c>
      <c r="D6121" s="128" t="s">
        <v>35369</v>
      </c>
      <c r="E6121" s="128">
        <v>18</v>
      </c>
      <c r="F6121" s="141" t="s">
        <v>14834</v>
      </c>
      <c r="G6121" s="142">
        <v>15163</v>
      </c>
      <c r="H6121" s="128" t="s">
        <v>11819</v>
      </c>
      <c r="I6121" s="128" t="s">
        <v>10103</v>
      </c>
      <c r="J6121" s="128" t="s">
        <v>35370</v>
      </c>
      <c r="K6121" s="128"/>
      <c r="L6121" s="143"/>
      <c r="M6121" s="128">
        <v>1.75</v>
      </c>
      <c r="N6121" s="144" t="s">
        <v>35546</v>
      </c>
      <c r="O6121" s="128" t="s">
        <v>35547</v>
      </c>
      <c r="P6121" s="128" t="s">
        <v>15928</v>
      </c>
      <c r="Q6121" s="128" t="s">
        <v>35548</v>
      </c>
      <c r="R6121" s="128"/>
      <c r="S6121" s="128"/>
      <c r="T6121" s="128" t="s">
        <v>7789</v>
      </c>
      <c r="U6121" s="128" t="s">
        <v>35549</v>
      </c>
      <c r="V6121" s="128">
        <v>7.5</v>
      </c>
      <c r="W6121" s="128"/>
      <c r="X6121" s="113"/>
    </row>
    <row r="6122" spans="1:24" ht="12.95" customHeight="1" x14ac:dyDescent="0.2">
      <c r="A6122" s="185">
        <v>2013</v>
      </c>
      <c r="B6122" s="204" t="s">
        <v>2748</v>
      </c>
      <c r="C6122" s="279" t="s">
        <v>18524</v>
      </c>
      <c r="D6122" s="188" t="s">
        <v>19995</v>
      </c>
      <c r="E6122" s="139" t="s">
        <v>19996</v>
      </c>
      <c r="F6122" s="139" t="s">
        <v>10085</v>
      </c>
      <c r="G6122" s="189">
        <v>15741</v>
      </c>
      <c r="H6122" s="139" t="s">
        <v>10103</v>
      </c>
      <c r="I6122" s="139" t="s">
        <v>19973</v>
      </c>
      <c r="J6122" s="139" t="s">
        <v>19997</v>
      </c>
      <c r="K6122" s="190"/>
      <c r="L6122" s="187"/>
      <c r="M6122" s="139">
        <v>1</v>
      </c>
      <c r="N6122" s="191" t="s">
        <v>19998</v>
      </c>
      <c r="O6122" s="139"/>
      <c r="P6122" s="139" t="s">
        <v>13301</v>
      </c>
      <c r="Q6122" s="139" t="s">
        <v>19625</v>
      </c>
      <c r="R6122" s="139"/>
      <c r="S6122" s="139"/>
      <c r="T6122" s="139" t="s">
        <v>7789</v>
      </c>
      <c r="U6122" s="139" t="s">
        <v>20008</v>
      </c>
      <c r="V6122" s="139">
        <v>5</v>
      </c>
      <c r="W6122" s="139"/>
      <c r="X6122" s="324"/>
    </row>
    <row r="6123" spans="1:24" ht="12.95" customHeight="1" x14ac:dyDescent="0.2">
      <c r="A6123" s="185">
        <v>2013</v>
      </c>
      <c r="B6123" s="204" t="s">
        <v>2748</v>
      </c>
      <c r="C6123" s="186" t="s">
        <v>18524</v>
      </c>
      <c r="D6123" s="188" t="s">
        <v>19999</v>
      </c>
      <c r="E6123" s="139" t="s">
        <v>20000</v>
      </c>
      <c r="F6123" s="139" t="s">
        <v>10085</v>
      </c>
      <c r="G6123" s="189">
        <v>15741</v>
      </c>
      <c r="H6123" s="139" t="s">
        <v>19973</v>
      </c>
      <c r="I6123" s="139" t="s">
        <v>10103</v>
      </c>
      <c r="J6123" s="139" t="s">
        <v>19997</v>
      </c>
      <c r="K6123" s="190"/>
      <c r="L6123" s="187"/>
      <c r="M6123" s="139">
        <v>1</v>
      </c>
      <c r="N6123" s="191" t="s">
        <v>19998</v>
      </c>
      <c r="O6123" s="139" t="s">
        <v>12721</v>
      </c>
      <c r="P6123" s="139" t="s">
        <v>162</v>
      </c>
      <c r="Q6123" s="139" t="s">
        <v>16680</v>
      </c>
      <c r="R6123" s="139"/>
      <c r="S6123" s="139"/>
      <c r="T6123" s="139" t="s">
        <v>7789</v>
      </c>
      <c r="U6123" s="139" t="s">
        <v>20008</v>
      </c>
      <c r="V6123" s="139">
        <v>4.5</v>
      </c>
      <c r="W6123" s="139"/>
      <c r="X6123" s="324"/>
    </row>
    <row r="6124" spans="1:24" ht="12.95" customHeight="1" x14ac:dyDescent="0.2">
      <c r="A6124" s="185">
        <v>2013</v>
      </c>
      <c r="B6124" s="204" t="s">
        <v>2748</v>
      </c>
      <c r="C6124" s="186" t="s">
        <v>18524</v>
      </c>
      <c r="D6124" s="188" t="s">
        <v>20001</v>
      </c>
      <c r="E6124" s="139" t="s">
        <v>20002</v>
      </c>
      <c r="F6124" s="139" t="s">
        <v>10085</v>
      </c>
      <c r="G6124" s="189">
        <v>15742</v>
      </c>
      <c r="H6124" s="139" t="s">
        <v>10103</v>
      </c>
      <c r="I6124" s="139" t="s">
        <v>19973</v>
      </c>
      <c r="J6124" s="139" t="s">
        <v>19997</v>
      </c>
      <c r="K6124" s="190"/>
      <c r="L6124" s="187"/>
      <c r="M6124" s="139">
        <v>1</v>
      </c>
      <c r="N6124" s="191" t="s">
        <v>19998</v>
      </c>
      <c r="O6124" s="139" t="s">
        <v>3620</v>
      </c>
      <c r="P6124" s="139" t="s">
        <v>9125</v>
      </c>
      <c r="Q6124" s="139" t="s">
        <v>16831</v>
      </c>
      <c r="R6124" s="139"/>
      <c r="S6124" s="139"/>
      <c r="T6124" s="139" t="s">
        <v>7789</v>
      </c>
      <c r="U6124" s="139" t="s">
        <v>20008</v>
      </c>
      <c r="V6124" s="139">
        <v>6</v>
      </c>
      <c r="W6124" s="139"/>
      <c r="X6124" s="324"/>
    </row>
    <row r="6125" spans="1:24" ht="12.95" customHeight="1" x14ac:dyDescent="0.2">
      <c r="A6125" s="185">
        <v>2013</v>
      </c>
      <c r="B6125" s="204" t="s">
        <v>2748</v>
      </c>
      <c r="C6125" s="186" t="s">
        <v>18524</v>
      </c>
      <c r="D6125" s="188" t="s">
        <v>20003</v>
      </c>
      <c r="E6125" s="139" t="s">
        <v>20004</v>
      </c>
      <c r="F6125" s="139" t="s">
        <v>10085</v>
      </c>
      <c r="G6125" s="189">
        <v>15743</v>
      </c>
      <c r="H6125" s="139" t="s">
        <v>10103</v>
      </c>
      <c r="I6125" s="139" t="s">
        <v>19973</v>
      </c>
      <c r="J6125" s="139" t="s">
        <v>19997</v>
      </c>
      <c r="K6125" s="190"/>
      <c r="L6125" s="187"/>
      <c r="M6125" s="139">
        <v>1</v>
      </c>
      <c r="N6125" s="191" t="s">
        <v>19998</v>
      </c>
      <c r="O6125" s="139" t="s">
        <v>10189</v>
      </c>
      <c r="P6125" s="139" t="s">
        <v>162</v>
      </c>
      <c r="Q6125" s="139" t="s">
        <v>16795</v>
      </c>
      <c r="R6125" s="139"/>
      <c r="S6125" s="139" t="s">
        <v>8315</v>
      </c>
      <c r="T6125" s="139" t="s">
        <v>7789</v>
      </c>
      <c r="U6125" s="139" t="s">
        <v>20008</v>
      </c>
      <c r="V6125" s="139">
        <v>7</v>
      </c>
      <c r="W6125" s="139"/>
      <c r="X6125" s="324"/>
    </row>
    <row r="6126" spans="1:24" ht="12.95" customHeight="1" x14ac:dyDescent="0.2">
      <c r="A6126" s="185">
        <v>2013</v>
      </c>
      <c r="B6126" s="204" t="s">
        <v>2748</v>
      </c>
      <c r="C6126" s="186" t="s">
        <v>18524</v>
      </c>
      <c r="D6126" s="188" t="s">
        <v>20005</v>
      </c>
      <c r="E6126" s="139" t="s">
        <v>20006</v>
      </c>
      <c r="F6126" s="139" t="s">
        <v>10085</v>
      </c>
      <c r="G6126" s="189">
        <v>15741</v>
      </c>
      <c r="H6126" s="139" t="s">
        <v>19973</v>
      </c>
      <c r="I6126" s="139" t="s">
        <v>10103</v>
      </c>
      <c r="J6126" s="139" t="s">
        <v>19997</v>
      </c>
      <c r="K6126" s="190"/>
      <c r="L6126" s="187"/>
      <c r="M6126" s="139">
        <v>1</v>
      </c>
      <c r="N6126" s="191" t="s">
        <v>19998</v>
      </c>
      <c r="O6126" s="139" t="s">
        <v>20007</v>
      </c>
      <c r="P6126" s="139" t="s">
        <v>20007</v>
      </c>
      <c r="Q6126" s="139" t="s">
        <v>20007</v>
      </c>
      <c r="R6126" s="139"/>
      <c r="S6126" s="139"/>
      <c r="T6126" s="139" t="s">
        <v>7789</v>
      </c>
      <c r="U6126" s="139" t="s">
        <v>20008</v>
      </c>
      <c r="V6126" s="139">
        <v>5</v>
      </c>
      <c r="W6126" s="139"/>
      <c r="X6126" s="194"/>
    </row>
    <row r="6127" spans="1:24" ht="12.95" customHeight="1" x14ac:dyDescent="0.2">
      <c r="A6127" s="122">
        <v>2003</v>
      </c>
      <c r="B6127" s="122" t="s">
        <v>2748</v>
      </c>
      <c r="C6127" s="250" t="s">
        <v>5726</v>
      </c>
      <c r="D6127" s="102" t="s">
        <v>11705</v>
      </c>
      <c r="E6127" s="102" t="s">
        <v>10966</v>
      </c>
      <c r="F6127" s="104" t="s">
        <v>14834</v>
      </c>
      <c r="G6127" s="105">
        <v>16563</v>
      </c>
      <c r="H6127" s="102" t="s">
        <v>11819</v>
      </c>
      <c r="I6127" s="102" t="s">
        <v>10103</v>
      </c>
      <c r="J6127" s="102" t="s">
        <v>4679</v>
      </c>
      <c r="K6127" s="102"/>
      <c r="L6127" s="111"/>
      <c r="M6127" s="102">
        <v>1</v>
      </c>
      <c r="N6127" s="108" t="s">
        <v>32614</v>
      </c>
      <c r="O6127" s="102" t="s">
        <v>16982</v>
      </c>
      <c r="P6127" s="39" t="s">
        <v>9160</v>
      </c>
      <c r="Q6127" s="39" t="s">
        <v>15976</v>
      </c>
      <c r="R6127" s="109"/>
      <c r="S6127" s="102"/>
      <c r="T6127" s="102" t="s">
        <v>7789</v>
      </c>
      <c r="U6127" s="102" t="s">
        <v>3848</v>
      </c>
      <c r="V6127" s="109">
        <v>6.5</v>
      </c>
      <c r="W6127" s="107"/>
      <c r="X6127" s="113"/>
    </row>
    <row r="6128" spans="1:24" ht="12.95" customHeight="1" x14ac:dyDescent="0.2">
      <c r="A6128" s="122">
        <v>2003</v>
      </c>
      <c r="B6128" s="122" t="s">
        <v>2748</v>
      </c>
      <c r="C6128" s="122" t="s">
        <v>5726</v>
      </c>
      <c r="D6128" s="102" t="s">
        <v>11488</v>
      </c>
      <c r="E6128" s="102" t="s">
        <v>10967</v>
      </c>
      <c r="F6128" s="104" t="s">
        <v>14834</v>
      </c>
      <c r="G6128" s="105">
        <v>15748</v>
      </c>
      <c r="H6128" s="102" t="s">
        <v>10103</v>
      </c>
      <c r="I6128" s="102" t="s">
        <v>4890</v>
      </c>
      <c r="J6128" s="102" t="s">
        <v>7181</v>
      </c>
      <c r="K6128" s="102"/>
      <c r="L6128" s="111"/>
      <c r="M6128" s="102">
        <v>2</v>
      </c>
      <c r="N6128" s="108" t="s">
        <v>32615</v>
      </c>
      <c r="O6128" s="102" t="s">
        <v>15918</v>
      </c>
      <c r="P6128" s="39" t="s">
        <v>13301</v>
      </c>
      <c r="Q6128" s="39" t="s">
        <v>16885</v>
      </c>
      <c r="R6128" s="109"/>
      <c r="S6128" s="102"/>
      <c r="T6128" s="102" t="s">
        <v>7789</v>
      </c>
      <c r="U6128" s="102" t="s">
        <v>29942</v>
      </c>
      <c r="V6128" s="109">
        <v>7.5</v>
      </c>
      <c r="W6128" s="107"/>
      <c r="X6128" s="113"/>
    </row>
    <row r="6129" spans="1:24" ht="12.95" customHeight="1" x14ac:dyDescent="0.2">
      <c r="A6129" s="122">
        <v>2003</v>
      </c>
      <c r="B6129" s="122" t="s">
        <v>2748</v>
      </c>
      <c r="C6129" s="122" t="s">
        <v>5726</v>
      </c>
      <c r="D6129" s="102" t="s">
        <v>11706</v>
      </c>
      <c r="E6129" s="102" t="s">
        <v>2940</v>
      </c>
      <c r="F6129" s="104" t="s">
        <v>14834</v>
      </c>
      <c r="G6129" s="105">
        <v>16539</v>
      </c>
      <c r="H6129" s="102" t="s">
        <v>11819</v>
      </c>
      <c r="I6129" s="102" t="s">
        <v>10191</v>
      </c>
      <c r="J6129" s="102" t="s">
        <v>9951</v>
      </c>
      <c r="K6129" s="102"/>
      <c r="L6129" s="111"/>
      <c r="M6129" s="102">
        <v>1.5</v>
      </c>
      <c r="N6129" s="108" t="s">
        <v>32616</v>
      </c>
      <c r="O6129" s="102" t="s">
        <v>20517</v>
      </c>
      <c r="P6129" s="39" t="s">
        <v>162</v>
      </c>
      <c r="Q6129" s="39" t="s">
        <v>16795</v>
      </c>
      <c r="R6129" s="109"/>
      <c r="S6129" s="102" t="s">
        <v>8315</v>
      </c>
      <c r="T6129" s="102" t="s">
        <v>29896</v>
      </c>
      <c r="U6129" s="102" t="s">
        <v>29943</v>
      </c>
      <c r="V6129" s="109">
        <v>10</v>
      </c>
      <c r="W6129" s="107"/>
      <c r="X6129" s="113"/>
    </row>
    <row r="6130" spans="1:24" ht="12.95" customHeight="1" x14ac:dyDescent="0.2">
      <c r="A6130" s="122">
        <v>2003</v>
      </c>
      <c r="B6130" s="122" t="s">
        <v>2748</v>
      </c>
      <c r="C6130" s="122" t="s">
        <v>5726</v>
      </c>
      <c r="D6130" s="111" t="s">
        <v>11707</v>
      </c>
      <c r="E6130" s="102" t="s">
        <v>2941</v>
      </c>
      <c r="F6130" s="104" t="s">
        <v>14834</v>
      </c>
      <c r="G6130" s="105">
        <v>14748</v>
      </c>
      <c r="H6130" s="102" t="s">
        <v>5011</v>
      </c>
      <c r="I6130" s="102" t="s">
        <v>11819</v>
      </c>
      <c r="J6130" s="102" t="s">
        <v>1946</v>
      </c>
      <c r="K6130" s="115"/>
      <c r="L6130" s="111" t="s">
        <v>10145</v>
      </c>
      <c r="M6130" s="102">
        <v>1</v>
      </c>
      <c r="N6130" s="125" t="s">
        <v>32617</v>
      </c>
      <c r="O6130" s="102" t="s">
        <v>17391</v>
      </c>
      <c r="P6130" s="102" t="s">
        <v>15889</v>
      </c>
      <c r="Q6130" s="102" t="s">
        <v>16868</v>
      </c>
      <c r="R6130" s="102"/>
      <c r="S6130" s="102"/>
      <c r="T6130" s="102" t="s">
        <v>28757</v>
      </c>
      <c r="U6130" s="102"/>
      <c r="V6130" s="102">
        <v>6.5</v>
      </c>
      <c r="W6130" s="102"/>
      <c r="X6130" s="324"/>
    </row>
    <row r="6131" spans="1:24" ht="12.95" customHeight="1" x14ac:dyDescent="0.2">
      <c r="A6131" s="122">
        <v>2003</v>
      </c>
      <c r="B6131" s="122" t="s">
        <v>2748</v>
      </c>
      <c r="C6131" s="122" t="s">
        <v>5726</v>
      </c>
      <c r="D6131" s="111" t="s">
        <v>6142</v>
      </c>
      <c r="E6131" s="102" t="s">
        <v>2942</v>
      </c>
      <c r="F6131" s="104" t="s">
        <v>14834</v>
      </c>
      <c r="G6131" s="105">
        <v>16374</v>
      </c>
      <c r="H6131" s="102" t="s">
        <v>10103</v>
      </c>
      <c r="I6131" s="102" t="s">
        <v>11819</v>
      </c>
      <c r="J6131" s="102" t="s">
        <v>19786</v>
      </c>
      <c r="K6131" s="115"/>
      <c r="L6131" s="111" t="s">
        <v>10146</v>
      </c>
      <c r="M6131" s="102">
        <v>1</v>
      </c>
      <c r="N6131" s="125" t="s">
        <v>32608</v>
      </c>
      <c r="O6131" s="102" t="s">
        <v>19787</v>
      </c>
      <c r="P6131" s="102" t="s">
        <v>9125</v>
      </c>
      <c r="Q6131" s="102" t="s">
        <v>16823</v>
      </c>
      <c r="R6131" s="102"/>
      <c r="S6131" s="102"/>
      <c r="T6131" s="102" t="s">
        <v>7789</v>
      </c>
      <c r="U6131" s="102" t="s">
        <v>12451</v>
      </c>
      <c r="V6131" s="102">
        <v>5.5</v>
      </c>
      <c r="W6131" s="102"/>
      <c r="X6131" s="324"/>
    </row>
    <row r="6132" spans="1:24" ht="12.95" customHeight="1" x14ac:dyDescent="0.2">
      <c r="A6132" s="122">
        <v>2003</v>
      </c>
      <c r="B6132" s="122" t="s">
        <v>2748</v>
      </c>
      <c r="C6132" s="122" t="s">
        <v>5726</v>
      </c>
      <c r="D6132" s="102" t="s">
        <v>11708</v>
      </c>
      <c r="E6132" s="102" t="s">
        <v>2943</v>
      </c>
      <c r="F6132" s="104" t="s">
        <v>14834</v>
      </c>
      <c r="G6132" s="105">
        <v>16059</v>
      </c>
      <c r="H6132" s="102" t="s">
        <v>11819</v>
      </c>
      <c r="I6132" s="102" t="s">
        <v>10103</v>
      </c>
      <c r="J6132" s="102" t="s">
        <v>12739</v>
      </c>
      <c r="K6132" s="102"/>
      <c r="L6132" s="111"/>
      <c r="M6132" s="102">
        <v>3</v>
      </c>
      <c r="N6132" s="108" t="s">
        <v>32618</v>
      </c>
      <c r="O6132" s="102" t="s">
        <v>14139</v>
      </c>
      <c r="P6132" s="39" t="s">
        <v>162</v>
      </c>
      <c r="Q6132" s="39" t="s">
        <v>19088</v>
      </c>
      <c r="R6132" s="109"/>
      <c r="S6132" s="102" t="s">
        <v>8315</v>
      </c>
      <c r="T6132" s="102" t="s">
        <v>7789</v>
      </c>
      <c r="U6132" s="102" t="s">
        <v>29944</v>
      </c>
      <c r="V6132" s="109">
        <v>7.5</v>
      </c>
      <c r="W6132" s="107"/>
      <c r="X6132" s="113"/>
    </row>
    <row r="6133" spans="1:24" ht="12.95" customHeight="1" x14ac:dyDescent="0.2">
      <c r="A6133" s="75">
        <v>2018</v>
      </c>
      <c r="B6133" s="75" t="s">
        <v>2748</v>
      </c>
      <c r="C6133" s="341" t="s">
        <v>42267</v>
      </c>
      <c r="D6133" s="128" t="s">
        <v>36649</v>
      </c>
      <c r="E6133" s="128" t="s">
        <v>36650</v>
      </c>
      <c r="F6133" s="104" t="s">
        <v>14834</v>
      </c>
      <c r="G6133" s="142">
        <v>14758</v>
      </c>
      <c r="H6133" s="128" t="s">
        <v>13336</v>
      </c>
      <c r="I6133" s="128" t="s">
        <v>11819</v>
      </c>
      <c r="J6133" s="128" t="s">
        <v>36656</v>
      </c>
      <c r="K6133" s="128"/>
      <c r="L6133" s="143"/>
      <c r="M6133" s="128">
        <v>0.5</v>
      </c>
      <c r="N6133" s="108">
        <v>17</v>
      </c>
      <c r="O6133" s="128" t="s">
        <v>3620</v>
      </c>
      <c r="P6133" s="128" t="s">
        <v>9125</v>
      </c>
      <c r="Q6133" s="128" t="s">
        <v>18206</v>
      </c>
      <c r="R6133" s="145"/>
      <c r="S6133" s="128"/>
      <c r="T6133" s="128" t="s">
        <v>28757</v>
      </c>
      <c r="U6133" s="128" t="s">
        <v>16549</v>
      </c>
      <c r="V6133" s="145">
        <v>4.5</v>
      </c>
      <c r="W6133" s="130"/>
      <c r="X6133" s="113"/>
    </row>
    <row r="6134" spans="1:24" ht="12.95" customHeight="1" x14ac:dyDescent="0.2">
      <c r="A6134" s="75">
        <v>2018</v>
      </c>
      <c r="B6134" s="75" t="s">
        <v>2748</v>
      </c>
      <c r="C6134" s="75" t="s">
        <v>42267</v>
      </c>
      <c r="D6134" s="128" t="s">
        <v>36657</v>
      </c>
      <c r="E6134" s="128" t="s">
        <v>36651</v>
      </c>
      <c r="F6134" s="104" t="s">
        <v>14834</v>
      </c>
      <c r="G6134" s="142">
        <v>16233</v>
      </c>
      <c r="H6134" s="128" t="s">
        <v>10191</v>
      </c>
      <c r="I6134" s="128" t="s">
        <v>11819</v>
      </c>
      <c r="J6134" s="128" t="s">
        <v>802</v>
      </c>
      <c r="K6134" s="128"/>
      <c r="L6134" s="143"/>
      <c r="M6134" s="128">
        <v>0.5</v>
      </c>
      <c r="N6134" s="108">
        <v>64</v>
      </c>
      <c r="O6134" s="128"/>
      <c r="P6134" s="128"/>
      <c r="Q6134" s="128" t="s">
        <v>16880</v>
      </c>
      <c r="R6134" s="145"/>
      <c r="S6134" s="128"/>
      <c r="T6134" s="128" t="s">
        <v>20547</v>
      </c>
      <c r="U6134" s="128" t="s">
        <v>1713</v>
      </c>
      <c r="V6134" s="145">
        <v>6</v>
      </c>
      <c r="W6134" s="130"/>
      <c r="X6134" s="113"/>
    </row>
    <row r="6135" spans="1:24" ht="12.95" customHeight="1" x14ac:dyDescent="0.2">
      <c r="A6135" s="75">
        <v>2018</v>
      </c>
      <c r="B6135" s="75" t="s">
        <v>2748</v>
      </c>
      <c r="C6135" s="75" t="s">
        <v>42267</v>
      </c>
      <c r="D6135" s="128" t="s">
        <v>36658</v>
      </c>
      <c r="E6135" s="128" t="s">
        <v>36652</v>
      </c>
      <c r="F6135" s="104" t="s">
        <v>14834</v>
      </c>
      <c r="G6135" s="142">
        <v>16093</v>
      </c>
      <c r="H6135" s="128" t="s">
        <v>10191</v>
      </c>
      <c r="I6135" s="128" t="s">
        <v>11819</v>
      </c>
      <c r="J6135" s="128" t="s">
        <v>36659</v>
      </c>
      <c r="K6135" s="128"/>
      <c r="L6135" s="143"/>
      <c r="M6135" s="128">
        <v>0.5</v>
      </c>
      <c r="N6135" s="108">
        <v>44</v>
      </c>
      <c r="O6135" s="128" t="s">
        <v>3620</v>
      </c>
      <c r="P6135" s="128"/>
      <c r="Q6135" s="128" t="s">
        <v>16982</v>
      </c>
      <c r="R6135" s="145"/>
      <c r="S6135" s="128"/>
      <c r="T6135" s="128" t="s">
        <v>21275</v>
      </c>
      <c r="U6135" s="128" t="s">
        <v>36660</v>
      </c>
      <c r="V6135" s="145">
        <v>4.5</v>
      </c>
      <c r="W6135" s="130"/>
      <c r="X6135" s="113"/>
    </row>
    <row r="6136" spans="1:24" ht="12.95" customHeight="1" x14ac:dyDescent="0.2">
      <c r="A6136" s="75">
        <v>2018</v>
      </c>
      <c r="B6136" s="75" t="s">
        <v>2748</v>
      </c>
      <c r="C6136" s="75" t="s">
        <v>42267</v>
      </c>
      <c r="D6136" s="128" t="s">
        <v>36661</v>
      </c>
      <c r="E6136" s="128" t="s">
        <v>36653</v>
      </c>
      <c r="F6136" s="104" t="s">
        <v>14834</v>
      </c>
      <c r="G6136" s="142">
        <v>15572</v>
      </c>
      <c r="H6136" s="128" t="s">
        <v>2625</v>
      </c>
      <c r="I6136" s="128" t="s">
        <v>15082</v>
      </c>
      <c r="J6136" s="128" t="s">
        <v>36662</v>
      </c>
      <c r="K6136" s="128"/>
      <c r="L6136" s="143"/>
      <c r="M6136" s="128">
        <v>0.5</v>
      </c>
      <c r="N6136" s="108">
        <v>75</v>
      </c>
      <c r="O6136" s="128"/>
      <c r="P6136" s="128"/>
      <c r="Q6136" s="128" t="s">
        <v>15927</v>
      </c>
      <c r="R6136" s="145"/>
      <c r="S6136" s="128"/>
      <c r="T6136" s="128" t="s">
        <v>20545</v>
      </c>
      <c r="U6136" s="128" t="s">
        <v>6868</v>
      </c>
      <c r="V6136" s="145">
        <v>4</v>
      </c>
      <c r="W6136" s="130"/>
      <c r="X6136" s="113"/>
    </row>
    <row r="6137" spans="1:24" ht="12.95" customHeight="1" x14ac:dyDescent="0.2">
      <c r="A6137" s="75">
        <v>2018</v>
      </c>
      <c r="B6137" s="75" t="s">
        <v>2748</v>
      </c>
      <c r="C6137" s="75" t="s">
        <v>42267</v>
      </c>
      <c r="D6137" s="128" t="s">
        <v>36663</v>
      </c>
      <c r="E6137" s="128" t="s">
        <v>36654</v>
      </c>
      <c r="F6137" s="104" t="s">
        <v>14834</v>
      </c>
      <c r="G6137" s="142">
        <v>14916</v>
      </c>
      <c r="H6137" s="102" t="s">
        <v>30684</v>
      </c>
      <c r="I6137" s="128" t="s">
        <v>17603</v>
      </c>
      <c r="J6137" s="128" t="s">
        <v>36262</v>
      </c>
      <c r="K6137" s="128"/>
      <c r="L6137" s="143"/>
      <c r="M6137" s="128">
        <v>0.5</v>
      </c>
      <c r="N6137" s="108">
        <v>9</v>
      </c>
      <c r="O6137" s="128" t="s">
        <v>12252</v>
      </c>
      <c r="P6137" s="128" t="s">
        <v>162</v>
      </c>
      <c r="Q6137" s="128" t="s">
        <v>17757</v>
      </c>
      <c r="R6137" s="145"/>
      <c r="S6137" s="128"/>
      <c r="T6137" s="128" t="s">
        <v>21275</v>
      </c>
      <c r="U6137" s="128" t="s">
        <v>16549</v>
      </c>
      <c r="V6137" s="145">
        <v>5.5</v>
      </c>
      <c r="W6137" s="130"/>
      <c r="X6137" s="113"/>
    </row>
    <row r="6138" spans="1:24" ht="12.95" customHeight="1" x14ac:dyDescent="0.2">
      <c r="A6138" s="75">
        <v>2018</v>
      </c>
      <c r="B6138" s="75" t="s">
        <v>2748</v>
      </c>
      <c r="C6138" s="75" t="s">
        <v>42267</v>
      </c>
      <c r="D6138" s="128" t="s">
        <v>36664</v>
      </c>
      <c r="E6138" s="128" t="s">
        <v>36655</v>
      </c>
      <c r="F6138" s="104" t="s">
        <v>14834</v>
      </c>
      <c r="G6138" s="142">
        <v>15200</v>
      </c>
      <c r="H6138" s="128" t="s">
        <v>29482</v>
      </c>
      <c r="I6138" s="128" t="s">
        <v>17603</v>
      </c>
      <c r="J6138" s="128" t="s">
        <v>36665</v>
      </c>
      <c r="K6138" s="128"/>
      <c r="L6138" s="143"/>
      <c r="M6138" s="128">
        <v>0.5</v>
      </c>
      <c r="N6138" s="108">
        <v>70</v>
      </c>
      <c r="O6138" s="128"/>
      <c r="P6138" s="128"/>
      <c r="Q6138" s="128" t="s">
        <v>15923</v>
      </c>
      <c r="R6138" s="145"/>
      <c r="S6138" s="128"/>
      <c r="T6138" s="128" t="s">
        <v>7789</v>
      </c>
      <c r="U6138" s="128"/>
      <c r="V6138" s="145">
        <v>6</v>
      </c>
      <c r="W6138" s="130"/>
      <c r="X6138" s="113"/>
    </row>
    <row r="6139" spans="1:24" ht="12.95" customHeight="1" x14ac:dyDescent="0.2">
      <c r="A6139" s="75">
        <v>2019</v>
      </c>
      <c r="B6139" s="75" t="s">
        <v>2748</v>
      </c>
      <c r="C6139" s="341" t="s">
        <v>42266</v>
      </c>
      <c r="D6139" s="128" t="s">
        <v>42330</v>
      </c>
      <c r="E6139" s="128" t="s">
        <v>41199</v>
      </c>
      <c r="F6139" s="104" t="s">
        <v>14834</v>
      </c>
      <c r="G6139" s="142">
        <v>16278</v>
      </c>
      <c r="H6139" s="128" t="s">
        <v>11819</v>
      </c>
      <c r="I6139" s="128" t="s">
        <v>10191</v>
      </c>
      <c r="J6139" s="128" t="s">
        <v>42331</v>
      </c>
      <c r="K6139" s="128"/>
      <c r="L6139" s="143"/>
      <c r="M6139" s="128">
        <v>0.5</v>
      </c>
      <c r="N6139" s="153">
        <v>5</v>
      </c>
      <c r="O6139" s="128"/>
      <c r="P6139" s="128" t="s">
        <v>9125</v>
      </c>
      <c r="Q6139" s="128" t="s">
        <v>16828</v>
      </c>
      <c r="R6139" s="145"/>
      <c r="S6139" s="128"/>
      <c r="T6139" s="128" t="s">
        <v>20547</v>
      </c>
      <c r="U6139" s="128"/>
      <c r="V6139" s="145">
        <v>6</v>
      </c>
      <c r="W6139" s="130"/>
      <c r="X6139" s="113"/>
    </row>
    <row r="6140" spans="1:24" ht="12.95" customHeight="1" x14ac:dyDescent="0.2">
      <c r="A6140" s="75">
        <v>2019</v>
      </c>
      <c r="B6140" s="75" t="s">
        <v>2748</v>
      </c>
      <c r="C6140" s="75" t="s">
        <v>42266</v>
      </c>
      <c r="D6140" s="128" t="s">
        <v>41215</v>
      </c>
      <c r="E6140" s="128" t="s">
        <v>41214</v>
      </c>
      <c r="F6140" s="104" t="s">
        <v>14834</v>
      </c>
      <c r="G6140" s="142">
        <v>16348</v>
      </c>
      <c r="H6140" s="128" t="s">
        <v>10103</v>
      </c>
      <c r="I6140" s="128" t="s">
        <v>11819</v>
      </c>
      <c r="J6140" s="128" t="s">
        <v>42332</v>
      </c>
      <c r="K6140" s="128"/>
      <c r="L6140" s="143"/>
      <c r="M6140" s="128">
        <v>1</v>
      </c>
      <c r="N6140" s="144" t="s">
        <v>7004</v>
      </c>
      <c r="O6140" s="128"/>
      <c r="P6140" s="128"/>
      <c r="Q6140" s="128" t="s">
        <v>15832</v>
      </c>
      <c r="R6140" s="145"/>
      <c r="S6140" s="128"/>
      <c r="T6140" s="128" t="s">
        <v>7789</v>
      </c>
      <c r="U6140" s="128" t="s">
        <v>8480</v>
      </c>
      <c r="V6140" s="145">
        <v>6</v>
      </c>
      <c r="W6140" s="130"/>
      <c r="X6140" s="113"/>
    </row>
    <row r="6141" spans="1:24" ht="12.95" customHeight="1" x14ac:dyDescent="0.2">
      <c r="A6141" s="75">
        <v>2019</v>
      </c>
      <c r="B6141" s="75" t="s">
        <v>2748</v>
      </c>
      <c r="C6141" s="75" t="s">
        <v>42266</v>
      </c>
      <c r="D6141" s="128" t="s">
        <v>42333</v>
      </c>
      <c r="E6141" s="128" t="s">
        <v>41194</v>
      </c>
      <c r="F6141" s="104" t="s">
        <v>14834</v>
      </c>
      <c r="G6141" s="142">
        <v>16260</v>
      </c>
      <c r="H6141" s="128" t="s">
        <v>4890</v>
      </c>
      <c r="I6141" s="128" t="s">
        <v>13336</v>
      </c>
      <c r="J6141" s="128" t="s">
        <v>9715</v>
      </c>
      <c r="K6141" s="128"/>
      <c r="L6141" s="143"/>
      <c r="M6141" s="128">
        <v>0.5</v>
      </c>
      <c r="N6141" s="153">
        <v>56</v>
      </c>
      <c r="O6141" s="128"/>
      <c r="P6141" s="128"/>
      <c r="Q6141" s="128" t="s">
        <v>19532</v>
      </c>
      <c r="R6141" s="145"/>
      <c r="S6141" s="128"/>
      <c r="T6141" s="128" t="s">
        <v>20547</v>
      </c>
      <c r="U6141" s="128"/>
      <c r="V6141" s="145">
        <v>6</v>
      </c>
      <c r="W6141" s="130"/>
      <c r="X6141" s="113"/>
    </row>
    <row r="6142" spans="1:24" ht="12.95" customHeight="1" x14ac:dyDescent="0.2">
      <c r="A6142" s="75">
        <v>2019</v>
      </c>
      <c r="B6142" s="75" t="s">
        <v>2748</v>
      </c>
      <c r="C6142" s="75" t="s">
        <v>42266</v>
      </c>
      <c r="D6142" s="128" t="s">
        <v>42334</v>
      </c>
      <c r="E6142" s="128" t="s">
        <v>41173</v>
      </c>
      <c r="F6142" s="104" t="s">
        <v>14834</v>
      </c>
      <c r="G6142" s="142">
        <v>16132</v>
      </c>
      <c r="H6142" s="128" t="s">
        <v>4890</v>
      </c>
      <c r="I6142" s="128" t="s">
        <v>10103</v>
      </c>
      <c r="J6142" s="128" t="s">
        <v>41174</v>
      </c>
      <c r="K6142" s="128"/>
      <c r="L6142" s="143"/>
      <c r="M6142" s="128">
        <v>0.5</v>
      </c>
      <c r="N6142" s="153">
        <v>62</v>
      </c>
      <c r="O6142" s="128"/>
      <c r="P6142" s="128"/>
      <c r="Q6142" s="128" t="s">
        <v>17757</v>
      </c>
      <c r="R6142" s="145"/>
      <c r="S6142" s="128"/>
      <c r="T6142" s="128" t="s">
        <v>7789</v>
      </c>
      <c r="U6142" s="128" t="s">
        <v>42335</v>
      </c>
      <c r="V6142" s="145">
        <v>5.5</v>
      </c>
      <c r="W6142" s="130"/>
      <c r="X6142" s="113"/>
    </row>
    <row r="6143" spans="1:24" ht="12.95" customHeight="1" x14ac:dyDescent="0.2">
      <c r="A6143" s="75">
        <v>2019</v>
      </c>
      <c r="B6143" s="75" t="s">
        <v>2748</v>
      </c>
      <c r="C6143" s="75" t="s">
        <v>42266</v>
      </c>
      <c r="D6143" s="128" t="s">
        <v>42336</v>
      </c>
      <c r="E6143" s="128" t="s">
        <v>4111</v>
      </c>
      <c r="F6143" s="104" t="s">
        <v>14834</v>
      </c>
      <c r="G6143" s="142">
        <v>16261</v>
      </c>
      <c r="H6143" s="128" t="s">
        <v>11819</v>
      </c>
      <c r="I6143" s="128" t="s">
        <v>13336</v>
      </c>
      <c r="J6143" s="128" t="s">
        <v>41196</v>
      </c>
      <c r="K6143" s="128"/>
      <c r="L6143" s="143"/>
      <c r="M6143" s="128">
        <v>0.5</v>
      </c>
      <c r="N6143" s="153">
        <v>57</v>
      </c>
      <c r="O6143" s="128"/>
      <c r="P6143" s="128"/>
      <c r="Q6143" s="128" t="s">
        <v>19131</v>
      </c>
      <c r="R6143" s="145"/>
      <c r="S6143" s="128"/>
      <c r="T6143" s="128" t="s">
        <v>7789</v>
      </c>
      <c r="U6143" s="128"/>
      <c r="V6143" s="145">
        <v>6</v>
      </c>
      <c r="W6143" s="130"/>
      <c r="X6143" s="113"/>
    </row>
    <row r="6144" spans="1:24" ht="12.95" customHeight="1" x14ac:dyDescent="0.2">
      <c r="A6144" s="75">
        <v>2019</v>
      </c>
      <c r="B6144" s="75" t="s">
        <v>2748</v>
      </c>
      <c r="C6144" s="75" t="s">
        <v>42266</v>
      </c>
      <c r="D6144" s="128" t="s">
        <v>41159</v>
      </c>
      <c r="E6144" s="128" t="s">
        <v>7828</v>
      </c>
      <c r="F6144" s="104" t="s">
        <v>14834</v>
      </c>
      <c r="G6144" s="142">
        <v>15670</v>
      </c>
      <c r="H6144" s="128" t="s">
        <v>10103</v>
      </c>
      <c r="I6144" s="128" t="s">
        <v>11819</v>
      </c>
      <c r="J6144" s="128" t="s">
        <v>42337</v>
      </c>
      <c r="K6144" s="128"/>
      <c r="L6144" s="143"/>
      <c r="M6144" s="128">
        <v>0.5</v>
      </c>
      <c r="N6144" s="153">
        <v>4</v>
      </c>
      <c r="O6144" s="128"/>
      <c r="P6144" s="128"/>
      <c r="Q6144" s="128" t="s">
        <v>19521</v>
      </c>
      <c r="R6144" s="145"/>
      <c r="S6144" s="128"/>
      <c r="T6144" s="128" t="s">
        <v>7789</v>
      </c>
      <c r="U6144" s="128" t="s">
        <v>42338</v>
      </c>
      <c r="V6144" s="145">
        <v>5.5</v>
      </c>
      <c r="W6144" s="130"/>
      <c r="X6144" s="113"/>
    </row>
    <row r="6145" spans="1:24" ht="12.95" customHeight="1" x14ac:dyDescent="0.2">
      <c r="A6145" s="75">
        <v>2020</v>
      </c>
      <c r="B6145" s="75" t="s">
        <v>2748</v>
      </c>
      <c r="C6145" s="341" t="s">
        <v>42259</v>
      </c>
      <c r="D6145" s="128" t="s">
        <v>42339</v>
      </c>
      <c r="E6145" s="128" t="s">
        <v>42260</v>
      </c>
      <c r="F6145" s="104" t="s">
        <v>14834</v>
      </c>
      <c r="G6145" s="142">
        <v>16428</v>
      </c>
      <c r="H6145" s="128" t="s">
        <v>10191</v>
      </c>
      <c r="I6145" s="128" t="s">
        <v>4890</v>
      </c>
      <c r="J6145" s="128" t="s">
        <v>42340</v>
      </c>
      <c r="K6145" s="128"/>
      <c r="L6145" s="143"/>
      <c r="M6145" s="128">
        <v>0.5</v>
      </c>
      <c r="N6145" s="153" t="s">
        <v>15177</v>
      </c>
      <c r="O6145" s="128" t="s">
        <v>9160</v>
      </c>
      <c r="P6145" s="128" t="s">
        <v>9125</v>
      </c>
      <c r="Q6145" s="128" t="s">
        <v>17514</v>
      </c>
      <c r="R6145" s="145"/>
      <c r="S6145" s="128"/>
      <c r="T6145" s="128" t="s">
        <v>20547</v>
      </c>
      <c r="U6145" s="128" t="s">
        <v>42341</v>
      </c>
      <c r="V6145" s="145">
        <v>5.5</v>
      </c>
      <c r="W6145" s="130"/>
      <c r="X6145" s="113"/>
    </row>
    <row r="6146" spans="1:24" ht="12.95" customHeight="1" x14ac:dyDescent="0.2">
      <c r="A6146" s="75">
        <v>2020</v>
      </c>
      <c r="B6146" s="75" t="s">
        <v>2748</v>
      </c>
      <c r="C6146" s="75" t="s">
        <v>42259</v>
      </c>
      <c r="D6146" s="128" t="s">
        <v>42342</v>
      </c>
      <c r="E6146" s="128" t="s">
        <v>42261</v>
      </c>
      <c r="F6146" s="104" t="s">
        <v>14834</v>
      </c>
      <c r="G6146" s="142">
        <v>16096</v>
      </c>
      <c r="H6146" s="128" t="s">
        <v>13336</v>
      </c>
      <c r="I6146" s="128" t="s">
        <v>11819</v>
      </c>
      <c r="J6146" s="128" t="s">
        <v>42343</v>
      </c>
      <c r="K6146" s="128"/>
      <c r="L6146" s="143"/>
      <c r="M6146" s="128">
        <v>0.5</v>
      </c>
      <c r="N6146" s="153">
        <v>71</v>
      </c>
      <c r="O6146" s="128" t="s">
        <v>3620</v>
      </c>
      <c r="P6146" s="128"/>
      <c r="Q6146" s="128" t="s">
        <v>17473</v>
      </c>
      <c r="R6146" s="145"/>
      <c r="S6146" s="128"/>
      <c r="T6146" s="128" t="s">
        <v>21275</v>
      </c>
      <c r="U6146" s="128" t="s">
        <v>42344</v>
      </c>
      <c r="V6146" s="145">
        <v>5.5</v>
      </c>
      <c r="W6146" s="130"/>
      <c r="X6146" s="113"/>
    </row>
    <row r="6147" spans="1:24" ht="12.95" customHeight="1" x14ac:dyDescent="0.2">
      <c r="A6147" s="75">
        <v>2020</v>
      </c>
      <c r="B6147" s="75" t="s">
        <v>2748</v>
      </c>
      <c r="C6147" s="75" t="s">
        <v>42259</v>
      </c>
      <c r="D6147" s="128" t="s">
        <v>42345</v>
      </c>
      <c r="E6147" s="128" t="s">
        <v>42262</v>
      </c>
      <c r="F6147" s="104" t="s">
        <v>14834</v>
      </c>
      <c r="G6147" s="142">
        <v>16311</v>
      </c>
      <c r="H6147" s="128" t="s">
        <v>10191</v>
      </c>
      <c r="I6147" s="128" t="s">
        <v>11819</v>
      </c>
      <c r="J6147" s="128" t="s">
        <v>42346</v>
      </c>
      <c r="K6147" s="128"/>
      <c r="L6147" s="143"/>
      <c r="M6147" s="128">
        <v>0.5</v>
      </c>
      <c r="N6147" s="153" t="s">
        <v>42347</v>
      </c>
      <c r="O6147" s="128" t="s">
        <v>17110</v>
      </c>
      <c r="P6147" s="128"/>
      <c r="Q6147" s="128" t="s">
        <v>20190</v>
      </c>
      <c r="R6147" s="145"/>
      <c r="S6147" s="128"/>
      <c r="T6147" s="128" t="s">
        <v>20547</v>
      </c>
      <c r="U6147" s="128"/>
      <c r="V6147" s="145">
        <v>6</v>
      </c>
      <c r="W6147" s="130"/>
      <c r="X6147" s="113"/>
    </row>
    <row r="6148" spans="1:24" ht="12.95" customHeight="1" x14ac:dyDescent="0.2">
      <c r="A6148" s="75">
        <v>2020</v>
      </c>
      <c r="B6148" s="75" t="s">
        <v>2748</v>
      </c>
      <c r="C6148" s="75" t="s">
        <v>42259</v>
      </c>
      <c r="D6148" s="128" t="s">
        <v>42348</v>
      </c>
      <c r="E6148" s="128" t="s">
        <v>42263</v>
      </c>
      <c r="F6148" s="104" t="s">
        <v>14834</v>
      </c>
      <c r="G6148" s="142">
        <v>16332</v>
      </c>
      <c r="H6148" s="128" t="s">
        <v>10191</v>
      </c>
      <c r="I6148" s="128" t="s">
        <v>11819</v>
      </c>
      <c r="J6148" s="128" t="s">
        <v>42349</v>
      </c>
      <c r="K6148" s="128"/>
      <c r="L6148" s="143"/>
      <c r="M6148" s="128">
        <v>0.5</v>
      </c>
      <c r="N6148" s="153">
        <v>59</v>
      </c>
      <c r="O6148" s="128"/>
      <c r="P6148" s="128"/>
      <c r="Q6148" s="128" t="s">
        <v>19625</v>
      </c>
      <c r="R6148" s="145"/>
      <c r="S6148" s="128"/>
      <c r="T6148" s="128" t="s">
        <v>20547</v>
      </c>
      <c r="U6148" s="128"/>
      <c r="V6148" s="145">
        <v>6</v>
      </c>
      <c r="W6148" s="130"/>
      <c r="X6148" s="113"/>
    </row>
    <row r="6149" spans="1:24" ht="12.95" customHeight="1" x14ac:dyDescent="0.2">
      <c r="A6149" s="75">
        <v>2020</v>
      </c>
      <c r="B6149" s="75" t="s">
        <v>2748</v>
      </c>
      <c r="C6149" s="75" t="s">
        <v>42259</v>
      </c>
      <c r="D6149" s="128" t="s">
        <v>42350</v>
      </c>
      <c r="E6149" s="128" t="s">
        <v>42264</v>
      </c>
      <c r="F6149" s="104" t="s">
        <v>14834</v>
      </c>
      <c r="G6149" s="142">
        <v>14759</v>
      </c>
      <c r="H6149" s="128" t="s">
        <v>11819</v>
      </c>
      <c r="I6149" s="128" t="s">
        <v>8342</v>
      </c>
      <c r="J6149" s="128" t="s">
        <v>42351</v>
      </c>
      <c r="K6149" s="128"/>
      <c r="L6149" s="143"/>
      <c r="M6149" s="128">
        <v>0.5</v>
      </c>
      <c r="N6149" s="153" t="s">
        <v>42347</v>
      </c>
      <c r="O6149" s="128" t="s">
        <v>10189</v>
      </c>
      <c r="P6149" s="128" t="s">
        <v>162</v>
      </c>
      <c r="Q6149" s="128" t="s">
        <v>17671</v>
      </c>
      <c r="R6149" s="145"/>
      <c r="S6149" s="128"/>
      <c r="T6149" s="128" t="s">
        <v>20547</v>
      </c>
      <c r="U6149" s="128"/>
      <c r="V6149" s="145">
        <v>5.5</v>
      </c>
      <c r="W6149" s="130"/>
      <c r="X6149" s="113"/>
    </row>
    <row r="6150" spans="1:24" ht="12.95" customHeight="1" x14ac:dyDescent="0.2">
      <c r="A6150" s="75">
        <v>2020</v>
      </c>
      <c r="B6150" s="75" t="s">
        <v>2748</v>
      </c>
      <c r="C6150" s="75" t="s">
        <v>42259</v>
      </c>
      <c r="D6150" s="128" t="s">
        <v>42352</v>
      </c>
      <c r="E6150" s="128" t="s">
        <v>42265</v>
      </c>
      <c r="F6150" s="104" t="s">
        <v>14834</v>
      </c>
      <c r="G6150" s="142">
        <v>16232</v>
      </c>
      <c r="H6150" s="128" t="s">
        <v>11819</v>
      </c>
      <c r="I6150" s="128" t="s">
        <v>10191</v>
      </c>
      <c r="J6150" s="128" t="s">
        <v>42353</v>
      </c>
      <c r="K6150" s="128"/>
      <c r="L6150" s="143"/>
      <c r="M6150" s="128" t="s">
        <v>42354</v>
      </c>
      <c r="N6150" s="153">
        <v>17</v>
      </c>
      <c r="O6150" s="128"/>
      <c r="P6150" s="128" t="s">
        <v>9125</v>
      </c>
      <c r="Q6150" s="128" t="s">
        <v>16762</v>
      </c>
      <c r="R6150" s="145"/>
      <c r="S6150" s="128"/>
      <c r="T6150" s="128" t="s">
        <v>20547</v>
      </c>
      <c r="U6150" s="128" t="s">
        <v>42355</v>
      </c>
      <c r="V6150" s="145">
        <v>5.5</v>
      </c>
      <c r="W6150" s="130"/>
      <c r="X6150" s="113"/>
    </row>
    <row r="6151" spans="1:24" ht="12.95" customHeight="1" x14ac:dyDescent="0.2">
      <c r="A6151" s="75">
        <v>2019</v>
      </c>
      <c r="B6151" s="122" t="s">
        <v>2748</v>
      </c>
      <c r="C6151" s="341" t="s">
        <v>42148</v>
      </c>
      <c r="D6151" s="128" t="s">
        <v>42237</v>
      </c>
      <c r="E6151" s="128" t="s">
        <v>42149</v>
      </c>
      <c r="F6151" s="275" t="s">
        <v>10085</v>
      </c>
      <c r="G6151" s="142">
        <v>16534</v>
      </c>
      <c r="H6151" s="140" t="s">
        <v>11819</v>
      </c>
      <c r="I6151" s="140" t="s">
        <v>10103</v>
      </c>
      <c r="J6151" s="128" t="s">
        <v>3350</v>
      </c>
      <c r="K6151" s="128"/>
      <c r="L6151" s="143"/>
      <c r="M6151" s="145">
        <v>1</v>
      </c>
      <c r="N6151" s="200" t="s">
        <v>42238</v>
      </c>
      <c r="O6151" s="128" t="s">
        <v>16809</v>
      </c>
      <c r="P6151" s="128" t="s">
        <v>21769</v>
      </c>
      <c r="Q6151" s="128" t="s">
        <v>42239</v>
      </c>
      <c r="R6151" s="145"/>
      <c r="S6151" s="128" t="s">
        <v>11080</v>
      </c>
      <c r="T6151" s="102" t="s">
        <v>7789</v>
      </c>
      <c r="U6151" s="128" t="s">
        <v>42245</v>
      </c>
      <c r="V6151" s="145">
        <v>15</v>
      </c>
      <c r="W6151" s="130"/>
      <c r="X6151" s="113"/>
    </row>
    <row r="6152" spans="1:24" ht="12.95" customHeight="1" x14ac:dyDescent="0.2">
      <c r="A6152" s="75">
        <v>2019</v>
      </c>
      <c r="B6152" s="122" t="s">
        <v>2748</v>
      </c>
      <c r="C6152" s="75" t="s">
        <v>42148</v>
      </c>
      <c r="D6152" s="128" t="s">
        <v>42240</v>
      </c>
      <c r="E6152" s="128" t="s">
        <v>42150</v>
      </c>
      <c r="F6152" s="275" t="s">
        <v>10085</v>
      </c>
      <c r="G6152" s="142">
        <v>16534</v>
      </c>
      <c r="H6152" s="140" t="s">
        <v>11819</v>
      </c>
      <c r="I6152" s="140" t="s">
        <v>10103</v>
      </c>
      <c r="J6152" s="128" t="s">
        <v>3350</v>
      </c>
      <c r="K6152" s="128"/>
      <c r="L6152" s="143"/>
      <c r="M6152" s="145">
        <v>1</v>
      </c>
      <c r="N6152" s="200" t="s">
        <v>42238</v>
      </c>
      <c r="O6152" s="128"/>
      <c r="P6152" s="128"/>
      <c r="Q6152" s="128" t="s">
        <v>19450</v>
      </c>
      <c r="R6152" s="145"/>
      <c r="S6152" s="128"/>
      <c r="T6152" s="102" t="s">
        <v>7789</v>
      </c>
      <c r="U6152" s="128" t="s">
        <v>42242</v>
      </c>
      <c r="V6152" s="145">
        <v>4.5</v>
      </c>
      <c r="W6152" s="130"/>
      <c r="X6152" s="113"/>
    </row>
    <row r="6153" spans="1:24" ht="12.95" customHeight="1" x14ac:dyDescent="0.2">
      <c r="A6153" s="75">
        <v>2019</v>
      </c>
      <c r="B6153" s="122" t="s">
        <v>2748</v>
      </c>
      <c r="C6153" s="75" t="s">
        <v>42148</v>
      </c>
      <c r="D6153" s="128" t="s">
        <v>42241</v>
      </c>
      <c r="E6153" s="128" t="s">
        <v>42151</v>
      </c>
      <c r="F6153" s="275" t="s">
        <v>10085</v>
      </c>
      <c r="G6153" s="142">
        <v>16534</v>
      </c>
      <c r="H6153" s="140" t="s">
        <v>11819</v>
      </c>
      <c r="I6153" s="140" t="s">
        <v>10103</v>
      </c>
      <c r="J6153" s="128" t="s">
        <v>3350</v>
      </c>
      <c r="K6153" s="128"/>
      <c r="L6153" s="143"/>
      <c r="M6153" s="145">
        <v>1</v>
      </c>
      <c r="N6153" s="200" t="s">
        <v>42238</v>
      </c>
      <c r="O6153" s="128"/>
      <c r="P6153" s="128"/>
      <c r="Q6153" s="128" t="s">
        <v>16868</v>
      </c>
      <c r="R6153" s="145"/>
      <c r="S6153" s="128"/>
      <c r="T6153" s="102" t="s">
        <v>7789</v>
      </c>
      <c r="U6153" s="128" t="s">
        <v>42242</v>
      </c>
      <c r="V6153" s="145">
        <v>5</v>
      </c>
      <c r="W6153" s="130"/>
      <c r="X6153" s="113"/>
    </row>
    <row r="6154" spans="1:24" ht="12.95" customHeight="1" x14ac:dyDescent="0.2">
      <c r="A6154" s="75">
        <v>2019</v>
      </c>
      <c r="B6154" s="122" t="s">
        <v>2748</v>
      </c>
      <c r="C6154" s="75" t="s">
        <v>42148</v>
      </c>
      <c r="D6154" s="128" t="s">
        <v>42243</v>
      </c>
      <c r="E6154" s="128" t="s">
        <v>42152</v>
      </c>
      <c r="F6154" s="275" t="s">
        <v>10085</v>
      </c>
      <c r="G6154" s="142">
        <v>16534</v>
      </c>
      <c r="H6154" s="140" t="s">
        <v>11819</v>
      </c>
      <c r="I6154" s="140" t="s">
        <v>10103</v>
      </c>
      <c r="J6154" s="128" t="s">
        <v>3350</v>
      </c>
      <c r="K6154" s="128"/>
      <c r="L6154" s="143"/>
      <c r="M6154" s="145">
        <v>1</v>
      </c>
      <c r="N6154" s="200" t="s">
        <v>42238</v>
      </c>
      <c r="O6154" s="128" t="s">
        <v>14682</v>
      </c>
      <c r="P6154" s="128" t="s">
        <v>162</v>
      </c>
      <c r="Q6154" s="128" t="s">
        <v>18156</v>
      </c>
      <c r="R6154" s="145"/>
      <c r="S6154" s="128"/>
      <c r="T6154" s="102" t="s">
        <v>7789</v>
      </c>
      <c r="U6154" s="128" t="s">
        <v>42244</v>
      </c>
      <c r="V6154" s="145">
        <v>6.5</v>
      </c>
      <c r="W6154" s="130"/>
      <c r="X6154" s="113"/>
    </row>
    <row r="6155" spans="1:24" ht="12.95" customHeight="1" x14ac:dyDescent="0.2">
      <c r="A6155" s="75">
        <v>2019</v>
      </c>
      <c r="B6155" s="122" t="s">
        <v>2748</v>
      </c>
      <c r="C6155" s="75" t="s">
        <v>42148</v>
      </c>
      <c r="D6155" s="128" t="s">
        <v>42246</v>
      </c>
      <c r="E6155" s="128" t="s">
        <v>42153</v>
      </c>
      <c r="F6155" s="275" t="s">
        <v>10085</v>
      </c>
      <c r="G6155" s="142">
        <v>16534</v>
      </c>
      <c r="H6155" s="140" t="s">
        <v>11819</v>
      </c>
      <c r="I6155" s="140" t="s">
        <v>10103</v>
      </c>
      <c r="J6155" s="128" t="s">
        <v>3350</v>
      </c>
      <c r="K6155" s="128"/>
      <c r="L6155" s="143"/>
      <c r="M6155" s="145">
        <v>1</v>
      </c>
      <c r="N6155" s="200" t="s">
        <v>42238</v>
      </c>
      <c r="O6155" s="128" t="s">
        <v>10189</v>
      </c>
      <c r="P6155" s="128" t="s">
        <v>13301</v>
      </c>
      <c r="Q6155" s="128" t="s">
        <v>17935</v>
      </c>
      <c r="R6155" s="145"/>
      <c r="S6155" s="128"/>
      <c r="T6155" s="102" t="s">
        <v>7789</v>
      </c>
      <c r="U6155" s="128" t="s">
        <v>42247</v>
      </c>
      <c r="V6155" s="145">
        <v>7</v>
      </c>
      <c r="W6155" s="130"/>
      <c r="X6155" s="113"/>
    </row>
    <row r="6156" spans="1:24" ht="12.95" customHeight="1" x14ac:dyDescent="0.2">
      <c r="A6156" s="75">
        <v>2019</v>
      </c>
      <c r="B6156" s="122" t="s">
        <v>2748</v>
      </c>
      <c r="C6156" s="75" t="s">
        <v>42148</v>
      </c>
      <c r="D6156" s="128" t="s">
        <v>42248</v>
      </c>
      <c r="E6156" s="128" t="s">
        <v>42154</v>
      </c>
      <c r="F6156" s="275" t="s">
        <v>10085</v>
      </c>
      <c r="G6156" s="142">
        <v>16535</v>
      </c>
      <c r="H6156" s="140" t="s">
        <v>4890</v>
      </c>
      <c r="I6156" s="140" t="s">
        <v>10103</v>
      </c>
      <c r="J6156" s="128" t="s">
        <v>3350</v>
      </c>
      <c r="K6156" s="128"/>
      <c r="L6156" s="143"/>
      <c r="M6156" s="145">
        <v>1</v>
      </c>
      <c r="N6156" s="200" t="s">
        <v>42238</v>
      </c>
      <c r="O6156" s="128" t="s">
        <v>16856</v>
      </c>
      <c r="P6156" s="128" t="s">
        <v>17734</v>
      </c>
      <c r="Q6156" s="128" t="s">
        <v>29358</v>
      </c>
      <c r="R6156" s="145"/>
      <c r="S6156" s="128"/>
      <c r="T6156" s="102" t="s">
        <v>7789</v>
      </c>
      <c r="U6156" s="128" t="s">
        <v>42247</v>
      </c>
      <c r="V6156" s="145">
        <v>8</v>
      </c>
      <c r="W6156" s="130"/>
      <c r="X6156" s="113"/>
    </row>
    <row r="6157" spans="1:24" ht="12.95" customHeight="1" x14ac:dyDescent="0.2">
      <c r="A6157" s="75">
        <v>2019</v>
      </c>
      <c r="B6157" s="122" t="s">
        <v>2748</v>
      </c>
      <c r="C6157" s="75" t="s">
        <v>42148</v>
      </c>
      <c r="D6157" s="128" t="s">
        <v>42249</v>
      </c>
      <c r="E6157" s="128" t="s">
        <v>42155</v>
      </c>
      <c r="F6157" s="275" t="s">
        <v>10085</v>
      </c>
      <c r="G6157" s="142">
        <v>16534</v>
      </c>
      <c r="H6157" s="140" t="s">
        <v>11819</v>
      </c>
      <c r="I6157" s="140" t="s">
        <v>10103</v>
      </c>
      <c r="J6157" s="128" t="s">
        <v>3350</v>
      </c>
      <c r="K6157" s="128"/>
      <c r="L6157" s="143"/>
      <c r="M6157" s="145">
        <v>1</v>
      </c>
      <c r="N6157" s="144" t="s">
        <v>42238</v>
      </c>
      <c r="O6157" s="128" t="s">
        <v>20529</v>
      </c>
      <c r="P6157" s="128" t="s">
        <v>20529</v>
      </c>
      <c r="Q6157" s="128" t="s">
        <v>20529</v>
      </c>
      <c r="R6157" s="145"/>
      <c r="S6157" s="128" t="s">
        <v>11080</v>
      </c>
      <c r="T6157" s="102" t="s">
        <v>7789</v>
      </c>
      <c r="U6157" s="128" t="s">
        <v>42242</v>
      </c>
      <c r="V6157" s="145" t="s">
        <v>1865</v>
      </c>
      <c r="W6157" s="130"/>
      <c r="X6157" s="113"/>
    </row>
    <row r="6158" spans="1:24" ht="12.95" customHeight="1" x14ac:dyDescent="0.2">
      <c r="A6158" s="75">
        <v>2020</v>
      </c>
      <c r="B6158" s="75" t="s">
        <v>2748</v>
      </c>
      <c r="C6158" s="75" t="s">
        <v>42250</v>
      </c>
      <c r="D6158" s="128"/>
      <c r="E6158" s="128" t="s">
        <v>42251</v>
      </c>
      <c r="F6158" s="275" t="s">
        <v>10085</v>
      </c>
      <c r="G6158" s="142"/>
      <c r="H6158" s="140"/>
      <c r="I6158" s="140"/>
      <c r="J6158" s="128"/>
      <c r="K6158" s="128"/>
      <c r="L6158" s="143"/>
      <c r="M6158" s="145"/>
      <c r="N6158" s="144"/>
      <c r="O6158" s="128"/>
      <c r="P6158" s="128"/>
      <c r="Q6158" s="128"/>
      <c r="R6158" s="145"/>
      <c r="S6158" s="128"/>
      <c r="T6158" s="128"/>
      <c r="U6158" s="128"/>
      <c r="V6158" s="145"/>
      <c r="W6158" s="130"/>
      <c r="X6158" s="113"/>
    </row>
    <row r="6159" spans="1:24" ht="12.95" customHeight="1" x14ac:dyDescent="0.2">
      <c r="A6159" s="75">
        <v>2020</v>
      </c>
      <c r="B6159" s="75" t="s">
        <v>2748</v>
      </c>
      <c r="C6159" s="75" t="s">
        <v>42250</v>
      </c>
      <c r="D6159" s="128"/>
      <c r="E6159" s="128" t="s">
        <v>42252</v>
      </c>
      <c r="F6159" s="275" t="s">
        <v>10085</v>
      </c>
      <c r="G6159" s="142"/>
      <c r="H6159" s="140"/>
      <c r="I6159" s="140"/>
      <c r="J6159" s="128"/>
      <c r="K6159" s="128"/>
      <c r="L6159" s="143"/>
      <c r="M6159" s="145"/>
      <c r="N6159" s="144"/>
      <c r="O6159" s="128"/>
      <c r="P6159" s="128"/>
      <c r="Q6159" s="128"/>
      <c r="R6159" s="145"/>
      <c r="S6159" s="128"/>
      <c r="T6159" s="128"/>
      <c r="U6159" s="128"/>
      <c r="V6159" s="145"/>
      <c r="W6159" s="130"/>
      <c r="X6159" s="113"/>
    </row>
    <row r="6160" spans="1:24" ht="12.95" customHeight="1" x14ac:dyDescent="0.2">
      <c r="A6160" s="75">
        <v>2020</v>
      </c>
      <c r="B6160" s="75" t="s">
        <v>2748</v>
      </c>
      <c r="C6160" s="75" t="s">
        <v>42250</v>
      </c>
      <c r="D6160" s="128"/>
      <c r="E6160" s="128" t="s">
        <v>42253</v>
      </c>
      <c r="F6160" s="275" t="s">
        <v>10085</v>
      </c>
      <c r="G6160" s="142"/>
      <c r="H6160" s="140"/>
      <c r="I6160" s="140"/>
      <c r="J6160" s="128"/>
      <c r="K6160" s="128"/>
      <c r="L6160" s="143"/>
      <c r="M6160" s="145"/>
      <c r="N6160" s="144"/>
      <c r="O6160" s="128"/>
      <c r="P6160" s="128"/>
      <c r="Q6160" s="128"/>
      <c r="R6160" s="145"/>
      <c r="S6160" s="128"/>
      <c r="T6160" s="128"/>
      <c r="U6160" s="128"/>
      <c r="V6160" s="145"/>
      <c r="W6160" s="130"/>
      <c r="X6160" s="113"/>
    </row>
    <row r="6161" spans="1:24" ht="12.95" customHeight="1" x14ac:dyDescent="0.2">
      <c r="A6161" s="75">
        <v>2020</v>
      </c>
      <c r="B6161" s="75" t="s">
        <v>2748</v>
      </c>
      <c r="C6161" s="75" t="s">
        <v>42250</v>
      </c>
      <c r="D6161" s="128"/>
      <c r="E6161" s="128" t="s">
        <v>42254</v>
      </c>
      <c r="F6161" s="275" t="s">
        <v>10085</v>
      </c>
      <c r="G6161" s="142"/>
      <c r="H6161" s="140"/>
      <c r="I6161" s="140"/>
      <c r="J6161" s="128"/>
      <c r="K6161" s="128"/>
      <c r="L6161" s="143"/>
      <c r="M6161" s="145"/>
      <c r="N6161" s="144"/>
      <c r="O6161" s="128"/>
      <c r="P6161" s="128"/>
      <c r="Q6161" s="128"/>
      <c r="R6161" s="145"/>
      <c r="S6161" s="128"/>
      <c r="T6161" s="128"/>
      <c r="U6161" s="128"/>
      <c r="V6161" s="145"/>
      <c r="W6161" s="130"/>
      <c r="X6161" s="113"/>
    </row>
    <row r="6162" spans="1:24" ht="12.95" customHeight="1" x14ac:dyDescent="0.2">
      <c r="A6162" s="75">
        <v>2020</v>
      </c>
      <c r="B6162" s="75" t="s">
        <v>2748</v>
      </c>
      <c r="C6162" s="75" t="s">
        <v>42250</v>
      </c>
      <c r="D6162" s="128"/>
      <c r="E6162" s="128" t="s">
        <v>42255</v>
      </c>
      <c r="F6162" s="275" t="s">
        <v>10085</v>
      </c>
      <c r="G6162" s="142"/>
      <c r="H6162" s="140"/>
      <c r="I6162" s="140"/>
      <c r="J6162" s="128"/>
      <c r="K6162" s="128"/>
      <c r="L6162" s="143"/>
      <c r="M6162" s="145"/>
      <c r="N6162" s="144"/>
      <c r="O6162" s="128"/>
      <c r="P6162" s="128"/>
      <c r="Q6162" s="128"/>
      <c r="R6162" s="145"/>
      <c r="S6162" s="128"/>
      <c r="T6162" s="128"/>
      <c r="U6162" s="128"/>
      <c r="V6162" s="145"/>
      <c r="W6162" s="130"/>
      <c r="X6162" s="113"/>
    </row>
    <row r="6163" spans="1:24" ht="12.95" customHeight="1" x14ac:dyDescent="0.2">
      <c r="A6163" s="75">
        <v>2020</v>
      </c>
      <c r="B6163" s="75" t="s">
        <v>2748</v>
      </c>
      <c r="C6163" s="75" t="s">
        <v>42250</v>
      </c>
      <c r="D6163" s="128"/>
      <c r="E6163" s="128" t="s">
        <v>42256</v>
      </c>
      <c r="F6163" s="275" t="s">
        <v>10085</v>
      </c>
      <c r="G6163" s="142"/>
      <c r="H6163" s="140"/>
      <c r="I6163" s="140"/>
      <c r="J6163" s="128"/>
      <c r="K6163" s="128"/>
      <c r="L6163" s="143"/>
      <c r="M6163" s="145"/>
      <c r="N6163" s="144"/>
      <c r="O6163" s="128"/>
      <c r="P6163" s="128"/>
      <c r="Q6163" s="128"/>
      <c r="R6163" s="145"/>
      <c r="S6163" s="128"/>
      <c r="T6163" s="128"/>
      <c r="U6163" s="128"/>
      <c r="V6163" s="145"/>
      <c r="W6163" s="130"/>
      <c r="X6163" s="113"/>
    </row>
    <row r="6164" spans="1:24" ht="12.95" customHeight="1" x14ac:dyDescent="0.2">
      <c r="A6164" s="75">
        <v>2020</v>
      </c>
      <c r="B6164" s="75" t="s">
        <v>2748</v>
      </c>
      <c r="C6164" s="75" t="s">
        <v>42250</v>
      </c>
      <c r="D6164" s="128"/>
      <c r="E6164" s="128" t="s">
        <v>42257</v>
      </c>
      <c r="F6164" s="275" t="s">
        <v>10085</v>
      </c>
      <c r="G6164" s="142"/>
      <c r="H6164" s="140"/>
      <c r="I6164" s="140"/>
      <c r="J6164" s="128"/>
      <c r="K6164" s="128"/>
      <c r="L6164" s="143"/>
      <c r="M6164" s="145"/>
      <c r="N6164" s="144"/>
      <c r="O6164" s="128"/>
      <c r="P6164" s="128"/>
      <c r="Q6164" s="128"/>
      <c r="R6164" s="145"/>
      <c r="S6164" s="128"/>
      <c r="T6164" s="128"/>
      <c r="U6164" s="128"/>
      <c r="V6164" s="145"/>
      <c r="W6164" s="130"/>
      <c r="X6164" s="113"/>
    </row>
    <row r="6165" spans="1:24" ht="12.95" customHeight="1" x14ac:dyDescent="0.2">
      <c r="A6165" s="75">
        <v>2020</v>
      </c>
      <c r="B6165" s="75" t="s">
        <v>2748</v>
      </c>
      <c r="C6165" s="75" t="s">
        <v>42250</v>
      </c>
      <c r="D6165" s="128"/>
      <c r="E6165" s="128" t="s">
        <v>42258</v>
      </c>
      <c r="F6165" s="275" t="s">
        <v>10085</v>
      </c>
      <c r="G6165" s="142"/>
      <c r="H6165" s="140"/>
      <c r="I6165" s="140"/>
      <c r="J6165" s="128"/>
      <c r="K6165" s="128"/>
      <c r="L6165" s="143"/>
      <c r="M6165" s="145"/>
      <c r="N6165" s="144"/>
      <c r="O6165" s="128"/>
      <c r="P6165" s="128"/>
      <c r="Q6165" s="128"/>
      <c r="R6165" s="145"/>
      <c r="S6165" s="128"/>
      <c r="T6165" s="128"/>
      <c r="U6165" s="128"/>
      <c r="V6165" s="145"/>
      <c r="W6165" s="130"/>
      <c r="X6165" s="113"/>
    </row>
    <row r="6166" spans="1:24" ht="12.95" customHeight="1" x14ac:dyDescent="0.2">
      <c r="A6166" s="122">
        <v>2007</v>
      </c>
      <c r="B6166" s="122" t="s">
        <v>2748</v>
      </c>
      <c r="C6166" s="103" t="s">
        <v>11934</v>
      </c>
      <c r="D6166" s="102" t="s">
        <v>11419</v>
      </c>
      <c r="E6166" s="102">
        <v>1</v>
      </c>
      <c r="F6166" s="104" t="s">
        <v>14834</v>
      </c>
      <c r="G6166" s="105">
        <v>14710</v>
      </c>
      <c r="H6166" s="102" t="s">
        <v>30736</v>
      </c>
      <c r="I6166" s="115" t="s">
        <v>11819</v>
      </c>
      <c r="J6166" s="102" t="s">
        <v>11420</v>
      </c>
      <c r="K6166" s="102"/>
      <c r="L6166" s="111"/>
      <c r="M6166" s="102">
        <v>2</v>
      </c>
      <c r="N6166" s="108" t="s">
        <v>32619</v>
      </c>
      <c r="O6166" s="102"/>
      <c r="P6166" s="39"/>
      <c r="Q6166" s="39" t="s">
        <v>17446</v>
      </c>
      <c r="R6166" s="102"/>
      <c r="S6166" s="102"/>
      <c r="T6166" s="102" t="s">
        <v>20548</v>
      </c>
      <c r="U6166" s="102" t="s">
        <v>28671</v>
      </c>
      <c r="V6166" s="102">
        <v>6</v>
      </c>
      <c r="W6166" s="102"/>
      <c r="X6166" s="113"/>
    </row>
    <row r="6167" spans="1:24" ht="12.95" customHeight="1" x14ac:dyDescent="0.2">
      <c r="A6167" s="122">
        <v>2007</v>
      </c>
      <c r="B6167" s="122" t="s">
        <v>2748</v>
      </c>
      <c r="C6167" s="102" t="s">
        <v>11934</v>
      </c>
      <c r="D6167" s="102" t="s">
        <v>11421</v>
      </c>
      <c r="E6167" s="102">
        <v>2</v>
      </c>
      <c r="F6167" s="104" t="s">
        <v>14834</v>
      </c>
      <c r="G6167" s="105">
        <v>15263</v>
      </c>
      <c r="H6167" s="102" t="s">
        <v>11819</v>
      </c>
      <c r="I6167" s="115" t="s">
        <v>10103</v>
      </c>
      <c r="J6167" s="102" t="s">
        <v>11422</v>
      </c>
      <c r="K6167" s="102"/>
      <c r="L6167" s="111"/>
      <c r="M6167" s="102">
        <v>0.5</v>
      </c>
      <c r="N6167" s="108" t="s">
        <v>8247</v>
      </c>
      <c r="O6167" s="102" t="s">
        <v>13555</v>
      </c>
      <c r="P6167" s="39"/>
      <c r="Q6167" s="39" t="s">
        <v>15927</v>
      </c>
      <c r="R6167" s="102"/>
      <c r="S6167" s="102"/>
      <c r="T6167" s="102" t="s">
        <v>7789</v>
      </c>
      <c r="U6167" s="102" t="s">
        <v>21264</v>
      </c>
      <c r="V6167" s="102">
        <v>4</v>
      </c>
      <c r="W6167" s="102"/>
      <c r="X6167" s="113"/>
    </row>
    <row r="6168" spans="1:24" ht="12.95" customHeight="1" x14ac:dyDescent="0.2">
      <c r="A6168" s="122">
        <v>2007</v>
      </c>
      <c r="B6168" s="122" t="s">
        <v>2748</v>
      </c>
      <c r="C6168" s="102" t="s">
        <v>11934</v>
      </c>
      <c r="D6168" s="102" t="s">
        <v>11490</v>
      </c>
      <c r="E6168" s="102">
        <v>3</v>
      </c>
      <c r="F6168" s="104" t="s">
        <v>14834</v>
      </c>
      <c r="G6168" s="105">
        <v>15898</v>
      </c>
      <c r="H6168" s="115" t="s">
        <v>10191</v>
      </c>
      <c r="I6168" s="115" t="s">
        <v>7198</v>
      </c>
      <c r="J6168" s="102" t="s">
        <v>5151</v>
      </c>
      <c r="K6168" s="102"/>
      <c r="L6168" s="111"/>
      <c r="M6168" s="102">
        <v>1.5</v>
      </c>
      <c r="N6168" s="108" t="s">
        <v>31032</v>
      </c>
      <c r="O6168" s="102" t="s">
        <v>5985</v>
      </c>
      <c r="P6168" s="39"/>
      <c r="Q6168" s="39" t="s">
        <v>20492</v>
      </c>
      <c r="R6168" s="102"/>
      <c r="S6168" s="102"/>
      <c r="T6168" s="102" t="s">
        <v>21275</v>
      </c>
      <c r="U6168" s="102" t="s">
        <v>29945</v>
      </c>
      <c r="V6168" s="102">
        <v>6.5</v>
      </c>
      <c r="W6168" s="102"/>
      <c r="X6168" s="113"/>
    </row>
    <row r="6169" spans="1:24" ht="12.95" customHeight="1" x14ac:dyDescent="0.2">
      <c r="A6169" s="122">
        <v>2007</v>
      </c>
      <c r="B6169" s="122" t="s">
        <v>2748</v>
      </c>
      <c r="C6169" s="102" t="s">
        <v>11934</v>
      </c>
      <c r="D6169" s="102" t="s">
        <v>7539</v>
      </c>
      <c r="E6169" s="102">
        <v>4</v>
      </c>
      <c r="F6169" s="104" t="s">
        <v>14834</v>
      </c>
      <c r="G6169" s="105">
        <v>16230</v>
      </c>
      <c r="H6169" s="102" t="s">
        <v>11819</v>
      </c>
      <c r="I6169" s="115" t="s">
        <v>10191</v>
      </c>
      <c r="J6169" s="102" t="s">
        <v>12321</v>
      </c>
      <c r="K6169" s="102"/>
      <c r="L6169" s="111"/>
      <c r="M6169" s="102">
        <v>0.5</v>
      </c>
      <c r="N6169" s="108" t="s">
        <v>5235</v>
      </c>
      <c r="O6169" s="102" t="s">
        <v>9160</v>
      </c>
      <c r="P6169" s="39"/>
      <c r="Q6169" s="39" t="s">
        <v>16524</v>
      </c>
      <c r="R6169" s="102"/>
      <c r="S6169" s="102"/>
      <c r="T6169" s="102" t="s">
        <v>20547</v>
      </c>
      <c r="U6169" s="102" t="s">
        <v>18525</v>
      </c>
      <c r="V6169" s="102">
        <v>5.5</v>
      </c>
      <c r="W6169" s="102"/>
      <c r="X6169" s="113"/>
    </row>
    <row r="6170" spans="1:24" ht="12.95" customHeight="1" x14ac:dyDescent="0.2">
      <c r="A6170" s="122">
        <v>2007</v>
      </c>
      <c r="B6170" s="122" t="s">
        <v>2748</v>
      </c>
      <c r="C6170" s="102" t="s">
        <v>11934</v>
      </c>
      <c r="D6170" s="102" t="s">
        <v>7512</v>
      </c>
      <c r="E6170" s="102">
        <v>5</v>
      </c>
      <c r="F6170" s="104" t="s">
        <v>14834</v>
      </c>
      <c r="G6170" s="105">
        <v>16252</v>
      </c>
      <c r="H6170" s="102" t="s">
        <v>11819</v>
      </c>
      <c r="I6170" s="115" t="s">
        <v>13336</v>
      </c>
      <c r="J6170" s="102" t="s">
        <v>12929</v>
      </c>
      <c r="K6170" s="102"/>
      <c r="L6170" s="111"/>
      <c r="M6170" s="102">
        <v>0.5</v>
      </c>
      <c r="N6170" s="108">
        <v>35</v>
      </c>
      <c r="O6170" s="102"/>
      <c r="P6170" s="39"/>
      <c r="Q6170" s="39" t="s">
        <v>19798</v>
      </c>
      <c r="R6170" s="102"/>
      <c r="S6170" s="102"/>
      <c r="T6170" s="102" t="s">
        <v>20547</v>
      </c>
      <c r="U6170" s="102"/>
      <c r="V6170" s="102">
        <v>5</v>
      </c>
      <c r="W6170" s="102"/>
      <c r="X6170" s="113"/>
    </row>
    <row r="6171" spans="1:24" ht="12.95" customHeight="1" x14ac:dyDescent="0.2">
      <c r="A6171" s="122">
        <v>2007</v>
      </c>
      <c r="B6171" s="122" t="s">
        <v>2748</v>
      </c>
      <c r="C6171" s="102" t="s">
        <v>11934</v>
      </c>
      <c r="D6171" s="102" t="s">
        <v>7513</v>
      </c>
      <c r="E6171" s="102">
        <v>6</v>
      </c>
      <c r="F6171" s="104" t="s">
        <v>14834</v>
      </c>
      <c r="G6171" s="105">
        <v>16333</v>
      </c>
      <c r="H6171" s="115" t="s">
        <v>13336</v>
      </c>
      <c r="I6171" s="102" t="s">
        <v>31532</v>
      </c>
      <c r="J6171" s="102" t="s">
        <v>14446</v>
      </c>
      <c r="K6171" s="102"/>
      <c r="L6171" s="111"/>
      <c r="M6171" s="102">
        <v>0.5</v>
      </c>
      <c r="N6171" s="108">
        <v>24</v>
      </c>
      <c r="O6171" s="102" t="s">
        <v>3620</v>
      </c>
      <c r="P6171" s="39"/>
      <c r="Q6171" s="39" t="s">
        <v>17383</v>
      </c>
      <c r="R6171" s="102"/>
      <c r="S6171" s="102"/>
      <c r="T6171" s="102" t="s">
        <v>20547</v>
      </c>
      <c r="U6171" s="102" t="s">
        <v>29946</v>
      </c>
      <c r="V6171" s="102">
        <v>4.5</v>
      </c>
      <c r="W6171" s="102"/>
      <c r="X6171" s="113"/>
    </row>
    <row r="6172" spans="1:24" ht="12.95" customHeight="1" x14ac:dyDescent="0.2">
      <c r="A6172" s="122">
        <v>2007</v>
      </c>
      <c r="B6172" s="122" t="s">
        <v>2748</v>
      </c>
      <c r="C6172" s="103" t="s">
        <v>11935</v>
      </c>
      <c r="D6172" s="102" t="s">
        <v>7514</v>
      </c>
      <c r="E6172" s="102">
        <v>7</v>
      </c>
      <c r="F6172" s="104" t="s">
        <v>14834</v>
      </c>
      <c r="G6172" s="105">
        <v>14741</v>
      </c>
      <c r="H6172" s="102" t="s">
        <v>11819</v>
      </c>
      <c r="I6172" s="102" t="s">
        <v>30788</v>
      </c>
      <c r="J6172" s="102" t="s">
        <v>14448</v>
      </c>
      <c r="K6172" s="102"/>
      <c r="L6172" s="111"/>
      <c r="M6172" s="102">
        <v>1</v>
      </c>
      <c r="N6172" s="108" t="s">
        <v>32620</v>
      </c>
      <c r="O6172" s="102"/>
      <c r="P6172" s="39"/>
      <c r="Q6172" s="39" t="s">
        <v>19521</v>
      </c>
      <c r="R6172" s="102"/>
      <c r="S6172" s="102"/>
      <c r="T6172" s="102" t="s">
        <v>20548</v>
      </c>
      <c r="U6172" s="102"/>
      <c r="V6172" s="102">
        <v>6</v>
      </c>
      <c r="W6172" s="102"/>
      <c r="X6172" s="113"/>
    </row>
    <row r="6173" spans="1:24" ht="12.95" customHeight="1" x14ac:dyDescent="0.2">
      <c r="A6173" s="122">
        <v>2007</v>
      </c>
      <c r="B6173" s="122" t="s">
        <v>2748</v>
      </c>
      <c r="C6173" s="102" t="s">
        <v>11935</v>
      </c>
      <c r="D6173" s="102" t="s">
        <v>7515</v>
      </c>
      <c r="E6173" s="102">
        <v>8</v>
      </c>
      <c r="F6173" s="104" t="s">
        <v>14834</v>
      </c>
      <c r="G6173" s="105">
        <v>16236</v>
      </c>
      <c r="H6173" s="115" t="s">
        <v>10191</v>
      </c>
      <c r="I6173" s="102" t="s">
        <v>11819</v>
      </c>
      <c r="J6173" s="102" t="s">
        <v>7516</v>
      </c>
      <c r="K6173" s="102"/>
      <c r="L6173" s="111"/>
      <c r="M6173" s="102">
        <v>1</v>
      </c>
      <c r="N6173" s="108" t="s">
        <v>32238</v>
      </c>
      <c r="O6173" s="102" t="s">
        <v>17734</v>
      </c>
      <c r="P6173" s="39"/>
      <c r="Q6173" s="39" t="s">
        <v>17671</v>
      </c>
      <c r="R6173" s="102"/>
      <c r="S6173" s="102"/>
      <c r="T6173" s="102" t="s">
        <v>20547</v>
      </c>
      <c r="U6173" s="102" t="s">
        <v>29947</v>
      </c>
      <c r="V6173" s="102">
        <v>5.5</v>
      </c>
      <c r="W6173" s="102"/>
      <c r="X6173" s="113"/>
    </row>
    <row r="6174" spans="1:24" ht="12.95" customHeight="1" x14ac:dyDescent="0.2">
      <c r="A6174" s="122">
        <v>2007</v>
      </c>
      <c r="B6174" s="122" t="s">
        <v>2748</v>
      </c>
      <c r="C6174" s="102" t="s">
        <v>11935</v>
      </c>
      <c r="D6174" s="102" t="s">
        <v>7517</v>
      </c>
      <c r="E6174" s="102">
        <v>9</v>
      </c>
      <c r="F6174" s="104" t="s">
        <v>14834</v>
      </c>
      <c r="G6174" s="105">
        <v>16230</v>
      </c>
      <c r="H6174" s="102" t="s">
        <v>11819</v>
      </c>
      <c r="I6174" s="115" t="s">
        <v>31039</v>
      </c>
      <c r="J6174" s="102" t="s">
        <v>5369</v>
      </c>
      <c r="K6174" s="102"/>
      <c r="L6174" s="111"/>
      <c r="M6174" s="102">
        <v>0.5</v>
      </c>
      <c r="N6174" s="108">
        <v>33</v>
      </c>
      <c r="O6174" s="102" t="s">
        <v>9125</v>
      </c>
      <c r="P6174" s="39"/>
      <c r="Q6174" s="39" t="s">
        <v>21132</v>
      </c>
      <c r="R6174" s="102"/>
      <c r="S6174" s="102"/>
      <c r="T6174" s="102" t="s">
        <v>20547</v>
      </c>
      <c r="U6174" s="102" t="s">
        <v>18525</v>
      </c>
      <c r="V6174" s="102">
        <v>5</v>
      </c>
      <c r="W6174" s="102"/>
      <c r="X6174" s="113"/>
    </row>
    <row r="6175" spans="1:24" ht="12.95" customHeight="1" x14ac:dyDescent="0.2">
      <c r="A6175" s="122">
        <v>2007</v>
      </c>
      <c r="B6175" s="122" t="s">
        <v>2748</v>
      </c>
      <c r="C6175" s="102" t="s">
        <v>11935</v>
      </c>
      <c r="D6175" s="102" t="s">
        <v>5370</v>
      </c>
      <c r="E6175" s="102">
        <v>10</v>
      </c>
      <c r="F6175" s="104" t="s">
        <v>14834</v>
      </c>
      <c r="G6175" s="105">
        <v>16333</v>
      </c>
      <c r="H6175" s="115" t="s">
        <v>10191</v>
      </c>
      <c r="I6175" s="102" t="s">
        <v>11819</v>
      </c>
      <c r="J6175" s="102" t="s">
        <v>13940</v>
      </c>
      <c r="K6175" s="102" t="s">
        <v>5371</v>
      </c>
      <c r="L6175" s="111"/>
      <c r="M6175" s="102">
        <v>0.5</v>
      </c>
      <c r="N6175" s="108">
        <v>42</v>
      </c>
      <c r="O6175" s="102" t="s">
        <v>9160</v>
      </c>
      <c r="P6175" s="39"/>
      <c r="Q6175" s="39" t="s">
        <v>16511</v>
      </c>
      <c r="R6175" s="102"/>
      <c r="S6175" s="102"/>
      <c r="T6175" s="102" t="s">
        <v>20547</v>
      </c>
      <c r="U6175" s="102" t="s">
        <v>29948</v>
      </c>
      <c r="V6175" s="102">
        <v>4.5</v>
      </c>
      <c r="W6175" s="102"/>
      <c r="X6175" s="113"/>
    </row>
    <row r="6176" spans="1:24" ht="12.95" customHeight="1" x14ac:dyDescent="0.2">
      <c r="A6176" s="122">
        <v>2007</v>
      </c>
      <c r="B6176" s="122" t="s">
        <v>2748</v>
      </c>
      <c r="C6176" s="102" t="s">
        <v>11935</v>
      </c>
      <c r="D6176" s="102" t="s">
        <v>7275</v>
      </c>
      <c r="E6176" s="102">
        <v>11</v>
      </c>
      <c r="F6176" s="104" t="s">
        <v>14834</v>
      </c>
      <c r="G6176" s="105">
        <v>16334</v>
      </c>
      <c r="H6176" s="102" t="s">
        <v>4890</v>
      </c>
      <c r="I6176" s="115" t="s">
        <v>1332</v>
      </c>
      <c r="J6176" s="102" t="s">
        <v>7139</v>
      </c>
      <c r="K6176" s="102"/>
      <c r="L6176" s="111"/>
      <c r="M6176" s="102">
        <v>2</v>
      </c>
      <c r="N6176" s="112" t="s">
        <v>17032</v>
      </c>
      <c r="O6176" s="102" t="s">
        <v>12721</v>
      </c>
      <c r="P6176" s="39" t="s">
        <v>8076</v>
      </c>
      <c r="Q6176" s="39" t="s">
        <v>15832</v>
      </c>
      <c r="R6176" s="102"/>
      <c r="S6176" s="102"/>
      <c r="T6176" s="102" t="s">
        <v>20547</v>
      </c>
      <c r="U6176" s="102" t="s">
        <v>29949</v>
      </c>
      <c r="V6176" s="102">
        <v>7.5</v>
      </c>
      <c r="W6176" s="102"/>
      <c r="X6176" s="113"/>
    </row>
    <row r="6177" spans="1:24" ht="12.95" customHeight="1" x14ac:dyDescent="0.2">
      <c r="A6177" s="122">
        <v>2007</v>
      </c>
      <c r="B6177" s="122" t="s">
        <v>2748</v>
      </c>
      <c r="C6177" s="102" t="s">
        <v>11935</v>
      </c>
      <c r="D6177" s="102" t="s">
        <v>7830</v>
      </c>
      <c r="E6177" s="102">
        <v>12</v>
      </c>
      <c r="F6177" s="104" t="s">
        <v>14834</v>
      </c>
      <c r="G6177" s="105">
        <v>16520</v>
      </c>
      <c r="H6177" s="102" t="s">
        <v>11819</v>
      </c>
      <c r="I6177" s="115" t="s">
        <v>13336</v>
      </c>
      <c r="J6177" s="102" t="s">
        <v>11446</v>
      </c>
      <c r="K6177" s="102"/>
      <c r="L6177" s="111"/>
      <c r="M6177" s="102">
        <v>2</v>
      </c>
      <c r="N6177" s="112" t="s">
        <v>18526</v>
      </c>
      <c r="O6177" s="102" t="s">
        <v>13301</v>
      </c>
      <c r="P6177" s="39"/>
      <c r="Q6177" s="39" t="s">
        <v>17383</v>
      </c>
      <c r="R6177" s="102"/>
      <c r="S6177" s="102"/>
      <c r="T6177" s="102" t="s">
        <v>20546</v>
      </c>
      <c r="U6177" s="102" t="s">
        <v>29950</v>
      </c>
      <c r="V6177" s="102">
        <v>6</v>
      </c>
      <c r="W6177" s="102"/>
      <c r="X6177" s="113"/>
    </row>
    <row r="6178" spans="1:24" ht="12.95" customHeight="1" x14ac:dyDescent="0.2">
      <c r="A6178" s="75">
        <v>2017</v>
      </c>
      <c r="B6178" s="75" t="s">
        <v>2748</v>
      </c>
      <c r="C6178" s="197" t="s">
        <v>35513</v>
      </c>
      <c r="D6178" s="128" t="s">
        <v>35512</v>
      </c>
      <c r="E6178" s="128" t="s">
        <v>35514</v>
      </c>
      <c r="F6178" s="104" t="s">
        <v>14834</v>
      </c>
      <c r="G6178" s="142">
        <v>16053</v>
      </c>
      <c r="H6178" s="128" t="s">
        <v>11819</v>
      </c>
      <c r="I6178" s="115" t="s">
        <v>31039</v>
      </c>
      <c r="J6178" s="128" t="s">
        <v>4205</v>
      </c>
      <c r="K6178" s="128"/>
      <c r="L6178" s="143"/>
      <c r="M6178" s="128">
        <v>1</v>
      </c>
      <c r="N6178" s="200" t="s">
        <v>35518</v>
      </c>
      <c r="O6178" s="128"/>
      <c r="P6178" s="128" t="s">
        <v>9125</v>
      </c>
      <c r="Q6178" s="128" t="s">
        <v>18151</v>
      </c>
      <c r="R6178" s="128"/>
      <c r="S6178" s="128"/>
      <c r="T6178" s="128" t="s">
        <v>21275</v>
      </c>
      <c r="U6178" s="128" t="s">
        <v>35519</v>
      </c>
      <c r="V6178" s="128">
        <v>5.5</v>
      </c>
      <c r="W6178" s="128"/>
      <c r="X6178" s="113"/>
    </row>
    <row r="6179" spans="1:24" ht="12.95" customHeight="1" x14ac:dyDescent="0.2">
      <c r="A6179" s="75">
        <v>2017</v>
      </c>
      <c r="B6179" s="75" t="s">
        <v>2748</v>
      </c>
      <c r="C6179" s="128" t="s">
        <v>35513</v>
      </c>
      <c r="D6179" s="128" t="s">
        <v>35520</v>
      </c>
      <c r="E6179" s="128" t="s">
        <v>35515</v>
      </c>
      <c r="F6179" s="104" t="s">
        <v>14834</v>
      </c>
      <c r="G6179" s="142">
        <v>16053</v>
      </c>
      <c r="H6179" s="128" t="s">
        <v>11819</v>
      </c>
      <c r="I6179" s="115" t="s">
        <v>31039</v>
      </c>
      <c r="J6179" s="128" t="s">
        <v>4205</v>
      </c>
      <c r="K6179" s="128"/>
      <c r="L6179" s="143"/>
      <c r="M6179" s="128">
        <v>1</v>
      </c>
      <c r="N6179" s="200" t="s">
        <v>35518</v>
      </c>
      <c r="O6179" s="128" t="s">
        <v>17734</v>
      </c>
      <c r="P6179" s="128" t="s">
        <v>9125</v>
      </c>
      <c r="Q6179" s="128" t="s">
        <v>17473</v>
      </c>
      <c r="R6179" s="128"/>
      <c r="S6179" s="128" t="s">
        <v>9435</v>
      </c>
      <c r="T6179" s="128" t="s">
        <v>21275</v>
      </c>
      <c r="U6179" s="128" t="s">
        <v>35519</v>
      </c>
      <c r="V6179" s="128">
        <v>7</v>
      </c>
      <c r="W6179" s="128"/>
      <c r="X6179" s="113"/>
    </row>
    <row r="6180" spans="1:24" ht="12.95" customHeight="1" x14ac:dyDescent="0.2">
      <c r="A6180" s="75">
        <v>2017</v>
      </c>
      <c r="B6180" s="75" t="s">
        <v>2748</v>
      </c>
      <c r="C6180" s="128" t="s">
        <v>35513</v>
      </c>
      <c r="D6180" s="128" t="s">
        <v>35521</v>
      </c>
      <c r="E6180" s="128" t="s">
        <v>35516</v>
      </c>
      <c r="F6180" s="104" t="s">
        <v>14834</v>
      </c>
      <c r="G6180" s="142">
        <v>16053</v>
      </c>
      <c r="H6180" s="115" t="s">
        <v>31039</v>
      </c>
      <c r="I6180" s="128" t="s">
        <v>11819</v>
      </c>
      <c r="J6180" s="128" t="s">
        <v>4205</v>
      </c>
      <c r="K6180" s="128"/>
      <c r="L6180" s="143"/>
      <c r="M6180" s="128">
        <v>1</v>
      </c>
      <c r="N6180" s="200" t="s">
        <v>35518</v>
      </c>
      <c r="O6180" s="128" t="s">
        <v>16764</v>
      </c>
      <c r="P6180" s="128"/>
      <c r="Q6180" s="128" t="s">
        <v>15877</v>
      </c>
      <c r="R6180" s="128"/>
      <c r="S6180" s="128" t="s">
        <v>9435</v>
      </c>
      <c r="T6180" s="128" t="s">
        <v>21275</v>
      </c>
      <c r="U6180" s="128" t="s">
        <v>35519</v>
      </c>
      <c r="V6180" s="128">
        <v>8</v>
      </c>
      <c r="W6180" s="128"/>
      <c r="X6180" s="113"/>
    </row>
    <row r="6181" spans="1:24" ht="12.95" customHeight="1" x14ac:dyDescent="0.2">
      <c r="A6181" s="75">
        <v>2017</v>
      </c>
      <c r="B6181" s="75" t="s">
        <v>2748</v>
      </c>
      <c r="C6181" s="128" t="s">
        <v>35513</v>
      </c>
      <c r="D6181" s="128" t="s">
        <v>35522</v>
      </c>
      <c r="E6181" s="128" t="s">
        <v>35517</v>
      </c>
      <c r="F6181" s="104" t="s">
        <v>14834</v>
      </c>
      <c r="G6181" s="142">
        <v>16053</v>
      </c>
      <c r="H6181" s="128" t="s">
        <v>11819</v>
      </c>
      <c r="I6181" s="115" t="s">
        <v>31039</v>
      </c>
      <c r="J6181" s="128" t="s">
        <v>4205</v>
      </c>
      <c r="K6181" s="128"/>
      <c r="L6181" s="143"/>
      <c r="M6181" s="128">
        <v>1</v>
      </c>
      <c r="N6181" s="144" t="s">
        <v>35518</v>
      </c>
      <c r="O6181" s="128" t="s">
        <v>16524</v>
      </c>
      <c r="P6181" s="128" t="s">
        <v>162</v>
      </c>
      <c r="Q6181" s="128" t="s">
        <v>16576</v>
      </c>
      <c r="R6181" s="128"/>
      <c r="S6181" s="128" t="s">
        <v>11080</v>
      </c>
      <c r="T6181" s="128" t="s">
        <v>21275</v>
      </c>
      <c r="U6181" s="128" t="s">
        <v>35519</v>
      </c>
      <c r="V6181" s="128">
        <v>10</v>
      </c>
      <c r="W6181" s="128"/>
      <c r="X6181" s="113"/>
    </row>
    <row r="6182" spans="1:24" ht="12.95" customHeight="1" x14ac:dyDescent="0.2">
      <c r="A6182" s="122">
        <v>2002</v>
      </c>
      <c r="B6182" s="122" t="s">
        <v>2748</v>
      </c>
      <c r="C6182" s="250" t="s">
        <v>1567</v>
      </c>
      <c r="D6182" s="102" t="s">
        <v>11956</v>
      </c>
      <c r="E6182" s="102">
        <v>1</v>
      </c>
      <c r="F6182" s="104" t="s">
        <v>14834</v>
      </c>
      <c r="G6182" s="105">
        <v>16422</v>
      </c>
      <c r="H6182" s="102" t="s">
        <v>10191</v>
      </c>
      <c r="I6182" s="115" t="s">
        <v>11819</v>
      </c>
      <c r="J6182" s="102" t="s">
        <v>11957</v>
      </c>
      <c r="K6182" s="102"/>
      <c r="L6182" s="111"/>
      <c r="M6182" s="109">
        <v>1</v>
      </c>
      <c r="N6182" s="108" t="s">
        <v>31125</v>
      </c>
      <c r="O6182" s="102" t="s">
        <v>162</v>
      </c>
      <c r="P6182" s="39" t="s">
        <v>3620</v>
      </c>
      <c r="Q6182" s="39" t="s">
        <v>16873</v>
      </c>
      <c r="R6182" s="109"/>
      <c r="S6182" s="102"/>
      <c r="T6182" s="102" t="s">
        <v>20547</v>
      </c>
      <c r="U6182" s="102" t="s">
        <v>738</v>
      </c>
      <c r="V6182" s="109">
        <v>6.5</v>
      </c>
      <c r="W6182" s="107"/>
      <c r="X6182" s="113"/>
    </row>
    <row r="6183" spans="1:24" ht="12.95" customHeight="1" x14ac:dyDescent="0.2">
      <c r="A6183" s="122">
        <v>2002</v>
      </c>
      <c r="B6183" s="122" t="s">
        <v>2748</v>
      </c>
      <c r="C6183" s="122" t="s">
        <v>1567</v>
      </c>
      <c r="D6183" s="102" t="s">
        <v>3504</v>
      </c>
      <c r="E6183" s="102">
        <v>2</v>
      </c>
      <c r="F6183" s="104" t="s">
        <v>14834</v>
      </c>
      <c r="G6183" s="105">
        <v>16422</v>
      </c>
      <c r="H6183" s="102" t="s">
        <v>10191</v>
      </c>
      <c r="I6183" s="115" t="s">
        <v>11819</v>
      </c>
      <c r="J6183" s="102" t="s">
        <v>736</v>
      </c>
      <c r="K6183" s="102"/>
      <c r="L6183" s="111"/>
      <c r="M6183" s="109">
        <v>2</v>
      </c>
      <c r="N6183" s="112" t="s">
        <v>16120</v>
      </c>
      <c r="O6183" s="102" t="s">
        <v>1863</v>
      </c>
      <c r="P6183" s="39" t="s">
        <v>10189</v>
      </c>
      <c r="Q6183" s="39" t="s">
        <v>20648</v>
      </c>
      <c r="R6183" s="109"/>
      <c r="S6183" s="102"/>
      <c r="T6183" s="102" t="s">
        <v>20547</v>
      </c>
      <c r="U6183" s="102" t="s">
        <v>737</v>
      </c>
      <c r="V6183" s="109">
        <v>9</v>
      </c>
      <c r="W6183" s="107"/>
      <c r="X6183" s="113"/>
    </row>
    <row r="6184" spans="1:24" ht="12.95" customHeight="1" x14ac:dyDescent="0.2">
      <c r="A6184" s="122">
        <v>2002</v>
      </c>
      <c r="B6184" s="122" t="s">
        <v>2748</v>
      </c>
      <c r="C6184" s="122" t="s">
        <v>1567</v>
      </c>
      <c r="D6184" s="102" t="s">
        <v>7773</v>
      </c>
      <c r="E6184" s="102">
        <v>3</v>
      </c>
      <c r="F6184" s="104" t="s">
        <v>14834</v>
      </c>
      <c r="G6184" s="105">
        <v>16423</v>
      </c>
      <c r="H6184" s="102" t="s">
        <v>10191</v>
      </c>
      <c r="I6184" s="115" t="s">
        <v>11819</v>
      </c>
      <c r="J6184" s="102" t="s">
        <v>7774</v>
      </c>
      <c r="K6184" s="102"/>
      <c r="L6184" s="111"/>
      <c r="M6184" s="109">
        <v>2</v>
      </c>
      <c r="N6184" s="112" t="s">
        <v>18527</v>
      </c>
      <c r="O6184" s="102" t="s">
        <v>17670</v>
      </c>
      <c r="P6184" s="39" t="s">
        <v>3620</v>
      </c>
      <c r="Q6184" s="39" t="s">
        <v>20975</v>
      </c>
      <c r="R6184" s="109"/>
      <c r="S6184" s="102"/>
      <c r="T6184" s="102" t="s">
        <v>20547</v>
      </c>
      <c r="U6184" s="102" t="s">
        <v>29951</v>
      </c>
      <c r="V6184" s="109">
        <v>7.5</v>
      </c>
      <c r="W6184" s="107"/>
      <c r="X6184" s="113"/>
    </row>
    <row r="6185" spans="1:24" ht="12.95" customHeight="1" x14ac:dyDescent="0.2">
      <c r="A6185" s="122">
        <v>2002</v>
      </c>
      <c r="B6185" s="122" t="s">
        <v>2748</v>
      </c>
      <c r="C6185" s="122" t="s">
        <v>1567</v>
      </c>
      <c r="D6185" s="102" t="s">
        <v>8211</v>
      </c>
      <c r="E6185" s="102">
        <v>4</v>
      </c>
      <c r="F6185" s="104" t="s">
        <v>14834</v>
      </c>
      <c r="G6185" s="105">
        <v>16423</v>
      </c>
      <c r="H6185" s="102" t="s">
        <v>10191</v>
      </c>
      <c r="I6185" s="115" t="s">
        <v>11819</v>
      </c>
      <c r="J6185" s="102" t="s">
        <v>5368</v>
      </c>
      <c r="K6185" s="102"/>
      <c r="L6185" s="111"/>
      <c r="M6185" s="109">
        <v>1</v>
      </c>
      <c r="N6185" s="108" t="s">
        <v>32577</v>
      </c>
      <c r="O6185" s="102" t="s">
        <v>3620</v>
      </c>
      <c r="P6185" s="39" t="s">
        <v>13555</v>
      </c>
      <c r="Q6185" s="39" t="s">
        <v>16096</v>
      </c>
      <c r="R6185" s="109"/>
      <c r="S6185" s="102"/>
      <c r="T6185" s="102" t="s">
        <v>20547</v>
      </c>
      <c r="U6185" s="102" t="s">
        <v>29952</v>
      </c>
      <c r="V6185" s="109">
        <v>6.5</v>
      </c>
      <c r="W6185" s="107"/>
      <c r="X6185" s="113"/>
    </row>
    <row r="6186" spans="1:24" ht="12.95" customHeight="1" x14ac:dyDescent="0.2">
      <c r="A6186" s="122">
        <v>2002</v>
      </c>
      <c r="B6186" s="122" t="s">
        <v>2748</v>
      </c>
      <c r="C6186" s="122" t="s">
        <v>1567</v>
      </c>
      <c r="D6186" s="102" t="s">
        <v>14575</v>
      </c>
      <c r="E6186" s="102">
        <v>5</v>
      </c>
      <c r="F6186" s="104" t="s">
        <v>14834</v>
      </c>
      <c r="G6186" s="105">
        <v>16423</v>
      </c>
      <c r="H6186" s="102" t="s">
        <v>10191</v>
      </c>
      <c r="I6186" s="115" t="s">
        <v>11819</v>
      </c>
      <c r="J6186" s="102" t="s">
        <v>14576</v>
      </c>
      <c r="K6186" s="102"/>
      <c r="L6186" s="111"/>
      <c r="M6186" s="109">
        <v>2</v>
      </c>
      <c r="N6186" s="112" t="s">
        <v>16006</v>
      </c>
      <c r="O6186" s="102" t="s">
        <v>17110</v>
      </c>
      <c r="P6186" s="39" t="s">
        <v>3620</v>
      </c>
      <c r="Q6186" s="39" t="s">
        <v>16516</v>
      </c>
      <c r="R6186" s="109"/>
      <c r="S6186" s="102"/>
      <c r="T6186" s="102" t="s">
        <v>20547</v>
      </c>
      <c r="U6186" s="102" t="s">
        <v>14577</v>
      </c>
      <c r="V6186" s="109">
        <v>7.5</v>
      </c>
      <c r="W6186" s="107"/>
      <c r="X6186" s="113"/>
    </row>
    <row r="6187" spans="1:24" ht="12.95" customHeight="1" x14ac:dyDescent="0.2">
      <c r="A6187" s="122">
        <v>2002</v>
      </c>
      <c r="B6187" s="122" t="s">
        <v>2748</v>
      </c>
      <c r="C6187" s="122" t="s">
        <v>1567</v>
      </c>
      <c r="D6187" s="102" t="s">
        <v>14578</v>
      </c>
      <c r="E6187" s="102">
        <v>6</v>
      </c>
      <c r="F6187" s="104" t="s">
        <v>14834</v>
      </c>
      <c r="G6187" s="105">
        <v>16423</v>
      </c>
      <c r="H6187" s="102" t="s">
        <v>10191</v>
      </c>
      <c r="I6187" s="115" t="s">
        <v>11819</v>
      </c>
      <c r="J6187" s="102" t="s">
        <v>14579</v>
      </c>
      <c r="K6187" s="102"/>
      <c r="L6187" s="111"/>
      <c r="M6187" s="109">
        <v>2</v>
      </c>
      <c r="N6187" s="112" t="s">
        <v>15842</v>
      </c>
      <c r="O6187" s="102" t="s">
        <v>20485</v>
      </c>
      <c r="P6187" s="39" t="s">
        <v>15928</v>
      </c>
      <c r="Q6187" s="39" t="s">
        <v>21632</v>
      </c>
      <c r="R6187" s="109"/>
      <c r="S6187" s="102"/>
      <c r="T6187" s="102" t="s">
        <v>20547</v>
      </c>
      <c r="U6187" s="102" t="s">
        <v>14577</v>
      </c>
      <c r="V6187" s="109">
        <v>6</v>
      </c>
      <c r="W6187" s="107"/>
      <c r="X6187" s="113"/>
    </row>
    <row r="6188" spans="1:24" ht="12.95" customHeight="1" x14ac:dyDescent="0.2">
      <c r="A6188" s="122">
        <v>2002</v>
      </c>
      <c r="B6188" s="122" t="s">
        <v>2748</v>
      </c>
      <c r="C6188" s="122" t="s">
        <v>1567</v>
      </c>
      <c r="D6188" s="102" t="s">
        <v>11489</v>
      </c>
      <c r="E6188" s="102">
        <v>7</v>
      </c>
      <c r="F6188" s="104" t="s">
        <v>14834</v>
      </c>
      <c r="G6188" s="105">
        <v>16425</v>
      </c>
      <c r="H6188" s="102" t="s">
        <v>10191</v>
      </c>
      <c r="I6188" s="115" t="s">
        <v>11819</v>
      </c>
      <c r="J6188" s="102" t="s">
        <v>3700</v>
      </c>
      <c r="K6188" s="102"/>
      <c r="L6188" s="111"/>
      <c r="M6188" s="109">
        <v>1</v>
      </c>
      <c r="N6188" s="108" t="s">
        <v>32621</v>
      </c>
      <c r="O6188" s="102" t="s">
        <v>162</v>
      </c>
      <c r="P6188" s="39"/>
      <c r="Q6188" s="39" t="s">
        <v>21193</v>
      </c>
      <c r="R6188" s="109"/>
      <c r="S6188" s="102" t="s">
        <v>8315</v>
      </c>
      <c r="T6188" s="102" t="s">
        <v>20547</v>
      </c>
      <c r="U6188" s="102" t="s">
        <v>29953</v>
      </c>
      <c r="V6188" s="109">
        <v>6.5</v>
      </c>
      <c r="W6188" s="107"/>
      <c r="X6188" s="113"/>
    </row>
    <row r="6189" spans="1:24" ht="12.95" customHeight="1" x14ac:dyDescent="0.2">
      <c r="A6189" s="122">
        <v>2002</v>
      </c>
      <c r="B6189" s="122" t="s">
        <v>2748</v>
      </c>
      <c r="C6189" s="122" t="s">
        <v>1567</v>
      </c>
      <c r="D6189" s="102" t="s">
        <v>3701</v>
      </c>
      <c r="E6189" s="102">
        <v>8</v>
      </c>
      <c r="F6189" s="104" t="s">
        <v>14834</v>
      </c>
      <c r="G6189" s="105">
        <v>16426</v>
      </c>
      <c r="H6189" s="102" t="s">
        <v>10191</v>
      </c>
      <c r="I6189" s="115" t="s">
        <v>11819</v>
      </c>
      <c r="J6189" s="102" t="s">
        <v>4513</v>
      </c>
      <c r="K6189" s="102"/>
      <c r="L6189" s="111"/>
      <c r="M6189" s="109">
        <v>2</v>
      </c>
      <c r="N6189" s="112" t="s">
        <v>16940</v>
      </c>
      <c r="O6189" s="102" t="s">
        <v>3325</v>
      </c>
      <c r="P6189" s="39" t="s">
        <v>15941</v>
      </c>
      <c r="Q6189" s="39" t="s">
        <v>16546</v>
      </c>
      <c r="R6189" s="109"/>
      <c r="S6189" s="102"/>
      <c r="T6189" s="102" t="s">
        <v>20547</v>
      </c>
      <c r="U6189" s="102" t="s">
        <v>29954</v>
      </c>
      <c r="V6189" s="109">
        <v>7.5</v>
      </c>
      <c r="W6189" s="107"/>
      <c r="X6189" s="113"/>
    </row>
    <row r="6190" spans="1:24" ht="12.95" customHeight="1" x14ac:dyDescent="0.2">
      <c r="A6190" s="122">
        <v>2002</v>
      </c>
      <c r="B6190" s="122" t="s">
        <v>2748</v>
      </c>
      <c r="C6190" s="122" t="s">
        <v>1567</v>
      </c>
      <c r="D6190" s="102" t="s">
        <v>4514</v>
      </c>
      <c r="E6190" s="102">
        <v>9</v>
      </c>
      <c r="F6190" s="104" t="s">
        <v>14834</v>
      </c>
      <c r="G6190" s="105">
        <v>16426</v>
      </c>
      <c r="H6190" s="102" t="s">
        <v>10191</v>
      </c>
      <c r="I6190" s="115" t="s">
        <v>11819</v>
      </c>
      <c r="J6190" s="102" t="s">
        <v>12447</v>
      </c>
      <c r="K6190" s="102"/>
      <c r="L6190" s="111"/>
      <c r="M6190" s="109">
        <v>3</v>
      </c>
      <c r="N6190" s="112" t="s">
        <v>18528</v>
      </c>
      <c r="O6190" s="102" t="s">
        <v>18177</v>
      </c>
      <c r="P6190" s="39" t="s">
        <v>9160</v>
      </c>
      <c r="Q6190" s="39" t="s">
        <v>20882</v>
      </c>
      <c r="R6190" s="109"/>
      <c r="S6190" s="102"/>
      <c r="T6190" s="102" t="s">
        <v>20547</v>
      </c>
      <c r="U6190" s="102" t="s">
        <v>29955</v>
      </c>
      <c r="V6190" s="109">
        <v>7</v>
      </c>
      <c r="W6190" s="107"/>
      <c r="X6190" s="113"/>
    </row>
    <row r="6191" spans="1:24" ht="12.95" customHeight="1" x14ac:dyDescent="0.2">
      <c r="A6191" s="122">
        <v>2002</v>
      </c>
      <c r="B6191" s="122" t="s">
        <v>2748</v>
      </c>
      <c r="C6191" s="122" t="s">
        <v>1567</v>
      </c>
      <c r="D6191" s="102" t="s">
        <v>4103</v>
      </c>
      <c r="E6191" s="102">
        <v>10</v>
      </c>
      <c r="F6191" s="104" t="s">
        <v>14834</v>
      </c>
      <c r="G6191" s="105">
        <v>16426</v>
      </c>
      <c r="H6191" s="102" t="s">
        <v>10191</v>
      </c>
      <c r="I6191" s="115" t="s">
        <v>11819</v>
      </c>
      <c r="J6191" s="102" t="s">
        <v>2918</v>
      </c>
      <c r="K6191" s="102"/>
      <c r="L6191" s="111"/>
      <c r="M6191" s="109">
        <v>0.75</v>
      </c>
      <c r="N6191" s="108">
        <v>46</v>
      </c>
      <c r="O6191" s="102" t="s">
        <v>248</v>
      </c>
      <c r="P6191" s="39"/>
      <c r="Q6191" s="39"/>
      <c r="R6191" s="109"/>
      <c r="S6191" s="102"/>
      <c r="T6191" s="102" t="s">
        <v>20547</v>
      </c>
      <c r="U6191" s="102" t="s">
        <v>2691</v>
      </c>
      <c r="V6191" s="109">
        <v>10</v>
      </c>
      <c r="W6191" s="107"/>
      <c r="X6191" s="113"/>
    </row>
    <row r="6192" spans="1:24" ht="12.95" customHeight="1" x14ac:dyDescent="0.2">
      <c r="A6192" s="122">
        <v>2002</v>
      </c>
      <c r="B6192" s="122" t="s">
        <v>2748</v>
      </c>
      <c r="C6192" s="122" t="s">
        <v>1567</v>
      </c>
      <c r="D6192" s="102" t="s">
        <v>2692</v>
      </c>
      <c r="E6192" s="102">
        <v>11</v>
      </c>
      <c r="F6192" s="104" t="s">
        <v>14834</v>
      </c>
      <c r="G6192" s="105">
        <v>16429</v>
      </c>
      <c r="H6192" s="115" t="s">
        <v>11819</v>
      </c>
      <c r="I6192" s="102" t="s">
        <v>10191</v>
      </c>
      <c r="J6192" s="102" t="s">
        <v>7897</v>
      </c>
      <c r="K6192" s="102"/>
      <c r="L6192" s="111"/>
      <c r="M6192" s="109">
        <v>2</v>
      </c>
      <c r="N6192" s="112" t="s">
        <v>16506</v>
      </c>
      <c r="O6192" s="102" t="s">
        <v>16905</v>
      </c>
      <c r="P6192" s="39"/>
      <c r="Q6192" s="39"/>
      <c r="R6192" s="109"/>
      <c r="S6192" s="102" t="s">
        <v>8315</v>
      </c>
      <c r="T6192" s="102" t="s">
        <v>20547</v>
      </c>
      <c r="U6192" s="102"/>
      <c r="V6192" s="109">
        <v>8</v>
      </c>
      <c r="W6192" s="107"/>
      <c r="X6192" s="113"/>
    </row>
    <row r="6193" spans="1:24" ht="12.95" customHeight="1" x14ac:dyDescent="0.2">
      <c r="A6193" s="122">
        <v>2002</v>
      </c>
      <c r="B6193" s="122" t="s">
        <v>2748</v>
      </c>
      <c r="C6193" s="122" t="s">
        <v>1567</v>
      </c>
      <c r="D6193" s="102" t="s">
        <v>7898</v>
      </c>
      <c r="E6193" s="102">
        <v>12</v>
      </c>
      <c r="F6193" s="104" t="s">
        <v>14834</v>
      </c>
      <c r="G6193" s="105">
        <v>16430</v>
      </c>
      <c r="H6193" s="102" t="s">
        <v>10191</v>
      </c>
      <c r="I6193" s="115" t="s">
        <v>11819</v>
      </c>
      <c r="J6193" s="102" t="s">
        <v>7899</v>
      </c>
      <c r="K6193" s="102"/>
      <c r="L6193" s="111"/>
      <c r="M6193" s="109">
        <v>2</v>
      </c>
      <c r="N6193" s="112" t="s">
        <v>16067</v>
      </c>
      <c r="O6193" s="102" t="s">
        <v>18151</v>
      </c>
      <c r="P6193" s="39" t="s">
        <v>3620</v>
      </c>
      <c r="Q6193" s="39" t="s">
        <v>19506</v>
      </c>
      <c r="R6193" s="109"/>
      <c r="S6193" s="102" t="s">
        <v>11080</v>
      </c>
      <c r="T6193" s="102" t="s">
        <v>20547</v>
      </c>
      <c r="U6193" s="102" t="s">
        <v>29956</v>
      </c>
      <c r="V6193" s="109">
        <v>7.5</v>
      </c>
      <c r="W6193" s="107"/>
      <c r="X6193" s="113"/>
    </row>
    <row r="6194" spans="1:24" ht="12.95" customHeight="1" x14ac:dyDescent="0.2">
      <c r="A6194" s="122">
        <v>2002</v>
      </c>
      <c r="B6194" s="122" t="s">
        <v>2748</v>
      </c>
      <c r="C6194" s="122" t="s">
        <v>1567</v>
      </c>
      <c r="D6194" s="102" t="s">
        <v>4510</v>
      </c>
      <c r="E6194" s="102">
        <v>13</v>
      </c>
      <c r="F6194" s="104" t="s">
        <v>14834</v>
      </c>
      <c r="G6194" s="105">
        <v>16430</v>
      </c>
      <c r="H6194" s="102" t="s">
        <v>10191</v>
      </c>
      <c r="I6194" s="115" t="s">
        <v>11819</v>
      </c>
      <c r="J6194" s="102" t="s">
        <v>4512</v>
      </c>
      <c r="K6194" s="102" t="s">
        <v>4511</v>
      </c>
      <c r="L6194" s="111"/>
      <c r="M6194" s="109">
        <v>2</v>
      </c>
      <c r="N6194" s="112" t="s">
        <v>17033</v>
      </c>
      <c r="O6194" s="102" t="s">
        <v>17449</v>
      </c>
      <c r="P6194" s="39" t="s">
        <v>162</v>
      </c>
      <c r="Q6194" s="39" t="s">
        <v>21186</v>
      </c>
      <c r="R6194" s="109"/>
      <c r="S6194" s="102"/>
      <c r="T6194" s="102" t="s">
        <v>20547</v>
      </c>
      <c r="U6194" s="102" t="s">
        <v>29957</v>
      </c>
      <c r="V6194" s="109">
        <v>7.5</v>
      </c>
      <c r="W6194" s="107"/>
      <c r="X6194" s="113"/>
    </row>
    <row r="6195" spans="1:24" ht="12.95" customHeight="1" x14ac:dyDescent="0.2">
      <c r="A6195" s="122">
        <v>2002</v>
      </c>
      <c r="B6195" s="122" t="s">
        <v>2748</v>
      </c>
      <c r="C6195" s="122" t="s">
        <v>1567</v>
      </c>
      <c r="D6195" s="102" t="s">
        <v>3404</v>
      </c>
      <c r="E6195" s="102">
        <v>14</v>
      </c>
      <c r="F6195" s="104" t="s">
        <v>14834</v>
      </c>
      <c r="G6195" s="105">
        <v>16430</v>
      </c>
      <c r="H6195" s="102" t="s">
        <v>10191</v>
      </c>
      <c r="I6195" s="115" t="s">
        <v>11819</v>
      </c>
      <c r="J6195" s="102" t="s">
        <v>3405</v>
      </c>
      <c r="K6195" s="102"/>
      <c r="L6195" s="111"/>
      <c r="M6195" s="109">
        <v>2.75</v>
      </c>
      <c r="N6195" s="108" t="s">
        <v>32622</v>
      </c>
      <c r="O6195" s="102" t="s">
        <v>248</v>
      </c>
      <c r="P6195" s="39" t="s">
        <v>162</v>
      </c>
      <c r="Q6195" s="39" t="s">
        <v>20280</v>
      </c>
      <c r="R6195" s="109"/>
      <c r="S6195" s="102" t="s">
        <v>9435</v>
      </c>
      <c r="T6195" s="102" t="s">
        <v>20547</v>
      </c>
      <c r="U6195" s="102"/>
      <c r="V6195" s="109">
        <v>8</v>
      </c>
      <c r="W6195" s="107"/>
      <c r="X6195" s="113"/>
    </row>
    <row r="6196" spans="1:24" ht="12.95" customHeight="1" x14ac:dyDescent="0.2">
      <c r="A6196" s="122">
        <v>2002</v>
      </c>
      <c r="B6196" s="122" t="s">
        <v>2748</v>
      </c>
      <c r="C6196" s="122" t="s">
        <v>1567</v>
      </c>
      <c r="D6196" s="102" t="s">
        <v>4768</v>
      </c>
      <c r="E6196" s="102">
        <v>15</v>
      </c>
      <c r="F6196" s="104" t="s">
        <v>14834</v>
      </c>
      <c r="G6196" s="105">
        <v>16431</v>
      </c>
      <c r="H6196" s="115" t="s">
        <v>11819</v>
      </c>
      <c r="I6196" s="102" t="s">
        <v>1332</v>
      </c>
      <c r="J6196" s="102" t="s">
        <v>9297</v>
      </c>
      <c r="K6196" s="102"/>
      <c r="L6196" s="111"/>
      <c r="M6196" s="109">
        <v>3</v>
      </c>
      <c r="N6196" s="112" t="s">
        <v>18529</v>
      </c>
      <c r="O6196" s="102" t="s">
        <v>16887</v>
      </c>
      <c r="P6196" s="39" t="s">
        <v>162</v>
      </c>
      <c r="Q6196" s="39" t="s">
        <v>16753</v>
      </c>
      <c r="R6196" s="109"/>
      <c r="S6196" s="102"/>
      <c r="T6196" s="102" t="s">
        <v>20547</v>
      </c>
      <c r="U6196" s="102" t="s">
        <v>29958</v>
      </c>
      <c r="V6196" s="109">
        <v>8</v>
      </c>
      <c r="W6196" s="107"/>
      <c r="X6196" s="113"/>
    </row>
    <row r="6197" spans="1:24" ht="12.95" customHeight="1" x14ac:dyDescent="0.2">
      <c r="A6197" s="122">
        <v>2002</v>
      </c>
      <c r="B6197" s="122" t="s">
        <v>2748</v>
      </c>
      <c r="C6197" s="122" t="s">
        <v>1567</v>
      </c>
      <c r="D6197" s="102" t="s">
        <v>3406</v>
      </c>
      <c r="E6197" s="102">
        <v>16</v>
      </c>
      <c r="F6197" s="104" t="s">
        <v>14834</v>
      </c>
      <c r="G6197" s="105">
        <v>16436</v>
      </c>
      <c r="H6197" s="102" t="s">
        <v>10191</v>
      </c>
      <c r="I6197" s="115" t="s">
        <v>11819</v>
      </c>
      <c r="J6197" s="102" t="s">
        <v>7381</v>
      </c>
      <c r="K6197" s="102"/>
      <c r="L6197" s="111"/>
      <c r="M6197" s="109">
        <v>2</v>
      </c>
      <c r="N6197" s="112" t="s">
        <v>18530</v>
      </c>
      <c r="O6197" s="102" t="s">
        <v>14682</v>
      </c>
      <c r="P6197" s="39" t="s">
        <v>13301</v>
      </c>
      <c r="Q6197" s="39" t="s">
        <v>19506</v>
      </c>
      <c r="R6197" s="109"/>
      <c r="S6197" s="102" t="s">
        <v>11080</v>
      </c>
      <c r="T6197" s="102" t="s">
        <v>20547</v>
      </c>
      <c r="U6197" s="102" t="s">
        <v>29959</v>
      </c>
      <c r="V6197" s="109">
        <v>6.5</v>
      </c>
      <c r="W6197" s="107"/>
      <c r="X6197" s="113"/>
    </row>
    <row r="6198" spans="1:24" ht="12.95" customHeight="1" x14ac:dyDescent="0.2">
      <c r="A6198" s="122">
        <v>1998</v>
      </c>
      <c r="B6198" s="334" t="s">
        <v>2748</v>
      </c>
      <c r="C6198" s="103" t="s">
        <v>11936</v>
      </c>
      <c r="D6198" s="102" t="s">
        <v>4395</v>
      </c>
      <c r="E6198" s="102" t="s">
        <v>11915</v>
      </c>
      <c r="F6198" s="104" t="s">
        <v>14834</v>
      </c>
      <c r="G6198" s="105">
        <v>15897</v>
      </c>
      <c r="H6198" s="115" t="s">
        <v>7198</v>
      </c>
      <c r="I6198" s="115" t="s">
        <v>31039</v>
      </c>
      <c r="J6198" s="115" t="s">
        <v>9526</v>
      </c>
      <c r="K6198" s="102"/>
      <c r="L6198" s="111"/>
      <c r="M6198" s="115">
        <v>1</v>
      </c>
      <c r="N6198" s="138">
        <v>14</v>
      </c>
      <c r="O6198" s="115"/>
      <c r="P6198" s="126" t="s">
        <v>8076</v>
      </c>
      <c r="Q6198" s="126" t="s">
        <v>19113</v>
      </c>
      <c r="R6198" s="115"/>
      <c r="S6198" s="115"/>
      <c r="T6198" s="115" t="s">
        <v>21275</v>
      </c>
      <c r="U6198" s="115" t="s">
        <v>29960</v>
      </c>
      <c r="V6198" s="115">
        <v>7.5</v>
      </c>
      <c r="W6198" s="107"/>
      <c r="X6198" s="113"/>
    </row>
    <row r="6199" spans="1:24" ht="12.95" customHeight="1" x14ac:dyDescent="0.2">
      <c r="A6199" s="122">
        <v>1998</v>
      </c>
      <c r="B6199" s="122" t="s">
        <v>2748</v>
      </c>
      <c r="C6199" s="102" t="s">
        <v>11936</v>
      </c>
      <c r="D6199" s="102" t="s">
        <v>11492</v>
      </c>
      <c r="E6199" s="102" t="s">
        <v>11916</v>
      </c>
      <c r="F6199" s="104" t="s">
        <v>14834</v>
      </c>
      <c r="G6199" s="105">
        <v>15883</v>
      </c>
      <c r="H6199" s="115" t="s">
        <v>31101</v>
      </c>
      <c r="I6199" s="115" t="s">
        <v>11819</v>
      </c>
      <c r="J6199" s="115" t="s">
        <v>5703</v>
      </c>
      <c r="K6199" s="102"/>
      <c r="L6199" s="111"/>
      <c r="M6199" s="115">
        <v>2</v>
      </c>
      <c r="N6199" s="112" t="s">
        <v>18531</v>
      </c>
      <c r="O6199" s="115"/>
      <c r="P6199" s="126" t="s">
        <v>12252</v>
      </c>
      <c r="Q6199" s="126" t="s">
        <v>29961</v>
      </c>
      <c r="R6199" s="115"/>
      <c r="S6199" s="115"/>
      <c r="T6199" s="115" t="s">
        <v>7789</v>
      </c>
      <c r="U6199" s="115" t="s">
        <v>29962</v>
      </c>
      <c r="V6199" s="115">
        <v>8</v>
      </c>
      <c r="W6199" s="107"/>
      <c r="X6199" s="113"/>
    </row>
    <row r="6200" spans="1:24" ht="12.95" customHeight="1" x14ac:dyDescent="0.2">
      <c r="A6200" s="122">
        <v>1998</v>
      </c>
      <c r="B6200" s="122" t="s">
        <v>2748</v>
      </c>
      <c r="C6200" s="102" t="s">
        <v>11936</v>
      </c>
      <c r="D6200" s="102" t="s">
        <v>11491</v>
      </c>
      <c r="E6200" s="102" t="s">
        <v>11917</v>
      </c>
      <c r="F6200" s="102" t="s">
        <v>14834</v>
      </c>
      <c r="G6200" s="105">
        <v>16053</v>
      </c>
      <c r="H6200" s="115" t="s">
        <v>11819</v>
      </c>
      <c r="I6200" s="115" t="s">
        <v>31039</v>
      </c>
      <c r="J6200" s="115" t="s">
        <v>10582</v>
      </c>
      <c r="K6200" s="102"/>
      <c r="L6200" s="111"/>
      <c r="M6200" s="115">
        <v>1</v>
      </c>
      <c r="N6200" s="108" t="s">
        <v>32623</v>
      </c>
      <c r="O6200" s="115" t="s">
        <v>16565</v>
      </c>
      <c r="P6200" s="126"/>
      <c r="Q6200" s="126" t="s">
        <v>17671</v>
      </c>
      <c r="R6200" s="115"/>
      <c r="S6200" s="115" t="s">
        <v>8315</v>
      </c>
      <c r="T6200" s="115" t="s">
        <v>21275</v>
      </c>
      <c r="U6200" s="115" t="s">
        <v>29963</v>
      </c>
      <c r="V6200" s="115">
        <v>7.5</v>
      </c>
      <c r="W6200" s="115"/>
      <c r="X6200" s="113"/>
    </row>
    <row r="6201" spans="1:24" ht="12.95" customHeight="1" x14ac:dyDescent="0.2">
      <c r="A6201" s="122">
        <v>1998</v>
      </c>
      <c r="B6201" s="122" t="s">
        <v>2748</v>
      </c>
      <c r="C6201" s="102" t="s">
        <v>11936</v>
      </c>
      <c r="D6201" s="102" t="s">
        <v>4919</v>
      </c>
      <c r="E6201" s="102" t="s">
        <v>11918</v>
      </c>
      <c r="F6201" s="104" t="s">
        <v>14834</v>
      </c>
      <c r="G6201" s="105">
        <v>14497</v>
      </c>
      <c r="H6201" s="115" t="s">
        <v>11819</v>
      </c>
      <c r="I6201" s="115" t="s">
        <v>5011</v>
      </c>
      <c r="J6201" s="115" t="s">
        <v>508</v>
      </c>
      <c r="K6201" s="102"/>
      <c r="L6201" s="111"/>
      <c r="M6201" s="115">
        <v>1</v>
      </c>
      <c r="N6201" s="108" t="s">
        <v>32593</v>
      </c>
      <c r="O6201" s="115"/>
      <c r="P6201" s="126"/>
      <c r="Q6201" s="126" t="s">
        <v>17446</v>
      </c>
      <c r="R6201" s="115"/>
      <c r="S6201" s="115" t="s">
        <v>8315</v>
      </c>
      <c r="T6201" s="115" t="s">
        <v>20877</v>
      </c>
      <c r="U6201" s="115"/>
      <c r="V6201" s="115">
        <v>7.5</v>
      </c>
      <c r="W6201" s="115"/>
      <c r="X6201" s="113"/>
    </row>
    <row r="6202" spans="1:24" ht="12.95" customHeight="1" x14ac:dyDescent="0.2">
      <c r="A6202" s="122">
        <v>1998</v>
      </c>
      <c r="B6202" s="122" t="s">
        <v>2748</v>
      </c>
      <c r="C6202" s="102" t="s">
        <v>11936</v>
      </c>
      <c r="D6202" s="102" t="s">
        <v>13118</v>
      </c>
      <c r="E6202" s="102" t="s">
        <v>11919</v>
      </c>
      <c r="F6202" s="104" t="s">
        <v>14834</v>
      </c>
      <c r="G6202" s="105">
        <v>16558</v>
      </c>
      <c r="H6202" s="115" t="s">
        <v>10103</v>
      </c>
      <c r="I6202" s="115" t="s">
        <v>4890</v>
      </c>
      <c r="J6202" s="115" t="s">
        <v>10583</v>
      </c>
      <c r="K6202" s="102"/>
      <c r="L6202" s="111"/>
      <c r="M6202" s="115">
        <v>1</v>
      </c>
      <c r="N6202" s="138">
        <v>12</v>
      </c>
      <c r="O6202" s="115" t="s">
        <v>17110</v>
      </c>
      <c r="P6202" s="126" t="s">
        <v>162</v>
      </c>
      <c r="Q6202" s="126" t="s">
        <v>19521</v>
      </c>
      <c r="R6202" s="115"/>
      <c r="S6202" s="115"/>
      <c r="T6202" s="115" t="s">
        <v>7789</v>
      </c>
      <c r="U6202" s="115" t="s">
        <v>17023</v>
      </c>
      <c r="V6202" s="115">
        <v>6.5</v>
      </c>
      <c r="W6202" s="115"/>
      <c r="X6202" s="113"/>
    </row>
    <row r="6203" spans="1:24" ht="12.95" customHeight="1" x14ac:dyDescent="0.2">
      <c r="A6203" s="122">
        <v>1998</v>
      </c>
      <c r="B6203" s="122" t="s">
        <v>2748</v>
      </c>
      <c r="C6203" s="102" t="s">
        <v>11936</v>
      </c>
      <c r="D6203" s="102" t="s">
        <v>13880</v>
      </c>
      <c r="E6203" s="102" t="s">
        <v>850</v>
      </c>
      <c r="F6203" s="102" t="s">
        <v>14834</v>
      </c>
      <c r="G6203" s="105">
        <v>16053</v>
      </c>
      <c r="H6203" s="115" t="s">
        <v>31039</v>
      </c>
      <c r="I6203" s="102" t="s">
        <v>11819</v>
      </c>
      <c r="J6203" s="102" t="s">
        <v>4205</v>
      </c>
      <c r="K6203" s="102" t="s">
        <v>4841</v>
      </c>
      <c r="L6203" s="111"/>
      <c r="M6203" s="109">
        <v>0.5</v>
      </c>
      <c r="N6203" s="108">
        <v>18</v>
      </c>
      <c r="O6203" s="102" t="s">
        <v>17422</v>
      </c>
      <c r="P6203" s="39"/>
      <c r="Q6203" s="39" t="s">
        <v>15927</v>
      </c>
      <c r="R6203" s="109"/>
      <c r="S6203" s="102" t="s">
        <v>9435</v>
      </c>
      <c r="T6203" s="115" t="s">
        <v>21275</v>
      </c>
      <c r="U6203" s="102" t="s">
        <v>29964</v>
      </c>
      <c r="V6203" s="109">
        <v>5</v>
      </c>
      <c r="W6203" s="107"/>
      <c r="X6203" s="113"/>
    </row>
    <row r="6204" spans="1:24" ht="12.95" customHeight="1" x14ac:dyDescent="0.2">
      <c r="A6204" s="122">
        <v>1998</v>
      </c>
      <c r="B6204" s="122" t="s">
        <v>2748</v>
      </c>
      <c r="C6204" s="102" t="s">
        <v>11936</v>
      </c>
      <c r="D6204" s="102" t="s">
        <v>12187</v>
      </c>
      <c r="E6204" s="102" t="s">
        <v>851</v>
      </c>
      <c r="F6204" s="102" t="s">
        <v>14834</v>
      </c>
      <c r="G6204" s="105">
        <v>15723</v>
      </c>
      <c r="H6204" s="102" t="s">
        <v>11819</v>
      </c>
      <c r="I6204" s="102" t="s">
        <v>10103</v>
      </c>
      <c r="J6204" s="102" t="s">
        <v>4171</v>
      </c>
      <c r="K6204" s="102"/>
      <c r="L6204" s="111"/>
      <c r="M6204" s="109">
        <v>0.5</v>
      </c>
      <c r="N6204" s="108">
        <v>37</v>
      </c>
      <c r="O6204" s="102" t="s">
        <v>10189</v>
      </c>
      <c r="P6204" s="39" t="s">
        <v>13301</v>
      </c>
      <c r="Q6204" s="39" t="s">
        <v>16096</v>
      </c>
      <c r="R6204" s="109"/>
      <c r="S6204" s="102"/>
      <c r="T6204" s="102" t="s">
        <v>7789</v>
      </c>
      <c r="U6204" s="102" t="s">
        <v>16048</v>
      </c>
      <c r="V6204" s="109">
        <v>5.5</v>
      </c>
      <c r="W6204" s="107"/>
      <c r="X6204" s="113"/>
    </row>
    <row r="6205" spans="1:24" ht="12.95" customHeight="1" x14ac:dyDescent="0.2">
      <c r="A6205" s="122">
        <v>1998</v>
      </c>
      <c r="B6205" s="122" t="s">
        <v>2748</v>
      </c>
      <c r="C6205" s="102" t="s">
        <v>11936</v>
      </c>
      <c r="D6205" s="102" t="s">
        <v>14447</v>
      </c>
      <c r="E6205" s="102" t="s">
        <v>4319</v>
      </c>
      <c r="F6205" s="104" t="s">
        <v>14834</v>
      </c>
      <c r="G6205" s="105">
        <v>16285</v>
      </c>
      <c r="H6205" s="115" t="s">
        <v>10191</v>
      </c>
      <c r="I6205" s="115" t="s">
        <v>11819</v>
      </c>
      <c r="J6205" s="115" t="s">
        <v>4226</v>
      </c>
      <c r="K6205" s="102"/>
      <c r="L6205" s="111"/>
      <c r="M6205" s="115">
        <v>3</v>
      </c>
      <c r="N6205" s="112" t="s">
        <v>18532</v>
      </c>
      <c r="O6205" s="115" t="s">
        <v>17989</v>
      </c>
      <c r="P6205" s="126" t="s">
        <v>19503</v>
      </c>
      <c r="Q6205" s="126" t="s">
        <v>16760</v>
      </c>
      <c r="R6205" s="115"/>
      <c r="S6205" s="115" t="s">
        <v>9435</v>
      </c>
      <c r="T6205" s="115" t="s">
        <v>20547</v>
      </c>
      <c r="U6205" s="115" t="s">
        <v>29965</v>
      </c>
      <c r="V6205" s="115">
        <v>9.5</v>
      </c>
      <c r="W6205" s="115"/>
      <c r="X6205" s="113"/>
    </row>
    <row r="6206" spans="1:24" ht="12.95" customHeight="1" x14ac:dyDescent="0.2">
      <c r="A6206" s="122">
        <v>1998</v>
      </c>
      <c r="B6206" s="122" t="s">
        <v>2748</v>
      </c>
      <c r="C6206" s="102" t="s">
        <v>11936</v>
      </c>
      <c r="D6206" s="102" t="s">
        <v>14147</v>
      </c>
      <c r="E6206" s="102" t="s">
        <v>4320</v>
      </c>
      <c r="F6206" s="104" t="s">
        <v>14834</v>
      </c>
      <c r="G6206" s="105">
        <v>15418</v>
      </c>
      <c r="H6206" s="115" t="s">
        <v>2625</v>
      </c>
      <c r="I6206" s="115" t="s">
        <v>32624</v>
      </c>
      <c r="J6206" s="115" t="s">
        <v>3437</v>
      </c>
      <c r="K6206" s="102"/>
      <c r="L6206" s="111"/>
      <c r="M6206" s="115">
        <v>1</v>
      </c>
      <c r="N6206" s="138">
        <v>38</v>
      </c>
      <c r="O6206" s="115"/>
      <c r="P6206" s="126"/>
      <c r="Q6206" s="126" t="s">
        <v>16096</v>
      </c>
      <c r="R6206" s="115"/>
      <c r="S6206" s="115"/>
      <c r="T6206" s="115" t="s">
        <v>21383</v>
      </c>
      <c r="U6206" s="115" t="s">
        <v>29966</v>
      </c>
      <c r="V6206" s="115">
        <v>5.5</v>
      </c>
      <c r="W6206" s="115"/>
      <c r="X6206" s="113"/>
    </row>
    <row r="6207" spans="1:24" ht="12.95" customHeight="1" x14ac:dyDescent="0.2">
      <c r="A6207" s="122">
        <v>1998</v>
      </c>
      <c r="B6207" s="122" t="s">
        <v>2748</v>
      </c>
      <c r="C6207" s="102" t="s">
        <v>11936</v>
      </c>
      <c r="D6207" s="102" t="s">
        <v>3438</v>
      </c>
      <c r="E6207" s="102" t="s">
        <v>4321</v>
      </c>
      <c r="F6207" s="104" t="s">
        <v>14834</v>
      </c>
      <c r="G6207" s="105">
        <v>15741</v>
      </c>
      <c r="H6207" s="115" t="s">
        <v>10103</v>
      </c>
      <c r="I6207" s="115" t="s">
        <v>32625</v>
      </c>
      <c r="J6207" s="115" t="s">
        <v>7662</v>
      </c>
      <c r="K6207" s="102"/>
      <c r="L6207" s="111"/>
      <c r="M6207" s="115">
        <v>0.5</v>
      </c>
      <c r="N6207" s="125" t="s">
        <v>2482</v>
      </c>
      <c r="O6207" s="115"/>
      <c r="P6207" s="126" t="s">
        <v>9125</v>
      </c>
      <c r="Q6207" s="126" t="s">
        <v>16868</v>
      </c>
      <c r="R6207" s="115"/>
      <c r="S6207" s="115" t="s">
        <v>8315</v>
      </c>
      <c r="T6207" s="115" t="s">
        <v>7789</v>
      </c>
      <c r="U6207" s="115" t="s">
        <v>29967</v>
      </c>
      <c r="V6207" s="115">
        <v>5.5</v>
      </c>
      <c r="W6207" s="115"/>
      <c r="X6207" s="113"/>
    </row>
    <row r="6208" spans="1:24" ht="12.95" customHeight="1" x14ac:dyDescent="0.2">
      <c r="A6208" s="122">
        <v>2011</v>
      </c>
      <c r="B6208" s="122" t="s">
        <v>2748</v>
      </c>
      <c r="C6208" s="103" t="s">
        <v>13223</v>
      </c>
      <c r="D6208" s="127" t="s">
        <v>2174</v>
      </c>
      <c r="E6208" s="102" t="s">
        <v>1201</v>
      </c>
      <c r="F6208" s="104" t="s">
        <v>14834</v>
      </c>
      <c r="G6208" s="105">
        <v>16262</v>
      </c>
      <c r="H6208" s="115" t="s">
        <v>10191</v>
      </c>
      <c r="I6208" s="115" t="s">
        <v>11819</v>
      </c>
      <c r="J6208" s="115" t="s">
        <v>6951</v>
      </c>
      <c r="K6208" s="102"/>
      <c r="L6208" s="111"/>
      <c r="M6208" s="115">
        <v>0.5</v>
      </c>
      <c r="N6208" s="112">
        <v>55</v>
      </c>
      <c r="O6208" s="115" t="s">
        <v>9160</v>
      </c>
      <c r="P6208" s="126"/>
      <c r="Q6208" s="126"/>
      <c r="R6208" s="115"/>
      <c r="S6208" s="115"/>
      <c r="T6208" s="115"/>
      <c r="U6208" s="115" t="s">
        <v>1713</v>
      </c>
      <c r="V6208" s="127">
        <v>5.5</v>
      </c>
      <c r="W6208" s="115"/>
      <c r="X6208" s="113"/>
    </row>
    <row r="6209" spans="1:24" ht="12.95" customHeight="1" x14ac:dyDescent="0.2">
      <c r="A6209" s="122">
        <v>2011</v>
      </c>
      <c r="B6209" s="122" t="s">
        <v>2748</v>
      </c>
      <c r="C6209" s="102" t="s">
        <v>13223</v>
      </c>
      <c r="D6209" s="127" t="s">
        <v>2175</v>
      </c>
      <c r="E6209" s="102" t="s">
        <v>1202</v>
      </c>
      <c r="F6209" s="104" t="s">
        <v>14834</v>
      </c>
      <c r="G6209" s="105">
        <v>16019</v>
      </c>
      <c r="H6209" s="115" t="s">
        <v>10191</v>
      </c>
      <c r="I6209" s="115" t="s">
        <v>8934</v>
      </c>
      <c r="J6209" s="115" t="s">
        <v>13224</v>
      </c>
      <c r="K6209" s="102"/>
      <c r="L6209" s="111"/>
      <c r="M6209" s="115">
        <v>1</v>
      </c>
      <c r="N6209" s="108" t="s">
        <v>32626</v>
      </c>
      <c r="O6209" s="115" t="s">
        <v>10189</v>
      </c>
      <c r="P6209" s="126"/>
      <c r="Q6209" s="126"/>
      <c r="R6209" s="115"/>
      <c r="S6209" s="115"/>
      <c r="T6209" s="115" t="s">
        <v>4775</v>
      </c>
      <c r="U6209" s="115"/>
      <c r="V6209" s="127">
        <v>4.5</v>
      </c>
      <c r="W6209" s="115"/>
      <c r="X6209" s="113"/>
    </row>
    <row r="6210" spans="1:24" ht="12.95" customHeight="1" x14ac:dyDescent="0.2">
      <c r="A6210" s="122">
        <v>2011</v>
      </c>
      <c r="B6210" s="122" t="s">
        <v>2748</v>
      </c>
      <c r="C6210" s="102" t="s">
        <v>13223</v>
      </c>
      <c r="D6210" s="127" t="s">
        <v>2176</v>
      </c>
      <c r="E6210" s="102" t="s">
        <v>1203</v>
      </c>
      <c r="F6210" s="104" t="s">
        <v>14834</v>
      </c>
      <c r="G6210" s="105">
        <v>16333</v>
      </c>
      <c r="H6210" s="115" t="s">
        <v>11819</v>
      </c>
      <c r="I6210" s="115" t="s">
        <v>10191</v>
      </c>
      <c r="J6210" s="115" t="s">
        <v>13225</v>
      </c>
      <c r="K6210" s="102"/>
      <c r="L6210" s="111"/>
      <c r="M6210" s="115">
        <v>0.75</v>
      </c>
      <c r="N6210" s="108">
        <v>40</v>
      </c>
      <c r="O6210" s="115"/>
      <c r="P6210" s="126"/>
      <c r="Q6210" s="126"/>
      <c r="R6210" s="115"/>
      <c r="S6210" s="115"/>
      <c r="T6210" s="115"/>
      <c r="U6210" s="115" t="s">
        <v>6455</v>
      </c>
      <c r="V6210" s="127">
        <v>4.5</v>
      </c>
      <c r="W6210" s="115"/>
      <c r="X6210" s="113"/>
    </row>
    <row r="6211" spans="1:24" ht="12.95" customHeight="1" x14ac:dyDescent="0.2">
      <c r="A6211" s="122">
        <v>2011</v>
      </c>
      <c r="B6211" s="122" t="s">
        <v>2748</v>
      </c>
      <c r="C6211" s="102" t="s">
        <v>13223</v>
      </c>
      <c r="D6211" s="127" t="s">
        <v>4167</v>
      </c>
      <c r="E6211" s="102" t="s">
        <v>1204</v>
      </c>
      <c r="F6211" s="104" t="s">
        <v>14834</v>
      </c>
      <c r="G6211" s="105">
        <v>16260</v>
      </c>
      <c r="H6211" s="115" t="s">
        <v>11819</v>
      </c>
      <c r="I6211" s="115" t="s">
        <v>10191</v>
      </c>
      <c r="J6211" s="115" t="s">
        <v>13226</v>
      </c>
      <c r="K6211" s="102"/>
      <c r="L6211" s="111"/>
      <c r="M6211" s="115">
        <v>1</v>
      </c>
      <c r="N6211" s="112" t="s">
        <v>15177</v>
      </c>
      <c r="O6211" s="115"/>
      <c r="P6211" s="126"/>
      <c r="Q6211" s="126"/>
      <c r="R6211" s="115"/>
      <c r="S6211" s="115"/>
      <c r="T6211" s="115"/>
      <c r="U6211" s="115" t="s">
        <v>18533</v>
      </c>
      <c r="V6211" s="127">
        <v>6</v>
      </c>
      <c r="W6211" s="115"/>
      <c r="X6211" s="113"/>
    </row>
    <row r="6212" spans="1:24" ht="12.95" customHeight="1" x14ac:dyDescent="0.2">
      <c r="A6212" s="122">
        <v>2011</v>
      </c>
      <c r="B6212" s="122" t="s">
        <v>2748</v>
      </c>
      <c r="C6212" s="102" t="s">
        <v>13223</v>
      </c>
      <c r="D6212" s="127" t="s">
        <v>2177</v>
      </c>
      <c r="E6212" s="102" t="s">
        <v>1205</v>
      </c>
      <c r="F6212" s="104" t="s">
        <v>14834</v>
      </c>
      <c r="G6212" s="105">
        <v>16262</v>
      </c>
      <c r="H6212" s="115" t="s">
        <v>10191</v>
      </c>
      <c r="I6212" s="115" t="s">
        <v>11819</v>
      </c>
      <c r="J6212" s="115" t="s">
        <v>6951</v>
      </c>
      <c r="K6212" s="102"/>
      <c r="L6212" s="111"/>
      <c r="M6212" s="115">
        <v>0.5</v>
      </c>
      <c r="N6212" s="108">
        <v>54</v>
      </c>
      <c r="O6212" s="115" t="s">
        <v>10189</v>
      </c>
      <c r="P6212" s="126"/>
      <c r="Q6212" s="126"/>
      <c r="R6212" s="115"/>
      <c r="S6212" s="115"/>
      <c r="T6212" s="115"/>
      <c r="U6212" s="115" t="s">
        <v>1713</v>
      </c>
      <c r="V6212" s="127">
        <v>5.5</v>
      </c>
      <c r="W6212" s="115"/>
      <c r="X6212" s="113"/>
    </row>
    <row r="6213" spans="1:24" ht="12.95" customHeight="1" x14ac:dyDescent="0.2">
      <c r="A6213" s="122">
        <v>2011</v>
      </c>
      <c r="B6213" s="122" t="s">
        <v>2748</v>
      </c>
      <c r="C6213" s="102" t="s">
        <v>13223</v>
      </c>
      <c r="D6213" s="127" t="s">
        <v>1530</v>
      </c>
      <c r="E6213" s="102" t="s">
        <v>1206</v>
      </c>
      <c r="F6213" s="104" t="s">
        <v>14834</v>
      </c>
      <c r="G6213" s="105">
        <v>16291</v>
      </c>
      <c r="H6213" s="115" t="s">
        <v>10191</v>
      </c>
      <c r="I6213" s="115" t="s">
        <v>4890</v>
      </c>
      <c r="J6213" s="115" t="s">
        <v>9954</v>
      </c>
      <c r="K6213" s="102"/>
      <c r="L6213" s="111"/>
      <c r="M6213" s="115">
        <v>1</v>
      </c>
      <c r="N6213" s="108" t="s">
        <v>32627</v>
      </c>
      <c r="O6213" s="115" t="s">
        <v>12252</v>
      </c>
      <c r="P6213" s="126"/>
      <c r="Q6213" s="126"/>
      <c r="R6213" s="115"/>
      <c r="S6213" s="115" t="s">
        <v>9435</v>
      </c>
      <c r="T6213" s="115"/>
      <c r="U6213" s="115" t="s">
        <v>7437</v>
      </c>
      <c r="V6213" s="127">
        <v>6.5</v>
      </c>
      <c r="W6213" s="115"/>
      <c r="X6213" s="113"/>
    </row>
    <row r="6214" spans="1:24" ht="12.95" customHeight="1" x14ac:dyDescent="0.2">
      <c r="A6214" s="149">
        <v>32448</v>
      </c>
      <c r="B6214" s="102" t="s">
        <v>7915</v>
      </c>
      <c r="C6214" s="103" t="s">
        <v>3421</v>
      </c>
      <c r="D6214" s="102" t="s">
        <v>37700</v>
      </c>
      <c r="E6214" s="102"/>
      <c r="F6214" s="104" t="s">
        <v>14834</v>
      </c>
      <c r="G6214" s="105">
        <v>16370</v>
      </c>
      <c r="H6214" s="102" t="s">
        <v>10103</v>
      </c>
      <c r="I6214" s="102" t="s">
        <v>11819</v>
      </c>
      <c r="J6214" s="102" t="s">
        <v>4153</v>
      </c>
      <c r="K6214" s="102"/>
      <c r="L6214" s="111"/>
      <c r="M6214" s="109">
        <v>1</v>
      </c>
      <c r="N6214" s="112" t="s">
        <v>8687</v>
      </c>
      <c r="O6214" s="107"/>
      <c r="P6214" s="280"/>
      <c r="Q6214" s="280" t="s">
        <v>20808</v>
      </c>
      <c r="R6214" s="107"/>
      <c r="S6214" s="107"/>
      <c r="T6214" s="107" t="s">
        <v>7789</v>
      </c>
      <c r="U6214" s="107"/>
      <c r="V6214" s="109">
        <v>7</v>
      </c>
      <c r="W6214" s="107"/>
      <c r="X6214" s="113"/>
    </row>
    <row r="6215" spans="1:24" ht="12.95" customHeight="1" x14ac:dyDescent="0.2">
      <c r="A6215" s="149">
        <v>33178</v>
      </c>
      <c r="B6215" s="102" t="s">
        <v>7915</v>
      </c>
      <c r="C6215" s="103" t="s">
        <v>3422</v>
      </c>
      <c r="D6215" s="127" t="s">
        <v>37701</v>
      </c>
      <c r="E6215" s="102">
        <v>1</v>
      </c>
      <c r="F6215" s="104" t="s">
        <v>14834</v>
      </c>
      <c r="G6215" s="105">
        <v>15598</v>
      </c>
      <c r="H6215" s="102" t="s">
        <v>10103</v>
      </c>
      <c r="I6215" s="102" t="s">
        <v>11819</v>
      </c>
      <c r="J6215" s="102" t="s">
        <v>9568</v>
      </c>
      <c r="K6215" s="102" t="s">
        <v>7378</v>
      </c>
      <c r="L6215" s="111"/>
      <c r="M6215" s="107"/>
      <c r="N6215" s="112"/>
      <c r="O6215" s="107"/>
      <c r="P6215" s="280"/>
      <c r="Q6215" s="280"/>
      <c r="R6215" s="107"/>
      <c r="S6215" s="107"/>
      <c r="T6215" s="107"/>
      <c r="U6215" s="107"/>
      <c r="V6215" s="281" t="s">
        <v>5147</v>
      </c>
      <c r="W6215" s="107"/>
      <c r="X6215" s="113"/>
    </row>
    <row r="6216" spans="1:24" ht="12.95" customHeight="1" x14ac:dyDescent="0.2">
      <c r="A6216" s="102">
        <v>1990</v>
      </c>
      <c r="B6216" s="102" t="s">
        <v>7915</v>
      </c>
      <c r="C6216" s="103" t="s">
        <v>3423</v>
      </c>
      <c r="D6216" s="127" t="s">
        <v>37702</v>
      </c>
      <c r="E6216" s="102">
        <v>2</v>
      </c>
      <c r="F6216" s="104" t="s">
        <v>14834</v>
      </c>
      <c r="G6216" s="105">
        <v>15583</v>
      </c>
      <c r="H6216" s="102" t="s">
        <v>11819</v>
      </c>
      <c r="I6216" s="102" t="s">
        <v>10103</v>
      </c>
      <c r="J6216" s="102" t="s">
        <v>10232</v>
      </c>
      <c r="K6216" s="102"/>
      <c r="L6216" s="111"/>
      <c r="M6216" s="107"/>
      <c r="N6216" s="112"/>
      <c r="O6216" s="107"/>
      <c r="P6216" s="280"/>
      <c r="Q6216" s="280"/>
      <c r="R6216" s="107"/>
      <c r="S6216" s="107"/>
      <c r="T6216" s="107"/>
      <c r="U6216" s="107"/>
      <c r="V6216" s="281" t="s">
        <v>5147</v>
      </c>
      <c r="W6216" s="107"/>
      <c r="X6216" s="113"/>
    </row>
    <row r="6217" spans="1:24" ht="12.95" customHeight="1" x14ac:dyDescent="0.2">
      <c r="A6217" s="101">
        <v>33512</v>
      </c>
      <c r="B6217" s="102" t="s">
        <v>7915</v>
      </c>
      <c r="C6217" s="103" t="s">
        <v>3424</v>
      </c>
      <c r="D6217" s="102" t="s">
        <v>37703</v>
      </c>
      <c r="E6217" s="102">
        <v>3</v>
      </c>
      <c r="F6217" s="104" t="s">
        <v>14834</v>
      </c>
      <c r="G6217" s="105">
        <v>16392</v>
      </c>
      <c r="H6217" s="102" t="s">
        <v>11819</v>
      </c>
      <c r="I6217" s="102" t="s">
        <v>10103</v>
      </c>
      <c r="J6217" s="102" t="s">
        <v>3501</v>
      </c>
      <c r="K6217" s="102"/>
      <c r="L6217" s="111"/>
      <c r="M6217" s="107">
        <v>0.5</v>
      </c>
      <c r="N6217" s="108">
        <v>18</v>
      </c>
      <c r="O6217" s="102"/>
      <c r="P6217" s="39"/>
      <c r="Q6217" s="39" t="s">
        <v>17392</v>
      </c>
      <c r="R6217" s="109"/>
      <c r="S6217" s="102"/>
      <c r="T6217" s="102" t="s">
        <v>7789</v>
      </c>
      <c r="U6217" s="102" t="s">
        <v>13334</v>
      </c>
      <c r="V6217" s="109">
        <v>4</v>
      </c>
      <c r="W6217" s="107"/>
      <c r="X6217" s="113"/>
    </row>
    <row r="6218" spans="1:24" ht="12.95" customHeight="1" x14ac:dyDescent="0.2">
      <c r="A6218" s="102">
        <v>1993</v>
      </c>
      <c r="B6218" s="102" t="s">
        <v>7915</v>
      </c>
      <c r="C6218" s="103" t="s">
        <v>3425</v>
      </c>
      <c r="D6218" s="102" t="s">
        <v>37704</v>
      </c>
      <c r="E6218" s="102"/>
      <c r="F6218" s="104" t="s">
        <v>14834</v>
      </c>
      <c r="G6218" s="105">
        <v>16214</v>
      </c>
      <c r="H6218" s="102" t="s">
        <v>30710</v>
      </c>
      <c r="I6218" s="102" t="s">
        <v>32628</v>
      </c>
      <c r="J6218" s="102" t="s">
        <v>12450</v>
      </c>
      <c r="K6218" s="102" t="s">
        <v>7379</v>
      </c>
      <c r="L6218" s="111"/>
      <c r="M6218" s="109">
        <v>1</v>
      </c>
      <c r="N6218" s="112" t="s">
        <v>8214</v>
      </c>
      <c r="O6218" s="102"/>
      <c r="P6218" s="39"/>
      <c r="Q6218" s="39" t="s">
        <v>15928</v>
      </c>
      <c r="R6218" s="102"/>
      <c r="S6218" s="102"/>
      <c r="T6218" s="102" t="s">
        <v>7789</v>
      </c>
      <c r="U6218" s="102" t="s">
        <v>6855</v>
      </c>
      <c r="V6218" s="102">
        <v>8</v>
      </c>
      <c r="W6218" s="102"/>
      <c r="X6218" s="113"/>
    </row>
    <row r="6219" spans="1:24" ht="12.95" customHeight="1" x14ac:dyDescent="0.2">
      <c r="A6219" s="102">
        <v>1994</v>
      </c>
      <c r="B6219" s="102" t="s">
        <v>7915</v>
      </c>
      <c r="C6219" s="103" t="s">
        <v>11548</v>
      </c>
      <c r="D6219" s="102" t="s">
        <v>37705</v>
      </c>
      <c r="E6219" s="102"/>
      <c r="F6219" s="104" t="s">
        <v>14834</v>
      </c>
      <c r="G6219" s="105">
        <v>15893</v>
      </c>
      <c r="H6219" s="102" t="s">
        <v>10103</v>
      </c>
      <c r="I6219" s="102" t="s">
        <v>11819</v>
      </c>
      <c r="J6219" s="102" t="s">
        <v>372</v>
      </c>
      <c r="K6219" s="102" t="s">
        <v>14021</v>
      </c>
      <c r="L6219" s="111"/>
      <c r="M6219" s="109">
        <v>6</v>
      </c>
      <c r="N6219" s="112" t="s">
        <v>16538</v>
      </c>
      <c r="O6219" s="102" t="s">
        <v>21466</v>
      </c>
      <c r="P6219" s="39" t="s">
        <v>2447</v>
      </c>
      <c r="Q6219" s="39" t="s">
        <v>15945</v>
      </c>
      <c r="R6219" s="102"/>
      <c r="S6219" s="102" t="s">
        <v>9435</v>
      </c>
      <c r="T6219" s="102" t="s">
        <v>7789</v>
      </c>
      <c r="U6219" s="102" t="s">
        <v>29972</v>
      </c>
      <c r="V6219" s="102">
        <v>10</v>
      </c>
      <c r="W6219" s="102"/>
      <c r="X6219" s="113"/>
    </row>
    <row r="6220" spans="1:24" ht="12.95" customHeight="1" x14ac:dyDescent="0.2">
      <c r="A6220" s="102">
        <v>1995</v>
      </c>
      <c r="B6220" s="102" t="s">
        <v>7915</v>
      </c>
      <c r="C6220" s="103" t="s">
        <v>11549</v>
      </c>
      <c r="D6220" s="102" t="s">
        <v>37706</v>
      </c>
      <c r="E6220" s="102"/>
      <c r="F6220" s="104" t="s">
        <v>14834</v>
      </c>
      <c r="G6220" s="105">
        <v>16431</v>
      </c>
      <c r="H6220" s="102" t="s">
        <v>10191</v>
      </c>
      <c r="I6220" s="102" t="s">
        <v>11819</v>
      </c>
      <c r="J6220" s="102" t="s">
        <v>212</v>
      </c>
      <c r="K6220" s="102"/>
      <c r="L6220" s="111" t="s">
        <v>13645</v>
      </c>
      <c r="M6220" s="109">
        <v>2</v>
      </c>
      <c r="N6220" s="112" t="s">
        <v>15848</v>
      </c>
      <c r="O6220" s="102" t="s">
        <v>12252</v>
      </c>
      <c r="P6220" s="39" t="s">
        <v>9125</v>
      </c>
      <c r="Q6220" s="39" t="s">
        <v>17434</v>
      </c>
      <c r="R6220" s="102"/>
      <c r="S6220" s="102"/>
      <c r="T6220" s="102" t="s">
        <v>20547</v>
      </c>
      <c r="U6220" s="102"/>
      <c r="V6220" s="102">
        <v>9</v>
      </c>
      <c r="W6220" s="102"/>
      <c r="X6220" s="113"/>
    </row>
    <row r="6221" spans="1:24" ht="12.95" customHeight="1" x14ac:dyDescent="0.2">
      <c r="A6221" s="102">
        <v>1996</v>
      </c>
      <c r="B6221" s="102" t="s">
        <v>7915</v>
      </c>
      <c r="C6221" s="103" t="s">
        <v>11550</v>
      </c>
      <c r="D6221" s="102" t="s">
        <v>37707</v>
      </c>
      <c r="E6221" s="102" t="s">
        <v>6198</v>
      </c>
      <c r="F6221" s="123" t="s">
        <v>10085</v>
      </c>
      <c r="G6221" s="105">
        <v>15631</v>
      </c>
      <c r="H6221" s="102" t="s">
        <v>10103</v>
      </c>
      <c r="I6221" s="102" t="s">
        <v>11819</v>
      </c>
      <c r="J6221" s="102" t="s">
        <v>12526</v>
      </c>
      <c r="K6221" s="102" t="s">
        <v>1575</v>
      </c>
      <c r="L6221" s="111"/>
      <c r="M6221" s="107">
        <v>1</v>
      </c>
      <c r="N6221" s="108" t="s">
        <v>13389</v>
      </c>
      <c r="O6221" s="102"/>
      <c r="P6221" s="39"/>
      <c r="Q6221" s="39" t="s">
        <v>17527</v>
      </c>
      <c r="R6221" s="109"/>
      <c r="S6221" s="102"/>
      <c r="T6221" s="102" t="s">
        <v>7789</v>
      </c>
      <c r="U6221" s="102"/>
      <c r="V6221" s="109">
        <v>6</v>
      </c>
      <c r="W6221" s="107"/>
      <c r="X6221" s="113"/>
    </row>
    <row r="6222" spans="1:24" ht="12.95" customHeight="1" x14ac:dyDescent="0.2">
      <c r="A6222" s="102">
        <v>1996</v>
      </c>
      <c r="B6222" s="102" t="s">
        <v>7915</v>
      </c>
      <c r="C6222" s="102" t="s">
        <v>11550</v>
      </c>
      <c r="D6222" s="102" t="s">
        <v>37708</v>
      </c>
      <c r="E6222" s="102" t="s">
        <v>6199</v>
      </c>
      <c r="F6222" s="123" t="s">
        <v>10085</v>
      </c>
      <c r="G6222" s="105">
        <v>15632</v>
      </c>
      <c r="H6222" s="102" t="s">
        <v>10103</v>
      </c>
      <c r="I6222" s="102" t="s">
        <v>11819</v>
      </c>
      <c r="J6222" s="102" t="s">
        <v>12526</v>
      </c>
      <c r="K6222" s="102" t="s">
        <v>1576</v>
      </c>
      <c r="L6222" s="111"/>
      <c r="M6222" s="107">
        <v>1</v>
      </c>
      <c r="N6222" s="108" t="s">
        <v>13389</v>
      </c>
      <c r="O6222" s="102"/>
      <c r="P6222" s="39"/>
      <c r="Q6222" s="39" t="s">
        <v>15913</v>
      </c>
      <c r="R6222" s="109"/>
      <c r="S6222" s="102"/>
      <c r="T6222" s="102" t="s">
        <v>7789</v>
      </c>
      <c r="U6222" s="102"/>
      <c r="V6222" s="109">
        <v>6</v>
      </c>
      <c r="W6222" s="107"/>
      <c r="X6222" s="113"/>
    </row>
    <row r="6223" spans="1:24" ht="12.95" customHeight="1" x14ac:dyDescent="0.2">
      <c r="A6223" s="102">
        <v>1996</v>
      </c>
      <c r="B6223" s="102" t="s">
        <v>7915</v>
      </c>
      <c r="C6223" s="102" t="s">
        <v>11550</v>
      </c>
      <c r="D6223" s="102" t="s">
        <v>37709</v>
      </c>
      <c r="E6223" s="102" t="s">
        <v>9961</v>
      </c>
      <c r="F6223" s="123" t="s">
        <v>10085</v>
      </c>
      <c r="G6223" s="105">
        <v>15634</v>
      </c>
      <c r="H6223" s="102" t="s">
        <v>10103</v>
      </c>
      <c r="I6223" s="102" t="s">
        <v>11819</v>
      </c>
      <c r="J6223" s="102" t="s">
        <v>6863</v>
      </c>
      <c r="K6223" s="102" t="s">
        <v>7380</v>
      </c>
      <c r="L6223" s="111"/>
      <c r="M6223" s="107">
        <v>1</v>
      </c>
      <c r="N6223" s="108" t="s">
        <v>13389</v>
      </c>
      <c r="O6223" s="102"/>
      <c r="P6223" s="39"/>
      <c r="Q6223" s="39" t="s">
        <v>20465</v>
      </c>
      <c r="R6223" s="109"/>
      <c r="S6223" s="102"/>
      <c r="T6223" s="102" t="s">
        <v>7789</v>
      </c>
      <c r="U6223" s="102"/>
      <c r="V6223" s="109">
        <v>6</v>
      </c>
      <c r="W6223" s="107"/>
      <c r="X6223" s="113"/>
    </row>
    <row r="6224" spans="1:24" ht="12.95" customHeight="1" x14ac:dyDescent="0.2">
      <c r="A6224" s="102">
        <v>1996</v>
      </c>
      <c r="B6224" s="102" t="s">
        <v>7915</v>
      </c>
      <c r="C6224" s="102" t="s">
        <v>11550</v>
      </c>
      <c r="D6224" s="102" t="s">
        <v>9671</v>
      </c>
      <c r="E6224" s="102" t="s">
        <v>9962</v>
      </c>
      <c r="F6224" s="123" t="s">
        <v>10085</v>
      </c>
      <c r="G6224" s="105">
        <v>15635</v>
      </c>
      <c r="H6224" s="102" t="s">
        <v>10103</v>
      </c>
      <c r="I6224" s="102" t="s">
        <v>11819</v>
      </c>
      <c r="J6224" s="102" t="s">
        <v>12526</v>
      </c>
      <c r="K6224" s="102" t="s">
        <v>12694</v>
      </c>
      <c r="L6224" s="111"/>
      <c r="M6224" s="107">
        <v>1</v>
      </c>
      <c r="N6224" s="108" t="s">
        <v>13389</v>
      </c>
      <c r="O6224" s="102"/>
      <c r="P6224" s="39"/>
      <c r="Q6224" s="39" t="s">
        <v>19474</v>
      </c>
      <c r="R6224" s="109"/>
      <c r="S6224" s="102"/>
      <c r="T6224" s="102" t="s">
        <v>7789</v>
      </c>
      <c r="U6224" s="102"/>
      <c r="V6224" s="109">
        <v>6</v>
      </c>
      <c r="W6224" s="107"/>
      <c r="X6224" s="113"/>
    </row>
    <row r="6225" spans="1:24" ht="12.95" customHeight="1" x14ac:dyDescent="0.2">
      <c r="A6225" s="102">
        <v>1996</v>
      </c>
      <c r="B6225" s="102" t="s">
        <v>7915</v>
      </c>
      <c r="C6225" s="102" t="s">
        <v>11550</v>
      </c>
      <c r="D6225" s="102" t="s">
        <v>37710</v>
      </c>
      <c r="E6225" s="102" t="s">
        <v>9963</v>
      </c>
      <c r="F6225" s="123" t="s">
        <v>10085</v>
      </c>
      <c r="G6225" s="105">
        <v>15635</v>
      </c>
      <c r="H6225" s="102" t="s">
        <v>10103</v>
      </c>
      <c r="I6225" s="102" t="s">
        <v>11819</v>
      </c>
      <c r="J6225" s="102" t="s">
        <v>6863</v>
      </c>
      <c r="K6225" s="102" t="s">
        <v>12649</v>
      </c>
      <c r="L6225" s="111"/>
      <c r="M6225" s="107">
        <v>1</v>
      </c>
      <c r="N6225" s="108" t="s">
        <v>13389</v>
      </c>
      <c r="O6225" s="102"/>
      <c r="P6225" s="39"/>
      <c r="Q6225" s="39" t="s">
        <v>16666</v>
      </c>
      <c r="R6225" s="109"/>
      <c r="S6225" s="102"/>
      <c r="T6225" s="102" t="s">
        <v>7789</v>
      </c>
      <c r="U6225" s="102"/>
      <c r="V6225" s="109">
        <v>6</v>
      </c>
      <c r="W6225" s="107"/>
      <c r="X6225" s="113"/>
    </row>
    <row r="6226" spans="1:24" ht="12.95" customHeight="1" x14ac:dyDescent="0.2">
      <c r="A6226" s="102">
        <v>1996</v>
      </c>
      <c r="B6226" s="102" t="s">
        <v>7915</v>
      </c>
      <c r="C6226" s="102" t="s">
        <v>11550</v>
      </c>
      <c r="D6226" s="102" t="s">
        <v>37711</v>
      </c>
      <c r="E6226" s="102" t="s">
        <v>6197</v>
      </c>
      <c r="F6226" s="123" t="s">
        <v>10085</v>
      </c>
      <c r="G6226" s="105">
        <v>15631</v>
      </c>
      <c r="H6226" s="102" t="s">
        <v>10103</v>
      </c>
      <c r="I6226" s="102" t="s">
        <v>11819</v>
      </c>
      <c r="J6226" s="102" t="s">
        <v>9568</v>
      </c>
      <c r="K6226" s="102"/>
      <c r="L6226" s="111"/>
      <c r="M6226" s="107">
        <v>1</v>
      </c>
      <c r="N6226" s="112" t="s">
        <v>13389</v>
      </c>
      <c r="O6226" s="102"/>
      <c r="P6226" s="39"/>
      <c r="Q6226" s="39" t="s">
        <v>20808</v>
      </c>
      <c r="R6226" s="109"/>
      <c r="S6226" s="102"/>
      <c r="T6226" s="102" t="s">
        <v>7789</v>
      </c>
      <c r="U6226" s="102"/>
      <c r="V6226" s="109" t="s">
        <v>13670</v>
      </c>
      <c r="W6226" s="107"/>
      <c r="X6226" s="113"/>
    </row>
    <row r="6227" spans="1:24" ht="12.95" customHeight="1" x14ac:dyDescent="0.2">
      <c r="A6227" s="102">
        <v>1996</v>
      </c>
      <c r="B6227" s="102" t="s">
        <v>7915</v>
      </c>
      <c r="C6227" s="103" t="s">
        <v>11551</v>
      </c>
      <c r="D6227" s="102" t="s">
        <v>37712</v>
      </c>
      <c r="E6227" s="102"/>
      <c r="F6227" s="104" t="s">
        <v>14834</v>
      </c>
      <c r="G6227" s="105">
        <v>15008</v>
      </c>
      <c r="H6227" s="102" t="s">
        <v>13336</v>
      </c>
      <c r="I6227" s="102" t="s">
        <v>7198</v>
      </c>
      <c r="J6227" s="102" t="s">
        <v>1577</v>
      </c>
      <c r="K6227" s="102" t="s">
        <v>4778</v>
      </c>
      <c r="L6227" s="133" t="s">
        <v>10018</v>
      </c>
      <c r="M6227" s="109">
        <v>4</v>
      </c>
      <c r="N6227" s="112" t="s">
        <v>16654</v>
      </c>
      <c r="O6227" s="102" t="s">
        <v>16760</v>
      </c>
      <c r="P6227" s="39"/>
      <c r="Q6227" s="39"/>
      <c r="R6227" s="102"/>
      <c r="S6227" s="102"/>
      <c r="T6227" s="102" t="s">
        <v>14962</v>
      </c>
      <c r="U6227" s="102"/>
      <c r="V6227" s="102">
        <v>6</v>
      </c>
      <c r="W6227" s="102"/>
      <c r="X6227" s="113"/>
    </row>
    <row r="6228" spans="1:24" ht="12.95" customHeight="1" x14ac:dyDescent="0.2">
      <c r="A6228" s="101">
        <v>38108</v>
      </c>
      <c r="B6228" s="102" t="s">
        <v>7915</v>
      </c>
      <c r="C6228" s="103" t="s">
        <v>11552</v>
      </c>
      <c r="D6228" s="102" t="s">
        <v>37713</v>
      </c>
      <c r="E6228" s="102" t="s">
        <v>1578</v>
      </c>
      <c r="F6228" s="104" t="s">
        <v>14834</v>
      </c>
      <c r="G6228" s="105">
        <v>13763</v>
      </c>
      <c r="H6228" s="102" t="s">
        <v>32629</v>
      </c>
      <c r="I6228" s="102" t="s">
        <v>32630</v>
      </c>
      <c r="J6228" s="102" t="s">
        <v>11556</v>
      </c>
      <c r="K6228" s="102" t="s">
        <v>4779</v>
      </c>
      <c r="L6228" s="111"/>
      <c r="M6228" s="102">
        <v>0.5</v>
      </c>
      <c r="N6228" s="108">
        <v>46</v>
      </c>
      <c r="O6228" s="102" t="s">
        <v>3620</v>
      </c>
      <c r="P6228" s="39"/>
      <c r="Q6228" s="39" t="s">
        <v>19517</v>
      </c>
      <c r="R6228" s="102"/>
      <c r="S6228" s="102"/>
      <c r="T6228" s="102" t="s">
        <v>21408</v>
      </c>
      <c r="U6228" s="102" t="s">
        <v>29969</v>
      </c>
      <c r="V6228" s="102">
        <v>7</v>
      </c>
      <c r="W6228" s="102"/>
      <c r="X6228" s="113"/>
    </row>
    <row r="6229" spans="1:24" ht="12.95" customHeight="1" x14ac:dyDescent="0.2">
      <c r="A6229" s="101">
        <v>38534</v>
      </c>
      <c r="B6229" s="102" t="s">
        <v>7915</v>
      </c>
      <c r="C6229" s="103" t="s">
        <v>11553</v>
      </c>
      <c r="D6229" s="102" t="s">
        <v>37714</v>
      </c>
      <c r="E6229" s="102" t="s">
        <v>4168</v>
      </c>
      <c r="F6229" s="104" t="s">
        <v>14834</v>
      </c>
      <c r="G6229" s="105">
        <v>13801</v>
      </c>
      <c r="H6229" s="102" t="s">
        <v>32629</v>
      </c>
      <c r="I6229" s="102" t="s">
        <v>32631</v>
      </c>
      <c r="J6229" s="102" t="s">
        <v>11154</v>
      </c>
      <c r="K6229" s="102" t="s">
        <v>1685</v>
      </c>
      <c r="L6229" s="111"/>
      <c r="M6229" s="102">
        <v>3</v>
      </c>
      <c r="N6229" s="112" t="s">
        <v>32632</v>
      </c>
      <c r="O6229" s="102" t="s">
        <v>14682</v>
      </c>
      <c r="P6229" s="39" t="s">
        <v>15922</v>
      </c>
      <c r="Q6229" s="39" t="s">
        <v>20961</v>
      </c>
      <c r="R6229" s="102"/>
      <c r="S6229" s="102" t="s">
        <v>8315</v>
      </c>
      <c r="T6229" s="102" t="s">
        <v>21408</v>
      </c>
      <c r="U6229" s="102" t="s">
        <v>29970</v>
      </c>
      <c r="V6229" s="102">
        <v>10</v>
      </c>
      <c r="W6229" s="102"/>
      <c r="X6229" s="113"/>
    </row>
    <row r="6230" spans="1:24" ht="12.95" customHeight="1" x14ac:dyDescent="0.2">
      <c r="A6230" s="101">
        <v>38961</v>
      </c>
      <c r="B6230" s="102" t="s">
        <v>7915</v>
      </c>
      <c r="C6230" s="103" t="s">
        <v>11554</v>
      </c>
      <c r="D6230" s="102" t="s">
        <v>37715</v>
      </c>
      <c r="E6230" s="102" t="s">
        <v>1686</v>
      </c>
      <c r="F6230" s="104" t="s">
        <v>14834</v>
      </c>
      <c r="G6230" s="105">
        <v>14110</v>
      </c>
      <c r="H6230" s="102" t="s">
        <v>32631</v>
      </c>
      <c r="I6230" s="102" t="s">
        <v>32633</v>
      </c>
      <c r="J6230" s="102" t="s">
        <v>9063</v>
      </c>
      <c r="K6230" s="102" t="s">
        <v>1687</v>
      </c>
      <c r="L6230" s="111"/>
      <c r="M6230" s="102">
        <v>4</v>
      </c>
      <c r="N6230" s="108" t="s">
        <v>32634</v>
      </c>
      <c r="O6230" s="102"/>
      <c r="P6230" s="39" t="s">
        <v>162</v>
      </c>
      <c r="Q6230" s="39" t="s">
        <v>21466</v>
      </c>
      <c r="R6230" s="102"/>
      <c r="S6230" s="102" t="s">
        <v>8315</v>
      </c>
      <c r="T6230" s="102" t="s">
        <v>21408</v>
      </c>
      <c r="U6230" s="102" t="s">
        <v>29971</v>
      </c>
      <c r="V6230" s="102">
        <v>9</v>
      </c>
      <c r="W6230" s="102"/>
      <c r="X6230" s="113"/>
    </row>
    <row r="6231" spans="1:24" ht="12.95" customHeight="1" x14ac:dyDescent="0.2">
      <c r="A6231" s="101">
        <v>39326</v>
      </c>
      <c r="B6231" s="102" t="s">
        <v>7915</v>
      </c>
      <c r="C6231" s="103" t="s">
        <v>11555</v>
      </c>
      <c r="D6231" s="102" t="s">
        <v>37716</v>
      </c>
      <c r="E6231" s="102" t="s">
        <v>9815</v>
      </c>
      <c r="F6231" s="104" t="s">
        <v>14834</v>
      </c>
      <c r="G6231" s="105">
        <v>15126</v>
      </c>
      <c r="H6231" s="102" t="s">
        <v>13336</v>
      </c>
      <c r="I6231" s="102" t="s">
        <v>11819</v>
      </c>
      <c r="J6231" s="102" t="s">
        <v>3420</v>
      </c>
      <c r="K6231" s="102" t="s">
        <v>15007</v>
      </c>
      <c r="L6231" s="111"/>
      <c r="M6231" s="102">
        <v>1</v>
      </c>
      <c r="N6231" s="108" t="s">
        <v>32635</v>
      </c>
      <c r="O6231" s="102" t="s">
        <v>162</v>
      </c>
      <c r="P6231" s="39" t="s">
        <v>3620</v>
      </c>
      <c r="Q6231" s="39" t="s">
        <v>16762</v>
      </c>
      <c r="R6231" s="102"/>
      <c r="S6231" s="102"/>
      <c r="T6231" s="102" t="s">
        <v>21275</v>
      </c>
      <c r="U6231" s="102" t="s">
        <v>4775</v>
      </c>
      <c r="V6231" s="102">
        <v>7</v>
      </c>
      <c r="W6231" s="102"/>
      <c r="X6231" s="113"/>
    </row>
    <row r="6232" spans="1:24" ht="12.95" customHeight="1" x14ac:dyDescent="0.2">
      <c r="A6232" s="101">
        <v>40057</v>
      </c>
      <c r="B6232" s="102" t="s">
        <v>7915</v>
      </c>
      <c r="C6232" s="103" t="s">
        <v>11710</v>
      </c>
      <c r="D6232" s="102" t="s">
        <v>37717</v>
      </c>
      <c r="E6232" s="102" t="s">
        <v>11711</v>
      </c>
      <c r="F6232" s="104" t="s">
        <v>14834</v>
      </c>
      <c r="G6232" s="105">
        <v>15747</v>
      </c>
      <c r="H6232" s="115" t="s">
        <v>30821</v>
      </c>
      <c r="I6232" s="102" t="s">
        <v>10103</v>
      </c>
      <c r="J6232" s="102" t="s">
        <v>5114</v>
      </c>
      <c r="K6232" s="132" t="s">
        <v>11712</v>
      </c>
      <c r="L6232" s="111"/>
      <c r="M6232" s="102">
        <v>0.5</v>
      </c>
      <c r="N6232" s="108" t="s">
        <v>4130</v>
      </c>
      <c r="O6232" s="102" t="s">
        <v>9160</v>
      </c>
      <c r="P6232" s="39"/>
      <c r="Q6232" s="39" t="s">
        <v>16121</v>
      </c>
      <c r="R6232" s="102"/>
      <c r="S6232" s="102"/>
      <c r="T6232" s="102" t="s">
        <v>7789</v>
      </c>
      <c r="U6232" s="102" t="s">
        <v>29968</v>
      </c>
      <c r="V6232" s="102">
        <v>6</v>
      </c>
      <c r="W6232" s="102"/>
      <c r="X6232" s="113"/>
    </row>
    <row r="6233" spans="1:24" ht="12.95" customHeight="1" x14ac:dyDescent="0.2">
      <c r="A6233" s="115">
        <v>1989</v>
      </c>
      <c r="B6233" s="102" t="s">
        <v>14715</v>
      </c>
      <c r="C6233" s="102" t="s">
        <v>917</v>
      </c>
      <c r="D6233" s="102" t="s">
        <v>11493</v>
      </c>
      <c r="E6233" s="102"/>
      <c r="F6233" s="104" t="s">
        <v>14834</v>
      </c>
      <c r="G6233" s="105">
        <v>14596</v>
      </c>
      <c r="H6233" s="102" t="s">
        <v>3253</v>
      </c>
      <c r="I6233" s="102" t="s">
        <v>10103</v>
      </c>
      <c r="J6233" s="102" t="s">
        <v>6797</v>
      </c>
      <c r="K6233" s="102"/>
      <c r="L6233" s="111"/>
      <c r="M6233" s="107">
        <v>0.5</v>
      </c>
      <c r="N6233" s="108" t="s">
        <v>8214</v>
      </c>
      <c r="O6233" s="102" t="s">
        <v>5985</v>
      </c>
      <c r="P6233" s="39" t="s">
        <v>9125</v>
      </c>
      <c r="Q6233" s="39" t="s">
        <v>19479</v>
      </c>
      <c r="R6233" s="109"/>
      <c r="S6233" s="102" t="s">
        <v>8315</v>
      </c>
      <c r="T6233" s="102" t="s">
        <v>20549</v>
      </c>
      <c r="U6233" s="102" t="s">
        <v>29973</v>
      </c>
      <c r="V6233" s="109">
        <v>4.5</v>
      </c>
      <c r="W6233" s="107"/>
      <c r="X6233" s="113"/>
    </row>
    <row r="6234" spans="1:24" ht="12.95" customHeight="1" x14ac:dyDescent="0.2">
      <c r="A6234" s="115">
        <v>1989</v>
      </c>
      <c r="B6234" s="102" t="s">
        <v>14715</v>
      </c>
      <c r="C6234" s="102" t="s">
        <v>917</v>
      </c>
      <c r="D6234" s="102" t="s">
        <v>5644</v>
      </c>
      <c r="E6234" s="102"/>
      <c r="F6234" s="104" t="s">
        <v>14834</v>
      </c>
      <c r="G6234" s="105">
        <v>16520</v>
      </c>
      <c r="H6234" s="102" t="s">
        <v>11819</v>
      </c>
      <c r="I6234" s="102" t="s">
        <v>13336</v>
      </c>
      <c r="J6234" s="102" t="s">
        <v>5645</v>
      </c>
      <c r="K6234" s="102"/>
      <c r="L6234" s="111"/>
      <c r="M6234" s="107">
        <v>0.5</v>
      </c>
      <c r="N6234" s="108">
        <v>10</v>
      </c>
      <c r="O6234" s="102" t="s">
        <v>3620</v>
      </c>
      <c r="P6234" s="39"/>
      <c r="Q6234" s="39" t="s">
        <v>19625</v>
      </c>
      <c r="R6234" s="109" t="s">
        <v>7035</v>
      </c>
      <c r="S6234" s="102"/>
      <c r="T6234" s="102" t="s">
        <v>20546</v>
      </c>
      <c r="U6234" s="102" t="s">
        <v>29974</v>
      </c>
      <c r="V6234" s="109">
        <v>4.5</v>
      </c>
      <c r="W6234" s="107"/>
      <c r="X6234" s="113"/>
    </row>
    <row r="6235" spans="1:24" ht="12.95" customHeight="1" x14ac:dyDescent="0.2">
      <c r="A6235" s="115">
        <v>1989</v>
      </c>
      <c r="B6235" s="102" t="s">
        <v>14715</v>
      </c>
      <c r="C6235" s="102" t="s">
        <v>917</v>
      </c>
      <c r="D6235" s="102" t="s">
        <v>6067</v>
      </c>
      <c r="E6235" s="102"/>
      <c r="F6235" s="104" t="s">
        <v>14834</v>
      </c>
      <c r="G6235" s="105">
        <v>16538</v>
      </c>
      <c r="H6235" s="102" t="s">
        <v>11819</v>
      </c>
      <c r="I6235" s="102" t="s">
        <v>10191</v>
      </c>
      <c r="J6235" s="102" t="s">
        <v>4743</v>
      </c>
      <c r="K6235" s="102"/>
      <c r="L6235" s="111"/>
      <c r="M6235" s="107">
        <v>1</v>
      </c>
      <c r="N6235" s="108" t="s">
        <v>32636</v>
      </c>
      <c r="O6235" s="102" t="s">
        <v>16568</v>
      </c>
      <c r="P6235" s="39"/>
      <c r="Q6235" s="39" t="s">
        <v>17191</v>
      </c>
      <c r="R6235" s="109"/>
      <c r="S6235" s="102"/>
      <c r="T6235" s="102" t="s">
        <v>20546</v>
      </c>
      <c r="U6235" s="102" t="s">
        <v>29975</v>
      </c>
      <c r="V6235" s="109">
        <v>4.5</v>
      </c>
      <c r="W6235" s="107"/>
      <c r="X6235" s="113"/>
    </row>
    <row r="6236" spans="1:24" ht="12.95" customHeight="1" x14ac:dyDescent="0.2">
      <c r="A6236" s="115">
        <v>1989</v>
      </c>
      <c r="B6236" s="102" t="s">
        <v>14715</v>
      </c>
      <c r="C6236" s="102" t="s">
        <v>14084</v>
      </c>
      <c r="D6236" s="102" t="s">
        <v>5642</v>
      </c>
      <c r="E6236" s="102"/>
      <c r="F6236" s="104" t="s">
        <v>14834</v>
      </c>
      <c r="G6236" s="105">
        <v>15788</v>
      </c>
      <c r="H6236" s="102" t="s">
        <v>10191</v>
      </c>
      <c r="I6236" s="102" t="s">
        <v>11819</v>
      </c>
      <c r="J6236" s="102" t="s">
        <v>5643</v>
      </c>
      <c r="K6236" s="102"/>
      <c r="L6236" s="111"/>
      <c r="M6236" s="107">
        <v>2</v>
      </c>
      <c r="N6236" s="112" t="s">
        <v>16603</v>
      </c>
      <c r="O6236" s="102" t="s">
        <v>21160</v>
      </c>
      <c r="P6236" s="39" t="s">
        <v>162</v>
      </c>
      <c r="Q6236" s="39" t="s">
        <v>15945</v>
      </c>
      <c r="R6236" s="109"/>
      <c r="S6236" s="102"/>
      <c r="T6236" s="102" t="s">
        <v>14962</v>
      </c>
      <c r="U6236" s="102" t="s">
        <v>29976</v>
      </c>
      <c r="V6236" s="109">
        <v>6.5</v>
      </c>
      <c r="W6236" s="107"/>
      <c r="X6236" s="113"/>
    </row>
    <row r="6237" spans="1:24" ht="12.95" customHeight="1" x14ac:dyDescent="0.2">
      <c r="A6237" s="115">
        <v>1992</v>
      </c>
      <c r="B6237" s="102" t="s">
        <v>14715</v>
      </c>
      <c r="C6237" s="102" t="s">
        <v>13193</v>
      </c>
      <c r="D6237" s="127" t="s">
        <v>1931</v>
      </c>
      <c r="E6237" s="102"/>
      <c r="F6237" s="104" t="s">
        <v>14834</v>
      </c>
      <c r="G6237" s="105">
        <v>15718</v>
      </c>
      <c r="H6237" s="102" t="s">
        <v>32637</v>
      </c>
      <c r="I6237" s="102" t="s">
        <v>32638</v>
      </c>
      <c r="J6237" s="102" t="s">
        <v>1040</v>
      </c>
      <c r="K6237" s="102"/>
      <c r="L6237" s="111"/>
      <c r="M6237" s="107">
        <v>1</v>
      </c>
      <c r="N6237" s="112">
        <v>18</v>
      </c>
      <c r="O6237" s="102"/>
      <c r="P6237" s="39"/>
      <c r="Q6237" s="39"/>
      <c r="R6237" s="109"/>
      <c r="S6237" s="102"/>
      <c r="T6237" s="102"/>
      <c r="U6237" s="102" t="s">
        <v>7960</v>
      </c>
      <c r="V6237" s="118">
        <v>5.5</v>
      </c>
      <c r="W6237" s="107"/>
      <c r="X6237" s="113"/>
    </row>
    <row r="6238" spans="1:24" ht="12.95" customHeight="1" x14ac:dyDescent="0.2">
      <c r="A6238" s="115">
        <v>1993</v>
      </c>
      <c r="B6238" s="102" t="s">
        <v>14715</v>
      </c>
      <c r="C6238" s="102" t="s">
        <v>13194</v>
      </c>
      <c r="D6238" s="127" t="s">
        <v>6968</v>
      </c>
      <c r="E6238" s="102"/>
      <c r="F6238" s="104" t="s">
        <v>14834</v>
      </c>
      <c r="G6238" s="105">
        <v>14741</v>
      </c>
      <c r="H6238" s="102" t="s">
        <v>11819</v>
      </c>
      <c r="I6238" s="102" t="s">
        <v>31892</v>
      </c>
      <c r="J6238" s="102" t="s">
        <v>14916</v>
      </c>
      <c r="K6238" s="102"/>
      <c r="L6238" s="111"/>
      <c r="M6238" s="109">
        <v>2</v>
      </c>
      <c r="N6238" s="112" t="s">
        <v>18534</v>
      </c>
      <c r="O6238" s="102"/>
      <c r="P6238" s="39"/>
      <c r="Q6238" s="39"/>
      <c r="R6238" s="109"/>
      <c r="S6238" s="102"/>
      <c r="T6238" s="102"/>
      <c r="U6238" s="102"/>
      <c r="V6238" s="281" t="s">
        <v>5147</v>
      </c>
      <c r="W6238" s="107"/>
      <c r="X6238" s="113"/>
    </row>
    <row r="6239" spans="1:24" ht="12.95" customHeight="1" x14ac:dyDescent="0.2">
      <c r="A6239" s="115">
        <v>1989</v>
      </c>
      <c r="B6239" s="102" t="s">
        <v>14715</v>
      </c>
      <c r="C6239" s="102" t="s">
        <v>13144</v>
      </c>
      <c r="D6239" s="127" t="s">
        <v>12954</v>
      </c>
      <c r="E6239" s="102" t="s">
        <v>5705</v>
      </c>
      <c r="F6239" s="104" t="s">
        <v>14834</v>
      </c>
      <c r="G6239" s="105"/>
      <c r="H6239" s="102"/>
      <c r="I6239" s="102"/>
      <c r="J6239" s="102"/>
      <c r="K6239" s="102"/>
      <c r="L6239" s="111" t="s">
        <v>13143</v>
      </c>
      <c r="M6239" s="102"/>
      <c r="N6239" s="112"/>
      <c r="O6239" s="102"/>
      <c r="P6239" s="39"/>
      <c r="Q6239" s="39"/>
      <c r="R6239" s="102"/>
      <c r="S6239" s="102"/>
      <c r="T6239" s="102"/>
      <c r="U6239" s="102"/>
      <c r="V6239" s="281" t="s">
        <v>5147</v>
      </c>
      <c r="W6239" s="102"/>
      <c r="X6239" s="113"/>
    </row>
    <row r="6240" spans="1:24" ht="12.95" customHeight="1" x14ac:dyDescent="0.2">
      <c r="A6240" s="115">
        <v>1989</v>
      </c>
      <c r="B6240" s="102" t="s">
        <v>14715</v>
      </c>
      <c r="C6240" s="102" t="s">
        <v>13144</v>
      </c>
      <c r="D6240" s="127" t="s">
        <v>6967</v>
      </c>
      <c r="E6240" s="102" t="s">
        <v>837</v>
      </c>
      <c r="F6240" s="104" t="s">
        <v>14834</v>
      </c>
      <c r="G6240" s="105">
        <v>14759</v>
      </c>
      <c r="H6240" s="102" t="s">
        <v>10191</v>
      </c>
      <c r="I6240" s="102" t="s">
        <v>11819</v>
      </c>
      <c r="J6240" s="102" t="s">
        <v>14592</v>
      </c>
      <c r="K6240" s="102"/>
      <c r="L6240" s="111"/>
      <c r="M6240" s="107">
        <v>0.5</v>
      </c>
      <c r="N6240" s="108">
        <v>36</v>
      </c>
      <c r="O6240" s="102"/>
      <c r="P6240" s="39"/>
      <c r="Q6240" s="39"/>
      <c r="R6240" s="109"/>
      <c r="S6240" s="102"/>
      <c r="T6240" s="102"/>
      <c r="U6240" s="102"/>
      <c r="V6240" s="118">
        <v>6.5</v>
      </c>
      <c r="W6240" s="107"/>
      <c r="X6240" s="113"/>
    </row>
    <row r="6241" spans="1:24" ht="12.95" customHeight="1" x14ac:dyDescent="0.2">
      <c r="A6241" s="149">
        <v>31503</v>
      </c>
      <c r="B6241" s="115" t="s">
        <v>19158</v>
      </c>
      <c r="C6241" s="103" t="s">
        <v>13032</v>
      </c>
      <c r="D6241" s="102" t="s">
        <v>11494</v>
      </c>
      <c r="E6241" s="102" t="s">
        <v>19160</v>
      </c>
      <c r="F6241" s="104" t="s">
        <v>14834</v>
      </c>
      <c r="G6241" s="105">
        <v>15213</v>
      </c>
      <c r="H6241" s="102" t="s">
        <v>10103</v>
      </c>
      <c r="I6241" s="102" t="s">
        <v>11819</v>
      </c>
      <c r="J6241" s="102" t="s">
        <v>5244</v>
      </c>
      <c r="K6241" s="102"/>
      <c r="L6241" s="111"/>
      <c r="M6241" s="109">
        <v>1</v>
      </c>
      <c r="N6241" s="112">
        <v>24</v>
      </c>
      <c r="O6241" s="102" t="s">
        <v>12252</v>
      </c>
      <c r="P6241" s="102" t="s">
        <v>9125</v>
      </c>
      <c r="Q6241" s="102" t="s">
        <v>17671</v>
      </c>
      <c r="R6241" s="109"/>
      <c r="S6241" s="102"/>
      <c r="T6241" s="102" t="s">
        <v>7789</v>
      </c>
      <c r="U6241" s="102" t="s">
        <v>10726</v>
      </c>
      <c r="V6241" s="109">
        <v>7</v>
      </c>
      <c r="W6241" s="107"/>
      <c r="X6241" s="324"/>
    </row>
    <row r="6242" spans="1:24" ht="12.95" customHeight="1" x14ac:dyDescent="0.2">
      <c r="A6242" s="149">
        <v>31533</v>
      </c>
      <c r="B6242" s="115" t="s">
        <v>19158</v>
      </c>
      <c r="C6242" s="103" t="s">
        <v>13033</v>
      </c>
      <c r="D6242" s="102" t="s">
        <v>12429</v>
      </c>
      <c r="E6242" s="115" t="s">
        <v>19159</v>
      </c>
      <c r="F6242" s="104" t="s">
        <v>14834</v>
      </c>
      <c r="G6242" s="105">
        <v>15620</v>
      </c>
      <c r="H6242" s="102" t="s">
        <v>11819</v>
      </c>
      <c r="I6242" s="102" t="s">
        <v>10103</v>
      </c>
      <c r="J6242" s="102" t="s">
        <v>19161</v>
      </c>
      <c r="K6242" s="102"/>
      <c r="L6242" s="111" t="s">
        <v>592</v>
      </c>
      <c r="M6242" s="102">
        <v>0.5</v>
      </c>
      <c r="N6242" s="125">
        <v>1</v>
      </c>
      <c r="O6242" s="102"/>
      <c r="P6242" s="102"/>
      <c r="Q6242" s="102" t="s">
        <v>16795</v>
      </c>
      <c r="R6242" s="102"/>
      <c r="S6242" s="102"/>
      <c r="T6242" s="102" t="s">
        <v>7789</v>
      </c>
      <c r="U6242" s="102"/>
      <c r="V6242" s="102">
        <v>5</v>
      </c>
      <c r="W6242" s="102"/>
      <c r="X6242" s="324"/>
    </row>
    <row r="6243" spans="1:24" ht="12.95" customHeight="1" x14ac:dyDescent="0.2">
      <c r="A6243" s="149">
        <v>31594</v>
      </c>
      <c r="B6243" s="115" t="s">
        <v>19158</v>
      </c>
      <c r="C6243" s="103" t="s">
        <v>13034</v>
      </c>
      <c r="D6243" s="111" t="s">
        <v>11843</v>
      </c>
      <c r="E6243" s="115" t="s">
        <v>19162</v>
      </c>
      <c r="F6243" s="104" t="s">
        <v>14834</v>
      </c>
      <c r="G6243" s="105">
        <v>16553</v>
      </c>
      <c r="H6243" s="102" t="s">
        <v>11819</v>
      </c>
      <c r="I6243" s="102" t="s">
        <v>10103</v>
      </c>
      <c r="J6243" s="102" t="s">
        <v>19163</v>
      </c>
      <c r="K6243" s="102"/>
      <c r="L6243" s="111" t="s">
        <v>17783</v>
      </c>
      <c r="M6243" s="102">
        <v>3</v>
      </c>
      <c r="N6243" s="112" t="s">
        <v>19164</v>
      </c>
      <c r="O6243" s="102" t="s">
        <v>18007</v>
      </c>
      <c r="P6243" s="102" t="s">
        <v>13301</v>
      </c>
      <c r="Q6243" s="102" t="s">
        <v>16527</v>
      </c>
      <c r="R6243" s="102"/>
      <c r="S6243" s="102"/>
      <c r="T6243" s="102" t="s">
        <v>7789</v>
      </c>
      <c r="U6243" s="102"/>
      <c r="V6243" s="102">
        <v>8</v>
      </c>
      <c r="W6243" s="102"/>
      <c r="X6243" s="324"/>
    </row>
    <row r="6244" spans="1:24" ht="12.95" customHeight="1" x14ac:dyDescent="0.2">
      <c r="A6244" s="149">
        <v>31625</v>
      </c>
      <c r="B6244" s="115" t="s">
        <v>19158</v>
      </c>
      <c r="C6244" s="103" t="s">
        <v>13035</v>
      </c>
      <c r="D6244" s="102" t="s">
        <v>9647</v>
      </c>
      <c r="E6244" s="115" t="s">
        <v>19165</v>
      </c>
      <c r="F6244" s="104" t="s">
        <v>14834</v>
      </c>
      <c r="G6244" s="105">
        <v>15237</v>
      </c>
      <c r="H6244" s="102" t="s">
        <v>11819</v>
      </c>
      <c r="I6244" s="102" t="s">
        <v>10103</v>
      </c>
      <c r="J6244" s="102" t="s">
        <v>12970</v>
      </c>
      <c r="K6244" s="102"/>
      <c r="L6244" s="111"/>
      <c r="M6244" s="107">
        <v>2</v>
      </c>
      <c r="N6244" s="112" t="s">
        <v>18891</v>
      </c>
      <c r="O6244" s="102" t="s">
        <v>16686</v>
      </c>
      <c r="P6244" s="102" t="s">
        <v>13555</v>
      </c>
      <c r="Q6244" s="102" t="s">
        <v>29977</v>
      </c>
      <c r="R6244" s="109"/>
      <c r="S6244" s="102"/>
      <c r="T6244" s="102" t="s">
        <v>7789</v>
      </c>
      <c r="U6244" s="102" t="s">
        <v>9164</v>
      </c>
      <c r="V6244" s="109">
        <v>8</v>
      </c>
      <c r="W6244" s="107"/>
      <c r="X6244" s="324"/>
    </row>
    <row r="6245" spans="1:24" ht="12.95" customHeight="1" x14ac:dyDescent="0.2">
      <c r="A6245" s="149">
        <v>31656</v>
      </c>
      <c r="B6245" s="115" t="s">
        <v>19158</v>
      </c>
      <c r="C6245" s="103" t="s">
        <v>5018</v>
      </c>
      <c r="D6245" s="102" t="s">
        <v>19177</v>
      </c>
      <c r="E6245" s="115" t="s">
        <v>19178</v>
      </c>
      <c r="F6245" s="104" t="s">
        <v>14834</v>
      </c>
      <c r="G6245" s="105">
        <v>15620</v>
      </c>
      <c r="H6245" s="102" t="s">
        <v>11819</v>
      </c>
      <c r="I6245" s="102" t="s">
        <v>10103</v>
      </c>
      <c r="J6245" s="102" t="s">
        <v>11424</v>
      </c>
      <c r="K6245" s="102"/>
      <c r="L6245" s="111"/>
      <c r="M6245" s="107">
        <v>0.5</v>
      </c>
      <c r="N6245" s="108">
        <v>21</v>
      </c>
      <c r="O6245" s="102"/>
      <c r="P6245" s="102"/>
      <c r="Q6245" s="102" t="s">
        <v>16795</v>
      </c>
      <c r="R6245" s="109"/>
      <c r="S6245" s="102"/>
      <c r="T6245" s="102" t="s">
        <v>7789</v>
      </c>
      <c r="U6245" s="102"/>
      <c r="V6245" s="109">
        <v>4</v>
      </c>
      <c r="W6245" s="107"/>
      <c r="X6245" s="324"/>
    </row>
    <row r="6246" spans="1:24" ht="12.95" customHeight="1" x14ac:dyDescent="0.2">
      <c r="A6246" s="149">
        <v>31686</v>
      </c>
      <c r="B6246" s="115" t="s">
        <v>19158</v>
      </c>
      <c r="C6246" s="103" t="s">
        <v>5019</v>
      </c>
      <c r="D6246" s="102" t="s">
        <v>19179</v>
      </c>
      <c r="E6246" s="115" t="s">
        <v>19180</v>
      </c>
      <c r="F6246" s="104" t="s">
        <v>14834</v>
      </c>
      <c r="G6246" s="105">
        <v>15267</v>
      </c>
      <c r="H6246" s="102" t="s">
        <v>30783</v>
      </c>
      <c r="I6246" s="102" t="s">
        <v>10103</v>
      </c>
      <c r="J6246" s="102" t="s">
        <v>12971</v>
      </c>
      <c r="K6246" s="102"/>
      <c r="L6246" s="111"/>
      <c r="M6246" s="107">
        <v>0.5</v>
      </c>
      <c r="N6246" s="108">
        <v>22</v>
      </c>
      <c r="O6246" s="102"/>
      <c r="P6246" s="102"/>
      <c r="Q6246" s="102" t="s">
        <v>19464</v>
      </c>
      <c r="R6246" s="109"/>
      <c r="S6246" s="102"/>
      <c r="T6246" s="102" t="s">
        <v>7789</v>
      </c>
      <c r="U6246" s="102" t="s">
        <v>21264</v>
      </c>
      <c r="V6246" s="109">
        <v>4</v>
      </c>
      <c r="W6246" s="107"/>
      <c r="X6246" s="324"/>
    </row>
    <row r="6247" spans="1:24" ht="12.95" customHeight="1" x14ac:dyDescent="0.2">
      <c r="A6247" s="149">
        <v>31717</v>
      </c>
      <c r="B6247" s="115" t="s">
        <v>19158</v>
      </c>
      <c r="C6247" s="103" t="s">
        <v>5020</v>
      </c>
      <c r="D6247" s="102" t="s">
        <v>12972</v>
      </c>
      <c r="E6247" s="115" t="s">
        <v>19166</v>
      </c>
      <c r="F6247" s="104" t="s">
        <v>14834</v>
      </c>
      <c r="G6247" s="105">
        <v>15277</v>
      </c>
      <c r="H6247" s="102" t="s">
        <v>10103</v>
      </c>
      <c r="I6247" s="102" t="s">
        <v>30783</v>
      </c>
      <c r="J6247" s="102" t="s">
        <v>9609</v>
      </c>
      <c r="K6247" s="102"/>
      <c r="L6247" s="111"/>
      <c r="M6247" s="107">
        <v>0.5</v>
      </c>
      <c r="N6247" s="108">
        <v>22</v>
      </c>
      <c r="O6247" s="102"/>
      <c r="P6247" s="102"/>
      <c r="Q6247" s="102" t="s">
        <v>17527</v>
      </c>
      <c r="R6247" s="109"/>
      <c r="S6247" s="102"/>
      <c r="T6247" s="102" t="s">
        <v>7789</v>
      </c>
      <c r="U6247" s="102"/>
      <c r="V6247" s="109">
        <v>4</v>
      </c>
      <c r="W6247" s="107"/>
      <c r="X6247" s="324"/>
    </row>
    <row r="6248" spans="1:24" ht="12.95" customHeight="1" x14ac:dyDescent="0.2">
      <c r="A6248" s="149">
        <v>31747</v>
      </c>
      <c r="B6248" s="115" t="s">
        <v>19158</v>
      </c>
      <c r="C6248" s="103" t="s">
        <v>4141</v>
      </c>
      <c r="D6248" s="102" t="s">
        <v>5443</v>
      </c>
      <c r="E6248" s="115" t="s">
        <v>19167</v>
      </c>
      <c r="F6248" s="104" t="s">
        <v>14834</v>
      </c>
      <c r="G6248" s="105">
        <v>15149</v>
      </c>
      <c r="H6248" s="102" t="s">
        <v>10103</v>
      </c>
      <c r="I6248" s="102" t="s">
        <v>11819</v>
      </c>
      <c r="J6248" s="102" t="s">
        <v>9610</v>
      </c>
      <c r="K6248" s="102"/>
      <c r="L6248" s="111" t="s">
        <v>4175</v>
      </c>
      <c r="M6248" s="107">
        <v>1</v>
      </c>
      <c r="N6248" s="112" t="s">
        <v>5235</v>
      </c>
      <c r="O6248" s="102" t="s">
        <v>17422</v>
      </c>
      <c r="P6248" s="102"/>
      <c r="Q6248" s="102" t="s">
        <v>16157</v>
      </c>
      <c r="R6248" s="109"/>
      <c r="S6248" s="102"/>
      <c r="T6248" s="102" t="s">
        <v>7789</v>
      </c>
      <c r="U6248" s="102" t="s">
        <v>4877</v>
      </c>
      <c r="V6248" s="109">
        <v>8</v>
      </c>
      <c r="W6248" s="107"/>
      <c r="X6248" s="324"/>
    </row>
    <row r="6249" spans="1:24" ht="12.95" customHeight="1" x14ac:dyDescent="0.2">
      <c r="A6249" s="149">
        <v>31778</v>
      </c>
      <c r="B6249" s="115" t="s">
        <v>19158</v>
      </c>
      <c r="C6249" s="103" t="s">
        <v>7722</v>
      </c>
      <c r="D6249" s="102" t="s">
        <v>18892</v>
      </c>
      <c r="E6249" s="115" t="s">
        <v>19168</v>
      </c>
      <c r="F6249" s="114" t="s">
        <v>6406</v>
      </c>
      <c r="G6249" s="105">
        <v>16544</v>
      </c>
      <c r="H6249" s="102" t="s">
        <v>4890</v>
      </c>
      <c r="I6249" s="102" t="s">
        <v>10103</v>
      </c>
      <c r="J6249" s="102" t="s">
        <v>12466</v>
      </c>
      <c r="K6249" s="102"/>
      <c r="L6249" s="111"/>
      <c r="M6249" s="107">
        <v>1</v>
      </c>
      <c r="N6249" s="112" t="s">
        <v>6158</v>
      </c>
      <c r="O6249" s="102" t="s">
        <v>65</v>
      </c>
      <c r="P6249" s="102"/>
      <c r="Q6249" s="102" t="s">
        <v>16527</v>
      </c>
      <c r="R6249" s="109"/>
      <c r="S6249" s="102" t="s">
        <v>8315</v>
      </c>
      <c r="T6249" s="102" t="s">
        <v>7789</v>
      </c>
      <c r="U6249" s="102" t="s">
        <v>29978</v>
      </c>
      <c r="V6249" s="109">
        <v>10</v>
      </c>
      <c r="W6249" s="107"/>
      <c r="X6249" s="324"/>
    </row>
    <row r="6250" spans="1:24" ht="12.95" customHeight="1" x14ac:dyDescent="0.2">
      <c r="A6250" s="149">
        <v>31778</v>
      </c>
      <c r="B6250" s="115" t="s">
        <v>19158</v>
      </c>
      <c r="C6250" s="103" t="s">
        <v>7722</v>
      </c>
      <c r="D6250" s="111" t="s">
        <v>13051</v>
      </c>
      <c r="E6250" s="115" t="s">
        <v>19169</v>
      </c>
      <c r="F6250" s="104" t="s">
        <v>14834</v>
      </c>
      <c r="G6250" s="105">
        <v>16543</v>
      </c>
      <c r="H6250" s="102" t="s">
        <v>11819</v>
      </c>
      <c r="I6250" s="102" t="s">
        <v>10103</v>
      </c>
      <c r="J6250" s="102" t="s">
        <v>12466</v>
      </c>
      <c r="K6250" s="102"/>
      <c r="L6250" s="111" t="s">
        <v>17776</v>
      </c>
      <c r="M6250" s="102">
        <v>3</v>
      </c>
      <c r="N6250" s="112" t="s">
        <v>29979</v>
      </c>
      <c r="O6250" s="102" t="s">
        <v>15831</v>
      </c>
      <c r="P6250" s="102" t="s">
        <v>10189</v>
      </c>
      <c r="Q6250" s="102" t="s">
        <v>19170</v>
      </c>
      <c r="R6250" s="102"/>
      <c r="S6250" s="102" t="s">
        <v>8315</v>
      </c>
      <c r="T6250" s="102" t="s">
        <v>7789</v>
      </c>
      <c r="U6250" s="102"/>
      <c r="V6250" s="102">
        <v>8</v>
      </c>
      <c r="W6250" s="102"/>
      <c r="X6250" s="324"/>
    </row>
    <row r="6251" spans="1:24" ht="12.95" customHeight="1" x14ac:dyDescent="0.2">
      <c r="A6251" s="149">
        <v>31809</v>
      </c>
      <c r="B6251" s="115" t="s">
        <v>19158</v>
      </c>
      <c r="C6251" s="103" t="s">
        <v>15149</v>
      </c>
      <c r="D6251" s="102" t="s">
        <v>14382</v>
      </c>
      <c r="E6251" s="115" t="s">
        <v>19171</v>
      </c>
      <c r="F6251" s="104" t="s">
        <v>14834</v>
      </c>
      <c r="G6251" s="105">
        <v>16559</v>
      </c>
      <c r="H6251" s="102" t="s">
        <v>10191</v>
      </c>
      <c r="I6251" s="102" t="s">
        <v>11819</v>
      </c>
      <c r="J6251" s="102" t="s">
        <v>11440</v>
      </c>
      <c r="K6251" s="102"/>
      <c r="L6251" s="111"/>
      <c r="M6251" s="109">
        <v>1</v>
      </c>
      <c r="N6251" s="112" t="s">
        <v>9561</v>
      </c>
      <c r="O6251" s="102" t="s">
        <v>27729</v>
      </c>
      <c r="P6251" s="102" t="s">
        <v>12252</v>
      </c>
      <c r="Q6251" s="102" t="s">
        <v>29980</v>
      </c>
      <c r="R6251" s="109"/>
      <c r="S6251" s="102"/>
      <c r="T6251" s="102" t="s">
        <v>20546</v>
      </c>
      <c r="U6251" s="102" t="s">
        <v>13823</v>
      </c>
      <c r="V6251" s="109">
        <v>10</v>
      </c>
      <c r="W6251" s="107"/>
      <c r="X6251" s="324"/>
    </row>
    <row r="6252" spans="1:24" ht="12.95" customHeight="1" x14ac:dyDescent="0.2">
      <c r="A6252" s="149">
        <v>31837</v>
      </c>
      <c r="B6252" s="115" t="s">
        <v>19158</v>
      </c>
      <c r="C6252" s="103" t="s">
        <v>15150</v>
      </c>
      <c r="D6252" s="102" t="s">
        <v>14383</v>
      </c>
      <c r="E6252" s="115" t="s">
        <v>19172</v>
      </c>
      <c r="F6252" s="104" t="s">
        <v>14834</v>
      </c>
      <c r="G6252" s="105">
        <v>15213</v>
      </c>
      <c r="H6252" s="102" t="s">
        <v>10103</v>
      </c>
      <c r="I6252" s="102" t="s">
        <v>11819</v>
      </c>
      <c r="J6252" s="102" t="s">
        <v>1660</v>
      </c>
      <c r="K6252" s="102"/>
      <c r="L6252" s="111"/>
      <c r="M6252" s="107">
        <v>3</v>
      </c>
      <c r="N6252" s="112" t="s">
        <v>15827</v>
      </c>
      <c r="O6252" s="102" t="s">
        <v>14682</v>
      </c>
      <c r="P6252" s="102" t="s">
        <v>162</v>
      </c>
      <c r="Q6252" s="102" t="s">
        <v>27088</v>
      </c>
      <c r="R6252" s="109"/>
      <c r="S6252" s="102" t="s">
        <v>8315</v>
      </c>
      <c r="T6252" s="102" t="s">
        <v>7789</v>
      </c>
      <c r="U6252" s="102" t="s">
        <v>29981</v>
      </c>
      <c r="V6252" s="109">
        <v>8</v>
      </c>
      <c r="W6252" s="107"/>
      <c r="X6252" s="324"/>
    </row>
    <row r="6253" spans="1:24" ht="12.95" customHeight="1" x14ac:dyDescent="0.2">
      <c r="A6253" s="149">
        <v>31871</v>
      </c>
      <c r="B6253" s="115" t="s">
        <v>19158</v>
      </c>
      <c r="C6253" s="103" t="s">
        <v>15151</v>
      </c>
      <c r="D6253" s="102" t="s">
        <v>1661</v>
      </c>
      <c r="E6253" s="115" t="s">
        <v>19173</v>
      </c>
      <c r="F6253" s="104" t="s">
        <v>14834</v>
      </c>
      <c r="G6253" s="105">
        <v>15149</v>
      </c>
      <c r="H6253" s="102" t="s">
        <v>10103</v>
      </c>
      <c r="I6253" s="102" t="s">
        <v>11819</v>
      </c>
      <c r="J6253" s="102" t="s">
        <v>19174</v>
      </c>
      <c r="K6253" s="102"/>
      <c r="L6253" s="111" t="s">
        <v>17789</v>
      </c>
      <c r="M6253" s="102">
        <v>3</v>
      </c>
      <c r="N6253" s="112" t="s">
        <v>19175</v>
      </c>
      <c r="O6253" s="102" t="s">
        <v>19113</v>
      </c>
      <c r="P6253" s="102"/>
      <c r="Q6253" s="102" t="s">
        <v>19176</v>
      </c>
      <c r="R6253" s="102"/>
      <c r="S6253" s="102"/>
      <c r="T6253" s="102" t="s">
        <v>7789</v>
      </c>
      <c r="U6253" s="102" t="s">
        <v>29982</v>
      </c>
      <c r="V6253" s="102">
        <v>8</v>
      </c>
      <c r="W6253" s="102"/>
      <c r="X6253" s="324"/>
    </row>
    <row r="6254" spans="1:24" ht="12.95" customHeight="1" x14ac:dyDescent="0.2">
      <c r="A6254" s="149">
        <v>31898</v>
      </c>
      <c r="B6254" s="115" t="s">
        <v>19158</v>
      </c>
      <c r="C6254" s="103" t="s">
        <v>15152</v>
      </c>
      <c r="D6254" s="102" t="s">
        <v>19181</v>
      </c>
      <c r="E6254" s="115" t="s">
        <v>19182</v>
      </c>
      <c r="F6254" s="104" t="s">
        <v>14834</v>
      </c>
      <c r="G6254" s="105">
        <v>15154</v>
      </c>
      <c r="H6254" s="102" t="s">
        <v>10103</v>
      </c>
      <c r="I6254" s="102" t="s">
        <v>11819</v>
      </c>
      <c r="J6254" s="102" t="s">
        <v>7777</v>
      </c>
      <c r="K6254" s="102"/>
      <c r="L6254" s="111"/>
      <c r="M6254" s="107">
        <v>2</v>
      </c>
      <c r="N6254" s="112" t="s">
        <v>17938</v>
      </c>
      <c r="O6254" s="102" t="s">
        <v>18151</v>
      </c>
      <c r="P6254" s="102"/>
      <c r="Q6254" s="102" t="s">
        <v>26977</v>
      </c>
      <c r="R6254" s="109"/>
      <c r="S6254" s="102"/>
      <c r="T6254" s="102" t="s">
        <v>7789</v>
      </c>
      <c r="U6254" s="102" t="s">
        <v>29983</v>
      </c>
      <c r="V6254" s="109">
        <v>5</v>
      </c>
      <c r="W6254" s="107"/>
      <c r="X6254" s="324"/>
    </row>
    <row r="6255" spans="1:24" ht="12.95" customHeight="1" x14ac:dyDescent="0.2">
      <c r="A6255" s="149">
        <v>31959</v>
      </c>
      <c r="B6255" s="115" t="s">
        <v>19158</v>
      </c>
      <c r="C6255" s="164" t="s">
        <v>19184</v>
      </c>
      <c r="D6255" s="102" t="s">
        <v>13828</v>
      </c>
      <c r="E6255" s="115" t="s">
        <v>19185</v>
      </c>
      <c r="F6255" s="104" t="s">
        <v>14834</v>
      </c>
      <c r="G6255" s="105">
        <v>16426</v>
      </c>
      <c r="H6255" s="102" t="s">
        <v>10191</v>
      </c>
      <c r="I6255" s="102" t="s">
        <v>11819</v>
      </c>
      <c r="J6255" s="102" t="s">
        <v>12447</v>
      </c>
      <c r="K6255" s="102"/>
      <c r="L6255" s="111"/>
      <c r="M6255" s="107">
        <v>2</v>
      </c>
      <c r="N6255" s="112" t="s">
        <v>16402</v>
      </c>
      <c r="O6255" s="102" t="s">
        <v>16121</v>
      </c>
      <c r="P6255" s="102"/>
      <c r="Q6255" s="102" t="s">
        <v>16560</v>
      </c>
      <c r="R6255" s="109"/>
      <c r="S6255" s="102" t="s">
        <v>9435</v>
      </c>
      <c r="T6255" s="102" t="s">
        <v>20547</v>
      </c>
      <c r="U6255" s="102" t="s">
        <v>32639</v>
      </c>
      <c r="V6255" s="109">
        <v>10</v>
      </c>
      <c r="W6255" s="107"/>
      <c r="X6255" s="324"/>
    </row>
    <row r="6256" spans="1:24" ht="12.95" customHeight="1" x14ac:dyDescent="0.2">
      <c r="A6256" s="149">
        <v>31959</v>
      </c>
      <c r="B6256" s="115" t="s">
        <v>19158</v>
      </c>
      <c r="C6256" s="103" t="s">
        <v>7333</v>
      </c>
      <c r="D6256" s="102" t="s">
        <v>12448</v>
      </c>
      <c r="E6256" s="115" t="s">
        <v>19183</v>
      </c>
      <c r="F6256" s="104" t="s">
        <v>14834</v>
      </c>
      <c r="G6256" s="105">
        <v>15258</v>
      </c>
      <c r="H6256" s="102" t="s">
        <v>11819</v>
      </c>
      <c r="I6256" s="102" t="s">
        <v>10103</v>
      </c>
      <c r="J6256" s="102" t="s">
        <v>9562</v>
      </c>
      <c r="K6256" s="102"/>
      <c r="L6256" s="111"/>
      <c r="M6256" s="109">
        <v>1</v>
      </c>
      <c r="N6256" s="108" t="s">
        <v>30833</v>
      </c>
      <c r="O6256" s="102" t="s">
        <v>162</v>
      </c>
      <c r="P6256" s="102"/>
      <c r="Q6256" s="102" t="s">
        <v>29984</v>
      </c>
      <c r="R6256" s="109"/>
      <c r="S6256" s="102"/>
      <c r="T6256" s="102" t="s">
        <v>7789</v>
      </c>
      <c r="U6256" s="102" t="s">
        <v>32640</v>
      </c>
      <c r="V6256" s="109">
        <v>7</v>
      </c>
      <c r="W6256" s="107"/>
      <c r="X6256" s="324"/>
    </row>
    <row r="6257" spans="1:24" ht="12.95" customHeight="1" x14ac:dyDescent="0.2">
      <c r="A6257" s="149">
        <v>31990</v>
      </c>
      <c r="B6257" s="115" t="s">
        <v>19158</v>
      </c>
      <c r="C6257" s="103" t="s">
        <v>13347</v>
      </c>
      <c r="D6257" s="102" t="s">
        <v>19186</v>
      </c>
      <c r="E6257" s="115" t="s">
        <v>19187</v>
      </c>
      <c r="F6257" s="104" t="s">
        <v>14834</v>
      </c>
      <c r="G6257" s="105">
        <v>16252</v>
      </c>
      <c r="H6257" s="102" t="s">
        <v>11819</v>
      </c>
      <c r="I6257" s="102" t="s">
        <v>10103</v>
      </c>
      <c r="J6257" s="102" t="s">
        <v>13146</v>
      </c>
      <c r="K6257" s="102"/>
      <c r="L6257" s="111"/>
      <c r="M6257" s="109">
        <v>1</v>
      </c>
      <c r="N6257" s="112">
        <v>22</v>
      </c>
      <c r="O6257" s="102" t="s">
        <v>15889</v>
      </c>
      <c r="P6257" s="102"/>
      <c r="Q6257" s="102" t="s">
        <v>19677</v>
      </c>
      <c r="R6257" s="109"/>
      <c r="S6257" s="102"/>
      <c r="T6257" s="102" t="s">
        <v>7789</v>
      </c>
      <c r="U6257" s="102" t="s">
        <v>29985</v>
      </c>
      <c r="V6257" s="109">
        <v>4</v>
      </c>
      <c r="W6257" s="107"/>
      <c r="X6257" s="324"/>
    </row>
    <row r="6258" spans="1:24" ht="12.95" customHeight="1" x14ac:dyDescent="0.2">
      <c r="A6258" s="149">
        <v>32021</v>
      </c>
      <c r="B6258" s="115" t="s">
        <v>19158</v>
      </c>
      <c r="C6258" s="103" t="s">
        <v>13348</v>
      </c>
      <c r="D6258" s="102" t="s">
        <v>19188</v>
      </c>
      <c r="E6258" s="115" t="s">
        <v>19189</v>
      </c>
      <c r="F6258" s="104" t="s">
        <v>14834</v>
      </c>
      <c r="G6258" s="105">
        <v>15577</v>
      </c>
      <c r="H6258" s="102" t="s">
        <v>11819</v>
      </c>
      <c r="I6258" s="102" t="s">
        <v>10103</v>
      </c>
      <c r="J6258" s="102" t="s">
        <v>12527</v>
      </c>
      <c r="K6258" s="102"/>
      <c r="L6258" s="111"/>
      <c r="M6258" s="107">
        <v>2</v>
      </c>
      <c r="N6258" s="112" t="s">
        <v>18893</v>
      </c>
      <c r="O6258" s="102" t="s">
        <v>17391</v>
      </c>
      <c r="P6258" s="102" t="s">
        <v>9160</v>
      </c>
      <c r="Q6258" s="102" t="s">
        <v>15945</v>
      </c>
      <c r="R6258" s="109"/>
      <c r="S6258" s="102" t="s">
        <v>9435</v>
      </c>
      <c r="T6258" s="102" t="s">
        <v>7789</v>
      </c>
      <c r="U6258" s="102" t="s">
        <v>32641</v>
      </c>
      <c r="V6258" s="109">
        <v>6</v>
      </c>
      <c r="W6258" s="107"/>
      <c r="X6258" s="324"/>
    </row>
    <row r="6259" spans="1:24" ht="12.95" customHeight="1" x14ac:dyDescent="0.2">
      <c r="A6259" s="149">
        <v>32021</v>
      </c>
      <c r="B6259" s="115" t="s">
        <v>19158</v>
      </c>
      <c r="C6259" s="102" t="s">
        <v>13348</v>
      </c>
      <c r="D6259" s="102" t="s">
        <v>13829</v>
      </c>
      <c r="E6259" s="102" t="s">
        <v>19190</v>
      </c>
      <c r="F6259" s="104" t="s">
        <v>14834</v>
      </c>
      <c r="G6259" s="105">
        <v>16355</v>
      </c>
      <c r="H6259" s="102" t="s">
        <v>4890</v>
      </c>
      <c r="I6259" s="102" t="s">
        <v>10103</v>
      </c>
      <c r="J6259" s="102" t="s">
        <v>13830</v>
      </c>
      <c r="K6259" s="102"/>
      <c r="L6259" s="111"/>
      <c r="M6259" s="109">
        <v>4</v>
      </c>
      <c r="N6259" s="112" t="s">
        <v>18894</v>
      </c>
      <c r="O6259" s="102" t="s">
        <v>29986</v>
      </c>
      <c r="P6259" s="102" t="s">
        <v>162</v>
      </c>
      <c r="Q6259" s="102" t="s">
        <v>29987</v>
      </c>
      <c r="R6259" s="109"/>
      <c r="S6259" s="102" t="s">
        <v>11080</v>
      </c>
      <c r="T6259" s="102" t="s">
        <v>7789</v>
      </c>
      <c r="U6259" s="102" t="s">
        <v>29988</v>
      </c>
      <c r="V6259" s="109">
        <v>13</v>
      </c>
      <c r="W6259" s="107"/>
      <c r="X6259" s="324"/>
    </row>
    <row r="6260" spans="1:24" ht="12.95" customHeight="1" x14ac:dyDescent="0.2">
      <c r="A6260" s="149">
        <v>32051</v>
      </c>
      <c r="B6260" s="115" t="s">
        <v>19158</v>
      </c>
      <c r="C6260" s="103" t="s">
        <v>13192</v>
      </c>
      <c r="D6260" s="102" t="s">
        <v>628</v>
      </c>
      <c r="E6260" s="282" t="s">
        <v>8158</v>
      </c>
      <c r="F6260" s="104" t="s">
        <v>14834</v>
      </c>
      <c r="G6260" s="105">
        <v>15537</v>
      </c>
      <c r="H6260" s="102" t="s">
        <v>11819</v>
      </c>
      <c r="I6260" s="102" t="s">
        <v>31176</v>
      </c>
      <c r="J6260" s="102" t="s">
        <v>6007</v>
      </c>
      <c r="K6260" s="102"/>
      <c r="L6260" s="111"/>
      <c r="M6260" s="107">
        <v>3</v>
      </c>
      <c r="N6260" s="112" t="s">
        <v>18895</v>
      </c>
      <c r="O6260" s="102" t="s">
        <v>13555</v>
      </c>
      <c r="P6260" s="102"/>
      <c r="Q6260" s="102" t="s">
        <v>29990</v>
      </c>
      <c r="R6260" s="102"/>
      <c r="S6260" s="102"/>
      <c r="T6260" s="102" t="s">
        <v>7789</v>
      </c>
      <c r="U6260" s="102" t="s">
        <v>29989</v>
      </c>
      <c r="V6260" s="109">
        <v>10</v>
      </c>
      <c r="W6260" s="107"/>
      <c r="X6260" s="324"/>
    </row>
    <row r="6261" spans="1:24" ht="12.95" customHeight="1" x14ac:dyDescent="0.2">
      <c r="A6261" s="149">
        <v>32051</v>
      </c>
      <c r="B6261" s="115" t="s">
        <v>19158</v>
      </c>
      <c r="C6261" s="102" t="s">
        <v>13192</v>
      </c>
      <c r="D6261" s="102" t="s">
        <v>629</v>
      </c>
      <c r="E6261" s="282" t="s">
        <v>8159</v>
      </c>
      <c r="F6261" s="104" t="s">
        <v>14834</v>
      </c>
      <c r="G6261" s="105">
        <v>15537</v>
      </c>
      <c r="H6261" s="102" t="s">
        <v>31176</v>
      </c>
      <c r="I6261" s="102" t="s">
        <v>11819</v>
      </c>
      <c r="J6261" s="102" t="s">
        <v>6007</v>
      </c>
      <c r="K6261" s="102"/>
      <c r="L6261" s="111"/>
      <c r="M6261" s="107">
        <v>3</v>
      </c>
      <c r="N6261" s="112" t="s">
        <v>18896</v>
      </c>
      <c r="O6261" s="102" t="s">
        <v>13555</v>
      </c>
      <c r="P6261" s="102"/>
      <c r="Q6261" s="102" t="s">
        <v>29990</v>
      </c>
      <c r="R6261" s="102"/>
      <c r="S6261" s="102"/>
      <c r="T6261" s="102" t="s">
        <v>7789</v>
      </c>
      <c r="U6261" s="102" t="s">
        <v>29989</v>
      </c>
      <c r="V6261" s="109">
        <v>10</v>
      </c>
      <c r="W6261" s="107"/>
      <c r="X6261" s="324"/>
    </row>
    <row r="6262" spans="1:24" ht="12.95" customHeight="1" x14ac:dyDescent="0.2">
      <c r="A6262" s="149">
        <v>32051</v>
      </c>
      <c r="B6262" s="115" t="s">
        <v>19158</v>
      </c>
      <c r="C6262" s="102" t="s">
        <v>13192</v>
      </c>
      <c r="D6262" s="102" t="s">
        <v>1972</v>
      </c>
      <c r="E6262" s="282" t="s">
        <v>8160</v>
      </c>
      <c r="F6262" s="104" t="s">
        <v>14834</v>
      </c>
      <c r="G6262" s="105">
        <v>15537</v>
      </c>
      <c r="H6262" s="102" t="s">
        <v>31176</v>
      </c>
      <c r="I6262" s="102" t="s">
        <v>11819</v>
      </c>
      <c r="J6262" s="102" t="s">
        <v>6007</v>
      </c>
      <c r="K6262" s="102"/>
      <c r="L6262" s="111"/>
      <c r="M6262" s="107">
        <v>2</v>
      </c>
      <c r="N6262" s="112" t="s">
        <v>16014</v>
      </c>
      <c r="O6262" s="102" t="s">
        <v>13555</v>
      </c>
      <c r="P6262" s="102"/>
      <c r="Q6262" s="102" t="s">
        <v>29990</v>
      </c>
      <c r="R6262" s="102"/>
      <c r="S6262" s="102"/>
      <c r="T6262" s="102" t="s">
        <v>7789</v>
      </c>
      <c r="U6262" s="102" t="s">
        <v>29989</v>
      </c>
      <c r="V6262" s="109">
        <v>8</v>
      </c>
      <c r="W6262" s="107"/>
      <c r="X6262" s="324"/>
    </row>
    <row r="6263" spans="1:24" ht="12.95" customHeight="1" x14ac:dyDescent="0.2">
      <c r="A6263" s="149">
        <v>32051</v>
      </c>
      <c r="B6263" s="115" t="s">
        <v>19158</v>
      </c>
      <c r="C6263" s="102" t="s">
        <v>13192</v>
      </c>
      <c r="D6263" s="102" t="s">
        <v>1973</v>
      </c>
      <c r="E6263" s="282" t="s">
        <v>8161</v>
      </c>
      <c r="F6263" s="104" t="s">
        <v>14834</v>
      </c>
      <c r="G6263" s="105">
        <v>15537</v>
      </c>
      <c r="H6263" s="102" t="s">
        <v>31176</v>
      </c>
      <c r="I6263" s="102" t="s">
        <v>11819</v>
      </c>
      <c r="J6263" s="102" t="s">
        <v>6007</v>
      </c>
      <c r="K6263" s="102"/>
      <c r="L6263" s="111"/>
      <c r="M6263" s="107">
        <v>2</v>
      </c>
      <c r="N6263" s="112" t="s">
        <v>18897</v>
      </c>
      <c r="O6263" s="102" t="s">
        <v>13555</v>
      </c>
      <c r="P6263" s="102"/>
      <c r="Q6263" s="102" t="s">
        <v>29990</v>
      </c>
      <c r="R6263" s="102"/>
      <c r="S6263" s="102"/>
      <c r="T6263" s="102" t="s">
        <v>7789</v>
      </c>
      <c r="U6263" s="102" t="s">
        <v>29989</v>
      </c>
      <c r="V6263" s="109">
        <v>8</v>
      </c>
      <c r="W6263" s="107"/>
      <c r="X6263" s="324"/>
    </row>
    <row r="6264" spans="1:24" ht="12.95" customHeight="1" x14ac:dyDescent="0.2">
      <c r="A6264" s="149">
        <v>32051</v>
      </c>
      <c r="B6264" s="115" t="s">
        <v>19158</v>
      </c>
      <c r="C6264" s="102" t="s">
        <v>13192</v>
      </c>
      <c r="D6264" s="102" t="s">
        <v>1974</v>
      </c>
      <c r="E6264" s="282" t="s">
        <v>8162</v>
      </c>
      <c r="F6264" s="104" t="s">
        <v>14834</v>
      </c>
      <c r="G6264" s="105">
        <v>15537</v>
      </c>
      <c r="H6264" s="102" t="s">
        <v>31176</v>
      </c>
      <c r="I6264" s="102" t="s">
        <v>11819</v>
      </c>
      <c r="J6264" s="102" t="s">
        <v>6007</v>
      </c>
      <c r="K6264" s="102"/>
      <c r="L6264" s="111"/>
      <c r="M6264" s="107">
        <v>2</v>
      </c>
      <c r="N6264" s="112" t="s">
        <v>18278</v>
      </c>
      <c r="O6264" s="102" t="s">
        <v>13555</v>
      </c>
      <c r="P6264" s="102"/>
      <c r="Q6264" s="102" t="s">
        <v>29990</v>
      </c>
      <c r="R6264" s="102"/>
      <c r="S6264" s="102"/>
      <c r="T6264" s="102" t="s">
        <v>7789</v>
      </c>
      <c r="U6264" s="102" t="s">
        <v>29989</v>
      </c>
      <c r="V6264" s="109">
        <v>8</v>
      </c>
      <c r="W6264" s="107"/>
      <c r="X6264" s="324"/>
    </row>
    <row r="6265" spans="1:24" ht="12.95" customHeight="1" x14ac:dyDescent="0.2">
      <c r="A6265" s="149">
        <v>32051</v>
      </c>
      <c r="B6265" s="115" t="s">
        <v>19158</v>
      </c>
      <c r="C6265" s="102" t="s">
        <v>13192</v>
      </c>
      <c r="D6265" s="102" t="s">
        <v>1975</v>
      </c>
      <c r="E6265" s="282" t="s">
        <v>8163</v>
      </c>
      <c r="F6265" s="104" t="s">
        <v>14834</v>
      </c>
      <c r="G6265" s="105">
        <v>15537</v>
      </c>
      <c r="H6265" s="102" t="s">
        <v>31176</v>
      </c>
      <c r="I6265" s="102" t="s">
        <v>11819</v>
      </c>
      <c r="J6265" s="102" t="s">
        <v>6007</v>
      </c>
      <c r="K6265" s="102"/>
      <c r="L6265" s="111"/>
      <c r="M6265" s="107">
        <v>2</v>
      </c>
      <c r="N6265" s="112" t="s">
        <v>17440</v>
      </c>
      <c r="O6265" s="102" t="s">
        <v>13555</v>
      </c>
      <c r="P6265" s="102"/>
      <c r="Q6265" s="102" t="s">
        <v>29990</v>
      </c>
      <c r="R6265" s="102"/>
      <c r="S6265" s="102"/>
      <c r="T6265" s="102" t="s">
        <v>7789</v>
      </c>
      <c r="U6265" s="102" t="s">
        <v>29989</v>
      </c>
      <c r="V6265" s="109">
        <v>8</v>
      </c>
      <c r="W6265" s="107"/>
      <c r="X6265" s="324"/>
    </row>
    <row r="6266" spans="1:24" ht="12.95" customHeight="1" x14ac:dyDescent="0.2">
      <c r="A6266" s="149">
        <v>32051</v>
      </c>
      <c r="B6266" s="115" t="s">
        <v>19158</v>
      </c>
      <c r="C6266" s="102" t="s">
        <v>13192</v>
      </c>
      <c r="D6266" s="102" t="s">
        <v>3648</v>
      </c>
      <c r="E6266" s="282" t="s">
        <v>8164</v>
      </c>
      <c r="F6266" s="104" t="s">
        <v>14834</v>
      </c>
      <c r="G6266" s="105">
        <v>15537</v>
      </c>
      <c r="H6266" s="102" t="s">
        <v>31176</v>
      </c>
      <c r="I6266" s="102" t="s">
        <v>11819</v>
      </c>
      <c r="J6266" s="102" t="s">
        <v>6007</v>
      </c>
      <c r="K6266" s="102"/>
      <c r="L6266" s="111"/>
      <c r="M6266" s="107">
        <v>3</v>
      </c>
      <c r="N6266" s="112" t="s">
        <v>18898</v>
      </c>
      <c r="O6266" s="102" t="s">
        <v>13555</v>
      </c>
      <c r="P6266" s="102"/>
      <c r="Q6266" s="102" t="s">
        <v>29990</v>
      </c>
      <c r="R6266" s="102"/>
      <c r="S6266" s="102"/>
      <c r="T6266" s="102" t="s">
        <v>7789</v>
      </c>
      <c r="U6266" s="102" t="s">
        <v>29989</v>
      </c>
      <c r="V6266" s="109">
        <v>10</v>
      </c>
      <c r="W6266" s="107"/>
      <c r="X6266" s="324"/>
    </row>
    <row r="6267" spans="1:24" ht="12.95" customHeight="1" x14ac:dyDescent="0.2">
      <c r="A6267" s="149">
        <v>32082</v>
      </c>
      <c r="B6267" s="115" t="s">
        <v>19158</v>
      </c>
      <c r="C6267" s="103" t="s">
        <v>8674</v>
      </c>
      <c r="D6267" s="102" t="s">
        <v>7026</v>
      </c>
      <c r="E6267" s="282" t="s">
        <v>8165</v>
      </c>
      <c r="F6267" s="283" t="s">
        <v>14834</v>
      </c>
      <c r="G6267" s="105">
        <v>16316</v>
      </c>
      <c r="H6267" s="282" t="s">
        <v>10191</v>
      </c>
      <c r="I6267" s="282" t="s">
        <v>11819</v>
      </c>
      <c r="J6267" s="102"/>
      <c r="K6267" s="102"/>
      <c r="L6267" s="284"/>
      <c r="M6267" s="109">
        <v>3</v>
      </c>
      <c r="N6267" s="112" t="s">
        <v>18899</v>
      </c>
      <c r="O6267" s="102" t="s">
        <v>28993</v>
      </c>
      <c r="P6267" s="102"/>
      <c r="Q6267" s="102" t="s">
        <v>29991</v>
      </c>
      <c r="R6267" s="109"/>
      <c r="S6267" s="102"/>
      <c r="T6267" s="102" t="s">
        <v>20547</v>
      </c>
      <c r="U6267" s="102"/>
      <c r="V6267" s="109">
        <v>6</v>
      </c>
      <c r="W6267" s="107"/>
      <c r="X6267" s="324"/>
    </row>
    <row r="6268" spans="1:24" ht="12.95" customHeight="1" x14ac:dyDescent="0.2">
      <c r="A6268" s="149">
        <v>32112</v>
      </c>
      <c r="B6268" s="115" t="s">
        <v>19158</v>
      </c>
      <c r="C6268" s="102" t="s">
        <v>2126</v>
      </c>
      <c r="D6268" s="102" t="s">
        <v>19191</v>
      </c>
      <c r="E6268" s="282" t="s">
        <v>19192</v>
      </c>
      <c r="F6268" s="104" t="s">
        <v>14834</v>
      </c>
      <c r="G6268" s="105">
        <v>18464</v>
      </c>
      <c r="H6268" s="102" t="s">
        <v>10191</v>
      </c>
      <c r="I6268" s="102" t="s">
        <v>32642</v>
      </c>
      <c r="J6268" s="102" t="s">
        <v>19193</v>
      </c>
      <c r="K6268" s="102"/>
      <c r="L6268" s="111" t="s">
        <v>15226</v>
      </c>
      <c r="M6268" s="102">
        <v>1</v>
      </c>
      <c r="N6268" s="112">
        <v>17</v>
      </c>
      <c r="O6268" s="102" t="s">
        <v>325</v>
      </c>
      <c r="P6268" s="102"/>
      <c r="Q6268" s="102" t="s">
        <v>16764</v>
      </c>
      <c r="R6268" s="102"/>
      <c r="S6268" s="102"/>
      <c r="T6268" s="102" t="s">
        <v>20579</v>
      </c>
      <c r="U6268" s="102"/>
      <c r="V6268" s="102">
        <v>6</v>
      </c>
      <c r="W6268" s="102"/>
      <c r="X6268" s="324"/>
    </row>
    <row r="6269" spans="1:24" ht="12.95" customHeight="1" x14ac:dyDescent="0.2">
      <c r="A6269" s="149">
        <v>32112</v>
      </c>
      <c r="B6269" s="115" t="s">
        <v>19158</v>
      </c>
      <c r="C6269" s="103" t="s">
        <v>2126</v>
      </c>
      <c r="D6269" s="282" t="s">
        <v>7078</v>
      </c>
      <c r="E6269" s="282" t="s">
        <v>8166</v>
      </c>
      <c r="F6269" s="283" t="s">
        <v>14834</v>
      </c>
      <c r="G6269" s="105">
        <v>16316</v>
      </c>
      <c r="H6269" s="282" t="s">
        <v>10191</v>
      </c>
      <c r="I6269" s="282" t="s">
        <v>11819</v>
      </c>
      <c r="J6269" s="102"/>
      <c r="K6269" s="102"/>
      <c r="L6269" s="284"/>
      <c r="M6269" s="109">
        <v>3</v>
      </c>
      <c r="N6269" s="112" t="s">
        <v>32643</v>
      </c>
      <c r="O6269" s="102" t="s">
        <v>28993</v>
      </c>
      <c r="P6269" s="102"/>
      <c r="Q6269" s="102" t="s">
        <v>29991</v>
      </c>
      <c r="R6269" s="109"/>
      <c r="S6269" s="102"/>
      <c r="T6269" s="102" t="s">
        <v>20547</v>
      </c>
      <c r="U6269" s="102"/>
      <c r="V6269" s="109">
        <v>6</v>
      </c>
      <c r="W6269" s="107"/>
      <c r="X6269" s="324"/>
    </row>
    <row r="6270" spans="1:24" ht="12.95" customHeight="1" x14ac:dyDescent="0.2">
      <c r="A6270" s="149">
        <v>32143</v>
      </c>
      <c r="B6270" s="115" t="s">
        <v>19158</v>
      </c>
      <c r="C6270" s="103" t="s">
        <v>2127</v>
      </c>
      <c r="D6270" s="102" t="s">
        <v>19194</v>
      </c>
      <c r="E6270" s="115" t="s">
        <v>19195</v>
      </c>
      <c r="F6270" s="104" t="s">
        <v>14834</v>
      </c>
      <c r="G6270" s="105">
        <v>15523</v>
      </c>
      <c r="H6270" s="102" t="s">
        <v>31176</v>
      </c>
      <c r="I6270" s="102" t="s">
        <v>11819</v>
      </c>
      <c r="J6270" s="102" t="s">
        <v>11052</v>
      </c>
      <c r="K6270" s="102"/>
      <c r="L6270" s="111"/>
      <c r="M6270" s="107">
        <v>2</v>
      </c>
      <c r="N6270" s="112" t="s">
        <v>17310</v>
      </c>
      <c r="O6270" s="102"/>
      <c r="P6270" s="102"/>
      <c r="Q6270" s="102" t="s">
        <v>19527</v>
      </c>
      <c r="R6270" s="109"/>
      <c r="S6270" s="102"/>
      <c r="T6270" s="102" t="s">
        <v>7789</v>
      </c>
      <c r="U6270" s="102"/>
      <c r="V6270" s="109">
        <v>6</v>
      </c>
      <c r="W6270" s="107"/>
      <c r="X6270" s="324"/>
    </row>
    <row r="6271" spans="1:24" ht="12.95" customHeight="1" x14ac:dyDescent="0.2">
      <c r="A6271" s="149">
        <v>32143</v>
      </c>
      <c r="B6271" s="115" t="s">
        <v>19158</v>
      </c>
      <c r="C6271" s="102" t="s">
        <v>2127</v>
      </c>
      <c r="D6271" s="102" t="s">
        <v>5689</v>
      </c>
      <c r="E6271" s="282" t="s">
        <v>8167</v>
      </c>
      <c r="F6271" s="104" t="s">
        <v>14834</v>
      </c>
      <c r="G6271" s="105">
        <v>16316</v>
      </c>
      <c r="H6271" s="102" t="s">
        <v>10191</v>
      </c>
      <c r="I6271" s="102" t="s">
        <v>11819</v>
      </c>
      <c r="J6271" s="102"/>
      <c r="K6271" s="102"/>
      <c r="L6271" s="111"/>
      <c r="M6271" s="102">
        <v>3</v>
      </c>
      <c r="N6271" s="112" t="s">
        <v>18900</v>
      </c>
      <c r="O6271" s="102" t="s">
        <v>28993</v>
      </c>
      <c r="P6271" s="102"/>
      <c r="Q6271" s="102" t="s">
        <v>29991</v>
      </c>
      <c r="R6271" s="109"/>
      <c r="S6271" s="102"/>
      <c r="T6271" s="102" t="s">
        <v>20547</v>
      </c>
      <c r="U6271" s="102"/>
      <c r="V6271" s="109">
        <v>7</v>
      </c>
      <c r="W6271" s="107"/>
      <c r="X6271" s="324"/>
    </row>
    <row r="6272" spans="1:24" ht="12.95" customHeight="1" x14ac:dyDescent="0.2">
      <c r="A6272" s="149">
        <v>32174</v>
      </c>
      <c r="B6272" s="115" t="s">
        <v>19158</v>
      </c>
      <c r="C6272" s="103" t="s">
        <v>1078</v>
      </c>
      <c r="D6272" s="282" t="s">
        <v>19199</v>
      </c>
      <c r="E6272" s="282" t="s">
        <v>19196</v>
      </c>
      <c r="F6272" s="104" t="s">
        <v>14834</v>
      </c>
      <c r="G6272" s="105">
        <v>15478</v>
      </c>
      <c r="H6272" s="282" t="s">
        <v>10103</v>
      </c>
      <c r="I6272" s="282" t="s">
        <v>11819</v>
      </c>
      <c r="J6272" s="282" t="s">
        <v>9758</v>
      </c>
      <c r="K6272" s="102"/>
      <c r="L6272" s="284"/>
      <c r="M6272" s="107">
        <v>0.5</v>
      </c>
      <c r="N6272" s="108" t="s">
        <v>5235</v>
      </c>
      <c r="O6272" s="102" t="s">
        <v>7684</v>
      </c>
      <c r="P6272" s="102"/>
      <c r="Q6272" s="102" t="s">
        <v>17671</v>
      </c>
      <c r="R6272" s="109"/>
      <c r="S6272" s="109"/>
      <c r="T6272" s="109" t="s">
        <v>7789</v>
      </c>
      <c r="U6272" s="109"/>
      <c r="V6272" s="109">
        <v>6</v>
      </c>
      <c r="W6272" s="107"/>
      <c r="X6272" s="324"/>
    </row>
    <row r="6273" spans="1:24" ht="12.95" customHeight="1" x14ac:dyDescent="0.2">
      <c r="A6273" s="149">
        <v>32174</v>
      </c>
      <c r="B6273" s="115" t="s">
        <v>19158</v>
      </c>
      <c r="C6273" s="282" t="s">
        <v>1078</v>
      </c>
      <c r="D6273" s="282" t="s">
        <v>1135</v>
      </c>
      <c r="E6273" s="282" t="s">
        <v>13394</v>
      </c>
      <c r="F6273" s="104" t="s">
        <v>14834</v>
      </c>
      <c r="G6273" s="105">
        <v>16316</v>
      </c>
      <c r="H6273" s="282" t="s">
        <v>10191</v>
      </c>
      <c r="I6273" s="282" t="s">
        <v>11819</v>
      </c>
      <c r="J6273" s="102"/>
      <c r="K6273" s="102"/>
      <c r="L6273" s="284"/>
      <c r="M6273" s="107">
        <v>3</v>
      </c>
      <c r="N6273" s="112" t="s">
        <v>32644</v>
      </c>
      <c r="O6273" s="102" t="s">
        <v>62</v>
      </c>
      <c r="P6273" s="102"/>
      <c r="Q6273" s="102" t="s">
        <v>29991</v>
      </c>
      <c r="R6273" s="109"/>
      <c r="S6273" s="109"/>
      <c r="T6273" s="102" t="s">
        <v>20547</v>
      </c>
      <c r="U6273" s="109"/>
      <c r="V6273" s="109">
        <v>7</v>
      </c>
      <c r="W6273" s="107"/>
      <c r="X6273" s="324"/>
    </row>
    <row r="6274" spans="1:24" ht="12.95" customHeight="1" x14ac:dyDescent="0.2">
      <c r="A6274" s="149">
        <v>32203</v>
      </c>
      <c r="B6274" s="115" t="s">
        <v>19158</v>
      </c>
      <c r="C6274" s="103" t="s">
        <v>1402</v>
      </c>
      <c r="D6274" s="282" t="s">
        <v>139</v>
      </c>
      <c r="E6274" s="282" t="s">
        <v>13395</v>
      </c>
      <c r="F6274" s="104" t="s">
        <v>14834</v>
      </c>
      <c r="G6274" s="105">
        <v>16316</v>
      </c>
      <c r="H6274" s="282" t="s">
        <v>10191</v>
      </c>
      <c r="I6274" s="282" t="s">
        <v>11819</v>
      </c>
      <c r="J6274" s="102"/>
      <c r="K6274" s="102"/>
      <c r="L6274" s="284"/>
      <c r="M6274" s="107">
        <v>3</v>
      </c>
      <c r="N6274" s="112" t="s">
        <v>18901</v>
      </c>
      <c r="O6274" s="102" t="s">
        <v>62</v>
      </c>
      <c r="P6274" s="102"/>
      <c r="Q6274" s="102" t="s">
        <v>29991</v>
      </c>
      <c r="R6274" s="109"/>
      <c r="S6274" s="109"/>
      <c r="T6274" s="102" t="s">
        <v>20547</v>
      </c>
      <c r="U6274" s="109"/>
      <c r="V6274" s="109">
        <v>7</v>
      </c>
      <c r="W6274" s="107"/>
      <c r="X6274" s="324"/>
    </row>
    <row r="6275" spans="1:24" ht="12.95" customHeight="1" x14ac:dyDescent="0.2">
      <c r="A6275" s="149">
        <v>32203</v>
      </c>
      <c r="B6275" s="115" t="s">
        <v>19158</v>
      </c>
      <c r="C6275" s="102" t="s">
        <v>1402</v>
      </c>
      <c r="D6275" s="111" t="s">
        <v>19197</v>
      </c>
      <c r="E6275" s="282" t="s">
        <v>19198</v>
      </c>
      <c r="F6275" s="104" t="s">
        <v>14834</v>
      </c>
      <c r="G6275" s="105">
        <v>16326</v>
      </c>
      <c r="H6275" s="102" t="s">
        <v>11819</v>
      </c>
      <c r="I6275" s="102" t="s">
        <v>10191</v>
      </c>
      <c r="J6275" s="102" t="s">
        <v>8616</v>
      </c>
      <c r="K6275" s="102"/>
      <c r="L6275" s="111" t="s">
        <v>17488</v>
      </c>
      <c r="M6275" s="102">
        <v>1.5</v>
      </c>
      <c r="N6275" s="125" t="s">
        <v>19202</v>
      </c>
      <c r="O6275" s="102" t="s">
        <v>17514</v>
      </c>
      <c r="P6275" s="102"/>
      <c r="Q6275" s="102" t="s">
        <v>19203</v>
      </c>
      <c r="R6275" s="102"/>
      <c r="S6275" s="102"/>
      <c r="T6275" s="102" t="s">
        <v>7789</v>
      </c>
      <c r="U6275" s="102" t="s">
        <v>27317</v>
      </c>
      <c r="V6275" s="102">
        <v>6</v>
      </c>
      <c r="W6275" s="102"/>
      <c r="X6275" s="324"/>
    </row>
    <row r="6276" spans="1:24" ht="12.95" customHeight="1" x14ac:dyDescent="0.2">
      <c r="A6276" s="149">
        <v>32234</v>
      </c>
      <c r="B6276" s="115" t="s">
        <v>19158</v>
      </c>
      <c r="C6276" s="103" t="s">
        <v>1403</v>
      </c>
      <c r="D6276" s="102" t="s">
        <v>19200</v>
      </c>
      <c r="E6276" s="102" t="s">
        <v>19206</v>
      </c>
      <c r="F6276" s="104" t="s">
        <v>14834</v>
      </c>
      <c r="G6276" s="105">
        <v>16333</v>
      </c>
      <c r="H6276" s="102" t="s">
        <v>11819</v>
      </c>
      <c r="I6276" s="102" t="s">
        <v>10191</v>
      </c>
      <c r="J6276" s="102" t="s">
        <v>14929</v>
      </c>
      <c r="K6276" s="102"/>
      <c r="L6276" s="111"/>
      <c r="M6276" s="109">
        <v>0.5</v>
      </c>
      <c r="N6276" s="108">
        <v>13</v>
      </c>
      <c r="O6276" s="102"/>
      <c r="P6276" s="102"/>
      <c r="Q6276" s="102" t="s">
        <v>19674</v>
      </c>
      <c r="R6276" s="109"/>
      <c r="S6276" s="102"/>
      <c r="T6276" s="102" t="s">
        <v>20547</v>
      </c>
      <c r="U6276" s="102"/>
      <c r="V6276" s="109">
        <v>6</v>
      </c>
      <c r="W6276" s="107"/>
      <c r="X6276" s="324"/>
    </row>
    <row r="6277" spans="1:24" ht="12.95" customHeight="1" x14ac:dyDescent="0.2">
      <c r="A6277" s="149">
        <v>32234</v>
      </c>
      <c r="B6277" s="115" t="s">
        <v>19158</v>
      </c>
      <c r="C6277" s="102" t="s">
        <v>1403</v>
      </c>
      <c r="D6277" s="102" t="s">
        <v>13154</v>
      </c>
      <c r="E6277" s="102" t="s">
        <v>19205</v>
      </c>
      <c r="F6277" s="104" t="s">
        <v>14834</v>
      </c>
      <c r="G6277" s="105">
        <v>16427</v>
      </c>
      <c r="H6277" s="102" t="s">
        <v>10191</v>
      </c>
      <c r="I6277" s="102" t="s">
        <v>4890</v>
      </c>
      <c r="J6277" s="102" t="s">
        <v>13367</v>
      </c>
      <c r="K6277" s="102"/>
      <c r="L6277" s="111"/>
      <c r="M6277" s="109">
        <v>2</v>
      </c>
      <c r="N6277" s="112" t="s">
        <v>16858</v>
      </c>
      <c r="O6277" s="102" t="s">
        <v>3620</v>
      </c>
      <c r="P6277" s="102"/>
      <c r="Q6277" s="102" t="s">
        <v>16831</v>
      </c>
      <c r="R6277" s="109"/>
      <c r="S6277" s="102" t="s">
        <v>9435</v>
      </c>
      <c r="T6277" s="102" t="s">
        <v>20547</v>
      </c>
      <c r="U6277" s="102"/>
      <c r="V6277" s="109">
        <v>10</v>
      </c>
      <c r="W6277" s="107"/>
      <c r="X6277" s="324"/>
    </row>
    <row r="6278" spans="1:24" ht="12.95" customHeight="1" x14ac:dyDescent="0.2">
      <c r="A6278" s="149">
        <v>32264</v>
      </c>
      <c r="B6278" s="115" t="s">
        <v>19158</v>
      </c>
      <c r="C6278" s="103" t="s">
        <v>1404</v>
      </c>
      <c r="D6278" s="102" t="s">
        <v>5122</v>
      </c>
      <c r="E6278" s="102" t="s">
        <v>19204</v>
      </c>
      <c r="F6278" s="104" t="s">
        <v>14834</v>
      </c>
      <c r="G6278" s="105">
        <v>15600</v>
      </c>
      <c r="H6278" s="102" t="s">
        <v>11819</v>
      </c>
      <c r="I6278" s="282" t="s">
        <v>10103</v>
      </c>
      <c r="J6278" s="102" t="s">
        <v>9568</v>
      </c>
      <c r="K6278" s="102" t="s">
        <v>1076</v>
      </c>
      <c r="L6278" s="111"/>
      <c r="M6278" s="109">
        <v>1.5</v>
      </c>
      <c r="N6278" s="108" t="s">
        <v>32645</v>
      </c>
      <c r="O6278" s="102" t="s">
        <v>162</v>
      </c>
      <c r="P6278" s="102"/>
      <c r="Q6278" s="102" t="s">
        <v>17727</v>
      </c>
      <c r="R6278" s="109"/>
      <c r="S6278" s="102" t="s">
        <v>9435</v>
      </c>
      <c r="T6278" s="102" t="s">
        <v>7789</v>
      </c>
      <c r="U6278" s="102"/>
      <c r="V6278" s="109">
        <v>8.5</v>
      </c>
      <c r="W6278" s="107"/>
      <c r="X6278" s="324"/>
    </row>
    <row r="6279" spans="1:24" ht="12.95" customHeight="1" x14ac:dyDescent="0.2">
      <c r="A6279" s="149">
        <v>32295</v>
      </c>
      <c r="B6279" s="115" t="s">
        <v>19158</v>
      </c>
      <c r="C6279" s="103" t="s">
        <v>581</v>
      </c>
      <c r="D6279" s="102" t="s">
        <v>13155</v>
      </c>
      <c r="E6279" s="102" t="s">
        <v>19207</v>
      </c>
      <c r="F6279" s="104" t="s">
        <v>14834</v>
      </c>
      <c r="G6279" s="105">
        <v>16492</v>
      </c>
      <c r="H6279" s="102" t="s">
        <v>11819</v>
      </c>
      <c r="I6279" s="102" t="s">
        <v>10191</v>
      </c>
      <c r="J6279" s="102" t="s">
        <v>7989</v>
      </c>
      <c r="K6279" s="102"/>
      <c r="L6279" s="111"/>
      <c r="M6279" s="109">
        <v>0.5</v>
      </c>
      <c r="N6279" s="108">
        <v>16</v>
      </c>
      <c r="O6279" s="102"/>
      <c r="P6279" s="102"/>
      <c r="Q6279" s="102" t="s">
        <v>16096</v>
      </c>
      <c r="R6279" s="109" t="s">
        <v>7035</v>
      </c>
      <c r="S6279" s="102"/>
      <c r="T6279" s="102" t="s">
        <v>20546</v>
      </c>
      <c r="U6279" s="102"/>
      <c r="V6279" s="109">
        <v>4</v>
      </c>
      <c r="W6279" s="107"/>
      <c r="X6279" s="324"/>
    </row>
    <row r="6280" spans="1:24" ht="12.95" customHeight="1" x14ac:dyDescent="0.2">
      <c r="A6280" s="149">
        <v>32325</v>
      </c>
      <c r="B6280" s="115" t="s">
        <v>19158</v>
      </c>
      <c r="C6280" s="103" t="s">
        <v>1005</v>
      </c>
      <c r="D6280" s="102" t="s">
        <v>19201</v>
      </c>
      <c r="E6280" s="102" t="s">
        <v>19208</v>
      </c>
      <c r="F6280" s="174" t="s">
        <v>14834</v>
      </c>
      <c r="G6280" s="105">
        <v>15192</v>
      </c>
      <c r="H6280" s="102" t="s">
        <v>10103</v>
      </c>
      <c r="I6280" s="102" t="s">
        <v>3253</v>
      </c>
      <c r="J6280" s="102" t="s">
        <v>13832</v>
      </c>
      <c r="K6280" s="102"/>
      <c r="L6280" s="111"/>
      <c r="M6280" s="107">
        <v>1</v>
      </c>
      <c r="N6280" s="108" t="s">
        <v>32646</v>
      </c>
      <c r="O6280" s="102"/>
      <c r="P6280" s="102"/>
      <c r="Q6280" s="102" t="s">
        <v>16543</v>
      </c>
      <c r="R6280" s="109"/>
      <c r="S6280" s="102"/>
      <c r="T6280" s="102" t="s">
        <v>20549</v>
      </c>
      <c r="U6280" s="102"/>
      <c r="V6280" s="109">
        <v>6</v>
      </c>
      <c r="W6280" s="107"/>
      <c r="X6280" s="324"/>
    </row>
    <row r="6281" spans="1:24" ht="12.95" customHeight="1" x14ac:dyDescent="0.2">
      <c r="A6281" s="149">
        <v>32356</v>
      </c>
      <c r="B6281" s="115" t="s">
        <v>19158</v>
      </c>
      <c r="C6281" s="103" t="s">
        <v>1006</v>
      </c>
      <c r="D6281" s="102" t="s">
        <v>19209</v>
      </c>
      <c r="E6281" s="102" t="s">
        <v>19210</v>
      </c>
      <c r="F6281" s="104" t="s">
        <v>14834</v>
      </c>
      <c r="G6281" s="105">
        <v>16316</v>
      </c>
      <c r="H6281" s="102" t="s">
        <v>4890</v>
      </c>
      <c r="I6281" s="102" t="s">
        <v>10191</v>
      </c>
      <c r="J6281" s="124"/>
      <c r="K6281" s="102"/>
      <c r="L6281" s="111"/>
      <c r="M6281" s="109">
        <v>3</v>
      </c>
      <c r="N6281" s="112" t="s">
        <v>18902</v>
      </c>
      <c r="O6281" s="102" t="s">
        <v>17422</v>
      </c>
      <c r="P6281" s="102"/>
      <c r="Q6281" s="102" t="s">
        <v>16764</v>
      </c>
      <c r="R6281" s="109"/>
      <c r="S6281" s="102"/>
      <c r="T6281" s="102" t="s">
        <v>20547</v>
      </c>
      <c r="U6281" s="102"/>
      <c r="V6281" s="109">
        <v>6</v>
      </c>
      <c r="W6281" s="107"/>
      <c r="X6281" s="324"/>
    </row>
    <row r="6282" spans="1:24" ht="12.95" customHeight="1" x14ac:dyDescent="0.2">
      <c r="A6282" s="149">
        <v>32356</v>
      </c>
      <c r="B6282" s="115" t="s">
        <v>19158</v>
      </c>
      <c r="C6282" s="102" t="s">
        <v>1006</v>
      </c>
      <c r="D6282" s="102" t="s">
        <v>13831</v>
      </c>
      <c r="E6282" s="115" t="s">
        <v>19211</v>
      </c>
      <c r="F6282" s="104" t="s">
        <v>14834</v>
      </c>
      <c r="G6282" s="105">
        <v>15899</v>
      </c>
      <c r="H6282" s="102" t="s">
        <v>11819</v>
      </c>
      <c r="I6282" s="102" t="s">
        <v>10103</v>
      </c>
      <c r="J6282" s="102" t="s">
        <v>11637</v>
      </c>
      <c r="K6282" s="102"/>
      <c r="L6282" s="133" t="s">
        <v>10018</v>
      </c>
      <c r="M6282" s="109">
        <v>1</v>
      </c>
      <c r="N6282" s="112">
        <v>18</v>
      </c>
      <c r="O6282" s="102" t="s">
        <v>16666</v>
      </c>
      <c r="P6282" s="102"/>
      <c r="Q6282" s="102"/>
      <c r="R6282" s="109"/>
      <c r="S6282" s="102"/>
      <c r="T6282" s="102" t="s">
        <v>7789</v>
      </c>
      <c r="U6282" s="102"/>
      <c r="V6282" s="109">
        <v>5</v>
      </c>
      <c r="W6282" s="107"/>
      <c r="X6282" s="324"/>
    </row>
    <row r="6283" spans="1:24" ht="12.95" customHeight="1" x14ac:dyDescent="0.2">
      <c r="A6283" s="149">
        <v>32387</v>
      </c>
      <c r="B6283" s="115" t="s">
        <v>19158</v>
      </c>
      <c r="C6283" s="103" t="s">
        <v>1007</v>
      </c>
      <c r="D6283" s="102" t="s">
        <v>2746</v>
      </c>
      <c r="E6283" s="102" t="s">
        <v>14787</v>
      </c>
      <c r="F6283" s="104" t="s">
        <v>14834</v>
      </c>
      <c r="G6283" s="105">
        <v>15899</v>
      </c>
      <c r="H6283" s="102" t="s">
        <v>10103</v>
      </c>
      <c r="I6283" s="102" t="s">
        <v>11819</v>
      </c>
      <c r="J6283" s="102" t="s">
        <v>11637</v>
      </c>
      <c r="K6283" s="102"/>
      <c r="L6283" s="111"/>
      <c r="M6283" s="109">
        <v>1</v>
      </c>
      <c r="N6283" s="112" t="s">
        <v>6429</v>
      </c>
      <c r="O6283" s="102" t="s">
        <v>2917</v>
      </c>
      <c r="P6283" s="102"/>
      <c r="Q6283" s="102"/>
      <c r="R6283" s="109"/>
      <c r="S6283" s="102"/>
      <c r="T6283" s="102" t="s">
        <v>7789</v>
      </c>
      <c r="U6283" s="102"/>
      <c r="V6283" s="109">
        <v>30</v>
      </c>
      <c r="W6283" s="107"/>
      <c r="X6283" s="324"/>
    </row>
    <row r="6284" spans="1:24" ht="12.95" customHeight="1" x14ac:dyDescent="0.2">
      <c r="A6284" s="149">
        <v>32417</v>
      </c>
      <c r="B6284" s="115" t="s">
        <v>19158</v>
      </c>
      <c r="C6284" s="103" t="s">
        <v>3747</v>
      </c>
      <c r="D6284" s="102" t="s">
        <v>19212</v>
      </c>
      <c r="E6284" s="115" t="s">
        <v>19218</v>
      </c>
      <c r="F6284" s="104" t="s">
        <v>14834</v>
      </c>
      <c r="G6284" s="105">
        <v>15670</v>
      </c>
      <c r="H6284" s="102" t="s">
        <v>11819</v>
      </c>
      <c r="I6284" s="102" t="s">
        <v>10191</v>
      </c>
      <c r="J6284" s="102" t="s">
        <v>6428</v>
      </c>
      <c r="K6284" s="102"/>
      <c r="L6284" s="111"/>
      <c r="M6284" s="109">
        <v>1</v>
      </c>
      <c r="N6284" s="112" t="s">
        <v>2482</v>
      </c>
      <c r="O6284" s="102" t="s">
        <v>20609</v>
      </c>
      <c r="P6284" s="102" t="s">
        <v>162</v>
      </c>
      <c r="Q6284" s="102" t="s">
        <v>19478</v>
      </c>
      <c r="R6284" s="109"/>
      <c r="S6284" s="102"/>
      <c r="T6284" s="102" t="s">
        <v>14962</v>
      </c>
      <c r="U6284" s="102" t="s">
        <v>29992</v>
      </c>
      <c r="V6284" s="109">
        <v>7</v>
      </c>
      <c r="W6284" s="107"/>
      <c r="X6284" s="324"/>
    </row>
    <row r="6285" spans="1:24" ht="12.95" customHeight="1" x14ac:dyDescent="0.2">
      <c r="A6285" s="149">
        <v>32417</v>
      </c>
      <c r="B6285" s="115" t="s">
        <v>19158</v>
      </c>
      <c r="C6285" s="102" t="s">
        <v>3747</v>
      </c>
      <c r="D6285" s="102" t="s">
        <v>19213</v>
      </c>
      <c r="E6285" s="115" t="s">
        <v>19219</v>
      </c>
      <c r="F6285" s="104" t="s">
        <v>14834</v>
      </c>
      <c r="G6285" s="105">
        <v>14580</v>
      </c>
      <c r="H6285" s="102" t="s">
        <v>3253</v>
      </c>
      <c r="I6285" s="102" t="s">
        <v>10103</v>
      </c>
      <c r="J6285" s="102" t="s">
        <v>1024</v>
      </c>
      <c r="K6285" s="102" t="s">
        <v>6799</v>
      </c>
      <c r="L6285" s="111"/>
      <c r="M6285" s="109">
        <v>1</v>
      </c>
      <c r="N6285" s="112">
        <v>32</v>
      </c>
      <c r="O6285" s="102" t="s">
        <v>5985</v>
      </c>
      <c r="P6285" s="102"/>
      <c r="Q6285" s="102" t="s">
        <v>20675</v>
      </c>
      <c r="R6285" s="109"/>
      <c r="S6285" s="102"/>
      <c r="T6285" s="102" t="s">
        <v>20549</v>
      </c>
      <c r="U6285" s="102" t="s">
        <v>32647</v>
      </c>
      <c r="V6285" s="109">
        <v>8.5</v>
      </c>
      <c r="W6285" s="107"/>
      <c r="X6285" s="324"/>
    </row>
    <row r="6286" spans="1:24" ht="12.95" customHeight="1" x14ac:dyDescent="0.2">
      <c r="A6286" s="149">
        <v>32448</v>
      </c>
      <c r="B6286" s="115" t="s">
        <v>19158</v>
      </c>
      <c r="C6286" s="103" t="s">
        <v>284</v>
      </c>
      <c r="D6286" s="102" t="s">
        <v>19214</v>
      </c>
      <c r="E6286" s="115" t="s">
        <v>19220</v>
      </c>
      <c r="F6286" s="104" t="s">
        <v>14834</v>
      </c>
      <c r="G6286" s="105">
        <v>15265</v>
      </c>
      <c r="H6286" s="102" t="s">
        <v>10103</v>
      </c>
      <c r="I6286" s="102" t="s">
        <v>11819</v>
      </c>
      <c r="J6286" s="102" t="s">
        <v>8452</v>
      </c>
      <c r="K6286" s="102"/>
      <c r="L6286" s="111"/>
      <c r="M6286" s="109">
        <v>3</v>
      </c>
      <c r="N6286" s="112" t="s">
        <v>16697</v>
      </c>
      <c r="O6286" s="102" t="s">
        <v>12721</v>
      </c>
      <c r="P6286" s="102" t="s">
        <v>15889</v>
      </c>
      <c r="Q6286" s="102" t="s">
        <v>27648</v>
      </c>
      <c r="R6286" s="109"/>
      <c r="S6286" s="102"/>
      <c r="T6286" s="102" t="s">
        <v>7789</v>
      </c>
      <c r="U6286" s="102" t="s">
        <v>6855</v>
      </c>
      <c r="V6286" s="109">
        <v>11.5</v>
      </c>
      <c r="W6286" s="107"/>
      <c r="X6286" s="324"/>
    </row>
    <row r="6287" spans="1:24" ht="12.95" customHeight="1" x14ac:dyDescent="0.2">
      <c r="A6287" s="149">
        <v>32448</v>
      </c>
      <c r="B6287" s="115" t="s">
        <v>19158</v>
      </c>
      <c r="C6287" s="102" t="s">
        <v>284</v>
      </c>
      <c r="D6287" s="102" t="s">
        <v>19215</v>
      </c>
      <c r="E6287" s="115" t="s">
        <v>19221</v>
      </c>
      <c r="F6287" s="104" t="s">
        <v>14834</v>
      </c>
      <c r="G6287" s="105">
        <v>15687</v>
      </c>
      <c r="H6287" s="102" t="s">
        <v>10103</v>
      </c>
      <c r="I6287" s="102" t="s">
        <v>11819</v>
      </c>
      <c r="J6287" s="102" t="s">
        <v>7092</v>
      </c>
      <c r="K6287" s="102"/>
      <c r="L6287" s="133" t="s">
        <v>10018</v>
      </c>
      <c r="M6287" s="109">
        <v>5</v>
      </c>
      <c r="N6287" s="112" t="s">
        <v>18903</v>
      </c>
      <c r="O6287" s="102" t="s">
        <v>29993</v>
      </c>
      <c r="P6287" s="102"/>
      <c r="Q6287" s="102"/>
      <c r="R6287" s="109"/>
      <c r="S6287" s="102"/>
      <c r="T6287" s="102" t="s">
        <v>7789</v>
      </c>
      <c r="U6287" s="102"/>
      <c r="V6287" s="109">
        <v>8</v>
      </c>
      <c r="W6287" s="107"/>
      <c r="X6287" s="324"/>
    </row>
    <row r="6288" spans="1:24" ht="12.95" customHeight="1" x14ac:dyDescent="0.2">
      <c r="A6288" s="149">
        <v>32478</v>
      </c>
      <c r="B6288" s="115" t="s">
        <v>19158</v>
      </c>
      <c r="C6288" s="103" t="s">
        <v>285</v>
      </c>
      <c r="D6288" s="102" t="s">
        <v>19216</v>
      </c>
      <c r="E6288" s="115" t="s">
        <v>19222</v>
      </c>
      <c r="F6288" s="104" t="s">
        <v>14834</v>
      </c>
      <c r="G6288" s="105">
        <v>15295</v>
      </c>
      <c r="H6288" s="102" t="s">
        <v>10103</v>
      </c>
      <c r="I6288" s="102" t="s">
        <v>11819</v>
      </c>
      <c r="J6288" s="102" t="s">
        <v>13833</v>
      </c>
      <c r="K6288" s="102"/>
      <c r="L6288" s="111"/>
      <c r="M6288" s="109">
        <v>0.75</v>
      </c>
      <c r="N6288" s="108" t="s">
        <v>12955</v>
      </c>
      <c r="O6288" s="102"/>
      <c r="P6288" s="102" t="s">
        <v>162</v>
      </c>
      <c r="Q6288" s="102" t="s">
        <v>16885</v>
      </c>
      <c r="R6288" s="109" t="s">
        <v>7035</v>
      </c>
      <c r="S6288" s="102" t="s">
        <v>8315</v>
      </c>
      <c r="T6288" s="102" t="s">
        <v>7789</v>
      </c>
      <c r="U6288" s="102" t="s">
        <v>2875</v>
      </c>
      <c r="V6288" s="109">
        <v>5</v>
      </c>
      <c r="W6288" s="107"/>
      <c r="X6288" s="324"/>
    </row>
    <row r="6289" spans="1:24" ht="12.95" customHeight="1" x14ac:dyDescent="0.2">
      <c r="A6289" s="149">
        <v>32478</v>
      </c>
      <c r="B6289" s="115" t="s">
        <v>19158</v>
      </c>
      <c r="C6289" s="102" t="s">
        <v>285</v>
      </c>
      <c r="D6289" s="102" t="s">
        <v>19217</v>
      </c>
      <c r="E6289" s="115" t="s">
        <v>19223</v>
      </c>
      <c r="F6289" s="104" t="s">
        <v>14834</v>
      </c>
      <c r="G6289" s="105">
        <v>15897</v>
      </c>
      <c r="H6289" s="102" t="s">
        <v>10191</v>
      </c>
      <c r="I6289" s="102" t="s">
        <v>11819</v>
      </c>
      <c r="J6289" s="102" t="s">
        <v>14355</v>
      </c>
      <c r="K6289" s="102"/>
      <c r="L6289" s="111"/>
      <c r="M6289" s="109">
        <v>2</v>
      </c>
      <c r="N6289" s="112" t="s">
        <v>18387</v>
      </c>
      <c r="O6289" s="102" t="s">
        <v>12252</v>
      </c>
      <c r="P6289" s="102"/>
      <c r="Q6289" s="102" t="s">
        <v>15837</v>
      </c>
      <c r="R6289" s="109"/>
      <c r="S6289" s="102"/>
      <c r="T6289" s="102" t="s">
        <v>21275</v>
      </c>
      <c r="U6289" s="102"/>
      <c r="V6289" s="109">
        <v>7</v>
      </c>
      <c r="W6289" s="107"/>
      <c r="X6289" s="324"/>
    </row>
    <row r="6290" spans="1:24" ht="12.95" customHeight="1" x14ac:dyDescent="0.2">
      <c r="A6290" s="149">
        <v>32509</v>
      </c>
      <c r="B6290" s="115" t="s">
        <v>19158</v>
      </c>
      <c r="C6290" s="103" t="s">
        <v>286</v>
      </c>
      <c r="D6290" s="102" t="s">
        <v>19224</v>
      </c>
      <c r="E6290" s="115" t="s">
        <v>19225</v>
      </c>
      <c r="F6290" s="104" t="s">
        <v>14834</v>
      </c>
      <c r="G6290" s="105">
        <v>16335</v>
      </c>
      <c r="H6290" s="102" t="s">
        <v>11819</v>
      </c>
      <c r="I6290" s="102" t="s">
        <v>10191</v>
      </c>
      <c r="J6290" s="102" t="s">
        <v>5195</v>
      </c>
      <c r="K6290" s="102"/>
      <c r="L6290" s="111"/>
      <c r="M6290" s="107">
        <v>1</v>
      </c>
      <c r="N6290" s="108" t="s">
        <v>32648</v>
      </c>
      <c r="O6290" s="102"/>
      <c r="P6290" s="102"/>
      <c r="Q6290" s="102" t="s">
        <v>18156</v>
      </c>
      <c r="R6290" s="109"/>
      <c r="S6290" s="102"/>
      <c r="T6290" s="102" t="s">
        <v>20547</v>
      </c>
      <c r="U6290" s="102"/>
      <c r="V6290" s="109">
        <v>6</v>
      </c>
      <c r="W6290" s="107"/>
      <c r="X6290" s="324"/>
    </row>
    <row r="6291" spans="1:24" ht="12.95" customHeight="1" x14ac:dyDescent="0.2">
      <c r="A6291" s="149">
        <v>32509</v>
      </c>
      <c r="B6291" s="115" t="s">
        <v>19158</v>
      </c>
      <c r="C6291" s="102" t="s">
        <v>286</v>
      </c>
      <c r="D6291" s="111" t="s">
        <v>11514</v>
      </c>
      <c r="E6291" s="282" t="s">
        <v>19226</v>
      </c>
      <c r="F6291" s="104" t="s">
        <v>14834</v>
      </c>
      <c r="G6291" s="105">
        <v>15316</v>
      </c>
      <c r="H6291" s="102" t="s">
        <v>11819</v>
      </c>
      <c r="I6291" s="102" t="s">
        <v>10103</v>
      </c>
      <c r="J6291" s="102" t="s">
        <v>19227</v>
      </c>
      <c r="K6291" s="102"/>
      <c r="L6291" s="111" t="s">
        <v>2786</v>
      </c>
      <c r="M6291" s="102">
        <v>2</v>
      </c>
      <c r="N6291" s="112" t="s">
        <v>18158</v>
      </c>
      <c r="O6291" s="102" t="s">
        <v>17511</v>
      </c>
      <c r="P6291" s="102" t="s">
        <v>9125</v>
      </c>
      <c r="Q6291" s="102" t="s">
        <v>19228</v>
      </c>
      <c r="R6291" s="102"/>
      <c r="S6291" s="102"/>
      <c r="T6291" s="102" t="s">
        <v>7789</v>
      </c>
      <c r="U6291" s="102" t="s">
        <v>19229</v>
      </c>
      <c r="V6291" s="102">
        <v>8</v>
      </c>
      <c r="W6291" s="102"/>
      <c r="X6291" s="324"/>
    </row>
    <row r="6292" spans="1:24" ht="12.95" customHeight="1" x14ac:dyDescent="0.2">
      <c r="A6292" s="149">
        <v>32540</v>
      </c>
      <c r="B6292" s="115" t="s">
        <v>19158</v>
      </c>
      <c r="C6292" s="103" t="s">
        <v>287</v>
      </c>
      <c r="D6292" s="102" t="s">
        <v>13384</v>
      </c>
      <c r="E6292" s="115" t="s">
        <v>1922</v>
      </c>
      <c r="F6292" s="104" t="s">
        <v>14834</v>
      </c>
      <c r="G6292" s="105">
        <v>15116</v>
      </c>
      <c r="H6292" s="102" t="s">
        <v>11819</v>
      </c>
      <c r="I6292" s="102" t="s">
        <v>30655</v>
      </c>
      <c r="J6292" s="102" t="s">
        <v>7482</v>
      </c>
      <c r="K6292" s="102"/>
      <c r="L6292" s="111"/>
      <c r="M6292" s="109">
        <v>5</v>
      </c>
      <c r="N6292" s="112" t="s">
        <v>18904</v>
      </c>
      <c r="O6292" s="102"/>
      <c r="P6292" s="102"/>
      <c r="Q6292" s="102"/>
      <c r="R6292" s="109"/>
      <c r="S6292" s="102"/>
      <c r="T6292" s="102" t="s">
        <v>21275</v>
      </c>
      <c r="U6292" s="102" t="s">
        <v>5470</v>
      </c>
      <c r="V6292" s="109">
        <v>15</v>
      </c>
      <c r="W6292" s="107"/>
      <c r="X6292" s="324"/>
    </row>
    <row r="6293" spans="1:24" ht="12.95" customHeight="1" x14ac:dyDescent="0.2">
      <c r="A6293" s="149">
        <v>32540</v>
      </c>
      <c r="B6293" s="115" t="s">
        <v>19158</v>
      </c>
      <c r="C6293" s="102" t="s">
        <v>287</v>
      </c>
      <c r="D6293" s="128" t="s">
        <v>5196</v>
      </c>
      <c r="E6293" s="115" t="s">
        <v>1922</v>
      </c>
      <c r="F6293" s="104" t="s">
        <v>14834</v>
      </c>
      <c r="G6293" s="105">
        <v>15116</v>
      </c>
      <c r="H6293" s="102" t="s">
        <v>30655</v>
      </c>
      <c r="I6293" s="102" t="s">
        <v>11819</v>
      </c>
      <c r="J6293" s="128" t="s">
        <v>29994</v>
      </c>
      <c r="K6293" s="128"/>
      <c r="L6293" s="143"/>
      <c r="M6293" s="145">
        <v>2</v>
      </c>
      <c r="N6293" s="144" t="s">
        <v>18905</v>
      </c>
      <c r="O6293" s="128"/>
      <c r="P6293" s="128" t="s">
        <v>162</v>
      </c>
      <c r="Q6293" s="128" t="s">
        <v>19625</v>
      </c>
      <c r="R6293" s="145"/>
      <c r="S6293" s="128"/>
      <c r="T6293" s="102" t="s">
        <v>21275</v>
      </c>
      <c r="U6293" s="128" t="s">
        <v>2817</v>
      </c>
      <c r="V6293" s="145">
        <v>5</v>
      </c>
      <c r="W6293" s="130"/>
      <c r="X6293" s="324"/>
    </row>
    <row r="6294" spans="1:24" ht="12.95" customHeight="1" x14ac:dyDescent="0.2">
      <c r="A6294" s="149">
        <v>32540</v>
      </c>
      <c r="B6294" s="115" t="s">
        <v>19158</v>
      </c>
      <c r="C6294" s="102" t="s">
        <v>287</v>
      </c>
      <c r="D6294" s="102" t="s">
        <v>4611</v>
      </c>
      <c r="E6294" s="115" t="s">
        <v>1922</v>
      </c>
      <c r="F6294" s="104" t="s">
        <v>14834</v>
      </c>
      <c r="G6294" s="105">
        <v>15116</v>
      </c>
      <c r="H6294" s="102" t="s">
        <v>30655</v>
      </c>
      <c r="I6294" s="102" t="s">
        <v>11819</v>
      </c>
      <c r="J6294" s="102" t="s">
        <v>14096</v>
      </c>
      <c r="K6294" s="102"/>
      <c r="L6294" s="111"/>
      <c r="M6294" s="109">
        <v>3</v>
      </c>
      <c r="N6294" s="112" t="s">
        <v>16102</v>
      </c>
      <c r="O6294" s="102"/>
      <c r="P6294" s="102" t="s">
        <v>162</v>
      </c>
      <c r="Q6294" s="102" t="s">
        <v>16511</v>
      </c>
      <c r="R6294" s="109"/>
      <c r="S6294" s="102"/>
      <c r="T6294" s="102" t="s">
        <v>21275</v>
      </c>
      <c r="U6294" s="102" t="s">
        <v>5255</v>
      </c>
      <c r="V6294" s="109">
        <v>5</v>
      </c>
      <c r="W6294" s="107"/>
      <c r="X6294" s="324"/>
    </row>
    <row r="6295" spans="1:24" ht="12.95" customHeight="1" x14ac:dyDescent="0.2">
      <c r="A6295" s="149">
        <v>32540</v>
      </c>
      <c r="B6295" s="115" t="s">
        <v>19158</v>
      </c>
      <c r="C6295" s="102" t="s">
        <v>287</v>
      </c>
      <c r="D6295" s="102" t="s">
        <v>5256</v>
      </c>
      <c r="E6295" s="115" t="s">
        <v>1922</v>
      </c>
      <c r="F6295" s="104" t="s">
        <v>14834</v>
      </c>
      <c r="G6295" s="105">
        <v>15116</v>
      </c>
      <c r="H6295" s="102" t="s">
        <v>30655</v>
      </c>
      <c r="I6295" s="102" t="s">
        <v>11819</v>
      </c>
      <c r="J6295" s="102" t="s">
        <v>7871</v>
      </c>
      <c r="K6295" s="102"/>
      <c r="L6295" s="111"/>
      <c r="M6295" s="107">
        <v>2</v>
      </c>
      <c r="N6295" s="112" t="s">
        <v>15954</v>
      </c>
      <c r="O6295" s="102"/>
      <c r="P6295" s="102" t="s">
        <v>9125</v>
      </c>
      <c r="Q6295" s="102" t="s">
        <v>19625</v>
      </c>
      <c r="R6295" s="109"/>
      <c r="S6295" s="102"/>
      <c r="T6295" s="102" t="s">
        <v>21275</v>
      </c>
      <c r="U6295" s="102" t="s">
        <v>32649</v>
      </c>
      <c r="V6295" s="109">
        <v>5</v>
      </c>
      <c r="W6295" s="107"/>
      <c r="X6295" s="324"/>
    </row>
    <row r="6296" spans="1:24" ht="12.95" customHeight="1" x14ac:dyDescent="0.2">
      <c r="A6296" s="149">
        <v>32568</v>
      </c>
      <c r="B6296" s="115" t="s">
        <v>19158</v>
      </c>
      <c r="C6296" s="103" t="s">
        <v>288</v>
      </c>
      <c r="D6296" s="102" t="s">
        <v>19230</v>
      </c>
      <c r="E6296" s="115" t="s">
        <v>19231</v>
      </c>
      <c r="F6296" s="104" t="s">
        <v>14834</v>
      </c>
      <c r="G6296" s="105">
        <v>15745</v>
      </c>
      <c r="H6296" s="102" t="s">
        <v>11819</v>
      </c>
      <c r="I6296" s="102" t="s">
        <v>10103</v>
      </c>
      <c r="J6296" s="102" t="s">
        <v>529</v>
      </c>
      <c r="K6296" s="102"/>
      <c r="L6296" s="111"/>
      <c r="M6296" s="107">
        <v>2</v>
      </c>
      <c r="N6296" s="112" t="s">
        <v>16858</v>
      </c>
      <c r="O6296" s="102" t="s">
        <v>16499</v>
      </c>
      <c r="P6296" s="102"/>
      <c r="Q6296" s="102" t="s">
        <v>17446</v>
      </c>
      <c r="R6296" s="109"/>
      <c r="S6296" s="102"/>
      <c r="T6296" s="102" t="s">
        <v>7789</v>
      </c>
      <c r="U6296" s="102"/>
      <c r="V6296" s="109">
        <v>7</v>
      </c>
      <c r="W6296" s="107"/>
      <c r="X6296" s="324"/>
    </row>
    <row r="6297" spans="1:24" ht="12.95" customHeight="1" x14ac:dyDescent="0.2">
      <c r="A6297" s="149">
        <v>32568</v>
      </c>
      <c r="B6297" s="115" t="s">
        <v>19158</v>
      </c>
      <c r="C6297" s="102" t="s">
        <v>288</v>
      </c>
      <c r="D6297" s="102" t="s">
        <v>112</v>
      </c>
      <c r="E6297" s="115" t="s">
        <v>19232</v>
      </c>
      <c r="F6297" s="104" t="s">
        <v>14834</v>
      </c>
      <c r="G6297" s="105">
        <v>16353</v>
      </c>
      <c r="H6297" s="102" t="s">
        <v>32650</v>
      </c>
      <c r="I6297" s="102" t="s">
        <v>10103</v>
      </c>
      <c r="J6297" s="102" t="s">
        <v>14281</v>
      </c>
      <c r="K6297" s="102"/>
      <c r="L6297" s="111"/>
      <c r="M6297" s="107">
        <v>2</v>
      </c>
      <c r="N6297" s="112" t="s">
        <v>16390</v>
      </c>
      <c r="O6297" s="102" t="s">
        <v>12721</v>
      </c>
      <c r="P6297" s="102" t="s">
        <v>162</v>
      </c>
      <c r="Q6297" s="102" t="s">
        <v>19733</v>
      </c>
      <c r="R6297" s="109"/>
      <c r="S6297" s="102"/>
      <c r="T6297" s="102" t="s">
        <v>7789</v>
      </c>
      <c r="U6297" s="102" t="s">
        <v>5544</v>
      </c>
      <c r="V6297" s="109">
        <v>6</v>
      </c>
      <c r="W6297" s="107"/>
      <c r="X6297" s="324"/>
    </row>
    <row r="6298" spans="1:24" ht="12.95" customHeight="1" x14ac:dyDescent="0.2">
      <c r="A6298" s="149">
        <v>32599</v>
      </c>
      <c r="B6298" s="115" t="s">
        <v>19158</v>
      </c>
      <c r="C6298" s="102" t="s">
        <v>13470</v>
      </c>
      <c r="D6298" s="111" t="s">
        <v>19233</v>
      </c>
      <c r="E6298" s="115" t="s">
        <v>19234</v>
      </c>
      <c r="F6298" s="104" t="s">
        <v>14834</v>
      </c>
      <c r="G6298" s="105">
        <v>16430</v>
      </c>
      <c r="H6298" s="102" t="s">
        <v>10191</v>
      </c>
      <c r="I6298" s="102" t="s">
        <v>11819</v>
      </c>
      <c r="J6298" s="102" t="s">
        <v>13367</v>
      </c>
      <c r="K6298" s="102"/>
      <c r="L6298" s="111" t="s">
        <v>17780</v>
      </c>
      <c r="M6298" s="102">
        <v>1</v>
      </c>
      <c r="N6298" s="125" t="s">
        <v>32651</v>
      </c>
      <c r="O6298" s="102" t="s">
        <v>12252</v>
      </c>
      <c r="P6298" s="102" t="s">
        <v>9125</v>
      </c>
      <c r="Q6298" s="102" t="s">
        <v>19101</v>
      </c>
      <c r="R6298" s="102"/>
      <c r="S6298" s="102"/>
      <c r="T6298" s="102" t="s">
        <v>20547</v>
      </c>
      <c r="U6298" s="102" t="s">
        <v>17198</v>
      </c>
      <c r="V6298" s="102">
        <v>9</v>
      </c>
      <c r="W6298" s="102"/>
      <c r="X6298" s="324"/>
    </row>
    <row r="6299" spans="1:24" ht="12.95" customHeight="1" x14ac:dyDescent="0.2">
      <c r="A6299" s="149">
        <v>32599</v>
      </c>
      <c r="B6299" s="115" t="s">
        <v>19158</v>
      </c>
      <c r="C6299" s="103" t="s">
        <v>13470</v>
      </c>
      <c r="D6299" s="111" t="s">
        <v>13385</v>
      </c>
      <c r="E6299" s="115" t="s">
        <v>19235</v>
      </c>
      <c r="F6299" s="104" t="s">
        <v>14834</v>
      </c>
      <c r="G6299" s="105">
        <v>16546</v>
      </c>
      <c r="H6299" s="102" t="s">
        <v>11819</v>
      </c>
      <c r="I6299" s="102" t="s">
        <v>10103</v>
      </c>
      <c r="J6299" s="102" t="s">
        <v>19236</v>
      </c>
      <c r="K6299" s="102"/>
      <c r="L6299" s="111" t="s">
        <v>17788</v>
      </c>
      <c r="M6299" s="102">
        <v>3</v>
      </c>
      <c r="N6299" s="112" t="s">
        <v>19237</v>
      </c>
      <c r="O6299" s="102" t="s">
        <v>19238</v>
      </c>
      <c r="P6299" s="102" t="s">
        <v>9125</v>
      </c>
      <c r="Q6299" s="102" t="s">
        <v>19239</v>
      </c>
      <c r="R6299" s="102"/>
      <c r="S6299" s="102" t="s">
        <v>8315</v>
      </c>
      <c r="T6299" s="102" t="s">
        <v>7789</v>
      </c>
      <c r="U6299" s="102" t="s">
        <v>16631</v>
      </c>
      <c r="V6299" s="102">
        <v>9</v>
      </c>
      <c r="W6299" s="102"/>
      <c r="X6299" s="324"/>
    </row>
    <row r="6300" spans="1:24" ht="12.95" customHeight="1" x14ac:dyDescent="0.2">
      <c r="A6300" s="149">
        <v>32629</v>
      </c>
      <c r="B6300" s="115" t="s">
        <v>19158</v>
      </c>
      <c r="C6300" s="103" t="s">
        <v>11217</v>
      </c>
      <c r="D6300" s="102" t="s">
        <v>2112</v>
      </c>
      <c r="E6300" s="115" t="s">
        <v>19240</v>
      </c>
      <c r="F6300" s="104" t="s">
        <v>14834</v>
      </c>
      <c r="G6300" s="105">
        <v>15898</v>
      </c>
      <c r="H6300" s="102" t="s">
        <v>10191</v>
      </c>
      <c r="I6300" s="102" t="s">
        <v>11819</v>
      </c>
      <c r="J6300" s="102" t="s">
        <v>2093</v>
      </c>
      <c r="K6300" s="102"/>
      <c r="L6300" s="111"/>
      <c r="M6300" s="107">
        <v>1</v>
      </c>
      <c r="N6300" s="112" t="s">
        <v>8214</v>
      </c>
      <c r="O6300" s="102" t="s">
        <v>13460</v>
      </c>
      <c r="P6300" s="102"/>
      <c r="Q6300" s="102" t="s">
        <v>17527</v>
      </c>
      <c r="R6300" s="109"/>
      <c r="S6300" s="102"/>
      <c r="T6300" s="102" t="s">
        <v>21275</v>
      </c>
      <c r="U6300" s="102"/>
      <c r="V6300" s="109">
        <v>10</v>
      </c>
      <c r="W6300" s="107"/>
      <c r="X6300" s="324"/>
    </row>
    <row r="6301" spans="1:24" ht="12.95" customHeight="1" x14ac:dyDescent="0.2">
      <c r="A6301" s="149">
        <v>32629</v>
      </c>
      <c r="B6301" s="115" t="s">
        <v>19158</v>
      </c>
      <c r="C6301" s="102" t="s">
        <v>11217</v>
      </c>
      <c r="D6301" s="102" t="s">
        <v>10650</v>
      </c>
      <c r="E6301" s="115" t="s">
        <v>19241</v>
      </c>
      <c r="F6301" s="104" t="s">
        <v>14834</v>
      </c>
      <c r="G6301" s="105">
        <v>16437</v>
      </c>
      <c r="H6301" s="102" t="s">
        <v>4890</v>
      </c>
      <c r="I6301" s="102" t="s">
        <v>10191</v>
      </c>
      <c r="J6301" s="102" t="s">
        <v>10651</v>
      </c>
      <c r="K6301" s="102"/>
      <c r="L6301" s="111"/>
      <c r="M6301" s="107">
        <v>1</v>
      </c>
      <c r="N6301" s="112">
        <v>17</v>
      </c>
      <c r="O6301" s="102" t="s">
        <v>3620</v>
      </c>
      <c r="P6301" s="102"/>
      <c r="Q6301" s="102" t="s">
        <v>17383</v>
      </c>
      <c r="R6301" s="109"/>
      <c r="S6301" s="102"/>
      <c r="T6301" s="102" t="s">
        <v>20547</v>
      </c>
      <c r="U6301" s="102" t="s">
        <v>7960</v>
      </c>
      <c r="V6301" s="109">
        <v>7</v>
      </c>
      <c r="W6301" s="107"/>
      <c r="X6301" s="324"/>
    </row>
    <row r="6302" spans="1:24" ht="12.95" customHeight="1" x14ac:dyDescent="0.2">
      <c r="A6302" s="149">
        <v>32660</v>
      </c>
      <c r="B6302" s="115" t="s">
        <v>19158</v>
      </c>
      <c r="C6302" s="103" t="s">
        <v>11218</v>
      </c>
      <c r="D6302" s="102" t="s">
        <v>19242</v>
      </c>
      <c r="E6302" s="102" t="s">
        <v>19243</v>
      </c>
      <c r="F6302" s="104" t="s">
        <v>14834</v>
      </c>
      <c r="G6302" s="105">
        <v>16174</v>
      </c>
      <c r="H6302" s="102" t="s">
        <v>10103</v>
      </c>
      <c r="I6302" s="102" t="s">
        <v>4890</v>
      </c>
      <c r="J6302" s="102" t="s">
        <v>1923</v>
      </c>
      <c r="K6302" s="102"/>
      <c r="L6302" s="111"/>
      <c r="M6302" s="109">
        <v>0.5</v>
      </c>
      <c r="N6302" s="108" t="s">
        <v>12955</v>
      </c>
      <c r="O6302" s="102"/>
      <c r="P6302" s="102"/>
      <c r="Q6302" s="102" t="s">
        <v>17391</v>
      </c>
      <c r="R6302" s="109"/>
      <c r="S6302" s="102"/>
      <c r="T6302" s="102" t="s">
        <v>7789</v>
      </c>
      <c r="U6302" s="102" t="s">
        <v>17598</v>
      </c>
      <c r="V6302" s="109">
        <v>6</v>
      </c>
      <c r="W6302" s="107"/>
      <c r="X6302" s="324"/>
    </row>
    <row r="6303" spans="1:24" ht="12.95" customHeight="1" x14ac:dyDescent="0.2">
      <c r="A6303" s="149">
        <v>32660</v>
      </c>
      <c r="B6303" s="115" t="s">
        <v>19158</v>
      </c>
      <c r="C6303" s="102" t="s">
        <v>11218</v>
      </c>
      <c r="D6303" s="102" t="s">
        <v>19244</v>
      </c>
      <c r="E6303" s="115" t="s">
        <v>19245</v>
      </c>
      <c r="F6303" s="104" t="s">
        <v>14834</v>
      </c>
      <c r="G6303" s="105">
        <v>15677</v>
      </c>
      <c r="H6303" s="102" t="s">
        <v>4890</v>
      </c>
      <c r="I6303" s="102" t="s">
        <v>30710</v>
      </c>
      <c r="J6303" s="102" t="s">
        <v>1763</v>
      </c>
      <c r="K6303" s="102"/>
      <c r="L6303" s="111"/>
      <c r="M6303" s="109">
        <v>0.5</v>
      </c>
      <c r="N6303" s="108" t="s">
        <v>8214</v>
      </c>
      <c r="O6303" s="102"/>
      <c r="P6303" s="102"/>
      <c r="Q6303" s="102" t="s">
        <v>19521</v>
      </c>
      <c r="R6303" s="109"/>
      <c r="S6303" s="102"/>
      <c r="T6303" s="102" t="s">
        <v>7789</v>
      </c>
      <c r="U6303" s="102" t="s">
        <v>20526</v>
      </c>
      <c r="V6303" s="109">
        <v>6</v>
      </c>
      <c r="W6303" s="107"/>
      <c r="X6303" s="324"/>
    </row>
    <row r="6304" spans="1:24" ht="12.95" customHeight="1" x14ac:dyDescent="0.2">
      <c r="A6304" s="149">
        <v>32721</v>
      </c>
      <c r="B6304" s="115" t="s">
        <v>19158</v>
      </c>
      <c r="C6304" s="103" t="s">
        <v>14039</v>
      </c>
      <c r="D6304" s="102" t="s">
        <v>19246</v>
      </c>
      <c r="E6304" s="115" t="s">
        <v>19247</v>
      </c>
      <c r="F6304" s="104" t="s">
        <v>14834</v>
      </c>
      <c r="G6304" s="105">
        <v>16298</v>
      </c>
      <c r="H6304" s="102" t="s">
        <v>11819</v>
      </c>
      <c r="I6304" s="102" t="s">
        <v>10103</v>
      </c>
      <c r="J6304" s="102" t="s">
        <v>14563</v>
      </c>
      <c r="K6304" s="102"/>
      <c r="L6304" s="111"/>
      <c r="M6304" s="107">
        <v>2</v>
      </c>
      <c r="N6304" s="112" t="s">
        <v>15875</v>
      </c>
      <c r="O6304" s="102" t="s">
        <v>15959</v>
      </c>
      <c r="P6304" s="102" t="s">
        <v>9125</v>
      </c>
      <c r="Q6304" s="102" t="s">
        <v>15945</v>
      </c>
      <c r="R6304" s="109"/>
      <c r="S6304" s="102"/>
      <c r="T6304" s="102" t="s">
        <v>7789</v>
      </c>
      <c r="U6304" s="102"/>
      <c r="V6304" s="109">
        <v>8</v>
      </c>
      <c r="W6304" s="107"/>
      <c r="X6304" s="324"/>
    </row>
    <row r="6305" spans="1:24" ht="12.95" customHeight="1" x14ac:dyDescent="0.2">
      <c r="A6305" s="149">
        <v>32721</v>
      </c>
      <c r="B6305" s="115" t="s">
        <v>19158</v>
      </c>
      <c r="C6305" s="102" t="s">
        <v>14039</v>
      </c>
      <c r="D6305" s="102" t="s">
        <v>2103</v>
      </c>
      <c r="E6305" s="115" t="s">
        <v>19248</v>
      </c>
      <c r="F6305" s="104" t="s">
        <v>14834</v>
      </c>
      <c r="G6305" s="105">
        <v>15692</v>
      </c>
      <c r="H6305" s="102" t="s">
        <v>11819</v>
      </c>
      <c r="I6305" s="102" t="s">
        <v>10103</v>
      </c>
      <c r="J6305" s="102" t="s">
        <v>640</v>
      </c>
      <c r="K6305" s="102"/>
      <c r="L6305" s="111"/>
      <c r="M6305" s="107">
        <v>1</v>
      </c>
      <c r="N6305" s="108" t="s">
        <v>32652</v>
      </c>
      <c r="O6305" s="102" t="s">
        <v>5985</v>
      </c>
      <c r="P6305" s="102" t="s">
        <v>19503</v>
      </c>
      <c r="Q6305" s="102" t="s">
        <v>17425</v>
      </c>
      <c r="R6305" s="109"/>
      <c r="S6305" s="102"/>
      <c r="T6305" s="102" t="s">
        <v>7789</v>
      </c>
      <c r="U6305" s="102" t="s">
        <v>7960</v>
      </c>
      <c r="V6305" s="109">
        <v>5.5</v>
      </c>
      <c r="W6305" s="107"/>
      <c r="X6305" s="324"/>
    </row>
    <row r="6306" spans="1:24" ht="12.95" customHeight="1" x14ac:dyDescent="0.2">
      <c r="A6306" s="149">
        <v>32721</v>
      </c>
      <c r="B6306" s="115" t="s">
        <v>19158</v>
      </c>
      <c r="C6306" s="102" t="s">
        <v>14039</v>
      </c>
      <c r="D6306" s="102" t="s">
        <v>641</v>
      </c>
      <c r="E6306" s="115" t="s">
        <v>19249</v>
      </c>
      <c r="F6306" s="104" t="s">
        <v>14834</v>
      </c>
      <c r="G6306" s="105">
        <v>15596</v>
      </c>
      <c r="H6306" s="102" t="s">
        <v>15082</v>
      </c>
      <c r="I6306" s="102" t="s">
        <v>32653</v>
      </c>
      <c r="J6306" s="102" t="s">
        <v>11260</v>
      </c>
      <c r="K6306" s="102"/>
      <c r="L6306" s="111"/>
      <c r="M6306" s="109">
        <v>1</v>
      </c>
      <c r="N6306" s="112" t="s">
        <v>1764</v>
      </c>
      <c r="O6306" s="102"/>
      <c r="P6306" s="102"/>
      <c r="Q6306" s="102" t="s">
        <v>20889</v>
      </c>
      <c r="R6306" s="109" t="s">
        <v>7035</v>
      </c>
      <c r="S6306" s="102"/>
      <c r="T6306" s="102" t="s">
        <v>20545</v>
      </c>
      <c r="U6306" s="102"/>
      <c r="V6306" s="109">
        <v>7</v>
      </c>
      <c r="W6306" s="107"/>
      <c r="X6306" s="324"/>
    </row>
    <row r="6307" spans="1:24" ht="12.95" customHeight="1" x14ac:dyDescent="0.2">
      <c r="A6307" s="172">
        <v>32752</v>
      </c>
      <c r="B6307" s="115" t="s">
        <v>19158</v>
      </c>
      <c r="C6307" s="103" t="s">
        <v>14040</v>
      </c>
      <c r="D6307" s="102" t="s">
        <v>19250</v>
      </c>
      <c r="E6307" s="115" t="s">
        <v>19251</v>
      </c>
      <c r="F6307" s="104" t="s">
        <v>14834</v>
      </c>
      <c r="G6307" s="105">
        <v>16234</v>
      </c>
      <c r="H6307" s="102" t="s">
        <v>4890</v>
      </c>
      <c r="I6307" s="102" t="s">
        <v>30670</v>
      </c>
      <c r="J6307" s="102" t="s">
        <v>6087</v>
      </c>
      <c r="K6307" s="102"/>
      <c r="L6307" s="111"/>
      <c r="M6307" s="107">
        <v>1</v>
      </c>
      <c r="N6307" s="112">
        <v>16</v>
      </c>
      <c r="O6307" s="102" t="s">
        <v>325</v>
      </c>
      <c r="P6307" s="102"/>
      <c r="Q6307" s="102" t="s">
        <v>16880</v>
      </c>
      <c r="R6307" s="109"/>
      <c r="S6307" s="102"/>
      <c r="T6307" s="102" t="s">
        <v>20547</v>
      </c>
      <c r="U6307" s="102" t="s">
        <v>32654</v>
      </c>
      <c r="V6307" s="109">
        <v>6</v>
      </c>
      <c r="W6307" s="107"/>
      <c r="X6307" s="324"/>
    </row>
    <row r="6308" spans="1:24" ht="12.95" customHeight="1" x14ac:dyDescent="0.2">
      <c r="A6308" s="172">
        <v>32752</v>
      </c>
      <c r="B6308" s="115" t="s">
        <v>19158</v>
      </c>
      <c r="C6308" s="102" t="s">
        <v>14040</v>
      </c>
      <c r="D6308" s="102" t="s">
        <v>19253</v>
      </c>
      <c r="E6308" s="115" t="s">
        <v>19252</v>
      </c>
      <c r="F6308" s="104" t="s">
        <v>14834</v>
      </c>
      <c r="G6308" s="105">
        <v>16234</v>
      </c>
      <c r="H6308" s="102" t="s">
        <v>30670</v>
      </c>
      <c r="I6308" s="102" t="s">
        <v>4890</v>
      </c>
      <c r="J6308" s="102" t="s">
        <v>6087</v>
      </c>
      <c r="K6308" s="102"/>
      <c r="L6308" s="111"/>
      <c r="M6308" s="107">
        <v>2</v>
      </c>
      <c r="N6308" s="112" t="s">
        <v>16044</v>
      </c>
      <c r="O6308" s="102" t="s">
        <v>17599</v>
      </c>
      <c r="P6308" s="102"/>
      <c r="Q6308" s="102"/>
      <c r="R6308" s="109"/>
      <c r="S6308" s="102"/>
      <c r="T6308" s="102" t="s">
        <v>20547</v>
      </c>
      <c r="U6308" s="102"/>
      <c r="V6308" s="109">
        <v>6</v>
      </c>
      <c r="W6308" s="107"/>
      <c r="X6308" s="324"/>
    </row>
    <row r="6309" spans="1:24" ht="12.95" customHeight="1" x14ac:dyDescent="0.2">
      <c r="A6309" s="149">
        <v>32813</v>
      </c>
      <c r="B6309" s="115" t="s">
        <v>19158</v>
      </c>
      <c r="C6309" s="103" t="s">
        <v>14041</v>
      </c>
      <c r="D6309" s="102" t="s">
        <v>7044</v>
      </c>
      <c r="E6309" s="102" t="s">
        <v>14787</v>
      </c>
      <c r="F6309" s="104" t="s">
        <v>14834</v>
      </c>
      <c r="G6309" s="105">
        <v>16230</v>
      </c>
      <c r="H6309" s="102" t="s">
        <v>30670</v>
      </c>
      <c r="I6309" s="102" t="s">
        <v>4890</v>
      </c>
      <c r="J6309" s="102" t="s">
        <v>3436</v>
      </c>
      <c r="K6309" s="102"/>
      <c r="L6309" s="133" t="s">
        <v>14713</v>
      </c>
      <c r="M6309" s="109">
        <v>3</v>
      </c>
      <c r="N6309" s="285" t="s">
        <v>14714</v>
      </c>
      <c r="O6309" s="102" t="s">
        <v>29995</v>
      </c>
      <c r="P6309" s="102" t="s">
        <v>19508</v>
      </c>
      <c r="Q6309" s="102" t="s">
        <v>19508</v>
      </c>
      <c r="R6309" s="109"/>
      <c r="S6309" s="102" t="s">
        <v>11080</v>
      </c>
      <c r="T6309" s="102" t="s">
        <v>20547</v>
      </c>
      <c r="U6309" s="102" t="s">
        <v>32655</v>
      </c>
      <c r="V6309" s="109">
        <v>6.5</v>
      </c>
      <c r="W6309" s="107"/>
      <c r="X6309" s="324"/>
    </row>
    <row r="6310" spans="1:24" ht="12.95" customHeight="1" x14ac:dyDescent="0.2">
      <c r="A6310" s="149">
        <v>32843</v>
      </c>
      <c r="B6310" s="115" t="s">
        <v>19158</v>
      </c>
      <c r="C6310" s="103" t="s">
        <v>971</v>
      </c>
      <c r="D6310" s="111" t="s">
        <v>19254</v>
      </c>
      <c r="E6310" s="115" t="s">
        <v>19271</v>
      </c>
      <c r="F6310" s="104" t="s">
        <v>14834</v>
      </c>
      <c r="G6310" s="105">
        <v>15165</v>
      </c>
      <c r="H6310" s="102" t="s">
        <v>10103</v>
      </c>
      <c r="I6310" s="102" t="s">
        <v>11819</v>
      </c>
      <c r="J6310" s="102" t="s">
        <v>5475</v>
      </c>
      <c r="K6310" s="102"/>
      <c r="L6310" s="111" t="s">
        <v>1767</v>
      </c>
      <c r="M6310" s="102">
        <v>2</v>
      </c>
      <c r="N6310" s="112" t="s">
        <v>16402</v>
      </c>
      <c r="O6310" s="102" t="s">
        <v>15928</v>
      </c>
      <c r="P6310" s="102" t="s">
        <v>3620</v>
      </c>
      <c r="Q6310" s="102" t="s">
        <v>19259</v>
      </c>
      <c r="R6310" s="102"/>
      <c r="S6310" s="102"/>
      <c r="T6310" s="102" t="s">
        <v>7789</v>
      </c>
      <c r="U6310" s="102" t="s">
        <v>19260</v>
      </c>
      <c r="V6310" s="102">
        <v>6.5</v>
      </c>
      <c r="W6310" s="102"/>
      <c r="X6310" s="324"/>
    </row>
    <row r="6311" spans="1:24" ht="12.95" customHeight="1" x14ac:dyDescent="0.2">
      <c r="A6311" s="149">
        <v>32843</v>
      </c>
      <c r="B6311" s="115" t="s">
        <v>19158</v>
      </c>
      <c r="C6311" s="102" t="s">
        <v>971</v>
      </c>
      <c r="D6311" s="102" t="s">
        <v>19255</v>
      </c>
      <c r="E6311" s="115" t="s">
        <v>19256</v>
      </c>
      <c r="F6311" s="104" t="s">
        <v>14834</v>
      </c>
      <c r="G6311" s="105">
        <v>16234</v>
      </c>
      <c r="H6311" s="102" t="s">
        <v>4890</v>
      </c>
      <c r="I6311" s="102" t="s">
        <v>30670</v>
      </c>
      <c r="J6311" s="102" t="s">
        <v>5677</v>
      </c>
      <c r="K6311" s="102"/>
      <c r="L6311" s="111"/>
      <c r="M6311" s="107">
        <v>2</v>
      </c>
      <c r="N6311" s="112" t="s">
        <v>16816</v>
      </c>
      <c r="O6311" s="102" t="s">
        <v>17392</v>
      </c>
      <c r="P6311" s="102" t="s">
        <v>9125</v>
      </c>
      <c r="Q6311" s="102" t="s">
        <v>19203</v>
      </c>
      <c r="R6311" s="109"/>
      <c r="S6311" s="102"/>
      <c r="T6311" s="102" t="s">
        <v>20547</v>
      </c>
      <c r="U6311" s="102" t="s">
        <v>32656</v>
      </c>
      <c r="V6311" s="109">
        <v>6</v>
      </c>
      <c r="W6311" s="107"/>
      <c r="X6311" s="324"/>
    </row>
    <row r="6312" spans="1:24" ht="12.95" customHeight="1" x14ac:dyDescent="0.2">
      <c r="A6312" s="149">
        <v>32905</v>
      </c>
      <c r="B6312" s="115" t="s">
        <v>19158</v>
      </c>
      <c r="C6312" s="103" t="s">
        <v>2061</v>
      </c>
      <c r="D6312" s="102" t="s">
        <v>19263</v>
      </c>
      <c r="E6312" s="115" t="s">
        <v>19264</v>
      </c>
      <c r="F6312" s="104" t="s">
        <v>14834</v>
      </c>
      <c r="G6312" s="105">
        <v>16346</v>
      </c>
      <c r="H6312" s="102" t="s">
        <v>11819</v>
      </c>
      <c r="I6312" s="102" t="s">
        <v>10191</v>
      </c>
      <c r="J6312" s="102" t="s">
        <v>10480</v>
      </c>
      <c r="K6312" s="102"/>
      <c r="L6312" s="269"/>
      <c r="M6312" s="107">
        <v>2</v>
      </c>
      <c r="N6312" s="112" t="s">
        <v>15848</v>
      </c>
      <c r="O6312" s="102" t="s">
        <v>10189</v>
      </c>
      <c r="P6312" s="102" t="s">
        <v>9125</v>
      </c>
      <c r="Q6312" s="102" t="s">
        <v>20475</v>
      </c>
      <c r="R6312" s="109"/>
      <c r="S6312" s="102"/>
      <c r="T6312" s="102" t="s">
        <v>20547</v>
      </c>
      <c r="U6312" s="102" t="s">
        <v>29996</v>
      </c>
      <c r="V6312" s="109">
        <v>9.5</v>
      </c>
      <c r="W6312" s="107"/>
      <c r="X6312" s="324"/>
    </row>
    <row r="6313" spans="1:24" ht="12.95" customHeight="1" x14ac:dyDescent="0.2">
      <c r="A6313" s="149">
        <v>32905</v>
      </c>
      <c r="B6313" s="115" t="s">
        <v>19158</v>
      </c>
      <c r="C6313" s="102" t="s">
        <v>2061</v>
      </c>
      <c r="D6313" s="102" t="s">
        <v>37718</v>
      </c>
      <c r="E6313" s="102" t="s">
        <v>4923</v>
      </c>
      <c r="F6313" s="104" t="s">
        <v>14834</v>
      </c>
      <c r="G6313" s="105">
        <v>15153</v>
      </c>
      <c r="H6313" s="102" t="s">
        <v>10103</v>
      </c>
      <c r="I6313" s="102" t="s">
        <v>11819</v>
      </c>
      <c r="J6313" s="102" t="s">
        <v>2744</v>
      </c>
      <c r="K6313" s="102"/>
      <c r="L6313" s="111"/>
      <c r="M6313" s="102">
        <v>1</v>
      </c>
      <c r="N6313" s="112">
        <v>24</v>
      </c>
      <c r="O6313" s="102" t="s">
        <v>12252</v>
      </c>
      <c r="P6313" s="102"/>
      <c r="Q6313" s="102"/>
      <c r="R6313" s="102"/>
      <c r="S6313" s="102"/>
      <c r="T6313" s="102"/>
      <c r="U6313" s="102" t="s">
        <v>10726</v>
      </c>
      <c r="V6313" s="102">
        <v>7</v>
      </c>
      <c r="W6313" s="107"/>
      <c r="X6313" s="324"/>
    </row>
    <row r="6314" spans="1:24" ht="12.95" customHeight="1" x14ac:dyDescent="0.2">
      <c r="A6314" s="149">
        <v>32905</v>
      </c>
      <c r="B6314" s="115" t="s">
        <v>19158</v>
      </c>
      <c r="C6314" s="102" t="s">
        <v>2061</v>
      </c>
      <c r="D6314" s="111" t="s">
        <v>19257</v>
      </c>
      <c r="E6314" s="115" t="s">
        <v>19258</v>
      </c>
      <c r="F6314" s="104" t="s">
        <v>14834</v>
      </c>
      <c r="G6314" s="105">
        <v>16423</v>
      </c>
      <c r="H6314" s="102" t="s">
        <v>10191</v>
      </c>
      <c r="I6314" s="102" t="s">
        <v>11819</v>
      </c>
      <c r="J6314" s="102" t="s">
        <v>19261</v>
      </c>
      <c r="K6314" s="102"/>
      <c r="L6314" s="111" t="s">
        <v>424</v>
      </c>
      <c r="M6314" s="102">
        <v>2</v>
      </c>
      <c r="N6314" s="112" t="s">
        <v>17587</v>
      </c>
      <c r="O6314" s="102" t="s">
        <v>13555</v>
      </c>
      <c r="P6314" s="102" t="s">
        <v>17478</v>
      </c>
      <c r="Q6314" s="102" t="s">
        <v>19262</v>
      </c>
      <c r="R6314" s="102"/>
      <c r="S6314" s="102"/>
      <c r="T6314" s="102" t="s">
        <v>20547</v>
      </c>
      <c r="U6314" s="102"/>
      <c r="V6314" s="102">
        <v>7</v>
      </c>
      <c r="W6314" s="102"/>
      <c r="X6314" s="324"/>
    </row>
    <row r="6315" spans="1:24" ht="12.95" customHeight="1" x14ac:dyDescent="0.2">
      <c r="A6315" s="149">
        <v>32933</v>
      </c>
      <c r="B6315" s="115" t="s">
        <v>19158</v>
      </c>
      <c r="C6315" s="103" t="s">
        <v>2062</v>
      </c>
      <c r="D6315" s="102" t="s">
        <v>15008</v>
      </c>
      <c r="E6315" s="115" t="s">
        <v>19265</v>
      </c>
      <c r="F6315" s="114" t="s">
        <v>6406</v>
      </c>
      <c r="G6315" s="105">
        <v>15121</v>
      </c>
      <c r="H6315" s="102" t="s">
        <v>11819</v>
      </c>
      <c r="I6315" s="102" t="s">
        <v>30867</v>
      </c>
      <c r="J6315" s="102" t="s">
        <v>2745</v>
      </c>
      <c r="K6315" s="102"/>
      <c r="L6315" s="111"/>
      <c r="M6315" s="109">
        <v>3</v>
      </c>
      <c r="N6315" s="112" t="s">
        <v>16530</v>
      </c>
      <c r="O6315" s="102" t="s">
        <v>9160</v>
      </c>
      <c r="P6315" s="102" t="s">
        <v>10189</v>
      </c>
      <c r="Q6315" s="102" t="s">
        <v>17386</v>
      </c>
      <c r="R6315" s="109"/>
      <c r="S6315" s="102"/>
      <c r="T6315" s="102" t="s">
        <v>21275</v>
      </c>
      <c r="U6315" s="102" t="s">
        <v>29997</v>
      </c>
      <c r="V6315" s="109">
        <v>8</v>
      </c>
      <c r="W6315" s="107"/>
      <c r="X6315" s="324"/>
    </row>
    <row r="6316" spans="1:24" ht="12.95" customHeight="1" x14ac:dyDescent="0.2">
      <c r="A6316" s="149">
        <v>32933</v>
      </c>
      <c r="B6316" s="115" t="s">
        <v>19158</v>
      </c>
      <c r="C6316" s="102" t="s">
        <v>2062</v>
      </c>
      <c r="D6316" s="102" t="s">
        <v>6191</v>
      </c>
      <c r="E6316" s="115" t="s">
        <v>19266</v>
      </c>
      <c r="F6316" s="104" t="s">
        <v>14834</v>
      </c>
      <c r="G6316" s="105">
        <v>15120</v>
      </c>
      <c r="H6316" s="102" t="s">
        <v>30989</v>
      </c>
      <c r="I6316" s="102" t="s">
        <v>11819</v>
      </c>
      <c r="J6316" s="102" t="s">
        <v>4591</v>
      </c>
      <c r="K6316" s="102"/>
      <c r="L6316" s="111"/>
      <c r="M6316" s="109">
        <v>4</v>
      </c>
      <c r="N6316" s="112" t="s">
        <v>18906</v>
      </c>
      <c r="O6316" s="102"/>
      <c r="P6316" s="102" t="s">
        <v>3620</v>
      </c>
      <c r="Q6316" s="102" t="s">
        <v>29998</v>
      </c>
      <c r="R6316" s="109"/>
      <c r="S6316" s="102"/>
      <c r="T6316" s="102" t="s">
        <v>21275</v>
      </c>
      <c r="U6316" s="102" t="s">
        <v>29999</v>
      </c>
      <c r="V6316" s="109">
        <v>11</v>
      </c>
      <c r="W6316" s="107"/>
      <c r="X6316" s="324"/>
    </row>
    <row r="6317" spans="1:24" ht="12.95" customHeight="1" x14ac:dyDescent="0.2">
      <c r="A6317" s="149">
        <v>32994</v>
      </c>
      <c r="B6317" s="115" t="s">
        <v>19158</v>
      </c>
      <c r="C6317" s="103" t="s">
        <v>6444</v>
      </c>
      <c r="D6317" s="102" t="s">
        <v>19267</v>
      </c>
      <c r="E6317" s="115" t="s">
        <v>19268</v>
      </c>
      <c r="F6317" s="114" t="s">
        <v>6406</v>
      </c>
      <c r="G6317" s="105">
        <v>16041</v>
      </c>
      <c r="H6317" s="102" t="s">
        <v>11819</v>
      </c>
      <c r="I6317" s="102" t="s">
        <v>30670</v>
      </c>
      <c r="J6317" s="102" t="s">
        <v>12085</v>
      </c>
      <c r="K6317" s="102"/>
      <c r="L6317" s="111"/>
      <c r="M6317" s="107">
        <v>2</v>
      </c>
      <c r="N6317" s="112" t="s">
        <v>15869</v>
      </c>
      <c r="O6317" s="102" t="s">
        <v>3620</v>
      </c>
      <c r="P6317" s="102"/>
      <c r="Q6317" s="102" t="s">
        <v>19671</v>
      </c>
      <c r="R6317" s="109"/>
      <c r="S6317" s="102"/>
      <c r="T6317" s="102" t="s">
        <v>21275</v>
      </c>
      <c r="U6317" s="102" t="s">
        <v>3107</v>
      </c>
      <c r="V6317" s="109">
        <v>7.5</v>
      </c>
      <c r="W6317" s="107"/>
      <c r="X6317" s="324"/>
    </row>
    <row r="6318" spans="1:24" ht="12.95" customHeight="1" x14ac:dyDescent="0.2">
      <c r="A6318" s="149">
        <v>32994</v>
      </c>
      <c r="B6318" s="115" t="s">
        <v>19158</v>
      </c>
      <c r="C6318" s="102" t="s">
        <v>6444</v>
      </c>
      <c r="D6318" s="102" t="s">
        <v>19269</v>
      </c>
      <c r="E6318" s="115" t="s">
        <v>19270</v>
      </c>
      <c r="F6318" s="104" t="s">
        <v>14834</v>
      </c>
      <c r="G6318" s="105">
        <v>15281</v>
      </c>
      <c r="H6318" s="102" t="s">
        <v>10103</v>
      </c>
      <c r="I6318" s="102" t="s">
        <v>3253</v>
      </c>
      <c r="J6318" s="102" t="s">
        <v>11066</v>
      </c>
      <c r="K6318" s="102"/>
      <c r="L6318" s="111"/>
      <c r="M6318" s="107">
        <v>1</v>
      </c>
      <c r="N6318" s="108" t="s">
        <v>32657</v>
      </c>
      <c r="O6318" s="102" t="s">
        <v>16499</v>
      </c>
      <c r="P6318" s="102" t="s">
        <v>9125</v>
      </c>
      <c r="Q6318" s="102" t="s">
        <v>19569</v>
      </c>
      <c r="R6318" s="109"/>
      <c r="S6318" s="102"/>
      <c r="T6318" s="102" t="s">
        <v>7789</v>
      </c>
      <c r="U6318" s="102"/>
      <c r="V6318" s="109">
        <v>7.5</v>
      </c>
      <c r="W6318" s="107"/>
      <c r="X6318" s="324"/>
    </row>
    <row r="6319" spans="1:24" ht="12.95" customHeight="1" x14ac:dyDescent="0.2">
      <c r="A6319" s="149">
        <v>33055</v>
      </c>
      <c r="B6319" s="115" t="s">
        <v>19158</v>
      </c>
      <c r="C6319" s="103" t="s">
        <v>6445</v>
      </c>
      <c r="D6319" s="102" t="s">
        <v>19273</v>
      </c>
      <c r="E6319" s="115" t="s">
        <v>19275</v>
      </c>
      <c r="F6319" s="104" t="s">
        <v>14834</v>
      </c>
      <c r="G6319" s="105">
        <v>16518</v>
      </c>
      <c r="H6319" s="102" t="s">
        <v>11819</v>
      </c>
      <c r="I6319" s="102" t="s">
        <v>10103</v>
      </c>
      <c r="J6319" s="102" t="s">
        <v>11067</v>
      </c>
      <c r="K6319" s="102"/>
      <c r="L6319" s="111"/>
      <c r="M6319" s="107">
        <v>2</v>
      </c>
      <c r="N6319" s="112" t="s">
        <v>16659</v>
      </c>
      <c r="O6319" s="102" t="s">
        <v>19625</v>
      </c>
      <c r="P6319" s="102"/>
      <c r="Q6319" s="102"/>
      <c r="R6319" s="109"/>
      <c r="S6319" s="102"/>
      <c r="T6319" s="102" t="s">
        <v>7789</v>
      </c>
      <c r="U6319" s="102"/>
      <c r="V6319" s="109">
        <v>5.5</v>
      </c>
      <c r="W6319" s="107"/>
      <c r="X6319" s="324"/>
    </row>
    <row r="6320" spans="1:24" ht="12.95" customHeight="1" x14ac:dyDescent="0.2">
      <c r="A6320" s="149">
        <v>33055</v>
      </c>
      <c r="B6320" s="115" t="s">
        <v>19158</v>
      </c>
      <c r="C6320" s="102" t="s">
        <v>6445</v>
      </c>
      <c r="D6320" s="102" t="s">
        <v>19274</v>
      </c>
      <c r="E6320" s="115" t="s">
        <v>19276</v>
      </c>
      <c r="F6320" s="104" t="s">
        <v>14834</v>
      </c>
      <c r="G6320" s="105">
        <v>16217</v>
      </c>
      <c r="H6320" s="102" t="s">
        <v>32409</v>
      </c>
      <c r="I6320" s="102" t="s">
        <v>11819</v>
      </c>
      <c r="J6320" s="102" t="s">
        <v>8895</v>
      </c>
      <c r="K6320" s="102"/>
      <c r="L6320" s="111"/>
      <c r="M6320" s="107">
        <v>1</v>
      </c>
      <c r="N6320" s="108" t="s">
        <v>31418</v>
      </c>
      <c r="O6320" s="102"/>
      <c r="P6320" s="102"/>
      <c r="Q6320" s="102" t="s">
        <v>19550</v>
      </c>
      <c r="R6320" s="109"/>
      <c r="S6320" s="102"/>
      <c r="T6320" s="102" t="s">
        <v>20542</v>
      </c>
      <c r="U6320" s="102" t="s">
        <v>30000</v>
      </c>
      <c r="V6320" s="109">
        <v>6</v>
      </c>
      <c r="W6320" s="107"/>
      <c r="X6320" s="324"/>
    </row>
    <row r="6321" spans="1:24" ht="12.95" customHeight="1" x14ac:dyDescent="0.2">
      <c r="A6321" s="149">
        <v>33055</v>
      </c>
      <c r="B6321" s="115" t="s">
        <v>19158</v>
      </c>
      <c r="C6321" s="102" t="s">
        <v>6445</v>
      </c>
      <c r="D6321" s="102" t="s">
        <v>19272</v>
      </c>
      <c r="E6321" s="115" t="s">
        <v>19277</v>
      </c>
      <c r="F6321" s="104" t="s">
        <v>14834</v>
      </c>
      <c r="G6321" s="105">
        <v>15523</v>
      </c>
      <c r="H6321" s="102" t="s">
        <v>10103</v>
      </c>
      <c r="I6321" s="102" t="s">
        <v>11819</v>
      </c>
      <c r="J6321" s="102" t="s">
        <v>11052</v>
      </c>
      <c r="K6321" s="102"/>
      <c r="L6321" s="111"/>
      <c r="M6321" s="107">
        <v>1</v>
      </c>
      <c r="N6321" s="112">
        <v>17</v>
      </c>
      <c r="O6321" s="102" t="s">
        <v>325</v>
      </c>
      <c r="P6321" s="102" t="s">
        <v>9125</v>
      </c>
      <c r="Q6321" s="102" t="s">
        <v>19846</v>
      </c>
      <c r="R6321" s="109"/>
      <c r="S6321" s="102"/>
      <c r="T6321" s="102" t="s">
        <v>7789</v>
      </c>
      <c r="U6321" s="102" t="s">
        <v>6134</v>
      </c>
      <c r="V6321" s="109">
        <v>6.5</v>
      </c>
      <c r="W6321" s="107"/>
      <c r="X6321" s="324"/>
    </row>
    <row r="6322" spans="1:24" ht="12.95" customHeight="1" x14ac:dyDescent="0.2">
      <c r="A6322" s="149">
        <v>33086</v>
      </c>
      <c r="B6322" s="115" t="s">
        <v>19158</v>
      </c>
      <c r="C6322" s="103" t="s">
        <v>6446</v>
      </c>
      <c r="D6322" s="102" t="s">
        <v>19278</v>
      </c>
      <c r="E6322" s="115" t="s">
        <v>19279</v>
      </c>
      <c r="F6322" s="104" t="s">
        <v>14834</v>
      </c>
      <c r="G6322" s="105">
        <v>15898</v>
      </c>
      <c r="H6322" s="102" t="s">
        <v>10191</v>
      </c>
      <c r="I6322" s="102" t="s">
        <v>11819</v>
      </c>
      <c r="J6322" s="102" t="s">
        <v>6622</v>
      </c>
      <c r="K6322" s="102"/>
      <c r="L6322" s="111"/>
      <c r="M6322" s="107">
        <v>1</v>
      </c>
      <c r="N6322" s="108" t="s">
        <v>32658</v>
      </c>
      <c r="O6322" s="102" t="s">
        <v>10189</v>
      </c>
      <c r="P6322" s="102" t="s">
        <v>15928</v>
      </c>
      <c r="Q6322" s="102" t="s">
        <v>16157</v>
      </c>
      <c r="R6322" s="109"/>
      <c r="S6322" s="102"/>
      <c r="T6322" s="102" t="s">
        <v>21275</v>
      </c>
      <c r="U6322" s="102"/>
      <c r="V6322" s="109">
        <v>5</v>
      </c>
      <c r="W6322" s="107"/>
      <c r="X6322" s="324"/>
    </row>
    <row r="6323" spans="1:24" ht="12.95" customHeight="1" x14ac:dyDescent="0.2">
      <c r="A6323" s="149">
        <v>33086</v>
      </c>
      <c r="B6323" s="115" t="s">
        <v>19158</v>
      </c>
      <c r="C6323" s="102" t="s">
        <v>6446</v>
      </c>
      <c r="D6323" s="102" t="s">
        <v>11646</v>
      </c>
      <c r="E6323" s="115" t="s">
        <v>19280</v>
      </c>
      <c r="F6323" s="123" t="s">
        <v>10085</v>
      </c>
      <c r="G6323" s="105">
        <v>14741</v>
      </c>
      <c r="H6323" s="102" t="s">
        <v>32659</v>
      </c>
      <c r="I6323" s="102" t="s">
        <v>11819</v>
      </c>
      <c r="J6323" s="102" t="s">
        <v>12317</v>
      </c>
      <c r="K6323" s="102"/>
      <c r="L6323" s="111"/>
      <c r="M6323" s="107">
        <v>1</v>
      </c>
      <c r="N6323" s="112" t="s">
        <v>13546</v>
      </c>
      <c r="O6323" s="102"/>
      <c r="P6323" s="102" t="s">
        <v>13555</v>
      </c>
      <c r="Q6323" s="102" t="s">
        <v>30001</v>
      </c>
      <c r="R6323" s="109"/>
      <c r="S6323" s="102" t="s">
        <v>9435</v>
      </c>
      <c r="T6323" s="102" t="s">
        <v>28757</v>
      </c>
      <c r="U6323" s="102" t="s">
        <v>30002</v>
      </c>
      <c r="V6323" s="109">
        <v>9</v>
      </c>
      <c r="W6323" s="107"/>
      <c r="X6323" s="324"/>
    </row>
    <row r="6324" spans="1:24" ht="12.95" customHeight="1" x14ac:dyDescent="0.2">
      <c r="A6324" s="149">
        <v>33117</v>
      </c>
      <c r="B6324" s="115" t="s">
        <v>19158</v>
      </c>
      <c r="C6324" s="103" t="s">
        <v>6447</v>
      </c>
      <c r="D6324" s="102" t="s">
        <v>19281</v>
      </c>
      <c r="E6324" s="115" t="s">
        <v>19282</v>
      </c>
      <c r="F6324" s="104" t="s">
        <v>14834</v>
      </c>
      <c r="G6324" s="105">
        <v>15892</v>
      </c>
      <c r="H6324" s="102" t="s">
        <v>10103</v>
      </c>
      <c r="I6324" s="102" t="s">
        <v>11819</v>
      </c>
      <c r="J6324" s="102" t="s">
        <v>7344</v>
      </c>
      <c r="K6324" s="102"/>
      <c r="L6324" s="111"/>
      <c r="M6324" s="107">
        <v>1</v>
      </c>
      <c r="N6324" s="108" t="s">
        <v>32660</v>
      </c>
      <c r="O6324" s="102" t="s">
        <v>12252</v>
      </c>
      <c r="P6324" s="102" t="s">
        <v>13301</v>
      </c>
      <c r="Q6324" s="102" t="s">
        <v>16813</v>
      </c>
      <c r="R6324" s="109"/>
      <c r="S6324" s="102"/>
      <c r="T6324" s="102" t="s">
        <v>7789</v>
      </c>
      <c r="U6324" s="102"/>
      <c r="V6324" s="109">
        <v>5</v>
      </c>
      <c r="W6324" s="107"/>
      <c r="X6324" s="324"/>
    </row>
    <row r="6325" spans="1:24" ht="12.95" customHeight="1" x14ac:dyDescent="0.2">
      <c r="A6325" s="149">
        <v>33117</v>
      </c>
      <c r="B6325" s="115" t="s">
        <v>19158</v>
      </c>
      <c r="C6325" s="102" t="s">
        <v>6447</v>
      </c>
      <c r="D6325" s="102" t="s">
        <v>19283</v>
      </c>
      <c r="E6325" s="115" t="s">
        <v>19279</v>
      </c>
      <c r="F6325" s="104" t="s">
        <v>14834</v>
      </c>
      <c r="G6325" s="105">
        <v>15893</v>
      </c>
      <c r="H6325" s="102" t="s">
        <v>11819</v>
      </c>
      <c r="I6325" s="102" t="s">
        <v>10103</v>
      </c>
      <c r="J6325" s="102" t="s">
        <v>1765</v>
      </c>
      <c r="K6325" s="102"/>
      <c r="L6325" s="133" t="s">
        <v>10018</v>
      </c>
      <c r="M6325" s="109">
        <v>2</v>
      </c>
      <c r="N6325" s="112" t="s">
        <v>16747</v>
      </c>
      <c r="O6325" s="102" t="s">
        <v>19136</v>
      </c>
      <c r="P6325" s="102"/>
      <c r="Q6325" s="102"/>
      <c r="R6325" s="109"/>
      <c r="S6325" s="102"/>
      <c r="T6325" s="102" t="s">
        <v>7789</v>
      </c>
      <c r="U6325" s="102"/>
      <c r="V6325" s="109">
        <v>5</v>
      </c>
      <c r="W6325" s="107"/>
      <c r="X6325" s="324"/>
    </row>
    <row r="6326" spans="1:24" ht="12.95" customHeight="1" x14ac:dyDescent="0.2">
      <c r="A6326" s="149">
        <v>33178</v>
      </c>
      <c r="B6326" s="115" t="s">
        <v>19158</v>
      </c>
      <c r="C6326" s="103" t="s">
        <v>6448</v>
      </c>
      <c r="D6326" s="102" t="s">
        <v>19284</v>
      </c>
      <c r="E6326" s="115" t="s">
        <v>19285</v>
      </c>
      <c r="F6326" s="104" t="s">
        <v>14834</v>
      </c>
      <c r="G6326" s="105">
        <v>15121</v>
      </c>
      <c r="H6326" s="102" t="s">
        <v>11819</v>
      </c>
      <c r="I6326" s="102" t="s">
        <v>30655</v>
      </c>
      <c r="J6326" s="102" t="s">
        <v>10108</v>
      </c>
      <c r="K6326" s="102"/>
      <c r="L6326" s="111"/>
      <c r="M6326" s="107">
        <v>1</v>
      </c>
      <c r="N6326" s="108" t="s">
        <v>30669</v>
      </c>
      <c r="O6326" s="102" t="s">
        <v>3620</v>
      </c>
      <c r="P6326" s="102"/>
      <c r="Q6326" s="102" t="s">
        <v>20696</v>
      </c>
      <c r="R6326" s="109"/>
      <c r="S6326" s="102"/>
      <c r="T6326" s="102" t="s">
        <v>21275</v>
      </c>
      <c r="U6326" s="102" t="s">
        <v>30003</v>
      </c>
      <c r="V6326" s="109">
        <v>6</v>
      </c>
      <c r="W6326" s="107"/>
      <c r="X6326" s="324"/>
    </row>
    <row r="6327" spans="1:24" ht="12.95" customHeight="1" x14ac:dyDescent="0.2">
      <c r="A6327" s="149">
        <v>33178</v>
      </c>
      <c r="B6327" s="115" t="s">
        <v>19158</v>
      </c>
      <c r="C6327" s="102" t="s">
        <v>6448</v>
      </c>
      <c r="D6327" s="102" t="s">
        <v>14716</v>
      </c>
      <c r="E6327" s="115" t="s">
        <v>19286</v>
      </c>
      <c r="F6327" s="104" t="s">
        <v>14834</v>
      </c>
      <c r="G6327" s="105"/>
      <c r="H6327" s="102" t="s">
        <v>10103</v>
      </c>
      <c r="I6327" s="102" t="s">
        <v>11819</v>
      </c>
      <c r="J6327" s="102" t="s">
        <v>4404</v>
      </c>
      <c r="K6327" s="102"/>
      <c r="L6327" s="111"/>
      <c r="M6327" s="109">
        <v>3</v>
      </c>
      <c r="N6327" s="112" t="s">
        <v>18907</v>
      </c>
      <c r="O6327" s="102"/>
      <c r="P6327" s="102"/>
      <c r="Q6327" s="102" t="s">
        <v>15976</v>
      </c>
      <c r="R6327" s="109"/>
      <c r="S6327" s="102" t="s">
        <v>11080</v>
      </c>
      <c r="T6327" s="102" t="s">
        <v>7789</v>
      </c>
      <c r="U6327" s="102"/>
      <c r="V6327" s="109">
        <v>9.5</v>
      </c>
      <c r="W6327" s="107"/>
      <c r="X6327" s="324"/>
    </row>
    <row r="6328" spans="1:24" ht="12.95" customHeight="1" x14ac:dyDescent="0.2">
      <c r="A6328" s="149">
        <v>33178</v>
      </c>
      <c r="B6328" s="115" t="s">
        <v>19158</v>
      </c>
      <c r="C6328" s="102" t="s">
        <v>6448</v>
      </c>
      <c r="D6328" s="102" t="s">
        <v>14717</v>
      </c>
      <c r="E6328" s="115" t="s">
        <v>19286</v>
      </c>
      <c r="F6328" s="104" t="s">
        <v>14834</v>
      </c>
      <c r="G6328" s="105"/>
      <c r="H6328" s="102" t="s">
        <v>10103</v>
      </c>
      <c r="I6328" s="102" t="s">
        <v>11819</v>
      </c>
      <c r="J6328" s="102" t="s">
        <v>4404</v>
      </c>
      <c r="K6328" s="102"/>
      <c r="L6328" s="111"/>
      <c r="M6328" s="107">
        <v>4</v>
      </c>
      <c r="N6328" s="112" t="s">
        <v>18908</v>
      </c>
      <c r="O6328" s="102"/>
      <c r="P6328" s="102" t="s">
        <v>8076</v>
      </c>
      <c r="Q6328" s="102" t="s">
        <v>20615</v>
      </c>
      <c r="R6328" s="109"/>
      <c r="S6328" s="102" t="s">
        <v>8315</v>
      </c>
      <c r="T6328" s="102" t="s">
        <v>7789</v>
      </c>
      <c r="U6328" s="102" t="s">
        <v>30004</v>
      </c>
      <c r="V6328" s="109">
        <v>12</v>
      </c>
      <c r="W6328" s="107"/>
      <c r="X6328" s="324"/>
    </row>
    <row r="6329" spans="1:24" ht="12.95" customHeight="1" x14ac:dyDescent="0.2">
      <c r="A6329" s="149">
        <v>33208</v>
      </c>
      <c r="B6329" s="115" t="s">
        <v>19158</v>
      </c>
      <c r="C6329" s="103" t="s">
        <v>11100</v>
      </c>
      <c r="D6329" s="102" t="s">
        <v>14719</v>
      </c>
      <c r="E6329" s="115" t="s">
        <v>19287</v>
      </c>
      <c r="F6329" s="114" t="s">
        <v>6406</v>
      </c>
      <c r="G6329" s="105">
        <v>15776</v>
      </c>
      <c r="H6329" s="102" t="s">
        <v>10103</v>
      </c>
      <c r="I6329" s="102" t="s">
        <v>4890</v>
      </c>
      <c r="J6329" s="102" t="s">
        <v>5433</v>
      </c>
      <c r="K6329" s="102"/>
      <c r="L6329" s="111"/>
      <c r="M6329" s="107">
        <v>3</v>
      </c>
      <c r="N6329" s="112" t="s">
        <v>16530</v>
      </c>
      <c r="O6329" s="102" t="s">
        <v>17671</v>
      </c>
      <c r="P6329" s="102" t="s">
        <v>162</v>
      </c>
      <c r="Q6329" s="102" t="s">
        <v>30005</v>
      </c>
      <c r="R6329" s="109"/>
      <c r="S6329" s="102" t="s">
        <v>8315</v>
      </c>
      <c r="T6329" s="102" t="s">
        <v>7789</v>
      </c>
      <c r="U6329" s="102" t="s">
        <v>30006</v>
      </c>
      <c r="V6329" s="109">
        <v>9.5</v>
      </c>
      <c r="W6329" s="107"/>
      <c r="X6329" s="324"/>
    </row>
    <row r="6330" spans="1:24" ht="12.95" customHeight="1" x14ac:dyDescent="0.2">
      <c r="A6330" s="149">
        <v>33208</v>
      </c>
      <c r="B6330" s="115" t="s">
        <v>19158</v>
      </c>
      <c r="C6330" s="102" t="s">
        <v>11100</v>
      </c>
      <c r="D6330" s="102" t="s">
        <v>14720</v>
      </c>
      <c r="E6330" s="115" t="s">
        <v>19288</v>
      </c>
      <c r="F6330" s="114" t="s">
        <v>6406</v>
      </c>
      <c r="G6330" s="105">
        <v>15780</v>
      </c>
      <c r="H6330" s="102" t="s">
        <v>10103</v>
      </c>
      <c r="I6330" s="102" t="s">
        <v>4890</v>
      </c>
      <c r="J6330" s="102" t="s">
        <v>5433</v>
      </c>
      <c r="K6330" s="102"/>
      <c r="L6330" s="111"/>
      <c r="M6330" s="107">
        <v>2</v>
      </c>
      <c r="N6330" s="112" t="s">
        <v>15869</v>
      </c>
      <c r="O6330" s="102" t="s">
        <v>12252</v>
      </c>
      <c r="P6330" s="102" t="s">
        <v>13301</v>
      </c>
      <c r="Q6330" s="102" t="s">
        <v>28738</v>
      </c>
      <c r="R6330" s="109"/>
      <c r="S6330" s="102"/>
      <c r="T6330" s="102" t="s">
        <v>7789</v>
      </c>
      <c r="U6330" s="102" t="s">
        <v>30007</v>
      </c>
      <c r="V6330" s="109">
        <v>12</v>
      </c>
      <c r="W6330" s="107"/>
      <c r="X6330" s="324"/>
    </row>
    <row r="6331" spans="1:24" ht="12.95" customHeight="1" x14ac:dyDescent="0.2">
      <c r="A6331" s="149">
        <v>33270</v>
      </c>
      <c r="B6331" s="115" t="s">
        <v>19158</v>
      </c>
      <c r="C6331" s="164" t="s">
        <v>11101</v>
      </c>
      <c r="D6331" s="111" t="s">
        <v>19289</v>
      </c>
      <c r="E6331" s="115" t="s">
        <v>19290</v>
      </c>
      <c r="F6331" s="104" t="s">
        <v>14834</v>
      </c>
      <c r="G6331" s="105">
        <v>15894</v>
      </c>
      <c r="H6331" s="102" t="s">
        <v>10103</v>
      </c>
      <c r="I6331" s="102" t="s">
        <v>11819</v>
      </c>
      <c r="J6331" s="102" t="s">
        <v>19298</v>
      </c>
      <c r="K6331" s="102"/>
      <c r="L6331" s="111" t="s">
        <v>17778</v>
      </c>
      <c r="M6331" s="102">
        <v>2</v>
      </c>
      <c r="N6331" s="112" t="s">
        <v>16535</v>
      </c>
      <c r="O6331" s="102" t="s">
        <v>19299</v>
      </c>
      <c r="P6331" s="102" t="s">
        <v>13301</v>
      </c>
      <c r="Q6331" s="102" t="s">
        <v>19300</v>
      </c>
      <c r="R6331" s="102"/>
      <c r="S6331" s="102"/>
      <c r="T6331" s="102" t="s">
        <v>7789</v>
      </c>
      <c r="U6331" s="102" t="s">
        <v>5978</v>
      </c>
      <c r="V6331" s="102">
        <v>5</v>
      </c>
      <c r="W6331" s="102"/>
      <c r="X6331" s="324"/>
    </row>
    <row r="6332" spans="1:24" ht="12.95" customHeight="1" x14ac:dyDescent="0.2">
      <c r="A6332" s="149">
        <v>33270</v>
      </c>
      <c r="B6332" s="115" t="s">
        <v>19158</v>
      </c>
      <c r="C6332" s="102" t="s">
        <v>11101</v>
      </c>
      <c r="D6332" s="102" t="s">
        <v>14718</v>
      </c>
      <c r="E6332" s="115" t="s">
        <v>19291</v>
      </c>
      <c r="F6332" s="114" t="s">
        <v>6406</v>
      </c>
      <c r="G6332" s="105">
        <v>15776</v>
      </c>
      <c r="H6332" s="102" t="s">
        <v>10103</v>
      </c>
      <c r="I6332" s="102" t="s">
        <v>4890</v>
      </c>
      <c r="J6332" s="102" t="s">
        <v>5433</v>
      </c>
      <c r="K6332" s="102"/>
      <c r="L6332" s="111"/>
      <c r="M6332" s="107">
        <v>1</v>
      </c>
      <c r="N6332" s="108" t="s">
        <v>31007</v>
      </c>
      <c r="O6332" s="102" t="s">
        <v>15941</v>
      </c>
      <c r="P6332" s="102"/>
      <c r="Q6332" s="102" t="s">
        <v>21039</v>
      </c>
      <c r="R6332" s="109"/>
      <c r="S6332" s="102"/>
      <c r="T6332" s="102" t="s">
        <v>7789</v>
      </c>
      <c r="U6332" s="102" t="s">
        <v>30008</v>
      </c>
      <c r="V6332" s="109">
        <v>6</v>
      </c>
      <c r="W6332" s="107"/>
      <c r="X6332" s="324"/>
    </row>
    <row r="6333" spans="1:24" ht="12.95" customHeight="1" x14ac:dyDescent="0.2">
      <c r="A6333" s="149">
        <v>33298</v>
      </c>
      <c r="B6333" s="115" t="s">
        <v>19158</v>
      </c>
      <c r="C6333" s="164" t="s">
        <v>11102</v>
      </c>
      <c r="D6333" s="111" t="s">
        <v>7393</v>
      </c>
      <c r="E6333" s="115" t="s">
        <v>19292</v>
      </c>
      <c r="F6333" s="114" t="s">
        <v>6406</v>
      </c>
      <c r="G6333" s="105">
        <v>16269</v>
      </c>
      <c r="H6333" s="102" t="s">
        <v>10191</v>
      </c>
      <c r="I6333" s="102" t="s">
        <v>11819</v>
      </c>
      <c r="J6333" s="102" t="s">
        <v>7602</v>
      </c>
      <c r="K6333" s="267"/>
      <c r="L6333" s="111" t="s">
        <v>13176</v>
      </c>
      <c r="M6333" s="102">
        <v>3</v>
      </c>
      <c r="N6333" s="112" t="s">
        <v>19301</v>
      </c>
      <c r="O6333" s="102" t="s">
        <v>10189</v>
      </c>
      <c r="P6333" s="102"/>
      <c r="Q6333" s="102" t="s">
        <v>19302</v>
      </c>
      <c r="R6333" s="102"/>
      <c r="S6333" s="102" t="s">
        <v>8315</v>
      </c>
      <c r="T6333" s="102" t="s">
        <v>20547</v>
      </c>
      <c r="U6333" s="102" t="s">
        <v>1713</v>
      </c>
      <c r="V6333" s="102">
        <v>6</v>
      </c>
      <c r="W6333" s="102"/>
      <c r="X6333" s="324"/>
    </row>
    <row r="6334" spans="1:24" ht="12.95" customHeight="1" x14ac:dyDescent="0.2">
      <c r="A6334" s="149">
        <v>33298</v>
      </c>
      <c r="B6334" s="115" t="s">
        <v>19158</v>
      </c>
      <c r="C6334" s="102" t="s">
        <v>11102</v>
      </c>
      <c r="D6334" s="102" t="s">
        <v>10724</v>
      </c>
      <c r="E6334" s="115" t="s">
        <v>19293</v>
      </c>
      <c r="F6334" s="114" t="s">
        <v>6406</v>
      </c>
      <c r="G6334" s="105">
        <v>16334</v>
      </c>
      <c r="H6334" s="102" t="s">
        <v>13336</v>
      </c>
      <c r="I6334" s="102" t="s">
        <v>4890</v>
      </c>
      <c r="J6334" s="102" t="s">
        <v>6987</v>
      </c>
      <c r="K6334" s="102"/>
      <c r="L6334" s="111"/>
      <c r="M6334" s="107">
        <v>2</v>
      </c>
      <c r="N6334" s="108" t="s">
        <v>30961</v>
      </c>
      <c r="O6334" s="102" t="s">
        <v>14682</v>
      </c>
      <c r="P6334" s="102" t="s">
        <v>9125</v>
      </c>
      <c r="Q6334" s="102" t="s">
        <v>17386</v>
      </c>
      <c r="R6334" s="109"/>
      <c r="S6334" s="102"/>
      <c r="T6334" s="102" t="s">
        <v>20547</v>
      </c>
      <c r="U6334" s="102" t="s">
        <v>4888</v>
      </c>
      <c r="V6334" s="109">
        <v>6.5</v>
      </c>
      <c r="W6334" s="107"/>
      <c r="X6334" s="324"/>
    </row>
    <row r="6335" spans="1:24" ht="12.95" customHeight="1" x14ac:dyDescent="0.2">
      <c r="A6335" s="149">
        <v>33359</v>
      </c>
      <c r="B6335" s="115" t="s">
        <v>19158</v>
      </c>
      <c r="C6335" s="103" t="s">
        <v>11103</v>
      </c>
      <c r="D6335" s="102" t="s">
        <v>37719</v>
      </c>
      <c r="E6335" s="115" t="s">
        <v>19294</v>
      </c>
      <c r="F6335" s="104" t="s">
        <v>14834</v>
      </c>
      <c r="G6335" s="105">
        <v>15153</v>
      </c>
      <c r="H6335" s="102" t="s">
        <v>10103</v>
      </c>
      <c r="I6335" s="102" t="s">
        <v>11819</v>
      </c>
      <c r="J6335" s="102" t="s">
        <v>10725</v>
      </c>
      <c r="K6335" s="102"/>
      <c r="L6335" s="111"/>
      <c r="M6335" s="107">
        <v>1</v>
      </c>
      <c r="N6335" s="112">
        <v>24</v>
      </c>
      <c r="O6335" s="102" t="s">
        <v>12252</v>
      </c>
      <c r="P6335" s="102" t="s">
        <v>9125</v>
      </c>
      <c r="Q6335" s="102" t="s">
        <v>17671</v>
      </c>
      <c r="R6335" s="109"/>
      <c r="S6335" s="102"/>
      <c r="T6335" s="102" t="s">
        <v>7789</v>
      </c>
      <c r="U6335" s="102" t="s">
        <v>10726</v>
      </c>
      <c r="V6335" s="109">
        <v>7</v>
      </c>
      <c r="W6335" s="107"/>
      <c r="X6335" s="324"/>
    </row>
    <row r="6336" spans="1:24" ht="12.95" customHeight="1" x14ac:dyDescent="0.2">
      <c r="A6336" s="149">
        <v>33359</v>
      </c>
      <c r="B6336" s="115" t="s">
        <v>19158</v>
      </c>
      <c r="C6336" s="102" t="s">
        <v>11103</v>
      </c>
      <c r="D6336" s="102" t="s">
        <v>10727</v>
      </c>
      <c r="E6336" s="115" t="s">
        <v>19295</v>
      </c>
      <c r="F6336" s="104" t="s">
        <v>14834</v>
      </c>
      <c r="G6336" s="105">
        <v>14742</v>
      </c>
      <c r="H6336" s="102" t="s">
        <v>11819</v>
      </c>
      <c r="I6336" s="102" t="s">
        <v>32661</v>
      </c>
      <c r="J6336" s="102" t="s">
        <v>13941</v>
      </c>
      <c r="K6336" s="102"/>
      <c r="L6336" s="111"/>
      <c r="M6336" s="107">
        <v>1.5</v>
      </c>
      <c r="N6336" s="108" t="s">
        <v>32662</v>
      </c>
      <c r="O6336" s="102" t="s">
        <v>16680</v>
      </c>
      <c r="P6336" s="102"/>
      <c r="Q6336" s="102" t="s">
        <v>17601</v>
      </c>
      <c r="R6336" s="109"/>
      <c r="S6336" s="102" t="s">
        <v>9435</v>
      </c>
      <c r="T6336" s="102" t="s">
        <v>20547</v>
      </c>
      <c r="U6336" s="102"/>
      <c r="V6336" s="109">
        <v>7</v>
      </c>
      <c r="W6336" s="107"/>
      <c r="X6336" s="324"/>
    </row>
    <row r="6337" spans="1:24" ht="12.95" customHeight="1" x14ac:dyDescent="0.2">
      <c r="A6337" s="149">
        <v>33390</v>
      </c>
      <c r="B6337" s="115" t="s">
        <v>19158</v>
      </c>
      <c r="C6337" s="103" t="s">
        <v>4262</v>
      </c>
      <c r="D6337" s="102" t="s">
        <v>14722</v>
      </c>
      <c r="E6337" s="115" t="s">
        <v>19296</v>
      </c>
      <c r="F6337" s="104" t="s">
        <v>14834</v>
      </c>
      <c r="G6337" s="105">
        <v>16433</v>
      </c>
      <c r="H6337" s="102" t="s">
        <v>10191</v>
      </c>
      <c r="I6337" s="102" t="s">
        <v>4890</v>
      </c>
      <c r="J6337" s="102" t="s">
        <v>10651</v>
      </c>
      <c r="K6337" s="102"/>
      <c r="L6337" s="111"/>
      <c r="M6337" s="107">
        <v>2</v>
      </c>
      <c r="N6337" s="112" t="s">
        <v>17759</v>
      </c>
      <c r="O6337" s="102" t="s">
        <v>162</v>
      </c>
      <c r="P6337" s="102"/>
      <c r="Q6337" s="102" t="s">
        <v>19846</v>
      </c>
      <c r="R6337" s="109" t="s">
        <v>7035</v>
      </c>
      <c r="S6337" s="102"/>
      <c r="T6337" s="102" t="s">
        <v>20547</v>
      </c>
      <c r="U6337" s="102" t="s">
        <v>32663</v>
      </c>
      <c r="V6337" s="109">
        <v>4</v>
      </c>
      <c r="W6337" s="107"/>
      <c r="X6337" s="324"/>
    </row>
    <row r="6338" spans="1:24" ht="12.95" customHeight="1" x14ac:dyDescent="0.2">
      <c r="A6338" s="149">
        <v>33390</v>
      </c>
      <c r="B6338" s="115" t="s">
        <v>19158</v>
      </c>
      <c r="C6338" s="102" t="s">
        <v>4262</v>
      </c>
      <c r="D6338" s="102" t="s">
        <v>4774</v>
      </c>
      <c r="E6338" s="115" t="s">
        <v>19297</v>
      </c>
      <c r="F6338" s="104" t="s">
        <v>14834</v>
      </c>
      <c r="G6338" s="105">
        <v>16217</v>
      </c>
      <c r="H6338" s="102" t="s">
        <v>32664</v>
      </c>
      <c r="I6338" s="102" t="s">
        <v>4890</v>
      </c>
      <c r="J6338" s="102" t="s">
        <v>8895</v>
      </c>
      <c r="K6338" s="102"/>
      <c r="L6338" s="111"/>
      <c r="M6338" s="107">
        <v>3</v>
      </c>
      <c r="N6338" s="112" t="s">
        <v>18909</v>
      </c>
      <c r="O6338" s="102"/>
      <c r="P6338" s="102"/>
      <c r="Q6338" s="102" t="s">
        <v>16666</v>
      </c>
      <c r="R6338" s="109"/>
      <c r="S6338" s="102"/>
      <c r="T6338" s="102" t="s">
        <v>20542</v>
      </c>
      <c r="U6338" s="102" t="s">
        <v>30009</v>
      </c>
      <c r="V6338" s="109">
        <v>6</v>
      </c>
      <c r="W6338" s="107"/>
      <c r="X6338" s="324"/>
    </row>
    <row r="6339" spans="1:24" ht="12.95" customHeight="1" x14ac:dyDescent="0.2">
      <c r="A6339" s="149">
        <v>33451</v>
      </c>
      <c r="B6339" s="115" t="s">
        <v>19158</v>
      </c>
      <c r="C6339" s="103" t="s">
        <v>8676</v>
      </c>
      <c r="D6339" s="102" t="s">
        <v>19309</v>
      </c>
      <c r="E6339" s="115" t="s">
        <v>19303</v>
      </c>
      <c r="F6339" s="104" t="s">
        <v>14834</v>
      </c>
      <c r="G6339" s="105">
        <v>15217</v>
      </c>
      <c r="H6339" s="102" t="s">
        <v>10103</v>
      </c>
      <c r="I6339" s="102" t="s">
        <v>11819</v>
      </c>
      <c r="J6339" s="102" t="s">
        <v>5408</v>
      </c>
      <c r="K6339" s="102"/>
      <c r="L6339" s="111"/>
      <c r="M6339" s="107">
        <v>0.5</v>
      </c>
      <c r="N6339" s="108">
        <v>22</v>
      </c>
      <c r="O6339" s="102"/>
      <c r="P6339" s="102"/>
      <c r="Q6339" s="102" t="s">
        <v>16868</v>
      </c>
      <c r="R6339" s="109"/>
      <c r="S6339" s="102"/>
      <c r="T6339" s="102" t="s">
        <v>7789</v>
      </c>
      <c r="U6339" s="102" t="s">
        <v>4888</v>
      </c>
      <c r="V6339" s="109">
        <v>5</v>
      </c>
      <c r="W6339" s="107"/>
      <c r="X6339" s="324"/>
    </row>
    <row r="6340" spans="1:24" ht="12.95" customHeight="1" x14ac:dyDescent="0.2">
      <c r="A6340" s="149">
        <v>33451</v>
      </c>
      <c r="B6340" s="115" t="s">
        <v>19158</v>
      </c>
      <c r="C6340" s="102" t="s">
        <v>8676</v>
      </c>
      <c r="D6340" s="102" t="s">
        <v>14723</v>
      </c>
      <c r="E6340" s="115" t="s">
        <v>19304</v>
      </c>
      <c r="F6340" s="260" t="s">
        <v>14007</v>
      </c>
      <c r="G6340" s="105">
        <v>16434</v>
      </c>
      <c r="H6340" s="102" t="s">
        <v>4890</v>
      </c>
      <c r="I6340" s="102" t="s">
        <v>10191</v>
      </c>
      <c r="J6340" s="102" t="s">
        <v>10651</v>
      </c>
      <c r="K6340" s="102"/>
      <c r="L6340" s="111"/>
      <c r="M6340" s="107">
        <v>2</v>
      </c>
      <c r="N6340" s="108" t="s">
        <v>32665</v>
      </c>
      <c r="O6340" s="102" t="s">
        <v>5985</v>
      </c>
      <c r="P6340" s="102"/>
      <c r="Q6340" s="102" t="s">
        <v>18149</v>
      </c>
      <c r="R6340" s="109"/>
      <c r="S6340" s="102"/>
      <c r="T6340" s="102" t="s">
        <v>20547</v>
      </c>
      <c r="U6340" s="102" t="s">
        <v>17039</v>
      </c>
      <c r="V6340" s="109">
        <v>8</v>
      </c>
      <c r="W6340" s="107"/>
      <c r="X6340" s="324"/>
    </row>
    <row r="6341" spans="1:24" ht="12.95" customHeight="1" x14ac:dyDescent="0.2">
      <c r="A6341" s="149">
        <v>33512</v>
      </c>
      <c r="B6341" s="115" t="s">
        <v>19158</v>
      </c>
      <c r="C6341" s="103" t="s">
        <v>8677</v>
      </c>
      <c r="D6341" s="102" t="s">
        <v>19310</v>
      </c>
      <c r="E6341" s="102" t="s">
        <v>19305</v>
      </c>
      <c r="F6341" s="104" t="s">
        <v>14834</v>
      </c>
      <c r="G6341" s="105">
        <v>15216</v>
      </c>
      <c r="H6341" s="102" t="s">
        <v>10103</v>
      </c>
      <c r="I6341" s="102" t="s">
        <v>11819</v>
      </c>
      <c r="J6341" s="102" t="s">
        <v>3135</v>
      </c>
      <c r="K6341" s="102"/>
      <c r="L6341" s="111"/>
      <c r="M6341" s="109">
        <v>1</v>
      </c>
      <c r="N6341" s="112">
        <v>32</v>
      </c>
      <c r="O6341" s="102" t="s">
        <v>16542</v>
      </c>
      <c r="P6341" s="102"/>
      <c r="Q6341" s="102" t="s">
        <v>19625</v>
      </c>
      <c r="R6341" s="109"/>
      <c r="S6341" s="102"/>
      <c r="T6341" s="102" t="s">
        <v>7789</v>
      </c>
      <c r="U6341" s="102" t="s">
        <v>4888</v>
      </c>
      <c r="V6341" s="109">
        <v>5</v>
      </c>
      <c r="W6341" s="107"/>
      <c r="X6341" s="324"/>
    </row>
    <row r="6342" spans="1:24" ht="12.95" customHeight="1" x14ac:dyDescent="0.2">
      <c r="A6342" s="149">
        <v>33512</v>
      </c>
      <c r="B6342" s="115" t="s">
        <v>19158</v>
      </c>
      <c r="C6342" s="102" t="s">
        <v>8677</v>
      </c>
      <c r="D6342" s="102" t="s">
        <v>14721</v>
      </c>
      <c r="E6342" s="115" t="s">
        <v>19306</v>
      </c>
      <c r="F6342" s="104" t="s">
        <v>14834</v>
      </c>
      <c r="G6342" s="105">
        <v>16434</v>
      </c>
      <c r="H6342" s="102" t="s">
        <v>11819</v>
      </c>
      <c r="I6342" s="102" t="s">
        <v>10191</v>
      </c>
      <c r="J6342" s="102" t="s">
        <v>10651</v>
      </c>
      <c r="K6342" s="102"/>
      <c r="L6342" s="111"/>
      <c r="M6342" s="109">
        <v>0.5</v>
      </c>
      <c r="N6342" s="108">
        <v>32</v>
      </c>
      <c r="O6342" s="102"/>
      <c r="P6342" s="102"/>
      <c r="Q6342" s="102" t="s">
        <v>16511</v>
      </c>
      <c r="R6342" s="109"/>
      <c r="S6342" s="102"/>
      <c r="T6342" s="102" t="s">
        <v>20547</v>
      </c>
      <c r="U6342" s="102"/>
      <c r="V6342" s="109">
        <v>5</v>
      </c>
      <c r="W6342" s="107"/>
      <c r="X6342" s="324"/>
    </row>
    <row r="6343" spans="1:24" ht="12.95" customHeight="1" x14ac:dyDescent="0.2">
      <c r="A6343" s="149">
        <v>33573</v>
      </c>
      <c r="B6343" s="115" t="s">
        <v>19158</v>
      </c>
      <c r="C6343" s="103" t="s">
        <v>95</v>
      </c>
      <c r="D6343" s="102" t="s">
        <v>19311</v>
      </c>
      <c r="E6343" s="102" t="s">
        <v>19307</v>
      </c>
      <c r="F6343" s="104" t="s">
        <v>14834</v>
      </c>
      <c r="G6343" s="105">
        <v>15219</v>
      </c>
      <c r="H6343" s="102" t="s">
        <v>11819</v>
      </c>
      <c r="I6343" s="102" t="s">
        <v>10103</v>
      </c>
      <c r="J6343" s="102" t="s">
        <v>3136</v>
      </c>
      <c r="K6343" s="102"/>
      <c r="L6343" s="111"/>
      <c r="M6343" s="109">
        <v>1</v>
      </c>
      <c r="N6343" s="108" t="s">
        <v>32301</v>
      </c>
      <c r="O6343" s="102" t="s">
        <v>9160</v>
      </c>
      <c r="P6343" s="102" t="s">
        <v>9125</v>
      </c>
      <c r="Q6343" s="102" t="s">
        <v>19103</v>
      </c>
      <c r="R6343" s="109"/>
      <c r="S6343" s="102"/>
      <c r="T6343" s="102" t="s">
        <v>7789</v>
      </c>
      <c r="U6343" s="102"/>
      <c r="V6343" s="109">
        <v>5</v>
      </c>
      <c r="W6343" s="107"/>
      <c r="X6343" s="324"/>
    </row>
    <row r="6344" spans="1:24" ht="12.95" customHeight="1" x14ac:dyDescent="0.2">
      <c r="A6344" s="149">
        <v>33573</v>
      </c>
      <c r="B6344" s="115" t="s">
        <v>19158</v>
      </c>
      <c r="C6344" s="102" t="s">
        <v>95</v>
      </c>
      <c r="D6344" s="102" t="s">
        <v>4391</v>
      </c>
      <c r="E6344" s="115" t="s">
        <v>19308</v>
      </c>
      <c r="F6344" s="104" t="s">
        <v>14834</v>
      </c>
      <c r="G6344" s="105">
        <v>14745</v>
      </c>
      <c r="H6344" s="102" t="s">
        <v>11819</v>
      </c>
      <c r="I6344" s="102" t="s">
        <v>5011</v>
      </c>
      <c r="J6344" s="102" t="s">
        <v>3137</v>
      </c>
      <c r="K6344" s="102" t="s">
        <v>8969</v>
      </c>
      <c r="L6344" s="133" t="s">
        <v>14724</v>
      </c>
      <c r="M6344" s="109">
        <v>1</v>
      </c>
      <c r="N6344" s="112" t="s">
        <v>2482</v>
      </c>
      <c r="O6344" s="102" t="s">
        <v>16764</v>
      </c>
      <c r="P6344" s="102"/>
      <c r="Q6344" s="102" t="s">
        <v>16157</v>
      </c>
      <c r="R6344" s="109"/>
      <c r="S6344" s="102"/>
      <c r="T6344" s="102" t="s">
        <v>28757</v>
      </c>
      <c r="U6344" s="102"/>
      <c r="V6344" s="109">
        <v>9</v>
      </c>
      <c r="W6344" s="107"/>
      <c r="X6344" s="324"/>
    </row>
    <row r="6345" spans="1:24" ht="12.95" customHeight="1" x14ac:dyDescent="0.2">
      <c r="A6345" s="149">
        <v>33573</v>
      </c>
      <c r="B6345" s="115" t="s">
        <v>19158</v>
      </c>
      <c r="C6345" s="102" t="s">
        <v>95</v>
      </c>
      <c r="D6345" s="102" t="s">
        <v>4392</v>
      </c>
      <c r="E6345" s="115" t="s">
        <v>19307</v>
      </c>
      <c r="F6345" s="260" t="s">
        <v>14007</v>
      </c>
      <c r="G6345" s="105">
        <v>15163</v>
      </c>
      <c r="H6345" s="102" t="s">
        <v>10103</v>
      </c>
      <c r="I6345" s="102" t="s">
        <v>11819</v>
      </c>
      <c r="J6345" s="102" t="s">
        <v>14725</v>
      </c>
      <c r="K6345" s="102"/>
      <c r="L6345" s="111"/>
      <c r="M6345" s="109">
        <v>2</v>
      </c>
      <c r="N6345" s="112" t="s">
        <v>17938</v>
      </c>
      <c r="O6345" s="102" t="s">
        <v>5985</v>
      </c>
      <c r="P6345" s="102" t="s">
        <v>9125</v>
      </c>
      <c r="Q6345" s="102" t="s">
        <v>16764</v>
      </c>
      <c r="R6345" s="109"/>
      <c r="S6345" s="102"/>
      <c r="T6345" s="102" t="s">
        <v>7789</v>
      </c>
      <c r="U6345" s="102" t="s">
        <v>32666</v>
      </c>
      <c r="V6345" s="109">
        <v>5</v>
      </c>
      <c r="W6345" s="107"/>
      <c r="X6345" s="324"/>
    </row>
    <row r="6346" spans="1:24" ht="12.95" customHeight="1" x14ac:dyDescent="0.2">
      <c r="A6346" s="149">
        <v>33635</v>
      </c>
      <c r="B6346" s="115" t="s">
        <v>19158</v>
      </c>
      <c r="C6346" s="103" t="s">
        <v>96</v>
      </c>
      <c r="D6346" s="102" t="s">
        <v>19312</v>
      </c>
      <c r="E6346" s="115" t="s">
        <v>19313</v>
      </c>
      <c r="F6346" s="104" t="s">
        <v>14834</v>
      </c>
      <c r="G6346" s="105">
        <v>15217</v>
      </c>
      <c r="H6346" s="102" t="s">
        <v>10103</v>
      </c>
      <c r="I6346" s="102" t="s">
        <v>11819</v>
      </c>
      <c r="J6346" s="102" t="s">
        <v>4162</v>
      </c>
      <c r="K6346" s="102"/>
      <c r="L6346" s="111"/>
      <c r="M6346" s="107">
        <v>1</v>
      </c>
      <c r="N6346" s="112">
        <v>22</v>
      </c>
      <c r="O6346" s="102" t="s">
        <v>10189</v>
      </c>
      <c r="P6346" s="102" t="s">
        <v>9125</v>
      </c>
      <c r="Q6346" s="102" t="s">
        <v>19176</v>
      </c>
      <c r="R6346" s="109"/>
      <c r="S6346" s="102"/>
      <c r="T6346" s="102" t="s">
        <v>7789</v>
      </c>
      <c r="U6346" s="102"/>
      <c r="V6346" s="109">
        <v>5</v>
      </c>
      <c r="W6346" s="107"/>
      <c r="X6346" s="324"/>
    </row>
    <row r="6347" spans="1:24" ht="12.95" customHeight="1" x14ac:dyDescent="0.2">
      <c r="A6347" s="149">
        <v>33635</v>
      </c>
      <c r="B6347" s="115" t="s">
        <v>19158</v>
      </c>
      <c r="C6347" s="102" t="s">
        <v>96</v>
      </c>
      <c r="D6347" s="102" t="s">
        <v>4393</v>
      </c>
      <c r="E6347" s="115" t="s">
        <v>19314</v>
      </c>
      <c r="F6347" s="104" t="s">
        <v>14834</v>
      </c>
      <c r="G6347" s="105">
        <v>14504</v>
      </c>
      <c r="H6347" s="102" t="s">
        <v>11819</v>
      </c>
      <c r="I6347" s="102" t="s">
        <v>30910</v>
      </c>
      <c r="J6347" s="102" t="s">
        <v>4394</v>
      </c>
      <c r="K6347" s="102"/>
      <c r="L6347" s="111"/>
      <c r="M6347" s="107">
        <v>1</v>
      </c>
      <c r="N6347" s="112">
        <v>19</v>
      </c>
      <c r="O6347" s="102"/>
      <c r="P6347" s="102"/>
      <c r="Q6347" s="102" t="s">
        <v>15870</v>
      </c>
      <c r="R6347" s="109"/>
      <c r="S6347" s="102"/>
      <c r="T6347" s="102" t="s">
        <v>20541</v>
      </c>
      <c r="U6347" s="102" t="s">
        <v>30010</v>
      </c>
      <c r="V6347" s="109">
        <v>5</v>
      </c>
      <c r="W6347" s="107"/>
      <c r="X6347" s="324"/>
    </row>
    <row r="6348" spans="1:24" ht="12.95" customHeight="1" x14ac:dyDescent="0.2">
      <c r="A6348" s="149">
        <v>33695</v>
      </c>
      <c r="B6348" s="115" t="s">
        <v>19158</v>
      </c>
      <c r="C6348" s="103" t="s">
        <v>3693</v>
      </c>
      <c r="D6348" s="102" t="s">
        <v>19315</v>
      </c>
      <c r="E6348" s="115" t="s">
        <v>19316</v>
      </c>
      <c r="F6348" s="260" t="s">
        <v>14007</v>
      </c>
      <c r="G6348" s="105">
        <v>15560</v>
      </c>
      <c r="H6348" s="102" t="s">
        <v>2625</v>
      </c>
      <c r="I6348" s="102" t="s">
        <v>15082</v>
      </c>
      <c r="J6348" s="102" t="s">
        <v>8428</v>
      </c>
      <c r="K6348" s="102"/>
      <c r="L6348" s="111"/>
      <c r="M6348" s="107">
        <v>1</v>
      </c>
      <c r="N6348" s="108" t="s">
        <v>31881</v>
      </c>
      <c r="O6348" s="102"/>
      <c r="P6348" s="102"/>
      <c r="Q6348" s="102" t="s">
        <v>16868</v>
      </c>
      <c r="R6348" s="109"/>
      <c r="S6348" s="102"/>
      <c r="T6348" s="102" t="s">
        <v>20545</v>
      </c>
      <c r="U6348" s="102" t="s">
        <v>30011</v>
      </c>
      <c r="V6348" s="109">
        <v>5</v>
      </c>
      <c r="W6348" s="107"/>
      <c r="X6348" s="324"/>
    </row>
    <row r="6349" spans="1:24" ht="12.95" customHeight="1" x14ac:dyDescent="0.2">
      <c r="A6349" s="149">
        <v>33695</v>
      </c>
      <c r="B6349" s="115" t="s">
        <v>19158</v>
      </c>
      <c r="C6349" s="102" t="s">
        <v>3693</v>
      </c>
      <c r="D6349" s="102" t="s">
        <v>2628</v>
      </c>
      <c r="E6349" s="115" t="s">
        <v>19317</v>
      </c>
      <c r="F6349" s="104" t="s">
        <v>14834</v>
      </c>
      <c r="G6349" s="105">
        <v>16427</v>
      </c>
      <c r="H6349" s="102" t="s">
        <v>10191</v>
      </c>
      <c r="I6349" s="102" t="s">
        <v>11819</v>
      </c>
      <c r="J6349" s="102" t="s">
        <v>226</v>
      </c>
      <c r="K6349" s="102"/>
      <c r="L6349" s="111"/>
      <c r="M6349" s="107">
        <v>3</v>
      </c>
      <c r="N6349" s="112" t="s">
        <v>18910</v>
      </c>
      <c r="O6349" s="102" t="s">
        <v>15959</v>
      </c>
      <c r="P6349" s="102"/>
      <c r="Q6349" s="102" t="s">
        <v>19550</v>
      </c>
      <c r="R6349" s="109"/>
      <c r="S6349" s="102" t="s">
        <v>8315</v>
      </c>
      <c r="T6349" s="102" t="s">
        <v>20547</v>
      </c>
      <c r="U6349" s="102" t="s">
        <v>21053</v>
      </c>
      <c r="V6349" s="109">
        <v>12</v>
      </c>
      <c r="W6349" s="107"/>
      <c r="X6349" s="324"/>
    </row>
    <row r="6350" spans="1:24" ht="12.95" customHeight="1" x14ac:dyDescent="0.2">
      <c r="A6350" s="149">
        <v>33756</v>
      </c>
      <c r="B6350" s="115" t="s">
        <v>19158</v>
      </c>
      <c r="C6350" s="103" t="s">
        <v>3694</v>
      </c>
      <c r="D6350" s="102" t="s">
        <v>19318</v>
      </c>
      <c r="E6350" s="115" t="s">
        <v>19320</v>
      </c>
      <c r="F6350" s="104" t="s">
        <v>14834</v>
      </c>
      <c r="G6350" s="105">
        <v>15302</v>
      </c>
      <c r="H6350" s="102" t="s">
        <v>13336</v>
      </c>
      <c r="I6350" s="102" t="s">
        <v>11819</v>
      </c>
      <c r="J6350" s="102" t="s">
        <v>11303</v>
      </c>
      <c r="K6350" s="102"/>
      <c r="L6350" s="111"/>
      <c r="M6350" s="107">
        <v>3</v>
      </c>
      <c r="N6350" s="112" t="s">
        <v>15876</v>
      </c>
      <c r="O6350" s="102" t="s">
        <v>11304</v>
      </c>
      <c r="P6350" s="102"/>
      <c r="Q6350" s="102"/>
      <c r="R6350" s="109"/>
      <c r="S6350" s="102"/>
      <c r="T6350" s="102" t="s">
        <v>14962</v>
      </c>
      <c r="U6350" s="102" t="s">
        <v>42655</v>
      </c>
      <c r="V6350" s="109">
        <v>6</v>
      </c>
      <c r="W6350" s="107"/>
      <c r="X6350" s="324"/>
    </row>
    <row r="6351" spans="1:24" ht="12.95" customHeight="1" x14ac:dyDescent="0.2">
      <c r="A6351" s="149">
        <v>33756</v>
      </c>
      <c r="B6351" s="115" t="s">
        <v>19158</v>
      </c>
      <c r="C6351" s="102" t="s">
        <v>3694</v>
      </c>
      <c r="D6351" s="102" t="s">
        <v>2927</v>
      </c>
      <c r="E6351" s="115" t="s">
        <v>19321</v>
      </c>
      <c r="F6351" s="260" t="s">
        <v>14007</v>
      </c>
      <c r="G6351" s="105">
        <v>14744</v>
      </c>
      <c r="H6351" s="102" t="s">
        <v>5011</v>
      </c>
      <c r="I6351" s="102" t="s">
        <v>11819</v>
      </c>
      <c r="J6351" s="102" t="s">
        <v>2928</v>
      </c>
      <c r="K6351" s="102"/>
      <c r="L6351" s="111"/>
      <c r="M6351" s="107">
        <v>1</v>
      </c>
      <c r="N6351" s="108" t="s">
        <v>32667</v>
      </c>
      <c r="O6351" s="102" t="s">
        <v>9160</v>
      </c>
      <c r="P6351" s="102"/>
      <c r="Q6351" s="102" t="s">
        <v>30012</v>
      </c>
      <c r="R6351" s="109"/>
      <c r="S6351" s="102"/>
      <c r="T6351" s="102" t="s">
        <v>28757</v>
      </c>
      <c r="U6351" s="102" t="s">
        <v>140</v>
      </c>
      <c r="V6351" s="109">
        <v>5</v>
      </c>
      <c r="W6351" s="107"/>
      <c r="X6351" s="324"/>
    </row>
    <row r="6352" spans="1:24" ht="12.95" customHeight="1" x14ac:dyDescent="0.2">
      <c r="A6352" s="149">
        <v>33817</v>
      </c>
      <c r="B6352" s="115" t="s">
        <v>19158</v>
      </c>
      <c r="C6352" s="103" t="s">
        <v>3695</v>
      </c>
      <c r="D6352" s="102" t="s">
        <v>19319</v>
      </c>
      <c r="E6352" s="115" t="s">
        <v>19323</v>
      </c>
      <c r="F6352" s="104" t="s">
        <v>14834</v>
      </c>
      <c r="G6352" s="105">
        <v>14997</v>
      </c>
      <c r="H6352" s="102" t="s">
        <v>32668</v>
      </c>
      <c r="I6352" s="102" t="s">
        <v>7198</v>
      </c>
      <c r="J6352" s="102" t="s">
        <v>6492</v>
      </c>
      <c r="K6352" s="102"/>
      <c r="L6352" s="111"/>
      <c r="M6352" s="109">
        <v>1</v>
      </c>
      <c r="N6352" s="112">
        <v>25</v>
      </c>
      <c r="O6352" s="102" t="s">
        <v>17191</v>
      </c>
      <c r="P6352" s="102" t="s">
        <v>9125</v>
      </c>
      <c r="Q6352" s="102" t="s">
        <v>16757</v>
      </c>
      <c r="R6352" s="109"/>
      <c r="S6352" s="102"/>
      <c r="T6352" s="102" t="s">
        <v>14962</v>
      </c>
      <c r="U6352" s="102" t="s">
        <v>30013</v>
      </c>
      <c r="V6352" s="109">
        <v>6.5</v>
      </c>
      <c r="W6352" s="107"/>
      <c r="X6352" s="324"/>
    </row>
    <row r="6353" spans="1:24" ht="12.95" customHeight="1" x14ac:dyDescent="0.2">
      <c r="A6353" s="149">
        <v>33817</v>
      </c>
      <c r="B6353" s="115" t="s">
        <v>19158</v>
      </c>
      <c r="C6353" s="102" t="s">
        <v>3695</v>
      </c>
      <c r="D6353" s="102" t="s">
        <v>11597</v>
      </c>
      <c r="E6353" s="115" t="s">
        <v>19322</v>
      </c>
      <c r="F6353" s="260" t="s">
        <v>14007</v>
      </c>
      <c r="G6353" s="105">
        <v>15892</v>
      </c>
      <c r="H6353" s="115" t="s">
        <v>10103</v>
      </c>
      <c r="I6353" s="102" t="s">
        <v>11819</v>
      </c>
      <c r="J6353" s="102" t="s">
        <v>2826</v>
      </c>
      <c r="K6353" s="102"/>
      <c r="L6353" s="111"/>
      <c r="M6353" s="107">
        <v>0.5</v>
      </c>
      <c r="N6353" s="108">
        <v>16</v>
      </c>
      <c r="O6353" s="102" t="s">
        <v>12252</v>
      </c>
      <c r="P6353" s="102"/>
      <c r="Q6353" s="102" t="s">
        <v>30014</v>
      </c>
      <c r="R6353" s="109"/>
      <c r="S6353" s="102"/>
      <c r="T6353" s="102" t="s">
        <v>7789</v>
      </c>
      <c r="U6353" s="102" t="s">
        <v>20625</v>
      </c>
      <c r="V6353" s="109">
        <v>2</v>
      </c>
      <c r="W6353" s="107"/>
      <c r="X6353" s="324"/>
    </row>
    <row r="6354" spans="1:24" ht="12.95" customHeight="1" x14ac:dyDescent="0.2">
      <c r="A6354" s="149">
        <v>33878</v>
      </c>
      <c r="B6354" s="115" t="s">
        <v>19158</v>
      </c>
      <c r="C6354" s="103" t="s">
        <v>3696</v>
      </c>
      <c r="D6354" s="102" t="s">
        <v>6579</v>
      </c>
      <c r="E6354" s="115" t="s">
        <v>6578</v>
      </c>
      <c r="F6354" s="123" t="s">
        <v>10085</v>
      </c>
      <c r="G6354" s="105">
        <v>15598</v>
      </c>
      <c r="H6354" s="102" t="s">
        <v>10103</v>
      </c>
      <c r="I6354" s="102" t="s">
        <v>11819</v>
      </c>
      <c r="J6354" s="102" t="s">
        <v>10148</v>
      </c>
      <c r="K6354" s="102"/>
      <c r="L6354" s="111"/>
      <c r="M6354" s="107">
        <v>1</v>
      </c>
      <c r="N6354" s="112" t="s">
        <v>3696</v>
      </c>
      <c r="O6354" s="102" t="s">
        <v>19508</v>
      </c>
      <c r="P6354" s="102" t="s">
        <v>19508</v>
      </c>
      <c r="Q6354" s="102" t="s">
        <v>19508</v>
      </c>
      <c r="R6354" s="109"/>
      <c r="S6354" s="102" t="s">
        <v>8315</v>
      </c>
      <c r="T6354" s="102" t="s">
        <v>7789</v>
      </c>
      <c r="U6354" s="102" t="s">
        <v>18911</v>
      </c>
      <c r="V6354" s="109" t="s">
        <v>6580</v>
      </c>
      <c r="W6354" s="107"/>
      <c r="X6354" s="324"/>
    </row>
    <row r="6355" spans="1:24" ht="12.95" customHeight="1" x14ac:dyDescent="0.2">
      <c r="A6355" s="149">
        <v>33878</v>
      </c>
      <c r="B6355" s="115" t="s">
        <v>19158</v>
      </c>
      <c r="C6355" s="102" t="s">
        <v>3696</v>
      </c>
      <c r="D6355" s="102" t="s">
        <v>19324</v>
      </c>
      <c r="E6355" s="115" t="s">
        <v>19326</v>
      </c>
      <c r="F6355" s="123" t="s">
        <v>10085</v>
      </c>
      <c r="G6355" s="105">
        <v>15598</v>
      </c>
      <c r="H6355" s="102" t="s">
        <v>10103</v>
      </c>
      <c r="I6355" s="102" t="s">
        <v>11819</v>
      </c>
      <c r="J6355" s="102" t="s">
        <v>10148</v>
      </c>
      <c r="K6355" s="102"/>
      <c r="L6355" s="111"/>
      <c r="M6355" s="107">
        <v>1</v>
      </c>
      <c r="N6355" s="108" t="s">
        <v>3696</v>
      </c>
      <c r="O6355" s="102" t="s">
        <v>16499</v>
      </c>
      <c r="P6355" s="102"/>
      <c r="Q6355" s="102" t="s">
        <v>20098</v>
      </c>
      <c r="R6355" s="109"/>
      <c r="S6355" s="102"/>
      <c r="T6355" s="102" t="s">
        <v>7789</v>
      </c>
      <c r="U6355" s="102" t="s">
        <v>30015</v>
      </c>
      <c r="V6355" s="109">
        <v>7.5</v>
      </c>
      <c r="W6355" s="107"/>
      <c r="X6355" s="324"/>
    </row>
    <row r="6356" spans="1:24" ht="12.95" customHeight="1" x14ac:dyDescent="0.2">
      <c r="A6356" s="149">
        <v>33878</v>
      </c>
      <c r="B6356" s="115" t="s">
        <v>19158</v>
      </c>
      <c r="C6356" s="102" t="s">
        <v>3696</v>
      </c>
      <c r="D6356" s="102" t="s">
        <v>19325</v>
      </c>
      <c r="E6356" s="115" t="s">
        <v>19327</v>
      </c>
      <c r="F6356" s="123" t="s">
        <v>10085</v>
      </c>
      <c r="G6356" s="105">
        <v>15601</v>
      </c>
      <c r="H6356" s="102" t="s">
        <v>10103</v>
      </c>
      <c r="I6356" s="102" t="s">
        <v>11819</v>
      </c>
      <c r="J6356" s="102" t="s">
        <v>10148</v>
      </c>
      <c r="K6356" s="102"/>
      <c r="L6356" s="111"/>
      <c r="M6356" s="107">
        <v>1</v>
      </c>
      <c r="N6356" s="112" t="s">
        <v>3696</v>
      </c>
      <c r="O6356" s="102" t="s">
        <v>683</v>
      </c>
      <c r="P6356" s="102" t="s">
        <v>13555</v>
      </c>
      <c r="Q6356" s="102" t="s">
        <v>30016</v>
      </c>
      <c r="R6356" s="109"/>
      <c r="S6356" s="102" t="s">
        <v>8315</v>
      </c>
      <c r="T6356" s="102" t="s">
        <v>7789</v>
      </c>
      <c r="U6356" s="102" t="s">
        <v>30017</v>
      </c>
      <c r="V6356" s="109">
        <v>8</v>
      </c>
      <c r="W6356" s="107"/>
      <c r="X6356" s="324"/>
    </row>
    <row r="6357" spans="1:24" ht="12.95" customHeight="1" x14ac:dyDescent="0.2">
      <c r="A6357" s="149">
        <v>33939</v>
      </c>
      <c r="B6357" s="115" t="s">
        <v>19158</v>
      </c>
      <c r="C6357" s="103" t="s">
        <v>3697</v>
      </c>
      <c r="D6357" s="102" t="s">
        <v>6068</v>
      </c>
      <c r="E6357" s="115" t="s">
        <v>19328</v>
      </c>
      <c r="F6357" s="260" t="s">
        <v>14007</v>
      </c>
      <c r="G6357" s="105">
        <v>15165</v>
      </c>
      <c r="H6357" s="102" t="s">
        <v>10103</v>
      </c>
      <c r="I6357" s="102" t="s">
        <v>11819</v>
      </c>
      <c r="J6357" s="102" t="s">
        <v>1937</v>
      </c>
      <c r="K6357" s="102"/>
      <c r="L6357" s="111"/>
      <c r="M6357" s="107">
        <v>0.5</v>
      </c>
      <c r="N6357" s="108" t="s">
        <v>8214</v>
      </c>
      <c r="O6357" s="102" t="s">
        <v>162</v>
      </c>
      <c r="P6357" s="102" t="s">
        <v>9160</v>
      </c>
      <c r="Q6357" s="102" t="s">
        <v>10189</v>
      </c>
      <c r="R6357" s="109"/>
      <c r="S6357" s="102"/>
      <c r="T6357" s="102" t="s">
        <v>7789</v>
      </c>
      <c r="U6357" s="102"/>
      <c r="V6357" s="109">
        <v>4</v>
      </c>
      <c r="W6357" s="107"/>
      <c r="X6357" s="324"/>
    </row>
    <row r="6358" spans="1:24" ht="12.95" customHeight="1" x14ac:dyDescent="0.2">
      <c r="A6358" s="149">
        <v>33939</v>
      </c>
      <c r="B6358" s="115" t="s">
        <v>19158</v>
      </c>
      <c r="C6358" s="102" t="s">
        <v>3697</v>
      </c>
      <c r="D6358" s="102" t="s">
        <v>9059</v>
      </c>
      <c r="E6358" s="115" t="s">
        <v>19329</v>
      </c>
      <c r="F6358" s="104" t="s">
        <v>14834</v>
      </c>
      <c r="G6358" s="105">
        <v>15897</v>
      </c>
      <c r="H6358" s="102" t="s">
        <v>7198</v>
      </c>
      <c r="I6358" s="102" t="s">
        <v>1332</v>
      </c>
      <c r="J6358" s="102" t="s">
        <v>9060</v>
      </c>
      <c r="K6358" s="102"/>
      <c r="L6358" s="111"/>
      <c r="M6358" s="107">
        <v>2</v>
      </c>
      <c r="N6358" s="112" t="s">
        <v>15848</v>
      </c>
      <c r="O6358" s="102" t="s">
        <v>9160</v>
      </c>
      <c r="P6358" s="102" t="s">
        <v>3620</v>
      </c>
      <c r="Q6358" s="102" t="s">
        <v>20892</v>
      </c>
      <c r="R6358" s="109"/>
      <c r="S6358" s="102"/>
      <c r="T6358" s="102" t="s">
        <v>21275</v>
      </c>
      <c r="U6358" s="102" t="s">
        <v>30018</v>
      </c>
      <c r="V6358" s="109">
        <v>6.5</v>
      </c>
      <c r="W6358" s="107" t="s">
        <v>14726</v>
      </c>
      <c r="X6358" s="324"/>
    </row>
    <row r="6359" spans="1:24" ht="12.95" customHeight="1" x14ac:dyDescent="0.2">
      <c r="A6359" s="149">
        <v>34001</v>
      </c>
      <c r="B6359" s="115" t="s">
        <v>19158</v>
      </c>
      <c r="C6359" s="103" t="s">
        <v>3698</v>
      </c>
      <c r="D6359" s="102" t="s">
        <v>19330</v>
      </c>
      <c r="E6359" s="115" t="s">
        <v>19331</v>
      </c>
      <c r="F6359" s="104" t="s">
        <v>14834</v>
      </c>
      <c r="G6359" s="105">
        <v>15611</v>
      </c>
      <c r="H6359" s="102" t="s">
        <v>2625</v>
      </c>
      <c r="I6359" s="102" t="s">
        <v>10191</v>
      </c>
      <c r="J6359" s="102" t="s">
        <v>11255</v>
      </c>
      <c r="K6359" s="102"/>
      <c r="L6359" s="111"/>
      <c r="M6359" s="107">
        <v>1.5</v>
      </c>
      <c r="N6359" s="108" t="s">
        <v>32669</v>
      </c>
      <c r="O6359" s="102"/>
      <c r="P6359" s="102"/>
      <c r="Q6359" s="102" t="s">
        <v>17601</v>
      </c>
      <c r="R6359" s="109"/>
      <c r="S6359" s="102" t="s">
        <v>8315</v>
      </c>
      <c r="T6359" s="102" t="s">
        <v>20545</v>
      </c>
      <c r="U6359" s="102" t="s">
        <v>10901</v>
      </c>
      <c r="V6359" s="109">
        <v>7</v>
      </c>
      <c r="W6359" s="107"/>
      <c r="X6359" s="324"/>
    </row>
    <row r="6360" spans="1:24" ht="12.95" customHeight="1" x14ac:dyDescent="0.2">
      <c r="A6360" s="149">
        <v>34001</v>
      </c>
      <c r="B6360" s="115" t="s">
        <v>19158</v>
      </c>
      <c r="C6360" s="102" t="s">
        <v>3698</v>
      </c>
      <c r="D6360" s="102" t="s">
        <v>4452</v>
      </c>
      <c r="E6360" s="115" t="s">
        <v>19332</v>
      </c>
      <c r="F6360" s="114" t="s">
        <v>6406</v>
      </c>
      <c r="G6360" s="105">
        <v>15156</v>
      </c>
      <c r="H6360" s="102" t="s">
        <v>10103</v>
      </c>
      <c r="I6360" s="102" t="s">
        <v>11819</v>
      </c>
      <c r="J6360" s="102" t="s">
        <v>1179</v>
      </c>
      <c r="K6360" s="102"/>
      <c r="L6360" s="111"/>
      <c r="M6360" s="107">
        <v>1</v>
      </c>
      <c r="N6360" s="108" t="s">
        <v>32670</v>
      </c>
      <c r="O6360" s="102"/>
      <c r="P6360" s="102"/>
      <c r="Q6360" s="102" t="s">
        <v>16751</v>
      </c>
      <c r="R6360" s="109"/>
      <c r="S6360" s="102"/>
      <c r="T6360" s="102" t="s">
        <v>7789</v>
      </c>
      <c r="U6360" s="102"/>
      <c r="V6360" s="109">
        <v>7</v>
      </c>
      <c r="W6360" s="107"/>
      <c r="X6360" s="324"/>
    </row>
    <row r="6361" spans="1:24" ht="12.95" customHeight="1" x14ac:dyDescent="0.2">
      <c r="A6361" s="149">
        <v>34060</v>
      </c>
      <c r="B6361" s="115" t="s">
        <v>19158</v>
      </c>
      <c r="C6361" s="103" t="s">
        <v>3699</v>
      </c>
      <c r="D6361" s="102" t="s">
        <v>12710</v>
      </c>
      <c r="E6361" s="115" t="s">
        <v>19333</v>
      </c>
      <c r="F6361" s="104" t="s">
        <v>14834</v>
      </c>
      <c r="G6361" s="105">
        <v>15572</v>
      </c>
      <c r="H6361" s="102" t="s">
        <v>2625</v>
      </c>
      <c r="I6361" s="102" t="s">
        <v>10191</v>
      </c>
      <c r="J6361" s="102" t="s">
        <v>11260</v>
      </c>
      <c r="K6361" s="102"/>
      <c r="L6361" s="111"/>
      <c r="M6361" s="107">
        <v>1</v>
      </c>
      <c r="N6361" s="108" t="s">
        <v>32671</v>
      </c>
      <c r="O6361" s="102"/>
      <c r="P6361" s="102"/>
      <c r="Q6361" s="102" t="s">
        <v>17392</v>
      </c>
      <c r="R6361" s="109"/>
      <c r="S6361" s="102"/>
      <c r="T6361" s="102" t="s">
        <v>20545</v>
      </c>
      <c r="U6361" s="102" t="s">
        <v>6868</v>
      </c>
      <c r="V6361" s="109">
        <v>4</v>
      </c>
      <c r="W6361" s="107"/>
      <c r="X6361" s="324"/>
    </row>
    <row r="6362" spans="1:24" ht="12.95" customHeight="1" x14ac:dyDescent="0.2">
      <c r="A6362" s="149">
        <v>34060</v>
      </c>
      <c r="B6362" s="115" t="s">
        <v>19158</v>
      </c>
      <c r="C6362" s="102" t="s">
        <v>3699</v>
      </c>
      <c r="D6362" s="102" t="s">
        <v>8446</v>
      </c>
      <c r="E6362" s="115" t="s">
        <v>19334</v>
      </c>
      <c r="F6362" s="104" t="s">
        <v>14834</v>
      </c>
      <c r="G6362" s="105">
        <v>14743</v>
      </c>
      <c r="H6362" s="102" t="s">
        <v>5011</v>
      </c>
      <c r="I6362" s="102" t="s">
        <v>11819</v>
      </c>
      <c r="J6362" s="102" t="s">
        <v>12711</v>
      </c>
      <c r="K6362" s="102" t="s">
        <v>5941</v>
      </c>
      <c r="L6362" s="111"/>
      <c r="M6362" s="109">
        <v>3</v>
      </c>
      <c r="N6362" s="112" t="s">
        <v>18912</v>
      </c>
      <c r="O6362" s="102" t="s">
        <v>15927</v>
      </c>
      <c r="P6362" s="102" t="s">
        <v>162</v>
      </c>
      <c r="Q6362" s="102" t="s">
        <v>17727</v>
      </c>
      <c r="R6362" s="109"/>
      <c r="S6362" s="102"/>
      <c r="T6362" s="102" t="s">
        <v>28757</v>
      </c>
      <c r="U6362" s="102" t="s">
        <v>32672</v>
      </c>
      <c r="V6362" s="109">
        <v>5</v>
      </c>
      <c r="W6362" s="107"/>
      <c r="X6362" s="324"/>
    </row>
    <row r="6363" spans="1:24" ht="12.95" customHeight="1" x14ac:dyDescent="0.2">
      <c r="A6363" s="149">
        <v>34121</v>
      </c>
      <c r="B6363" s="115" t="s">
        <v>19158</v>
      </c>
      <c r="C6363" s="103" t="s">
        <v>2723</v>
      </c>
      <c r="D6363" s="102" t="s">
        <v>1766</v>
      </c>
      <c r="E6363" s="115" t="s">
        <v>19335</v>
      </c>
      <c r="F6363" s="260" t="s">
        <v>14007</v>
      </c>
      <c r="G6363" s="105">
        <v>15639</v>
      </c>
      <c r="H6363" s="102" t="s">
        <v>10191</v>
      </c>
      <c r="I6363" s="102" t="s">
        <v>2625</v>
      </c>
      <c r="J6363" s="102" t="s">
        <v>11260</v>
      </c>
      <c r="K6363" s="102"/>
      <c r="L6363" s="111"/>
      <c r="M6363" s="109">
        <v>1</v>
      </c>
      <c r="N6363" s="108" t="s">
        <v>32673</v>
      </c>
      <c r="O6363" s="102"/>
      <c r="P6363" s="102"/>
      <c r="Q6363" s="102" t="s">
        <v>16762</v>
      </c>
      <c r="R6363" s="109" t="s">
        <v>7035</v>
      </c>
      <c r="S6363" s="102"/>
      <c r="T6363" s="102" t="s">
        <v>20545</v>
      </c>
      <c r="U6363" s="102" t="s">
        <v>10901</v>
      </c>
      <c r="V6363" s="109">
        <v>5</v>
      </c>
      <c r="W6363" s="107"/>
      <c r="X6363" s="324"/>
    </row>
    <row r="6364" spans="1:24" ht="12.95" customHeight="1" x14ac:dyDescent="0.2">
      <c r="A6364" s="149">
        <v>34121</v>
      </c>
      <c r="B6364" s="115" t="s">
        <v>19158</v>
      </c>
      <c r="C6364" s="102" t="s">
        <v>2723</v>
      </c>
      <c r="D6364" s="111" t="s">
        <v>632</v>
      </c>
      <c r="E6364" s="115" t="s">
        <v>19336</v>
      </c>
      <c r="F6364" s="114" t="s">
        <v>6406</v>
      </c>
      <c r="G6364" s="105">
        <v>16369</v>
      </c>
      <c r="H6364" s="102" t="s">
        <v>11819</v>
      </c>
      <c r="I6364" s="102" t="s">
        <v>13336</v>
      </c>
      <c r="J6364" s="179" t="s">
        <v>15708</v>
      </c>
      <c r="K6364" s="102"/>
      <c r="L6364" s="111"/>
      <c r="M6364" s="109">
        <v>2</v>
      </c>
      <c r="N6364" s="112" t="s">
        <v>15879</v>
      </c>
      <c r="O6364" s="102" t="s">
        <v>14682</v>
      </c>
      <c r="P6364" s="102"/>
      <c r="Q6364" s="102" t="s">
        <v>30019</v>
      </c>
      <c r="R6364" s="109"/>
      <c r="S6364" s="102"/>
      <c r="T6364" s="102" t="s">
        <v>20547</v>
      </c>
      <c r="U6364" s="102" t="s">
        <v>30020</v>
      </c>
      <c r="V6364" s="109">
        <v>9</v>
      </c>
      <c r="W6364" s="107"/>
      <c r="X6364" s="324"/>
    </row>
    <row r="6365" spans="1:24" ht="12.95" customHeight="1" x14ac:dyDescent="0.2">
      <c r="A6365" s="115"/>
      <c r="B6365" s="115" t="s">
        <v>19158</v>
      </c>
      <c r="C6365" s="103" t="s">
        <v>2180</v>
      </c>
      <c r="D6365" s="111" t="s">
        <v>8595</v>
      </c>
      <c r="E6365" s="115" t="s">
        <v>19337</v>
      </c>
      <c r="F6365" s="104" t="s">
        <v>14834</v>
      </c>
      <c r="G6365" s="105">
        <v>14744</v>
      </c>
      <c r="H6365" s="102" t="s">
        <v>5011</v>
      </c>
      <c r="I6365" s="102" t="s">
        <v>11819</v>
      </c>
      <c r="J6365" s="115" t="s">
        <v>6128</v>
      </c>
      <c r="K6365" s="102"/>
      <c r="L6365" s="111" t="s">
        <v>18913</v>
      </c>
      <c r="M6365" s="109">
        <v>3</v>
      </c>
      <c r="N6365" s="112" t="s">
        <v>18914</v>
      </c>
      <c r="O6365" s="102" t="s">
        <v>3620</v>
      </c>
      <c r="P6365" s="102" t="s">
        <v>15941</v>
      </c>
      <c r="Q6365" s="102" t="s">
        <v>15945</v>
      </c>
      <c r="R6365" s="109"/>
      <c r="S6365" s="102" t="s">
        <v>9435</v>
      </c>
      <c r="T6365" s="102" t="s">
        <v>28757</v>
      </c>
      <c r="U6365" s="102" t="s">
        <v>4535</v>
      </c>
      <c r="V6365" s="109">
        <v>14</v>
      </c>
      <c r="W6365" s="107"/>
      <c r="X6365" s="324"/>
    </row>
    <row r="6366" spans="1:24" ht="12.95" customHeight="1" x14ac:dyDescent="0.2">
      <c r="A6366" s="115"/>
      <c r="B6366" s="115" t="s">
        <v>19158</v>
      </c>
      <c r="C6366" s="102" t="s">
        <v>2180</v>
      </c>
      <c r="D6366" s="102" t="s">
        <v>4557</v>
      </c>
      <c r="E6366" s="115" t="s">
        <v>19338</v>
      </c>
      <c r="F6366" s="104" t="s">
        <v>14834</v>
      </c>
      <c r="G6366" s="105">
        <v>16030</v>
      </c>
      <c r="H6366" s="102" t="s">
        <v>2625</v>
      </c>
      <c r="I6366" s="102" t="s">
        <v>15082</v>
      </c>
      <c r="J6366" s="102" t="s">
        <v>6599</v>
      </c>
      <c r="K6366" s="102"/>
      <c r="L6366" s="111" t="s">
        <v>2024</v>
      </c>
      <c r="M6366" s="107">
        <v>1</v>
      </c>
      <c r="N6366" s="112" t="s">
        <v>6600</v>
      </c>
      <c r="O6366" s="102" t="s">
        <v>9160</v>
      </c>
      <c r="P6366" s="102"/>
      <c r="Q6366" s="102" t="s">
        <v>16905</v>
      </c>
      <c r="R6366" s="109"/>
      <c r="S6366" s="102"/>
      <c r="T6366" s="102" t="s">
        <v>20545</v>
      </c>
      <c r="U6366" s="102" t="s">
        <v>30022</v>
      </c>
      <c r="V6366" s="109">
        <v>5</v>
      </c>
      <c r="W6366" s="107"/>
      <c r="X6366" s="324"/>
    </row>
    <row r="6367" spans="1:24" ht="12.95" customHeight="1" x14ac:dyDescent="0.2">
      <c r="A6367" s="115"/>
      <c r="B6367" s="115" t="s">
        <v>19158</v>
      </c>
      <c r="C6367" s="102" t="s">
        <v>2180</v>
      </c>
      <c r="D6367" s="102" t="s">
        <v>8538</v>
      </c>
      <c r="E6367" s="115" t="s">
        <v>19339</v>
      </c>
      <c r="F6367" s="104" t="s">
        <v>14834</v>
      </c>
      <c r="G6367" s="105">
        <v>15598</v>
      </c>
      <c r="H6367" s="102" t="s">
        <v>10103</v>
      </c>
      <c r="I6367" s="102" t="s">
        <v>11819</v>
      </c>
      <c r="J6367" s="102" t="s">
        <v>9568</v>
      </c>
      <c r="K6367" s="102"/>
      <c r="L6367" s="111"/>
      <c r="M6367" s="107">
        <v>1.5</v>
      </c>
      <c r="N6367" s="108" t="s">
        <v>32674</v>
      </c>
      <c r="O6367" s="102"/>
      <c r="P6367" s="102"/>
      <c r="Q6367" s="102" t="s">
        <v>17434</v>
      </c>
      <c r="R6367" s="109"/>
      <c r="S6367" s="102"/>
      <c r="T6367" s="102" t="s">
        <v>7789</v>
      </c>
      <c r="U6367" s="102" t="s">
        <v>30021</v>
      </c>
      <c r="V6367" s="109">
        <v>6.5</v>
      </c>
      <c r="W6367" s="107"/>
      <c r="X6367" s="324"/>
    </row>
    <row r="6368" spans="1:24" ht="12.95" customHeight="1" x14ac:dyDescent="0.2">
      <c r="A6368" s="149">
        <v>34243</v>
      </c>
      <c r="B6368" s="115" t="s">
        <v>19158</v>
      </c>
      <c r="C6368" s="103" t="s">
        <v>6064</v>
      </c>
      <c r="D6368" s="102" t="s">
        <v>671</v>
      </c>
      <c r="E6368" s="115" t="s">
        <v>19340</v>
      </c>
      <c r="F6368" s="104" t="s">
        <v>14834</v>
      </c>
      <c r="G6368" s="105">
        <v>19813</v>
      </c>
      <c r="H6368" s="102" t="s">
        <v>32675</v>
      </c>
      <c r="I6368" s="102" t="s">
        <v>32676</v>
      </c>
      <c r="J6368" s="102" t="s">
        <v>6092</v>
      </c>
      <c r="K6368" s="102"/>
      <c r="L6368" s="111"/>
      <c r="M6368" s="107">
        <v>2</v>
      </c>
      <c r="N6368" s="112" t="s">
        <v>18668</v>
      </c>
      <c r="O6368" s="102" t="s">
        <v>13555</v>
      </c>
      <c r="P6368" s="102"/>
      <c r="Q6368" s="102" t="s">
        <v>18182</v>
      </c>
      <c r="R6368" s="109" t="s">
        <v>7035</v>
      </c>
      <c r="S6368" s="102" t="s">
        <v>11080</v>
      </c>
      <c r="T6368" s="102" t="s">
        <v>28337</v>
      </c>
      <c r="U6368" s="102" t="s">
        <v>30023</v>
      </c>
      <c r="V6368" s="109">
        <v>7.5</v>
      </c>
      <c r="W6368" s="107"/>
      <c r="X6368" s="324"/>
    </row>
    <row r="6369" spans="1:24" ht="12.95" customHeight="1" x14ac:dyDescent="0.2">
      <c r="A6369" s="149">
        <v>34243</v>
      </c>
      <c r="B6369" s="115" t="s">
        <v>19158</v>
      </c>
      <c r="C6369" s="102" t="s">
        <v>6064</v>
      </c>
      <c r="D6369" s="102" t="s">
        <v>6093</v>
      </c>
      <c r="E6369" s="115" t="s">
        <v>19341</v>
      </c>
      <c r="F6369" s="104" t="s">
        <v>14834</v>
      </c>
      <c r="G6369" s="105">
        <v>16519</v>
      </c>
      <c r="H6369" s="102" t="s">
        <v>10103</v>
      </c>
      <c r="I6369" s="102" t="s">
        <v>11819</v>
      </c>
      <c r="J6369" s="102" t="s">
        <v>8685</v>
      </c>
      <c r="K6369" s="102"/>
      <c r="L6369" s="111" t="s">
        <v>10018</v>
      </c>
      <c r="M6369" s="107">
        <v>4</v>
      </c>
      <c r="N6369" s="112" t="s">
        <v>18915</v>
      </c>
      <c r="O6369" s="102" t="s">
        <v>17671</v>
      </c>
      <c r="P6369" s="102"/>
      <c r="Q6369" s="102"/>
      <c r="R6369" s="109"/>
      <c r="S6369" s="102"/>
      <c r="T6369" s="102" t="s">
        <v>7789</v>
      </c>
      <c r="U6369" s="102" t="s">
        <v>21519</v>
      </c>
      <c r="V6369" s="109">
        <v>8</v>
      </c>
      <c r="W6369" s="107"/>
      <c r="X6369" s="324"/>
    </row>
    <row r="6370" spans="1:24" ht="12.95" customHeight="1" x14ac:dyDescent="0.2">
      <c r="A6370" s="149">
        <v>34243</v>
      </c>
      <c r="B6370" s="115" t="s">
        <v>19158</v>
      </c>
      <c r="C6370" s="102" t="s">
        <v>6064</v>
      </c>
      <c r="D6370" s="102" t="s">
        <v>5885</v>
      </c>
      <c r="E6370" s="115" t="s">
        <v>19342</v>
      </c>
      <c r="F6370" s="104" t="s">
        <v>14834</v>
      </c>
      <c r="G6370" s="105">
        <v>15186</v>
      </c>
      <c r="H6370" s="102" t="s">
        <v>10103</v>
      </c>
      <c r="I6370" s="102" t="s">
        <v>11819</v>
      </c>
      <c r="J6370" s="102" t="s">
        <v>8567</v>
      </c>
      <c r="K6370" s="102"/>
      <c r="L6370" s="111"/>
      <c r="M6370" s="107">
        <v>1</v>
      </c>
      <c r="N6370" s="112" t="s">
        <v>8247</v>
      </c>
      <c r="O6370" s="102"/>
      <c r="P6370" s="102"/>
      <c r="Q6370" s="102" t="s">
        <v>16885</v>
      </c>
      <c r="R6370" s="109"/>
      <c r="S6370" s="102" t="s">
        <v>8315</v>
      </c>
      <c r="T6370" s="102" t="s">
        <v>7789</v>
      </c>
      <c r="U6370" s="102" t="s">
        <v>30024</v>
      </c>
      <c r="V6370" s="109">
        <v>6</v>
      </c>
      <c r="W6370" s="107"/>
      <c r="X6370" s="324"/>
    </row>
    <row r="6371" spans="1:24" ht="12.95" customHeight="1" x14ac:dyDescent="0.2">
      <c r="A6371" s="149">
        <v>34304</v>
      </c>
      <c r="B6371" s="115" t="s">
        <v>19158</v>
      </c>
      <c r="C6371" s="103" t="s">
        <v>6065</v>
      </c>
      <c r="D6371" s="102" t="s">
        <v>7339</v>
      </c>
      <c r="E6371" s="115" t="s">
        <v>19343</v>
      </c>
      <c r="F6371" s="104" t="s">
        <v>14834</v>
      </c>
      <c r="G6371" s="105">
        <v>16240</v>
      </c>
      <c r="H6371" s="102" t="s">
        <v>15082</v>
      </c>
      <c r="I6371" s="102" t="s">
        <v>2625</v>
      </c>
      <c r="J6371" s="102" t="s">
        <v>3948</v>
      </c>
      <c r="K6371" s="102"/>
      <c r="L6371" s="111"/>
      <c r="M6371" s="107">
        <v>2</v>
      </c>
      <c r="N6371" s="108" t="s">
        <v>32677</v>
      </c>
      <c r="O6371" s="102" t="s">
        <v>20466</v>
      </c>
      <c r="P6371" s="102" t="s">
        <v>9125</v>
      </c>
      <c r="Q6371" s="102" t="s">
        <v>21192</v>
      </c>
      <c r="R6371" s="109" t="s">
        <v>7035</v>
      </c>
      <c r="S6371" s="102"/>
      <c r="T6371" s="102" t="s">
        <v>20545</v>
      </c>
      <c r="U6371" s="102" t="s">
        <v>21300</v>
      </c>
      <c r="V6371" s="109">
        <v>11</v>
      </c>
      <c r="W6371" s="107"/>
      <c r="X6371" s="324"/>
    </row>
    <row r="6372" spans="1:24" ht="12.95" customHeight="1" x14ac:dyDescent="0.2">
      <c r="A6372" s="149">
        <v>34304</v>
      </c>
      <c r="B6372" s="115" t="s">
        <v>19158</v>
      </c>
      <c r="C6372" s="102" t="s">
        <v>6065</v>
      </c>
      <c r="D6372" s="102" t="s">
        <v>3168</v>
      </c>
      <c r="E6372" s="115" t="s">
        <v>19344</v>
      </c>
      <c r="F6372" s="260" t="s">
        <v>14007</v>
      </c>
      <c r="G6372" s="105">
        <v>15151</v>
      </c>
      <c r="H6372" s="102" t="s">
        <v>10103</v>
      </c>
      <c r="I6372" s="102" t="s">
        <v>11819</v>
      </c>
      <c r="J6372" s="102" t="s">
        <v>3203</v>
      </c>
      <c r="K6372" s="102"/>
      <c r="L6372" s="111"/>
      <c r="M6372" s="107">
        <v>2</v>
      </c>
      <c r="N6372" s="112" t="s">
        <v>16178</v>
      </c>
      <c r="O6372" s="102" t="s">
        <v>9125</v>
      </c>
      <c r="P6372" s="102" t="s">
        <v>12721</v>
      </c>
      <c r="Q6372" s="102"/>
      <c r="R6372" s="109"/>
      <c r="S6372" s="102"/>
      <c r="T6372" s="102" t="s">
        <v>7789</v>
      </c>
      <c r="U6372" s="102" t="s">
        <v>7107</v>
      </c>
      <c r="V6372" s="109">
        <v>10</v>
      </c>
      <c r="W6372" s="107"/>
      <c r="X6372" s="324"/>
    </row>
    <row r="6373" spans="1:24" ht="12.95" customHeight="1" x14ac:dyDescent="0.2">
      <c r="A6373" s="149">
        <v>34366</v>
      </c>
      <c r="B6373" s="115" t="s">
        <v>19158</v>
      </c>
      <c r="C6373" s="103" t="s">
        <v>6066</v>
      </c>
      <c r="D6373" s="102" t="s">
        <v>19345</v>
      </c>
      <c r="E6373" s="115" t="s">
        <v>19347</v>
      </c>
      <c r="F6373" s="104" t="s">
        <v>10085</v>
      </c>
      <c r="G6373" s="105">
        <v>15598</v>
      </c>
      <c r="H6373" s="102" t="s">
        <v>11819</v>
      </c>
      <c r="I6373" s="102" t="s">
        <v>10103</v>
      </c>
      <c r="J6373" s="102" t="s">
        <v>10148</v>
      </c>
      <c r="K6373" s="102"/>
      <c r="L6373" s="111"/>
      <c r="M6373" s="107">
        <v>1</v>
      </c>
      <c r="N6373" s="180" t="s">
        <v>10292</v>
      </c>
      <c r="O6373" s="102" t="s">
        <v>13301</v>
      </c>
      <c r="P6373" s="102" t="s">
        <v>15941</v>
      </c>
      <c r="Q6373" s="102" t="s">
        <v>16795</v>
      </c>
      <c r="R6373" s="109" t="s">
        <v>7035</v>
      </c>
      <c r="S6373" s="102" t="s">
        <v>9435</v>
      </c>
      <c r="T6373" s="102" t="s">
        <v>7789</v>
      </c>
      <c r="U6373" s="102" t="s">
        <v>30025</v>
      </c>
      <c r="V6373" s="109">
        <v>8</v>
      </c>
      <c r="W6373" s="107"/>
      <c r="X6373" s="324"/>
    </row>
    <row r="6374" spans="1:24" ht="12.95" customHeight="1" x14ac:dyDescent="0.2">
      <c r="A6374" s="149">
        <v>34366</v>
      </c>
      <c r="B6374" s="115" t="s">
        <v>19158</v>
      </c>
      <c r="C6374" s="102" t="s">
        <v>6066</v>
      </c>
      <c r="D6374" s="102" t="s">
        <v>19346</v>
      </c>
      <c r="E6374" s="115" t="s">
        <v>19348</v>
      </c>
      <c r="F6374" s="104" t="s">
        <v>10085</v>
      </c>
      <c r="G6374" s="105">
        <v>15605</v>
      </c>
      <c r="H6374" s="102" t="s">
        <v>10103</v>
      </c>
      <c r="I6374" s="102" t="s">
        <v>11819</v>
      </c>
      <c r="J6374" s="102" t="s">
        <v>10148</v>
      </c>
      <c r="K6374" s="102"/>
      <c r="L6374" s="111"/>
      <c r="M6374" s="107">
        <v>1</v>
      </c>
      <c r="N6374" s="180" t="s">
        <v>10292</v>
      </c>
      <c r="O6374" s="102" t="s">
        <v>13460</v>
      </c>
      <c r="P6374" s="102" t="s">
        <v>9160</v>
      </c>
      <c r="Q6374" s="102" t="s">
        <v>21112</v>
      </c>
      <c r="R6374" s="109"/>
      <c r="S6374" s="102" t="s">
        <v>8315</v>
      </c>
      <c r="T6374" s="102" t="s">
        <v>7789</v>
      </c>
      <c r="U6374" s="102" t="s">
        <v>30026</v>
      </c>
      <c r="V6374" s="109">
        <v>5</v>
      </c>
      <c r="W6374" s="107"/>
      <c r="X6374" s="324"/>
    </row>
    <row r="6375" spans="1:24" ht="12.95" customHeight="1" x14ac:dyDescent="0.2">
      <c r="A6375" s="149">
        <v>34425</v>
      </c>
      <c r="B6375" s="115" t="s">
        <v>19158</v>
      </c>
      <c r="C6375" s="103" t="s">
        <v>3623</v>
      </c>
      <c r="D6375" s="102" t="s">
        <v>10652</v>
      </c>
      <c r="E6375" s="115" t="s">
        <v>19349</v>
      </c>
      <c r="F6375" s="104" t="s">
        <v>14834</v>
      </c>
      <c r="G6375" s="105">
        <v>15232</v>
      </c>
      <c r="H6375" s="102" t="s">
        <v>10103</v>
      </c>
      <c r="I6375" s="102" t="s">
        <v>11819</v>
      </c>
      <c r="J6375" s="102" t="s">
        <v>5823</v>
      </c>
      <c r="K6375" s="102"/>
      <c r="L6375" s="111"/>
      <c r="M6375" s="107">
        <v>1</v>
      </c>
      <c r="N6375" s="108" t="s">
        <v>32678</v>
      </c>
      <c r="O6375" s="102" t="s">
        <v>12252</v>
      </c>
      <c r="P6375" s="102"/>
      <c r="Q6375" s="102" t="s">
        <v>19625</v>
      </c>
      <c r="R6375" s="109"/>
      <c r="S6375" s="102"/>
      <c r="T6375" s="102" t="s">
        <v>7789</v>
      </c>
      <c r="U6375" s="102" t="s">
        <v>4753</v>
      </c>
      <c r="V6375" s="109">
        <v>4.5</v>
      </c>
      <c r="W6375" s="107"/>
      <c r="X6375" s="324"/>
    </row>
    <row r="6376" spans="1:24" ht="12.95" customHeight="1" x14ac:dyDescent="0.2">
      <c r="A6376" s="149">
        <v>34425</v>
      </c>
      <c r="B6376" s="115" t="s">
        <v>19158</v>
      </c>
      <c r="C6376" s="102" t="s">
        <v>3623</v>
      </c>
      <c r="D6376" s="102" t="s">
        <v>2649</v>
      </c>
      <c r="E6376" s="115" t="s">
        <v>19350</v>
      </c>
      <c r="F6376" s="104" t="s">
        <v>14834</v>
      </c>
      <c r="G6376" s="105">
        <v>15574</v>
      </c>
      <c r="H6376" s="102" t="s">
        <v>15082</v>
      </c>
      <c r="I6376" s="102" t="s">
        <v>2625</v>
      </c>
      <c r="J6376" s="102" t="s">
        <v>11256</v>
      </c>
      <c r="K6376" s="102"/>
      <c r="L6376" s="111"/>
      <c r="M6376" s="107">
        <v>1</v>
      </c>
      <c r="N6376" s="112" t="s">
        <v>5235</v>
      </c>
      <c r="O6376" s="102" t="s">
        <v>162</v>
      </c>
      <c r="P6376" s="102" t="s">
        <v>15928</v>
      </c>
      <c r="Q6376" s="102" t="s">
        <v>30027</v>
      </c>
      <c r="R6376" s="109"/>
      <c r="S6376" s="102" t="s">
        <v>8315</v>
      </c>
      <c r="T6376" s="102" t="s">
        <v>20545</v>
      </c>
      <c r="U6376" s="102" t="s">
        <v>32679</v>
      </c>
      <c r="V6376" s="109">
        <v>6</v>
      </c>
      <c r="W6376" s="107"/>
      <c r="X6376" s="324"/>
    </row>
    <row r="6377" spans="1:24" ht="12.95" customHeight="1" x14ac:dyDescent="0.2">
      <c r="A6377" s="149">
        <v>34486</v>
      </c>
      <c r="B6377" s="115" t="s">
        <v>19158</v>
      </c>
      <c r="C6377" s="103" t="s">
        <v>3624</v>
      </c>
      <c r="D6377" s="102" t="s">
        <v>2650</v>
      </c>
      <c r="E6377" s="115" t="s">
        <v>19351</v>
      </c>
      <c r="F6377" s="104" t="s">
        <v>14834</v>
      </c>
      <c r="G6377" s="105">
        <v>16406</v>
      </c>
      <c r="H6377" s="102" t="s">
        <v>4890</v>
      </c>
      <c r="I6377" s="102" t="s">
        <v>10191</v>
      </c>
      <c r="J6377" s="102" t="s">
        <v>14042</v>
      </c>
      <c r="K6377" s="102"/>
      <c r="L6377" s="111"/>
      <c r="M6377" s="109">
        <v>1.5</v>
      </c>
      <c r="N6377" s="108" t="s">
        <v>32680</v>
      </c>
      <c r="O6377" s="102" t="s">
        <v>15959</v>
      </c>
      <c r="P6377" s="102"/>
      <c r="Q6377" s="102" t="s">
        <v>17446</v>
      </c>
      <c r="R6377" s="109"/>
      <c r="S6377" s="102"/>
      <c r="T6377" s="102" t="s">
        <v>20547</v>
      </c>
      <c r="U6377" s="102" t="s">
        <v>30028</v>
      </c>
      <c r="V6377" s="109">
        <v>10</v>
      </c>
      <c r="W6377" s="107"/>
      <c r="X6377" s="324"/>
    </row>
    <row r="6378" spans="1:24" ht="12.95" customHeight="1" x14ac:dyDescent="0.2">
      <c r="A6378" s="149">
        <v>34486</v>
      </c>
      <c r="B6378" s="115" t="s">
        <v>19158</v>
      </c>
      <c r="C6378" s="102" t="s">
        <v>3624</v>
      </c>
      <c r="D6378" s="102" t="s">
        <v>2651</v>
      </c>
      <c r="E6378" s="115" t="s">
        <v>19352</v>
      </c>
      <c r="F6378" s="104" t="s">
        <v>14834</v>
      </c>
      <c r="G6378" s="105">
        <v>15303</v>
      </c>
      <c r="H6378" s="102" t="s">
        <v>13336</v>
      </c>
      <c r="I6378" s="102" t="s">
        <v>7198</v>
      </c>
      <c r="J6378" s="102" t="s">
        <v>11609</v>
      </c>
      <c r="K6378" s="102"/>
      <c r="L6378" s="111" t="s">
        <v>10018</v>
      </c>
      <c r="M6378" s="109">
        <v>1</v>
      </c>
      <c r="N6378" s="112">
        <v>27</v>
      </c>
      <c r="O6378" s="102" t="s">
        <v>16157</v>
      </c>
      <c r="P6378" s="102"/>
      <c r="Q6378" s="102"/>
      <c r="R6378" s="109"/>
      <c r="S6378" s="102"/>
      <c r="T6378" s="102" t="s">
        <v>14962</v>
      </c>
      <c r="U6378" s="102" t="s">
        <v>28820</v>
      </c>
      <c r="V6378" s="109">
        <v>5</v>
      </c>
      <c r="W6378" s="107"/>
      <c r="X6378" s="324"/>
    </row>
    <row r="6379" spans="1:24" ht="12.95" customHeight="1" x14ac:dyDescent="0.2">
      <c r="A6379" s="149">
        <v>34608</v>
      </c>
      <c r="B6379" s="115" t="s">
        <v>19158</v>
      </c>
      <c r="C6379" s="103" t="s">
        <v>3625</v>
      </c>
      <c r="D6379" s="102" t="s">
        <v>3927</v>
      </c>
      <c r="E6379" s="115" t="s">
        <v>19353</v>
      </c>
      <c r="F6379" s="260" t="s">
        <v>14007</v>
      </c>
      <c r="G6379" s="105">
        <v>14744</v>
      </c>
      <c r="H6379" s="102" t="s">
        <v>5011</v>
      </c>
      <c r="I6379" s="102" t="s">
        <v>11819</v>
      </c>
      <c r="J6379" s="102" t="s">
        <v>2928</v>
      </c>
      <c r="K6379" s="102" t="s">
        <v>5942</v>
      </c>
      <c r="L6379" s="111"/>
      <c r="M6379" s="107">
        <v>1.5</v>
      </c>
      <c r="N6379" s="108" t="s">
        <v>32667</v>
      </c>
      <c r="O6379" s="102" t="s">
        <v>7684</v>
      </c>
      <c r="P6379" s="102"/>
      <c r="Q6379" s="102" t="s">
        <v>17581</v>
      </c>
      <c r="R6379" s="109"/>
      <c r="S6379" s="102"/>
      <c r="T6379" s="102" t="s">
        <v>28757</v>
      </c>
      <c r="U6379" s="102" t="s">
        <v>32681</v>
      </c>
      <c r="V6379" s="109">
        <v>4</v>
      </c>
      <c r="W6379" s="107"/>
      <c r="X6379" s="324"/>
    </row>
    <row r="6380" spans="1:24" ht="12.95" customHeight="1" x14ac:dyDescent="0.2">
      <c r="A6380" s="149">
        <v>34608</v>
      </c>
      <c r="B6380" s="115" t="s">
        <v>19158</v>
      </c>
      <c r="C6380" s="102" t="s">
        <v>3625</v>
      </c>
      <c r="D6380" s="111" t="s">
        <v>2652</v>
      </c>
      <c r="E6380" s="115" t="s">
        <v>19354</v>
      </c>
      <c r="F6380" s="104" t="s">
        <v>14834</v>
      </c>
      <c r="G6380" s="105">
        <v>15574</v>
      </c>
      <c r="H6380" s="102" t="s">
        <v>2625</v>
      </c>
      <c r="I6380" s="102" t="s">
        <v>15082</v>
      </c>
      <c r="J6380" s="102" t="s">
        <v>19355</v>
      </c>
      <c r="K6380" s="267"/>
      <c r="L6380" s="111" t="s">
        <v>18916</v>
      </c>
      <c r="M6380" s="102">
        <v>2</v>
      </c>
      <c r="N6380" s="112" t="s">
        <v>16131</v>
      </c>
      <c r="O6380" s="102" t="s">
        <v>12252</v>
      </c>
      <c r="P6380" s="102"/>
      <c r="Q6380" s="102" t="s">
        <v>19105</v>
      </c>
      <c r="R6380" s="102"/>
      <c r="S6380" s="102"/>
      <c r="T6380" s="102" t="s">
        <v>20545</v>
      </c>
      <c r="U6380" s="102" t="s">
        <v>21352</v>
      </c>
      <c r="V6380" s="102">
        <v>7</v>
      </c>
      <c r="W6380" s="102"/>
      <c r="X6380" s="324"/>
    </row>
    <row r="6381" spans="1:24" ht="12.95" customHeight="1" x14ac:dyDescent="0.2">
      <c r="A6381" s="149">
        <v>34669</v>
      </c>
      <c r="B6381" s="115" t="s">
        <v>19158</v>
      </c>
      <c r="C6381" s="103" t="s">
        <v>3626</v>
      </c>
      <c r="D6381" s="102" t="s">
        <v>12958</v>
      </c>
      <c r="E6381" s="115" t="s">
        <v>19356</v>
      </c>
      <c r="F6381" s="123" t="s">
        <v>10085</v>
      </c>
      <c r="G6381" s="105">
        <v>15602</v>
      </c>
      <c r="H6381" s="102" t="s">
        <v>10103</v>
      </c>
      <c r="I6381" s="102" t="s">
        <v>11819</v>
      </c>
      <c r="J6381" s="102" t="s">
        <v>3622</v>
      </c>
      <c r="K6381" s="102"/>
      <c r="L6381" s="111"/>
      <c r="M6381" s="107">
        <v>1</v>
      </c>
      <c r="N6381" s="112" t="s">
        <v>3626</v>
      </c>
      <c r="O6381" s="102" t="s">
        <v>12252</v>
      </c>
      <c r="P6381" s="102"/>
      <c r="Q6381" s="102" t="s">
        <v>15976</v>
      </c>
      <c r="R6381" s="109"/>
      <c r="S6381" s="102"/>
      <c r="T6381" s="102" t="s">
        <v>7789</v>
      </c>
      <c r="U6381" s="102"/>
      <c r="V6381" s="109">
        <v>9</v>
      </c>
      <c r="W6381" s="107"/>
      <c r="X6381" s="324"/>
    </row>
    <row r="6382" spans="1:24" ht="12.95" customHeight="1" x14ac:dyDescent="0.2">
      <c r="A6382" s="149">
        <v>34669</v>
      </c>
      <c r="B6382" s="115" t="s">
        <v>19158</v>
      </c>
      <c r="C6382" s="102" t="s">
        <v>3626</v>
      </c>
      <c r="D6382" s="111" t="s">
        <v>2863</v>
      </c>
      <c r="E6382" s="115" t="s">
        <v>19357</v>
      </c>
      <c r="F6382" s="260" t="s">
        <v>14007</v>
      </c>
      <c r="G6382" s="105">
        <v>15892</v>
      </c>
      <c r="H6382" s="102" t="s">
        <v>10103</v>
      </c>
      <c r="I6382" s="102" t="s">
        <v>11819</v>
      </c>
      <c r="J6382" s="102" t="s">
        <v>19359</v>
      </c>
      <c r="K6382" s="267"/>
      <c r="L6382" s="111" t="s">
        <v>3627</v>
      </c>
      <c r="M6382" s="102">
        <v>1</v>
      </c>
      <c r="N6382" s="112">
        <v>17</v>
      </c>
      <c r="O6382" s="102" t="s">
        <v>2447</v>
      </c>
      <c r="P6382" s="102"/>
      <c r="Q6382" s="102"/>
      <c r="R6382" s="102"/>
      <c r="S6382" s="102"/>
      <c r="T6382" s="102" t="s">
        <v>7789</v>
      </c>
      <c r="U6382" s="102" t="s">
        <v>13359</v>
      </c>
      <c r="V6382" s="102">
        <v>3</v>
      </c>
      <c r="W6382" s="102"/>
      <c r="X6382" s="324"/>
    </row>
    <row r="6383" spans="1:24" ht="12.95" customHeight="1" x14ac:dyDescent="0.2">
      <c r="A6383" s="149">
        <v>34669</v>
      </c>
      <c r="B6383" s="115" t="s">
        <v>19158</v>
      </c>
      <c r="C6383" s="102" t="s">
        <v>3626</v>
      </c>
      <c r="D6383" s="102" t="s">
        <v>15639</v>
      </c>
      <c r="E6383" s="115" t="s">
        <v>19358</v>
      </c>
      <c r="F6383" s="104" t="s">
        <v>14834</v>
      </c>
      <c r="G6383" s="105">
        <v>16425</v>
      </c>
      <c r="H6383" s="102" t="s">
        <v>10191</v>
      </c>
      <c r="I6383" s="102" t="s">
        <v>11819</v>
      </c>
      <c r="J6383" s="102" t="s">
        <v>2862</v>
      </c>
      <c r="K6383" s="102"/>
      <c r="L6383" s="111"/>
      <c r="M6383" s="107">
        <v>1</v>
      </c>
      <c r="N6383" s="108" t="s">
        <v>30956</v>
      </c>
      <c r="O6383" s="102" t="s">
        <v>9160</v>
      </c>
      <c r="P6383" s="102" t="s">
        <v>3620</v>
      </c>
      <c r="Q6383" s="102" t="s">
        <v>18165</v>
      </c>
      <c r="R6383" s="109"/>
      <c r="S6383" s="102"/>
      <c r="T6383" s="102" t="s">
        <v>20547</v>
      </c>
      <c r="U6383" s="102" t="s">
        <v>30029</v>
      </c>
      <c r="V6383" s="109">
        <v>6.5</v>
      </c>
      <c r="W6383" s="107"/>
      <c r="X6383" s="324"/>
    </row>
    <row r="6384" spans="1:24" ht="12.95" customHeight="1" x14ac:dyDescent="0.2">
      <c r="A6384" s="149">
        <v>34731</v>
      </c>
      <c r="B6384" s="115" t="s">
        <v>19158</v>
      </c>
      <c r="C6384" s="103" t="s">
        <v>3627</v>
      </c>
      <c r="D6384" s="102" t="s">
        <v>5918</v>
      </c>
      <c r="E6384" s="102" t="s">
        <v>19360</v>
      </c>
      <c r="F6384" s="104" t="s">
        <v>14834</v>
      </c>
      <c r="G6384" s="105">
        <v>16334</v>
      </c>
      <c r="H6384" s="102" t="s">
        <v>11819</v>
      </c>
      <c r="I6384" s="102" t="s">
        <v>10103</v>
      </c>
      <c r="J6384" s="102" t="s">
        <v>14436</v>
      </c>
      <c r="K6384" s="102"/>
      <c r="L6384" s="111"/>
      <c r="M6384" s="109">
        <v>1</v>
      </c>
      <c r="N6384" s="112">
        <v>37</v>
      </c>
      <c r="O6384" s="102" t="s">
        <v>20609</v>
      </c>
      <c r="P6384" s="102"/>
      <c r="Q6384" s="102" t="s">
        <v>162</v>
      </c>
      <c r="R6384" s="109"/>
      <c r="S6384" s="102"/>
      <c r="T6384" s="102" t="s">
        <v>7789</v>
      </c>
      <c r="U6384" s="102" t="s">
        <v>32682</v>
      </c>
      <c r="V6384" s="109">
        <v>5</v>
      </c>
      <c r="W6384" s="107"/>
      <c r="X6384" s="324"/>
    </row>
    <row r="6385" spans="1:24" ht="12.95" customHeight="1" x14ac:dyDescent="0.2">
      <c r="A6385" s="149">
        <v>34731</v>
      </c>
      <c r="B6385" s="115" t="s">
        <v>19158</v>
      </c>
      <c r="C6385" s="102" t="s">
        <v>3627</v>
      </c>
      <c r="D6385" s="102" t="s">
        <v>19366</v>
      </c>
      <c r="E6385" s="102" t="s">
        <v>19361</v>
      </c>
      <c r="F6385" s="104" t="s">
        <v>14834</v>
      </c>
      <c r="G6385" s="105">
        <v>14751</v>
      </c>
      <c r="H6385" s="102" t="s">
        <v>11819</v>
      </c>
      <c r="I6385" s="102" t="s">
        <v>13336</v>
      </c>
      <c r="J6385" s="102" t="s">
        <v>8421</v>
      </c>
      <c r="K6385" s="102"/>
      <c r="L6385" s="111"/>
      <c r="M6385" s="109">
        <v>2</v>
      </c>
      <c r="N6385" s="112" t="s">
        <v>16536</v>
      </c>
      <c r="O6385" s="102" t="s">
        <v>16565</v>
      </c>
      <c r="P6385" s="102" t="s">
        <v>9125</v>
      </c>
      <c r="Q6385" s="102" t="s">
        <v>16565</v>
      </c>
      <c r="R6385" s="109"/>
      <c r="S6385" s="102"/>
      <c r="T6385" s="102" t="s">
        <v>28757</v>
      </c>
      <c r="U6385" s="102" t="s">
        <v>12662</v>
      </c>
      <c r="V6385" s="109">
        <v>7</v>
      </c>
      <c r="W6385" s="107"/>
      <c r="X6385" s="324"/>
    </row>
    <row r="6386" spans="1:24" ht="12.95" customHeight="1" x14ac:dyDescent="0.2">
      <c r="A6386" s="149">
        <v>34731</v>
      </c>
      <c r="B6386" s="115" t="s">
        <v>19158</v>
      </c>
      <c r="C6386" s="102" t="s">
        <v>3627</v>
      </c>
      <c r="D6386" s="111" t="s">
        <v>32683</v>
      </c>
      <c r="E6386" s="102" t="s">
        <v>19362</v>
      </c>
      <c r="F6386" s="260" t="s">
        <v>14007</v>
      </c>
      <c r="G6386" s="105">
        <v>15892</v>
      </c>
      <c r="H6386" s="102" t="s">
        <v>10103</v>
      </c>
      <c r="I6386" s="102" t="s">
        <v>11819</v>
      </c>
      <c r="J6386" s="234" t="s">
        <v>5917</v>
      </c>
      <c r="K6386" s="102"/>
      <c r="L6386" s="111" t="s">
        <v>3626</v>
      </c>
      <c r="M6386" s="109">
        <v>1</v>
      </c>
      <c r="N6386" s="112">
        <v>17</v>
      </c>
      <c r="O6386" s="102" t="s">
        <v>2447</v>
      </c>
      <c r="P6386" s="102"/>
      <c r="Q6386" s="102"/>
      <c r="R6386" s="109"/>
      <c r="S6386" s="102"/>
      <c r="T6386" s="102" t="s">
        <v>7789</v>
      </c>
      <c r="U6386" s="102" t="s">
        <v>13359</v>
      </c>
      <c r="V6386" s="109">
        <v>3</v>
      </c>
      <c r="W6386" s="107"/>
      <c r="X6386" s="324"/>
    </row>
    <row r="6387" spans="1:24" ht="12.95" customHeight="1" x14ac:dyDescent="0.2">
      <c r="A6387" s="149">
        <v>34731</v>
      </c>
      <c r="B6387" s="115" t="s">
        <v>19158</v>
      </c>
      <c r="C6387" s="102" t="s">
        <v>3627</v>
      </c>
      <c r="D6387" s="102" t="s">
        <v>4215</v>
      </c>
      <c r="E6387" s="102" t="s">
        <v>19363</v>
      </c>
      <c r="F6387" s="104" t="s">
        <v>14834</v>
      </c>
      <c r="G6387" s="105">
        <v>16497</v>
      </c>
      <c r="H6387" s="102" t="s">
        <v>2625</v>
      </c>
      <c r="I6387" s="102" t="s">
        <v>15082</v>
      </c>
      <c r="J6387" s="102" t="s">
        <v>11094</v>
      </c>
      <c r="K6387" s="102"/>
      <c r="L6387" s="111"/>
      <c r="M6387" s="109">
        <v>0.5</v>
      </c>
      <c r="N6387" s="108">
        <v>15</v>
      </c>
      <c r="O6387" s="102" t="s">
        <v>3620</v>
      </c>
      <c r="P6387" s="102" t="s">
        <v>162</v>
      </c>
      <c r="Q6387" s="102" t="s">
        <v>30030</v>
      </c>
      <c r="R6387" s="109"/>
      <c r="S6387" s="102" t="s">
        <v>11080</v>
      </c>
      <c r="T6387" s="102" t="s">
        <v>20545</v>
      </c>
      <c r="U6387" s="102" t="s">
        <v>30031</v>
      </c>
      <c r="V6387" s="109">
        <v>7</v>
      </c>
      <c r="W6387" s="107"/>
      <c r="X6387" s="324"/>
    </row>
    <row r="6388" spans="1:24" ht="12.95" customHeight="1" x14ac:dyDescent="0.2">
      <c r="A6388" s="149">
        <v>34790</v>
      </c>
      <c r="B6388" s="115" t="s">
        <v>19158</v>
      </c>
      <c r="C6388" s="103" t="s">
        <v>11559</v>
      </c>
      <c r="D6388" s="102" t="s">
        <v>4216</v>
      </c>
      <c r="E6388" s="115" t="s">
        <v>19365</v>
      </c>
      <c r="F6388" s="104" t="s">
        <v>14834</v>
      </c>
      <c r="G6388" s="105">
        <v>15653</v>
      </c>
      <c r="H6388" s="102" t="s">
        <v>2625</v>
      </c>
      <c r="I6388" s="102" t="s">
        <v>32684</v>
      </c>
      <c r="J6388" s="102" t="s">
        <v>9349</v>
      </c>
      <c r="K6388" s="102"/>
      <c r="L6388" s="111"/>
      <c r="M6388" s="107">
        <v>0.5</v>
      </c>
      <c r="N6388" s="108" t="s">
        <v>8214</v>
      </c>
      <c r="O6388" s="102"/>
      <c r="P6388" s="102"/>
      <c r="Q6388" s="102" t="s">
        <v>15846</v>
      </c>
      <c r="R6388" s="109"/>
      <c r="S6388" s="102"/>
      <c r="T6388" s="102" t="s">
        <v>20545</v>
      </c>
      <c r="U6388" s="102" t="s">
        <v>30032</v>
      </c>
      <c r="V6388" s="109">
        <v>5</v>
      </c>
      <c r="W6388" s="107"/>
      <c r="X6388" s="324"/>
    </row>
    <row r="6389" spans="1:24" ht="12.95" customHeight="1" x14ac:dyDescent="0.2">
      <c r="A6389" s="149">
        <v>34790</v>
      </c>
      <c r="B6389" s="115" t="s">
        <v>19158</v>
      </c>
      <c r="C6389" s="102" t="s">
        <v>11559</v>
      </c>
      <c r="D6389" s="102" t="s">
        <v>4217</v>
      </c>
      <c r="E6389" s="115" t="s">
        <v>19364</v>
      </c>
      <c r="F6389" s="104" t="s">
        <v>14834</v>
      </c>
      <c r="G6389" s="105">
        <v>16422</v>
      </c>
      <c r="H6389" s="102" t="s">
        <v>10191</v>
      </c>
      <c r="I6389" s="102" t="s">
        <v>11819</v>
      </c>
      <c r="J6389" s="102" t="s">
        <v>4218</v>
      </c>
      <c r="K6389" s="102"/>
      <c r="L6389" s="111"/>
      <c r="M6389" s="107">
        <v>3</v>
      </c>
      <c r="N6389" s="112" t="s">
        <v>18917</v>
      </c>
      <c r="O6389" s="102" t="s">
        <v>12721</v>
      </c>
      <c r="P6389" s="102" t="s">
        <v>13555</v>
      </c>
      <c r="Q6389" s="102" t="s">
        <v>16762</v>
      </c>
      <c r="R6389" s="109"/>
      <c r="S6389" s="102" t="s">
        <v>8315</v>
      </c>
      <c r="T6389" s="102" t="s">
        <v>20547</v>
      </c>
      <c r="U6389" s="102" t="s">
        <v>18918</v>
      </c>
      <c r="V6389" s="109">
        <v>7</v>
      </c>
      <c r="W6389" s="107"/>
      <c r="X6389" s="324"/>
    </row>
    <row r="6390" spans="1:24" ht="12.95" customHeight="1" x14ac:dyDescent="0.2">
      <c r="A6390" s="149">
        <v>34790</v>
      </c>
      <c r="B6390" s="115" t="s">
        <v>19158</v>
      </c>
      <c r="C6390" s="102" t="s">
        <v>11559</v>
      </c>
      <c r="D6390" s="102" t="s">
        <v>19367</v>
      </c>
      <c r="E6390" s="115" t="s">
        <v>19368</v>
      </c>
      <c r="F6390" s="104" t="s">
        <v>14834</v>
      </c>
      <c r="G6390" s="105">
        <v>14729</v>
      </c>
      <c r="H6390" s="102" t="s">
        <v>11819</v>
      </c>
      <c r="I6390" s="102" t="s">
        <v>13336</v>
      </c>
      <c r="J6390" s="102" t="s">
        <v>2101</v>
      </c>
      <c r="K6390" s="102"/>
      <c r="L6390" s="111"/>
      <c r="M6390" s="107">
        <v>2</v>
      </c>
      <c r="N6390" s="112" t="s">
        <v>16474</v>
      </c>
      <c r="O6390" s="102" t="s">
        <v>15928</v>
      </c>
      <c r="P6390" s="102"/>
      <c r="Q6390" s="102" t="s">
        <v>15976</v>
      </c>
      <c r="R6390" s="109"/>
      <c r="S6390" s="102"/>
      <c r="T6390" s="102" t="s">
        <v>28757</v>
      </c>
      <c r="U6390" s="102" t="s">
        <v>7107</v>
      </c>
      <c r="V6390" s="109">
        <v>7</v>
      </c>
      <c r="W6390" s="107"/>
      <c r="X6390" s="324"/>
    </row>
    <row r="6391" spans="1:24" ht="12.95" customHeight="1" x14ac:dyDescent="0.2">
      <c r="A6391" s="149">
        <v>34790</v>
      </c>
      <c r="B6391" s="115" t="s">
        <v>19158</v>
      </c>
      <c r="C6391" s="102" t="s">
        <v>11559</v>
      </c>
      <c r="D6391" s="102" t="s">
        <v>2102</v>
      </c>
      <c r="E6391" s="115" t="s">
        <v>19370</v>
      </c>
      <c r="F6391" s="104" t="s">
        <v>14834</v>
      </c>
      <c r="G6391" s="105">
        <v>16498</v>
      </c>
      <c r="H6391" s="102" t="s">
        <v>11819</v>
      </c>
      <c r="I6391" s="102" t="s">
        <v>10191</v>
      </c>
      <c r="J6391" s="102" t="s">
        <v>3076</v>
      </c>
      <c r="K6391" s="102"/>
      <c r="L6391" s="111"/>
      <c r="M6391" s="107">
        <v>1</v>
      </c>
      <c r="N6391" s="112">
        <v>24</v>
      </c>
      <c r="O6391" s="102" t="s">
        <v>16856</v>
      </c>
      <c r="P6391" s="102"/>
      <c r="Q6391" s="102" t="s">
        <v>162</v>
      </c>
      <c r="R6391" s="102"/>
      <c r="S6391" s="102"/>
      <c r="T6391" s="102" t="s">
        <v>20546</v>
      </c>
      <c r="U6391" s="102" t="s">
        <v>28730</v>
      </c>
      <c r="V6391" s="109">
        <v>4</v>
      </c>
      <c r="W6391" s="107"/>
      <c r="X6391" s="324"/>
    </row>
    <row r="6392" spans="1:24" ht="12.95" customHeight="1" x14ac:dyDescent="0.2">
      <c r="A6392" s="149">
        <v>34790</v>
      </c>
      <c r="B6392" s="115" t="s">
        <v>19158</v>
      </c>
      <c r="C6392" s="102" t="s">
        <v>11559</v>
      </c>
      <c r="D6392" s="102" t="s">
        <v>4348</v>
      </c>
      <c r="E6392" s="115" t="s">
        <v>19369</v>
      </c>
      <c r="F6392" s="104" t="s">
        <v>14834</v>
      </c>
      <c r="G6392" s="105">
        <v>14754</v>
      </c>
      <c r="H6392" s="102" t="s">
        <v>32685</v>
      </c>
      <c r="I6392" s="102" t="s">
        <v>11819</v>
      </c>
      <c r="J6392" s="102" t="s">
        <v>14952</v>
      </c>
      <c r="K6392" s="102"/>
      <c r="L6392" s="111"/>
      <c r="M6392" s="107">
        <v>2</v>
      </c>
      <c r="N6392" s="112" t="s">
        <v>16401</v>
      </c>
      <c r="O6392" s="102" t="s">
        <v>18206</v>
      </c>
      <c r="P6392" s="102" t="s">
        <v>9125</v>
      </c>
      <c r="Q6392" s="102" t="s">
        <v>21050</v>
      </c>
      <c r="R6392" s="102"/>
      <c r="S6392" s="102"/>
      <c r="T6392" s="102" t="s">
        <v>28757</v>
      </c>
      <c r="U6392" s="102"/>
      <c r="V6392" s="109">
        <v>9</v>
      </c>
      <c r="W6392" s="107"/>
      <c r="X6392" s="324"/>
    </row>
    <row r="6393" spans="1:24" ht="12.95" customHeight="1" x14ac:dyDescent="0.2">
      <c r="A6393" s="149">
        <v>34973</v>
      </c>
      <c r="B6393" s="115" t="s">
        <v>19158</v>
      </c>
      <c r="C6393" s="103" t="s">
        <v>11560</v>
      </c>
      <c r="D6393" s="102" t="s">
        <v>3554</v>
      </c>
      <c r="E6393" s="115" t="s">
        <v>19371</v>
      </c>
      <c r="F6393" s="104" t="s">
        <v>14834</v>
      </c>
      <c r="G6393" s="105">
        <v>16059</v>
      </c>
      <c r="H6393" s="102" t="s">
        <v>11819</v>
      </c>
      <c r="I6393" s="102" t="s">
        <v>10103</v>
      </c>
      <c r="J6393" s="102" t="s">
        <v>703</v>
      </c>
      <c r="K6393" s="102"/>
      <c r="L6393" s="111"/>
      <c r="M6393" s="107">
        <v>1.5</v>
      </c>
      <c r="N6393" s="108" t="s">
        <v>32686</v>
      </c>
      <c r="O6393" s="102" t="s">
        <v>15846</v>
      </c>
      <c r="P6393" s="102" t="s">
        <v>162</v>
      </c>
      <c r="Q6393" s="102" t="s">
        <v>16757</v>
      </c>
      <c r="R6393" s="102"/>
      <c r="S6393" s="102"/>
      <c r="T6393" s="102" t="s">
        <v>7789</v>
      </c>
      <c r="U6393" s="102" t="s">
        <v>9173</v>
      </c>
      <c r="V6393" s="109">
        <v>6.5</v>
      </c>
      <c r="W6393" s="107"/>
      <c r="X6393" s="324"/>
    </row>
    <row r="6394" spans="1:24" ht="12.95" customHeight="1" x14ac:dyDescent="0.2">
      <c r="A6394" s="149">
        <v>34973</v>
      </c>
      <c r="B6394" s="115" t="s">
        <v>19158</v>
      </c>
      <c r="C6394" s="102" t="s">
        <v>11560</v>
      </c>
      <c r="D6394" s="102" t="s">
        <v>11685</v>
      </c>
      <c r="E6394" s="115" t="s">
        <v>19374</v>
      </c>
      <c r="F6394" s="104" t="s">
        <v>14834</v>
      </c>
      <c r="G6394" s="105">
        <v>16059</v>
      </c>
      <c r="H6394" s="102" t="s">
        <v>11819</v>
      </c>
      <c r="I6394" s="102" t="s">
        <v>10103</v>
      </c>
      <c r="J6394" s="102" t="s">
        <v>703</v>
      </c>
      <c r="K6394" s="102"/>
      <c r="L6394" s="111"/>
      <c r="M6394" s="107">
        <v>1.5</v>
      </c>
      <c r="N6394" s="108" t="s">
        <v>32687</v>
      </c>
      <c r="O6394" s="102" t="s">
        <v>15877</v>
      </c>
      <c r="P6394" s="102" t="s">
        <v>9125</v>
      </c>
      <c r="Q6394" s="102" t="s">
        <v>29358</v>
      </c>
      <c r="R6394" s="102"/>
      <c r="S6394" s="102"/>
      <c r="T6394" s="102" t="s">
        <v>7789</v>
      </c>
      <c r="U6394" s="102" t="s">
        <v>7133</v>
      </c>
      <c r="V6394" s="109">
        <v>6.5</v>
      </c>
      <c r="W6394" s="107"/>
      <c r="X6394" s="324"/>
    </row>
    <row r="6395" spans="1:24" ht="12.95" customHeight="1" x14ac:dyDescent="0.2">
      <c r="A6395" s="149">
        <v>34973</v>
      </c>
      <c r="B6395" s="115" t="s">
        <v>19158</v>
      </c>
      <c r="C6395" s="102" t="s">
        <v>11560</v>
      </c>
      <c r="D6395" s="102" t="s">
        <v>7134</v>
      </c>
      <c r="E6395" s="115" t="s">
        <v>19373</v>
      </c>
      <c r="F6395" s="104" t="s">
        <v>14834</v>
      </c>
      <c r="G6395" s="105">
        <v>15654</v>
      </c>
      <c r="H6395" s="102" t="s">
        <v>2625</v>
      </c>
      <c r="I6395" s="102" t="s">
        <v>32684</v>
      </c>
      <c r="J6395" s="102" t="s">
        <v>9350</v>
      </c>
      <c r="K6395" s="102"/>
      <c r="L6395" s="111"/>
      <c r="M6395" s="107">
        <v>0.5</v>
      </c>
      <c r="N6395" s="108">
        <v>13</v>
      </c>
      <c r="O6395" s="102"/>
      <c r="P6395" s="102"/>
      <c r="Q6395" s="102" t="s">
        <v>16828</v>
      </c>
      <c r="R6395" s="102"/>
      <c r="S6395" s="102" t="s">
        <v>8315</v>
      </c>
      <c r="T6395" s="102" t="s">
        <v>20545</v>
      </c>
      <c r="U6395" s="102" t="s">
        <v>32688</v>
      </c>
      <c r="V6395" s="109">
        <v>5</v>
      </c>
      <c r="W6395" s="107"/>
      <c r="X6395" s="324"/>
    </row>
    <row r="6396" spans="1:24" ht="12.95" customHeight="1" x14ac:dyDescent="0.2">
      <c r="A6396" s="149">
        <v>34973</v>
      </c>
      <c r="B6396" s="115" t="s">
        <v>19158</v>
      </c>
      <c r="C6396" s="102" t="s">
        <v>11560</v>
      </c>
      <c r="D6396" s="102" t="s">
        <v>7135</v>
      </c>
      <c r="E6396" s="115" t="s">
        <v>19372</v>
      </c>
      <c r="F6396" s="104" t="s">
        <v>14834</v>
      </c>
      <c r="G6396" s="105">
        <v>14750</v>
      </c>
      <c r="H6396" s="102" t="s">
        <v>11819</v>
      </c>
      <c r="I6396" s="102" t="s">
        <v>5011</v>
      </c>
      <c r="J6396" s="102" t="s">
        <v>7136</v>
      </c>
      <c r="K6396" s="102"/>
      <c r="L6396" s="111"/>
      <c r="M6396" s="107">
        <v>2</v>
      </c>
      <c r="N6396" s="112" t="s">
        <v>16536</v>
      </c>
      <c r="O6396" s="102" t="s">
        <v>4187</v>
      </c>
      <c r="P6396" s="102" t="s">
        <v>8076</v>
      </c>
      <c r="Q6396" s="102" t="s">
        <v>162</v>
      </c>
      <c r="R6396" s="102"/>
      <c r="S6396" s="102"/>
      <c r="T6396" s="102" t="s">
        <v>28757</v>
      </c>
      <c r="U6396" s="102" t="s">
        <v>6538</v>
      </c>
      <c r="V6396" s="109">
        <v>6.5</v>
      </c>
      <c r="W6396" s="107"/>
      <c r="X6396" s="324"/>
    </row>
    <row r="6397" spans="1:24" ht="12.95" customHeight="1" x14ac:dyDescent="0.2">
      <c r="A6397" s="149">
        <v>35034</v>
      </c>
      <c r="B6397" s="115" t="s">
        <v>19158</v>
      </c>
      <c r="C6397" s="103" t="s">
        <v>15154</v>
      </c>
      <c r="D6397" s="102" t="s">
        <v>3659</v>
      </c>
      <c r="E6397" s="115" t="s">
        <v>19375</v>
      </c>
      <c r="F6397" s="104" t="s">
        <v>14834</v>
      </c>
      <c r="G6397" s="105">
        <v>16440</v>
      </c>
      <c r="H6397" s="102" t="s">
        <v>4890</v>
      </c>
      <c r="I6397" s="102" t="s">
        <v>10191</v>
      </c>
      <c r="J6397" s="102" t="s">
        <v>13008</v>
      </c>
      <c r="K6397" s="102"/>
      <c r="L6397" s="111"/>
      <c r="M6397" s="107">
        <v>1</v>
      </c>
      <c r="N6397" s="108" t="s">
        <v>32652</v>
      </c>
      <c r="O6397" s="102" t="s">
        <v>10189</v>
      </c>
      <c r="P6397" s="102"/>
      <c r="Q6397" s="102" t="s">
        <v>18159</v>
      </c>
      <c r="R6397" s="102"/>
      <c r="S6397" s="102"/>
      <c r="T6397" s="102" t="s">
        <v>20546</v>
      </c>
      <c r="U6397" s="102" t="s">
        <v>18919</v>
      </c>
      <c r="V6397" s="109">
        <v>7</v>
      </c>
      <c r="W6397" s="107"/>
      <c r="X6397" s="324"/>
    </row>
    <row r="6398" spans="1:24" ht="12.95" customHeight="1" x14ac:dyDescent="0.2">
      <c r="A6398" s="149">
        <v>35034</v>
      </c>
      <c r="B6398" s="115" t="s">
        <v>19158</v>
      </c>
      <c r="C6398" s="102" t="s">
        <v>15154</v>
      </c>
      <c r="D6398" s="102" t="s">
        <v>14627</v>
      </c>
      <c r="E6398" s="115" t="s">
        <v>19377</v>
      </c>
      <c r="F6398" s="104" t="s">
        <v>14834</v>
      </c>
      <c r="G6398" s="105">
        <v>15656</v>
      </c>
      <c r="H6398" s="102" t="s">
        <v>2625</v>
      </c>
      <c r="I6398" s="102" t="s">
        <v>32684</v>
      </c>
      <c r="J6398" s="102" t="s">
        <v>9351</v>
      </c>
      <c r="K6398" s="102"/>
      <c r="L6398" s="111"/>
      <c r="M6398" s="107">
        <v>1</v>
      </c>
      <c r="N6398" s="112" t="s">
        <v>8247</v>
      </c>
      <c r="O6398" s="102"/>
      <c r="P6398" s="102"/>
      <c r="Q6398" s="102" t="s">
        <v>16548</v>
      </c>
      <c r="R6398" s="102"/>
      <c r="S6398" s="102"/>
      <c r="T6398" s="102" t="s">
        <v>20545</v>
      </c>
      <c r="U6398" s="102" t="s">
        <v>30032</v>
      </c>
      <c r="V6398" s="109">
        <v>7</v>
      </c>
      <c r="W6398" s="107"/>
      <c r="X6398" s="324"/>
    </row>
    <row r="6399" spans="1:24" ht="12.95" customHeight="1" x14ac:dyDescent="0.2">
      <c r="A6399" s="149">
        <v>35034</v>
      </c>
      <c r="B6399" s="115" t="s">
        <v>19158</v>
      </c>
      <c r="C6399" s="102" t="s">
        <v>15154</v>
      </c>
      <c r="D6399" s="102" t="s">
        <v>11719</v>
      </c>
      <c r="E6399" s="115" t="s">
        <v>19376</v>
      </c>
      <c r="F6399" s="104" t="s">
        <v>14834</v>
      </c>
      <c r="G6399" s="105">
        <v>15082</v>
      </c>
      <c r="H6399" s="102" t="s">
        <v>32689</v>
      </c>
      <c r="I6399" s="102" t="s">
        <v>11819</v>
      </c>
      <c r="J6399" s="102" t="s">
        <v>8600</v>
      </c>
      <c r="K6399" s="102"/>
      <c r="L6399" s="111"/>
      <c r="M6399" s="107">
        <v>3</v>
      </c>
      <c r="N6399" s="112" t="s">
        <v>18920</v>
      </c>
      <c r="O6399" s="102" t="s">
        <v>10189</v>
      </c>
      <c r="P6399" s="102" t="s">
        <v>30033</v>
      </c>
      <c r="Q6399" s="102" t="s">
        <v>27461</v>
      </c>
      <c r="R6399" s="102"/>
      <c r="S6399" s="102" t="s">
        <v>8315</v>
      </c>
      <c r="T6399" s="102" t="s">
        <v>21275</v>
      </c>
      <c r="U6399" s="102" t="s">
        <v>30034</v>
      </c>
      <c r="V6399" s="109">
        <v>12</v>
      </c>
      <c r="W6399" s="107"/>
      <c r="X6399" s="324"/>
    </row>
    <row r="6400" spans="1:24" ht="12.95" customHeight="1" x14ac:dyDescent="0.2">
      <c r="A6400" s="149">
        <v>35096</v>
      </c>
      <c r="B6400" s="115" t="s">
        <v>19158</v>
      </c>
      <c r="C6400" s="103" t="s">
        <v>15155</v>
      </c>
      <c r="D6400" s="102" t="s">
        <v>12623</v>
      </c>
      <c r="E6400" s="115" t="s">
        <v>19380</v>
      </c>
      <c r="F6400" s="104" t="s">
        <v>14834</v>
      </c>
      <c r="G6400" s="105">
        <v>16443</v>
      </c>
      <c r="H6400" s="102" t="s">
        <v>10191</v>
      </c>
      <c r="I6400" s="102" t="s">
        <v>11819</v>
      </c>
      <c r="J6400" s="102" t="s">
        <v>12624</v>
      </c>
      <c r="K6400" s="102"/>
      <c r="L6400" s="111"/>
      <c r="M6400" s="107">
        <v>1</v>
      </c>
      <c r="N6400" s="108" t="s">
        <v>32690</v>
      </c>
      <c r="O6400" s="102" t="s">
        <v>16499</v>
      </c>
      <c r="P6400" s="102" t="s">
        <v>9125</v>
      </c>
      <c r="Q6400" s="102" t="s">
        <v>16757</v>
      </c>
      <c r="R6400" s="102"/>
      <c r="S6400" s="102"/>
      <c r="T6400" s="102" t="s">
        <v>20547</v>
      </c>
      <c r="U6400" s="102" t="s">
        <v>7960</v>
      </c>
      <c r="V6400" s="109">
        <v>8</v>
      </c>
      <c r="W6400" s="107"/>
      <c r="X6400" s="324"/>
    </row>
    <row r="6401" spans="1:24" ht="12.95" customHeight="1" x14ac:dyDescent="0.2">
      <c r="A6401" s="149">
        <v>35096</v>
      </c>
      <c r="B6401" s="115" t="s">
        <v>19158</v>
      </c>
      <c r="C6401" s="102" t="s">
        <v>15155</v>
      </c>
      <c r="D6401" s="102" t="s">
        <v>13007</v>
      </c>
      <c r="E6401" s="115" t="s">
        <v>19379</v>
      </c>
      <c r="F6401" s="104" t="s">
        <v>14834</v>
      </c>
      <c r="G6401" s="105">
        <v>18439</v>
      </c>
      <c r="H6401" s="102" t="s">
        <v>32691</v>
      </c>
      <c r="I6401" s="102" t="s">
        <v>32692</v>
      </c>
      <c r="J6401" s="102" t="s">
        <v>12625</v>
      </c>
      <c r="K6401" s="102"/>
      <c r="L6401" s="111"/>
      <c r="M6401" s="107">
        <v>3</v>
      </c>
      <c r="N6401" s="112" t="s">
        <v>18921</v>
      </c>
      <c r="O6401" s="102" t="s">
        <v>20788</v>
      </c>
      <c r="P6401" s="102"/>
      <c r="Q6401" s="102" t="s">
        <v>30035</v>
      </c>
      <c r="R6401" s="102"/>
      <c r="S6401" s="102"/>
      <c r="T6401" s="102" t="s">
        <v>20579</v>
      </c>
      <c r="U6401" s="102" t="s">
        <v>2477</v>
      </c>
      <c r="V6401" s="109">
        <v>10</v>
      </c>
      <c r="W6401" s="107"/>
      <c r="X6401" s="324"/>
    </row>
    <row r="6402" spans="1:24" ht="12.95" customHeight="1" x14ac:dyDescent="0.2">
      <c r="A6402" s="149">
        <v>35096</v>
      </c>
      <c r="B6402" s="115" t="s">
        <v>19158</v>
      </c>
      <c r="C6402" s="102" t="s">
        <v>15155</v>
      </c>
      <c r="D6402" s="102" t="s">
        <v>3986</v>
      </c>
      <c r="E6402" s="115" t="s">
        <v>19381</v>
      </c>
      <c r="F6402" s="114" t="s">
        <v>6406</v>
      </c>
      <c r="G6402" s="105">
        <v>15776</v>
      </c>
      <c r="H6402" s="102" t="s">
        <v>10103</v>
      </c>
      <c r="I6402" s="102" t="s">
        <v>4890</v>
      </c>
      <c r="J6402" s="102" t="s">
        <v>3987</v>
      </c>
      <c r="K6402" s="102"/>
      <c r="L6402" s="111"/>
      <c r="M6402" s="107">
        <v>4</v>
      </c>
      <c r="N6402" s="112" t="s">
        <v>16772</v>
      </c>
      <c r="O6402" s="102" t="s">
        <v>18182</v>
      </c>
      <c r="P6402" s="102" t="s">
        <v>162</v>
      </c>
      <c r="Q6402" s="102" t="s">
        <v>20182</v>
      </c>
      <c r="R6402" s="102"/>
      <c r="S6402" s="102"/>
      <c r="T6402" s="102" t="s">
        <v>7789</v>
      </c>
      <c r="U6402" s="102" t="s">
        <v>30036</v>
      </c>
      <c r="V6402" s="109">
        <v>10</v>
      </c>
      <c r="W6402" s="107"/>
      <c r="X6402" s="324"/>
    </row>
    <row r="6403" spans="1:24" ht="12.95" customHeight="1" x14ac:dyDescent="0.2">
      <c r="A6403" s="149">
        <v>35096</v>
      </c>
      <c r="B6403" s="115" t="s">
        <v>19158</v>
      </c>
      <c r="C6403" s="102" t="s">
        <v>15155</v>
      </c>
      <c r="D6403" s="102" t="s">
        <v>752</v>
      </c>
      <c r="E6403" s="115" t="s">
        <v>19378</v>
      </c>
      <c r="F6403" s="104" t="s">
        <v>14834</v>
      </c>
      <c r="G6403" s="105">
        <v>15669</v>
      </c>
      <c r="H6403" s="102" t="s">
        <v>2625</v>
      </c>
      <c r="I6403" s="102" t="s">
        <v>32684</v>
      </c>
      <c r="J6403" s="102" t="s">
        <v>9352</v>
      </c>
      <c r="K6403" s="102"/>
      <c r="L6403" s="111"/>
      <c r="M6403" s="107">
        <v>1</v>
      </c>
      <c r="N6403" s="112">
        <v>13</v>
      </c>
      <c r="O6403" s="102"/>
      <c r="P6403" s="102" t="s">
        <v>162</v>
      </c>
      <c r="Q6403" s="102" t="s">
        <v>16823</v>
      </c>
      <c r="R6403" s="102" t="s">
        <v>7035</v>
      </c>
      <c r="S6403" s="102"/>
      <c r="T6403" s="102" t="s">
        <v>20545</v>
      </c>
      <c r="U6403" s="102" t="s">
        <v>32693</v>
      </c>
      <c r="V6403" s="109">
        <v>5</v>
      </c>
      <c r="W6403" s="107"/>
      <c r="X6403" s="324"/>
    </row>
    <row r="6404" spans="1:24" ht="12.95" customHeight="1" x14ac:dyDescent="0.2">
      <c r="A6404" s="149">
        <v>35339</v>
      </c>
      <c r="B6404" s="115" t="s">
        <v>19158</v>
      </c>
      <c r="C6404" s="103" t="s">
        <v>15071</v>
      </c>
      <c r="D6404" s="102" t="s">
        <v>9000</v>
      </c>
      <c r="E6404" s="115" t="s">
        <v>19383</v>
      </c>
      <c r="F6404" s="104" t="s">
        <v>14834</v>
      </c>
      <c r="G6404" s="105">
        <v>16438</v>
      </c>
      <c r="H6404" s="102" t="s">
        <v>10191</v>
      </c>
      <c r="I6404" s="102" t="s">
        <v>11819</v>
      </c>
      <c r="J6404" s="102" t="s">
        <v>7524</v>
      </c>
      <c r="K6404" s="102"/>
      <c r="L6404" s="111"/>
      <c r="M6404" s="107">
        <v>1</v>
      </c>
      <c r="N6404" s="112">
        <v>24</v>
      </c>
      <c r="O6404" s="102" t="s">
        <v>325</v>
      </c>
      <c r="P6404" s="102"/>
      <c r="Q6404" s="102" t="s">
        <v>29669</v>
      </c>
      <c r="R6404" s="102"/>
      <c r="S6404" s="102"/>
      <c r="T6404" s="102" t="s">
        <v>20547</v>
      </c>
      <c r="U6404" s="102" t="s">
        <v>16048</v>
      </c>
      <c r="V6404" s="109">
        <v>8</v>
      </c>
      <c r="W6404" s="107"/>
      <c r="X6404" s="324"/>
    </row>
    <row r="6405" spans="1:24" ht="12.95" customHeight="1" x14ac:dyDescent="0.2">
      <c r="A6405" s="149">
        <v>35339</v>
      </c>
      <c r="B6405" s="115" t="s">
        <v>19158</v>
      </c>
      <c r="C6405" s="102" t="s">
        <v>15071</v>
      </c>
      <c r="D6405" s="102" t="s">
        <v>12550</v>
      </c>
      <c r="E6405" s="115" t="s">
        <v>19384</v>
      </c>
      <c r="F6405" s="104" t="s">
        <v>14834</v>
      </c>
      <c r="G6405" s="105">
        <v>15679</v>
      </c>
      <c r="H6405" s="102" t="s">
        <v>15082</v>
      </c>
      <c r="I6405" s="102" t="s">
        <v>2625</v>
      </c>
      <c r="J6405" s="102" t="s">
        <v>9352</v>
      </c>
      <c r="K6405" s="102"/>
      <c r="L6405" s="111"/>
      <c r="M6405" s="107">
        <v>1</v>
      </c>
      <c r="N6405" s="112">
        <v>15</v>
      </c>
      <c r="O6405" s="102"/>
      <c r="P6405" s="102"/>
      <c r="Q6405" s="102" t="s">
        <v>20691</v>
      </c>
      <c r="R6405" s="102"/>
      <c r="S6405" s="102" t="s">
        <v>11080</v>
      </c>
      <c r="T6405" s="102" t="s">
        <v>20545</v>
      </c>
      <c r="U6405" s="102" t="s">
        <v>30037</v>
      </c>
      <c r="V6405" s="109">
        <v>7</v>
      </c>
      <c r="W6405" s="107"/>
      <c r="X6405" s="324"/>
    </row>
    <row r="6406" spans="1:24" ht="12.95" customHeight="1" x14ac:dyDescent="0.2">
      <c r="A6406" s="149">
        <v>35339</v>
      </c>
      <c r="B6406" s="115" t="s">
        <v>19158</v>
      </c>
      <c r="C6406" s="102" t="s">
        <v>15071</v>
      </c>
      <c r="D6406" s="102" t="s">
        <v>6673</v>
      </c>
      <c r="E6406" s="115" t="s">
        <v>19382</v>
      </c>
      <c r="F6406" s="104" t="s">
        <v>14834</v>
      </c>
      <c r="G6406" s="105">
        <v>14770</v>
      </c>
      <c r="H6406" s="102" t="s">
        <v>5011</v>
      </c>
      <c r="I6406" s="102" t="s">
        <v>11819</v>
      </c>
      <c r="J6406" s="102" t="s">
        <v>6674</v>
      </c>
      <c r="K6406" s="102"/>
      <c r="L6406" s="111"/>
      <c r="M6406" s="109">
        <v>3</v>
      </c>
      <c r="N6406" s="112" t="s">
        <v>18922</v>
      </c>
      <c r="O6406" s="102" t="s">
        <v>17585</v>
      </c>
      <c r="P6406" s="102" t="s">
        <v>13301</v>
      </c>
      <c r="Q6406" s="102" t="s">
        <v>13555</v>
      </c>
      <c r="R6406" s="102"/>
      <c r="S6406" s="102"/>
      <c r="T6406" s="102" t="s">
        <v>28757</v>
      </c>
      <c r="U6406" s="102" t="s">
        <v>15032</v>
      </c>
      <c r="V6406" s="109">
        <v>8</v>
      </c>
      <c r="W6406" s="107"/>
      <c r="X6406" s="324"/>
    </row>
    <row r="6407" spans="1:24" ht="12.95" customHeight="1" x14ac:dyDescent="0.2">
      <c r="A6407" s="149">
        <v>35400</v>
      </c>
      <c r="B6407" s="115" t="s">
        <v>19158</v>
      </c>
      <c r="C6407" s="103" t="s">
        <v>15072</v>
      </c>
      <c r="D6407" s="102" t="s">
        <v>8033</v>
      </c>
      <c r="E6407" s="115" t="s">
        <v>19385</v>
      </c>
      <c r="F6407" s="104" t="s">
        <v>14834</v>
      </c>
      <c r="G6407" s="105">
        <v>18449</v>
      </c>
      <c r="H6407" s="102" t="s">
        <v>10191</v>
      </c>
      <c r="I6407" s="102" t="s">
        <v>31196</v>
      </c>
      <c r="J6407" s="102" t="s">
        <v>8034</v>
      </c>
      <c r="K6407" s="102"/>
      <c r="L6407" s="111"/>
      <c r="M6407" s="109">
        <v>3</v>
      </c>
      <c r="N6407" s="112" t="s">
        <v>18923</v>
      </c>
      <c r="O6407" s="102" t="s">
        <v>17989</v>
      </c>
      <c r="P6407" s="102"/>
      <c r="Q6407" s="102" t="s">
        <v>2842</v>
      </c>
      <c r="R6407" s="102"/>
      <c r="S6407" s="102" t="s">
        <v>8315</v>
      </c>
      <c r="T6407" s="102" t="s">
        <v>20579</v>
      </c>
      <c r="U6407" s="102" t="s">
        <v>18924</v>
      </c>
      <c r="V6407" s="109">
        <v>12</v>
      </c>
      <c r="W6407" s="107"/>
      <c r="X6407" s="324"/>
    </row>
    <row r="6408" spans="1:24" ht="12.95" customHeight="1" x14ac:dyDescent="0.2">
      <c r="A6408" s="149">
        <v>35400</v>
      </c>
      <c r="B6408" s="115" t="s">
        <v>19158</v>
      </c>
      <c r="C6408" s="102" t="s">
        <v>15072</v>
      </c>
      <c r="D6408" s="102" t="s">
        <v>8035</v>
      </c>
      <c r="E6408" s="115" t="s">
        <v>19386</v>
      </c>
      <c r="F6408" s="104" t="s">
        <v>14834</v>
      </c>
      <c r="G6408" s="105">
        <v>14746</v>
      </c>
      <c r="H6408" s="102" t="s">
        <v>5011</v>
      </c>
      <c r="I6408" s="102" t="s">
        <v>11819</v>
      </c>
      <c r="J6408" s="102" t="s">
        <v>9755</v>
      </c>
      <c r="K6408" s="102"/>
      <c r="L6408" s="111"/>
      <c r="M6408" s="107">
        <v>2</v>
      </c>
      <c r="N6408" s="112" t="s">
        <v>18925</v>
      </c>
      <c r="O6408" s="102" t="s">
        <v>18159</v>
      </c>
      <c r="P6408" s="102" t="s">
        <v>9125</v>
      </c>
      <c r="Q6408" s="102" t="s">
        <v>16869</v>
      </c>
      <c r="R6408" s="102"/>
      <c r="S6408" s="102"/>
      <c r="T6408" s="102" t="s">
        <v>20548</v>
      </c>
      <c r="U6408" s="102" t="s">
        <v>30038</v>
      </c>
      <c r="V6408" s="109">
        <v>8</v>
      </c>
      <c r="W6408" s="107"/>
      <c r="X6408" s="324"/>
    </row>
    <row r="6409" spans="1:24" ht="12.95" customHeight="1" x14ac:dyDescent="0.2">
      <c r="A6409" s="149">
        <v>35400</v>
      </c>
      <c r="B6409" s="115" t="s">
        <v>19158</v>
      </c>
      <c r="C6409" s="102" t="s">
        <v>15072</v>
      </c>
      <c r="D6409" s="102" t="s">
        <v>8869</v>
      </c>
      <c r="E6409" s="115" t="s">
        <v>19387</v>
      </c>
      <c r="F6409" s="104" t="s">
        <v>14834</v>
      </c>
      <c r="G6409" s="105">
        <v>16105</v>
      </c>
      <c r="H6409" s="102" t="s">
        <v>2625</v>
      </c>
      <c r="I6409" s="102" t="s">
        <v>10191</v>
      </c>
      <c r="J6409" s="102" t="s">
        <v>8870</v>
      </c>
      <c r="K6409" s="102"/>
      <c r="L6409" s="111"/>
      <c r="M6409" s="107">
        <v>1</v>
      </c>
      <c r="N6409" s="112" t="s">
        <v>5235</v>
      </c>
      <c r="O6409" s="102" t="s">
        <v>14682</v>
      </c>
      <c r="P6409" s="102" t="s">
        <v>162</v>
      </c>
      <c r="Q6409" s="102" t="s">
        <v>20063</v>
      </c>
      <c r="R6409" s="102"/>
      <c r="S6409" s="102" t="s">
        <v>8315</v>
      </c>
      <c r="T6409" s="102" t="s">
        <v>20545</v>
      </c>
      <c r="U6409" s="102" t="s">
        <v>32694</v>
      </c>
      <c r="V6409" s="109">
        <v>9</v>
      </c>
      <c r="W6409" s="107"/>
      <c r="X6409" s="324"/>
    </row>
    <row r="6410" spans="1:24" ht="12.95" customHeight="1" x14ac:dyDescent="0.2">
      <c r="A6410" s="149">
        <v>35400</v>
      </c>
      <c r="B6410" s="115" t="s">
        <v>19158</v>
      </c>
      <c r="C6410" s="102" t="s">
        <v>15072</v>
      </c>
      <c r="D6410" s="111" t="s">
        <v>4151</v>
      </c>
      <c r="E6410" s="115" t="s">
        <v>19388</v>
      </c>
      <c r="F6410" s="104" t="s">
        <v>14834</v>
      </c>
      <c r="G6410" s="105">
        <v>16422</v>
      </c>
      <c r="H6410" s="102" t="s">
        <v>11819</v>
      </c>
      <c r="I6410" s="102" t="s">
        <v>10191</v>
      </c>
      <c r="J6410" s="102" t="s">
        <v>4152</v>
      </c>
      <c r="K6410" s="102"/>
      <c r="L6410" s="111" t="s">
        <v>2727</v>
      </c>
      <c r="M6410" s="109">
        <v>3</v>
      </c>
      <c r="N6410" s="112" t="s">
        <v>18926</v>
      </c>
      <c r="O6410" s="102"/>
      <c r="P6410" s="102"/>
      <c r="Q6410" s="102" t="s">
        <v>30039</v>
      </c>
      <c r="R6410" s="102"/>
      <c r="S6410" s="102" t="s">
        <v>8315</v>
      </c>
      <c r="T6410" s="102" t="s">
        <v>20547</v>
      </c>
      <c r="U6410" s="102" t="s">
        <v>7960</v>
      </c>
      <c r="V6410" s="109">
        <v>9</v>
      </c>
      <c r="W6410" s="107"/>
      <c r="X6410" s="324"/>
    </row>
    <row r="6411" spans="1:24" ht="12.95" customHeight="1" x14ac:dyDescent="0.2">
      <c r="A6411" s="149">
        <v>35462</v>
      </c>
      <c r="B6411" s="115" t="s">
        <v>19158</v>
      </c>
      <c r="C6411" s="103" t="s">
        <v>15073</v>
      </c>
      <c r="D6411" s="102" t="s">
        <v>14003</v>
      </c>
      <c r="E6411" s="115" t="s">
        <v>19389</v>
      </c>
      <c r="F6411" s="114" t="s">
        <v>6406</v>
      </c>
      <c r="G6411" s="105">
        <v>16379</v>
      </c>
      <c r="H6411" s="102" t="s">
        <v>11819</v>
      </c>
      <c r="I6411" s="102" t="s">
        <v>10103</v>
      </c>
      <c r="J6411" s="102" t="s">
        <v>138</v>
      </c>
      <c r="K6411" s="102"/>
      <c r="L6411" s="111"/>
      <c r="M6411" s="109">
        <v>2</v>
      </c>
      <c r="N6411" s="112" t="s">
        <v>18121</v>
      </c>
      <c r="O6411" s="102" t="s">
        <v>17670</v>
      </c>
      <c r="P6411" s="102" t="s">
        <v>9160</v>
      </c>
      <c r="Q6411" s="102" t="s">
        <v>17527</v>
      </c>
      <c r="R6411" s="102"/>
      <c r="S6411" s="102"/>
      <c r="T6411" s="102" t="s">
        <v>7789</v>
      </c>
      <c r="U6411" s="102" t="s">
        <v>30040</v>
      </c>
      <c r="V6411" s="109">
        <v>4</v>
      </c>
      <c r="W6411" s="107"/>
      <c r="X6411" s="324"/>
    </row>
    <row r="6412" spans="1:24" ht="12.95" customHeight="1" x14ac:dyDescent="0.2">
      <c r="A6412" s="149">
        <v>35462</v>
      </c>
      <c r="B6412" s="115" t="s">
        <v>19158</v>
      </c>
      <c r="C6412" s="102" t="s">
        <v>15073</v>
      </c>
      <c r="D6412" s="102" t="s">
        <v>12715</v>
      </c>
      <c r="E6412" s="115" t="s">
        <v>19391</v>
      </c>
      <c r="F6412" s="104" t="s">
        <v>14834</v>
      </c>
      <c r="G6412" s="105">
        <v>15262</v>
      </c>
      <c r="H6412" s="102" t="s">
        <v>4890</v>
      </c>
      <c r="I6412" s="102" t="s">
        <v>10103</v>
      </c>
      <c r="J6412" s="102" t="s">
        <v>13533</v>
      </c>
      <c r="K6412" s="102"/>
      <c r="L6412" s="111"/>
      <c r="M6412" s="109">
        <v>1</v>
      </c>
      <c r="N6412" s="108" t="s">
        <v>32301</v>
      </c>
      <c r="O6412" s="102" t="s">
        <v>3620</v>
      </c>
      <c r="P6412" s="102" t="s">
        <v>162</v>
      </c>
      <c r="Q6412" s="102" t="s">
        <v>15945</v>
      </c>
      <c r="R6412" s="102"/>
      <c r="S6412" s="102" t="s">
        <v>11080</v>
      </c>
      <c r="T6412" s="102" t="s">
        <v>7789</v>
      </c>
      <c r="U6412" s="102" t="s">
        <v>32695</v>
      </c>
      <c r="V6412" s="109">
        <v>4</v>
      </c>
      <c r="W6412" s="107"/>
      <c r="X6412" s="324"/>
    </row>
    <row r="6413" spans="1:24" ht="12.95" customHeight="1" x14ac:dyDescent="0.2">
      <c r="A6413" s="149">
        <v>35462</v>
      </c>
      <c r="B6413" s="115" t="s">
        <v>19158</v>
      </c>
      <c r="C6413" s="102" t="s">
        <v>15073</v>
      </c>
      <c r="D6413" s="102" t="s">
        <v>10777</v>
      </c>
      <c r="E6413" s="115" t="s">
        <v>19390</v>
      </c>
      <c r="F6413" s="104" t="s">
        <v>14834</v>
      </c>
      <c r="G6413" s="105">
        <v>15262</v>
      </c>
      <c r="H6413" s="102" t="s">
        <v>10103</v>
      </c>
      <c r="I6413" s="102" t="s">
        <v>4890</v>
      </c>
      <c r="J6413" s="102" t="s">
        <v>12234</v>
      </c>
      <c r="K6413" s="102"/>
      <c r="L6413" s="111"/>
      <c r="M6413" s="109">
        <v>1</v>
      </c>
      <c r="N6413" s="108" t="s">
        <v>32678</v>
      </c>
      <c r="O6413" s="102" t="s">
        <v>12252</v>
      </c>
      <c r="P6413" s="102"/>
      <c r="Q6413" s="102" t="s">
        <v>19625</v>
      </c>
      <c r="R6413" s="102"/>
      <c r="S6413" s="102"/>
      <c r="T6413" s="102" t="s">
        <v>7789</v>
      </c>
      <c r="U6413" s="102" t="s">
        <v>4753</v>
      </c>
      <c r="V6413" s="109">
        <v>4.5</v>
      </c>
      <c r="W6413" s="107"/>
      <c r="X6413" s="324"/>
    </row>
    <row r="6414" spans="1:24" ht="12.95" customHeight="1" x14ac:dyDescent="0.2">
      <c r="A6414" s="149">
        <v>35462</v>
      </c>
      <c r="B6414" s="115" t="s">
        <v>19158</v>
      </c>
      <c r="C6414" s="102" t="s">
        <v>15073</v>
      </c>
      <c r="D6414" s="102" t="s">
        <v>137</v>
      </c>
      <c r="E6414" s="115" t="s">
        <v>19392</v>
      </c>
      <c r="F6414" s="104" t="s">
        <v>14834</v>
      </c>
      <c r="G6414" s="105">
        <v>15262</v>
      </c>
      <c r="H6414" s="102" t="s">
        <v>4890</v>
      </c>
      <c r="I6414" s="102" t="s">
        <v>10103</v>
      </c>
      <c r="J6414" s="102" t="s">
        <v>12235</v>
      </c>
      <c r="K6414" s="102"/>
      <c r="L6414" s="111"/>
      <c r="M6414" s="109">
        <v>1</v>
      </c>
      <c r="N6414" s="108" t="s">
        <v>30990</v>
      </c>
      <c r="O6414" s="102" t="s">
        <v>16499</v>
      </c>
      <c r="P6414" s="102" t="s">
        <v>9125</v>
      </c>
      <c r="Q6414" s="102" t="s">
        <v>16762</v>
      </c>
      <c r="R6414" s="102"/>
      <c r="S6414" s="102"/>
      <c r="T6414" s="102" t="s">
        <v>7789</v>
      </c>
      <c r="U6414" s="102"/>
      <c r="V6414" s="109">
        <v>4.5</v>
      </c>
      <c r="W6414" s="107"/>
      <c r="X6414" s="324"/>
    </row>
    <row r="6415" spans="1:24" ht="12.95" customHeight="1" x14ac:dyDescent="0.2">
      <c r="A6415" s="149">
        <v>32782</v>
      </c>
      <c r="B6415" s="115" t="s">
        <v>19158</v>
      </c>
      <c r="C6415" s="103" t="s">
        <v>2022</v>
      </c>
      <c r="D6415" s="102" t="s">
        <v>11845</v>
      </c>
      <c r="E6415" s="205" t="s">
        <v>19393</v>
      </c>
      <c r="F6415" s="104" t="s">
        <v>14834</v>
      </c>
      <c r="G6415" s="105">
        <v>16377</v>
      </c>
      <c r="H6415" s="102" t="s">
        <v>11819</v>
      </c>
      <c r="I6415" s="102" t="s">
        <v>13336</v>
      </c>
      <c r="J6415" s="102" t="s">
        <v>14727</v>
      </c>
      <c r="K6415" s="102"/>
      <c r="L6415" s="111"/>
      <c r="M6415" s="109">
        <v>4</v>
      </c>
      <c r="N6415" s="112" t="s">
        <v>18927</v>
      </c>
      <c r="O6415" s="102" t="s">
        <v>14728</v>
      </c>
      <c r="P6415" s="102" t="s">
        <v>2842</v>
      </c>
      <c r="Q6415" s="102" t="s">
        <v>19499</v>
      </c>
      <c r="R6415" s="109"/>
      <c r="S6415" s="102" t="s">
        <v>11080</v>
      </c>
      <c r="T6415" s="102" t="s">
        <v>20547</v>
      </c>
      <c r="U6415" s="102" t="s">
        <v>30041</v>
      </c>
      <c r="V6415" s="109">
        <v>15</v>
      </c>
      <c r="W6415" s="107"/>
      <c r="X6415" s="324"/>
    </row>
    <row r="6416" spans="1:24" ht="12.95" customHeight="1" x14ac:dyDescent="0.2">
      <c r="A6416" s="149">
        <v>32782</v>
      </c>
      <c r="B6416" s="115" t="s">
        <v>19158</v>
      </c>
      <c r="C6416" s="102" t="s">
        <v>2022</v>
      </c>
      <c r="D6416" s="111" t="s">
        <v>14716</v>
      </c>
      <c r="E6416" s="205" t="s">
        <v>19394</v>
      </c>
      <c r="F6416" s="104" t="s">
        <v>14834</v>
      </c>
      <c r="G6416" s="105"/>
      <c r="H6416" s="102" t="s">
        <v>10103</v>
      </c>
      <c r="I6416" s="102" t="s">
        <v>11819</v>
      </c>
      <c r="J6416" s="102" t="s">
        <v>4404</v>
      </c>
      <c r="K6416" s="102"/>
      <c r="L6416" s="111" t="s">
        <v>19425</v>
      </c>
      <c r="M6416" s="109">
        <v>3</v>
      </c>
      <c r="N6416" s="112" t="s">
        <v>18907</v>
      </c>
      <c r="O6416" s="102"/>
      <c r="P6416" s="102"/>
      <c r="Q6416" s="102" t="s">
        <v>30042</v>
      </c>
      <c r="R6416" s="109"/>
      <c r="S6416" s="102" t="s">
        <v>11080</v>
      </c>
      <c r="T6416" s="102" t="s">
        <v>7789</v>
      </c>
      <c r="U6416" s="102" t="s">
        <v>11565</v>
      </c>
      <c r="V6416" s="109">
        <v>9.5</v>
      </c>
      <c r="W6416" s="107"/>
      <c r="X6416" s="325"/>
    </row>
    <row r="6417" spans="1:24" ht="12.95" customHeight="1" x14ac:dyDescent="0.2">
      <c r="A6417" s="149">
        <v>32782</v>
      </c>
      <c r="B6417" s="115" t="s">
        <v>19158</v>
      </c>
      <c r="C6417" s="102" t="s">
        <v>2022</v>
      </c>
      <c r="D6417" s="111" t="s">
        <v>14717</v>
      </c>
      <c r="E6417" s="205" t="s">
        <v>19394</v>
      </c>
      <c r="F6417" s="104" t="s">
        <v>14834</v>
      </c>
      <c r="G6417" s="105"/>
      <c r="H6417" s="102" t="s">
        <v>10103</v>
      </c>
      <c r="I6417" s="102" t="s">
        <v>11819</v>
      </c>
      <c r="J6417" s="102" t="s">
        <v>4404</v>
      </c>
      <c r="K6417" s="102"/>
      <c r="L6417" s="111" t="s">
        <v>19425</v>
      </c>
      <c r="M6417" s="107">
        <v>4</v>
      </c>
      <c r="N6417" s="112" t="s">
        <v>18908</v>
      </c>
      <c r="O6417" s="102"/>
      <c r="P6417" s="102" t="s">
        <v>8076</v>
      </c>
      <c r="Q6417" s="102" t="s">
        <v>20688</v>
      </c>
      <c r="R6417" s="109"/>
      <c r="S6417" s="102" t="s">
        <v>8315</v>
      </c>
      <c r="T6417" s="102" t="s">
        <v>7789</v>
      </c>
      <c r="U6417" s="102" t="s">
        <v>30043</v>
      </c>
      <c r="V6417" s="109">
        <v>12</v>
      </c>
      <c r="W6417" s="107"/>
      <c r="X6417" s="325"/>
    </row>
    <row r="6418" spans="1:24" ht="12.95" customHeight="1" x14ac:dyDescent="0.2">
      <c r="A6418" s="149">
        <v>32782</v>
      </c>
      <c r="B6418" s="115" t="s">
        <v>19158</v>
      </c>
      <c r="C6418" s="102" t="s">
        <v>2022</v>
      </c>
      <c r="D6418" s="102" t="s">
        <v>11844</v>
      </c>
      <c r="E6418" s="205" t="s">
        <v>19395</v>
      </c>
      <c r="F6418" s="104" t="s">
        <v>14834</v>
      </c>
      <c r="G6418" s="105">
        <v>16316</v>
      </c>
      <c r="H6418" s="102" t="s">
        <v>4890</v>
      </c>
      <c r="I6418" s="102" t="s">
        <v>13336</v>
      </c>
      <c r="J6418" s="102" t="s">
        <v>14930</v>
      </c>
      <c r="K6418" s="102"/>
      <c r="L6418" s="111"/>
      <c r="M6418" s="102">
        <v>1</v>
      </c>
      <c r="N6418" s="112">
        <v>17</v>
      </c>
      <c r="O6418" s="102" t="s">
        <v>162</v>
      </c>
      <c r="P6418" s="102"/>
      <c r="Q6418" s="102" t="s">
        <v>17671</v>
      </c>
      <c r="R6418" s="109"/>
      <c r="S6418" s="102"/>
      <c r="T6418" s="102" t="s">
        <v>20547</v>
      </c>
      <c r="U6418" s="102" t="s">
        <v>9978</v>
      </c>
      <c r="V6418" s="109">
        <v>8.5</v>
      </c>
      <c r="W6418" s="107"/>
      <c r="X6418" s="324"/>
    </row>
    <row r="6419" spans="1:24" ht="12.95" customHeight="1" x14ac:dyDescent="0.2">
      <c r="A6419" s="149">
        <v>32782</v>
      </c>
      <c r="B6419" s="115" t="s">
        <v>19158</v>
      </c>
      <c r="C6419" s="102" t="s">
        <v>2022</v>
      </c>
      <c r="D6419" s="102" t="s">
        <v>12598</v>
      </c>
      <c r="E6419" s="205" t="s">
        <v>19396</v>
      </c>
      <c r="F6419" s="104" t="s">
        <v>14834</v>
      </c>
      <c r="G6419" s="105">
        <v>16332</v>
      </c>
      <c r="H6419" s="102" t="s">
        <v>11819</v>
      </c>
      <c r="I6419" s="102" t="s">
        <v>10191</v>
      </c>
      <c r="J6419" s="102" t="s">
        <v>14729</v>
      </c>
      <c r="K6419" s="102"/>
      <c r="L6419" s="111"/>
      <c r="M6419" s="102">
        <v>3</v>
      </c>
      <c r="N6419" s="112" t="s">
        <v>18928</v>
      </c>
      <c r="O6419" s="102"/>
      <c r="P6419" s="102" t="s">
        <v>162</v>
      </c>
      <c r="Q6419" s="102" t="s">
        <v>15832</v>
      </c>
      <c r="R6419" s="109"/>
      <c r="S6419" s="102"/>
      <c r="T6419" s="102" t="s">
        <v>20547</v>
      </c>
      <c r="U6419" s="102" t="s">
        <v>5081</v>
      </c>
      <c r="V6419" s="109">
        <v>10</v>
      </c>
      <c r="W6419" s="107"/>
      <c r="X6419" s="324"/>
    </row>
    <row r="6420" spans="1:24" ht="12.95" customHeight="1" x14ac:dyDescent="0.2">
      <c r="A6420" s="149">
        <v>32782</v>
      </c>
      <c r="B6420" s="115" t="s">
        <v>19158</v>
      </c>
      <c r="C6420" s="102" t="s">
        <v>2022</v>
      </c>
      <c r="D6420" s="102" t="s">
        <v>10778</v>
      </c>
      <c r="E6420" s="205" t="s">
        <v>19397</v>
      </c>
      <c r="F6420" s="104" t="s">
        <v>14834</v>
      </c>
      <c r="G6420" s="105">
        <v>15164</v>
      </c>
      <c r="H6420" s="102" t="s">
        <v>10103</v>
      </c>
      <c r="I6420" s="102" t="s">
        <v>11819</v>
      </c>
      <c r="J6420" s="102" t="s">
        <v>14730</v>
      </c>
      <c r="K6420" s="132"/>
      <c r="L6420" s="111"/>
      <c r="M6420" s="102">
        <v>4</v>
      </c>
      <c r="N6420" s="112" t="s">
        <v>16134</v>
      </c>
      <c r="O6420" s="102" t="s">
        <v>16850</v>
      </c>
      <c r="P6420" s="102" t="s">
        <v>13301</v>
      </c>
      <c r="Q6420" s="102" t="s">
        <v>19089</v>
      </c>
      <c r="R6420" s="109"/>
      <c r="S6420" s="102"/>
      <c r="T6420" s="102" t="s">
        <v>7789</v>
      </c>
      <c r="U6420" s="102" t="s">
        <v>30044</v>
      </c>
      <c r="V6420" s="109">
        <v>9</v>
      </c>
      <c r="W6420" s="107"/>
      <c r="X6420" s="326"/>
    </row>
    <row r="6421" spans="1:24" ht="12.95" customHeight="1" x14ac:dyDescent="0.2">
      <c r="A6421" s="149">
        <v>32874</v>
      </c>
      <c r="B6421" s="115" t="s">
        <v>19158</v>
      </c>
      <c r="C6421" s="164" t="s">
        <v>2023</v>
      </c>
      <c r="D6421" s="102" t="s">
        <v>262</v>
      </c>
      <c r="E6421" s="205" t="s">
        <v>19398</v>
      </c>
      <c r="F6421" s="104" t="s">
        <v>14834</v>
      </c>
      <c r="G6421" s="105">
        <v>16326</v>
      </c>
      <c r="H6421" s="102" t="s">
        <v>10191</v>
      </c>
      <c r="I6421" s="102" t="s">
        <v>4890</v>
      </c>
      <c r="J6421" s="102" t="s">
        <v>263</v>
      </c>
      <c r="K6421" s="102"/>
      <c r="L6421" s="111"/>
      <c r="M6421" s="102">
        <v>1.5</v>
      </c>
      <c r="N6421" s="108" t="s">
        <v>32696</v>
      </c>
      <c r="O6421" s="102" t="s">
        <v>229</v>
      </c>
      <c r="P6421" s="102" t="s">
        <v>13301</v>
      </c>
      <c r="Q6421" s="102" t="s">
        <v>19131</v>
      </c>
      <c r="R6421" s="109"/>
      <c r="S6421" s="102" t="s">
        <v>9435</v>
      </c>
      <c r="T6421" s="102" t="s">
        <v>20547</v>
      </c>
      <c r="U6421" s="102" t="s">
        <v>27317</v>
      </c>
      <c r="V6421" s="109">
        <v>6</v>
      </c>
      <c r="W6421" s="107"/>
      <c r="X6421" s="324"/>
    </row>
    <row r="6422" spans="1:24" ht="12.95" customHeight="1" x14ac:dyDescent="0.2">
      <c r="A6422" s="149">
        <v>32874</v>
      </c>
      <c r="B6422" s="115" t="s">
        <v>19158</v>
      </c>
      <c r="C6422" s="102" t="s">
        <v>2023</v>
      </c>
      <c r="D6422" s="102" t="s">
        <v>264</v>
      </c>
      <c r="E6422" s="205" t="s">
        <v>19399</v>
      </c>
      <c r="F6422" s="104" t="s">
        <v>14834</v>
      </c>
      <c r="G6422" s="105">
        <v>18496</v>
      </c>
      <c r="H6422" s="102" t="s">
        <v>10191</v>
      </c>
      <c r="I6422" s="102" t="s">
        <v>31196</v>
      </c>
      <c r="J6422" s="102" t="s">
        <v>19426</v>
      </c>
      <c r="K6422" s="102"/>
      <c r="L6422" s="111" t="s">
        <v>6064</v>
      </c>
      <c r="M6422" s="102">
        <v>1</v>
      </c>
      <c r="N6422" s="112">
        <v>18</v>
      </c>
      <c r="O6422" s="102" t="s">
        <v>17449</v>
      </c>
      <c r="P6422" s="102"/>
      <c r="Q6422" s="102" t="s">
        <v>16499</v>
      </c>
      <c r="R6422" s="102" t="s">
        <v>7035</v>
      </c>
      <c r="S6422" s="102"/>
      <c r="T6422" s="102" t="s">
        <v>20579</v>
      </c>
      <c r="U6422" s="102"/>
      <c r="V6422" s="102">
        <v>5.5</v>
      </c>
      <c r="W6422" s="102"/>
      <c r="X6422" s="324"/>
    </row>
    <row r="6423" spans="1:24" ht="12.95" customHeight="1" x14ac:dyDescent="0.2">
      <c r="A6423" s="149">
        <v>32874</v>
      </c>
      <c r="B6423" s="115" t="s">
        <v>19158</v>
      </c>
      <c r="C6423" s="102" t="s">
        <v>2023</v>
      </c>
      <c r="D6423" s="102" t="s">
        <v>14731</v>
      </c>
      <c r="E6423" s="205" t="s">
        <v>19400</v>
      </c>
      <c r="F6423" s="104" t="s">
        <v>14834</v>
      </c>
      <c r="G6423" s="105">
        <v>15899</v>
      </c>
      <c r="H6423" s="102" t="s">
        <v>10191</v>
      </c>
      <c r="I6423" s="102" t="s">
        <v>11819</v>
      </c>
      <c r="J6423" s="102" t="s">
        <v>6622</v>
      </c>
      <c r="K6423" s="102"/>
      <c r="L6423" s="111"/>
      <c r="M6423" s="102">
        <v>2</v>
      </c>
      <c r="N6423" s="112" t="s">
        <v>18929</v>
      </c>
      <c r="O6423" s="102" t="s">
        <v>17514</v>
      </c>
      <c r="P6423" s="102"/>
      <c r="Q6423" s="102" t="s">
        <v>16751</v>
      </c>
      <c r="R6423" s="109"/>
      <c r="S6423" s="102" t="s">
        <v>9435</v>
      </c>
      <c r="T6423" s="102" t="s">
        <v>21275</v>
      </c>
      <c r="U6423" s="102"/>
      <c r="V6423" s="109">
        <v>6</v>
      </c>
      <c r="W6423" s="107"/>
      <c r="X6423" s="324"/>
    </row>
    <row r="6424" spans="1:24" ht="12.95" customHeight="1" x14ac:dyDescent="0.2">
      <c r="A6424" s="149">
        <v>32874</v>
      </c>
      <c r="B6424" s="115" t="s">
        <v>19158</v>
      </c>
      <c r="C6424" s="102" t="s">
        <v>2023</v>
      </c>
      <c r="D6424" s="102" t="s">
        <v>37720</v>
      </c>
      <c r="E6424" s="205" t="s">
        <v>19401</v>
      </c>
      <c r="F6424" s="104" t="s">
        <v>14834</v>
      </c>
      <c r="G6424" s="105">
        <v>16332</v>
      </c>
      <c r="H6424" s="102" t="s">
        <v>11819</v>
      </c>
      <c r="I6424" s="102" t="s">
        <v>13336</v>
      </c>
      <c r="J6424" s="102" t="s">
        <v>14732</v>
      </c>
      <c r="K6424" s="102"/>
      <c r="L6424" s="111"/>
      <c r="M6424" s="102">
        <v>2</v>
      </c>
      <c r="N6424" s="112" t="s">
        <v>16178</v>
      </c>
      <c r="O6424" s="102" t="s">
        <v>231</v>
      </c>
      <c r="P6424" s="102" t="s">
        <v>162</v>
      </c>
      <c r="Q6424" s="102" t="s">
        <v>15837</v>
      </c>
      <c r="R6424" s="109"/>
      <c r="S6424" s="102" t="s">
        <v>8315</v>
      </c>
      <c r="T6424" s="102" t="s">
        <v>20547</v>
      </c>
      <c r="U6424" s="102" t="s">
        <v>30045</v>
      </c>
      <c r="V6424" s="109">
        <v>9.5</v>
      </c>
      <c r="W6424" s="107"/>
      <c r="X6424" s="324"/>
    </row>
    <row r="6425" spans="1:24" ht="12.95" customHeight="1" x14ac:dyDescent="0.2">
      <c r="A6425" s="149">
        <v>32874</v>
      </c>
      <c r="B6425" s="115" t="s">
        <v>19158</v>
      </c>
      <c r="C6425" s="102" t="s">
        <v>2023</v>
      </c>
      <c r="D6425" s="102" t="s">
        <v>2497</v>
      </c>
      <c r="E6425" s="205" t="s">
        <v>19402</v>
      </c>
      <c r="F6425" s="104" t="s">
        <v>14834</v>
      </c>
      <c r="G6425" s="105">
        <v>16365</v>
      </c>
      <c r="H6425" s="102" t="s">
        <v>32653</v>
      </c>
      <c r="I6425" s="102" t="s">
        <v>10191</v>
      </c>
      <c r="J6425" s="102" t="s">
        <v>2498</v>
      </c>
      <c r="K6425" s="102"/>
      <c r="L6425" s="111"/>
      <c r="M6425" s="102">
        <v>1</v>
      </c>
      <c r="N6425" s="108" t="s">
        <v>32697</v>
      </c>
      <c r="O6425" s="102" t="s">
        <v>9160</v>
      </c>
      <c r="P6425" s="102"/>
      <c r="Q6425" s="102" t="s">
        <v>15945</v>
      </c>
      <c r="R6425" s="109"/>
      <c r="S6425" s="102"/>
      <c r="T6425" s="102" t="s">
        <v>20545</v>
      </c>
      <c r="U6425" s="102"/>
      <c r="V6425" s="109">
        <v>7</v>
      </c>
      <c r="W6425" s="107"/>
      <c r="X6425" s="324"/>
    </row>
    <row r="6426" spans="1:24" ht="12.95" customHeight="1" x14ac:dyDescent="0.2">
      <c r="A6426" s="149">
        <v>32874</v>
      </c>
      <c r="B6426" s="115" t="s">
        <v>19158</v>
      </c>
      <c r="C6426" s="102" t="s">
        <v>2023</v>
      </c>
      <c r="D6426" s="102" t="s">
        <v>8428</v>
      </c>
      <c r="E6426" s="205" t="s">
        <v>19403</v>
      </c>
      <c r="F6426" s="104" t="s">
        <v>14834</v>
      </c>
      <c r="G6426" s="105">
        <v>15560</v>
      </c>
      <c r="H6426" s="102" t="s">
        <v>32653</v>
      </c>
      <c r="I6426" s="102" t="s">
        <v>10191</v>
      </c>
      <c r="J6426" s="102" t="s">
        <v>14733</v>
      </c>
      <c r="K6426" s="102"/>
      <c r="L6426" s="111"/>
      <c r="M6426" s="102">
        <v>0.5</v>
      </c>
      <c r="N6426" s="108">
        <v>32</v>
      </c>
      <c r="O6426" s="102"/>
      <c r="P6426" s="102"/>
      <c r="Q6426" s="102" t="s">
        <v>16096</v>
      </c>
      <c r="R6426" s="109"/>
      <c r="S6426" s="102"/>
      <c r="T6426" s="102" t="s">
        <v>20545</v>
      </c>
      <c r="U6426" s="102" t="s">
        <v>30046</v>
      </c>
      <c r="V6426" s="109">
        <v>6</v>
      </c>
      <c r="W6426" s="107"/>
      <c r="X6426" s="324"/>
    </row>
    <row r="6427" spans="1:24" ht="12.95" customHeight="1" x14ac:dyDescent="0.2">
      <c r="A6427" s="149">
        <v>32874</v>
      </c>
      <c r="B6427" s="115" t="s">
        <v>19158</v>
      </c>
      <c r="C6427" s="102" t="s">
        <v>2023</v>
      </c>
      <c r="D6427" s="102" t="s">
        <v>8679</v>
      </c>
      <c r="E6427" s="205" t="s">
        <v>19404</v>
      </c>
      <c r="F6427" s="104" t="s">
        <v>14834</v>
      </c>
      <c r="G6427" s="105">
        <v>15180</v>
      </c>
      <c r="H6427" s="102" t="s">
        <v>4890</v>
      </c>
      <c r="I6427" s="102" t="s">
        <v>10103</v>
      </c>
      <c r="J6427" s="102" t="s">
        <v>14734</v>
      </c>
      <c r="K6427" s="102"/>
      <c r="L6427" s="111"/>
      <c r="M6427" s="102">
        <v>3</v>
      </c>
      <c r="N6427" s="112" t="s">
        <v>18361</v>
      </c>
      <c r="O6427" s="102" t="s">
        <v>18166</v>
      </c>
      <c r="P6427" s="102" t="s">
        <v>9125</v>
      </c>
      <c r="Q6427" s="102" t="s">
        <v>29639</v>
      </c>
      <c r="R6427" s="109"/>
      <c r="S6427" s="102" t="s">
        <v>9435</v>
      </c>
      <c r="T6427" s="102" t="s">
        <v>7789</v>
      </c>
      <c r="U6427" s="102"/>
      <c r="V6427" s="109">
        <v>11</v>
      </c>
      <c r="W6427" s="107"/>
      <c r="X6427" s="324"/>
    </row>
    <row r="6428" spans="1:24" ht="12.95" customHeight="1" x14ac:dyDescent="0.2">
      <c r="A6428" s="149">
        <v>32874</v>
      </c>
      <c r="B6428" s="115" t="s">
        <v>19158</v>
      </c>
      <c r="C6428" s="132" t="s">
        <v>2023</v>
      </c>
      <c r="D6428" s="102" t="s">
        <v>7902</v>
      </c>
      <c r="E6428" s="205" t="s">
        <v>19405</v>
      </c>
      <c r="F6428" s="104" t="s">
        <v>14834</v>
      </c>
      <c r="G6428" s="105">
        <v>14732</v>
      </c>
      <c r="H6428" s="102" t="s">
        <v>11819</v>
      </c>
      <c r="I6428" s="102" t="s">
        <v>32698</v>
      </c>
      <c r="J6428" s="102" t="s">
        <v>12508</v>
      </c>
      <c r="K6428" s="102"/>
      <c r="L6428" s="111"/>
      <c r="M6428" s="102">
        <v>1</v>
      </c>
      <c r="N6428" s="112" t="s">
        <v>32699</v>
      </c>
      <c r="O6428" s="102"/>
      <c r="P6428" s="102"/>
      <c r="Q6428" s="102" t="s">
        <v>16122</v>
      </c>
      <c r="R6428" s="109"/>
      <c r="S6428" s="102"/>
      <c r="T6428" s="102" t="s">
        <v>20548</v>
      </c>
      <c r="U6428" s="102" t="s">
        <v>10416</v>
      </c>
      <c r="V6428" s="109">
        <v>9</v>
      </c>
      <c r="W6428" s="107"/>
      <c r="X6428" s="324"/>
    </row>
    <row r="6429" spans="1:24" ht="12.95" customHeight="1" x14ac:dyDescent="0.2">
      <c r="A6429" s="149">
        <v>32964</v>
      </c>
      <c r="B6429" s="115" t="s">
        <v>19158</v>
      </c>
      <c r="C6429" s="103" t="s">
        <v>2024</v>
      </c>
      <c r="D6429" s="102" t="s">
        <v>19419</v>
      </c>
      <c r="E6429" s="115" t="s">
        <v>19411</v>
      </c>
      <c r="F6429" s="286" t="s">
        <v>471</v>
      </c>
      <c r="G6429" s="105">
        <v>42435</v>
      </c>
      <c r="H6429" s="107" t="s">
        <v>5011</v>
      </c>
      <c r="I6429" s="107" t="s">
        <v>11819</v>
      </c>
      <c r="J6429" s="107" t="s">
        <v>19430</v>
      </c>
      <c r="K6429" s="116"/>
      <c r="L6429" s="111"/>
      <c r="M6429" s="107" t="s">
        <v>19431</v>
      </c>
      <c r="N6429" s="125" t="s">
        <v>7636</v>
      </c>
      <c r="O6429" s="107"/>
      <c r="P6429" s="107" t="s">
        <v>9160</v>
      </c>
      <c r="Q6429" s="107" t="s">
        <v>19432</v>
      </c>
      <c r="R6429" s="107"/>
      <c r="S6429" s="102"/>
      <c r="T6429" s="102" t="s">
        <v>30047</v>
      </c>
      <c r="U6429" s="102" t="s">
        <v>2477</v>
      </c>
      <c r="V6429" s="109">
        <v>4</v>
      </c>
      <c r="W6429" s="107"/>
      <c r="X6429" s="324"/>
    </row>
    <row r="6430" spans="1:24" ht="12.95" customHeight="1" x14ac:dyDescent="0.2">
      <c r="A6430" s="149">
        <v>32964</v>
      </c>
      <c r="B6430" s="115" t="s">
        <v>19158</v>
      </c>
      <c r="C6430" s="102" t="s">
        <v>2024</v>
      </c>
      <c r="D6430" s="102" t="s">
        <v>19420</v>
      </c>
      <c r="E6430" s="115" t="s">
        <v>19412</v>
      </c>
      <c r="F6430" s="104" t="s">
        <v>14834</v>
      </c>
      <c r="G6430" s="105">
        <v>15784</v>
      </c>
      <c r="H6430" s="107" t="s">
        <v>10103</v>
      </c>
      <c r="I6430" s="107" t="s">
        <v>11819</v>
      </c>
      <c r="J6430" s="107" t="s">
        <v>19433</v>
      </c>
      <c r="K6430" s="116"/>
      <c r="L6430" s="111"/>
      <c r="M6430" s="107" t="s">
        <v>3669</v>
      </c>
      <c r="N6430" s="112" t="s">
        <v>3913</v>
      </c>
      <c r="O6430" s="107" t="s">
        <v>3620</v>
      </c>
      <c r="P6430" s="107" t="s">
        <v>9125</v>
      </c>
      <c r="Q6430" s="107" t="s">
        <v>19434</v>
      </c>
      <c r="R6430" s="107"/>
      <c r="S6430" s="102" t="s">
        <v>9435</v>
      </c>
      <c r="T6430" s="102" t="s">
        <v>7789</v>
      </c>
      <c r="U6430" s="102" t="s">
        <v>2477</v>
      </c>
      <c r="V6430" s="109">
        <v>5</v>
      </c>
      <c r="W6430" s="107"/>
      <c r="X6430" s="324"/>
    </row>
    <row r="6431" spans="1:24" ht="12.95" customHeight="1" x14ac:dyDescent="0.2">
      <c r="A6431" s="149">
        <v>32964</v>
      </c>
      <c r="B6431" s="115" t="s">
        <v>19158</v>
      </c>
      <c r="C6431" s="102" t="s">
        <v>2024</v>
      </c>
      <c r="D6431" s="188" t="s">
        <v>19421</v>
      </c>
      <c r="E6431" s="115" t="s">
        <v>19413</v>
      </c>
      <c r="F6431" s="104" t="s">
        <v>14834</v>
      </c>
      <c r="G6431" s="105">
        <v>15784</v>
      </c>
      <c r="H6431" s="107" t="s">
        <v>11819</v>
      </c>
      <c r="I6431" s="107" t="s">
        <v>10103</v>
      </c>
      <c r="J6431" s="107" t="s">
        <v>19433</v>
      </c>
      <c r="K6431" s="222"/>
      <c r="L6431" s="187"/>
      <c r="M6431" s="205" t="s">
        <v>17409</v>
      </c>
      <c r="N6431" s="208" t="s">
        <v>3913</v>
      </c>
      <c r="O6431" s="205"/>
      <c r="P6431" s="205" t="s">
        <v>9125</v>
      </c>
      <c r="Q6431" s="205"/>
      <c r="R6431" s="205"/>
      <c r="S6431" s="188"/>
      <c r="T6431" s="188" t="s">
        <v>7789</v>
      </c>
      <c r="U6431" s="188" t="s">
        <v>30048</v>
      </c>
      <c r="V6431" s="206">
        <v>6</v>
      </c>
      <c r="W6431" s="205"/>
      <c r="X6431" s="324"/>
    </row>
    <row r="6432" spans="1:24" ht="12.95" customHeight="1" x14ac:dyDescent="0.2">
      <c r="A6432" s="149">
        <v>32964</v>
      </c>
      <c r="B6432" s="115" t="s">
        <v>19158</v>
      </c>
      <c r="C6432" s="102" t="s">
        <v>2024</v>
      </c>
      <c r="D6432" s="188" t="s">
        <v>19422</v>
      </c>
      <c r="E6432" s="115" t="s">
        <v>19414</v>
      </c>
      <c r="F6432" s="104" t="s">
        <v>14834</v>
      </c>
      <c r="G6432" s="203">
        <v>15712</v>
      </c>
      <c r="H6432" s="205" t="s">
        <v>11819</v>
      </c>
      <c r="I6432" s="102" t="s">
        <v>30710</v>
      </c>
      <c r="J6432" s="205" t="s">
        <v>19435</v>
      </c>
      <c r="K6432" s="222"/>
      <c r="L6432" s="187"/>
      <c r="M6432" s="205" t="s">
        <v>17409</v>
      </c>
      <c r="N6432" s="208" t="s">
        <v>3913</v>
      </c>
      <c r="O6432" s="205" t="s">
        <v>9125</v>
      </c>
      <c r="P6432" s="205"/>
      <c r="Q6432" s="205" t="s">
        <v>15846</v>
      </c>
      <c r="R6432" s="205"/>
      <c r="S6432" s="188"/>
      <c r="T6432" s="188" t="s">
        <v>7789</v>
      </c>
      <c r="U6432" s="188" t="s">
        <v>19436</v>
      </c>
      <c r="V6432" s="206">
        <v>4</v>
      </c>
      <c r="W6432" s="205"/>
      <c r="X6432" s="324"/>
    </row>
    <row r="6433" spans="1:24" ht="12.95" customHeight="1" x14ac:dyDescent="0.2">
      <c r="A6433" s="149">
        <v>32964</v>
      </c>
      <c r="B6433" s="115" t="s">
        <v>19158</v>
      </c>
      <c r="C6433" s="102" t="s">
        <v>2024</v>
      </c>
      <c r="D6433" s="102" t="s">
        <v>14470</v>
      </c>
      <c r="E6433" s="115" t="s">
        <v>19415</v>
      </c>
      <c r="F6433" s="104" t="s">
        <v>14834</v>
      </c>
      <c r="G6433" s="105">
        <v>15781</v>
      </c>
      <c r="H6433" s="107" t="s">
        <v>10103</v>
      </c>
      <c r="I6433" s="107" t="s">
        <v>11819</v>
      </c>
      <c r="J6433" s="107" t="s">
        <v>9476</v>
      </c>
      <c r="K6433" s="116"/>
      <c r="L6433" s="111"/>
      <c r="M6433" s="107">
        <v>1</v>
      </c>
      <c r="N6433" s="112" t="s">
        <v>5235</v>
      </c>
      <c r="O6433" s="107" t="s">
        <v>3620</v>
      </c>
      <c r="P6433" s="107" t="s">
        <v>9125</v>
      </c>
      <c r="Q6433" s="107" t="s">
        <v>21478</v>
      </c>
      <c r="R6433" s="107"/>
      <c r="S6433" s="102" t="s">
        <v>11080</v>
      </c>
      <c r="T6433" s="102" t="s">
        <v>7789</v>
      </c>
      <c r="U6433" s="102" t="s">
        <v>32700</v>
      </c>
      <c r="V6433" s="109">
        <v>6</v>
      </c>
      <c r="W6433" s="107"/>
      <c r="X6433" s="324"/>
    </row>
    <row r="6434" spans="1:24" ht="12.95" customHeight="1" x14ac:dyDescent="0.2">
      <c r="A6434" s="149">
        <v>32964</v>
      </c>
      <c r="B6434" s="115" t="s">
        <v>19158</v>
      </c>
      <c r="C6434" s="102" t="s">
        <v>2024</v>
      </c>
      <c r="D6434" s="188" t="s">
        <v>19423</v>
      </c>
      <c r="E6434" s="115" t="s">
        <v>19416</v>
      </c>
      <c r="F6434" s="104" t="s">
        <v>14834</v>
      </c>
      <c r="G6434" s="203">
        <v>15894</v>
      </c>
      <c r="H6434" s="205" t="s">
        <v>10103</v>
      </c>
      <c r="I6434" s="205" t="s">
        <v>11819</v>
      </c>
      <c r="J6434" s="205" t="s">
        <v>19437</v>
      </c>
      <c r="K6434" s="222"/>
      <c r="L6434" s="187"/>
      <c r="M6434" s="205" t="s">
        <v>3913</v>
      </c>
      <c r="N6434" s="207" t="s">
        <v>19438</v>
      </c>
      <c r="O6434" s="205" t="s">
        <v>17790</v>
      </c>
      <c r="P6434" s="205" t="s">
        <v>8076</v>
      </c>
      <c r="Q6434" s="205" t="s">
        <v>19440</v>
      </c>
      <c r="R6434" s="205"/>
      <c r="S6434" s="188"/>
      <c r="T6434" s="188" t="s">
        <v>7789</v>
      </c>
      <c r="U6434" s="188" t="s">
        <v>30049</v>
      </c>
      <c r="V6434" s="206">
        <v>20</v>
      </c>
      <c r="W6434" s="205"/>
      <c r="X6434" s="324"/>
    </row>
    <row r="6435" spans="1:24" ht="12.95" customHeight="1" x14ac:dyDescent="0.2">
      <c r="A6435" s="149">
        <v>32964</v>
      </c>
      <c r="B6435" s="115" t="s">
        <v>19158</v>
      </c>
      <c r="C6435" s="102" t="s">
        <v>2024</v>
      </c>
      <c r="D6435" s="188" t="s">
        <v>19424</v>
      </c>
      <c r="E6435" s="115" t="s">
        <v>19417</v>
      </c>
      <c r="F6435" s="104" t="s">
        <v>14834</v>
      </c>
      <c r="G6435" s="203">
        <v>14741</v>
      </c>
      <c r="H6435" s="107" t="s">
        <v>11819</v>
      </c>
      <c r="I6435" s="107" t="s">
        <v>10103</v>
      </c>
      <c r="J6435" s="205" t="s">
        <v>19441</v>
      </c>
      <c r="K6435" s="222"/>
      <c r="L6435" s="187" t="s">
        <v>27689</v>
      </c>
      <c r="M6435" s="205" t="s">
        <v>452</v>
      </c>
      <c r="N6435" s="207" t="s">
        <v>19442</v>
      </c>
      <c r="O6435" s="205" t="s">
        <v>19131</v>
      </c>
      <c r="P6435" s="205"/>
      <c r="Q6435" s="205"/>
      <c r="R6435" s="205"/>
      <c r="S6435" s="188"/>
      <c r="T6435" s="188" t="s">
        <v>7789</v>
      </c>
      <c r="U6435" s="188" t="s">
        <v>19443</v>
      </c>
      <c r="V6435" s="206">
        <v>6</v>
      </c>
      <c r="W6435" s="205"/>
      <c r="X6435" s="324"/>
    </row>
    <row r="6436" spans="1:24" ht="12.95" customHeight="1" x14ac:dyDescent="0.2">
      <c r="A6436" s="149">
        <v>32964</v>
      </c>
      <c r="B6436" s="115" t="s">
        <v>19158</v>
      </c>
      <c r="C6436" s="102" t="s">
        <v>2024</v>
      </c>
      <c r="D6436" s="102" t="s">
        <v>14737</v>
      </c>
      <c r="E6436" s="115" t="s">
        <v>19418</v>
      </c>
      <c r="F6436" s="104" t="s">
        <v>14834</v>
      </c>
      <c r="G6436" s="105">
        <v>15193</v>
      </c>
      <c r="H6436" s="107" t="s">
        <v>11819</v>
      </c>
      <c r="I6436" s="107" t="s">
        <v>10103</v>
      </c>
      <c r="J6436" s="107" t="s">
        <v>15735</v>
      </c>
      <c r="K6436" s="116"/>
      <c r="L6436" s="111"/>
      <c r="M6436" s="107">
        <v>3</v>
      </c>
      <c r="N6436" s="112" t="s">
        <v>18930</v>
      </c>
      <c r="O6436" s="107" t="s">
        <v>16798</v>
      </c>
      <c r="P6436" s="107"/>
      <c r="Q6436" s="107" t="s">
        <v>30050</v>
      </c>
      <c r="R6436" s="107"/>
      <c r="S6436" s="102" t="s">
        <v>9435</v>
      </c>
      <c r="T6436" s="102" t="s">
        <v>7789</v>
      </c>
      <c r="U6436" s="102" t="s">
        <v>32701</v>
      </c>
      <c r="V6436" s="109">
        <v>10</v>
      </c>
      <c r="W6436" s="107"/>
      <c r="X6436" s="324"/>
    </row>
    <row r="6437" spans="1:24" ht="12.95" customHeight="1" x14ac:dyDescent="0.2">
      <c r="A6437" s="149">
        <v>33329</v>
      </c>
      <c r="B6437" s="115" t="s">
        <v>19158</v>
      </c>
      <c r="C6437" s="103" t="s">
        <v>2025</v>
      </c>
      <c r="D6437" s="102" t="s">
        <v>672</v>
      </c>
      <c r="E6437" s="205" t="s">
        <v>19406</v>
      </c>
      <c r="F6437" s="104" t="s">
        <v>14834</v>
      </c>
      <c r="G6437" s="105">
        <v>15597</v>
      </c>
      <c r="H6437" s="102" t="s">
        <v>10103</v>
      </c>
      <c r="I6437" s="102" t="s">
        <v>11819</v>
      </c>
      <c r="J6437" s="102" t="s">
        <v>12333</v>
      </c>
      <c r="K6437" s="102"/>
      <c r="L6437" s="111"/>
      <c r="M6437" s="107">
        <v>2</v>
      </c>
      <c r="N6437" s="108" t="s">
        <v>32702</v>
      </c>
      <c r="O6437" s="102" t="s">
        <v>17504</v>
      </c>
      <c r="P6437" s="102" t="s">
        <v>16545</v>
      </c>
      <c r="Q6437" s="102" t="s">
        <v>20794</v>
      </c>
      <c r="R6437" s="109"/>
      <c r="S6437" s="102" t="s">
        <v>8315</v>
      </c>
      <c r="T6437" s="102" t="s">
        <v>7789</v>
      </c>
      <c r="U6437" s="102"/>
      <c r="V6437" s="109">
        <v>5</v>
      </c>
      <c r="W6437" s="107"/>
      <c r="X6437" s="324"/>
    </row>
    <row r="6438" spans="1:24" ht="12.95" customHeight="1" x14ac:dyDescent="0.2">
      <c r="A6438" s="149">
        <v>33329</v>
      </c>
      <c r="B6438" s="115" t="s">
        <v>19158</v>
      </c>
      <c r="C6438" s="102" t="s">
        <v>2025</v>
      </c>
      <c r="D6438" s="102" t="s">
        <v>6525</v>
      </c>
      <c r="E6438" s="205" t="s">
        <v>19407</v>
      </c>
      <c r="F6438" s="104" t="s">
        <v>14834</v>
      </c>
      <c r="G6438" s="105">
        <v>15601</v>
      </c>
      <c r="H6438" s="102" t="s">
        <v>10103</v>
      </c>
      <c r="I6438" s="102" t="s">
        <v>11819</v>
      </c>
      <c r="J6438" s="102" t="s">
        <v>7099</v>
      </c>
      <c r="K6438" s="102" t="s">
        <v>8823</v>
      </c>
      <c r="L6438" s="111"/>
      <c r="M6438" s="107">
        <v>2</v>
      </c>
      <c r="N6438" s="112" t="s">
        <v>18931</v>
      </c>
      <c r="O6438" s="102" t="s">
        <v>12721</v>
      </c>
      <c r="P6438" s="102"/>
      <c r="Q6438" s="102" t="s">
        <v>21551</v>
      </c>
      <c r="R6438" s="109"/>
      <c r="S6438" s="102" t="s">
        <v>11080</v>
      </c>
      <c r="T6438" s="102" t="s">
        <v>7789</v>
      </c>
      <c r="U6438" s="102"/>
      <c r="V6438" s="109">
        <v>8</v>
      </c>
      <c r="W6438" s="107"/>
      <c r="X6438" s="324"/>
    </row>
    <row r="6439" spans="1:24" ht="12.95" customHeight="1" x14ac:dyDescent="0.2">
      <c r="A6439" s="149">
        <v>33329</v>
      </c>
      <c r="B6439" s="115" t="s">
        <v>19158</v>
      </c>
      <c r="C6439" s="102" t="s">
        <v>2025</v>
      </c>
      <c r="D6439" s="102" t="s">
        <v>8784</v>
      </c>
      <c r="E6439" s="205" t="s">
        <v>19408</v>
      </c>
      <c r="F6439" s="104" t="s">
        <v>14834</v>
      </c>
      <c r="G6439" s="105">
        <v>15597</v>
      </c>
      <c r="H6439" s="102" t="s">
        <v>10103</v>
      </c>
      <c r="I6439" s="102" t="s">
        <v>11819</v>
      </c>
      <c r="J6439" s="102" t="s">
        <v>4752</v>
      </c>
      <c r="K6439" s="102"/>
      <c r="L6439" s="111"/>
      <c r="M6439" s="107">
        <v>2</v>
      </c>
      <c r="N6439" s="112" t="s">
        <v>18534</v>
      </c>
      <c r="O6439" s="102" t="s">
        <v>16856</v>
      </c>
      <c r="P6439" s="102" t="s">
        <v>13301</v>
      </c>
      <c r="Q6439" s="102" t="s">
        <v>30051</v>
      </c>
      <c r="R6439" s="109"/>
      <c r="S6439" s="102" t="s">
        <v>8315</v>
      </c>
      <c r="T6439" s="102" t="s">
        <v>7789</v>
      </c>
      <c r="U6439" s="102"/>
      <c r="V6439" s="109">
        <v>6</v>
      </c>
      <c r="W6439" s="107"/>
      <c r="X6439" s="324"/>
    </row>
    <row r="6440" spans="1:24" ht="12.95" customHeight="1" x14ac:dyDescent="0.2">
      <c r="A6440" s="149">
        <v>33329</v>
      </c>
      <c r="B6440" s="115" t="s">
        <v>19158</v>
      </c>
      <c r="C6440" s="102" t="s">
        <v>2025</v>
      </c>
      <c r="D6440" s="102" t="s">
        <v>14234</v>
      </c>
      <c r="E6440" s="205" t="s">
        <v>19409</v>
      </c>
      <c r="F6440" s="104" t="s">
        <v>14834</v>
      </c>
      <c r="G6440" s="105">
        <v>15597</v>
      </c>
      <c r="H6440" s="102" t="s">
        <v>11819</v>
      </c>
      <c r="I6440" s="102" t="s">
        <v>10103</v>
      </c>
      <c r="J6440" s="102" t="s">
        <v>9672</v>
      </c>
      <c r="K6440" s="102"/>
      <c r="L6440" s="111"/>
      <c r="M6440" s="107">
        <v>1</v>
      </c>
      <c r="N6440" s="108" t="s">
        <v>30960</v>
      </c>
      <c r="O6440" s="102" t="s">
        <v>16686</v>
      </c>
      <c r="P6440" s="102" t="s">
        <v>162</v>
      </c>
      <c r="Q6440" s="102" t="s">
        <v>19489</v>
      </c>
      <c r="R6440" s="109"/>
      <c r="S6440" s="102" t="s">
        <v>9435</v>
      </c>
      <c r="T6440" s="102" t="s">
        <v>7789</v>
      </c>
      <c r="U6440" s="102"/>
      <c r="V6440" s="109">
        <v>7</v>
      </c>
      <c r="W6440" s="107"/>
      <c r="X6440" s="324"/>
    </row>
    <row r="6441" spans="1:24" ht="12.95" customHeight="1" x14ac:dyDescent="0.2">
      <c r="A6441" s="149">
        <v>33329</v>
      </c>
      <c r="B6441" s="115" t="s">
        <v>19158</v>
      </c>
      <c r="C6441" s="102" t="s">
        <v>2025</v>
      </c>
      <c r="D6441" s="102" t="s">
        <v>11124</v>
      </c>
      <c r="E6441" s="205" t="s">
        <v>19410</v>
      </c>
      <c r="F6441" s="104" t="s">
        <v>14834</v>
      </c>
      <c r="G6441" s="105">
        <v>15598</v>
      </c>
      <c r="H6441" s="102" t="s">
        <v>10103</v>
      </c>
      <c r="I6441" s="102" t="s">
        <v>11819</v>
      </c>
      <c r="J6441" s="102" t="s">
        <v>9443</v>
      </c>
      <c r="K6441" s="102"/>
      <c r="L6441" s="111"/>
      <c r="M6441" s="107">
        <v>2</v>
      </c>
      <c r="N6441" s="108" t="s">
        <v>32703</v>
      </c>
      <c r="O6441" s="102" t="s">
        <v>17110</v>
      </c>
      <c r="P6441" s="102" t="s">
        <v>10189</v>
      </c>
      <c r="Q6441" s="102" t="s">
        <v>21033</v>
      </c>
      <c r="R6441" s="109"/>
      <c r="S6441" s="102" t="s">
        <v>11080</v>
      </c>
      <c r="T6441" s="102" t="s">
        <v>7789</v>
      </c>
      <c r="U6441" s="102" t="s">
        <v>14233</v>
      </c>
      <c r="V6441" s="109">
        <v>5</v>
      </c>
      <c r="W6441" s="107"/>
      <c r="X6441" s="324"/>
    </row>
    <row r="6442" spans="1:24" ht="12.95" customHeight="1" x14ac:dyDescent="0.2">
      <c r="A6442" s="149">
        <v>34060</v>
      </c>
      <c r="B6442" s="115" t="s">
        <v>19158</v>
      </c>
      <c r="C6442" s="103" t="s">
        <v>2026</v>
      </c>
      <c r="D6442" s="102" t="s">
        <v>3338</v>
      </c>
      <c r="E6442" s="102" t="s">
        <v>13396</v>
      </c>
      <c r="F6442" s="104" t="s">
        <v>14834</v>
      </c>
      <c r="G6442" s="105">
        <v>14744</v>
      </c>
      <c r="H6442" s="102" t="s">
        <v>5011</v>
      </c>
      <c r="I6442" s="102" t="s">
        <v>11819</v>
      </c>
      <c r="J6442" s="102" t="s">
        <v>14738</v>
      </c>
      <c r="K6442" s="102"/>
      <c r="L6442" s="111"/>
      <c r="M6442" s="109">
        <v>5</v>
      </c>
      <c r="N6442" s="112" t="s">
        <v>18932</v>
      </c>
      <c r="O6442" s="102" t="s">
        <v>3620</v>
      </c>
      <c r="P6442" s="102" t="s">
        <v>19674</v>
      </c>
      <c r="Q6442" s="102" t="s">
        <v>20246</v>
      </c>
      <c r="R6442" s="109"/>
      <c r="S6442" s="102" t="s">
        <v>11080</v>
      </c>
      <c r="T6442" s="102" t="s">
        <v>28757</v>
      </c>
      <c r="U6442" s="102" t="s">
        <v>15736</v>
      </c>
      <c r="V6442" s="109">
        <v>12</v>
      </c>
      <c r="W6442" s="107"/>
      <c r="X6442" s="324"/>
    </row>
    <row r="6443" spans="1:24" ht="12.95" customHeight="1" x14ac:dyDescent="0.2">
      <c r="A6443" s="149">
        <v>34060</v>
      </c>
      <c r="B6443" s="115" t="s">
        <v>19158</v>
      </c>
      <c r="C6443" s="102" t="s">
        <v>2026</v>
      </c>
      <c r="D6443" s="102" t="s">
        <v>8680</v>
      </c>
      <c r="E6443" s="102" t="s">
        <v>13397</v>
      </c>
      <c r="F6443" s="104" t="s">
        <v>14834</v>
      </c>
      <c r="G6443" s="105">
        <v>14748</v>
      </c>
      <c r="H6443" s="102" t="s">
        <v>11819</v>
      </c>
      <c r="I6443" s="102" t="s">
        <v>5011</v>
      </c>
      <c r="J6443" s="102" t="s">
        <v>3340</v>
      </c>
      <c r="K6443" s="102"/>
      <c r="L6443" s="111"/>
      <c r="M6443" s="109">
        <v>1</v>
      </c>
      <c r="N6443" s="112">
        <v>11</v>
      </c>
      <c r="O6443" s="102" t="s">
        <v>15927</v>
      </c>
      <c r="P6443" s="102" t="s">
        <v>15941</v>
      </c>
      <c r="Q6443" s="102" t="s">
        <v>17670</v>
      </c>
      <c r="R6443" s="109"/>
      <c r="S6443" s="102"/>
      <c r="T6443" s="102" t="s">
        <v>28757</v>
      </c>
      <c r="U6443" s="102" t="s">
        <v>30052</v>
      </c>
      <c r="V6443" s="109">
        <v>6</v>
      </c>
      <c r="W6443" s="107"/>
      <c r="X6443" s="324"/>
    </row>
    <row r="6444" spans="1:24" ht="12.95" customHeight="1" x14ac:dyDescent="0.2">
      <c r="A6444" s="149">
        <v>34060</v>
      </c>
      <c r="B6444" s="115" t="s">
        <v>19158</v>
      </c>
      <c r="C6444" s="102" t="s">
        <v>2026</v>
      </c>
      <c r="D6444" s="102" t="s">
        <v>3339</v>
      </c>
      <c r="E6444" s="102" t="s">
        <v>13398</v>
      </c>
      <c r="F6444" s="104" t="s">
        <v>14834</v>
      </c>
      <c r="G6444" s="105">
        <v>14748</v>
      </c>
      <c r="H6444" s="102" t="s">
        <v>11819</v>
      </c>
      <c r="I6444" s="102" t="s">
        <v>5011</v>
      </c>
      <c r="J6444" s="102" t="s">
        <v>3341</v>
      </c>
      <c r="K6444" s="102"/>
      <c r="L6444" s="111"/>
      <c r="M6444" s="109">
        <v>1</v>
      </c>
      <c r="N6444" s="112">
        <v>10</v>
      </c>
      <c r="O6444" s="102" t="s">
        <v>17473</v>
      </c>
      <c r="P6444" s="102" t="s">
        <v>162</v>
      </c>
      <c r="Q6444" s="102" t="s">
        <v>16022</v>
      </c>
      <c r="R6444" s="109"/>
      <c r="S6444" s="102"/>
      <c r="T6444" s="102" t="s">
        <v>28757</v>
      </c>
      <c r="U6444" s="102" t="s">
        <v>6855</v>
      </c>
      <c r="V6444" s="109">
        <v>8</v>
      </c>
      <c r="W6444" s="107"/>
      <c r="X6444" s="324"/>
    </row>
    <row r="6445" spans="1:24" ht="12.95" customHeight="1" x14ac:dyDescent="0.2">
      <c r="A6445" s="149">
        <v>34060</v>
      </c>
      <c r="B6445" s="115" t="s">
        <v>19158</v>
      </c>
      <c r="C6445" s="102" t="s">
        <v>2026</v>
      </c>
      <c r="D6445" s="102" t="s">
        <v>915</v>
      </c>
      <c r="E6445" s="102" t="s">
        <v>13399</v>
      </c>
      <c r="F6445" s="104" t="s">
        <v>14834</v>
      </c>
      <c r="G6445" s="105">
        <v>14743</v>
      </c>
      <c r="H6445" s="102" t="s">
        <v>5011</v>
      </c>
      <c r="I6445" s="102" t="s">
        <v>11819</v>
      </c>
      <c r="J6445" s="102" t="s">
        <v>3342</v>
      </c>
      <c r="K6445" s="102"/>
      <c r="L6445" s="111"/>
      <c r="M6445" s="109">
        <v>4</v>
      </c>
      <c r="N6445" s="112" t="s">
        <v>18933</v>
      </c>
      <c r="O6445" s="102" t="s">
        <v>29186</v>
      </c>
      <c r="P6445" s="102" t="s">
        <v>16022</v>
      </c>
      <c r="Q6445" s="102" t="s">
        <v>19708</v>
      </c>
      <c r="R6445" s="109"/>
      <c r="S6445" s="102" t="s">
        <v>11080</v>
      </c>
      <c r="T6445" s="102" t="s">
        <v>28757</v>
      </c>
      <c r="U6445" s="102" t="s">
        <v>30053</v>
      </c>
      <c r="V6445" s="102" t="s">
        <v>5147</v>
      </c>
      <c r="W6445" s="107"/>
      <c r="X6445" s="324"/>
    </row>
    <row r="6446" spans="1:24" ht="12.95" customHeight="1" x14ac:dyDescent="0.2">
      <c r="A6446" s="149">
        <v>34060</v>
      </c>
      <c r="B6446" s="115" t="s">
        <v>19158</v>
      </c>
      <c r="C6446" s="102" t="s">
        <v>2026</v>
      </c>
      <c r="D6446" s="102" t="s">
        <v>8681</v>
      </c>
      <c r="E6446" s="102" t="s">
        <v>13400</v>
      </c>
      <c r="F6446" s="104" t="s">
        <v>14834</v>
      </c>
      <c r="G6446" s="105">
        <v>14748</v>
      </c>
      <c r="H6446" s="102" t="s">
        <v>11819</v>
      </c>
      <c r="I6446" s="102" t="s">
        <v>5011</v>
      </c>
      <c r="J6446" s="102" t="s">
        <v>3343</v>
      </c>
      <c r="K6446" s="102"/>
      <c r="L6446" s="111"/>
      <c r="M6446" s="109">
        <v>3</v>
      </c>
      <c r="N6446" s="112" t="s">
        <v>16611</v>
      </c>
      <c r="O6446" s="102" t="s">
        <v>15870</v>
      </c>
      <c r="P6446" s="102" t="s">
        <v>16029</v>
      </c>
      <c r="Q6446" s="102" t="s">
        <v>19745</v>
      </c>
      <c r="R6446" s="109"/>
      <c r="S6446" s="102" t="s">
        <v>11080</v>
      </c>
      <c r="T6446" s="102" t="s">
        <v>28757</v>
      </c>
      <c r="U6446" s="102" t="s">
        <v>30054</v>
      </c>
      <c r="V6446" s="109">
        <v>9</v>
      </c>
      <c r="W6446" s="107"/>
      <c r="X6446" s="324"/>
    </row>
    <row r="6447" spans="1:24" ht="12.95" customHeight="1" x14ac:dyDescent="0.2">
      <c r="A6447" s="149">
        <v>34060</v>
      </c>
      <c r="B6447" s="115" t="s">
        <v>19158</v>
      </c>
      <c r="C6447" s="102" t="s">
        <v>2026</v>
      </c>
      <c r="D6447" s="102" t="s">
        <v>916</v>
      </c>
      <c r="E6447" s="102" t="s">
        <v>13401</v>
      </c>
      <c r="F6447" s="104" t="s">
        <v>14834</v>
      </c>
      <c r="G6447" s="105">
        <v>14750</v>
      </c>
      <c r="H6447" s="102" t="s">
        <v>11819</v>
      </c>
      <c r="I6447" s="102" t="s">
        <v>5011</v>
      </c>
      <c r="J6447" s="102" t="s">
        <v>3343</v>
      </c>
      <c r="K6447" s="102"/>
      <c r="L6447" s="111"/>
      <c r="M6447" s="109">
        <v>3</v>
      </c>
      <c r="N6447" s="112" t="s">
        <v>18934</v>
      </c>
      <c r="O6447" s="102" t="s">
        <v>19627</v>
      </c>
      <c r="P6447" s="102" t="s">
        <v>19503</v>
      </c>
      <c r="Q6447" s="102" t="s">
        <v>17383</v>
      </c>
      <c r="R6447" s="109"/>
      <c r="S6447" s="102" t="s">
        <v>11080</v>
      </c>
      <c r="T6447" s="102" t="s">
        <v>28757</v>
      </c>
      <c r="U6447" s="102" t="s">
        <v>32704</v>
      </c>
      <c r="V6447" s="109">
        <v>8</v>
      </c>
      <c r="W6447" s="107"/>
      <c r="X6447" s="324"/>
    </row>
    <row r="6448" spans="1:24" ht="12.95" customHeight="1" x14ac:dyDescent="0.2">
      <c r="A6448" s="149">
        <v>34425</v>
      </c>
      <c r="B6448" s="115" t="s">
        <v>19158</v>
      </c>
      <c r="C6448" s="102" t="s">
        <v>2027</v>
      </c>
      <c r="D6448" s="102" t="s">
        <v>15731</v>
      </c>
      <c r="E6448" s="102" t="s">
        <v>19427</v>
      </c>
      <c r="F6448" s="104" t="s">
        <v>14834</v>
      </c>
      <c r="G6448" s="105">
        <v>16030</v>
      </c>
      <c r="H6448" s="102" t="s">
        <v>2625</v>
      </c>
      <c r="I6448" s="102" t="s">
        <v>15082</v>
      </c>
      <c r="J6448" s="102" t="s">
        <v>6599</v>
      </c>
      <c r="K6448" s="102"/>
      <c r="L6448" s="111"/>
      <c r="M6448" s="109">
        <v>4</v>
      </c>
      <c r="N6448" s="112" t="s">
        <v>32705</v>
      </c>
      <c r="O6448" s="102" t="s">
        <v>231</v>
      </c>
      <c r="P6448" s="102" t="s">
        <v>162</v>
      </c>
      <c r="Q6448" s="102" t="s">
        <v>30055</v>
      </c>
      <c r="R6448" s="109"/>
      <c r="S6448" s="102" t="s">
        <v>8315</v>
      </c>
      <c r="T6448" s="102" t="s">
        <v>20545</v>
      </c>
      <c r="U6448" s="102" t="s">
        <v>30056</v>
      </c>
      <c r="V6448" s="109">
        <v>13</v>
      </c>
      <c r="W6448" s="107"/>
      <c r="X6448" s="324"/>
    </row>
    <row r="6449" spans="1:24" ht="12.95" customHeight="1" x14ac:dyDescent="0.2">
      <c r="A6449" s="149">
        <v>34425</v>
      </c>
      <c r="B6449" s="115" t="s">
        <v>19158</v>
      </c>
      <c r="C6449" s="103" t="s">
        <v>2027</v>
      </c>
      <c r="D6449" s="102" t="s">
        <v>15732</v>
      </c>
      <c r="E6449" s="102" t="s">
        <v>19428</v>
      </c>
      <c r="F6449" s="104" t="s">
        <v>14834</v>
      </c>
      <c r="G6449" s="105">
        <v>17777</v>
      </c>
      <c r="H6449" s="102" t="s">
        <v>30830</v>
      </c>
      <c r="I6449" s="102" t="s">
        <v>1332</v>
      </c>
      <c r="J6449" s="102" t="s">
        <v>5723</v>
      </c>
      <c r="K6449" s="102"/>
      <c r="L6449" s="111"/>
      <c r="M6449" s="109">
        <v>8</v>
      </c>
      <c r="N6449" s="112" t="s">
        <v>18935</v>
      </c>
      <c r="O6449" s="102" t="s">
        <v>30057</v>
      </c>
      <c r="P6449" s="102" t="s">
        <v>2216</v>
      </c>
      <c r="Q6449" s="102" t="s">
        <v>30058</v>
      </c>
      <c r="R6449" s="109"/>
      <c r="S6449" s="102" t="s">
        <v>11080</v>
      </c>
      <c r="T6449" s="102" t="s">
        <v>30059</v>
      </c>
      <c r="U6449" s="102" t="s">
        <v>30060</v>
      </c>
      <c r="V6449" s="109">
        <v>14</v>
      </c>
      <c r="W6449" s="107"/>
      <c r="X6449" s="324"/>
    </row>
    <row r="6450" spans="1:24" ht="12.95" customHeight="1" x14ac:dyDescent="0.2">
      <c r="A6450" s="149">
        <v>34425</v>
      </c>
      <c r="B6450" s="115" t="s">
        <v>19158</v>
      </c>
      <c r="C6450" s="102" t="s">
        <v>2027</v>
      </c>
      <c r="D6450" s="102" t="s">
        <v>15733</v>
      </c>
      <c r="E6450" s="102" t="s">
        <v>19429</v>
      </c>
      <c r="F6450" s="104" t="s">
        <v>14834</v>
      </c>
      <c r="G6450" s="105">
        <v>15597</v>
      </c>
      <c r="H6450" s="102" t="s">
        <v>7198</v>
      </c>
      <c r="I6450" s="102" t="s">
        <v>13336</v>
      </c>
      <c r="J6450" s="102" t="s">
        <v>15734</v>
      </c>
      <c r="K6450" s="102"/>
      <c r="L6450" s="111"/>
      <c r="M6450" s="109">
        <v>2</v>
      </c>
      <c r="N6450" s="112" t="s">
        <v>18936</v>
      </c>
      <c r="O6450" s="102" t="s">
        <v>15928</v>
      </c>
      <c r="P6450" s="102" t="s">
        <v>9125</v>
      </c>
      <c r="Q6450" s="102" t="s">
        <v>30061</v>
      </c>
      <c r="R6450" s="109" t="s">
        <v>7035</v>
      </c>
      <c r="S6450" s="102"/>
      <c r="T6450" s="102" t="s">
        <v>14962</v>
      </c>
      <c r="U6450" s="102" t="s">
        <v>30062</v>
      </c>
      <c r="V6450" s="109">
        <v>9</v>
      </c>
      <c r="W6450" s="107"/>
      <c r="X6450" s="324"/>
    </row>
    <row r="6451" spans="1:24" ht="12.95" customHeight="1" x14ac:dyDescent="0.2">
      <c r="A6451" s="149">
        <v>34790</v>
      </c>
      <c r="B6451" s="115" t="s">
        <v>19158</v>
      </c>
      <c r="C6451" s="103" t="s">
        <v>11469</v>
      </c>
      <c r="D6451" s="102" t="s">
        <v>9645</v>
      </c>
      <c r="E6451" s="102" t="s">
        <v>12585</v>
      </c>
      <c r="F6451" s="104" t="s">
        <v>14834</v>
      </c>
      <c r="G6451" s="105">
        <v>16540</v>
      </c>
      <c r="H6451" s="102" t="s">
        <v>4890</v>
      </c>
      <c r="I6451" s="102" t="s">
        <v>10103</v>
      </c>
      <c r="J6451" s="102" t="s">
        <v>4239</v>
      </c>
      <c r="K6451" s="102"/>
      <c r="L6451" s="111"/>
      <c r="M6451" s="109">
        <v>3</v>
      </c>
      <c r="N6451" s="112" t="s">
        <v>18937</v>
      </c>
      <c r="O6451" s="102" t="s">
        <v>16511</v>
      </c>
      <c r="P6451" s="102" t="s">
        <v>162</v>
      </c>
      <c r="Q6451" s="102" t="s">
        <v>20477</v>
      </c>
      <c r="R6451" s="109"/>
      <c r="S6451" s="102" t="s">
        <v>8315</v>
      </c>
      <c r="T6451" s="102" t="s">
        <v>7789</v>
      </c>
      <c r="U6451" s="102" t="s">
        <v>30063</v>
      </c>
      <c r="V6451" s="109">
        <v>8</v>
      </c>
      <c r="W6451" s="107"/>
      <c r="X6451" s="324"/>
    </row>
    <row r="6452" spans="1:24" ht="12.95" customHeight="1" x14ac:dyDescent="0.2">
      <c r="A6452" s="149">
        <v>34790</v>
      </c>
      <c r="B6452" s="115" t="s">
        <v>19158</v>
      </c>
      <c r="C6452" s="102" t="s">
        <v>11469</v>
      </c>
      <c r="D6452" s="111" t="s">
        <v>14610</v>
      </c>
      <c r="E6452" s="102" t="s">
        <v>14609</v>
      </c>
      <c r="F6452" s="104" t="s">
        <v>14834</v>
      </c>
      <c r="G6452" s="105">
        <v>16422</v>
      </c>
      <c r="H6452" s="102" t="s">
        <v>10191</v>
      </c>
      <c r="I6452" s="102" t="s">
        <v>11819</v>
      </c>
      <c r="J6452" s="102" t="s">
        <v>19448</v>
      </c>
      <c r="K6452" s="102"/>
      <c r="L6452" s="111" t="s">
        <v>15072</v>
      </c>
      <c r="M6452" s="102">
        <v>3</v>
      </c>
      <c r="N6452" s="112" t="s">
        <v>19449</v>
      </c>
      <c r="O6452" s="102"/>
      <c r="P6452" s="102"/>
      <c r="Q6452" s="102" t="s">
        <v>19450</v>
      </c>
      <c r="R6452" s="102"/>
      <c r="S6452" s="102"/>
      <c r="T6452" s="102" t="s">
        <v>20547</v>
      </c>
      <c r="U6452" s="102" t="s">
        <v>30064</v>
      </c>
      <c r="V6452" s="102">
        <v>9</v>
      </c>
      <c r="W6452" s="102"/>
      <c r="X6452" s="324"/>
    </row>
    <row r="6453" spans="1:24" ht="12.95" customHeight="1" x14ac:dyDescent="0.2">
      <c r="A6453" s="149">
        <v>34790</v>
      </c>
      <c r="B6453" s="115" t="s">
        <v>19158</v>
      </c>
      <c r="C6453" s="102" t="s">
        <v>11469</v>
      </c>
      <c r="D6453" s="102" t="s">
        <v>9646</v>
      </c>
      <c r="E6453" s="102" t="s">
        <v>8539</v>
      </c>
      <c r="F6453" s="260" t="s">
        <v>14007</v>
      </c>
      <c r="G6453" s="105">
        <v>16230</v>
      </c>
      <c r="H6453" s="102" t="s">
        <v>11819</v>
      </c>
      <c r="I6453" s="102" t="s">
        <v>10191</v>
      </c>
      <c r="J6453" s="102" t="s">
        <v>3436</v>
      </c>
      <c r="K6453" s="102"/>
      <c r="L6453" s="111"/>
      <c r="M6453" s="109">
        <v>1</v>
      </c>
      <c r="N6453" s="112" t="s">
        <v>2482</v>
      </c>
      <c r="O6453" s="102"/>
      <c r="P6453" s="102"/>
      <c r="Q6453" s="102" t="s">
        <v>16499</v>
      </c>
      <c r="R6453" s="109"/>
      <c r="S6453" s="102"/>
      <c r="T6453" s="102" t="s">
        <v>20547</v>
      </c>
      <c r="U6453" s="102"/>
      <c r="V6453" s="109">
        <v>4</v>
      </c>
      <c r="W6453" s="107"/>
      <c r="X6453" s="324"/>
    </row>
    <row r="6454" spans="1:24" ht="12.95" customHeight="1" x14ac:dyDescent="0.2">
      <c r="A6454" s="149">
        <v>34790</v>
      </c>
      <c r="B6454" s="115" t="s">
        <v>19158</v>
      </c>
      <c r="C6454" s="102" t="s">
        <v>11469</v>
      </c>
      <c r="D6454" s="102" t="s">
        <v>9399</v>
      </c>
      <c r="E6454" s="102" t="s">
        <v>8539</v>
      </c>
      <c r="F6454" s="104" t="s">
        <v>14834</v>
      </c>
      <c r="G6454" s="105">
        <v>15892</v>
      </c>
      <c r="H6454" s="102" t="s">
        <v>10103</v>
      </c>
      <c r="I6454" s="102" t="s">
        <v>11819</v>
      </c>
      <c r="J6454" s="102" t="s">
        <v>11485</v>
      </c>
      <c r="K6454" s="102"/>
      <c r="L6454" s="111"/>
      <c r="M6454" s="109">
        <v>1</v>
      </c>
      <c r="N6454" s="108" t="s">
        <v>32706</v>
      </c>
      <c r="O6454" s="102" t="s">
        <v>14682</v>
      </c>
      <c r="P6454" s="102"/>
      <c r="Q6454" s="102" t="s">
        <v>20307</v>
      </c>
      <c r="R6454" s="109"/>
      <c r="S6454" s="102" t="s">
        <v>11080</v>
      </c>
      <c r="T6454" s="102" t="s">
        <v>7789</v>
      </c>
      <c r="U6454" s="102" t="s">
        <v>29909</v>
      </c>
      <c r="V6454" s="109">
        <v>8</v>
      </c>
      <c r="W6454" s="107"/>
      <c r="X6454" s="324"/>
    </row>
    <row r="6455" spans="1:24" ht="12.95" customHeight="1" x14ac:dyDescent="0.2">
      <c r="A6455" s="149">
        <v>34790</v>
      </c>
      <c r="B6455" s="115" t="s">
        <v>19158</v>
      </c>
      <c r="C6455" s="102" t="s">
        <v>11469</v>
      </c>
      <c r="D6455" s="102" t="s">
        <v>10636</v>
      </c>
      <c r="E6455" s="102" t="s">
        <v>8539</v>
      </c>
      <c r="F6455" s="104" t="s">
        <v>14834</v>
      </c>
      <c r="G6455" s="105">
        <v>14745</v>
      </c>
      <c r="H6455" s="102" t="s">
        <v>5011</v>
      </c>
      <c r="I6455" s="102" t="s">
        <v>11819</v>
      </c>
      <c r="J6455" s="102" t="s">
        <v>11486</v>
      </c>
      <c r="K6455" s="102"/>
      <c r="L6455" s="111"/>
      <c r="M6455" s="109">
        <v>2</v>
      </c>
      <c r="N6455" s="112" t="s">
        <v>18194</v>
      </c>
      <c r="O6455" s="102" t="s">
        <v>5985</v>
      </c>
      <c r="P6455" s="102" t="s">
        <v>13301</v>
      </c>
      <c r="Q6455" s="102" t="s">
        <v>16543</v>
      </c>
      <c r="R6455" s="109"/>
      <c r="S6455" s="102"/>
      <c r="T6455" s="102" t="s">
        <v>28757</v>
      </c>
      <c r="U6455" s="102"/>
      <c r="V6455" s="109">
        <v>5</v>
      </c>
      <c r="W6455" s="107"/>
      <c r="X6455" s="324"/>
    </row>
    <row r="6456" spans="1:24" ht="12.95" customHeight="1" x14ac:dyDescent="0.2">
      <c r="A6456" s="149">
        <v>34790</v>
      </c>
      <c r="B6456" s="115" t="s">
        <v>19158</v>
      </c>
      <c r="C6456" s="102" t="s">
        <v>11469</v>
      </c>
      <c r="D6456" s="102" t="s">
        <v>14611</v>
      </c>
      <c r="E6456" s="102" t="s">
        <v>8539</v>
      </c>
      <c r="F6456" s="104" t="s">
        <v>14834</v>
      </c>
      <c r="G6456" s="105">
        <v>14393</v>
      </c>
      <c r="H6456" s="102" t="s">
        <v>10103</v>
      </c>
      <c r="I6456" s="102" t="s">
        <v>2625</v>
      </c>
      <c r="J6456" s="102" t="s">
        <v>15729</v>
      </c>
      <c r="K6456" s="102"/>
      <c r="L6456" s="111"/>
      <c r="M6456" s="107">
        <v>2</v>
      </c>
      <c r="N6456" s="112" t="s">
        <v>15982</v>
      </c>
      <c r="O6456" s="102" t="s">
        <v>16545</v>
      </c>
      <c r="P6456" s="102"/>
      <c r="Q6456" s="102" t="s">
        <v>20101</v>
      </c>
      <c r="R6456" s="109"/>
      <c r="S6456" s="102"/>
      <c r="T6456" s="102" t="s">
        <v>30065</v>
      </c>
      <c r="U6456" s="102" t="s">
        <v>30066</v>
      </c>
      <c r="V6456" s="109">
        <v>7</v>
      </c>
      <c r="W6456" s="107"/>
      <c r="X6456" s="324"/>
    </row>
    <row r="6457" spans="1:24" ht="12.95" customHeight="1" x14ac:dyDescent="0.2">
      <c r="A6457" s="149">
        <v>34790</v>
      </c>
      <c r="B6457" s="115" t="s">
        <v>19158</v>
      </c>
      <c r="C6457" s="102" t="s">
        <v>11469</v>
      </c>
      <c r="D6457" s="102" t="s">
        <v>37721</v>
      </c>
      <c r="E6457" s="102" t="s">
        <v>8539</v>
      </c>
      <c r="F6457" s="104" t="s">
        <v>14834</v>
      </c>
      <c r="G6457" s="105">
        <v>14746</v>
      </c>
      <c r="H6457" s="102" t="s">
        <v>5011</v>
      </c>
      <c r="I6457" s="102" t="s">
        <v>11819</v>
      </c>
      <c r="J6457" s="102" t="s">
        <v>11144</v>
      </c>
      <c r="K6457" s="102"/>
      <c r="L6457" s="111"/>
      <c r="M6457" s="109">
        <v>2</v>
      </c>
      <c r="N6457" s="112" t="s">
        <v>16053</v>
      </c>
      <c r="O6457" s="102" t="s">
        <v>16022</v>
      </c>
      <c r="P6457" s="102"/>
      <c r="Q6457" s="102" t="s">
        <v>19695</v>
      </c>
      <c r="R6457" s="109"/>
      <c r="S6457" s="102"/>
      <c r="T6457" s="102" t="s">
        <v>28757</v>
      </c>
      <c r="U6457" s="102" t="s">
        <v>15730</v>
      </c>
      <c r="V6457" s="109">
        <v>7.5</v>
      </c>
      <c r="W6457" s="107"/>
      <c r="X6457" s="324"/>
    </row>
    <row r="6458" spans="1:24" ht="12.95" customHeight="1" x14ac:dyDescent="0.2">
      <c r="A6458" s="149">
        <v>34881</v>
      </c>
      <c r="B6458" s="115" t="s">
        <v>19158</v>
      </c>
      <c r="C6458" s="103" t="s">
        <v>11470</v>
      </c>
      <c r="D6458" s="102" t="s">
        <v>10849</v>
      </c>
      <c r="E6458" s="102" t="s">
        <v>14787</v>
      </c>
      <c r="F6458" s="104" t="s">
        <v>14834</v>
      </c>
      <c r="G6458" s="105">
        <v>15694</v>
      </c>
      <c r="H6458" s="102" t="s">
        <v>10103</v>
      </c>
      <c r="I6458" s="102" t="s">
        <v>11819</v>
      </c>
      <c r="J6458" s="102" t="s">
        <v>373</v>
      </c>
      <c r="K6458" s="102"/>
      <c r="L6458" s="111"/>
      <c r="M6458" s="109">
        <v>3</v>
      </c>
      <c r="N6458" s="112" t="s">
        <v>5611</v>
      </c>
      <c r="O6458" s="102" t="s">
        <v>19508</v>
      </c>
      <c r="P6458" s="102" t="s">
        <v>19508</v>
      </c>
      <c r="Q6458" s="102" t="s">
        <v>19508</v>
      </c>
      <c r="R6458" s="109"/>
      <c r="S6458" s="102"/>
      <c r="T6458" s="102" t="s">
        <v>7789</v>
      </c>
      <c r="U6458" s="102"/>
      <c r="V6458" s="109">
        <v>56</v>
      </c>
      <c r="W6458" s="107"/>
      <c r="X6458" s="324"/>
    </row>
    <row r="6459" spans="1:24" ht="12.95" customHeight="1" x14ac:dyDescent="0.2">
      <c r="A6459" s="149">
        <v>33848</v>
      </c>
      <c r="B6459" s="115" t="s">
        <v>19158</v>
      </c>
      <c r="C6459" s="103" t="s">
        <v>12056</v>
      </c>
      <c r="D6459" s="102" t="s">
        <v>9477</v>
      </c>
      <c r="E6459" s="102" t="s">
        <v>19444</v>
      </c>
      <c r="F6459" s="104" t="s">
        <v>14834</v>
      </c>
      <c r="G6459" s="105">
        <v>15982</v>
      </c>
      <c r="H6459" s="102" t="s">
        <v>2519</v>
      </c>
      <c r="I6459" s="102" t="s">
        <v>11819</v>
      </c>
      <c r="J6459" s="102" t="s">
        <v>15726</v>
      </c>
      <c r="K6459" s="116"/>
      <c r="L6459" s="111"/>
      <c r="M6459" s="102">
        <v>2</v>
      </c>
      <c r="N6459" s="112" t="s">
        <v>15982</v>
      </c>
      <c r="O6459" s="102"/>
      <c r="P6459" s="102" t="s">
        <v>9125</v>
      </c>
      <c r="Q6459" s="102" t="s">
        <v>19131</v>
      </c>
      <c r="R6459" s="109"/>
      <c r="S6459" s="102"/>
      <c r="T6459" s="102" t="s">
        <v>21275</v>
      </c>
      <c r="U6459" s="102" t="s">
        <v>4579</v>
      </c>
      <c r="V6459" s="109">
        <v>9</v>
      </c>
      <c r="W6459" s="107"/>
      <c r="X6459" s="324"/>
    </row>
    <row r="6460" spans="1:24" ht="12.95" customHeight="1" x14ac:dyDescent="0.2">
      <c r="A6460" s="149">
        <v>33848</v>
      </c>
      <c r="B6460" s="115" t="s">
        <v>19158</v>
      </c>
      <c r="C6460" s="102" t="s">
        <v>12056</v>
      </c>
      <c r="D6460" s="102" t="s">
        <v>12551</v>
      </c>
      <c r="E6460" s="102" t="s">
        <v>19445</v>
      </c>
      <c r="F6460" s="260" t="s">
        <v>14007</v>
      </c>
      <c r="G6460" s="105">
        <v>16332</v>
      </c>
      <c r="H6460" s="102" t="s">
        <v>11819</v>
      </c>
      <c r="I6460" s="102" t="s">
        <v>13336</v>
      </c>
      <c r="J6460" s="102" t="s">
        <v>15727</v>
      </c>
      <c r="K6460" s="116"/>
      <c r="L6460" s="111"/>
      <c r="M6460" s="102">
        <v>2</v>
      </c>
      <c r="N6460" s="112" t="s">
        <v>16747</v>
      </c>
      <c r="O6460" s="102" t="s">
        <v>5985</v>
      </c>
      <c r="P6460" s="102"/>
      <c r="Q6460" s="102" t="s">
        <v>30067</v>
      </c>
      <c r="R6460" s="109"/>
      <c r="S6460" s="102"/>
      <c r="T6460" s="102" t="s">
        <v>20547</v>
      </c>
      <c r="U6460" s="102"/>
      <c r="V6460" s="109">
        <v>4</v>
      </c>
      <c r="W6460" s="107"/>
      <c r="X6460" s="324"/>
    </row>
    <row r="6461" spans="1:24" ht="12.95" customHeight="1" x14ac:dyDescent="0.2">
      <c r="A6461" s="149">
        <v>32478</v>
      </c>
      <c r="B6461" s="115" t="s">
        <v>19158</v>
      </c>
      <c r="C6461" s="103" t="s">
        <v>12057</v>
      </c>
      <c r="D6461" s="102" t="s">
        <v>10323</v>
      </c>
      <c r="E6461" s="102" t="s">
        <v>19446</v>
      </c>
      <c r="F6461" s="104" t="s">
        <v>14834</v>
      </c>
      <c r="G6461" s="105">
        <v>15924</v>
      </c>
      <c r="H6461" s="102" t="s">
        <v>4890</v>
      </c>
      <c r="I6461" s="102" t="s">
        <v>10103</v>
      </c>
      <c r="J6461" s="102" t="s">
        <v>15728</v>
      </c>
      <c r="K6461" s="102"/>
      <c r="L6461" s="111"/>
      <c r="M6461" s="109">
        <v>3</v>
      </c>
      <c r="N6461" s="112" t="s">
        <v>16145</v>
      </c>
      <c r="O6461" s="102" t="s">
        <v>20806</v>
      </c>
      <c r="P6461" s="102" t="s">
        <v>162</v>
      </c>
      <c r="Q6461" s="102" t="s">
        <v>21183</v>
      </c>
      <c r="R6461" s="109" t="s">
        <v>7035</v>
      </c>
      <c r="S6461" s="102" t="s">
        <v>11080</v>
      </c>
      <c r="T6461" s="102" t="s">
        <v>7789</v>
      </c>
      <c r="U6461" s="102" t="s">
        <v>32707</v>
      </c>
      <c r="V6461" s="109">
        <v>12</v>
      </c>
      <c r="W6461" s="107"/>
      <c r="X6461" s="324"/>
    </row>
    <row r="6462" spans="1:24" ht="12.95" customHeight="1" x14ac:dyDescent="0.2">
      <c r="A6462" s="149">
        <v>32478</v>
      </c>
      <c r="B6462" s="115" t="s">
        <v>19158</v>
      </c>
      <c r="C6462" s="102" t="s">
        <v>12057</v>
      </c>
      <c r="D6462" s="102" t="s">
        <v>9884</v>
      </c>
      <c r="E6462" s="102" t="s">
        <v>19447</v>
      </c>
      <c r="F6462" s="104" t="s">
        <v>14834</v>
      </c>
      <c r="G6462" s="105">
        <v>16217</v>
      </c>
      <c r="H6462" s="102" t="s">
        <v>32708</v>
      </c>
      <c r="I6462" s="102" t="s">
        <v>4890</v>
      </c>
      <c r="J6462" s="102" t="s">
        <v>8895</v>
      </c>
      <c r="K6462" s="102"/>
      <c r="L6462" s="111"/>
      <c r="M6462" s="109">
        <v>8</v>
      </c>
      <c r="N6462" s="112" t="s">
        <v>18535</v>
      </c>
      <c r="O6462" s="102" t="s">
        <v>12252</v>
      </c>
      <c r="P6462" s="102" t="s">
        <v>162</v>
      </c>
      <c r="Q6462" s="102" t="s">
        <v>30068</v>
      </c>
      <c r="R6462" s="109"/>
      <c r="S6462" s="102" t="s">
        <v>8315</v>
      </c>
      <c r="T6462" s="102" t="s">
        <v>20542</v>
      </c>
      <c r="U6462" s="102" t="s">
        <v>32709</v>
      </c>
      <c r="V6462" s="109">
        <v>15</v>
      </c>
      <c r="W6462" s="107"/>
      <c r="X6462" s="324"/>
    </row>
    <row r="6463" spans="1:24" ht="12.95" customHeight="1" x14ac:dyDescent="0.2">
      <c r="A6463" s="102"/>
      <c r="B6463" s="102" t="s">
        <v>7918</v>
      </c>
      <c r="C6463" s="102" t="s">
        <v>4154</v>
      </c>
      <c r="D6463" s="127" t="s">
        <v>37722</v>
      </c>
      <c r="E6463" s="102"/>
      <c r="F6463" s="104" t="s">
        <v>14834</v>
      </c>
      <c r="G6463" s="105">
        <v>13762</v>
      </c>
      <c r="H6463" s="102" t="s">
        <v>32710</v>
      </c>
      <c r="I6463" s="102" t="s">
        <v>32525</v>
      </c>
      <c r="J6463" s="102" t="s">
        <v>1615</v>
      </c>
      <c r="K6463" s="102"/>
      <c r="L6463" s="111"/>
      <c r="M6463" s="109">
        <v>2</v>
      </c>
      <c r="N6463" s="112" t="s">
        <v>18536</v>
      </c>
      <c r="O6463" s="102"/>
      <c r="P6463" s="39"/>
      <c r="Q6463" s="39"/>
      <c r="R6463" s="102"/>
      <c r="S6463" s="102"/>
      <c r="T6463" s="102"/>
      <c r="U6463" s="102" t="s">
        <v>14790</v>
      </c>
      <c r="V6463" s="127">
        <v>9</v>
      </c>
      <c r="W6463" s="102"/>
      <c r="X6463" s="113"/>
    </row>
    <row r="6464" spans="1:24" ht="12.95" customHeight="1" x14ac:dyDescent="0.2">
      <c r="A6464" s="102"/>
      <c r="B6464" s="102" t="s">
        <v>7918</v>
      </c>
      <c r="C6464" s="103" t="s">
        <v>2896</v>
      </c>
      <c r="D6464" s="127" t="s">
        <v>7788</v>
      </c>
      <c r="E6464" s="102" t="s">
        <v>2914</v>
      </c>
      <c r="F6464" s="104" t="s">
        <v>14834</v>
      </c>
      <c r="G6464" s="105">
        <v>1942</v>
      </c>
      <c r="H6464" s="102" t="s">
        <v>11819</v>
      </c>
      <c r="I6464" s="102" t="s">
        <v>10103</v>
      </c>
      <c r="J6464" s="102" t="s">
        <v>7789</v>
      </c>
      <c r="K6464" s="102" t="s">
        <v>3379</v>
      </c>
      <c r="L6464" s="111"/>
      <c r="M6464" s="102">
        <v>3</v>
      </c>
      <c r="N6464" s="112"/>
      <c r="O6464" s="102" t="s">
        <v>10189</v>
      </c>
      <c r="P6464" s="39"/>
      <c r="Q6464" s="39"/>
      <c r="R6464" s="102"/>
      <c r="S6464" s="102"/>
      <c r="T6464" s="102"/>
      <c r="U6464" s="102"/>
      <c r="V6464" s="127">
        <v>15</v>
      </c>
      <c r="W6464" s="102"/>
      <c r="X6464" s="113"/>
    </row>
    <row r="6465" spans="1:24" ht="12.95" customHeight="1" x14ac:dyDescent="0.2">
      <c r="A6465" s="102">
        <v>1991</v>
      </c>
      <c r="B6465" s="102" t="s">
        <v>7918</v>
      </c>
      <c r="C6465" s="102" t="s">
        <v>2897</v>
      </c>
      <c r="D6465" s="127" t="s">
        <v>7790</v>
      </c>
      <c r="E6465" s="102" t="s">
        <v>2915</v>
      </c>
      <c r="F6465" s="104" t="s">
        <v>14834</v>
      </c>
      <c r="G6465" s="105">
        <v>15662</v>
      </c>
      <c r="H6465" s="102" t="s">
        <v>11819</v>
      </c>
      <c r="I6465" s="102" t="s">
        <v>10103</v>
      </c>
      <c r="J6465" s="102" t="s">
        <v>4764</v>
      </c>
      <c r="K6465" s="102" t="s">
        <v>4702</v>
      </c>
      <c r="L6465" s="111"/>
      <c r="M6465" s="102">
        <v>2</v>
      </c>
      <c r="N6465" s="112" t="s">
        <v>16841</v>
      </c>
      <c r="O6465" s="102"/>
      <c r="P6465" s="39"/>
      <c r="Q6465" s="39"/>
      <c r="R6465" s="102"/>
      <c r="S6465" s="102"/>
      <c r="T6465" s="102"/>
      <c r="U6465" s="102"/>
      <c r="V6465" s="127">
        <v>7</v>
      </c>
      <c r="W6465" s="102"/>
      <c r="X6465" s="113"/>
    </row>
    <row r="6466" spans="1:24" ht="12.95" customHeight="1" x14ac:dyDescent="0.2">
      <c r="A6466" s="102">
        <v>1991</v>
      </c>
      <c r="B6466" s="102" t="s">
        <v>7918</v>
      </c>
      <c r="C6466" s="102" t="s">
        <v>2898</v>
      </c>
      <c r="D6466" s="127" t="s">
        <v>12552</v>
      </c>
      <c r="E6466" s="102" t="s">
        <v>2916</v>
      </c>
      <c r="F6466" s="104" t="s">
        <v>14834</v>
      </c>
      <c r="G6466" s="105">
        <v>1943</v>
      </c>
      <c r="H6466" s="102" t="s">
        <v>7198</v>
      </c>
      <c r="I6466" s="102" t="s">
        <v>10191</v>
      </c>
      <c r="J6466" s="102" t="s">
        <v>6622</v>
      </c>
      <c r="K6466" s="102" t="s">
        <v>461</v>
      </c>
      <c r="L6466" s="111"/>
      <c r="M6466" s="102"/>
      <c r="N6466" s="112"/>
      <c r="O6466" s="102"/>
      <c r="P6466" s="39"/>
      <c r="Q6466" s="39"/>
      <c r="R6466" s="102"/>
      <c r="S6466" s="102"/>
      <c r="T6466" s="102"/>
      <c r="U6466" s="102"/>
      <c r="V6466" s="127" t="s">
        <v>5147</v>
      </c>
      <c r="W6466" s="102"/>
      <c r="X6466" s="113"/>
    </row>
    <row r="6467" spans="1:24" ht="12.95" customHeight="1" x14ac:dyDescent="0.2">
      <c r="A6467" s="102">
        <v>1996</v>
      </c>
      <c r="B6467" s="102" t="s">
        <v>7918</v>
      </c>
      <c r="C6467" s="102" t="s">
        <v>2899</v>
      </c>
      <c r="D6467" s="127" t="s">
        <v>803</v>
      </c>
      <c r="E6467" s="102" t="s">
        <v>1467</v>
      </c>
      <c r="F6467" s="104" t="s">
        <v>14834</v>
      </c>
      <c r="G6467" s="105"/>
      <c r="H6467" s="102"/>
      <c r="I6467" s="102"/>
      <c r="J6467" s="102"/>
      <c r="K6467" s="102"/>
      <c r="L6467" s="111" t="s">
        <v>13644</v>
      </c>
      <c r="M6467" s="102"/>
      <c r="N6467" s="112"/>
      <c r="O6467" s="102"/>
      <c r="P6467" s="102"/>
      <c r="Q6467" s="102"/>
      <c r="R6467" s="102"/>
      <c r="S6467" s="102"/>
      <c r="T6467" s="102"/>
      <c r="U6467" s="102"/>
      <c r="V6467" s="127" t="s">
        <v>5147</v>
      </c>
      <c r="W6467" s="102"/>
      <c r="X6467" s="324"/>
    </row>
    <row r="6468" spans="1:24" ht="12.95" customHeight="1" x14ac:dyDescent="0.2">
      <c r="A6468" s="149">
        <v>37622</v>
      </c>
      <c r="B6468" s="122" t="s">
        <v>9816</v>
      </c>
      <c r="C6468" s="103" t="s">
        <v>2900</v>
      </c>
      <c r="D6468" s="102" t="s">
        <v>11463</v>
      </c>
      <c r="E6468" s="102" t="s">
        <v>13752</v>
      </c>
      <c r="F6468" s="260" t="s">
        <v>14007</v>
      </c>
      <c r="G6468" s="105">
        <v>16229</v>
      </c>
      <c r="H6468" s="115" t="s">
        <v>11819</v>
      </c>
      <c r="I6468" s="115" t="s">
        <v>13336</v>
      </c>
      <c r="J6468" s="102" t="s">
        <v>2084</v>
      </c>
      <c r="K6468" s="102"/>
      <c r="L6468" s="111"/>
      <c r="M6468" s="115">
        <v>1</v>
      </c>
      <c r="N6468" s="108" t="s">
        <v>13388</v>
      </c>
      <c r="O6468" s="115"/>
      <c r="P6468" s="126"/>
      <c r="Q6468" s="126"/>
      <c r="R6468" s="115"/>
      <c r="S6468" s="115"/>
      <c r="T6468" s="115"/>
      <c r="U6468" s="115"/>
      <c r="V6468" s="115" t="s">
        <v>5147</v>
      </c>
      <c r="W6468" s="115"/>
      <c r="X6468" s="113"/>
    </row>
    <row r="6469" spans="1:24" ht="12.95" customHeight="1" x14ac:dyDescent="0.2">
      <c r="A6469" s="102">
        <v>2000</v>
      </c>
      <c r="B6469" s="102" t="s">
        <v>7318</v>
      </c>
      <c r="C6469" s="103" t="s">
        <v>12362</v>
      </c>
      <c r="D6469" s="111" t="s">
        <v>11434</v>
      </c>
      <c r="E6469" s="102" t="s">
        <v>10605</v>
      </c>
      <c r="F6469" s="102" t="s">
        <v>14834</v>
      </c>
      <c r="G6469" s="105">
        <v>15655</v>
      </c>
      <c r="H6469" s="102" t="s">
        <v>5011</v>
      </c>
      <c r="I6469" s="102" t="s">
        <v>10191</v>
      </c>
      <c r="J6469" s="102" t="s">
        <v>10820</v>
      </c>
      <c r="K6469" s="102"/>
      <c r="L6469" s="111" t="s">
        <v>41729</v>
      </c>
      <c r="M6469" s="109">
        <v>3</v>
      </c>
      <c r="N6469" s="112" t="s">
        <v>18537</v>
      </c>
      <c r="O6469" s="102" t="s">
        <v>10189</v>
      </c>
      <c r="P6469" s="39" t="s">
        <v>8076</v>
      </c>
      <c r="Q6469" s="39" t="s">
        <v>19105</v>
      </c>
      <c r="R6469" s="109"/>
      <c r="S6469" s="102" t="s">
        <v>11080</v>
      </c>
      <c r="T6469" s="102" t="s">
        <v>14962</v>
      </c>
      <c r="U6469" s="102" t="s">
        <v>28187</v>
      </c>
      <c r="V6469" s="109">
        <v>8.5</v>
      </c>
      <c r="W6469" s="107"/>
      <c r="X6469" s="113"/>
    </row>
    <row r="6470" spans="1:24" ht="12.95" customHeight="1" x14ac:dyDescent="0.2">
      <c r="A6470" s="102">
        <v>2000</v>
      </c>
      <c r="B6470" s="102" t="s">
        <v>7318</v>
      </c>
      <c r="C6470" s="102" t="s">
        <v>12362</v>
      </c>
      <c r="D6470" s="102" t="s">
        <v>10606</v>
      </c>
      <c r="E6470" s="102" t="s">
        <v>10607</v>
      </c>
      <c r="F6470" s="102" t="s">
        <v>14834</v>
      </c>
      <c r="G6470" s="105">
        <v>15685</v>
      </c>
      <c r="H6470" s="102" t="s">
        <v>10191</v>
      </c>
      <c r="I6470" s="102" t="s">
        <v>11819</v>
      </c>
      <c r="J6470" s="102" t="s">
        <v>1886</v>
      </c>
      <c r="K6470" s="102"/>
      <c r="L6470" s="111"/>
      <c r="M6470" s="109">
        <v>4</v>
      </c>
      <c r="N6470" s="112" t="s">
        <v>18538</v>
      </c>
      <c r="O6470" s="102" t="s">
        <v>16568</v>
      </c>
      <c r="P6470" s="39" t="s">
        <v>13301</v>
      </c>
      <c r="Q6470" s="39" t="s">
        <v>21177</v>
      </c>
      <c r="R6470" s="109"/>
      <c r="S6470" s="102" t="s">
        <v>11080</v>
      </c>
      <c r="T6470" s="102" t="s">
        <v>14962</v>
      </c>
      <c r="U6470" s="102" t="s">
        <v>28188</v>
      </c>
      <c r="V6470" s="109">
        <v>8</v>
      </c>
      <c r="W6470" s="107"/>
      <c r="X6470" s="113"/>
    </row>
    <row r="6471" spans="1:24" ht="12.95" customHeight="1" x14ac:dyDescent="0.2">
      <c r="A6471" s="102">
        <v>2000</v>
      </c>
      <c r="B6471" s="102" t="s">
        <v>7318</v>
      </c>
      <c r="C6471" s="102" t="s">
        <v>12362</v>
      </c>
      <c r="D6471" s="111" t="s">
        <v>7675</v>
      </c>
      <c r="E6471" s="102" t="s">
        <v>10608</v>
      </c>
      <c r="F6471" s="102" t="s">
        <v>14834</v>
      </c>
      <c r="G6471" s="105">
        <v>16113</v>
      </c>
      <c r="H6471" s="102" t="s">
        <v>11819</v>
      </c>
      <c r="I6471" s="102" t="s">
        <v>10191</v>
      </c>
      <c r="J6471" s="102" t="s">
        <v>1380</v>
      </c>
      <c r="K6471" s="102"/>
      <c r="L6471" s="111" t="s">
        <v>9981</v>
      </c>
      <c r="M6471" s="109">
        <v>2</v>
      </c>
      <c r="N6471" s="112" t="s">
        <v>16737</v>
      </c>
      <c r="O6471" s="102" t="s">
        <v>16499</v>
      </c>
      <c r="P6471" s="39" t="s">
        <v>162</v>
      </c>
      <c r="Q6471" s="39" t="s">
        <v>16548</v>
      </c>
      <c r="R6471" s="109"/>
      <c r="S6471" s="102" t="s">
        <v>9435</v>
      </c>
      <c r="T6471" s="102" t="s">
        <v>21275</v>
      </c>
      <c r="U6471" s="102" t="s">
        <v>18539</v>
      </c>
      <c r="V6471" s="109">
        <v>9</v>
      </c>
      <c r="W6471" s="107"/>
      <c r="X6471" s="113"/>
    </row>
    <row r="6472" spans="1:24" ht="12.95" customHeight="1" x14ac:dyDescent="0.2">
      <c r="A6472" s="102">
        <v>2000</v>
      </c>
      <c r="B6472" s="102" t="s">
        <v>7318</v>
      </c>
      <c r="C6472" s="102" t="s">
        <v>12362</v>
      </c>
      <c r="D6472" s="111" t="s">
        <v>13027</v>
      </c>
      <c r="E6472" s="102" t="s">
        <v>6663</v>
      </c>
      <c r="F6472" s="102" t="s">
        <v>14834</v>
      </c>
      <c r="G6472" s="105">
        <v>16335</v>
      </c>
      <c r="H6472" s="102" t="s">
        <v>4890</v>
      </c>
      <c r="I6472" s="102" t="s">
        <v>1332</v>
      </c>
      <c r="J6472" s="102" t="s">
        <v>7139</v>
      </c>
      <c r="K6472" s="102"/>
      <c r="L6472" s="111" t="s">
        <v>1940</v>
      </c>
      <c r="M6472" s="107">
        <v>3</v>
      </c>
      <c r="N6472" s="112" t="s">
        <v>15958</v>
      </c>
      <c r="O6472" s="102" t="s">
        <v>15959</v>
      </c>
      <c r="P6472" s="39" t="s">
        <v>8076</v>
      </c>
      <c r="Q6472" s="39" t="s">
        <v>28189</v>
      </c>
      <c r="R6472" s="109"/>
      <c r="S6472" s="102" t="s">
        <v>8315</v>
      </c>
      <c r="T6472" s="102" t="s">
        <v>20547</v>
      </c>
      <c r="U6472" s="102" t="s">
        <v>12934</v>
      </c>
      <c r="V6472" s="109">
        <v>9.5</v>
      </c>
      <c r="W6472" s="107" t="s">
        <v>1688</v>
      </c>
      <c r="X6472" s="113"/>
    </row>
    <row r="6473" spans="1:24" ht="12.95" customHeight="1" x14ac:dyDescent="0.2">
      <c r="A6473" s="102">
        <v>2000</v>
      </c>
      <c r="B6473" s="102" t="s">
        <v>7318</v>
      </c>
      <c r="C6473" s="102" t="s">
        <v>12362</v>
      </c>
      <c r="D6473" s="102" t="s">
        <v>10609</v>
      </c>
      <c r="E6473" s="102" t="s">
        <v>6664</v>
      </c>
      <c r="F6473" s="102" t="s">
        <v>14834</v>
      </c>
      <c r="G6473" s="105">
        <v>16354</v>
      </c>
      <c r="H6473" s="102" t="s">
        <v>10191</v>
      </c>
      <c r="I6473" s="102" t="s">
        <v>11819</v>
      </c>
      <c r="J6473" s="102" t="s">
        <v>2215</v>
      </c>
      <c r="K6473" s="102"/>
      <c r="L6473" s="111"/>
      <c r="M6473" s="109">
        <v>1.5</v>
      </c>
      <c r="N6473" s="108" t="s">
        <v>32711</v>
      </c>
      <c r="O6473" s="102" t="s">
        <v>5985</v>
      </c>
      <c r="P6473" s="39"/>
      <c r="Q6473" s="39" t="s">
        <v>17196</v>
      </c>
      <c r="R6473" s="109"/>
      <c r="S6473" s="102"/>
      <c r="T6473" s="102" t="s">
        <v>20547</v>
      </c>
      <c r="U6473" s="102" t="s">
        <v>12934</v>
      </c>
      <c r="V6473" s="109">
        <v>6</v>
      </c>
      <c r="W6473" s="107"/>
      <c r="X6473" s="113"/>
    </row>
    <row r="6474" spans="1:24" ht="12.95" customHeight="1" x14ac:dyDescent="0.2">
      <c r="A6474" s="102">
        <v>2000</v>
      </c>
      <c r="B6474" s="102" t="s">
        <v>7318</v>
      </c>
      <c r="C6474" s="102" t="s">
        <v>12362</v>
      </c>
      <c r="D6474" s="102" t="s">
        <v>13119</v>
      </c>
      <c r="E6474" s="102" t="s">
        <v>6665</v>
      </c>
      <c r="F6474" s="102" t="s">
        <v>14834</v>
      </c>
      <c r="G6474" s="105">
        <v>16380</v>
      </c>
      <c r="H6474" s="102" t="s">
        <v>10191</v>
      </c>
      <c r="I6474" s="102" t="s">
        <v>11819</v>
      </c>
      <c r="J6474" s="102" t="s">
        <v>7643</v>
      </c>
      <c r="K6474" s="102"/>
      <c r="L6474" s="111"/>
      <c r="M6474" s="109">
        <v>2</v>
      </c>
      <c r="N6474" s="112" t="s">
        <v>18335</v>
      </c>
      <c r="O6474" s="102" t="s">
        <v>16982</v>
      </c>
      <c r="P6474" s="39" t="s">
        <v>9125</v>
      </c>
      <c r="Q6474" s="39" t="s">
        <v>20246</v>
      </c>
      <c r="R6474" s="109"/>
      <c r="S6474" s="102" t="s">
        <v>11080</v>
      </c>
      <c r="T6474" s="102" t="s">
        <v>20547</v>
      </c>
      <c r="U6474" s="102" t="s">
        <v>28190</v>
      </c>
      <c r="V6474" s="109">
        <v>9</v>
      </c>
      <c r="W6474" s="107"/>
      <c r="X6474" s="113"/>
    </row>
    <row r="6475" spans="1:24" ht="12.95" customHeight="1" x14ac:dyDescent="0.2">
      <c r="A6475" s="102">
        <v>2000</v>
      </c>
      <c r="B6475" s="102" t="s">
        <v>7318</v>
      </c>
      <c r="C6475" s="102" t="s">
        <v>12362</v>
      </c>
      <c r="D6475" s="102" t="s">
        <v>6660</v>
      </c>
      <c r="E6475" s="102" t="s">
        <v>6666</v>
      </c>
      <c r="F6475" s="102" t="s">
        <v>14834</v>
      </c>
      <c r="G6475" s="105">
        <v>16387</v>
      </c>
      <c r="H6475" s="102" t="s">
        <v>10191</v>
      </c>
      <c r="I6475" s="102" t="s">
        <v>11819</v>
      </c>
      <c r="J6475" s="102" t="s">
        <v>8984</v>
      </c>
      <c r="K6475" s="102"/>
      <c r="L6475" s="111"/>
      <c r="M6475" s="109">
        <v>1</v>
      </c>
      <c r="N6475" s="108" t="s">
        <v>32712</v>
      </c>
      <c r="O6475" s="102" t="s">
        <v>16982</v>
      </c>
      <c r="P6475" s="39"/>
      <c r="Q6475" s="39" t="s">
        <v>16511</v>
      </c>
      <c r="R6475" s="109"/>
      <c r="S6475" s="102" t="s">
        <v>9435</v>
      </c>
      <c r="T6475" s="102" t="s">
        <v>20547</v>
      </c>
      <c r="U6475" s="102" t="s">
        <v>28193</v>
      </c>
      <c r="V6475" s="109">
        <v>6.5</v>
      </c>
      <c r="W6475" s="107"/>
      <c r="X6475" s="113"/>
    </row>
    <row r="6476" spans="1:24" ht="12.95" customHeight="1" x14ac:dyDescent="0.2">
      <c r="A6476" s="102">
        <v>2000</v>
      </c>
      <c r="B6476" s="102" t="s">
        <v>7318</v>
      </c>
      <c r="C6476" s="102" t="s">
        <v>12362</v>
      </c>
      <c r="D6476" s="102" t="s">
        <v>5564</v>
      </c>
      <c r="E6476" s="102" t="s">
        <v>6667</v>
      </c>
      <c r="F6476" s="102" t="s">
        <v>14834</v>
      </c>
      <c r="G6476" s="105">
        <v>16422</v>
      </c>
      <c r="H6476" s="102" t="s">
        <v>10191</v>
      </c>
      <c r="I6476" s="102" t="s">
        <v>11819</v>
      </c>
      <c r="J6476" s="102" t="s">
        <v>4612</v>
      </c>
      <c r="K6476" s="102"/>
      <c r="L6476" s="111"/>
      <c r="M6476" s="109">
        <v>3</v>
      </c>
      <c r="N6476" s="112" t="s">
        <v>18540</v>
      </c>
      <c r="O6476" s="102" t="s">
        <v>15928</v>
      </c>
      <c r="P6476" s="39"/>
      <c r="Q6476" s="39" t="s">
        <v>20099</v>
      </c>
      <c r="R6476" s="109"/>
      <c r="S6476" s="102"/>
      <c r="T6476" s="102" t="s">
        <v>20547</v>
      </c>
      <c r="U6476" s="102" t="s">
        <v>28191</v>
      </c>
      <c r="V6476" s="109">
        <v>9</v>
      </c>
      <c r="W6476" s="107"/>
      <c r="X6476" s="113"/>
    </row>
    <row r="6477" spans="1:24" ht="12.95" customHeight="1" x14ac:dyDescent="0.2">
      <c r="A6477" s="102">
        <v>2000</v>
      </c>
      <c r="B6477" s="102" t="s">
        <v>7318</v>
      </c>
      <c r="C6477" s="102" t="s">
        <v>12362</v>
      </c>
      <c r="D6477" s="102" t="s">
        <v>3261</v>
      </c>
      <c r="E6477" s="102" t="s">
        <v>6668</v>
      </c>
      <c r="F6477" s="102" t="s">
        <v>14834</v>
      </c>
      <c r="G6477" s="105">
        <v>16433</v>
      </c>
      <c r="H6477" s="102" t="s">
        <v>10191</v>
      </c>
      <c r="I6477" s="102" t="s">
        <v>11819</v>
      </c>
      <c r="J6477" s="102" t="s">
        <v>212</v>
      </c>
      <c r="K6477" s="102"/>
      <c r="L6477" s="111"/>
      <c r="M6477" s="109">
        <v>3</v>
      </c>
      <c r="N6477" s="112" t="s">
        <v>15824</v>
      </c>
      <c r="O6477" s="102" t="s">
        <v>3620</v>
      </c>
      <c r="P6477" s="39" t="s">
        <v>9160</v>
      </c>
      <c r="Q6477" s="39" t="s">
        <v>16533</v>
      </c>
      <c r="R6477" s="109"/>
      <c r="S6477" s="102"/>
      <c r="T6477" s="102" t="s">
        <v>20547</v>
      </c>
      <c r="U6477" s="102" t="s">
        <v>18541</v>
      </c>
      <c r="V6477" s="109">
        <v>8</v>
      </c>
      <c r="W6477" s="107"/>
      <c r="X6477" s="113"/>
    </row>
    <row r="6478" spans="1:24" ht="12.95" customHeight="1" x14ac:dyDescent="0.2">
      <c r="A6478" s="102">
        <v>2000</v>
      </c>
      <c r="B6478" s="102" t="s">
        <v>7318</v>
      </c>
      <c r="C6478" s="102" t="s">
        <v>12362</v>
      </c>
      <c r="D6478" s="102" t="s">
        <v>6661</v>
      </c>
      <c r="E6478" s="102" t="s">
        <v>6662</v>
      </c>
      <c r="F6478" s="102" t="s">
        <v>14834</v>
      </c>
      <c r="G6478" s="105">
        <v>16495</v>
      </c>
      <c r="H6478" s="102" t="s">
        <v>11819</v>
      </c>
      <c r="I6478" s="102" t="s">
        <v>10191</v>
      </c>
      <c r="J6478" s="102" t="s">
        <v>13277</v>
      </c>
      <c r="K6478" s="102"/>
      <c r="L6478" s="111"/>
      <c r="M6478" s="109">
        <v>2</v>
      </c>
      <c r="N6478" s="112" t="s">
        <v>18542</v>
      </c>
      <c r="O6478" s="102" t="s">
        <v>16764</v>
      </c>
      <c r="P6478" s="39"/>
      <c r="Q6478" s="39" t="s">
        <v>15945</v>
      </c>
      <c r="R6478" s="102"/>
      <c r="S6478" s="102" t="s">
        <v>8315</v>
      </c>
      <c r="T6478" s="102" t="s">
        <v>20546</v>
      </c>
      <c r="U6478" s="102" t="s">
        <v>28192</v>
      </c>
      <c r="V6478" s="109">
        <v>9</v>
      </c>
      <c r="W6478" s="107"/>
      <c r="X6478" s="113"/>
    </row>
    <row r="6479" spans="1:24" ht="12.95" customHeight="1" x14ac:dyDescent="0.2">
      <c r="A6479" s="102">
        <v>2000</v>
      </c>
      <c r="B6479" s="102" t="s">
        <v>7318</v>
      </c>
      <c r="C6479" s="102" t="s">
        <v>12362</v>
      </c>
      <c r="D6479" s="102" t="s">
        <v>213</v>
      </c>
      <c r="E6479" s="102" t="s">
        <v>6669</v>
      </c>
      <c r="F6479" s="102" t="s">
        <v>14834</v>
      </c>
      <c r="G6479" s="105">
        <v>16511</v>
      </c>
      <c r="H6479" s="102" t="s">
        <v>10191</v>
      </c>
      <c r="I6479" s="102" t="s">
        <v>4890</v>
      </c>
      <c r="J6479" s="102" t="s">
        <v>10257</v>
      </c>
      <c r="K6479" s="102"/>
      <c r="L6479" s="111"/>
      <c r="M6479" s="109">
        <v>1</v>
      </c>
      <c r="N6479" s="112" t="s">
        <v>8247</v>
      </c>
      <c r="O6479" s="102" t="s">
        <v>9160</v>
      </c>
      <c r="P6479" s="39" t="s">
        <v>9125</v>
      </c>
      <c r="Q6479" s="39" t="s">
        <v>16646</v>
      </c>
      <c r="R6479" s="109"/>
      <c r="S6479" s="102" t="s">
        <v>9435</v>
      </c>
      <c r="T6479" s="102" t="s">
        <v>20546</v>
      </c>
      <c r="U6479" s="102" t="s">
        <v>2475</v>
      </c>
      <c r="V6479" s="109">
        <v>5.5</v>
      </c>
      <c r="W6479" s="107"/>
      <c r="X6479" s="113"/>
    </row>
    <row r="6480" spans="1:24" ht="12.95" customHeight="1" x14ac:dyDescent="0.2">
      <c r="A6480" s="102">
        <v>2000</v>
      </c>
      <c r="B6480" s="102" t="s">
        <v>7318</v>
      </c>
      <c r="C6480" s="102" t="s">
        <v>12362</v>
      </c>
      <c r="D6480" s="102" t="s">
        <v>9523</v>
      </c>
      <c r="E6480" s="102" t="s">
        <v>9524</v>
      </c>
      <c r="F6480" s="102" t="s">
        <v>14834</v>
      </c>
      <c r="G6480" s="105">
        <v>16511</v>
      </c>
      <c r="H6480" s="102" t="s">
        <v>10191</v>
      </c>
      <c r="I6480" s="102" t="s">
        <v>11819</v>
      </c>
      <c r="J6480" s="102" t="s">
        <v>10257</v>
      </c>
      <c r="K6480" s="102"/>
      <c r="L6480" s="111"/>
      <c r="M6480" s="109">
        <v>2</v>
      </c>
      <c r="N6480" s="112" t="s">
        <v>16914</v>
      </c>
      <c r="O6480" s="102" t="s">
        <v>3620</v>
      </c>
      <c r="P6480" s="39" t="s">
        <v>9125</v>
      </c>
      <c r="Q6480" s="39" t="s">
        <v>19101</v>
      </c>
      <c r="R6480" s="109"/>
      <c r="S6480" s="102" t="s">
        <v>9435</v>
      </c>
      <c r="T6480" s="102" t="s">
        <v>20546</v>
      </c>
      <c r="U6480" s="102"/>
      <c r="V6480" s="109">
        <v>6</v>
      </c>
      <c r="W6480" s="107"/>
      <c r="X6480" s="113"/>
    </row>
    <row r="6481" spans="1:24" ht="12.95" customHeight="1" x14ac:dyDescent="0.2">
      <c r="A6481" s="102">
        <v>2000</v>
      </c>
      <c r="B6481" s="102" t="s">
        <v>7318</v>
      </c>
      <c r="C6481" s="102" t="s">
        <v>12362</v>
      </c>
      <c r="D6481" s="102" t="s">
        <v>2814</v>
      </c>
      <c r="E6481" s="102" t="s">
        <v>9525</v>
      </c>
      <c r="F6481" s="102" t="s">
        <v>14834</v>
      </c>
      <c r="G6481" s="105">
        <v>16511</v>
      </c>
      <c r="H6481" s="102" t="s">
        <v>10191</v>
      </c>
      <c r="I6481" s="102" t="s">
        <v>4890</v>
      </c>
      <c r="J6481" s="102" t="s">
        <v>10257</v>
      </c>
      <c r="K6481" s="102"/>
      <c r="L6481" s="111"/>
      <c r="M6481" s="109">
        <v>2</v>
      </c>
      <c r="N6481" s="112" t="s">
        <v>18543</v>
      </c>
      <c r="O6481" s="102" t="s">
        <v>10189</v>
      </c>
      <c r="P6481" s="39" t="s">
        <v>162</v>
      </c>
      <c r="Q6481" s="39" t="s">
        <v>21548</v>
      </c>
      <c r="R6481" s="109"/>
      <c r="S6481" s="102" t="s">
        <v>9435</v>
      </c>
      <c r="T6481" s="102" t="s">
        <v>20546</v>
      </c>
      <c r="U6481" s="102" t="s">
        <v>2475</v>
      </c>
      <c r="V6481" s="107" t="s">
        <v>6104</v>
      </c>
      <c r="W6481" s="107"/>
      <c r="X6481" s="113"/>
    </row>
    <row r="6482" spans="1:24" ht="12.95" customHeight="1" x14ac:dyDescent="0.2">
      <c r="A6482" s="102">
        <v>2004</v>
      </c>
      <c r="B6482" s="102" t="s">
        <v>7318</v>
      </c>
      <c r="C6482" s="103" t="s">
        <v>11937</v>
      </c>
      <c r="D6482" s="102" t="s">
        <v>14684</v>
      </c>
      <c r="E6482" s="102" t="s">
        <v>4133</v>
      </c>
      <c r="F6482" s="155" t="s">
        <v>5657</v>
      </c>
      <c r="G6482" s="105">
        <v>16230</v>
      </c>
      <c r="H6482" s="102" t="s">
        <v>10191</v>
      </c>
      <c r="I6482" s="102" t="s">
        <v>11819</v>
      </c>
      <c r="J6482" s="102" t="s">
        <v>14677</v>
      </c>
      <c r="K6482" s="102"/>
      <c r="L6482" s="111"/>
      <c r="M6482" s="107" t="s">
        <v>5517</v>
      </c>
      <c r="N6482" s="108" t="s">
        <v>4130</v>
      </c>
      <c r="O6482" s="102"/>
      <c r="P6482" s="39"/>
      <c r="Q6482" s="39" t="s">
        <v>17790</v>
      </c>
      <c r="R6482" s="109"/>
      <c r="S6482" s="102"/>
      <c r="T6482" s="102" t="s">
        <v>20547</v>
      </c>
      <c r="U6482" s="102"/>
      <c r="V6482" s="109">
        <v>5</v>
      </c>
      <c r="W6482" s="107"/>
      <c r="X6482" s="113"/>
    </row>
    <row r="6483" spans="1:24" ht="12.95" customHeight="1" x14ac:dyDescent="0.2">
      <c r="A6483" s="102">
        <v>2004</v>
      </c>
      <c r="B6483" s="102" t="s">
        <v>7318</v>
      </c>
      <c r="C6483" s="102" t="s">
        <v>11937</v>
      </c>
      <c r="D6483" s="102" t="s">
        <v>14364</v>
      </c>
      <c r="E6483" s="102" t="s">
        <v>4132</v>
      </c>
      <c r="F6483" s="155" t="s">
        <v>5657</v>
      </c>
      <c r="G6483" s="105">
        <v>15610</v>
      </c>
      <c r="H6483" s="102" t="s">
        <v>10103</v>
      </c>
      <c r="I6483" s="102" t="s">
        <v>11819</v>
      </c>
      <c r="J6483" s="102" t="s">
        <v>9568</v>
      </c>
      <c r="K6483" s="102"/>
      <c r="L6483" s="111"/>
      <c r="M6483" s="107" t="s">
        <v>5509</v>
      </c>
      <c r="N6483" s="108" t="s">
        <v>2362</v>
      </c>
      <c r="O6483" s="102"/>
      <c r="P6483" s="39"/>
      <c r="Q6483" s="39" t="s">
        <v>17790</v>
      </c>
      <c r="R6483" s="109"/>
      <c r="S6483" s="102"/>
      <c r="T6483" s="102" t="s">
        <v>7789</v>
      </c>
      <c r="U6483" s="102"/>
      <c r="V6483" s="109">
        <v>6</v>
      </c>
      <c r="W6483" s="107"/>
      <c r="X6483" s="113"/>
    </row>
    <row r="6484" spans="1:24" ht="12.95" customHeight="1" x14ac:dyDescent="0.2">
      <c r="A6484" s="102">
        <v>2004</v>
      </c>
      <c r="B6484" s="102" t="s">
        <v>7318</v>
      </c>
      <c r="C6484" s="102" t="s">
        <v>11937</v>
      </c>
      <c r="D6484" s="102" t="s">
        <v>6898</v>
      </c>
      <c r="E6484" s="102" t="s">
        <v>4131</v>
      </c>
      <c r="F6484" s="155" t="s">
        <v>5657</v>
      </c>
      <c r="G6484" s="105">
        <v>16357</v>
      </c>
      <c r="H6484" s="102" t="s">
        <v>11819</v>
      </c>
      <c r="I6484" s="102" t="s">
        <v>10191</v>
      </c>
      <c r="J6484" s="102" t="s">
        <v>4915</v>
      </c>
      <c r="K6484" s="102"/>
      <c r="L6484" s="111"/>
      <c r="M6484" s="109">
        <v>1</v>
      </c>
      <c r="N6484" s="108" t="s">
        <v>32713</v>
      </c>
      <c r="O6484" s="102"/>
      <c r="P6484" s="39"/>
      <c r="Q6484" s="39" t="s">
        <v>16885</v>
      </c>
      <c r="R6484" s="109"/>
      <c r="S6484" s="102"/>
      <c r="T6484" s="102" t="s">
        <v>20547</v>
      </c>
      <c r="U6484" s="102" t="s">
        <v>4410</v>
      </c>
      <c r="V6484" s="109">
        <v>6.5</v>
      </c>
      <c r="W6484" s="107"/>
      <c r="X6484" s="113"/>
    </row>
    <row r="6485" spans="1:24" ht="12.95" customHeight="1" x14ac:dyDescent="0.2">
      <c r="A6485" s="102">
        <v>2004</v>
      </c>
      <c r="B6485" s="102" t="s">
        <v>7318</v>
      </c>
      <c r="C6485" s="102" t="s">
        <v>11937</v>
      </c>
      <c r="D6485" s="102" t="s">
        <v>4129</v>
      </c>
      <c r="E6485" s="102" t="s">
        <v>4128</v>
      </c>
      <c r="F6485" s="155" t="s">
        <v>5657</v>
      </c>
      <c r="G6485" s="105">
        <v>16422</v>
      </c>
      <c r="H6485" s="102" t="s">
        <v>10191</v>
      </c>
      <c r="I6485" s="102" t="s">
        <v>11819</v>
      </c>
      <c r="J6485" s="102" t="s">
        <v>7774</v>
      </c>
      <c r="K6485" s="102"/>
      <c r="L6485" s="111"/>
      <c r="M6485" s="109">
        <v>1</v>
      </c>
      <c r="N6485" s="112" t="s">
        <v>4130</v>
      </c>
      <c r="O6485" s="102"/>
      <c r="P6485" s="39"/>
      <c r="Q6485" s="39" t="s">
        <v>16757</v>
      </c>
      <c r="R6485" s="109"/>
      <c r="S6485" s="102"/>
      <c r="T6485" s="102" t="s">
        <v>20547</v>
      </c>
      <c r="U6485" s="102" t="s">
        <v>3241</v>
      </c>
      <c r="V6485" s="109">
        <v>5.5</v>
      </c>
      <c r="W6485" s="107"/>
      <c r="X6485" s="113"/>
    </row>
    <row r="6486" spans="1:24" ht="12.95" customHeight="1" x14ac:dyDescent="0.2">
      <c r="A6486" s="102">
        <v>2004</v>
      </c>
      <c r="B6486" s="102" t="s">
        <v>7318</v>
      </c>
      <c r="C6486" s="102" t="s">
        <v>11937</v>
      </c>
      <c r="D6486" s="102" t="s">
        <v>1874</v>
      </c>
      <c r="E6486" s="102" t="s">
        <v>4134</v>
      </c>
      <c r="F6486" s="155" t="s">
        <v>5657</v>
      </c>
      <c r="G6486" s="105">
        <v>16229</v>
      </c>
      <c r="H6486" s="102" t="s">
        <v>11819</v>
      </c>
      <c r="I6486" s="102" t="s">
        <v>10191</v>
      </c>
      <c r="J6486" s="102" t="s">
        <v>9775</v>
      </c>
      <c r="K6486" s="102"/>
      <c r="L6486" s="111"/>
      <c r="M6486" s="109">
        <v>1</v>
      </c>
      <c r="N6486" s="112" t="s">
        <v>4130</v>
      </c>
      <c r="O6486" s="102"/>
      <c r="P6486" s="39"/>
      <c r="Q6486" s="39" t="s">
        <v>28194</v>
      </c>
      <c r="R6486" s="109"/>
      <c r="S6486" s="102"/>
      <c r="T6486" s="102" t="s">
        <v>20547</v>
      </c>
      <c r="U6486" s="102"/>
      <c r="V6486" s="109">
        <v>5</v>
      </c>
      <c r="W6486" s="107"/>
      <c r="X6486" s="113"/>
    </row>
    <row r="6487" spans="1:24" ht="12.95" customHeight="1" x14ac:dyDescent="0.2">
      <c r="A6487" s="102">
        <v>2004</v>
      </c>
      <c r="B6487" s="102" t="s">
        <v>7318</v>
      </c>
      <c r="C6487" s="102" t="s">
        <v>11937</v>
      </c>
      <c r="D6487" s="102" t="s">
        <v>11833</v>
      </c>
      <c r="E6487" s="102" t="s">
        <v>4135</v>
      </c>
      <c r="F6487" s="155" t="s">
        <v>5657</v>
      </c>
      <c r="G6487" s="105">
        <v>15321</v>
      </c>
      <c r="H6487" s="102" t="s">
        <v>11819</v>
      </c>
      <c r="I6487" s="102" t="s">
        <v>10103</v>
      </c>
      <c r="J6487" s="102" t="s">
        <v>5688</v>
      </c>
      <c r="K6487" s="102"/>
      <c r="L6487" s="111"/>
      <c r="M6487" s="109">
        <v>1</v>
      </c>
      <c r="N6487" s="112" t="s">
        <v>2362</v>
      </c>
      <c r="O6487" s="102"/>
      <c r="P6487" s="39"/>
      <c r="Q6487" s="39" t="s">
        <v>16873</v>
      </c>
      <c r="R6487" s="109"/>
      <c r="S6487" s="102"/>
      <c r="T6487" s="102" t="s">
        <v>7789</v>
      </c>
      <c r="U6487" s="102" t="s">
        <v>9776</v>
      </c>
      <c r="V6487" s="109">
        <v>5.5</v>
      </c>
      <c r="W6487" s="107"/>
      <c r="X6487" s="113"/>
    </row>
    <row r="6488" spans="1:24" ht="12.95" customHeight="1" x14ac:dyDescent="0.2">
      <c r="A6488" s="102">
        <v>2005</v>
      </c>
      <c r="B6488" s="102" t="s">
        <v>7318</v>
      </c>
      <c r="C6488" s="103" t="s">
        <v>3769</v>
      </c>
      <c r="D6488" s="102" t="s">
        <v>611</v>
      </c>
      <c r="E6488" s="102" t="s">
        <v>610</v>
      </c>
      <c r="F6488" s="155" t="s">
        <v>5657</v>
      </c>
      <c r="G6488" s="105">
        <v>15897</v>
      </c>
      <c r="H6488" s="102" t="s">
        <v>7198</v>
      </c>
      <c r="I6488" s="102" t="s">
        <v>3804</v>
      </c>
      <c r="J6488" s="102" t="s">
        <v>9060</v>
      </c>
      <c r="K6488" s="102"/>
      <c r="L6488" s="111"/>
      <c r="M6488" s="109">
        <v>1</v>
      </c>
      <c r="N6488" s="112" t="s">
        <v>12538</v>
      </c>
      <c r="O6488" s="102"/>
      <c r="P6488" s="39"/>
      <c r="Q6488" s="39" t="s">
        <v>19101</v>
      </c>
      <c r="R6488" s="109"/>
      <c r="S6488" s="102"/>
      <c r="T6488" s="102" t="s">
        <v>21275</v>
      </c>
      <c r="U6488" s="102"/>
      <c r="V6488" s="109">
        <v>6</v>
      </c>
      <c r="W6488" s="107"/>
      <c r="X6488" s="113"/>
    </row>
    <row r="6489" spans="1:24" ht="12.95" customHeight="1" x14ac:dyDescent="0.2">
      <c r="A6489" s="102">
        <v>2005</v>
      </c>
      <c r="B6489" s="102" t="s">
        <v>7318</v>
      </c>
      <c r="C6489" s="102" t="s">
        <v>3769</v>
      </c>
      <c r="D6489" s="102" t="s">
        <v>613</v>
      </c>
      <c r="E6489" s="102" t="s">
        <v>612</v>
      </c>
      <c r="F6489" s="155" t="s">
        <v>5657</v>
      </c>
      <c r="G6489" s="105">
        <v>14918</v>
      </c>
      <c r="H6489" s="102" t="s">
        <v>30684</v>
      </c>
      <c r="I6489" s="102" t="s">
        <v>7198</v>
      </c>
      <c r="J6489" s="102" t="s">
        <v>3327</v>
      </c>
      <c r="K6489" s="102"/>
      <c r="L6489" s="111"/>
      <c r="M6489" s="107" t="s">
        <v>5517</v>
      </c>
      <c r="N6489" s="108" t="s">
        <v>13124</v>
      </c>
      <c r="O6489" s="102"/>
      <c r="P6489" s="39"/>
      <c r="Q6489" s="39" t="s">
        <v>16894</v>
      </c>
      <c r="R6489" s="109"/>
      <c r="S6489" s="102"/>
      <c r="T6489" s="102" t="s">
        <v>20542</v>
      </c>
      <c r="U6489" s="102"/>
      <c r="V6489" s="109">
        <v>5.5</v>
      </c>
      <c r="W6489" s="107"/>
      <c r="X6489" s="113"/>
    </row>
    <row r="6490" spans="1:24" ht="12.95" customHeight="1" x14ac:dyDescent="0.2">
      <c r="A6490" s="102">
        <v>2005</v>
      </c>
      <c r="B6490" s="102" t="s">
        <v>7318</v>
      </c>
      <c r="C6490" s="102" t="s">
        <v>3769</v>
      </c>
      <c r="D6490" s="102" t="s">
        <v>15009</v>
      </c>
      <c r="E6490" s="102" t="s">
        <v>4926</v>
      </c>
      <c r="F6490" s="155" t="s">
        <v>5657</v>
      </c>
      <c r="G6490" s="105">
        <v>15897</v>
      </c>
      <c r="H6490" s="102" t="s">
        <v>10191</v>
      </c>
      <c r="I6490" s="102" t="s">
        <v>11819</v>
      </c>
      <c r="J6490" s="102" t="s">
        <v>5647</v>
      </c>
      <c r="K6490" s="102"/>
      <c r="L6490" s="111"/>
      <c r="M6490" s="109">
        <v>0.75</v>
      </c>
      <c r="N6490" s="108" t="s">
        <v>32714</v>
      </c>
      <c r="O6490" s="102"/>
      <c r="P6490" s="39"/>
      <c r="Q6490" s="39" t="s">
        <v>19478</v>
      </c>
      <c r="R6490" s="109"/>
      <c r="S6490" s="102"/>
      <c r="T6490" s="102" t="s">
        <v>21275</v>
      </c>
      <c r="U6490" s="102"/>
      <c r="V6490" s="109">
        <v>6.5</v>
      </c>
      <c r="W6490" s="107"/>
      <c r="X6490" s="113"/>
    </row>
    <row r="6491" spans="1:24" ht="12.95" customHeight="1" x14ac:dyDescent="0.2">
      <c r="A6491" s="102">
        <v>2005</v>
      </c>
      <c r="B6491" s="102" t="s">
        <v>7318</v>
      </c>
      <c r="C6491" s="102" t="s">
        <v>3769</v>
      </c>
      <c r="D6491" s="102" t="s">
        <v>9804</v>
      </c>
      <c r="E6491" s="102" t="s">
        <v>4927</v>
      </c>
      <c r="F6491" s="155" t="s">
        <v>5657</v>
      </c>
      <c r="G6491" s="105">
        <v>16423</v>
      </c>
      <c r="H6491" s="102" t="s">
        <v>10191</v>
      </c>
      <c r="I6491" s="102" t="s">
        <v>11819</v>
      </c>
      <c r="J6491" s="102" t="s">
        <v>4928</v>
      </c>
      <c r="K6491" s="102"/>
      <c r="L6491" s="111"/>
      <c r="M6491" s="109">
        <v>1</v>
      </c>
      <c r="N6491" s="112" t="s">
        <v>13124</v>
      </c>
      <c r="O6491" s="102"/>
      <c r="P6491" s="39" t="s">
        <v>13301</v>
      </c>
      <c r="Q6491" s="39" t="s">
        <v>19517</v>
      </c>
      <c r="R6491" s="109"/>
      <c r="S6491" s="102"/>
      <c r="T6491" s="102" t="s">
        <v>20547</v>
      </c>
      <c r="U6491" s="102"/>
      <c r="V6491" s="109">
        <v>6.5</v>
      </c>
      <c r="W6491" s="107"/>
      <c r="X6491" s="113"/>
    </row>
    <row r="6492" spans="1:24" ht="12.95" customHeight="1" x14ac:dyDescent="0.2">
      <c r="A6492" s="102">
        <v>2005</v>
      </c>
      <c r="B6492" s="102" t="s">
        <v>7318</v>
      </c>
      <c r="C6492" s="102" t="s">
        <v>3769</v>
      </c>
      <c r="D6492" s="102" t="s">
        <v>5775</v>
      </c>
      <c r="E6492" s="102" t="s">
        <v>4929</v>
      </c>
      <c r="F6492" s="155" t="s">
        <v>5657</v>
      </c>
      <c r="G6492" s="105">
        <v>15092</v>
      </c>
      <c r="H6492" s="102" t="s">
        <v>32715</v>
      </c>
      <c r="I6492" s="102" t="s">
        <v>11819</v>
      </c>
      <c r="J6492" s="102" t="s">
        <v>5776</v>
      </c>
      <c r="K6492" s="102"/>
      <c r="L6492" s="111"/>
      <c r="M6492" s="109">
        <v>1</v>
      </c>
      <c r="N6492" s="112" t="s">
        <v>13124</v>
      </c>
      <c r="O6492" s="102"/>
      <c r="P6492" s="39" t="s">
        <v>13301</v>
      </c>
      <c r="Q6492" s="39" t="s">
        <v>16873</v>
      </c>
      <c r="R6492" s="109"/>
      <c r="S6492" s="102"/>
      <c r="T6492" s="102" t="s">
        <v>20542</v>
      </c>
      <c r="U6492" s="102"/>
      <c r="V6492" s="109">
        <v>6</v>
      </c>
      <c r="W6492" s="107"/>
      <c r="X6492" s="113"/>
    </row>
    <row r="6493" spans="1:24" ht="12.95" customHeight="1" x14ac:dyDescent="0.2">
      <c r="A6493" s="102">
        <v>2005</v>
      </c>
      <c r="B6493" s="102" t="s">
        <v>7318</v>
      </c>
      <c r="C6493" s="102" t="s">
        <v>3769</v>
      </c>
      <c r="D6493" s="102" t="s">
        <v>15010</v>
      </c>
      <c r="E6493" s="102" t="s">
        <v>5777</v>
      </c>
      <c r="F6493" s="155" t="s">
        <v>5657</v>
      </c>
      <c r="G6493" s="105">
        <v>16332</v>
      </c>
      <c r="H6493" s="102" t="s">
        <v>11819</v>
      </c>
      <c r="I6493" s="102" t="s">
        <v>10191</v>
      </c>
      <c r="J6493" s="102" t="s">
        <v>12630</v>
      </c>
      <c r="K6493" s="102"/>
      <c r="L6493" s="111"/>
      <c r="M6493" s="107" t="s">
        <v>5509</v>
      </c>
      <c r="N6493" s="112" t="s">
        <v>12538</v>
      </c>
      <c r="O6493" s="102"/>
      <c r="P6493" s="39" t="s">
        <v>162</v>
      </c>
      <c r="Q6493" s="39" t="s">
        <v>19534</v>
      </c>
      <c r="R6493" s="109"/>
      <c r="S6493" s="102"/>
      <c r="T6493" s="102" t="s">
        <v>20547</v>
      </c>
      <c r="U6493" s="102"/>
      <c r="V6493" s="109">
        <v>5.5</v>
      </c>
      <c r="W6493" s="107"/>
      <c r="X6493" s="113"/>
    </row>
    <row r="6494" spans="1:24" ht="12.95" customHeight="1" x14ac:dyDescent="0.2">
      <c r="A6494" s="102">
        <v>2005</v>
      </c>
      <c r="B6494" s="102" t="s">
        <v>7318</v>
      </c>
      <c r="C6494" s="102" t="s">
        <v>3769</v>
      </c>
      <c r="D6494" s="102" t="s">
        <v>12553</v>
      </c>
      <c r="E6494" s="102" t="s">
        <v>5778</v>
      </c>
      <c r="F6494" s="155" t="s">
        <v>5657</v>
      </c>
      <c r="G6494" s="105">
        <v>16422</v>
      </c>
      <c r="H6494" s="102" t="s">
        <v>10191</v>
      </c>
      <c r="I6494" s="102" t="s">
        <v>11819</v>
      </c>
      <c r="J6494" s="102" t="s">
        <v>4124</v>
      </c>
      <c r="K6494" s="102"/>
      <c r="L6494" s="111"/>
      <c r="M6494" s="109">
        <v>1</v>
      </c>
      <c r="N6494" s="112" t="s">
        <v>12538</v>
      </c>
      <c r="O6494" s="102"/>
      <c r="P6494" s="39" t="s">
        <v>19503</v>
      </c>
      <c r="Q6494" s="39" t="s">
        <v>19531</v>
      </c>
      <c r="R6494" s="109"/>
      <c r="S6494" s="102"/>
      <c r="T6494" s="102" t="s">
        <v>20547</v>
      </c>
      <c r="U6494" s="102"/>
      <c r="V6494" s="109">
        <v>6.5</v>
      </c>
      <c r="W6494" s="107"/>
      <c r="X6494" s="113"/>
    </row>
    <row r="6495" spans="1:24" ht="12.95" customHeight="1" x14ac:dyDescent="0.2">
      <c r="A6495" s="102">
        <v>2005</v>
      </c>
      <c r="B6495" s="102" t="s">
        <v>7318</v>
      </c>
      <c r="C6495" s="102" t="s">
        <v>3769</v>
      </c>
      <c r="D6495" s="102" t="s">
        <v>4126</v>
      </c>
      <c r="E6495" s="102" t="s">
        <v>4125</v>
      </c>
      <c r="F6495" s="155" t="s">
        <v>5657</v>
      </c>
      <c r="G6495" s="105">
        <v>16241</v>
      </c>
      <c r="H6495" s="102" t="s">
        <v>30894</v>
      </c>
      <c r="I6495" s="102" t="s">
        <v>11819</v>
      </c>
      <c r="J6495" s="102" t="s">
        <v>4127</v>
      </c>
      <c r="K6495" s="102"/>
      <c r="L6495" s="111"/>
      <c r="M6495" s="109">
        <v>1</v>
      </c>
      <c r="N6495" s="112" t="s">
        <v>12538</v>
      </c>
      <c r="O6495" s="102"/>
      <c r="P6495" s="39" t="s">
        <v>3620</v>
      </c>
      <c r="Q6495" s="39" t="s">
        <v>19474</v>
      </c>
      <c r="R6495" s="109"/>
      <c r="S6495" s="102"/>
      <c r="T6495" s="102" t="s">
        <v>20547</v>
      </c>
      <c r="U6495" s="102" t="s">
        <v>10938</v>
      </c>
      <c r="V6495" s="109">
        <v>6</v>
      </c>
      <c r="W6495" s="107"/>
      <c r="X6495" s="113"/>
    </row>
    <row r="6496" spans="1:24" ht="12.95" customHeight="1" x14ac:dyDescent="0.2">
      <c r="A6496" s="102">
        <v>2007</v>
      </c>
      <c r="B6496" s="102" t="s">
        <v>7318</v>
      </c>
      <c r="C6496" s="103" t="s">
        <v>15098</v>
      </c>
      <c r="D6496" s="102" t="s">
        <v>3311</v>
      </c>
      <c r="E6496" s="102" t="s">
        <v>14649</v>
      </c>
      <c r="F6496" s="155" t="s">
        <v>5657</v>
      </c>
      <c r="G6496" s="105">
        <v>16312</v>
      </c>
      <c r="H6496" s="102" t="s">
        <v>32716</v>
      </c>
      <c r="I6496" s="102" t="s">
        <v>11819</v>
      </c>
      <c r="J6496" s="102" t="s">
        <v>3312</v>
      </c>
      <c r="K6496" s="102"/>
      <c r="L6496" s="111"/>
      <c r="M6496" s="107" t="s">
        <v>3669</v>
      </c>
      <c r="N6496" s="108" t="s">
        <v>32717</v>
      </c>
      <c r="O6496" s="102"/>
      <c r="P6496" s="39"/>
      <c r="Q6496" s="39" t="s">
        <v>28195</v>
      </c>
      <c r="R6496" s="109"/>
      <c r="S6496" s="102"/>
      <c r="T6496" s="102" t="s">
        <v>20547</v>
      </c>
      <c r="U6496" s="102"/>
      <c r="V6496" s="109">
        <v>7</v>
      </c>
      <c r="W6496" s="107"/>
      <c r="X6496" s="113"/>
    </row>
    <row r="6497" spans="1:24" ht="12.95" customHeight="1" x14ac:dyDescent="0.2">
      <c r="A6497" s="102">
        <v>2007</v>
      </c>
      <c r="B6497" s="102" t="s">
        <v>7318</v>
      </c>
      <c r="C6497" s="102" t="s">
        <v>15098</v>
      </c>
      <c r="D6497" s="102" t="s">
        <v>12554</v>
      </c>
      <c r="E6497" s="102" t="s">
        <v>14650</v>
      </c>
      <c r="F6497" s="155" t="s">
        <v>5657</v>
      </c>
      <c r="G6497" s="105">
        <v>15779</v>
      </c>
      <c r="H6497" s="102" t="s">
        <v>11819</v>
      </c>
      <c r="I6497" s="102" t="s">
        <v>10103</v>
      </c>
      <c r="J6497" s="102" t="s">
        <v>14651</v>
      </c>
      <c r="K6497" s="102"/>
      <c r="L6497" s="133" t="s">
        <v>10018</v>
      </c>
      <c r="M6497" s="107" t="s">
        <v>6453</v>
      </c>
      <c r="N6497" s="112" t="s">
        <v>18544</v>
      </c>
      <c r="O6497" s="102" t="s">
        <v>19625</v>
      </c>
      <c r="P6497" s="39"/>
      <c r="Q6497" s="39"/>
      <c r="R6497" s="109"/>
      <c r="S6497" s="102"/>
      <c r="T6497" s="102" t="s">
        <v>7789</v>
      </c>
      <c r="U6497" s="102"/>
      <c r="V6497" s="109">
        <v>5</v>
      </c>
      <c r="W6497" s="107"/>
      <c r="X6497" s="113"/>
    </row>
    <row r="6498" spans="1:24" ht="12.95" customHeight="1" x14ac:dyDescent="0.2">
      <c r="A6498" s="102">
        <v>2007</v>
      </c>
      <c r="B6498" s="102" t="s">
        <v>7318</v>
      </c>
      <c r="C6498" s="102" t="s">
        <v>15098</v>
      </c>
      <c r="D6498" s="102" t="s">
        <v>14653</v>
      </c>
      <c r="E6498" s="102" t="s">
        <v>14652</v>
      </c>
      <c r="F6498" s="155" t="s">
        <v>5657</v>
      </c>
      <c r="G6498" s="105">
        <v>15897</v>
      </c>
      <c r="H6498" s="102" t="s">
        <v>10191</v>
      </c>
      <c r="I6498" s="102" t="s">
        <v>11819</v>
      </c>
      <c r="J6498" s="102" t="s">
        <v>891</v>
      </c>
      <c r="K6498" s="102"/>
      <c r="L6498" s="111"/>
      <c r="M6498" s="107" t="s">
        <v>6453</v>
      </c>
      <c r="N6498" s="112" t="s">
        <v>18544</v>
      </c>
      <c r="O6498" s="102" t="s">
        <v>7001</v>
      </c>
      <c r="P6498" s="39"/>
      <c r="Q6498" s="39" t="s">
        <v>28196</v>
      </c>
      <c r="R6498" s="109"/>
      <c r="S6498" s="102"/>
      <c r="T6498" s="102" t="s">
        <v>21275</v>
      </c>
      <c r="U6498" s="102"/>
      <c r="V6498" s="109">
        <v>6</v>
      </c>
      <c r="W6498" s="107"/>
      <c r="X6498" s="113"/>
    </row>
    <row r="6499" spans="1:24" ht="12.95" customHeight="1" x14ac:dyDescent="0.2">
      <c r="A6499" s="102">
        <v>2007</v>
      </c>
      <c r="B6499" s="102" t="s">
        <v>7318</v>
      </c>
      <c r="C6499" s="102" t="s">
        <v>15098</v>
      </c>
      <c r="D6499" s="102" t="s">
        <v>14655</v>
      </c>
      <c r="E6499" s="102" t="s">
        <v>14654</v>
      </c>
      <c r="F6499" s="155" t="s">
        <v>5657</v>
      </c>
      <c r="G6499" s="105">
        <v>16335</v>
      </c>
      <c r="H6499" s="102" t="s">
        <v>13336</v>
      </c>
      <c r="I6499" s="102" t="s">
        <v>11819</v>
      </c>
      <c r="J6499" s="102" t="s">
        <v>8790</v>
      </c>
      <c r="K6499" s="102"/>
      <c r="L6499" s="111"/>
      <c r="M6499" s="107" t="s">
        <v>5509</v>
      </c>
      <c r="N6499" s="108" t="s">
        <v>11756</v>
      </c>
      <c r="O6499" s="102" t="s">
        <v>10189</v>
      </c>
      <c r="P6499" s="39" t="s">
        <v>162</v>
      </c>
      <c r="Q6499" s="39" t="s">
        <v>16121</v>
      </c>
      <c r="R6499" s="109"/>
      <c r="S6499" s="102"/>
      <c r="T6499" s="102" t="s">
        <v>20547</v>
      </c>
      <c r="U6499" s="102"/>
      <c r="V6499" s="109">
        <v>4.5</v>
      </c>
      <c r="W6499" s="107"/>
      <c r="X6499" s="113"/>
    </row>
    <row r="6500" spans="1:24" ht="12.95" customHeight="1" x14ac:dyDescent="0.2">
      <c r="A6500" s="102">
        <v>2007</v>
      </c>
      <c r="B6500" s="102" t="s">
        <v>7318</v>
      </c>
      <c r="C6500" s="102" t="s">
        <v>15098</v>
      </c>
      <c r="D6500" s="102" t="s">
        <v>14657</v>
      </c>
      <c r="E6500" s="102" t="s">
        <v>14656</v>
      </c>
      <c r="F6500" s="155" t="s">
        <v>5657</v>
      </c>
      <c r="G6500" s="105">
        <v>16251</v>
      </c>
      <c r="H6500" s="102" t="s">
        <v>11819</v>
      </c>
      <c r="I6500" s="102" t="s">
        <v>10103</v>
      </c>
      <c r="J6500" s="102" t="s">
        <v>14658</v>
      </c>
      <c r="K6500" s="102"/>
      <c r="L6500" s="111"/>
      <c r="M6500" s="107" t="s">
        <v>6453</v>
      </c>
      <c r="N6500" s="112" t="s">
        <v>18544</v>
      </c>
      <c r="O6500" s="102" t="s">
        <v>17391</v>
      </c>
      <c r="P6500" s="39" t="s">
        <v>9125</v>
      </c>
      <c r="Q6500" s="39" t="s">
        <v>19571</v>
      </c>
      <c r="R6500" s="109"/>
      <c r="S6500" s="102"/>
      <c r="T6500" s="102" t="s">
        <v>7789</v>
      </c>
      <c r="U6500" s="102"/>
      <c r="V6500" s="109">
        <v>7</v>
      </c>
      <c r="W6500" s="107"/>
      <c r="X6500" s="113"/>
    </row>
    <row r="6501" spans="1:24" ht="12.95" customHeight="1" x14ac:dyDescent="0.2">
      <c r="A6501" s="102">
        <v>2007</v>
      </c>
      <c r="B6501" s="102" t="s">
        <v>7318</v>
      </c>
      <c r="C6501" s="102" t="s">
        <v>15098</v>
      </c>
      <c r="D6501" s="102" t="s">
        <v>13980</v>
      </c>
      <c r="E6501" s="102" t="s">
        <v>3313</v>
      </c>
      <c r="F6501" s="155" t="s">
        <v>5657</v>
      </c>
      <c r="G6501" s="105">
        <v>15153</v>
      </c>
      <c r="H6501" s="102" t="s">
        <v>10103</v>
      </c>
      <c r="I6501" s="102" t="s">
        <v>11819</v>
      </c>
      <c r="J6501" s="102" t="s">
        <v>9987</v>
      </c>
      <c r="K6501" s="102"/>
      <c r="L6501" s="111"/>
      <c r="M6501" s="107" t="s">
        <v>3669</v>
      </c>
      <c r="N6501" s="108" t="s">
        <v>32717</v>
      </c>
      <c r="O6501" s="102" t="s">
        <v>17391</v>
      </c>
      <c r="P6501" s="39" t="s">
        <v>9125</v>
      </c>
      <c r="Q6501" s="39" t="s">
        <v>15832</v>
      </c>
      <c r="R6501" s="109"/>
      <c r="S6501" s="102"/>
      <c r="T6501" s="102" t="s">
        <v>7789</v>
      </c>
      <c r="U6501" s="102"/>
      <c r="V6501" s="109">
        <v>7</v>
      </c>
      <c r="W6501" s="107"/>
      <c r="X6501" s="113"/>
    </row>
    <row r="6502" spans="1:24" ht="12.95" customHeight="1" x14ac:dyDescent="0.2">
      <c r="A6502" s="102">
        <v>2007</v>
      </c>
      <c r="B6502" s="102" t="s">
        <v>7318</v>
      </c>
      <c r="C6502" s="102" t="s">
        <v>15098</v>
      </c>
      <c r="D6502" s="102" t="s">
        <v>8362</v>
      </c>
      <c r="E6502" s="102" t="s">
        <v>8361</v>
      </c>
      <c r="F6502" s="155" t="s">
        <v>5657</v>
      </c>
      <c r="G6502" s="105">
        <v>16355</v>
      </c>
      <c r="H6502" s="102" t="s">
        <v>10103</v>
      </c>
      <c r="I6502" s="102" t="s">
        <v>11819</v>
      </c>
      <c r="J6502" s="102" t="s">
        <v>10275</v>
      </c>
      <c r="K6502" s="102"/>
      <c r="L6502" s="111"/>
      <c r="M6502" s="107" t="s">
        <v>5401</v>
      </c>
      <c r="N6502" s="112" t="s">
        <v>18545</v>
      </c>
      <c r="O6502" s="102" t="s">
        <v>16813</v>
      </c>
      <c r="P6502" s="39" t="s">
        <v>9125</v>
      </c>
      <c r="Q6502" s="39" t="s">
        <v>20182</v>
      </c>
      <c r="R6502" s="109"/>
      <c r="S6502" s="102"/>
      <c r="T6502" s="102" t="s">
        <v>7789</v>
      </c>
      <c r="U6502" s="102"/>
      <c r="V6502" s="109">
        <v>6.5</v>
      </c>
      <c r="W6502" s="107"/>
      <c r="X6502" s="113"/>
    </row>
    <row r="6503" spans="1:24" ht="12.95" customHeight="1" x14ac:dyDescent="0.2">
      <c r="A6503" s="102">
        <v>2007</v>
      </c>
      <c r="B6503" s="102" t="s">
        <v>7318</v>
      </c>
      <c r="C6503" s="102" t="s">
        <v>15098</v>
      </c>
      <c r="D6503" s="102" t="s">
        <v>10277</v>
      </c>
      <c r="E6503" s="102" t="s">
        <v>10276</v>
      </c>
      <c r="F6503" s="155" t="s">
        <v>5657</v>
      </c>
      <c r="G6503" s="105">
        <v>15121</v>
      </c>
      <c r="H6503" s="102" t="s">
        <v>30989</v>
      </c>
      <c r="I6503" s="102" t="s">
        <v>11819</v>
      </c>
      <c r="J6503" s="102" t="s">
        <v>10108</v>
      </c>
      <c r="K6503" s="102"/>
      <c r="L6503" s="111"/>
      <c r="M6503" s="107" t="s">
        <v>3669</v>
      </c>
      <c r="N6503" s="108" t="s">
        <v>32717</v>
      </c>
      <c r="O6503" s="102" t="s">
        <v>162</v>
      </c>
      <c r="P6503" s="39" t="s">
        <v>162</v>
      </c>
      <c r="Q6503" s="39" t="s">
        <v>16546</v>
      </c>
      <c r="R6503" s="109"/>
      <c r="S6503" s="102"/>
      <c r="T6503" s="102" t="s">
        <v>21275</v>
      </c>
      <c r="U6503" s="102"/>
      <c r="V6503" s="109">
        <v>7.5</v>
      </c>
      <c r="W6503" s="107"/>
      <c r="X6503" s="113"/>
    </row>
    <row r="6504" spans="1:24" ht="12.95" customHeight="1" x14ac:dyDescent="0.2">
      <c r="A6504" s="128">
        <v>2019</v>
      </c>
      <c r="B6504" s="128" t="s">
        <v>7318</v>
      </c>
      <c r="C6504" s="164" t="s">
        <v>41242</v>
      </c>
      <c r="D6504" s="128" t="s">
        <v>41151</v>
      </c>
      <c r="E6504" s="128" t="s">
        <v>41243</v>
      </c>
      <c r="F6504" s="155" t="s">
        <v>5657</v>
      </c>
      <c r="G6504" s="142">
        <v>15597</v>
      </c>
      <c r="H6504" s="128" t="s">
        <v>15082</v>
      </c>
      <c r="I6504" s="128" t="s">
        <v>2625</v>
      </c>
      <c r="J6504" s="128" t="s">
        <v>41251</v>
      </c>
      <c r="K6504" s="128"/>
      <c r="L6504" s="143"/>
      <c r="M6504" s="130" t="s">
        <v>40540</v>
      </c>
      <c r="N6504" s="108" t="s">
        <v>41252</v>
      </c>
      <c r="O6504" s="128"/>
      <c r="P6504" s="128" t="s">
        <v>9125</v>
      </c>
      <c r="Q6504" s="128" t="s">
        <v>17386</v>
      </c>
      <c r="R6504" s="145"/>
      <c r="S6504" s="128"/>
      <c r="T6504" s="128" t="s">
        <v>20545</v>
      </c>
      <c r="U6504" s="128" t="s">
        <v>41258</v>
      </c>
      <c r="V6504" s="145">
        <v>5.5</v>
      </c>
      <c r="W6504" s="130"/>
      <c r="X6504" s="113"/>
    </row>
    <row r="6505" spans="1:24" ht="12.95" customHeight="1" x14ac:dyDescent="0.2">
      <c r="A6505" s="128">
        <v>2019</v>
      </c>
      <c r="B6505" s="128" t="s">
        <v>7318</v>
      </c>
      <c r="C6505" s="102" t="s">
        <v>41242</v>
      </c>
      <c r="D6505" s="128" t="s">
        <v>41253</v>
      </c>
      <c r="E6505" s="128" t="s">
        <v>41244</v>
      </c>
      <c r="F6505" s="155" t="s">
        <v>5657</v>
      </c>
      <c r="G6505" s="142">
        <v>15597</v>
      </c>
      <c r="H6505" s="128" t="s">
        <v>2625</v>
      </c>
      <c r="I6505" s="128" t="s">
        <v>15082</v>
      </c>
      <c r="J6505" s="128" t="s">
        <v>41251</v>
      </c>
      <c r="K6505" s="128"/>
      <c r="L6505" s="143"/>
      <c r="M6505" s="130" t="s">
        <v>40540</v>
      </c>
      <c r="N6505" s="108" t="s">
        <v>41252</v>
      </c>
      <c r="O6505" s="128"/>
      <c r="P6505" s="128"/>
      <c r="Q6505" s="128" t="s">
        <v>17596</v>
      </c>
      <c r="R6505" s="145"/>
      <c r="S6505" s="128"/>
      <c r="T6505" s="128" t="s">
        <v>20545</v>
      </c>
      <c r="U6505" s="128" t="s">
        <v>41257</v>
      </c>
      <c r="V6505" s="145">
        <v>4.5</v>
      </c>
      <c r="W6505" s="130"/>
      <c r="X6505" s="113"/>
    </row>
    <row r="6506" spans="1:24" ht="12.95" customHeight="1" x14ac:dyDescent="0.2">
      <c r="A6506" s="128">
        <v>2019</v>
      </c>
      <c r="B6506" s="128" t="s">
        <v>7318</v>
      </c>
      <c r="C6506" s="102" t="s">
        <v>41242</v>
      </c>
      <c r="D6506" s="128" t="s">
        <v>41156</v>
      </c>
      <c r="E6506" s="128" t="s">
        <v>41245</v>
      </c>
      <c r="F6506" s="155" t="s">
        <v>5657</v>
      </c>
      <c r="G6506" s="142">
        <v>15610</v>
      </c>
      <c r="H6506" s="128" t="s">
        <v>2625</v>
      </c>
      <c r="I6506" s="128" t="s">
        <v>15082</v>
      </c>
      <c r="J6506" s="128" t="s">
        <v>41254</v>
      </c>
      <c r="K6506" s="128"/>
      <c r="L6506" s="143"/>
      <c r="M6506" s="130" t="s">
        <v>40540</v>
      </c>
      <c r="N6506" s="108" t="s">
        <v>41255</v>
      </c>
      <c r="O6506" s="128"/>
      <c r="P6506" s="128"/>
      <c r="Q6506" s="128" t="s">
        <v>17446</v>
      </c>
      <c r="R6506" s="145"/>
      <c r="S6506" s="128"/>
      <c r="T6506" s="128" t="s">
        <v>20545</v>
      </c>
      <c r="U6506" s="128" t="s">
        <v>41257</v>
      </c>
      <c r="V6506" s="145">
        <v>6.5</v>
      </c>
      <c r="W6506" s="130"/>
      <c r="X6506" s="113"/>
    </row>
    <row r="6507" spans="1:24" ht="12.95" customHeight="1" x14ac:dyDescent="0.2">
      <c r="A6507" s="128">
        <v>2019</v>
      </c>
      <c r="B6507" s="128" t="s">
        <v>7318</v>
      </c>
      <c r="C6507" s="102" t="s">
        <v>41242</v>
      </c>
      <c r="D6507" s="128" t="s">
        <v>7870</v>
      </c>
      <c r="E6507" s="128" t="s">
        <v>41246</v>
      </c>
      <c r="F6507" s="155" t="s">
        <v>5657</v>
      </c>
      <c r="G6507" s="142">
        <v>16162</v>
      </c>
      <c r="H6507" s="128" t="s">
        <v>2625</v>
      </c>
      <c r="I6507" s="128" t="s">
        <v>10191</v>
      </c>
      <c r="J6507" s="128" t="s">
        <v>41256</v>
      </c>
      <c r="K6507" s="128"/>
      <c r="L6507" s="143"/>
      <c r="M6507" s="130" t="s">
        <v>40540</v>
      </c>
      <c r="N6507" s="108" t="s">
        <v>41252</v>
      </c>
      <c r="O6507" s="128"/>
      <c r="P6507" s="128"/>
      <c r="Q6507" s="128" t="s">
        <v>16511</v>
      </c>
      <c r="R6507" s="145"/>
      <c r="S6507" s="128"/>
      <c r="T6507" s="128" t="s">
        <v>20543</v>
      </c>
      <c r="U6507" s="128" t="s">
        <v>41257</v>
      </c>
      <c r="V6507" s="145">
        <v>6</v>
      </c>
      <c r="W6507" s="130"/>
      <c r="X6507" s="113"/>
    </row>
    <row r="6508" spans="1:24" ht="12.95" customHeight="1" x14ac:dyDescent="0.2">
      <c r="A6508" s="128">
        <v>2019</v>
      </c>
      <c r="B6508" s="128" t="s">
        <v>7318</v>
      </c>
      <c r="C6508" s="102" t="s">
        <v>41242</v>
      </c>
      <c r="D6508" s="128" t="s">
        <v>41259</v>
      </c>
      <c r="E6508" s="128" t="s">
        <v>41247</v>
      </c>
      <c r="F6508" s="155" t="s">
        <v>5657</v>
      </c>
      <c r="G6508" s="142">
        <v>16213</v>
      </c>
      <c r="H6508" s="128" t="s">
        <v>2625</v>
      </c>
      <c r="I6508" s="128" t="s">
        <v>10191</v>
      </c>
      <c r="J6508" s="128" t="s">
        <v>10105</v>
      </c>
      <c r="K6508" s="128"/>
      <c r="L6508" s="143"/>
      <c r="M6508" s="130" t="s">
        <v>3669</v>
      </c>
      <c r="N6508" s="108" t="s">
        <v>41260</v>
      </c>
      <c r="O6508" s="128"/>
      <c r="P6508" s="128"/>
      <c r="Q6508" s="128" t="s">
        <v>19737</v>
      </c>
      <c r="R6508" s="145"/>
      <c r="S6508" s="128"/>
      <c r="T6508" s="128" t="s">
        <v>20543</v>
      </c>
      <c r="U6508" s="128" t="s">
        <v>41261</v>
      </c>
      <c r="V6508" s="145">
        <v>6</v>
      </c>
      <c r="W6508" s="130"/>
      <c r="X6508" s="113"/>
    </row>
    <row r="6509" spans="1:24" ht="12.95" customHeight="1" x14ac:dyDescent="0.2">
      <c r="A6509" s="128">
        <v>2019</v>
      </c>
      <c r="B6509" s="128" t="s">
        <v>7318</v>
      </c>
      <c r="C6509" s="102" t="s">
        <v>41242</v>
      </c>
      <c r="D6509" s="128" t="s">
        <v>41183</v>
      </c>
      <c r="E6509" s="128" t="s">
        <v>41248</v>
      </c>
      <c r="F6509" s="155" t="s">
        <v>5657</v>
      </c>
      <c r="G6509" s="142">
        <v>16238</v>
      </c>
      <c r="H6509" s="128" t="s">
        <v>15082</v>
      </c>
      <c r="I6509" s="128" t="s">
        <v>2625</v>
      </c>
      <c r="J6509" s="128" t="s">
        <v>41262</v>
      </c>
      <c r="K6509" s="128"/>
      <c r="L6509" s="143"/>
      <c r="M6509" s="130" t="s">
        <v>3669</v>
      </c>
      <c r="N6509" s="144" t="s">
        <v>41263</v>
      </c>
      <c r="O6509" s="128" t="s">
        <v>3620</v>
      </c>
      <c r="P6509" s="128"/>
      <c r="Q6509" s="128" t="s">
        <v>17446</v>
      </c>
      <c r="R6509" s="145"/>
      <c r="S6509" s="128"/>
      <c r="T6509" s="128" t="s">
        <v>20545</v>
      </c>
      <c r="U6509" s="128" t="s">
        <v>6868</v>
      </c>
      <c r="V6509" s="145">
        <v>6</v>
      </c>
      <c r="W6509" s="130"/>
      <c r="X6509" s="113"/>
    </row>
    <row r="6510" spans="1:24" ht="12.95" customHeight="1" x14ac:dyDescent="0.2">
      <c r="A6510" s="128">
        <v>2019</v>
      </c>
      <c r="B6510" s="128" t="s">
        <v>7318</v>
      </c>
      <c r="C6510" s="102" t="s">
        <v>41242</v>
      </c>
      <c r="D6510" s="128" t="s">
        <v>41211</v>
      </c>
      <c r="E6510" s="128" t="s">
        <v>41249</v>
      </c>
      <c r="F6510" s="155" t="s">
        <v>5657</v>
      </c>
      <c r="G6510" s="142">
        <v>16335</v>
      </c>
      <c r="H6510" s="128" t="s">
        <v>2625</v>
      </c>
      <c r="I6510" s="128" t="s">
        <v>10191</v>
      </c>
      <c r="J6510" s="128" t="s">
        <v>41264</v>
      </c>
      <c r="K6510" s="128"/>
      <c r="L6510" s="143"/>
      <c r="M6510" s="130" t="s">
        <v>6453</v>
      </c>
      <c r="N6510" s="144" t="s">
        <v>41265</v>
      </c>
      <c r="O6510" s="128" t="s">
        <v>3620</v>
      </c>
      <c r="P6510" s="128" t="s">
        <v>13301</v>
      </c>
      <c r="Q6510" s="128" t="s">
        <v>20063</v>
      </c>
      <c r="R6510" s="145"/>
      <c r="S6510" s="128"/>
      <c r="T6510" s="128" t="s">
        <v>20545</v>
      </c>
      <c r="U6510" s="128" t="s">
        <v>41266</v>
      </c>
      <c r="V6510" s="145">
        <v>7.5</v>
      </c>
      <c r="W6510" s="130"/>
      <c r="X6510" s="113"/>
    </row>
    <row r="6511" spans="1:24" ht="12.95" customHeight="1" x14ac:dyDescent="0.2">
      <c r="A6511" s="128">
        <v>2019</v>
      </c>
      <c r="B6511" s="128" t="s">
        <v>7318</v>
      </c>
      <c r="C6511" s="102" t="s">
        <v>41242</v>
      </c>
      <c r="D6511" s="128" t="s">
        <v>41221</v>
      </c>
      <c r="E6511" s="128" t="s">
        <v>41250</v>
      </c>
      <c r="F6511" s="155" t="s">
        <v>5657</v>
      </c>
      <c r="G6511" s="142">
        <v>16454</v>
      </c>
      <c r="H6511" s="128" t="s">
        <v>10191</v>
      </c>
      <c r="I6511" s="128" t="s">
        <v>2625</v>
      </c>
      <c r="J6511" s="128" t="s">
        <v>41267</v>
      </c>
      <c r="K6511" s="128"/>
      <c r="L6511" s="143"/>
      <c r="M6511" s="130" t="s">
        <v>6453</v>
      </c>
      <c r="N6511" s="144" t="s">
        <v>41268</v>
      </c>
      <c r="O6511" s="128" t="s">
        <v>17449</v>
      </c>
      <c r="P6511" s="128" t="s">
        <v>9125</v>
      </c>
      <c r="Q6511" s="128" t="s">
        <v>19486</v>
      </c>
      <c r="R6511" s="145"/>
      <c r="S6511" s="128"/>
      <c r="T6511" s="128" t="s">
        <v>20545</v>
      </c>
      <c r="U6511" s="128" t="s">
        <v>41269</v>
      </c>
      <c r="V6511" s="145">
        <v>6.5</v>
      </c>
      <c r="W6511" s="130"/>
      <c r="X6511" s="113"/>
    </row>
    <row r="6512" spans="1:24" ht="12.95" customHeight="1" x14ac:dyDescent="0.2">
      <c r="A6512" s="102">
        <v>2009</v>
      </c>
      <c r="B6512" s="102" t="s">
        <v>7318</v>
      </c>
      <c r="C6512" s="103" t="s">
        <v>6940</v>
      </c>
      <c r="D6512" s="102" t="s">
        <v>6943</v>
      </c>
      <c r="E6512" s="102" t="s">
        <v>6944</v>
      </c>
      <c r="F6512" s="155" t="s">
        <v>5657</v>
      </c>
      <c r="G6512" s="105">
        <v>16231</v>
      </c>
      <c r="H6512" s="102" t="s">
        <v>11819</v>
      </c>
      <c r="I6512" s="102" t="s">
        <v>10191</v>
      </c>
      <c r="J6512" s="102" t="s">
        <v>15176</v>
      </c>
      <c r="K6512" s="102"/>
      <c r="L6512" s="111"/>
      <c r="M6512" s="107" t="s">
        <v>5509</v>
      </c>
      <c r="N6512" s="108" t="s">
        <v>15177</v>
      </c>
      <c r="O6512" s="102"/>
      <c r="P6512" s="39"/>
      <c r="Q6512" s="39" t="s">
        <v>16852</v>
      </c>
      <c r="R6512" s="109"/>
      <c r="S6512" s="102"/>
      <c r="T6512" s="102" t="s">
        <v>20547</v>
      </c>
      <c r="U6512" s="102"/>
      <c r="V6512" s="109">
        <v>5</v>
      </c>
      <c r="W6512" s="107"/>
      <c r="X6512" s="113"/>
    </row>
    <row r="6513" spans="1:24" ht="12.95" customHeight="1" x14ac:dyDescent="0.2">
      <c r="A6513" s="102">
        <v>2009</v>
      </c>
      <c r="B6513" s="102" t="s">
        <v>7318</v>
      </c>
      <c r="C6513" s="102" t="s">
        <v>6940</v>
      </c>
      <c r="D6513" s="102" t="s">
        <v>6941</v>
      </c>
      <c r="E6513" s="102" t="s">
        <v>6942</v>
      </c>
      <c r="F6513" s="155" t="s">
        <v>5657</v>
      </c>
      <c r="G6513" s="105">
        <v>16236</v>
      </c>
      <c r="H6513" s="102" t="s">
        <v>11819</v>
      </c>
      <c r="I6513" s="102" t="s">
        <v>10191</v>
      </c>
      <c r="J6513" s="102" t="s">
        <v>15178</v>
      </c>
      <c r="K6513" s="102"/>
      <c r="L6513" s="111"/>
      <c r="M6513" s="107" t="s">
        <v>9774</v>
      </c>
      <c r="N6513" s="108" t="s">
        <v>15177</v>
      </c>
      <c r="O6513" s="102"/>
      <c r="P6513" s="39"/>
      <c r="Q6513" s="39" t="s">
        <v>19527</v>
      </c>
      <c r="R6513" s="109"/>
      <c r="S6513" s="102"/>
      <c r="T6513" s="102" t="s">
        <v>20547</v>
      </c>
      <c r="U6513" s="102"/>
      <c r="V6513" s="109">
        <v>5.5</v>
      </c>
      <c r="W6513" s="107"/>
      <c r="X6513" s="113"/>
    </row>
    <row r="6514" spans="1:24" ht="12.95" customHeight="1" x14ac:dyDescent="0.2">
      <c r="A6514" s="102">
        <v>2009</v>
      </c>
      <c r="B6514" s="102" t="s">
        <v>7318</v>
      </c>
      <c r="C6514" s="102" t="s">
        <v>6940</v>
      </c>
      <c r="D6514" s="102" t="s">
        <v>14344</v>
      </c>
      <c r="E6514" s="102" t="s">
        <v>15179</v>
      </c>
      <c r="F6514" s="155" t="s">
        <v>5657</v>
      </c>
      <c r="G6514" s="105">
        <v>16235</v>
      </c>
      <c r="H6514" s="102" t="s">
        <v>11819</v>
      </c>
      <c r="I6514" s="102" t="s">
        <v>10191</v>
      </c>
      <c r="J6514" s="102" t="s">
        <v>802</v>
      </c>
      <c r="K6514" s="102"/>
      <c r="L6514" s="111"/>
      <c r="M6514" s="107" t="s">
        <v>5509</v>
      </c>
      <c r="N6514" s="108" t="s">
        <v>2362</v>
      </c>
      <c r="O6514" s="102"/>
      <c r="P6514" s="39"/>
      <c r="Q6514" s="39" t="s">
        <v>16121</v>
      </c>
      <c r="R6514" s="109"/>
      <c r="S6514" s="102"/>
      <c r="T6514" s="102" t="s">
        <v>20547</v>
      </c>
      <c r="U6514" s="102"/>
      <c r="V6514" s="109">
        <v>6</v>
      </c>
      <c r="W6514" s="107"/>
      <c r="X6514" s="113"/>
    </row>
    <row r="6515" spans="1:24" ht="12.95" customHeight="1" x14ac:dyDescent="0.2">
      <c r="A6515" s="128">
        <v>2020</v>
      </c>
      <c r="B6515" s="102" t="s">
        <v>7318</v>
      </c>
      <c r="C6515" s="164" t="s">
        <v>42617</v>
      </c>
      <c r="D6515" s="128" t="s">
        <v>281</v>
      </c>
      <c r="E6515" s="128" t="s">
        <v>42618</v>
      </c>
      <c r="F6515" s="155" t="s">
        <v>5657</v>
      </c>
      <c r="G6515" s="142">
        <v>13744</v>
      </c>
      <c r="H6515" s="128" t="s">
        <v>2625</v>
      </c>
      <c r="I6515" s="128" t="s">
        <v>14944</v>
      </c>
      <c r="J6515" s="128" t="s">
        <v>5427</v>
      </c>
      <c r="K6515" s="128"/>
      <c r="L6515" s="143"/>
      <c r="M6515" s="130" t="s">
        <v>34970</v>
      </c>
      <c r="N6515" s="153" t="s">
        <v>42626</v>
      </c>
      <c r="O6515" s="128" t="s">
        <v>162</v>
      </c>
      <c r="P6515" s="128"/>
      <c r="Q6515" s="128" t="s">
        <v>19806</v>
      </c>
      <c r="R6515" s="145"/>
      <c r="S6515" s="128"/>
      <c r="T6515" s="128" t="s">
        <v>8947</v>
      </c>
      <c r="U6515" s="128" t="s">
        <v>42629</v>
      </c>
      <c r="V6515" s="145">
        <v>6.5</v>
      </c>
      <c r="W6515" s="130"/>
      <c r="X6515" s="113"/>
    </row>
    <row r="6516" spans="1:24" ht="12.95" customHeight="1" x14ac:dyDescent="0.2">
      <c r="A6516" s="128">
        <v>2020</v>
      </c>
      <c r="B6516" s="102" t="s">
        <v>7318</v>
      </c>
      <c r="C6516" s="102" t="s">
        <v>42617</v>
      </c>
      <c r="D6516" s="128" t="s">
        <v>42627</v>
      </c>
      <c r="E6516" s="128" t="s">
        <v>42619</v>
      </c>
      <c r="F6516" s="155" t="s">
        <v>5657</v>
      </c>
      <c r="G6516" s="142">
        <v>13799</v>
      </c>
      <c r="H6516" s="128" t="s">
        <v>2625</v>
      </c>
      <c r="I6516" s="128" t="s">
        <v>14944</v>
      </c>
      <c r="J6516" s="128" t="s">
        <v>5427</v>
      </c>
      <c r="K6516" s="128"/>
      <c r="L6516" s="143"/>
      <c r="M6516" s="130" t="s">
        <v>40540</v>
      </c>
      <c r="N6516" s="153" t="s">
        <v>42628</v>
      </c>
      <c r="O6516" s="128" t="s">
        <v>10189</v>
      </c>
      <c r="P6516" s="128" t="s">
        <v>9125</v>
      </c>
      <c r="Q6516" s="128" t="s">
        <v>16520</v>
      </c>
      <c r="R6516" s="145"/>
      <c r="S6516" s="128"/>
      <c r="T6516" s="128" t="s">
        <v>8947</v>
      </c>
      <c r="U6516" s="128" t="s">
        <v>42630</v>
      </c>
      <c r="V6516" s="145">
        <v>5.5</v>
      </c>
      <c r="W6516" s="130"/>
      <c r="X6516" s="113"/>
    </row>
    <row r="6517" spans="1:24" ht="12.95" customHeight="1" x14ac:dyDescent="0.2">
      <c r="A6517" s="128">
        <v>2020</v>
      </c>
      <c r="B6517" s="102" t="s">
        <v>7318</v>
      </c>
      <c r="C6517" s="102" t="s">
        <v>42617</v>
      </c>
      <c r="D6517" s="128" t="s">
        <v>42631</v>
      </c>
      <c r="E6517" s="128" t="s">
        <v>42620</v>
      </c>
      <c r="F6517" s="155" t="s">
        <v>5657</v>
      </c>
      <c r="G6517" s="142">
        <v>15335</v>
      </c>
      <c r="H6517" s="102" t="s">
        <v>42632</v>
      </c>
      <c r="I6517" s="128" t="s">
        <v>2625</v>
      </c>
      <c r="J6517" s="128" t="s">
        <v>42633</v>
      </c>
      <c r="K6517" s="128"/>
      <c r="L6517" s="143"/>
      <c r="M6517" s="130" t="s">
        <v>40540</v>
      </c>
      <c r="N6517" s="153" t="s">
        <v>42634</v>
      </c>
      <c r="O6517" s="128"/>
      <c r="P6517" s="128"/>
      <c r="Q6517" s="128" t="s">
        <v>19089</v>
      </c>
      <c r="R6517" s="145"/>
      <c r="S6517" s="128"/>
      <c r="T6517" s="128" t="s">
        <v>20545</v>
      </c>
      <c r="U6517" s="128" t="s">
        <v>42638</v>
      </c>
      <c r="V6517" s="145">
        <v>5.5</v>
      </c>
      <c r="W6517" s="130"/>
      <c r="X6517" s="113"/>
    </row>
    <row r="6518" spans="1:24" ht="12.95" customHeight="1" x14ac:dyDescent="0.2">
      <c r="A6518" s="128">
        <v>2020</v>
      </c>
      <c r="B6518" s="102" t="s">
        <v>7318</v>
      </c>
      <c r="C6518" s="102" t="s">
        <v>42617</v>
      </c>
      <c r="D6518" s="128" t="s">
        <v>42635</v>
      </c>
      <c r="E6518" s="128" t="s">
        <v>42621</v>
      </c>
      <c r="F6518" s="155" t="s">
        <v>5657</v>
      </c>
      <c r="G6518" s="142">
        <v>15402</v>
      </c>
      <c r="H6518" s="102" t="s">
        <v>2625</v>
      </c>
      <c r="I6518" s="102" t="s">
        <v>30788</v>
      </c>
      <c r="J6518" s="128" t="s">
        <v>42636</v>
      </c>
      <c r="K6518" s="128"/>
      <c r="L6518" s="143"/>
      <c r="M6518" s="130" t="s">
        <v>20168</v>
      </c>
      <c r="N6518" s="153" t="s">
        <v>42637</v>
      </c>
      <c r="O6518" s="128" t="s">
        <v>325</v>
      </c>
      <c r="P6518" s="128" t="s">
        <v>162</v>
      </c>
      <c r="Q6518" s="128" t="s">
        <v>18159</v>
      </c>
      <c r="R6518" s="145"/>
      <c r="S6518" s="128"/>
      <c r="T6518" s="128" t="s">
        <v>21409</v>
      </c>
      <c r="U6518" s="128" t="s">
        <v>42638</v>
      </c>
      <c r="V6518" s="145">
        <v>4.5</v>
      </c>
      <c r="W6518" s="130"/>
      <c r="X6518" s="113"/>
    </row>
    <row r="6519" spans="1:24" ht="12.95" customHeight="1" x14ac:dyDescent="0.2">
      <c r="A6519" s="128">
        <v>2020</v>
      </c>
      <c r="B6519" s="102" t="s">
        <v>7318</v>
      </c>
      <c r="C6519" s="102" t="s">
        <v>42617</v>
      </c>
      <c r="D6519" s="128" t="s">
        <v>42639</v>
      </c>
      <c r="E6519" s="128" t="s">
        <v>42622</v>
      </c>
      <c r="F6519" s="155" t="s">
        <v>5657</v>
      </c>
      <c r="G6519" s="142">
        <v>15404</v>
      </c>
      <c r="H6519" s="102" t="s">
        <v>30643</v>
      </c>
      <c r="I6519" s="128" t="s">
        <v>2625</v>
      </c>
      <c r="J6519" s="128" t="s">
        <v>42640</v>
      </c>
      <c r="K6519" s="128"/>
      <c r="L6519" s="143"/>
      <c r="M6519" s="130" t="s">
        <v>20168</v>
      </c>
      <c r="N6519" s="153" t="s">
        <v>41263</v>
      </c>
      <c r="O6519" s="128"/>
      <c r="P6519" s="128"/>
      <c r="Q6519" s="128" t="s">
        <v>15832</v>
      </c>
      <c r="R6519" s="145"/>
      <c r="S6519" s="128"/>
      <c r="T6519" s="128" t="s">
        <v>21409</v>
      </c>
      <c r="U6519" s="128" t="s">
        <v>42641</v>
      </c>
      <c r="V6519" s="145">
        <v>6.5</v>
      </c>
      <c r="W6519" s="130"/>
      <c r="X6519" s="113"/>
    </row>
    <row r="6520" spans="1:24" ht="12.95" customHeight="1" x14ac:dyDescent="0.2">
      <c r="A6520" s="128">
        <v>2020</v>
      </c>
      <c r="B6520" s="102" t="s">
        <v>7318</v>
      </c>
      <c r="C6520" s="102" t="s">
        <v>42617</v>
      </c>
      <c r="D6520" s="128" t="s">
        <v>42642</v>
      </c>
      <c r="E6520" s="128" t="s">
        <v>42623</v>
      </c>
      <c r="F6520" s="155" t="s">
        <v>5657</v>
      </c>
      <c r="G6520" s="142">
        <v>15419</v>
      </c>
      <c r="H6520" s="128" t="s">
        <v>14944</v>
      </c>
      <c r="I6520" s="128" t="s">
        <v>2625</v>
      </c>
      <c r="J6520" s="128" t="s">
        <v>5358</v>
      </c>
      <c r="K6520" s="128"/>
      <c r="L6520" s="143"/>
      <c r="M6520" s="130" t="s">
        <v>20168</v>
      </c>
      <c r="N6520" s="153" t="s">
        <v>41263</v>
      </c>
      <c r="O6520" s="128"/>
      <c r="P6520" s="128" t="s">
        <v>9125</v>
      </c>
      <c r="Q6520" s="128" t="s">
        <v>15832</v>
      </c>
      <c r="R6520" s="145"/>
      <c r="S6520" s="128"/>
      <c r="T6520" s="128" t="s">
        <v>20543</v>
      </c>
      <c r="U6520" s="128" t="s">
        <v>42643</v>
      </c>
      <c r="V6520" s="145">
        <v>6.5</v>
      </c>
      <c r="W6520" s="130"/>
      <c r="X6520" s="113"/>
    </row>
    <row r="6521" spans="1:24" ht="12.95" customHeight="1" x14ac:dyDescent="0.2">
      <c r="A6521" s="128">
        <v>2020</v>
      </c>
      <c r="B6521" s="102" t="s">
        <v>7318</v>
      </c>
      <c r="C6521" s="102" t="s">
        <v>42617</v>
      </c>
      <c r="D6521" s="128" t="s">
        <v>42644</v>
      </c>
      <c r="E6521" s="128" t="s">
        <v>42624</v>
      </c>
      <c r="F6521" s="155" t="s">
        <v>5657</v>
      </c>
      <c r="G6521" s="142">
        <v>15580</v>
      </c>
      <c r="H6521" s="102" t="s">
        <v>30643</v>
      </c>
      <c r="I6521" s="128" t="s">
        <v>2625</v>
      </c>
      <c r="J6521" s="128" t="s">
        <v>42645</v>
      </c>
      <c r="K6521" s="128"/>
      <c r="L6521" s="143"/>
      <c r="M6521" s="130" t="s">
        <v>20168</v>
      </c>
      <c r="N6521" s="153" t="s">
        <v>41255</v>
      </c>
      <c r="O6521" s="128"/>
      <c r="P6521" s="128" t="s">
        <v>9160</v>
      </c>
      <c r="Q6521" s="128" t="s">
        <v>16805</v>
      </c>
      <c r="R6521" s="145"/>
      <c r="S6521" s="128"/>
      <c r="T6521" s="128" t="s">
        <v>21291</v>
      </c>
      <c r="U6521" s="128" t="s">
        <v>42638</v>
      </c>
      <c r="V6521" s="145">
        <v>6.5</v>
      </c>
      <c r="W6521" s="130"/>
      <c r="X6521" s="113"/>
    </row>
    <row r="6522" spans="1:24" ht="12.95" customHeight="1" x14ac:dyDescent="0.2">
      <c r="A6522" s="128">
        <v>2020</v>
      </c>
      <c r="B6522" s="102" t="s">
        <v>7318</v>
      </c>
      <c r="C6522" s="102" t="s">
        <v>42617</v>
      </c>
      <c r="D6522" s="128" t="s">
        <v>42646</v>
      </c>
      <c r="E6522" s="128" t="s">
        <v>42625</v>
      </c>
      <c r="F6522" s="155" t="s">
        <v>5657</v>
      </c>
      <c r="G6522" s="142">
        <v>16159</v>
      </c>
      <c r="H6522" s="128" t="s">
        <v>13336</v>
      </c>
      <c r="I6522" s="128" t="s">
        <v>2625</v>
      </c>
      <c r="J6522" s="128" t="s">
        <v>42647</v>
      </c>
      <c r="K6522" s="128"/>
      <c r="L6522" s="143"/>
      <c r="M6522" s="130" t="s">
        <v>3669</v>
      </c>
      <c r="N6522" s="153" t="s">
        <v>42648</v>
      </c>
      <c r="O6522" s="128"/>
      <c r="P6522" s="128"/>
      <c r="Q6522" s="128" t="s">
        <v>19259</v>
      </c>
      <c r="R6522" s="145"/>
      <c r="S6522" s="128"/>
      <c r="T6522" s="128" t="s">
        <v>20544</v>
      </c>
      <c r="U6522" s="128" t="s">
        <v>42649</v>
      </c>
      <c r="V6522" s="145">
        <v>6.5</v>
      </c>
      <c r="W6522" s="130"/>
      <c r="X6522" s="113"/>
    </row>
    <row r="6523" spans="1:24" ht="12.95" customHeight="1" x14ac:dyDescent="0.2">
      <c r="A6523" s="102">
        <v>2010</v>
      </c>
      <c r="B6523" s="102" t="s">
        <v>7318</v>
      </c>
      <c r="C6523" s="103" t="s">
        <v>3216</v>
      </c>
      <c r="D6523" s="102" t="s">
        <v>8799</v>
      </c>
      <c r="E6523" s="102" t="s">
        <v>9038</v>
      </c>
      <c r="F6523" s="155" t="s">
        <v>5657</v>
      </c>
      <c r="G6523" s="105">
        <v>15888</v>
      </c>
      <c r="H6523" s="102" t="s">
        <v>7198</v>
      </c>
      <c r="I6523" s="102" t="s">
        <v>10191</v>
      </c>
      <c r="J6523" s="102" t="s">
        <v>14355</v>
      </c>
      <c r="K6523" s="102"/>
      <c r="L6523" s="133" t="s">
        <v>11022</v>
      </c>
      <c r="M6523" s="107"/>
      <c r="N6523" s="112"/>
      <c r="O6523" s="102"/>
      <c r="P6523" s="39"/>
      <c r="Q6523" s="39"/>
      <c r="R6523" s="109"/>
      <c r="S6523" s="102"/>
      <c r="T6523" s="102" t="s">
        <v>21275</v>
      </c>
      <c r="U6523" s="102"/>
      <c r="V6523" s="109">
        <v>11.5</v>
      </c>
      <c r="W6523" s="107"/>
      <c r="X6523" s="113"/>
    </row>
    <row r="6524" spans="1:24" ht="12.95" customHeight="1" x14ac:dyDescent="0.2">
      <c r="A6524" s="102">
        <v>2010</v>
      </c>
      <c r="B6524" s="102" t="s">
        <v>7318</v>
      </c>
      <c r="C6524" s="102" t="s">
        <v>3216</v>
      </c>
      <c r="D6524" s="102" t="s">
        <v>11020</v>
      </c>
      <c r="E6524" s="102" t="s">
        <v>3018</v>
      </c>
      <c r="F6524" s="155" t="s">
        <v>5657</v>
      </c>
      <c r="G6524" s="105">
        <v>14491</v>
      </c>
      <c r="H6524" s="102" t="s">
        <v>30796</v>
      </c>
      <c r="I6524" s="102" t="s">
        <v>31850</v>
      </c>
      <c r="J6524" s="102" t="s">
        <v>19788</v>
      </c>
      <c r="K6524" s="102"/>
      <c r="L6524" s="111"/>
      <c r="M6524" s="109">
        <v>0.5</v>
      </c>
      <c r="N6524" s="125" t="s">
        <v>8798</v>
      </c>
      <c r="O6524" s="102" t="s">
        <v>12252</v>
      </c>
      <c r="P6524" s="39"/>
      <c r="Q6524" s="39" t="s">
        <v>19625</v>
      </c>
      <c r="R6524" s="109"/>
      <c r="S6524" s="102"/>
      <c r="T6524" s="102" t="s">
        <v>20541</v>
      </c>
      <c r="U6524" s="102"/>
      <c r="V6524" s="109">
        <v>4.5</v>
      </c>
      <c r="W6524" s="107"/>
      <c r="X6524" s="113"/>
    </row>
    <row r="6525" spans="1:24" ht="12.95" customHeight="1" x14ac:dyDescent="0.2">
      <c r="A6525" s="102">
        <v>2010</v>
      </c>
      <c r="B6525" s="102" t="s">
        <v>7318</v>
      </c>
      <c r="C6525" s="102" t="s">
        <v>3216</v>
      </c>
      <c r="D6525" s="102" t="s">
        <v>13777</v>
      </c>
      <c r="E6525" s="102" t="s">
        <v>3025</v>
      </c>
      <c r="F6525" s="155" t="s">
        <v>5657</v>
      </c>
      <c r="G6525" s="105">
        <v>14493</v>
      </c>
      <c r="H6525" s="102" t="s">
        <v>31850</v>
      </c>
      <c r="I6525" s="102" t="s">
        <v>30796</v>
      </c>
      <c r="J6525" s="102" t="s">
        <v>19789</v>
      </c>
      <c r="K6525" s="102"/>
      <c r="L6525" s="111"/>
      <c r="M6525" s="109">
        <v>0.75</v>
      </c>
      <c r="N6525" s="125" t="s">
        <v>6158</v>
      </c>
      <c r="O6525" s="102"/>
      <c r="P6525" s="39" t="s">
        <v>9125</v>
      </c>
      <c r="Q6525" s="39" t="s">
        <v>19101</v>
      </c>
      <c r="R6525" s="109"/>
      <c r="S6525" s="102"/>
      <c r="T6525" s="102" t="s">
        <v>20541</v>
      </c>
      <c r="U6525" s="102"/>
      <c r="V6525" s="109">
        <v>6</v>
      </c>
      <c r="W6525" s="107"/>
      <c r="X6525" s="113"/>
    </row>
    <row r="6526" spans="1:24" ht="12.95" customHeight="1" x14ac:dyDescent="0.2">
      <c r="A6526" s="102">
        <v>2010</v>
      </c>
      <c r="B6526" s="102" t="s">
        <v>7318</v>
      </c>
      <c r="C6526" s="102" t="s">
        <v>3216</v>
      </c>
      <c r="D6526" s="102" t="s">
        <v>7022</v>
      </c>
      <c r="E6526" s="102" t="s">
        <v>3019</v>
      </c>
      <c r="F6526" s="155" t="s">
        <v>5657</v>
      </c>
      <c r="G6526" s="105">
        <v>15458</v>
      </c>
      <c r="H6526" s="102" t="s">
        <v>11819</v>
      </c>
      <c r="I6526" s="102" t="s">
        <v>10103</v>
      </c>
      <c r="J6526" s="102" t="s">
        <v>7023</v>
      </c>
      <c r="K6526" s="102"/>
      <c r="L6526" s="111"/>
      <c r="M6526" s="109">
        <v>1</v>
      </c>
      <c r="N6526" s="125" t="s">
        <v>11019</v>
      </c>
      <c r="O6526" s="102"/>
      <c r="P6526" s="39"/>
      <c r="Q6526" s="39" t="s">
        <v>16873</v>
      </c>
      <c r="R6526" s="109"/>
      <c r="S6526" s="102"/>
      <c r="T6526" s="102" t="s">
        <v>7789</v>
      </c>
      <c r="U6526" s="102" t="s">
        <v>14602</v>
      </c>
      <c r="V6526" s="109">
        <v>14</v>
      </c>
      <c r="W6526" s="107"/>
      <c r="X6526" s="113"/>
    </row>
    <row r="6527" spans="1:24" ht="12.95" customHeight="1" x14ac:dyDescent="0.2">
      <c r="A6527" s="102">
        <v>2010</v>
      </c>
      <c r="B6527" s="102" t="s">
        <v>7318</v>
      </c>
      <c r="C6527" s="102" t="s">
        <v>3216</v>
      </c>
      <c r="D6527" s="102" t="s">
        <v>13778</v>
      </c>
      <c r="E6527" s="102" t="s">
        <v>3020</v>
      </c>
      <c r="F6527" s="155" t="s">
        <v>5657</v>
      </c>
      <c r="G6527" s="105">
        <v>15897</v>
      </c>
      <c r="H6527" s="102" t="s">
        <v>7198</v>
      </c>
      <c r="I6527" s="102" t="s">
        <v>10191</v>
      </c>
      <c r="J6527" s="102" t="s">
        <v>14355</v>
      </c>
      <c r="K6527" s="102"/>
      <c r="L6527" s="111"/>
      <c r="M6527" s="109">
        <v>1</v>
      </c>
      <c r="N6527" s="112" t="s">
        <v>8798</v>
      </c>
      <c r="O6527" s="102"/>
      <c r="P6527" s="39" t="s">
        <v>15928</v>
      </c>
      <c r="Q6527" s="39" t="s">
        <v>19790</v>
      </c>
      <c r="R6527" s="109"/>
      <c r="S6527" s="102"/>
      <c r="T6527" s="102" t="s">
        <v>21275</v>
      </c>
      <c r="U6527" s="102" t="s">
        <v>10938</v>
      </c>
      <c r="V6527" s="109">
        <v>5.5</v>
      </c>
      <c r="W6527" s="107"/>
      <c r="X6527" s="113"/>
    </row>
    <row r="6528" spans="1:24" ht="12.95" customHeight="1" x14ac:dyDescent="0.2">
      <c r="A6528" s="102">
        <v>2010</v>
      </c>
      <c r="B6528" s="102" t="s">
        <v>7318</v>
      </c>
      <c r="C6528" s="102" t="s">
        <v>3216</v>
      </c>
      <c r="D6528" s="102" t="s">
        <v>13779</v>
      </c>
      <c r="E6528" s="102" t="s">
        <v>3021</v>
      </c>
      <c r="F6528" s="155" t="s">
        <v>5657</v>
      </c>
      <c r="G6528" s="105">
        <v>15898</v>
      </c>
      <c r="H6528" s="102" t="s">
        <v>10191</v>
      </c>
      <c r="I6528" s="102" t="s">
        <v>6489</v>
      </c>
      <c r="J6528" s="102" t="s">
        <v>14355</v>
      </c>
      <c r="K6528" s="102"/>
      <c r="L6528" s="111"/>
      <c r="M6528" s="109">
        <v>1</v>
      </c>
      <c r="N6528" s="112" t="s">
        <v>8798</v>
      </c>
      <c r="O6528" s="102" t="s">
        <v>325</v>
      </c>
      <c r="P6528" s="39" t="s">
        <v>9125</v>
      </c>
      <c r="Q6528" s="39" t="s">
        <v>19695</v>
      </c>
      <c r="R6528" s="109"/>
      <c r="S6528" s="102"/>
      <c r="T6528" s="102" t="s">
        <v>21275</v>
      </c>
      <c r="U6528" s="102"/>
      <c r="V6528" s="109">
        <v>6</v>
      </c>
      <c r="W6528" s="107"/>
      <c r="X6528" s="113"/>
    </row>
    <row r="6529" spans="1:24" ht="12.95" customHeight="1" x14ac:dyDescent="0.2">
      <c r="A6529" s="102">
        <v>2010</v>
      </c>
      <c r="B6529" s="102" t="s">
        <v>7318</v>
      </c>
      <c r="C6529" s="102" t="s">
        <v>3216</v>
      </c>
      <c r="D6529" s="102" t="s">
        <v>10734</v>
      </c>
      <c r="E6529" s="102" t="s">
        <v>3022</v>
      </c>
      <c r="F6529" s="155" t="s">
        <v>5657</v>
      </c>
      <c r="G6529" s="105">
        <v>16316</v>
      </c>
      <c r="H6529" s="102" t="s">
        <v>10191</v>
      </c>
      <c r="I6529" s="102" t="s">
        <v>11819</v>
      </c>
      <c r="J6529" s="102" t="s">
        <v>8797</v>
      </c>
      <c r="K6529" s="102"/>
      <c r="L6529" s="111"/>
      <c r="M6529" s="109">
        <v>1</v>
      </c>
      <c r="N6529" s="112" t="s">
        <v>8798</v>
      </c>
      <c r="O6529" s="102"/>
      <c r="P6529" s="39"/>
      <c r="Q6529" s="39"/>
      <c r="R6529" s="109"/>
      <c r="S6529" s="102"/>
      <c r="T6529" s="102" t="s">
        <v>20547</v>
      </c>
      <c r="U6529" s="102"/>
      <c r="V6529" s="109">
        <v>7</v>
      </c>
      <c r="W6529" s="107"/>
      <c r="X6529" s="113"/>
    </row>
    <row r="6530" spans="1:24" ht="12.95" customHeight="1" x14ac:dyDescent="0.2">
      <c r="A6530" s="102">
        <v>2010</v>
      </c>
      <c r="B6530" s="102" t="s">
        <v>7318</v>
      </c>
      <c r="C6530" s="102" t="s">
        <v>3216</v>
      </c>
      <c r="D6530" s="102" t="s">
        <v>13997</v>
      </c>
      <c r="E6530" s="102" t="s">
        <v>3023</v>
      </c>
      <c r="F6530" s="155" t="s">
        <v>5657</v>
      </c>
      <c r="G6530" s="105">
        <v>16397</v>
      </c>
      <c r="H6530" s="102" t="s">
        <v>30791</v>
      </c>
      <c r="I6530" s="102" t="s">
        <v>4890</v>
      </c>
      <c r="J6530" s="102" t="s">
        <v>19791</v>
      </c>
      <c r="K6530" s="102"/>
      <c r="L6530" s="111"/>
      <c r="M6530" s="109">
        <v>0.75</v>
      </c>
      <c r="N6530" s="125" t="s">
        <v>11021</v>
      </c>
      <c r="O6530" s="102" t="s">
        <v>15906</v>
      </c>
      <c r="P6530" s="39" t="s">
        <v>9125</v>
      </c>
      <c r="Q6530" s="39" t="s">
        <v>19131</v>
      </c>
      <c r="R6530" s="109"/>
      <c r="S6530" s="102"/>
      <c r="T6530" s="102" t="s">
        <v>20547</v>
      </c>
      <c r="U6530" s="102"/>
      <c r="V6530" s="109">
        <v>6</v>
      </c>
      <c r="W6530" s="107"/>
      <c r="X6530" s="113"/>
    </row>
    <row r="6531" spans="1:24" ht="12.95" customHeight="1" x14ac:dyDescent="0.2">
      <c r="A6531" s="102">
        <v>2010</v>
      </c>
      <c r="B6531" s="102" t="s">
        <v>7318</v>
      </c>
      <c r="C6531" s="102" t="s">
        <v>3216</v>
      </c>
      <c r="D6531" s="102" t="s">
        <v>7024</v>
      </c>
      <c r="E6531" s="102" t="s">
        <v>3024</v>
      </c>
      <c r="F6531" s="155" t="s">
        <v>5657</v>
      </c>
      <c r="G6531" s="105">
        <v>16405</v>
      </c>
      <c r="H6531" s="115" t="s">
        <v>11819</v>
      </c>
      <c r="I6531" s="102" t="s">
        <v>10191</v>
      </c>
      <c r="J6531" s="102" t="s">
        <v>13776</v>
      </c>
      <c r="K6531" s="102"/>
      <c r="L6531" s="111"/>
      <c r="M6531" s="109">
        <v>2</v>
      </c>
      <c r="N6531" s="112" t="s">
        <v>18546</v>
      </c>
      <c r="O6531" s="102"/>
      <c r="P6531" s="39"/>
      <c r="Q6531" s="39" t="s">
        <v>16140</v>
      </c>
      <c r="R6531" s="109"/>
      <c r="S6531" s="102" t="s">
        <v>8315</v>
      </c>
      <c r="T6531" s="102" t="s">
        <v>20547</v>
      </c>
      <c r="U6531" s="102"/>
      <c r="V6531" s="109">
        <v>6</v>
      </c>
      <c r="W6531" s="107"/>
      <c r="X6531" s="113"/>
    </row>
    <row r="6532" spans="1:24" ht="12.95" customHeight="1" x14ac:dyDescent="0.2">
      <c r="A6532" s="128">
        <v>1998</v>
      </c>
      <c r="B6532" s="128" t="s">
        <v>7318</v>
      </c>
      <c r="C6532" s="197" t="s">
        <v>13047</v>
      </c>
      <c r="D6532" s="128" t="s">
        <v>12147</v>
      </c>
      <c r="E6532" s="128" t="s">
        <v>6411</v>
      </c>
      <c r="F6532" s="104" t="s">
        <v>14834</v>
      </c>
      <c r="G6532" s="142">
        <v>16547</v>
      </c>
      <c r="H6532" s="140" t="s">
        <v>11819</v>
      </c>
      <c r="I6532" s="128" t="s">
        <v>10103</v>
      </c>
      <c r="J6532" s="128" t="s">
        <v>12148</v>
      </c>
      <c r="K6532" s="128"/>
      <c r="L6532" s="143"/>
      <c r="M6532" s="145">
        <v>4.5</v>
      </c>
      <c r="N6532" s="144" t="s">
        <v>32718</v>
      </c>
      <c r="O6532" s="128" t="s">
        <v>19238</v>
      </c>
      <c r="P6532" s="128" t="s">
        <v>9125</v>
      </c>
      <c r="Q6532" s="128" t="s">
        <v>28197</v>
      </c>
      <c r="R6532" s="145"/>
      <c r="S6532" s="128" t="s">
        <v>8315</v>
      </c>
      <c r="T6532" s="128" t="s">
        <v>7789</v>
      </c>
      <c r="U6532" s="128" t="s">
        <v>28198</v>
      </c>
      <c r="V6532" s="145">
        <v>12</v>
      </c>
      <c r="W6532" s="130"/>
      <c r="X6532" s="113"/>
    </row>
    <row r="6533" spans="1:24" ht="12.95" customHeight="1" x14ac:dyDescent="0.2">
      <c r="A6533" s="128">
        <v>1998</v>
      </c>
      <c r="B6533" s="128" t="s">
        <v>7318</v>
      </c>
      <c r="C6533" s="128" t="s">
        <v>13047</v>
      </c>
      <c r="D6533" s="128" t="s">
        <v>14254</v>
      </c>
      <c r="E6533" s="128" t="s">
        <v>4213</v>
      </c>
      <c r="F6533" s="104" t="s">
        <v>14834</v>
      </c>
      <c r="G6533" s="142">
        <v>15892</v>
      </c>
      <c r="H6533" s="140" t="s">
        <v>10103</v>
      </c>
      <c r="I6533" s="128" t="s">
        <v>11819</v>
      </c>
      <c r="J6533" s="128" t="s">
        <v>28199</v>
      </c>
      <c r="K6533" s="128"/>
      <c r="L6533" s="143"/>
      <c r="M6533" s="145">
        <v>3</v>
      </c>
      <c r="N6533" s="144" t="s">
        <v>16505</v>
      </c>
      <c r="O6533" s="128" t="s">
        <v>325</v>
      </c>
      <c r="P6533" s="128" t="s">
        <v>8076</v>
      </c>
      <c r="Q6533" s="128" t="s">
        <v>16733</v>
      </c>
      <c r="R6533" s="145"/>
      <c r="S6533" s="128"/>
      <c r="T6533" s="128" t="s">
        <v>7789</v>
      </c>
      <c r="U6533" s="128" t="s">
        <v>28200</v>
      </c>
      <c r="V6533" s="145">
        <v>10.5</v>
      </c>
      <c r="W6533" s="130"/>
      <c r="X6533" s="113"/>
    </row>
    <row r="6534" spans="1:24" ht="12.95" customHeight="1" x14ac:dyDescent="0.2">
      <c r="A6534" s="128">
        <v>1998</v>
      </c>
      <c r="B6534" s="128" t="s">
        <v>7318</v>
      </c>
      <c r="C6534" s="128" t="s">
        <v>13047</v>
      </c>
      <c r="D6534" s="128" t="s">
        <v>3946</v>
      </c>
      <c r="E6534" s="128" t="s">
        <v>4692</v>
      </c>
      <c r="F6534" s="104" t="s">
        <v>14834</v>
      </c>
      <c r="G6534" s="142">
        <v>16439</v>
      </c>
      <c r="H6534" s="140" t="s">
        <v>10191</v>
      </c>
      <c r="I6534" s="128" t="s">
        <v>11819</v>
      </c>
      <c r="J6534" s="128" t="s">
        <v>28201</v>
      </c>
      <c r="K6534" s="128"/>
      <c r="L6534" s="143" t="s">
        <v>35051</v>
      </c>
      <c r="M6534" s="145">
        <v>2</v>
      </c>
      <c r="N6534" s="144" t="s">
        <v>16506</v>
      </c>
      <c r="O6534" s="128" t="s">
        <v>20675</v>
      </c>
      <c r="P6534" s="128"/>
      <c r="Q6534" s="128" t="s">
        <v>19677</v>
      </c>
      <c r="R6534" s="145"/>
      <c r="S6534" s="128" t="s">
        <v>9435</v>
      </c>
      <c r="T6534" s="128" t="s">
        <v>20546</v>
      </c>
      <c r="U6534" s="128" t="s">
        <v>28202</v>
      </c>
      <c r="V6534" s="145">
        <v>8.5</v>
      </c>
      <c r="W6534" s="130"/>
      <c r="X6534" s="113"/>
    </row>
    <row r="6535" spans="1:24" ht="12.95" customHeight="1" x14ac:dyDescent="0.2">
      <c r="A6535" s="128">
        <v>1998</v>
      </c>
      <c r="B6535" s="128" t="s">
        <v>7318</v>
      </c>
      <c r="C6535" s="128" t="s">
        <v>13047</v>
      </c>
      <c r="D6535" s="128" t="s">
        <v>28203</v>
      </c>
      <c r="E6535" s="128" t="s">
        <v>3905</v>
      </c>
      <c r="F6535" s="104" t="s">
        <v>14834</v>
      </c>
      <c r="G6535" s="142">
        <v>16291</v>
      </c>
      <c r="H6535" s="140" t="s">
        <v>10191</v>
      </c>
      <c r="I6535" s="128" t="s">
        <v>11819</v>
      </c>
      <c r="J6535" s="128" t="s">
        <v>28204</v>
      </c>
      <c r="K6535" s="128"/>
      <c r="L6535" s="143" t="s">
        <v>35023</v>
      </c>
      <c r="M6535" s="145">
        <v>0.5</v>
      </c>
      <c r="N6535" s="200">
        <v>42</v>
      </c>
      <c r="O6535" s="128" t="s">
        <v>3620</v>
      </c>
      <c r="P6535" s="128" t="s">
        <v>162</v>
      </c>
      <c r="Q6535" s="128" t="s">
        <v>20676</v>
      </c>
      <c r="R6535" s="145"/>
      <c r="S6535" s="128"/>
      <c r="T6535" s="128" t="s">
        <v>20547</v>
      </c>
      <c r="U6535" s="128" t="s">
        <v>28205</v>
      </c>
      <c r="V6535" s="145">
        <v>5.5</v>
      </c>
      <c r="W6535" s="130"/>
      <c r="X6535" s="113"/>
    </row>
    <row r="6536" spans="1:24" ht="12.95" customHeight="1" x14ac:dyDescent="0.2">
      <c r="A6536" s="128">
        <v>1998</v>
      </c>
      <c r="B6536" s="128" t="s">
        <v>7318</v>
      </c>
      <c r="C6536" s="128" t="s">
        <v>13047</v>
      </c>
      <c r="D6536" s="128" t="s">
        <v>5713</v>
      </c>
      <c r="E6536" s="128" t="s">
        <v>5712</v>
      </c>
      <c r="F6536" s="104" t="s">
        <v>14834</v>
      </c>
      <c r="G6536" s="142">
        <v>16562</v>
      </c>
      <c r="H6536" s="140" t="s">
        <v>2625</v>
      </c>
      <c r="I6536" s="102" t="s">
        <v>32719</v>
      </c>
      <c r="J6536" s="128" t="s">
        <v>28206</v>
      </c>
      <c r="K6536" s="128"/>
      <c r="L6536" s="143"/>
      <c r="M6536" s="145">
        <v>2</v>
      </c>
      <c r="N6536" s="144" t="s">
        <v>16507</v>
      </c>
      <c r="O6536" s="128" t="s">
        <v>12252</v>
      </c>
      <c r="P6536" s="128" t="s">
        <v>13301</v>
      </c>
      <c r="Q6536" s="128" t="s">
        <v>20677</v>
      </c>
      <c r="R6536" s="145"/>
      <c r="S6536" s="128"/>
      <c r="T6536" s="128" t="s">
        <v>20545</v>
      </c>
      <c r="U6536" s="128" t="s">
        <v>28209</v>
      </c>
      <c r="V6536" s="145">
        <v>8.5</v>
      </c>
      <c r="W6536" s="130"/>
      <c r="X6536" s="113"/>
    </row>
    <row r="6537" spans="1:24" ht="12.95" customHeight="1" x14ac:dyDescent="0.2">
      <c r="A6537" s="128">
        <v>1998</v>
      </c>
      <c r="B6537" s="128" t="s">
        <v>7318</v>
      </c>
      <c r="C6537" s="128" t="s">
        <v>13047</v>
      </c>
      <c r="D6537" s="128" t="s">
        <v>4516</v>
      </c>
      <c r="E6537" s="128" t="s">
        <v>3013</v>
      </c>
      <c r="F6537" s="104" t="s">
        <v>14834</v>
      </c>
      <c r="G6537" s="142">
        <v>15898</v>
      </c>
      <c r="H6537" s="140" t="s">
        <v>10191</v>
      </c>
      <c r="I6537" s="128" t="s">
        <v>27668</v>
      </c>
      <c r="J6537" s="128" t="s">
        <v>28207</v>
      </c>
      <c r="K6537" s="128"/>
      <c r="L6537" s="143"/>
      <c r="M6537" s="145">
        <v>3</v>
      </c>
      <c r="N6537" s="144" t="s">
        <v>16508</v>
      </c>
      <c r="O6537" s="128" t="s">
        <v>17391</v>
      </c>
      <c r="P6537" s="128" t="s">
        <v>8076</v>
      </c>
      <c r="Q6537" s="128" t="s">
        <v>28208</v>
      </c>
      <c r="R6537" s="145"/>
      <c r="S6537" s="128" t="s">
        <v>9435</v>
      </c>
      <c r="T6537" s="128" t="s">
        <v>21275</v>
      </c>
      <c r="U6537" s="128" t="s">
        <v>28210</v>
      </c>
      <c r="V6537" s="145">
        <v>7</v>
      </c>
      <c r="W6537" s="130"/>
      <c r="X6537" s="113"/>
    </row>
    <row r="6538" spans="1:24" ht="12.95" customHeight="1" x14ac:dyDescent="0.2">
      <c r="A6538" s="128">
        <v>1998</v>
      </c>
      <c r="B6538" s="128" t="s">
        <v>7318</v>
      </c>
      <c r="C6538" s="128" t="s">
        <v>13047</v>
      </c>
      <c r="D6538" s="128" t="s">
        <v>980</v>
      </c>
      <c r="E6538" s="128" t="s">
        <v>1001</v>
      </c>
      <c r="F6538" s="104" t="s">
        <v>14834</v>
      </c>
      <c r="G6538" s="142">
        <v>15154</v>
      </c>
      <c r="H6538" s="140" t="s">
        <v>11819</v>
      </c>
      <c r="I6538" s="128" t="s">
        <v>10103</v>
      </c>
      <c r="J6538" s="128" t="s">
        <v>28211</v>
      </c>
      <c r="K6538" s="128"/>
      <c r="L6538" s="143"/>
      <c r="M6538" s="145">
        <v>3</v>
      </c>
      <c r="N6538" s="144" t="s">
        <v>16510</v>
      </c>
      <c r="O6538" s="128" t="s">
        <v>20678</v>
      </c>
      <c r="P6538" s="128"/>
      <c r="Q6538" s="128" t="s">
        <v>16545</v>
      </c>
      <c r="R6538" s="145"/>
      <c r="S6538" s="128"/>
      <c r="T6538" s="128" t="s">
        <v>7789</v>
      </c>
      <c r="U6538" s="128"/>
      <c r="V6538" s="145">
        <v>6</v>
      </c>
      <c r="W6538" s="130"/>
      <c r="X6538" s="113"/>
    </row>
    <row r="6539" spans="1:24" ht="12.95" customHeight="1" x14ac:dyDescent="0.2">
      <c r="A6539" s="128">
        <v>1998</v>
      </c>
      <c r="B6539" s="128" t="s">
        <v>7318</v>
      </c>
      <c r="C6539" s="128" t="s">
        <v>13047</v>
      </c>
      <c r="D6539" s="128" t="s">
        <v>14689</v>
      </c>
      <c r="E6539" s="128" t="s">
        <v>14688</v>
      </c>
      <c r="F6539" s="104" t="s">
        <v>14834</v>
      </c>
      <c r="G6539" s="142">
        <v>14495</v>
      </c>
      <c r="H6539" s="102" t="s">
        <v>30796</v>
      </c>
      <c r="I6539" s="128" t="s">
        <v>11819</v>
      </c>
      <c r="J6539" s="128" t="s">
        <v>14690</v>
      </c>
      <c r="K6539" s="128"/>
      <c r="L6539" s="143"/>
      <c r="M6539" s="145">
        <v>1</v>
      </c>
      <c r="N6539" s="144">
        <v>43</v>
      </c>
      <c r="O6539" s="128"/>
      <c r="P6539" s="128"/>
      <c r="Q6539" s="128" t="s">
        <v>15945</v>
      </c>
      <c r="R6539" s="145"/>
      <c r="S6539" s="128"/>
      <c r="T6539" s="128" t="s">
        <v>20541</v>
      </c>
      <c r="U6539" s="128"/>
      <c r="V6539" s="145">
        <v>7</v>
      </c>
      <c r="W6539" s="130"/>
      <c r="X6539" s="113"/>
    </row>
    <row r="6540" spans="1:24" ht="12.95" customHeight="1" x14ac:dyDescent="0.2">
      <c r="A6540" s="102">
        <v>1999</v>
      </c>
      <c r="B6540" s="102" t="s">
        <v>7318</v>
      </c>
      <c r="C6540" s="103" t="s">
        <v>15099</v>
      </c>
      <c r="D6540" s="102" t="s">
        <v>2352</v>
      </c>
      <c r="E6540" s="102" t="s">
        <v>13</v>
      </c>
      <c r="F6540" s="104" t="s">
        <v>14834</v>
      </c>
      <c r="G6540" s="105">
        <v>16543</v>
      </c>
      <c r="H6540" s="115" t="s">
        <v>11819</v>
      </c>
      <c r="I6540" s="115" t="s">
        <v>10103</v>
      </c>
      <c r="J6540" s="115" t="s">
        <v>7683</v>
      </c>
      <c r="K6540" s="102"/>
      <c r="L6540" s="111"/>
      <c r="M6540" s="109">
        <v>4</v>
      </c>
      <c r="N6540" s="112" t="s">
        <v>18547</v>
      </c>
      <c r="O6540" s="102" t="s">
        <v>16751</v>
      </c>
      <c r="P6540" s="39"/>
      <c r="Q6540" s="39" t="s">
        <v>28212</v>
      </c>
      <c r="R6540" s="109"/>
      <c r="S6540" s="102" t="s">
        <v>8315</v>
      </c>
      <c r="T6540" s="102" t="s">
        <v>7789</v>
      </c>
      <c r="U6540" s="102" t="s">
        <v>28213</v>
      </c>
      <c r="V6540" s="109">
        <v>10.5</v>
      </c>
      <c r="W6540" s="107"/>
      <c r="X6540" s="113"/>
    </row>
    <row r="6541" spans="1:24" ht="12.95" customHeight="1" x14ac:dyDescent="0.2">
      <c r="A6541" s="102">
        <v>1999</v>
      </c>
      <c r="B6541" s="102" t="s">
        <v>7318</v>
      </c>
      <c r="C6541" s="102" t="s">
        <v>15099</v>
      </c>
      <c r="D6541" s="102" t="s">
        <v>97</v>
      </c>
      <c r="E6541" s="102" t="s">
        <v>14</v>
      </c>
      <c r="F6541" s="104" t="s">
        <v>14834</v>
      </c>
      <c r="G6541" s="105">
        <v>15721</v>
      </c>
      <c r="H6541" s="102" t="s">
        <v>2625</v>
      </c>
      <c r="I6541" s="102" t="s">
        <v>15082</v>
      </c>
      <c r="J6541" s="102" t="s">
        <v>11260</v>
      </c>
      <c r="K6541" s="102"/>
      <c r="L6541" s="111"/>
      <c r="M6541" s="109">
        <v>2</v>
      </c>
      <c r="N6541" s="112" t="s">
        <v>18548</v>
      </c>
      <c r="O6541" s="102"/>
      <c r="P6541" s="39" t="s">
        <v>9125</v>
      </c>
      <c r="Q6541" s="39" t="s">
        <v>20774</v>
      </c>
      <c r="R6541" s="109"/>
      <c r="S6541" s="102"/>
      <c r="T6541" s="102" t="s">
        <v>20545</v>
      </c>
      <c r="U6541" s="102" t="s">
        <v>21296</v>
      </c>
      <c r="V6541" s="109">
        <v>8.5</v>
      </c>
      <c r="W6541" s="107"/>
      <c r="X6541" s="113"/>
    </row>
    <row r="6542" spans="1:24" ht="12.95" customHeight="1" x14ac:dyDescent="0.2">
      <c r="A6542" s="102">
        <v>1999</v>
      </c>
      <c r="B6542" s="102" t="s">
        <v>7318</v>
      </c>
      <c r="C6542" s="102" t="s">
        <v>15099</v>
      </c>
      <c r="D6542" s="102" t="s">
        <v>98</v>
      </c>
      <c r="E6542" s="102" t="s">
        <v>15</v>
      </c>
      <c r="F6542" s="104" t="s">
        <v>14834</v>
      </c>
      <c r="G6542" s="105">
        <v>16256</v>
      </c>
      <c r="H6542" s="102" t="s">
        <v>11819</v>
      </c>
      <c r="I6542" s="102" t="s">
        <v>10103</v>
      </c>
      <c r="J6542" s="102" t="s">
        <v>15048</v>
      </c>
      <c r="K6542" s="102"/>
      <c r="L6542" s="111"/>
      <c r="M6542" s="109">
        <v>2</v>
      </c>
      <c r="N6542" s="108" t="s">
        <v>32720</v>
      </c>
      <c r="O6542" s="102" t="s">
        <v>16121</v>
      </c>
      <c r="P6542" s="39"/>
      <c r="Q6542" s="39" t="s">
        <v>16760</v>
      </c>
      <c r="R6542" s="109"/>
      <c r="S6542" s="102"/>
      <c r="T6542" s="102" t="s">
        <v>7789</v>
      </c>
      <c r="U6542" s="102" t="s">
        <v>28214</v>
      </c>
      <c r="V6542" s="109">
        <v>7.5</v>
      </c>
      <c r="W6542" s="107"/>
      <c r="X6542" s="113"/>
    </row>
    <row r="6543" spans="1:24" ht="12.95" customHeight="1" x14ac:dyDescent="0.2">
      <c r="A6543" s="102">
        <v>1999</v>
      </c>
      <c r="B6543" s="102" t="s">
        <v>7318</v>
      </c>
      <c r="C6543" s="102" t="s">
        <v>15099</v>
      </c>
      <c r="D6543" s="102" t="s">
        <v>10517</v>
      </c>
      <c r="E6543" s="102" t="s">
        <v>16</v>
      </c>
      <c r="F6543" s="104" t="s">
        <v>14834</v>
      </c>
      <c r="G6543" s="105">
        <v>15150</v>
      </c>
      <c r="H6543" s="102" t="s">
        <v>30925</v>
      </c>
      <c r="I6543" s="102" t="s">
        <v>11819</v>
      </c>
      <c r="J6543" s="102" t="s">
        <v>2357</v>
      </c>
      <c r="K6543" s="102"/>
      <c r="L6543" s="111"/>
      <c r="M6543" s="109">
        <v>3</v>
      </c>
      <c r="N6543" s="112" t="s">
        <v>18549</v>
      </c>
      <c r="O6543" s="102" t="s">
        <v>17670</v>
      </c>
      <c r="P6543" s="39"/>
      <c r="Q6543" s="39" t="s">
        <v>16157</v>
      </c>
      <c r="R6543" s="109"/>
      <c r="S6543" s="102"/>
      <c r="T6543" s="102" t="s">
        <v>7789</v>
      </c>
      <c r="U6543" s="102"/>
      <c r="V6543" s="109">
        <v>7</v>
      </c>
      <c r="W6543" s="107"/>
      <c r="X6543" s="113"/>
    </row>
    <row r="6544" spans="1:24" ht="12.95" customHeight="1" x14ac:dyDescent="0.2">
      <c r="A6544" s="102">
        <v>1999</v>
      </c>
      <c r="B6544" s="102" t="s">
        <v>7318</v>
      </c>
      <c r="C6544" s="102" t="s">
        <v>15099</v>
      </c>
      <c r="D6544" s="102" t="s">
        <v>10518</v>
      </c>
      <c r="E6544" s="102" t="s">
        <v>17</v>
      </c>
      <c r="F6544" s="104" t="s">
        <v>14834</v>
      </c>
      <c r="G6544" s="105">
        <v>15313</v>
      </c>
      <c r="H6544" s="102" t="s">
        <v>10103</v>
      </c>
      <c r="I6544" s="102" t="s">
        <v>11819</v>
      </c>
      <c r="J6544" s="102" t="s">
        <v>15002</v>
      </c>
      <c r="K6544" s="102"/>
      <c r="L6544" s="111"/>
      <c r="M6544" s="109">
        <v>0.5</v>
      </c>
      <c r="N6544" s="108">
        <v>46</v>
      </c>
      <c r="O6544" s="102" t="s">
        <v>162</v>
      </c>
      <c r="P6544" s="39"/>
      <c r="Q6544" s="39" t="s">
        <v>21769</v>
      </c>
      <c r="R6544" s="109"/>
      <c r="S6544" s="102"/>
      <c r="T6544" s="102" t="s">
        <v>7789</v>
      </c>
      <c r="U6544" s="102" t="s">
        <v>28215</v>
      </c>
      <c r="V6544" s="109">
        <v>6</v>
      </c>
      <c r="W6544" s="107"/>
      <c r="X6544" s="113"/>
    </row>
    <row r="6545" spans="1:24" ht="12.95" customHeight="1" x14ac:dyDescent="0.2">
      <c r="A6545" s="102">
        <v>1999</v>
      </c>
      <c r="B6545" s="102" t="s">
        <v>7318</v>
      </c>
      <c r="C6545" s="102" t="s">
        <v>15099</v>
      </c>
      <c r="D6545" s="102" t="s">
        <v>13942</v>
      </c>
      <c r="E6545" s="102" t="s">
        <v>18</v>
      </c>
      <c r="F6545" s="104" t="s">
        <v>14834</v>
      </c>
      <c r="G6545" s="105">
        <v>16495</v>
      </c>
      <c r="H6545" s="102" t="s">
        <v>11819</v>
      </c>
      <c r="I6545" s="102" t="s">
        <v>10191</v>
      </c>
      <c r="J6545" s="102" t="s">
        <v>13277</v>
      </c>
      <c r="K6545" s="102"/>
      <c r="L6545" s="111" t="s">
        <v>35053</v>
      </c>
      <c r="M6545" s="109">
        <v>3</v>
      </c>
      <c r="N6545" s="112" t="s">
        <v>18550</v>
      </c>
      <c r="O6545" s="102" t="s">
        <v>16545</v>
      </c>
      <c r="P6545" s="39"/>
      <c r="Q6545" s="39" t="s">
        <v>16520</v>
      </c>
      <c r="R6545" s="109"/>
      <c r="S6545" s="102"/>
      <c r="T6545" s="102" t="s">
        <v>20546</v>
      </c>
      <c r="U6545" s="102" t="s">
        <v>28216</v>
      </c>
      <c r="V6545" s="109">
        <v>7.5</v>
      </c>
      <c r="W6545" s="107"/>
      <c r="X6545" s="113"/>
    </row>
    <row r="6546" spans="1:24" ht="12.95" customHeight="1" x14ac:dyDescent="0.2">
      <c r="A6546" s="102">
        <v>1999</v>
      </c>
      <c r="B6546" s="102" t="s">
        <v>7318</v>
      </c>
      <c r="C6546" s="102" t="s">
        <v>15099</v>
      </c>
      <c r="D6546" s="102" t="s">
        <v>10519</v>
      </c>
      <c r="E6546" s="102" t="s">
        <v>19</v>
      </c>
      <c r="F6546" s="104" t="s">
        <v>14834</v>
      </c>
      <c r="G6546" s="105">
        <v>16160</v>
      </c>
      <c r="H6546" s="102" t="s">
        <v>2625</v>
      </c>
      <c r="I6546" s="102" t="s">
        <v>32721</v>
      </c>
      <c r="J6546" s="102" t="s">
        <v>4003</v>
      </c>
      <c r="K6546" s="102"/>
      <c r="L6546" s="111"/>
      <c r="M6546" s="109">
        <v>2</v>
      </c>
      <c r="N6546" s="112" t="s">
        <v>18551</v>
      </c>
      <c r="O6546" s="102"/>
      <c r="P6546" s="39" t="s">
        <v>9160</v>
      </c>
      <c r="Q6546" s="39" t="s">
        <v>19479</v>
      </c>
      <c r="R6546" s="109"/>
      <c r="S6546" s="102"/>
      <c r="T6546" s="102" t="s">
        <v>20543</v>
      </c>
      <c r="U6546" s="102" t="s">
        <v>21337</v>
      </c>
      <c r="V6546" s="109">
        <v>7</v>
      </c>
      <c r="W6546" s="107"/>
      <c r="X6546" s="113"/>
    </row>
    <row r="6547" spans="1:24" ht="12.95" customHeight="1" x14ac:dyDescent="0.2">
      <c r="A6547" s="102">
        <v>1999</v>
      </c>
      <c r="B6547" s="102" t="s">
        <v>7318</v>
      </c>
      <c r="C6547" s="102" t="s">
        <v>15099</v>
      </c>
      <c r="D6547" s="102" t="s">
        <v>10520</v>
      </c>
      <c r="E6547" s="102" t="s">
        <v>20</v>
      </c>
      <c r="F6547" s="104" t="s">
        <v>14834</v>
      </c>
      <c r="G6547" s="105">
        <v>15908</v>
      </c>
      <c r="H6547" s="102" t="s">
        <v>10191</v>
      </c>
      <c r="I6547" s="102" t="s">
        <v>7198</v>
      </c>
      <c r="J6547" s="102" t="s">
        <v>4494</v>
      </c>
      <c r="K6547" s="102"/>
      <c r="L6547" s="111"/>
      <c r="M6547" s="109">
        <v>1</v>
      </c>
      <c r="N6547" s="108" t="s">
        <v>32722</v>
      </c>
      <c r="O6547" s="102" t="s">
        <v>15959</v>
      </c>
      <c r="P6547" s="39"/>
      <c r="Q6547" s="39" t="s">
        <v>19105</v>
      </c>
      <c r="R6547" s="109"/>
      <c r="S6547" s="102"/>
      <c r="T6547" s="102" t="s">
        <v>21275</v>
      </c>
      <c r="U6547" s="102" t="s">
        <v>2477</v>
      </c>
      <c r="V6547" s="109">
        <v>7</v>
      </c>
      <c r="W6547" s="107"/>
      <c r="X6547" s="113"/>
    </row>
    <row r="6548" spans="1:24" ht="12.95" customHeight="1" x14ac:dyDescent="0.2">
      <c r="A6548" s="102">
        <v>2007</v>
      </c>
      <c r="B6548" s="102" t="s">
        <v>7318</v>
      </c>
      <c r="C6548" s="103" t="s">
        <v>15100</v>
      </c>
      <c r="D6548" s="102" t="s">
        <v>9918</v>
      </c>
      <c r="E6548" s="102" t="s">
        <v>9906</v>
      </c>
      <c r="F6548" s="104" t="s">
        <v>14834</v>
      </c>
      <c r="G6548" s="105">
        <v>15699</v>
      </c>
      <c r="H6548" s="102" t="s">
        <v>10103</v>
      </c>
      <c r="I6548" s="102" t="s">
        <v>6489</v>
      </c>
      <c r="J6548" s="102" t="s">
        <v>9919</v>
      </c>
      <c r="K6548" s="102"/>
      <c r="L6548" s="111"/>
      <c r="M6548" s="109">
        <v>2</v>
      </c>
      <c r="N6548" s="112" t="s">
        <v>17524</v>
      </c>
      <c r="O6548" s="102" t="s">
        <v>3620</v>
      </c>
      <c r="P6548" s="39" t="s">
        <v>15928</v>
      </c>
      <c r="Q6548" s="39" t="s">
        <v>20784</v>
      </c>
      <c r="R6548" s="109"/>
      <c r="S6548" s="102"/>
      <c r="T6548" s="102" t="s">
        <v>7789</v>
      </c>
      <c r="U6548" s="102" t="s">
        <v>28217</v>
      </c>
      <c r="V6548" s="109">
        <v>5.5</v>
      </c>
      <c r="W6548" s="107"/>
      <c r="X6548" s="113"/>
    </row>
    <row r="6549" spans="1:24" ht="12.95" customHeight="1" x14ac:dyDescent="0.2">
      <c r="A6549" s="102">
        <v>2007</v>
      </c>
      <c r="B6549" s="102" t="s">
        <v>7318</v>
      </c>
      <c r="C6549" s="102" t="s">
        <v>15100</v>
      </c>
      <c r="D6549" s="102" t="s">
        <v>5424</v>
      </c>
      <c r="E6549" s="102" t="s">
        <v>9907</v>
      </c>
      <c r="F6549" s="104" t="s">
        <v>14834</v>
      </c>
      <c r="G6549" s="105">
        <v>15700</v>
      </c>
      <c r="H6549" s="102" t="s">
        <v>6489</v>
      </c>
      <c r="I6549" s="102" t="s">
        <v>10103</v>
      </c>
      <c r="J6549" s="102" t="s">
        <v>9919</v>
      </c>
      <c r="K6549" s="102"/>
      <c r="L6549" s="111"/>
      <c r="M6549" s="109">
        <v>1</v>
      </c>
      <c r="N6549" s="112">
        <v>48</v>
      </c>
      <c r="O6549" s="102" t="s">
        <v>9160</v>
      </c>
      <c r="P6549" s="39"/>
      <c r="Q6549" s="39" t="s">
        <v>16157</v>
      </c>
      <c r="R6549" s="109"/>
      <c r="S6549" s="102"/>
      <c r="T6549" s="102" t="s">
        <v>7789</v>
      </c>
      <c r="U6549" s="102" t="s">
        <v>28219</v>
      </c>
      <c r="V6549" s="109">
        <v>4.5</v>
      </c>
      <c r="W6549" s="107"/>
      <c r="X6549" s="113"/>
    </row>
    <row r="6550" spans="1:24" ht="12.95" customHeight="1" x14ac:dyDescent="0.2">
      <c r="A6550" s="102">
        <v>2007</v>
      </c>
      <c r="B6550" s="102" t="s">
        <v>7318</v>
      </c>
      <c r="C6550" s="102" t="s">
        <v>15100</v>
      </c>
      <c r="D6550" s="102" t="s">
        <v>3686</v>
      </c>
      <c r="E6550" s="102" t="s">
        <v>9908</v>
      </c>
      <c r="F6550" s="104" t="s">
        <v>14834</v>
      </c>
      <c r="G6550" s="105">
        <v>15710</v>
      </c>
      <c r="H6550" s="102" t="s">
        <v>6489</v>
      </c>
      <c r="I6550" s="102" t="s">
        <v>30755</v>
      </c>
      <c r="J6550" s="102" t="s">
        <v>3687</v>
      </c>
      <c r="K6550" s="102"/>
      <c r="L6550" s="111"/>
      <c r="M6550" s="109">
        <v>1</v>
      </c>
      <c r="N6550" s="108" t="s">
        <v>32023</v>
      </c>
      <c r="O6550" s="102" t="s">
        <v>28220</v>
      </c>
      <c r="P6550" s="39" t="s">
        <v>13301</v>
      </c>
      <c r="Q6550" s="39" t="s">
        <v>28221</v>
      </c>
      <c r="R6550" s="109"/>
      <c r="S6550" s="102"/>
      <c r="T6550" s="102" t="s">
        <v>7789</v>
      </c>
      <c r="U6550" s="102" t="s">
        <v>9548</v>
      </c>
      <c r="V6550" s="109">
        <v>7</v>
      </c>
      <c r="W6550" s="107"/>
      <c r="X6550" s="113"/>
    </row>
    <row r="6551" spans="1:24" ht="12.95" customHeight="1" x14ac:dyDescent="0.2">
      <c r="A6551" s="102">
        <v>2007</v>
      </c>
      <c r="B6551" s="102" t="s">
        <v>7318</v>
      </c>
      <c r="C6551" s="102" t="s">
        <v>15100</v>
      </c>
      <c r="D6551" s="102" t="s">
        <v>673</v>
      </c>
      <c r="E6551" s="102" t="s">
        <v>9909</v>
      </c>
      <c r="F6551" s="104" t="s">
        <v>14834</v>
      </c>
      <c r="G6551" s="105">
        <v>15721</v>
      </c>
      <c r="H6551" s="102" t="s">
        <v>10103</v>
      </c>
      <c r="I6551" s="102" t="s">
        <v>6489</v>
      </c>
      <c r="J6551" s="102" t="s">
        <v>3056</v>
      </c>
      <c r="K6551" s="102"/>
      <c r="L6551" s="111"/>
      <c r="M6551" s="109">
        <v>1</v>
      </c>
      <c r="N6551" s="108" t="s">
        <v>32723</v>
      </c>
      <c r="O6551" s="102" t="s">
        <v>15831</v>
      </c>
      <c r="P6551" s="39"/>
      <c r="Q6551" s="39" t="s">
        <v>19455</v>
      </c>
      <c r="R6551" s="109"/>
      <c r="S6551" s="102"/>
      <c r="T6551" s="102" t="s">
        <v>7789</v>
      </c>
      <c r="U6551" s="102" t="s">
        <v>28222</v>
      </c>
      <c r="V6551" s="109">
        <v>8</v>
      </c>
      <c r="W6551" s="107"/>
      <c r="X6551" s="113"/>
    </row>
    <row r="6552" spans="1:24" ht="12.95" customHeight="1" x14ac:dyDescent="0.2">
      <c r="A6552" s="102">
        <v>2007</v>
      </c>
      <c r="B6552" s="102" t="s">
        <v>7318</v>
      </c>
      <c r="C6552" s="102" t="s">
        <v>15100</v>
      </c>
      <c r="D6552" s="102" t="s">
        <v>3363</v>
      </c>
      <c r="E6552" s="102" t="s">
        <v>9910</v>
      </c>
      <c r="F6552" s="104" t="s">
        <v>14834</v>
      </c>
      <c r="G6552" s="105">
        <v>15722</v>
      </c>
      <c r="H6552" s="102" t="s">
        <v>7198</v>
      </c>
      <c r="I6552" s="102" t="s">
        <v>10103</v>
      </c>
      <c r="J6552" s="102" t="s">
        <v>3364</v>
      </c>
      <c r="K6552" s="102"/>
      <c r="L6552" s="111"/>
      <c r="M6552" s="109">
        <v>1</v>
      </c>
      <c r="N6552" s="108" t="s">
        <v>32724</v>
      </c>
      <c r="O6552" s="102"/>
      <c r="P6552" s="39"/>
      <c r="Q6552" s="39" t="s">
        <v>20063</v>
      </c>
      <c r="R6552" s="109"/>
      <c r="S6552" s="102" t="s">
        <v>9435</v>
      </c>
      <c r="T6552" s="102" t="s">
        <v>7789</v>
      </c>
      <c r="U6552" s="102" t="s">
        <v>19642</v>
      </c>
      <c r="V6552" s="109">
        <v>7</v>
      </c>
      <c r="W6552" s="107"/>
      <c r="X6552" s="113"/>
    </row>
    <row r="6553" spans="1:24" ht="12.95" customHeight="1" x14ac:dyDescent="0.2">
      <c r="A6553" s="102">
        <v>2007</v>
      </c>
      <c r="B6553" s="102" t="s">
        <v>7318</v>
      </c>
      <c r="C6553" s="102" t="s">
        <v>15100</v>
      </c>
      <c r="D6553" s="102" t="s">
        <v>5135</v>
      </c>
      <c r="E6553" s="102" t="s">
        <v>9911</v>
      </c>
      <c r="F6553" s="104" t="s">
        <v>14834</v>
      </c>
      <c r="G6553" s="105">
        <v>15728</v>
      </c>
      <c r="H6553" s="102" t="s">
        <v>10103</v>
      </c>
      <c r="I6553" s="102" t="s">
        <v>6489</v>
      </c>
      <c r="J6553" s="102" t="s">
        <v>5136</v>
      </c>
      <c r="K6553" s="102"/>
      <c r="L6553" s="111"/>
      <c r="M6553" s="109">
        <v>1</v>
      </c>
      <c r="N6553" s="108" t="s">
        <v>32725</v>
      </c>
      <c r="O6553" s="102" t="s">
        <v>16764</v>
      </c>
      <c r="P6553" s="39" t="s">
        <v>3620</v>
      </c>
      <c r="Q6553" s="39" t="s">
        <v>19708</v>
      </c>
      <c r="R6553" s="109"/>
      <c r="S6553" s="102"/>
      <c r="T6553" s="102" t="s">
        <v>7789</v>
      </c>
      <c r="U6553" s="102" t="s">
        <v>5137</v>
      </c>
      <c r="V6553" s="109">
        <v>6.5</v>
      </c>
      <c r="W6553" s="107"/>
      <c r="X6553" s="113"/>
    </row>
    <row r="6554" spans="1:24" ht="12.95" customHeight="1" x14ac:dyDescent="0.2">
      <c r="A6554" s="102">
        <v>2007</v>
      </c>
      <c r="B6554" s="102" t="s">
        <v>7318</v>
      </c>
      <c r="C6554" s="102" t="s">
        <v>15100</v>
      </c>
      <c r="D6554" s="102" t="s">
        <v>12555</v>
      </c>
      <c r="E6554" s="102" t="s">
        <v>9912</v>
      </c>
      <c r="F6554" s="104" t="s">
        <v>14834</v>
      </c>
      <c r="G6554" s="105">
        <v>15730</v>
      </c>
      <c r="H6554" s="102" t="s">
        <v>7198</v>
      </c>
      <c r="I6554" s="102" t="s">
        <v>30804</v>
      </c>
      <c r="J6554" s="102" t="s">
        <v>44</v>
      </c>
      <c r="K6554" s="102"/>
      <c r="L6554" s="111"/>
      <c r="M6554" s="109">
        <v>1</v>
      </c>
      <c r="N6554" s="108" t="s">
        <v>32726</v>
      </c>
      <c r="O6554" s="102" t="s">
        <v>3620</v>
      </c>
      <c r="P6554" s="39" t="s">
        <v>13301</v>
      </c>
      <c r="Q6554" s="39" t="s">
        <v>15847</v>
      </c>
      <c r="R6554" s="109"/>
      <c r="S6554" s="102"/>
      <c r="T6554" s="102" t="s">
        <v>7789</v>
      </c>
      <c r="U6554" s="102" t="s">
        <v>28223</v>
      </c>
      <c r="V6554" s="109">
        <v>7.5</v>
      </c>
      <c r="W6554" s="107"/>
      <c r="X6554" s="113"/>
    </row>
    <row r="6555" spans="1:24" ht="12.95" customHeight="1" x14ac:dyDescent="0.2">
      <c r="A6555" s="102">
        <v>2007</v>
      </c>
      <c r="B6555" s="102" t="s">
        <v>7318</v>
      </c>
      <c r="C6555" s="102" t="s">
        <v>15100</v>
      </c>
      <c r="D6555" s="102" t="s">
        <v>45</v>
      </c>
      <c r="E6555" s="102" t="s">
        <v>9913</v>
      </c>
      <c r="F6555" s="104" t="s">
        <v>14834</v>
      </c>
      <c r="G6555" s="105">
        <v>15732</v>
      </c>
      <c r="H6555" s="102" t="s">
        <v>10103</v>
      </c>
      <c r="I6555" s="102" t="s">
        <v>6489</v>
      </c>
      <c r="J6555" s="102" t="s">
        <v>47</v>
      </c>
      <c r="K6555" s="102" t="s">
        <v>46</v>
      </c>
      <c r="L6555" s="111"/>
      <c r="M6555" s="109">
        <v>2</v>
      </c>
      <c r="N6555" s="112" t="s">
        <v>18335</v>
      </c>
      <c r="O6555" s="102" t="s">
        <v>5985</v>
      </c>
      <c r="P6555" s="39" t="s">
        <v>162</v>
      </c>
      <c r="Q6555" s="39" t="s">
        <v>20098</v>
      </c>
      <c r="R6555" s="109"/>
      <c r="S6555" s="102" t="s">
        <v>8315</v>
      </c>
      <c r="T6555" s="102" t="s">
        <v>7789</v>
      </c>
      <c r="U6555" s="102" t="s">
        <v>28224</v>
      </c>
      <c r="V6555" s="109">
        <v>8</v>
      </c>
      <c r="W6555" s="107"/>
      <c r="X6555" s="113"/>
    </row>
    <row r="6556" spans="1:24" ht="12.95" customHeight="1" x14ac:dyDescent="0.2">
      <c r="A6556" s="102">
        <v>2007</v>
      </c>
      <c r="B6556" s="102" t="s">
        <v>7318</v>
      </c>
      <c r="C6556" s="102" t="s">
        <v>15100</v>
      </c>
      <c r="D6556" s="102" t="s">
        <v>14000</v>
      </c>
      <c r="E6556" s="102" t="s">
        <v>9914</v>
      </c>
      <c r="F6556" s="104" t="s">
        <v>14834</v>
      </c>
      <c r="G6556" s="105">
        <v>15733</v>
      </c>
      <c r="H6556" s="102" t="s">
        <v>32727</v>
      </c>
      <c r="I6556" s="102" t="s">
        <v>7198</v>
      </c>
      <c r="J6556" s="102" t="s">
        <v>5988</v>
      </c>
      <c r="K6556" s="102"/>
      <c r="L6556" s="111"/>
      <c r="M6556" s="109">
        <v>2</v>
      </c>
      <c r="N6556" s="112" t="s">
        <v>17070</v>
      </c>
      <c r="O6556" s="102" t="s">
        <v>3620</v>
      </c>
      <c r="P6556" s="39"/>
      <c r="Q6556" s="39" t="s">
        <v>16624</v>
      </c>
      <c r="R6556" s="109"/>
      <c r="S6556" s="102"/>
      <c r="T6556" s="102" t="s">
        <v>7789</v>
      </c>
      <c r="U6556" s="102" t="s">
        <v>28225</v>
      </c>
      <c r="V6556" s="109">
        <v>6.5</v>
      </c>
      <c r="W6556" s="107"/>
      <c r="X6556" s="113"/>
    </row>
    <row r="6557" spans="1:24" ht="12.95" customHeight="1" x14ac:dyDescent="0.2">
      <c r="A6557" s="102">
        <v>2007</v>
      </c>
      <c r="B6557" s="102" t="s">
        <v>7318</v>
      </c>
      <c r="C6557" s="102" t="s">
        <v>15100</v>
      </c>
      <c r="D6557" s="102" t="s">
        <v>7997</v>
      </c>
      <c r="E6557" s="102" t="s">
        <v>9915</v>
      </c>
      <c r="F6557" s="104" t="s">
        <v>14834</v>
      </c>
      <c r="G6557" s="105">
        <v>15957</v>
      </c>
      <c r="H6557" s="102" t="s">
        <v>7198</v>
      </c>
      <c r="I6557" s="102" t="s">
        <v>11819</v>
      </c>
      <c r="J6557" s="102" t="s">
        <v>4596</v>
      </c>
      <c r="K6557" s="102"/>
      <c r="L6557" s="111"/>
      <c r="M6557" s="109">
        <v>2</v>
      </c>
      <c r="N6557" s="112" t="s">
        <v>17134</v>
      </c>
      <c r="O6557" s="102" t="s">
        <v>3620</v>
      </c>
      <c r="P6557" s="39" t="s">
        <v>9160</v>
      </c>
      <c r="Q6557" s="39" t="s">
        <v>20190</v>
      </c>
      <c r="R6557" s="109" t="s">
        <v>7035</v>
      </c>
      <c r="S6557" s="102"/>
      <c r="T6557" s="102" t="s">
        <v>21275</v>
      </c>
      <c r="U6557" s="102" t="s">
        <v>6455</v>
      </c>
      <c r="V6557" s="109">
        <v>6</v>
      </c>
      <c r="W6557" s="107"/>
      <c r="X6557" s="113"/>
    </row>
    <row r="6558" spans="1:24" ht="12.95" customHeight="1" x14ac:dyDescent="0.2">
      <c r="A6558" s="102">
        <v>2007</v>
      </c>
      <c r="B6558" s="102" t="s">
        <v>7318</v>
      </c>
      <c r="C6558" s="102" t="s">
        <v>15100</v>
      </c>
      <c r="D6558" s="102" t="s">
        <v>12556</v>
      </c>
      <c r="E6558" s="102" t="s">
        <v>9916</v>
      </c>
      <c r="F6558" s="104" t="s">
        <v>14834</v>
      </c>
      <c r="G6558" s="105">
        <v>15958</v>
      </c>
      <c r="H6558" s="102" t="s">
        <v>31670</v>
      </c>
      <c r="I6558" s="102" t="s">
        <v>7198</v>
      </c>
      <c r="J6558" s="102" t="s">
        <v>4597</v>
      </c>
      <c r="K6558" s="102"/>
      <c r="L6558" s="111"/>
      <c r="M6558" s="109">
        <v>3</v>
      </c>
      <c r="N6558" s="108" t="s">
        <v>32728</v>
      </c>
      <c r="O6558" s="102" t="s">
        <v>10490</v>
      </c>
      <c r="P6558" s="39" t="s">
        <v>19503</v>
      </c>
      <c r="Q6558" s="39" t="s">
        <v>28226</v>
      </c>
      <c r="R6558" s="109"/>
      <c r="S6558" s="102"/>
      <c r="T6558" s="102" t="s">
        <v>21275</v>
      </c>
      <c r="U6558" s="102"/>
      <c r="V6558" s="109">
        <v>8</v>
      </c>
      <c r="W6558" s="107"/>
      <c r="X6558" s="113"/>
    </row>
    <row r="6559" spans="1:24" ht="12.95" customHeight="1" x14ac:dyDescent="0.2">
      <c r="A6559" s="102">
        <v>2007</v>
      </c>
      <c r="B6559" s="102" t="s">
        <v>7318</v>
      </c>
      <c r="C6559" s="102" t="s">
        <v>15100</v>
      </c>
      <c r="D6559" s="102" t="s">
        <v>10491</v>
      </c>
      <c r="E6559" s="102" t="s">
        <v>9917</v>
      </c>
      <c r="F6559" s="104" t="s">
        <v>14834</v>
      </c>
      <c r="G6559" s="105">
        <v>15958</v>
      </c>
      <c r="H6559" s="102" t="s">
        <v>7198</v>
      </c>
      <c r="I6559" s="102" t="s">
        <v>11819</v>
      </c>
      <c r="J6559" s="102" t="s">
        <v>9046</v>
      </c>
      <c r="K6559" s="102"/>
      <c r="L6559" s="111"/>
      <c r="M6559" s="109">
        <v>1</v>
      </c>
      <c r="N6559" s="108" t="s">
        <v>32729</v>
      </c>
      <c r="O6559" s="102" t="s">
        <v>162</v>
      </c>
      <c r="P6559" s="39" t="s">
        <v>162</v>
      </c>
      <c r="Q6559" s="39" t="s">
        <v>28227</v>
      </c>
      <c r="R6559" s="109"/>
      <c r="S6559" s="102"/>
      <c r="T6559" s="102" t="s">
        <v>21275</v>
      </c>
      <c r="U6559" s="102" t="s">
        <v>2477</v>
      </c>
      <c r="V6559" s="109">
        <v>9</v>
      </c>
      <c r="W6559" s="107"/>
      <c r="X6559" s="113"/>
    </row>
    <row r="6560" spans="1:24" ht="12.95" customHeight="1" x14ac:dyDescent="0.2">
      <c r="A6560" s="102">
        <v>2008</v>
      </c>
      <c r="B6560" s="102" t="s">
        <v>7318</v>
      </c>
      <c r="C6560" s="103" t="s">
        <v>9872</v>
      </c>
      <c r="D6560" s="102" t="s">
        <v>10632</v>
      </c>
      <c r="E6560" s="102" t="s">
        <v>7233</v>
      </c>
      <c r="F6560" s="104" t="s">
        <v>14834</v>
      </c>
      <c r="G6560" s="105">
        <v>16229</v>
      </c>
      <c r="H6560" s="102" t="s">
        <v>30770</v>
      </c>
      <c r="I6560" s="102" t="s">
        <v>10191</v>
      </c>
      <c r="J6560" s="102" t="s">
        <v>11638</v>
      </c>
      <c r="K6560" s="102"/>
      <c r="L6560" s="111"/>
      <c r="M6560" s="109">
        <v>1</v>
      </c>
      <c r="N6560" s="108" t="s">
        <v>32730</v>
      </c>
      <c r="O6560" s="102" t="s">
        <v>12721</v>
      </c>
      <c r="P6560" s="39" t="s">
        <v>13301</v>
      </c>
      <c r="Q6560" s="39" t="s">
        <v>19203</v>
      </c>
      <c r="R6560" s="109"/>
      <c r="S6560" s="102"/>
      <c r="T6560" s="102" t="s">
        <v>20547</v>
      </c>
      <c r="U6560" s="102" t="s">
        <v>11639</v>
      </c>
      <c r="V6560" s="109">
        <v>7</v>
      </c>
      <c r="W6560" s="107"/>
      <c r="X6560" s="113"/>
    </row>
    <row r="6561" spans="1:24" ht="12.95" customHeight="1" x14ac:dyDescent="0.2">
      <c r="A6561" s="102">
        <v>2008</v>
      </c>
      <c r="B6561" s="102" t="s">
        <v>7318</v>
      </c>
      <c r="C6561" s="102" t="s">
        <v>9872</v>
      </c>
      <c r="D6561" s="102" t="s">
        <v>12557</v>
      </c>
      <c r="E6561" s="102" t="s">
        <v>1115</v>
      </c>
      <c r="F6561" s="104" t="s">
        <v>14834</v>
      </c>
      <c r="G6561" s="105">
        <v>16230</v>
      </c>
      <c r="H6561" s="102" t="s">
        <v>11819</v>
      </c>
      <c r="I6561" s="102" t="s">
        <v>10191</v>
      </c>
      <c r="J6561" s="102" t="s">
        <v>534</v>
      </c>
      <c r="K6561" s="102"/>
      <c r="L6561" s="111"/>
      <c r="M6561" s="109">
        <v>1.75</v>
      </c>
      <c r="N6561" s="108" t="s">
        <v>32627</v>
      </c>
      <c r="O6561" s="102" t="s">
        <v>16868</v>
      </c>
      <c r="P6561" s="39" t="s">
        <v>9125</v>
      </c>
      <c r="Q6561" s="39" t="s">
        <v>21015</v>
      </c>
      <c r="R6561" s="109"/>
      <c r="S6561" s="102"/>
      <c r="T6561" s="102" t="s">
        <v>20547</v>
      </c>
      <c r="U6561" s="102" t="s">
        <v>11606</v>
      </c>
      <c r="V6561" s="109">
        <v>8</v>
      </c>
      <c r="W6561" s="107"/>
      <c r="X6561" s="113"/>
    </row>
    <row r="6562" spans="1:24" ht="12.95" customHeight="1" x14ac:dyDescent="0.2">
      <c r="A6562" s="102">
        <v>2008</v>
      </c>
      <c r="B6562" s="102" t="s">
        <v>7318</v>
      </c>
      <c r="C6562" s="102" t="s">
        <v>9872</v>
      </c>
      <c r="D6562" s="102" t="s">
        <v>12518</v>
      </c>
      <c r="E6562" s="102" t="s">
        <v>1116</v>
      </c>
      <c r="F6562" s="104" t="s">
        <v>14834</v>
      </c>
      <c r="G6562" s="105">
        <v>16234</v>
      </c>
      <c r="H6562" s="102" t="s">
        <v>11819</v>
      </c>
      <c r="I6562" s="102" t="s">
        <v>13336</v>
      </c>
      <c r="J6562" s="102" t="s">
        <v>12519</v>
      </c>
      <c r="K6562" s="102"/>
      <c r="L6562" s="111"/>
      <c r="M6562" s="109">
        <v>1</v>
      </c>
      <c r="N6562" s="112">
        <v>55</v>
      </c>
      <c r="O6562" s="102" t="s">
        <v>16856</v>
      </c>
      <c r="P6562" s="39" t="s">
        <v>9125</v>
      </c>
      <c r="Q6562" s="39" t="s">
        <v>17473</v>
      </c>
      <c r="R6562" s="109"/>
      <c r="S6562" s="102"/>
      <c r="T6562" s="102" t="s">
        <v>20547</v>
      </c>
      <c r="U6562" s="102" t="s">
        <v>28231</v>
      </c>
      <c r="V6562" s="109">
        <v>5.5</v>
      </c>
      <c r="W6562" s="107"/>
      <c r="X6562" s="113"/>
    </row>
    <row r="6563" spans="1:24" ht="12.95" customHeight="1" x14ac:dyDescent="0.2">
      <c r="A6563" s="102">
        <v>2008</v>
      </c>
      <c r="B6563" s="102" t="s">
        <v>7318</v>
      </c>
      <c r="C6563" s="102" t="s">
        <v>9872</v>
      </c>
      <c r="D6563" s="102" t="s">
        <v>698</v>
      </c>
      <c r="E6563" s="102" t="s">
        <v>1117</v>
      </c>
      <c r="F6563" s="104" t="s">
        <v>14834</v>
      </c>
      <c r="G6563" s="105">
        <v>16236</v>
      </c>
      <c r="H6563" s="102" t="s">
        <v>11819</v>
      </c>
      <c r="I6563" s="102" t="s">
        <v>10191</v>
      </c>
      <c r="J6563" s="102" t="s">
        <v>28232</v>
      </c>
      <c r="K6563" s="102"/>
      <c r="L6563" s="111"/>
      <c r="M6563" s="109">
        <v>3</v>
      </c>
      <c r="N6563" s="112" t="s">
        <v>18552</v>
      </c>
      <c r="O6563" s="102" t="s">
        <v>16856</v>
      </c>
      <c r="P6563" s="39" t="s">
        <v>9125</v>
      </c>
      <c r="Q6563" s="39" t="s">
        <v>16646</v>
      </c>
      <c r="R6563" s="109"/>
      <c r="S6563" s="102"/>
      <c r="T6563" s="102" t="s">
        <v>20547</v>
      </c>
      <c r="U6563" s="102" t="s">
        <v>1713</v>
      </c>
      <c r="V6563" s="109">
        <v>6</v>
      </c>
      <c r="W6563" s="107"/>
      <c r="X6563" s="113"/>
    </row>
    <row r="6564" spans="1:24" ht="12.95" customHeight="1" x14ac:dyDescent="0.2">
      <c r="A6564" s="102">
        <v>2008</v>
      </c>
      <c r="B6564" s="102" t="s">
        <v>7318</v>
      </c>
      <c r="C6564" s="102" t="s">
        <v>9872</v>
      </c>
      <c r="D6564" s="102" t="s">
        <v>9759</v>
      </c>
      <c r="E6564" s="102" t="s">
        <v>1118</v>
      </c>
      <c r="F6564" s="104" t="s">
        <v>14834</v>
      </c>
      <c r="G6564" s="105">
        <v>16239</v>
      </c>
      <c r="H6564" s="102" t="s">
        <v>11819</v>
      </c>
      <c r="I6564" s="102" t="s">
        <v>13336</v>
      </c>
      <c r="J6564" s="102" t="s">
        <v>12519</v>
      </c>
      <c r="K6564" s="102"/>
      <c r="L6564" s="111"/>
      <c r="M6564" s="109">
        <v>2</v>
      </c>
      <c r="N6564" s="112" t="s">
        <v>18553</v>
      </c>
      <c r="O6564" s="102" t="s">
        <v>18151</v>
      </c>
      <c r="P6564" s="39" t="s">
        <v>9125</v>
      </c>
      <c r="Q6564" s="39" t="s">
        <v>17386</v>
      </c>
      <c r="R6564" s="109"/>
      <c r="S6564" s="102"/>
      <c r="T6564" s="102" t="s">
        <v>20547</v>
      </c>
      <c r="U6564" s="102" t="s">
        <v>28233</v>
      </c>
      <c r="V6564" s="109">
        <v>7.5</v>
      </c>
      <c r="W6564" s="107"/>
      <c r="X6564" s="113"/>
    </row>
    <row r="6565" spans="1:24" ht="12.95" customHeight="1" x14ac:dyDescent="0.2">
      <c r="A6565" s="102">
        <v>2008</v>
      </c>
      <c r="B6565" s="102" t="s">
        <v>7318</v>
      </c>
      <c r="C6565" s="102" t="s">
        <v>9872</v>
      </c>
      <c r="D6565" s="102" t="s">
        <v>9760</v>
      </c>
      <c r="E6565" s="102" t="s">
        <v>1119</v>
      </c>
      <c r="F6565" s="104" t="s">
        <v>14834</v>
      </c>
      <c r="G6565" s="105">
        <v>16240</v>
      </c>
      <c r="H6565" s="102" t="s">
        <v>11819</v>
      </c>
      <c r="I6565" s="102" t="s">
        <v>10191</v>
      </c>
      <c r="J6565" s="102" t="s">
        <v>9761</v>
      </c>
      <c r="K6565" s="102"/>
      <c r="L6565" s="111"/>
      <c r="M6565" s="109">
        <v>1</v>
      </c>
      <c r="N6565" s="108" t="s">
        <v>32627</v>
      </c>
      <c r="O6565" s="102" t="s">
        <v>28228</v>
      </c>
      <c r="P6565" s="39" t="s">
        <v>9125</v>
      </c>
      <c r="Q6565" s="39" t="s">
        <v>28229</v>
      </c>
      <c r="R6565" s="109"/>
      <c r="S6565" s="102" t="s">
        <v>8315</v>
      </c>
      <c r="T6565" s="102" t="s">
        <v>20547</v>
      </c>
      <c r="U6565" s="102" t="s">
        <v>28230</v>
      </c>
      <c r="V6565" s="109">
        <v>6</v>
      </c>
      <c r="W6565" s="107"/>
      <c r="X6565" s="113"/>
    </row>
    <row r="6566" spans="1:24" ht="12.95" customHeight="1" x14ac:dyDescent="0.2">
      <c r="A6566" s="102">
        <v>2008</v>
      </c>
      <c r="B6566" s="102" t="s">
        <v>7318</v>
      </c>
      <c r="C6566" s="102" t="s">
        <v>9872</v>
      </c>
      <c r="D6566" s="102" t="s">
        <v>9903</v>
      </c>
      <c r="E6566" s="102" t="s">
        <v>1120</v>
      </c>
      <c r="F6566" s="104" t="s">
        <v>14834</v>
      </c>
      <c r="G6566" s="105">
        <v>16264</v>
      </c>
      <c r="H6566" s="102" t="s">
        <v>10191</v>
      </c>
      <c r="I6566" s="102" t="s">
        <v>11819</v>
      </c>
      <c r="J6566" s="102" t="s">
        <v>9904</v>
      </c>
      <c r="K6566" s="102"/>
      <c r="L6566" s="111"/>
      <c r="M6566" s="109">
        <v>2</v>
      </c>
      <c r="N6566" s="112" t="s">
        <v>18075</v>
      </c>
      <c r="O6566" s="102" t="s">
        <v>16525</v>
      </c>
      <c r="P6566" s="39" t="s">
        <v>9125</v>
      </c>
      <c r="Q6566" s="39" t="s">
        <v>19846</v>
      </c>
      <c r="R6566" s="109"/>
      <c r="S6566" s="102"/>
      <c r="T6566" s="102" t="s">
        <v>20547</v>
      </c>
      <c r="U6566" s="102" t="s">
        <v>28234</v>
      </c>
      <c r="V6566" s="109">
        <v>7.5</v>
      </c>
      <c r="W6566" s="107"/>
      <c r="X6566" s="113"/>
    </row>
    <row r="6567" spans="1:24" ht="12.95" customHeight="1" x14ac:dyDescent="0.2">
      <c r="A6567" s="102">
        <v>2008</v>
      </c>
      <c r="B6567" s="102" t="s">
        <v>7318</v>
      </c>
      <c r="C6567" s="102" t="s">
        <v>9872</v>
      </c>
      <c r="D6567" s="102" t="s">
        <v>3942</v>
      </c>
      <c r="E6567" s="102" t="s">
        <v>1121</v>
      </c>
      <c r="F6567" s="104" t="s">
        <v>14834</v>
      </c>
      <c r="G6567" s="105">
        <v>16284</v>
      </c>
      <c r="H6567" s="102" t="s">
        <v>11819</v>
      </c>
      <c r="I6567" s="102" t="s">
        <v>10191</v>
      </c>
      <c r="J6567" s="102" t="s">
        <v>2947</v>
      </c>
      <c r="K6567" s="102"/>
      <c r="L6567" s="111"/>
      <c r="M6567" s="109">
        <v>2</v>
      </c>
      <c r="N6567" s="112" t="s">
        <v>18075</v>
      </c>
      <c r="O6567" s="102" t="s">
        <v>21126</v>
      </c>
      <c r="P6567" s="39"/>
      <c r="Q6567" s="39" t="s">
        <v>17383</v>
      </c>
      <c r="R6567" s="109"/>
      <c r="S6567" s="102"/>
      <c r="T6567" s="102" t="s">
        <v>20547</v>
      </c>
      <c r="U6567" s="102" t="s">
        <v>18429</v>
      </c>
      <c r="V6567" s="109">
        <v>8</v>
      </c>
      <c r="W6567" s="107"/>
      <c r="X6567" s="113"/>
    </row>
    <row r="6568" spans="1:24" ht="12.95" customHeight="1" x14ac:dyDescent="0.2">
      <c r="A6568" s="102">
        <v>2008</v>
      </c>
      <c r="B6568" s="102" t="s">
        <v>7318</v>
      </c>
      <c r="C6568" s="102" t="s">
        <v>9872</v>
      </c>
      <c r="D6568" s="111" t="s">
        <v>12558</v>
      </c>
      <c r="E6568" s="102" t="s">
        <v>11665</v>
      </c>
      <c r="F6568" s="104" t="s">
        <v>14834</v>
      </c>
      <c r="G6568" s="105">
        <v>16288</v>
      </c>
      <c r="H6568" s="102" t="s">
        <v>4890</v>
      </c>
      <c r="I6568" s="102" t="s">
        <v>10191</v>
      </c>
      <c r="J6568" s="102" t="s">
        <v>2948</v>
      </c>
      <c r="K6568" s="102"/>
      <c r="L6568" s="111" t="s">
        <v>12479</v>
      </c>
      <c r="M6568" s="109">
        <v>2</v>
      </c>
      <c r="N6568" s="112" t="s">
        <v>18554</v>
      </c>
      <c r="O6568" s="102" t="s">
        <v>17525</v>
      </c>
      <c r="P6568" s="39"/>
      <c r="Q6568" s="39" t="s">
        <v>16831</v>
      </c>
      <c r="R6568" s="109"/>
      <c r="S6568" s="102"/>
      <c r="T6568" s="102" t="s">
        <v>20547</v>
      </c>
      <c r="U6568" s="102" t="s">
        <v>28236</v>
      </c>
      <c r="V6568" s="109">
        <v>6.5</v>
      </c>
      <c r="W6568" s="107"/>
      <c r="X6568" s="113"/>
    </row>
    <row r="6569" spans="1:24" ht="12.95" customHeight="1" x14ac:dyDescent="0.2">
      <c r="A6569" s="102">
        <v>2008</v>
      </c>
      <c r="B6569" s="102" t="s">
        <v>7318</v>
      </c>
      <c r="C6569" s="102" t="s">
        <v>9872</v>
      </c>
      <c r="D6569" s="102" t="s">
        <v>2934</v>
      </c>
      <c r="E6569" s="102" t="s">
        <v>11666</v>
      </c>
      <c r="F6569" s="104" t="s">
        <v>14834</v>
      </c>
      <c r="G6569" s="105">
        <v>16288</v>
      </c>
      <c r="H6569" s="102" t="s">
        <v>13336</v>
      </c>
      <c r="I6569" s="102" t="s">
        <v>4890</v>
      </c>
      <c r="J6569" s="102" t="s">
        <v>2935</v>
      </c>
      <c r="K6569" s="102"/>
      <c r="L6569" s="111"/>
      <c r="M6569" s="109">
        <v>3</v>
      </c>
      <c r="N6569" s="112" t="s">
        <v>18555</v>
      </c>
      <c r="O6569" s="102" t="s">
        <v>28235</v>
      </c>
      <c r="P6569" s="39" t="s">
        <v>9125</v>
      </c>
      <c r="Q6569" s="39" t="s">
        <v>28237</v>
      </c>
      <c r="R6569" s="109"/>
      <c r="S6569" s="102"/>
      <c r="T6569" s="102" t="s">
        <v>20547</v>
      </c>
      <c r="U6569" s="102" t="s">
        <v>18556</v>
      </c>
      <c r="V6569" s="109">
        <v>8</v>
      </c>
      <c r="W6569" s="107"/>
      <c r="X6569" s="113"/>
    </row>
    <row r="6570" spans="1:24" ht="12.95" customHeight="1" x14ac:dyDescent="0.2">
      <c r="A6570" s="102">
        <v>2008</v>
      </c>
      <c r="B6570" s="102" t="s">
        <v>7318</v>
      </c>
      <c r="C6570" s="102" t="s">
        <v>9872</v>
      </c>
      <c r="D6570" s="102" t="s">
        <v>739</v>
      </c>
      <c r="E6570" s="102" t="s">
        <v>11667</v>
      </c>
      <c r="F6570" s="104" t="s">
        <v>14834</v>
      </c>
      <c r="G6570" s="105">
        <v>16291</v>
      </c>
      <c r="H6570" s="102" t="s">
        <v>10191</v>
      </c>
      <c r="I6570" s="102" t="s">
        <v>4890</v>
      </c>
      <c r="J6570" s="102" t="s">
        <v>9954</v>
      </c>
      <c r="K6570" s="102"/>
      <c r="L6570" s="111"/>
      <c r="M6570" s="109">
        <v>1.5</v>
      </c>
      <c r="N6570" s="108" t="s">
        <v>32731</v>
      </c>
      <c r="O6570" s="102" t="s">
        <v>12252</v>
      </c>
      <c r="P6570" s="39" t="s">
        <v>9125</v>
      </c>
      <c r="Q6570" s="39" t="s">
        <v>19439</v>
      </c>
      <c r="R6570" s="109" t="s">
        <v>7035</v>
      </c>
      <c r="S6570" s="102"/>
      <c r="T6570" s="102" t="s">
        <v>20547</v>
      </c>
      <c r="U6570" s="102" t="s">
        <v>1853</v>
      </c>
      <c r="V6570" s="109">
        <v>7</v>
      </c>
      <c r="W6570" s="107"/>
      <c r="X6570" s="113"/>
    </row>
    <row r="6571" spans="1:24" ht="12.95" customHeight="1" x14ac:dyDescent="0.2">
      <c r="A6571" s="102">
        <v>2008</v>
      </c>
      <c r="B6571" s="102" t="s">
        <v>7318</v>
      </c>
      <c r="C6571" s="102" t="s">
        <v>9872</v>
      </c>
      <c r="D6571" s="102" t="s">
        <v>3002</v>
      </c>
      <c r="E6571" s="102" t="s">
        <v>10131</v>
      </c>
      <c r="F6571" s="104" t="s">
        <v>14834</v>
      </c>
      <c r="G6571" s="105">
        <v>16304</v>
      </c>
      <c r="H6571" s="102" t="s">
        <v>30796</v>
      </c>
      <c r="I6571" s="102" t="s">
        <v>4890</v>
      </c>
      <c r="J6571" s="102" t="s">
        <v>1782</v>
      </c>
      <c r="K6571" s="102"/>
      <c r="L6571" s="111"/>
      <c r="M6571" s="109">
        <v>1</v>
      </c>
      <c r="N6571" s="108" t="s">
        <v>32732</v>
      </c>
      <c r="O6571" s="102" t="s">
        <v>16831</v>
      </c>
      <c r="P6571" s="39" t="s">
        <v>162</v>
      </c>
      <c r="Q6571" s="39" t="s">
        <v>28238</v>
      </c>
      <c r="R6571" s="109"/>
      <c r="S6571" s="102"/>
      <c r="T6571" s="102" t="s">
        <v>20547</v>
      </c>
      <c r="U6571" s="102" t="s">
        <v>19643</v>
      </c>
      <c r="V6571" s="109">
        <v>4.5</v>
      </c>
      <c r="W6571" s="107"/>
      <c r="X6571" s="113"/>
    </row>
    <row r="6572" spans="1:24" ht="12.95" customHeight="1" x14ac:dyDescent="0.2">
      <c r="A6572" s="102">
        <v>2008</v>
      </c>
      <c r="B6572" s="102" t="s">
        <v>7318</v>
      </c>
      <c r="C6572" s="103" t="s">
        <v>796</v>
      </c>
      <c r="D6572" s="102" t="s">
        <v>4215</v>
      </c>
      <c r="E6572" s="102" t="s">
        <v>13491</v>
      </c>
      <c r="F6572" s="104" t="s">
        <v>14834</v>
      </c>
      <c r="G6572" s="105">
        <v>15152</v>
      </c>
      <c r="H6572" s="102" t="s">
        <v>10103</v>
      </c>
      <c r="I6572" s="102" t="s">
        <v>11819</v>
      </c>
      <c r="J6572" s="102" t="s">
        <v>797</v>
      </c>
      <c r="K6572" s="102"/>
      <c r="L6572" s="111"/>
      <c r="M6572" s="109">
        <v>2</v>
      </c>
      <c r="N6572" s="112" t="s">
        <v>18557</v>
      </c>
      <c r="O6572" s="102" t="s">
        <v>17392</v>
      </c>
      <c r="P6572" s="39" t="s">
        <v>9125</v>
      </c>
      <c r="Q6572" s="39" t="s">
        <v>19131</v>
      </c>
      <c r="R6572" s="109"/>
      <c r="S6572" s="102"/>
      <c r="T6572" s="102" t="s">
        <v>7789</v>
      </c>
      <c r="U6572" s="102"/>
      <c r="V6572" s="109">
        <v>5</v>
      </c>
      <c r="W6572" s="107"/>
      <c r="X6572" s="113"/>
    </row>
    <row r="6573" spans="1:24" ht="12.95" customHeight="1" x14ac:dyDescent="0.2">
      <c r="A6573" s="102">
        <v>2008</v>
      </c>
      <c r="B6573" s="102" t="s">
        <v>7318</v>
      </c>
      <c r="C6573" s="102" t="s">
        <v>796</v>
      </c>
      <c r="D6573" s="102" t="s">
        <v>6474</v>
      </c>
      <c r="E6573" s="102" t="s">
        <v>13492</v>
      </c>
      <c r="F6573" s="104" t="s">
        <v>14834</v>
      </c>
      <c r="G6573" s="105">
        <v>15153</v>
      </c>
      <c r="H6573" s="102" t="s">
        <v>10103</v>
      </c>
      <c r="I6573" s="102" t="s">
        <v>11819</v>
      </c>
      <c r="J6573" s="102" t="s">
        <v>14662</v>
      </c>
      <c r="K6573" s="102"/>
      <c r="L6573" s="111"/>
      <c r="M6573" s="109">
        <v>2</v>
      </c>
      <c r="N6573" s="112" t="s">
        <v>18558</v>
      </c>
      <c r="O6573" s="102" t="s">
        <v>16545</v>
      </c>
      <c r="P6573" s="39"/>
      <c r="Q6573" s="39" t="s">
        <v>16831</v>
      </c>
      <c r="R6573" s="109"/>
      <c r="S6573" s="102"/>
      <c r="T6573" s="102" t="s">
        <v>7789</v>
      </c>
      <c r="U6573" s="102" t="s">
        <v>28239</v>
      </c>
      <c r="V6573" s="109">
        <v>6.5</v>
      </c>
      <c r="W6573" s="107"/>
      <c r="X6573" s="113"/>
    </row>
    <row r="6574" spans="1:24" ht="12.95" customHeight="1" x14ac:dyDescent="0.2">
      <c r="A6574" s="102">
        <v>2008</v>
      </c>
      <c r="B6574" s="102" t="s">
        <v>7318</v>
      </c>
      <c r="C6574" s="102" t="s">
        <v>796</v>
      </c>
      <c r="D6574" s="102" t="s">
        <v>1744</v>
      </c>
      <c r="E6574" s="102" t="s">
        <v>13489</v>
      </c>
      <c r="F6574" s="104" t="s">
        <v>14834</v>
      </c>
      <c r="G6574" s="105">
        <v>15191</v>
      </c>
      <c r="H6574" s="102" t="s">
        <v>11819</v>
      </c>
      <c r="I6574" s="102" t="s">
        <v>10103</v>
      </c>
      <c r="J6574" s="102" t="s">
        <v>13490</v>
      </c>
      <c r="K6574" s="102"/>
      <c r="L6574" s="111"/>
      <c r="M6574" s="109">
        <v>3</v>
      </c>
      <c r="N6574" s="112" t="s">
        <v>32733</v>
      </c>
      <c r="O6574" s="102" t="s">
        <v>10189</v>
      </c>
      <c r="P6574" s="39" t="s">
        <v>162</v>
      </c>
      <c r="Q6574" s="39" t="s">
        <v>20734</v>
      </c>
      <c r="R6574" s="109"/>
      <c r="S6574" s="102"/>
      <c r="T6574" s="102" t="s">
        <v>7789</v>
      </c>
      <c r="U6574" s="102" t="s">
        <v>9164</v>
      </c>
      <c r="V6574" s="109">
        <v>6</v>
      </c>
      <c r="W6574" s="107"/>
      <c r="X6574" s="113"/>
    </row>
    <row r="6575" spans="1:24" ht="12.95" customHeight="1" x14ac:dyDescent="0.2">
      <c r="A6575" s="102">
        <v>2008</v>
      </c>
      <c r="B6575" s="102" t="s">
        <v>7318</v>
      </c>
      <c r="C6575" s="102" t="s">
        <v>796</v>
      </c>
      <c r="D6575" s="102" t="s">
        <v>4406</v>
      </c>
      <c r="E6575" s="102" t="s">
        <v>4405</v>
      </c>
      <c r="F6575" s="104" t="s">
        <v>14834</v>
      </c>
      <c r="G6575" s="105">
        <v>15600</v>
      </c>
      <c r="H6575" s="102" t="s">
        <v>10103</v>
      </c>
      <c r="I6575" s="102" t="s">
        <v>11819</v>
      </c>
      <c r="J6575" s="102" t="s">
        <v>9568</v>
      </c>
      <c r="K6575" s="102"/>
      <c r="L6575" s="111"/>
      <c r="M6575" s="109">
        <v>3</v>
      </c>
      <c r="N6575" s="112" t="s">
        <v>18559</v>
      </c>
      <c r="O6575" s="102"/>
      <c r="P6575" s="39" t="s">
        <v>162</v>
      </c>
      <c r="Q6575" s="39" t="s">
        <v>19569</v>
      </c>
      <c r="R6575" s="109"/>
      <c r="S6575" s="102" t="s">
        <v>9435</v>
      </c>
      <c r="T6575" s="102" t="s">
        <v>7789</v>
      </c>
      <c r="U6575" s="102" t="s">
        <v>17628</v>
      </c>
      <c r="V6575" s="109">
        <v>7.5</v>
      </c>
      <c r="W6575" s="107"/>
      <c r="X6575" s="113"/>
    </row>
    <row r="6576" spans="1:24" ht="12.95" customHeight="1" x14ac:dyDescent="0.2">
      <c r="A6576" s="102">
        <v>2008</v>
      </c>
      <c r="B6576" s="102" t="s">
        <v>7318</v>
      </c>
      <c r="C6576" s="102" t="s">
        <v>796</v>
      </c>
      <c r="D6576" s="102" t="s">
        <v>3388</v>
      </c>
      <c r="E6576" s="102" t="s">
        <v>3387</v>
      </c>
      <c r="F6576" s="104" t="s">
        <v>14834</v>
      </c>
      <c r="G6576" s="105">
        <v>15695</v>
      </c>
      <c r="H6576" s="102" t="s">
        <v>30841</v>
      </c>
      <c r="I6576" s="102" t="s">
        <v>10103</v>
      </c>
      <c r="J6576" s="102" t="s">
        <v>257</v>
      </c>
      <c r="K6576" s="102"/>
      <c r="L6576" s="111"/>
      <c r="M6576" s="109">
        <v>3</v>
      </c>
      <c r="N6576" s="112" t="s">
        <v>18560</v>
      </c>
      <c r="O6576" s="102" t="s">
        <v>10189</v>
      </c>
      <c r="P6576" s="39" t="s">
        <v>13555</v>
      </c>
      <c r="Q6576" s="39" t="s">
        <v>20318</v>
      </c>
      <c r="R6576" s="109"/>
      <c r="S6576" s="102"/>
      <c r="T6576" s="102" t="s">
        <v>7789</v>
      </c>
      <c r="U6576" s="102" t="s">
        <v>28240</v>
      </c>
      <c r="V6576" s="109">
        <v>5.5</v>
      </c>
      <c r="W6576" s="107"/>
      <c r="X6576" s="113"/>
    </row>
    <row r="6577" spans="1:24" ht="12.95" customHeight="1" x14ac:dyDescent="0.2">
      <c r="A6577" s="102">
        <v>2008</v>
      </c>
      <c r="B6577" s="102" t="s">
        <v>7318</v>
      </c>
      <c r="C6577" s="102" t="s">
        <v>796</v>
      </c>
      <c r="D6577" s="102" t="s">
        <v>259</v>
      </c>
      <c r="E6577" s="102" t="s">
        <v>258</v>
      </c>
      <c r="F6577" s="104" t="s">
        <v>14834</v>
      </c>
      <c r="G6577" s="105">
        <v>15785</v>
      </c>
      <c r="H6577" s="102" t="s">
        <v>10103</v>
      </c>
      <c r="I6577" s="102" t="s">
        <v>11819</v>
      </c>
      <c r="J6577" s="102" t="s">
        <v>3221</v>
      </c>
      <c r="K6577" s="102"/>
      <c r="L6577" s="111"/>
      <c r="M6577" s="109">
        <v>1</v>
      </c>
      <c r="N6577" s="112">
        <v>56</v>
      </c>
      <c r="O6577" s="102" t="s">
        <v>12721</v>
      </c>
      <c r="P6577" s="39" t="s">
        <v>9125</v>
      </c>
      <c r="Q6577" s="39" t="s">
        <v>16565</v>
      </c>
      <c r="R6577" s="109"/>
      <c r="S6577" s="102" t="s">
        <v>9435</v>
      </c>
      <c r="T6577" s="102" t="s">
        <v>7789</v>
      </c>
      <c r="U6577" s="102" t="s">
        <v>28241</v>
      </c>
      <c r="V6577" s="109">
        <v>5.5</v>
      </c>
      <c r="W6577" s="107"/>
      <c r="X6577" s="113"/>
    </row>
    <row r="6578" spans="1:24" ht="12.95" customHeight="1" x14ac:dyDescent="0.2">
      <c r="A6578" s="102">
        <v>2008</v>
      </c>
      <c r="B6578" s="102" t="s">
        <v>7318</v>
      </c>
      <c r="C6578" s="102" t="s">
        <v>796</v>
      </c>
      <c r="D6578" s="102" t="s">
        <v>11547</v>
      </c>
      <c r="E6578" s="102" t="s">
        <v>3222</v>
      </c>
      <c r="F6578" s="104" t="s">
        <v>14834</v>
      </c>
      <c r="G6578" s="105">
        <v>15899</v>
      </c>
      <c r="H6578" s="102" t="s">
        <v>10103</v>
      </c>
      <c r="I6578" s="102" t="s">
        <v>11819</v>
      </c>
      <c r="J6578" s="102" t="s">
        <v>13199</v>
      </c>
      <c r="K6578" s="102"/>
      <c r="L6578" s="111"/>
      <c r="M6578" s="109">
        <v>3</v>
      </c>
      <c r="N6578" s="112" t="s">
        <v>18561</v>
      </c>
      <c r="O6578" s="102" t="s">
        <v>16525</v>
      </c>
      <c r="P6578" s="39" t="s">
        <v>13301</v>
      </c>
      <c r="Q6578" s="39" t="s">
        <v>16894</v>
      </c>
      <c r="R6578" s="109"/>
      <c r="S6578" s="102"/>
      <c r="T6578" s="102" t="s">
        <v>7789</v>
      </c>
      <c r="U6578" s="102" t="s">
        <v>28242</v>
      </c>
      <c r="V6578" s="109">
        <v>6.5</v>
      </c>
      <c r="W6578" s="107"/>
      <c r="X6578" s="113"/>
    </row>
    <row r="6579" spans="1:24" ht="12.95" customHeight="1" x14ac:dyDescent="0.2">
      <c r="A6579" s="102">
        <v>2008</v>
      </c>
      <c r="B6579" s="102" t="s">
        <v>7318</v>
      </c>
      <c r="C6579" s="102" t="s">
        <v>796</v>
      </c>
      <c r="D6579" s="102" t="s">
        <v>13201</v>
      </c>
      <c r="E6579" s="102" t="s">
        <v>13200</v>
      </c>
      <c r="F6579" s="104" t="s">
        <v>14834</v>
      </c>
      <c r="G6579" s="105">
        <v>15901</v>
      </c>
      <c r="H6579" s="102" t="s">
        <v>10103</v>
      </c>
      <c r="I6579" s="102" t="s">
        <v>11819</v>
      </c>
      <c r="J6579" s="102" t="s">
        <v>9696</v>
      </c>
      <c r="K6579" s="102"/>
      <c r="L6579" s="111"/>
      <c r="M6579" s="109">
        <v>3</v>
      </c>
      <c r="N6579" s="112" t="s">
        <v>18562</v>
      </c>
      <c r="O6579" s="102" t="s">
        <v>19521</v>
      </c>
      <c r="P6579" s="39" t="s">
        <v>9125</v>
      </c>
      <c r="Q6579" s="39" t="s">
        <v>19101</v>
      </c>
      <c r="R6579" s="109"/>
      <c r="S6579" s="102" t="s">
        <v>8315</v>
      </c>
      <c r="T6579" s="102" t="s">
        <v>7789</v>
      </c>
      <c r="U6579" s="102" t="s">
        <v>28243</v>
      </c>
      <c r="V6579" s="109">
        <v>7.5</v>
      </c>
      <c r="W6579" s="107"/>
      <c r="X6579" s="113"/>
    </row>
    <row r="6580" spans="1:24" ht="12.95" customHeight="1" x14ac:dyDescent="0.2">
      <c r="A6580" s="102">
        <v>2008</v>
      </c>
      <c r="B6580" s="102" t="s">
        <v>7318</v>
      </c>
      <c r="C6580" s="102" t="s">
        <v>796</v>
      </c>
      <c r="D6580" s="102" t="s">
        <v>13203</v>
      </c>
      <c r="E6580" s="102" t="s">
        <v>13202</v>
      </c>
      <c r="F6580" s="104" t="s">
        <v>14834</v>
      </c>
      <c r="G6580" s="105">
        <v>16371</v>
      </c>
      <c r="H6580" s="102" t="s">
        <v>32734</v>
      </c>
      <c r="I6580" s="102" t="s">
        <v>11819</v>
      </c>
      <c r="J6580" s="102" t="s">
        <v>15180</v>
      </c>
      <c r="K6580" s="102"/>
      <c r="L6580" s="111"/>
      <c r="M6580" s="109">
        <v>2</v>
      </c>
      <c r="N6580" s="112" t="s">
        <v>18563</v>
      </c>
      <c r="O6580" s="102" t="s">
        <v>13460</v>
      </c>
      <c r="P6580" s="39" t="s">
        <v>162</v>
      </c>
      <c r="Q6580" s="39" t="s">
        <v>28244</v>
      </c>
      <c r="R6580" s="109"/>
      <c r="S6580" s="102"/>
      <c r="T6580" s="102" t="s">
        <v>7789</v>
      </c>
      <c r="U6580" s="102" t="s">
        <v>21268</v>
      </c>
      <c r="V6580" s="109">
        <v>6.5</v>
      </c>
      <c r="W6580" s="107"/>
      <c r="X6580" s="113"/>
    </row>
    <row r="6581" spans="1:24" ht="12.95" customHeight="1" x14ac:dyDescent="0.2">
      <c r="A6581" s="102">
        <v>2008</v>
      </c>
      <c r="B6581" s="102" t="s">
        <v>7318</v>
      </c>
      <c r="C6581" s="102" t="s">
        <v>796</v>
      </c>
      <c r="D6581" s="102" t="s">
        <v>9685</v>
      </c>
      <c r="E6581" s="102" t="s">
        <v>9684</v>
      </c>
      <c r="F6581" s="104" t="s">
        <v>14834</v>
      </c>
      <c r="G6581" s="105">
        <v>16375</v>
      </c>
      <c r="H6581" s="102" t="s">
        <v>10103</v>
      </c>
      <c r="I6581" s="102" t="s">
        <v>11819</v>
      </c>
      <c r="J6581" s="102" t="s">
        <v>9686</v>
      </c>
      <c r="K6581" s="102"/>
      <c r="L6581" s="111"/>
      <c r="M6581" s="109">
        <v>3</v>
      </c>
      <c r="N6581" s="112" t="s">
        <v>18564</v>
      </c>
      <c r="O6581" s="102" t="s">
        <v>19674</v>
      </c>
      <c r="P6581" s="39" t="s">
        <v>9125</v>
      </c>
      <c r="Q6581" s="39" t="s">
        <v>16543</v>
      </c>
      <c r="R6581" s="109"/>
      <c r="S6581" s="102"/>
      <c r="T6581" s="102" t="s">
        <v>7789</v>
      </c>
      <c r="U6581" s="102" t="s">
        <v>8480</v>
      </c>
      <c r="V6581" s="109">
        <v>5.5</v>
      </c>
      <c r="W6581" s="107"/>
      <c r="X6581" s="113"/>
    </row>
    <row r="6582" spans="1:24" ht="12.95" customHeight="1" x14ac:dyDescent="0.2">
      <c r="A6582" s="102">
        <v>2008</v>
      </c>
      <c r="B6582" s="102" t="s">
        <v>7318</v>
      </c>
      <c r="C6582" s="102" t="s">
        <v>796</v>
      </c>
      <c r="D6582" s="102" t="s">
        <v>6459</v>
      </c>
      <c r="E6582" s="102" t="s">
        <v>6024</v>
      </c>
      <c r="F6582" s="104" t="s">
        <v>14834</v>
      </c>
      <c r="G6582" s="105">
        <v>16455</v>
      </c>
      <c r="H6582" s="115" t="s">
        <v>32735</v>
      </c>
      <c r="I6582" s="102" t="s">
        <v>4890</v>
      </c>
      <c r="J6582" s="102" t="s">
        <v>11284</v>
      </c>
      <c r="K6582" s="102"/>
      <c r="L6582" s="111"/>
      <c r="M6582" s="109">
        <v>2</v>
      </c>
      <c r="N6582" s="112" t="s">
        <v>18565</v>
      </c>
      <c r="O6582" s="102" t="s">
        <v>12721</v>
      </c>
      <c r="P6582" s="39" t="s">
        <v>13301</v>
      </c>
      <c r="Q6582" s="39" t="s">
        <v>16885</v>
      </c>
      <c r="R6582" s="109"/>
      <c r="S6582" s="102" t="s">
        <v>9435</v>
      </c>
      <c r="T6582" s="102" t="s">
        <v>7789</v>
      </c>
      <c r="U6582" s="102" t="s">
        <v>579</v>
      </c>
      <c r="V6582" s="109">
        <v>7.5</v>
      </c>
      <c r="W6582" s="107"/>
      <c r="X6582" s="113"/>
    </row>
    <row r="6583" spans="1:24" ht="12.95" customHeight="1" x14ac:dyDescent="0.2">
      <c r="A6583" s="102">
        <v>2008</v>
      </c>
      <c r="B6583" s="102" t="s">
        <v>7318</v>
      </c>
      <c r="C6583" s="102" t="s">
        <v>796</v>
      </c>
      <c r="D6583" s="102" t="s">
        <v>11286</v>
      </c>
      <c r="E6583" s="102" t="s">
        <v>11285</v>
      </c>
      <c r="F6583" s="104" t="s">
        <v>14834</v>
      </c>
      <c r="G6583" s="105">
        <v>16544</v>
      </c>
      <c r="H6583" s="102" t="s">
        <v>10103</v>
      </c>
      <c r="I6583" s="102" t="s">
        <v>4890</v>
      </c>
      <c r="J6583" s="102" t="s">
        <v>12192</v>
      </c>
      <c r="K6583" s="102"/>
      <c r="L6583" s="111"/>
      <c r="M6583" s="109">
        <v>0.5</v>
      </c>
      <c r="N6583" s="108">
        <v>58</v>
      </c>
      <c r="O6583" s="102" t="s">
        <v>162</v>
      </c>
      <c r="P6583" s="39"/>
      <c r="Q6583" s="39" t="s">
        <v>19823</v>
      </c>
      <c r="R6583" s="109"/>
      <c r="S6583" s="102"/>
      <c r="T6583" s="102" t="s">
        <v>7789</v>
      </c>
      <c r="U6583" s="102" t="s">
        <v>12194</v>
      </c>
      <c r="V6583" s="109">
        <v>6</v>
      </c>
      <c r="W6583" s="107"/>
      <c r="X6583" s="113"/>
    </row>
    <row r="6584" spans="1:24" ht="12.95" customHeight="1" x14ac:dyDescent="0.2">
      <c r="A6584" s="102">
        <v>2009</v>
      </c>
      <c r="B6584" s="102" t="s">
        <v>7318</v>
      </c>
      <c r="C6584" s="103" t="s">
        <v>11495</v>
      </c>
      <c r="D6584" s="102" t="s">
        <v>11528</v>
      </c>
      <c r="E6584" s="102" t="s">
        <v>11496</v>
      </c>
      <c r="F6584" s="104" t="s">
        <v>14834</v>
      </c>
      <c r="G6584" s="105">
        <v>13502</v>
      </c>
      <c r="H6584" s="102" t="s">
        <v>32736</v>
      </c>
      <c r="I6584" s="102" t="s">
        <v>32737</v>
      </c>
      <c r="J6584" s="102" t="s">
        <v>970</v>
      </c>
      <c r="K6584" s="102"/>
      <c r="L6584" s="111"/>
      <c r="M6584" s="109">
        <v>2</v>
      </c>
      <c r="N6584" s="112" t="s">
        <v>18566</v>
      </c>
      <c r="O6584" s="102" t="s">
        <v>16545</v>
      </c>
      <c r="P6584" s="39"/>
      <c r="Q6584" s="39" t="s">
        <v>19462</v>
      </c>
      <c r="R6584" s="109"/>
      <c r="S6584" s="102"/>
      <c r="T6584" s="102" t="s">
        <v>21408</v>
      </c>
      <c r="U6584" s="102" t="s">
        <v>28246</v>
      </c>
      <c r="V6584" s="109">
        <v>7</v>
      </c>
      <c r="W6584" s="107"/>
      <c r="X6584" s="113"/>
    </row>
    <row r="6585" spans="1:24" ht="12.95" customHeight="1" x14ac:dyDescent="0.2">
      <c r="A6585" s="102">
        <v>2009</v>
      </c>
      <c r="B6585" s="102" t="s">
        <v>7318</v>
      </c>
      <c r="C6585" s="102" t="s">
        <v>11495</v>
      </c>
      <c r="D6585" s="102" t="s">
        <v>12772</v>
      </c>
      <c r="E6585" s="102" t="s">
        <v>11519</v>
      </c>
      <c r="F6585" s="104" t="s">
        <v>14834</v>
      </c>
      <c r="G6585" s="105">
        <v>13817</v>
      </c>
      <c r="H6585" s="102" t="s">
        <v>14944</v>
      </c>
      <c r="I6585" s="102" t="s">
        <v>2625</v>
      </c>
      <c r="J6585" s="102" t="s">
        <v>5427</v>
      </c>
      <c r="K6585" s="102"/>
      <c r="L6585" s="111"/>
      <c r="M6585" s="109">
        <v>1</v>
      </c>
      <c r="N6585" s="108" t="s">
        <v>32738</v>
      </c>
      <c r="O6585" s="102" t="s">
        <v>12252</v>
      </c>
      <c r="P6585" s="39" t="s">
        <v>3620</v>
      </c>
      <c r="Q6585" s="39" t="s">
        <v>19627</v>
      </c>
      <c r="R6585" s="109"/>
      <c r="S6585" s="102"/>
      <c r="T6585" s="102" t="s">
        <v>8947</v>
      </c>
      <c r="U6585" s="102" t="s">
        <v>28247</v>
      </c>
      <c r="V6585" s="109">
        <v>5.5</v>
      </c>
      <c r="W6585" s="107"/>
      <c r="X6585" s="113"/>
    </row>
    <row r="6586" spans="1:24" ht="12.95" customHeight="1" x14ac:dyDescent="0.2">
      <c r="A6586" s="102">
        <v>2009</v>
      </c>
      <c r="B6586" s="102" t="s">
        <v>7318</v>
      </c>
      <c r="C6586" s="102" t="s">
        <v>11495</v>
      </c>
      <c r="D6586" s="102" t="s">
        <v>11529</v>
      </c>
      <c r="E6586" s="102" t="s">
        <v>11520</v>
      </c>
      <c r="F6586" s="104" t="s">
        <v>14834</v>
      </c>
      <c r="G6586" s="105">
        <v>14026</v>
      </c>
      <c r="H6586" s="102" t="s">
        <v>2625</v>
      </c>
      <c r="I6586" s="102" t="s">
        <v>14944</v>
      </c>
      <c r="J6586" s="102" t="s">
        <v>12774</v>
      </c>
      <c r="K6586" s="102"/>
      <c r="L6586" s="111"/>
      <c r="M6586" s="109">
        <v>1.5</v>
      </c>
      <c r="N6586" s="108" t="s">
        <v>32739</v>
      </c>
      <c r="O6586" s="102" t="s">
        <v>20474</v>
      </c>
      <c r="P6586" s="39" t="s">
        <v>17734</v>
      </c>
      <c r="Q6586" s="39" t="s">
        <v>19203</v>
      </c>
      <c r="R6586" s="109"/>
      <c r="S6586" s="102"/>
      <c r="T6586" s="102" t="s">
        <v>8947</v>
      </c>
      <c r="U6586" s="102" t="s">
        <v>28248</v>
      </c>
      <c r="V6586" s="109">
        <v>6.5</v>
      </c>
      <c r="W6586" s="107"/>
      <c r="X6586" s="113"/>
    </row>
    <row r="6587" spans="1:24" ht="12.95" customHeight="1" x14ac:dyDescent="0.2">
      <c r="A6587" s="102">
        <v>2009</v>
      </c>
      <c r="B6587" s="102" t="s">
        <v>7318</v>
      </c>
      <c r="C6587" s="102" t="s">
        <v>11495</v>
      </c>
      <c r="D6587" s="102" t="s">
        <v>11530</v>
      </c>
      <c r="E6587" s="102" t="s">
        <v>11521</v>
      </c>
      <c r="F6587" s="104" t="s">
        <v>14834</v>
      </c>
      <c r="G6587" s="105">
        <v>14510</v>
      </c>
      <c r="H6587" s="102" t="s">
        <v>14944</v>
      </c>
      <c r="I6587" s="102" t="s">
        <v>2625</v>
      </c>
      <c r="J6587" s="102" t="s">
        <v>12775</v>
      </c>
      <c r="K6587" s="102"/>
      <c r="L6587" s="111"/>
      <c r="M6587" s="109">
        <v>4.5</v>
      </c>
      <c r="N6587" s="108" t="s">
        <v>32740</v>
      </c>
      <c r="O6587" s="102"/>
      <c r="P6587" s="39" t="s">
        <v>15831</v>
      </c>
      <c r="Q6587" s="39" t="s">
        <v>20505</v>
      </c>
      <c r="R6587" s="109"/>
      <c r="S6587" s="102"/>
      <c r="T6587" s="102" t="s">
        <v>8947</v>
      </c>
      <c r="U6587" s="102" t="s">
        <v>28249</v>
      </c>
      <c r="V6587" s="107" t="s">
        <v>12776</v>
      </c>
      <c r="W6587" s="107"/>
      <c r="X6587" s="113"/>
    </row>
    <row r="6588" spans="1:24" ht="12.95" customHeight="1" x14ac:dyDescent="0.2">
      <c r="A6588" s="102">
        <v>2009</v>
      </c>
      <c r="B6588" s="102" t="s">
        <v>7318</v>
      </c>
      <c r="C6588" s="102" t="s">
        <v>11495</v>
      </c>
      <c r="D6588" s="102" t="s">
        <v>11531</v>
      </c>
      <c r="E6588" s="102" t="s">
        <v>11522</v>
      </c>
      <c r="F6588" s="104" t="s">
        <v>14834</v>
      </c>
      <c r="G6588" s="105">
        <v>14745</v>
      </c>
      <c r="H6588" s="102" t="s">
        <v>11819</v>
      </c>
      <c r="I6588" s="102" t="s">
        <v>5011</v>
      </c>
      <c r="J6588" s="102" t="s">
        <v>12777</v>
      </c>
      <c r="K6588" s="102"/>
      <c r="L6588" s="111"/>
      <c r="M6588" s="109">
        <v>1.5</v>
      </c>
      <c r="N6588" s="108" t="s">
        <v>32741</v>
      </c>
      <c r="O6588" s="102" t="s">
        <v>16543</v>
      </c>
      <c r="P6588" s="39" t="s">
        <v>15928</v>
      </c>
      <c r="Q6588" s="39" t="s">
        <v>16653</v>
      </c>
      <c r="R6588" s="109"/>
      <c r="S6588" s="102"/>
      <c r="T6588" s="102" t="s">
        <v>28757</v>
      </c>
      <c r="U6588" s="102" t="s">
        <v>2475</v>
      </c>
      <c r="V6588" s="109">
        <v>9</v>
      </c>
      <c r="W6588" s="107"/>
      <c r="X6588" s="113"/>
    </row>
    <row r="6589" spans="1:24" ht="12.95" customHeight="1" x14ac:dyDescent="0.2">
      <c r="A6589" s="102">
        <v>2009</v>
      </c>
      <c r="B6589" s="102" t="s">
        <v>7318</v>
      </c>
      <c r="C6589" s="102" t="s">
        <v>11495</v>
      </c>
      <c r="D6589" s="102" t="s">
        <v>12778</v>
      </c>
      <c r="E6589" s="102" t="s">
        <v>11523</v>
      </c>
      <c r="F6589" s="104" t="s">
        <v>14834</v>
      </c>
      <c r="G6589" s="105">
        <v>15343</v>
      </c>
      <c r="H6589" s="102" t="s">
        <v>13336</v>
      </c>
      <c r="I6589" s="102" t="s">
        <v>2625</v>
      </c>
      <c r="J6589" s="102" t="s">
        <v>9722</v>
      </c>
      <c r="K6589" s="102"/>
      <c r="L6589" s="111"/>
      <c r="M6589" s="109">
        <v>2.25</v>
      </c>
      <c r="N6589" s="108" t="s">
        <v>32742</v>
      </c>
      <c r="O6589" s="102"/>
      <c r="P6589" s="39"/>
      <c r="Q6589" s="39" t="s">
        <v>19239</v>
      </c>
      <c r="R6589" s="109"/>
      <c r="S6589" s="102" t="s">
        <v>11080</v>
      </c>
      <c r="T6589" s="102" t="s">
        <v>20543</v>
      </c>
      <c r="U6589" s="102" t="s">
        <v>28250</v>
      </c>
      <c r="V6589" s="109">
        <v>7</v>
      </c>
      <c r="W6589" s="107"/>
      <c r="X6589" s="113"/>
    </row>
    <row r="6590" spans="1:24" ht="12.95" customHeight="1" x14ac:dyDescent="0.2">
      <c r="A6590" s="102">
        <v>2009</v>
      </c>
      <c r="B6590" s="102" t="s">
        <v>7318</v>
      </c>
      <c r="C6590" s="102" t="s">
        <v>11495</v>
      </c>
      <c r="D6590" s="102" t="s">
        <v>12346</v>
      </c>
      <c r="E6590" s="102" t="s">
        <v>11524</v>
      </c>
      <c r="F6590" s="104" t="s">
        <v>14834</v>
      </c>
      <c r="G6590" s="105">
        <v>15342</v>
      </c>
      <c r="H6590" s="102" t="s">
        <v>10191</v>
      </c>
      <c r="I6590" s="102" t="s">
        <v>2625</v>
      </c>
      <c r="J6590" s="102" t="s">
        <v>28251</v>
      </c>
      <c r="K6590" s="102"/>
      <c r="L6590" s="111"/>
      <c r="M6590" s="109">
        <v>1.25</v>
      </c>
      <c r="N6590" s="108" t="s">
        <v>32743</v>
      </c>
      <c r="O6590" s="102" t="s">
        <v>162</v>
      </c>
      <c r="P6590" s="39" t="s">
        <v>9125</v>
      </c>
      <c r="Q6590" s="39" t="s">
        <v>15923</v>
      </c>
      <c r="R6590" s="109"/>
      <c r="S6590" s="102"/>
      <c r="T6590" s="102" t="s">
        <v>20545</v>
      </c>
      <c r="U6590" s="102" t="s">
        <v>6868</v>
      </c>
      <c r="V6590" s="109">
        <v>6.5</v>
      </c>
      <c r="W6590" s="107"/>
      <c r="X6590" s="113"/>
    </row>
    <row r="6591" spans="1:24" ht="12.95" customHeight="1" x14ac:dyDescent="0.2">
      <c r="A6591" s="102">
        <v>2009</v>
      </c>
      <c r="B6591" s="102" t="s">
        <v>7318</v>
      </c>
      <c r="C6591" s="102" t="s">
        <v>11495</v>
      </c>
      <c r="D6591" s="102" t="s">
        <v>12779</v>
      </c>
      <c r="E6591" s="102" t="s">
        <v>11525</v>
      </c>
      <c r="F6591" s="104" t="s">
        <v>14834</v>
      </c>
      <c r="G6591" s="105">
        <v>15747</v>
      </c>
      <c r="H6591" s="102" t="s">
        <v>10103</v>
      </c>
      <c r="I6591" s="102" t="s">
        <v>11819</v>
      </c>
      <c r="J6591" s="102" t="s">
        <v>13476</v>
      </c>
      <c r="K6591" s="102"/>
      <c r="L6591" s="111"/>
      <c r="M6591" s="109">
        <v>1.5</v>
      </c>
      <c r="N6591" s="108" t="s">
        <v>32744</v>
      </c>
      <c r="O6591" s="102" t="s">
        <v>20786</v>
      </c>
      <c r="P6591" s="39" t="s">
        <v>13301</v>
      </c>
      <c r="Q6591" s="39" t="s">
        <v>20806</v>
      </c>
      <c r="R6591" s="109"/>
      <c r="S6591" s="102"/>
      <c r="T6591" s="102" t="s">
        <v>7789</v>
      </c>
      <c r="U6591" s="102" t="s">
        <v>10119</v>
      </c>
      <c r="V6591" s="109">
        <v>7.5</v>
      </c>
      <c r="W6591" s="107"/>
      <c r="X6591" s="113"/>
    </row>
    <row r="6592" spans="1:24" ht="12.95" customHeight="1" x14ac:dyDescent="0.2">
      <c r="A6592" s="102">
        <v>2009</v>
      </c>
      <c r="B6592" s="102" t="s">
        <v>7318</v>
      </c>
      <c r="C6592" s="102" t="s">
        <v>11495</v>
      </c>
      <c r="D6592" s="102" t="s">
        <v>3865</v>
      </c>
      <c r="E6592" s="102" t="s">
        <v>11526</v>
      </c>
      <c r="F6592" s="104" t="s">
        <v>14834</v>
      </c>
      <c r="G6592" s="105">
        <v>16425</v>
      </c>
      <c r="H6592" s="102" t="s">
        <v>10191</v>
      </c>
      <c r="I6592" s="102" t="s">
        <v>11819</v>
      </c>
      <c r="J6592" s="102" t="s">
        <v>9584</v>
      </c>
      <c r="K6592" s="102"/>
      <c r="L6592" s="111"/>
      <c r="M6592" s="109">
        <v>2</v>
      </c>
      <c r="N6592" s="108" t="s">
        <v>32745</v>
      </c>
      <c r="O6592" s="102" t="s">
        <v>19228</v>
      </c>
      <c r="P6592" s="39" t="s">
        <v>9125</v>
      </c>
      <c r="Q6592" s="39" t="s">
        <v>20246</v>
      </c>
      <c r="R6592" s="109"/>
      <c r="S6592" s="102" t="s">
        <v>11080</v>
      </c>
      <c r="T6592" s="102" t="s">
        <v>20547</v>
      </c>
      <c r="U6592" s="102" t="s">
        <v>28252</v>
      </c>
      <c r="V6592" s="109">
        <v>7</v>
      </c>
      <c r="W6592" s="107"/>
      <c r="X6592" s="113"/>
    </row>
    <row r="6593" spans="1:24" ht="12.95" customHeight="1" x14ac:dyDescent="0.2">
      <c r="A6593" s="102">
        <v>2009</v>
      </c>
      <c r="B6593" s="102" t="s">
        <v>7318</v>
      </c>
      <c r="C6593" s="102" t="s">
        <v>11495</v>
      </c>
      <c r="D6593" s="102" t="s">
        <v>969</v>
      </c>
      <c r="E6593" s="102" t="s">
        <v>11527</v>
      </c>
      <c r="F6593" s="104" t="s">
        <v>14834</v>
      </c>
      <c r="G6593" s="105">
        <v>16476</v>
      </c>
      <c r="H6593" s="102" t="s">
        <v>10103</v>
      </c>
      <c r="I6593" s="102" t="s">
        <v>4890</v>
      </c>
      <c r="J6593" s="102" t="s">
        <v>12773</v>
      </c>
      <c r="K6593" s="102"/>
      <c r="L6593" s="111"/>
      <c r="M6593" s="109">
        <v>1.25</v>
      </c>
      <c r="N6593" s="108" t="s">
        <v>32746</v>
      </c>
      <c r="O6593" s="102" t="s">
        <v>28245</v>
      </c>
      <c r="P6593" s="39" t="s">
        <v>2086</v>
      </c>
      <c r="Q6593" s="39" t="s">
        <v>28253</v>
      </c>
      <c r="R6593" s="109"/>
      <c r="S6593" s="102"/>
      <c r="T6593" s="102" t="s">
        <v>7789</v>
      </c>
      <c r="U6593" s="102" t="s">
        <v>28254</v>
      </c>
      <c r="V6593" s="109">
        <v>6.5</v>
      </c>
      <c r="W6593" s="107"/>
      <c r="X6593" s="113"/>
    </row>
    <row r="6594" spans="1:24" ht="12.95" customHeight="1" x14ac:dyDescent="0.2">
      <c r="A6594" s="102">
        <v>2011</v>
      </c>
      <c r="B6594" s="102" t="s">
        <v>7318</v>
      </c>
      <c r="C6594" s="103" t="s">
        <v>13660</v>
      </c>
      <c r="D6594" s="102" t="s">
        <v>4009</v>
      </c>
      <c r="E6594" s="102" t="s">
        <v>13661</v>
      </c>
      <c r="F6594" s="104" t="s">
        <v>14834</v>
      </c>
      <c r="G6594" s="105">
        <v>15317</v>
      </c>
      <c r="H6594" s="102" t="s">
        <v>11819</v>
      </c>
      <c r="I6594" s="102" t="s">
        <v>10103</v>
      </c>
      <c r="J6594" s="102" t="s">
        <v>5625</v>
      </c>
      <c r="K6594" s="102"/>
      <c r="L6594" s="111"/>
      <c r="M6594" s="109">
        <v>2</v>
      </c>
      <c r="N6594" s="108" t="s">
        <v>32747</v>
      </c>
      <c r="O6594" s="102" t="s">
        <v>18017</v>
      </c>
      <c r="P6594" s="39" t="s">
        <v>13301</v>
      </c>
      <c r="Q6594" s="39" t="s">
        <v>19571</v>
      </c>
      <c r="R6594" s="109"/>
      <c r="S6594" s="102"/>
      <c r="T6594" s="102" t="s">
        <v>7789</v>
      </c>
      <c r="U6594" s="102" t="s">
        <v>28255</v>
      </c>
      <c r="V6594" s="109">
        <v>5</v>
      </c>
      <c r="W6594" s="107"/>
      <c r="X6594" s="113"/>
    </row>
    <row r="6595" spans="1:24" ht="12.95" customHeight="1" x14ac:dyDescent="0.2">
      <c r="A6595" s="102">
        <v>2011</v>
      </c>
      <c r="B6595" s="102" t="s">
        <v>7318</v>
      </c>
      <c r="C6595" s="102" t="s">
        <v>13660</v>
      </c>
      <c r="D6595" s="102" t="s">
        <v>4010</v>
      </c>
      <c r="E6595" s="102" t="s">
        <v>13662</v>
      </c>
      <c r="F6595" s="104" t="s">
        <v>14834</v>
      </c>
      <c r="G6595" s="105">
        <v>15673</v>
      </c>
      <c r="H6595" s="102" t="s">
        <v>3805</v>
      </c>
      <c r="I6595" s="102" t="s">
        <v>13336</v>
      </c>
      <c r="J6595" s="102" t="s">
        <v>3907</v>
      </c>
      <c r="K6595" s="102"/>
      <c r="L6595" s="111"/>
      <c r="M6595" s="109">
        <v>1</v>
      </c>
      <c r="N6595" s="112" t="s">
        <v>3884</v>
      </c>
      <c r="O6595" s="102" t="s">
        <v>20609</v>
      </c>
      <c r="P6595" s="39" t="s">
        <v>7837</v>
      </c>
      <c r="Q6595" s="39" t="s">
        <v>16520</v>
      </c>
      <c r="R6595" s="109"/>
      <c r="S6595" s="102"/>
      <c r="T6595" s="102" t="s">
        <v>14962</v>
      </c>
      <c r="U6595" s="102" t="s">
        <v>28256</v>
      </c>
      <c r="V6595" s="109">
        <v>5</v>
      </c>
      <c r="W6595" s="107"/>
      <c r="X6595" s="113"/>
    </row>
    <row r="6596" spans="1:24" ht="12.95" customHeight="1" x14ac:dyDescent="0.2">
      <c r="A6596" s="102">
        <v>2011</v>
      </c>
      <c r="B6596" s="102" t="s">
        <v>7318</v>
      </c>
      <c r="C6596" s="102" t="s">
        <v>13660</v>
      </c>
      <c r="D6596" s="102" t="s">
        <v>4011</v>
      </c>
      <c r="E6596" s="102" t="s">
        <v>14867</v>
      </c>
      <c r="F6596" s="104" t="s">
        <v>14834</v>
      </c>
      <c r="G6596" s="105">
        <v>15778</v>
      </c>
      <c r="H6596" s="102" t="s">
        <v>13336</v>
      </c>
      <c r="I6596" s="102" t="s">
        <v>2625</v>
      </c>
      <c r="J6596" s="102" t="s">
        <v>4012</v>
      </c>
      <c r="K6596" s="102"/>
      <c r="L6596" s="111"/>
      <c r="M6596" s="109">
        <v>0.75</v>
      </c>
      <c r="N6596" s="108" t="s">
        <v>3885</v>
      </c>
      <c r="O6596" s="102"/>
      <c r="P6596" s="39"/>
      <c r="Q6596" s="39" t="s">
        <v>16546</v>
      </c>
      <c r="R6596" s="109"/>
      <c r="S6596" s="102"/>
      <c r="T6596" s="102" t="s">
        <v>20543</v>
      </c>
      <c r="U6596" s="102" t="s">
        <v>28257</v>
      </c>
      <c r="V6596" s="109">
        <v>6</v>
      </c>
      <c r="W6596" s="107"/>
      <c r="X6596" s="113"/>
    </row>
    <row r="6597" spans="1:24" ht="12.95" customHeight="1" x14ac:dyDescent="0.2">
      <c r="A6597" s="102">
        <v>2011</v>
      </c>
      <c r="B6597" s="102" t="s">
        <v>7318</v>
      </c>
      <c r="C6597" s="102" t="s">
        <v>13660</v>
      </c>
      <c r="D6597" s="102" t="s">
        <v>4013</v>
      </c>
      <c r="E6597" s="102" t="s">
        <v>14868</v>
      </c>
      <c r="F6597" s="104" t="s">
        <v>14834</v>
      </c>
      <c r="G6597" s="105">
        <v>15892</v>
      </c>
      <c r="H6597" s="102" t="s">
        <v>10103</v>
      </c>
      <c r="I6597" s="102" t="s">
        <v>11819</v>
      </c>
      <c r="J6597" s="102" t="s">
        <v>14644</v>
      </c>
      <c r="K6597" s="102"/>
      <c r="L6597" s="111"/>
      <c r="M6597" s="109">
        <v>3</v>
      </c>
      <c r="N6597" s="112" t="s">
        <v>18567</v>
      </c>
      <c r="O6597" s="102" t="s">
        <v>16762</v>
      </c>
      <c r="P6597" s="39" t="s">
        <v>162</v>
      </c>
      <c r="Q6597" s="39" t="s">
        <v>20288</v>
      </c>
      <c r="R6597" s="109"/>
      <c r="S6597" s="102" t="s">
        <v>9435</v>
      </c>
      <c r="T6597" s="102" t="s">
        <v>7789</v>
      </c>
      <c r="U6597" s="102" t="s">
        <v>17541</v>
      </c>
      <c r="V6597" s="109">
        <v>6.5</v>
      </c>
      <c r="W6597" s="107"/>
      <c r="X6597" s="113"/>
    </row>
    <row r="6598" spans="1:24" ht="12.95" customHeight="1" x14ac:dyDescent="0.2">
      <c r="A6598" s="102">
        <v>2011</v>
      </c>
      <c r="B6598" s="102" t="s">
        <v>7318</v>
      </c>
      <c r="C6598" s="102" t="s">
        <v>13660</v>
      </c>
      <c r="D6598" s="102" t="s">
        <v>4015</v>
      </c>
      <c r="E6598" s="102" t="s">
        <v>14869</v>
      </c>
      <c r="F6598" s="104" t="s">
        <v>14834</v>
      </c>
      <c r="G6598" s="105">
        <v>15920</v>
      </c>
      <c r="H6598" s="102" t="s">
        <v>11819</v>
      </c>
      <c r="I6598" s="102" t="s">
        <v>13336</v>
      </c>
      <c r="J6598" s="102" t="s">
        <v>4014</v>
      </c>
      <c r="K6598" s="102"/>
      <c r="L6598" s="111"/>
      <c r="M6598" s="109">
        <v>1</v>
      </c>
      <c r="N6598" s="112" t="s">
        <v>3886</v>
      </c>
      <c r="O6598" s="102" t="s">
        <v>9125</v>
      </c>
      <c r="P6598" s="39" t="s">
        <v>162</v>
      </c>
      <c r="Q6598" s="39" t="s">
        <v>19499</v>
      </c>
      <c r="R6598" s="109"/>
      <c r="S6598" s="102"/>
      <c r="T6598" s="102" t="s">
        <v>21275</v>
      </c>
      <c r="U6598" s="102" t="s">
        <v>2475</v>
      </c>
      <c r="V6598" s="109">
        <v>7.5</v>
      </c>
      <c r="W6598" s="107"/>
      <c r="X6598" s="113"/>
    </row>
    <row r="6599" spans="1:24" ht="12.95" customHeight="1" x14ac:dyDescent="0.2">
      <c r="A6599" s="102">
        <v>2011</v>
      </c>
      <c r="B6599" s="102" t="s">
        <v>7318</v>
      </c>
      <c r="C6599" s="102" t="s">
        <v>13660</v>
      </c>
      <c r="D6599" s="102" t="s">
        <v>4016</v>
      </c>
      <c r="E6599" s="102" t="s">
        <v>14870</v>
      </c>
      <c r="F6599" s="104" t="s">
        <v>14834</v>
      </c>
      <c r="G6599" s="105">
        <v>15991</v>
      </c>
      <c r="H6599" s="102" t="s">
        <v>2625</v>
      </c>
      <c r="I6599" s="102" t="s">
        <v>30643</v>
      </c>
      <c r="J6599" s="102" t="s">
        <v>4017</v>
      </c>
      <c r="K6599" s="102"/>
      <c r="L6599" s="111"/>
      <c r="M6599" s="109">
        <v>1</v>
      </c>
      <c r="N6599" s="112" t="s">
        <v>3884</v>
      </c>
      <c r="O6599" s="102"/>
      <c r="P6599" s="39"/>
      <c r="Q6599" s="39" t="s">
        <v>15913</v>
      </c>
      <c r="R6599" s="109"/>
      <c r="S6599" s="102"/>
      <c r="T6599" s="102" t="s">
        <v>21291</v>
      </c>
      <c r="U6599" s="102" t="s">
        <v>10050</v>
      </c>
      <c r="V6599" s="109">
        <v>6.5</v>
      </c>
      <c r="W6599" s="107"/>
      <c r="X6599" s="113"/>
    </row>
    <row r="6600" spans="1:24" ht="12.95" customHeight="1" x14ac:dyDescent="0.2">
      <c r="A6600" s="102">
        <v>2011</v>
      </c>
      <c r="B6600" s="102" t="s">
        <v>7318</v>
      </c>
      <c r="C6600" s="102" t="s">
        <v>13660</v>
      </c>
      <c r="D6600" s="102" t="s">
        <v>4018</v>
      </c>
      <c r="E6600" s="102" t="s">
        <v>14871</v>
      </c>
      <c r="F6600" s="104" t="s">
        <v>14834</v>
      </c>
      <c r="G6600" s="105">
        <v>16199</v>
      </c>
      <c r="H6600" s="102" t="s">
        <v>2625</v>
      </c>
      <c r="I6600" s="102" t="s">
        <v>13336</v>
      </c>
      <c r="J6600" s="102" t="s">
        <v>4019</v>
      </c>
      <c r="K6600" s="102"/>
      <c r="L6600" s="111"/>
      <c r="M6600" s="109">
        <v>2</v>
      </c>
      <c r="N6600" s="112" t="s">
        <v>18568</v>
      </c>
      <c r="O6600" s="102" t="s">
        <v>5985</v>
      </c>
      <c r="P6600" s="39" t="s">
        <v>162</v>
      </c>
      <c r="Q6600" s="39" t="s">
        <v>16753</v>
      </c>
      <c r="R6600" s="109"/>
      <c r="S6600" s="102"/>
      <c r="T6600" s="102" t="s">
        <v>20543</v>
      </c>
      <c r="U6600" s="102" t="s">
        <v>28258</v>
      </c>
      <c r="V6600" s="109">
        <v>5.5</v>
      </c>
      <c r="W6600" s="107"/>
      <c r="X6600" s="113"/>
    </row>
    <row r="6601" spans="1:24" ht="12.95" customHeight="1" x14ac:dyDescent="0.2">
      <c r="A6601" s="102">
        <v>2011</v>
      </c>
      <c r="B6601" s="102" t="s">
        <v>7318</v>
      </c>
      <c r="C6601" s="102" t="s">
        <v>13660</v>
      </c>
      <c r="D6601" s="102" t="s">
        <v>4020</v>
      </c>
      <c r="E6601" s="102" t="s">
        <v>14872</v>
      </c>
      <c r="F6601" s="104" t="s">
        <v>14834</v>
      </c>
      <c r="G6601" s="105">
        <v>16271</v>
      </c>
      <c r="H6601" s="102" t="s">
        <v>11819</v>
      </c>
      <c r="I6601" s="102" t="s">
        <v>30925</v>
      </c>
      <c r="J6601" s="102" t="s">
        <v>4021</v>
      </c>
      <c r="K6601" s="102"/>
      <c r="L6601" s="111"/>
      <c r="M6601" s="109">
        <v>1.5</v>
      </c>
      <c r="N6601" s="108" t="s">
        <v>32748</v>
      </c>
      <c r="O6601" s="102" t="s">
        <v>15927</v>
      </c>
      <c r="P6601" s="39" t="s">
        <v>9125</v>
      </c>
      <c r="Q6601" s="39" t="s">
        <v>16762</v>
      </c>
      <c r="R6601" s="109"/>
      <c r="S6601" s="102"/>
      <c r="T6601" s="102" t="s">
        <v>7789</v>
      </c>
      <c r="U6601" s="102" t="s">
        <v>3887</v>
      </c>
      <c r="V6601" s="109">
        <v>7.5</v>
      </c>
      <c r="W6601" s="107"/>
      <c r="X6601" s="113"/>
    </row>
    <row r="6602" spans="1:24" ht="12.95" customHeight="1" x14ac:dyDescent="0.2">
      <c r="A6602" s="102">
        <v>2011</v>
      </c>
      <c r="B6602" s="102" t="s">
        <v>7318</v>
      </c>
      <c r="C6602" s="102" t="s">
        <v>13660</v>
      </c>
      <c r="D6602" s="102" t="s">
        <v>4022</v>
      </c>
      <c r="E6602" s="102" t="s">
        <v>14873</v>
      </c>
      <c r="F6602" s="104" t="s">
        <v>14834</v>
      </c>
      <c r="G6602" s="105">
        <v>16325</v>
      </c>
      <c r="H6602" s="102" t="s">
        <v>10191</v>
      </c>
      <c r="I6602" s="102" t="s">
        <v>4890</v>
      </c>
      <c r="J6602" s="102" t="s">
        <v>10470</v>
      </c>
      <c r="K6602" s="102"/>
      <c r="L6602" s="111"/>
      <c r="M6602" s="109">
        <v>1</v>
      </c>
      <c r="N6602" s="108" t="s">
        <v>32749</v>
      </c>
      <c r="O6602" s="102" t="s">
        <v>12721</v>
      </c>
      <c r="P6602" s="39" t="s">
        <v>9125</v>
      </c>
      <c r="Q6602" s="39" t="s">
        <v>28259</v>
      </c>
      <c r="R6602" s="109"/>
      <c r="S6602" s="102"/>
      <c r="T6602" s="102" t="s">
        <v>20547</v>
      </c>
      <c r="U6602" s="102" t="s">
        <v>2477</v>
      </c>
      <c r="V6602" s="109">
        <v>7.5</v>
      </c>
      <c r="W6602" s="107"/>
      <c r="X6602" s="113"/>
    </row>
    <row r="6603" spans="1:24" ht="12.95" customHeight="1" x14ac:dyDescent="0.2">
      <c r="A6603" s="102">
        <v>2011</v>
      </c>
      <c r="B6603" s="102" t="s">
        <v>7318</v>
      </c>
      <c r="C6603" s="102" t="s">
        <v>13660</v>
      </c>
      <c r="D6603" s="102" t="s">
        <v>4023</v>
      </c>
      <c r="E6603" s="102" t="s">
        <v>14874</v>
      </c>
      <c r="F6603" s="104" t="s">
        <v>14834</v>
      </c>
      <c r="G6603" s="105">
        <v>16405</v>
      </c>
      <c r="H6603" s="102" t="s">
        <v>11819</v>
      </c>
      <c r="I6603" s="102" t="s">
        <v>10191</v>
      </c>
      <c r="J6603" s="102" t="s">
        <v>4024</v>
      </c>
      <c r="K6603" s="102"/>
      <c r="L6603" s="111"/>
      <c r="M6603" s="109">
        <v>1</v>
      </c>
      <c r="N6603" s="112" t="s">
        <v>3886</v>
      </c>
      <c r="O6603" s="102" t="s">
        <v>15927</v>
      </c>
      <c r="P6603" s="39" t="s">
        <v>162</v>
      </c>
      <c r="Q6603" s="39" t="s">
        <v>16624</v>
      </c>
      <c r="R6603" s="109"/>
      <c r="S6603" s="102"/>
      <c r="T6603" s="102" t="s">
        <v>21275</v>
      </c>
      <c r="U6603" s="102" t="s">
        <v>20037</v>
      </c>
      <c r="V6603" s="109">
        <v>6</v>
      </c>
      <c r="W6603" s="107"/>
      <c r="X6603" s="113"/>
    </row>
    <row r="6604" spans="1:24" ht="12.95" customHeight="1" x14ac:dyDescent="0.2">
      <c r="A6604" s="102">
        <v>2011</v>
      </c>
      <c r="B6604" s="102" t="s">
        <v>7318</v>
      </c>
      <c r="C6604" s="103" t="s">
        <v>4436</v>
      </c>
      <c r="D6604" s="102" t="s">
        <v>11155</v>
      </c>
      <c r="E6604" s="102" t="s">
        <v>4437</v>
      </c>
      <c r="F6604" s="104" t="s">
        <v>14834</v>
      </c>
      <c r="G6604" s="105">
        <v>15671</v>
      </c>
      <c r="H6604" s="102" t="s">
        <v>10191</v>
      </c>
      <c r="I6604" s="102" t="s">
        <v>11165</v>
      </c>
      <c r="J6604" s="102" t="s">
        <v>741</v>
      </c>
      <c r="K6604" s="102"/>
      <c r="L6604" s="111"/>
      <c r="M6604" s="109">
        <v>2</v>
      </c>
      <c r="N6604" s="108" t="s">
        <v>32750</v>
      </c>
      <c r="O6604" s="102" t="s">
        <v>17446</v>
      </c>
      <c r="P6604" s="39" t="s">
        <v>13301</v>
      </c>
      <c r="Q6604" s="39" t="s">
        <v>15846</v>
      </c>
      <c r="R6604" s="109"/>
      <c r="S6604" s="102"/>
      <c r="T6604" s="102" t="s">
        <v>21275</v>
      </c>
      <c r="U6604" s="102" t="s">
        <v>28260</v>
      </c>
      <c r="V6604" s="109">
        <v>6.5</v>
      </c>
      <c r="W6604" s="107"/>
      <c r="X6604" s="113"/>
    </row>
    <row r="6605" spans="1:24" ht="12.95" customHeight="1" x14ac:dyDescent="0.2">
      <c r="A6605" s="102">
        <v>2011</v>
      </c>
      <c r="B6605" s="102" t="s">
        <v>7318</v>
      </c>
      <c r="C6605" s="102" t="s">
        <v>4436</v>
      </c>
      <c r="D6605" s="102" t="s">
        <v>11156</v>
      </c>
      <c r="E6605" s="102" t="s">
        <v>4438</v>
      </c>
      <c r="F6605" s="104" t="s">
        <v>14834</v>
      </c>
      <c r="G6605" s="105">
        <v>15959</v>
      </c>
      <c r="H6605" s="102" t="s">
        <v>13336</v>
      </c>
      <c r="I6605" s="102" t="s">
        <v>11819</v>
      </c>
      <c r="J6605" s="102" t="s">
        <v>11166</v>
      </c>
      <c r="K6605" s="102"/>
      <c r="L6605" s="111"/>
      <c r="M6605" s="109">
        <v>2</v>
      </c>
      <c r="N6605" s="112" t="s">
        <v>18569</v>
      </c>
      <c r="O6605" s="102" t="s">
        <v>16880</v>
      </c>
      <c r="P6605" s="39" t="s">
        <v>162</v>
      </c>
      <c r="Q6605" s="39" t="s">
        <v>17297</v>
      </c>
      <c r="R6605" s="109"/>
      <c r="S6605" s="102" t="s">
        <v>9435</v>
      </c>
      <c r="T6605" s="102" t="s">
        <v>21275</v>
      </c>
      <c r="U6605" s="102" t="s">
        <v>28261</v>
      </c>
      <c r="V6605" s="109">
        <v>5.5</v>
      </c>
      <c r="W6605" s="107"/>
      <c r="X6605" s="113"/>
    </row>
    <row r="6606" spans="1:24" ht="12.95" customHeight="1" x14ac:dyDescent="0.2">
      <c r="A6606" s="102">
        <v>2011</v>
      </c>
      <c r="B6606" s="102" t="s">
        <v>7318</v>
      </c>
      <c r="C6606" s="102" t="s">
        <v>4436</v>
      </c>
      <c r="D6606" s="102" t="s">
        <v>11157</v>
      </c>
      <c r="E6606" s="102" t="s">
        <v>4439</v>
      </c>
      <c r="F6606" s="104" t="s">
        <v>14834</v>
      </c>
      <c r="G6606" s="105">
        <v>15961</v>
      </c>
      <c r="H6606" s="102" t="s">
        <v>10191</v>
      </c>
      <c r="I6606" s="102" t="s">
        <v>11819</v>
      </c>
      <c r="J6606" s="102" t="s">
        <v>13985</v>
      </c>
      <c r="K6606" s="102"/>
      <c r="L6606" s="111"/>
      <c r="M6606" s="109">
        <v>1.5</v>
      </c>
      <c r="N6606" s="108" t="s">
        <v>32751</v>
      </c>
      <c r="O6606" s="102" t="s">
        <v>12252</v>
      </c>
      <c r="P6606" s="39"/>
      <c r="Q6606" s="39" t="s">
        <v>16525</v>
      </c>
      <c r="R6606" s="109"/>
      <c r="S6606" s="102" t="s">
        <v>8315</v>
      </c>
      <c r="T6606" s="102" t="s">
        <v>21275</v>
      </c>
      <c r="U6606" s="102"/>
      <c r="V6606" s="109">
        <v>6.5</v>
      </c>
      <c r="W6606" s="107"/>
      <c r="X6606" s="113"/>
    </row>
    <row r="6607" spans="1:24" ht="12.95" customHeight="1" x14ac:dyDescent="0.2">
      <c r="A6607" s="102">
        <v>2011</v>
      </c>
      <c r="B6607" s="102" t="s">
        <v>7318</v>
      </c>
      <c r="C6607" s="102" t="s">
        <v>4436</v>
      </c>
      <c r="D6607" s="102" t="s">
        <v>11158</v>
      </c>
      <c r="E6607" s="102" t="s">
        <v>4440</v>
      </c>
      <c r="F6607" s="104" t="s">
        <v>14834</v>
      </c>
      <c r="G6607" s="105">
        <v>15962</v>
      </c>
      <c r="H6607" s="102" t="s">
        <v>10191</v>
      </c>
      <c r="I6607" s="102" t="s">
        <v>11819</v>
      </c>
      <c r="J6607" s="102" t="s">
        <v>28262</v>
      </c>
      <c r="K6607" s="102"/>
      <c r="L6607" s="111"/>
      <c r="M6607" s="109">
        <v>2</v>
      </c>
      <c r="N6607" s="108" t="s">
        <v>32752</v>
      </c>
      <c r="O6607" s="102" t="s">
        <v>20443</v>
      </c>
      <c r="P6607" s="39" t="s">
        <v>15906</v>
      </c>
      <c r="Q6607" s="39" t="s">
        <v>19113</v>
      </c>
      <c r="R6607" s="109"/>
      <c r="S6607" s="102" t="s">
        <v>11080</v>
      </c>
      <c r="T6607" s="102" t="s">
        <v>21275</v>
      </c>
      <c r="U6607" s="102" t="s">
        <v>28263</v>
      </c>
      <c r="V6607" s="109">
        <v>6.5</v>
      </c>
      <c r="W6607" s="107"/>
      <c r="X6607" s="113"/>
    </row>
    <row r="6608" spans="1:24" ht="12.95" customHeight="1" x14ac:dyDescent="0.2">
      <c r="A6608" s="102">
        <v>2011</v>
      </c>
      <c r="B6608" s="102" t="s">
        <v>7318</v>
      </c>
      <c r="C6608" s="102" t="s">
        <v>4436</v>
      </c>
      <c r="D6608" s="102" t="s">
        <v>11159</v>
      </c>
      <c r="E6608" s="102" t="s">
        <v>11928</v>
      </c>
      <c r="F6608" s="104" t="s">
        <v>14834</v>
      </c>
      <c r="G6608" s="105">
        <v>15962</v>
      </c>
      <c r="H6608" s="102" t="s">
        <v>10191</v>
      </c>
      <c r="I6608" s="102" t="s">
        <v>11167</v>
      </c>
      <c r="J6608" s="102" t="s">
        <v>1620</v>
      </c>
      <c r="K6608" s="102"/>
      <c r="L6608" s="111"/>
      <c r="M6608" s="109">
        <v>6</v>
      </c>
      <c r="N6608" s="112" t="s">
        <v>18570</v>
      </c>
      <c r="O6608" s="102" t="s">
        <v>28264</v>
      </c>
      <c r="P6608" s="39" t="s">
        <v>19798</v>
      </c>
      <c r="Q6608" s="39" t="s">
        <v>28265</v>
      </c>
      <c r="R6608" s="109"/>
      <c r="S6608" s="102" t="s">
        <v>11080</v>
      </c>
      <c r="T6608" s="102" t="s">
        <v>21275</v>
      </c>
      <c r="U6608" s="102" t="s">
        <v>28266</v>
      </c>
      <c r="V6608" s="109">
        <v>10</v>
      </c>
      <c r="W6608" s="107"/>
      <c r="X6608" s="113"/>
    </row>
    <row r="6609" spans="1:24" ht="12.95" customHeight="1" x14ac:dyDescent="0.2">
      <c r="A6609" s="102">
        <v>2011</v>
      </c>
      <c r="B6609" s="102" t="s">
        <v>7318</v>
      </c>
      <c r="C6609" s="102" t="s">
        <v>4436</v>
      </c>
      <c r="D6609" s="102" t="s">
        <v>11160</v>
      </c>
      <c r="E6609" s="102" t="s">
        <v>4441</v>
      </c>
      <c r="F6609" s="104" t="s">
        <v>14834</v>
      </c>
      <c r="G6609" s="105">
        <v>15971</v>
      </c>
      <c r="H6609" s="102" t="s">
        <v>11819</v>
      </c>
      <c r="I6609" s="102" t="s">
        <v>10191</v>
      </c>
      <c r="J6609" s="102" t="s">
        <v>11168</v>
      </c>
      <c r="K6609" s="102"/>
      <c r="L6609" s="111"/>
      <c r="M6609" s="109">
        <v>3</v>
      </c>
      <c r="N6609" s="112" t="s">
        <v>18571</v>
      </c>
      <c r="O6609" s="102" t="s">
        <v>17670</v>
      </c>
      <c r="P6609" s="39" t="s">
        <v>15906</v>
      </c>
      <c r="Q6609" s="39" t="s">
        <v>15902</v>
      </c>
      <c r="R6609" s="109"/>
      <c r="S6609" s="102"/>
      <c r="T6609" s="102" t="s">
        <v>21275</v>
      </c>
      <c r="U6609" s="102"/>
      <c r="V6609" s="109">
        <v>6</v>
      </c>
      <c r="W6609" s="107"/>
      <c r="X6609" s="113"/>
    </row>
    <row r="6610" spans="1:24" ht="12.95" customHeight="1" x14ac:dyDescent="0.2">
      <c r="A6610" s="102">
        <v>2011</v>
      </c>
      <c r="B6610" s="102" t="s">
        <v>7318</v>
      </c>
      <c r="C6610" s="102" t="s">
        <v>4436</v>
      </c>
      <c r="D6610" s="102" t="s">
        <v>11161</v>
      </c>
      <c r="E6610" s="102" t="s">
        <v>4442</v>
      </c>
      <c r="F6610" s="104" t="s">
        <v>14834</v>
      </c>
      <c r="G6610" s="105">
        <v>16210</v>
      </c>
      <c r="H6610" s="102" t="s">
        <v>11167</v>
      </c>
      <c r="I6610" s="102" t="s">
        <v>30791</v>
      </c>
      <c r="J6610" s="102" t="s">
        <v>11169</v>
      </c>
      <c r="K6610" s="102"/>
      <c r="L6610" s="111"/>
      <c r="M6610" s="109">
        <v>2</v>
      </c>
      <c r="N6610" s="112" t="s">
        <v>18572</v>
      </c>
      <c r="O6610" s="102" t="s">
        <v>12721</v>
      </c>
      <c r="P6610" s="39" t="s">
        <v>162</v>
      </c>
      <c r="Q6610" s="39" t="s">
        <v>15976</v>
      </c>
      <c r="R6610" s="109"/>
      <c r="S6610" s="102"/>
      <c r="T6610" s="102" t="s">
        <v>21275</v>
      </c>
      <c r="U6610" s="102" t="s">
        <v>19636</v>
      </c>
      <c r="V6610" s="109">
        <v>6.5</v>
      </c>
      <c r="W6610" s="107"/>
      <c r="X6610" s="113"/>
    </row>
    <row r="6611" spans="1:24" ht="12.95" customHeight="1" x14ac:dyDescent="0.2">
      <c r="A6611" s="102">
        <v>2011</v>
      </c>
      <c r="B6611" s="102" t="s">
        <v>7318</v>
      </c>
      <c r="C6611" s="102" t="s">
        <v>4436</v>
      </c>
      <c r="D6611" s="102" t="s">
        <v>11162</v>
      </c>
      <c r="E6611" s="102" t="s">
        <v>4443</v>
      </c>
      <c r="F6611" s="104" t="s">
        <v>14834</v>
      </c>
      <c r="G6611" s="105">
        <v>16224</v>
      </c>
      <c r="H6611" s="102" t="s">
        <v>11819</v>
      </c>
      <c r="I6611" s="102" t="s">
        <v>28267</v>
      </c>
      <c r="J6611" s="102" t="s">
        <v>11170</v>
      </c>
      <c r="K6611" s="102"/>
      <c r="L6611" s="111"/>
      <c r="M6611" s="109">
        <v>2</v>
      </c>
      <c r="N6611" s="108" t="s">
        <v>32753</v>
      </c>
      <c r="O6611" s="102" t="s">
        <v>16096</v>
      </c>
      <c r="P6611" s="39" t="s">
        <v>8076</v>
      </c>
      <c r="Q6611" s="39" t="s">
        <v>28268</v>
      </c>
      <c r="R6611" s="109"/>
      <c r="S6611" s="102"/>
      <c r="T6611" s="102" t="s">
        <v>21275</v>
      </c>
      <c r="U6611" s="102" t="s">
        <v>28269</v>
      </c>
      <c r="V6611" s="109">
        <v>6.5</v>
      </c>
      <c r="W6611" s="107"/>
      <c r="X6611" s="113"/>
    </row>
    <row r="6612" spans="1:24" ht="12.95" customHeight="1" x14ac:dyDescent="0.2">
      <c r="A6612" s="102">
        <v>2011</v>
      </c>
      <c r="B6612" s="102" t="s">
        <v>7318</v>
      </c>
      <c r="C6612" s="102" t="s">
        <v>4436</v>
      </c>
      <c r="D6612" s="102" t="s">
        <v>11163</v>
      </c>
      <c r="E6612" s="102" t="s">
        <v>4444</v>
      </c>
      <c r="F6612" s="104" t="s">
        <v>14834</v>
      </c>
      <c r="G6612" s="105">
        <v>16228</v>
      </c>
      <c r="H6612" s="102" t="s">
        <v>11819</v>
      </c>
      <c r="I6612" s="102" t="s">
        <v>28267</v>
      </c>
      <c r="J6612" s="102" t="s">
        <v>742</v>
      </c>
      <c r="K6612" s="102"/>
      <c r="L6612" s="111"/>
      <c r="M6612" s="109">
        <v>2</v>
      </c>
      <c r="N6612" s="108" t="s">
        <v>32754</v>
      </c>
      <c r="O6612" s="102" t="s">
        <v>28270</v>
      </c>
      <c r="P6612" s="39" t="s">
        <v>20458</v>
      </c>
      <c r="Q6612" s="39" t="s">
        <v>28271</v>
      </c>
      <c r="R6612" s="109"/>
      <c r="S6612" s="102"/>
      <c r="T6612" s="102" t="s">
        <v>21275</v>
      </c>
      <c r="U6612" s="102" t="s">
        <v>28269</v>
      </c>
      <c r="V6612" s="109">
        <v>8.5</v>
      </c>
      <c r="W6612" s="107"/>
      <c r="X6612" s="113"/>
    </row>
    <row r="6613" spans="1:24" ht="12.95" customHeight="1" x14ac:dyDescent="0.2">
      <c r="A6613" s="102">
        <v>2011</v>
      </c>
      <c r="B6613" s="102" t="s">
        <v>7318</v>
      </c>
      <c r="C6613" s="102" t="s">
        <v>4436</v>
      </c>
      <c r="D6613" s="102" t="s">
        <v>11164</v>
      </c>
      <c r="E6613" s="102" t="s">
        <v>4445</v>
      </c>
      <c r="F6613" s="104" t="s">
        <v>14834</v>
      </c>
      <c r="G6613" s="105">
        <v>16328</v>
      </c>
      <c r="H6613" s="102" t="s">
        <v>11819</v>
      </c>
      <c r="I6613" s="102" t="s">
        <v>30647</v>
      </c>
      <c r="J6613" s="102" t="s">
        <v>11171</v>
      </c>
      <c r="K6613" s="102"/>
      <c r="L6613" s="111"/>
      <c r="M6613" s="109">
        <v>1</v>
      </c>
      <c r="N6613" s="108" t="s">
        <v>32755</v>
      </c>
      <c r="O6613" s="102" t="s">
        <v>15928</v>
      </c>
      <c r="P6613" s="39" t="s">
        <v>9160</v>
      </c>
      <c r="Q6613" s="39" t="s">
        <v>16873</v>
      </c>
      <c r="R6613" s="109"/>
      <c r="S6613" s="102" t="s">
        <v>8315</v>
      </c>
      <c r="T6613" s="102" t="s">
        <v>21275</v>
      </c>
      <c r="U6613" s="102" t="s">
        <v>28272</v>
      </c>
      <c r="V6613" s="109" t="s">
        <v>743</v>
      </c>
      <c r="W6613" s="107"/>
      <c r="X6613" s="113"/>
    </row>
    <row r="6614" spans="1:24" ht="12.95" customHeight="1" x14ac:dyDescent="0.2">
      <c r="A6614" s="128">
        <v>2013</v>
      </c>
      <c r="B6614" s="128" t="s">
        <v>7318</v>
      </c>
      <c r="C6614" s="197" t="s">
        <v>28273</v>
      </c>
      <c r="D6614" s="128" t="s">
        <v>27120</v>
      </c>
      <c r="E6614" s="128" t="s">
        <v>20352</v>
      </c>
      <c r="F6614" s="104" t="s">
        <v>14834</v>
      </c>
      <c r="G6614" s="142">
        <v>15318</v>
      </c>
      <c r="H6614" s="102" t="s">
        <v>32756</v>
      </c>
      <c r="I6614" s="128" t="s">
        <v>2625</v>
      </c>
      <c r="J6614" s="128" t="s">
        <v>20353</v>
      </c>
      <c r="K6614" s="128"/>
      <c r="L6614" s="143"/>
      <c r="M6614" s="145">
        <v>1</v>
      </c>
      <c r="N6614" s="144" t="s">
        <v>28276</v>
      </c>
      <c r="O6614" s="128" t="s">
        <v>16686</v>
      </c>
      <c r="P6614" s="128" t="s">
        <v>162</v>
      </c>
      <c r="Q6614" s="128" t="s">
        <v>19101</v>
      </c>
      <c r="R6614" s="145"/>
      <c r="S6614" s="128"/>
      <c r="T6614" s="128" t="s">
        <v>20543</v>
      </c>
      <c r="U6614" s="128" t="s">
        <v>21333</v>
      </c>
      <c r="V6614" s="145">
        <v>7</v>
      </c>
      <c r="W6614" s="130"/>
      <c r="X6614" s="113"/>
    </row>
    <row r="6615" spans="1:24" ht="12.95" customHeight="1" x14ac:dyDescent="0.2">
      <c r="A6615" s="128">
        <v>2013</v>
      </c>
      <c r="B6615" s="128" t="s">
        <v>7318</v>
      </c>
      <c r="C6615" s="128" t="s">
        <v>28273</v>
      </c>
      <c r="D6615" s="128" t="s">
        <v>15795</v>
      </c>
      <c r="E6615" s="128" t="s">
        <v>28274</v>
      </c>
      <c r="F6615" s="104" t="s">
        <v>14834</v>
      </c>
      <c r="G6615" s="142">
        <v>15338</v>
      </c>
      <c r="H6615" s="128" t="s">
        <v>2625</v>
      </c>
      <c r="I6615" s="128" t="s">
        <v>13336</v>
      </c>
      <c r="J6615" s="128" t="s">
        <v>28275</v>
      </c>
      <c r="K6615" s="128"/>
      <c r="L6615" s="143"/>
      <c r="M6615" s="145">
        <v>1.5</v>
      </c>
      <c r="N6615" s="200" t="s">
        <v>32757</v>
      </c>
      <c r="O6615" s="128"/>
      <c r="P6615" s="128" t="s">
        <v>9160</v>
      </c>
      <c r="Q6615" s="128" t="s">
        <v>19627</v>
      </c>
      <c r="R6615" s="145"/>
      <c r="S6615" s="128"/>
      <c r="T6615" s="128" t="s">
        <v>20543</v>
      </c>
      <c r="U6615" s="128" t="s">
        <v>28277</v>
      </c>
      <c r="V6615" s="145">
        <v>5.5</v>
      </c>
      <c r="W6615" s="130"/>
      <c r="X6615" s="113"/>
    </row>
    <row r="6616" spans="1:24" ht="12.95" customHeight="1" x14ac:dyDescent="0.2">
      <c r="A6616" s="128">
        <v>2013</v>
      </c>
      <c r="B6616" s="128" t="s">
        <v>7318</v>
      </c>
      <c r="C6616" s="128" t="s">
        <v>28273</v>
      </c>
      <c r="D6616" s="128" t="s">
        <v>28278</v>
      </c>
      <c r="E6616" s="128" t="s">
        <v>20359</v>
      </c>
      <c r="F6616" s="104" t="s">
        <v>14834</v>
      </c>
      <c r="G6616" s="142">
        <v>15360</v>
      </c>
      <c r="H6616" s="128" t="s">
        <v>13336</v>
      </c>
      <c r="I6616" s="128" t="s">
        <v>2625</v>
      </c>
      <c r="J6616" s="128" t="s">
        <v>20360</v>
      </c>
      <c r="K6616" s="128"/>
      <c r="L6616" s="143"/>
      <c r="M6616" s="145">
        <v>1</v>
      </c>
      <c r="N6616" s="153" t="s">
        <v>32758</v>
      </c>
      <c r="O6616" s="128" t="s">
        <v>3620</v>
      </c>
      <c r="P6616" s="128" t="s">
        <v>9125</v>
      </c>
      <c r="Q6616" s="128" t="s">
        <v>19571</v>
      </c>
      <c r="R6616" s="145"/>
      <c r="S6616" s="128"/>
      <c r="T6616" s="128" t="s">
        <v>20543</v>
      </c>
      <c r="U6616" s="128" t="s">
        <v>6868</v>
      </c>
      <c r="V6616" s="145">
        <v>6.5</v>
      </c>
      <c r="W6616" s="130"/>
      <c r="X6616" s="113"/>
    </row>
    <row r="6617" spans="1:24" ht="12.95" customHeight="1" x14ac:dyDescent="0.2">
      <c r="A6617" s="128">
        <v>2013</v>
      </c>
      <c r="B6617" s="128" t="s">
        <v>7318</v>
      </c>
      <c r="C6617" s="128" t="s">
        <v>28273</v>
      </c>
      <c r="D6617" s="128" t="s">
        <v>27121</v>
      </c>
      <c r="E6617" s="128" t="s">
        <v>20361</v>
      </c>
      <c r="F6617" s="104" t="s">
        <v>14834</v>
      </c>
      <c r="G6617" s="142">
        <v>15361</v>
      </c>
      <c r="H6617" s="128" t="s">
        <v>13336</v>
      </c>
      <c r="I6617" s="128" t="s">
        <v>2625</v>
      </c>
      <c r="J6617" s="128" t="s">
        <v>20362</v>
      </c>
      <c r="K6617" s="128"/>
      <c r="L6617" s="143"/>
      <c r="M6617" s="145">
        <v>0.8</v>
      </c>
      <c r="N6617" s="153" t="s">
        <v>28279</v>
      </c>
      <c r="O6617" s="128"/>
      <c r="P6617" s="128"/>
      <c r="Q6617" s="128" t="s">
        <v>16805</v>
      </c>
      <c r="R6617" s="145"/>
      <c r="S6617" s="128"/>
      <c r="T6617" s="128" t="s">
        <v>20543</v>
      </c>
      <c r="U6617" s="128" t="s">
        <v>28280</v>
      </c>
      <c r="V6617" s="145">
        <v>6.5</v>
      </c>
      <c r="W6617" s="130"/>
      <c r="X6617" s="113"/>
    </row>
    <row r="6618" spans="1:24" ht="12.95" customHeight="1" x14ac:dyDescent="0.2">
      <c r="A6618" s="128">
        <v>2013</v>
      </c>
      <c r="B6618" s="128" t="s">
        <v>7318</v>
      </c>
      <c r="C6618" s="128" t="s">
        <v>28273</v>
      </c>
      <c r="D6618" s="128" t="s">
        <v>20364</v>
      </c>
      <c r="E6618" s="128" t="s">
        <v>20363</v>
      </c>
      <c r="F6618" s="104" t="s">
        <v>14834</v>
      </c>
      <c r="G6618" s="142">
        <v>15372</v>
      </c>
      <c r="H6618" s="128" t="s">
        <v>13336</v>
      </c>
      <c r="I6618" s="128" t="s">
        <v>2625</v>
      </c>
      <c r="J6618" s="128" t="s">
        <v>20365</v>
      </c>
      <c r="K6618" s="128"/>
      <c r="L6618" s="143"/>
      <c r="M6618" s="145">
        <v>3</v>
      </c>
      <c r="N6618" s="144" t="s">
        <v>28281</v>
      </c>
      <c r="O6618" s="128"/>
      <c r="P6618" s="128" t="s">
        <v>8076</v>
      </c>
      <c r="Q6618" s="128" t="s">
        <v>17298</v>
      </c>
      <c r="R6618" s="145"/>
      <c r="S6618" s="128" t="s">
        <v>11080</v>
      </c>
      <c r="T6618" s="128" t="s">
        <v>20543</v>
      </c>
      <c r="U6618" s="128" t="s">
        <v>28282</v>
      </c>
      <c r="V6618" s="145">
        <v>9.5</v>
      </c>
      <c r="W6618" s="130"/>
      <c r="X6618" s="113"/>
    </row>
    <row r="6619" spans="1:24" ht="12.95" customHeight="1" x14ac:dyDescent="0.2">
      <c r="A6619" s="128">
        <v>2013</v>
      </c>
      <c r="B6619" s="128" t="s">
        <v>7318</v>
      </c>
      <c r="C6619" s="128" t="s">
        <v>28273</v>
      </c>
      <c r="D6619" s="128" t="s">
        <v>28283</v>
      </c>
      <c r="E6619" s="128" t="s">
        <v>20366</v>
      </c>
      <c r="F6619" s="104" t="s">
        <v>14834</v>
      </c>
      <c r="G6619" s="142">
        <v>15383</v>
      </c>
      <c r="H6619" s="128" t="s">
        <v>13336</v>
      </c>
      <c r="I6619" s="128" t="s">
        <v>2625</v>
      </c>
      <c r="J6619" s="128" t="s">
        <v>28284</v>
      </c>
      <c r="K6619" s="128"/>
      <c r="L6619" s="143"/>
      <c r="M6619" s="145">
        <v>1</v>
      </c>
      <c r="N6619" s="144" t="s">
        <v>28285</v>
      </c>
      <c r="O6619" s="128"/>
      <c r="P6619" s="128"/>
      <c r="Q6619" s="128" t="s">
        <v>19627</v>
      </c>
      <c r="R6619" s="145" t="s">
        <v>7035</v>
      </c>
      <c r="S6619" s="128"/>
      <c r="T6619" s="128" t="s">
        <v>20543</v>
      </c>
      <c r="U6619" s="128" t="s">
        <v>28286</v>
      </c>
      <c r="V6619" s="145">
        <v>6.5</v>
      </c>
      <c r="W6619" s="130"/>
      <c r="X6619" s="113"/>
    </row>
    <row r="6620" spans="1:24" ht="12.95" customHeight="1" x14ac:dyDescent="0.2">
      <c r="A6620" s="128">
        <v>2013</v>
      </c>
      <c r="B6620" s="128" t="s">
        <v>7318</v>
      </c>
      <c r="C6620" s="128" t="s">
        <v>28273</v>
      </c>
      <c r="D6620" s="128" t="s">
        <v>28287</v>
      </c>
      <c r="E6620" s="128" t="s">
        <v>20367</v>
      </c>
      <c r="F6620" s="104" t="s">
        <v>14834</v>
      </c>
      <c r="G6620" s="142">
        <v>15389</v>
      </c>
      <c r="H6620" s="128" t="s">
        <v>2625</v>
      </c>
      <c r="I6620" s="128" t="s">
        <v>13336</v>
      </c>
      <c r="J6620" s="128" t="s">
        <v>20368</v>
      </c>
      <c r="K6620" s="128"/>
      <c r="L6620" s="143"/>
      <c r="M6620" s="145">
        <v>1</v>
      </c>
      <c r="N6620" s="153" t="s">
        <v>32759</v>
      </c>
      <c r="O6620" s="128" t="s">
        <v>5985</v>
      </c>
      <c r="P6620" s="128" t="s">
        <v>162</v>
      </c>
      <c r="Q6620" s="128" t="s">
        <v>16814</v>
      </c>
      <c r="R6620" s="145"/>
      <c r="S6620" s="128"/>
      <c r="T6620" s="128" t="s">
        <v>20543</v>
      </c>
      <c r="U6620" s="128" t="s">
        <v>6868</v>
      </c>
      <c r="V6620" s="145">
        <v>6.5</v>
      </c>
      <c r="W6620" s="130"/>
      <c r="X6620" s="113"/>
    </row>
    <row r="6621" spans="1:24" ht="12.95" customHeight="1" x14ac:dyDescent="0.2">
      <c r="A6621" s="128">
        <v>2013</v>
      </c>
      <c r="B6621" s="128" t="s">
        <v>7318</v>
      </c>
      <c r="C6621" s="128" t="s">
        <v>28273</v>
      </c>
      <c r="D6621" s="128" t="s">
        <v>28288</v>
      </c>
      <c r="E6621" s="128" t="s">
        <v>20369</v>
      </c>
      <c r="F6621" s="104" t="s">
        <v>14834</v>
      </c>
      <c r="G6621" s="142">
        <v>15390</v>
      </c>
      <c r="H6621" s="128" t="s">
        <v>2625</v>
      </c>
      <c r="I6621" s="128" t="s">
        <v>13336</v>
      </c>
      <c r="J6621" s="128" t="s">
        <v>20368</v>
      </c>
      <c r="K6621" s="128"/>
      <c r="L6621" s="143"/>
      <c r="M6621" s="145">
        <v>1</v>
      </c>
      <c r="N6621" s="144" t="s">
        <v>28279</v>
      </c>
      <c r="O6621" s="128" t="s">
        <v>12721</v>
      </c>
      <c r="P6621" s="128" t="s">
        <v>9125</v>
      </c>
      <c r="Q6621" s="128" t="s">
        <v>18156</v>
      </c>
      <c r="R6621" s="145"/>
      <c r="S6621" s="128"/>
      <c r="T6621" s="128" t="s">
        <v>20543</v>
      </c>
      <c r="U6621" s="128" t="s">
        <v>21296</v>
      </c>
      <c r="V6621" s="145">
        <v>5.5</v>
      </c>
      <c r="W6621" s="130"/>
      <c r="X6621" s="113"/>
    </row>
    <row r="6622" spans="1:24" ht="12.95" customHeight="1" x14ac:dyDescent="0.2">
      <c r="A6622" s="128">
        <v>2013</v>
      </c>
      <c r="B6622" s="128" t="s">
        <v>7318</v>
      </c>
      <c r="C6622" s="128" t="s">
        <v>28273</v>
      </c>
      <c r="D6622" s="128" t="s">
        <v>28289</v>
      </c>
      <c r="E6622" s="128" t="s">
        <v>20370</v>
      </c>
      <c r="F6622" s="104" t="s">
        <v>14834</v>
      </c>
      <c r="G6622" s="142">
        <v>15393</v>
      </c>
      <c r="H6622" s="128" t="s">
        <v>13336</v>
      </c>
      <c r="I6622" s="128" t="s">
        <v>2625</v>
      </c>
      <c r="J6622" s="128" t="s">
        <v>28290</v>
      </c>
      <c r="K6622" s="128"/>
      <c r="L6622" s="143"/>
      <c r="M6622" s="145">
        <v>1</v>
      </c>
      <c r="N6622" s="153" t="s">
        <v>32760</v>
      </c>
      <c r="O6622" s="128" t="s">
        <v>162</v>
      </c>
      <c r="P6622" s="128"/>
      <c r="Q6622" s="128" t="s">
        <v>16894</v>
      </c>
      <c r="R6622" s="145"/>
      <c r="S6622" s="128"/>
      <c r="T6622" s="128" t="s">
        <v>20543</v>
      </c>
      <c r="U6622" s="128" t="s">
        <v>21337</v>
      </c>
      <c r="V6622" s="145">
        <v>6.5</v>
      </c>
      <c r="W6622" s="130"/>
      <c r="X6622" s="113"/>
    </row>
    <row r="6623" spans="1:24" ht="12.95" customHeight="1" x14ac:dyDescent="0.2">
      <c r="A6623" s="128">
        <v>2013</v>
      </c>
      <c r="B6623" s="128" t="s">
        <v>7318</v>
      </c>
      <c r="C6623" s="128" t="s">
        <v>28273</v>
      </c>
      <c r="D6623" s="128" t="s">
        <v>28291</v>
      </c>
      <c r="E6623" s="128" t="s">
        <v>20371</v>
      </c>
      <c r="F6623" s="104" t="s">
        <v>14834</v>
      </c>
      <c r="G6623" s="142">
        <v>15394</v>
      </c>
      <c r="H6623" s="128" t="s">
        <v>13336</v>
      </c>
      <c r="I6623" s="128" t="s">
        <v>2625</v>
      </c>
      <c r="J6623" s="128" t="s">
        <v>5754</v>
      </c>
      <c r="K6623" s="128"/>
      <c r="L6623" s="143"/>
      <c r="M6623" s="145">
        <v>3</v>
      </c>
      <c r="N6623" s="144" t="s">
        <v>32761</v>
      </c>
      <c r="O6623" s="128" t="s">
        <v>13555</v>
      </c>
      <c r="P6623" s="128"/>
      <c r="Q6623" s="128" t="s">
        <v>28292</v>
      </c>
      <c r="R6623" s="145"/>
      <c r="S6623" s="128"/>
      <c r="T6623" s="128" t="s">
        <v>20543</v>
      </c>
      <c r="U6623" s="128" t="s">
        <v>28293</v>
      </c>
      <c r="V6623" s="145">
        <v>8.5</v>
      </c>
      <c r="W6623" s="130"/>
      <c r="X6623" s="113"/>
    </row>
    <row r="6624" spans="1:24" ht="12.95" customHeight="1" x14ac:dyDescent="0.2">
      <c r="A6624" s="128">
        <v>2014</v>
      </c>
      <c r="B6624" s="128" t="s">
        <v>7318</v>
      </c>
      <c r="C6624" s="197" t="s">
        <v>29599</v>
      </c>
      <c r="D6624" s="128" t="s">
        <v>29600</v>
      </c>
      <c r="E6624" s="128" t="s">
        <v>29601</v>
      </c>
      <c r="F6624" s="104" t="s">
        <v>14834</v>
      </c>
      <c r="G6624" s="142">
        <v>15151</v>
      </c>
      <c r="H6624" s="128" t="s">
        <v>11819</v>
      </c>
      <c r="I6624" s="128" t="s">
        <v>10103</v>
      </c>
      <c r="J6624" s="128" t="s">
        <v>29609</v>
      </c>
      <c r="K6624" s="128"/>
      <c r="L6624" s="143"/>
      <c r="M6624" s="145">
        <v>1</v>
      </c>
      <c r="N6624" s="144" t="s">
        <v>32762</v>
      </c>
      <c r="O6624" s="128" t="s">
        <v>16022</v>
      </c>
      <c r="P6624" s="128" t="s">
        <v>9125</v>
      </c>
      <c r="Q6624" s="128" t="s">
        <v>16863</v>
      </c>
      <c r="R6624" s="145"/>
      <c r="S6624" s="128"/>
      <c r="T6624" s="128" t="s">
        <v>7789</v>
      </c>
      <c r="U6624" s="128" t="s">
        <v>29610</v>
      </c>
      <c r="V6624" s="145">
        <v>6</v>
      </c>
      <c r="W6624" s="130"/>
      <c r="X6624" s="113"/>
    </row>
    <row r="6625" spans="1:24" ht="12.95" customHeight="1" x14ac:dyDescent="0.2">
      <c r="A6625" s="128">
        <v>2014</v>
      </c>
      <c r="B6625" s="128" t="s">
        <v>7318</v>
      </c>
      <c r="C6625" s="128" t="s">
        <v>29599</v>
      </c>
      <c r="D6625" s="128" t="s">
        <v>29611</v>
      </c>
      <c r="E6625" s="128" t="s">
        <v>29602</v>
      </c>
      <c r="F6625" s="104" t="s">
        <v>14834</v>
      </c>
      <c r="G6625" s="142">
        <v>15777</v>
      </c>
      <c r="H6625" s="128" t="s">
        <v>10103</v>
      </c>
      <c r="I6625" s="128" t="s">
        <v>11819</v>
      </c>
      <c r="J6625" s="128" t="s">
        <v>29612</v>
      </c>
      <c r="K6625" s="128"/>
      <c r="L6625" s="143"/>
      <c r="M6625" s="145">
        <v>1</v>
      </c>
      <c r="N6625" s="200" t="s">
        <v>32763</v>
      </c>
      <c r="O6625" s="128" t="s">
        <v>20474</v>
      </c>
      <c r="P6625" s="128" t="s">
        <v>9125</v>
      </c>
      <c r="Q6625" s="128" t="s">
        <v>16813</v>
      </c>
      <c r="R6625" s="145"/>
      <c r="S6625" s="128"/>
      <c r="T6625" s="128" t="s">
        <v>7789</v>
      </c>
      <c r="U6625" s="128" t="s">
        <v>29613</v>
      </c>
      <c r="V6625" s="145">
        <v>5.5</v>
      </c>
      <c r="W6625" s="130"/>
      <c r="X6625" s="113"/>
    </row>
    <row r="6626" spans="1:24" ht="12.95" customHeight="1" x14ac:dyDescent="0.2">
      <c r="A6626" s="128">
        <v>2014</v>
      </c>
      <c r="B6626" s="128" t="s">
        <v>7318</v>
      </c>
      <c r="C6626" s="128" t="s">
        <v>29599</v>
      </c>
      <c r="D6626" s="128" t="s">
        <v>29614</v>
      </c>
      <c r="E6626" s="128" t="s">
        <v>29603</v>
      </c>
      <c r="F6626" s="104" t="s">
        <v>14834</v>
      </c>
      <c r="G6626" s="142">
        <v>15906</v>
      </c>
      <c r="H6626" s="128" t="s">
        <v>11819</v>
      </c>
      <c r="I6626" s="128" t="s">
        <v>10103</v>
      </c>
      <c r="J6626" s="128" t="s">
        <v>29615</v>
      </c>
      <c r="K6626" s="128"/>
      <c r="L6626" s="143"/>
      <c r="M6626" s="145">
        <v>1</v>
      </c>
      <c r="N6626" s="144" t="s">
        <v>29616</v>
      </c>
      <c r="O6626" s="128" t="s">
        <v>29617</v>
      </c>
      <c r="P6626" s="128" t="s">
        <v>9125</v>
      </c>
      <c r="Q6626" s="128" t="s">
        <v>16757</v>
      </c>
      <c r="R6626" s="145"/>
      <c r="S6626" s="128"/>
      <c r="T6626" s="128" t="s">
        <v>7789</v>
      </c>
      <c r="U6626" s="128"/>
      <c r="V6626" s="145">
        <v>6.5</v>
      </c>
      <c r="W6626" s="130"/>
      <c r="X6626" s="113"/>
    </row>
    <row r="6627" spans="1:24" ht="12.95" customHeight="1" x14ac:dyDescent="0.2">
      <c r="A6627" s="128">
        <v>2014</v>
      </c>
      <c r="B6627" s="128" t="s">
        <v>7318</v>
      </c>
      <c r="C6627" s="128" t="s">
        <v>29599</v>
      </c>
      <c r="D6627" s="128" t="s">
        <v>29618</v>
      </c>
      <c r="E6627" s="128" t="s">
        <v>29604</v>
      </c>
      <c r="F6627" s="104" t="s">
        <v>14834</v>
      </c>
      <c r="G6627" s="142">
        <v>16191</v>
      </c>
      <c r="H6627" s="102" t="s">
        <v>32764</v>
      </c>
      <c r="I6627" s="102" t="s">
        <v>32765</v>
      </c>
      <c r="J6627" s="128" t="s">
        <v>29619</v>
      </c>
      <c r="K6627" s="128"/>
      <c r="L6627" s="143"/>
      <c r="M6627" s="145">
        <v>0.5</v>
      </c>
      <c r="N6627" s="200">
        <v>70</v>
      </c>
      <c r="O6627" s="128"/>
      <c r="P6627" s="128"/>
      <c r="Q6627" s="128" t="s">
        <v>15832</v>
      </c>
      <c r="R6627" s="145"/>
      <c r="S6627" s="128"/>
      <c r="T6627" s="128" t="s">
        <v>7789</v>
      </c>
      <c r="U6627" s="128" t="s">
        <v>29620</v>
      </c>
      <c r="V6627" s="145">
        <v>6</v>
      </c>
      <c r="W6627" s="130"/>
      <c r="X6627" s="113"/>
    </row>
    <row r="6628" spans="1:24" ht="12.95" customHeight="1" x14ac:dyDescent="0.2">
      <c r="A6628" s="128">
        <v>2014</v>
      </c>
      <c r="B6628" s="128" t="s">
        <v>7318</v>
      </c>
      <c r="C6628" s="128" t="s">
        <v>29599</v>
      </c>
      <c r="D6628" s="128" t="s">
        <v>29621</v>
      </c>
      <c r="E6628" s="128" t="s">
        <v>29605</v>
      </c>
      <c r="F6628" s="104" t="s">
        <v>14834</v>
      </c>
      <c r="G6628" s="142">
        <v>16293</v>
      </c>
      <c r="H6628" s="128" t="s">
        <v>10191</v>
      </c>
      <c r="I6628" s="128" t="s">
        <v>11819</v>
      </c>
      <c r="J6628" s="128" t="s">
        <v>29622</v>
      </c>
      <c r="K6628" s="128"/>
      <c r="L6628" s="143"/>
      <c r="M6628" s="145">
        <v>1</v>
      </c>
      <c r="N6628" s="200" t="s">
        <v>32766</v>
      </c>
      <c r="O6628" s="128" t="s">
        <v>13301</v>
      </c>
      <c r="P6628" s="128"/>
      <c r="Q6628" s="128" t="s">
        <v>16096</v>
      </c>
      <c r="R6628" s="145" t="s">
        <v>7035</v>
      </c>
      <c r="S6628" s="128"/>
      <c r="T6628" s="128" t="s">
        <v>20547</v>
      </c>
      <c r="U6628" s="128" t="s">
        <v>29623</v>
      </c>
      <c r="V6628" s="145">
        <v>6.5</v>
      </c>
      <c r="W6628" s="130"/>
      <c r="X6628" s="113"/>
    </row>
    <row r="6629" spans="1:24" ht="12.95" customHeight="1" x14ac:dyDescent="0.2">
      <c r="A6629" s="128">
        <v>2014</v>
      </c>
      <c r="B6629" s="128" t="s">
        <v>7318</v>
      </c>
      <c r="C6629" s="128" t="s">
        <v>29599</v>
      </c>
      <c r="D6629" s="128" t="s">
        <v>29624</v>
      </c>
      <c r="E6629" s="128" t="s">
        <v>29606</v>
      </c>
      <c r="F6629" s="104" t="s">
        <v>14834</v>
      </c>
      <c r="G6629" s="142">
        <v>16357</v>
      </c>
      <c r="H6629" s="128" t="s">
        <v>11819</v>
      </c>
      <c r="I6629" s="128" t="s">
        <v>10103</v>
      </c>
      <c r="J6629" s="128" t="s">
        <v>29625</v>
      </c>
      <c r="K6629" s="128"/>
      <c r="L6629" s="143"/>
      <c r="M6629" s="145">
        <v>2</v>
      </c>
      <c r="N6629" s="144" t="s">
        <v>32767</v>
      </c>
      <c r="O6629" s="128" t="s">
        <v>18151</v>
      </c>
      <c r="P6629" s="128" t="s">
        <v>9125</v>
      </c>
      <c r="Q6629" s="128" t="s">
        <v>16760</v>
      </c>
      <c r="R6629" s="145"/>
      <c r="S6629" s="128"/>
      <c r="T6629" s="128" t="s">
        <v>7789</v>
      </c>
      <c r="U6629" s="128" t="s">
        <v>29626</v>
      </c>
      <c r="V6629" s="145">
        <v>7</v>
      </c>
      <c r="W6629" s="130"/>
      <c r="X6629" s="113"/>
    </row>
    <row r="6630" spans="1:24" ht="12.95" customHeight="1" x14ac:dyDescent="0.2">
      <c r="A6630" s="128">
        <v>2014</v>
      </c>
      <c r="B6630" s="128" t="s">
        <v>7318</v>
      </c>
      <c r="C6630" s="128" t="s">
        <v>29599</v>
      </c>
      <c r="D6630" s="128" t="s">
        <v>29627</v>
      </c>
      <c r="E6630" s="128" t="s">
        <v>29607</v>
      </c>
      <c r="F6630" s="104" t="s">
        <v>14834</v>
      </c>
      <c r="G6630" s="142">
        <v>16386</v>
      </c>
      <c r="H6630" s="128" t="s">
        <v>2625</v>
      </c>
      <c r="I6630" s="128" t="s">
        <v>14944</v>
      </c>
      <c r="J6630" s="128" t="s">
        <v>29628</v>
      </c>
      <c r="K6630" s="128"/>
      <c r="L6630" s="143"/>
      <c r="M6630" s="145">
        <v>1</v>
      </c>
      <c r="N6630" s="200" t="s">
        <v>32768</v>
      </c>
      <c r="O6630" s="128"/>
      <c r="P6630" s="128" t="s">
        <v>9125</v>
      </c>
      <c r="Q6630" s="128" t="s">
        <v>18159</v>
      </c>
      <c r="R6630" s="145"/>
      <c r="S6630" s="128"/>
      <c r="T6630" s="128" t="s">
        <v>20543</v>
      </c>
      <c r="U6630" s="128" t="s">
        <v>29629</v>
      </c>
      <c r="V6630" s="145">
        <v>6.5</v>
      </c>
      <c r="W6630" s="130"/>
      <c r="X6630" s="113"/>
    </row>
    <row r="6631" spans="1:24" ht="12.95" customHeight="1" x14ac:dyDescent="0.2">
      <c r="A6631" s="128">
        <v>2014</v>
      </c>
      <c r="B6631" s="128" t="s">
        <v>7318</v>
      </c>
      <c r="C6631" s="128" t="s">
        <v>29599</v>
      </c>
      <c r="D6631" s="128" t="s">
        <v>29630</v>
      </c>
      <c r="E6631" s="128" t="s">
        <v>29608</v>
      </c>
      <c r="F6631" s="104" t="s">
        <v>14834</v>
      </c>
      <c r="G6631" s="142">
        <v>16431</v>
      </c>
      <c r="H6631" s="128" t="s">
        <v>11819</v>
      </c>
      <c r="I6631" s="128" t="s">
        <v>10191</v>
      </c>
      <c r="J6631" s="128" t="s">
        <v>29631</v>
      </c>
      <c r="K6631" s="128"/>
      <c r="L6631" s="143"/>
      <c r="M6631" s="145">
        <v>2</v>
      </c>
      <c r="N6631" s="200" t="s">
        <v>32769</v>
      </c>
      <c r="O6631" s="128" t="s">
        <v>19238</v>
      </c>
      <c r="P6631" s="128" t="s">
        <v>9125</v>
      </c>
      <c r="Q6631" s="128" t="s">
        <v>16646</v>
      </c>
      <c r="R6631" s="145"/>
      <c r="S6631" s="128"/>
      <c r="T6631" s="128" t="s">
        <v>20547</v>
      </c>
      <c r="U6631" s="128" t="s">
        <v>29632</v>
      </c>
      <c r="V6631" s="145">
        <v>6</v>
      </c>
      <c r="W6631" s="130"/>
      <c r="X6631" s="113"/>
    </row>
    <row r="6632" spans="1:24" ht="12.95" customHeight="1" x14ac:dyDescent="0.2">
      <c r="A6632" s="128">
        <v>2015</v>
      </c>
      <c r="B6632" s="128" t="s">
        <v>7318</v>
      </c>
      <c r="C6632" s="197" t="s">
        <v>42270</v>
      </c>
      <c r="D6632" s="128" t="s">
        <v>34474</v>
      </c>
      <c r="E6632" s="128" t="s">
        <v>30071</v>
      </c>
      <c r="F6632" s="141" t="s">
        <v>14834</v>
      </c>
      <c r="G6632" s="142">
        <v>16229</v>
      </c>
      <c r="H6632" s="128" t="s">
        <v>11819</v>
      </c>
      <c r="I6632" s="128" t="s">
        <v>10191</v>
      </c>
      <c r="J6632" s="128" t="s">
        <v>34475</v>
      </c>
      <c r="K6632" s="128"/>
      <c r="L6632" s="143"/>
      <c r="M6632" s="145">
        <v>0.5</v>
      </c>
      <c r="N6632" s="200">
        <v>71</v>
      </c>
      <c r="O6632" s="128" t="s">
        <v>14682</v>
      </c>
      <c r="P6632" s="128" t="s">
        <v>9125</v>
      </c>
      <c r="Q6632" s="128" t="s">
        <v>19434</v>
      </c>
      <c r="R6632" s="145"/>
      <c r="S6632" s="128"/>
      <c r="T6632" s="128" t="s">
        <v>20547</v>
      </c>
      <c r="U6632" s="128" t="s">
        <v>34476</v>
      </c>
      <c r="V6632" s="145">
        <v>6.5</v>
      </c>
      <c r="W6632" s="130"/>
      <c r="X6632" s="113"/>
    </row>
    <row r="6633" spans="1:24" ht="12.95" customHeight="1" x14ac:dyDescent="0.2">
      <c r="A6633" s="128">
        <v>2015</v>
      </c>
      <c r="B6633" s="128" t="s">
        <v>7318</v>
      </c>
      <c r="C6633" s="128" t="s">
        <v>42270</v>
      </c>
      <c r="D6633" s="128" t="s">
        <v>34477</v>
      </c>
      <c r="E6633" s="128" t="s">
        <v>30072</v>
      </c>
      <c r="F6633" s="141" t="s">
        <v>14834</v>
      </c>
      <c r="G6633" s="142">
        <v>16231</v>
      </c>
      <c r="H6633" s="128" t="s">
        <v>11819</v>
      </c>
      <c r="I6633" s="128" t="s">
        <v>10191</v>
      </c>
      <c r="J6633" s="128" t="s">
        <v>34478</v>
      </c>
      <c r="K6633" s="128"/>
      <c r="L6633" s="143"/>
      <c r="M6633" s="145">
        <v>2</v>
      </c>
      <c r="N6633" s="144" t="s">
        <v>34479</v>
      </c>
      <c r="O6633" s="128" t="s">
        <v>12252</v>
      </c>
      <c r="P6633" s="128" t="s">
        <v>9125</v>
      </c>
      <c r="Q6633" s="128" t="s">
        <v>28000</v>
      </c>
      <c r="R6633" s="145"/>
      <c r="S6633" s="128"/>
      <c r="T6633" s="128" t="s">
        <v>20547</v>
      </c>
      <c r="U6633" s="128" t="s">
        <v>18310</v>
      </c>
      <c r="V6633" s="145">
        <v>7</v>
      </c>
      <c r="W6633" s="130"/>
      <c r="X6633" s="113"/>
    </row>
    <row r="6634" spans="1:24" ht="12.95" customHeight="1" x14ac:dyDescent="0.2">
      <c r="A6634" s="128">
        <v>2015</v>
      </c>
      <c r="B6634" s="128" t="s">
        <v>7318</v>
      </c>
      <c r="C6634" s="128" t="s">
        <v>42270</v>
      </c>
      <c r="D6634" s="128" t="s">
        <v>34480</v>
      </c>
      <c r="E6634" s="128" t="s">
        <v>30073</v>
      </c>
      <c r="F6634" s="141" t="s">
        <v>14834</v>
      </c>
      <c r="G6634" s="142">
        <v>16231</v>
      </c>
      <c r="H6634" s="128" t="s">
        <v>11819</v>
      </c>
      <c r="I6634" s="128" t="s">
        <v>10191</v>
      </c>
      <c r="J6634" s="128" t="s">
        <v>34481</v>
      </c>
      <c r="K6634" s="128"/>
      <c r="L6634" s="143"/>
      <c r="M6634" s="145">
        <v>3</v>
      </c>
      <c r="N6634" s="144" t="s">
        <v>34482</v>
      </c>
      <c r="O6634" s="128" t="s">
        <v>3620</v>
      </c>
      <c r="P6634" s="128" t="s">
        <v>17734</v>
      </c>
      <c r="Q6634" s="128" t="s">
        <v>17747</v>
      </c>
      <c r="R6634" s="145"/>
      <c r="S6634" s="128"/>
      <c r="T6634" s="128" t="s">
        <v>20547</v>
      </c>
      <c r="U6634" s="128" t="s">
        <v>34483</v>
      </c>
      <c r="V6634" s="145">
        <v>6.5</v>
      </c>
      <c r="W6634" s="130"/>
      <c r="X6634" s="113"/>
    </row>
    <row r="6635" spans="1:24" ht="12.95" customHeight="1" x14ac:dyDescent="0.2">
      <c r="A6635" s="128">
        <v>2015</v>
      </c>
      <c r="B6635" s="128" t="s">
        <v>7318</v>
      </c>
      <c r="C6635" s="128" t="s">
        <v>42270</v>
      </c>
      <c r="D6635" s="128" t="s">
        <v>34484</v>
      </c>
      <c r="E6635" s="128" t="s">
        <v>30074</v>
      </c>
      <c r="F6635" s="141" t="s">
        <v>14834</v>
      </c>
      <c r="G6635" s="142">
        <v>16232</v>
      </c>
      <c r="H6635" s="128" t="s">
        <v>11819</v>
      </c>
      <c r="I6635" s="128" t="s">
        <v>10191</v>
      </c>
      <c r="J6635" s="128" t="s">
        <v>34485</v>
      </c>
      <c r="K6635" s="128"/>
      <c r="L6635" s="143"/>
      <c r="M6635" s="145">
        <v>2</v>
      </c>
      <c r="N6635" s="144" t="s">
        <v>34486</v>
      </c>
      <c r="O6635" s="128" t="s">
        <v>5985</v>
      </c>
      <c r="P6635" s="128" t="s">
        <v>162</v>
      </c>
      <c r="Q6635" s="128" t="s">
        <v>20098</v>
      </c>
      <c r="R6635" s="145"/>
      <c r="S6635" s="128" t="s">
        <v>8315</v>
      </c>
      <c r="T6635" s="128" t="s">
        <v>20547</v>
      </c>
      <c r="U6635" s="128" t="s">
        <v>18310</v>
      </c>
      <c r="V6635" s="145">
        <v>6.5</v>
      </c>
      <c r="W6635" s="130"/>
      <c r="X6635" s="113"/>
    </row>
    <row r="6636" spans="1:24" ht="12.95" customHeight="1" x14ac:dyDescent="0.2">
      <c r="A6636" s="128">
        <v>2015</v>
      </c>
      <c r="B6636" s="128" t="s">
        <v>7318</v>
      </c>
      <c r="C6636" s="128" t="s">
        <v>42270</v>
      </c>
      <c r="D6636" s="128" t="s">
        <v>34487</v>
      </c>
      <c r="E6636" s="128" t="s">
        <v>30075</v>
      </c>
      <c r="F6636" s="141" t="s">
        <v>14834</v>
      </c>
      <c r="G6636" s="142">
        <v>16235</v>
      </c>
      <c r="H6636" s="128" t="s">
        <v>10191</v>
      </c>
      <c r="I6636" s="128" t="s">
        <v>4890</v>
      </c>
      <c r="J6636" s="128" t="s">
        <v>34488</v>
      </c>
      <c r="K6636" s="128"/>
      <c r="L6636" s="143"/>
      <c r="M6636" s="145">
        <v>1</v>
      </c>
      <c r="N6636" s="144" t="s">
        <v>34489</v>
      </c>
      <c r="O6636" s="128"/>
      <c r="P6636" s="128"/>
      <c r="Q6636" s="128" t="s">
        <v>18177</v>
      </c>
      <c r="R6636" s="145"/>
      <c r="S6636" s="128"/>
      <c r="T6636" s="128" t="s">
        <v>20547</v>
      </c>
      <c r="U6636" s="128" t="s">
        <v>1713</v>
      </c>
      <c r="V6636" s="145">
        <v>6</v>
      </c>
      <c r="W6636" s="130"/>
      <c r="X6636" s="113"/>
    </row>
    <row r="6637" spans="1:24" ht="12.95" customHeight="1" x14ac:dyDescent="0.2">
      <c r="A6637" s="128">
        <v>2015</v>
      </c>
      <c r="B6637" s="128" t="s">
        <v>7318</v>
      </c>
      <c r="C6637" s="128" t="s">
        <v>42270</v>
      </c>
      <c r="D6637" s="128" t="s">
        <v>34490</v>
      </c>
      <c r="E6637" s="128" t="s">
        <v>30076</v>
      </c>
      <c r="F6637" s="141" t="s">
        <v>14834</v>
      </c>
      <c r="G6637" s="142">
        <v>16235</v>
      </c>
      <c r="H6637" s="128" t="s">
        <v>11819</v>
      </c>
      <c r="I6637" s="128" t="s">
        <v>10191</v>
      </c>
      <c r="J6637" s="128" t="s">
        <v>34488</v>
      </c>
      <c r="K6637" s="128"/>
      <c r="L6637" s="143"/>
      <c r="M6637" s="145">
        <v>1</v>
      </c>
      <c r="N6637" s="144" t="s">
        <v>34491</v>
      </c>
      <c r="O6637" s="128"/>
      <c r="P6637" s="128"/>
      <c r="Q6637" s="128" t="s">
        <v>15945</v>
      </c>
      <c r="R6637" s="145"/>
      <c r="S6637" s="128"/>
      <c r="T6637" s="128" t="s">
        <v>20547</v>
      </c>
      <c r="U6637" s="128" t="s">
        <v>1713</v>
      </c>
      <c r="V6637" s="145">
        <v>6</v>
      </c>
      <c r="W6637" s="130"/>
      <c r="X6637" s="113"/>
    </row>
    <row r="6638" spans="1:24" ht="12.95" customHeight="1" x14ac:dyDescent="0.2">
      <c r="A6638" s="128">
        <v>2015</v>
      </c>
      <c r="B6638" s="128" t="s">
        <v>7318</v>
      </c>
      <c r="C6638" s="128" t="s">
        <v>42270</v>
      </c>
      <c r="D6638" s="128" t="s">
        <v>34492</v>
      </c>
      <c r="E6638" s="128" t="s">
        <v>30077</v>
      </c>
      <c r="F6638" s="141" t="s">
        <v>14834</v>
      </c>
      <c r="G6638" s="142">
        <v>16323</v>
      </c>
      <c r="H6638" s="128" t="s">
        <v>11819</v>
      </c>
      <c r="I6638" s="128" t="s">
        <v>10191</v>
      </c>
      <c r="J6638" s="128" t="s">
        <v>34493</v>
      </c>
      <c r="K6638" s="128"/>
      <c r="L6638" s="143"/>
      <c r="M6638" s="145">
        <v>0.75</v>
      </c>
      <c r="N6638" s="200">
        <v>44</v>
      </c>
      <c r="O6638" s="128"/>
      <c r="P6638" s="128" t="s">
        <v>7684</v>
      </c>
      <c r="Q6638" s="128" t="s">
        <v>34494</v>
      </c>
      <c r="R6638" s="145"/>
      <c r="S6638" s="128"/>
      <c r="T6638" s="128" t="s">
        <v>20547</v>
      </c>
      <c r="U6638" s="128" t="s">
        <v>34495</v>
      </c>
      <c r="V6638" s="145">
        <v>6</v>
      </c>
      <c r="W6638" s="130"/>
      <c r="X6638" s="113"/>
    </row>
    <row r="6639" spans="1:24" ht="12.95" customHeight="1" x14ac:dyDescent="0.2">
      <c r="A6639" s="128">
        <v>2015</v>
      </c>
      <c r="B6639" s="128" t="s">
        <v>7318</v>
      </c>
      <c r="C6639" s="128" t="s">
        <v>42270</v>
      </c>
      <c r="D6639" s="128" t="s">
        <v>34496</v>
      </c>
      <c r="E6639" s="128" t="s">
        <v>30078</v>
      </c>
      <c r="F6639" s="141" t="s">
        <v>14834</v>
      </c>
      <c r="G6639" s="142">
        <v>16323</v>
      </c>
      <c r="H6639" s="128" t="s">
        <v>11819</v>
      </c>
      <c r="I6639" s="128" t="s">
        <v>10191</v>
      </c>
      <c r="J6639" s="128" t="s">
        <v>34497</v>
      </c>
      <c r="K6639" s="128"/>
      <c r="L6639" s="143"/>
      <c r="M6639" s="145">
        <v>0.75</v>
      </c>
      <c r="N6639" s="200">
        <v>66</v>
      </c>
      <c r="O6639" s="128" t="s">
        <v>7684</v>
      </c>
      <c r="P6639" s="128" t="s">
        <v>9125</v>
      </c>
      <c r="Q6639" s="128" t="s">
        <v>34498</v>
      </c>
      <c r="R6639" s="145"/>
      <c r="S6639" s="128"/>
      <c r="T6639" s="128" t="s">
        <v>20547</v>
      </c>
      <c r="U6639" s="128" t="s">
        <v>5978</v>
      </c>
      <c r="V6639" s="145">
        <v>5.5</v>
      </c>
      <c r="W6639" s="130"/>
      <c r="X6639" s="113"/>
    </row>
    <row r="6640" spans="1:24" ht="12.95" customHeight="1" x14ac:dyDescent="0.2">
      <c r="A6640" s="128">
        <v>2015</v>
      </c>
      <c r="B6640" s="128" t="s">
        <v>7318</v>
      </c>
      <c r="C6640" s="128" t="s">
        <v>42270</v>
      </c>
      <c r="D6640" s="128" t="s">
        <v>34499</v>
      </c>
      <c r="E6640" s="128" t="s">
        <v>30079</v>
      </c>
      <c r="F6640" s="141" t="s">
        <v>14834</v>
      </c>
      <c r="G6640" s="142">
        <v>16329</v>
      </c>
      <c r="H6640" s="128" t="s">
        <v>11819</v>
      </c>
      <c r="I6640" s="128" t="s">
        <v>19684</v>
      </c>
      <c r="J6640" s="128" t="s">
        <v>34500</v>
      </c>
      <c r="K6640" s="128"/>
      <c r="L6640" s="143"/>
      <c r="M6640" s="145">
        <v>2</v>
      </c>
      <c r="N6640" s="144" t="s">
        <v>34501</v>
      </c>
      <c r="O6640" s="128" t="s">
        <v>10189</v>
      </c>
      <c r="P6640" s="128" t="s">
        <v>162</v>
      </c>
      <c r="Q6640" s="128" t="s">
        <v>20102</v>
      </c>
      <c r="R6640" s="145"/>
      <c r="S6640" s="128"/>
      <c r="T6640" s="128" t="s">
        <v>20547</v>
      </c>
      <c r="U6640" s="128" t="s">
        <v>34502</v>
      </c>
      <c r="V6640" s="145">
        <v>7.5</v>
      </c>
      <c r="W6640" s="130"/>
      <c r="X6640" s="113"/>
    </row>
    <row r="6641" spans="1:24" ht="12.95" customHeight="1" x14ac:dyDescent="0.2">
      <c r="A6641" s="128">
        <v>2015</v>
      </c>
      <c r="B6641" s="128" t="s">
        <v>7318</v>
      </c>
      <c r="C6641" s="128" t="s">
        <v>42270</v>
      </c>
      <c r="D6641" s="128" t="s">
        <v>34503</v>
      </c>
      <c r="E6641" s="128" t="s">
        <v>30080</v>
      </c>
      <c r="F6641" s="141" t="s">
        <v>14834</v>
      </c>
      <c r="G6641" s="142">
        <v>16349</v>
      </c>
      <c r="H6641" s="128" t="s">
        <v>10191</v>
      </c>
      <c r="I6641" s="128" t="s">
        <v>11819</v>
      </c>
      <c r="J6641" s="128" t="s">
        <v>34504</v>
      </c>
      <c r="K6641" s="128"/>
      <c r="L6641" s="143"/>
      <c r="M6641" s="145">
        <v>3.5</v>
      </c>
      <c r="N6641" s="144" t="s">
        <v>34505</v>
      </c>
      <c r="O6641" s="128" t="s">
        <v>15831</v>
      </c>
      <c r="P6641" s="128"/>
      <c r="Q6641" s="128" t="s">
        <v>20830</v>
      </c>
      <c r="R6641" s="145"/>
      <c r="S6641" s="128"/>
      <c r="T6641" s="128" t="s">
        <v>20547</v>
      </c>
      <c r="U6641" s="128" t="s">
        <v>2475</v>
      </c>
      <c r="V6641" s="145">
        <v>6.5</v>
      </c>
      <c r="W6641" s="130"/>
      <c r="X6641" s="113"/>
    </row>
    <row r="6642" spans="1:24" ht="12.95" customHeight="1" x14ac:dyDescent="0.2">
      <c r="A6642" s="128">
        <v>2015</v>
      </c>
      <c r="B6642" s="128" t="s">
        <v>7318</v>
      </c>
      <c r="C6642" s="197" t="s">
        <v>42271</v>
      </c>
      <c r="D6642" s="128" t="s">
        <v>30091</v>
      </c>
      <c r="E6642" s="128" t="s">
        <v>30081</v>
      </c>
      <c r="F6642" s="141" t="s">
        <v>14834</v>
      </c>
      <c r="G6642" s="142">
        <v>14092</v>
      </c>
      <c r="H6642" s="128" t="s">
        <v>30092</v>
      </c>
      <c r="I6642" s="128" t="s">
        <v>2625</v>
      </c>
      <c r="J6642" s="128" t="s">
        <v>30093</v>
      </c>
      <c r="K6642" s="128"/>
      <c r="L6642" s="143"/>
      <c r="M6642" s="145">
        <v>1.75</v>
      </c>
      <c r="N6642" s="200" t="s">
        <v>32770</v>
      </c>
      <c r="O6642" s="128" t="s">
        <v>162</v>
      </c>
      <c r="P6642" s="128" t="s">
        <v>162</v>
      </c>
      <c r="Q6642" s="128" t="s">
        <v>21113</v>
      </c>
      <c r="R6642" s="145" t="s">
        <v>7035</v>
      </c>
      <c r="S6642" s="128"/>
      <c r="T6642" s="128" t="s">
        <v>30094</v>
      </c>
      <c r="U6642" s="128" t="s">
        <v>30095</v>
      </c>
      <c r="V6642" s="145">
        <v>6.5</v>
      </c>
      <c r="W6642" s="130"/>
      <c r="X6642" s="113"/>
    </row>
    <row r="6643" spans="1:24" ht="12.95" customHeight="1" x14ac:dyDescent="0.2">
      <c r="A6643" s="128">
        <v>2015</v>
      </c>
      <c r="B6643" s="128" t="s">
        <v>7318</v>
      </c>
      <c r="C6643" s="128" t="s">
        <v>42271</v>
      </c>
      <c r="D6643" s="128" t="s">
        <v>30096</v>
      </c>
      <c r="E6643" s="128" t="s">
        <v>30082</v>
      </c>
      <c r="F6643" s="141" t="s">
        <v>14834</v>
      </c>
      <c r="G6643" s="142">
        <v>16117</v>
      </c>
      <c r="H6643" s="128" t="s">
        <v>13336</v>
      </c>
      <c r="I6643" s="128" t="s">
        <v>2625</v>
      </c>
      <c r="J6643" s="128" t="s">
        <v>30097</v>
      </c>
      <c r="K6643" s="128"/>
      <c r="L6643" s="143"/>
      <c r="M6643" s="145">
        <v>2</v>
      </c>
      <c r="N6643" s="144" t="s">
        <v>32771</v>
      </c>
      <c r="O6643" s="128" t="s">
        <v>8076</v>
      </c>
      <c r="P6643" s="128"/>
      <c r="Q6643" s="128" t="s">
        <v>16712</v>
      </c>
      <c r="R6643" s="145"/>
      <c r="S6643" s="128"/>
      <c r="T6643" s="128" t="s">
        <v>20543</v>
      </c>
      <c r="U6643" s="128" t="s">
        <v>28523</v>
      </c>
      <c r="V6643" s="145">
        <v>6</v>
      </c>
      <c r="W6643" s="130"/>
      <c r="X6643" s="113"/>
    </row>
    <row r="6644" spans="1:24" ht="12.95" customHeight="1" x14ac:dyDescent="0.2">
      <c r="A6644" s="128">
        <v>2015</v>
      </c>
      <c r="B6644" s="128" t="s">
        <v>7318</v>
      </c>
      <c r="C6644" s="128" t="s">
        <v>42271</v>
      </c>
      <c r="D6644" s="128" t="s">
        <v>30098</v>
      </c>
      <c r="E6644" s="128" t="s">
        <v>30083</v>
      </c>
      <c r="F6644" s="141" t="s">
        <v>14834</v>
      </c>
      <c r="G6644" s="142">
        <v>14493</v>
      </c>
      <c r="H6644" s="102" t="s">
        <v>31850</v>
      </c>
      <c r="I6644" s="128" t="s">
        <v>2376</v>
      </c>
      <c r="J6644" s="128" t="s">
        <v>30099</v>
      </c>
      <c r="K6644" s="128"/>
      <c r="L6644" s="143"/>
      <c r="M6644" s="145">
        <v>2</v>
      </c>
      <c r="N6644" s="144" t="s">
        <v>32772</v>
      </c>
      <c r="O6644" s="128"/>
      <c r="P6644" s="128"/>
      <c r="Q6644" s="128" t="s">
        <v>17446</v>
      </c>
      <c r="R6644" s="145"/>
      <c r="S6644" s="128" t="s">
        <v>8315</v>
      </c>
      <c r="T6644" s="128" t="s">
        <v>20541</v>
      </c>
      <c r="U6644" s="128" t="s">
        <v>5978</v>
      </c>
      <c r="V6644" s="145">
        <v>7</v>
      </c>
      <c r="W6644" s="130"/>
      <c r="X6644" s="113"/>
    </row>
    <row r="6645" spans="1:24" ht="12.95" customHeight="1" x14ac:dyDescent="0.2">
      <c r="A6645" s="128">
        <v>2015</v>
      </c>
      <c r="B6645" s="128" t="s">
        <v>7318</v>
      </c>
      <c r="C6645" s="128" t="s">
        <v>42271</v>
      </c>
      <c r="D6645" s="128" t="s">
        <v>30100</v>
      </c>
      <c r="E6645" s="128" t="s">
        <v>30084</v>
      </c>
      <c r="F6645" s="141" t="s">
        <v>14834</v>
      </c>
      <c r="G6645" s="142">
        <v>16252</v>
      </c>
      <c r="H6645" s="128" t="s">
        <v>13336</v>
      </c>
      <c r="I6645" s="128" t="s">
        <v>11819</v>
      </c>
      <c r="J6645" s="128" t="s">
        <v>13175</v>
      </c>
      <c r="K6645" s="128"/>
      <c r="L6645" s="143"/>
      <c r="M6645" s="145">
        <v>3</v>
      </c>
      <c r="N6645" s="144" t="s">
        <v>30101</v>
      </c>
      <c r="O6645" s="128" t="s">
        <v>5985</v>
      </c>
      <c r="P6645" s="128" t="s">
        <v>162</v>
      </c>
      <c r="Q6645" s="128" t="s">
        <v>17446</v>
      </c>
      <c r="R6645" s="145"/>
      <c r="S6645" s="128" t="s">
        <v>9435</v>
      </c>
      <c r="T6645" s="128" t="s">
        <v>20547</v>
      </c>
      <c r="U6645" s="128" t="s">
        <v>28254</v>
      </c>
      <c r="V6645" s="145">
        <v>6.5</v>
      </c>
      <c r="W6645" s="130"/>
      <c r="X6645" s="113"/>
    </row>
    <row r="6646" spans="1:24" ht="12.95" customHeight="1" x14ac:dyDescent="0.2">
      <c r="A6646" s="128">
        <v>2015</v>
      </c>
      <c r="B6646" s="128" t="s">
        <v>7318</v>
      </c>
      <c r="C6646" s="128" t="s">
        <v>42271</v>
      </c>
      <c r="D6646" s="128" t="s">
        <v>30102</v>
      </c>
      <c r="E6646" s="128" t="s">
        <v>30085</v>
      </c>
      <c r="F6646" s="141" t="s">
        <v>14834</v>
      </c>
      <c r="G6646" s="142">
        <v>16340</v>
      </c>
      <c r="H6646" s="128" t="s">
        <v>10191</v>
      </c>
      <c r="I6646" s="128" t="s">
        <v>11819</v>
      </c>
      <c r="J6646" s="128" t="s">
        <v>30103</v>
      </c>
      <c r="K6646" s="128"/>
      <c r="L6646" s="143"/>
      <c r="M6646" s="145">
        <v>1.5</v>
      </c>
      <c r="N6646" s="144" t="s">
        <v>32773</v>
      </c>
      <c r="O6646" s="128" t="s">
        <v>3620</v>
      </c>
      <c r="P6646" s="128"/>
      <c r="Q6646" s="128" t="s">
        <v>16122</v>
      </c>
      <c r="R6646" s="145"/>
      <c r="S6646" s="128" t="s">
        <v>9435</v>
      </c>
      <c r="T6646" s="128" t="s">
        <v>20547</v>
      </c>
      <c r="U6646" s="128" t="s">
        <v>30104</v>
      </c>
      <c r="V6646" s="145">
        <v>6.5</v>
      </c>
      <c r="W6646" s="130"/>
      <c r="X6646" s="113"/>
    </row>
    <row r="6647" spans="1:24" ht="12.95" customHeight="1" x14ac:dyDescent="0.2">
      <c r="A6647" s="128">
        <v>2015</v>
      </c>
      <c r="B6647" s="128" t="s">
        <v>7318</v>
      </c>
      <c r="C6647" s="128" t="s">
        <v>42271</v>
      </c>
      <c r="D6647" s="128" t="s">
        <v>30105</v>
      </c>
      <c r="E6647" s="128" t="s">
        <v>30086</v>
      </c>
      <c r="F6647" s="141" t="s">
        <v>14834</v>
      </c>
      <c r="G6647" s="142">
        <v>16330</v>
      </c>
      <c r="H6647" s="128" t="s">
        <v>15082</v>
      </c>
      <c r="I6647" s="128" t="s">
        <v>2625</v>
      </c>
      <c r="J6647" s="128" t="s">
        <v>30106</v>
      </c>
      <c r="K6647" s="128"/>
      <c r="L6647" s="143"/>
      <c r="M6647" s="145">
        <v>1</v>
      </c>
      <c r="N6647" s="144" t="s">
        <v>32774</v>
      </c>
      <c r="O6647" s="128" t="s">
        <v>15976</v>
      </c>
      <c r="P6647" s="128" t="s">
        <v>162</v>
      </c>
      <c r="Q6647" s="128" t="s">
        <v>16814</v>
      </c>
      <c r="R6647" s="145"/>
      <c r="S6647" s="128"/>
      <c r="T6647" s="128" t="s">
        <v>20545</v>
      </c>
      <c r="U6647" s="128" t="s">
        <v>6868</v>
      </c>
      <c r="V6647" s="145">
        <v>7</v>
      </c>
      <c r="W6647" s="130"/>
      <c r="X6647" s="113"/>
    </row>
    <row r="6648" spans="1:24" ht="12.95" customHeight="1" x14ac:dyDescent="0.2">
      <c r="A6648" s="128">
        <v>2015</v>
      </c>
      <c r="B6648" s="128" t="s">
        <v>7318</v>
      </c>
      <c r="C6648" s="128" t="s">
        <v>42271</v>
      </c>
      <c r="D6648" s="128" t="s">
        <v>30107</v>
      </c>
      <c r="E6648" s="128" t="s">
        <v>30087</v>
      </c>
      <c r="F6648" s="141" t="s">
        <v>14834</v>
      </c>
      <c r="G6648" s="142">
        <v>16356</v>
      </c>
      <c r="H6648" s="128" t="s">
        <v>30108</v>
      </c>
      <c r="I6648" s="128" t="s">
        <v>10103</v>
      </c>
      <c r="J6648" s="128" t="s">
        <v>30109</v>
      </c>
      <c r="K6648" s="128"/>
      <c r="L6648" s="143"/>
      <c r="M6648" s="145">
        <v>1</v>
      </c>
      <c r="N6648" s="144">
        <v>68</v>
      </c>
      <c r="O6648" s="128" t="s">
        <v>17422</v>
      </c>
      <c r="P6648" s="128" t="s">
        <v>9125</v>
      </c>
      <c r="Q6648" s="128" t="s">
        <v>16863</v>
      </c>
      <c r="R6648" s="145"/>
      <c r="S6648" s="128"/>
      <c r="T6648" s="128" t="s">
        <v>7789</v>
      </c>
      <c r="U6648" s="128" t="s">
        <v>20625</v>
      </c>
      <c r="V6648" s="145">
        <v>7</v>
      </c>
      <c r="W6648" s="130"/>
      <c r="X6648" s="113"/>
    </row>
    <row r="6649" spans="1:24" ht="12.95" customHeight="1" x14ac:dyDescent="0.2">
      <c r="A6649" s="128">
        <v>2015</v>
      </c>
      <c r="B6649" s="128" t="s">
        <v>7318</v>
      </c>
      <c r="C6649" s="128" t="s">
        <v>42271</v>
      </c>
      <c r="D6649" s="128" t="s">
        <v>30114</v>
      </c>
      <c r="E6649" s="128" t="s">
        <v>30088</v>
      </c>
      <c r="F6649" s="141" t="s">
        <v>14834</v>
      </c>
      <c r="G6649" s="142">
        <v>16358</v>
      </c>
      <c r="H6649" s="128" t="s">
        <v>11819</v>
      </c>
      <c r="I6649" s="102" t="s">
        <v>10191</v>
      </c>
      <c r="J6649" s="128" t="s">
        <v>4887</v>
      </c>
      <c r="K6649" s="128"/>
      <c r="L6649" s="143"/>
      <c r="M6649" s="145">
        <v>2</v>
      </c>
      <c r="N6649" s="144" t="s">
        <v>17126</v>
      </c>
      <c r="O6649" s="128" t="s">
        <v>10189</v>
      </c>
      <c r="P6649" s="128" t="s">
        <v>13301</v>
      </c>
      <c r="Q6649" s="128" t="s">
        <v>15976</v>
      </c>
      <c r="R6649" s="145" t="s">
        <v>11565</v>
      </c>
      <c r="S6649" s="128" t="s">
        <v>11565</v>
      </c>
      <c r="T6649" s="128" t="s">
        <v>20547</v>
      </c>
      <c r="U6649" s="128" t="s">
        <v>5428</v>
      </c>
      <c r="V6649" s="145">
        <v>6.5</v>
      </c>
      <c r="W6649" s="130"/>
      <c r="X6649" s="113"/>
    </row>
    <row r="6650" spans="1:24" ht="12.95" customHeight="1" x14ac:dyDescent="0.2">
      <c r="A6650" s="128">
        <v>2015</v>
      </c>
      <c r="B6650" s="128" t="s">
        <v>7318</v>
      </c>
      <c r="C6650" s="128" t="s">
        <v>42271</v>
      </c>
      <c r="D6650" s="128" t="s">
        <v>30115</v>
      </c>
      <c r="E6650" s="128" t="s">
        <v>30089</v>
      </c>
      <c r="F6650" s="141" t="s">
        <v>14834</v>
      </c>
      <c r="G6650" s="142">
        <v>16554</v>
      </c>
      <c r="H6650" s="128" t="s">
        <v>11819</v>
      </c>
      <c r="I6650" s="128" t="s">
        <v>10103</v>
      </c>
      <c r="J6650" s="128" t="s">
        <v>30116</v>
      </c>
      <c r="K6650" s="128"/>
      <c r="L6650" s="143"/>
      <c r="M6650" s="145">
        <v>2</v>
      </c>
      <c r="N6650" s="144" t="s">
        <v>32775</v>
      </c>
      <c r="O6650" s="128" t="s">
        <v>30117</v>
      </c>
      <c r="P6650" s="128" t="s">
        <v>30118</v>
      </c>
      <c r="Q6650" s="128" t="s">
        <v>30119</v>
      </c>
      <c r="R6650" s="145"/>
      <c r="S6650" s="128"/>
      <c r="T6650" s="128" t="s">
        <v>7789</v>
      </c>
      <c r="U6650" s="128" t="s">
        <v>30120</v>
      </c>
      <c r="V6650" s="145">
        <v>6.5</v>
      </c>
      <c r="W6650" s="130"/>
      <c r="X6650" s="113"/>
    </row>
    <row r="6651" spans="1:24" ht="12.95" customHeight="1" x14ac:dyDescent="0.2">
      <c r="A6651" s="128">
        <v>2015</v>
      </c>
      <c r="B6651" s="128" t="s">
        <v>7318</v>
      </c>
      <c r="C6651" s="128" t="s">
        <v>42271</v>
      </c>
      <c r="D6651" s="128" t="s">
        <v>30110</v>
      </c>
      <c r="E6651" s="128" t="s">
        <v>30090</v>
      </c>
      <c r="F6651" s="141" t="s">
        <v>14834</v>
      </c>
      <c r="G6651" s="142">
        <v>18740</v>
      </c>
      <c r="H6651" s="128" t="s">
        <v>10191</v>
      </c>
      <c r="I6651" s="102" t="s">
        <v>32776</v>
      </c>
      <c r="J6651" s="128" t="s">
        <v>30111</v>
      </c>
      <c r="K6651" s="128"/>
      <c r="L6651" s="143"/>
      <c r="M6651" s="145">
        <v>1.5</v>
      </c>
      <c r="N6651" s="144" t="s">
        <v>32777</v>
      </c>
      <c r="O6651" s="128"/>
      <c r="P6651" s="128" t="s">
        <v>9125</v>
      </c>
      <c r="Q6651" s="128" t="s">
        <v>21524</v>
      </c>
      <c r="R6651" s="145" t="s">
        <v>7035</v>
      </c>
      <c r="S6651" s="128" t="s">
        <v>9435</v>
      </c>
      <c r="T6651" s="128" t="s">
        <v>30112</v>
      </c>
      <c r="U6651" s="128" t="s">
        <v>30113</v>
      </c>
      <c r="V6651" s="145">
        <v>9</v>
      </c>
      <c r="W6651" s="130"/>
      <c r="X6651" s="113"/>
    </row>
    <row r="6652" spans="1:24" ht="12.95" customHeight="1" x14ac:dyDescent="0.2">
      <c r="A6652" s="128">
        <v>2017</v>
      </c>
      <c r="B6652" s="128" t="s">
        <v>7318</v>
      </c>
      <c r="C6652" s="197" t="s">
        <v>42269</v>
      </c>
      <c r="D6652" s="128" t="s">
        <v>36035</v>
      </c>
      <c r="E6652" s="128" t="s">
        <v>36024</v>
      </c>
      <c r="F6652" s="141" t="s">
        <v>14834</v>
      </c>
      <c r="G6652" s="142">
        <v>14503</v>
      </c>
      <c r="H6652" s="102" t="s">
        <v>30796</v>
      </c>
      <c r="I6652" s="128" t="s">
        <v>11819</v>
      </c>
      <c r="J6652" s="128" t="s">
        <v>10218</v>
      </c>
      <c r="K6652" s="128"/>
      <c r="L6652" s="143"/>
      <c r="M6652" s="145">
        <v>4</v>
      </c>
      <c r="N6652" s="144" t="s">
        <v>36036</v>
      </c>
      <c r="O6652" s="128" t="s">
        <v>3620</v>
      </c>
      <c r="P6652" s="128" t="s">
        <v>162</v>
      </c>
      <c r="Q6652" s="128" t="s">
        <v>21015</v>
      </c>
      <c r="R6652" s="145"/>
      <c r="S6652" s="128" t="s">
        <v>11080</v>
      </c>
      <c r="T6652" s="128" t="s">
        <v>20541</v>
      </c>
      <c r="U6652" s="128"/>
      <c r="V6652" s="145">
        <v>6.5</v>
      </c>
      <c r="W6652" s="130"/>
      <c r="X6652" s="113"/>
    </row>
    <row r="6653" spans="1:24" ht="12.95" customHeight="1" x14ac:dyDescent="0.2">
      <c r="A6653" s="128">
        <v>2017</v>
      </c>
      <c r="B6653" s="128" t="s">
        <v>7318</v>
      </c>
      <c r="C6653" s="128" t="s">
        <v>42269</v>
      </c>
      <c r="D6653" s="128" t="s">
        <v>36037</v>
      </c>
      <c r="E6653" s="128" t="s">
        <v>36025</v>
      </c>
      <c r="F6653" s="141" t="s">
        <v>14834</v>
      </c>
      <c r="G6653" s="142">
        <v>15151</v>
      </c>
      <c r="H6653" s="128" t="s">
        <v>10103</v>
      </c>
      <c r="I6653" s="128" t="s">
        <v>11819</v>
      </c>
      <c r="J6653" s="128" t="s">
        <v>36038</v>
      </c>
      <c r="K6653" s="128"/>
      <c r="L6653" s="199" t="s">
        <v>21453</v>
      </c>
      <c r="M6653" s="145">
        <v>2</v>
      </c>
      <c r="N6653" s="144" t="s">
        <v>36039</v>
      </c>
      <c r="O6653" s="128" t="s">
        <v>19624</v>
      </c>
      <c r="P6653" s="128"/>
      <c r="Q6653" s="128" t="s">
        <v>9160</v>
      </c>
      <c r="R6653" s="145"/>
      <c r="S6653" s="128"/>
      <c r="T6653" s="128" t="s">
        <v>7789</v>
      </c>
      <c r="U6653" s="128"/>
      <c r="V6653" s="145">
        <v>6.5</v>
      </c>
      <c r="W6653" s="130"/>
      <c r="X6653" s="113"/>
    </row>
    <row r="6654" spans="1:24" ht="12.95" customHeight="1" x14ac:dyDescent="0.2">
      <c r="A6654" s="128">
        <v>2017</v>
      </c>
      <c r="B6654" s="128" t="s">
        <v>7318</v>
      </c>
      <c r="C6654" s="128" t="s">
        <v>42269</v>
      </c>
      <c r="D6654" s="128" t="s">
        <v>36040</v>
      </c>
      <c r="E6654" s="128" t="s">
        <v>36026</v>
      </c>
      <c r="F6654" s="141" t="s">
        <v>14834</v>
      </c>
      <c r="G6654" s="142">
        <v>15191</v>
      </c>
      <c r="H6654" s="128" t="s">
        <v>10103</v>
      </c>
      <c r="I6654" s="128" t="s">
        <v>11819</v>
      </c>
      <c r="J6654" s="128" t="s">
        <v>35380</v>
      </c>
      <c r="K6654" s="128"/>
      <c r="L6654" s="143"/>
      <c r="M6654" s="145">
        <v>4</v>
      </c>
      <c r="N6654" s="144" t="s">
        <v>36041</v>
      </c>
      <c r="O6654" s="128" t="s">
        <v>13301</v>
      </c>
      <c r="P6654" s="128" t="s">
        <v>19503</v>
      </c>
      <c r="Q6654" s="128" t="s">
        <v>36042</v>
      </c>
      <c r="R6654" s="145"/>
      <c r="S6654" s="128" t="s">
        <v>8315</v>
      </c>
      <c r="T6654" s="128" t="s">
        <v>7789</v>
      </c>
      <c r="U6654" s="128" t="s">
        <v>36043</v>
      </c>
      <c r="V6654" s="145">
        <v>6</v>
      </c>
      <c r="W6654" s="130"/>
      <c r="X6654" s="113"/>
    </row>
    <row r="6655" spans="1:24" ht="12.95" customHeight="1" x14ac:dyDescent="0.2">
      <c r="A6655" s="128">
        <v>2017</v>
      </c>
      <c r="B6655" s="128" t="s">
        <v>7318</v>
      </c>
      <c r="C6655" s="128" t="s">
        <v>42269</v>
      </c>
      <c r="D6655" s="128" t="s">
        <v>36044</v>
      </c>
      <c r="E6655" s="128" t="s">
        <v>36027</v>
      </c>
      <c r="F6655" s="141" t="s">
        <v>14834</v>
      </c>
      <c r="G6655" s="142">
        <v>15212</v>
      </c>
      <c r="H6655" s="128" t="s">
        <v>10103</v>
      </c>
      <c r="I6655" s="128" t="s">
        <v>11819</v>
      </c>
      <c r="J6655" s="128" t="s">
        <v>36045</v>
      </c>
      <c r="K6655" s="128"/>
      <c r="L6655" s="143"/>
      <c r="M6655" s="145">
        <v>3</v>
      </c>
      <c r="N6655" s="144" t="s">
        <v>36046</v>
      </c>
      <c r="O6655" s="128"/>
      <c r="P6655" s="128"/>
      <c r="Q6655" s="128" t="s">
        <v>16863</v>
      </c>
      <c r="R6655" s="145"/>
      <c r="S6655" s="128" t="s">
        <v>8315</v>
      </c>
      <c r="T6655" s="128" t="s">
        <v>7789</v>
      </c>
      <c r="U6655" s="128" t="s">
        <v>36047</v>
      </c>
      <c r="V6655" s="145">
        <v>8</v>
      </c>
      <c r="W6655" s="130"/>
      <c r="X6655" s="113"/>
    </row>
    <row r="6656" spans="1:24" ht="12.95" customHeight="1" x14ac:dyDescent="0.2">
      <c r="A6656" s="128">
        <v>2017</v>
      </c>
      <c r="B6656" s="128" t="s">
        <v>7318</v>
      </c>
      <c r="C6656" s="128" t="s">
        <v>42269</v>
      </c>
      <c r="D6656" s="128" t="s">
        <v>36048</v>
      </c>
      <c r="E6656" s="128" t="s">
        <v>36028</v>
      </c>
      <c r="F6656" s="141" t="s">
        <v>14834</v>
      </c>
      <c r="G6656" s="142">
        <v>16141</v>
      </c>
      <c r="H6656" s="128" t="s">
        <v>10191</v>
      </c>
      <c r="I6656" s="128" t="s">
        <v>2625</v>
      </c>
      <c r="J6656" s="128" t="s">
        <v>36049</v>
      </c>
      <c r="K6656" s="128"/>
      <c r="L6656" s="143"/>
      <c r="M6656" s="145">
        <v>0.75</v>
      </c>
      <c r="N6656" s="108">
        <v>78</v>
      </c>
      <c r="O6656" s="128"/>
      <c r="P6656" s="128"/>
      <c r="Q6656" s="128" t="s">
        <v>17434</v>
      </c>
      <c r="R6656" s="145"/>
      <c r="S6656" s="128"/>
      <c r="T6656" s="128" t="s">
        <v>20545</v>
      </c>
      <c r="U6656" s="128" t="s">
        <v>6868</v>
      </c>
      <c r="V6656" s="145">
        <v>6</v>
      </c>
      <c r="W6656" s="130"/>
      <c r="X6656" s="113"/>
    </row>
    <row r="6657" spans="1:24" ht="12.95" customHeight="1" x14ac:dyDescent="0.2">
      <c r="A6657" s="128">
        <v>2017</v>
      </c>
      <c r="B6657" s="128" t="s">
        <v>7318</v>
      </c>
      <c r="C6657" s="128" t="s">
        <v>42269</v>
      </c>
      <c r="D6657" s="128" t="s">
        <v>36050</v>
      </c>
      <c r="E6657" s="128" t="s">
        <v>36029</v>
      </c>
      <c r="F6657" s="141" t="s">
        <v>14834</v>
      </c>
      <c r="G6657" s="142">
        <v>16210</v>
      </c>
      <c r="H6657" s="128" t="s">
        <v>2625</v>
      </c>
      <c r="I6657" s="128" t="s">
        <v>14944</v>
      </c>
      <c r="J6657" s="128" t="s">
        <v>19782</v>
      </c>
      <c r="K6657" s="128"/>
      <c r="L6657" s="143"/>
      <c r="M6657" s="145">
        <v>2</v>
      </c>
      <c r="N6657" s="144" t="s">
        <v>36051</v>
      </c>
      <c r="O6657" s="128"/>
      <c r="P6657" s="128" t="s">
        <v>9125</v>
      </c>
      <c r="Q6657" s="128" t="s">
        <v>15870</v>
      </c>
      <c r="R6657" s="145"/>
      <c r="S6657" s="128" t="s">
        <v>8315</v>
      </c>
      <c r="T6657" s="128" t="s">
        <v>20543</v>
      </c>
      <c r="U6657" s="128" t="s">
        <v>21316</v>
      </c>
      <c r="V6657" s="145">
        <v>7.5</v>
      </c>
      <c r="W6657" s="130"/>
      <c r="X6657" s="113"/>
    </row>
    <row r="6658" spans="1:24" ht="12.95" customHeight="1" x14ac:dyDescent="0.2">
      <c r="A6658" s="128">
        <v>2017</v>
      </c>
      <c r="B6658" s="128" t="s">
        <v>7318</v>
      </c>
      <c r="C6658" s="128" t="s">
        <v>42269</v>
      </c>
      <c r="D6658" s="128" t="s">
        <v>36052</v>
      </c>
      <c r="E6658" s="128" t="s">
        <v>36030</v>
      </c>
      <c r="F6658" s="141" t="s">
        <v>14834</v>
      </c>
      <c r="G6658" s="142">
        <v>16240</v>
      </c>
      <c r="H6658" s="128" t="s">
        <v>11819</v>
      </c>
      <c r="I6658" s="102" t="s">
        <v>30894</v>
      </c>
      <c r="J6658" s="128" t="s">
        <v>36053</v>
      </c>
      <c r="K6658" s="128"/>
      <c r="L6658" s="143"/>
      <c r="M6658" s="145">
        <v>1</v>
      </c>
      <c r="N6658" s="108" t="s">
        <v>36054</v>
      </c>
      <c r="O6658" s="128"/>
      <c r="P6658" s="128" t="s">
        <v>9125</v>
      </c>
      <c r="Q6658" s="128" t="s">
        <v>16869</v>
      </c>
      <c r="R6658" s="145"/>
      <c r="S6658" s="128"/>
      <c r="T6658" s="128" t="s">
        <v>21275</v>
      </c>
      <c r="U6658" s="128" t="s">
        <v>36055</v>
      </c>
      <c r="V6658" s="145">
        <v>6.5</v>
      </c>
      <c r="W6658" s="130"/>
      <c r="X6658" s="113"/>
    </row>
    <row r="6659" spans="1:24" ht="12.95" customHeight="1" x14ac:dyDescent="0.2">
      <c r="A6659" s="128">
        <v>2017</v>
      </c>
      <c r="B6659" s="128" t="s">
        <v>7318</v>
      </c>
      <c r="C6659" s="128" t="s">
        <v>42269</v>
      </c>
      <c r="D6659" s="128" t="s">
        <v>36056</v>
      </c>
      <c r="E6659" s="128" t="s">
        <v>36031</v>
      </c>
      <c r="F6659" s="141" t="s">
        <v>14834</v>
      </c>
      <c r="G6659" s="142">
        <v>16261</v>
      </c>
      <c r="H6659" s="128" t="s">
        <v>11819</v>
      </c>
      <c r="I6659" s="128" t="s">
        <v>13336</v>
      </c>
      <c r="J6659" s="128" t="s">
        <v>36057</v>
      </c>
      <c r="K6659" s="128"/>
      <c r="L6659" s="143"/>
      <c r="M6659" s="145">
        <v>2</v>
      </c>
      <c r="N6659" s="144" t="s">
        <v>36058</v>
      </c>
      <c r="O6659" s="128" t="s">
        <v>15928</v>
      </c>
      <c r="P6659" s="128" t="s">
        <v>162</v>
      </c>
      <c r="Q6659" s="128" t="s">
        <v>19671</v>
      </c>
      <c r="R6659" s="145"/>
      <c r="S6659" s="128"/>
      <c r="T6659" s="128" t="s">
        <v>20547</v>
      </c>
      <c r="U6659" s="128" t="s">
        <v>1713</v>
      </c>
      <c r="V6659" s="145">
        <v>6.5</v>
      </c>
      <c r="W6659" s="130"/>
      <c r="X6659" s="113"/>
    </row>
    <row r="6660" spans="1:24" ht="12.95" customHeight="1" x14ac:dyDescent="0.2">
      <c r="A6660" s="128">
        <v>2017</v>
      </c>
      <c r="B6660" s="128" t="s">
        <v>7318</v>
      </c>
      <c r="C6660" s="128" t="s">
        <v>42269</v>
      </c>
      <c r="D6660" s="128" t="s">
        <v>36059</v>
      </c>
      <c r="E6660" s="128" t="s">
        <v>36032</v>
      </c>
      <c r="F6660" s="141" t="s">
        <v>14834</v>
      </c>
      <c r="G6660" s="142">
        <v>16304</v>
      </c>
      <c r="H6660" s="102" t="s">
        <v>30796</v>
      </c>
      <c r="I6660" s="128" t="s">
        <v>4890</v>
      </c>
      <c r="J6660" s="128" t="s">
        <v>36060</v>
      </c>
      <c r="K6660" s="128"/>
      <c r="L6660" s="143"/>
      <c r="M6660" s="145">
        <v>2</v>
      </c>
      <c r="N6660" s="144" t="s">
        <v>36061</v>
      </c>
      <c r="O6660" s="128" t="s">
        <v>36062</v>
      </c>
      <c r="P6660" s="128" t="s">
        <v>9125</v>
      </c>
      <c r="Q6660" s="128" t="s">
        <v>36063</v>
      </c>
      <c r="R6660" s="145"/>
      <c r="S6660" s="128" t="s">
        <v>8315</v>
      </c>
      <c r="T6660" s="128" t="s">
        <v>20547</v>
      </c>
      <c r="U6660" s="128" t="s">
        <v>2475</v>
      </c>
      <c r="V6660" s="145">
        <v>7.5</v>
      </c>
      <c r="W6660" s="130"/>
      <c r="X6660" s="113"/>
    </row>
    <row r="6661" spans="1:24" ht="12.95" customHeight="1" x14ac:dyDescent="0.2">
      <c r="A6661" s="128">
        <v>2017</v>
      </c>
      <c r="B6661" s="128" t="s">
        <v>7318</v>
      </c>
      <c r="C6661" s="128" t="s">
        <v>42269</v>
      </c>
      <c r="D6661" s="128" t="s">
        <v>36064</v>
      </c>
      <c r="E6661" s="128" t="s">
        <v>36033</v>
      </c>
      <c r="F6661" s="141" t="s">
        <v>14834</v>
      </c>
      <c r="G6661" s="142">
        <v>16445</v>
      </c>
      <c r="H6661" s="128" t="s">
        <v>10191</v>
      </c>
      <c r="I6661" s="128" t="s">
        <v>11819</v>
      </c>
      <c r="J6661" s="128" t="s">
        <v>35467</v>
      </c>
      <c r="K6661" s="128"/>
      <c r="L6661" s="143"/>
      <c r="M6661" s="145">
        <v>3</v>
      </c>
      <c r="N6661" s="144" t="s">
        <v>36065</v>
      </c>
      <c r="O6661" s="128" t="s">
        <v>19798</v>
      </c>
      <c r="P6661" s="128"/>
      <c r="Q6661" s="128" t="s">
        <v>17596</v>
      </c>
      <c r="R6661" s="145"/>
      <c r="S6661" s="128"/>
      <c r="T6661" s="128" t="s">
        <v>20546</v>
      </c>
      <c r="U6661" s="128" t="s">
        <v>36070</v>
      </c>
      <c r="V6661" s="145">
        <v>7</v>
      </c>
      <c r="W6661" s="130"/>
      <c r="X6661" s="113"/>
    </row>
    <row r="6662" spans="1:24" ht="12.95" customHeight="1" x14ac:dyDescent="0.2">
      <c r="A6662" s="128">
        <v>2017</v>
      </c>
      <c r="B6662" s="128" t="s">
        <v>7318</v>
      </c>
      <c r="C6662" s="128" t="s">
        <v>42269</v>
      </c>
      <c r="D6662" s="128" t="s">
        <v>36066</v>
      </c>
      <c r="E6662" s="128" t="s">
        <v>36034</v>
      </c>
      <c r="F6662" s="141" t="s">
        <v>14834</v>
      </c>
      <c r="G6662" s="142">
        <v>16503</v>
      </c>
      <c r="H6662" s="128" t="s">
        <v>10103</v>
      </c>
      <c r="I6662" s="128" t="s">
        <v>4890</v>
      </c>
      <c r="J6662" s="128" t="s">
        <v>36067</v>
      </c>
      <c r="K6662" s="128"/>
      <c r="L6662" s="143"/>
      <c r="M6662" s="145">
        <v>3</v>
      </c>
      <c r="N6662" s="144" t="s">
        <v>36068</v>
      </c>
      <c r="O6662" s="128" t="s">
        <v>19625</v>
      </c>
      <c r="P6662" s="128" t="s">
        <v>13301</v>
      </c>
      <c r="Q6662" s="128" t="s">
        <v>19101</v>
      </c>
      <c r="R6662" s="145"/>
      <c r="S6662" s="128"/>
      <c r="T6662" s="128" t="s">
        <v>7789</v>
      </c>
      <c r="U6662" s="128" t="s">
        <v>36069</v>
      </c>
      <c r="V6662" s="145">
        <v>7</v>
      </c>
      <c r="W6662" s="130"/>
      <c r="X6662" s="113"/>
    </row>
    <row r="6663" spans="1:24" ht="12.95" customHeight="1" x14ac:dyDescent="0.2">
      <c r="A6663" s="128">
        <v>2018</v>
      </c>
      <c r="B6663" s="128" t="s">
        <v>7318</v>
      </c>
      <c r="C6663" s="197" t="s">
        <v>42268</v>
      </c>
      <c r="D6663" s="128" t="s">
        <v>42580</v>
      </c>
      <c r="E6663" s="128" t="s">
        <v>41176</v>
      </c>
      <c r="F6663" s="141" t="s">
        <v>14834</v>
      </c>
      <c r="G6663" s="142">
        <v>16229</v>
      </c>
      <c r="H6663" s="128" t="s">
        <v>11819</v>
      </c>
      <c r="I6663" s="128" t="s">
        <v>10191</v>
      </c>
      <c r="J6663" s="128" t="s">
        <v>42581</v>
      </c>
      <c r="K6663" s="128"/>
      <c r="L6663" s="143"/>
      <c r="M6663" s="145">
        <v>3</v>
      </c>
      <c r="N6663" s="108" t="s">
        <v>42582</v>
      </c>
      <c r="O6663" s="128" t="s">
        <v>13301</v>
      </c>
      <c r="P6663" s="128" t="s">
        <v>13555</v>
      </c>
      <c r="Q6663" s="128" t="s">
        <v>16548</v>
      </c>
      <c r="R6663" s="145" t="s">
        <v>7035</v>
      </c>
      <c r="S6663" s="128"/>
      <c r="T6663" s="128" t="s">
        <v>20547</v>
      </c>
      <c r="U6663" s="128" t="s">
        <v>42583</v>
      </c>
      <c r="V6663" s="145">
        <v>8</v>
      </c>
      <c r="W6663" s="130"/>
      <c r="X6663" s="113"/>
    </row>
    <row r="6664" spans="1:24" ht="12.95" customHeight="1" x14ac:dyDescent="0.2">
      <c r="A6664" s="128">
        <v>2018</v>
      </c>
      <c r="B6664" s="128" t="s">
        <v>7318</v>
      </c>
      <c r="C6664" s="128" t="s">
        <v>42268</v>
      </c>
      <c r="D6664" s="128" t="s">
        <v>42584</v>
      </c>
      <c r="E6664" s="128" t="s">
        <v>41180</v>
      </c>
      <c r="F6664" s="141" t="s">
        <v>14834</v>
      </c>
      <c r="G6664" s="142">
        <v>16232</v>
      </c>
      <c r="H6664" s="128" t="s">
        <v>11819</v>
      </c>
      <c r="I6664" s="128" t="s">
        <v>10191</v>
      </c>
      <c r="J6664" s="128" t="s">
        <v>42585</v>
      </c>
      <c r="K6664" s="128"/>
      <c r="L6664" s="143"/>
      <c r="M6664" s="145">
        <v>1</v>
      </c>
      <c r="N6664" s="144" t="s">
        <v>42586</v>
      </c>
      <c r="O6664" s="128" t="s">
        <v>9160</v>
      </c>
      <c r="P6664" s="128" t="s">
        <v>13301</v>
      </c>
      <c r="Q6664" s="128" t="s">
        <v>15976</v>
      </c>
      <c r="R6664" s="145"/>
      <c r="S6664" s="128"/>
      <c r="T6664" s="128" t="s">
        <v>20547</v>
      </c>
      <c r="U6664" s="128" t="s">
        <v>42587</v>
      </c>
      <c r="V6664" s="145">
        <v>7</v>
      </c>
      <c r="W6664" s="130"/>
      <c r="X6664" s="113"/>
    </row>
    <row r="6665" spans="1:24" ht="12.95" customHeight="1" x14ac:dyDescent="0.2">
      <c r="A6665" s="128">
        <v>2018</v>
      </c>
      <c r="B6665" s="128" t="s">
        <v>7318</v>
      </c>
      <c r="C6665" s="128" t="s">
        <v>42268</v>
      </c>
      <c r="D6665" s="128" t="s">
        <v>42588</v>
      </c>
      <c r="E6665" s="128" t="s">
        <v>41181</v>
      </c>
      <c r="F6665" s="114" t="s">
        <v>6406</v>
      </c>
      <c r="G6665" s="142">
        <v>16233</v>
      </c>
      <c r="H6665" s="102" t="s">
        <v>31024</v>
      </c>
      <c r="I6665" s="128" t="s">
        <v>4890</v>
      </c>
      <c r="J6665" s="128" t="s">
        <v>42589</v>
      </c>
      <c r="K6665" s="128"/>
      <c r="L6665" s="143"/>
      <c r="M6665" s="145">
        <v>3</v>
      </c>
      <c r="N6665" s="144" t="s">
        <v>42590</v>
      </c>
      <c r="O6665" s="128"/>
      <c r="P6665" s="128" t="s">
        <v>9125</v>
      </c>
      <c r="Q6665" s="128" t="s">
        <v>16579</v>
      </c>
      <c r="R6665" s="145"/>
      <c r="S6665" s="128"/>
      <c r="T6665" s="128" t="s">
        <v>20547</v>
      </c>
      <c r="U6665" s="128" t="s">
        <v>42591</v>
      </c>
      <c r="V6665" s="145">
        <v>6.5</v>
      </c>
      <c r="W6665" s="130"/>
      <c r="X6665" s="113"/>
    </row>
    <row r="6666" spans="1:24" ht="12.95" customHeight="1" x14ac:dyDescent="0.2">
      <c r="A6666" s="128">
        <v>2018</v>
      </c>
      <c r="B6666" s="128" t="s">
        <v>7318</v>
      </c>
      <c r="C6666" s="128" t="s">
        <v>42268</v>
      </c>
      <c r="D6666" s="128" t="s">
        <v>42592</v>
      </c>
      <c r="E6666" s="128" t="s">
        <v>41182</v>
      </c>
      <c r="F6666" s="141" t="s">
        <v>14834</v>
      </c>
      <c r="G6666" s="142">
        <v>16235</v>
      </c>
      <c r="H6666" s="128" t="s">
        <v>11819</v>
      </c>
      <c r="I6666" s="128" t="s">
        <v>10191</v>
      </c>
      <c r="J6666" s="128" t="s">
        <v>34750</v>
      </c>
      <c r="K6666" s="128"/>
      <c r="L6666" s="143"/>
      <c r="M6666" s="145">
        <v>2</v>
      </c>
      <c r="N6666" s="144" t="s">
        <v>42593</v>
      </c>
      <c r="O6666" s="128"/>
      <c r="P6666" s="128" t="s">
        <v>9125</v>
      </c>
      <c r="Q6666" s="128" t="s">
        <v>16757</v>
      </c>
      <c r="R6666" s="145"/>
      <c r="S6666" s="128"/>
      <c r="T6666" s="128" t="s">
        <v>20547</v>
      </c>
      <c r="U6666" s="128" t="s">
        <v>42594</v>
      </c>
      <c r="V6666" s="145">
        <v>6</v>
      </c>
      <c r="W6666" s="130"/>
      <c r="X6666" s="113"/>
    </row>
    <row r="6667" spans="1:24" ht="12.95" customHeight="1" x14ac:dyDescent="0.2">
      <c r="A6667" s="128">
        <v>2018</v>
      </c>
      <c r="B6667" s="128" t="s">
        <v>7318</v>
      </c>
      <c r="C6667" s="128" t="s">
        <v>42268</v>
      </c>
      <c r="D6667" s="128" t="s">
        <v>38596</v>
      </c>
      <c r="E6667" s="128" t="s">
        <v>41184</v>
      </c>
      <c r="F6667" s="141" t="s">
        <v>14834</v>
      </c>
      <c r="G6667" s="142">
        <v>16239</v>
      </c>
      <c r="H6667" s="128" t="s">
        <v>11819</v>
      </c>
      <c r="I6667" s="128" t="s">
        <v>10191</v>
      </c>
      <c r="J6667" s="128" t="s">
        <v>42595</v>
      </c>
      <c r="K6667" s="128"/>
      <c r="L6667" s="143"/>
      <c r="M6667" s="145">
        <v>1</v>
      </c>
      <c r="N6667" s="144" t="s">
        <v>42596</v>
      </c>
      <c r="O6667" s="128" t="s">
        <v>10189</v>
      </c>
      <c r="P6667" s="128" t="s">
        <v>9125</v>
      </c>
      <c r="Q6667" s="128" t="s">
        <v>17596</v>
      </c>
      <c r="R6667" s="145"/>
      <c r="S6667" s="128"/>
      <c r="T6667" s="128" t="s">
        <v>20547</v>
      </c>
      <c r="U6667" s="128" t="s">
        <v>42594</v>
      </c>
      <c r="V6667" s="145">
        <v>6.5</v>
      </c>
      <c r="W6667" s="130"/>
      <c r="X6667" s="113"/>
    </row>
    <row r="6668" spans="1:24" ht="12.95" customHeight="1" x14ac:dyDescent="0.2">
      <c r="A6668" s="128">
        <v>2018</v>
      </c>
      <c r="B6668" s="128" t="s">
        <v>7318</v>
      </c>
      <c r="C6668" s="128" t="s">
        <v>42268</v>
      </c>
      <c r="D6668" s="128" t="s">
        <v>29584</v>
      </c>
      <c r="E6668" s="128" t="s">
        <v>41193</v>
      </c>
      <c r="F6668" s="141" t="s">
        <v>14834</v>
      </c>
      <c r="G6668" s="142">
        <v>16249</v>
      </c>
      <c r="H6668" s="128" t="s">
        <v>4890</v>
      </c>
      <c r="I6668" s="128" t="s">
        <v>13336</v>
      </c>
      <c r="J6668" s="128" t="s">
        <v>42597</v>
      </c>
      <c r="K6668" s="128"/>
      <c r="L6668" s="143"/>
      <c r="M6668" s="145">
        <v>2</v>
      </c>
      <c r="N6668" s="144" t="s">
        <v>42598</v>
      </c>
      <c r="O6668" s="128" t="s">
        <v>17391</v>
      </c>
      <c r="P6668" s="128"/>
      <c r="Q6668" s="128" t="s">
        <v>18159</v>
      </c>
      <c r="R6668" s="145"/>
      <c r="S6668" s="128" t="s">
        <v>8315</v>
      </c>
      <c r="T6668" s="128" t="s">
        <v>20547</v>
      </c>
      <c r="U6668" s="128" t="s">
        <v>9731</v>
      </c>
      <c r="V6668" s="145">
        <v>6.5</v>
      </c>
      <c r="W6668" s="130"/>
      <c r="X6668" s="113"/>
    </row>
    <row r="6669" spans="1:24" ht="12.95" customHeight="1" x14ac:dyDescent="0.2">
      <c r="A6669" s="128">
        <v>2018</v>
      </c>
      <c r="B6669" s="128" t="s">
        <v>7318</v>
      </c>
      <c r="C6669" s="128" t="s">
        <v>42268</v>
      </c>
      <c r="D6669" s="128" t="s">
        <v>42599</v>
      </c>
      <c r="E6669" s="128" t="s">
        <v>41195</v>
      </c>
      <c r="F6669" s="141" t="s">
        <v>14834</v>
      </c>
      <c r="G6669" s="142">
        <v>16231</v>
      </c>
      <c r="H6669" s="128" t="s">
        <v>11819</v>
      </c>
      <c r="I6669" s="128" t="s">
        <v>10191</v>
      </c>
      <c r="J6669" s="128" t="s">
        <v>5372</v>
      </c>
      <c r="K6669" s="128"/>
      <c r="L6669" s="143"/>
      <c r="M6669" s="145">
        <v>1</v>
      </c>
      <c r="N6669" s="144">
        <v>54</v>
      </c>
      <c r="O6669" s="128" t="s">
        <v>325</v>
      </c>
      <c r="P6669" s="128" t="s">
        <v>9125</v>
      </c>
      <c r="Q6669" s="128" t="s">
        <v>16543</v>
      </c>
      <c r="R6669" s="145"/>
      <c r="S6669" s="128"/>
      <c r="T6669" s="128" t="s">
        <v>20547</v>
      </c>
      <c r="U6669" s="128" t="s">
        <v>28205</v>
      </c>
      <c r="V6669" s="145">
        <v>5.5</v>
      </c>
      <c r="W6669" s="130"/>
      <c r="X6669" s="113"/>
    </row>
    <row r="6670" spans="1:24" ht="12.95" customHeight="1" x14ac:dyDescent="0.2">
      <c r="A6670" s="128">
        <v>2018</v>
      </c>
      <c r="B6670" s="128" t="s">
        <v>7318</v>
      </c>
      <c r="C6670" s="128" t="s">
        <v>42268</v>
      </c>
      <c r="D6670" s="128" t="s">
        <v>42600</v>
      </c>
      <c r="E6670" s="128" t="s">
        <v>41202</v>
      </c>
      <c r="F6670" s="141" t="s">
        <v>14834</v>
      </c>
      <c r="G6670" s="142">
        <v>16288</v>
      </c>
      <c r="H6670" s="128" t="s">
        <v>11819</v>
      </c>
      <c r="I6670" s="102" t="s">
        <v>42602</v>
      </c>
      <c r="J6670" s="128" t="s">
        <v>42603</v>
      </c>
      <c r="K6670" s="128"/>
      <c r="L6670" s="143"/>
      <c r="M6670" s="145">
        <v>2</v>
      </c>
      <c r="N6670" s="144" t="s">
        <v>42604</v>
      </c>
      <c r="O6670" s="128" t="s">
        <v>14682</v>
      </c>
      <c r="P6670" s="128" t="s">
        <v>9125</v>
      </c>
      <c r="Q6670" s="128" t="s">
        <v>19531</v>
      </c>
      <c r="R6670" s="145"/>
      <c r="S6670" s="128"/>
      <c r="T6670" s="128" t="s">
        <v>20547</v>
      </c>
      <c r="U6670" s="128" t="s">
        <v>1713</v>
      </c>
      <c r="V6670" s="145">
        <v>6</v>
      </c>
      <c r="W6670" s="130"/>
      <c r="X6670" s="113"/>
    </row>
    <row r="6671" spans="1:24" ht="12.95" customHeight="1" x14ac:dyDescent="0.2">
      <c r="A6671" s="128">
        <v>2018</v>
      </c>
      <c r="B6671" s="128" t="s">
        <v>7318</v>
      </c>
      <c r="C6671" s="128" t="s">
        <v>42268</v>
      </c>
      <c r="D6671" s="128" t="s">
        <v>42605</v>
      </c>
      <c r="E6671" s="128" t="s">
        <v>41203</v>
      </c>
      <c r="F6671" s="141" t="s">
        <v>14834</v>
      </c>
      <c r="G6671" s="142">
        <v>16291</v>
      </c>
      <c r="H6671" s="128" t="s">
        <v>10191</v>
      </c>
      <c r="I6671" s="128" t="s">
        <v>4890</v>
      </c>
      <c r="J6671" s="128" t="s">
        <v>42606</v>
      </c>
      <c r="K6671" s="128"/>
      <c r="L6671" s="143"/>
      <c r="M6671" s="145">
        <v>3</v>
      </c>
      <c r="N6671" s="144" t="s">
        <v>42607</v>
      </c>
      <c r="O6671" s="128" t="s">
        <v>13460</v>
      </c>
      <c r="P6671" s="128" t="s">
        <v>162</v>
      </c>
      <c r="Q6671" s="128" t="s">
        <v>18163</v>
      </c>
      <c r="R6671" s="145"/>
      <c r="S6671" s="128"/>
      <c r="T6671" s="128" t="s">
        <v>20547</v>
      </c>
      <c r="U6671" s="128" t="s">
        <v>42608</v>
      </c>
      <c r="V6671" s="145">
        <v>8.5</v>
      </c>
      <c r="W6671" s="130"/>
      <c r="X6671" s="113"/>
    </row>
    <row r="6672" spans="1:24" ht="12.95" customHeight="1" x14ac:dyDescent="0.2">
      <c r="A6672" s="128">
        <v>2018</v>
      </c>
      <c r="B6672" s="128" t="s">
        <v>7318</v>
      </c>
      <c r="C6672" s="128" t="s">
        <v>42268</v>
      </c>
      <c r="D6672" s="128" t="s">
        <v>42609</v>
      </c>
      <c r="E6672" s="128" t="s">
        <v>41204</v>
      </c>
      <c r="F6672" s="141" t="s">
        <v>14834</v>
      </c>
      <c r="G6672" s="142">
        <v>16303</v>
      </c>
      <c r="H6672" s="128" t="s">
        <v>11819</v>
      </c>
      <c r="I6672" s="102" t="s">
        <v>31024</v>
      </c>
      <c r="J6672" s="128" t="s">
        <v>42610</v>
      </c>
      <c r="K6672" s="128"/>
      <c r="L6672" s="143"/>
      <c r="M6672" s="145">
        <v>1</v>
      </c>
      <c r="N6672" s="144" t="s">
        <v>42611</v>
      </c>
      <c r="O6672" s="128" t="s">
        <v>12721</v>
      </c>
      <c r="P6672" s="128" t="s">
        <v>162</v>
      </c>
      <c r="Q6672" s="128" t="s">
        <v>17392</v>
      </c>
      <c r="R6672" s="145"/>
      <c r="S6672" s="128"/>
      <c r="T6672" s="128" t="s">
        <v>20547</v>
      </c>
      <c r="U6672" s="128" t="s">
        <v>42612</v>
      </c>
      <c r="V6672" s="145">
        <v>5.5</v>
      </c>
      <c r="W6672" s="130"/>
      <c r="X6672" s="113"/>
    </row>
    <row r="6673" spans="1:24" ht="12.95" customHeight="1" x14ac:dyDescent="0.2">
      <c r="A6673" s="128">
        <v>2018</v>
      </c>
      <c r="B6673" s="128" t="s">
        <v>7318</v>
      </c>
      <c r="C6673" s="128" t="s">
        <v>42268</v>
      </c>
      <c r="D6673" s="128" t="s">
        <v>42613</v>
      </c>
      <c r="E6673" s="128" t="s">
        <v>41205</v>
      </c>
      <c r="F6673" s="141" t="s">
        <v>14834</v>
      </c>
      <c r="G6673" s="142">
        <v>16304</v>
      </c>
      <c r="H6673" s="128" t="s">
        <v>11819</v>
      </c>
      <c r="I6673" s="102" t="s">
        <v>31024</v>
      </c>
      <c r="J6673" s="128" t="s">
        <v>42610</v>
      </c>
      <c r="K6673" s="128"/>
      <c r="L6673" s="143"/>
      <c r="M6673" s="145">
        <v>1</v>
      </c>
      <c r="N6673" s="144" t="s">
        <v>42611</v>
      </c>
      <c r="O6673" s="128" t="s">
        <v>17504</v>
      </c>
      <c r="P6673" s="128"/>
      <c r="Q6673" s="128" t="s">
        <v>19806</v>
      </c>
      <c r="R6673" s="145"/>
      <c r="S6673" s="128"/>
      <c r="T6673" s="128" t="s">
        <v>20547</v>
      </c>
      <c r="U6673" s="128" t="s">
        <v>1713</v>
      </c>
      <c r="V6673" s="145">
        <v>5.5</v>
      </c>
      <c r="W6673" s="130"/>
      <c r="X6673" s="113"/>
    </row>
    <row r="6674" spans="1:24" ht="12.95" customHeight="1" x14ac:dyDescent="0.2">
      <c r="A6674" s="128">
        <v>2018</v>
      </c>
      <c r="B6674" s="128" t="s">
        <v>7318</v>
      </c>
      <c r="C6674" s="128" t="s">
        <v>42268</v>
      </c>
      <c r="D6674" s="128" t="s">
        <v>42614</v>
      </c>
      <c r="E6674" s="128" t="s">
        <v>42272</v>
      </c>
      <c r="F6674" s="141" t="s">
        <v>14834</v>
      </c>
      <c r="G6674" s="142">
        <v>16313</v>
      </c>
      <c r="H6674" s="128" t="s">
        <v>10191</v>
      </c>
      <c r="I6674" s="128" t="s">
        <v>11819</v>
      </c>
      <c r="J6674" s="128" t="s">
        <v>42615</v>
      </c>
      <c r="K6674" s="128"/>
      <c r="L6674" s="143"/>
      <c r="M6674" s="145">
        <v>2</v>
      </c>
      <c r="N6674" s="144" t="s">
        <v>42616</v>
      </c>
      <c r="O6674" s="128"/>
      <c r="P6674" s="128"/>
      <c r="Q6674" s="128" t="s">
        <v>15832</v>
      </c>
      <c r="R6674" s="145"/>
      <c r="S6674" s="128"/>
      <c r="T6674" s="128" t="s">
        <v>20547</v>
      </c>
      <c r="U6674" s="128" t="s">
        <v>1713</v>
      </c>
      <c r="V6674" s="145">
        <v>6.5</v>
      </c>
      <c r="W6674" s="130"/>
      <c r="X6674" s="113"/>
    </row>
    <row r="6675" spans="1:24" ht="12.95" customHeight="1" x14ac:dyDescent="0.2">
      <c r="A6675" s="128">
        <v>2020</v>
      </c>
      <c r="B6675" s="128" t="s">
        <v>7318</v>
      </c>
      <c r="C6675" s="197" t="s">
        <v>42188</v>
      </c>
      <c r="D6675" s="111" t="s">
        <v>7008</v>
      </c>
      <c r="E6675" s="102" t="s">
        <v>42189</v>
      </c>
      <c r="F6675" s="104" t="s">
        <v>14834</v>
      </c>
      <c r="G6675" s="105">
        <v>14668</v>
      </c>
      <c r="H6675" s="102" t="s">
        <v>33229</v>
      </c>
      <c r="I6675" s="102" t="s">
        <v>10103</v>
      </c>
      <c r="J6675" s="102" t="s">
        <v>7010</v>
      </c>
      <c r="K6675" s="115"/>
      <c r="L6675" s="111" t="s">
        <v>42194</v>
      </c>
      <c r="M6675" s="109">
        <v>1</v>
      </c>
      <c r="N6675" s="108" t="s">
        <v>33230</v>
      </c>
      <c r="O6675" s="102" t="s">
        <v>10189</v>
      </c>
      <c r="P6675" s="39" t="s">
        <v>162</v>
      </c>
      <c r="Q6675" s="39" t="s">
        <v>16880</v>
      </c>
      <c r="R6675" s="109"/>
      <c r="S6675" s="102" t="s">
        <v>9435</v>
      </c>
      <c r="T6675" s="102" t="s">
        <v>20549</v>
      </c>
      <c r="U6675" s="102" t="s">
        <v>18883</v>
      </c>
      <c r="V6675" s="109">
        <v>4.5</v>
      </c>
      <c r="W6675" s="107"/>
      <c r="X6675" s="113"/>
    </row>
    <row r="6676" spans="1:24" ht="12.95" customHeight="1" x14ac:dyDescent="0.2">
      <c r="A6676" s="128">
        <v>2020</v>
      </c>
      <c r="B6676" s="128" t="s">
        <v>7318</v>
      </c>
      <c r="C6676" s="128" t="s">
        <v>42188</v>
      </c>
      <c r="D6676" s="111" t="s">
        <v>51</v>
      </c>
      <c r="E6676" s="102" t="s">
        <v>42190</v>
      </c>
      <c r="F6676" s="104" t="s">
        <v>14834</v>
      </c>
      <c r="G6676" s="105">
        <v>14672</v>
      </c>
      <c r="H6676" s="102" t="s">
        <v>33229</v>
      </c>
      <c r="I6676" s="102" t="s">
        <v>10103</v>
      </c>
      <c r="J6676" s="102" t="s">
        <v>7010</v>
      </c>
      <c r="K6676" s="115"/>
      <c r="L6676" s="111" t="s">
        <v>42195</v>
      </c>
      <c r="M6676" s="109">
        <v>1</v>
      </c>
      <c r="N6676" s="108" t="s">
        <v>31201</v>
      </c>
      <c r="O6676" s="102"/>
      <c r="P6676" s="39"/>
      <c r="Q6676" s="39" t="s">
        <v>21134</v>
      </c>
      <c r="R6676" s="109"/>
      <c r="S6676" s="102"/>
      <c r="T6676" s="102" t="s">
        <v>20549</v>
      </c>
      <c r="U6676" s="102" t="s">
        <v>7011</v>
      </c>
      <c r="V6676" s="109">
        <v>5.5</v>
      </c>
      <c r="W6676" s="107"/>
      <c r="X6676" s="113"/>
    </row>
    <row r="6677" spans="1:24" ht="12.95" customHeight="1" x14ac:dyDescent="0.2">
      <c r="A6677" s="128">
        <v>2020</v>
      </c>
      <c r="B6677" s="128" t="s">
        <v>7318</v>
      </c>
      <c r="C6677" s="128" t="s">
        <v>42188</v>
      </c>
      <c r="D6677" s="111" t="s">
        <v>5121</v>
      </c>
      <c r="E6677" s="102" t="s">
        <v>42191</v>
      </c>
      <c r="F6677" s="104" t="s">
        <v>14834</v>
      </c>
      <c r="G6677" s="105">
        <v>14680</v>
      </c>
      <c r="H6677" s="102" t="s">
        <v>33229</v>
      </c>
      <c r="I6677" s="102" t="s">
        <v>10103</v>
      </c>
      <c r="J6677" s="102" t="s">
        <v>7010</v>
      </c>
      <c r="K6677" s="115"/>
      <c r="L6677" s="111" t="s">
        <v>42196</v>
      </c>
      <c r="M6677" s="109">
        <v>2.25</v>
      </c>
      <c r="N6677" s="108" t="s">
        <v>33231</v>
      </c>
      <c r="O6677" s="102"/>
      <c r="P6677" s="39"/>
      <c r="Q6677" s="39" t="s">
        <v>18159</v>
      </c>
      <c r="R6677" s="109"/>
      <c r="S6677" s="102" t="s">
        <v>8315</v>
      </c>
      <c r="T6677" s="102" t="s">
        <v>20549</v>
      </c>
      <c r="U6677" s="102" t="s">
        <v>18884</v>
      </c>
      <c r="V6677" s="109">
        <v>5.5</v>
      </c>
      <c r="W6677" s="107"/>
      <c r="X6677" s="113"/>
    </row>
    <row r="6678" spans="1:24" ht="12.95" customHeight="1" x14ac:dyDescent="0.2">
      <c r="A6678" s="128">
        <v>2020</v>
      </c>
      <c r="B6678" s="128" t="s">
        <v>7318</v>
      </c>
      <c r="C6678" s="128" t="s">
        <v>42188</v>
      </c>
      <c r="D6678" s="111" t="s">
        <v>12963</v>
      </c>
      <c r="E6678" s="102" t="s">
        <v>42192</v>
      </c>
      <c r="F6678" s="104" t="s">
        <v>14834</v>
      </c>
      <c r="G6678" s="105">
        <v>14717</v>
      </c>
      <c r="H6678" s="102" t="s">
        <v>33232</v>
      </c>
      <c r="I6678" s="102" t="s">
        <v>11819</v>
      </c>
      <c r="J6678" s="102" t="s">
        <v>12964</v>
      </c>
      <c r="K6678" s="115"/>
      <c r="L6678" s="111" t="s">
        <v>42197</v>
      </c>
      <c r="M6678" s="109">
        <v>1.5</v>
      </c>
      <c r="N6678" s="108" t="s">
        <v>33233</v>
      </c>
      <c r="O6678" s="102"/>
      <c r="P6678" s="39" t="s">
        <v>19503</v>
      </c>
      <c r="Q6678" s="39" t="s">
        <v>16805</v>
      </c>
      <c r="R6678" s="109"/>
      <c r="S6678" s="102"/>
      <c r="T6678" s="102" t="s">
        <v>20548</v>
      </c>
      <c r="U6678" s="102" t="s">
        <v>33850</v>
      </c>
      <c r="V6678" s="109">
        <v>5.5</v>
      </c>
      <c r="W6678" s="107"/>
      <c r="X6678" s="113"/>
    </row>
    <row r="6679" spans="1:24" ht="12.95" customHeight="1" x14ac:dyDescent="0.2">
      <c r="A6679" s="128">
        <v>2020</v>
      </c>
      <c r="B6679" s="128" t="s">
        <v>7318</v>
      </c>
      <c r="C6679" s="128" t="s">
        <v>42188</v>
      </c>
      <c r="D6679" s="111" t="s">
        <v>42234</v>
      </c>
      <c r="E6679" s="102" t="s">
        <v>42202</v>
      </c>
      <c r="F6679" s="104" t="s">
        <v>14834</v>
      </c>
      <c r="G6679" s="105">
        <v>14731</v>
      </c>
      <c r="H6679" s="102" t="s">
        <v>33232</v>
      </c>
      <c r="I6679" s="102" t="s">
        <v>11819</v>
      </c>
      <c r="J6679" s="102" t="s">
        <v>42235</v>
      </c>
      <c r="K6679" s="115"/>
      <c r="L6679" s="111"/>
      <c r="M6679" s="109">
        <v>1</v>
      </c>
      <c r="N6679" s="108">
        <v>32</v>
      </c>
      <c r="O6679" s="102" t="s">
        <v>3620</v>
      </c>
      <c r="P6679" s="39"/>
      <c r="Q6679" s="39" t="s">
        <v>20486</v>
      </c>
      <c r="R6679" s="109"/>
      <c r="S6679" s="102"/>
      <c r="T6679" s="102" t="s">
        <v>20548</v>
      </c>
      <c r="U6679" s="102" t="s">
        <v>30560</v>
      </c>
      <c r="V6679" s="109">
        <v>5</v>
      </c>
      <c r="W6679" s="107"/>
      <c r="X6679" s="113"/>
    </row>
    <row r="6680" spans="1:24" ht="12.95" customHeight="1" x14ac:dyDescent="0.2">
      <c r="A6680" s="128">
        <v>2020</v>
      </c>
      <c r="B6680" s="128" t="s">
        <v>7318</v>
      </c>
      <c r="C6680" s="128" t="s">
        <v>42188</v>
      </c>
      <c r="D6680" s="111" t="s">
        <v>6015</v>
      </c>
      <c r="E6680" s="102" t="s">
        <v>42203</v>
      </c>
      <c r="F6680" s="104" t="s">
        <v>14834</v>
      </c>
      <c r="G6680" s="105">
        <v>14733</v>
      </c>
      <c r="H6680" s="102" t="s">
        <v>33232</v>
      </c>
      <c r="I6680" s="102" t="s">
        <v>11819</v>
      </c>
      <c r="J6680" s="102" t="s">
        <v>6016</v>
      </c>
      <c r="K6680" s="115"/>
      <c r="L6680" s="111" t="s">
        <v>42214</v>
      </c>
      <c r="M6680" s="109">
        <v>0.5</v>
      </c>
      <c r="N6680" s="108" t="s">
        <v>6017</v>
      </c>
      <c r="O6680" s="102" t="s">
        <v>7684</v>
      </c>
      <c r="P6680" s="39" t="s">
        <v>9160</v>
      </c>
      <c r="Q6680" s="39" t="s">
        <v>16757</v>
      </c>
      <c r="R6680" s="109"/>
      <c r="S6680" s="102"/>
      <c r="T6680" s="102" t="s">
        <v>20548</v>
      </c>
      <c r="U6680" s="102" t="s">
        <v>33851</v>
      </c>
      <c r="V6680" s="109">
        <v>4.5</v>
      </c>
      <c r="W6680" s="107"/>
      <c r="X6680" s="113"/>
    </row>
    <row r="6681" spans="1:24" ht="12.95" customHeight="1" x14ac:dyDescent="0.2">
      <c r="A6681" s="128">
        <v>2020</v>
      </c>
      <c r="B6681" s="128" t="s">
        <v>7318</v>
      </c>
      <c r="C6681" s="128" t="s">
        <v>42188</v>
      </c>
      <c r="D6681" s="111" t="s">
        <v>3460</v>
      </c>
      <c r="E6681" s="102" t="s">
        <v>42204</v>
      </c>
      <c r="F6681" s="104" t="s">
        <v>14834</v>
      </c>
      <c r="G6681" s="105">
        <v>14748</v>
      </c>
      <c r="H6681" s="102" t="s">
        <v>33234</v>
      </c>
      <c r="I6681" s="102" t="s">
        <v>11819</v>
      </c>
      <c r="J6681" s="102" t="s">
        <v>5870</v>
      </c>
      <c r="K6681" s="115"/>
      <c r="L6681" s="111" t="s">
        <v>42215</v>
      </c>
      <c r="M6681" s="109">
        <v>2</v>
      </c>
      <c r="N6681" s="112" t="s">
        <v>18885</v>
      </c>
      <c r="O6681" s="102"/>
      <c r="P6681" s="39" t="s">
        <v>162</v>
      </c>
      <c r="Q6681" s="39" t="s">
        <v>17601</v>
      </c>
      <c r="R6681" s="109"/>
      <c r="S6681" s="102"/>
      <c r="T6681" s="102" t="s">
        <v>20548</v>
      </c>
      <c r="U6681" s="102" t="s">
        <v>33852</v>
      </c>
      <c r="V6681" s="109">
        <v>6.5</v>
      </c>
      <c r="W6681" s="107"/>
      <c r="X6681" s="113"/>
    </row>
    <row r="6682" spans="1:24" ht="12.95" customHeight="1" x14ac:dyDescent="0.2">
      <c r="A6682" s="128">
        <v>2020</v>
      </c>
      <c r="B6682" s="128" t="s">
        <v>7318</v>
      </c>
      <c r="C6682" s="128" t="s">
        <v>42188</v>
      </c>
      <c r="D6682" s="111" t="s">
        <v>5871</v>
      </c>
      <c r="E6682" s="102" t="s">
        <v>42205</v>
      </c>
      <c r="F6682" s="104" t="s">
        <v>14834</v>
      </c>
      <c r="G6682" s="105">
        <v>15404</v>
      </c>
      <c r="H6682" s="102" t="s">
        <v>10103</v>
      </c>
      <c r="I6682" s="102" t="s">
        <v>33229</v>
      </c>
      <c r="J6682" s="102" t="s">
        <v>5872</v>
      </c>
      <c r="K6682" s="115"/>
      <c r="L6682" s="111" t="s">
        <v>42216</v>
      </c>
      <c r="M6682" s="109">
        <v>1</v>
      </c>
      <c r="N6682" s="112" t="s">
        <v>5873</v>
      </c>
      <c r="O6682" s="102"/>
      <c r="P6682" s="39"/>
      <c r="Q6682" s="39" t="s">
        <v>17730</v>
      </c>
      <c r="R6682" s="109"/>
      <c r="S6682" s="102"/>
      <c r="T6682" s="102" t="s">
        <v>7789</v>
      </c>
      <c r="U6682" s="102" t="s">
        <v>18886</v>
      </c>
      <c r="V6682" s="109">
        <v>6.5</v>
      </c>
      <c r="W6682" s="107"/>
      <c r="X6682" s="113"/>
    </row>
    <row r="6683" spans="1:24" ht="12.95" customHeight="1" x14ac:dyDescent="0.2">
      <c r="A6683" s="128">
        <v>2020</v>
      </c>
      <c r="B6683" s="128" t="s">
        <v>7318</v>
      </c>
      <c r="C6683" s="128" t="s">
        <v>42188</v>
      </c>
      <c r="D6683" s="111" t="s">
        <v>5879</v>
      </c>
      <c r="E6683" s="102" t="s">
        <v>42206</v>
      </c>
      <c r="F6683" s="104" t="s">
        <v>14834</v>
      </c>
      <c r="G6683" s="105">
        <v>15449</v>
      </c>
      <c r="H6683" s="102" t="s">
        <v>10103</v>
      </c>
      <c r="I6683" s="102" t="s">
        <v>33235</v>
      </c>
      <c r="J6683" s="102" t="s">
        <v>5880</v>
      </c>
      <c r="K6683" s="115"/>
      <c r="L6683" s="111" t="s">
        <v>42217</v>
      </c>
      <c r="M6683" s="109">
        <v>0.5</v>
      </c>
      <c r="N6683" s="108" t="s">
        <v>5881</v>
      </c>
      <c r="O6683" s="102"/>
      <c r="P6683" s="39"/>
      <c r="Q6683" s="39" t="s">
        <v>21118</v>
      </c>
      <c r="R6683" s="109"/>
      <c r="S6683" s="102" t="s">
        <v>11080</v>
      </c>
      <c r="T6683" s="102" t="s">
        <v>7789</v>
      </c>
      <c r="U6683" s="102" t="s">
        <v>33853</v>
      </c>
      <c r="V6683" s="109">
        <v>8</v>
      </c>
      <c r="W6683" s="107"/>
      <c r="X6683" s="113"/>
    </row>
    <row r="6684" spans="1:24" ht="12.95" customHeight="1" x14ac:dyDescent="0.2">
      <c r="A6684" s="128">
        <v>2020</v>
      </c>
      <c r="B6684" s="128" t="s">
        <v>7318</v>
      </c>
      <c r="C6684" s="128" t="s">
        <v>42188</v>
      </c>
      <c r="D6684" s="143" t="s">
        <v>42236</v>
      </c>
      <c r="E6684" s="128" t="s">
        <v>42207</v>
      </c>
      <c r="F6684" s="141" t="s">
        <v>14834</v>
      </c>
      <c r="G6684" s="142">
        <v>15477</v>
      </c>
      <c r="H6684" s="128" t="s">
        <v>10103</v>
      </c>
      <c r="I6684" s="102" t="s">
        <v>33229</v>
      </c>
      <c r="J6684" s="128" t="s">
        <v>5872</v>
      </c>
      <c r="K6684" s="128"/>
      <c r="L6684" s="143"/>
      <c r="M6684" s="145">
        <v>2</v>
      </c>
      <c r="N6684" s="144" t="s">
        <v>34254</v>
      </c>
      <c r="O6684" s="128"/>
      <c r="P6684" s="128" t="s">
        <v>9125</v>
      </c>
      <c r="Q6684" s="128" t="s">
        <v>20826</v>
      </c>
      <c r="R6684" s="145"/>
      <c r="S6684" s="128"/>
      <c r="T6684" s="128" t="s">
        <v>7789</v>
      </c>
      <c r="U6684" s="128" t="s">
        <v>16986</v>
      </c>
      <c r="V6684" s="145">
        <v>7</v>
      </c>
      <c r="W6684" s="130"/>
      <c r="X6684" s="113"/>
    </row>
    <row r="6685" spans="1:24" ht="12.95" customHeight="1" x14ac:dyDescent="0.2">
      <c r="A6685" s="128">
        <v>2020</v>
      </c>
      <c r="B6685" s="128" t="s">
        <v>7318</v>
      </c>
      <c r="C6685" s="128" t="s">
        <v>42188</v>
      </c>
      <c r="D6685" s="111" t="s">
        <v>4865</v>
      </c>
      <c r="E6685" s="128" t="s">
        <v>42208</v>
      </c>
      <c r="F6685" s="104" t="s">
        <v>14834</v>
      </c>
      <c r="G6685" s="105">
        <v>15486</v>
      </c>
      <c r="H6685" s="102" t="s">
        <v>33229</v>
      </c>
      <c r="I6685" s="102" t="s">
        <v>10103</v>
      </c>
      <c r="J6685" s="102" t="s">
        <v>5872</v>
      </c>
      <c r="K6685" s="115"/>
      <c r="L6685" s="111" t="s">
        <v>42218</v>
      </c>
      <c r="M6685" s="109">
        <v>0.5</v>
      </c>
      <c r="N6685" s="108">
        <v>34</v>
      </c>
      <c r="O6685" s="102"/>
      <c r="P6685" s="39"/>
      <c r="Q6685" s="39" t="s">
        <v>17386</v>
      </c>
      <c r="R6685" s="109"/>
      <c r="S6685" s="102"/>
      <c r="T6685" s="102" t="s">
        <v>7789</v>
      </c>
      <c r="U6685" s="102" t="s">
        <v>33848</v>
      </c>
      <c r="V6685" s="109">
        <v>5.5</v>
      </c>
      <c r="W6685" s="107"/>
      <c r="X6685" s="113"/>
    </row>
    <row r="6686" spans="1:24" ht="12.95" customHeight="1" x14ac:dyDescent="0.2">
      <c r="A6686" s="128">
        <v>2020</v>
      </c>
      <c r="B6686" s="128" t="s">
        <v>7318</v>
      </c>
      <c r="C6686" s="128" t="s">
        <v>42188</v>
      </c>
      <c r="D6686" s="111" t="s">
        <v>4866</v>
      </c>
      <c r="E6686" s="128" t="s">
        <v>42209</v>
      </c>
      <c r="F6686" s="104" t="s">
        <v>14834</v>
      </c>
      <c r="G6686" s="105">
        <v>16244</v>
      </c>
      <c r="H6686" s="102" t="s">
        <v>33229</v>
      </c>
      <c r="I6686" s="102" t="s">
        <v>10103</v>
      </c>
      <c r="J6686" s="102" t="s">
        <v>4867</v>
      </c>
      <c r="K6686" s="115"/>
      <c r="L6686" s="111" t="s">
        <v>42219</v>
      </c>
      <c r="M6686" s="109">
        <v>1.5</v>
      </c>
      <c r="N6686" s="108" t="s">
        <v>33236</v>
      </c>
      <c r="O6686" s="102"/>
      <c r="P6686" s="39" t="s">
        <v>3620</v>
      </c>
      <c r="Q6686" s="39" t="s">
        <v>17596</v>
      </c>
      <c r="R6686" s="109"/>
      <c r="S6686" s="102" t="s">
        <v>11080</v>
      </c>
      <c r="T6686" s="102" t="s">
        <v>7789</v>
      </c>
      <c r="U6686" s="102" t="s">
        <v>33848</v>
      </c>
      <c r="V6686" s="109">
        <v>5</v>
      </c>
      <c r="W6686" s="107"/>
      <c r="X6686" s="113"/>
    </row>
    <row r="6687" spans="1:24" ht="12.95" customHeight="1" x14ac:dyDescent="0.2">
      <c r="A6687" s="128">
        <v>2020</v>
      </c>
      <c r="B6687" s="128" t="s">
        <v>7318</v>
      </c>
      <c r="C6687" s="128" t="s">
        <v>42188</v>
      </c>
      <c r="D6687" s="111" t="s">
        <v>4868</v>
      </c>
      <c r="E6687" s="128" t="s">
        <v>42210</v>
      </c>
      <c r="F6687" s="104" t="s">
        <v>14834</v>
      </c>
      <c r="G6687" s="105">
        <v>16248</v>
      </c>
      <c r="H6687" s="102" t="s">
        <v>10103</v>
      </c>
      <c r="I6687" s="102" t="s">
        <v>33237</v>
      </c>
      <c r="J6687" s="102" t="s">
        <v>4869</v>
      </c>
      <c r="K6687" s="115"/>
      <c r="L6687" s="111" t="s">
        <v>42220</v>
      </c>
      <c r="M6687" s="109">
        <v>0.5</v>
      </c>
      <c r="N6687" s="108" t="s">
        <v>8214</v>
      </c>
      <c r="O6687" s="102"/>
      <c r="P6687" s="39"/>
      <c r="Q6687" s="39" t="s">
        <v>28541</v>
      </c>
      <c r="R6687" s="109"/>
      <c r="S6687" s="102" t="s">
        <v>9435</v>
      </c>
      <c r="T6687" s="102" t="s">
        <v>7789</v>
      </c>
      <c r="U6687" s="102" t="s">
        <v>33854</v>
      </c>
      <c r="V6687" s="109">
        <v>5</v>
      </c>
      <c r="W6687" s="107"/>
      <c r="X6687" s="113"/>
    </row>
    <row r="6688" spans="1:24" ht="12.95" customHeight="1" x14ac:dyDescent="0.2">
      <c r="A6688" s="128">
        <v>2020</v>
      </c>
      <c r="B6688" s="128" t="s">
        <v>7318</v>
      </c>
      <c r="C6688" s="128" t="s">
        <v>42188</v>
      </c>
      <c r="D6688" s="111" t="s">
        <v>4870</v>
      </c>
      <c r="E6688" s="128" t="s">
        <v>42211</v>
      </c>
      <c r="F6688" s="104" t="s">
        <v>14834</v>
      </c>
      <c r="G6688" s="105">
        <v>16249</v>
      </c>
      <c r="H6688" s="102" t="s">
        <v>33237</v>
      </c>
      <c r="I6688" s="102" t="s">
        <v>10103</v>
      </c>
      <c r="J6688" s="102" t="s">
        <v>4869</v>
      </c>
      <c r="K6688" s="115"/>
      <c r="L6688" s="111" t="s">
        <v>42221</v>
      </c>
      <c r="M6688" s="109">
        <v>1</v>
      </c>
      <c r="N6688" s="108" t="s">
        <v>33238</v>
      </c>
      <c r="O6688" s="102" t="s">
        <v>12252</v>
      </c>
      <c r="P6688" s="39"/>
      <c r="Q6688" s="39" t="s">
        <v>19101</v>
      </c>
      <c r="R6688" s="109"/>
      <c r="S6688" s="102"/>
      <c r="T6688" s="102" t="s">
        <v>7789</v>
      </c>
      <c r="U6688" s="102" t="s">
        <v>33855</v>
      </c>
      <c r="V6688" s="109">
        <v>5.5</v>
      </c>
      <c r="W6688" s="107"/>
      <c r="X6688" s="113"/>
    </row>
    <row r="6689" spans="1:24" ht="12.95" customHeight="1" x14ac:dyDescent="0.2">
      <c r="A6689" s="128">
        <v>2020</v>
      </c>
      <c r="B6689" s="128" t="s">
        <v>7318</v>
      </c>
      <c r="C6689" s="128" t="s">
        <v>42188</v>
      </c>
      <c r="D6689" s="111" t="s">
        <v>2354</v>
      </c>
      <c r="E6689" s="128" t="s">
        <v>42212</v>
      </c>
      <c r="F6689" s="104" t="s">
        <v>14834</v>
      </c>
      <c r="G6689" s="105">
        <v>16249</v>
      </c>
      <c r="H6689" s="102" t="s">
        <v>33237</v>
      </c>
      <c r="I6689" s="102" t="s">
        <v>10103</v>
      </c>
      <c r="J6689" s="102" t="s">
        <v>4869</v>
      </c>
      <c r="K6689" s="115"/>
      <c r="L6689" s="111" t="s">
        <v>42222</v>
      </c>
      <c r="M6689" s="109">
        <v>2</v>
      </c>
      <c r="N6689" s="108" t="s">
        <v>33239</v>
      </c>
      <c r="O6689" s="102" t="s">
        <v>12252</v>
      </c>
      <c r="P6689" s="39" t="s">
        <v>162</v>
      </c>
      <c r="Q6689" s="39" t="s">
        <v>18156</v>
      </c>
      <c r="R6689" s="109"/>
      <c r="S6689" s="102" t="s">
        <v>8315</v>
      </c>
      <c r="T6689" s="102" t="s">
        <v>7789</v>
      </c>
      <c r="U6689" s="102" t="s">
        <v>33856</v>
      </c>
      <c r="V6689" s="109">
        <v>6</v>
      </c>
      <c r="W6689" s="107"/>
      <c r="X6689" s="113"/>
    </row>
    <row r="6690" spans="1:24" ht="12.95" customHeight="1" x14ac:dyDescent="0.2">
      <c r="A6690" s="128">
        <v>2020</v>
      </c>
      <c r="B6690" s="128" t="s">
        <v>7318</v>
      </c>
      <c r="C6690" s="128" t="s">
        <v>42188</v>
      </c>
      <c r="D6690" s="111" t="s">
        <v>4147</v>
      </c>
      <c r="E6690" s="128" t="s">
        <v>42213</v>
      </c>
      <c r="F6690" s="104" t="s">
        <v>14834</v>
      </c>
      <c r="G6690" s="105">
        <v>16251</v>
      </c>
      <c r="H6690" s="102" t="s">
        <v>10103</v>
      </c>
      <c r="I6690" s="102" t="s">
        <v>33240</v>
      </c>
      <c r="J6690" s="102" t="s">
        <v>4869</v>
      </c>
      <c r="K6690" s="115"/>
      <c r="L6690" s="111" t="s">
        <v>42223</v>
      </c>
      <c r="M6690" s="109">
        <v>1</v>
      </c>
      <c r="N6690" s="108" t="s">
        <v>33241</v>
      </c>
      <c r="O6690" s="102" t="s">
        <v>19464</v>
      </c>
      <c r="P6690" s="39" t="s">
        <v>15928</v>
      </c>
      <c r="Q6690" s="39" t="s">
        <v>19627</v>
      </c>
      <c r="R6690" s="109"/>
      <c r="S6690" s="102" t="s">
        <v>9435</v>
      </c>
      <c r="T6690" s="102" t="s">
        <v>7789</v>
      </c>
      <c r="U6690" s="102" t="s">
        <v>33857</v>
      </c>
      <c r="V6690" s="109">
        <v>5</v>
      </c>
      <c r="W6690" s="107"/>
      <c r="X6690" s="113"/>
    </row>
    <row r="6691" spans="1:24" ht="12.95" customHeight="1" x14ac:dyDescent="0.2">
      <c r="A6691" s="102">
        <v>1999</v>
      </c>
      <c r="B6691" s="102" t="s">
        <v>7318</v>
      </c>
      <c r="C6691" s="103" t="s">
        <v>2901</v>
      </c>
      <c r="D6691" s="102" t="s">
        <v>2961</v>
      </c>
      <c r="E6691" s="102" t="s">
        <v>18573</v>
      </c>
      <c r="F6691" s="123" t="s">
        <v>10085</v>
      </c>
      <c r="G6691" s="105">
        <v>15639</v>
      </c>
      <c r="H6691" s="102" t="s">
        <v>10103</v>
      </c>
      <c r="I6691" s="102" t="s">
        <v>11819</v>
      </c>
      <c r="J6691" s="102" t="s">
        <v>9568</v>
      </c>
      <c r="K6691" s="102"/>
      <c r="L6691" s="111"/>
      <c r="M6691" s="109">
        <v>1</v>
      </c>
      <c r="N6691" s="112" t="s">
        <v>13389</v>
      </c>
      <c r="O6691" s="102" t="s">
        <v>20529</v>
      </c>
      <c r="P6691" s="39" t="s">
        <v>20529</v>
      </c>
      <c r="Q6691" s="39" t="s">
        <v>20529</v>
      </c>
      <c r="R6691" s="109"/>
      <c r="S6691" s="102"/>
      <c r="T6691" s="102" t="s">
        <v>7789</v>
      </c>
      <c r="U6691" s="102" t="s">
        <v>6929</v>
      </c>
      <c r="V6691" s="109">
        <v>7</v>
      </c>
      <c r="W6691" s="107"/>
      <c r="X6691" s="113"/>
    </row>
    <row r="6692" spans="1:24" ht="12.95" customHeight="1" x14ac:dyDescent="0.2">
      <c r="A6692" s="102">
        <v>1999</v>
      </c>
      <c r="B6692" s="102" t="s">
        <v>7318</v>
      </c>
      <c r="C6692" s="102" t="s">
        <v>2901</v>
      </c>
      <c r="D6692" s="102" t="s">
        <v>15040</v>
      </c>
      <c r="E6692" s="102" t="s">
        <v>3950</v>
      </c>
      <c r="F6692" s="104" t="s">
        <v>14834</v>
      </c>
      <c r="G6692" s="105">
        <v>16536</v>
      </c>
      <c r="H6692" s="102" t="s">
        <v>11819</v>
      </c>
      <c r="I6692" s="102" t="s">
        <v>30804</v>
      </c>
      <c r="J6692" s="102" t="s">
        <v>4239</v>
      </c>
      <c r="K6692" s="102"/>
      <c r="L6692" s="111"/>
      <c r="M6692" s="109">
        <v>1</v>
      </c>
      <c r="N6692" s="108" t="s">
        <v>32778</v>
      </c>
      <c r="O6692" s="102" t="s">
        <v>16982</v>
      </c>
      <c r="P6692" s="39" t="s">
        <v>9125</v>
      </c>
      <c r="Q6692" s="39" t="s">
        <v>19434</v>
      </c>
      <c r="R6692" s="109"/>
      <c r="S6692" s="102"/>
      <c r="T6692" s="102" t="s">
        <v>7789</v>
      </c>
      <c r="U6692" s="102" t="s">
        <v>2475</v>
      </c>
      <c r="V6692" s="109">
        <v>6.5</v>
      </c>
      <c r="W6692" s="107"/>
      <c r="X6692" s="113"/>
    </row>
    <row r="6693" spans="1:24" ht="12.95" customHeight="1" x14ac:dyDescent="0.2">
      <c r="A6693" s="102">
        <v>1999</v>
      </c>
      <c r="B6693" s="102" t="s">
        <v>7318</v>
      </c>
      <c r="C6693" s="102" t="s">
        <v>2901</v>
      </c>
      <c r="D6693" s="111" t="s">
        <v>15041</v>
      </c>
      <c r="E6693" s="102" t="s">
        <v>3951</v>
      </c>
      <c r="F6693" s="104" t="s">
        <v>14834</v>
      </c>
      <c r="G6693" s="105">
        <v>16466</v>
      </c>
      <c r="H6693" s="102" t="s">
        <v>10191</v>
      </c>
      <c r="I6693" s="102" t="s">
        <v>2625</v>
      </c>
      <c r="J6693" s="115" t="s">
        <v>4880</v>
      </c>
      <c r="K6693" s="102"/>
      <c r="L6693" s="111" t="s">
        <v>20320</v>
      </c>
      <c r="M6693" s="109">
        <v>1</v>
      </c>
      <c r="N6693" s="108" t="s">
        <v>32779</v>
      </c>
      <c r="O6693" s="102" t="s">
        <v>17191</v>
      </c>
      <c r="P6693" s="39"/>
      <c r="Q6693" s="39" t="s">
        <v>19571</v>
      </c>
      <c r="R6693" s="109"/>
      <c r="S6693" s="102"/>
      <c r="T6693" s="102" t="s">
        <v>20545</v>
      </c>
      <c r="U6693" s="102" t="s">
        <v>28294</v>
      </c>
      <c r="V6693" s="109">
        <v>6.5</v>
      </c>
      <c r="W6693" s="107"/>
      <c r="X6693" s="113"/>
    </row>
    <row r="6694" spans="1:24" ht="12.95" customHeight="1" x14ac:dyDescent="0.2">
      <c r="A6694" s="102">
        <v>1999</v>
      </c>
      <c r="B6694" s="102" t="s">
        <v>7318</v>
      </c>
      <c r="C6694" s="102" t="s">
        <v>2901</v>
      </c>
      <c r="D6694" s="102" t="s">
        <v>5682</v>
      </c>
      <c r="E6694" s="102" t="s">
        <v>3952</v>
      </c>
      <c r="F6694" s="104" t="s">
        <v>14834</v>
      </c>
      <c r="G6694" s="105">
        <v>16235</v>
      </c>
      <c r="H6694" s="102" t="s">
        <v>11819</v>
      </c>
      <c r="I6694" s="102" t="s">
        <v>10191</v>
      </c>
      <c r="J6694" s="102" t="s">
        <v>130</v>
      </c>
      <c r="K6694" s="102"/>
      <c r="L6694" s="111"/>
      <c r="M6694" s="109">
        <v>1</v>
      </c>
      <c r="N6694" s="112">
        <v>24</v>
      </c>
      <c r="O6694" s="102" t="s">
        <v>17734</v>
      </c>
      <c r="P6694" s="39" t="s">
        <v>162</v>
      </c>
      <c r="Q6694" s="39" t="s">
        <v>19695</v>
      </c>
      <c r="R6694" s="109" t="s">
        <v>7035</v>
      </c>
      <c r="S6694" s="102"/>
      <c r="T6694" s="102" t="s">
        <v>20547</v>
      </c>
      <c r="U6694" s="102" t="s">
        <v>18574</v>
      </c>
      <c r="V6694" s="109">
        <v>7.5</v>
      </c>
      <c r="W6694" s="107"/>
      <c r="X6694" s="113"/>
    </row>
    <row r="6695" spans="1:24" ht="12.95" customHeight="1" x14ac:dyDescent="0.2">
      <c r="A6695" s="102">
        <v>1999</v>
      </c>
      <c r="B6695" s="102" t="s">
        <v>7318</v>
      </c>
      <c r="C6695" s="102" t="s">
        <v>2901</v>
      </c>
      <c r="D6695" s="102" t="s">
        <v>8546</v>
      </c>
      <c r="E6695" s="102" t="s">
        <v>3953</v>
      </c>
      <c r="F6695" s="104" t="s">
        <v>14834</v>
      </c>
      <c r="G6695" s="105">
        <v>15405</v>
      </c>
      <c r="H6695" s="102" t="s">
        <v>30788</v>
      </c>
      <c r="I6695" s="102" t="s">
        <v>2625</v>
      </c>
      <c r="J6695" s="102" t="s">
        <v>877</v>
      </c>
      <c r="K6695" s="102"/>
      <c r="L6695" s="111"/>
      <c r="M6695" s="109">
        <v>2</v>
      </c>
      <c r="N6695" s="112" t="s">
        <v>16767</v>
      </c>
      <c r="O6695" s="102" t="s">
        <v>5985</v>
      </c>
      <c r="P6695" s="39" t="s">
        <v>9125</v>
      </c>
      <c r="Q6695" s="39" t="s">
        <v>20190</v>
      </c>
      <c r="R6695" s="109"/>
      <c r="S6695" s="102"/>
      <c r="T6695" s="102" t="s">
        <v>21409</v>
      </c>
      <c r="U6695" s="102" t="s">
        <v>28295</v>
      </c>
      <c r="V6695" s="109">
        <v>8.5</v>
      </c>
      <c r="W6695" s="107"/>
      <c r="X6695" s="113"/>
    </row>
    <row r="6696" spans="1:24" ht="12.95" customHeight="1" x14ac:dyDescent="0.2">
      <c r="A6696" s="102">
        <v>1999</v>
      </c>
      <c r="B6696" s="102" t="s">
        <v>7318</v>
      </c>
      <c r="C6696" s="102" t="s">
        <v>2901</v>
      </c>
      <c r="D6696" s="102" t="s">
        <v>8547</v>
      </c>
      <c r="E6696" s="102" t="s">
        <v>3954</v>
      </c>
      <c r="F6696" s="104" t="s">
        <v>14834</v>
      </c>
      <c r="G6696" s="105">
        <v>16440</v>
      </c>
      <c r="H6696" s="102" t="s">
        <v>10191</v>
      </c>
      <c r="I6696" s="102" t="s">
        <v>32780</v>
      </c>
      <c r="J6696" s="102" t="s">
        <v>7640</v>
      </c>
      <c r="K6696" s="102"/>
      <c r="L6696" s="111"/>
      <c r="M6696" s="109">
        <v>0.75</v>
      </c>
      <c r="N6696" s="108">
        <v>42</v>
      </c>
      <c r="O6696" s="102" t="s">
        <v>14682</v>
      </c>
      <c r="P6696" s="39"/>
      <c r="Q6696" s="39" t="s">
        <v>16157</v>
      </c>
      <c r="R6696" s="109"/>
      <c r="S6696" s="102"/>
      <c r="T6696" s="102" t="s">
        <v>28296</v>
      </c>
      <c r="U6696" s="102" t="s">
        <v>14156</v>
      </c>
      <c r="V6696" s="109">
        <v>8</v>
      </c>
      <c r="W6696" s="107"/>
      <c r="X6696" s="113"/>
    </row>
    <row r="6697" spans="1:24" ht="12.95" customHeight="1" x14ac:dyDescent="0.2">
      <c r="A6697" s="102">
        <v>1999</v>
      </c>
      <c r="B6697" s="102" t="s">
        <v>7318</v>
      </c>
      <c r="C6697" s="102" t="s">
        <v>2901</v>
      </c>
      <c r="D6697" s="102" t="s">
        <v>8548</v>
      </c>
      <c r="E6697" s="102" t="s">
        <v>3955</v>
      </c>
      <c r="F6697" s="114" t="s">
        <v>6406</v>
      </c>
      <c r="G6697" s="105">
        <v>16291</v>
      </c>
      <c r="H6697" s="102" t="s">
        <v>10191</v>
      </c>
      <c r="I6697" s="102" t="s">
        <v>32780</v>
      </c>
      <c r="J6697" s="102" t="s">
        <v>878</v>
      </c>
      <c r="K6697" s="102"/>
      <c r="L6697" s="111"/>
      <c r="M6697" s="109">
        <v>3</v>
      </c>
      <c r="N6697" s="112" t="s">
        <v>15878</v>
      </c>
      <c r="O6697" s="102" t="s">
        <v>231</v>
      </c>
      <c r="P6697" s="39" t="s">
        <v>8076</v>
      </c>
      <c r="Q6697" s="39" t="s">
        <v>16684</v>
      </c>
      <c r="R6697" s="109"/>
      <c r="S6697" s="102"/>
      <c r="T6697" s="102" t="s">
        <v>20547</v>
      </c>
      <c r="U6697" s="102" t="s">
        <v>28297</v>
      </c>
      <c r="V6697" s="109">
        <v>5.5</v>
      </c>
      <c r="W6697" s="107"/>
      <c r="X6697" s="113"/>
    </row>
    <row r="6698" spans="1:24" ht="12.95" customHeight="1" x14ac:dyDescent="0.2">
      <c r="A6698" s="102">
        <v>1999</v>
      </c>
      <c r="B6698" s="102" t="s">
        <v>7318</v>
      </c>
      <c r="C6698" s="102" t="s">
        <v>2901</v>
      </c>
      <c r="D6698" s="102" t="s">
        <v>13003</v>
      </c>
      <c r="E6698" s="102" t="s">
        <v>3956</v>
      </c>
      <c r="F6698" s="104" t="s">
        <v>14834</v>
      </c>
      <c r="G6698" s="105">
        <v>16136</v>
      </c>
      <c r="H6698" s="102" t="s">
        <v>2625</v>
      </c>
      <c r="I6698" s="102" t="s">
        <v>14944</v>
      </c>
      <c r="J6698" s="102" t="s">
        <v>9852</v>
      </c>
      <c r="K6698" s="102"/>
      <c r="L6698" s="111"/>
      <c r="M6698" s="109">
        <v>1</v>
      </c>
      <c r="N6698" s="108" t="s">
        <v>31490</v>
      </c>
      <c r="O6698" s="102" t="s">
        <v>10189</v>
      </c>
      <c r="P6698" s="39"/>
      <c r="Q6698" s="39" t="s">
        <v>18159</v>
      </c>
      <c r="R6698" s="109"/>
      <c r="S6698" s="102" t="s">
        <v>8315</v>
      </c>
      <c r="T6698" s="102" t="s">
        <v>20543</v>
      </c>
      <c r="U6698" s="102" t="s">
        <v>21307</v>
      </c>
      <c r="V6698" s="109">
        <v>8.5</v>
      </c>
      <c r="W6698" s="107"/>
      <c r="X6698" s="113"/>
    </row>
    <row r="6699" spans="1:24" ht="12.95" customHeight="1" x14ac:dyDescent="0.2">
      <c r="A6699" s="102">
        <v>1999</v>
      </c>
      <c r="B6699" s="102" t="s">
        <v>7318</v>
      </c>
      <c r="C6699" s="102" t="s">
        <v>2901</v>
      </c>
      <c r="D6699" s="111" t="s">
        <v>14267</v>
      </c>
      <c r="E6699" s="115" t="s">
        <v>3957</v>
      </c>
      <c r="F6699" s="104" t="s">
        <v>14834</v>
      </c>
      <c r="G6699" s="105">
        <v>16252</v>
      </c>
      <c r="H6699" s="102" t="s">
        <v>11819</v>
      </c>
      <c r="I6699" s="102" t="s">
        <v>10103</v>
      </c>
      <c r="J6699" s="102" t="s">
        <v>13484</v>
      </c>
      <c r="K6699" s="124"/>
      <c r="L6699" s="111" t="s">
        <v>32781</v>
      </c>
      <c r="M6699" s="102">
        <v>1</v>
      </c>
      <c r="N6699" s="125" t="s">
        <v>32782</v>
      </c>
      <c r="O6699" s="102" t="s">
        <v>16856</v>
      </c>
      <c r="P6699" s="102" t="s">
        <v>19503</v>
      </c>
      <c r="Q6699" s="102" t="s">
        <v>16814</v>
      </c>
      <c r="R6699" s="102"/>
      <c r="S6699" s="102"/>
      <c r="T6699" s="102" t="s">
        <v>7789</v>
      </c>
      <c r="U6699" s="102" t="s">
        <v>16549</v>
      </c>
      <c r="V6699" s="102">
        <v>8</v>
      </c>
      <c r="W6699" s="102"/>
      <c r="X6699" s="324"/>
    </row>
    <row r="6700" spans="1:24" ht="12.95" customHeight="1" x14ac:dyDescent="0.2">
      <c r="A6700" s="102">
        <v>1999</v>
      </c>
      <c r="B6700" s="102" t="s">
        <v>7318</v>
      </c>
      <c r="C6700" s="102" t="s">
        <v>2901</v>
      </c>
      <c r="D6700" s="102" t="s">
        <v>13004</v>
      </c>
      <c r="E6700" s="115" t="s">
        <v>3958</v>
      </c>
      <c r="F6700" s="104" t="s">
        <v>14834</v>
      </c>
      <c r="G6700" s="105">
        <v>15200</v>
      </c>
      <c r="H6700" s="102" t="s">
        <v>30993</v>
      </c>
      <c r="I6700" s="102" t="s">
        <v>2625</v>
      </c>
      <c r="J6700" s="102" t="s">
        <v>4170</v>
      </c>
      <c r="K6700" s="102"/>
      <c r="L6700" s="111"/>
      <c r="M6700" s="109">
        <v>0.75</v>
      </c>
      <c r="N6700" s="108">
        <v>37</v>
      </c>
      <c r="O6700" s="102" t="s">
        <v>10189</v>
      </c>
      <c r="P6700" s="102"/>
      <c r="Q6700" s="102" t="s">
        <v>16893</v>
      </c>
      <c r="R6700" s="109"/>
      <c r="S6700" s="102"/>
      <c r="T6700" s="102" t="s">
        <v>20543</v>
      </c>
      <c r="U6700" s="102" t="s">
        <v>10901</v>
      </c>
      <c r="V6700" s="109">
        <v>6.5</v>
      </c>
      <c r="W6700" s="107"/>
      <c r="X6700" s="324"/>
    </row>
    <row r="6701" spans="1:24" ht="12.95" customHeight="1" x14ac:dyDescent="0.2">
      <c r="A6701" s="102">
        <v>1999</v>
      </c>
      <c r="B6701" s="102" t="s">
        <v>7318</v>
      </c>
      <c r="C6701" s="102" t="s">
        <v>2901</v>
      </c>
      <c r="D6701" s="102" t="s">
        <v>2954</v>
      </c>
      <c r="E6701" s="115" t="s">
        <v>3959</v>
      </c>
      <c r="F6701" s="104" t="s">
        <v>14834</v>
      </c>
      <c r="G6701" s="105">
        <v>15347</v>
      </c>
      <c r="H6701" s="102" t="s">
        <v>13336</v>
      </c>
      <c r="I6701" s="102" t="s">
        <v>2625</v>
      </c>
      <c r="J6701" s="102" t="s">
        <v>2404</v>
      </c>
      <c r="K6701" s="102"/>
      <c r="L6701" s="111"/>
      <c r="M6701" s="109">
        <v>1</v>
      </c>
      <c r="N6701" s="108" t="s">
        <v>32783</v>
      </c>
      <c r="O6701" s="102" t="s">
        <v>16022</v>
      </c>
      <c r="P6701" s="102"/>
      <c r="Q6701" s="102" t="s">
        <v>17422</v>
      </c>
      <c r="R6701" s="109"/>
      <c r="S6701" s="102"/>
      <c r="T6701" s="102" t="s">
        <v>20543</v>
      </c>
      <c r="U6701" s="102" t="s">
        <v>28298</v>
      </c>
      <c r="V6701" s="109">
        <v>6.5</v>
      </c>
      <c r="W6701" s="107"/>
      <c r="X6701" s="324"/>
    </row>
    <row r="6702" spans="1:24" ht="12.95" customHeight="1" x14ac:dyDescent="0.2">
      <c r="A6702" s="102">
        <v>1999</v>
      </c>
      <c r="B6702" s="102" t="s">
        <v>7318</v>
      </c>
      <c r="C6702" s="102" t="s">
        <v>2901</v>
      </c>
      <c r="D6702" s="111" t="s">
        <v>9170</v>
      </c>
      <c r="E6702" s="115" t="s">
        <v>3960</v>
      </c>
      <c r="F6702" s="114" t="s">
        <v>6406</v>
      </c>
      <c r="G6702" s="105">
        <v>15341</v>
      </c>
      <c r="H6702" s="102" t="s">
        <v>2625</v>
      </c>
      <c r="I6702" s="102" t="s">
        <v>30855</v>
      </c>
      <c r="J6702" s="102" t="s">
        <v>9722</v>
      </c>
      <c r="K6702" s="102"/>
      <c r="L6702" s="111" t="s">
        <v>2502</v>
      </c>
      <c r="M6702" s="109">
        <v>1.5</v>
      </c>
      <c r="N6702" s="108" t="s">
        <v>32784</v>
      </c>
      <c r="O6702" s="102" t="s">
        <v>9125</v>
      </c>
      <c r="P6702" s="102"/>
      <c r="Q6702" s="102" t="s">
        <v>16828</v>
      </c>
      <c r="R6702" s="109"/>
      <c r="S6702" s="102"/>
      <c r="T6702" s="102" t="s">
        <v>20543</v>
      </c>
      <c r="U6702" s="102" t="s">
        <v>28299</v>
      </c>
      <c r="V6702" s="109">
        <v>5.5</v>
      </c>
      <c r="W6702" s="107"/>
      <c r="X6702" s="324"/>
    </row>
    <row r="6703" spans="1:24" ht="12.95" customHeight="1" x14ac:dyDescent="0.2">
      <c r="A6703" s="102">
        <v>1999</v>
      </c>
      <c r="B6703" s="102" t="s">
        <v>7318</v>
      </c>
      <c r="C6703" s="102" t="s">
        <v>2901</v>
      </c>
      <c r="D6703" s="111" t="s">
        <v>9002</v>
      </c>
      <c r="E6703" s="115" t="s">
        <v>3961</v>
      </c>
      <c r="F6703" s="104" t="s">
        <v>14834</v>
      </c>
      <c r="G6703" s="105">
        <v>15372</v>
      </c>
      <c r="H6703" s="102" t="s">
        <v>30881</v>
      </c>
      <c r="I6703" s="102" t="s">
        <v>2625</v>
      </c>
      <c r="J6703" s="102" t="s">
        <v>9169</v>
      </c>
      <c r="K6703" s="102"/>
      <c r="L6703" s="111" t="s">
        <v>2501</v>
      </c>
      <c r="M6703" s="109">
        <v>0.75</v>
      </c>
      <c r="N6703" s="108">
        <v>45</v>
      </c>
      <c r="O6703" s="102"/>
      <c r="P6703" s="102"/>
      <c r="Q6703" s="102" t="s">
        <v>16579</v>
      </c>
      <c r="R6703" s="109"/>
      <c r="S6703" s="102"/>
      <c r="T6703" s="102" t="s">
        <v>20543</v>
      </c>
      <c r="U6703" s="102"/>
      <c r="V6703" s="109">
        <v>6</v>
      </c>
      <c r="W6703" s="107"/>
      <c r="X6703" s="324"/>
    </row>
    <row r="6704" spans="1:24" ht="12.95" customHeight="1" x14ac:dyDescent="0.2">
      <c r="A6704" s="102">
        <v>1999</v>
      </c>
      <c r="B6704" s="102" t="s">
        <v>7318</v>
      </c>
      <c r="C6704" s="102" t="s">
        <v>2901</v>
      </c>
      <c r="D6704" s="102" t="s">
        <v>352</v>
      </c>
      <c r="E6704" s="115" t="s">
        <v>2955</v>
      </c>
      <c r="F6704" s="260" t="s">
        <v>14007</v>
      </c>
      <c r="G6704" s="105"/>
      <c r="H6704" s="102" t="s">
        <v>32785</v>
      </c>
      <c r="I6704" s="102" t="s">
        <v>32785</v>
      </c>
      <c r="J6704" s="102" t="s">
        <v>9568</v>
      </c>
      <c r="K6704" s="102"/>
      <c r="L6704" s="111"/>
      <c r="M6704" s="109">
        <v>1</v>
      </c>
      <c r="N6704" s="108" t="s">
        <v>13389</v>
      </c>
      <c r="O6704" s="102" t="s">
        <v>20529</v>
      </c>
      <c r="P6704" s="102" t="s">
        <v>20529</v>
      </c>
      <c r="Q6704" s="102" t="s">
        <v>20529</v>
      </c>
      <c r="R6704" s="109"/>
      <c r="S6704" s="102"/>
      <c r="T6704" s="102" t="s">
        <v>7789</v>
      </c>
      <c r="U6704" s="102" t="s">
        <v>6929</v>
      </c>
      <c r="V6704" s="109" t="s">
        <v>3473</v>
      </c>
      <c r="W6704" s="107"/>
      <c r="X6704" s="324"/>
    </row>
    <row r="6705" spans="1:24" ht="12.95" customHeight="1" x14ac:dyDescent="0.2">
      <c r="A6705" s="102">
        <v>1999</v>
      </c>
      <c r="B6705" s="102" t="s">
        <v>7318</v>
      </c>
      <c r="C6705" s="102" t="s">
        <v>2901</v>
      </c>
      <c r="D6705" s="102" t="s">
        <v>2959</v>
      </c>
      <c r="E6705" s="115" t="s">
        <v>2956</v>
      </c>
      <c r="F6705" s="260" t="s">
        <v>14007</v>
      </c>
      <c r="G6705" s="105"/>
      <c r="H6705" s="102" t="s">
        <v>32785</v>
      </c>
      <c r="I6705" s="102" t="s">
        <v>32785</v>
      </c>
      <c r="J6705" s="102" t="s">
        <v>9568</v>
      </c>
      <c r="K6705" s="102"/>
      <c r="L6705" s="111"/>
      <c r="M6705" s="109">
        <v>1</v>
      </c>
      <c r="N6705" s="108" t="s">
        <v>13389</v>
      </c>
      <c r="O6705" s="102" t="s">
        <v>20529</v>
      </c>
      <c r="P6705" s="102" t="s">
        <v>20529</v>
      </c>
      <c r="Q6705" s="102" t="s">
        <v>20529</v>
      </c>
      <c r="R6705" s="109"/>
      <c r="S6705" s="102"/>
      <c r="T6705" s="102" t="s">
        <v>7789</v>
      </c>
      <c r="U6705" s="102" t="s">
        <v>6929</v>
      </c>
      <c r="V6705" s="109" t="s">
        <v>10413</v>
      </c>
      <c r="W6705" s="107"/>
      <c r="X6705" s="324"/>
    </row>
    <row r="6706" spans="1:24" ht="12.95" customHeight="1" x14ac:dyDescent="0.2">
      <c r="A6706" s="102">
        <v>1999</v>
      </c>
      <c r="B6706" s="102" t="s">
        <v>7318</v>
      </c>
      <c r="C6706" s="102" t="s">
        <v>2901</v>
      </c>
      <c r="D6706" s="102" t="s">
        <v>2960</v>
      </c>
      <c r="E6706" s="115" t="s">
        <v>2957</v>
      </c>
      <c r="F6706" s="260" t="s">
        <v>14007</v>
      </c>
      <c r="G6706" s="105"/>
      <c r="H6706" s="102" t="s">
        <v>32785</v>
      </c>
      <c r="I6706" s="102" t="s">
        <v>32785</v>
      </c>
      <c r="J6706" s="102" t="s">
        <v>9568</v>
      </c>
      <c r="K6706" s="102"/>
      <c r="L6706" s="111"/>
      <c r="M6706" s="109">
        <v>1</v>
      </c>
      <c r="N6706" s="108" t="s">
        <v>13389</v>
      </c>
      <c r="O6706" s="102" t="s">
        <v>20529</v>
      </c>
      <c r="P6706" s="102" t="s">
        <v>20529</v>
      </c>
      <c r="Q6706" s="102" t="s">
        <v>20529</v>
      </c>
      <c r="R6706" s="109"/>
      <c r="S6706" s="102"/>
      <c r="T6706" s="102" t="s">
        <v>7789</v>
      </c>
      <c r="U6706" s="102" t="s">
        <v>6929</v>
      </c>
      <c r="V6706" s="109" t="s">
        <v>5148</v>
      </c>
      <c r="W6706" s="107"/>
      <c r="X6706" s="324"/>
    </row>
    <row r="6707" spans="1:24" ht="12.95" customHeight="1" x14ac:dyDescent="0.2">
      <c r="A6707" s="102">
        <v>1999</v>
      </c>
      <c r="B6707" s="102" t="s">
        <v>7318</v>
      </c>
      <c r="C6707" s="102" t="s">
        <v>2901</v>
      </c>
      <c r="D6707" s="102" t="s">
        <v>10447</v>
      </c>
      <c r="E6707" s="115" t="s">
        <v>2958</v>
      </c>
      <c r="F6707" s="260" t="s">
        <v>14007</v>
      </c>
      <c r="G6707" s="105"/>
      <c r="H6707" s="102" t="s">
        <v>32785</v>
      </c>
      <c r="I6707" s="102" t="s">
        <v>32785</v>
      </c>
      <c r="J6707" s="102" t="s">
        <v>9568</v>
      </c>
      <c r="K6707" s="102"/>
      <c r="L6707" s="111"/>
      <c r="M6707" s="109">
        <v>1</v>
      </c>
      <c r="N6707" s="112" t="s">
        <v>13389</v>
      </c>
      <c r="O6707" s="102" t="s">
        <v>20529</v>
      </c>
      <c r="P6707" s="102" t="s">
        <v>20529</v>
      </c>
      <c r="Q6707" s="102" t="s">
        <v>20529</v>
      </c>
      <c r="R6707" s="109"/>
      <c r="S6707" s="102"/>
      <c r="T6707" s="102" t="s">
        <v>7789</v>
      </c>
      <c r="U6707" s="102" t="s">
        <v>6929</v>
      </c>
      <c r="V6707" s="109" t="s">
        <v>5148</v>
      </c>
      <c r="W6707" s="107"/>
      <c r="X6707" s="324"/>
    </row>
    <row r="6708" spans="1:24" ht="12.95" customHeight="1" x14ac:dyDescent="0.2">
      <c r="A6708" s="102">
        <v>2000</v>
      </c>
      <c r="B6708" s="102" t="s">
        <v>7318</v>
      </c>
      <c r="C6708" s="103" t="s">
        <v>14105</v>
      </c>
      <c r="D6708" s="102" t="s">
        <v>4641</v>
      </c>
      <c r="E6708" s="102" t="s">
        <v>4640</v>
      </c>
      <c r="F6708" s="123" t="s">
        <v>10085</v>
      </c>
      <c r="G6708" s="105">
        <v>16536</v>
      </c>
      <c r="H6708" s="102" t="s">
        <v>2625</v>
      </c>
      <c r="I6708" s="102" t="s">
        <v>10191</v>
      </c>
      <c r="J6708" s="102" t="s">
        <v>8696</v>
      </c>
      <c r="K6708" s="102"/>
      <c r="L6708" s="111"/>
      <c r="M6708" s="109">
        <v>1</v>
      </c>
      <c r="N6708" s="108" t="s">
        <v>8020</v>
      </c>
      <c r="O6708" s="102"/>
      <c r="P6708" s="39"/>
      <c r="Q6708" s="39" t="s">
        <v>16568</v>
      </c>
      <c r="R6708" s="109"/>
      <c r="S6708" s="102" t="s">
        <v>8315</v>
      </c>
      <c r="T6708" s="102" t="s">
        <v>20545</v>
      </c>
      <c r="U6708" s="102" t="s">
        <v>18575</v>
      </c>
      <c r="V6708" s="109">
        <v>9</v>
      </c>
      <c r="W6708" s="107"/>
      <c r="X6708" s="113"/>
    </row>
    <row r="6709" spans="1:24" ht="12.95" customHeight="1" x14ac:dyDescent="0.2">
      <c r="A6709" s="102">
        <v>2000</v>
      </c>
      <c r="B6709" s="102" t="s">
        <v>7318</v>
      </c>
      <c r="C6709" s="102" t="s">
        <v>14105</v>
      </c>
      <c r="D6709" s="102" t="s">
        <v>8022</v>
      </c>
      <c r="E6709" s="102" t="s">
        <v>8021</v>
      </c>
      <c r="F6709" s="123" t="s">
        <v>10085</v>
      </c>
      <c r="G6709" s="105">
        <v>16537</v>
      </c>
      <c r="H6709" s="102" t="s">
        <v>2625</v>
      </c>
      <c r="I6709" s="102" t="s">
        <v>10191</v>
      </c>
      <c r="J6709" s="102" t="s">
        <v>3318</v>
      </c>
      <c r="K6709" s="102"/>
      <c r="L6709" s="111"/>
      <c r="M6709" s="109">
        <v>1</v>
      </c>
      <c r="N6709" s="108" t="s">
        <v>8020</v>
      </c>
      <c r="O6709" s="102"/>
      <c r="P6709" s="39"/>
      <c r="Q6709" s="39" t="s">
        <v>28300</v>
      </c>
      <c r="R6709" s="109"/>
      <c r="S6709" s="102" t="s">
        <v>8315</v>
      </c>
      <c r="T6709" s="102" t="s">
        <v>20545</v>
      </c>
      <c r="U6709" s="102" t="s">
        <v>18576</v>
      </c>
      <c r="V6709" s="109">
        <v>6</v>
      </c>
      <c r="W6709" s="107"/>
      <c r="X6709" s="113"/>
    </row>
    <row r="6710" spans="1:24" ht="12.95" customHeight="1" x14ac:dyDescent="0.2">
      <c r="A6710" s="102">
        <v>2000</v>
      </c>
      <c r="B6710" s="102" t="s">
        <v>7318</v>
      </c>
      <c r="C6710" s="102" t="s">
        <v>14105</v>
      </c>
      <c r="D6710" s="102" t="s">
        <v>13601</v>
      </c>
      <c r="E6710" s="102" t="s">
        <v>13600</v>
      </c>
      <c r="F6710" s="123" t="s">
        <v>10085</v>
      </c>
      <c r="G6710" s="105">
        <v>16538</v>
      </c>
      <c r="H6710" s="102" t="s">
        <v>2625</v>
      </c>
      <c r="I6710" s="102" t="s">
        <v>10191</v>
      </c>
      <c r="J6710" s="102" t="s">
        <v>8696</v>
      </c>
      <c r="K6710" s="102"/>
      <c r="L6710" s="111"/>
      <c r="M6710" s="109">
        <v>1</v>
      </c>
      <c r="N6710" s="108" t="s">
        <v>8020</v>
      </c>
      <c r="O6710" s="102"/>
      <c r="P6710" s="39"/>
      <c r="Q6710" s="39" t="s">
        <v>16757</v>
      </c>
      <c r="R6710" s="109"/>
      <c r="S6710" s="102" t="s">
        <v>8315</v>
      </c>
      <c r="T6710" s="102" t="s">
        <v>20545</v>
      </c>
      <c r="U6710" s="102" t="s">
        <v>18576</v>
      </c>
      <c r="V6710" s="109">
        <v>6.5</v>
      </c>
      <c r="W6710" s="107"/>
      <c r="X6710" s="113"/>
    </row>
    <row r="6711" spans="1:24" ht="12.95" customHeight="1" x14ac:dyDescent="0.2">
      <c r="A6711" s="102">
        <v>2000</v>
      </c>
      <c r="B6711" s="102" t="s">
        <v>7318</v>
      </c>
      <c r="C6711" s="102" t="s">
        <v>14105</v>
      </c>
      <c r="D6711" s="102" t="s">
        <v>5565</v>
      </c>
      <c r="E6711" s="102" t="s">
        <v>13602</v>
      </c>
      <c r="F6711" s="123" t="s">
        <v>10085</v>
      </c>
      <c r="G6711" s="105">
        <v>16540</v>
      </c>
      <c r="H6711" s="102" t="s">
        <v>10191</v>
      </c>
      <c r="I6711" s="102" t="s">
        <v>2625</v>
      </c>
      <c r="J6711" s="102" t="s">
        <v>8696</v>
      </c>
      <c r="K6711" s="102"/>
      <c r="L6711" s="111"/>
      <c r="M6711" s="109">
        <v>1</v>
      </c>
      <c r="N6711" s="108" t="s">
        <v>8020</v>
      </c>
      <c r="O6711" s="102"/>
      <c r="P6711" s="39"/>
      <c r="Q6711" s="39" t="s">
        <v>16548</v>
      </c>
      <c r="R6711" s="109" t="s">
        <v>7035</v>
      </c>
      <c r="S6711" s="102" t="s">
        <v>9435</v>
      </c>
      <c r="T6711" s="102" t="s">
        <v>20545</v>
      </c>
      <c r="U6711" s="102" t="s">
        <v>28301</v>
      </c>
      <c r="V6711" s="109">
        <v>8</v>
      </c>
      <c r="W6711" s="107"/>
      <c r="X6711" s="113"/>
    </row>
    <row r="6712" spans="1:24" ht="12.95" customHeight="1" x14ac:dyDescent="0.2">
      <c r="A6712" s="102">
        <v>2000</v>
      </c>
      <c r="B6712" s="102" t="s">
        <v>7318</v>
      </c>
      <c r="C6712" s="102" t="s">
        <v>14105</v>
      </c>
      <c r="D6712" s="102" t="s">
        <v>14026</v>
      </c>
      <c r="E6712" s="102" t="s">
        <v>5566</v>
      </c>
      <c r="F6712" s="123" t="s">
        <v>10085</v>
      </c>
      <c r="G6712" s="105">
        <v>16551</v>
      </c>
      <c r="H6712" s="102" t="s">
        <v>2625</v>
      </c>
      <c r="I6712" s="102" t="s">
        <v>10191</v>
      </c>
      <c r="J6712" s="102" t="s">
        <v>8696</v>
      </c>
      <c r="K6712" s="102"/>
      <c r="L6712" s="111"/>
      <c r="M6712" s="109">
        <v>1</v>
      </c>
      <c r="N6712" s="108" t="s">
        <v>8020</v>
      </c>
      <c r="O6712" s="102" t="s">
        <v>10189</v>
      </c>
      <c r="P6712" s="39"/>
      <c r="Q6712" s="39" t="s">
        <v>15945</v>
      </c>
      <c r="R6712" s="109"/>
      <c r="S6712" s="102" t="s">
        <v>8315</v>
      </c>
      <c r="T6712" s="102" t="s">
        <v>20545</v>
      </c>
      <c r="U6712" s="102" t="s">
        <v>28302</v>
      </c>
      <c r="V6712" s="109">
        <v>6.5</v>
      </c>
      <c r="W6712" s="107"/>
      <c r="X6712" s="113"/>
    </row>
    <row r="6713" spans="1:24" ht="12.95" customHeight="1" x14ac:dyDescent="0.2">
      <c r="A6713" s="102">
        <v>2000</v>
      </c>
      <c r="B6713" s="102" t="s">
        <v>7318</v>
      </c>
      <c r="C6713" s="102" t="s">
        <v>14105</v>
      </c>
      <c r="D6713" s="111" t="s">
        <v>12467</v>
      </c>
      <c r="E6713" s="102" t="s">
        <v>14027</v>
      </c>
      <c r="F6713" s="104" t="s">
        <v>14834</v>
      </c>
      <c r="G6713" s="105">
        <v>16548</v>
      </c>
      <c r="H6713" s="102" t="s">
        <v>2625</v>
      </c>
      <c r="I6713" s="102" t="s">
        <v>10191</v>
      </c>
      <c r="J6713" s="102" t="s">
        <v>12468</v>
      </c>
      <c r="K6713" s="102"/>
      <c r="L6713" s="111" t="s">
        <v>2499</v>
      </c>
      <c r="M6713" s="107">
        <v>1</v>
      </c>
      <c r="N6713" s="108" t="s">
        <v>32786</v>
      </c>
      <c r="O6713" s="102" t="s">
        <v>12721</v>
      </c>
      <c r="P6713" s="39" t="s">
        <v>8076</v>
      </c>
      <c r="Q6713" s="39" t="s">
        <v>17727</v>
      </c>
      <c r="R6713" s="109"/>
      <c r="S6713" s="102" t="s">
        <v>8315</v>
      </c>
      <c r="T6713" s="102" t="s">
        <v>20545</v>
      </c>
      <c r="U6713" s="102" t="s">
        <v>28303</v>
      </c>
      <c r="V6713" s="109">
        <v>8</v>
      </c>
      <c r="W6713" s="107"/>
      <c r="X6713" s="113"/>
    </row>
    <row r="6714" spans="1:24" ht="12.95" customHeight="1" x14ac:dyDescent="0.2">
      <c r="A6714" s="102">
        <v>2000</v>
      </c>
      <c r="B6714" s="102" t="s">
        <v>7318</v>
      </c>
      <c r="C6714" s="102" t="s">
        <v>14105</v>
      </c>
      <c r="D6714" s="111" t="s">
        <v>13631</v>
      </c>
      <c r="E6714" s="102" t="s">
        <v>8898</v>
      </c>
      <c r="F6714" s="104" t="s">
        <v>14834</v>
      </c>
      <c r="G6714" s="105">
        <v>16398</v>
      </c>
      <c r="H6714" s="115" t="s">
        <v>11819</v>
      </c>
      <c r="I6714" s="115" t="s">
        <v>1332</v>
      </c>
      <c r="J6714" s="115" t="s">
        <v>13632</v>
      </c>
      <c r="K6714" s="102"/>
      <c r="L6714" s="111" t="s">
        <v>10109</v>
      </c>
      <c r="M6714" s="115">
        <v>2</v>
      </c>
      <c r="N6714" s="112" t="s">
        <v>18577</v>
      </c>
      <c r="O6714" s="115" t="s">
        <v>16762</v>
      </c>
      <c r="P6714" s="126" t="s">
        <v>9125</v>
      </c>
      <c r="Q6714" s="126" t="s">
        <v>20893</v>
      </c>
      <c r="R6714" s="115"/>
      <c r="S6714" s="115"/>
      <c r="T6714" s="115" t="s">
        <v>20547</v>
      </c>
      <c r="U6714" s="115" t="s">
        <v>28304</v>
      </c>
      <c r="V6714" s="151">
        <v>8</v>
      </c>
      <c r="W6714" s="183"/>
      <c r="X6714" s="113"/>
    </row>
    <row r="6715" spans="1:24" ht="12.95" customHeight="1" x14ac:dyDescent="0.2">
      <c r="A6715" s="102">
        <v>2000</v>
      </c>
      <c r="B6715" s="102" t="s">
        <v>7318</v>
      </c>
      <c r="C6715" s="102" t="s">
        <v>14105</v>
      </c>
      <c r="D6715" s="111" t="s">
        <v>11642</v>
      </c>
      <c r="E6715" s="102" t="s">
        <v>11641</v>
      </c>
      <c r="F6715" s="104" t="s">
        <v>14834</v>
      </c>
      <c r="G6715" s="105">
        <v>15898</v>
      </c>
      <c r="H6715" s="115" t="s">
        <v>7198</v>
      </c>
      <c r="I6715" s="115" t="s">
        <v>10191</v>
      </c>
      <c r="J6715" s="115" t="s">
        <v>11643</v>
      </c>
      <c r="K6715" s="102"/>
      <c r="L6715" s="111" t="s">
        <v>10110</v>
      </c>
      <c r="M6715" s="115">
        <v>0.5</v>
      </c>
      <c r="N6715" s="125" t="s">
        <v>12003</v>
      </c>
      <c r="O6715" s="115" t="s">
        <v>683</v>
      </c>
      <c r="P6715" s="126" t="s">
        <v>8076</v>
      </c>
      <c r="Q6715" s="126" t="s">
        <v>16831</v>
      </c>
      <c r="R6715" s="115"/>
      <c r="S6715" s="115"/>
      <c r="T6715" s="115" t="s">
        <v>21275</v>
      </c>
      <c r="U6715" s="115" t="s">
        <v>28305</v>
      </c>
      <c r="V6715" s="151">
        <v>6</v>
      </c>
      <c r="W6715" s="183"/>
      <c r="X6715" s="113"/>
    </row>
    <row r="6716" spans="1:24" ht="12.95" customHeight="1" x14ac:dyDescent="0.2">
      <c r="A6716" s="102">
        <v>2000</v>
      </c>
      <c r="B6716" s="102" t="s">
        <v>7318</v>
      </c>
      <c r="C6716" s="102" t="s">
        <v>14105</v>
      </c>
      <c r="D6716" s="111" t="s">
        <v>3462</v>
      </c>
      <c r="E6716" s="102" t="s">
        <v>3461</v>
      </c>
      <c r="F6716" s="114" t="s">
        <v>6406</v>
      </c>
      <c r="G6716" s="105">
        <v>16412</v>
      </c>
      <c r="H6716" s="102" t="s">
        <v>30855</v>
      </c>
      <c r="I6716" s="102" t="s">
        <v>30933</v>
      </c>
      <c r="J6716" s="102" t="s">
        <v>3006</v>
      </c>
      <c r="K6716" s="102"/>
      <c r="L6716" s="111" t="s">
        <v>1888</v>
      </c>
      <c r="M6716" s="109">
        <v>3</v>
      </c>
      <c r="N6716" s="112" t="s">
        <v>18578</v>
      </c>
      <c r="O6716" s="102" t="s">
        <v>162</v>
      </c>
      <c r="P6716" s="39"/>
      <c r="Q6716" s="39" t="s">
        <v>16869</v>
      </c>
      <c r="R6716" s="109"/>
      <c r="S6716" s="102"/>
      <c r="T6716" s="102" t="s">
        <v>20542</v>
      </c>
      <c r="U6716" s="115" t="s">
        <v>28306</v>
      </c>
      <c r="V6716" s="109">
        <v>4.5</v>
      </c>
      <c r="W6716" s="107"/>
      <c r="X6716" s="113"/>
    </row>
    <row r="6717" spans="1:24" ht="12.95" customHeight="1" x14ac:dyDescent="0.2">
      <c r="A6717" s="102">
        <v>2000</v>
      </c>
      <c r="B6717" s="102" t="s">
        <v>7318</v>
      </c>
      <c r="C6717" s="102" t="s">
        <v>14105</v>
      </c>
      <c r="D6717" s="102" t="s">
        <v>9141</v>
      </c>
      <c r="E6717" s="102" t="s">
        <v>9142</v>
      </c>
      <c r="F6717" s="123" t="s">
        <v>10085</v>
      </c>
      <c r="G6717" s="105">
        <v>15642</v>
      </c>
      <c r="H6717" s="102" t="s">
        <v>11819</v>
      </c>
      <c r="I6717" s="102" t="s">
        <v>10103</v>
      </c>
      <c r="J6717" s="115" t="s">
        <v>9568</v>
      </c>
      <c r="K6717" s="102"/>
      <c r="L6717" s="111"/>
      <c r="M6717" s="109">
        <v>1</v>
      </c>
      <c r="N6717" s="108" t="s">
        <v>13389</v>
      </c>
      <c r="O6717" s="102" t="s">
        <v>17670</v>
      </c>
      <c r="P6717" s="39"/>
      <c r="Q6717" s="39" t="s">
        <v>16813</v>
      </c>
      <c r="R6717" s="109"/>
      <c r="S6717" s="102"/>
      <c r="T6717" s="102" t="s">
        <v>7789</v>
      </c>
      <c r="U6717" s="115" t="s">
        <v>28307</v>
      </c>
      <c r="V6717" s="109">
        <v>6</v>
      </c>
      <c r="W6717" s="107"/>
      <c r="X6717" s="113"/>
    </row>
    <row r="6718" spans="1:24" ht="12.95" customHeight="1" x14ac:dyDescent="0.2">
      <c r="A6718" s="102">
        <v>2000</v>
      </c>
      <c r="B6718" s="102" t="s">
        <v>7318</v>
      </c>
      <c r="C6718" s="102" t="s">
        <v>14105</v>
      </c>
      <c r="D6718" s="111" t="s">
        <v>14268</v>
      </c>
      <c r="E6718" s="102" t="s">
        <v>9143</v>
      </c>
      <c r="F6718" s="104" t="s">
        <v>14834</v>
      </c>
      <c r="G6718" s="105">
        <v>15915</v>
      </c>
      <c r="H6718" s="102" t="s">
        <v>11819</v>
      </c>
      <c r="I6718" s="102" t="s">
        <v>10103</v>
      </c>
      <c r="J6718" s="102" t="s">
        <v>1750</v>
      </c>
      <c r="K6718" s="102"/>
      <c r="L6718" s="111" t="s">
        <v>788</v>
      </c>
      <c r="M6718" s="109">
        <v>1</v>
      </c>
      <c r="N6718" s="108" t="s">
        <v>32787</v>
      </c>
      <c r="O6718" s="102" t="s">
        <v>16905</v>
      </c>
      <c r="P6718" s="39" t="s">
        <v>9125</v>
      </c>
      <c r="Q6718" s="39" t="s">
        <v>15832</v>
      </c>
      <c r="R6718" s="109"/>
      <c r="S6718" s="102"/>
      <c r="T6718" s="102" t="s">
        <v>7789</v>
      </c>
      <c r="U6718" s="102" t="s">
        <v>28308</v>
      </c>
      <c r="V6718" s="109">
        <v>6.5</v>
      </c>
      <c r="W6718" s="107"/>
      <c r="X6718" s="113"/>
    </row>
    <row r="6719" spans="1:24" ht="12.95" customHeight="1" x14ac:dyDescent="0.2">
      <c r="A6719" s="102">
        <v>2000</v>
      </c>
      <c r="B6719" s="102" t="s">
        <v>7318</v>
      </c>
      <c r="C6719" s="102" t="s">
        <v>14105</v>
      </c>
      <c r="D6719" s="102" t="s">
        <v>3255</v>
      </c>
      <c r="E6719" s="102" t="s">
        <v>4801</v>
      </c>
      <c r="F6719" s="104" t="s">
        <v>14834</v>
      </c>
      <c r="G6719" s="105">
        <v>16287</v>
      </c>
      <c r="H6719" s="102" t="s">
        <v>10103</v>
      </c>
      <c r="I6719" s="102" t="s">
        <v>11819</v>
      </c>
      <c r="J6719" s="115" t="s">
        <v>3256</v>
      </c>
      <c r="K6719" s="102"/>
      <c r="L6719" s="111"/>
      <c r="M6719" s="109">
        <v>2</v>
      </c>
      <c r="N6719" s="112" t="s">
        <v>17070</v>
      </c>
      <c r="O6719" s="102" t="s">
        <v>16646</v>
      </c>
      <c r="P6719" s="39" t="s">
        <v>9125</v>
      </c>
      <c r="Q6719" s="39" t="s">
        <v>20102</v>
      </c>
      <c r="R6719" s="109"/>
      <c r="S6719" s="102"/>
      <c r="T6719" s="102" t="s">
        <v>7789</v>
      </c>
      <c r="U6719" s="115"/>
      <c r="V6719" s="109">
        <v>7</v>
      </c>
      <c r="W6719" s="107"/>
      <c r="X6719" s="113"/>
    </row>
    <row r="6720" spans="1:24" ht="12.95" customHeight="1" x14ac:dyDescent="0.2">
      <c r="A6720" s="102">
        <v>2000</v>
      </c>
      <c r="B6720" s="102" t="s">
        <v>7318</v>
      </c>
      <c r="C6720" s="102" t="s">
        <v>14105</v>
      </c>
      <c r="D6720" s="111" t="s">
        <v>7079</v>
      </c>
      <c r="E6720" s="102" t="s">
        <v>7081</v>
      </c>
      <c r="F6720" s="102" t="s">
        <v>14834</v>
      </c>
      <c r="G6720" s="105">
        <v>14493</v>
      </c>
      <c r="H6720" s="102" t="s">
        <v>30796</v>
      </c>
      <c r="I6720" s="102" t="s">
        <v>11819</v>
      </c>
      <c r="J6720" s="102" t="s">
        <v>7080</v>
      </c>
      <c r="K6720" s="124"/>
      <c r="L6720" s="111" t="s">
        <v>32788</v>
      </c>
      <c r="M6720" s="102">
        <v>2</v>
      </c>
      <c r="N6720" s="112" t="s">
        <v>18199</v>
      </c>
      <c r="O6720" s="102" t="s">
        <v>19792</v>
      </c>
      <c r="P6720" s="102" t="s">
        <v>13555</v>
      </c>
      <c r="Q6720" s="102" t="s">
        <v>16548</v>
      </c>
      <c r="R6720" s="102"/>
      <c r="S6720" s="102"/>
      <c r="T6720" s="102" t="s">
        <v>20541</v>
      </c>
      <c r="U6720" s="102" t="s">
        <v>28309</v>
      </c>
      <c r="V6720" s="102">
        <v>8</v>
      </c>
      <c r="W6720" s="102"/>
      <c r="X6720" s="324"/>
    </row>
    <row r="6721" spans="1:24" ht="12.95" customHeight="1" x14ac:dyDescent="0.2">
      <c r="A6721" s="102">
        <v>2000</v>
      </c>
      <c r="B6721" s="102" t="s">
        <v>7318</v>
      </c>
      <c r="C6721" s="102" t="s">
        <v>14105</v>
      </c>
      <c r="D6721" s="111" t="s">
        <v>7083</v>
      </c>
      <c r="E6721" s="102" t="s">
        <v>7082</v>
      </c>
      <c r="F6721" s="102" t="s">
        <v>14834</v>
      </c>
      <c r="G6721" s="105">
        <v>14502</v>
      </c>
      <c r="H6721" s="102" t="s">
        <v>30796</v>
      </c>
      <c r="I6721" s="102" t="s">
        <v>11819</v>
      </c>
      <c r="J6721" s="102" t="s">
        <v>19793</v>
      </c>
      <c r="K6721" s="124"/>
      <c r="L6721" s="111" t="s">
        <v>32789</v>
      </c>
      <c r="M6721" s="102">
        <v>1</v>
      </c>
      <c r="N6721" s="112">
        <v>46</v>
      </c>
      <c r="O6721" s="102" t="s">
        <v>14682</v>
      </c>
      <c r="P6721" s="102" t="s">
        <v>9125</v>
      </c>
      <c r="Q6721" s="102" t="s">
        <v>16866</v>
      </c>
      <c r="R6721" s="102"/>
      <c r="S6721" s="102" t="s">
        <v>8315</v>
      </c>
      <c r="T6721" s="102" t="s">
        <v>20541</v>
      </c>
      <c r="U6721" s="102" t="s">
        <v>28310</v>
      </c>
      <c r="V6721" s="102">
        <v>7.5</v>
      </c>
      <c r="W6721" s="102"/>
      <c r="X6721" s="324"/>
    </row>
    <row r="6722" spans="1:24" ht="12.95" customHeight="1" x14ac:dyDescent="0.2">
      <c r="A6722" s="102">
        <v>2000</v>
      </c>
      <c r="B6722" s="102" t="s">
        <v>7318</v>
      </c>
      <c r="C6722" s="102" t="s">
        <v>14105</v>
      </c>
      <c r="D6722" s="102" t="s">
        <v>10428</v>
      </c>
      <c r="E6722" s="102" t="s">
        <v>8476</v>
      </c>
      <c r="F6722" s="104" t="s">
        <v>14834</v>
      </c>
      <c r="G6722" s="105">
        <v>16520</v>
      </c>
      <c r="H6722" s="102" t="s">
        <v>11819</v>
      </c>
      <c r="I6722" s="102" t="s">
        <v>10103</v>
      </c>
      <c r="J6722" s="102" t="s">
        <v>8926</v>
      </c>
      <c r="K6722" s="102"/>
      <c r="L6722" s="111"/>
      <c r="M6722" s="109">
        <v>1</v>
      </c>
      <c r="N6722" s="112">
        <v>45</v>
      </c>
      <c r="O6722" s="102" t="s">
        <v>16905</v>
      </c>
      <c r="P6722" s="39" t="s">
        <v>162</v>
      </c>
      <c r="Q6722" s="39" t="s">
        <v>16873</v>
      </c>
      <c r="R6722" s="109"/>
      <c r="S6722" s="102"/>
      <c r="T6722" s="102" t="s">
        <v>7789</v>
      </c>
      <c r="U6722" s="102" t="s">
        <v>28312</v>
      </c>
      <c r="V6722" s="109">
        <v>7</v>
      </c>
      <c r="W6722" s="107"/>
      <c r="X6722" s="113"/>
    </row>
    <row r="6723" spans="1:24" ht="12.95" customHeight="1" x14ac:dyDescent="0.2">
      <c r="A6723" s="102">
        <v>2000</v>
      </c>
      <c r="B6723" s="102" t="s">
        <v>7318</v>
      </c>
      <c r="C6723" s="102" t="s">
        <v>14105</v>
      </c>
      <c r="D6723" s="102" t="s">
        <v>1752</v>
      </c>
      <c r="E6723" s="102" t="s">
        <v>8927</v>
      </c>
      <c r="F6723" s="104" t="s">
        <v>14834</v>
      </c>
      <c r="G6723" s="105">
        <v>16433</v>
      </c>
      <c r="H6723" s="115" t="s">
        <v>11819</v>
      </c>
      <c r="I6723" s="115" t="s">
        <v>1332</v>
      </c>
      <c r="J6723" s="115" t="s">
        <v>10547</v>
      </c>
      <c r="K6723" s="102"/>
      <c r="L6723" s="111" t="s">
        <v>12480</v>
      </c>
      <c r="M6723" s="115">
        <v>1</v>
      </c>
      <c r="N6723" s="112" t="s">
        <v>2482</v>
      </c>
      <c r="O6723" s="115" t="s">
        <v>12721</v>
      </c>
      <c r="P6723" s="126" t="s">
        <v>9125</v>
      </c>
      <c r="Q6723" s="126" t="s">
        <v>16751</v>
      </c>
      <c r="R6723" s="115"/>
      <c r="S6723" s="115"/>
      <c r="T6723" s="115" t="s">
        <v>20547</v>
      </c>
      <c r="U6723" s="115" t="s">
        <v>5301</v>
      </c>
      <c r="V6723" s="151">
        <v>6.5</v>
      </c>
      <c r="W6723" s="183"/>
      <c r="X6723" s="113"/>
    </row>
    <row r="6724" spans="1:24" ht="12.95" customHeight="1" x14ac:dyDescent="0.2">
      <c r="A6724" s="102">
        <v>2000</v>
      </c>
      <c r="B6724" s="102" t="s">
        <v>7318</v>
      </c>
      <c r="C6724" s="102" t="s">
        <v>14105</v>
      </c>
      <c r="D6724" s="102" t="s">
        <v>13686</v>
      </c>
      <c r="E6724" s="102" t="s">
        <v>5962</v>
      </c>
      <c r="F6724" s="104" t="s">
        <v>14834</v>
      </c>
      <c r="G6724" s="105">
        <v>15191</v>
      </c>
      <c r="H6724" s="115" t="s">
        <v>31893</v>
      </c>
      <c r="I6724" s="115" t="s">
        <v>10103</v>
      </c>
      <c r="J6724" s="115" t="s">
        <v>554</v>
      </c>
      <c r="K6724" s="102"/>
      <c r="L6724" s="111"/>
      <c r="M6724" s="115">
        <v>2</v>
      </c>
      <c r="N6724" s="112" t="s">
        <v>15826</v>
      </c>
      <c r="O6724" s="115" t="s">
        <v>16905</v>
      </c>
      <c r="P6724" s="126" t="s">
        <v>3620</v>
      </c>
      <c r="Q6724" s="126" t="s">
        <v>28313</v>
      </c>
      <c r="R6724" s="115"/>
      <c r="S6724" s="115" t="s">
        <v>8315</v>
      </c>
      <c r="T6724" s="115" t="s">
        <v>7789</v>
      </c>
      <c r="U6724" s="115" t="s">
        <v>20625</v>
      </c>
      <c r="V6724" s="151">
        <v>10</v>
      </c>
      <c r="W6724" s="183"/>
      <c r="X6724" s="113"/>
    </row>
    <row r="6725" spans="1:24" ht="12.95" customHeight="1" x14ac:dyDescent="0.2">
      <c r="A6725" s="102">
        <v>2000</v>
      </c>
      <c r="B6725" s="102" t="s">
        <v>7318</v>
      </c>
      <c r="C6725" s="102" t="s">
        <v>14105</v>
      </c>
      <c r="D6725" s="102" t="s">
        <v>10431</v>
      </c>
      <c r="E6725" s="102" t="s">
        <v>13680</v>
      </c>
      <c r="F6725" s="104" t="s">
        <v>14834</v>
      </c>
      <c r="G6725" s="105">
        <v>15306</v>
      </c>
      <c r="H6725" s="115" t="s">
        <v>7198</v>
      </c>
      <c r="I6725" s="115" t="s">
        <v>32790</v>
      </c>
      <c r="J6725" s="115" t="s">
        <v>555</v>
      </c>
      <c r="K6725" s="102"/>
      <c r="L6725" s="111"/>
      <c r="M6725" s="115">
        <v>0.5</v>
      </c>
      <c r="N6725" s="108">
        <v>25</v>
      </c>
      <c r="O6725" s="115"/>
      <c r="P6725" s="126" t="s">
        <v>162</v>
      </c>
      <c r="Q6725" s="126" t="s">
        <v>19131</v>
      </c>
      <c r="R6725" s="115" t="s">
        <v>7035</v>
      </c>
      <c r="S6725" s="115"/>
      <c r="T6725" s="115" t="s">
        <v>14962</v>
      </c>
      <c r="U6725" s="115"/>
      <c r="V6725" s="151">
        <v>6</v>
      </c>
      <c r="W6725" s="183"/>
      <c r="X6725" s="113"/>
    </row>
    <row r="6726" spans="1:24" ht="12.95" customHeight="1" x14ac:dyDescent="0.2">
      <c r="A6726" s="102">
        <v>2000</v>
      </c>
      <c r="B6726" s="102" t="s">
        <v>7318</v>
      </c>
      <c r="C6726" s="102" t="s">
        <v>14105</v>
      </c>
      <c r="D6726" s="111" t="s">
        <v>13668</v>
      </c>
      <c r="E6726" s="102" t="s">
        <v>13681</v>
      </c>
      <c r="F6726" s="148" t="s">
        <v>10085</v>
      </c>
      <c r="G6726" s="105">
        <v>16229</v>
      </c>
      <c r="H6726" s="115" t="s">
        <v>11819</v>
      </c>
      <c r="I6726" s="115" t="s">
        <v>13336</v>
      </c>
      <c r="J6726" s="115" t="s">
        <v>2084</v>
      </c>
      <c r="K6726" s="102"/>
      <c r="L6726" s="111" t="s">
        <v>2500</v>
      </c>
      <c r="M6726" s="115">
        <v>1</v>
      </c>
      <c r="N6726" s="112" t="s">
        <v>13388</v>
      </c>
      <c r="O6726" s="115" t="s">
        <v>28311</v>
      </c>
      <c r="P6726" s="126" t="s">
        <v>9160</v>
      </c>
      <c r="Q6726" s="126" t="s">
        <v>20645</v>
      </c>
      <c r="R6726" s="115"/>
      <c r="S6726" s="115"/>
      <c r="T6726" s="115" t="s">
        <v>20547</v>
      </c>
      <c r="U6726" s="115" t="s">
        <v>28314</v>
      </c>
      <c r="V6726" s="151">
        <v>7</v>
      </c>
      <c r="W6726" s="183"/>
      <c r="X6726" s="113"/>
    </row>
    <row r="6727" spans="1:24" ht="12.95" customHeight="1" x14ac:dyDescent="0.2">
      <c r="A6727" s="102">
        <v>2000</v>
      </c>
      <c r="B6727" s="102" t="s">
        <v>7318</v>
      </c>
      <c r="C6727" s="102" t="s">
        <v>14105</v>
      </c>
      <c r="D6727" s="102" t="s">
        <v>1986</v>
      </c>
      <c r="E6727" s="102" t="s">
        <v>13682</v>
      </c>
      <c r="F6727" s="104" t="s">
        <v>14834</v>
      </c>
      <c r="G6727" s="105">
        <v>16092</v>
      </c>
      <c r="H6727" s="115" t="s">
        <v>13336</v>
      </c>
      <c r="I6727" s="115" t="s">
        <v>11819</v>
      </c>
      <c r="J6727" s="115" t="s">
        <v>1987</v>
      </c>
      <c r="K6727" s="102"/>
      <c r="L6727" s="111"/>
      <c r="M6727" s="115">
        <v>2</v>
      </c>
      <c r="N6727" s="112" t="s">
        <v>18579</v>
      </c>
      <c r="O6727" s="115" t="s">
        <v>19698</v>
      </c>
      <c r="P6727" s="126" t="s">
        <v>9125</v>
      </c>
      <c r="Q6727" s="126" t="s">
        <v>16157</v>
      </c>
      <c r="R6727" s="115"/>
      <c r="S6727" s="115"/>
      <c r="T6727" s="115" t="s">
        <v>21275</v>
      </c>
      <c r="U6727" s="115" t="s">
        <v>1988</v>
      </c>
      <c r="V6727" s="151">
        <v>6</v>
      </c>
      <c r="W6727" s="183"/>
      <c r="X6727" s="113"/>
    </row>
    <row r="6728" spans="1:24" ht="12.95" customHeight="1" x14ac:dyDescent="0.2">
      <c r="A6728" s="102">
        <v>2000</v>
      </c>
      <c r="B6728" s="102" t="s">
        <v>7318</v>
      </c>
      <c r="C6728" s="102" t="s">
        <v>14105</v>
      </c>
      <c r="D6728" s="102" t="s">
        <v>1989</v>
      </c>
      <c r="E6728" s="102" t="s">
        <v>13683</v>
      </c>
      <c r="F6728" s="104" t="s">
        <v>14834</v>
      </c>
      <c r="G6728" s="105">
        <v>16490</v>
      </c>
      <c r="H6728" s="115" t="s">
        <v>11819</v>
      </c>
      <c r="I6728" s="115" t="s">
        <v>10103</v>
      </c>
      <c r="J6728" s="115" t="s">
        <v>4737</v>
      </c>
      <c r="K6728" s="102"/>
      <c r="L6728" s="111"/>
      <c r="M6728" s="115">
        <v>2</v>
      </c>
      <c r="N6728" s="112" t="s">
        <v>16050</v>
      </c>
      <c r="O6728" s="115" t="s">
        <v>5985</v>
      </c>
      <c r="P6728" s="126" t="s">
        <v>162</v>
      </c>
      <c r="Q6728" s="126" t="s">
        <v>16533</v>
      </c>
      <c r="R6728" s="115"/>
      <c r="S6728" s="115" t="s">
        <v>8315</v>
      </c>
      <c r="T6728" s="115" t="s">
        <v>7789</v>
      </c>
      <c r="U6728" s="115" t="s">
        <v>28315</v>
      </c>
      <c r="V6728" s="151">
        <v>7</v>
      </c>
      <c r="W6728" s="183"/>
      <c r="X6728" s="113"/>
    </row>
    <row r="6729" spans="1:24" ht="12.95" customHeight="1" x14ac:dyDescent="0.2">
      <c r="A6729" s="102">
        <v>2000</v>
      </c>
      <c r="B6729" s="102" t="s">
        <v>7318</v>
      </c>
      <c r="C6729" s="102" t="s">
        <v>14105</v>
      </c>
      <c r="D6729" s="102" t="s">
        <v>6457</v>
      </c>
      <c r="E6729" s="102" t="s">
        <v>13684</v>
      </c>
      <c r="F6729" s="104" t="s">
        <v>14834</v>
      </c>
      <c r="G6729" s="105">
        <v>15170</v>
      </c>
      <c r="H6729" s="115" t="s">
        <v>7198</v>
      </c>
      <c r="I6729" s="115" t="s">
        <v>32791</v>
      </c>
      <c r="J6729" s="115" t="s">
        <v>2279</v>
      </c>
      <c r="K6729" s="102"/>
      <c r="L6729" s="111"/>
      <c r="M6729" s="115">
        <v>1</v>
      </c>
      <c r="N6729" s="112" t="s">
        <v>8247</v>
      </c>
      <c r="O6729" s="115" t="s">
        <v>9125</v>
      </c>
      <c r="P6729" s="126" t="s">
        <v>9125</v>
      </c>
      <c r="Q6729" s="126" t="s">
        <v>15945</v>
      </c>
      <c r="R6729" s="115"/>
      <c r="S6729" s="115"/>
      <c r="T6729" s="115" t="s">
        <v>20542</v>
      </c>
      <c r="U6729" s="115" t="s">
        <v>2477</v>
      </c>
      <c r="V6729" s="151">
        <v>8</v>
      </c>
      <c r="W6729" s="183"/>
      <c r="X6729" s="113"/>
    </row>
    <row r="6730" spans="1:24" ht="12.95" customHeight="1" x14ac:dyDescent="0.2">
      <c r="A6730" s="102">
        <v>2000</v>
      </c>
      <c r="B6730" s="102" t="s">
        <v>7318</v>
      </c>
      <c r="C6730" s="102" t="s">
        <v>14105</v>
      </c>
      <c r="D6730" s="111" t="s">
        <v>798</v>
      </c>
      <c r="E6730" s="102" t="s">
        <v>13685</v>
      </c>
      <c r="F6730" s="104" t="s">
        <v>14834</v>
      </c>
      <c r="G6730" s="105">
        <v>14992</v>
      </c>
      <c r="H6730" s="115" t="s">
        <v>32792</v>
      </c>
      <c r="I6730" s="115" t="s">
        <v>5011</v>
      </c>
      <c r="J6730" s="115" t="s">
        <v>14499</v>
      </c>
      <c r="K6730" s="102"/>
      <c r="L6730" s="328" t="s">
        <v>41722</v>
      </c>
      <c r="M6730" s="115">
        <v>2</v>
      </c>
      <c r="N6730" s="112" t="s">
        <v>18580</v>
      </c>
      <c r="O6730" s="115" t="s">
        <v>17511</v>
      </c>
      <c r="P6730" s="126" t="s">
        <v>19503</v>
      </c>
      <c r="Q6730" s="126" t="s">
        <v>19671</v>
      </c>
      <c r="R6730" s="115"/>
      <c r="S6730" s="115" t="s">
        <v>8315</v>
      </c>
      <c r="T6730" s="115" t="s">
        <v>21409</v>
      </c>
      <c r="U6730" s="115" t="s">
        <v>28316</v>
      </c>
      <c r="V6730" s="151">
        <v>8</v>
      </c>
      <c r="W6730" s="183"/>
      <c r="X6730" s="113"/>
    </row>
    <row r="6731" spans="1:24" ht="12.95" customHeight="1" x14ac:dyDescent="0.2">
      <c r="A6731" s="102">
        <v>2000</v>
      </c>
      <c r="B6731" s="102" t="s">
        <v>7318</v>
      </c>
      <c r="C6731" s="102" t="s">
        <v>14105</v>
      </c>
      <c r="D6731" s="111" t="s">
        <v>32793</v>
      </c>
      <c r="E6731" s="102" t="s">
        <v>13795</v>
      </c>
      <c r="F6731" s="148" t="s">
        <v>10085</v>
      </c>
      <c r="G6731" s="105">
        <v>16229</v>
      </c>
      <c r="H6731" s="102" t="s">
        <v>11819</v>
      </c>
      <c r="I6731" s="102" t="s">
        <v>13336</v>
      </c>
      <c r="J6731" s="102" t="s">
        <v>2084</v>
      </c>
      <c r="K6731" s="102"/>
      <c r="L6731" s="111" t="s">
        <v>9817</v>
      </c>
      <c r="M6731" s="107">
        <v>1</v>
      </c>
      <c r="N6731" s="108" t="s">
        <v>13388</v>
      </c>
      <c r="O6731" s="102" t="s">
        <v>19479</v>
      </c>
      <c r="P6731" s="39" t="s">
        <v>9160</v>
      </c>
      <c r="Q6731" s="39" t="s">
        <v>20838</v>
      </c>
      <c r="R6731" s="109"/>
      <c r="S6731" s="102"/>
      <c r="T6731" s="102" t="s">
        <v>20547</v>
      </c>
      <c r="U6731" s="102" t="s">
        <v>16791</v>
      </c>
      <c r="V6731" s="109">
        <v>11.5</v>
      </c>
      <c r="W6731" s="107"/>
      <c r="X6731" s="113"/>
    </row>
    <row r="6732" spans="1:24" ht="12.95" customHeight="1" x14ac:dyDescent="0.2">
      <c r="A6732" s="102">
        <v>2001</v>
      </c>
      <c r="B6732" s="102" t="s">
        <v>7318</v>
      </c>
      <c r="C6732" s="103" t="s">
        <v>699</v>
      </c>
      <c r="D6732" s="102" t="s">
        <v>11004</v>
      </c>
      <c r="E6732" s="102" t="s">
        <v>10674</v>
      </c>
      <c r="F6732" s="104" t="s">
        <v>14834</v>
      </c>
      <c r="G6732" s="105">
        <v>14722</v>
      </c>
      <c r="H6732" s="102" t="s">
        <v>32794</v>
      </c>
      <c r="I6732" s="102" t="s">
        <v>11819</v>
      </c>
      <c r="J6732" s="102" t="s">
        <v>11005</v>
      </c>
      <c r="K6732" s="102"/>
      <c r="L6732" s="111"/>
      <c r="M6732" s="109">
        <v>1</v>
      </c>
      <c r="N6732" s="108" t="s">
        <v>32795</v>
      </c>
      <c r="O6732" s="102"/>
      <c r="P6732" s="39" t="s">
        <v>9160</v>
      </c>
      <c r="Q6732" s="39" t="s">
        <v>20784</v>
      </c>
      <c r="R6732" s="109"/>
      <c r="S6732" s="102" t="s">
        <v>8315</v>
      </c>
      <c r="T6732" s="102" t="s">
        <v>20548</v>
      </c>
      <c r="U6732" s="102"/>
      <c r="V6732" s="109">
        <v>5.5</v>
      </c>
      <c r="W6732" s="107"/>
      <c r="X6732" s="113"/>
    </row>
    <row r="6733" spans="1:24" ht="12.95" customHeight="1" x14ac:dyDescent="0.2">
      <c r="A6733" s="102">
        <v>2001</v>
      </c>
      <c r="B6733" s="102" t="s">
        <v>7318</v>
      </c>
      <c r="C6733" s="102" t="s">
        <v>699</v>
      </c>
      <c r="D6733" s="102" t="s">
        <v>2097</v>
      </c>
      <c r="E6733" s="102" t="s">
        <v>10675</v>
      </c>
      <c r="F6733" s="104" t="s">
        <v>14834</v>
      </c>
      <c r="G6733" s="105">
        <v>14724</v>
      </c>
      <c r="H6733" s="102" t="s">
        <v>13336</v>
      </c>
      <c r="I6733" s="102" t="s">
        <v>11819</v>
      </c>
      <c r="J6733" s="102" t="s">
        <v>8391</v>
      </c>
      <c r="K6733" s="102"/>
      <c r="L6733" s="111"/>
      <c r="M6733" s="109">
        <v>0.75</v>
      </c>
      <c r="N6733" s="108" t="s">
        <v>32796</v>
      </c>
      <c r="O6733" s="102" t="s">
        <v>9160</v>
      </c>
      <c r="P6733" s="39" t="s">
        <v>9160</v>
      </c>
      <c r="Q6733" s="39" t="s">
        <v>17446</v>
      </c>
      <c r="R6733" s="109"/>
      <c r="S6733" s="102"/>
      <c r="T6733" s="102" t="s">
        <v>20548</v>
      </c>
      <c r="U6733" s="102" t="s">
        <v>18581</v>
      </c>
      <c r="V6733" s="109">
        <v>5.5</v>
      </c>
      <c r="W6733" s="107"/>
      <c r="X6733" s="113"/>
    </row>
    <row r="6734" spans="1:24" ht="12.95" customHeight="1" x14ac:dyDescent="0.2">
      <c r="A6734" s="102">
        <v>2001</v>
      </c>
      <c r="B6734" s="102" t="s">
        <v>7318</v>
      </c>
      <c r="C6734" s="102" t="s">
        <v>699</v>
      </c>
      <c r="D6734" s="102" t="s">
        <v>11427</v>
      </c>
      <c r="E6734" s="102" t="s">
        <v>10998</v>
      </c>
      <c r="F6734" s="104" t="s">
        <v>14834</v>
      </c>
      <c r="G6734" s="105">
        <v>14729</v>
      </c>
      <c r="H6734" s="102" t="s">
        <v>32797</v>
      </c>
      <c r="I6734" s="102" t="s">
        <v>11819</v>
      </c>
      <c r="J6734" s="102" t="s">
        <v>11006</v>
      </c>
      <c r="K6734" s="102"/>
      <c r="L6734" s="111"/>
      <c r="M6734" s="109">
        <v>3</v>
      </c>
      <c r="N6734" s="112" t="s">
        <v>16637</v>
      </c>
      <c r="O6734" s="102" t="s">
        <v>3620</v>
      </c>
      <c r="P6734" s="39" t="s">
        <v>162</v>
      </c>
      <c r="Q6734" s="39" t="s">
        <v>19511</v>
      </c>
      <c r="R6734" s="109"/>
      <c r="S6734" s="102"/>
      <c r="T6734" s="102" t="s">
        <v>20548</v>
      </c>
      <c r="U6734" s="102" t="s">
        <v>18582</v>
      </c>
      <c r="V6734" s="109">
        <v>13.5</v>
      </c>
      <c r="W6734" s="107"/>
      <c r="X6734" s="113"/>
    </row>
    <row r="6735" spans="1:24" ht="12.95" customHeight="1" x14ac:dyDescent="0.2">
      <c r="A6735" s="102">
        <v>2001</v>
      </c>
      <c r="B6735" s="102" t="s">
        <v>7318</v>
      </c>
      <c r="C6735" s="102" t="s">
        <v>699</v>
      </c>
      <c r="D6735" s="102" t="s">
        <v>10637</v>
      </c>
      <c r="E6735" s="102" t="s">
        <v>10999</v>
      </c>
      <c r="F6735" s="104" t="s">
        <v>14834</v>
      </c>
      <c r="G6735" s="105">
        <v>14741</v>
      </c>
      <c r="H6735" s="102" t="s">
        <v>32794</v>
      </c>
      <c r="I6735" s="102" t="s">
        <v>11819</v>
      </c>
      <c r="J6735" s="102" t="s">
        <v>10638</v>
      </c>
      <c r="K6735" s="102"/>
      <c r="L6735" s="111"/>
      <c r="M6735" s="109">
        <v>1</v>
      </c>
      <c r="N6735" s="108" t="s">
        <v>32798</v>
      </c>
      <c r="O6735" s="102"/>
      <c r="P6735" s="39"/>
      <c r="Q6735" s="39" t="s">
        <v>16122</v>
      </c>
      <c r="R6735" s="109"/>
      <c r="S6735" s="102"/>
      <c r="T6735" s="102" t="s">
        <v>20548</v>
      </c>
      <c r="U6735" s="102" t="s">
        <v>28317</v>
      </c>
      <c r="V6735" s="109">
        <v>7.5</v>
      </c>
      <c r="W6735" s="107"/>
      <c r="X6735" s="113"/>
    </row>
    <row r="6736" spans="1:24" ht="12.95" customHeight="1" x14ac:dyDescent="0.2">
      <c r="A6736" s="102">
        <v>2001</v>
      </c>
      <c r="B6736" s="102" t="s">
        <v>7318</v>
      </c>
      <c r="C6736" s="102" t="s">
        <v>699</v>
      </c>
      <c r="D6736" s="102" t="s">
        <v>8814</v>
      </c>
      <c r="E6736" s="102" t="s">
        <v>11000</v>
      </c>
      <c r="F6736" s="104" t="s">
        <v>14834</v>
      </c>
      <c r="G6736" s="105">
        <v>14742</v>
      </c>
      <c r="H6736" s="102" t="s">
        <v>30736</v>
      </c>
      <c r="I6736" s="102" t="s">
        <v>11819</v>
      </c>
      <c r="J6736" s="102" t="s">
        <v>8815</v>
      </c>
      <c r="K6736" s="102"/>
      <c r="L6736" s="111"/>
      <c r="M6736" s="109">
        <v>1</v>
      </c>
      <c r="N6736" s="108" t="s">
        <v>32799</v>
      </c>
      <c r="O6736" s="102"/>
      <c r="P6736" s="39"/>
      <c r="Q6736" s="39" t="s">
        <v>19521</v>
      </c>
      <c r="R6736" s="109"/>
      <c r="S6736" s="102"/>
      <c r="T6736" s="102" t="s">
        <v>20548</v>
      </c>
      <c r="U6736" s="102" t="s">
        <v>12193</v>
      </c>
      <c r="V6736" s="109">
        <v>7</v>
      </c>
      <c r="W6736" s="107"/>
      <c r="X6736" s="113"/>
    </row>
    <row r="6737" spans="1:24" ht="12.95" customHeight="1" x14ac:dyDescent="0.2">
      <c r="A6737" s="102">
        <v>2001</v>
      </c>
      <c r="B6737" s="102" t="s">
        <v>7318</v>
      </c>
      <c r="C6737" s="102" t="s">
        <v>699</v>
      </c>
      <c r="D6737" s="102" t="s">
        <v>8816</v>
      </c>
      <c r="E6737" s="102" t="s">
        <v>11001</v>
      </c>
      <c r="F6737" s="104" t="s">
        <v>14834</v>
      </c>
      <c r="G6737" s="105">
        <v>14742</v>
      </c>
      <c r="H6737" s="102" t="s">
        <v>11819</v>
      </c>
      <c r="I6737" s="102" t="s">
        <v>30736</v>
      </c>
      <c r="J6737" s="102" t="s">
        <v>8815</v>
      </c>
      <c r="K6737" s="102"/>
      <c r="L6737" s="111"/>
      <c r="M6737" s="109">
        <v>1</v>
      </c>
      <c r="N6737" s="108" t="s">
        <v>32800</v>
      </c>
      <c r="O6737" s="102"/>
      <c r="P6737" s="39"/>
      <c r="Q6737" s="39" t="s">
        <v>15832</v>
      </c>
      <c r="R6737" s="109"/>
      <c r="S6737" s="102"/>
      <c r="T6737" s="102" t="s">
        <v>20548</v>
      </c>
      <c r="U6737" s="102" t="s">
        <v>28318</v>
      </c>
      <c r="V6737" s="109">
        <v>6</v>
      </c>
      <c r="W6737" s="107"/>
      <c r="X6737" s="113"/>
    </row>
    <row r="6738" spans="1:24" ht="12.95" customHeight="1" x14ac:dyDescent="0.2">
      <c r="A6738" s="102">
        <v>2001</v>
      </c>
      <c r="B6738" s="102" t="s">
        <v>7318</v>
      </c>
      <c r="C6738" s="102" t="s">
        <v>699</v>
      </c>
      <c r="D6738" s="111" t="s">
        <v>1136</v>
      </c>
      <c r="E6738" s="102" t="s">
        <v>11002</v>
      </c>
      <c r="F6738" s="102" t="s">
        <v>14834</v>
      </c>
      <c r="G6738" s="105">
        <v>14744</v>
      </c>
      <c r="H6738" s="102" t="s">
        <v>30788</v>
      </c>
      <c r="I6738" s="102" t="s">
        <v>11819</v>
      </c>
      <c r="J6738" s="102" t="s">
        <v>6986</v>
      </c>
      <c r="K6738" s="102"/>
      <c r="L6738" s="111" t="s">
        <v>32801</v>
      </c>
      <c r="M6738" s="102">
        <v>0.5</v>
      </c>
      <c r="N6738" s="125">
        <v>32</v>
      </c>
      <c r="O6738" s="102" t="s">
        <v>3620</v>
      </c>
      <c r="P6738" s="102"/>
      <c r="Q6738" s="102" t="s">
        <v>16751</v>
      </c>
      <c r="R6738" s="102"/>
      <c r="S6738" s="102"/>
      <c r="T6738" s="102" t="s">
        <v>20548</v>
      </c>
      <c r="U6738" s="102" t="s">
        <v>2475</v>
      </c>
      <c r="V6738" s="102">
        <v>5.5</v>
      </c>
      <c r="W6738" s="102"/>
      <c r="X6738" s="324"/>
    </row>
    <row r="6739" spans="1:24" ht="12.95" customHeight="1" x14ac:dyDescent="0.2">
      <c r="A6739" s="102">
        <v>2001</v>
      </c>
      <c r="B6739" s="102" t="s">
        <v>7318</v>
      </c>
      <c r="C6739" s="102" t="s">
        <v>699</v>
      </c>
      <c r="D6739" s="111" t="s">
        <v>32802</v>
      </c>
      <c r="E6739" s="102" t="s">
        <v>11003</v>
      </c>
      <c r="F6739" s="104" t="s">
        <v>14834</v>
      </c>
      <c r="G6739" s="105">
        <v>14754</v>
      </c>
      <c r="H6739" s="102" t="s">
        <v>11819</v>
      </c>
      <c r="I6739" s="102" t="s">
        <v>13336</v>
      </c>
      <c r="J6739" s="102" t="s">
        <v>5931</v>
      </c>
      <c r="K6739" s="102"/>
      <c r="L6739" s="111" t="s">
        <v>789</v>
      </c>
      <c r="M6739" s="109">
        <v>1</v>
      </c>
      <c r="N6739" s="112">
        <v>17</v>
      </c>
      <c r="O6739" s="102" t="s">
        <v>16982</v>
      </c>
      <c r="P6739" s="39" t="s">
        <v>9125</v>
      </c>
      <c r="Q6739" s="39" t="s">
        <v>16511</v>
      </c>
      <c r="R6739" s="109"/>
      <c r="S6739" s="102"/>
      <c r="T6739" s="102" t="s">
        <v>20548</v>
      </c>
      <c r="U6739" s="102" t="s">
        <v>1133</v>
      </c>
      <c r="V6739" s="109">
        <v>6</v>
      </c>
      <c r="W6739" s="107"/>
      <c r="X6739" s="113"/>
    </row>
    <row r="6740" spans="1:24" ht="12.95" customHeight="1" x14ac:dyDescent="0.2">
      <c r="A6740" s="102">
        <v>2001</v>
      </c>
      <c r="B6740" s="102" t="s">
        <v>7318</v>
      </c>
      <c r="C6740" s="102" t="s">
        <v>699</v>
      </c>
      <c r="D6740" s="111" t="s">
        <v>1144</v>
      </c>
      <c r="E6740" s="102" t="s">
        <v>1137</v>
      </c>
      <c r="F6740" s="104" t="s">
        <v>14834</v>
      </c>
      <c r="G6740" s="105">
        <v>14759</v>
      </c>
      <c r="H6740" s="102" t="s">
        <v>31141</v>
      </c>
      <c r="I6740" s="102" t="s">
        <v>5011</v>
      </c>
      <c r="J6740" s="102" t="s">
        <v>1145</v>
      </c>
      <c r="K6740" s="102"/>
      <c r="L6740" s="111" t="s">
        <v>41696</v>
      </c>
      <c r="M6740" s="109">
        <v>0.5</v>
      </c>
      <c r="N6740" s="108" t="s">
        <v>8247</v>
      </c>
      <c r="O6740" s="102" t="s">
        <v>3620</v>
      </c>
      <c r="P6740" s="39" t="s">
        <v>9125</v>
      </c>
      <c r="Q6740" s="39" t="s">
        <v>19517</v>
      </c>
      <c r="R6740" s="109"/>
      <c r="S6740" s="102"/>
      <c r="T6740" s="102" t="s">
        <v>20548</v>
      </c>
      <c r="U6740" s="102" t="s">
        <v>18583</v>
      </c>
      <c r="V6740" s="109">
        <v>6</v>
      </c>
      <c r="W6740" s="107"/>
      <c r="X6740" s="113"/>
    </row>
    <row r="6741" spans="1:24" ht="12.95" customHeight="1" x14ac:dyDescent="0.2">
      <c r="A6741" s="102">
        <v>2001</v>
      </c>
      <c r="B6741" s="102" t="s">
        <v>7318</v>
      </c>
      <c r="C6741" s="102" t="s">
        <v>699</v>
      </c>
      <c r="D6741" s="111" t="s">
        <v>15090</v>
      </c>
      <c r="E6741" s="102" t="s">
        <v>1138</v>
      </c>
      <c r="F6741" s="104" t="s">
        <v>14834</v>
      </c>
      <c r="G6741" s="105">
        <v>14759</v>
      </c>
      <c r="H6741" s="102" t="s">
        <v>32803</v>
      </c>
      <c r="I6741" s="102" t="s">
        <v>32153</v>
      </c>
      <c r="J6741" s="102" t="s">
        <v>10154</v>
      </c>
      <c r="K6741" s="102"/>
      <c r="L6741" s="111" t="s">
        <v>41701</v>
      </c>
      <c r="M6741" s="109">
        <v>1</v>
      </c>
      <c r="N6741" s="108" t="s">
        <v>32804</v>
      </c>
      <c r="O6741" s="102"/>
      <c r="P6741" s="39" t="s">
        <v>15941</v>
      </c>
      <c r="Q6741" s="39" t="s">
        <v>28319</v>
      </c>
      <c r="R6741" s="109"/>
      <c r="S6741" s="102" t="s">
        <v>9435</v>
      </c>
      <c r="T6741" s="102" t="s">
        <v>20548</v>
      </c>
      <c r="U6741" s="102" t="s">
        <v>6152</v>
      </c>
      <c r="V6741" s="109">
        <v>6</v>
      </c>
      <c r="W6741" s="107"/>
      <c r="X6741" s="113"/>
    </row>
    <row r="6742" spans="1:24" ht="12.95" customHeight="1" x14ac:dyDescent="0.2">
      <c r="A6742" s="102">
        <v>2001</v>
      </c>
      <c r="B6742" s="102" t="s">
        <v>7318</v>
      </c>
      <c r="C6742" s="102" t="s">
        <v>699</v>
      </c>
      <c r="D6742" s="102" t="s">
        <v>7357</v>
      </c>
      <c r="E6742" s="102" t="s">
        <v>1139</v>
      </c>
      <c r="F6742" s="104" t="s">
        <v>14834</v>
      </c>
      <c r="G6742" s="105">
        <v>15352</v>
      </c>
      <c r="H6742" s="102" t="s">
        <v>30788</v>
      </c>
      <c r="I6742" s="102" t="s">
        <v>2625</v>
      </c>
      <c r="J6742" s="102" t="s">
        <v>14932</v>
      </c>
      <c r="K6742" s="102"/>
      <c r="L6742" s="111"/>
      <c r="M6742" s="109">
        <v>1</v>
      </c>
      <c r="N6742" s="108" t="s">
        <v>32805</v>
      </c>
      <c r="O6742" s="102"/>
      <c r="P6742" s="39"/>
      <c r="Q6742" s="39" t="s">
        <v>18156</v>
      </c>
      <c r="R6742" s="109"/>
      <c r="S6742" s="102"/>
      <c r="T6742" s="115" t="s">
        <v>21409</v>
      </c>
      <c r="U6742" s="102" t="s">
        <v>6868</v>
      </c>
      <c r="V6742" s="109">
        <v>5.5</v>
      </c>
      <c r="W6742" s="107"/>
      <c r="X6742" s="113"/>
    </row>
    <row r="6743" spans="1:24" ht="12.95" customHeight="1" x14ac:dyDescent="0.2">
      <c r="A6743" s="102">
        <v>2001</v>
      </c>
      <c r="B6743" s="102" t="s">
        <v>7318</v>
      </c>
      <c r="C6743" s="102" t="s">
        <v>699</v>
      </c>
      <c r="D6743" s="102" t="s">
        <v>10814</v>
      </c>
      <c r="E6743" s="102" t="s">
        <v>1140</v>
      </c>
      <c r="F6743" s="104" t="s">
        <v>14834</v>
      </c>
      <c r="G6743" s="105">
        <v>15015</v>
      </c>
      <c r="H6743" s="102" t="s">
        <v>13336</v>
      </c>
      <c r="I6743" s="102" t="s">
        <v>7198</v>
      </c>
      <c r="J6743" s="102" t="s">
        <v>8023</v>
      </c>
      <c r="K6743" s="102"/>
      <c r="L6743" s="111"/>
      <c r="M6743" s="109">
        <v>2</v>
      </c>
      <c r="N6743" s="112" t="s">
        <v>16183</v>
      </c>
      <c r="O6743" s="102" t="s">
        <v>16520</v>
      </c>
      <c r="P6743" s="39" t="s">
        <v>10189</v>
      </c>
      <c r="Q6743" s="39" t="s">
        <v>19625</v>
      </c>
      <c r="R6743" s="109"/>
      <c r="S6743" s="102"/>
      <c r="T6743" s="102" t="s">
        <v>14962</v>
      </c>
      <c r="U6743" s="102" t="s">
        <v>18584</v>
      </c>
      <c r="V6743" s="109">
        <v>5.5</v>
      </c>
      <c r="W6743" s="107"/>
      <c r="X6743" s="113"/>
    </row>
    <row r="6744" spans="1:24" ht="12.95" customHeight="1" x14ac:dyDescent="0.2">
      <c r="A6744" s="102">
        <v>2001</v>
      </c>
      <c r="B6744" s="102" t="s">
        <v>7318</v>
      </c>
      <c r="C6744" s="102" t="s">
        <v>699</v>
      </c>
      <c r="D6744" s="102" t="s">
        <v>8024</v>
      </c>
      <c r="E6744" s="102" t="s">
        <v>1141</v>
      </c>
      <c r="F6744" s="104" t="s">
        <v>14834</v>
      </c>
      <c r="G6744" s="105">
        <v>15079</v>
      </c>
      <c r="H6744" s="102" t="s">
        <v>32806</v>
      </c>
      <c r="I6744" s="104" t="s">
        <v>31843</v>
      </c>
      <c r="J6744" s="102" t="s">
        <v>414</v>
      </c>
      <c r="K6744" s="102"/>
      <c r="L6744" s="111"/>
      <c r="M6744" s="109">
        <v>1</v>
      </c>
      <c r="N6744" s="112">
        <v>24</v>
      </c>
      <c r="O6744" s="102" t="s">
        <v>3620</v>
      </c>
      <c r="P6744" s="39" t="s">
        <v>9125</v>
      </c>
      <c r="Q6744" s="39" t="s">
        <v>16157</v>
      </c>
      <c r="R6744" s="109"/>
      <c r="S6744" s="102"/>
      <c r="T6744" s="102" t="s">
        <v>20542</v>
      </c>
      <c r="U6744" s="102" t="s">
        <v>28320</v>
      </c>
      <c r="V6744" s="109">
        <v>8</v>
      </c>
      <c r="W6744" s="107"/>
      <c r="X6744" s="113"/>
    </row>
    <row r="6745" spans="1:24" ht="12.95" customHeight="1" x14ac:dyDescent="0.2">
      <c r="A6745" s="102">
        <v>2001</v>
      </c>
      <c r="B6745" s="102" t="s">
        <v>7318</v>
      </c>
      <c r="C6745" s="102" t="s">
        <v>699</v>
      </c>
      <c r="D6745" s="102" t="s">
        <v>759</v>
      </c>
      <c r="E6745" s="102" t="s">
        <v>1142</v>
      </c>
      <c r="F6745" s="104" t="s">
        <v>14834</v>
      </c>
      <c r="G6745" s="105">
        <v>15673</v>
      </c>
      <c r="H6745" s="102" t="s">
        <v>11819</v>
      </c>
      <c r="I6745" s="102" t="s">
        <v>10103</v>
      </c>
      <c r="J6745" s="102" t="s">
        <v>150</v>
      </c>
      <c r="K6745" s="102"/>
      <c r="L6745" s="111"/>
      <c r="M6745" s="109">
        <v>2</v>
      </c>
      <c r="N6745" s="112" t="s">
        <v>17070</v>
      </c>
      <c r="O6745" s="102" t="s">
        <v>162</v>
      </c>
      <c r="P6745" s="39" t="s">
        <v>9125</v>
      </c>
      <c r="Q6745" s="39" t="s">
        <v>28321</v>
      </c>
      <c r="R6745" s="109"/>
      <c r="S6745" s="102"/>
      <c r="T6745" s="102" t="s">
        <v>7789</v>
      </c>
      <c r="U6745" s="102" t="s">
        <v>28322</v>
      </c>
      <c r="V6745" s="109">
        <v>5.5</v>
      </c>
      <c r="W6745" s="107"/>
      <c r="X6745" s="113"/>
    </row>
    <row r="6746" spans="1:24" ht="12.95" customHeight="1" x14ac:dyDescent="0.2">
      <c r="A6746" s="102">
        <v>2001</v>
      </c>
      <c r="B6746" s="102" t="s">
        <v>7318</v>
      </c>
      <c r="C6746" s="102" t="s">
        <v>699</v>
      </c>
      <c r="D6746" s="102" t="s">
        <v>3652</v>
      </c>
      <c r="E6746" s="102" t="s">
        <v>1143</v>
      </c>
      <c r="F6746" s="104" t="s">
        <v>14834</v>
      </c>
      <c r="G6746" s="105">
        <v>15825</v>
      </c>
      <c r="H6746" s="102" t="s">
        <v>11819</v>
      </c>
      <c r="I6746" s="102" t="s">
        <v>13336</v>
      </c>
      <c r="J6746" s="102" t="s">
        <v>3653</v>
      </c>
      <c r="K6746" s="102"/>
      <c r="L6746" s="111"/>
      <c r="M6746" s="109">
        <v>1</v>
      </c>
      <c r="N6746" s="108" t="s">
        <v>32807</v>
      </c>
      <c r="O6746" s="102" t="s">
        <v>20609</v>
      </c>
      <c r="P6746" s="39" t="s">
        <v>13301</v>
      </c>
      <c r="Q6746" s="39" t="s">
        <v>16520</v>
      </c>
      <c r="R6746" s="109"/>
      <c r="S6746" s="102" t="s">
        <v>9435</v>
      </c>
      <c r="T6746" s="102" t="s">
        <v>14962</v>
      </c>
      <c r="U6746" s="102" t="s">
        <v>28323</v>
      </c>
      <c r="V6746" s="109">
        <v>6.5</v>
      </c>
      <c r="W6746" s="107"/>
      <c r="X6746" s="113"/>
    </row>
    <row r="6747" spans="1:24" ht="12.95" customHeight="1" x14ac:dyDescent="0.2">
      <c r="A6747" s="102">
        <v>2001</v>
      </c>
      <c r="B6747" s="102" t="s">
        <v>7318</v>
      </c>
      <c r="C6747" s="102" t="s">
        <v>699</v>
      </c>
      <c r="D6747" s="102" t="s">
        <v>5298</v>
      </c>
      <c r="E6747" s="102" t="s">
        <v>1907</v>
      </c>
      <c r="F6747" s="104" t="s">
        <v>14834</v>
      </c>
      <c r="G6747" s="105">
        <v>15899</v>
      </c>
      <c r="H6747" s="102" t="s">
        <v>11819</v>
      </c>
      <c r="I6747" s="102" t="s">
        <v>10191</v>
      </c>
      <c r="J6747" s="102" t="s">
        <v>5299</v>
      </c>
      <c r="K6747" s="102"/>
      <c r="L6747" s="111" t="s">
        <v>11650</v>
      </c>
      <c r="M6747" s="109">
        <v>1</v>
      </c>
      <c r="N6747" s="108" t="s">
        <v>32808</v>
      </c>
      <c r="O6747" s="102" t="s">
        <v>14682</v>
      </c>
      <c r="P6747" s="39" t="s">
        <v>162</v>
      </c>
      <c r="Q6747" s="39" t="s">
        <v>19103</v>
      </c>
      <c r="R6747" s="109"/>
      <c r="S6747" s="102"/>
      <c r="T6747" s="102" t="s">
        <v>21275</v>
      </c>
      <c r="U6747" s="102" t="s">
        <v>27318</v>
      </c>
      <c r="V6747" s="109">
        <v>6.5</v>
      </c>
      <c r="W6747" s="107"/>
      <c r="X6747" s="113"/>
    </row>
    <row r="6748" spans="1:24" ht="12.95" customHeight="1" x14ac:dyDescent="0.2">
      <c r="A6748" s="102">
        <v>2001</v>
      </c>
      <c r="B6748" s="102" t="s">
        <v>7318</v>
      </c>
      <c r="C6748" s="102" t="s">
        <v>699</v>
      </c>
      <c r="D6748" s="102" t="s">
        <v>13440</v>
      </c>
      <c r="E6748" s="102" t="s">
        <v>13439</v>
      </c>
      <c r="F6748" s="104" t="s">
        <v>14834</v>
      </c>
      <c r="G6748" s="105">
        <v>15897</v>
      </c>
      <c r="H6748" s="102" t="s">
        <v>4890</v>
      </c>
      <c r="I6748" s="102" t="s">
        <v>10103</v>
      </c>
      <c r="J6748" s="102" t="s">
        <v>6627</v>
      </c>
      <c r="K6748" s="102"/>
      <c r="L6748" s="111"/>
      <c r="M6748" s="109">
        <v>2</v>
      </c>
      <c r="N6748" s="112" t="s">
        <v>18585</v>
      </c>
      <c r="O6748" s="102" t="s">
        <v>28324</v>
      </c>
      <c r="P6748" s="39" t="s">
        <v>2086</v>
      </c>
      <c r="Q6748" s="39" t="s">
        <v>28325</v>
      </c>
      <c r="R6748" s="109"/>
      <c r="S6748" s="102" t="s">
        <v>11080</v>
      </c>
      <c r="T6748" s="102" t="s">
        <v>7789</v>
      </c>
      <c r="U6748" s="102" t="s">
        <v>28326</v>
      </c>
      <c r="V6748" s="109">
        <v>6</v>
      </c>
      <c r="W6748" s="107"/>
      <c r="X6748" s="113"/>
    </row>
    <row r="6749" spans="1:24" ht="12.95" customHeight="1" x14ac:dyDescent="0.2">
      <c r="A6749" s="102">
        <v>2001</v>
      </c>
      <c r="B6749" s="102" t="s">
        <v>7318</v>
      </c>
      <c r="C6749" s="102" t="s">
        <v>699</v>
      </c>
      <c r="D6749" s="102" t="s">
        <v>6626</v>
      </c>
      <c r="E6749" s="102" t="s">
        <v>6625</v>
      </c>
      <c r="F6749" s="104" t="s">
        <v>14834</v>
      </c>
      <c r="G6749" s="105">
        <v>15898</v>
      </c>
      <c r="H6749" s="102" t="s">
        <v>10103</v>
      </c>
      <c r="I6749" s="102" t="s">
        <v>4890</v>
      </c>
      <c r="J6749" s="102" t="s">
        <v>3470</v>
      </c>
      <c r="K6749" s="102"/>
      <c r="L6749" s="111"/>
      <c r="M6749" s="109">
        <v>2</v>
      </c>
      <c r="N6749" s="112" t="s">
        <v>18199</v>
      </c>
      <c r="O6749" s="102" t="s">
        <v>28327</v>
      </c>
      <c r="P6749" s="287" t="s">
        <v>162</v>
      </c>
      <c r="Q6749" s="39" t="s">
        <v>28003</v>
      </c>
      <c r="R6749" s="109"/>
      <c r="S6749" s="102" t="s">
        <v>9435</v>
      </c>
      <c r="T6749" s="102" t="s">
        <v>7789</v>
      </c>
      <c r="U6749" s="102" t="s">
        <v>28328</v>
      </c>
      <c r="V6749" s="109">
        <v>5</v>
      </c>
      <c r="W6749" s="107"/>
      <c r="X6749" s="113"/>
    </row>
    <row r="6750" spans="1:24" ht="12.95" customHeight="1" x14ac:dyDescent="0.2">
      <c r="A6750" s="102">
        <v>2001</v>
      </c>
      <c r="B6750" s="102" t="s">
        <v>7318</v>
      </c>
      <c r="C6750" s="102" t="s">
        <v>699</v>
      </c>
      <c r="D6750" s="102" t="s">
        <v>2904</v>
      </c>
      <c r="E6750" s="102" t="s">
        <v>3471</v>
      </c>
      <c r="F6750" s="104" t="s">
        <v>14834</v>
      </c>
      <c r="G6750" s="105">
        <v>15899</v>
      </c>
      <c r="H6750" s="102" t="s">
        <v>4890</v>
      </c>
      <c r="I6750" s="102" t="s">
        <v>30925</v>
      </c>
      <c r="J6750" s="102" t="s">
        <v>11637</v>
      </c>
      <c r="K6750" s="102"/>
      <c r="L6750" s="111"/>
      <c r="M6750" s="109">
        <v>2</v>
      </c>
      <c r="N6750" s="108" t="s">
        <v>32809</v>
      </c>
      <c r="O6750" s="102" t="s">
        <v>538</v>
      </c>
      <c r="P6750" s="39"/>
      <c r="Q6750" s="39" t="s">
        <v>16863</v>
      </c>
      <c r="R6750" s="109"/>
      <c r="S6750" s="102" t="s">
        <v>11080</v>
      </c>
      <c r="T6750" s="102" t="s">
        <v>7789</v>
      </c>
      <c r="U6750" s="102" t="s">
        <v>539</v>
      </c>
      <c r="V6750" s="109">
        <v>5.5</v>
      </c>
      <c r="W6750" s="107"/>
      <c r="X6750" s="113"/>
    </row>
    <row r="6751" spans="1:24" ht="12.95" customHeight="1" x14ac:dyDescent="0.2">
      <c r="A6751" s="102">
        <v>2001</v>
      </c>
      <c r="B6751" s="102" t="s">
        <v>7318</v>
      </c>
      <c r="C6751" s="102" t="s">
        <v>699</v>
      </c>
      <c r="D6751" s="102" t="s">
        <v>541</v>
      </c>
      <c r="E6751" s="102" t="s">
        <v>540</v>
      </c>
      <c r="F6751" s="123" t="s">
        <v>10085</v>
      </c>
      <c r="G6751" s="105">
        <v>16168</v>
      </c>
      <c r="H6751" s="102" t="s">
        <v>10191</v>
      </c>
      <c r="I6751" s="102" t="s">
        <v>2625</v>
      </c>
      <c r="J6751" s="102" t="s">
        <v>7511</v>
      </c>
      <c r="K6751" s="102"/>
      <c r="L6751" s="111"/>
      <c r="M6751" s="109">
        <v>1</v>
      </c>
      <c r="N6751" s="108" t="s">
        <v>5458</v>
      </c>
      <c r="O6751" s="102"/>
      <c r="P6751" s="39"/>
      <c r="Q6751" s="39" t="s">
        <v>16511</v>
      </c>
      <c r="R6751" s="109"/>
      <c r="S6751" s="102"/>
      <c r="T6751" s="115" t="s">
        <v>20543</v>
      </c>
      <c r="U6751" s="102" t="s">
        <v>28329</v>
      </c>
      <c r="V6751" s="109">
        <v>5</v>
      </c>
      <c r="W6751" s="107"/>
      <c r="X6751" s="113"/>
    </row>
    <row r="6752" spans="1:24" ht="12.95" customHeight="1" x14ac:dyDescent="0.2">
      <c r="A6752" s="102">
        <v>2001</v>
      </c>
      <c r="B6752" s="102" t="s">
        <v>7318</v>
      </c>
      <c r="C6752" s="102" t="s">
        <v>699</v>
      </c>
      <c r="D6752" s="111" t="s">
        <v>14242</v>
      </c>
      <c r="E6752" s="102" t="s">
        <v>855</v>
      </c>
      <c r="F6752" s="104" t="s">
        <v>14834</v>
      </c>
      <c r="G6752" s="105">
        <v>16259</v>
      </c>
      <c r="H6752" s="102" t="s">
        <v>31141</v>
      </c>
      <c r="I6752" s="102" t="s">
        <v>10103</v>
      </c>
      <c r="J6752" s="102" t="s">
        <v>858</v>
      </c>
      <c r="K6752" s="102"/>
      <c r="L6752" s="111" t="s">
        <v>5641</v>
      </c>
      <c r="M6752" s="109">
        <v>1</v>
      </c>
      <c r="N6752" s="112">
        <v>42</v>
      </c>
      <c r="O6752" s="102" t="s">
        <v>16905</v>
      </c>
      <c r="P6752" s="39" t="s">
        <v>9125</v>
      </c>
      <c r="Q6752" s="39" t="s">
        <v>16121</v>
      </c>
      <c r="R6752" s="109"/>
      <c r="S6752" s="102"/>
      <c r="T6752" s="102" t="s">
        <v>7789</v>
      </c>
      <c r="U6752" s="102" t="s">
        <v>28330</v>
      </c>
      <c r="V6752" s="109">
        <v>6.5</v>
      </c>
      <c r="W6752" s="107"/>
      <c r="X6752" s="113"/>
    </row>
    <row r="6753" spans="1:24" ht="12.95" customHeight="1" x14ac:dyDescent="0.2">
      <c r="A6753" s="102">
        <v>2001</v>
      </c>
      <c r="B6753" s="102" t="s">
        <v>7318</v>
      </c>
      <c r="C6753" s="102" t="s">
        <v>699</v>
      </c>
      <c r="D6753" s="102" t="s">
        <v>859</v>
      </c>
      <c r="E6753" s="102" t="s">
        <v>856</v>
      </c>
      <c r="F6753" s="114" t="s">
        <v>6406</v>
      </c>
      <c r="G6753" s="105">
        <v>16287</v>
      </c>
      <c r="H6753" s="102" t="s">
        <v>13336</v>
      </c>
      <c r="I6753" s="102" t="s">
        <v>4890</v>
      </c>
      <c r="J6753" s="102" t="s">
        <v>7496</v>
      </c>
      <c r="K6753" s="102"/>
      <c r="L6753" s="111"/>
      <c r="M6753" s="109">
        <v>1</v>
      </c>
      <c r="N6753" s="108" t="s">
        <v>32810</v>
      </c>
      <c r="O6753" s="102" t="s">
        <v>28331</v>
      </c>
      <c r="P6753" s="39"/>
      <c r="Q6753" s="39" t="s">
        <v>15927</v>
      </c>
      <c r="R6753" s="109"/>
      <c r="S6753" s="102"/>
      <c r="T6753" s="102" t="s">
        <v>20547</v>
      </c>
      <c r="U6753" s="102" t="s">
        <v>2475</v>
      </c>
      <c r="V6753" s="109">
        <v>5</v>
      </c>
      <c r="W6753" s="107"/>
      <c r="X6753" s="113"/>
    </row>
    <row r="6754" spans="1:24" ht="12.95" customHeight="1" x14ac:dyDescent="0.2">
      <c r="A6754" s="102">
        <v>2001</v>
      </c>
      <c r="B6754" s="102" t="s">
        <v>7318</v>
      </c>
      <c r="C6754" s="102" t="s">
        <v>699</v>
      </c>
      <c r="D6754" s="102" t="s">
        <v>5250</v>
      </c>
      <c r="E6754" s="102" t="s">
        <v>857</v>
      </c>
      <c r="F6754" s="123" t="s">
        <v>10085</v>
      </c>
      <c r="G6754" s="105">
        <v>16333</v>
      </c>
      <c r="H6754" s="102" t="s">
        <v>13336</v>
      </c>
      <c r="I6754" s="102" t="s">
        <v>4890</v>
      </c>
      <c r="J6754" s="102" t="s">
        <v>6987</v>
      </c>
      <c r="K6754" s="102"/>
      <c r="L6754" s="111"/>
      <c r="M6754" s="109">
        <v>1</v>
      </c>
      <c r="N6754" s="108" t="s">
        <v>11591</v>
      </c>
      <c r="O6754" s="102" t="s">
        <v>12252</v>
      </c>
      <c r="P6754" s="39" t="s">
        <v>9125</v>
      </c>
      <c r="Q6754" s="39" t="s">
        <v>19531</v>
      </c>
      <c r="R6754" s="109"/>
      <c r="S6754" s="102" t="s">
        <v>11080</v>
      </c>
      <c r="T6754" s="102" t="s">
        <v>20547</v>
      </c>
      <c r="U6754" s="102" t="s">
        <v>2110</v>
      </c>
      <c r="V6754" s="109">
        <v>6</v>
      </c>
      <c r="W6754" s="107"/>
      <c r="X6754" s="113"/>
    </row>
    <row r="6755" spans="1:24" ht="12.95" customHeight="1" x14ac:dyDescent="0.2">
      <c r="A6755" s="102">
        <v>2001</v>
      </c>
      <c r="B6755" s="102" t="s">
        <v>7318</v>
      </c>
      <c r="C6755" s="102" t="s">
        <v>699</v>
      </c>
      <c r="D6755" s="102" t="s">
        <v>37723</v>
      </c>
      <c r="E6755" s="102" t="s">
        <v>5251</v>
      </c>
      <c r="F6755" s="104" t="s">
        <v>14834</v>
      </c>
      <c r="G6755" s="105">
        <v>16358</v>
      </c>
      <c r="H6755" s="102" t="s">
        <v>10103</v>
      </c>
      <c r="I6755" s="102" t="s">
        <v>11819</v>
      </c>
      <c r="J6755" s="102" t="s">
        <v>4507</v>
      </c>
      <c r="K6755" s="102"/>
      <c r="L6755" s="111"/>
      <c r="M6755" s="109">
        <v>0.75</v>
      </c>
      <c r="N6755" s="108">
        <v>17</v>
      </c>
      <c r="O6755" s="102" t="s">
        <v>10189</v>
      </c>
      <c r="P6755" s="39" t="s">
        <v>9125</v>
      </c>
      <c r="Q6755" s="39" t="s">
        <v>16646</v>
      </c>
      <c r="R6755" s="109"/>
      <c r="S6755" s="102"/>
      <c r="T6755" s="102" t="s">
        <v>7789</v>
      </c>
      <c r="U6755" s="102"/>
      <c r="V6755" s="109">
        <v>6</v>
      </c>
      <c r="W6755" s="107"/>
      <c r="X6755" s="113"/>
    </row>
    <row r="6756" spans="1:24" ht="12.95" customHeight="1" x14ac:dyDescent="0.2">
      <c r="A6756" s="102">
        <v>2001</v>
      </c>
      <c r="B6756" s="102" t="s">
        <v>7318</v>
      </c>
      <c r="C6756" s="102" t="s">
        <v>699</v>
      </c>
      <c r="D6756" s="102" t="s">
        <v>4508</v>
      </c>
      <c r="E6756" s="102" t="s">
        <v>5252</v>
      </c>
      <c r="F6756" s="104" t="s">
        <v>14834</v>
      </c>
      <c r="G6756" s="105">
        <v>16397</v>
      </c>
      <c r="H6756" s="102" t="s">
        <v>10191</v>
      </c>
      <c r="I6756" s="102" t="s">
        <v>11819</v>
      </c>
      <c r="J6756" s="102" t="s">
        <v>10757</v>
      </c>
      <c r="K6756" s="102"/>
      <c r="L6756" s="111"/>
      <c r="M6756" s="109">
        <v>1</v>
      </c>
      <c r="N6756" s="108" t="s">
        <v>32811</v>
      </c>
      <c r="O6756" s="102" t="s">
        <v>16022</v>
      </c>
      <c r="P6756" s="39"/>
      <c r="Q6756" s="39" t="s">
        <v>16751</v>
      </c>
      <c r="R6756" s="109"/>
      <c r="S6756" s="102"/>
      <c r="T6756" s="102" t="s">
        <v>20547</v>
      </c>
      <c r="U6756" s="102" t="s">
        <v>28332</v>
      </c>
      <c r="V6756" s="109">
        <v>7</v>
      </c>
      <c r="W6756" s="107"/>
      <c r="X6756" s="113"/>
    </row>
    <row r="6757" spans="1:24" ht="12.95" customHeight="1" x14ac:dyDescent="0.2">
      <c r="A6757" s="102">
        <v>2001</v>
      </c>
      <c r="B6757" s="102" t="s">
        <v>7318</v>
      </c>
      <c r="C6757" s="102" t="s">
        <v>699</v>
      </c>
      <c r="D6757" s="111" t="s">
        <v>11828</v>
      </c>
      <c r="E6757" s="102" t="s">
        <v>3071</v>
      </c>
      <c r="F6757" s="104" t="s">
        <v>14834</v>
      </c>
      <c r="G6757" s="105">
        <v>16431</v>
      </c>
      <c r="H6757" s="102" t="s">
        <v>11819</v>
      </c>
      <c r="I6757" s="102" t="s">
        <v>10191</v>
      </c>
      <c r="J6757" s="102" t="s">
        <v>13633</v>
      </c>
      <c r="K6757" s="102"/>
      <c r="L6757" s="111" t="s">
        <v>10112</v>
      </c>
      <c r="M6757" s="109">
        <v>3</v>
      </c>
      <c r="N6757" s="112" t="s">
        <v>18586</v>
      </c>
      <c r="O6757" s="102" t="s">
        <v>16992</v>
      </c>
      <c r="P6757" s="39" t="s">
        <v>9125</v>
      </c>
      <c r="Q6757" s="39" t="s">
        <v>16877</v>
      </c>
      <c r="R6757" s="109"/>
      <c r="S6757" s="102" t="s">
        <v>11080</v>
      </c>
      <c r="T6757" s="102" t="s">
        <v>20547</v>
      </c>
      <c r="U6757" s="102" t="s">
        <v>28333</v>
      </c>
      <c r="V6757" s="109">
        <v>8</v>
      </c>
      <c r="W6757" s="107"/>
      <c r="X6757" s="113"/>
    </row>
    <row r="6758" spans="1:24" ht="12.95" customHeight="1" x14ac:dyDescent="0.2">
      <c r="A6758" s="102">
        <v>2001</v>
      </c>
      <c r="B6758" s="102" t="s">
        <v>7318</v>
      </c>
      <c r="C6758" s="102" t="s">
        <v>699</v>
      </c>
      <c r="D6758" s="111" t="s">
        <v>4627</v>
      </c>
      <c r="E6758" s="102" t="s">
        <v>10758</v>
      </c>
      <c r="F6758" s="104" t="s">
        <v>14834</v>
      </c>
      <c r="G6758" s="105">
        <v>16440</v>
      </c>
      <c r="H6758" s="102" t="s">
        <v>11819</v>
      </c>
      <c r="I6758" s="102" t="s">
        <v>10191</v>
      </c>
      <c r="J6758" s="102" t="s">
        <v>10759</v>
      </c>
      <c r="K6758" s="102"/>
      <c r="L6758" s="111" t="s">
        <v>10111</v>
      </c>
      <c r="M6758" s="109">
        <v>0.5</v>
      </c>
      <c r="N6758" s="108">
        <v>19</v>
      </c>
      <c r="O6758" s="102" t="s">
        <v>5985</v>
      </c>
      <c r="P6758" s="39"/>
      <c r="Q6758" s="39" t="s">
        <v>20826</v>
      </c>
      <c r="R6758" s="109"/>
      <c r="S6758" s="102" t="s">
        <v>11080</v>
      </c>
      <c r="T6758" s="102" t="s">
        <v>20546</v>
      </c>
      <c r="U6758" s="102" t="s">
        <v>18587</v>
      </c>
      <c r="V6758" s="109">
        <v>5.5</v>
      </c>
      <c r="W6758" s="107"/>
      <c r="X6758" s="113"/>
    </row>
    <row r="6759" spans="1:24" ht="12.95" customHeight="1" x14ac:dyDescent="0.2">
      <c r="A6759" s="102">
        <v>2001</v>
      </c>
      <c r="B6759" s="102" t="s">
        <v>7318</v>
      </c>
      <c r="C6759" s="102" t="s">
        <v>699</v>
      </c>
      <c r="D6759" s="102" t="s">
        <v>4414</v>
      </c>
      <c r="E6759" s="102" t="s">
        <v>596</v>
      </c>
      <c r="F6759" s="104" t="s">
        <v>14834</v>
      </c>
      <c r="G6759" s="105">
        <v>16515</v>
      </c>
      <c r="H6759" s="102" t="s">
        <v>10103</v>
      </c>
      <c r="I6759" s="102" t="s">
        <v>11819</v>
      </c>
      <c r="J6759" s="102" t="s">
        <v>4415</v>
      </c>
      <c r="K6759" s="102"/>
      <c r="L6759" s="111"/>
      <c r="M6759" s="109">
        <v>1</v>
      </c>
      <c r="N6759" s="108" t="s">
        <v>32812</v>
      </c>
      <c r="O6759" s="102" t="s">
        <v>17422</v>
      </c>
      <c r="P6759" s="39" t="s">
        <v>9125</v>
      </c>
      <c r="Q6759" s="39" t="s">
        <v>15976</v>
      </c>
      <c r="R6759" s="109"/>
      <c r="S6759" s="102"/>
      <c r="T6759" s="102" t="s">
        <v>7789</v>
      </c>
      <c r="U6759" s="102"/>
      <c r="V6759" s="109">
        <v>6</v>
      </c>
      <c r="W6759" s="107"/>
      <c r="X6759" s="113"/>
    </row>
    <row r="6760" spans="1:24" ht="12.95" customHeight="1" x14ac:dyDescent="0.2">
      <c r="A6760" s="102">
        <v>2001</v>
      </c>
      <c r="B6760" s="102" t="s">
        <v>7318</v>
      </c>
      <c r="C6760" s="102" t="s">
        <v>699</v>
      </c>
      <c r="D6760" s="102" t="s">
        <v>13851</v>
      </c>
      <c r="E6760" s="102" t="s">
        <v>13850</v>
      </c>
      <c r="F6760" s="123" t="s">
        <v>10085</v>
      </c>
      <c r="G6760" s="105">
        <v>16538</v>
      </c>
      <c r="H6760" s="102" t="s">
        <v>2625</v>
      </c>
      <c r="I6760" s="102" t="s">
        <v>10191</v>
      </c>
      <c r="J6760" s="102" t="s">
        <v>8696</v>
      </c>
      <c r="K6760" s="102"/>
      <c r="L6760" s="111"/>
      <c r="M6760" s="109">
        <v>1</v>
      </c>
      <c r="N6760" s="108" t="s">
        <v>8020</v>
      </c>
      <c r="O6760" s="102"/>
      <c r="P6760" s="39" t="s">
        <v>162</v>
      </c>
      <c r="Q6760" s="39" t="s">
        <v>28212</v>
      </c>
      <c r="R6760" s="109"/>
      <c r="S6760" s="102"/>
      <c r="T6760" s="102" t="s">
        <v>20545</v>
      </c>
      <c r="U6760" s="102" t="s">
        <v>28334</v>
      </c>
      <c r="V6760" s="109">
        <v>7</v>
      </c>
      <c r="W6760" s="107"/>
      <c r="X6760" s="113"/>
    </row>
    <row r="6761" spans="1:24" ht="12.95" customHeight="1" x14ac:dyDescent="0.2">
      <c r="A6761" s="102">
        <v>2001</v>
      </c>
      <c r="B6761" s="102" t="s">
        <v>7318</v>
      </c>
      <c r="C6761" s="102" t="s">
        <v>699</v>
      </c>
      <c r="D6761" s="102" t="s">
        <v>13853</v>
      </c>
      <c r="E6761" s="102" t="s">
        <v>13852</v>
      </c>
      <c r="F6761" s="114" t="s">
        <v>6406</v>
      </c>
      <c r="G6761" s="105">
        <v>16537</v>
      </c>
      <c r="H6761" s="102" t="s">
        <v>4890</v>
      </c>
      <c r="I6761" s="102" t="s">
        <v>10103</v>
      </c>
      <c r="J6761" s="102" t="s">
        <v>4239</v>
      </c>
      <c r="K6761" s="102"/>
      <c r="L6761" s="111"/>
      <c r="M6761" s="109">
        <v>3</v>
      </c>
      <c r="N6761" s="112" t="s">
        <v>16530</v>
      </c>
      <c r="O6761" s="102" t="s">
        <v>15959</v>
      </c>
      <c r="P6761" s="39"/>
      <c r="Q6761" s="39" t="s">
        <v>16813</v>
      </c>
      <c r="R6761" s="109"/>
      <c r="S6761" s="102"/>
      <c r="T6761" s="102" t="s">
        <v>7789</v>
      </c>
      <c r="U6761" s="102" t="s">
        <v>28335</v>
      </c>
      <c r="V6761" s="109">
        <v>6</v>
      </c>
      <c r="W6761" s="107"/>
      <c r="X6761" s="113"/>
    </row>
    <row r="6762" spans="1:24" ht="12.95" customHeight="1" x14ac:dyDescent="0.2">
      <c r="A6762" s="102">
        <v>2001</v>
      </c>
      <c r="B6762" s="102" t="s">
        <v>7318</v>
      </c>
      <c r="C6762" s="102" t="s">
        <v>699</v>
      </c>
      <c r="D6762" s="111" t="s">
        <v>10888</v>
      </c>
      <c r="E6762" s="102" t="s">
        <v>17899</v>
      </c>
      <c r="F6762" s="123" t="s">
        <v>10085</v>
      </c>
      <c r="G6762" s="105">
        <v>16426</v>
      </c>
      <c r="H6762" s="102" t="s">
        <v>4890</v>
      </c>
      <c r="I6762" s="102" t="s">
        <v>10191</v>
      </c>
      <c r="J6762" s="102" t="s">
        <v>810</v>
      </c>
      <c r="K6762" s="102"/>
      <c r="L6762" s="111" t="s">
        <v>19605</v>
      </c>
      <c r="M6762" s="107">
        <v>1</v>
      </c>
      <c r="N6762" s="112" t="s">
        <v>16783</v>
      </c>
      <c r="O6762" s="39" t="s">
        <v>20529</v>
      </c>
      <c r="P6762" s="39" t="s">
        <v>20529</v>
      </c>
      <c r="Q6762" s="39" t="s">
        <v>20529</v>
      </c>
      <c r="R6762" s="109" t="s">
        <v>7035</v>
      </c>
      <c r="S6762" s="102"/>
      <c r="T6762" s="102" t="s">
        <v>20547</v>
      </c>
      <c r="U6762" s="102" t="s">
        <v>10667</v>
      </c>
      <c r="V6762" s="109" t="s">
        <v>2002</v>
      </c>
      <c r="W6762" s="107"/>
      <c r="X6762" s="113"/>
    </row>
    <row r="6763" spans="1:24" ht="12.95" customHeight="1" x14ac:dyDescent="0.2">
      <c r="A6763" s="102">
        <v>2001</v>
      </c>
      <c r="B6763" s="102" t="s">
        <v>7318</v>
      </c>
      <c r="C6763" s="102" t="s">
        <v>699</v>
      </c>
      <c r="D6763" s="102" t="s">
        <v>3246</v>
      </c>
      <c r="E6763" s="102" t="s">
        <v>3245</v>
      </c>
      <c r="F6763" s="260" t="s">
        <v>14007</v>
      </c>
      <c r="G6763" s="105">
        <v>15960</v>
      </c>
      <c r="H6763" s="102" t="s">
        <v>13336</v>
      </c>
      <c r="I6763" s="102" t="s">
        <v>11819</v>
      </c>
      <c r="J6763" s="102" t="s">
        <v>4747</v>
      </c>
      <c r="K6763" s="102"/>
      <c r="L6763" s="111"/>
      <c r="M6763" s="109">
        <v>3</v>
      </c>
      <c r="N6763" s="112" t="s">
        <v>17451</v>
      </c>
      <c r="O6763" s="39" t="s">
        <v>20529</v>
      </c>
      <c r="P6763" s="39" t="s">
        <v>20529</v>
      </c>
      <c r="Q6763" s="39" t="s">
        <v>20529</v>
      </c>
      <c r="R6763" s="109"/>
      <c r="S6763" s="102" t="s">
        <v>9435</v>
      </c>
      <c r="T6763" s="102" t="s">
        <v>21275</v>
      </c>
      <c r="U6763" s="102" t="s">
        <v>3909</v>
      </c>
      <c r="V6763" s="136" t="s">
        <v>5147</v>
      </c>
      <c r="W6763" s="107"/>
      <c r="X6763" s="113"/>
    </row>
    <row r="6764" spans="1:24" ht="12.95" customHeight="1" x14ac:dyDescent="0.2">
      <c r="A6764" s="102">
        <v>2002</v>
      </c>
      <c r="B6764" s="102" t="s">
        <v>7318</v>
      </c>
      <c r="C6764" s="103" t="s">
        <v>8558</v>
      </c>
      <c r="D6764" s="102" t="s">
        <v>14798</v>
      </c>
      <c r="E6764" s="102" t="s">
        <v>14797</v>
      </c>
      <c r="F6764" s="104" t="s">
        <v>14834</v>
      </c>
      <c r="G6764" s="105">
        <v>14750</v>
      </c>
      <c r="H6764" s="102" t="s">
        <v>13336</v>
      </c>
      <c r="I6764" s="102" t="s">
        <v>11819</v>
      </c>
      <c r="J6764" s="102" t="s">
        <v>9315</v>
      </c>
      <c r="K6764" s="102"/>
      <c r="L6764" s="111"/>
      <c r="M6764" s="109">
        <v>3</v>
      </c>
      <c r="N6764" s="112" t="s">
        <v>18588</v>
      </c>
      <c r="O6764" s="39" t="s">
        <v>20483</v>
      </c>
      <c r="P6764" s="39" t="s">
        <v>9160</v>
      </c>
      <c r="Q6764" s="39" t="s">
        <v>65</v>
      </c>
      <c r="R6764" s="109"/>
      <c r="S6764" s="102"/>
      <c r="T6764" s="102" t="s">
        <v>20548</v>
      </c>
      <c r="U6764" s="102" t="s">
        <v>13725</v>
      </c>
      <c r="V6764" s="109">
        <v>7</v>
      </c>
      <c r="W6764" s="107"/>
      <c r="X6764" s="113"/>
    </row>
    <row r="6765" spans="1:24" ht="12.95" customHeight="1" x14ac:dyDescent="0.2">
      <c r="A6765" s="102">
        <v>2002</v>
      </c>
      <c r="B6765" s="102" t="s">
        <v>7318</v>
      </c>
      <c r="C6765" s="102" t="s">
        <v>8558</v>
      </c>
      <c r="D6765" s="111" t="s">
        <v>12172</v>
      </c>
      <c r="E6765" s="102" t="s">
        <v>13726</v>
      </c>
      <c r="F6765" s="104" t="s">
        <v>14834</v>
      </c>
      <c r="G6765" s="105">
        <v>14755</v>
      </c>
      <c r="H6765" s="102" t="s">
        <v>11819</v>
      </c>
      <c r="I6765" s="102" t="s">
        <v>13336</v>
      </c>
      <c r="J6765" s="102" t="s">
        <v>13727</v>
      </c>
      <c r="K6765" s="102"/>
      <c r="L6765" s="111" t="s">
        <v>6602</v>
      </c>
      <c r="M6765" s="109">
        <v>1</v>
      </c>
      <c r="N6765" s="112">
        <v>12</v>
      </c>
      <c r="O6765" s="102" t="s">
        <v>5985</v>
      </c>
      <c r="P6765" s="39" t="s">
        <v>162</v>
      </c>
      <c r="Q6765" s="39" t="s">
        <v>16823</v>
      </c>
      <c r="R6765" s="109"/>
      <c r="S6765" s="102"/>
      <c r="T6765" s="102" t="s">
        <v>28757</v>
      </c>
      <c r="U6765" s="102" t="s">
        <v>2476</v>
      </c>
      <c r="V6765" s="109">
        <v>5.5</v>
      </c>
      <c r="W6765" s="107"/>
      <c r="X6765" s="113"/>
    </row>
    <row r="6766" spans="1:24" ht="12.95" customHeight="1" x14ac:dyDescent="0.2">
      <c r="A6766" s="102">
        <v>2002</v>
      </c>
      <c r="B6766" s="102" t="s">
        <v>7318</v>
      </c>
      <c r="C6766" s="102" t="s">
        <v>8558</v>
      </c>
      <c r="D6766" s="102" t="s">
        <v>13729</v>
      </c>
      <c r="E6766" s="102" t="s">
        <v>13728</v>
      </c>
      <c r="F6766" s="104" t="s">
        <v>14834</v>
      </c>
      <c r="G6766" s="105">
        <v>14756</v>
      </c>
      <c r="H6766" s="102" t="s">
        <v>13336</v>
      </c>
      <c r="I6766" s="102" t="s">
        <v>11819</v>
      </c>
      <c r="J6766" s="102" t="s">
        <v>13730</v>
      </c>
      <c r="K6766" s="102"/>
      <c r="L6766" s="111"/>
      <c r="M6766" s="109">
        <v>1</v>
      </c>
      <c r="N6766" s="108" t="s">
        <v>32813</v>
      </c>
      <c r="O6766" s="102" t="s">
        <v>19739</v>
      </c>
      <c r="P6766" s="39" t="s">
        <v>9125</v>
      </c>
      <c r="Q6766" s="39" t="s">
        <v>19136</v>
      </c>
      <c r="R6766" s="109"/>
      <c r="S6766" s="102"/>
      <c r="T6766" s="102" t="s">
        <v>28757</v>
      </c>
      <c r="U6766" s="102"/>
      <c r="V6766" s="109">
        <v>6</v>
      </c>
      <c r="W6766" s="107"/>
      <c r="X6766" s="113"/>
    </row>
    <row r="6767" spans="1:24" ht="12.95" customHeight="1" x14ac:dyDescent="0.2">
      <c r="A6767" s="102">
        <v>2002</v>
      </c>
      <c r="B6767" s="102" t="s">
        <v>7318</v>
      </c>
      <c r="C6767" s="102" t="s">
        <v>8558</v>
      </c>
      <c r="D6767" s="111" t="s">
        <v>9849</v>
      </c>
      <c r="E6767" s="102" t="s">
        <v>13731</v>
      </c>
      <c r="F6767" s="104" t="s">
        <v>14834</v>
      </c>
      <c r="G6767" s="105">
        <v>14879</v>
      </c>
      <c r="H6767" s="102" t="s">
        <v>5011</v>
      </c>
      <c r="I6767" s="102" t="s">
        <v>2625</v>
      </c>
      <c r="J6767" s="102" t="s">
        <v>9230</v>
      </c>
      <c r="K6767" s="102"/>
      <c r="L6767" s="111" t="s">
        <v>41716</v>
      </c>
      <c r="M6767" s="109">
        <v>1.5</v>
      </c>
      <c r="N6767" s="108" t="s">
        <v>32814</v>
      </c>
      <c r="O6767" s="102"/>
      <c r="P6767" s="39" t="s">
        <v>9125</v>
      </c>
      <c r="Q6767" s="39" t="s">
        <v>16725</v>
      </c>
      <c r="R6767" s="109"/>
      <c r="S6767" s="102"/>
      <c r="T6767" s="102" t="s">
        <v>28337</v>
      </c>
      <c r="U6767" s="102" t="s">
        <v>28336</v>
      </c>
      <c r="V6767" s="109">
        <v>6.5</v>
      </c>
      <c r="W6767" s="107"/>
      <c r="X6767" s="113"/>
    </row>
    <row r="6768" spans="1:24" ht="12.95" customHeight="1" x14ac:dyDescent="0.2">
      <c r="A6768" s="102">
        <v>2002</v>
      </c>
      <c r="B6768" s="102" t="s">
        <v>7318</v>
      </c>
      <c r="C6768" s="102" t="s">
        <v>8558</v>
      </c>
      <c r="D6768" s="111" t="s">
        <v>13733</v>
      </c>
      <c r="E6768" s="102" t="s">
        <v>13732</v>
      </c>
      <c r="F6768" s="104" t="s">
        <v>14834</v>
      </c>
      <c r="G6768" s="105">
        <v>14992</v>
      </c>
      <c r="H6768" s="102" t="s">
        <v>5011</v>
      </c>
      <c r="I6768" s="102" t="s">
        <v>32815</v>
      </c>
      <c r="J6768" s="102" t="s">
        <v>13734</v>
      </c>
      <c r="K6768" s="102"/>
      <c r="L6768" s="111" t="s">
        <v>41719</v>
      </c>
      <c r="M6768" s="109">
        <v>1.5</v>
      </c>
      <c r="N6768" s="108" t="s">
        <v>32816</v>
      </c>
      <c r="O6768" s="102" t="s">
        <v>9747</v>
      </c>
      <c r="P6768" s="39" t="s">
        <v>162</v>
      </c>
      <c r="Q6768" s="39" t="s">
        <v>16533</v>
      </c>
      <c r="R6768" s="109"/>
      <c r="S6768" s="102"/>
      <c r="T6768" s="102" t="s">
        <v>28337</v>
      </c>
      <c r="U6768" s="102" t="s">
        <v>28338</v>
      </c>
      <c r="V6768" s="109">
        <v>8</v>
      </c>
      <c r="W6768" s="107"/>
      <c r="X6768" s="113"/>
    </row>
    <row r="6769" spans="1:24" ht="12.95" customHeight="1" x14ac:dyDescent="0.2">
      <c r="A6769" s="102">
        <v>2002</v>
      </c>
      <c r="B6769" s="102" t="s">
        <v>7318</v>
      </c>
      <c r="C6769" s="102" t="s">
        <v>8558</v>
      </c>
      <c r="D6769" s="102" t="s">
        <v>13736</v>
      </c>
      <c r="E6769" s="102" t="s">
        <v>13735</v>
      </c>
      <c r="F6769" s="104" t="s">
        <v>14834</v>
      </c>
      <c r="G6769" s="105">
        <v>15382</v>
      </c>
      <c r="H6769" s="102" t="s">
        <v>2625</v>
      </c>
      <c r="I6769" s="102" t="s">
        <v>13336</v>
      </c>
      <c r="J6769" s="102" t="s">
        <v>13737</v>
      </c>
      <c r="K6769" s="102"/>
      <c r="L6769" s="111"/>
      <c r="M6769" s="109">
        <v>2</v>
      </c>
      <c r="N6769" s="112" t="s">
        <v>16131</v>
      </c>
      <c r="O6769" s="102" t="s">
        <v>20676</v>
      </c>
      <c r="P6769" s="39"/>
      <c r="Q6769" s="39" t="s">
        <v>162</v>
      </c>
      <c r="R6769" s="109"/>
      <c r="S6769" s="102"/>
      <c r="T6769" s="102" t="s">
        <v>20543</v>
      </c>
      <c r="U6769" s="102"/>
      <c r="V6769" s="109">
        <v>5.5</v>
      </c>
      <c r="W6769" s="107"/>
      <c r="X6769" s="113"/>
    </row>
    <row r="6770" spans="1:24" ht="12.95" customHeight="1" x14ac:dyDescent="0.2">
      <c r="A6770" s="102">
        <v>2002</v>
      </c>
      <c r="B6770" s="102" t="s">
        <v>7318</v>
      </c>
      <c r="C6770" s="102" t="s">
        <v>8558</v>
      </c>
      <c r="D6770" s="102" t="s">
        <v>11759</v>
      </c>
      <c r="E6770" s="102" t="s">
        <v>13738</v>
      </c>
      <c r="F6770" s="104" t="s">
        <v>14834</v>
      </c>
      <c r="G6770" s="105">
        <v>16269</v>
      </c>
      <c r="H6770" s="102" t="s">
        <v>11819</v>
      </c>
      <c r="I6770" s="102" t="s">
        <v>13336</v>
      </c>
      <c r="J6770" s="102" t="s">
        <v>11760</v>
      </c>
      <c r="K6770" s="102"/>
      <c r="L6770" s="111"/>
      <c r="M6770" s="109">
        <v>2</v>
      </c>
      <c r="N6770" s="112" t="s">
        <v>18589</v>
      </c>
      <c r="O6770" s="102" t="s">
        <v>14682</v>
      </c>
      <c r="P6770" s="39"/>
      <c r="Q6770" s="39" t="s">
        <v>16835</v>
      </c>
      <c r="R6770" s="109"/>
      <c r="S6770" s="102" t="s">
        <v>8315</v>
      </c>
      <c r="T6770" s="102" t="s">
        <v>20547</v>
      </c>
      <c r="U6770" s="102"/>
      <c r="V6770" s="109">
        <v>7</v>
      </c>
      <c r="W6770" s="107"/>
      <c r="X6770" s="113"/>
    </row>
    <row r="6771" spans="1:24" ht="12.95" customHeight="1" x14ac:dyDescent="0.2">
      <c r="A6771" s="102">
        <v>2002</v>
      </c>
      <c r="B6771" s="102" t="s">
        <v>7318</v>
      </c>
      <c r="C6771" s="102" t="s">
        <v>8558</v>
      </c>
      <c r="D6771" s="102" t="s">
        <v>14759</v>
      </c>
      <c r="E6771" s="102" t="s">
        <v>14758</v>
      </c>
      <c r="F6771" s="104" t="s">
        <v>14834</v>
      </c>
      <c r="G6771" s="105">
        <v>16278</v>
      </c>
      <c r="H6771" s="102" t="s">
        <v>11819</v>
      </c>
      <c r="I6771" s="102" t="s">
        <v>10191</v>
      </c>
      <c r="J6771" s="102" t="s">
        <v>14760</v>
      </c>
      <c r="K6771" s="102"/>
      <c r="L6771" s="111"/>
      <c r="M6771" s="109">
        <v>0.5</v>
      </c>
      <c r="N6771" s="108">
        <v>38</v>
      </c>
      <c r="O6771" s="102"/>
      <c r="P6771" s="39"/>
      <c r="Q6771" s="39" t="s">
        <v>15913</v>
      </c>
      <c r="R6771" s="109"/>
      <c r="S6771" s="102"/>
      <c r="T6771" s="102" t="s">
        <v>20547</v>
      </c>
      <c r="U6771" s="102" t="s">
        <v>14002</v>
      </c>
      <c r="V6771" s="109" t="s">
        <v>14685</v>
      </c>
      <c r="W6771" s="107"/>
      <c r="X6771" s="113"/>
    </row>
    <row r="6772" spans="1:24" ht="12.95" customHeight="1" x14ac:dyDescent="0.2">
      <c r="A6772" s="102">
        <v>2002</v>
      </c>
      <c r="B6772" s="102" t="s">
        <v>7318</v>
      </c>
      <c r="C6772" s="102" t="s">
        <v>8558</v>
      </c>
      <c r="D6772" s="102" t="s">
        <v>4056</v>
      </c>
      <c r="E6772" s="102" t="s">
        <v>14686</v>
      </c>
      <c r="F6772" s="104" t="s">
        <v>14834</v>
      </c>
      <c r="G6772" s="105">
        <v>16282</v>
      </c>
      <c r="H6772" s="102" t="s">
        <v>10191</v>
      </c>
      <c r="I6772" s="102" t="s">
        <v>11819</v>
      </c>
      <c r="J6772" s="102" t="s">
        <v>839</v>
      </c>
      <c r="K6772" s="102"/>
      <c r="L6772" s="111"/>
      <c r="M6772" s="109">
        <v>2</v>
      </c>
      <c r="N6772" s="112" t="s">
        <v>16047</v>
      </c>
      <c r="O6772" s="102" t="s">
        <v>16666</v>
      </c>
      <c r="P6772" s="39"/>
      <c r="Q6772" s="39" t="s">
        <v>16157</v>
      </c>
      <c r="R6772" s="109"/>
      <c r="S6772" s="102"/>
      <c r="T6772" s="102" t="s">
        <v>20547</v>
      </c>
      <c r="U6772" s="102" t="s">
        <v>28339</v>
      </c>
      <c r="V6772" s="109">
        <v>6.5</v>
      </c>
      <c r="W6772" s="107"/>
      <c r="X6772" s="113"/>
    </row>
    <row r="6773" spans="1:24" ht="12.95" customHeight="1" x14ac:dyDescent="0.2">
      <c r="A6773" s="102">
        <v>2002</v>
      </c>
      <c r="B6773" s="102" t="s">
        <v>7318</v>
      </c>
      <c r="C6773" s="102" t="s">
        <v>8558</v>
      </c>
      <c r="D6773" s="102" t="s">
        <v>12020</v>
      </c>
      <c r="E6773" s="102" t="s">
        <v>840</v>
      </c>
      <c r="F6773" s="104" t="s">
        <v>14834</v>
      </c>
      <c r="G6773" s="105">
        <v>16468</v>
      </c>
      <c r="H6773" s="102" t="s">
        <v>11819</v>
      </c>
      <c r="I6773" s="102" t="s">
        <v>10103</v>
      </c>
      <c r="J6773" s="102" t="s">
        <v>12021</v>
      </c>
      <c r="K6773" s="102"/>
      <c r="L6773" s="111"/>
      <c r="M6773" s="109">
        <v>1</v>
      </c>
      <c r="N6773" s="112">
        <v>45</v>
      </c>
      <c r="O6773" s="102" t="s">
        <v>5985</v>
      </c>
      <c r="P6773" s="39" t="s">
        <v>9125</v>
      </c>
      <c r="Q6773" s="39" t="s">
        <v>17392</v>
      </c>
      <c r="R6773" s="109"/>
      <c r="S6773" s="102"/>
      <c r="T6773" s="102" t="s">
        <v>7789</v>
      </c>
      <c r="U6773" s="102" t="s">
        <v>18590</v>
      </c>
      <c r="V6773" s="109">
        <v>5</v>
      </c>
      <c r="W6773" s="107"/>
      <c r="X6773" s="113"/>
    </row>
    <row r="6774" spans="1:24" ht="12.95" customHeight="1" x14ac:dyDescent="0.2">
      <c r="A6774" s="102">
        <v>2002</v>
      </c>
      <c r="B6774" s="102" t="s">
        <v>7318</v>
      </c>
      <c r="C6774" s="102" t="s">
        <v>8558</v>
      </c>
      <c r="D6774" s="111" t="s">
        <v>12023</v>
      </c>
      <c r="E6774" s="102" t="s">
        <v>12022</v>
      </c>
      <c r="F6774" s="104" t="s">
        <v>14834</v>
      </c>
      <c r="G6774" s="105">
        <v>16506</v>
      </c>
      <c r="H6774" s="102" t="s">
        <v>5011</v>
      </c>
      <c r="I6774" s="102" t="s">
        <v>2625</v>
      </c>
      <c r="J6774" s="102" t="s">
        <v>2415</v>
      </c>
      <c r="K6774" s="102"/>
      <c r="L6774" s="111" t="s">
        <v>41732</v>
      </c>
      <c r="M6774" s="109">
        <v>0.5</v>
      </c>
      <c r="N6774" s="108">
        <v>21</v>
      </c>
      <c r="O6774" s="102" t="s">
        <v>9125</v>
      </c>
      <c r="P6774" s="39"/>
      <c r="Q6774" s="39" t="s">
        <v>19571</v>
      </c>
      <c r="R6774" s="109"/>
      <c r="S6774" s="102"/>
      <c r="T6774" s="102" t="s">
        <v>28337</v>
      </c>
      <c r="U6774" s="102" t="s">
        <v>28340</v>
      </c>
      <c r="V6774" s="109">
        <v>4.5</v>
      </c>
      <c r="W6774" s="107"/>
      <c r="X6774" s="113"/>
    </row>
    <row r="6775" spans="1:24" ht="12.95" customHeight="1" x14ac:dyDescent="0.2">
      <c r="A6775" s="102">
        <v>2002</v>
      </c>
      <c r="B6775" s="102" t="s">
        <v>7318</v>
      </c>
      <c r="C6775" s="102" t="s">
        <v>8558</v>
      </c>
      <c r="D6775" s="102" t="s">
        <v>2417</v>
      </c>
      <c r="E6775" s="102" t="s">
        <v>2416</v>
      </c>
      <c r="F6775" s="104" t="s">
        <v>14834</v>
      </c>
      <c r="G6775" s="105">
        <v>16537</v>
      </c>
      <c r="H6775" s="102" t="s">
        <v>11819</v>
      </c>
      <c r="I6775" s="102" t="s">
        <v>13336</v>
      </c>
      <c r="J6775" s="102" t="s">
        <v>2418</v>
      </c>
      <c r="K6775" s="102"/>
      <c r="L6775" s="111"/>
      <c r="M6775" s="109">
        <v>1.5</v>
      </c>
      <c r="N6775" s="112" t="s">
        <v>32817</v>
      </c>
      <c r="O6775" s="102" t="s">
        <v>12721</v>
      </c>
      <c r="P6775" s="39" t="s">
        <v>162</v>
      </c>
      <c r="Q6775" s="39" t="s">
        <v>28331</v>
      </c>
      <c r="R6775" s="109"/>
      <c r="S6775" s="102"/>
      <c r="T6775" s="102" t="s">
        <v>20546</v>
      </c>
      <c r="U6775" s="102"/>
      <c r="V6775" s="109">
        <v>5</v>
      </c>
      <c r="W6775" s="107"/>
      <c r="X6775" s="113"/>
    </row>
    <row r="6776" spans="1:24" ht="12.95" customHeight="1" x14ac:dyDescent="0.2">
      <c r="A6776" s="102">
        <v>2002</v>
      </c>
      <c r="B6776" s="102" t="s">
        <v>7318</v>
      </c>
      <c r="C6776" s="102" t="s">
        <v>8558</v>
      </c>
      <c r="D6776" s="102" t="s">
        <v>13548</v>
      </c>
      <c r="E6776" s="102" t="s">
        <v>13547</v>
      </c>
      <c r="F6776" s="260" t="s">
        <v>14007</v>
      </c>
      <c r="G6776" s="105">
        <v>16229</v>
      </c>
      <c r="H6776" s="102" t="s">
        <v>10191</v>
      </c>
      <c r="I6776" s="102" t="s">
        <v>11819</v>
      </c>
      <c r="J6776" s="102" t="s">
        <v>13549</v>
      </c>
      <c r="K6776" s="102"/>
      <c r="L6776" s="111"/>
      <c r="M6776" s="109">
        <v>2</v>
      </c>
      <c r="N6776" s="112" t="s">
        <v>13550</v>
      </c>
      <c r="O6776" s="102" t="s">
        <v>20529</v>
      </c>
      <c r="P6776" s="39" t="s">
        <v>20529</v>
      </c>
      <c r="Q6776" s="39" t="s">
        <v>20529</v>
      </c>
      <c r="R6776" s="109"/>
      <c r="S6776" s="102"/>
      <c r="T6776" s="102" t="s">
        <v>20547</v>
      </c>
      <c r="U6776" s="102" t="s">
        <v>2475</v>
      </c>
      <c r="V6776" s="136" t="s">
        <v>13551</v>
      </c>
      <c r="W6776" s="107"/>
      <c r="X6776" s="113"/>
    </row>
    <row r="6777" spans="1:24" ht="12.95" customHeight="1" x14ac:dyDescent="0.2">
      <c r="A6777" s="102">
        <v>2003</v>
      </c>
      <c r="B6777" s="102" t="s">
        <v>7318</v>
      </c>
      <c r="C6777" s="103" t="s">
        <v>6387</v>
      </c>
      <c r="D6777" s="102" t="s">
        <v>11097</v>
      </c>
      <c r="E6777" s="102" t="s">
        <v>5587</v>
      </c>
      <c r="F6777" s="104" t="s">
        <v>14834</v>
      </c>
      <c r="G6777" s="105">
        <v>15195</v>
      </c>
      <c r="H6777" s="102" t="s">
        <v>11819</v>
      </c>
      <c r="I6777" s="102" t="s">
        <v>10103</v>
      </c>
      <c r="J6777" s="102" t="s">
        <v>11098</v>
      </c>
      <c r="K6777" s="102"/>
      <c r="L6777" s="111"/>
      <c r="M6777" s="109">
        <v>1</v>
      </c>
      <c r="N6777" s="112">
        <v>10</v>
      </c>
      <c r="O6777" s="102" t="s">
        <v>15889</v>
      </c>
      <c r="P6777" s="39" t="s">
        <v>9125</v>
      </c>
      <c r="Q6777" s="39" t="s">
        <v>21564</v>
      </c>
      <c r="R6777" s="109"/>
      <c r="S6777" s="102"/>
      <c r="T6777" s="102" t="s">
        <v>7789</v>
      </c>
      <c r="U6777" s="102"/>
      <c r="V6777" s="109">
        <v>9.5</v>
      </c>
      <c r="W6777" s="107"/>
      <c r="X6777" s="113"/>
    </row>
    <row r="6778" spans="1:24" ht="12.95" customHeight="1" x14ac:dyDescent="0.2">
      <c r="A6778" s="102">
        <v>2003</v>
      </c>
      <c r="B6778" s="102" t="s">
        <v>7318</v>
      </c>
      <c r="C6778" s="102" t="s">
        <v>6387</v>
      </c>
      <c r="D6778" s="102" t="s">
        <v>2256</v>
      </c>
      <c r="E6778" s="102" t="s">
        <v>5588</v>
      </c>
      <c r="F6778" s="104" t="s">
        <v>14834</v>
      </c>
      <c r="G6778" s="105">
        <v>15584</v>
      </c>
      <c r="H6778" s="102" t="s">
        <v>13336</v>
      </c>
      <c r="I6778" s="102" t="s">
        <v>3805</v>
      </c>
      <c r="J6778" s="102" t="s">
        <v>11099</v>
      </c>
      <c r="K6778" s="102"/>
      <c r="L6778" s="111"/>
      <c r="M6778" s="109">
        <v>3</v>
      </c>
      <c r="N6778" s="108" t="s">
        <v>32818</v>
      </c>
      <c r="O6778" s="102" t="s">
        <v>28342</v>
      </c>
      <c r="P6778" s="39" t="s">
        <v>28341</v>
      </c>
      <c r="Q6778" s="39" t="s">
        <v>28343</v>
      </c>
      <c r="R6778" s="109"/>
      <c r="S6778" s="102" t="s">
        <v>11080</v>
      </c>
      <c r="T6778" s="102" t="s">
        <v>14962</v>
      </c>
      <c r="U6778" s="102" t="s">
        <v>28345</v>
      </c>
      <c r="V6778" s="109">
        <v>8</v>
      </c>
      <c r="W6778" s="107"/>
      <c r="X6778" s="113"/>
    </row>
    <row r="6779" spans="1:24" ht="12.95" customHeight="1" x14ac:dyDescent="0.2">
      <c r="A6779" s="102">
        <v>2003</v>
      </c>
      <c r="B6779" s="102" t="s">
        <v>7318</v>
      </c>
      <c r="C6779" s="102" t="s">
        <v>6387</v>
      </c>
      <c r="D6779" s="102" t="s">
        <v>2257</v>
      </c>
      <c r="E6779" s="102" t="s">
        <v>5589</v>
      </c>
      <c r="F6779" s="104" t="s">
        <v>14834</v>
      </c>
      <c r="G6779" s="105">
        <v>15584</v>
      </c>
      <c r="H6779" s="102" t="s">
        <v>13336</v>
      </c>
      <c r="I6779" s="102" t="s">
        <v>11819</v>
      </c>
      <c r="J6779" s="102" t="s">
        <v>11099</v>
      </c>
      <c r="K6779" s="102"/>
      <c r="L6779" s="111"/>
      <c r="M6779" s="109">
        <v>3</v>
      </c>
      <c r="N6779" s="112" t="s">
        <v>16107</v>
      </c>
      <c r="O6779" s="102" t="s">
        <v>28346</v>
      </c>
      <c r="P6779" s="39" t="s">
        <v>15906</v>
      </c>
      <c r="Q6779" s="39" t="s">
        <v>28347</v>
      </c>
      <c r="R6779" s="109"/>
      <c r="S6779" s="102" t="s">
        <v>11080</v>
      </c>
      <c r="T6779" s="102" t="s">
        <v>14962</v>
      </c>
      <c r="U6779" s="102" t="s">
        <v>28348</v>
      </c>
      <c r="V6779" s="109">
        <v>6.5</v>
      </c>
      <c r="W6779" s="107"/>
      <c r="X6779" s="113"/>
    </row>
    <row r="6780" spans="1:24" ht="12.95" customHeight="1" x14ac:dyDescent="0.2">
      <c r="A6780" s="102">
        <v>2003</v>
      </c>
      <c r="B6780" s="102" t="s">
        <v>7318</v>
      </c>
      <c r="C6780" s="102" t="s">
        <v>6387</v>
      </c>
      <c r="D6780" s="102" t="s">
        <v>12410</v>
      </c>
      <c r="E6780" s="102" t="s">
        <v>5590</v>
      </c>
      <c r="F6780" s="104" t="s">
        <v>14834</v>
      </c>
      <c r="G6780" s="105">
        <v>15585</v>
      </c>
      <c r="H6780" s="102" t="s">
        <v>13336</v>
      </c>
      <c r="I6780" s="102" t="s">
        <v>11819</v>
      </c>
      <c r="J6780" s="102" t="s">
        <v>531</v>
      </c>
      <c r="K6780" s="102"/>
      <c r="L6780" s="111"/>
      <c r="M6780" s="109">
        <v>4</v>
      </c>
      <c r="N6780" s="112" t="s">
        <v>18591</v>
      </c>
      <c r="O6780" s="102" t="s">
        <v>28349</v>
      </c>
      <c r="P6780" s="39" t="s">
        <v>162</v>
      </c>
      <c r="Q6780" s="39" t="s">
        <v>28350</v>
      </c>
      <c r="R6780" s="109"/>
      <c r="S6780" s="102"/>
      <c r="T6780" s="102" t="s">
        <v>14962</v>
      </c>
      <c r="U6780" s="102" t="s">
        <v>28344</v>
      </c>
      <c r="V6780" s="109">
        <v>6</v>
      </c>
      <c r="W6780" s="107"/>
      <c r="X6780" s="113"/>
    </row>
    <row r="6781" spans="1:24" ht="12.95" customHeight="1" x14ac:dyDescent="0.2">
      <c r="A6781" s="102">
        <v>2003</v>
      </c>
      <c r="B6781" s="102" t="s">
        <v>7318</v>
      </c>
      <c r="C6781" s="102" t="s">
        <v>6387</v>
      </c>
      <c r="D6781" s="111" t="s">
        <v>3127</v>
      </c>
      <c r="E6781" s="102" t="s">
        <v>5591</v>
      </c>
      <c r="F6781" s="104" t="s">
        <v>14834</v>
      </c>
      <c r="G6781" s="105">
        <v>15634</v>
      </c>
      <c r="H6781" s="102" t="s">
        <v>10103</v>
      </c>
      <c r="I6781" s="102" t="s">
        <v>11819</v>
      </c>
      <c r="J6781" s="102" t="s">
        <v>9568</v>
      </c>
      <c r="K6781" s="102"/>
      <c r="L6781" s="111" t="s">
        <v>8065</v>
      </c>
      <c r="M6781" s="109">
        <v>1</v>
      </c>
      <c r="N6781" s="112" t="s">
        <v>8687</v>
      </c>
      <c r="O6781" s="102" t="s">
        <v>3620</v>
      </c>
      <c r="P6781" s="39" t="s">
        <v>9125</v>
      </c>
      <c r="Q6781" s="39" t="s">
        <v>16868</v>
      </c>
      <c r="R6781" s="109"/>
      <c r="S6781" s="102" t="s">
        <v>8315</v>
      </c>
      <c r="T6781" s="102" t="s">
        <v>7789</v>
      </c>
      <c r="U6781" s="102" t="s">
        <v>28351</v>
      </c>
      <c r="V6781" s="109">
        <v>6.5</v>
      </c>
      <c r="W6781" s="107"/>
      <c r="X6781" s="113"/>
    </row>
    <row r="6782" spans="1:24" ht="12.95" customHeight="1" x14ac:dyDescent="0.2">
      <c r="A6782" s="102">
        <v>2003</v>
      </c>
      <c r="B6782" s="102" t="s">
        <v>7318</v>
      </c>
      <c r="C6782" s="102" t="s">
        <v>6387</v>
      </c>
      <c r="D6782" s="102" t="s">
        <v>3128</v>
      </c>
      <c r="E6782" s="102" t="s">
        <v>5592</v>
      </c>
      <c r="F6782" s="104" t="s">
        <v>14834</v>
      </c>
      <c r="G6782" s="105">
        <v>15691</v>
      </c>
      <c r="H6782" s="115" t="s">
        <v>31893</v>
      </c>
      <c r="I6782" s="102" t="s">
        <v>10103</v>
      </c>
      <c r="J6782" s="102" t="s">
        <v>14141</v>
      </c>
      <c r="K6782" s="102"/>
      <c r="L6782" s="111"/>
      <c r="M6782" s="109">
        <v>1</v>
      </c>
      <c r="N6782" s="108" t="s">
        <v>32023</v>
      </c>
      <c r="O6782" s="102" t="s">
        <v>13555</v>
      </c>
      <c r="P6782" s="39" t="s">
        <v>15928</v>
      </c>
      <c r="Q6782" s="39" t="s">
        <v>20995</v>
      </c>
      <c r="R6782" s="109"/>
      <c r="S6782" s="102" t="s">
        <v>8315</v>
      </c>
      <c r="T6782" s="102" t="s">
        <v>7789</v>
      </c>
      <c r="U6782" s="102" t="s">
        <v>10623</v>
      </c>
      <c r="V6782" s="109">
        <v>6.5</v>
      </c>
      <c r="W6782" s="107"/>
      <c r="X6782" s="113"/>
    </row>
    <row r="6783" spans="1:24" ht="12.95" customHeight="1" x14ac:dyDescent="0.2">
      <c r="A6783" s="102">
        <v>2003</v>
      </c>
      <c r="B6783" s="102" t="s">
        <v>7318</v>
      </c>
      <c r="C6783" s="102" t="s">
        <v>6387</v>
      </c>
      <c r="D6783" s="102" t="s">
        <v>14142</v>
      </c>
      <c r="E6783" s="102" t="s">
        <v>5593</v>
      </c>
      <c r="F6783" s="104" t="s">
        <v>14834</v>
      </c>
      <c r="G6783" s="105">
        <v>16032</v>
      </c>
      <c r="H6783" s="102" t="s">
        <v>2625</v>
      </c>
      <c r="I6783" s="102" t="s">
        <v>10191</v>
      </c>
      <c r="J6783" s="102" t="s">
        <v>14143</v>
      </c>
      <c r="K6783" s="102"/>
      <c r="L6783" s="111"/>
      <c r="M6783" s="109">
        <v>1</v>
      </c>
      <c r="N6783" s="108" t="s">
        <v>32783</v>
      </c>
      <c r="O6783" s="102" t="s">
        <v>3620</v>
      </c>
      <c r="P6783" s="39" t="s">
        <v>9125</v>
      </c>
      <c r="Q6783" s="39" t="s">
        <v>19695</v>
      </c>
      <c r="R6783" s="109"/>
      <c r="S6783" s="102"/>
      <c r="T6783" s="102" t="s">
        <v>20545</v>
      </c>
      <c r="U6783" s="102" t="s">
        <v>21296</v>
      </c>
      <c r="V6783" s="109">
        <v>6.5</v>
      </c>
      <c r="W6783" s="107"/>
      <c r="X6783" s="113"/>
    </row>
    <row r="6784" spans="1:24" ht="12.95" customHeight="1" x14ac:dyDescent="0.2">
      <c r="A6784" s="102">
        <v>2003</v>
      </c>
      <c r="B6784" s="102" t="s">
        <v>7318</v>
      </c>
      <c r="C6784" s="102" t="s">
        <v>6387</v>
      </c>
      <c r="D6784" s="102" t="s">
        <v>7398</v>
      </c>
      <c r="E6784" s="102" t="s">
        <v>5594</v>
      </c>
      <c r="F6784" s="104" t="s">
        <v>14834</v>
      </c>
      <c r="G6784" s="105">
        <v>16250</v>
      </c>
      <c r="H6784" s="102" t="s">
        <v>11819</v>
      </c>
      <c r="I6784" s="102" t="s">
        <v>30710</v>
      </c>
      <c r="J6784" s="102" t="s">
        <v>7399</v>
      </c>
      <c r="K6784" s="102"/>
      <c r="L6784" s="111"/>
      <c r="M6784" s="109">
        <v>1</v>
      </c>
      <c r="N6784" s="108" t="s">
        <v>32819</v>
      </c>
      <c r="O6784" s="102" t="s">
        <v>8076</v>
      </c>
      <c r="P6784" s="39" t="s">
        <v>162</v>
      </c>
      <c r="Q6784" s="39" t="s">
        <v>17425</v>
      </c>
      <c r="R6784" s="109"/>
      <c r="S6784" s="102"/>
      <c r="T6784" s="102" t="s">
        <v>7789</v>
      </c>
      <c r="U6784" s="102" t="s">
        <v>28352</v>
      </c>
      <c r="V6784" s="109">
        <v>8</v>
      </c>
      <c r="W6784" s="107"/>
      <c r="X6784" s="113"/>
    </row>
    <row r="6785" spans="1:24" ht="12.95" customHeight="1" x14ac:dyDescent="0.2">
      <c r="A6785" s="102">
        <v>2003</v>
      </c>
      <c r="B6785" s="102" t="s">
        <v>7318</v>
      </c>
      <c r="C6785" s="102" t="s">
        <v>6387</v>
      </c>
      <c r="D6785" s="102" t="s">
        <v>1036</v>
      </c>
      <c r="E6785" s="102" t="s">
        <v>5595</v>
      </c>
      <c r="F6785" s="104" t="s">
        <v>14834</v>
      </c>
      <c r="G6785" s="105">
        <v>16287</v>
      </c>
      <c r="H6785" s="102" t="s">
        <v>13336</v>
      </c>
      <c r="I6785" s="102" t="s">
        <v>4890</v>
      </c>
      <c r="J6785" s="102" t="s">
        <v>1037</v>
      </c>
      <c r="K6785" s="102"/>
      <c r="L6785" s="111"/>
      <c r="M6785" s="109">
        <v>3</v>
      </c>
      <c r="N6785" s="112" t="s">
        <v>17388</v>
      </c>
      <c r="O6785" s="102" t="s">
        <v>19099</v>
      </c>
      <c r="P6785" s="39" t="s">
        <v>162</v>
      </c>
      <c r="Q6785" s="39" t="s">
        <v>21657</v>
      </c>
      <c r="R6785" s="109"/>
      <c r="S6785" s="102" t="s">
        <v>11080</v>
      </c>
      <c r="T6785" s="102" t="s">
        <v>20547</v>
      </c>
      <c r="U6785" s="102" t="s">
        <v>18592</v>
      </c>
      <c r="V6785" s="109">
        <v>7</v>
      </c>
      <c r="W6785" s="107"/>
      <c r="X6785" s="113"/>
    </row>
    <row r="6786" spans="1:24" ht="12.95" customHeight="1" x14ac:dyDescent="0.2">
      <c r="A6786" s="102">
        <v>2003</v>
      </c>
      <c r="B6786" s="102" t="s">
        <v>7318</v>
      </c>
      <c r="C6786" s="102" t="s">
        <v>6387</v>
      </c>
      <c r="D6786" s="102" t="s">
        <v>1992</v>
      </c>
      <c r="E6786" s="102" t="s">
        <v>5596</v>
      </c>
      <c r="F6786" s="104" t="s">
        <v>14834</v>
      </c>
      <c r="G6786" s="105">
        <v>16303</v>
      </c>
      <c r="H6786" s="102" t="s">
        <v>30710</v>
      </c>
      <c r="I6786" s="102" t="s">
        <v>11819</v>
      </c>
      <c r="J6786" s="102" t="s">
        <v>10742</v>
      </c>
      <c r="K6786" s="102"/>
      <c r="L6786" s="111"/>
      <c r="M6786" s="109">
        <v>1</v>
      </c>
      <c r="N6786" s="108" t="s">
        <v>31129</v>
      </c>
      <c r="O6786" s="102" t="s">
        <v>12252</v>
      </c>
      <c r="P6786" s="39"/>
      <c r="Q6786" s="39" t="s">
        <v>19473</v>
      </c>
      <c r="R6786" s="109"/>
      <c r="S6786" s="102"/>
      <c r="T6786" s="102" t="s">
        <v>7789</v>
      </c>
      <c r="U6786" s="102" t="s">
        <v>28353</v>
      </c>
      <c r="V6786" s="109">
        <v>7</v>
      </c>
      <c r="W6786" s="107"/>
      <c r="X6786" s="113"/>
    </row>
    <row r="6787" spans="1:24" ht="12.95" customHeight="1" x14ac:dyDescent="0.2">
      <c r="A6787" s="102">
        <v>2003</v>
      </c>
      <c r="B6787" s="102" t="s">
        <v>7318</v>
      </c>
      <c r="C6787" s="102" t="s">
        <v>6387</v>
      </c>
      <c r="D6787" s="102" t="s">
        <v>4104</v>
      </c>
      <c r="E6787" s="102" t="s">
        <v>14631</v>
      </c>
      <c r="F6787" s="104" t="s">
        <v>14834</v>
      </c>
      <c r="G6787" s="105">
        <v>16424</v>
      </c>
      <c r="H6787" s="102" t="s">
        <v>11819</v>
      </c>
      <c r="I6787" s="102" t="s">
        <v>10191</v>
      </c>
      <c r="J6787" s="102" t="s">
        <v>1666</v>
      </c>
      <c r="K6787" s="102"/>
      <c r="L6787" s="111"/>
      <c r="M6787" s="109">
        <v>2</v>
      </c>
      <c r="N6787" s="112" t="s">
        <v>18593</v>
      </c>
      <c r="O6787" s="102" t="s">
        <v>3620</v>
      </c>
      <c r="P6787" s="39"/>
      <c r="Q6787" s="39" t="s">
        <v>16894</v>
      </c>
      <c r="R6787" s="109"/>
      <c r="S6787" s="102"/>
      <c r="T6787" s="102" t="s">
        <v>20547</v>
      </c>
      <c r="U6787" s="102"/>
      <c r="V6787" s="109">
        <v>7</v>
      </c>
      <c r="W6787" s="107"/>
      <c r="X6787" s="113"/>
    </row>
    <row r="6788" spans="1:24" ht="12.95" customHeight="1" x14ac:dyDescent="0.2">
      <c r="A6788" s="115">
        <v>2003</v>
      </c>
      <c r="B6788" s="102" t="s">
        <v>7318</v>
      </c>
      <c r="C6788" s="102" t="s">
        <v>6387</v>
      </c>
      <c r="D6788" s="102" t="s">
        <v>2337</v>
      </c>
      <c r="E6788" s="102" t="s">
        <v>14632</v>
      </c>
      <c r="F6788" s="114" t="s">
        <v>6406</v>
      </c>
      <c r="G6788" s="105">
        <v>16556</v>
      </c>
      <c r="H6788" s="102" t="s">
        <v>4890</v>
      </c>
      <c r="I6788" s="102" t="s">
        <v>10103</v>
      </c>
      <c r="J6788" s="102" t="s">
        <v>7665</v>
      </c>
      <c r="K6788" s="102"/>
      <c r="L6788" s="111"/>
      <c r="M6788" s="109">
        <v>4</v>
      </c>
      <c r="N6788" s="112" t="s">
        <v>16772</v>
      </c>
      <c r="O6788" s="102" t="s">
        <v>5985</v>
      </c>
      <c r="P6788" s="39" t="s">
        <v>8076</v>
      </c>
      <c r="Q6788" s="39" t="s">
        <v>28354</v>
      </c>
      <c r="R6788" s="109"/>
      <c r="S6788" s="102"/>
      <c r="T6788" s="102" t="s">
        <v>7789</v>
      </c>
      <c r="U6788" s="102" t="s">
        <v>28355</v>
      </c>
      <c r="V6788" s="109">
        <v>8</v>
      </c>
      <c r="W6788" s="107"/>
      <c r="X6788" s="113"/>
    </row>
    <row r="6789" spans="1:24" ht="12.95" customHeight="1" x14ac:dyDescent="0.2">
      <c r="A6789" s="102">
        <v>2003</v>
      </c>
      <c r="B6789" s="102" t="s">
        <v>7318</v>
      </c>
      <c r="C6789" s="102" t="s">
        <v>11994</v>
      </c>
      <c r="D6789" s="111" t="s">
        <v>5901</v>
      </c>
      <c r="E6789" s="115" t="s">
        <v>5899</v>
      </c>
      <c r="F6789" s="104" t="s">
        <v>14834</v>
      </c>
      <c r="G6789" s="105">
        <v>15150</v>
      </c>
      <c r="H6789" s="102" t="s">
        <v>10103</v>
      </c>
      <c r="I6789" s="102" t="s">
        <v>11819</v>
      </c>
      <c r="J6789" s="102" t="s">
        <v>19796</v>
      </c>
      <c r="K6789" s="102"/>
      <c r="L6789" s="111" t="s">
        <v>8996</v>
      </c>
      <c r="M6789" s="102">
        <v>1</v>
      </c>
      <c r="N6789" s="112">
        <v>11</v>
      </c>
      <c r="O6789" s="102" t="s">
        <v>16798</v>
      </c>
      <c r="P6789" s="102"/>
      <c r="Q6789" s="102"/>
      <c r="R6789" s="102"/>
      <c r="S6789" s="102"/>
      <c r="T6789" s="102" t="s">
        <v>7789</v>
      </c>
      <c r="U6789" s="102"/>
      <c r="V6789" s="102">
        <v>5</v>
      </c>
      <c r="W6789" s="102"/>
      <c r="X6789" s="324"/>
    </row>
    <row r="6790" spans="1:24" ht="12.95" customHeight="1" x14ac:dyDescent="0.2">
      <c r="A6790" s="102">
        <v>2003</v>
      </c>
      <c r="B6790" s="102" t="s">
        <v>7318</v>
      </c>
      <c r="C6790" s="102" t="s">
        <v>11994</v>
      </c>
      <c r="D6790" s="111" t="s">
        <v>4102</v>
      </c>
      <c r="E6790" s="115" t="s">
        <v>5900</v>
      </c>
      <c r="F6790" s="104" t="s">
        <v>14834</v>
      </c>
      <c r="G6790" s="105">
        <v>15940</v>
      </c>
      <c r="H6790" s="102" t="s">
        <v>10103</v>
      </c>
      <c r="I6790" s="102" t="s">
        <v>11819</v>
      </c>
      <c r="J6790" s="102" t="s">
        <v>19797</v>
      </c>
      <c r="K6790" s="102"/>
      <c r="L6790" s="111" t="s">
        <v>6306</v>
      </c>
      <c r="M6790" s="102">
        <v>0.35</v>
      </c>
      <c r="N6790" s="125">
        <v>1</v>
      </c>
      <c r="O6790" s="102"/>
      <c r="P6790" s="102"/>
      <c r="Q6790" s="102" t="s">
        <v>19798</v>
      </c>
      <c r="R6790" s="102"/>
      <c r="S6790" s="102"/>
      <c r="T6790" s="102" t="s">
        <v>7789</v>
      </c>
      <c r="U6790" s="102"/>
      <c r="V6790" s="102">
        <v>4</v>
      </c>
      <c r="W6790" s="102"/>
      <c r="X6790" s="324"/>
    </row>
    <row r="6791" spans="1:24" ht="12.95" customHeight="1" x14ac:dyDescent="0.2">
      <c r="A6791" s="115">
        <v>2005</v>
      </c>
      <c r="B6791" s="102" t="s">
        <v>7318</v>
      </c>
      <c r="C6791" s="103" t="s">
        <v>6073</v>
      </c>
      <c r="D6791" s="111" t="s">
        <v>10868</v>
      </c>
      <c r="E6791" s="102" t="s">
        <v>3682</v>
      </c>
      <c r="F6791" s="102" t="s">
        <v>14834</v>
      </c>
      <c r="G6791" s="105">
        <v>14878</v>
      </c>
      <c r="H6791" s="102" t="s">
        <v>5011</v>
      </c>
      <c r="I6791" s="102" t="s">
        <v>2625</v>
      </c>
      <c r="J6791" s="102" t="s">
        <v>3732</v>
      </c>
      <c r="K6791" s="102"/>
      <c r="L6791" s="111" t="s">
        <v>41713</v>
      </c>
      <c r="M6791" s="109">
        <v>2</v>
      </c>
      <c r="N6791" s="112" t="s">
        <v>16065</v>
      </c>
      <c r="O6791" s="102" t="s">
        <v>16022</v>
      </c>
      <c r="P6791" s="39"/>
      <c r="Q6791" s="39" t="s">
        <v>18013</v>
      </c>
      <c r="R6791" s="109"/>
      <c r="S6791" s="102" t="s">
        <v>8315</v>
      </c>
      <c r="T6791" s="102" t="s">
        <v>28337</v>
      </c>
      <c r="U6791" s="102" t="s">
        <v>28356</v>
      </c>
      <c r="V6791" s="109">
        <v>8.5</v>
      </c>
      <c r="W6791" s="107"/>
      <c r="X6791" s="113"/>
    </row>
    <row r="6792" spans="1:24" ht="12.95" customHeight="1" x14ac:dyDescent="0.2">
      <c r="A6792" s="115">
        <v>2005</v>
      </c>
      <c r="B6792" s="102" t="s">
        <v>7318</v>
      </c>
      <c r="C6792" s="102" t="s">
        <v>6073</v>
      </c>
      <c r="D6792" s="102" t="s">
        <v>3734</v>
      </c>
      <c r="E6792" s="102" t="s">
        <v>3733</v>
      </c>
      <c r="F6792" s="104" t="s">
        <v>14834</v>
      </c>
      <c r="G6792" s="105">
        <v>15080</v>
      </c>
      <c r="H6792" s="102" t="s">
        <v>30867</v>
      </c>
      <c r="I6792" s="102" t="s">
        <v>11819</v>
      </c>
      <c r="J6792" s="102" t="s">
        <v>6492</v>
      </c>
      <c r="K6792" s="102"/>
      <c r="L6792" s="111"/>
      <c r="M6792" s="109">
        <v>3</v>
      </c>
      <c r="N6792" s="108" t="s">
        <v>32820</v>
      </c>
      <c r="O6792" s="109" t="s">
        <v>19627</v>
      </c>
      <c r="P6792" s="193" t="s">
        <v>10189</v>
      </c>
      <c r="Q6792" s="193" t="s">
        <v>19550</v>
      </c>
      <c r="R6792" s="109"/>
      <c r="S6792" s="102" t="s">
        <v>9435</v>
      </c>
      <c r="T6792" s="102" t="s">
        <v>14962</v>
      </c>
      <c r="U6792" s="102" t="s">
        <v>28357</v>
      </c>
      <c r="V6792" s="109">
        <v>6.5</v>
      </c>
      <c r="W6792" s="107"/>
      <c r="X6792" s="113"/>
    </row>
    <row r="6793" spans="1:24" ht="12.95" customHeight="1" x14ac:dyDescent="0.2">
      <c r="A6793" s="115">
        <v>2005</v>
      </c>
      <c r="B6793" s="102" t="s">
        <v>7318</v>
      </c>
      <c r="C6793" s="102" t="s">
        <v>6073</v>
      </c>
      <c r="D6793" s="102" t="s">
        <v>7466</v>
      </c>
      <c r="E6793" s="102" t="s">
        <v>7465</v>
      </c>
      <c r="F6793" s="104" t="s">
        <v>14834</v>
      </c>
      <c r="G6793" s="105">
        <v>15441</v>
      </c>
      <c r="H6793" s="102" t="s">
        <v>30996</v>
      </c>
      <c r="I6793" s="102" t="s">
        <v>2625</v>
      </c>
      <c r="J6793" s="102" t="s">
        <v>4881</v>
      </c>
      <c r="K6793" s="102"/>
      <c r="L6793" s="111"/>
      <c r="M6793" s="109">
        <v>1</v>
      </c>
      <c r="N6793" s="108" t="s">
        <v>32064</v>
      </c>
      <c r="O6793" s="109"/>
      <c r="P6793" s="193"/>
      <c r="Q6793" s="193" t="s">
        <v>15832</v>
      </c>
      <c r="R6793" s="109"/>
      <c r="S6793" s="102"/>
      <c r="T6793" s="102" t="s">
        <v>20545</v>
      </c>
      <c r="U6793" s="102" t="s">
        <v>21296</v>
      </c>
      <c r="V6793" s="109">
        <v>7</v>
      </c>
      <c r="W6793" s="107"/>
      <c r="X6793" s="113"/>
    </row>
    <row r="6794" spans="1:24" ht="12.95" customHeight="1" x14ac:dyDescent="0.2">
      <c r="A6794" s="115">
        <v>2005</v>
      </c>
      <c r="B6794" s="102" t="s">
        <v>7318</v>
      </c>
      <c r="C6794" s="102" t="s">
        <v>6073</v>
      </c>
      <c r="D6794" s="111" t="s">
        <v>7468</v>
      </c>
      <c r="E6794" s="102" t="s">
        <v>7467</v>
      </c>
      <c r="F6794" s="104" t="s">
        <v>14834</v>
      </c>
      <c r="G6794" s="105">
        <v>15193</v>
      </c>
      <c r="H6794" s="102" t="s">
        <v>11819</v>
      </c>
      <c r="I6794" s="102" t="s">
        <v>10103</v>
      </c>
      <c r="J6794" s="102" t="s">
        <v>7469</v>
      </c>
      <c r="K6794" s="102"/>
      <c r="L6794" s="111" t="s">
        <v>10538</v>
      </c>
      <c r="M6794" s="109">
        <v>3</v>
      </c>
      <c r="N6794" s="112" t="s">
        <v>18594</v>
      </c>
      <c r="O6794" s="109" t="s">
        <v>21061</v>
      </c>
      <c r="P6794" s="193" t="s">
        <v>8076</v>
      </c>
      <c r="Q6794" s="193" t="s">
        <v>28358</v>
      </c>
      <c r="R6794" s="109"/>
      <c r="S6794" s="102"/>
      <c r="T6794" s="102" t="s">
        <v>7789</v>
      </c>
      <c r="U6794" s="102" t="s">
        <v>28359</v>
      </c>
      <c r="V6794" s="109">
        <v>8.5</v>
      </c>
      <c r="W6794" s="107"/>
      <c r="X6794" s="113"/>
    </row>
    <row r="6795" spans="1:24" ht="12.95" customHeight="1" x14ac:dyDescent="0.2">
      <c r="A6795" s="115">
        <v>2005</v>
      </c>
      <c r="B6795" s="102" t="s">
        <v>7318</v>
      </c>
      <c r="C6795" s="102" t="s">
        <v>6073</v>
      </c>
      <c r="D6795" s="111" t="s">
        <v>9277</v>
      </c>
      <c r="E6795" s="102" t="s">
        <v>6219</v>
      </c>
      <c r="F6795" s="104" t="s">
        <v>14834</v>
      </c>
      <c r="G6795" s="105">
        <v>15897</v>
      </c>
      <c r="H6795" s="102" t="s">
        <v>10103</v>
      </c>
      <c r="I6795" s="102" t="s">
        <v>11819</v>
      </c>
      <c r="J6795" s="115" t="s">
        <v>9278</v>
      </c>
      <c r="K6795" s="102"/>
      <c r="L6795" s="111" t="s">
        <v>13809</v>
      </c>
      <c r="M6795" s="109">
        <v>1</v>
      </c>
      <c r="N6795" s="108" t="s">
        <v>32821</v>
      </c>
      <c r="O6795" s="109" t="s">
        <v>15889</v>
      </c>
      <c r="P6795" s="193" t="s">
        <v>9125</v>
      </c>
      <c r="Q6795" s="193" t="s">
        <v>19527</v>
      </c>
      <c r="R6795" s="109"/>
      <c r="S6795" s="102"/>
      <c r="T6795" s="102" t="s">
        <v>7789</v>
      </c>
      <c r="U6795" s="102" t="s">
        <v>5329</v>
      </c>
      <c r="V6795" s="109">
        <v>4.5</v>
      </c>
      <c r="W6795" s="107"/>
      <c r="X6795" s="113"/>
    </row>
    <row r="6796" spans="1:24" ht="12.95" customHeight="1" x14ac:dyDescent="0.2">
      <c r="A6796" s="115">
        <v>2005</v>
      </c>
      <c r="B6796" s="102" t="s">
        <v>7318</v>
      </c>
      <c r="C6796" s="102" t="s">
        <v>6073</v>
      </c>
      <c r="D6796" s="111" t="s">
        <v>714</v>
      </c>
      <c r="E6796" s="102" t="s">
        <v>6220</v>
      </c>
      <c r="F6796" s="123" t="s">
        <v>10085</v>
      </c>
      <c r="G6796" s="105">
        <v>15901</v>
      </c>
      <c r="H6796" s="102" t="s">
        <v>13336</v>
      </c>
      <c r="I6796" s="102" t="s">
        <v>11819</v>
      </c>
      <c r="J6796" s="102" t="s">
        <v>12941</v>
      </c>
      <c r="K6796" s="102"/>
      <c r="L6796" s="111" t="s">
        <v>10437</v>
      </c>
      <c r="M6796" s="109">
        <v>1</v>
      </c>
      <c r="N6796" s="108" t="s">
        <v>2399</v>
      </c>
      <c r="O6796" s="109" t="s">
        <v>9160</v>
      </c>
      <c r="P6796" s="193" t="s">
        <v>162</v>
      </c>
      <c r="Q6796" s="193" t="s">
        <v>16887</v>
      </c>
      <c r="R6796" s="109"/>
      <c r="S6796" s="102" t="s">
        <v>8315</v>
      </c>
      <c r="T6796" s="102" t="s">
        <v>21275</v>
      </c>
      <c r="U6796" s="102" t="s">
        <v>18595</v>
      </c>
      <c r="V6796" s="109">
        <v>6</v>
      </c>
      <c r="W6796" s="107"/>
      <c r="X6796" s="113"/>
    </row>
    <row r="6797" spans="1:24" ht="12.95" customHeight="1" x14ac:dyDescent="0.2">
      <c r="A6797" s="115">
        <v>2005</v>
      </c>
      <c r="B6797" s="102" t="s">
        <v>7318</v>
      </c>
      <c r="C6797" s="102" t="s">
        <v>6073</v>
      </c>
      <c r="D6797" s="111" t="s">
        <v>2461</v>
      </c>
      <c r="E6797" s="102" t="s">
        <v>6221</v>
      </c>
      <c r="F6797" s="123" t="s">
        <v>10085</v>
      </c>
      <c r="G6797" s="105">
        <v>15902</v>
      </c>
      <c r="H6797" s="102" t="s">
        <v>11819</v>
      </c>
      <c r="I6797" s="102" t="s">
        <v>13336</v>
      </c>
      <c r="J6797" s="102" t="s">
        <v>12941</v>
      </c>
      <c r="K6797" s="102"/>
      <c r="L6797" s="111" t="s">
        <v>10912</v>
      </c>
      <c r="M6797" s="109">
        <v>1</v>
      </c>
      <c r="N6797" s="108" t="s">
        <v>2399</v>
      </c>
      <c r="O6797" s="109" t="s">
        <v>12252</v>
      </c>
      <c r="P6797" s="193" t="s">
        <v>162</v>
      </c>
      <c r="Q6797" s="193" t="s">
        <v>15923</v>
      </c>
      <c r="R6797" s="109"/>
      <c r="S6797" s="102" t="s">
        <v>11080</v>
      </c>
      <c r="T6797" s="102" t="s">
        <v>21275</v>
      </c>
      <c r="U6797" s="102" t="s">
        <v>11933</v>
      </c>
      <c r="V6797" s="109">
        <v>6</v>
      </c>
      <c r="W6797" s="107"/>
      <c r="X6797" s="113"/>
    </row>
    <row r="6798" spans="1:24" ht="12.95" customHeight="1" x14ac:dyDescent="0.2">
      <c r="A6798" s="115">
        <v>2005</v>
      </c>
      <c r="B6798" s="102" t="s">
        <v>7318</v>
      </c>
      <c r="C6798" s="102" t="s">
        <v>6073</v>
      </c>
      <c r="D6798" s="102" t="s">
        <v>14331</v>
      </c>
      <c r="E6798" s="102" t="s">
        <v>14255</v>
      </c>
      <c r="F6798" s="123" t="s">
        <v>10085</v>
      </c>
      <c r="G6798" s="105">
        <v>15903</v>
      </c>
      <c r="H6798" s="102" t="s">
        <v>11819</v>
      </c>
      <c r="I6798" s="102" t="s">
        <v>13336</v>
      </c>
      <c r="J6798" s="102" t="s">
        <v>12941</v>
      </c>
      <c r="K6798" s="102"/>
      <c r="L6798" s="111"/>
      <c r="M6798" s="109">
        <v>1</v>
      </c>
      <c r="N6798" s="108" t="s">
        <v>2399</v>
      </c>
      <c r="O6798" s="109" t="s">
        <v>12721</v>
      </c>
      <c r="P6798" s="193" t="s">
        <v>13301</v>
      </c>
      <c r="Q6798" s="193" t="s">
        <v>16887</v>
      </c>
      <c r="R6798" s="109"/>
      <c r="S6798" s="102"/>
      <c r="T6798" s="102" t="s">
        <v>21275</v>
      </c>
      <c r="U6798" s="102" t="s">
        <v>11933</v>
      </c>
      <c r="V6798" s="109">
        <v>6.5</v>
      </c>
      <c r="W6798" s="107"/>
      <c r="X6798" s="113"/>
    </row>
    <row r="6799" spans="1:24" ht="12.95" customHeight="1" x14ac:dyDescent="0.2">
      <c r="A6799" s="115">
        <v>2005</v>
      </c>
      <c r="B6799" s="102" t="s">
        <v>7318</v>
      </c>
      <c r="C6799" s="102" t="s">
        <v>6073</v>
      </c>
      <c r="D6799" s="111" t="s">
        <v>14257</v>
      </c>
      <c r="E6799" s="102" t="s">
        <v>14256</v>
      </c>
      <c r="F6799" s="104" t="s">
        <v>14834</v>
      </c>
      <c r="G6799" s="105">
        <v>16251</v>
      </c>
      <c r="H6799" s="102" t="s">
        <v>11819</v>
      </c>
      <c r="I6799" s="102" t="s">
        <v>10103</v>
      </c>
      <c r="J6799" s="102" t="s">
        <v>14258</v>
      </c>
      <c r="K6799" s="102"/>
      <c r="L6799" s="111" t="s">
        <v>13811</v>
      </c>
      <c r="M6799" s="109">
        <v>2</v>
      </c>
      <c r="N6799" s="112" t="s">
        <v>15954</v>
      </c>
      <c r="O6799" s="109" t="s">
        <v>17391</v>
      </c>
      <c r="P6799" s="193"/>
      <c r="Q6799" s="193" t="s">
        <v>18206</v>
      </c>
      <c r="R6799" s="109"/>
      <c r="S6799" s="102"/>
      <c r="T6799" s="102" t="s">
        <v>7789</v>
      </c>
      <c r="U6799" s="102" t="s">
        <v>28360</v>
      </c>
      <c r="V6799" s="109">
        <v>5.5</v>
      </c>
      <c r="W6799" s="107"/>
      <c r="X6799" s="113"/>
    </row>
    <row r="6800" spans="1:24" ht="12.95" customHeight="1" x14ac:dyDescent="0.2">
      <c r="A6800" s="115">
        <v>2005</v>
      </c>
      <c r="B6800" s="102" t="s">
        <v>7318</v>
      </c>
      <c r="C6800" s="102" t="s">
        <v>6073</v>
      </c>
      <c r="D6800" s="102" t="s">
        <v>11428</v>
      </c>
      <c r="E6800" s="102" t="s">
        <v>14259</v>
      </c>
      <c r="F6800" s="104" t="s">
        <v>14834</v>
      </c>
      <c r="G6800" s="105">
        <v>16275</v>
      </c>
      <c r="H6800" s="102" t="s">
        <v>11819</v>
      </c>
      <c r="I6800" s="102" t="s">
        <v>30989</v>
      </c>
      <c r="J6800" s="102" t="s">
        <v>14260</v>
      </c>
      <c r="K6800" s="102"/>
      <c r="L6800" s="111"/>
      <c r="M6800" s="109">
        <v>1</v>
      </c>
      <c r="N6800" s="112">
        <v>10</v>
      </c>
      <c r="O6800" s="109" t="s">
        <v>16499</v>
      </c>
      <c r="P6800" s="193"/>
      <c r="Q6800" s="193" t="s">
        <v>19131</v>
      </c>
      <c r="R6800" s="109"/>
      <c r="S6800" s="102" t="s">
        <v>8315</v>
      </c>
      <c r="T6800" s="102" t="s">
        <v>21275</v>
      </c>
      <c r="U6800" s="102" t="s">
        <v>2477</v>
      </c>
      <c r="V6800" s="109">
        <v>6.5</v>
      </c>
      <c r="W6800" s="107"/>
      <c r="X6800" s="113"/>
    </row>
    <row r="6801" spans="1:24" ht="12.95" customHeight="1" x14ac:dyDescent="0.2">
      <c r="A6801" s="115">
        <v>2005</v>
      </c>
      <c r="B6801" s="102" t="s">
        <v>7318</v>
      </c>
      <c r="C6801" s="102" t="s">
        <v>6073</v>
      </c>
      <c r="D6801" s="102" t="s">
        <v>5895</v>
      </c>
      <c r="E6801" s="102" t="s">
        <v>14261</v>
      </c>
      <c r="F6801" s="104" t="s">
        <v>14834</v>
      </c>
      <c r="G6801" s="105">
        <v>16526</v>
      </c>
      <c r="H6801" s="102" t="s">
        <v>11819</v>
      </c>
      <c r="I6801" s="102" t="s">
        <v>10191</v>
      </c>
      <c r="J6801" s="102" t="s">
        <v>1092</v>
      </c>
      <c r="K6801" s="102"/>
      <c r="L6801" s="111"/>
      <c r="M6801" s="109">
        <v>1</v>
      </c>
      <c r="N6801" s="112" t="s">
        <v>8247</v>
      </c>
      <c r="O6801" s="109" t="s">
        <v>17422</v>
      </c>
      <c r="P6801" s="193"/>
      <c r="Q6801" s="193" t="s">
        <v>19571</v>
      </c>
      <c r="R6801" s="109"/>
      <c r="S6801" s="102"/>
      <c r="T6801" s="102" t="s">
        <v>20546</v>
      </c>
      <c r="U6801" s="102" t="s">
        <v>28202</v>
      </c>
      <c r="V6801" s="109">
        <v>6.5</v>
      </c>
      <c r="W6801" s="107"/>
      <c r="X6801" s="113"/>
    </row>
    <row r="6802" spans="1:24" ht="12.95" customHeight="1" x14ac:dyDescent="0.2">
      <c r="A6802" s="115">
        <v>2005</v>
      </c>
      <c r="B6802" s="102" t="s">
        <v>7318</v>
      </c>
      <c r="C6802" s="102" t="s">
        <v>6073</v>
      </c>
      <c r="D6802" s="102" t="s">
        <v>11820</v>
      </c>
      <c r="E6802" s="102" t="s">
        <v>1093</v>
      </c>
      <c r="F6802" s="104" t="s">
        <v>14834</v>
      </c>
      <c r="G6802" s="105">
        <v>16597</v>
      </c>
      <c r="H6802" s="102" t="s">
        <v>30867</v>
      </c>
      <c r="I6802" s="102" t="s">
        <v>2625</v>
      </c>
      <c r="J6802" s="102" t="s">
        <v>9353</v>
      </c>
      <c r="K6802" s="102"/>
      <c r="L6802" s="111"/>
      <c r="M6802" s="109">
        <v>0.75</v>
      </c>
      <c r="N6802" s="108">
        <v>35</v>
      </c>
      <c r="O6802" s="109"/>
      <c r="P6802" s="193"/>
      <c r="Q6802" s="193" t="s">
        <v>27176</v>
      </c>
      <c r="R6802" s="109"/>
      <c r="S6802" s="102" t="s">
        <v>9435</v>
      </c>
      <c r="T6802" s="102" t="s">
        <v>20545</v>
      </c>
      <c r="U6802" s="102" t="s">
        <v>28361</v>
      </c>
      <c r="V6802" s="109">
        <v>6.5</v>
      </c>
      <c r="W6802" s="107"/>
      <c r="X6802" s="113"/>
    </row>
    <row r="6803" spans="1:24" ht="12.95" customHeight="1" x14ac:dyDescent="0.2">
      <c r="A6803" s="115">
        <v>2005</v>
      </c>
      <c r="B6803" s="102" t="s">
        <v>7318</v>
      </c>
      <c r="C6803" s="102" t="s">
        <v>6073</v>
      </c>
      <c r="D6803" s="111" t="s">
        <v>5077</v>
      </c>
      <c r="E6803" s="102" t="s">
        <v>1667</v>
      </c>
      <c r="F6803" s="104" t="s">
        <v>14834</v>
      </c>
      <c r="G6803" s="105">
        <v>15262</v>
      </c>
      <c r="H6803" s="102" t="s">
        <v>10103</v>
      </c>
      <c r="I6803" s="102" t="s">
        <v>11819</v>
      </c>
      <c r="J6803" s="115" t="s">
        <v>5078</v>
      </c>
      <c r="K6803" s="102"/>
      <c r="L6803" s="111" t="s">
        <v>10539</v>
      </c>
      <c r="M6803" s="109">
        <v>0.5</v>
      </c>
      <c r="N6803" s="108">
        <v>47</v>
      </c>
      <c r="O6803" s="109" t="s">
        <v>12252</v>
      </c>
      <c r="P6803" s="193"/>
      <c r="Q6803" s="193" t="s">
        <v>21024</v>
      </c>
      <c r="R6803" s="109"/>
      <c r="S6803" s="102"/>
      <c r="T6803" s="102" t="s">
        <v>7789</v>
      </c>
      <c r="U6803" s="102" t="s">
        <v>16549</v>
      </c>
      <c r="V6803" s="109">
        <v>4.5</v>
      </c>
      <c r="W6803" s="107"/>
      <c r="X6803" s="113"/>
    </row>
    <row r="6804" spans="1:24" ht="12.95" customHeight="1" x14ac:dyDescent="0.2">
      <c r="A6804" s="115">
        <v>2005</v>
      </c>
      <c r="B6804" s="102" t="s">
        <v>7318</v>
      </c>
      <c r="C6804" s="102" t="s">
        <v>6073</v>
      </c>
      <c r="D6804" s="102" t="s">
        <v>14533</v>
      </c>
      <c r="E6804" s="102" t="s">
        <v>18596</v>
      </c>
      <c r="F6804" s="123" t="s">
        <v>10085</v>
      </c>
      <c r="G6804" s="105">
        <v>15900</v>
      </c>
      <c r="H6804" s="102" t="s">
        <v>3805</v>
      </c>
      <c r="I6804" s="102" t="s">
        <v>13336</v>
      </c>
      <c r="J6804" s="102" t="s">
        <v>12941</v>
      </c>
      <c r="K6804" s="102"/>
      <c r="L6804" s="111"/>
      <c r="M6804" s="109">
        <v>1</v>
      </c>
      <c r="N6804" s="112" t="s">
        <v>2399</v>
      </c>
      <c r="O6804" s="109" t="s">
        <v>20529</v>
      </c>
      <c r="P6804" s="109" t="s">
        <v>20529</v>
      </c>
      <c r="Q6804" s="109" t="s">
        <v>20529</v>
      </c>
      <c r="R6804" s="109" t="s">
        <v>7035</v>
      </c>
      <c r="S6804" s="102"/>
      <c r="T6804" s="102" t="s">
        <v>21275</v>
      </c>
      <c r="U6804" s="102" t="s">
        <v>18597</v>
      </c>
      <c r="V6804" s="109" t="s">
        <v>14532</v>
      </c>
      <c r="W6804" s="107"/>
      <c r="X6804" s="113"/>
    </row>
    <row r="6805" spans="1:24" ht="12.95" customHeight="1" x14ac:dyDescent="0.2">
      <c r="A6805" s="115">
        <v>2005</v>
      </c>
      <c r="B6805" s="102" t="s">
        <v>7318</v>
      </c>
      <c r="C6805" s="102" t="s">
        <v>6073</v>
      </c>
      <c r="D6805" s="102" t="s">
        <v>12754</v>
      </c>
      <c r="E6805" s="102" t="s">
        <v>18598</v>
      </c>
      <c r="F6805" s="123" t="s">
        <v>10085</v>
      </c>
      <c r="G6805" s="105">
        <v>15902</v>
      </c>
      <c r="H6805" s="102" t="s">
        <v>3805</v>
      </c>
      <c r="I6805" s="102" t="s">
        <v>13336</v>
      </c>
      <c r="J6805" s="102" t="s">
        <v>12941</v>
      </c>
      <c r="K6805" s="102"/>
      <c r="L6805" s="111"/>
      <c r="M6805" s="109">
        <v>1</v>
      </c>
      <c r="N6805" s="112" t="s">
        <v>2399</v>
      </c>
      <c r="O6805" s="109" t="s">
        <v>20529</v>
      </c>
      <c r="P6805" s="109" t="s">
        <v>20529</v>
      </c>
      <c r="Q6805" s="109" t="s">
        <v>20529</v>
      </c>
      <c r="R6805" s="109"/>
      <c r="S6805" s="102"/>
      <c r="T6805" s="102" t="s">
        <v>21275</v>
      </c>
      <c r="U6805" s="102" t="s">
        <v>14535</v>
      </c>
      <c r="V6805" s="109" t="s">
        <v>13408</v>
      </c>
      <c r="W6805" s="107"/>
      <c r="X6805" s="113"/>
    </row>
    <row r="6806" spans="1:24" ht="12.95" customHeight="1" x14ac:dyDescent="0.2">
      <c r="A6806" s="115">
        <v>2005</v>
      </c>
      <c r="B6806" s="102" t="s">
        <v>7318</v>
      </c>
      <c r="C6806" s="102" t="s">
        <v>6073</v>
      </c>
      <c r="D6806" s="102" t="s">
        <v>14534</v>
      </c>
      <c r="E6806" s="102" t="s">
        <v>18599</v>
      </c>
      <c r="F6806" s="123" t="s">
        <v>10085</v>
      </c>
      <c r="G6806" s="105">
        <v>15902</v>
      </c>
      <c r="H6806" s="102" t="s">
        <v>3805</v>
      </c>
      <c r="I6806" s="102" t="s">
        <v>13336</v>
      </c>
      <c r="J6806" s="102" t="s">
        <v>12941</v>
      </c>
      <c r="K6806" s="102"/>
      <c r="L6806" s="111"/>
      <c r="M6806" s="109">
        <v>1</v>
      </c>
      <c r="N6806" s="112" t="s">
        <v>2399</v>
      </c>
      <c r="O6806" s="109" t="s">
        <v>20529</v>
      </c>
      <c r="P6806" s="109" t="s">
        <v>20529</v>
      </c>
      <c r="Q6806" s="109" t="s">
        <v>20529</v>
      </c>
      <c r="R6806" s="109"/>
      <c r="S6806" s="102"/>
      <c r="T6806" s="102" t="s">
        <v>21275</v>
      </c>
      <c r="U6806" s="102" t="s">
        <v>18597</v>
      </c>
      <c r="V6806" s="109" t="s">
        <v>9868</v>
      </c>
      <c r="W6806" s="107"/>
      <c r="X6806" s="113"/>
    </row>
    <row r="6807" spans="1:24" ht="12.95" customHeight="1" x14ac:dyDescent="0.2">
      <c r="A6807" s="102">
        <v>2006</v>
      </c>
      <c r="B6807" s="102" t="s">
        <v>7318</v>
      </c>
      <c r="C6807" s="103" t="s">
        <v>3507</v>
      </c>
      <c r="D6807" s="102" t="s">
        <v>9386</v>
      </c>
      <c r="E6807" s="102">
        <v>122</v>
      </c>
      <c r="F6807" s="104" t="s">
        <v>14834</v>
      </c>
      <c r="G6807" s="105">
        <v>16431</v>
      </c>
      <c r="H6807" s="102" t="s">
        <v>10103</v>
      </c>
      <c r="I6807" s="102" t="s">
        <v>31838</v>
      </c>
      <c r="J6807" s="102" t="s">
        <v>9387</v>
      </c>
      <c r="K6807" s="102"/>
      <c r="L6807" s="111"/>
      <c r="M6807" s="109">
        <v>0.5</v>
      </c>
      <c r="N6807" s="108">
        <v>51</v>
      </c>
      <c r="O6807" s="109" t="s">
        <v>15959</v>
      </c>
      <c r="P6807" s="193"/>
      <c r="Q6807" s="193" t="s">
        <v>19627</v>
      </c>
      <c r="R6807" s="109"/>
      <c r="S6807" s="102"/>
      <c r="T6807" s="102" t="s">
        <v>7789</v>
      </c>
      <c r="U6807" s="102" t="s">
        <v>28362</v>
      </c>
      <c r="V6807" s="109">
        <v>5.5</v>
      </c>
      <c r="W6807" s="107"/>
      <c r="X6807" s="113"/>
    </row>
    <row r="6808" spans="1:24" ht="12.95" customHeight="1" x14ac:dyDescent="0.2">
      <c r="A6808" s="128"/>
      <c r="B6808" s="128" t="s">
        <v>7318</v>
      </c>
      <c r="C6808" s="102" t="s">
        <v>3507</v>
      </c>
      <c r="D6808" s="128" t="s">
        <v>28363</v>
      </c>
      <c r="E6808" s="128" t="s">
        <v>1667</v>
      </c>
      <c r="F6808" s="104" t="s">
        <v>14834</v>
      </c>
      <c r="G6808" s="105">
        <v>15262</v>
      </c>
      <c r="H6808" s="102" t="s">
        <v>10103</v>
      </c>
      <c r="I6808" s="102" t="s">
        <v>11819</v>
      </c>
      <c r="J6808" s="102" t="s">
        <v>5078</v>
      </c>
      <c r="K6808" s="102"/>
      <c r="L6808" s="111"/>
      <c r="M6808" s="109">
        <v>0.5</v>
      </c>
      <c r="N6808" s="108">
        <v>42</v>
      </c>
      <c r="O6808" s="109" t="s">
        <v>12252</v>
      </c>
      <c r="P6808" s="193" t="s">
        <v>9125</v>
      </c>
      <c r="Q6808" s="193" t="s">
        <v>21024</v>
      </c>
      <c r="R6808" s="109"/>
      <c r="S6808" s="102"/>
      <c r="T6808" s="102" t="s">
        <v>7789</v>
      </c>
      <c r="U6808" s="102" t="s">
        <v>16549</v>
      </c>
      <c r="V6808" s="109">
        <v>6.5</v>
      </c>
      <c r="W6808" s="107"/>
      <c r="X6808" s="113"/>
    </row>
    <row r="6809" spans="1:24" ht="12.95" customHeight="1" x14ac:dyDescent="0.2">
      <c r="A6809" s="102">
        <v>2006</v>
      </c>
      <c r="B6809" s="102" t="s">
        <v>7318</v>
      </c>
      <c r="C6809" s="102" t="s">
        <v>3507</v>
      </c>
      <c r="D6809" s="111" t="s">
        <v>6866</v>
      </c>
      <c r="E6809" s="102" t="s">
        <v>1668</v>
      </c>
      <c r="F6809" s="104" t="s">
        <v>14834</v>
      </c>
      <c r="G6809" s="105">
        <v>15263</v>
      </c>
      <c r="H6809" s="102" t="s">
        <v>10103</v>
      </c>
      <c r="I6809" s="102" t="s">
        <v>11819</v>
      </c>
      <c r="J6809" s="102" t="s">
        <v>6867</v>
      </c>
      <c r="K6809" s="102"/>
      <c r="L6809" s="111" t="s">
        <v>2219</v>
      </c>
      <c r="M6809" s="109">
        <v>0.5</v>
      </c>
      <c r="N6809" s="108">
        <v>42</v>
      </c>
      <c r="O6809" s="109"/>
      <c r="P6809" s="193" t="s">
        <v>9125</v>
      </c>
      <c r="Q6809" s="193" t="s">
        <v>16873</v>
      </c>
      <c r="R6809" s="109"/>
      <c r="S6809" s="102"/>
      <c r="T6809" s="102" t="s">
        <v>7789</v>
      </c>
      <c r="U6809" s="102" t="s">
        <v>16631</v>
      </c>
      <c r="V6809" s="109">
        <v>6.5</v>
      </c>
      <c r="W6809" s="107"/>
      <c r="X6809" s="113"/>
    </row>
    <row r="6810" spans="1:24" ht="12.95" customHeight="1" x14ac:dyDescent="0.2">
      <c r="A6810" s="102">
        <v>2006</v>
      </c>
      <c r="B6810" s="102" t="s">
        <v>7318</v>
      </c>
      <c r="C6810" s="102" t="s">
        <v>3507</v>
      </c>
      <c r="D6810" s="111" t="s">
        <v>12245</v>
      </c>
      <c r="E6810" s="102" t="s">
        <v>13147</v>
      </c>
      <c r="F6810" s="104" t="s">
        <v>14834</v>
      </c>
      <c r="G6810" s="105">
        <v>15264</v>
      </c>
      <c r="H6810" s="102" t="s">
        <v>10103</v>
      </c>
      <c r="I6810" s="102" t="s">
        <v>11819</v>
      </c>
      <c r="J6810" s="102" t="s">
        <v>12246</v>
      </c>
      <c r="K6810" s="102"/>
      <c r="L6810" s="111" t="s">
        <v>13307</v>
      </c>
      <c r="M6810" s="109">
        <v>1</v>
      </c>
      <c r="N6810" s="108" t="s">
        <v>32024</v>
      </c>
      <c r="O6810" s="109" t="s">
        <v>3620</v>
      </c>
      <c r="P6810" s="193" t="s">
        <v>9125</v>
      </c>
      <c r="Q6810" s="193" t="s">
        <v>16525</v>
      </c>
      <c r="R6810" s="109"/>
      <c r="S6810" s="102"/>
      <c r="T6810" s="102" t="s">
        <v>7789</v>
      </c>
      <c r="U6810" s="102" t="s">
        <v>20625</v>
      </c>
      <c r="V6810" s="109">
        <v>6.5</v>
      </c>
      <c r="W6810" s="107"/>
      <c r="X6810" s="113"/>
    </row>
    <row r="6811" spans="1:24" ht="12.95" customHeight="1" x14ac:dyDescent="0.2">
      <c r="A6811" s="102">
        <v>2006</v>
      </c>
      <c r="B6811" s="102" t="s">
        <v>7318</v>
      </c>
      <c r="C6811" s="102" t="s">
        <v>3507</v>
      </c>
      <c r="D6811" s="111" t="s">
        <v>12247</v>
      </c>
      <c r="E6811" s="102" t="s">
        <v>13148</v>
      </c>
      <c r="F6811" s="104" t="s">
        <v>14834</v>
      </c>
      <c r="G6811" s="105">
        <v>15265</v>
      </c>
      <c r="H6811" s="102" t="s">
        <v>11819</v>
      </c>
      <c r="I6811" s="102" t="s">
        <v>10103</v>
      </c>
      <c r="J6811" s="115" t="s">
        <v>12248</v>
      </c>
      <c r="K6811" s="102"/>
      <c r="L6811" s="111" t="s">
        <v>4598</v>
      </c>
      <c r="M6811" s="109">
        <v>0.5</v>
      </c>
      <c r="N6811" s="108">
        <v>20</v>
      </c>
      <c r="O6811" s="109" t="s">
        <v>162</v>
      </c>
      <c r="P6811" s="193"/>
      <c r="Q6811" s="193" t="s">
        <v>16814</v>
      </c>
      <c r="R6811" s="109"/>
      <c r="S6811" s="102"/>
      <c r="T6811" s="102" t="s">
        <v>7789</v>
      </c>
      <c r="U6811" s="102" t="s">
        <v>20773</v>
      </c>
      <c r="V6811" s="109">
        <v>5.5</v>
      </c>
      <c r="W6811" s="107"/>
      <c r="X6811" s="113"/>
    </row>
    <row r="6812" spans="1:24" ht="12.95" customHeight="1" x14ac:dyDescent="0.2">
      <c r="A6812" s="102">
        <v>2006</v>
      </c>
      <c r="B6812" s="102" t="s">
        <v>7318</v>
      </c>
      <c r="C6812" s="102" t="s">
        <v>3507</v>
      </c>
      <c r="D6812" s="102" t="s">
        <v>12249</v>
      </c>
      <c r="E6812" s="102" t="s">
        <v>13149</v>
      </c>
      <c r="F6812" s="104" t="s">
        <v>14834</v>
      </c>
      <c r="G6812" s="105">
        <v>15594</v>
      </c>
      <c r="H6812" s="102" t="s">
        <v>11819</v>
      </c>
      <c r="I6812" s="102" t="s">
        <v>10103</v>
      </c>
      <c r="J6812" s="102" t="s">
        <v>410</v>
      </c>
      <c r="K6812" s="102"/>
      <c r="L6812" s="111"/>
      <c r="M6812" s="109">
        <v>0.75</v>
      </c>
      <c r="N6812" s="108" t="s">
        <v>411</v>
      </c>
      <c r="O6812" s="109" t="s">
        <v>15959</v>
      </c>
      <c r="P6812" s="193"/>
      <c r="Q6812" s="193" t="s">
        <v>16096</v>
      </c>
      <c r="R6812" s="109"/>
      <c r="S6812" s="102"/>
      <c r="T6812" s="102" t="s">
        <v>7789</v>
      </c>
      <c r="U6812" s="102"/>
      <c r="V6812" s="109">
        <v>5.5</v>
      </c>
      <c r="W6812" s="107"/>
      <c r="X6812" s="113"/>
    </row>
    <row r="6813" spans="1:24" ht="12.95" customHeight="1" x14ac:dyDescent="0.2">
      <c r="A6813" s="102">
        <v>2006</v>
      </c>
      <c r="B6813" s="102" t="s">
        <v>7318</v>
      </c>
      <c r="C6813" s="102" t="s">
        <v>3507</v>
      </c>
      <c r="D6813" s="102" t="s">
        <v>6962</v>
      </c>
      <c r="E6813" s="102" t="s">
        <v>13150</v>
      </c>
      <c r="F6813" s="104" t="s">
        <v>14834</v>
      </c>
      <c r="G6813" s="105">
        <v>15841</v>
      </c>
      <c r="H6813" s="115" t="s">
        <v>32735</v>
      </c>
      <c r="I6813" s="234" t="s">
        <v>31175</v>
      </c>
      <c r="J6813" s="102" t="s">
        <v>412</v>
      </c>
      <c r="K6813" s="102"/>
      <c r="L6813" s="111"/>
      <c r="M6813" s="109">
        <v>1</v>
      </c>
      <c r="N6813" s="108" t="s">
        <v>32025</v>
      </c>
      <c r="O6813" s="109" t="s">
        <v>12252</v>
      </c>
      <c r="P6813" s="193"/>
      <c r="Q6813" s="193" t="s">
        <v>15945</v>
      </c>
      <c r="R6813" s="109"/>
      <c r="S6813" s="102"/>
      <c r="T6813" s="102" t="s">
        <v>20542</v>
      </c>
      <c r="U6813" s="102" t="s">
        <v>28364</v>
      </c>
      <c r="V6813" s="109">
        <v>6.5</v>
      </c>
      <c r="W6813" s="107"/>
      <c r="X6813" s="113"/>
    </row>
    <row r="6814" spans="1:24" ht="12.95" customHeight="1" x14ac:dyDescent="0.2">
      <c r="A6814" s="102">
        <v>2006</v>
      </c>
      <c r="B6814" s="102" t="s">
        <v>7318</v>
      </c>
      <c r="C6814" s="102" t="s">
        <v>3507</v>
      </c>
      <c r="D6814" s="102" t="s">
        <v>5444</v>
      </c>
      <c r="E6814" s="102" t="s">
        <v>13173</v>
      </c>
      <c r="F6814" s="104" t="s">
        <v>14834</v>
      </c>
      <c r="G6814" s="105">
        <v>15985</v>
      </c>
      <c r="H6814" s="234" t="s">
        <v>31175</v>
      </c>
      <c r="I6814" s="102" t="s">
        <v>30710</v>
      </c>
      <c r="J6814" s="102" t="s">
        <v>5445</v>
      </c>
      <c r="K6814" s="102"/>
      <c r="L6814" s="111"/>
      <c r="M6814" s="109">
        <v>1</v>
      </c>
      <c r="N6814" s="108" t="s">
        <v>32822</v>
      </c>
      <c r="O6814" s="109"/>
      <c r="P6814" s="193"/>
      <c r="Q6814" s="193" t="s">
        <v>20784</v>
      </c>
      <c r="R6814" s="109"/>
      <c r="S6814" s="102"/>
      <c r="T6814" s="102" t="s">
        <v>20542</v>
      </c>
      <c r="U6814" s="102" t="s">
        <v>16986</v>
      </c>
      <c r="V6814" s="109">
        <v>5.5</v>
      </c>
      <c r="W6814" s="107"/>
      <c r="X6814" s="113"/>
    </row>
    <row r="6815" spans="1:24" ht="12.95" customHeight="1" x14ac:dyDescent="0.2">
      <c r="A6815" s="102">
        <v>2006</v>
      </c>
      <c r="B6815" s="102" t="s">
        <v>7318</v>
      </c>
      <c r="C6815" s="102" t="s">
        <v>3507</v>
      </c>
      <c r="D6815" s="102" t="s">
        <v>4101</v>
      </c>
      <c r="E6815" s="102" t="s">
        <v>13174</v>
      </c>
      <c r="F6815" s="104" t="s">
        <v>14834</v>
      </c>
      <c r="G6815" s="105">
        <v>16019</v>
      </c>
      <c r="H6815" s="234" t="s">
        <v>31175</v>
      </c>
      <c r="I6815" s="102" t="s">
        <v>30710</v>
      </c>
      <c r="J6815" s="102" t="s">
        <v>5445</v>
      </c>
      <c r="K6815" s="102"/>
      <c r="L6815" s="111"/>
      <c r="M6815" s="109">
        <v>3</v>
      </c>
      <c r="N6815" s="112" t="s">
        <v>18600</v>
      </c>
      <c r="O6815" s="109"/>
      <c r="P6815" s="193"/>
      <c r="Q6815" s="193" t="s">
        <v>19531</v>
      </c>
      <c r="R6815" s="109"/>
      <c r="S6815" s="102"/>
      <c r="T6815" s="102" t="s">
        <v>20542</v>
      </c>
      <c r="U6815" s="102" t="s">
        <v>28365</v>
      </c>
      <c r="V6815" s="109">
        <v>6.5</v>
      </c>
      <c r="W6815" s="107"/>
      <c r="X6815" s="113"/>
    </row>
    <row r="6816" spans="1:24" ht="12.95" customHeight="1" x14ac:dyDescent="0.2">
      <c r="A6816" s="102">
        <v>2006</v>
      </c>
      <c r="B6816" s="102" t="s">
        <v>7318</v>
      </c>
      <c r="C6816" s="102" t="s">
        <v>3507</v>
      </c>
      <c r="D6816" s="111" t="s">
        <v>10506</v>
      </c>
      <c r="E6816" s="102" t="s">
        <v>7554</v>
      </c>
      <c r="F6816" s="104" t="s">
        <v>14834</v>
      </c>
      <c r="G6816" s="105">
        <v>16414</v>
      </c>
      <c r="H6816" s="102" t="s">
        <v>11819</v>
      </c>
      <c r="I6816" s="102" t="s">
        <v>10103</v>
      </c>
      <c r="J6816" s="102" t="s">
        <v>14890</v>
      </c>
      <c r="K6816" s="102"/>
      <c r="L6816" s="111" t="s">
        <v>13810</v>
      </c>
      <c r="M6816" s="109">
        <v>2</v>
      </c>
      <c r="N6816" s="108" t="s">
        <v>32823</v>
      </c>
      <c r="O6816" s="109" t="s">
        <v>16982</v>
      </c>
      <c r="P6816" s="193" t="s">
        <v>9125</v>
      </c>
      <c r="Q6816" s="193" t="s">
        <v>19131</v>
      </c>
      <c r="R6816" s="109"/>
      <c r="S6816" s="102"/>
      <c r="T6816" s="102" t="s">
        <v>7789</v>
      </c>
      <c r="U6816" s="102" t="s">
        <v>7960</v>
      </c>
      <c r="V6816" s="109">
        <v>8</v>
      </c>
      <c r="W6816" s="107"/>
      <c r="X6816" s="113"/>
    </row>
    <row r="6817" spans="1:24" ht="12.95" customHeight="1" x14ac:dyDescent="0.2">
      <c r="A6817" s="102">
        <v>2006</v>
      </c>
      <c r="B6817" s="102" t="s">
        <v>7318</v>
      </c>
      <c r="C6817" s="102" t="s">
        <v>3507</v>
      </c>
      <c r="D6817" s="102" t="s">
        <v>13968</v>
      </c>
      <c r="E6817" s="102" t="s">
        <v>7555</v>
      </c>
      <c r="F6817" s="104" t="s">
        <v>14834</v>
      </c>
      <c r="G6817" s="105">
        <v>16465</v>
      </c>
      <c r="H6817" s="102" t="s">
        <v>11819</v>
      </c>
      <c r="I6817" s="102" t="s">
        <v>10103</v>
      </c>
      <c r="J6817" s="102" t="s">
        <v>5446</v>
      </c>
      <c r="K6817" s="102"/>
      <c r="L6817" s="111"/>
      <c r="M6817" s="109">
        <v>1</v>
      </c>
      <c r="N6817" s="112" t="s">
        <v>2482</v>
      </c>
      <c r="O6817" s="109" t="s">
        <v>17511</v>
      </c>
      <c r="P6817" s="193" t="s">
        <v>162</v>
      </c>
      <c r="Q6817" s="193" t="s">
        <v>15913</v>
      </c>
      <c r="R6817" s="109"/>
      <c r="S6817" s="102"/>
      <c r="T6817" s="102" t="s">
        <v>7789</v>
      </c>
      <c r="U6817" s="102" t="s">
        <v>18383</v>
      </c>
      <c r="V6817" s="109">
        <v>8</v>
      </c>
      <c r="W6817" s="107"/>
      <c r="X6817" s="113"/>
    </row>
    <row r="6818" spans="1:24" ht="12.95" customHeight="1" x14ac:dyDescent="0.2">
      <c r="A6818" s="102">
        <v>2006</v>
      </c>
      <c r="B6818" s="102" t="s">
        <v>7318</v>
      </c>
      <c r="C6818" s="102" t="s">
        <v>3507</v>
      </c>
      <c r="D6818" s="102" t="s">
        <v>2283</v>
      </c>
      <c r="E6818" s="102" t="s">
        <v>7556</v>
      </c>
      <c r="F6818" s="104" t="s">
        <v>14834</v>
      </c>
      <c r="G6818" s="105">
        <v>16565</v>
      </c>
      <c r="H6818" s="102" t="s">
        <v>30710</v>
      </c>
      <c r="I6818" s="234" t="s">
        <v>31175</v>
      </c>
      <c r="J6818" s="102" t="s">
        <v>12884</v>
      </c>
      <c r="K6818" s="102"/>
      <c r="L6818" s="111"/>
      <c r="M6818" s="109">
        <v>2</v>
      </c>
      <c r="N6818" s="112" t="s">
        <v>18601</v>
      </c>
      <c r="O6818" s="109"/>
      <c r="P6818" s="193"/>
      <c r="Q6818" s="193" t="s">
        <v>21025</v>
      </c>
      <c r="R6818" s="109"/>
      <c r="S6818" s="102"/>
      <c r="T6818" s="102" t="s">
        <v>20542</v>
      </c>
      <c r="U6818" s="102" t="s">
        <v>16986</v>
      </c>
      <c r="V6818" s="109">
        <v>7.5</v>
      </c>
      <c r="W6818" s="107"/>
      <c r="X6818" s="113"/>
    </row>
    <row r="6819" spans="1:24" ht="12.95" customHeight="1" x14ac:dyDescent="0.2">
      <c r="A6819" s="102">
        <v>2010</v>
      </c>
      <c r="B6819" s="102" t="s">
        <v>7318</v>
      </c>
      <c r="C6819" s="103" t="s">
        <v>6499</v>
      </c>
      <c r="D6819" s="102" t="s">
        <v>14381</v>
      </c>
      <c r="E6819" s="102" t="s">
        <v>6500</v>
      </c>
      <c r="F6819" s="104" t="s">
        <v>14834</v>
      </c>
      <c r="G6819" s="105">
        <v>14492</v>
      </c>
      <c r="H6819" s="102" t="s">
        <v>30796</v>
      </c>
      <c r="I6819" s="234" t="s">
        <v>11819</v>
      </c>
      <c r="J6819" s="102" t="s">
        <v>63</v>
      </c>
      <c r="K6819" s="102"/>
      <c r="L6819" s="111"/>
      <c r="M6819" s="109">
        <v>2</v>
      </c>
      <c r="N6819" s="112" t="s">
        <v>18130</v>
      </c>
      <c r="O6819" s="109" t="s">
        <v>16121</v>
      </c>
      <c r="P6819" s="193"/>
      <c r="Q6819" s="193" t="s">
        <v>16751</v>
      </c>
      <c r="R6819" s="109"/>
      <c r="S6819" s="102"/>
      <c r="T6819" s="102" t="s">
        <v>20541</v>
      </c>
      <c r="U6819" s="102" t="s">
        <v>18179</v>
      </c>
      <c r="V6819" s="109">
        <v>5.5</v>
      </c>
      <c r="W6819" s="107"/>
      <c r="X6819" s="113"/>
    </row>
    <row r="6820" spans="1:24" ht="12.95" customHeight="1" x14ac:dyDescent="0.2">
      <c r="A6820" s="102">
        <v>2010</v>
      </c>
      <c r="B6820" s="102" t="s">
        <v>7318</v>
      </c>
      <c r="C6820" s="102" t="s">
        <v>6499</v>
      </c>
      <c r="D6820" s="111" t="s">
        <v>14623</v>
      </c>
      <c r="E6820" s="102" t="s">
        <v>6501</v>
      </c>
      <c r="F6820" s="104" t="s">
        <v>14834</v>
      </c>
      <c r="G6820" s="105">
        <v>14759</v>
      </c>
      <c r="H6820" s="102" t="s">
        <v>13336</v>
      </c>
      <c r="I6820" s="102" t="s">
        <v>4890</v>
      </c>
      <c r="J6820" s="102" t="s">
        <v>4172</v>
      </c>
      <c r="K6820" s="102"/>
      <c r="L6820" s="111" t="s">
        <v>8861</v>
      </c>
      <c r="M6820" s="109">
        <v>3</v>
      </c>
      <c r="N6820" s="112" t="s">
        <v>16593</v>
      </c>
      <c r="O6820" s="102" t="s">
        <v>17422</v>
      </c>
      <c r="P6820" s="39" t="s">
        <v>15889</v>
      </c>
      <c r="Q6820" s="39" t="s">
        <v>19571</v>
      </c>
      <c r="R6820" s="109"/>
      <c r="S6820" s="102" t="s">
        <v>8315</v>
      </c>
      <c r="T6820" s="102" t="s">
        <v>28757</v>
      </c>
      <c r="U6820" s="102" t="s">
        <v>28366</v>
      </c>
      <c r="V6820" s="109">
        <v>7.5</v>
      </c>
      <c r="W6820" s="107"/>
      <c r="X6820" s="113"/>
    </row>
    <row r="6821" spans="1:24" ht="12.95" customHeight="1" x14ac:dyDescent="0.2">
      <c r="A6821" s="102">
        <v>2010</v>
      </c>
      <c r="B6821" s="102" t="s">
        <v>7318</v>
      </c>
      <c r="C6821" s="102" t="s">
        <v>6499</v>
      </c>
      <c r="D6821" s="102" t="s">
        <v>10011</v>
      </c>
      <c r="E6821" s="102" t="s">
        <v>6502</v>
      </c>
      <c r="F6821" s="104" t="s">
        <v>14834</v>
      </c>
      <c r="G6821" s="105">
        <v>15266</v>
      </c>
      <c r="H6821" s="102" t="s">
        <v>10103</v>
      </c>
      <c r="I6821" s="102" t="s">
        <v>11819</v>
      </c>
      <c r="J6821" s="102" t="s">
        <v>2108</v>
      </c>
      <c r="K6821" s="102"/>
      <c r="L6821" s="111"/>
      <c r="M6821" s="109">
        <v>1</v>
      </c>
      <c r="N6821" s="112">
        <v>19</v>
      </c>
      <c r="O6821" s="109" t="s">
        <v>5985</v>
      </c>
      <c r="P6821" s="193" t="s">
        <v>9125</v>
      </c>
      <c r="Q6821" s="193" t="s">
        <v>16560</v>
      </c>
      <c r="R6821" s="109"/>
      <c r="S6821" s="102"/>
      <c r="T6821" s="102" t="s">
        <v>7789</v>
      </c>
      <c r="U6821" s="102" t="s">
        <v>28367</v>
      </c>
      <c r="V6821" s="109">
        <v>5.5</v>
      </c>
      <c r="W6821" s="107"/>
      <c r="X6821" s="113"/>
    </row>
    <row r="6822" spans="1:24" ht="12.95" customHeight="1" x14ac:dyDescent="0.2">
      <c r="A6822" s="102">
        <v>2010</v>
      </c>
      <c r="B6822" s="102" t="s">
        <v>7318</v>
      </c>
      <c r="C6822" s="102" t="s">
        <v>6499</v>
      </c>
      <c r="D6822" s="111" t="s">
        <v>6038</v>
      </c>
      <c r="E6822" s="102" t="s">
        <v>6503</v>
      </c>
      <c r="F6822" s="104" t="s">
        <v>14834</v>
      </c>
      <c r="G6822" s="105">
        <v>15592</v>
      </c>
      <c r="H6822" s="102" t="s">
        <v>2625</v>
      </c>
      <c r="I6822" s="102" t="s">
        <v>30867</v>
      </c>
      <c r="J6822" s="102" t="s">
        <v>12347</v>
      </c>
      <c r="K6822" s="102"/>
      <c r="L6822" s="111" t="s">
        <v>8789</v>
      </c>
      <c r="M6822" s="109">
        <v>0.5</v>
      </c>
      <c r="N6822" s="108">
        <v>36</v>
      </c>
      <c r="O6822" s="102"/>
      <c r="P6822" s="39"/>
      <c r="Q6822" s="39" t="s">
        <v>15870</v>
      </c>
      <c r="R6822" s="109"/>
      <c r="S6822" s="102"/>
      <c r="T6822" s="102" t="s">
        <v>21291</v>
      </c>
      <c r="U6822" s="102" t="s">
        <v>6868</v>
      </c>
      <c r="V6822" s="109">
        <v>6.5</v>
      </c>
      <c r="W6822" s="107"/>
      <c r="X6822" s="113"/>
    </row>
    <row r="6823" spans="1:24" ht="12.95" customHeight="1" x14ac:dyDescent="0.2">
      <c r="A6823" s="102">
        <v>2010</v>
      </c>
      <c r="B6823" s="102" t="s">
        <v>7318</v>
      </c>
      <c r="C6823" s="102" t="s">
        <v>6499</v>
      </c>
      <c r="D6823" s="102" t="s">
        <v>11629</v>
      </c>
      <c r="E6823" s="102" t="s">
        <v>6504</v>
      </c>
      <c r="F6823" s="104" t="s">
        <v>14834</v>
      </c>
      <c r="G6823" s="105">
        <v>15666</v>
      </c>
      <c r="H6823" s="102" t="s">
        <v>2625</v>
      </c>
      <c r="I6823" s="102" t="s">
        <v>10191</v>
      </c>
      <c r="J6823" s="102" t="s">
        <v>12348</v>
      </c>
      <c r="K6823" s="102"/>
      <c r="L6823" s="111"/>
      <c r="M6823" s="109">
        <v>1</v>
      </c>
      <c r="N6823" s="112">
        <v>37</v>
      </c>
      <c r="O6823" s="109"/>
      <c r="P6823" s="193"/>
      <c r="Q6823" s="193" t="s">
        <v>16828</v>
      </c>
      <c r="R6823" s="109"/>
      <c r="S6823" s="102"/>
      <c r="T6823" s="102" t="s">
        <v>21291</v>
      </c>
      <c r="U6823" s="102" t="s">
        <v>21332</v>
      </c>
      <c r="V6823" s="109">
        <v>9</v>
      </c>
      <c r="W6823" s="107"/>
      <c r="X6823" s="113"/>
    </row>
    <row r="6824" spans="1:24" ht="12.95" customHeight="1" x14ac:dyDescent="0.2">
      <c r="A6824" s="102">
        <v>2010</v>
      </c>
      <c r="B6824" s="102" t="s">
        <v>7318</v>
      </c>
      <c r="C6824" s="102" t="s">
        <v>6499</v>
      </c>
      <c r="D6824" s="111" t="s">
        <v>4495</v>
      </c>
      <c r="E6824" s="102" t="s">
        <v>6505</v>
      </c>
      <c r="F6824" s="104" t="s">
        <v>14834</v>
      </c>
      <c r="G6824" s="105">
        <v>15892</v>
      </c>
      <c r="H6824" s="102" t="s">
        <v>10103</v>
      </c>
      <c r="I6824" s="102" t="s">
        <v>11819</v>
      </c>
      <c r="J6824" s="102" t="s">
        <v>2708</v>
      </c>
      <c r="K6824" s="102"/>
      <c r="L6824" s="111" t="s">
        <v>8786</v>
      </c>
      <c r="M6824" s="109">
        <v>2</v>
      </c>
      <c r="N6824" s="112" t="s">
        <v>18199</v>
      </c>
      <c r="O6824" s="102" t="s">
        <v>16852</v>
      </c>
      <c r="P6824" s="39"/>
      <c r="Q6824" s="39" t="s">
        <v>16831</v>
      </c>
      <c r="R6824" s="109"/>
      <c r="S6824" s="102"/>
      <c r="T6824" s="102" t="s">
        <v>7789</v>
      </c>
      <c r="U6824" s="102" t="s">
        <v>28368</v>
      </c>
      <c r="V6824" s="109">
        <v>5.5</v>
      </c>
      <c r="W6824" s="107"/>
      <c r="X6824" s="113"/>
    </row>
    <row r="6825" spans="1:24" ht="12.95" customHeight="1" x14ac:dyDescent="0.2">
      <c r="A6825" s="102">
        <v>2010</v>
      </c>
      <c r="B6825" s="102" t="s">
        <v>7318</v>
      </c>
      <c r="C6825" s="102" t="s">
        <v>6499</v>
      </c>
      <c r="D6825" s="111" t="s">
        <v>11630</v>
      </c>
      <c r="E6825" s="102" t="s">
        <v>6506</v>
      </c>
      <c r="F6825" s="104" t="s">
        <v>14834</v>
      </c>
      <c r="G6825" s="105">
        <v>16099</v>
      </c>
      <c r="H6825" s="102" t="s">
        <v>10103</v>
      </c>
      <c r="I6825" s="102" t="s">
        <v>11819</v>
      </c>
      <c r="J6825" s="102" t="s">
        <v>11631</v>
      </c>
      <c r="K6825" s="102"/>
      <c r="L6825" s="111" t="s">
        <v>13815</v>
      </c>
      <c r="M6825" s="109">
        <v>3</v>
      </c>
      <c r="N6825" s="112" t="s">
        <v>18602</v>
      </c>
      <c r="O6825" s="109" t="s">
        <v>19627</v>
      </c>
      <c r="P6825" s="193" t="s">
        <v>19503</v>
      </c>
      <c r="Q6825" s="193" t="s">
        <v>19532</v>
      </c>
      <c r="R6825" s="109"/>
      <c r="S6825" s="102"/>
      <c r="T6825" s="102" t="s">
        <v>7789</v>
      </c>
      <c r="U6825" s="102" t="s">
        <v>28369</v>
      </c>
      <c r="V6825" s="109">
        <v>6</v>
      </c>
      <c r="W6825" s="107"/>
      <c r="X6825" s="113"/>
    </row>
    <row r="6826" spans="1:24" ht="12.95" customHeight="1" x14ac:dyDescent="0.2">
      <c r="A6826" s="102">
        <v>2010</v>
      </c>
      <c r="B6826" s="102" t="s">
        <v>7318</v>
      </c>
      <c r="C6826" s="102" t="s">
        <v>6499</v>
      </c>
      <c r="D6826" s="102" t="s">
        <v>11632</v>
      </c>
      <c r="E6826" s="102" t="s">
        <v>6507</v>
      </c>
      <c r="F6826" s="104" t="s">
        <v>14834</v>
      </c>
      <c r="G6826" s="105">
        <v>16173</v>
      </c>
      <c r="H6826" s="102" t="s">
        <v>11819</v>
      </c>
      <c r="I6826" s="102" t="s">
        <v>10103</v>
      </c>
      <c r="J6826" s="102" t="s">
        <v>11633</v>
      </c>
      <c r="K6826" s="102"/>
      <c r="L6826" s="111"/>
      <c r="M6826" s="109">
        <v>1</v>
      </c>
      <c r="N6826" s="108" t="s">
        <v>32824</v>
      </c>
      <c r="O6826" s="109" t="s">
        <v>14682</v>
      </c>
      <c r="P6826" s="193" t="s">
        <v>9125</v>
      </c>
      <c r="Q6826" s="193" t="s">
        <v>16823</v>
      </c>
      <c r="R6826" s="109"/>
      <c r="S6826" s="102"/>
      <c r="T6826" s="102" t="s">
        <v>7789</v>
      </c>
      <c r="U6826" s="102"/>
      <c r="V6826" s="109">
        <v>6</v>
      </c>
      <c r="W6826" s="107"/>
      <c r="X6826" s="113"/>
    </row>
    <row r="6827" spans="1:24" ht="12.95" customHeight="1" x14ac:dyDescent="0.2">
      <c r="A6827" s="102">
        <v>2010</v>
      </c>
      <c r="B6827" s="102" t="s">
        <v>7318</v>
      </c>
      <c r="C6827" s="102" t="s">
        <v>6499</v>
      </c>
      <c r="D6827" s="102" t="s">
        <v>14621</v>
      </c>
      <c r="E6827" s="102" t="s">
        <v>6508</v>
      </c>
      <c r="F6827" s="104" t="s">
        <v>14834</v>
      </c>
      <c r="G6827" s="105">
        <v>16329</v>
      </c>
      <c r="H6827" s="102" t="s">
        <v>4890</v>
      </c>
      <c r="I6827" s="234" t="s">
        <v>10191</v>
      </c>
      <c r="J6827" s="102" t="s">
        <v>14622</v>
      </c>
      <c r="K6827" s="102"/>
      <c r="L6827" s="111"/>
      <c r="M6827" s="109">
        <v>1</v>
      </c>
      <c r="N6827" s="108" t="s">
        <v>32825</v>
      </c>
      <c r="O6827" s="109" t="s">
        <v>3620</v>
      </c>
      <c r="P6827" s="193"/>
      <c r="Q6827" s="193" t="s">
        <v>16122</v>
      </c>
      <c r="R6827" s="109"/>
      <c r="S6827" s="102"/>
      <c r="T6827" s="102" t="s">
        <v>20547</v>
      </c>
      <c r="U6827" s="102" t="s">
        <v>2477</v>
      </c>
      <c r="V6827" s="109">
        <v>6.5</v>
      </c>
      <c r="W6827" s="107"/>
      <c r="X6827" s="113"/>
    </row>
    <row r="6828" spans="1:24" ht="12.95" customHeight="1" x14ac:dyDescent="0.2">
      <c r="A6828" s="102">
        <v>2010</v>
      </c>
      <c r="B6828" s="102" t="s">
        <v>7318</v>
      </c>
      <c r="C6828" s="102" t="s">
        <v>6499</v>
      </c>
      <c r="D6828" s="102" t="s">
        <v>12349</v>
      </c>
      <c r="E6828" s="102" t="s">
        <v>6509</v>
      </c>
      <c r="F6828" s="104" t="s">
        <v>14834</v>
      </c>
      <c r="G6828" s="105">
        <v>16428</v>
      </c>
      <c r="H6828" s="102" t="s">
        <v>11819</v>
      </c>
      <c r="I6828" s="102" t="s">
        <v>10191</v>
      </c>
      <c r="J6828" s="102" t="s">
        <v>212</v>
      </c>
      <c r="K6828" s="102"/>
      <c r="L6828" s="111"/>
      <c r="M6828" s="109">
        <v>1</v>
      </c>
      <c r="N6828" s="108" t="s">
        <v>32826</v>
      </c>
      <c r="O6828" s="109"/>
      <c r="P6828" s="193"/>
      <c r="Q6828" s="193" t="s">
        <v>16831</v>
      </c>
      <c r="R6828" s="109"/>
      <c r="S6828" s="102" t="s">
        <v>9435</v>
      </c>
      <c r="T6828" s="102" t="s">
        <v>20547</v>
      </c>
      <c r="U6828" s="102" t="s">
        <v>13305</v>
      </c>
      <c r="V6828" s="109">
        <v>5.5</v>
      </c>
      <c r="W6828" s="107"/>
      <c r="X6828" s="113"/>
    </row>
    <row r="6829" spans="1:24" ht="12.95" customHeight="1" x14ac:dyDescent="0.2">
      <c r="A6829" s="102">
        <v>2010</v>
      </c>
      <c r="B6829" s="102" t="s">
        <v>7318</v>
      </c>
      <c r="C6829" s="102" t="s">
        <v>6499</v>
      </c>
      <c r="D6829" s="102" t="s">
        <v>11634</v>
      </c>
      <c r="E6829" s="102" t="s">
        <v>8329</v>
      </c>
      <c r="F6829" s="114" t="s">
        <v>6406</v>
      </c>
      <c r="G6829" s="105">
        <v>16429</v>
      </c>
      <c r="H6829" s="102" t="s">
        <v>11819</v>
      </c>
      <c r="I6829" s="102" t="s">
        <v>10191</v>
      </c>
      <c r="J6829" s="102" t="s">
        <v>13172</v>
      </c>
      <c r="K6829" s="102"/>
      <c r="L6829" s="111"/>
      <c r="M6829" s="109">
        <v>2</v>
      </c>
      <c r="N6829" s="112" t="s">
        <v>18603</v>
      </c>
      <c r="O6829" s="109" t="s">
        <v>16565</v>
      </c>
      <c r="P6829" s="193"/>
      <c r="Q6829" s="193" t="s">
        <v>17383</v>
      </c>
      <c r="R6829" s="109"/>
      <c r="S6829" s="102"/>
      <c r="T6829" s="102" t="s">
        <v>20547</v>
      </c>
      <c r="U6829" s="102" t="s">
        <v>28370</v>
      </c>
      <c r="V6829" s="109">
        <v>6</v>
      </c>
      <c r="W6829" s="107"/>
      <c r="X6829" s="113"/>
    </row>
    <row r="6830" spans="1:24" ht="12.95" customHeight="1" x14ac:dyDescent="0.2">
      <c r="A6830" s="102">
        <v>2010</v>
      </c>
      <c r="B6830" s="102" t="s">
        <v>7318</v>
      </c>
      <c r="C6830" s="102" t="s">
        <v>6499</v>
      </c>
      <c r="D6830" s="102" t="s">
        <v>6930</v>
      </c>
      <c r="E6830" s="102" t="s">
        <v>8330</v>
      </c>
      <c r="F6830" s="114" t="s">
        <v>6406</v>
      </c>
      <c r="G6830" s="105">
        <v>16431</v>
      </c>
      <c r="H6830" s="102" t="s">
        <v>11819</v>
      </c>
      <c r="I6830" s="102" t="s">
        <v>10191</v>
      </c>
      <c r="J6830" s="102" t="s">
        <v>11635</v>
      </c>
      <c r="K6830" s="102"/>
      <c r="L6830" s="111"/>
      <c r="M6830" s="109">
        <v>3</v>
      </c>
      <c r="N6830" s="108" t="s">
        <v>32827</v>
      </c>
      <c r="O6830" s="109" t="s">
        <v>20530</v>
      </c>
      <c r="P6830" s="193" t="s">
        <v>162</v>
      </c>
      <c r="Q6830" s="193" t="s">
        <v>19101</v>
      </c>
      <c r="R6830" s="109"/>
      <c r="S6830" s="102"/>
      <c r="T6830" s="102" t="s">
        <v>20547</v>
      </c>
      <c r="U6830" s="102" t="s">
        <v>28371</v>
      </c>
      <c r="V6830" s="109">
        <v>5</v>
      </c>
      <c r="W6830" s="107"/>
      <c r="X6830" s="113"/>
    </row>
    <row r="6831" spans="1:24" ht="12.95" customHeight="1" x14ac:dyDescent="0.2">
      <c r="A6831" s="102">
        <v>2010</v>
      </c>
      <c r="B6831" s="102" t="s">
        <v>7318</v>
      </c>
      <c r="C6831" s="102" t="s">
        <v>6499</v>
      </c>
      <c r="D6831" s="102" t="s">
        <v>11636</v>
      </c>
      <c r="E6831" s="102" t="s">
        <v>8331</v>
      </c>
      <c r="F6831" s="104" t="s">
        <v>14834</v>
      </c>
      <c r="G6831" s="105">
        <v>16557</v>
      </c>
      <c r="H6831" s="102" t="s">
        <v>11819</v>
      </c>
      <c r="I6831" s="234" t="s">
        <v>10103</v>
      </c>
      <c r="J6831" s="102" t="s">
        <v>12350</v>
      </c>
      <c r="K6831" s="102"/>
      <c r="L6831" s="129"/>
      <c r="M6831" s="109">
        <v>1</v>
      </c>
      <c r="N6831" s="112">
        <v>45</v>
      </c>
      <c r="O6831" s="109" t="s">
        <v>3620</v>
      </c>
      <c r="P6831" s="193" t="s">
        <v>16499</v>
      </c>
      <c r="Q6831" s="193" t="s">
        <v>15832</v>
      </c>
      <c r="R6831" s="109"/>
      <c r="S6831" s="102" t="s">
        <v>8315</v>
      </c>
      <c r="T6831" s="102" t="s">
        <v>7789</v>
      </c>
      <c r="U6831" s="102" t="s">
        <v>3252</v>
      </c>
      <c r="V6831" s="109">
        <v>7</v>
      </c>
      <c r="W6831" s="107"/>
      <c r="X6831" s="113"/>
    </row>
    <row r="6832" spans="1:24" ht="12.95" customHeight="1" x14ac:dyDescent="0.2">
      <c r="A6832" s="102">
        <v>2010</v>
      </c>
      <c r="B6832" s="102" t="s">
        <v>7318</v>
      </c>
      <c r="C6832" s="102" t="s">
        <v>6499</v>
      </c>
      <c r="D6832" s="102" t="s">
        <v>6931</v>
      </c>
      <c r="E6832" s="102" t="s">
        <v>14635</v>
      </c>
      <c r="F6832" s="123" t="s">
        <v>10085</v>
      </c>
      <c r="G6832" s="105">
        <v>16332</v>
      </c>
      <c r="H6832" s="234" t="s">
        <v>10103</v>
      </c>
      <c r="I6832" s="102" t="s">
        <v>11819</v>
      </c>
      <c r="J6832" s="102" t="s">
        <v>8608</v>
      </c>
      <c r="K6832" s="102"/>
      <c r="L6832" s="111"/>
      <c r="M6832" s="109">
        <v>1</v>
      </c>
      <c r="N6832" s="108" t="s">
        <v>8609</v>
      </c>
      <c r="O6832" s="109"/>
      <c r="P6832" s="193" t="s">
        <v>9160</v>
      </c>
      <c r="Q6832" s="193" t="s">
        <v>20465</v>
      </c>
      <c r="R6832" s="109"/>
      <c r="S6832" s="102"/>
      <c r="T6832" s="102" t="s">
        <v>7789</v>
      </c>
      <c r="U6832" s="102" t="s">
        <v>28372</v>
      </c>
      <c r="V6832" s="109">
        <v>5</v>
      </c>
      <c r="W6832" s="107"/>
      <c r="X6832" s="113"/>
    </row>
    <row r="6833" spans="1:24" ht="12.95" customHeight="1" x14ac:dyDescent="0.2">
      <c r="A6833" s="102">
        <v>2010</v>
      </c>
      <c r="B6833" s="102" t="s">
        <v>7318</v>
      </c>
      <c r="C6833" s="102" t="s">
        <v>6499</v>
      </c>
      <c r="D6833" s="102" t="s">
        <v>6932</v>
      </c>
      <c r="E6833" s="102" t="s">
        <v>14636</v>
      </c>
      <c r="F6833" s="123" t="s">
        <v>10085</v>
      </c>
      <c r="G6833" s="105">
        <v>16333</v>
      </c>
      <c r="H6833" s="102" t="s">
        <v>11819</v>
      </c>
      <c r="I6833" s="234" t="s">
        <v>10103</v>
      </c>
      <c r="J6833" s="102" t="s">
        <v>8608</v>
      </c>
      <c r="K6833" s="102"/>
      <c r="L6833" s="111"/>
      <c r="M6833" s="109">
        <v>1</v>
      </c>
      <c r="N6833" s="108" t="s">
        <v>8609</v>
      </c>
      <c r="O6833" s="109" t="s">
        <v>10189</v>
      </c>
      <c r="P6833" s="193" t="s">
        <v>162</v>
      </c>
      <c r="Q6833" s="193" t="s">
        <v>20508</v>
      </c>
      <c r="R6833" s="109"/>
      <c r="S6833" s="102"/>
      <c r="T6833" s="102" t="s">
        <v>7789</v>
      </c>
      <c r="U6833" s="102" t="s">
        <v>18604</v>
      </c>
      <c r="V6833" s="109">
        <v>6.5</v>
      </c>
      <c r="W6833" s="107"/>
      <c r="X6833" s="113"/>
    </row>
    <row r="6834" spans="1:24" ht="12.95" customHeight="1" x14ac:dyDescent="0.2">
      <c r="A6834" s="102">
        <v>2010</v>
      </c>
      <c r="B6834" s="102" t="s">
        <v>7318</v>
      </c>
      <c r="C6834" s="102" t="s">
        <v>6499</v>
      </c>
      <c r="D6834" s="102" t="s">
        <v>14638</v>
      </c>
      <c r="E6834" s="102" t="s">
        <v>14637</v>
      </c>
      <c r="F6834" s="123" t="s">
        <v>10085</v>
      </c>
      <c r="G6834" s="105">
        <v>16337</v>
      </c>
      <c r="H6834" s="234" t="s">
        <v>10103</v>
      </c>
      <c r="I6834" s="102" t="s">
        <v>11819</v>
      </c>
      <c r="J6834" s="102" t="s">
        <v>8608</v>
      </c>
      <c r="K6834" s="102"/>
      <c r="L6834" s="111"/>
      <c r="M6834" s="109">
        <v>1</v>
      </c>
      <c r="N6834" s="108" t="s">
        <v>8609</v>
      </c>
      <c r="O6834" s="109" t="s">
        <v>12252</v>
      </c>
      <c r="P6834" s="193"/>
      <c r="Q6834" s="193" t="s">
        <v>20279</v>
      </c>
      <c r="R6834" s="109"/>
      <c r="S6834" s="102"/>
      <c r="T6834" s="102" t="s">
        <v>7789</v>
      </c>
      <c r="U6834" s="102" t="s">
        <v>11572</v>
      </c>
      <c r="V6834" s="109">
        <v>9</v>
      </c>
      <c r="W6834" s="107"/>
      <c r="X6834" s="113"/>
    </row>
    <row r="6835" spans="1:24" ht="12.95" customHeight="1" x14ac:dyDescent="0.2">
      <c r="A6835" s="102">
        <v>2011</v>
      </c>
      <c r="B6835" s="102" t="s">
        <v>7318</v>
      </c>
      <c r="C6835" s="103" t="s">
        <v>367</v>
      </c>
      <c r="D6835" s="102" t="s">
        <v>8176</v>
      </c>
      <c r="E6835" s="102" t="s">
        <v>8177</v>
      </c>
      <c r="F6835" s="104" t="s">
        <v>14834</v>
      </c>
      <c r="G6835" s="105">
        <v>14759</v>
      </c>
      <c r="H6835" s="102" t="s">
        <v>8193</v>
      </c>
      <c r="I6835" s="234" t="s">
        <v>11819</v>
      </c>
      <c r="J6835" s="102" t="s">
        <v>8192</v>
      </c>
      <c r="K6835" s="102"/>
      <c r="L6835" s="111"/>
      <c r="M6835" s="109">
        <v>1</v>
      </c>
      <c r="N6835" s="108" t="s">
        <v>32828</v>
      </c>
      <c r="O6835" s="109" t="s">
        <v>16764</v>
      </c>
      <c r="P6835" s="193" t="s">
        <v>162</v>
      </c>
      <c r="Q6835" s="193" t="s">
        <v>20321</v>
      </c>
      <c r="R6835" s="109"/>
      <c r="S6835" s="102"/>
      <c r="T6835" s="102" t="s">
        <v>28757</v>
      </c>
      <c r="U6835" s="102" t="s">
        <v>28373</v>
      </c>
      <c r="V6835" s="109">
        <v>6.5</v>
      </c>
      <c r="W6835" s="107"/>
      <c r="X6835" s="113"/>
    </row>
    <row r="6836" spans="1:24" ht="12.95" customHeight="1" x14ac:dyDescent="0.2">
      <c r="A6836" s="102">
        <v>2011</v>
      </c>
      <c r="B6836" s="102" t="s">
        <v>7318</v>
      </c>
      <c r="C6836" s="102" t="s">
        <v>367</v>
      </c>
      <c r="D6836" s="102" t="s">
        <v>8194</v>
      </c>
      <c r="E6836" s="102" t="s">
        <v>8178</v>
      </c>
      <c r="F6836" s="104" t="s">
        <v>14834</v>
      </c>
      <c r="G6836" s="105">
        <v>14921</v>
      </c>
      <c r="H6836" s="102" t="s">
        <v>7198</v>
      </c>
      <c r="I6836" s="234" t="s">
        <v>13336</v>
      </c>
      <c r="J6836" s="102" t="s">
        <v>8195</v>
      </c>
      <c r="K6836" s="102"/>
      <c r="L6836" s="111"/>
      <c r="M6836" s="109">
        <v>0.75</v>
      </c>
      <c r="N6836" s="108">
        <v>50</v>
      </c>
      <c r="O6836" s="109" t="s">
        <v>16905</v>
      </c>
      <c r="P6836" s="193" t="s">
        <v>9125</v>
      </c>
      <c r="Q6836" s="193" t="s">
        <v>19571</v>
      </c>
      <c r="R6836" s="109"/>
      <c r="S6836" s="102" t="s">
        <v>8315</v>
      </c>
      <c r="T6836" s="102" t="s">
        <v>20538</v>
      </c>
      <c r="U6836" s="102" t="s">
        <v>579</v>
      </c>
      <c r="V6836" s="109">
        <v>5.5</v>
      </c>
      <c r="W6836" s="107"/>
      <c r="X6836" s="113"/>
    </row>
    <row r="6837" spans="1:24" ht="12.95" customHeight="1" x14ac:dyDescent="0.2">
      <c r="A6837" s="102">
        <v>2011</v>
      </c>
      <c r="B6837" s="102" t="s">
        <v>7318</v>
      </c>
      <c r="C6837" s="102" t="s">
        <v>367</v>
      </c>
      <c r="D6837" s="111" t="s">
        <v>8196</v>
      </c>
      <c r="E6837" s="102" t="s">
        <v>8179</v>
      </c>
      <c r="F6837" s="104" t="s">
        <v>14834</v>
      </c>
      <c r="G6837" s="105">
        <v>15386</v>
      </c>
      <c r="H6837" s="234" t="s">
        <v>13336</v>
      </c>
      <c r="I6837" s="234" t="s">
        <v>2625</v>
      </c>
      <c r="J6837" s="102" t="s">
        <v>6254</v>
      </c>
      <c r="K6837" s="102"/>
      <c r="L6837" s="111" t="s">
        <v>13921</v>
      </c>
      <c r="M6837" s="109">
        <v>1</v>
      </c>
      <c r="N6837" s="108" t="s">
        <v>32829</v>
      </c>
      <c r="O6837" s="109" t="s">
        <v>16499</v>
      </c>
      <c r="P6837" s="193"/>
      <c r="Q6837" s="193" t="s">
        <v>21024</v>
      </c>
      <c r="R6837" s="109"/>
      <c r="S6837" s="102"/>
      <c r="T6837" s="102" t="s">
        <v>20543</v>
      </c>
      <c r="U6837" s="102" t="s">
        <v>21352</v>
      </c>
      <c r="V6837" s="109">
        <v>6</v>
      </c>
      <c r="W6837" s="107"/>
      <c r="X6837" s="113"/>
    </row>
    <row r="6838" spans="1:24" ht="12.95" customHeight="1" x14ac:dyDescent="0.2">
      <c r="A6838" s="102">
        <v>2011</v>
      </c>
      <c r="B6838" s="102" t="s">
        <v>7318</v>
      </c>
      <c r="C6838" s="102" t="s">
        <v>367</v>
      </c>
      <c r="D6838" s="102" t="s">
        <v>6255</v>
      </c>
      <c r="E6838" s="102" t="s">
        <v>8180</v>
      </c>
      <c r="F6838" s="104" t="s">
        <v>14834</v>
      </c>
      <c r="G6838" s="105">
        <v>15521</v>
      </c>
      <c r="H6838" s="102" t="s">
        <v>10103</v>
      </c>
      <c r="I6838" s="234" t="s">
        <v>30924</v>
      </c>
      <c r="J6838" s="102" t="s">
        <v>6256</v>
      </c>
      <c r="K6838" s="102"/>
      <c r="L6838" s="111"/>
      <c r="M6838" s="109">
        <v>1</v>
      </c>
      <c r="N6838" s="112" t="s">
        <v>199</v>
      </c>
      <c r="O6838" s="109" t="s">
        <v>3620</v>
      </c>
      <c r="P6838" s="193" t="s">
        <v>15922</v>
      </c>
      <c r="Q6838" s="193" t="s">
        <v>16884</v>
      </c>
      <c r="R6838" s="109"/>
      <c r="S6838" s="102"/>
      <c r="T6838" s="102" t="s">
        <v>7789</v>
      </c>
      <c r="U6838" s="102" t="s">
        <v>28374</v>
      </c>
      <c r="V6838" s="109">
        <v>6.5</v>
      </c>
      <c r="W6838" s="107"/>
      <c r="X6838" s="113"/>
    </row>
    <row r="6839" spans="1:24" ht="12.95" customHeight="1" x14ac:dyDescent="0.2">
      <c r="A6839" s="102">
        <v>2011</v>
      </c>
      <c r="B6839" s="102" t="s">
        <v>7318</v>
      </c>
      <c r="C6839" s="102" t="s">
        <v>367</v>
      </c>
      <c r="D6839" s="102" t="s">
        <v>6257</v>
      </c>
      <c r="E6839" s="102" t="s">
        <v>8181</v>
      </c>
      <c r="F6839" s="104" t="s">
        <v>14834</v>
      </c>
      <c r="G6839" s="105">
        <v>15585</v>
      </c>
      <c r="H6839" s="102" t="s">
        <v>10103</v>
      </c>
      <c r="I6839" s="102" t="s">
        <v>7198</v>
      </c>
      <c r="J6839" s="102" t="s">
        <v>6258</v>
      </c>
      <c r="K6839" s="102"/>
      <c r="L6839" s="111"/>
      <c r="M6839" s="109">
        <v>2</v>
      </c>
      <c r="N6839" s="112" t="s">
        <v>18124</v>
      </c>
      <c r="O6839" s="109" t="s">
        <v>16856</v>
      </c>
      <c r="P6839" s="193" t="s">
        <v>162</v>
      </c>
      <c r="Q6839" s="193" t="s">
        <v>20101</v>
      </c>
      <c r="R6839" s="109"/>
      <c r="S6839" s="102"/>
      <c r="T6839" s="102" t="s">
        <v>7789</v>
      </c>
      <c r="U6839" s="102" t="s">
        <v>28375</v>
      </c>
      <c r="V6839" s="109">
        <v>7</v>
      </c>
      <c r="W6839" s="107"/>
      <c r="X6839" s="113"/>
    </row>
    <row r="6840" spans="1:24" ht="12.95" customHeight="1" x14ac:dyDescent="0.2">
      <c r="A6840" s="102">
        <v>2011</v>
      </c>
      <c r="B6840" s="102" t="s">
        <v>7318</v>
      </c>
      <c r="C6840" s="102" t="s">
        <v>367</v>
      </c>
      <c r="D6840" s="102" t="s">
        <v>6259</v>
      </c>
      <c r="E6840" s="102" t="s">
        <v>8182</v>
      </c>
      <c r="F6840" s="123" t="s">
        <v>10085</v>
      </c>
      <c r="G6840" s="105">
        <v>16073</v>
      </c>
      <c r="H6840" s="234" t="s">
        <v>2625</v>
      </c>
      <c r="I6840" s="102" t="s">
        <v>15082</v>
      </c>
      <c r="J6840" s="102" t="s">
        <v>12243</v>
      </c>
      <c r="K6840" s="102"/>
      <c r="L6840" s="111"/>
      <c r="M6840" s="109">
        <v>1</v>
      </c>
      <c r="N6840" s="108" t="s">
        <v>12279</v>
      </c>
      <c r="O6840" s="109"/>
      <c r="P6840" s="193"/>
      <c r="Q6840" s="193" t="s">
        <v>15846</v>
      </c>
      <c r="R6840" s="109"/>
      <c r="S6840" s="102" t="s">
        <v>8315</v>
      </c>
      <c r="T6840" s="102" t="s">
        <v>20545</v>
      </c>
      <c r="U6840" s="102" t="s">
        <v>28376</v>
      </c>
      <c r="V6840" s="109">
        <v>5.5</v>
      </c>
      <c r="W6840" s="107"/>
      <c r="X6840" s="113"/>
    </row>
    <row r="6841" spans="1:24" ht="12.95" customHeight="1" x14ac:dyDescent="0.2">
      <c r="A6841" s="102">
        <v>2011</v>
      </c>
      <c r="B6841" s="102" t="s">
        <v>7318</v>
      </c>
      <c r="C6841" s="102" t="s">
        <v>367</v>
      </c>
      <c r="D6841" s="102" t="s">
        <v>6260</v>
      </c>
      <c r="E6841" s="102" t="s">
        <v>8183</v>
      </c>
      <c r="F6841" s="123" t="s">
        <v>10085</v>
      </c>
      <c r="G6841" s="105">
        <v>16073</v>
      </c>
      <c r="H6841" s="102" t="s">
        <v>15082</v>
      </c>
      <c r="I6841" s="234" t="s">
        <v>2625</v>
      </c>
      <c r="J6841" s="102" t="s">
        <v>12243</v>
      </c>
      <c r="K6841" s="102"/>
      <c r="L6841" s="111"/>
      <c r="M6841" s="109">
        <v>1</v>
      </c>
      <c r="N6841" s="108" t="s">
        <v>12279</v>
      </c>
      <c r="O6841" s="109"/>
      <c r="P6841" s="193"/>
      <c r="Q6841" s="193" t="s">
        <v>20826</v>
      </c>
      <c r="R6841" s="109"/>
      <c r="S6841" s="102"/>
      <c r="T6841" s="102" t="s">
        <v>20545</v>
      </c>
      <c r="U6841" s="102" t="s">
        <v>28376</v>
      </c>
      <c r="V6841" s="109">
        <v>5.5</v>
      </c>
      <c r="W6841" s="107"/>
      <c r="X6841" s="113"/>
    </row>
    <row r="6842" spans="1:24" ht="12.95" customHeight="1" x14ac:dyDescent="0.2">
      <c r="A6842" s="102">
        <v>2011</v>
      </c>
      <c r="B6842" s="102" t="s">
        <v>7318</v>
      </c>
      <c r="C6842" s="102" t="s">
        <v>367</v>
      </c>
      <c r="D6842" s="102" t="s">
        <v>6261</v>
      </c>
      <c r="E6842" s="102" t="s">
        <v>8184</v>
      </c>
      <c r="F6842" s="123" t="s">
        <v>10085</v>
      </c>
      <c r="G6842" s="105">
        <v>16073</v>
      </c>
      <c r="H6842" s="102" t="s">
        <v>15082</v>
      </c>
      <c r="I6842" s="234" t="s">
        <v>2625</v>
      </c>
      <c r="J6842" s="102" t="s">
        <v>12243</v>
      </c>
      <c r="K6842" s="102"/>
      <c r="L6842" s="111"/>
      <c r="M6842" s="109">
        <v>1</v>
      </c>
      <c r="N6842" s="108" t="s">
        <v>12279</v>
      </c>
      <c r="O6842" s="109" t="s">
        <v>162</v>
      </c>
      <c r="P6842" s="193"/>
      <c r="Q6842" s="193" t="s">
        <v>21657</v>
      </c>
      <c r="R6842" s="109" t="s">
        <v>7035</v>
      </c>
      <c r="S6842" s="102" t="s">
        <v>8315</v>
      </c>
      <c r="T6842" s="102" t="s">
        <v>20545</v>
      </c>
      <c r="U6842" s="102" t="s">
        <v>28378</v>
      </c>
      <c r="V6842" s="109">
        <v>7</v>
      </c>
      <c r="W6842" s="107"/>
      <c r="X6842" s="113"/>
    </row>
    <row r="6843" spans="1:24" ht="12.95" customHeight="1" x14ac:dyDescent="0.2">
      <c r="A6843" s="102">
        <v>2011</v>
      </c>
      <c r="B6843" s="102" t="s">
        <v>7318</v>
      </c>
      <c r="C6843" s="102" t="s">
        <v>367</v>
      </c>
      <c r="D6843" s="102" t="s">
        <v>6262</v>
      </c>
      <c r="E6843" s="102" t="s">
        <v>8185</v>
      </c>
      <c r="F6843" s="123" t="s">
        <v>10085</v>
      </c>
      <c r="G6843" s="105">
        <v>16074</v>
      </c>
      <c r="H6843" s="234" t="s">
        <v>2625</v>
      </c>
      <c r="I6843" s="102" t="s">
        <v>15082</v>
      </c>
      <c r="J6843" s="102" t="s">
        <v>12243</v>
      </c>
      <c r="K6843" s="102"/>
      <c r="L6843" s="111"/>
      <c r="M6843" s="109">
        <v>1</v>
      </c>
      <c r="N6843" s="108" t="s">
        <v>12279</v>
      </c>
      <c r="O6843" s="109" t="s">
        <v>3620</v>
      </c>
      <c r="P6843" s="193"/>
      <c r="Q6843" s="193" t="s">
        <v>19203</v>
      </c>
      <c r="R6843" s="109"/>
      <c r="S6843" s="102"/>
      <c r="T6843" s="102" t="s">
        <v>20545</v>
      </c>
      <c r="U6843" s="102" t="s">
        <v>28377</v>
      </c>
      <c r="V6843" s="109">
        <v>7</v>
      </c>
      <c r="W6843" s="107"/>
      <c r="X6843" s="113"/>
    </row>
    <row r="6844" spans="1:24" ht="12.95" customHeight="1" x14ac:dyDescent="0.2">
      <c r="A6844" s="102">
        <v>2011</v>
      </c>
      <c r="B6844" s="102" t="s">
        <v>7318</v>
      </c>
      <c r="C6844" s="102" t="s">
        <v>367</v>
      </c>
      <c r="D6844" s="102" t="s">
        <v>6263</v>
      </c>
      <c r="E6844" s="102" t="s">
        <v>8186</v>
      </c>
      <c r="F6844" s="123" t="s">
        <v>10085</v>
      </c>
      <c r="G6844" s="105">
        <v>16074</v>
      </c>
      <c r="H6844" s="234" t="s">
        <v>2625</v>
      </c>
      <c r="I6844" s="102" t="s">
        <v>15082</v>
      </c>
      <c r="J6844" s="102" t="s">
        <v>12243</v>
      </c>
      <c r="K6844" s="102"/>
      <c r="L6844" s="111"/>
      <c r="M6844" s="109">
        <v>1</v>
      </c>
      <c r="N6844" s="108" t="s">
        <v>12279</v>
      </c>
      <c r="O6844" s="109"/>
      <c r="P6844" s="193"/>
      <c r="Q6844" s="193" t="s">
        <v>17473</v>
      </c>
      <c r="R6844" s="109"/>
      <c r="S6844" s="102"/>
      <c r="T6844" s="102" t="s">
        <v>20545</v>
      </c>
      <c r="U6844" s="102" t="s">
        <v>28376</v>
      </c>
      <c r="V6844" s="109">
        <v>5.5</v>
      </c>
      <c r="W6844" s="107"/>
      <c r="X6844" s="113"/>
    </row>
    <row r="6845" spans="1:24" ht="12.95" customHeight="1" x14ac:dyDescent="0.2">
      <c r="A6845" s="102">
        <v>2011</v>
      </c>
      <c r="B6845" s="102" t="s">
        <v>7318</v>
      </c>
      <c r="C6845" s="102" t="s">
        <v>367</v>
      </c>
      <c r="D6845" s="102" t="s">
        <v>6264</v>
      </c>
      <c r="E6845" s="102" t="s">
        <v>8187</v>
      </c>
      <c r="F6845" s="123" t="s">
        <v>10085</v>
      </c>
      <c r="G6845" s="105">
        <v>16075</v>
      </c>
      <c r="H6845" s="234" t="s">
        <v>2625</v>
      </c>
      <c r="I6845" s="102" t="s">
        <v>15082</v>
      </c>
      <c r="J6845" s="102" t="s">
        <v>12243</v>
      </c>
      <c r="K6845" s="102"/>
      <c r="L6845" s="111"/>
      <c r="M6845" s="109">
        <v>1</v>
      </c>
      <c r="N6845" s="112" t="s">
        <v>12279</v>
      </c>
      <c r="O6845" s="109" t="s">
        <v>5985</v>
      </c>
      <c r="P6845" s="193" t="s">
        <v>15928</v>
      </c>
      <c r="Q6845" s="193" t="s">
        <v>20677</v>
      </c>
      <c r="R6845" s="109"/>
      <c r="S6845" s="102" t="s">
        <v>11080</v>
      </c>
      <c r="T6845" s="102" t="s">
        <v>20545</v>
      </c>
      <c r="U6845" s="102" t="s">
        <v>28376</v>
      </c>
      <c r="V6845" s="109">
        <v>5.5</v>
      </c>
      <c r="W6845" s="107"/>
      <c r="X6845" s="113"/>
    </row>
    <row r="6846" spans="1:24" ht="12.95" customHeight="1" x14ac:dyDescent="0.2">
      <c r="A6846" s="102">
        <v>2011</v>
      </c>
      <c r="B6846" s="102" t="s">
        <v>7318</v>
      </c>
      <c r="C6846" s="102" t="s">
        <v>367</v>
      </c>
      <c r="D6846" s="102" t="s">
        <v>6265</v>
      </c>
      <c r="E6846" s="102" t="s">
        <v>8188</v>
      </c>
      <c r="F6846" s="104" t="s">
        <v>14834</v>
      </c>
      <c r="G6846" s="105">
        <v>16287</v>
      </c>
      <c r="H6846" s="234" t="s">
        <v>13336</v>
      </c>
      <c r="I6846" s="234" t="s">
        <v>11819</v>
      </c>
      <c r="J6846" s="102" t="s">
        <v>6266</v>
      </c>
      <c r="K6846" s="102"/>
      <c r="L6846" s="111"/>
      <c r="M6846" s="109">
        <v>0.75</v>
      </c>
      <c r="N6846" s="125">
        <v>55</v>
      </c>
      <c r="O6846" s="109" t="s">
        <v>17514</v>
      </c>
      <c r="P6846" s="193"/>
      <c r="Q6846" s="193" t="s">
        <v>16157</v>
      </c>
      <c r="R6846" s="109"/>
      <c r="S6846" s="102" t="s">
        <v>9435</v>
      </c>
      <c r="T6846" s="102" t="s">
        <v>20547</v>
      </c>
      <c r="U6846" s="102" t="s">
        <v>28383</v>
      </c>
      <c r="V6846" s="109">
        <v>5.5</v>
      </c>
      <c r="W6846" s="107"/>
      <c r="X6846" s="113"/>
    </row>
    <row r="6847" spans="1:24" ht="12.95" customHeight="1" x14ac:dyDescent="0.2">
      <c r="A6847" s="102">
        <v>2011</v>
      </c>
      <c r="B6847" s="102" t="s">
        <v>7318</v>
      </c>
      <c r="C6847" s="102" t="s">
        <v>367</v>
      </c>
      <c r="D6847" s="102" t="s">
        <v>6269</v>
      </c>
      <c r="E6847" s="102" t="s">
        <v>8189</v>
      </c>
      <c r="F6847" s="104" t="s">
        <v>14834</v>
      </c>
      <c r="G6847" s="105">
        <v>16318</v>
      </c>
      <c r="H6847" s="234" t="s">
        <v>11819</v>
      </c>
      <c r="I6847" s="234" t="s">
        <v>13336</v>
      </c>
      <c r="J6847" s="102" t="s">
        <v>6267</v>
      </c>
      <c r="K6847" s="102"/>
      <c r="L6847" s="111"/>
      <c r="M6847" s="109">
        <v>2</v>
      </c>
      <c r="N6847" s="108" t="s">
        <v>32830</v>
      </c>
      <c r="O6847" s="109" t="s">
        <v>28379</v>
      </c>
      <c r="P6847" s="193" t="s">
        <v>27729</v>
      </c>
      <c r="Q6847" s="193" t="s">
        <v>28384</v>
      </c>
      <c r="R6847" s="109"/>
      <c r="S6847" s="102" t="s">
        <v>11080</v>
      </c>
      <c r="T6847" s="102" t="s">
        <v>20547</v>
      </c>
      <c r="U6847" s="102" t="s">
        <v>28385</v>
      </c>
      <c r="V6847" s="109">
        <v>6.5</v>
      </c>
      <c r="W6847" s="107"/>
      <c r="X6847" s="113"/>
    </row>
    <row r="6848" spans="1:24" ht="12.95" customHeight="1" x14ac:dyDescent="0.2">
      <c r="A6848" s="102">
        <v>2011</v>
      </c>
      <c r="B6848" s="102" t="s">
        <v>7318</v>
      </c>
      <c r="C6848" s="102" t="s">
        <v>367</v>
      </c>
      <c r="D6848" s="102" t="s">
        <v>6268</v>
      </c>
      <c r="E6848" s="102" t="s">
        <v>8190</v>
      </c>
      <c r="F6848" s="104" t="s">
        <v>14834</v>
      </c>
      <c r="G6848" s="105">
        <v>16319</v>
      </c>
      <c r="H6848" s="102" t="s">
        <v>32831</v>
      </c>
      <c r="I6848" s="234" t="s">
        <v>11819</v>
      </c>
      <c r="J6848" s="102" t="s">
        <v>15042</v>
      </c>
      <c r="K6848" s="102"/>
      <c r="L6848" s="111"/>
      <c r="M6848" s="109">
        <v>1</v>
      </c>
      <c r="N6848" s="112">
        <v>20</v>
      </c>
      <c r="O6848" s="109" t="s">
        <v>15959</v>
      </c>
      <c r="P6848" s="193"/>
      <c r="Q6848" s="193" t="s">
        <v>16666</v>
      </c>
      <c r="R6848" s="109"/>
      <c r="S6848" s="102"/>
      <c r="T6848" s="102" t="s">
        <v>20547</v>
      </c>
      <c r="U6848" s="102" t="s">
        <v>28386</v>
      </c>
      <c r="V6848" s="109">
        <v>6.5</v>
      </c>
      <c r="W6848" s="107"/>
      <c r="X6848" s="113"/>
    </row>
    <row r="6849" spans="1:24" ht="12.95" customHeight="1" x14ac:dyDescent="0.2">
      <c r="A6849" s="102">
        <v>2011</v>
      </c>
      <c r="B6849" s="102" t="s">
        <v>7318</v>
      </c>
      <c r="C6849" s="102" t="s">
        <v>367</v>
      </c>
      <c r="D6849" s="102" t="s">
        <v>3272</v>
      </c>
      <c r="E6849" s="102" t="s">
        <v>8191</v>
      </c>
      <c r="F6849" s="104" t="s">
        <v>14834</v>
      </c>
      <c r="G6849" s="105">
        <v>16334</v>
      </c>
      <c r="H6849" s="234" t="s">
        <v>4890</v>
      </c>
      <c r="I6849" s="234" t="s">
        <v>13336</v>
      </c>
      <c r="J6849" s="102" t="s">
        <v>12365</v>
      </c>
      <c r="K6849" s="102"/>
      <c r="L6849" s="111"/>
      <c r="M6849" s="109">
        <v>1</v>
      </c>
      <c r="N6849" s="108" t="s">
        <v>32219</v>
      </c>
      <c r="O6849" s="109" t="s">
        <v>162</v>
      </c>
      <c r="P6849" s="193"/>
      <c r="Q6849" s="193" t="s">
        <v>19534</v>
      </c>
      <c r="R6849" s="109"/>
      <c r="S6849" s="102"/>
      <c r="T6849" s="102" t="s">
        <v>20547</v>
      </c>
      <c r="U6849" s="102" t="s">
        <v>28387</v>
      </c>
      <c r="V6849" s="109">
        <v>5.5</v>
      </c>
      <c r="W6849" s="107"/>
      <c r="X6849" s="113"/>
    </row>
    <row r="6850" spans="1:24" ht="12.95" customHeight="1" x14ac:dyDescent="0.2">
      <c r="A6850" s="102">
        <v>2011</v>
      </c>
      <c r="B6850" s="102" t="s">
        <v>7318</v>
      </c>
      <c r="C6850" s="102" t="s">
        <v>367</v>
      </c>
      <c r="D6850" s="102" t="s">
        <v>15043</v>
      </c>
      <c r="E6850" s="102" t="s">
        <v>15046</v>
      </c>
      <c r="F6850" s="104" t="s">
        <v>14834</v>
      </c>
      <c r="G6850" s="105">
        <v>16370</v>
      </c>
      <c r="H6850" s="234" t="s">
        <v>11819</v>
      </c>
      <c r="I6850" s="102" t="s">
        <v>10103</v>
      </c>
      <c r="J6850" s="102" t="s">
        <v>15044</v>
      </c>
      <c r="K6850" s="102"/>
      <c r="L6850" s="111"/>
      <c r="M6850" s="109">
        <v>2</v>
      </c>
      <c r="N6850" s="112" t="s">
        <v>18605</v>
      </c>
      <c r="O6850" s="109" t="s">
        <v>19238</v>
      </c>
      <c r="P6850" s="193" t="s">
        <v>162</v>
      </c>
      <c r="Q6850" s="193" t="s">
        <v>20063</v>
      </c>
      <c r="R6850" s="109"/>
      <c r="S6850" s="102"/>
      <c r="T6850" s="102" t="s">
        <v>7789</v>
      </c>
      <c r="U6850" s="102"/>
      <c r="V6850" s="109">
        <v>6.5</v>
      </c>
      <c r="W6850" s="107"/>
      <c r="X6850" s="113"/>
    </row>
    <row r="6851" spans="1:24" ht="12.95" customHeight="1" x14ac:dyDescent="0.2">
      <c r="A6851" s="102">
        <v>2011</v>
      </c>
      <c r="B6851" s="102" t="s">
        <v>7318</v>
      </c>
      <c r="C6851" s="102" t="s">
        <v>367</v>
      </c>
      <c r="D6851" s="102" t="s">
        <v>2692</v>
      </c>
      <c r="E6851" s="102" t="s">
        <v>15047</v>
      </c>
      <c r="F6851" s="104" t="s">
        <v>14834</v>
      </c>
      <c r="G6851" s="105">
        <v>16427</v>
      </c>
      <c r="H6851" s="102" t="s">
        <v>10191</v>
      </c>
      <c r="I6851" s="234" t="s">
        <v>11819</v>
      </c>
      <c r="J6851" s="102" t="s">
        <v>15045</v>
      </c>
      <c r="K6851" s="102"/>
      <c r="L6851" s="111"/>
      <c r="M6851" s="109">
        <v>3</v>
      </c>
      <c r="N6851" s="112" t="s">
        <v>18606</v>
      </c>
      <c r="O6851" s="109" t="s">
        <v>28380</v>
      </c>
      <c r="P6851" s="193"/>
      <c r="Q6851" s="193" t="s">
        <v>20863</v>
      </c>
      <c r="R6851" s="109"/>
      <c r="S6851" s="102"/>
      <c r="T6851" s="102" t="s">
        <v>20547</v>
      </c>
      <c r="U6851" s="102" t="s">
        <v>6159</v>
      </c>
      <c r="V6851" s="109">
        <v>7</v>
      </c>
      <c r="W6851" s="107"/>
      <c r="X6851" s="113"/>
    </row>
    <row r="6852" spans="1:24" ht="12.95" customHeight="1" x14ac:dyDescent="0.2">
      <c r="A6852" s="102">
        <v>2011</v>
      </c>
      <c r="B6852" s="102" t="s">
        <v>7318</v>
      </c>
      <c r="C6852" s="102" t="s">
        <v>367</v>
      </c>
      <c r="D6852" s="102" t="s">
        <v>12280</v>
      </c>
      <c r="E6852" s="102" t="s">
        <v>12283</v>
      </c>
      <c r="F6852" s="104" t="s">
        <v>14834</v>
      </c>
      <c r="G6852" s="105">
        <v>16543</v>
      </c>
      <c r="H6852" s="234" t="s">
        <v>11819</v>
      </c>
      <c r="I6852" s="102" t="s">
        <v>10191</v>
      </c>
      <c r="J6852" s="102" t="s">
        <v>12281</v>
      </c>
      <c r="K6852" s="102"/>
      <c r="L6852" s="111"/>
      <c r="M6852" s="109">
        <v>2</v>
      </c>
      <c r="N6852" s="112" t="s">
        <v>18067</v>
      </c>
      <c r="O6852" s="109" t="s">
        <v>28381</v>
      </c>
      <c r="P6852" s="193" t="s">
        <v>13301</v>
      </c>
      <c r="Q6852" s="193" t="s">
        <v>17386</v>
      </c>
      <c r="R6852" s="109"/>
      <c r="S6852" s="102"/>
      <c r="T6852" s="102" t="s">
        <v>20546</v>
      </c>
      <c r="U6852" s="102" t="s">
        <v>12366</v>
      </c>
      <c r="V6852" s="109">
        <v>6.5</v>
      </c>
      <c r="W6852" s="107"/>
      <c r="X6852" s="113"/>
    </row>
    <row r="6853" spans="1:24" ht="12.95" customHeight="1" x14ac:dyDescent="0.2">
      <c r="A6853" s="102">
        <v>2011</v>
      </c>
      <c r="B6853" s="102" t="s">
        <v>7318</v>
      </c>
      <c r="C6853" s="102" t="s">
        <v>367</v>
      </c>
      <c r="D6853" s="102" t="s">
        <v>12282</v>
      </c>
      <c r="E6853" s="102" t="s">
        <v>12284</v>
      </c>
      <c r="F6853" s="104" t="s">
        <v>14834</v>
      </c>
      <c r="G6853" s="105">
        <v>16545</v>
      </c>
      <c r="H6853" s="234" t="s">
        <v>11819</v>
      </c>
      <c r="I6853" s="102" t="s">
        <v>10191</v>
      </c>
      <c r="J6853" s="102" t="s">
        <v>12281</v>
      </c>
      <c r="K6853" s="102"/>
      <c r="L6853" s="111"/>
      <c r="M6853" s="109">
        <v>1.5</v>
      </c>
      <c r="N6853" s="108" t="s">
        <v>32832</v>
      </c>
      <c r="O6853" s="109" t="s">
        <v>15927</v>
      </c>
      <c r="P6853" s="193" t="s">
        <v>9125</v>
      </c>
      <c r="Q6853" s="193" t="s">
        <v>28388</v>
      </c>
      <c r="R6853" s="109"/>
      <c r="S6853" s="102"/>
      <c r="T6853" s="102" t="s">
        <v>20546</v>
      </c>
      <c r="U6853" s="102" t="s">
        <v>18607</v>
      </c>
      <c r="V6853" s="109">
        <v>7.5</v>
      </c>
      <c r="W6853" s="107"/>
      <c r="X6853" s="113"/>
    </row>
    <row r="6854" spans="1:24" ht="12.95" customHeight="1" x14ac:dyDescent="0.2">
      <c r="A6854" s="102">
        <v>2011</v>
      </c>
      <c r="B6854" s="102" t="s">
        <v>7318</v>
      </c>
      <c r="C6854" s="102" t="s">
        <v>367</v>
      </c>
      <c r="D6854" s="102" t="s">
        <v>11706</v>
      </c>
      <c r="E6854" s="102" t="s">
        <v>12285</v>
      </c>
      <c r="F6854" s="104" t="s">
        <v>14834</v>
      </c>
      <c r="G6854" s="105">
        <v>16546</v>
      </c>
      <c r="H6854" s="234" t="s">
        <v>4890</v>
      </c>
      <c r="I6854" s="102" t="s">
        <v>10191</v>
      </c>
      <c r="J6854" s="102" t="s">
        <v>12281</v>
      </c>
      <c r="K6854" s="102"/>
      <c r="L6854" s="111"/>
      <c r="M6854" s="109">
        <v>1.5</v>
      </c>
      <c r="N6854" s="108" t="s">
        <v>32833</v>
      </c>
      <c r="O6854" s="109" t="s">
        <v>28382</v>
      </c>
      <c r="P6854" s="193" t="s">
        <v>7837</v>
      </c>
      <c r="Q6854" s="193" t="s">
        <v>28389</v>
      </c>
      <c r="R6854" s="109"/>
      <c r="S6854" s="102"/>
      <c r="T6854" s="102" t="s">
        <v>20546</v>
      </c>
      <c r="U6854" s="102" t="s">
        <v>18608</v>
      </c>
      <c r="V6854" s="109">
        <v>6.5</v>
      </c>
      <c r="W6854" s="107"/>
      <c r="X6854" s="113"/>
    </row>
    <row r="6855" spans="1:24" ht="12.95" customHeight="1" x14ac:dyDescent="0.2">
      <c r="A6855" s="102">
        <v>2011</v>
      </c>
      <c r="B6855" s="102" t="s">
        <v>7318</v>
      </c>
      <c r="C6855" s="102" t="s">
        <v>367</v>
      </c>
      <c r="D6855" s="102" t="s">
        <v>13918</v>
      </c>
      <c r="E6855" s="102" t="s">
        <v>13917</v>
      </c>
      <c r="F6855" s="104" t="s">
        <v>14834</v>
      </c>
      <c r="G6855" s="105">
        <v>16543</v>
      </c>
      <c r="H6855" s="234" t="s">
        <v>11819</v>
      </c>
      <c r="I6855" s="102" t="s">
        <v>10191</v>
      </c>
      <c r="J6855" s="102" t="s">
        <v>12281</v>
      </c>
      <c r="K6855" s="102"/>
      <c r="L6855" s="133" t="s">
        <v>13919</v>
      </c>
      <c r="M6855" s="124"/>
      <c r="N6855" s="261"/>
      <c r="O6855" s="124"/>
      <c r="P6855" s="262"/>
      <c r="Q6855" s="262"/>
      <c r="R6855" s="124"/>
      <c r="S6855" s="124"/>
      <c r="T6855" s="102" t="s">
        <v>20546</v>
      </c>
      <c r="U6855" s="102" t="s">
        <v>12366</v>
      </c>
      <c r="V6855" s="109">
        <v>20.5</v>
      </c>
      <c r="W6855" s="107"/>
      <c r="X6855" s="113"/>
    </row>
    <row r="6856" spans="1:24" ht="12.95" customHeight="1" x14ac:dyDescent="0.2">
      <c r="A6856" s="102">
        <v>2011</v>
      </c>
      <c r="B6856" s="102" t="s">
        <v>7318</v>
      </c>
      <c r="C6856" s="102" t="s">
        <v>367</v>
      </c>
      <c r="D6856" s="102" t="s">
        <v>12287</v>
      </c>
      <c r="E6856" s="102" t="s">
        <v>12286</v>
      </c>
      <c r="F6856" s="104" t="s">
        <v>14834</v>
      </c>
      <c r="G6856" s="105">
        <v>16559</v>
      </c>
      <c r="H6856" s="234" t="s">
        <v>10103</v>
      </c>
      <c r="I6856" s="102" t="s">
        <v>4890</v>
      </c>
      <c r="J6856" s="102" t="s">
        <v>13915</v>
      </c>
      <c r="K6856" s="102"/>
      <c r="L6856" s="111"/>
      <c r="M6856" s="109">
        <v>1</v>
      </c>
      <c r="N6856" s="108" t="s">
        <v>31129</v>
      </c>
      <c r="O6856" s="109" t="s">
        <v>17110</v>
      </c>
      <c r="P6856" s="193"/>
      <c r="Q6856" s="193" t="s">
        <v>28390</v>
      </c>
      <c r="R6856" s="109"/>
      <c r="S6856" s="102"/>
      <c r="T6856" s="102" t="s">
        <v>7789</v>
      </c>
      <c r="U6856" s="102" t="s">
        <v>16986</v>
      </c>
      <c r="V6856" s="109">
        <v>5.5</v>
      </c>
      <c r="W6856" s="107"/>
      <c r="X6856" s="113"/>
    </row>
    <row r="6857" spans="1:24" ht="12.95" customHeight="1" x14ac:dyDescent="0.2">
      <c r="A6857" s="102">
        <v>2011</v>
      </c>
      <c r="B6857" s="102" t="s">
        <v>7318</v>
      </c>
      <c r="C6857" s="102" t="s">
        <v>367</v>
      </c>
      <c r="D6857" s="102" t="s">
        <v>12291</v>
      </c>
      <c r="E6857" s="102" t="s">
        <v>12288</v>
      </c>
      <c r="F6857" s="123" t="s">
        <v>10085</v>
      </c>
      <c r="G6857" s="105">
        <v>15610</v>
      </c>
      <c r="H6857" s="102" t="s">
        <v>10103</v>
      </c>
      <c r="I6857" s="234" t="s">
        <v>11819</v>
      </c>
      <c r="J6857" s="102" t="s">
        <v>8608</v>
      </c>
      <c r="K6857" s="102"/>
      <c r="L6857" s="111"/>
      <c r="M6857" s="109">
        <v>1</v>
      </c>
      <c r="N6857" s="108" t="s">
        <v>8609</v>
      </c>
      <c r="O6857" s="109" t="s">
        <v>10189</v>
      </c>
      <c r="P6857" s="193"/>
      <c r="Q6857" s="193" t="s">
        <v>16565</v>
      </c>
      <c r="R6857" s="109"/>
      <c r="S6857" s="102"/>
      <c r="T6857" s="102" t="s">
        <v>7789</v>
      </c>
      <c r="U6857" s="102" t="s">
        <v>28391</v>
      </c>
      <c r="V6857" s="109">
        <v>4.5</v>
      </c>
      <c r="W6857" s="107"/>
      <c r="X6857" s="113"/>
    </row>
    <row r="6858" spans="1:24" ht="12.95" customHeight="1" x14ac:dyDescent="0.2">
      <c r="A6858" s="102">
        <v>2011</v>
      </c>
      <c r="B6858" s="102" t="s">
        <v>7318</v>
      </c>
      <c r="C6858" s="102" t="s">
        <v>367</v>
      </c>
      <c r="D6858" s="102" t="s">
        <v>12292</v>
      </c>
      <c r="E6858" s="102" t="s">
        <v>12289</v>
      </c>
      <c r="F6858" s="123" t="s">
        <v>10085</v>
      </c>
      <c r="G6858" s="105">
        <v>15610</v>
      </c>
      <c r="H6858" s="234" t="s">
        <v>11819</v>
      </c>
      <c r="I6858" s="102" t="s">
        <v>10103</v>
      </c>
      <c r="J6858" s="102" t="s">
        <v>8608</v>
      </c>
      <c r="K6858" s="102"/>
      <c r="L6858" s="111"/>
      <c r="M6858" s="109">
        <v>1</v>
      </c>
      <c r="N6858" s="108" t="s">
        <v>8609</v>
      </c>
      <c r="O6858" s="109"/>
      <c r="P6858" s="193"/>
      <c r="Q6858" s="193" t="s">
        <v>13207</v>
      </c>
      <c r="R6858" s="109" t="s">
        <v>7035</v>
      </c>
      <c r="S6858" s="102"/>
      <c r="T6858" s="102" t="s">
        <v>7789</v>
      </c>
      <c r="U6858" s="102" t="s">
        <v>13916</v>
      </c>
      <c r="V6858" s="109">
        <v>5.5</v>
      </c>
      <c r="W6858" s="107"/>
      <c r="X6858" s="113"/>
    </row>
    <row r="6859" spans="1:24" ht="12.95" customHeight="1" x14ac:dyDescent="0.2">
      <c r="A6859" s="102">
        <v>2011</v>
      </c>
      <c r="B6859" s="102" t="s">
        <v>7318</v>
      </c>
      <c r="C6859" s="102" t="s">
        <v>367</v>
      </c>
      <c r="D6859" s="102" t="s">
        <v>12293</v>
      </c>
      <c r="E6859" s="102" t="s">
        <v>12290</v>
      </c>
      <c r="F6859" s="123" t="s">
        <v>10085</v>
      </c>
      <c r="G6859" s="105">
        <v>15616</v>
      </c>
      <c r="H6859" s="102" t="s">
        <v>10103</v>
      </c>
      <c r="I6859" s="234" t="s">
        <v>11819</v>
      </c>
      <c r="J6859" s="102" t="s">
        <v>8608</v>
      </c>
      <c r="K6859" s="102"/>
      <c r="L6859" s="111"/>
      <c r="M6859" s="109">
        <v>1</v>
      </c>
      <c r="N6859" s="108" t="s">
        <v>8609</v>
      </c>
      <c r="O6859" s="109"/>
      <c r="P6859" s="193" t="s">
        <v>17422</v>
      </c>
      <c r="Q6859" s="193" t="s">
        <v>28392</v>
      </c>
      <c r="R6859" s="109"/>
      <c r="S6859" s="102"/>
      <c r="T6859" s="102" t="s">
        <v>7789</v>
      </c>
      <c r="U6859" s="102" t="s">
        <v>28393</v>
      </c>
      <c r="V6859" s="109">
        <v>8</v>
      </c>
      <c r="W6859" s="107"/>
      <c r="X6859" s="113"/>
    </row>
    <row r="6860" spans="1:24" ht="12.95" customHeight="1" x14ac:dyDescent="0.2">
      <c r="A6860" s="188">
        <v>2012</v>
      </c>
      <c r="B6860" s="188" t="s">
        <v>7318</v>
      </c>
      <c r="C6860" s="226" t="s">
        <v>19807</v>
      </c>
      <c r="D6860" s="188" t="s">
        <v>19808</v>
      </c>
      <c r="E6860" s="188" t="s">
        <v>19809</v>
      </c>
      <c r="F6860" s="104" t="s">
        <v>14834</v>
      </c>
      <c r="G6860" s="203">
        <v>13770</v>
      </c>
      <c r="H6860" s="102" t="s">
        <v>32834</v>
      </c>
      <c r="I6860" s="288" t="s">
        <v>2625</v>
      </c>
      <c r="J6860" s="188" t="s">
        <v>19810</v>
      </c>
      <c r="K6860" s="188"/>
      <c r="L6860" s="187"/>
      <c r="M6860" s="206">
        <v>1.5</v>
      </c>
      <c r="N6860" s="208" t="s">
        <v>32835</v>
      </c>
      <c r="O6860" s="206" t="s">
        <v>18206</v>
      </c>
      <c r="P6860" s="206" t="s">
        <v>13301</v>
      </c>
      <c r="Q6860" s="206" t="s">
        <v>19811</v>
      </c>
      <c r="R6860" s="206"/>
      <c r="S6860" s="188" t="s">
        <v>8315</v>
      </c>
      <c r="T6860" s="188" t="s">
        <v>8947</v>
      </c>
      <c r="U6860" s="188" t="s">
        <v>28395</v>
      </c>
      <c r="V6860" s="206">
        <v>6.5</v>
      </c>
      <c r="W6860" s="205"/>
      <c r="X6860" s="113"/>
    </row>
    <row r="6861" spans="1:24" ht="12.95" customHeight="1" x14ac:dyDescent="0.2">
      <c r="A6861" s="188">
        <v>2012</v>
      </c>
      <c r="B6861" s="188" t="s">
        <v>7318</v>
      </c>
      <c r="C6861" s="188" t="s">
        <v>19807</v>
      </c>
      <c r="D6861" s="188" t="s">
        <v>19812</v>
      </c>
      <c r="E6861" s="188" t="s">
        <v>19813</v>
      </c>
      <c r="F6861" s="104" t="s">
        <v>14834</v>
      </c>
      <c r="G6861" s="203">
        <v>14328</v>
      </c>
      <c r="H6861" s="188" t="s">
        <v>1919</v>
      </c>
      <c r="I6861" s="234" t="s">
        <v>31850</v>
      </c>
      <c r="J6861" s="188" t="s">
        <v>19814</v>
      </c>
      <c r="K6861" s="188"/>
      <c r="L6861" s="187"/>
      <c r="M6861" s="206">
        <v>2</v>
      </c>
      <c r="N6861" s="207" t="s">
        <v>19815</v>
      </c>
      <c r="O6861" s="206" t="s">
        <v>12721</v>
      </c>
      <c r="P6861" s="206" t="s">
        <v>162</v>
      </c>
      <c r="Q6861" s="206" t="s">
        <v>19463</v>
      </c>
      <c r="R6861" s="206"/>
      <c r="S6861" s="188" t="s">
        <v>9435</v>
      </c>
      <c r="T6861" s="188" t="s">
        <v>20542</v>
      </c>
      <c r="U6861" s="188" t="s">
        <v>28396</v>
      </c>
      <c r="V6861" s="206">
        <v>5.5</v>
      </c>
      <c r="W6861" s="205"/>
      <c r="X6861" s="113"/>
    </row>
    <row r="6862" spans="1:24" ht="12.95" customHeight="1" x14ac:dyDescent="0.2">
      <c r="A6862" s="188">
        <v>2012</v>
      </c>
      <c r="B6862" s="188" t="s">
        <v>7318</v>
      </c>
      <c r="C6862" s="188" t="s">
        <v>19807</v>
      </c>
      <c r="D6862" s="188" t="s">
        <v>19816</v>
      </c>
      <c r="E6862" s="188" t="s">
        <v>19817</v>
      </c>
      <c r="F6862" s="104" t="s">
        <v>14834</v>
      </c>
      <c r="G6862" s="203">
        <v>15332</v>
      </c>
      <c r="H6862" s="188" t="s">
        <v>10191</v>
      </c>
      <c r="I6862" s="288" t="s">
        <v>2625</v>
      </c>
      <c r="J6862" s="188" t="s">
        <v>19818</v>
      </c>
      <c r="K6862" s="188"/>
      <c r="L6862" s="187"/>
      <c r="M6862" s="206">
        <v>1</v>
      </c>
      <c r="N6862" s="208" t="s">
        <v>32836</v>
      </c>
      <c r="O6862" s="206" t="s">
        <v>16545</v>
      </c>
      <c r="P6862" s="206" t="s">
        <v>9125</v>
      </c>
      <c r="Q6862" s="206" t="s">
        <v>19819</v>
      </c>
      <c r="R6862" s="206"/>
      <c r="S6862" s="188"/>
      <c r="T6862" s="188" t="s">
        <v>20545</v>
      </c>
      <c r="U6862" s="188" t="s">
        <v>28394</v>
      </c>
      <c r="V6862" s="206">
        <v>7.5</v>
      </c>
      <c r="W6862" s="205"/>
      <c r="X6862" s="113"/>
    </row>
    <row r="6863" spans="1:24" ht="12.95" customHeight="1" x14ac:dyDescent="0.2">
      <c r="A6863" s="188">
        <v>2012</v>
      </c>
      <c r="B6863" s="188" t="s">
        <v>7318</v>
      </c>
      <c r="C6863" s="188" t="s">
        <v>19807</v>
      </c>
      <c r="D6863" s="188" t="s">
        <v>19820</v>
      </c>
      <c r="E6863" s="188" t="s">
        <v>19821</v>
      </c>
      <c r="F6863" s="289" t="s">
        <v>14834</v>
      </c>
      <c r="G6863" s="203">
        <v>16157</v>
      </c>
      <c r="H6863" s="188" t="s">
        <v>13336</v>
      </c>
      <c r="I6863" s="288" t="s">
        <v>2625</v>
      </c>
      <c r="J6863" s="188" t="s">
        <v>19822</v>
      </c>
      <c r="K6863" s="188"/>
      <c r="L6863" s="187"/>
      <c r="M6863" s="206">
        <v>1</v>
      </c>
      <c r="N6863" s="208" t="s">
        <v>32837</v>
      </c>
      <c r="O6863" s="206"/>
      <c r="P6863" s="206" t="s">
        <v>162</v>
      </c>
      <c r="Q6863" s="206" t="s">
        <v>19823</v>
      </c>
      <c r="R6863" s="206"/>
      <c r="S6863" s="188"/>
      <c r="T6863" s="188" t="s">
        <v>20544</v>
      </c>
      <c r="U6863" s="188" t="s">
        <v>21296</v>
      </c>
      <c r="V6863" s="206">
        <v>5</v>
      </c>
      <c r="W6863" s="205"/>
      <c r="X6863" s="113"/>
    </row>
    <row r="6864" spans="1:24" ht="12.95" customHeight="1" x14ac:dyDescent="0.2">
      <c r="A6864" s="188">
        <v>2012</v>
      </c>
      <c r="B6864" s="188" t="s">
        <v>7318</v>
      </c>
      <c r="C6864" s="188" t="s">
        <v>19807</v>
      </c>
      <c r="D6864" s="188" t="s">
        <v>19824</v>
      </c>
      <c r="E6864" s="188" t="s">
        <v>19825</v>
      </c>
      <c r="F6864" s="104" t="s">
        <v>14834</v>
      </c>
      <c r="G6864" s="203">
        <v>16217</v>
      </c>
      <c r="H6864" s="188" t="s">
        <v>2625</v>
      </c>
      <c r="I6864" s="288" t="s">
        <v>13336</v>
      </c>
      <c r="J6864" s="188" t="s">
        <v>19826</v>
      </c>
      <c r="K6864" s="188"/>
      <c r="L6864" s="187"/>
      <c r="M6864" s="206">
        <v>1</v>
      </c>
      <c r="N6864" s="207" t="s">
        <v>199</v>
      </c>
      <c r="O6864" s="206" t="s">
        <v>12252</v>
      </c>
      <c r="P6864" s="206" t="s">
        <v>8076</v>
      </c>
      <c r="Q6864" s="206" t="s">
        <v>17596</v>
      </c>
      <c r="R6864" s="206"/>
      <c r="S6864" s="188"/>
      <c r="T6864" s="188" t="s">
        <v>20543</v>
      </c>
      <c r="U6864" s="188" t="s">
        <v>6868</v>
      </c>
      <c r="V6864" s="206">
        <v>7</v>
      </c>
      <c r="W6864" s="205"/>
      <c r="X6864" s="113"/>
    </row>
    <row r="6865" spans="1:24" ht="12.95" customHeight="1" x14ac:dyDescent="0.2">
      <c r="A6865" s="188">
        <v>2012</v>
      </c>
      <c r="B6865" s="188" t="s">
        <v>7318</v>
      </c>
      <c r="C6865" s="188" t="s">
        <v>19807</v>
      </c>
      <c r="D6865" s="188" t="s">
        <v>19827</v>
      </c>
      <c r="E6865" s="188" t="s">
        <v>19828</v>
      </c>
      <c r="F6865" s="104" t="s">
        <v>14834</v>
      </c>
      <c r="G6865" s="203">
        <v>16286</v>
      </c>
      <c r="H6865" s="188" t="s">
        <v>4890</v>
      </c>
      <c r="I6865" s="288" t="s">
        <v>13336</v>
      </c>
      <c r="J6865" s="188" t="s">
        <v>19829</v>
      </c>
      <c r="K6865" s="188"/>
      <c r="L6865" s="187"/>
      <c r="M6865" s="206">
        <v>1.75</v>
      </c>
      <c r="N6865" s="208" t="s">
        <v>32838</v>
      </c>
      <c r="O6865" s="206" t="s">
        <v>16545</v>
      </c>
      <c r="P6865" s="206" t="s">
        <v>9125</v>
      </c>
      <c r="Q6865" s="206" t="s">
        <v>16873</v>
      </c>
      <c r="R6865" s="206"/>
      <c r="S6865" s="188"/>
      <c r="T6865" s="188" t="s">
        <v>20547</v>
      </c>
      <c r="U6865" s="188" t="s">
        <v>28397</v>
      </c>
      <c r="V6865" s="206">
        <v>5.5</v>
      </c>
      <c r="W6865" s="205"/>
      <c r="X6865" s="113"/>
    </row>
    <row r="6866" spans="1:24" ht="12.95" customHeight="1" x14ac:dyDescent="0.2">
      <c r="A6866" s="188">
        <v>2012</v>
      </c>
      <c r="B6866" s="188" t="s">
        <v>7318</v>
      </c>
      <c r="C6866" s="188" t="s">
        <v>19807</v>
      </c>
      <c r="D6866" s="188" t="s">
        <v>10073</v>
      </c>
      <c r="E6866" s="188" t="s">
        <v>19830</v>
      </c>
      <c r="F6866" s="104" t="s">
        <v>14834</v>
      </c>
      <c r="G6866" s="203">
        <v>16291</v>
      </c>
      <c r="H6866" s="188" t="s">
        <v>10191</v>
      </c>
      <c r="I6866" s="288" t="s">
        <v>4890</v>
      </c>
      <c r="J6866" s="188" t="s">
        <v>9954</v>
      </c>
      <c r="K6866" s="188"/>
      <c r="L6866" s="187"/>
      <c r="M6866" s="206">
        <v>2</v>
      </c>
      <c r="N6866" s="208" t="s">
        <v>32839</v>
      </c>
      <c r="O6866" s="206" t="s">
        <v>19831</v>
      </c>
      <c r="P6866" s="206" t="s">
        <v>2447</v>
      </c>
      <c r="Q6866" s="206" t="s">
        <v>19832</v>
      </c>
      <c r="R6866" s="206"/>
      <c r="S6866" s="188" t="s">
        <v>9435</v>
      </c>
      <c r="T6866" s="188" t="s">
        <v>20547</v>
      </c>
      <c r="U6866" s="188" t="s">
        <v>28398</v>
      </c>
      <c r="V6866" s="206">
        <v>6.5</v>
      </c>
      <c r="W6866" s="205"/>
      <c r="X6866" s="113"/>
    </row>
    <row r="6867" spans="1:24" ht="12.95" customHeight="1" x14ac:dyDescent="0.2">
      <c r="A6867" s="188">
        <v>2012</v>
      </c>
      <c r="B6867" s="188" t="s">
        <v>7318</v>
      </c>
      <c r="C6867" s="188" t="s">
        <v>19807</v>
      </c>
      <c r="D6867" s="188" t="s">
        <v>19833</v>
      </c>
      <c r="E6867" s="188" t="s">
        <v>19834</v>
      </c>
      <c r="F6867" s="104" t="s">
        <v>14834</v>
      </c>
      <c r="G6867" s="203">
        <v>16316</v>
      </c>
      <c r="H6867" s="234" t="s">
        <v>32840</v>
      </c>
      <c r="I6867" s="288" t="s">
        <v>11819</v>
      </c>
      <c r="J6867" s="188" t="s">
        <v>9556</v>
      </c>
      <c r="K6867" s="188"/>
      <c r="L6867" s="187"/>
      <c r="M6867" s="206">
        <v>2</v>
      </c>
      <c r="N6867" s="207" t="s">
        <v>17891</v>
      </c>
      <c r="O6867" s="206" t="s">
        <v>16880</v>
      </c>
      <c r="P6867" s="206" t="s">
        <v>162</v>
      </c>
      <c r="Q6867" s="206" t="s">
        <v>19835</v>
      </c>
      <c r="R6867" s="206"/>
      <c r="S6867" s="188"/>
      <c r="T6867" s="188" t="s">
        <v>20547</v>
      </c>
      <c r="U6867" s="188" t="s">
        <v>19836</v>
      </c>
      <c r="V6867" s="206">
        <v>6.5</v>
      </c>
      <c r="W6867" s="205"/>
      <c r="X6867" s="113"/>
    </row>
    <row r="6868" spans="1:24" ht="12.95" customHeight="1" x14ac:dyDescent="0.2">
      <c r="A6868" s="188">
        <v>2012</v>
      </c>
      <c r="B6868" s="188" t="s">
        <v>7318</v>
      </c>
      <c r="C6868" s="188" t="s">
        <v>19807</v>
      </c>
      <c r="D6868" s="188" t="s">
        <v>13715</v>
      </c>
      <c r="E6868" s="188" t="s">
        <v>19837</v>
      </c>
      <c r="F6868" s="104" t="s">
        <v>14834</v>
      </c>
      <c r="G6868" s="203">
        <v>16335</v>
      </c>
      <c r="H6868" s="188" t="s">
        <v>10191</v>
      </c>
      <c r="I6868" s="288" t="s">
        <v>11819</v>
      </c>
      <c r="J6868" s="188" t="s">
        <v>13716</v>
      </c>
      <c r="K6868" s="188"/>
      <c r="L6868" s="187"/>
      <c r="M6868" s="206">
        <v>0.75</v>
      </c>
      <c r="N6868" s="208" t="s">
        <v>6017</v>
      </c>
      <c r="O6868" s="206" t="s">
        <v>12252</v>
      </c>
      <c r="P6868" s="206" t="s">
        <v>9125</v>
      </c>
      <c r="Q6868" s="206" t="s">
        <v>19478</v>
      </c>
      <c r="R6868" s="206"/>
      <c r="S6868" s="188"/>
      <c r="T6868" s="188" t="s">
        <v>20547</v>
      </c>
      <c r="U6868" s="188"/>
      <c r="V6868" s="206">
        <v>5.5</v>
      </c>
      <c r="W6868" s="205"/>
      <c r="X6868" s="113"/>
    </row>
    <row r="6869" spans="1:24" ht="12.95" customHeight="1" x14ac:dyDescent="0.2">
      <c r="A6869" s="188">
        <v>2012</v>
      </c>
      <c r="B6869" s="188" t="s">
        <v>7318</v>
      </c>
      <c r="C6869" s="188" t="s">
        <v>19807</v>
      </c>
      <c r="D6869" s="188" t="s">
        <v>19838</v>
      </c>
      <c r="E6869" s="188" t="s">
        <v>19839</v>
      </c>
      <c r="F6869" s="104" t="s">
        <v>14834</v>
      </c>
      <c r="G6869" s="203">
        <v>16425</v>
      </c>
      <c r="H6869" s="188" t="s">
        <v>11819</v>
      </c>
      <c r="I6869" s="288" t="s">
        <v>10191</v>
      </c>
      <c r="J6869" s="188" t="s">
        <v>19840</v>
      </c>
      <c r="K6869" s="188"/>
      <c r="L6869" s="187"/>
      <c r="M6869" s="206">
        <v>1</v>
      </c>
      <c r="N6869" s="208" t="s">
        <v>32841</v>
      </c>
      <c r="O6869" s="206" t="s">
        <v>16686</v>
      </c>
      <c r="P6869" s="206" t="s">
        <v>9125</v>
      </c>
      <c r="Q6869" s="206" t="s">
        <v>17596</v>
      </c>
      <c r="R6869" s="206"/>
      <c r="S6869" s="188"/>
      <c r="T6869" s="188" t="s">
        <v>20547</v>
      </c>
      <c r="U6869" s="188" t="s">
        <v>2477</v>
      </c>
      <c r="V6869" s="206">
        <v>6.5</v>
      </c>
      <c r="W6869" s="205"/>
      <c r="X6869" s="113"/>
    </row>
    <row r="6870" spans="1:24" ht="12.95" customHeight="1" x14ac:dyDescent="0.2">
      <c r="A6870" s="188">
        <v>2012</v>
      </c>
      <c r="B6870" s="188" t="s">
        <v>7318</v>
      </c>
      <c r="C6870" s="188" t="s">
        <v>19807</v>
      </c>
      <c r="D6870" s="188" t="s">
        <v>19841</v>
      </c>
      <c r="E6870" s="188" t="s">
        <v>19842</v>
      </c>
      <c r="F6870" s="104" t="s">
        <v>14834</v>
      </c>
      <c r="G6870" s="203">
        <v>16427</v>
      </c>
      <c r="H6870" s="188" t="s">
        <v>11819</v>
      </c>
      <c r="I6870" s="288" t="s">
        <v>10103</v>
      </c>
      <c r="J6870" s="188" t="s">
        <v>19843</v>
      </c>
      <c r="K6870" s="188"/>
      <c r="L6870" s="187"/>
      <c r="M6870" s="206">
        <v>2</v>
      </c>
      <c r="N6870" s="207" t="s">
        <v>32842</v>
      </c>
      <c r="O6870" s="206" t="s">
        <v>17449</v>
      </c>
      <c r="P6870" s="206" t="s">
        <v>9125</v>
      </c>
      <c r="Q6870" s="206" t="s">
        <v>16560</v>
      </c>
      <c r="R6870" s="206"/>
      <c r="S6870" s="188"/>
      <c r="T6870" s="188" t="s">
        <v>20547</v>
      </c>
      <c r="U6870" s="188" t="s">
        <v>16986</v>
      </c>
      <c r="V6870" s="206">
        <v>6.5</v>
      </c>
      <c r="W6870" s="205"/>
      <c r="X6870" s="113"/>
    </row>
    <row r="6871" spans="1:24" ht="12.95" customHeight="1" x14ac:dyDescent="0.2">
      <c r="A6871" s="188">
        <v>2012</v>
      </c>
      <c r="B6871" s="188" t="s">
        <v>7318</v>
      </c>
      <c r="C6871" s="188" t="s">
        <v>19807</v>
      </c>
      <c r="D6871" s="188" t="s">
        <v>19844</v>
      </c>
      <c r="E6871" s="188" t="s">
        <v>19845</v>
      </c>
      <c r="F6871" s="114" t="s">
        <v>6406</v>
      </c>
      <c r="G6871" s="203">
        <v>16452</v>
      </c>
      <c r="H6871" s="188" t="s">
        <v>10191</v>
      </c>
      <c r="I6871" s="288" t="s">
        <v>11819</v>
      </c>
      <c r="J6871" s="188" t="s">
        <v>9584</v>
      </c>
      <c r="K6871" s="188"/>
      <c r="L6871" s="187"/>
      <c r="M6871" s="206">
        <v>3</v>
      </c>
      <c r="N6871" s="207" t="s">
        <v>18578</v>
      </c>
      <c r="O6871" s="206" t="s">
        <v>10189</v>
      </c>
      <c r="P6871" s="206"/>
      <c r="Q6871" s="206" t="s">
        <v>19846</v>
      </c>
      <c r="R6871" s="206"/>
      <c r="S6871" s="188"/>
      <c r="T6871" s="188" t="s">
        <v>20546</v>
      </c>
      <c r="U6871" s="188" t="s">
        <v>16048</v>
      </c>
      <c r="V6871" s="206">
        <v>5.5</v>
      </c>
      <c r="W6871" s="205"/>
      <c r="X6871" s="113"/>
    </row>
    <row r="6872" spans="1:24" ht="12.95" customHeight="1" x14ac:dyDescent="0.2">
      <c r="A6872" s="188">
        <v>2012</v>
      </c>
      <c r="B6872" s="188" t="s">
        <v>7318</v>
      </c>
      <c r="C6872" s="188" t="s">
        <v>19807</v>
      </c>
      <c r="D6872" s="188" t="s">
        <v>19847</v>
      </c>
      <c r="E6872" s="188" t="s">
        <v>19848</v>
      </c>
      <c r="F6872" s="104" t="s">
        <v>14834</v>
      </c>
      <c r="G6872" s="203">
        <v>16461</v>
      </c>
      <c r="H6872" s="188" t="s">
        <v>2625</v>
      </c>
      <c r="I6872" s="288" t="s">
        <v>10191</v>
      </c>
      <c r="J6872" s="188" t="s">
        <v>19849</v>
      </c>
      <c r="K6872" s="188"/>
      <c r="L6872" s="187"/>
      <c r="M6872" s="206">
        <v>2</v>
      </c>
      <c r="N6872" s="207" t="s">
        <v>19850</v>
      </c>
      <c r="O6872" s="206" t="s">
        <v>19131</v>
      </c>
      <c r="P6872" s="206" t="s">
        <v>9125</v>
      </c>
      <c r="Q6872" s="206" t="s">
        <v>16579</v>
      </c>
      <c r="R6872" s="206"/>
      <c r="S6872" s="188"/>
      <c r="T6872" s="188" t="s">
        <v>1539</v>
      </c>
      <c r="U6872" s="188" t="s">
        <v>28399</v>
      </c>
      <c r="V6872" s="206">
        <v>6.5</v>
      </c>
      <c r="W6872" s="205"/>
      <c r="X6872" s="113"/>
    </row>
    <row r="6873" spans="1:24" ht="12.95" customHeight="1" x14ac:dyDescent="0.2">
      <c r="A6873" s="188">
        <v>2012</v>
      </c>
      <c r="B6873" s="188" t="s">
        <v>7318</v>
      </c>
      <c r="C6873" s="188" t="s">
        <v>19807</v>
      </c>
      <c r="D6873" s="188" t="s">
        <v>19851</v>
      </c>
      <c r="E6873" s="188" t="s">
        <v>19852</v>
      </c>
      <c r="F6873" s="104" t="s">
        <v>14834</v>
      </c>
      <c r="G6873" s="203">
        <v>16521</v>
      </c>
      <c r="H6873" s="188" t="s">
        <v>11819</v>
      </c>
      <c r="I6873" s="102" t="s">
        <v>30670</v>
      </c>
      <c r="J6873" s="188" t="s">
        <v>19853</v>
      </c>
      <c r="K6873" s="188"/>
      <c r="L6873" s="187"/>
      <c r="M6873" s="206">
        <v>2</v>
      </c>
      <c r="N6873" s="208" t="s">
        <v>32843</v>
      </c>
      <c r="O6873" s="206" t="s">
        <v>18151</v>
      </c>
      <c r="P6873" s="206"/>
      <c r="Q6873" s="206" t="s">
        <v>19105</v>
      </c>
      <c r="R6873" s="206"/>
      <c r="S6873" s="188" t="s">
        <v>9435</v>
      </c>
      <c r="T6873" s="188" t="s">
        <v>20546</v>
      </c>
      <c r="U6873" s="188" t="s">
        <v>28400</v>
      </c>
      <c r="V6873" s="206">
        <v>6.5</v>
      </c>
      <c r="W6873" s="205"/>
      <c r="X6873" s="113"/>
    </row>
    <row r="6874" spans="1:24" ht="12.95" customHeight="1" x14ac:dyDescent="0.2">
      <c r="A6874" s="188">
        <v>2012</v>
      </c>
      <c r="B6874" s="188" t="s">
        <v>7318</v>
      </c>
      <c r="C6874" s="188" t="s">
        <v>19807</v>
      </c>
      <c r="D6874" s="188" t="s">
        <v>19854</v>
      </c>
      <c r="E6874" s="188" t="s">
        <v>19855</v>
      </c>
      <c r="F6874" s="104" t="s">
        <v>10085</v>
      </c>
      <c r="G6874" s="203">
        <v>16463</v>
      </c>
      <c r="H6874" s="188" t="s">
        <v>19856</v>
      </c>
      <c r="I6874" s="288" t="s">
        <v>10103</v>
      </c>
      <c r="J6874" s="188" t="s">
        <v>9387</v>
      </c>
      <c r="K6874" s="188"/>
      <c r="L6874" s="187"/>
      <c r="M6874" s="206">
        <v>0.25</v>
      </c>
      <c r="N6874" s="208" t="s">
        <v>32844</v>
      </c>
      <c r="O6874" s="206" t="s">
        <v>17599</v>
      </c>
      <c r="P6874" s="206" t="s">
        <v>12252</v>
      </c>
      <c r="Q6874" s="206" t="s">
        <v>19857</v>
      </c>
      <c r="R6874" s="206"/>
      <c r="S6874" s="188"/>
      <c r="T6874" s="188" t="s">
        <v>7789</v>
      </c>
      <c r="U6874" s="188" t="s">
        <v>19858</v>
      </c>
      <c r="V6874" s="206">
        <v>7</v>
      </c>
      <c r="W6874" s="205"/>
      <c r="X6874" s="113"/>
    </row>
    <row r="6875" spans="1:24" ht="12.95" customHeight="1" x14ac:dyDescent="0.2">
      <c r="A6875" s="188">
        <v>2012</v>
      </c>
      <c r="B6875" s="188" t="s">
        <v>7318</v>
      </c>
      <c r="C6875" s="188" t="s">
        <v>19807</v>
      </c>
      <c r="D6875" s="188" t="s">
        <v>19859</v>
      </c>
      <c r="E6875" s="188" t="s">
        <v>19860</v>
      </c>
      <c r="F6875" s="225" t="s">
        <v>10085</v>
      </c>
      <c r="G6875" s="203">
        <v>15612</v>
      </c>
      <c r="H6875" s="188" t="s">
        <v>11819</v>
      </c>
      <c r="I6875" s="288" t="s">
        <v>10103</v>
      </c>
      <c r="J6875" s="188" t="s">
        <v>8608</v>
      </c>
      <c r="K6875" s="188"/>
      <c r="L6875" s="187"/>
      <c r="M6875" s="206">
        <v>0.25</v>
      </c>
      <c r="N6875" s="208" t="s">
        <v>19157</v>
      </c>
      <c r="O6875" s="206" t="s">
        <v>162</v>
      </c>
      <c r="P6875" s="206"/>
      <c r="Q6875" s="206" t="s">
        <v>17527</v>
      </c>
      <c r="R6875" s="206" t="s">
        <v>7035</v>
      </c>
      <c r="S6875" s="188"/>
      <c r="T6875" s="188" t="s">
        <v>7789</v>
      </c>
      <c r="U6875" s="188" t="s">
        <v>19861</v>
      </c>
      <c r="V6875" s="206">
        <v>4.5</v>
      </c>
      <c r="W6875" s="205"/>
      <c r="X6875" s="113"/>
    </row>
    <row r="6876" spans="1:24" ht="12.95" customHeight="1" x14ac:dyDescent="0.2">
      <c r="A6876" s="128">
        <v>2016</v>
      </c>
      <c r="B6876" s="188" t="s">
        <v>7318</v>
      </c>
      <c r="C6876" s="226" t="s">
        <v>34108</v>
      </c>
      <c r="D6876" s="128" t="s">
        <v>34136</v>
      </c>
      <c r="E6876" s="128" t="s">
        <v>34109</v>
      </c>
      <c r="F6876" s="141" t="s">
        <v>14834</v>
      </c>
      <c r="G6876" s="142">
        <v>14755</v>
      </c>
      <c r="H6876" s="128" t="s">
        <v>11819</v>
      </c>
      <c r="I6876" s="309" t="s">
        <v>13336</v>
      </c>
      <c r="J6876" s="128" t="s">
        <v>34137</v>
      </c>
      <c r="K6876" s="128"/>
      <c r="L6876" s="143"/>
      <c r="M6876" s="206">
        <v>2</v>
      </c>
      <c r="N6876" s="207" t="s">
        <v>34138</v>
      </c>
      <c r="O6876" s="145" t="s">
        <v>16856</v>
      </c>
      <c r="P6876" s="145"/>
      <c r="Q6876" s="145" t="s">
        <v>16543</v>
      </c>
      <c r="R6876" s="145"/>
      <c r="S6876" s="128"/>
      <c r="T6876" s="128" t="s">
        <v>28757</v>
      </c>
      <c r="U6876" s="128" t="s">
        <v>34139</v>
      </c>
      <c r="V6876" s="145">
        <v>5.5</v>
      </c>
      <c r="W6876" s="130"/>
      <c r="X6876" s="113"/>
    </row>
    <row r="6877" spans="1:24" ht="12.95" customHeight="1" x14ac:dyDescent="0.2">
      <c r="A6877" s="128">
        <v>2016</v>
      </c>
      <c r="B6877" s="188" t="s">
        <v>7318</v>
      </c>
      <c r="C6877" s="188" t="s">
        <v>34108</v>
      </c>
      <c r="D6877" s="128" t="s">
        <v>34140</v>
      </c>
      <c r="E6877" s="128" t="s">
        <v>34110</v>
      </c>
      <c r="F6877" s="141" t="s">
        <v>14834</v>
      </c>
      <c r="G6877" s="142">
        <v>14802</v>
      </c>
      <c r="H6877" s="128" t="s">
        <v>13336</v>
      </c>
      <c r="I6877" s="309" t="s">
        <v>7198</v>
      </c>
      <c r="J6877" s="128" t="s">
        <v>34141</v>
      </c>
      <c r="K6877" s="128"/>
      <c r="L6877" s="143"/>
      <c r="M6877" s="206">
        <v>2</v>
      </c>
      <c r="N6877" s="207" t="s">
        <v>34142</v>
      </c>
      <c r="O6877" s="145" t="s">
        <v>10189</v>
      </c>
      <c r="P6877" s="145" t="s">
        <v>9160</v>
      </c>
      <c r="Q6877" s="145" t="s">
        <v>20648</v>
      </c>
      <c r="R6877" s="145"/>
      <c r="S6877" s="128"/>
      <c r="T6877" s="128" t="s">
        <v>20538</v>
      </c>
      <c r="U6877" s="128" t="s">
        <v>34143</v>
      </c>
      <c r="V6877" s="145">
        <v>7</v>
      </c>
      <c r="W6877" s="130"/>
      <c r="X6877" s="113"/>
    </row>
    <row r="6878" spans="1:24" ht="12.95" customHeight="1" x14ac:dyDescent="0.2">
      <c r="A6878" s="128">
        <v>2016</v>
      </c>
      <c r="B6878" s="188" t="s">
        <v>7318</v>
      </c>
      <c r="C6878" s="188" t="s">
        <v>34108</v>
      </c>
      <c r="D6878" s="128" t="s">
        <v>37724</v>
      </c>
      <c r="E6878" s="128" t="s">
        <v>34111</v>
      </c>
      <c r="F6878" s="141" t="s">
        <v>14834</v>
      </c>
      <c r="G6878" s="142">
        <v>15064</v>
      </c>
      <c r="H6878" s="102" t="s">
        <v>34144</v>
      </c>
      <c r="I6878" s="102" t="s">
        <v>34145</v>
      </c>
      <c r="J6878" s="128" t="s">
        <v>34146</v>
      </c>
      <c r="K6878" s="128"/>
      <c r="L6878" s="143"/>
      <c r="M6878" s="206">
        <v>1</v>
      </c>
      <c r="N6878" s="208" t="s">
        <v>34147</v>
      </c>
      <c r="O6878" s="145" t="s">
        <v>13555</v>
      </c>
      <c r="P6878" s="145"/>
      <c r="Q6878" s="145" t="s">
        <v>19569</v>
      </c>
      <c r="R6878" s="145"/>
      <c r="S6878" s="128"/>
      <c r="T6878" s="128" t="s">
        <v>20538</v>
      </c>
      <c r="U6878" s="128" t="s">
        <v>34148</v>
      </c>
      <c r="V6878" s="145">
        <v>6</v>
      </c>
      <c r="W6878" s="130"/>
      <c r="X6878" s="113"/>
    </row>
    <row r="6879" spans="1:24" ht="12.95" customHeight="1" x14ac:dyDescent="0.2">
      <c r="A6879" s="128">
        <v>2016</v>
      </c>
      <c r="B6879" s="188" t="s">
        <v>7318</v>
      </c>
      <c r="C6879" s="188" t="s">
        <v>34108</v>
      </c>
      <c r="D6879" s="128" t="s">
        <v>37725</v>
      </c>
      <c r="E6879" s="128" t="s">
        <v>34111</v>
      </c>
      <c r="F6879" s="141" t="s">
        <v>14834</v>
      </c>
      <c r="G6879" s="142">
        <v>15064</v>
      </c>
      <c r="H6879" s="102" t="s">
        <v>34144</v>
      </c>
      <c r="I6879" s="102" t="s">
        <v>34145</v>
      </c>
      <c r="J6879" s="128" t="s">
        <v>34146</v>
      </c>
      <c r="K6879" s="128"/>
      <c r="L6879" s="143"/>
      <c r="M6879" s="206">
        <v>1</v>
      </c>
      <c r="N6879" s="208" t="s">
        <v>34147</v>
      </c>
      <c r="O6879" s="145" t="s">
        <v>2447</v>
      </c>
      <c r="P6879" s="145"/>
      <c r="Q6879" s="145" t="s">
        <v>34149</v>
      </c>
      <c r="R6879" s="145"/>
      <c r="S6879" s="128"/>
      <c r="T6879" s="128" t="s">
        <v>20538</v>
      </c>
      <c r="U6879" s="128" t="s">
        <v>34148</v>
      </c>
      <c r="V6879" s="145">
        <v>5</v>
      </c>
      <c r="W6879" s="130"/>
      <c r="X6879" s="113"/>
    </row>
    <row r="6880" spans="1:24" ht="12.95" customHeight="1" x14ac:dyDescent="0.2">
      <c r="A6880" s="128">
        <v>2016</v>
      </c>
      <c r="B6880" s="188" t="s">
        <v>7318</v>
      </c>
      <c r="C6880" s="188" t="s">
        <v>34108</v>
      </c>
      <c r="D6880" s="128" t="s">
        <v>34150</v>
      </c>
      <c r="E6880" s="128" t="s">
        <v>34112</v>
      </c>
      <c r="F6880" s="141" t="s">
        <v>14834</v>
      </c>
      <c r="G6880" s="142">
        <v>15122</v>
      </c>
      <c r="H6880" s="102" t="s">
        <v>34151</v>
      </c>
      <c r="I6880" s="309" t="s">
        <v>11819</v>
      </c>
      <c r="J6880" s="128" t="s">
        <v>10108</v>
      </c>
      <c r="K6880" s="128"/>
      <c r="L6880" s="143"/>
      <c r="M6880" s="145">
        <v>2</v>
      </c>
      <c r="N6880" s="144" t="s">
        <v>34152</v>
      </c>
      <c r="O6880" s="145" t="s">
        <v>162</v>
      </c>
      <c r="P6880" s="145"/>
      <c r="Q6880" s="145" t="s">
        <v>17601</v>
      </c>
      <c r="R6880" s="145"/>
      <c r="S6880" s="128"/>
      <c r="T6880" s="128" t="s">
        <v>21275</v>
      </c>
      <c r="U6880" s="128" t="s">
        <v>34153</v>
      </c>
      <c r="V6880" s="145">
        <v>6.5</v>
      </c>
      <c r="W6880" s="130"/>
      <c r="X6880" s="113"/>
    </row>
    <row r="6881" spans="1:24" ht="12.95" customHeight="1" x14ac:dyDescent="0.2">
      <c r="A6881" s="128">
        <v>2016</v>
      </c>
      <c r="B6881" s="188" t="s">
        <v>7318</v>
      </c>
      <c r="C6881" s="188" t="s">
        <v>34108</v>
      </c>
      <c r="D6881" s="128" t="s">
        <v>34154</v>
      </c>
      <c r="E6881" s="128" t="s">
        <v>34113</v>
      </c>
      <c r="F6881" s="141" t="s">
        <v>14834</v>
      </c>
      <c r="G6881" s="142">
        <v>15329</v>
      </c>
      <c r="H6881" s="128" t="s">
        <v>2625</v>
      </c>
      <c r="I6881" s="309" t="s">
        <v>13336</v>
      </c>
      <c r="J6881" s="128" t="s">
        <v>34155</v>
      </c>
      <c r="K6881" s="128"/>
      <c r="L6881" s="143"/>
      <c r="M6881" s="145">
        <v>1</v>
      </c>
      <c r="N6881" s="208" t="s">
        <v>34156</v>
      </c>
      <c r="O6881" s="145" t="s">
        <v>9160</v>
      </c>
      <c r="P6881" s="145"/>
      <c r="Q6881" s="145" t="s">
        <v>15976</v>
      </c>
      <c r="R6881" s="145"/>
      <c r="S6881" s="128"/>
      <c r="T6881" s="128" t="s">
        <v>20543</v>
      </c>
      <c r="U6881" s="128" t="s">
        <v>6868</v>
      </c>
      <c r="V6881" s="145">
        <v>5</v>
      </c>
      <c r="W6881" s="130"/>
      <c r="X6881" s="113"/>
    </row>
    <row r="6882" spans="1:24" ht="12.95" customHeight="1" x14ac:dyDescent="0.2">
      <c r="A6882" s="128">
        <v>2016</v>
      </c>
      <c r="B6882" s="188" t="s">
        <v>7318</v>
      </c>
      <c r="C6882" s="188" t="s">
        <v>34108</v>
      </c>
      <c r="D6882" s="128" t="s">
        <v>34157</v>
      </c>
      <c r="E6882" s="128" t="s">
        <v>34114</v>
      </c>
      <c r="F6882" s="141" t="s">
        <v>14834</v>
      </c>
      <c r="G6882" s="142">
        <v>15673</v>
      </c>
      <c r="H6882" s="128" t="s">
        <v>11819</v>
      </c>
      <c r="I6882" s="309" t="s">
        <v>21153</v>
      </c>
      <c r="J6882" s="128" t="s">
        <v>12560</v>
      </c>
      <c r="K6882" s="128"/>
      <c r="L6882" s="143"/>
      <c r="M6882" s="145">
        <v>1</v>
      </c>
      <c r="N6882" s="144" t="s">
        <v>28279</v>
      </c>
      <c r="O6882" s="145" t="s">
        <v>16982</v>
      </c>
      <c r="P6882" s="145" t="s">
        <v>9125</v>
      </c>
      <c r="Q6882" s="145" t="s">
        <v>19113</v>
      </c>
      <c r="R6882" s="145"/>
      <c r="S6882" s="128"/>
      <c r="T6882" s="128" t="s">
        <v>14962</v>
      </c>
      <c r="U6882" s="128" t="s">
        <v>34158</v>
      </c>
      <c r="V6882" s="145">
        <v>6</v>
      </c>
      <c r="W6882" s="130"/>
      <c r="X6882" s="113"/>
    </row>
    <row r="6883" spans="1:24" ht="12.95" customHeight="1" x14ac:dyDescent="0.2">
      <c r="A6883" s="128">
        <v>2016</v>
      </c>
      <c r="B6883" s="188" t="s">
        <v>7318</v>
      </c>
      <c r="C6883" s="188" t="s">
        <v>34108</v>
      </c>
      <c r="D6883" s="128" t="s">
        <v>34159</v>
      </c>
      <c r="E6883" s="128" t="s">
        <v>34115</v>
      </c>
      <c r="F6883" s="141" t="s">
        <v>14834</v>
      </c>
      <c r="G6883" s="142">
        <v>15926</v>
      </c>
      <c r="H6883" s="102" t="s">
        <v>34160</v>
      </c>
      <c r="I6883" s="309" t="s">
        <v>10103</v>
      </c>
      <c r="J6883" s="128" t="s">
        <v>34161</v>
      </c>
      <c r="K6883" s="128"/>
      <c r="L6883" s="143"/>
      <c r="M6883" s="145">
        <v>1.75</v>
      </c>
      <c r="N6883" s="208" t="s">
        <v>34162</v>
      </c>
      <c r="O6883" s="145" t="s">
        <v>16856</v>
      </c>
      <c r="P6883" s="145" t="s">
        <v>9125</v>
      </c>
      <c r="Q6883" s="145" t="s">
        <v>21462</v>
      </c>
      <c r="R6883" s="145"/>
      <c r="S6883" s="128" t="s">
        <v>8315</v>
      </c>
      <c r="T6883" s="128" t="s">
        <v>7789</v>
      </c>
      <c r="U6883" s="128" t="s">
        <v>34163</v>
      </c>
      <c r="V6883" s="145">
        <v>6</v>
      </c>
      <c r="W6883" s="130"/>
      <c r="X6883" s="113"/>
    </row>
    <row r="6884" spans="1:24" ht="12.95" customHeight="1" x14ac:dyDescent="0.2">
      <c r="A6884" s="128">
        <v>2016</v>
      </c>
      <c r="B6884" s="188" t="s">
        <v>7318</v>
      </c>
      <c r="C6884" s="188" t="s">
        <v>34108</v>
      </c>
      <c r="D6884" s="128" t="s">
        <v>9336</v>
      </c>
      <c r="E6884" s="128" t="s">
        <v>34116</v>
      </c>
      <c r="F6884" s="141" t="s">
        <v>14834</v>
      </c>
      <c r="G6884" s="142">
        <v>15948</v>
      </c>
      <c r="H6884" s="128" t="s">
        <v>11819</v>
      </c>
      <c r="I6884" s="309" t="s">
        <v>10103</v>
      </c>
      <c r="J6884" s="128" t="s">
        <v>34164</v>
      </c>
      <c r="K6884" s="128"/>
      <c r="L6884" s="143"/>
      <c r="M6884" s="145">
        <v>1.75</v>
      </c>
      <c r="N6884" s="208" t="s">
        <v>34165</v>
      </c>
      <c r="O6884" s="145" t="s">
        <v>12252</v>
      </c>
      <c r="P6884" s="145" t="s">
        <v>162</v>
      </c>
      <c r="Q6884" s="145" t="s">
        <v>19486</v>
      </c>
      <c r="R6884" s="145" t="s">
        <v>3735</v>
      </c>
      <c r="S6884" s="128"/>
      <c r="T6884" s="128" t="s">
        <v>7789</v>
      </c>
      <c r="U6884" s="128" t="s">
        <v>34166</v>
      </c>
      <c r="V6884" s="145">
        <v>6</v>
      </c>
      <c r="W6884" s="130"/>
      <c r="X6884" s="113"/>
    </row>
    <row r="6885" spans="1:24" ht="12.95" customHeight="1" x14ac:dyDescent="0.2">
      <c r="A6885" s="128">
        <v>2016</v>
      </c>
      <c r="B6885" s="188" t="s">
        <v>7318</v>
      </c>
      <c r="C6885" s="188" t="s">
        <v>34108</v>
      </c>
      <c r="D6885" s="128" t="s">
        <v>34167</v>
      </c>
      <c r="E6885" s="128" t="s">
        <v>34117</v>
      </c>
      <c r="F6885" s="141" t="s">
        <v>14834</v>
      </c>
      <c r="G6885" s="142">
        <v>14782</v>
      </c>
      <c r="H6885" s="128" t="s">
        <v>3253</v>
      </c>
      <c r="I6885" s="309" t="s">
        <v>10103</v>
      </c>
      <c r="J6885" s="128" t="s">
        <v>34168</v>
      </c>
      <c r="K6885" s="128"/>
      <c r="L6885" s="143"/>
      <c r="M6885" s="145">
        <v>1.75</v>
      </c>
      <c r="N6885" s="208" t="s">
        <v>34169</v>
      </c>
      <c r="O6885" s="145" t="s">
        <v>16856</v>
      </c>
      <c r="P6885" s="145" t="s">
        <v>34170</v>
      </c>
      <c r="Q6885" s="145" t="s">
        <v>34171</v>
      </c>
      <c r="R6885" s="145"/>
      <c r="S6885" s="128"/>
      <c r="T6885" s="128" t="s">
        <v>20549</v>
      </c>
      <c r="U6885" s="128" t="s">
        <v>34172</v>
      </c>
      <c r="V6885" s="145">
        <v>6.5</v>
      </c>
      <c r="W6885" s="130"/>
      <c r="X6885" s="113"/>
    </row>
    <row r="6886" spans="1:24" ht="12.95" customHeight="1" x14ac:dyDescent="0.2">
      <c r="A6886" s="128">
        <v>2016</v>
      </c>
      <c r="B6886" s="188" t="s">
        <v>7318</v>
      </c>
      <c r="C6886" s="188" t="s">
        <v>34108</v>
      </c>
      <c r="D6886" s="128" t="s">
        <v>34173</v>
      </c>
      <c r="E6886" s="128" t="s">
        <v>34118</v>
      </c>
      <c r="F6886" s="141" t="s">
        <v>14834</v>
      </c>
      <c r="G6886" s="142">
        <v>16298</v>
      </c>
      <c r="H6886" s="128" t="s">
        <v>4890</v>
      </c>
      <c r="I6886" s="102" t="s">
        <v>34174</v>
      </c>
      <c r="J6886" s="128" t="s">
        <v>34175</v>
      </c>
      <c r="K6886" s="128"/>
      <c r="L6886" s="143"/>
      <c r="M6886" s="145">
        <v>1</v>
      </c>
      <c r="N6886" s="144" t="s">
        <v>199</v>
      </c>
      <c r="O6886" s="145" t="s">
        <v>13301</v>
      </c>
      <c r="P6886" s="145"/>
      <c r="Q6886" s="145" t="s">
        <v>34176</v>
      </c>
      <c r="R6886" s="145"/>
      <c r="S6886" s="128"/>
      <c r="T6886" s="128" t="s">
        <v>21275</v>
      </c>
      <c r="U6886" s="128" t="s">
        <v>34177</v>
      </c>
      <c r="V6886" s="145">
        <v>6</v>
      </c>
      <c r="W6886" s="130"/>
      <c r="X6886" s="113"/>
    </row>
    <row r="6887" spans="1:24" ht="12.95" customHeight="1" x14ac:dyDescent="0.2">
      <c r="A6887" s="128">
        <v>2016</v>
      </c>
      <c r="B6887" s="188" t="s">
        <v>7318</v>
      </c>
      <c r="C6887" s="188" t="s">
        <v>34108</v>
      </c>
      <c r="D6887" s="128" t="s">
        <v>34178</v>
      </c>
      <c r="E6887" s="128" t="s">
        <v>34119</v>
      </c>
      <c r="F6887" s="141" t="s">
        <v>14834</v>
      </c>
      <c r="G6887" s="142">
        <v>16400</v>
      </c>
      <c r="H6887" s="128" t="s">
        <v>11819</v>
      </c>
      <c r="I6887" s="309" t="s">
        <v>10191</v>
      </c>
      <c r="J6887" s="128" t="s">
        <v>34179</v>
      </c>
      <c r="K6887" s="128"/>
      <c r="L6887" s="143"/>
      <c r="M6887" s="206">
        <v>2</v>
      </c>
      <c r="N6887" s="207" t="s">
        <v>34180</v>
      </c>
      <c r="O6887" s="145" t="s">
        <v>16856</v>
      </c>
      <c r="P6887" s="145" t="s">
        <v>9125</v>
      </c>
      <c r="Q6887" s="145" t="s">
        <v>15832</v>
      </c>
      <c r="R6887" s="145"/>
      <c r="S6887" s="128"/>
      <c r="T6887" s="128" t="s">
        <v>20547</v>
      </c>
      <c r="U6887" s="128" t="s">
        <v>28722</v>
      </c>
      <c r="V6887" s="145">
        <v>5.5</v>
      </c>
      <c r="W6887" s="130"/>
      <c r="X6887" s="113"/>
    </row>
    <row r="6888" spans="1:24" ht="12.95" customHeight="1" x14ac:dyDescent="0.2">
      <c r="A6888" s="128">
        <v>2016</v>
      </c>
      <c r="B6888" s="188" t="s">
        <v>7318</v>
      </c>
      <c r="C6888" s="188" t="s">
        <v>34108</v>
      </c>
      <c r="D6888" s="128" t="s">
        <v>34181</v>
      </c>
      <c r="E6888" s="128" t="s">
        <v>34120</v>
      </c>
      <c r="F6888" s="114" t="s">
        <v>6406</v>
      </c>
      <c r="G6888" s="142">
        <v>16331</v>
      </c>
      <c r="H6888" s="128" t="s">
        <v>11819</v>
      </c>
      <c r="I6888" s="309" t="s">
        <v>10191</v>
      </c>
      <c r="J6888" s="128" t="s">
        <v>6593</v>
      </c>
      <c r="K6888" s="128"/>
      <c r="L6888" s="143"/>
      <c r="M6888" s="145">
        <v>4</v>
      </c>
      <c r="N6888" s="144" t="s">
        <v>16772</v>
      </c>
      <c r="O6888" s="145" t="s">
        <v>16499</v>
      </c>
      <c r="P6888" s="145" t="s">
        <v>19503</v>
      </c>
      <c r="Q6888" s="145" t="s">
        <v>20696</v>
      </c>
      <c r="R6888" s="145"/>
      <c r="S6888" s="128"/>
      <c r="T6888" s="128" t="s">
        <v>20547</v>
      </c>
      <c r="U6888" s="128" t="s">
        <v>34182</v>
      </c>
      <c r="V6888" s="145">
        <v>7.5</v>
      </c>
      <c r="W6888" s="130"/>
      <c r="X6888" s="113"/>
    </row>
    <row r="6889" spans="1:24" ht="12.95" customHeight="1" x14ac:dyDescent="0.2">
      <c r="A6889" s="128">
        <v>2016</v>
      </c>
      <c r="B6889" s="188" t="s">
        <v>7318</v>
      </c>
      <c r="C6889" s="188" t="s">
        <v>34108</v>
      </c>
      <c r="D6889" s="128" t="s">
        <v>34186</v>
      </c>
      <c r="E6889" s="128" t="s">
        <v>34121</v>
      </c>
      <c r="F6889" s="141" t="s">
        <v>14834</v>
      </c>
      <c r="G6889" s="142">
        <v>16413</v>
      </c>
      <c r="H6889" s="102" t="s">
        <v>34189</v>
      </c>
      <c r="I6889" s="309" t="s">
        <v>13336</v>
      </c>
      <c r="J6889" s="128" t="s">
        <v>34187</v>
      </c>
      <c r="K6889" s="128"/>
      <c r="L6889" s="143"/>
      <c r="M6889" s="145">
        <v>0.5</v>
      </c>
      <c r="N6889" s="200">
        <v>51</v>
      </c>
      <c r="O6889" s="145" t="s">
        <v>10189</v>
      </c>
      <c r="P6889" s="145"/>
      <c r="Q6889" s="145" t="s">
        <v>19737</v>
      </c>
      <c r="R6889" s="145"/>
      <c r="S6889" s="128"/>
      <c r="T6889" s="128" t="s">
        <v>21275</v>
      </c>
      <c r="U6889" s="128" t="s">
        <v>34188</v>
      </c>
      <c r="V6889" s="145">
        <v>5</v>
      </c>
      <c r="W6889" s="130"/>
      <c r="X6889" s="113"/>
    </row>
    <row r="6890" spans="1:24" ht="12.95" customHeight="1" x14ac:dyDescent="0.2">
      <c r="A6890" s="128">
        <v>2016</v>
      </c>
      <c r="B6890" s="188" t="s">
        <v>7318</v>
      </c>
      <c r="C6890" s="188" t="s">
        <v>34108</v>
      </c>
      <c r="D6890" s="128" t="s">
        <v>34190</v>
      </c>
      <c r="E6890" s="128" t="s">
        <v>34122</v>
      </c>
      <c r="F6890" s="141" t="s">
        <v>14834</v>
      </c>
      <c r="G6890" s="142">
        <v>16484</v>
      </c>
      <c r="H6890" s="128" t="s">
        <v>11819</v>
      </c>
      <c r="I6890" s="102" t="s">
        <v>30670</v>
      </c>
      <c r="J6890" s="128" t="s">
        <v>34191</v>
      </c>
      <c r="K6890" s="128"/>
      <c r="L6890" s="143"/>
      <c r="M6890" s="145">
        <v>1</v>
      </c>
      <c r="N6890" s="208" t="s">
        <v>34192</v>
      </c>
      <c r="O6890" s="145" t="s">
        <v>18017</v>
      </c>
      <c r="P6890" s="145"/>
      <c r="Q6890" s="145" t="s">
        <v>15945</v>
      </c>
      <c r="R6890" s="145"/>
      <c r="S6890" s="128"/>
      <c r="T6890" s="128" t="s">
        <v>20546</v>
      </c>
      <c r="U6890" s="128" t="s">
        <v>34193</v>
      </c>
      <c r="V6890" s="145">
        <v>6.5</v>
      </c>
      <c r="W6890" s="130"/>
      <c r="X6890" s="113"/>
    </row>
    <row r="6891" spans="1:24" ht="12.95" customHeight="1" x14ac:dyDescent="0.2">
      <c r="A6891" s="128">
        <v>2016</v>
      </c>
      <c r="B6891" s="188" t="s">
        <v>7318</v>
      </c>
      <c r="C6891" s="188" t="s">
        <v>34108</v>
      </c>
      <c r="D6891" s="128" t="s">
        <v>34183</v>
      </c>
      <c r="E6891" s="128" t="s">
        <v>34123</v>
      </c>
      <c r="F6891" s="141" t="s">
        <v>14834</v>
      </c>
      <c r="G6891" s="142">
        <v>16500</v>
      </c>
      <c r="H6891" s="128" t="s">
        <v>10191</v>
      </c>
      <c r="I6891" s="309" t="s">
        <v>11819</v>
      </c>
      <c r="J6891" s="128" t="s">
        <v>34184</v>
      </c>
      <c r="K6891" s="128"/>
      <c r="L6891" s="143"/>
      <c r="M6891" s="145">
        <v>2</v>
      </c>
      <c r="N6891" s="144" t="s">
        <v>20065</v>
      </c>
      <c r="O6891" s="145" t="s">
        <v>13207</v>
      </c>
      <c r="P6891" s="145"/>
      <c r="Q6891" s="145" t="s">
        <v>19531</v>
      </c>
      <c r="R6891" s="145"/>
      <c r="S6891" s="128"/>
      <c r="T6891" s="128" t="s">
        <v>20546</v>
      </c>
      <c r="U6891" s="128" t="s">
        <v>34185</v>
      </c>
      <c r="V6891" s="145">
        <v>6</v>
      </c>
      <c r="W6891" s="130"/>
      <c r="X6891" s="113"/>
    </row>
    <row r="6892" spans="1:24" ht="12.95" customHeight="1" x14ac:dyDescent="0.2">
      <c r="A6892" s="128">
        <v>2016</v>
      </c>
      <c r="B6892" s="188" t="s">
        <v>7318</v>
      </c>
      <c r="C6892" s="188" t="s">
        <v>34108</v>
      </c>
      <c r="D6892" s="128" t="s">
        <v>34194</v>
      </c>
      <c r="E6892" s="128" t="s">
        <v>34124</v>
      </c>
      <c r="F6892" s="141" t="s">
        <v>14834</v>
      </c>
      <c r="G6892" s="142">
        <v>16520</v>
      </c>
      <c r="H6892" s="128" t="s">
        <v>11819</v>
      </c>
      <c r="I6892" s="309" t="s">
        <v>13336</v>
      </c>
      <c r="J6892" s="128" t="s">
        <v>247</v>
      </c>
      <c r="K6892" s="128"/>
      <c r="L6892" s="143"/>
      <c r="M6892" s="145">
        <v>1</v>
      </c>
      <c r="N6892" s="208" t="s">
        <v>34195</v>
      </c>
      <c r="O6892" s="145" t="s">
        <v>162</v>
      </c>
      <c r="P6892" s="145" t="s">
        <v>15941</v>
      </c>
      <c r="Q6892" s="145" t="s">
        <v>19521</v>
      </c>
      <c r="R6892" s="145"/>
      <c r="S6892" s="128"/>
      <c r="T6892" s="128" t="s">
        <v>20546</v>
      </c>
      <c r="U6892" s="128" t="s">
        <v>34196</v>
      </c>
      <c r="V6892" s="145">
        <v>5.5</v>
      </c>
      <c r="W6892" s="130"/>
      <c r="X6892" s="113"/>
    </row>
    <row r="6893" spans="1:24" ht="12.95" customHeight="1" x14ac:dyDescent="0.2">
      <c r="A6893" s="128">
        <v>2016</v>
      </c>
      <c r="B6893" s="188" t="s">
        <v>7318</v>
      </c>
      <c r="C6893" s="188" t="s">
        <v>34108</v>
      </c>
      <c r="D6893" s="128" t="s">
        <v>34197</v>
      </c>
      <c r="E6893" s="128" t="s">
        <v>34125</v>
      </c>
      <c r="F6893" s="141" t="s">
        <v>14834</v>
      </c>
      <c r="G6893" s="142">
        <v>16522</v>
      </c>
      <c r="H6893" s="128" t="s">
        <v>11819</v>
      </c>
      <c r="I6893" s="309" t="s">
        <v>10191</v>
      </c>
      <c r="J6893" s="128" t="s">
        <v>34198</v>
      </c>
      <c r="K6893" s="128"/>
      <c r="L6893" s="143"/>
      <c r="M6893" s="145">
        <v>2</v>
      </c>
      <c r="N6893" s="144" t="s">
        <v>34199</v>
      </c>
      <c r="O6893" s="145" t="s">
        <v>17473</v>
      </c>
      <c r="P6893" s="145"/>
      <c r="Q6893" s="145" t="s">
        <v>16885</v>
      </c>
      <c r="R6893" s="145"/>
      <c r="S6893" s="128"/>
      <c r="T6893" s="128" t="s">
        <v>20546</v>
      </c>
      <c r="U6893" s="128" t="s">
        <v>34200</v>
      </c>
      <c r="V6893" s="145">
        <v>6.5</v>
      </c>
      <c r="W6893" s="130"/>
      <c r="X6893" s="113"/>
    </row>
    <row r="6894" spans="1:24" ht="12.95" customHeight="1" x14ac:dyDescent="0.2">
      <c r="A6894" s="128">
        <v>2016</v>
      </c>
      <c r="B6894" s="188" t="s">
        <v>7318</v>
      </c>
      <c r="C6894" s="188" t="s">
        <v>34108</v>
      </c>
      <c r="D6894" s="128" t="s">
        <v>34201</v>
      </c>
      <c r="E6894" s="128" t="s">
        <v>34126</v>
      </c>
      <c r="F6894" s="141" t="s">
        <v>14834</v>
      </c>
      <c r="G6894" s="142">
        <v>16537</v>
      </c>
      <c r="H6894" s="128" t="s">
        <v>10191</v>
      </c>
      <c r="I6894" s="309" t="s">
        <v>11819</v>
      </c>
      <c r="J6894" s="128" t="s">
        <v>34202</v>
      </c>
      <c r="K6894" s="128"/>
      <c r="L6894" s="143"/>
      <c r="M6894" s="145">
        <v>1</v>
      </c>
      <c r="N6894" s="144">
        <v>51</v>
      </c>
      <c r="O6894" s="145" t="s">
        <v>15928</v>
      </c>
      <c r="P6894" s="145"/>
      <c r="Q6894" s="145" t="s">
        <v>19671</v>
      </c>
      <c r="R6894" s="145"/>
      <c r="S6894" s="128"/>
      <c r="T6894" s="128" t="s">
        <v>20546</v>
      </c>
      <c r="U6894" s="128" t="s">
        <v>34203</v>
      </c>
      <c r="V6894" s="145">
        <v>6</v>
      </c>
      <c r="W6894" s="130"/>
      <c r="X6894" s="113"/>
    </row>
    <row r="6895" spans="1:24" ht="12.95" customHeight="1" x14ac:dyDescent="0.2">
      <c r="A6895" s="128">
        <v>2016</v>
      </c>
      <c r="B6895" s="188" t="s">
        <v>7318</v>
      </c>
      <c r="C6895" s="188" t="s">
        <v>34108</v>
      </c>
      <c r="D6895" s="128" t="s">
        <v>34204</v>
      </c>
      <c r="E6895" s="128" t="s">
        <v>34127</v>
      </c>
      <c r="F6895" s="141" t="s">
        <v>14834</v>
      </c>
      <c r="G6895" s="142">
        <v>16565</v>
      </c>
      <c r="H6895" s="128" t="s">
        <v>4890</v>
      </c>
      <c r="I6895" s="309" t="s">
        <v>34205</v>
      </c>
      <c r="J6895" s="128" t="s">
        <v>34206</v>
      </c>
      <c r="K6895" s="128"/>
      <c r="L6895" s="143"/>
      <c r="M6895" s="145">
        <v>2</v>
      </c>
      <c r="N6895" s="144" t="s">
        <v>34207</v>
      </c>
      <c r="O6895" s="145" t="s">
        <v>16905</v>
      </c>
      <c r="P6895" s="145"/>
      <c r="Q6895" s="145" t="s">
        <v>16762</v>
      </c>
      <c r="R6895" s="145"/>
      <c r="S6895" s="128"/>
      <c r="T6895" s="128" t="s">
        <v>20546</v>
      </c>
      <c r="U6895" s="128" t="s">
        <v>4888</v>
      </c>
      <c r="V6895" s="145">
        <v>9</v>
      </c>
      <c r="W6895" s="130"/>
      <c r="X6895" s="113"/>
    </row>
    <row r="6896" spans="1:24" ht="12.95" customHeight="1" x14ac:dyDescent="0.2">
      <c r="A6896" s="128">
        <v>2016</v>
      </c>
      <c r="B6896" s="188" t="s">
        <v>7318</v>
      </c>
      <c r="C6896" s="188" t="s">
        <v>34108</v>
      </c>
      <c r="D6896" s="128" t="s">
        <v>34208</v>
      </c>
      <c r="E6896" s="128" t="s">
        <v>34128</v>
      </c>
      <c r="F6896" s="141" t="s">
        <v>14834</v>
      </c>
      <c r="G6896" s="142">
        <v>16662</v>
      </c>
      <c r="H6896" s="128" t="s">
        <v>2625</v>
      </c>
      <c r="I6896" s="309" t="s">
        <v>10103</v>
      </c>
      <c r="J6896" s="128" t="s">
        <v>34209</v>
      </c>
      <c r="K6896" s="128"/>
      <c r="L6896" s="143"/>
      <c r="M6896" s="145">
        <v>1</v>
      </c>
      <c r="N6896" s="208" t="s">
        <v>34210</v>
      </c>
      <c r="O6896" s="145" t="s">
        <v>16524</v>
      </c>
      <c r="P6896" s="145" t="s">
        <v>162</v>
      </c>
      <c r="Q6896" s="145" t="s">
        <v>16823</v>
      </c>
      <c r="R6896" s="145"/>
      <c r="S6896" s="128"/>
      <c r="T6896" s="128" t="s">
        <v>8947</v>
      </c>
      <c r="U6896" s="128"/>
      <c r="V6896" s="145">
        <v>5.5</v>
      </c>
      <c r="W6896" s="130"/>
      <c r="X6896" s="113"/>
    </row>
    <row r="6897" spans="1:24" ht="12.95" customHeight="1" x14ac:dyDescent="0.2">
      <c r="A6897" s="128">
        <v>2016</v>
      </c>
      <c r="B6897" s="188" t="s">
        <v>7318</v>
      </c>
      <c r="C6897" s="188" t="s">
        <v>34108</v>
      </c>
      <c r="D6897" s="128" t="s">
        <v>34219</v>
      </c>
      <c r="E6897" s="128" t="s">
        <v>34129</v>
      </c>
      <c r="F6897" s="123" t="s">
        <v>10085</v>
      </c>
      <c r="G6897" s="142">
        <v>16462</v>
      </c>
      <c r="H6897" s="128" t="s">
        <v>10103</v>
      </c>
      <c r="I6897" s="102" t="s">
        <v>34220</v>
      </c>
      <c r="J6897" s="128" t="s">
        <v>9387</v>
      </c>
      <c r="K6897" s="128"/>
      <c r="L6897" s="143"/>
      <c r="M6897" s="145">
        <v>1</v>
      </c>
      <c r="N6897" s="144" t="s">
        <v>34221</v>
      </c>
      <c r="O6897" s="145" t="s">
        <v>325</v>
      </c>
      <c r="P6897" s="145" t="s">
        <v>2447</v>
      </c>
      <c r="Q6897" s="145" t="s">
        <v>20099</v>
      </c>
      <c r="R6897" s="145"/>
      <c r="S6897" s="128"/>
      <c r="T6897" s="128" t="s">
        <v>7789</v>
      </c>
      <c r="U6897" s="128" t="s">
        <v>17198</v>
      </c>
      <c r="V6897" s="145">
        <v>7.5</v>
      </c>
      <c r="W6897" s="130"/>
      <c r="X6897" s="113"/>
    </row>
    <row r="6898" spans="1:24" ht="12.95" customHeight="1" x14ac:dyDescent="0.2">
      <c r="A6898" s="128">
        <v>2016</v>
      </c>
      <c r="B6898" s="188" t="s">
        <v>7318</v>
      </c>
      <c r="C6898" s="188" t="s">
        <v>34108</v>
      </c>
      <c r="D6898" s="128" t="s">
        <v>34222</v>
      </c>
      <c r="E6898" s="128" t="s">
        <v>34130</v>
      </c>
      <c r="F6898" s="123" t="s">
        <v>10085</v>
      </c>
      <c r="G6898" s="142">
        <v>16487</v>
      </c>
      <c r="H6898" s="128" t="s">
        <v>11819</v>
      </c>
      <c r="I6898" s="102" t="s">
        <v>30670</v>
      </c>
      <c r="J6898" s="128" t="s">
        <v>34223</v>
      </c>
      <c r="K6898" s="128"/>
      <c r="L6898" s="143"/>
      <c r="M6898" s="145">
        <v>0.5</v>
      </c>
      <c r="N6898" s="108" t="s">
        <v>7017</v>
      </c>
      <c r="O6898" s="145"/>
      <c r="P6898" s="145"/>
      <c r="Q6898" s="145" t="s">
        <v>20443</v>
      </c>
      <c r="R6898" s="145"/>
      <c r="S6898" s="128"/>
      <c r="T6898" s="128" t="s">
        <v>20546</v>
      </c>
      <c r="U6898" s="128" t="s">
        <v>34224</v>
      </c>
      <c r="V6898" s="145">
        <v>7</v>
      </c>
      <c r="W6898" s="130"/>
      <c r="X6898" s="113"/>
    </row>
    <row r="6899" spans="1:24" ht="12.95" customHeight="1" x14ac:dyDescent="0.2">
      <c r="A6899" s="128">
        <v>2016</v>
      </c>
      <c r="B6899" s="188" t="s">
        <v>7318</v>
      </c>
      <c r="C6899" s="188" t="s">
        <v>34108</v>
      </c>
      <c r="D6899" s="128" t="s">
        <v>34225</v>
      </c>
      <c r="E6899" s="128" t="s">
        <v>34131</v>
      </c>
      <c r="F6899" s="123" t="s">
        <v>10085</v>
      </c>
      <c r="G6899" s="142">
        <v>15604</v>
      </c>
      <c r="H6899" s="128" t="s">
        <v>10103</v>
      </c>
      <c r="I6899" s="309" t="s">
        <v>11819</v>
      </c>
      <c r="J6899" s="128" t="s">
        <v>8608</v>
      </c>
      <c r="K6899" s="128"/>
      <c r="L6899" s="143"/>
      <c r="M6899" s="145">
        <v>0.25</v>
      </c>
      <c r="N6899" s="108" t="s">
        <v>8609</v>
      </c>
      <c r="O6899" s="145" t="s">
        <v>16764</v>
      </c>
      <c r="P6899" s="145"/>
      <c r="Q6899" s="145" t="s">
        <v>34226</v>
      </c>
      <c r="R6899" s="145"/>
      <c r="S6899" s="128"/>
      <c r="T6899" s="128" t="s">
        <v>7789</v>
      </c>
      <c r="U6899" s="128" t="s">
        <v>34227</v>
      </c>
      <c r="V6899" s="145">
        <v>5.5</v>
      </c>
      <c r="W6899" s="130"/>
      <c r="X6899" s="113"/>
    </row>
    <row r="6900" spans="1:24" ht="12.95" customHeight="1" x14ac:dyDescent="0.2">
      <c r="A6900" s="128">
        <v>2016</v>
      </c>
      <c r="B6900" s="188" t="s">
        <v>7318</v>
      </c>
      <c r="C6900" s="188" t="s">
        <v>34108</v>
      </c>
      <c r="D6900" s="128" t="s">
        <v>34228</v>
      </c>
      <c r="E6900" s="128" t="s">
        <v>34132</v>
      </c>
      <c r="F6900" s="123" t="s">
        <v>10085</v>
      </c>
      <c r="G6900" s="142">
        <v>15607</v>
      </c>
      <c r="H6900" s="128" t="s">
        <v>10103</v>
      </c>
      <c r="I6900" s="309" t="s">
        <v>11819</v>
      </c>
      <c r="J6900" s="128" t="s">
        <v>8608</v>
      </c>
      <c r="K6900" s="128"/>
      <c r="L6900" s="143"/>
      <c r="M6900" s="145">
        <v>0.25</v>
      </c>
      <c r="N6900" s="108" t="s">
        <v>8609</v>
      </c>
      <c r="O6900" s="145" t="s">
        <v>12252</v>
      </c>
      <c r="P6900" s="145" t="s">
        <v>9125</v>
      </c>
      <c r="Q6900" s="145" t="s">
        <v>34229</v>
      </c>
      <c r="R6900" s="145"/>
      <c r="S6900" s="128"/>
      <c r="T6900" s="128" t="s">
        <v>7789</v>
      </c>
      <c r="U6900" s="128" t="s">
        <v>34230</v>
      </c>
      <c r="V6900" s="145">
        <v>5.5</v>
      </c>
      <c r="W6900" s="130"/>
      <c r="X6900" s="113"/>
    </row>
    <row r="6901" spans="1:24" ht="12.95" customHeight="1" x14ac:dyDescent="0.2">
      <c r="A6901" s="128">
        <v>2016</v>
      </c>
      <c r="B6901" s="188" t="s">
        <v>7318</v>
      </c>
      <c r="C6901" s="188" t="s">
        <v>34108</v>
      </c>
      <c r="D6901" s="128" t="s">
        <v>34211</v>
      </c>
      <c r="E6901" s="128" t="s">
        <v>34133</v>
      </c>
      <c r="F6901" s="141" t="s">
        <v>14834</v>
      </c>
      <c r="G6901" s="142">
        <v>14746</v>
      </c>
      <c r="H6901" s="128" t="s">
        <v>11819</v>
      </c>
      <c r="I6901" s="309" t="s">
        <v>5011</v>
      </c>
      <c r="J6901" s="128" t="s">
        <v>34212</v>
      </c>
      <c r="K6901" s="128"/>
      <c r="L6901" s="143"/>
      <c r="M6901" s="145">
        <v>2</v>
      </c>
      <c r="N6901" s="144" t="s">
        <v>34213</v>
      </c>
      <c r="O6901" s="145" t="s">
        <v>15934</v>
      </c>
      <c r="P6901" s="145" t="s">
        <v>15934</v>
      </c>
      <c r="Q6901" s="145" t="s">
        <v>15934</v>
      </c>
      <c r="R6901" s="145"/>
      <c r="S6901" s="128"/>
      <c r="T6901" s="128" t="s">
        <v>28757</v>
      </c>
      <c r="U6901" s="128"/>
      <c r="V6901" s="145">
        <v>5</v>
      </c>
      <c r="W6901" s="130"/>
      <c r="X6901" s="113"/>
    </row>
    <row r="6902" spans="1:24" ht="12.95" customHeight="1" x14ac:dyDescent="0.2">
      <c r="A6902" s="128">
        <v>2016</v>
      </c>
      <c r="B6902" s="188" t="s">
        <v>7318</v>
      </c>
      <c r="C6902" s="188" t="s">
        <v>34108</v>
      </c>
      <c r="D6902" s="128" t="s">
        <v>34214</v>
      </c>
      <c r="E6902" s="128" t="s">
        <v>34134</v>
      </c>
      <c r="F6902" s="141" t="s">
        <v>14834</v>
      </c>
      <c r="G6902" s="142">
        <v>16332</v>
      </c>
      <c r="H6902" s="128" t="s">
        <v>11819</v>
      </c>
      <c r="I6902" s="309" t="s">
        <v>10191</v>
      </c>
      <c r="J6902" s="128" t="s">
        <v>34215</v>
      </c>
      <c r="K6902" s="128"/>
      <c r="L6902" s="143"/>
      <c r="M6902" s="145">
        <v>1</v>
      </c>
      <c r="N6902" s="208" t="s">
        <v>34216</v>
      </c>
      <c r="O6902" s="145" t="s">
        <v>15934</v>
      </c>
      <c r="P6902" s="145" t="s">
        <v>15934</v>
      </c>
      <c r="Q6902" s="145" t="s">
        <v>15934</v>
      </c>
      <c r="R6902" s="145"/>
      <c r="S6902" s="128"/>
      <c r="T6902" s="128" t="s">
        <v>20547</v>
      </c>
      <c r="U6902" s="128"/>
      <c r="V6902" s="145">
        <v>6</v>
      </c>
      <c r="W6902" s="130"/>
      <c r="X6902" s="113"/>
    </row>
    <row r="6903" spans="1:24" ht="12.95" customHeight="1" x14ac:dyDescent="0.2">
      <c r="A6903" s="128">
        <v>2016</v>
      </c>
      <c r="B6903" s="188" t="s">
        <v>7318</v>
      </c>
      <c r="C6903" s="188" t="s">
        <v>34108</v>
      </c>
      <c r="D6903" s="128" t="s">
        <v>34217</v>
      </c>
      <c r="E6903" s="128" t="s">
        <v>34135</v>
      </c>
      <c r="F6903" s="141" t="s">
        <v>14834</v>
      </c>
      <c r="G6903" s="142">
        <v>16535</v>
      </c>
      <c r="H6903" s="128" t="s">
        <v>4890</v>
      </c>
      <c r="I6903" s="309" t="s">
        <v>10103</v>
      </c>
      <c r="J6903" s="128" t="s">
        <v>4239</v>
      </c>
      <c r="K6903" s="128"/>
      <c r="L6903" s="143"/>
      <c r="M6903" s="145">
        <v>3</v>
      </c>
      <c r="N6903" s="144" t="s">
        <v>34218</v>
      </c>
      <c r="O6903" s="145" t="s">
        <v>15934</v>
      </c>
      <c r="P6903" s="145" t="s">
        <v>15934</v>
      </c>
      <c r="Q6903" s="145" t="s">
        <v>15934</v>
      </c>
      <c r="R6903" s="145"/>
      <c r="S6903" s="128"/>
      <c r="T6903" s="128" t="s">
        <v>7789</v>
      </c>
      <c r="U6903" s="128" t="s">
        <v>28385</v>
      </c>
      <c r="V6903" s="145">
        <v>6</v>
      </c>
      <c r="W6903" s="130"/>
      <c r="X6903" s="113"/>
    </row>
    <row r="6904" spans="1:24" ht="12.95" customHeight="1" x14ac:dyDescent="0.2">
      <c r="A6904" s="128">
        <v>2017</v>
      </c>
      <c r="B6904" s="188" t="s">
        <v>7318</v>
      </c>
      <c r="C6904" s="226" t="s">
        <v>35598</v>
      </c>
      <c r="D6904" s="128" t="s">
        <v>35645</v>
      </c>
      <c r="E6904" s="128" t="s">
        <v>35643</v>
      </c>
      <c r="F6904" s="141" t="s">
        <v>14834</v>
      </c>
      <c r="G6904" s="142">
        <v>14758</v>
      </c>
      <c r="H6904" s="102" t="s">
        <v>35646</v>
      </c>
      <c r="I6904" s="309" t="s">
        <v>11819</v>
      </c>
      <c r="J6904" s="128" t="s">
        <v>35647</v>
      </c>
      <c r="K6904" s="128"/>
      <c r="L6904" s="143"/>
      <c r="M6904" s="145">
        <v>1</v>
      </c>
      <c r="N6904" s="144">
        <v>71</v>
      </c>
      <c r="O6904" s="145" t="s">
        <v>162</v>
      </c>
      <c r="P6904" s="145" t="s">
        <v>15889</v>
      </c>
      <c r="Q6904" s="145" t="s">
        <v>16525</v>
      </c>
      <c r="R6904" s="145"/>
      <c r="S6904" s="128"/>
      <c r="T6904" s="128" t="s">
        <v>28757</v>
      </c>
      <c r="U6904" s="128" t="s">
        <v>35648</v>
      </c>
      <c r="V6904" s="145">
        <v>7</v>
      </c>
      <c r="W6904" s="130"/>
      <c r="X6904" s="113"/>
    </row>
    <row r="6905" spans="1:24" ht="12.95" customHeight="1" x14ac:dyDescent="0.2">
      <c r="A6905" s="128">
        <v>2017</v>
      </c>
      <c r="B6905" s="188" t="s">
        <v>7318</v>
      </c>
      <c r="C6905" s="188" t="s">
        <v>35598</v>
      </c>
      <c r="D6905" s="128" t="s">
        <v>35649</v>
      </c>
      <c r="E6905" s="128" t="s">
        <v>35644</v>
      </c>
      <c r="F6905" s="141" t="s">
        <v>14834</v>
      </c>
      <c r="G6905" s="142">
        <v>14762</v>
      </c>
      <c r="H6905" s="128" t="s">
        <v>11819</v>
      </c>
      <c r="I6905" s="309" t="s">
        <v>5011</v>
      </c>
      <c r="J6905" s="128" t="s">
        <v>35650</v>
      </c>
      <c r="K6905" s="128"/>
      <c r="L6905" s="143"/>
      <c r="M6905" s="145">
        <v>2</v>
      </c>
      <c r="N6905" s="144" t="s">
        <v>35651</v>
      </c>
      <c r="O6905" s="145"/>
      <c r="P6905" s="145" t="s">
        <v>9125</v>
      </c>
      <c r="Q6905" s="145" t="s">
        <v>19531</v>
      </c>
      <c r="R6905" s="145"/>
      <c r="S6905" s="128"/>
      <c r="T6905" s="128" t="s">
        <v>28757</v>
      </c>
      <c r="U6905" s="128" t="s">
        <v>28184</v>
      </c>
      <c r="V6905" s="145">
        <v>4.5</v>
      </c>
      <c r="W6905" s="130"/>
      <c r="X6905" s="113"/>
    </row>
    <row r="6906" spans="1:24" ht="12.95" customHeight="1" x14ac:dyDescent="0.2">
      <c r="A6906" s="128">
        <v>2017</v>
      </c>
      <c r="B6906" s="188" t="s">
        <v>7318</v>
      </c>
      <c r="C6906" s="188" t="s">
        <v>35598</v>
      </c>
      <c r="D6906" s="128" t="s">
        <v>35599</v>
      </c>
      <c r="E6906" s="128" t="s">
        <v>35600</v>
      </c>
      <c r="F6906" s="141" t="s">
        <v>14834</v>
      </c>
      <c r="G6906" s="142">
        <v>15135</v>
      </c>
      <c r="H6906" s="102" t="s">
        <v>35601</v>
      </c>
      <c r="I6906" s="102" t="s">
        <v>30867</v>
      </c>
      <c r="J6906" s="128" t="s">
        <v>35602</v>
      </c>
      <c r="K6906" s="128"/>
      <c r="L6906" s="143"/>
      <c r="M6906" s="145">
        <v>1</v>
      </c>
      <c r="N6906" s="200" t="s">
        <v>35603</v>
      </c>
      <c r="O6906" s="145" t="s">
        <v>9125</v>
      </c>
      <c r="P6906" s="145" t="s">
        <v>9125</v>
      </c>
      <c r="Q6906" s="145" t="s">
        <v>19103</v>
      </c>
      <c r="R6906" s="145"/>
      <c r="S6906" s="128"/>
      <c r="T6906" s="128" t="s">
        <v>21275</v>
      </c>
      <c r="U6906" s="128" t="s">
        <v>35604</v>
      </c>
      <c r="V6906" s="145">
        <v>5.5</v>
      </c>
      <c r="W6906" s="130"/>
      <c r="X6906" s="113"/>
    </row>
    <row r="6907" spans="1:24" ht="12.95" customHeight="1" x14ac:dyDescent="0.2">
      <c r="A6907" s="128">
        <v>2017</v>
      </c>
      <c r="B6907" s="188" t="s">
        <v>7318</v>
      </c>
      <c r="C6907" s="188" t="s">
        <v>35598</v>
      </c>
      <c r="D6907" s="128" t="s">
        <v>35614</v>
      </c>
      <c r="E6907" s="128" t="s">
        <v>35605</v>
      </c>
      <c r="F6907" s="141" t="s">
        <v>14834</v>
      </c>
      <c r="G6907" s="142">
        <v>15149</v>
      </c>
      <c r="H6907" s="128" t="s">
        <v>10103</v>
      </c>
      <c r="I6907" s="309" t="s">
        <v>11819</v>
      </c>
      <c r="J6907" s="128" t="s">
        <v>35615</v>
      </c>
      <c r="K6907" s="128"/>
      <c r="L6907" s="143"/>
      <c r="M6907" s="145">
        <v>1</v>
      </c>
      <c r="N6907" s="144" t="s">
        <v>35616</v>
      </c>
      <c r="O6907" s="145" t="s">
        <v>9160</v>
      </c>
      <c r="P6907" s="145"/>
      <c r="Q6907" s="145" t="s">
        <v>20190</v>
      </c>
      <c r="R6907" s="145"/>
      <c r="S6907" s="128"/>
      <c r="T6907" s="128" t="s">
        <v>7789</v>
      </c>
      <c r="U6907" s="128" t="s">
        <v>35617</v>
      </c>
      <c r="V6907" s="145">
        <v>6</v>
      </c>
      <c r="W6907" s="130"/>
      <c r="X6907" s="113"/>
    </row>
    <row r="6908" spans="1:24" ht="12.95" customHeight="1" x14ac:dyDescent="0.2">
      <c r="A6908" s="128">
        <v>2017</v>
      </c>
      <c r="B6908" s="188" t="s">
        <v>7318</v>
      </c>
      <c r="C6908" s="188" t="s">
        <v>35598</v>
      </c>
      <c r="D6908" s="128" t="s">
        <v>35618</v>
      </c>
      <c r="E6908" s="128" t="s">
        <v>35606</v>
      </c>
      <c r="F6908" s="141" t="s">
        <v>14834</v>
      </c>
      <c r="G6908" s="142">
        <v>15300</v>
      </c>
      <c r="H6908" s="128" t="s">
        <v>13336</v>
      </c>
      <c r="I6908" s="309" t="s">
        <v>11819</v>
      </c>
      <c r="J6908" s="128" t="s">
        <v>35619</v>
      </c>
      <c r="K6908" s="128"/>
      <c r="L6908" s="143"/>
      <c r="M6908" s="145">
        <v>4</v>
      </c>
      <c r="N6908" s="144" t="s">
        <v>15838</v>
      </c>
      <c r="O6908" s="145" t="s">
        <v>20521</v>
      </c>
      <c r="P6908" s="145" t="s">
        <v>9125</v>
      </c>
      <c r="Q6908" s="145" t="s">
        <v>17527</v>
      </c>
      <c r="R6908" s="145"/>
      <c r="S6908" s="128"/>
      <c r="T6908" s="128" t="s">
        <v>14962</v>
      </c>
      <c r="U6908" s="128" t="s">
        <v>35620</v>
      </c>
      <c r="V6908" s="145">
        <v>5.5</v>
      </c>
      <c r="W6908" s="130"/>
      <c r="X6908" s="113"/>
    </row>
    <row r="6909" spans="1:24" ht="12.95" customHeight="1" x14ac:dyDescent="0.2">
      <c r="A6909" s="128">
        <v>2017</v>
      </c>
      <c r="B6909" s="188" t="s">
        <v>7318</v>
      </c>
      <c r="C6909" s="188" t="s">
        <v>35598</v>
      </c>
      <c r="D6909" s="128" t="s">
        <v>35621</v>
      </c>
      <c r="E6909" s="128" t="s">
        <v>35607</v>
      </c>
      <c r="F6909" s="141" t="s">
        <v>14834</v>
      </c>
      <c r="G6909" s="142">
        <v>15340</v>
      </c>
      <c r="H6909" s="128" t="s">
        <v>11819</v>
      </c>
      <c r="I6909" s="309" t="s">
        <v>10103</v>
      </c>
      <c r="J6909" s="128" t="s">
        <v>35622</v>
      </c>
      <c r="K6909" s="128"/>
      <c r="L6909" s="143"/>
      <c r="M6909" s="145">
        <v>1.75</v>
      </c>
      <c r="N6909" s="144" t="s">
        <v>35623</v>
      </c>
      <c r="O6909" s="145" t="s">
        <v>17191</v>
      </c>
      <c r="P6909" s="145" t="s">
        <v>13301</v>
      </c>
      <c r="Q6909" s="145" t="s">
        <v>16548</v>
      </c>
      <c r="R6909" s="145"/>
      <c r="S6909" s="128"/>
      <c r="T6909" s="128" t="s">
        <v>7789</v>
      </c>
      <c r="U6909" s="128" t="s">
        <v>35624</v>
      </c>
      <c r="V6909" s="145">
        <v>6</v>
      </c>
      <c r="W6909" s="130"/>
      <c r="X6909" s="113"/>
    </row>
    <row r="6910" spans="1:24" ht="12.95" customHeight="1" x14ac:dyDescent="0.2">
      <c r="A6910" s="128">
        <v>2017</v>
      </c>
      <c r="B6910" s="188" t="s">
        <v>7318</v>
      </c>
      <c r="C6910" s="188" t="s">
        <v>35598</v>
      </c>
      <c r="D6910" s="128" t="s">
        <v>35625</v>
      </c>
      <c r="E6910" s="128" t="s">
        <v>35608</v>
      </c>
      <c r="F6910" s="141" t="s">
        <v>14834</v>
      </c>
      <c r="G6910" s="142">
        <v>15938</v>
      </c>
      <c r="H6910" s="128" t="s">
        <v>11819</v>
      </c>
      <c r="I6910" s="309" t="s">
        <v>10103</v>
      </c>
      <c r="J6910" s="128" t="s">
        <v>35626</v>
      </c>
      <c r="K6910" s="128"/>
      <c r="L6910" s="143"/>
      <c r="M6910" s="145">
        <v>2</v>
      </c>
      <c r="N6910" s="144" t="s">
        <v>35627</v>
      </c>
      <c r="O6910" s="145" t="s">
        <v>162</v>
      </c>
      <c r="P6910" s="145" t="s">
        <v>9125</v>
      </c>
      <c r="Q6910" s="145" t="s">
        <v>26988</v>
      </c>
      <c r="R6910" s="145"/>
      <c r="S6910" s="128"/>
      <c r="T6910" s="128" t="s">
        <v>7789</v>
      </c>
      <c r="U6910" s="128"/>
      <c r="V6910" s="145">
        <v>7</v>
      </c>
      <c r="W6910" s="130"/>
      <c r="X6910" s="113"/>
    </row>
    <row r="6911" spans="1:24" ht="12.95" customHeight="1" x14ac:dyDescent="0.2">
      <c r="A6911" s="128">
        <v>2017</v>
      </c>
      <c r="B6911" s="188" t="s">
        <v>7318</v>
      </c>
      <c r="C6911" s="188" t="s">
        <v>35598</v>
      </c>
      <c r="D6911" s="128" t="s">
        <v>35628</v>
      </c>
      <c r="E6911" s="128" t="s">
        <v>35609</v>
      </c>
      <c r="F6911" s="141" t="s">
        <v>14834</v>
      </c>
      <c r="G6911" s="142">
        <v>16084</v>
      </c>
      <c r="H6911" s="128" t="s">
        <v>15082</v>
      </c>
      <c r="I6911" s="309" t="s">
        <v>2625</v>
      </c>
      <c r="J6911" s="128" t="s">
        <v>35629</v>
      </c>
      <c r="K6911" s="128"/>
      <c r="L6911" s="143"/>
      <c r="M6911" s="145">
        <v>0.5</v>
      </c>
      <c r="N6911" s="144" t="s">
        <v>35630</v>
      </c>
      <c r="O6911" s="145" t="s">
        <v>9125</v>
      </c>
      <c r="P6911" s="145" t="s">
        <v>9125</v>
      </c>
      <c r="Q6911" s="145" t="s">
        <v>16762</v>
      </c>
      <c r="R6911" s="145"/>
      <c r="S6911" s="128"/>
      <c r="T6911" s="128" t="s">
        <v>20545</v>
      </c>
      <c r="U6911" s="128" t="s">
        <v>35631</v>
      </c>
      <c r="V6911" s="145">
        <v>6</v>
      </c>
      <c r="W6911" s="130"/>
      <c r="X6911" s="113"/>
    </row>
    <row r="6912" spans="1:24" ht="12.95" customHeight="1" x14ac:dyDescent="0.2">
      <c r="A6912" s="128">
        <v>2017</v>
      </c>
      <c r="B6912" s="188" t="s">
        <v>7318</v>
      </c>
      <c r="C6912" s="188" t="s">
        <v>35598</v>
      </c>
      <c r="D6912" s="128" t="s">
        <v>35632</v>
      </c>
      <c r="E6912" s="128" t="s">
        <v>35610</v>
      </c>
      <c r="F6912" s="141" t="s">
        <v>14834</v>
      </c>
      <c r="G6912" s="142">
        <v>16088</v>
      </c>
      <c r="H6912" s="128" t="s">
        <v>11819</v>
      </c>
      <c r="I6912" s="102" t="s">
        <v>30670</v>
      </c>
      <c r="J6912" s="128" t="s">
        <v>717</v>
      </c>
      <c r="K6912" s="128"/>
      <c r="L6912" s="143"/>
      <c r="M6912" s="145">
        <v>0.75</v>
      </c>
      <c r="N6912" s="200">
        <v>50</v>
      </c>
      <c r="O6912" s="145" t="s">
        <v>12721</v>
      </c>
      <c r="P6912" s="145" t="s">
        <v>9125</v>
      </c>
      <c r="Q6912" s="145" t="s">
        <v>20443</v>
      </c>
      <c r="R6912" s="145"/>
      <c r="S6912" s="128"/>
      <c r="T6912" s="128" t="s">
        <v>21275</v>
      </c>
      <c r="U6912" s="128"/>
      <c r="V6912" s="145">
        <v>6.5</v>
      </c>
      <c r="W6912" s="130"/>
      <c r="X6912" s="113"/>
    </row>
    <row r="6913" spans="1:24" ht="12.95" customHeight="1" x14ac:dyDescent="0.2">
      <c r="A6913" s="128">
        <v>2017</v>
      </c>
      <c r="B6913" s="188" t="s">
        <v>7318</v>
      </c>
      <c r="C6913" s="188" t="s">
        <v>35598</v>
      </c>
      <c r="D6913" s="128" t="s">
        <v>35633</v>
      </c>
      <c r="E6913" s="128" t="s">
        <v>35611</v>
      </c>
      <c r="F6913" s="141" t="s">
        <v>14834</v>
      </c>
      <c r="G6913" s="142">
        <v>16320</v>
      </c>
      <c r="H6913" s="128" t="s">
        <v>11819</v>
      </c>
      <c r="I6913" s="102" t="s">
        <v>35634</v>
      </c>
      <c r="J6913" s="128" t="s">
        <v>35461</v>
      </c>
      <c r="K6913" s="128"/>
      <c r="L6913" s="143"/>
      <c r="M6913" s="145">
        <v>2</v>
      </c>
      <c r="N6913" s="144" t="s">
        <v>35635</v>
      </c>
      <c r="O6913" s="145" t="s">
        <v>16499</v>
      </c>
      <c r="P6913" s="145" t="s">
        <v>162</v>
      </c>
      <c r="Q6913" s="145" t="s">
        <v>16895</v>
      </c>
      <c r="R6913" s="145"/>
      <c r="S6913" s="128"/>
      <c r="T6913" s="128" t="s">
        <v>20542</v>
      </c>
      <c r="U6913" s="128" t="s">
        <v>35636</v>
      </c>
      <c r="V6913" s="145">
        <v>6.5</v>
      </c>
      <c r="W6913" s="130"/>
      <c r="X6913" s="113"/>
    </row>
    <row r="6914" spans="1:24" ht="12.95" customHeight="1" x14ac:dyDescent="0.2">
      <c r="A6914" s="128">
        <v>2017</v>
      </c>
      <c r="B6914" s="188" t="s">
        <v>7318</v>
      </c>
      <c r="C6914" s="188" t="s">
        <v>35598</v>
      </c>
      <c r="D6914" s="128" t="s">
        <v>35637</v>
      </c>
      <c r="E6914" s="128" t="s">
        <v>35612</v>
      </c>
      <c r="F6914" s="141" t="s">
        <v>14834</v>
      </c>
      <c r="G6914" s="142">
        <v>16373</v>
      </c>
      <c r="H6914" s="128" t="s">
        <v>11819</v>
      </c>
      <c r="I6914" s="309" t="s">
        <v>3253</v>
      </c>
      <c r="J6914" s="128" t="s">
        <v>35638</v>
      </c>
      <c r="K6914" s="128"/>
      <c r="L6914" s="143"/>
      <c r="M6914" s="145">
        <v>1</v>
      </c>
      <c r="N6914" s="144" t="s">
        <v>35639</v>
      </c>
      <c r="O6914" s="145" t="s">
        <v>9125</v>
      </c>
      <c r="P6914" s="145" t="s">
        <v>9160</v>
      </c>
      <c r="Q6914" s="145" t="s">
        <v>15976</v>
      </c>
      <c r="R6914" s="145"/>
      <c r="S6914" s="128"/>
      <c r="T6914" s="128" t="s">
        <v>20549</v>
      </c>
      <c r="U6914" s="128"/>
      <c r="V6914" s="145">
        <v>5.5</v>
      </c>
      <c r="W6914" s="130"/>
      <c r="X6914" s="113"/>
    </row>
    <row r="6915" spans="1:24" ht="12.95" customHeight="1" x14ac:dyDescent="0.2">
      <c r="A6915" s="128">
        <v>2017</v>
      </c>
      <c r="B6915" s="188" t="s">
        <v>7318</v>
      </c>
      <c r="C6915" s="188" t="s">
        <v>35598</v>
      </c>
      <c r="D6915" s="128" t="s">
        <v>35640</v>
      </c>
      <c r="E6915" s="128" t="s">
        <v>35613</v>
      </c>
      <c r="F6915" s="141" t="s">
        <v>14834</v>
      </c>
      <c r="G6915" s="142">
        <v>16520</v>
      </c>
      <c r="H6915" s="128" t="s">
        <v>11819</v>
      </c>
      <c r="I6915" s="309" t="s">
        <v>10191</v>
      </c>
      <c r="J6915" s="128" t="s">
        <v>35641</v>
      </c>
      <c r="K6915" s="128"/>
      <c r="L6915" s="143"/>
      <c r="M6915" s="145">
        <v>1</v>
      </c>
      <c r="N6915" s="144" t="s">
        <v>35642</v>
      </c>
      <c r="O6915" s="145"/>
      <c r="P6915" s="145" t="s">
        <v>8076</v>
      </c>
      <c r="Q6915" s="145" t="s">
        <v>19625</v>
      </c>
      <c r="R6915" s="145"/>
      <c r="S6915" s="128"/>
      <c r="T6915" s="128" t="s">
        <v>20546</v>
      </c>
      <c r="U6915" s="128"/>
      <c r="V6915" s="145">
        <v>5.5</v>
      </c>
      <c r="W6915" s="130"/>
      <c r="X6915" s="113"/>
    </row>
    <row r="6916" spans="1:24" ht="12.95" customHeight="1" x14ac:dyDescent="0.2">
      <c r="A6916" s="102">
        <v>2006</v>
      </c>
      <c r="B6916" s="102" t="s">
        <v>7318</v>
      </c>
      <c r="C6916" s="103" t="s">
        <v>32845</v>
      </c>
      <c r="D6916" s="111" t="s">
        <v>4617</v>
      </c>
      <c r="E6916" s="102">
        <v>1</v>
      </c>
      <c r="F6916" s="104" t="s">
        <v>14834</v>
      </c>
      <c r="G6916" s="105">
        <v>15221</v>
      </c>
      <c r="H6916" s="102" t="s">
        <v>10103</v>
      </c>
      <c r="I6916" s="102" t="s">
        <v>3253</v>
      </c>
      <c r="J6916" s="102" t="s">
        <v>7046</v>
      </c>
      <c r="K6916" s="102"/>
      <c r="L6916" s="111" t="s">
        <v>4035</v>
      </c>
      <c r="M6916" s="107">
        <v>1</v>
      </c>
      <c r="N6916" s="112">
        <v>21</v>
      </c>
      <c r="O6916" s="102"/>
      <c r="P6916" s="39"/>
      <c r="Q6916" s="39" t="s">
        <v>16560</v>
      </c>
      <c r="R6916" s="109"/>
      <c r="S6916" s="102"/>
      <c r="T6916" s="102" t="s">
        <v>20549</v>
      </c>
      <c r="U6916" s="102" t="s">
        <v>4888</v>
      </c>
      <c r="V6916" s="109">
        <v>7</v>
      </c>
      <c r="W6916" s="107"/>
      <c r="X6916" s="113"/>
    </row>
    <row r="6917" spans="1:24" ht="12.95" customHeight="1" x14ac:dyDescent="0.2">
      <c r="A6917" s="102">
        <v>2006</v>
      </c>
      <c r="B6917" s="102" t="s">
        <v>7318</v>
      </c>
      <c r="C6917" s="102" t="s">
        <v>32846</v>
      </c>
      <c r="D6917" s="111" t="s">
        <v>4889</v>
      </c>
      <c r="E6917" s="102">
        <v>2</v>
      </c>
      <c r="F6917" s="104" t="s">
        <v>14834</v>
      </c>
      <c r="G6917" s="105">
        <v>15724</v>
      </c>
      <c r="H6917" s="102" t="s">
        <v>32348</v>
      </c>
      <c r="I6917" s="102" t="s">
        <v>4890</v>
      </c>
      <c r="J6917" s="102" t="s">
        <v>9289</v>
      </c>
      <c r="K6917" s="102" t="s">
        <v>5690</v>
      </c>
      <c r="L6917" s="111" t="s">
        <v>4036</v>
      </c>
      <c r="M6917" s="107">
        <v>1</v>
      </c>
      <c r="N6917" s="112">
        <v>20</v>
      </c>
      <c r="O6917" s="102"/>
      <c r="P6917" s="39"/>
      <c r="Q6917" s="39" t="s">
        <v>16666</v>
      </c>
      <c r="R6917" s="109"/>
      <c r="S6917" s="102"/>
      <c r="T6917" s="102" t="s">
        <v>7789</v>
      </c>
      <c r="U6917" s="102" t="s">
        <v>28401</v>
      </c>
      <c r="V6917" s="109">
        <v>8.5</v>
      </c>
      <c r="W6917" s="107"/>
      <c r="X6917" s="113"/>
    </row>
    <row r="6918" spans="1:24" ht="12.95" customHeight="1" x14ac:dyDescent="0.2">
      <c r="A6918" s="102">
        <v>2006</v>
      </c>
      <c r="B6918" s="102" t="s">
        <v>7318</v>
      </c>
      <c r="C6918" s="102" t="s">
        <v>32846</v>
      </c>
      <c r="D6918" s="111" t="s">
        <v>9291</v>
      </c>
      <c r="E6918" s="102">
        <v>3</v>
      </c>
      <c r="F6918" s="104" t="s">
        <v>14834</v>
      </c>
      <c r="G6918" s="105">
        <v>16337</v>
      </c>
      <c r="H6918" s="102" t="s">
        <v>32847</v>
      </c>
      <c r="I6918" s="102" t="s">
        <v>11819</v>
      </c>
      <c r="J6918" s="102" t="s">
        <v>66</v>
      </c>
      <c r="K6918" s="102"/>
      <c r="L6918" s="111" t="s">
        <v>4037</v>
      </c>
      <c r="M6918" s="109">
        <v>3</v>
      </c>
      <c r="N6918" s="112" t="s">
        <v>18609</v>
      </c>
      <c r="O6918" s="102"/>
      <c r="P6918" s="39"/>
      <c r="Q6918" s="39" t="s">
        <v>16671</v>
      </c>
      <c r="R6918" s="109"/>
      <c r="S6918" s="102"/>
      <c r="T6918" s="102" t="s">
        <v>7789</v>
      </c>
      <c r="U6918" s="102" t="s">
        <v>28402</v>
      </c>
      <c r="V6918" s="109">
        <v>10</v>
      </c>
      <c r="W6918" s="107" t="s">
        <v>7338</v>
      </c>
      <c r="X6918" s="113"/>
    </row>
    <row r="6919" spans="1:24" ht="12.95" customHeight="1" x14ac:dyDescent="0.2">
      <c r="A6919" s="102">
        <v>2006</v>
      </c>
      <c r="B6919" s="102" t="s">
        <v>7318</v>
      </c>
      <c r="C6919" s="102" t="s">
        <v>32846</v>
      </c>
      <c r="D6919" s="111" t="s">
        <v>5501</v>
      </c>
      <c r="E6919" s="102">
        <v>4</v>
      </c>
      <c r="F6919" s="104" t="s">
        <v>14834</v>
      </c>
      <c r="G6919" s="105">
        <v>15654</v>
      </c>
      <c r="H6919" s="102" t="s">
        <v>10103</v>
      </c>
      <c r="I6919" s="102" t="s">
        <v>11819</v>
      </c>
      <c r="J6919" s="102" t="s">
        <v>3710</v>
      </c>
      <c r="K6919" s="102"/>
      <c r="L6919" s="111" t="s">
        <v>625</v>
      </c>
      <c r="M6919" s="109">
        <v>1.5</v>
      </c>
      <c r="N6919" s="108" t="s">
        <v>32848</v>
      </c>
      <c r="O6919" s="102"/>
      <c r="P6919" s="39"/>
      <c r="Q6919" s="39" t="s">
        <v>16674</v>
      </c>
      <c r="R6919" s="109"/>
      <c r="S6919" s="102"/>
      <c r="T6919" s="102" t="s">
        <v>7789</v>
      </c>
      <c r="U6919" s="102" t="s">
        <v>4783</v>
      </c>
      <c r="V6919" s="109">
        <v>8.5</v>
      </c>
      <c r="W6919" s="107"/>
      <c r="X6919" s="113"/>
    </row>
    <row r="6920" spans="1:24" ht="12.95" customHeight="1" x14ac:dyDescent="0.2">
      <c r="A6920" s="102">
        <v>2006</v>
      </c>
      <c r="B6920" s="102" t="s">
        <v>7318</v>
      </c>
      <c r="C6920" s="102" t="s">
        <v>32846</v>
      </c>
      <c r="D6920" s="111" t="s">
        <v>3194</v>
      </c>
      <c r="E6920" s="102">
        <v>5</v>
      </c>
      <c r="F6920" s="104" t="s">
        <v>14834</v>
      </c>
      <c r="G6920" s="105">
        <v>15598</v>
      </c>
      <c r="H6920" s="102" t="s">
        <v>10103</v>
      </c>
      <c r="I6920" s="102" t="s">
        <v>11819</v>
      </c>
      <c r="J6920" s="102" t="s">
        <v>9568</v>
      </c>
      <c r="K6920" s="102"/>
      <c r="L6920" s="111" t="s">
        <v>626</v>
      </c>
      <c r="M6920" s="107">
        <v>2</v>
      </c>
      <c r="N6920" s="112" t="s">
        <v>18367</v>
      </c>
      <c r="O6920" s="102"/>
      <c r="P6920" s="39" t="s">
        <v>9125</v>
      </c>
      <c r="Q6920" s="39" t="s">
        <v>28403</v>
      </c>
      <c r="R6920" s="109"/>
      <c r="S6920" s="102"/>
      <c r="T6920" s="102" t="s">
        <v>7789</v>
      </c>
      <c r="U6920" s="102" t="s">
        <v>6538</v>
      </c>
      <c r="V6920" s="109">
        <v>10</v>
      </c>
      <c r="W6920" s="107"/>
      <c r="X6920" s="113"/>
    </row>
    <row r="6921" spans="1:24" ht="12.95" customHeight="1" x14ac:dyDescent="0.2">
      <c r="A6921" s="102">
        <v>2006</v>
      </c>
      <c r="B6921" s="102" t="s">
        <v>7318</v>
      </c>
      <c r="C6921" s="102" t="s">
        <v>32846</v>
      </c>
      <c r="D6921" s="111" t="s">
        <v>6539</v>
      </c>
      <c r="E6921" s="102">
        <v>6</v>
      </c>
      <c r="F6921" s="104" t="s">
        <v>14834</v>
      </c>
      <c r="G6921" s="105">
        <v>15149</v>
      </c>
      <c r="H6921" s="102" t="s">
        <v>11819</v>
      </c>
      <c r="I6921" s="102" t="s">
        <v>10103</v>
      </c>
      <c r="J6921" s="163" t="s">
        <v>14243</v>
      </c>
      <c r="K6921" s="102"/>
      <c r="L6921" s="111" t="s">
        <v>627</v>
      </c>
      <c r="M6921" s="107">
        <v>1</v>
      </c>
      <c r="N6921" s="112">
        <v>22</v>
      </c>
      <c r="O6921" s="102" t="s">
        <v>15927</v>
      </c>
      <c r="P6921" s="39"/>
      <c r="Q6921" s="39" t="s">
        <v>16499</v>
      </c>
      <c r="R6921" s="109"/>
      <c r="S6921" s="102"/>
      <c r="T6921" s="102" t="s">
        <v>7789</v>
      </c>
      <c r="U6921" s="102" t="s">
        <v>14233</v>
      </c>
      <c r="V6921" s="109">
        <v>8</v>
      </c>
      <c r="W6921" s="107"/>
      <c r="X6921" s="113"/>
    </row>
    <row r="6922" spans="1:24" ht="12.95" customHeight="1" x14ac:dyDescent="0.2">
      <c r="A6922" s="102">
        <v>2006</v>
      </c>
      <c r="B6922" s="102" t="s">
        <v>7318</v>
      </c>
      <c r="C6922" s="102" t="s">
        <v>32846</v>
      </c>
      <c r="D6922" s="111" t="s">
        <v>13542</v>
      </c>
      <c r="E6922" s="102">
        <v>7</v>
      </c>
      <c r="F6922" s="104" t="s">
        <v>14834</v>
      </c>
      <c r="G6922" s="105">
        <v>16327</v>
      </c>
      <c r="H6922" s="102" t="s">
        <v>4890</v>
      </c>
      <c r="I6922" s="102" t="s">
        <v>10103</v>
      </c>
      <c r="J6922" s="102" t="s">
        <v>5984</v>
      </c>
      <c r="K6922" s="102"/>
      <c r="L6922" s="111" t="s">
        <v>643</v>
      </c>
      <c r="M6922" s="107">
        <v>2</v>
      </c>
      <c r="N6922" s="112" t="s">
        <v>15848</v>
      </c>
      <c r="O6922" s="102" t="s">
        <v>5985</v>
      </c>
      <c r="P6922" s="39" t="s">
        <v>162</v>
      </c>
      <c r="Q6922" s="39" t="s">
        <v>16684</v>
      </c>
      <c r="R6922" s="109"/>
      <c r="S6922" s="102"/>
      <c r="T6922" s="102" t="s">
        <v>7789</v>
      </c>
      <c r="U6922" s="102" t="s">
        <v>21554</v>
      </c>
      <c r="V6922" s="109">
        <v>11</v>
      </c>
      <c r="W6922" s="107"/>
      <c r="X6922" s="113"/>
    </row>
    <row r="6923" spans="1:24" ht="12.95" customHeight="1" x14ac:dyDescent="0.2">
      <c r="A6923" s="102">
        <v>2006</v>
      </c>
      <c r="B6923" s="102" t="s">
        <v>7318</v>
      </c>
      <c r="C6923" s="102" t="s">
        <v>32846</v>
      </c>
      <c r="D6923" s="111" t="s">
        <v>5986</v>
      </c>
      <c r="E6923" s="102">
        <v>8</v>
      </c>
      <c r="F6923" s="104" t="s">
        <v>14834</v>
      </c>
      <c r="G6923" s="105">
        <v>16560</v>
      </c>
      <c r="H6923" s="102" t="s">
        <v>10103</v>
      </c>
      <c r="I6923" s="102" t="s">
        <v>11819</v>
      </c>
      <c r="J6923" s="102" t="s">
        <v>7665</v>
      </c>
      <c r="K6923" s="102"/>
      <c r="L6923" s="111" t="s">
        <v>644</v>
      </c>
      <c r="M6923" s="107">
        <v>2</v>
      </c>
      <c r="N6923" s="112" t="s">
        <v>16694</v>
      </c>
      <c r="O6923" s="102" t="s">
        <v>16686</v>
      </c>
      <c r="P6923" s="39" t="s">
        <v>9125</v>
      </c>
      <c r="Q6923" s="39" t="s">
        <v>19473</v>
      </c>
      <c r="R6923" s="109"/>
      <c r="S6923" s="102"/>
      <c r="T6923" s="102" t="s">
        <v>7789</v>
      </c>
      <c r="U6923" s="102" t="s">
        <v>13411</v>
      </c>
      <c r="V6923" s="109">
        <v>9</v>
      </c>
      <c r="W6923" s="107"/>
      <c r="X6923" s="113"/>
    </row>
    <row r="6924" spans="1:24" ht="12.95" customHeight="1" x14ac:dyDescent="0.2">
      <c r="A6924" s="102">
        <v>2006</v>
      </c>
      <c r="B6924" s="102" t="s">
        <v>7318</v>
      </c>
      <c r="C6924" s="102" t="s">
        <v>32846</v>
      </c>
      <c r="D6924" s="111" t="s">
        <v>13412</v>
      </c>
      <c r="E6924" s="102">
        <v>9</v>
      </c>
      <c r="F6924" s="104" t="s">
        <v>14834</v>
      </c>
      <c r="G6924" s="105">
        <v>16454</v>
      </c>
      <c r="H6924" s="102" t="s">
        <v>11819</v>
      </c>
      <c r="I6924" s="102" t="s">
        <v>10103</v>
      </c>
      <c r="J6924" s="102" t="s">
        <v>13413</v>
      </c>
      <c r="K6924" s="102"/>
      <c r="L6924" s="111" t="s">
        <v>645</v>
      </c>
      <c r="M6924" s="107">
        <v>4</v>
      </c>
      <c r="N6924" s="112" t="s">
        <v>18610</v>
      </c>
      <c r="O6924" s="102" t="s">
        <v>12252</v>
      </c>
      <c r="P6924" s="39" t="s">
        <v>162</v>
      </c>
      <c r="Q6924" s="39" t="s">
        <v>16548</v>
      </c>
      <c r="R6924" s="109"/>
      <c r="S6924" s="102" t="s">
        <v>8315</v>
      </c>
      <c r="T6924" s="102" t="s">
        <v>7789</v>
      </c>
      <c r="U6924" s="102" t="s">
        <v>21554</v>
      </c>
      <c r="V6924" s="109">
        <v>10</v>
      </c>
      <c r="W6924" s="107"/>
      <c r="X6924" s="113"/>
    </row>
    <row r="6925" spans="1:24" ht="12.95" customHeight="1" x14ac:dyDescent="0.2">
      <c r="A6925" s="102">
        <v>2006</v>
      </c>
      <c r="B6925" s="102" t="s">
        <v>7318</v>
      </c>
      <c r="C6925" s="102" t="s">
        <v>32846</v>
      </c>
      <c r="D6925" s="111" t="s">
        <v>10187</v>
      </c>
      <c r="E6925" s="102">
        <v>10</v>
      </c>
      <c r="F6925" s="104" t="s">
        <v>14834</v>
      </c>
      <c r="G6925" s="105">
        <v>15152</v>
      </c>
      <c r="H6925" s="102" t="s">
        <v>10103</v>
      </c>
      <c r="I6925" s="102" t="s">
        <v>11819</v>
      </c>
      <c r="J6925" s="102" t="s">
        <v>10188</v>
      </c>
      <c r="K6925" s="102"/>
      <c r="L6925" s="111" t="s">
        <v>646</v>
      </c>
      <c r="M6925" s="107">
        <v>2</v>
      </c>
      <c r="N6925" s="112" t="s">
        <v>16694</v>
      </c>
      <c r="O6925" s="102" t="s">
        <v>10189</v>
      </c>
      <c r="P6925" s="39" t="s">
        <v>13301</v>
      </c>
      <c r="Q6925" s="39" t="s">
        <v>16695</v>
      </c>
      <c r="R6925" s="109"/>
      <c r="S6925" s="102" t="s">
        <v>8315</v>
      </c>
      <c r="T6925" s="102" t="s">
        <v>7789</v>
      </c>
      <c r="U6925" s="102" t="s">
        <v>10190</v>
      </c>
      <c r="V6925" s="109">
        <v>10</v>
      </c>
      <c r="W6925" s="107"/>
      <c r="X6925" s="113"/>
    </row>
    <row r="6926" spans="1:24" ht="12.95" customHeight="1" x14ac:dyDescent="0.2">
      <c r="A6926" s="102">
        <v>2006</v>
      </c>
      <c r="B6926" s="102" t="s">
        <v>7318</v>
      </c>
      <c r="C6926" s="102" t="s">
        <v>32846</v>
      </c>
      <c r="D6926" s="111" t="s">
        <v>11429</v>
      </c>
      <c r="E6926" s="102">
        <v>123</v>
      </c>
      <c r="F6926" s="104" t="s">
        <v>14834</v>
      </c>
      <c r="G6926" s="105">
        <v>14579</v>
      </c>
      <c r="H6926" s="102" t="s">
        <v>3253</v>
      </c>
      <c r="I6926" s="102" t="s">
        <v>10103</v>
      </c>
      <c r="J6926" s="163" t="s">
        <v>10965</v>
      </c>
      <c r="K6926" s="102"/>
      <c r="L6926" s="111" t="s">
        <v>364</v>
      </c>
      <c r="M6926" s="107">
        <v>2</v>
      </c>
      <c r="N6926" s="112" t="s">
        <v>16858</v>
      </c>
      <c r="O6926" s="102" t="s">
        <v>12721</v>
      </c>
      <c r="P6926" s="39"/>
      <c r="Q6926" s="39" t="s">
        <v>16527</v>
      </c>
      <c r="R6926" s="109"/>
      <c r="S6926" s="102" t="s">
        <v>8315</v>
      </c>
      <c r="T6926" s="102" t="s">
        <v>20549</v>
      </c>
      <c r="U6926" s="102" t="s">
        <v>28404</v>
      </c>
      <c r="V6926" s="109">
        <v>14</v>
      </c>
      <c r="W6926" s="107"/>
      <c r="X6926" s="113"/>
    </row>
    <row r="6927" spans="1:24" ht="12.95" customHeight="1" x14ac:dyDescent="0.2">
      <c r="A6927" s="102">
        <v>2006</v>
      </c>
      <c r="B6927" s="102" t="s">
        <v>7318</v>
      </c>
      <c r="C6927" s="102" t="s">
        <v>32846</v>
      </c>
      <c r="D6927" s="111" t="s">
        <v>13535</v>
      </c>
      <c r="E6927" s="102">
        <v>124</v>
      </c>
      <c r="F6927" s="104" t="s">
        <v>14834</v>
      </c>
      <c r="G6927" s="105">
        <v>14579</v>
      </c>
      <c r="H6927" s="102" t="s">
        <v>3253</v>
      </c>
      <c r="I6927" s="102" t="s">
        <v>10103</v>
      </c>
      <c r="J6927" s="102" t="s">
        <v>6086</v>
      </c>
      <c r="K6927" s="102"/>
      <c r="L6927" s="111" t="s">
        <v>365</v>
      </c>
      <c r="M6927" s="107">
        <v>2</v>
      </c>
      <c r="N6927" s="112" t="s">
        <v>15826</v>
      </c>
      <c r="O6927" s="102" t="s">
        <v>3620</v>
      </c>
      <c r="P6927" s="39"/>
      <c r="Q6927" s="39" t="s">
        <v>16527</v>
      </c>
      <c r="R6927" s="109"/>
      <c r="S6927" s="102" t="s">
        <v>8315</v>
      </c>
      <c r="T6927" s="102" t="s">
        <v>20549</v>
      </c>
      <c r="U6927" s="102" t="s">
        <v>16068</v>
      </c>
      <c r="V6927" s="109">
        <v>12</v>
      </c>
      <c r="W6927" s="107"/>
      <c r="X6927" s="113"/>
    </row>
    <row r="6928" spans="1:24" ht="12.95" customHeight="1" x14ac:dyDescent="0.2">
      <c r="A6928" s="102">
        <v>2006</v>
      </c>
      <c r="B6928" s="102" t="s">
        <v>7318</v>
      </c>
      <c r="C6928" s="102" t="s">
        <v>32846</v>
      </c>
      <c r="D6928" s="111" t="s">
        <v>11430</v>
      </c>
      <c r="E6928" s="102">
        <v>125</v>
      </c>
      <c r="F6928" s="104" t="s">
        <v>14834</v>
      </c>
      <c r="G6928" s="105">
        <v>15152</v>
      </c>
      <c r="H6928" s="102" t="s">
        <v>11819</v>
      </c>
      <c r="I6928" s="102" t="s">
        <v>10103</v>
      </c>
      <c r="J6928" s="102" t="s">
        <v>655</v>
      </c>
      <c r="K6928" s="102"/>
      <c r="L6928" s="111" t="s">
        <v>10059</v>
      </c>
      <c r="M6928" s="107">
        <v>2</v>
      </c>
      <c r="N6928" s="112" t="s">
        <v>16536</v>
      </c>
      <c r="O6928" s="102" t="s">
        <v>16524</v>
      </c>
      <c r="P6928" s="39" t="s">
        <v>162</v>
      </c>
      <c r="Q6928" s="39" t="s">
        <v>16880</v>
      </c>
      <c r="R6928" s="109"/>
      <c r="S6928" s="102"/>
      <c r="T6928" s="102" t="s">
        <v>7789</v>
      </c>
      <c r="U6928" s="102" t="s">
        <v>12662</v>
      </c>
      <c r="V6928" s="109">
        <v>8</v>
      </c>
      <c r="W6928" s="107"/>
      <c r="X6928" s="113"/>
    </row>
    <row r="6929" spans="1:24" ht="12.95" customHeight="1" x14ac:dyDescent="0.2">
      <c r="A6929" s="102">
        <v>2006</v>
      </c>
      <c r="B6929" s="102" t="s">
        <v>7318</v>
      </c>
      <c r="C6929" s="102" t="s">
        <v>32846</v>
      </c>
      <c r="D6929" s="111" t="s">
        <v>10297</v>
      </c>
      <c r="E6929" s="102">
        <v>126</v>
      </c>
      <c r="F6929" s="104" t="s">
        <v>14834</v>
      </c>
      <c r="G6929" s="105">
        <v>15155</v>
      </c>
      <c r="H6929" s="102" t="s">
        <v>10103</v>
      </c>
      <c r="I6929" s="102" t="s">
        <v>11819</v>
      </c>
      <c r="J6929" s="102" t="s">
        <v>2770</v>
      </c>
      <c r="K6929" s="102"/>
      <c r="L6929" s="111" t="s">
        <v>15964</v>
      </c>
      <c r="M6929" s="107">
        <v>1</v>
      </c>
      <c r="N6929" s="112" t="s">
        <v>8687</v>
      </c>
      <c r="O6929" s="102"/>
      <c r="P6929" s="39"/>
      <c r="Q6929" s="39" t="s">
        <v>20830</v>
      </c>
      <c r="R6929" s="109"/>
      <c r="S6929" s="102"/>
      <c r="T6929" s="102" t="s">
        <v>7789</v>
      </c>
      <c r="U6929" s="102" t="s">
        <v>16754</v>
      </c>
      <c r="V6929" s="109">
        <v>6.5</v>
      </c>
      <c r="W6929" s="107"/>
      <c r="X6929" s="113"/>
    </row>
    <row r="6930" spans="1:24" ht="12.95" customHeight="1" x14ac:dyDescent="0.2">
      <c r="A6930" s="102">
        <v>2006</v>
      </c>
      <c r="B6930" s="102" t="s">
        <v>7318</v>
      </c>
      <c r="C6930" s="102" t="s">
        <v>32846</v>
      </c>
      <c r="D6930" s="111" t="s">
        <v>11537</v>
      </c>
      <c r="E6930" s="102">
        <v>127</v>
      </c>
      <c r="F6930" s="104" t="s">
        <v>14834</v>
      </c>
      <c r="G6930" s="105">
        <v>15160</v>
      </c>
      <c r="H6930" s="102" t="s">
        <v>10103</v>
      </c>
      <c r="I6930" s="102" t="s">
        <v>11819</v>
      </c>
      <c r="J6930" s="102" t="s">
        <v>14145</v>
      </c>
      <c r="K6930" s="102"/>
      <c r="L6930" s="111" t="s">
        <v>6618</v>
      </c>
      <c r="M6930" s="107">
        <v>3</v>
      </c>
      <c r="N6930" s="112" t="s">
        <v>16404</v>
      </c>
      <c r="O6930" s="102" t="s">
        <v>16850</v>
      </c>
      <c r="P6930" s="39"/>
      <c r="Q6930" s="39" t="s">
        <v>2447</v>
      </c>
      <c r="R6930" s="109"/>
      <c r="S6930" s="102"/>
      <c r="T6930" s="102" t="s">
        <v>7789</v>
      </c>
      <c r="U6930" s="102"/>
      <c r="V6930" s="109">
        <v>7</v>
      </c>
      <c r="W6930" s="107"/>
      <c r="X6930" s="113"/>
    </row>
    <row r="6931" spans="1:24" ht="12.95" customHeight="1" x14ac:dyDescent="0.2">
      <c r="A6931" s="102">
        <v>2006</v>
      </c>
      <c r="B6931" s="102" t="s">
        <v>7318</v>
      </c>
      <c r="C6931" s="102" t="s">
        <v>32846</v>
      </c>
      <c r="D6931" s="111" t="s">
        <v>3524</v>
      </c>
      <c r="E6931" s="102">
        <v>128</v>
      </c>
      <c r="F6931" s="102" t="s">
        <v>14834</v>
      </c>
      <c r="G6931" s="105">
        <v>15176</v>
      </c>
      <c r="H6931" s="102" t="s">
        <v>11819</v>
      </c>
      <c r="I6931" s="102" t="s">
        <v>10103</v>
      </c>
      <c r="J6931" s="102" t="s">
        <v>400</v>
      </c>
      <c r="K6931" s="102"/>
      <c r="L6931" s="111" t="s">
        <v>6619</v>
      </c>
      <c r="M6931" s="107">
        <v>4</v>
      </c>
      <c r="N6931" s="112" t="s">
        <v>18611</v>
      </c>
      <c r="O6931" s="102" t="s">
        <v>683</v>
      </c>
      <c r="P6931" s="39" t="s">
        <v>2447</v>
      </c>
      <c r="Q6931" s="39" t="s">
        <v>20803</v>
      </c>
      <c r="R6931" s="109"/>
      <c r="S6931" s="102"/>
      <c r="T6931" s="102" t="s">
        <v>7789</v>
      </c>
      <c r="U6931" s="102"/>
      <c r="V6931" s="109">
        <v>13</v>
      </c>
      <c r="W6931" s="107"/>
      <c r="X6931" s="113"/>
    </row>
    <row r="6932" spans="1:24" ht="12.95" customHeight="1" x14ac:dyDescent="0.2">
      <c r="A6932" s="102">
        <v>2006</v>
      </c>
      <c r="B6932" s="102" t="s">
        <v>7318</v>
      </c>
      <c r="C6932" s="102" t="s">
        <v>32846</v>
      </c>
      <c r="D6932" s="111" t="s">
        <v>12643</v>
      </c>
      <c r="E6932" s="102">
        <v>129</v>
      </c>
      <c r="F6932" s="104" t="s">
        <v>14834</v>
      </c>
      <c r="G6932" s="105">
        <v>15205</v>
      </c>
      <c r="H6932" s="102" t="s">
        <v>11819</v>
      </c>
      <c r="I6932" s="102" t="s">
        <v>10103</v>
      </c>
      <c r="J6932" s="102" t="s">
        <v>8129</v>
      </c>
      <c r="K6932" s="102"/>
      <c r="L6932" s="111" t="s">
        <v>366</v>
      </c>
      <c r="M6932" s="107">
        <v>2</v>
      </c>
      <c r="N6932" s="112" t="s">
        <v>16536</v>
      </c>
      <c r="O6932" s="102" t="s">
        <v>15927</v>
      </c>
      <c r="P6932" s="39"/>
      <c r="Q6932" s="39" t="s">
        <v>20321</v>
      </c>
      <c r="R6932" s="109"/>
      <c r="S6932" s="102" t="s">
        <v>9435</v>
      </c>
      <c r="T6932" s="102" t="s">
        <v>7789</v>
      </c>
      <c r="U6932" s="102" t="s">
        <v>21264</v>
      </c>
      <c r="V6932" s="109">
        <v>6</v>
      </c>
      <c r="W6932" s="107"/>
      <c r="X6932" s="113"/>
    </row>
    <row r="6933" spans="1:24" ht="12.95" customHeight="1" x14ac:dyDescent="0.2">
      <c r="A6933" s="102">
        <v>2006</v>
      </c>
      <c r="B6933" s="102" t="s">
        <v>7318</v>
      </c>
      <c r="C6933" s="102" t="s">
        <v>32846</v>
      </c>
      <c r="D6933" s="111" t="s">
        <v>15187</v>
      </c>
      <c r="E6933" s="102">
        <v>130</v>
      </c>
      <c r="F6933" s="102" t="s">
        <v>14834</v>
      </c>
      <c r="G6933" s="105">
        <v>15218</v>
      </c>
      <c r="H6933" s="102" t="s">
        <v>11819</v>
      </c>
      <c r="I6933" s="102" t="s">
        <v>10103</v>
      </c>
      <c r="J6933" s="102" t="s">
        <v>14004</v>
      </c>
      <c r="K6933" s="102"/>
      <c r="L6933" s="111" t="s">
        <v>2925</v>
      </c>
      <c r="M6933" s="109">
        <v>3</v>
      </c>
      <c r="N6933" s="138" t="s">
        <v>15827</v>
      </c>
      <c r="O6933" s="102" t="s">
        <v>13207</v>
      </c>
      <c r="P6933" s="39"/>
      <c r="Q6933" s="39" t="s">
        <v>16653</v>
      </c>
      <c r="R6933" s="109"/>
      <c r="S6933" s="102"/>
      <c r="T6933" s="102" t="s">
        <v>7789</v>
      </c>
      <c r="U6933" s="102" t="s">
        <v>28405</v>
      </c>
      <c r="V6933" s="109">
        <v>9</v>
      </c>
      <c r="W6933" s="107"/>
      <c r="X6933" s="113"/>
    </row>
    <row r="6934" spans="1:24" ht="12.95" customHeight="1" x14ac:dyDescent="0.2">
      <c r="A6934" s="102">
        <v>2006</v>
      </c>
      <c r="B6934" s="102" t="s">
        <v>7318</v>
      </c>
      <c r="C6934" s="102" t="s">
        <v>32846</v>
      </c>
      <c r="D6934" s="111" t="s">
        <v>8792</v>
      </c>
      <c r="E6934" s="102">
        <v>131</v>
      </c>
      <c r="F6934" s="104" t="s">
        <v>14834</v>
      </c>
      <c r="G6934" s="105">
        <v>15546</v>
      </c>
      <c r="H6934" s="102" t="s">
        <v>10103</v>
      </c>
      <c r="I6934" s="102" t="s">
        <v>11819</v>
      </c>
      <c r="J6934" s="102" t="s">
        <v>8686</v>
      </c>
      <c r="K6934" s="102"/>
      <c r="L6934" s="111" t="s">
        <v>4206</v>
      </c>
      <c r="M6934" s="107">
        <v>1</v>
      </c>
      <c r="N6934" s="112" t="s">
        <v>8687</v>
      </c>
      <c r="O6934" s="102" t="s">
        <v>9160</v>
      </c>
      <c r="P6934" s="39" t="s">
        <v>162</v>
      </c>
      <c r="Q6934" s="39" t="s">
        <v>16520</v>
      </c>
      <c r="R6934" s="109"/>
      <c r="S6934" s="102"/>
      <c r="T6934" s="102" t="s">
        <v>7789</v>
      </c>
      <c r="U6934" s="102" t="s">
        <v>28406</v>
      </c>
      <c r="V6934" s="109">
        <v>11</v>
      </c>
      <c r="W6934" s="107"/>
      <c r="X6934" s="113"/>
    </row>
    <row r="6935" spans="1:24" ht="12.95" customHeight="1" x14ac:dyDescent="0.2">
      <c r="A6935" s="102">
        <v>2006</v>
      </c>
      <c r="B6935" s="102" t="s">
        <v>7318</v>
      </c>
      <c r="C6935" s="102" t="s">
        <v>32846</v>
      </c>
      <c r="D6935" s="111" t="s">
        <v>11538</v>
      </c>
      <c r="E6935" s="102">
        <v>132</v>
      </c>
      <c r="F6935" s="104" t="s">
        <v>14834</v>
      </c>
      <c r="G6935" s="105">
        <v>15896</v>
      </c>
      <c r="H6935" s="102" t="s">
        <v>10103</v>
      </c>
      <c r="I6935" s="102" t="s">
        <v>11819</v>
      </c>
      <c r="J6935" s="102" t="s">
        <v>228</v>
      </c>
      <c r="K6935" s="102"/>
      <c r="L6935" s="111" t="s">
        <v>6620</v>
      </c>
      <c r="M6935" s="107">
        <v>1</v>
      </c>
      <c r="N6935" s="112" t="s">
        <v>12955</v>
      </c>
      <c r="O6935" s="102" t="s">
        <v>16856</v>
      </c>
      <c r="P6935" s="39" t="s">
        <v>13301</v>
      </c>
      <c r="Q6935" s="39" t="s">
        <v>15832</v>
      </c>
      <c r="R6935" s="109"/>
      <c r="S6935" s="102" t="s">
        <v>11080</v>
      </c>
      <c r="T6935" s="102" t="s">
        <v>7789</v>
      </c>
      <c r="U6935" s="102" t="s">
        <v>28407</v>
      </c>
      <c r="V6935" s="109">
        <v>8</v>
      </c>
      <c r="W6935" s="107"/>
      <c r="X6935" s="113"/>
    </row>
    <row r="6936" spans="1:24" ht="12.95" customHeight="1" x14ac:dyDescent="0.2">
      <c r="A6936" s="102">
        <v>2006</v>
      </c>
      <c r="B6936" s="102" t="s">
        <v>7318</v>
      </c>
      <c r="C6936" s="102" t="s">
        <v>32846</v>
      </c>
      <c r="D6936" s="111" t="s">
        <v>14267</v>
      </c>
      <c r="E6936" s="102">
        <v>133</v>
      </c>
      <c r="F6936" s="104" t="s">
        <v>14834</v>
      </c>
      <c r="G6936" s="105">
        <v>16252</v>
      </c>
      <c r="H6936" s="102" t="s">
        <v>11819</v>
      </c>
      <c r="I6936" s="102" t="s">
        <v>10103</v>
      </c>
      <c r="J6936" s="102" t="s">
        <v>2449</v>
      </c>
      <c r="K6936" s="102"/>
      <c r="L6936" s="111" t="s">
        <v>6621</v>
      </c>
      <c r="M6936" s="109">
        <v>1</v>
      </c>
      <c r="N6936" s="108" t="s">
        <v>32849</v>
      </c>
      <c r="O6936" s="102" t="s">
        <v>16856</v>
      </c>
      <c r="P6936" s="39" t="s">
        <v>19503</v>
      </c>
      <c r="Q6936" s="39" t="s">
        <v>20784</v>
      </c>
      <c r="R6936" s="109"/>
      <c r="S6936" s="102"/>
      <c r="T6936" s="102" t="s">
        <v>7789</v>
      </c>
      <c r="U6936" s="102" t="s">
        <v>28408</v>
      </c>
      <c r="V6936" s="109">
        <v>8</v>
      </c>
      <c r="W6936" s="107"/>
      <c r="X6936" s="113"/>
    </row>
    <row r="6937" spans="1:24" ht="12.95" customHeight="1" x14ac:dyDescent="0.2">
      <c r="A6937" s="102">
        <v>2006</v>
      </c>
      <c r="B6937" s="102" t="s">
        <v>7318</v>
      </c>
      <c r="C6937" s="102" t="s">
        <v>32846</v>
      </c>
      <c r="D6937" s="111" t="s">
        <v>290</v>
      </c>
      <c r="E6937" s="102">
        <v>134</v>
      </c>
      <c r="F6937" s="104" t="s">
        <v>14834</v>
      </c>
      <c r="G6937" s="105">
        <v>16290</v>
      </c>
      <c r="H6937" s="102" t="s">
        <v>10103</v>
      </c>
      <c r="I6937" s="102" t="s">
        <v>11819</v>
      </c>
      <c r="J6937" s="102" t="s">
        <v>2029</v>
      </c>
      <c r="K6937" s="102"/>
      <c r="L6937" s="111" t="s">
        <v>4207</v>
      </c>
      <c r="M6937" s="107">
        <v>2</v>
      </c>
      <c r="N6937" s="112" t="s">
        <v>16536</v>
      </c>
      <c r="O6937" s="102" t="s">
        <v>16542</v>
      </c>
      <c r="P6937" s="39" t="s">
        <v>9125</v>
      </c>
      <c r="Q6937" s="39" t="s">
        <v>16543</v>
      </c>
      <c r="R6937" s="109"/>
      <c r="S6937" s="102"/>
      <c r="T6937" s="102" t="s">
        <v>7789</v>
      </c>
      <c r="U6937" s="102" t="s">
        <v>14790</v>
      </c>
      <c r="V6937" s="109">
        <v>9</v>
      </c>
      <c r="W6937" s="107"/>
      <c r="X6937" s="113"/>
    </row>
    <row r="6938" spans="1:24" ht="12.95" customHeight="1" x14ac:dyDescent="0.2">
      <c r="A6938" s="102">
        <v>2006</v>
      </c>
      <c r="B6938" s="102" t="s">
        <v>7318</v>
      </c>
      <c r="C6938" s="102" t="s">
        <v>32846</v>
      </c>
      <c r="D6938" s="111" t="s">
        <v>4001</v>
      </c>
      <c r="E6938" s="102">
        <v>135</v>
      </c>
      <c r="F6938" s="104" t="s">
        <v>14834</v>
      </c>
      <c r="G6938" s="105">
        <v>16495</v>
      </c>
      <c r="H6938" s="102" t="s">
        <v>10103</v>
      </c>
      <c r="I6938" s="102" t="s">
        <v>11819</v>
      </c>
      <c r="J6938" s="102" t="s">
        <v>5512</v>
      </c>
      <c r="K6938" s="102"/>
      <c r="L6938" s="111" t="s">
        <v>19606</v>
      </c>
      <c r="M6938" s="107">
        <v>1.5</v>
      </c>
      <c r="N6938" s="108" t="s">
        <v>32850</v>
      </c>
      <c r="O6938" s="102" t="s">
        <v>15831</v>
      </c>
      <c r="P6938" s="39"/>
      <c r="Q6938" s="39" t="s">
        <v>16614</v>
      </c>
      <c r="R6938" s="109"/>
      <c r="S6938" s="102" t="s">
        <v>9435</v>
      </c>
      <c r="T6938" s="102" t="s">
        <v>7789</v>
      </c>
      <c r="U6938" s="102" t="s">
        <v>28409</v>
      </c>
      <c r="V6938" s="109">
        <v>6</v>
      </c>
      <c r="W6938" s="107"/>
      <c r="X6938" s="113"/>
    </row>
    <row r="6939" spans="1:24" ht="12.95" customHeight="1" x14ac:dyDescent="0.2">
      <c r="A6939" s="102">
        <v>2006</v>
      </c>
      <c r="B6939" s="102" t="s">
        <v>7318</v>
      </c>
      <c r="C6939" s="102" t="s">
        <v>32846</v>
      </c>
      <c r="D6939" s="111" t="s">
        <v>2243</v>
      </c>
      <c r="E6939" s="102">
        <v>136</v>
      </c>
      <c r="F6939" s="104" t="s">
        <v>14834</v>
      </c>
      <c r="G6939" s="105">
        <v>16546</v>
      </c>
      <c r="H6939" s="102" t="s">
        <v>11819</v>
      </c>
      <c r="I6939" s="102" t="s">
        <v>10103</v>
      </c>
      <c r="J6939" s="102" t="s">
        <v>223</v>
      </c>
      <c r="K6939" s="102"/>
      <c r="L6939" s="111" t="s">
        <v>120</v>
      </c>
      <c r="M6939" s="107">
        <v>2</v>
      </c>
      <c r="N6939" s="112" t="s">
        <v>16136</v>
      </c>
      <c r="O6939" s="102" t="s">
        <v>17504</v>
      </c>
      <c r="P6939" s="39" t="s">
        <v>9125</v>
      </c>
      <c r="Q6939" s="39" t="s">
        <v>19259</v>
      </c>
      <c r="R6939" s="109"/>
      <c r="S6939" s="102"/>
      <c r="T6939" s="102" t="s">
        <v>7789</v>
      </c>
      <c r="U6939" s="102" t="s">
        <v>28410</v>
      </c>
      <c r="V6939" s="109">
        <v>9</v>
      </c>
      <c r="W6939" s="107"/>
      <c r="X6939" s="113"/>
    </row>
    <row r="6940" spans="1:24" ht="12.95" customHeight="1" x14ac:dyDescent="0.2">
      <c r="A6940" s="128">
        <v>2016</v>
      </c>
      <c r="B6940" s="128" t="s">
        <v>7318</v>
      </c>
      <c r="C6940" s="197" t="s">
        <v>34604</v>
      </c>
      <c r="D6940" s="111" t="s">
        <v>14276</v>
      </c>
      <c r="E6940" s="102">
        <v>11</v>
      </c>
      <c r="F6940" s="104" t="s">
        <v>14834</v>
      </c>
      <c r="G6940" s="105">
        <v>16231</v>
      </c>
      <c r="H6940" s="102" t="s">
        <v>10191</v>
      </c>
      <c r="I6940" s="102" t="s">
        <v>11819</v>
      </c>
      <c r="J6940" s="102" t="s">
        <v>10192</v>
      </c>
      <c r="K6940" s="102"/>
      <c r="L6940" s="129" t="s">
        <v>34977</v>
      </c>
      <c r="M6940" s="107">
        <v>2</v>
      </c>
      <c r="N6940" s="112" t="s">
        <v>15982</v>
      </c>
      <c r="O6940" s="102"/>
      <c r="P6940" s="39"/>
      <c r="Q6940" s="39" t="s">
        <v>16157</v>
      </c>
      <c r="R6940" s="109"/>
      <c r="S6940" s="102"/>
      <c r="T6940" s="102" t="s">
        <v>20547</v>
      </c>
      <c r="U6940" s="102"/>
      <c r="V6940" s="109">
        <v>9</v>
      </c>
      <c r="W6940" s="130"/>
      <c r="X6940" s="113"/>
    </row>
    <row r="6941" spans="1:24" ht="12.95" customHeight="1" x14ac:dyDescent="0.2">
      <c r="A6941" s="128">
        <v>2016</v>
      </c>
      <c r="B6941" s="128" t="s">
        <v>7318</v>
      </c>
      <c r="C6941" s="128" t="s">
        <v>34604</v>
      </c>
      <c r="D6941" s="111" t="s">
        <v>7567</v>
      </c>
      <c r="E6941" s="102">
        <v>12</v>
      </c>
      <c r="F6941" s="104" t="s">
        <v>14834</v>
      </c>
      <c r="G6941" s="105">
        <v>16230</v>
      </c>
      <c r="H6941" s="102" t="s">
        <v>11819</v>
      </c>
      <c r="I6941" s="102" t="s">
        <v>10191</v>
      </c>
      <c r="J6941" s="102" t="s">
        <v>7568</v>
      </c>
      <c r="K6941" s="102"/>
      <c r="L6941" s="129" t="s">
        <v>34979</v>
      </c>
      <c r="M6941" s="107">
        <v>1.5</v>
      </c>
      <c r="N6941" s="108" t="s">
        <v>30971</v>
      </c>
      <c r="O6941" s="102"/>
      <c r="P6941" s="39"/>
      <c r="Q6941" s="39" t="s">
        <v>19101</v>
      </c>
      <c r="R6941" s="109"/>
      <c r="S6941" s="102"/>
      <c r="T6941" s="102" t="s">
        <v>20547</v>
      </c>
      <c r="U6941" s="102" t="s">
        <v>1713</v>
      </c>
      <c r="V6941" s="109">
        <v>9</v>
      </c>
      <c r="W6941" s="107"/>
      <c r="X6941" s="113"/>
    </row>
    <row r="6942" spans="1:24" ht="12.95" customHeight="1" x14ac:dyDescent="0.2">
      <c r="A6942" s="128">
        <v>2016</v>
      </c>
      <c r="B6942" s="128" t="s">
        <v>7318</v>
      </c>
      <c r="C6942" s="128" t="s">
        <v>34604</v>
      </c>
      <c r="D6942" s="111" t="s">
        <v>11726</v>
      </c>
      <c r="E6942" s="102">
        <v>13</v>
      </c>
      <c r="F6942" s="104" t="s">
        <v>14834</v>
      </c>
      <c r="G6942" s="105">
        <v>16229</v>
      </c>
      <c r="H6942" s="102" t="s">
        <v>11819</v>
      </c>
      <c r="I6942" s="102" t="s">
        <v>10191</v>
      </c>
      <c r="J6942" s="163" t="s">
        <v>1714</v>
      </c>
      <c r="K6942" s="102" t="s">
        <v>4670</v>
      </c>
      <c r="L6942" s="129" t="s">
        <v>34980</v>
      </c>
      <c r="M6942" s="107">
        <v>2</v>
      </c>
      <c r="N6942" s="112" t="s">
        <v>15982</v>
      </c>
      <c r="O6942" s="102"/>
      <c r="P6942" s="39"/>
      <c r="Q6942" s="39" t="s">
        <v>19450</v>
      </c>
      <c r="R6942" s="109"/>
      <c r="S6942" s="102"/>
      <c r="T6942" s="102" t="s">
        <v>20547</v>
      </c>
      <c r="U6942" s="102" t="s">
        <v>1713</v>
      </c>
      <c r="V6942" s="109">
        <v>8</v>
      </c>
      <c r="W6942" s="107"/>
      <c r="X6942" s="113"/>
    </row>
    <row r="6943" spans="1:24" ht="12.95" customHeight="1" x14ac:dyDescent="0.2">
      <c r="A6943" s="128">
        <v>2016</v>
      </c>
      <c r="B6943" s="128" t="s">
        <v>7318</v>
      </c>
      <c r="C6943" s="128" t="s">
        <v>34604</v>
      </c>
      <c r="D6943" s="111" t="s">
        <v>13480</v>
      </c>
      <c r="E6943" s="102">
        <v>14</v>
      </c>
      <c r="F6943" s="104" t="s">
        <v>14834</v>
      </c>
      <c r="G6943" s="105">
        <v>16229</v>
      </c>
      <c r="H6943" s="102" t="s">
        <v>11819</v>
      </c>
      <c r="I6943" s="102" t="s">
        <v>10191</v>
      </c>
      <c r="J6943" s="102" t="s">
        <v>11817</v>
      </c>
      <c r="K6943" s="102"/>
      <c r="L6943" s="129" t="s">
        <v>34983</v>
      </c>
      <c r="M6943" s="107">
        <v>3</v>
      </c>
      <c r="N6943" s="112" t="s">
        <v>16404</v>
      </c>
      <c r="O6943" s="102"/>
      <c r="P6943" s="39" t="s">
        <v>9125</v>
      </c>
      <c r="Q6943" s="39" t="s">
        <v>19745</v>
      </c>
      <c r="R6943" s="109"/>
      <c r="S6943" s="102"/>
      <c r="T6943" s="102" t="s">
        <v>20547</v>
      </c>
      <c r="U6943" s="102" t="s">
        <v>10938</v>
      </c>
      <c r="V6943" s="109">
        <v>6</v>
      </c>
      <c r="W6943" s="107"/>
      <c r="X6943" s="113"/>
    </row>
    <row r="6944" spans="1:24" ht="12.95" customHeight="1" x14ac:dyDescent="0.2">
      <c r="A6944" s="128">
        <v>2016</v>
      </c>
      <c r="B6944" s="128" t="s">
        <v>7318</v>
      </c>
      <c r="C6944" s="128" t="s">
        <v>34604</v>
      </c>
      <c r="D6944" s="111" t="s">
        <v>10939</v>
      </c>
      <c r="E6944" s="102">
        <v>15</v>
      </c>
      <c r="F6944" s="104" t="s">
        <v>14834</v>
      </c>
      <c r="G6944" s="105">
        <v>16231</v>
      </c>
      <c r="H6944" s="102" t="s">
        <v>10191</v>
      </c>
      <c r="I6944" s="102" t="s">
        <v>11819</v>
      </c>
      <c r="J6944" s="102" t="s">
        <v>10940</v>
      </c>
      <c r="K6944" s="102"/>
      <c r="L6944" s="129" t="s">
        <v>34985</v>
      </c>
      <c r="M6944" s="107">
        <v>1</v>
      </c>
      <c r="N6944" s="108" t="s">
        <v>30972</v>
      </c>
      <c r="O6944" s="102"/>
      <c r="P6944" s="39"/>
      <c r="Q6944" s="39" t="s">
        <v>20784</v>
      </c>
      <c r="R6944" s="109"/>
      <c r="S6944" s="102"/>
      <c r="T6944" s="102" t="s">
        <v>20547</v>
      </c>
      <c r="U6944" s="102"/>
      <c r="V6944" s="109">
        <v>14</v>
      </c>
      <c r="W6944" s="107"/>
      <c r="X6944" s="113"/>
    </row>
    <row r="6945" spans="1:24" ht="12.95" customHeight="1" x14ac:dyDescent="0.2">
      <c r="A6945" s="128">
        <v>2016</v>
      </c>
      <c r="B6945" s="128" t="s">
        <v>7318</v>
      </c>
      <c r="C6945" s="128" t="s">
        <v>34604</v>
      </c>
      <c r="D6945" s="111" t="s">
        <v>5631</v>
      </c>
      <c r="E6945" s="102">
        <v>16</v>
      </c>
      <c r="F6945" s="104" t="s">
        <v>14834</v>
      </c>
      <c r="G6945" s="105">
        <v>16230</v>
      </c>
      <c r="H6945" s="102" t="s">
        <v>10191</v>
      </c>
      <c r="I6945" s="102" t="s">
        <v>11819</v>
      </c>
      <c r="J6945" s="102" t="s">
        <v>14776</v>
      </c>
      <c r="K6945" s="102"/>
      <c r="L6945" s="129" t="s">
        <v>34994</v>
      </c>
      <c r="M6945" s="107">
        <v>2</v>
      </c>
      <c r="N6945" s="112" t="s">
        <v>16426</v>
      </c>
      <c r="O6945" s="102" t="s">
        <v>12252</v>
      </c>
      <c r="P6945" s="39" t="s">
        <v>9125</v>
      </c>
      <c r="Q6945" s="39" t="s">
        <v>20443</v>
      </c>
      <c r="R6945" s="109"/>
      <c r="S6945" s="102"/>
      <c r="T6945" s="102" t="s">
        <v>20547</v>
      </c>
      <c r="U6945" s="102"/>
      <c r="V6945" s="109">
        <v>9</v>
      </c>
      <c r="W6945" s="107"/>
      <c r="X6945" s="113"/>
    </row>
    <row r="6946" spans="1:24" ht="12.95" customHeight="1" x14ac:dyDescent="0.2">
      <c r="A6946" s="128">
        <v>2016</v>
      </c>
      <c r="B6946" s="128" t="s">
        <v>7318</v>
      </c>
      <c r="C6946" s="128" t="s">
        <v>34604</v>
      </c>
      <c r="D6946" s="111" t="s">
        <v>11601</v>
      </c>
      <c r="E6946" s="102">
        <v>17</v>
      </c>
      <c r="F6946" s="104" t="s">
        <v>14834</v>
      </c>
      <c r="G6946" s="105">
        <v>16229</v>
      </c>
      <c r="H6946" s="102" t="s">
        <v>10191</v>
      </c>
      <c r="I6946" s="102" t="s">
        <v>11819</v>
      </c>
      <c r="J6946" s="102" t="s">
        <v>11602</v>
      </c>
      <c r="K6946" s="102"/>
      <c r="L6946" s="129" t="s">
        <v>34995</v>
      </c>
      <c r="M6946" s="107">
        <v>1</v>
      </c>
      <c r="N6946" s="108" t="s">
        <v>30973</v>
      </c>
      <c r="O6946" s="102" t="s">
        <v>10189</v>
      </c>
      <c r="P6946" s="39" t="s">
        <v>9125</v>
      </c>
      <c r="Q6946" s="39" t="s">
        <v>20785</v>
      </c>
      <c r="R6946" s="109"/>
      <c r="S6946" s="102"/>
      <c r="T6946" s="102" t="s">
        <v>20547</v>
      </c>
      <c r="U6946" s="102"/>
      <c r="V6946" s="109">
        <v>8</v>
      </c>
      <c r="W6946" s="107"/>
      <c r="X6946" s="113"/>
    </row>
    <row r="6947" spans="1:24" ht="12.95" customHeight="1" x14ac:dyDescent="0.2">
      <c r="A6947" s="128">
        <v>2016</v>
      </c>
      <c r="B6947" s="128" t="s">
        <v>7318</v>
      </c>
      <c r="C6947" s="128" t="s">
        <v>34604</v>
      </c>
      <c r="D6947" s="111" t="s">
        <v>11603</v>
      </c>
      <c r="E6947" s="102">
        <v>18</v>
      </c>
      <c r="F6947" s="104" t="s">
        <v>14834</v>
      </c>
      <c r="G6947" s="105">
        <v>16229</v>
      </c>
      <c r="H6947" s="102" t="s">
        <v>10191</v>
      </c>
      <c r="I6947" s="102" t="s">
        <v>11819</v>
      </c>
      <c r="J6947" s="102" t="s">
        <v>12692</v>
      </c>
      <c r="K6947" s="102"/>
      <c r="L6947" s="129" t="s">
        <v>34996</v>
      </c>
      <c r="M6947" s="107">
        <v>4</v>
      </c>
      <c r="N6947" s="112" t="s">
        <v>16696</v>
      </c>
      <c r="O6947" s="102" t="s">
        <v>3620</v>
      </c>
      <c r="P6947" s="39" t="s">
        <v>9125</v>
      </c>
      <c r="Q6947" s="39" t="s">
        <v>19434</v>
      </c>
      <c r="R6947" s="109"/>
      <c r="S6947" s="102"/>
      <c r="T6947" s="102" t="s">
        <v>20547</v>
      </c>
      <c r="U6947" s="102" t="s">
        <v>1713</v>
      </c>
      <c r="V6947" s="109">
        <v>11.5</v>
      </c>
      <c r="W6947" s="107"/>
      <c r="X6947" s="113"/>
    </row>
    <row r="6948" spans="1:24" ht="12.95" customHeight="1" x14ac:dyDescent="0.2">
      <c r="A6948" s="128">
        <v>2016</v>
      </c>
      <c r="B6948" s="128" t="s">
        <v>7318</v>
      </c>
      <c r="C6948" s="128" t="s">
        <v>34604</v>
      </c>
      <c r="D6948" s="111" t="s">
        <v>5632</v>
      </c>
      <c r="E6948" s="102">
        <v>19</v>
      </c>
      <c r="F6948" s="104" t="s">
        <v>14834</v>
      </c>
      <c r="G6948" s="105">
        <v>16229</v>
      </c>
      <c r="H6948" s="102" t="s">
        <v>10191</v>
      </c>
      <c r="I6948" s="102" t="s">
        <v>11819</v>
      </c>
      <c r="J6948" s="102" t="s">
        <v>52</v>
      </c>
      <c r="K6948" s="102"/>
      <c r="L6948" s="129" t="s">
        <v>34997</v>
      </c>
      <c r="M6948" s="107">
        <v>3</v>
      </c>
      <c r="N6948" s="112" t="s">
        <v>16697</v>
      </c>
      <c r="O6948" s="102"/>
      <c r="P6948" s="39"/>
      <c r="Q6948" s="39" t="s">
        <v>16757</v>
      </c>
      <c r="R6948" s="109"/>
      <c r="S6948" s="102"/>
      <c r="T6948" s="102" t="s">
        <v>20547</v>
      </c>
      <c r="U6948" s="102" t="s">
        <v>1713</v>
      </c>
      <c r="V6948" s="109">
        <v>7</v>
      </c>
      <c r="W6948" s="107"/>
      <c r="X6948" s="113"/>
    </row>
    <row r="6949" spans="1:24" ht="12.95" customHeight="1" x14ac:dyDescent="0.2">
      <c r="A6949" s="128">
        <v>2016</v>
      </c>
      <c r="B6949" s="128" t="s">
        <v>7318</v>
      </c>
      <c r="C6949" s="128" t="s">
        <v>34604</v>
      </c>
      <c r="D6949" s="111" t="s">
        <v>12389</v>
      </c>
      <c r="E6949" s="102">
        <v>20</v>
      </c>
      <c r="F6949" s="104" t="s">
        <v>14834</v>
      </c>
      <c r="G6949" s="105">
        <v>16203</v>
      </c>
      <c r="H6949" s="102" t="s">
        <v>11819</v>
      </c>
      <c r="I6949" s="102" t="s">
        <v>10191</v>
      </c>
      <c r="J6949" s="102" t="s">
        <v>7034</v>
      </c>
      <c r="K6949" s="102"/>
      <c r="L6949" s="129" t="s">
        <v>34998</v>
      </c>
      <c r="M6949" s="107">
        <v>1</v>
      </c>
      <c r="N6949" s="108" t="s">
        <v>30974</v>
      </c>
      <c r="O6949" s="102"/>
      <c r="P6949" s="39"/>
      <c r="Q6949" s="39" t="s">
        <v>15870</v>
      </c>
      <c r="R6949" s="109" t="s">
        <v>7035</v>
      </c>
      <c r="S6949" s="102"/>
      <c r="T6949" s="102" t="s">
        <v>21275</v>
      </c>
      <c r="U6949" s="102"/>
      <c r="V6949" s="109">
        <v>7.5</v>
      </c>
      <c r="W6949" s="107"/>
      <c r="X6949" s="113"/>
    </row>
    <row r="6950" spans="1:24" ht="12.95" customHeight="1" x14ac:dyDescent="0.2">
      <c r="A6950" s="128">
        <v>2016</v>
      </c>
      <c r="B6950" s="128" t="s">
        <v>7318</v>
      </c>
      <c r="C6950" s="128" t="s">
        <v>34604</v>
      </c>
      <c r="D6950" s="111" t="s">
        <v>4886</v>
      </c>
      <c r="E6950" s="102">
        <v>21</v>
      </c>
      <c r="F6950" s="104" t="s">
        <v>14834</v>
      </c>
      <c r="G6950" s="105">
        <v>16362</v>
      </c>
      <c r="H6950" s="102" t="s">
        <v>11819</v>
      </c>
      <c r="I6950" s="102" t="s">
        <v>10191</v>
      </c>
      <c r="J6950" s="102" t="s">
        <v>4887</v>
      </c>
      <c r="K6950" s="102"/>
      <c r="L6950" s="129" t="s">
        <v>34999</v>
      </c>
      <c r="M6950" s="107">
        <v>2</v>
      </c>
      <c r="N6950" s="112" t="s">
        <v>15848</v>
      </c>
      <c r="O6950" s="102" t="s">
        <v>10189</v>
      </c>
      <c r="P6950" s="39" t="s">
        <v>9125</v>
      </c>
      <c r="Q6950" s="39" t="s">
        <v>20475</v>
      </c>
      <c r="R6950" s="109"/>
      <c r="S6950" s="102"/>
      <c r="T6950" s="102" t="s">
        <v>20547</v>
      </c>
      <c r="U6950" s="102" t="s">
        <v>3252</v>
      </c>
      <c r="V6950" s="109">
        <v>9.5</v>
      </c>
      <c r="W6950" s="107"/>
      <c r="X6950" s="113"/>
    </row>
    <row r="6951" spans="1:24" ht="12.95" customHeight="1" x14ac:dyDescent="0.2">
      <c r="A6951" s="128">
        <v>2016</v>
      </c>
      <c r="B6951" s="128" t="s">
        <v>7318</v>
      </c>
      <c r="C6951" s="128" t="s">
        <v>34604</v>
      </c>
      <c r="D6951" s="111" t="s">
        <v>9434</v>
      </c>
      <c r="E6951" s="102">
        <v>22</v>
      </c>
      <c r="F6951" s="104" t="s">
        <v>14834</v>
      </c>
      <c r="G6951" s="105">
        <v>16363</v>
      </c>
      <c r="H6951" s="102" t="s">
        <v>10191</v>
      </c>
      <c r="I6951" s="102" t="s">
        <v>11819</v>
      </c>
      <c r="J6951" s="102" t="s">
        <v>4887</v>
      </c>
      <c r="K6951" s="102"/>
      <c r="L6951" s="129" t="s">
        <v>35000</v>
      </c>
      <c r="M6951" s="107">
        <v>2</v>
      </c>
      <c r="N6951" s="112" t="s">
        <v>16698</v>
      </c>
      <c r="O6951" s="102" t="s">
        <v>3620</v>
      </c>
      <c r="P6951" s="39"/>
      <c r="Q6951" s="39" t="s">
        <v>20787</v>
      </c>
      <c r="R6951" s="109"/>
      <c r="S6951" s="102" t="s">
        <v>9435</v>
      </c>
      <c r="T6951" s="102" t="s">
        <v>20547</v>
      </c>
      <c r="U6951" s="102"/>
      <c r="V6951" s="109">
        <v>7</v>
      </c>
      <c r="W6951" s="107"/>
      <c r="X6951" s="113"/>
    </row>
    <row r="6952" spans="1:24" ht="12.95" customHeight="1" x14ac:dyDescent="0.2">
      <c r="A6952" s="128">
        <v>2016</v>
      </c>
      <c r="B6952" s="128" t="s">
        <v>7318</v>
      </c>
      <c r="C6952" s="128" t="s">
        <v>34604</v>
      </c>
      <c r="D6952" s="111" t="s">
        <v>5765</v>
      </c>
      <c r="E6952" s="102">
        <v>23</v>
      </c>
      <c r="F6952" s="104" t="s">
        <v>14834</v>
      </c>
      <c r="G6952" s="105">
        <v>16431</v>
      </c>
      <c r="H6952" s="102" t="s">
        <v>10191</v>
      </c>
      <c r="I6952" s="102" t="s">
        <v>4890</v>
      </c>
      <c r="J6952" s="102" t="s">
        <v>5766</v>
      </c>
      <c r="K6952" s="102"/>
      <c r="L6952" s="129" t="s">
        <v>35001</v>
      </c>
      <c r="M6952" s="107">
        <v>2</v>
      </c>
      <c r="N6952" s="112" t="s">
        <v>16178</v>
      </c>
      <c r="O6952" s="102" t="s">
        <v>18017</v>
      </c>
      <c r="P6952" s="39"/>
      <c r="Q6952" s="39" t="s">
        <v>19745</v>
      </c>
      <c r="R6952" s="109"/>
      <c r="S6952" s="102"/>
      <c r="T6952" s="102" t="s">
        <v>20547</v>
      </c>
      <c r="U6952" s="102" t="s">
        <v>16699</v>
      </c>
      <c r="V6952" s="109">
        <v>6.5</v>
      </c>
      <c r="W6952" s="107"/>
      <c r="X6952" s="113"/>
    </row>
    <row r="6953" spans="1:24" ht="12.95" customHeight="1" x14ac:dyDescent="0.2">
      <c r="A6953" s="128">
        <v>2016</v>
      </c>
      <c r="B6953" s="128" t="s">
        <v>7318</v>
      </c>
      <c r="C6953" s="128" t="s">
        <v>34604</v>
      </c>
      <c r="D6953" s="111" t="s">
        <v>13350</v>
      </c>
      <c r="E6953" s="102">
        <v>24</v>
      </c>
      <c r="F6953" s="104" t="s">
        <v>14834</v>
      </c>
      <c r="G6953" s="105">
        <v>16440</v>
      </c>
      <c r="H6953" s="102" t="s">
        <v>10191</v>
      </c>
      <c r="I6953" s="102" t="s">
        <v>4890</v>
      </c>
      <c r="J6953" s="102" t="s">
        <v>13351</v>
      </c>
      <c r="K6953" s="102"/>
      <c r="L6953" s="129" t="s">
        <v>35005</v>
      </c>
      <c r="M6953" s="107">
        <v>3</v>
      </c>
      <c r="N6953" s="112" t="s">
        <v>16424</v>
      </c>
      <c r="O6953" s="102" t="s">
        <v>20788</v>
      </c>
      <c r="P6953" s="39" t="s">
        <v>13301</v>
      </c>
      <c r="Q6953" s="39" t="s">
        <v>16560</v>
      </c>
      <c r="R6953" s="109"/>
      <c r="S6953" s="102"/>
      <c r="T6953" s="102" t="s">
        <v>20547</v>
      </c>
      <c r="U6953" s="102" t="s">
        <v>7960</v>
      </c>
      <c r="V6953" s="109">
        <v>8</v>
      </c>
      <c r="W6953" s="107"/>
      <c r="X6953" s="113"/>
    </row>
    <row r="6954" spans="1:24" ht="12.95" customHeight="1" x14ac:dyDescent="0.2">
      <c r="A6954" s="128">
        <v>2016</v>
      </c>
      <c r="B6954" s="128" t="s">
        <v>7318</v>
      </c>
      <c r="C6954" s="128" t="s">
        <v>34604</v>
      </c>
      <c r="D6954" s="111" t="s">
        <v>7557</v>
      </c>
      <c r="E6954" s="102">
        <v>25</v>
      </c>
      <c r="F6954" s="104" t="s">
        <v>14834</v>
      </c>
      <c r="G6954" s="105">
        <v>16700</v>
      </c>
      <c r="H6954" s="102" t="s">
        <v>11819</v>
      </c>
      <c r="I6954" s="102" t="s">
        <v>10191</v>
      </c>
      <c r="J6954" s="102" t="s">
        <v>7139</v>
      </c>
      <c r="K6954" s="102"/>
      <c r="L6954" s="129" t="s">
        <v>35006</v>
      </c>
      <c r="M6954" s="107">
        <v>3</v>
      </c>
      <c r="N6954" s="112" t="s">
        <v>40278</v>
      </c>
      <c r="O6954" s="102" t="s">
        <v>10189</v>
      </c>
      <c r="P6954" s="39" t="s">
        <v>13301</v>
      </c>
      <c r="Q6954" s="39" t="s">
        <v>20879</v>
      </c>
      <c r="R6954" s="109"/>
      <c r="S6954" s="102" t="s">
        <v>9435</v>
      </c>
      <c r="T6954" s="102" t="s">
        <v>20546</v>
      </c>
      <c r="U6954" s="102" t="s">
        <v>20790</v>
      </c>
      <c r="V6954" s="109">
        <v>9.5</v>
      </c>
      <c r="W6954" s="107"/>
      <c r="X6954" s="113"/>
    </row>
    <row r="6955" spans="1:24" ht="12.95" customHeight="1" x14ac:dyDescent="0.2">
      <c r="A6955" s="128">
        <v>2016</v>
      </c>
      <c r="B6955" s="128" t="s">
        <v>7318</v>
      </c>
      <c r="C6955" s="128" t="s">
        <v>34604</v>
      </c>
      <c r="D6955" s="111" t="s">
        <v>12701</v>
      </c>
      <c r="E6955" s="102">
        <v>26</v>
      </c>
      <c r="F6955" s="104" t="s">
        <v>14834</v>
      </c>
      <c r="G6955" s="105">
        <v>16356</v>
      </c>
      <c r="H6955" s="102" t="s">
        <v>10191</v>
      </c>
      <c r="I6955" s="102" t="s">
        <v>11819</v>
      </c>
      <c r="J6955" s="163" t="s">
        <v>2215</v>
      </c>
      <c r="K6955" s="102"/>
      <c r="L6955" s="129" t="s">
        <v>35007</v>
      </c>
      <c r="M6955" s="107">
        <v>2</v>
      </c>
      <c r="N6955" s="112" t="s">
        <v>16702</v>
      </c>
      <c r="O6955" s="102" t="s">
        <v>4187</v>
      </c>
      <c r="P6955" s="39"/>
      <c r="Q6955" s="39" t="s">
        <v>20487</v>
      </c>
      <c r="R6955" s="109"/>
      <c r="S6955" s="102"/>
      <c r="T6955" s="102" t="s">
        <v>20547</v>
      </c>
      <c r="U6955" s="102" t="s">
        <v>13359</v>
      </c>
      <c r="V6955" s="109">
        <v>8.5</v>
      </c>
      <c r="W6955" s="107"/>
      <c r="X6955" s="113"/>
    </row>
    <row r="6956" spans="1:24" ht="12.95" customHeight="1" x14ac:dyDescent="0.2">
      <c r="A6956" s="128">
        <v>2016</v>
      </c>
      <c r="B6956" s="128" t="s">
        <v>7318</v>
      </c>
      <c r="C6956" s="128" t="s">
        <v>34604</v>
      </c>
      <c r="D6956" s="111" t="s">
        <v>6796</v>
      </c>
      <c r="E6956" s="115">
        <v>178</v>
      </c>
      <c r="F6956" s="104" t="s">
        <v>14834</v>
      </c>
      <c r="G6956" s="105">
        <v>15897</v>
      </c>
      <c r="H6956" s="102" t="s">
        <v>11819</v>
      </c>
      <c r="I6956" s="102" t="s">
        <v>30764</v>
      </c>
      <c r="J6956" s="102" t="s">
        <v>10471</v>
      </c>
      <c r="K6956" s="102"/>
      <c r="L6956" s="129" t="s">
        <v>40279</v>
      </c>
      <c r="M6956" s="107">
        <v>1</v>
      </c>
      <c r="N6956" s="108" t="s">
        <v>31011</v>
      </c>
      <c r="O6956" s="102" t="s">
        <v>9160</v>
      </c>
      <c r="P6956" s="102" t="s">
        <v>162</v>
      </c>
      <c r="Q6956" s="102" t="s">
        <v>17671</v>
      </c>
      <c r="R6956" s="109"/>
      <c r="S6956" s="102"/>
      <c r="T6956" s="102" t="s">
        <v>21275</v>
      </c>
      <c r="U6956" s="102"/>
      <c r="V6956" s="109">
        <v>8</v>
      </c>
      <c r="W6956" s="107"/>
      <c r="X6956" s="113"/>
    </row>
    <row r="6957" spans="1:24" ht="12.95" customHeight="1" x14ac:dyDescent="0.2">
      <c r="A6957" s="128">
        <v>2016</v>
      </c>
      <c r="B6957" s="128" t="s">
        <v>7318</v>
      </c>
      <c r="C6957" s="128" t="s">
        <v>34604</v>
      </c>
      <c r="D6957" s="111" t="s">
        <v>14492</v>
      </c>
      <c r="E6957" s="102">
        <v>179</v>
      </c>
      <c r="F6957" s="102" t="s">
        <v>14834</v>
      </c>
      <c r="G6957" s="105">
        <v>15963</v>
      </c>
      <c r="H6957" s="102" t="s">
        <v>11176</v>
      </c>
      <c r="I6957" s="102" t="s">
        <v>11819</v>
      </c>
      <c r="J6957" s="102" t="s">
        <v>16827</v>
      </c>
      <c r="K6957" s="102"/>
      <c r="L6957" s="129" t="s">
        <v>35010</v>
      </c>
      <c r="M6957" s="170">
        <v>1</v>
      </c>
      <c r="N6957" s="112">
        <v>2</v>
      </c>
      <c r="O6957" s="102" t="s">
        <v>3620</v>
      </c>
      <c r="P6957" s="102"/>
      <c r="Q6957" s="102" t="s">
        <v>16828</v>
      </c>
      <c r="R6957" s="102"/>
      <c r="S6957" s="102"/>
      <c r="T6957" s="102" t="s">
        <v>21275</v>
      </c>
      <c r="U6957" s="102"/>
      <c r="V6957" s="109">
        <v>6</v>
      </c>
      <c r="W6957" s="109"/>
      <c r="X6957" s="113"/>
    </row>
    <row r="6958" spans="1:24" ht="12.95" customHeight="1" x14ac:dyDescent="0.2">
      <c r="A6958" s="128">
        <v>2016</v>
      </c>
      <c r="B6958" s="128" t="s">
        <v>7318</v>
      </c>
      <c r="C6958" s="128" t="s">
        <v>34604</v>
      </c>
      <c r="D6958" s="111" t="s">
        <v>168</v>
      </c>
      <c r="E6958" s="102">
        <v>180</v>
      </c>
      <c r="F6958" s="163" t="s">
        <v>14834</v>
      </c>
      <c r="G6958" s="105">
        <v>16055</v>
      </c>
      <c r="H6958" s="102" t="s">
        <v>11819</v>
      </c>
      <c r="I6958" s="102" t="s">
        <v>10191</v>
      </c>
      <c r="J6958" s="102" t="s">
        <v>8240</v>
      </c>
      <c r="K6958" s="102"/>
      <c r="L6958" s="129" t="s">
        <v>35012</v>
      </c>
      <c r="M6958" s="137" t="s">
        <v>3669</v>
      </c>
      <c r="N6958" s="108" t="s">
        <v>31018</v>
      </c>
      <c r="O6958" s="102" t="s">
        <v>15959</v>
      </c>
      <c r="P6958" s="102" t="s">
        <v>9125</v>
      </c>
      <c r="Q6958" s="102" t="s">
        <v>16869</v>
      </c>
      <c r="R6958" s="109"/>
      <c r="S6958" s="102"/>
      <c r="T6958" s="102" t="s">
        <v>21275</v>
      </c>
      <c r="U6958" s="102" t="s">
        <v>28876</v>
      </c>
      <c r="V6958" s="109">
        <v>7</v>
      </c>
      <c r="W6958" s="107"/>
      <c r="X6958" s="113"/>
    </row>
    <row r="6959" spans="1:24" ht="12.95" customHeight="1" x14ac:dyDescent="0.2">
      <c r="A6959" s="128">
        <v>2016</v>
      </c>
      <c r="B6959" s="128" t="s">
        <v>7318</v>
      </c>
      <c r="C6959" s="128" t="s">
        <v>34604</v>
      </c>
      <c r="D6959" s="111" t="s">
        <v>5303</v>
      </c>
      <c r="E6959" s="102">
        <v>181</v>
      </c>
      <c r="F6959" s="102" t="s">
        <v>14834</v>
      </c>
      <c r="G6959" s="105">
        <v>16229</v>
      </c>
      <c r="H6959" s="102" t="s">
        <v>11819</v>
      </c>
      <c r="I6959" s="102" t="s">
        <v>10191</v>
      </c>
      <c r="J6959" s="102" t="s">
        <v>16822</v>
      </c>
      <c r="K6959" s="102"/>
      <c r="L6959" s="129" t="s">
        <v>35014</v>
      </c>
      <c r="M6959" s="171">
        <v>1</v>
      </c>
      <c r="N6959" s="112">
        <v>3</v>
      </c>
      <c r="O6959" s="121"/>
      <c r="P6959" s="102"/>
      <c r="Q6959" s="102" t="s">
        <v>16823</v>
      </c>
      <c r="R6959" s="102"/>
      <c r="S6959" s="102"/>
      <c r="T6959" s="102" t="s">
        <v>20547</v>
      </c>
      <c r="U6959" s="102"/>
      <c r="V6959" s="109">
        <v>6</v>
      </c>
      <c r="W6959" s="109"/>
      <c r="X6959" s="113"/>
    </row>
    <row r="6960" spans="1:24" ht="12.95" customHeight="1" x14ac:dyDescent="0.2">
      <c r="A6960" s="128">
        <v>2016</v>
      </c>
      <c r="B6960" s="128" t="s">
        <v>7318</v>
      </c>
      <c r="C6960" s="128" t="s">
        <v>34604</v>
      </c>
      <c r="D6960" s="111" t="s">
        <v>8689</v>
      </c>
      <c r="E6960" s="115">
        <v>182</v>
      </c>
      <c r="F6960" s="104" t="s">
        <v>14834</v>
      </c>
      <c r="G6960" s="105">
        <v>16229</v>
      </c>
      <c r="H6960" s="102" t="s">
        <v>11819</v>
      </c>
      <c r="I6960" s="102" t="s">
        <v>10191</v>
      </c>
      <c r="J6960" s="102" t="s">
        <v>20866</v>
      </c>
      <c r="K6960" s="102"/>
      <c r="L6960" s="111" t="s">
        <v>40280</v>
      </c>
      <c r="M6960" s="107">
        <v>1</v>
      </c>
      <c r="N6960" s="112" t="s">
        <v>2482</v>
      </c>
      <c r="O6960" s="102"/>
      <c r="P6960" s="102"/>
      <c r="Q6960" s="102" t="s">
        <v>20459</v>
      </c>
      <c r="R6960" s="109"/>
      <c r="S6960" s="102"/>
      <c r="T6960" s="102" t="s">
        <v>20547</v>
      </c>
      <c r="U6960" s="102"/>
      <c r="V6960" s="109">
        <v>3.5</v>
      </c>
      <c r="W6960" s="107"/>
      <c r="X6960" s="113"/>
    </row>
    <row r="6961" spans="1:24" ht="12.95" customHeight="1" x14ac:dyDescent="0.2">
      <c r="A6961" s="128">
        <v>2016</v>
      </c>
      <c r="B6961" s="128" t="s">
        <v>7318</v>
      </c>
      <c r="C6961" s="128" t="s">
        <v>34604</v>
      </c>
      <c r="D6961" s="111" t="s">
        <v>9054</v>
      </c>
      <c r="E6961" s="102">
        <v>183</v>
      </c>
      <c r="F6961" s="102" t="s">
        <v>14834</v>
      </c>
      <c r="G6961" s="105">
        <v>16229</v>
      </c>
      <c r="H6961" s="102" t="s">
        <v>11819</v>
      </c>
      <c r="I6961" s="102" t="s">
        <v>10191</v>
      </c>
      <c r="J6961" s="102" t="s">
        <v>13908</v>
      </c>
      <c r="K6961" s="102"/>
      <c r="L6961" s="111" t="s">
        <v>35018</v>
      </c>
      <c r="M6961" s="170">
        <v>2</v>
      </c>
      <c r="N6961" s="112" t="s">
        <v>16136</v>
      </c>
      <c r="O6961" s="102" t="s">
        <v>9125</v>
      </c>
      <c r="P6961" s="102" t="s">
        <v>162</v>
      </c>
      <c r="Q6961" s="102" t="s">
        <v>16852</v>
      </c>
      <c r="R6961" s="109"/>
      <c r="S6961" s="102"/>
      <c r="T6961" s="102" t="s">
        <v>20547</v>
      </c>
      <c r="U6961" s="102"/>
      <c r="V6961" s="109">
        <v>8</v>
      </c>
      <c r="W6961" s="107"/>
      <c r="X6961" s="113"/>
    </row>
    <row r="6962" spans="1:24" ht="12.95" customHeight="1" x14ac:dyDescent="0.2">
      <c r="A6962" s="128">
        <v>2016</v>
      </c>
      <c r="B6962" s="128" t="s">
        <v>7318</v>
      </c>
      <c r="C6962" s="128" t="s">
        <v>34604</v>
      </c>
      <c r="D6962" s="111" t="s">
        <v>14805</v>
      </c>
      <c r="E6962" s="115">
        <v>184</v>
      </c>
      <c r="F6962" s="104" t="s">
        <v>14834</v>
      </c>
      <c r="G6962" s="105">
        <v>16234</v>
      </c>
      <c r="H6962" s="102" t="s">
        <v>11819</v>
      </c>
      <c r="I6962" s="102" t="s">
        <v>10191</v>
      </c>
      <c r="J6962" s="102" t="s">
        <v>974</v>
      </c>
      <c r="K6962" s="102"/>
      <c r="L6962" s="111" t="s">
        <v>35020</v>
      </c>
      <c r="M6962" s="107">
        <v>0.75</v>
      </c>
      <c r="N6962" s="108">
        <v>17</v>
      </c>
      <c r="O6962" s="102"/>
      <c r="P6962" s="102"/>
      <c r="Q6962" s="102" t="s">
        <v>17434</v>
      </c>
      <c r="R6962" s="109"/>
      <c r="S6962" s="102" t="s">
        <v>8315</v>
      </c>
      <c r="T6962" s="102" t="s">
        <v>20547</v>
      </c>
      <c r="U6962" s="102" t="s">
        <v>1853</v>
      </c>
      <c r="V6962" s="109">
        <v>8</v>
      </c>
      <c r="W6962" s="107"/>
      <c r="X6962" s="113"/>
    </row>
    <row r="6963" spans="1:24" ht="12.95" customHeight="1" x14ac:dyDescent="0.2">
      <c r="A6963" s="128">
        <v>2016</v>
      </c>
      <c r="B6963" s="128" t="s">
        <v>7318</v>
      </c>
      <c r="C6963" s="128" t="s">
        <v>34604</v>
      </c>
      <c r="D6963" s="111" t="s">
        <v>1731</v>
      </c>
      <c r="E6963" s="115">
        <v>185</v>
      </c>
      <c r="F6963" s="104" t="s">
        <v>14834</v>
      </c>
      <c r="G6963" s="105">
        <v>16263</v>
      </c>
      <c r="H6963" s="102" t="s">
        <v>10191</v>
      </c>
      <c r="I6963" s="102" t="s">
        <v>11819</v>
      </c>
      <c r="J6963" s="102" t="s">
        <v>2698</v>
      </c>
      <c r="K6963" s="102"/>
      <c r="L6963" s="111" t="s">
        <v>40281</v>
      </c>
      <c r="M6963" s="120">
        <v>1</v>
      </c>
      <c r="N6963" s="108" t="s">
        <v>30946</v>
      </c>
      <c r="O6963" s="121" t="s">
        <v>12252</v>
      </c>
      <c r="P6963" s="102" t="s">
        <v>162</v>
      </c>
      <c r="Q6963" s="102" t="s">
        <v>16525</v>
      </c>
      <c r="R6963" s="109"/>
      <c r="S6963" s="102"/>
      <c r="T6963" s="102" t="s">
        <v>20547</v>
      </c>
      <c r="U6963" s="102" t="s">
        <v>1855</v>
      </c>
      <c r="V6963" s="109">
        <v>8</v>
      </c>
      <c r="W6963" s="107"/>
      <c r="X6963" s="113"/>
    </row>
    <row r="6964" spans="1:24" ht="12.95" customHeight="1" x14ac:dyDescent="0.2">
      <c r="A6964" s="128">
        <v>2016</v>
      </c>
      <c r="B6964" s="128" t="s">
        <v>7318</v>
      </c>
      <c r="C6964" s="128" t="s">
        <v>34604</v>
      </c>
      <c r="D6964" s="143" t="s">
        <v>28203</v>
      </c>
      <c r="E6964" s="128">
        <v>186</v>
      </c>
      <c r="F6964" s="104" t="s">
        <v>14834</v>
      </c>
      <c r="G6964" s="142">
        <v>16291</v>
      </c>
      <c r="H6964" s="140" t="s">
        <v>10191</v>
      </c>
      <c r="I6964" s="128" t="s">
        <v>11819</v>
      </c>
      <c r="J6964" s="128" t="s">
        <v>28204</v>
      </c>
      <c r="K6964" s="128"/>
      <c r="L6964" s="143" t="s">
        <v>35024</v>
      </c>
      <c r="M6964" s="145">
        <v>0.5</v>
      </c>
      <c r="N6964" s="200">
        <v>42</v>
      </c>
      <c r="O6964" s="128" t="s">
        <v>3620</v>
      </c>
      <c r="P6964" s="128" t="s">
        <v>162</v>
      </c>
      <c r="Q6964" s="128" t="s">
        <v>20676</v>
      </c>
      <c r="R6964" s="145"/>
      <c r="S6964" s="128"/>
      <c r="T6964" s="128" t="s">
        <v>20547</v>
      </c>
      <c r="U6964" s="128" t="s">
        <v>28205</v>
      </c>
      <c r="V6964" s="145">
        <v>5.5</v>
      </c>
      <c r="W6964" s="130"/>
      <c r="X6964" s="113"/>
    </row>
    <row r="6965" spans="1:24" ht="12.95" customHeight="1" x14ac:dyDescent="0.2">
      <c r="A6965" s="128">
        <v>2016</v>
      </c>
      <c r="B6965" s="128" t="s">
        <v>7318</v>
      </c>
      <c r="C6965" s="128" t="s">
        <v>34604</v>
      </c>
      <c r="D6965" s="111" t="s">
        <v>13365</v>
      </c>
      <c r="E6965" s="102">
        <v>187</v>
      </c>
      <c r="F6965" s="163" t="s">
        <v>14834</v>
      </c>
      <c r="G6965" s="105">
        <v>16326</v>
      </c>
      <c r="H6965" s="102" t="s">
        <v>10191</v>
      </c>
      <c r="I6965" s="102" t="s">
        <v>11819</v>
      </c>
      <c r="J6965" s="102" t="s">
        <v>1948</v>
      </c>
      <c r="K6965" s="102"/>
      <c r="L6965" s="129" t="s">
        <v>40282</v>
      </c>
      <c r="M6965" s="176" t="s">
        <v>3669</v>
      </c>
      <c r="N6965" s="108" t="s">
        <v>31021</v>
      </c>
      <c r="O6965" s="121" t="s">
        <v>16022</v>
      </c>
      <c r="P6965" s="102"/>
      <c r="Q6965" s="102" t="s">
        <v>16873</v>
      </c>
      <c r="R6965" s="109"/>
      <c r="S6965" s="102"/>
      <c r="T6965" s="102" t="s">
        <v>20547</v>
      </c>
      <c r="U6965" s="102" t="s">
        <v>4888</v>
      </c>
      <c r="V6965" s="109">
        <v>7</v>
      </c>
      <c r="W6965" s="107"/>
      <c r="X6965" s="113"/>
    </row>
    <row r="6966" spans="1:24" ht="12.95" customHeight="1" x14ac:dyDescent="0.2">
      <c r="A6966" s="128">
        <v>2016</v>
      </c>
      <c r="B6966" s="128" t="s">
        <v>7318</v>
      </c>
      <c r="C6966" s="128" t="s">
        <v>34604</v>
      </c>
      <c r="D6966" s="111" t="s">
        <v>13346</v>
      </c>
      <c r="E6966" s="115">
        <v>188</v>
      </c>
      <c r="F6966" s="104" t="s">
        <v>14834</v>
      </c>
      <c r="G6966" s="105">
        <v>16332</v>
      </c>
      <c r="H6966" s="102" t="s">
        <v>11819</v>
      </c>
      <c r="I6966" s="102" t="s">
        <v>10191</v>
      </c>
      <c r="J6966" s="102" t="s">
        <v>12630</v>
      </c>
      <c r="K6966" s="102"/>
      <c r="L6966" s="111" t="s">
        <v>35028</v>
      </c>
      <c r="M6966" s="107">
        <v>1</v>
      </c>
      <c r="N6966" s="112">
        <v>24</v>
      </c>
      <c r="O6966" s="102"/>
      <c r="P6966" s="102" t="s">
        <v>162</v>
      </c>
      <c r="Q6966" s="102" t="s">
        <v>16850</v>
      </c>
      <c r="R6966" s="109"/>
      <c r="S6966" s="102"/>
      <c r="T6966" s="102" t="s">
        <v>20547</v>
      </c>
      <c r="U6966" s="102"/>
      <c r="V6966" s="109">
        <v>6</v>
      </c>
      <c r="W6966" s="107"/>
      <c r="X6966" s="113"/>
    </row>
    <row r="6967" spans="1:24" ht="12.95" customHeight="1" x14ac:dyDescent="0.2">
      <c r="A6967" s="128">
        <v>2016</v>
      </c>
      <c r="B6967" s="128" t="s">
        <v>7318</v>
      </c>
      <c r="C6967" s="128" t="s">
        <v>34604</v>
      </c>
      <c r="D6967" s="111" t="s">
        <v>12942</v>
      </c>
      <c r="E6967" s="115">
        <v>189</v>
      </c>
      <c r="F6967" s="104" t="s">
        <v>14834</v>
      </c>
      <c r="G6967" s="105">
        <v>16334</v>
      </c>
      <c r="H6967" s="102" t="s">
        <v>11819</v>
      </c>
      <c r="I6967" s="102" t="s">
        <v>10191</v>
      </c>
      <c r="J6967" s="102" t="s">
        <v>12636</v>
      </c>
      <c r="K6967" s="102"/>
      <c r="L6967" s="111" t="s">
        <v>40283</v>
      </c>
      <c r="M6967" s="107">
        <v>2</v>
      </c>
      <c r="N6967" s="112" t="s">
        <v>16858</v>
      </c>
      <c r="O6967" s="102" t="s">
        <v>9125</v>
      </c>
      <c r="P6967" s="102" t="s">
        <v>9125</v>
      </c>
      <c r="Q6967" s="102" t="s">
        <v>16751</v>
      </c>
      <c r="R6967" s="109"/>
      <c r="S6967" s="102"/>
      <c r="T6967" s="102" t="s">
        <v>20547</v>
      </c>
      <c r="U6967" s="102"/>
      <c r="V6967" s="109">
        <v>7</v>
      </c>
      <c r="W6967" s="107"/>
      <c r="X6967" s="113"/>
    </row>
    <row r="6968" spans="1:24" ht="12.95" customHeight="1" x14ac:dyDescent="0.2">
      <c r="A6968" s="128">
        <v>2016</v>
      </c>
      <c r="B6968" s="128" t="s">
        <v>7318</v>
      </c>
      <c r="C6968" s="128" t="s">
        <v>34604</v>
      </c>
      <c r="D6968" s="111" t="s">
        <v>14647</v>
      </c>
      <c r="E6968" s="115">
        <v>190</v>
      </c>
      <c r="F6968" s="115" t="s">
        <v>14834</v>
      </c>
      <c r="G6968" s="105">
        <v>16395</v>
      </c>
      <c r="H6968" s="102" t="s">
        <v>11819</v>
      </c>
      <c r="I6968" s="102" t="s">
        <v>10191</v>
      </c>
      <c r="J6968" s="102" t="s">
        <v>14595</v>
      </c>
      <c r="K6968" s="102"/>
      <c r="L6968" s="111" t="s">
        <v>35031</v>
      </c>
      <c r="M6968" s="109">
        <v>2</v>
      </c>
      <c r="N6968" s="138" t="s">
        <v>16053</v>
      </c>
      <c r="O6968" s="102" t="s">
        <v>17511</v>
      </c>
      <c r="P6968" s="102"/>
      <c r="Q6968" s="102" t="s">
        <v>19101</v>
      </c>
      <c r="R6968" s="109"/>
      <c r="S6968" s="102"/>
      <c r="T6968" s="102" t="s">
        <v>20547</v>
      </c>
      <c r="U6968" s="102" t="s">
        <v>6566</v>
      </c>
      <c r="V6968" s="109">
        <v>6.5</v>
      </c>
      <c r="W6968" s="107"/>
      <c r="X6968" s="113"/>
    </row>
    <row r="6969" spans="1:24" ht="12.95" customHeight="1" x14ac:dyDescent="0.2">
      <c r="A6969" s="128">
        <v>2016</v>
      </c>
      <c r="B6969" s="128" t="s">
        <v>7318</v>
      </c>
      <c r="C6969" s="128" t="s">
        <v>34604</v>
      </c>
      <c r="D6969" s="111" t="s">
        <v>3207</v>
      </c>
      <c r="E6969" s="115">
        <v>191</v>
      </c>
      <c r="F6969" s="115" t="s">
        <v>14834</v>
      </c>
      <c r="G6969" s="105">
        <v>16422</v>
      </c>
      <c r="H6969" s="102" t="s">
        <v>10191</v>
      </c>
      <c r="I6969" s="102" t="s">
        <v>11819</v>
      </c>
      <c r="J6969" s="102" t="s">
        <v>9940</v>
      </c>
      <c r="K6969" s="102"/>
      <c r="L6969" s="111" t="s">
        <v>35034</v>
      </c>
      <c r="M6969" s="107">
        <v>2</v>
      </c>
      <c r="N6969" s="112" t="s">
        <v>15826</v>
      </c>
      <c r="O6969" s="102" t="s">
        <v>9125</v>
      </c>
      <c r="P6969" s="102"/>
      <c r="Q6969" s="102" t="s">
        <v>16835</v>
      </c>
      <c r="R6969" s="109"/>
      <c r="S6969" s="102"/>
      <c r="T6969" s="102" t="s">
        <v>20547</v>
      </c>
      <c r="U6969" s="102" t="s">
        <v>9941</v>
      </c>
      <c r="V6969" s="109">
        <v>10</v>
      </c>
      <c r="W6969" s="107"/>
      <c r="X6969" s="113"/>
    </row>
    <row r="6970" spans="1:24" ht="12.95" customHeight="1" x14ac:dyDescent="0.2">
      <c r="A6970" s="128">
        <v>2016</v>
      </c>
      <c r="B6970" s="128" t="s">
        <v>7318</v>
      </c>
      <c r="C6970" s="128" t="s">
        <v>34604</v>
      </c>
      <c r="D6970" s="111" t="s">
        <v>5660</v>
      </c>
      <c r="E6970" s="115">
        <v>192</v>
      </c>
      <c r="F6970" s="104" t="s">
        <v>14834</v>
      </c>
      <c r="G6970" s="105">
        <v>16424</v>
      </c>
      <c r="H6970" s="102" t="s">
        <v>10191</v>
      </c>
      <c r="I6970" s="102" t="s">
        <v>11819</v>
      </c>
      <c r="J6970" s="102" t="s">
        <v>8479</v>
      </c>
      <c r="K6970" s="102"/>
      <c r="L6970" s="111" t="s">
        <v>40284</v>
      </c>
      <c r="M6970" s="120">
        <v>2</v>
      </c>
      <c r="N6970" s="112" t="s">
        <v>16872</v>
      </c>
      <c r="O6970" s="121" t="s">
        <v>19531</v>
      </c>
      <c r="P6970" s="102" t="s">
        <v>9125</v>
      </c>
      <c r="Q6970" s="102" t="s">
        <v>16624</v>
      </c>
      <c r="R6970" s="109"/>
      <c r="S6970" s="102" t="s">
        <v>9435</v>
      </c>
      <c r="T6970" s="102" t="s">
        <v>20547</v>
      </c>
      <c r="U6970" s="102" t="s">
        <v>40285</v>
      </c>
      <c r="V6970" s="109">
        <v>8.5</v>
      </c>
      <c r="W6970" s="107"/>
      <c r="X6970" s="113"/>
    </row>
    <row r="6971" spans="1:24" ht="12.95" customHeight="1" x14ac:dyDescent="0.2">
      <c r="A6971" s="128">
        <v>2016</v>
      </c>
      <c r="B6971" s="128" t="s">
        <v>7318</v>
      </c>
      <c r="C6971" s="128" t="s">
        <v>34604</v>
      </c>
      <c r="D6971" s="111" t="s">
        <v>35036</v>
      </c>
      <c r="E6971" s="102">
        <v>193</v>
      </c>
      <c r="F6971" s="163" t="s">
        <v>14834</v>
      </c>
      <c r="G6971" s="105">
        <v>16425</v>
      </c>
      <c r="H6971" s="102" t="s">
        <v>10191</v>
      </c>
      <c r="I6971" s="102" t="s">
        <v>11819</v>
      </c>
      <c r="J6971" s="102" t="s">
        <v>2918</v>
      </c>
      <c r="K6971" s="102"/>
      <c r="L6971" s="129" t="s">
        <v>40286</v>
      </c>
      <c r="M6971" s="176" t="s">
        <v>3669</v>
      </c>
      <c r="N6971" s="112">
        <v>24</v>
      </c>
      <c r="O6971" s="121" t="s">
        <v>12252</v>
      </c>
      <c r="P6971" s="102"/>
      <c r="Q6971" s="102" t="s">
        <v>16894</v>
      </c>
      <c r="R6971" s="109"/>
      <c r="S6971" s="102"/>
      <c r="T6971" s="102" t="s">
        <v>20547</v>
      </c>
      <c r="U6971" s="102"/>
      <c r="V6971" s="109">
        <v>7</v>
      </c>
      <c r="W6971" s="107"/>
      <c r="X6971" s="113"/>
    </row>
    <row r="6972" spans="1:24" ht="12.95" customHeight="1" x14ac:dyDescent="0.2">
      <c r="A6972" s="128">
        <v>2016</v>
      </c>
      <c r="B6972" s="128" t="s">
        <v>7318</v>
      </c>
      <c r="C6972" s="128" t="s">
        <v>34604</v>
      </c>
      <c r="D6972" s="111" t="s">
        <v>4714</v>
      </c>
      <c r="E6972" s="115">
        <v>194</v>
      </c>
      <c r="F6972" s="104" t="s">
        <v>14834</v>
      </c>
      <c r="G6972" s="105">
        <v>16427</v>
      </c>
      <c r="H6972" s="102" t="s">
        <v>10191</v>
      </c>
      <c r="I6972" s="102" t="s">
        <v>4890</v>
      </c>
      <c r="J6972" s="102" t="s">
        <v>10474</v>
      </c>
      <c r="K6972" s="102"/>
      <c r="L6972" s="111" t="s">
        <v>40287</v>
      </c>
      <c r="M6972" s="107">
        <v>2</v>
      </c>
      <c r="N6972" s="112" t="s">
        <v>16858</v>
      </c>
      <c r="O6972" s="102" t="s">
        <v>3620</v>
      </c>
      <c r="P6972" s="102"/>
      <c r="Q6972" s="102" t="s">
        <v>19203</v>
      </c>
      <c r="R6972" s="109"/>
      <c r="S6972" s="102" t="s">
        <v>9435</v>
      </c>
      <c r="T6972" s="102" t="s">
        <v>20547</v>
      </c>
      <c r="U6972" s="102" t="s">
        <v>7960</v>
      </c>
      <c r="V6972" s="109">
        <v>9.5</v>
      </c>
      <c r="W6972" s="107"/>
      <c r="X6972" s="113"/>
    </row>
    <row r="6973" spans="1:24" ht="12.95" customHeight="1" x14ac:dyDescent="0.2">
      <c r="A6973" s="128">
        <v>2016</v>
      </c>
      <c r="B6973" s="128" t="s">
        <v>7318</v>
      </c>
      <c r="C6973" s="128" t="s">
        <v>34604</v>
      </c>
      <c r="D6973" s="111" t="s">
        <v>4453</v>
      </c>
      <c r="E6973" s="115">
        <v>195</v>
      </c>
      <c r="F6973" s="104" t="s">
        <v>14834</v>
      </c>
      <c r="G6973" s="105">
        <v>16428</v>
      </c>
      <c r="H6973" s="102" t="s">
        <v>4890</v>
      </c>
      <c r="I6973" s="102" t="s">
        <v>10191</v>
      </c>
      <c r="J6973" s="102" t="s">
        <v>2001</v>
      </c>
      <c r="K6973" s="102"/>
      <c r="L6973" s="111" t="s">
        <v>40288</v>
      </c>
      <c r="M6973" s="107">
        <v>1</v>
      </c>
      <c r="N6973" s="112" t="s">
        <v>8247</v>
      </c>
      <c r="O6973" s="102" t="s">
        <v>19503</v>
      </c>
      <c r="P6973" s="102" t="s">
        <v>9125</v>
      </c>
      <c r="Q6973" s="102" t="s">
        <v>19695</v>
      </c>
      <c r="R6973" s="109"/>
      <c r="S6973" s="102"/>
      <c r="T6973" s="102" t="s">
        <v>20547</v>
      </c>
      <c r="U6973" s="102"/>
      <c r="V6973" s="109">
        <v>6</v>
      </c>
      <c r="W6973" s="107"/>
      <c r="X6973" s="113"/>
    </row>
    <row r="6974" spans="1:24" ht="12.95" customHeight="1" x14ac:dyDescent="0.2">
      <c r="A6974" s="128">
        <v>2016</v>
      </c>
      <c r="B6974" s="128" t="s">
        <v>7318</v>
      </c>
      <c r="C6974" s="128" t="s">
        <v>34604</v>
      </c>
      <c r="D6974" s="111" t="s">
        <v>236</v>
      </c>
      <c r="E6974" s="115">
        <v>196</v>
      </c>
      <c r="F6974" s="104" t="s">
        <v>14834</v>
      </c>
      <c r="G6974" s="105">
        <v>16429</v>
      </c>
      <c r="H6974" s="102" t="s">
        <v>11819</v>
      </c>
      <c r="I6974" s="102" t="s">
        <v>10191</v>
      </c>
      <c r="J6974" s="102" t="s">
        <v>9614</v>
      </c>
      <c r="K6974" s="102"/>
      <c r="L6974" s="111" t="s">
        <v>35049</v>
      </c>
      <c r="M6974" s="120">
        <v>2</v>
      </c>
      <c r="N6974" s="112" t="s">
        <v>16620</v>
      </c>
      <c r="O6974" s="121" t="s">
        <v>248</v>
      </c>
      <c r="P6974" s="102"/>
      <c r="Q6974" s="102" t="s">
        <v>20459</v>
      </c>
      <c r="R6974" s="109"/>
      <c r="S6974" s="102"/>
      <c r="T6974" s="102" t="s">
        <v>20547</v>
      </c>
      <c r="U6974" s="102" t="s">
        <v>29469</v>
      </c>
      <c r="V6974" s="109">
        <v>5</v>
      </c>
      <c r="W6974" s="107"/>
      <c r="X6974" s="113"/>
    </row>
    <row r="6975" spans="1:24" ht="12.95" customHeight="1" x14ac:dyDescent="0.2">
      <c r="A6975" s="128">
        <v>2016</v>
      </c>
      <c r="B6975" s="128" t="s">
        <v>7318</v>
      </c>
      <c r="C6975" s="128" t="s">
        <v>34604</v>
      </c>
      <c r="D6975" s="111" t="s">
        <v>8242</v>
      </c>
      <c r="E6975" s="115">
        <v>197</v>
      </c>
      <c r="F6975" s="104" t="s">
        <v>14834</v>
      </c>
      <c r="G6975" s="105">
        <v>16429</v>
      </c>
      <c r="H6975" s="102" t="s">
        <v>10191</v>
      </c>
      <c r="I6975" s="102" t="s">
        <v>4890</v>
      </c>
      <c r="J6975" s="102" t="s">
        <v>8027</v>
      </c>
      <c r="K6975" s="102"/>
      <c r="L6975" s="111" t="s">
        <v>40289</v>
      </c>
      <c r="M6975" s="120">
        <v>4.5</v>
      </c>
      <c r="N6975" s="112" t="s">
        <v>31019</v>
      </c>
      <c r="O6975" s="121" t="s">
        <v>16895</v>
      </c>
      <c r="P6975" s="102" t="s">
        <v>13301</v>
      </c>
      <c r="Q6975" s="102" t="s">
        <v>20809</v>
      </c>
      <c r="R6975" s="109"/>
      <c r="S6975" s="102" t="s">
        <v>11080</v>
      </c>
      <c r="T6975" s="102" t="s">
        <v>20547</v>
      </c>
      <c r="U6975" s="102" t="s">
        <v>1928</v>
      </c>
      <c r="V6975" s="109">
        <v>9.5</v>
      </c>
      <c r="W6975" s="107"/>
      <c r="X6975" s="113"/>
    </row>
    <row r="6976" spans="1:24" ht="12.95" customHeight="1" x14ac:dyDescent="0.2">
      <c r="A6976" s="128">
        <v>2016</v>
      </c>
      <c r="B6976" s="128" t="s">
        <v>7318</v>
      </c>
      <c r="C6976" s="128" t="s">
        <v>34604</v>
      </c>
      <c r="D6976" s="111" t="s">
        <v>3946</v>
      </c>
      <c r="E6976" s="102">
        <v>198</v>
      </c>
      <c r="F6976" s="104" t="s">
        <v>14834</v>
      </c>
      <c r="G6976" s="105">
        <v>16439</v>
      </c>
      <c r="H6976" s="102" t="s">
        <v>10191</v>
      </c>
      <c r="I6976" s="102" t="s">
        <v>4890</v>
      </c>
      <c r="J6976" s="102" t="s">
        <v>6631</v>
      </c>
      <c r="K6976" s="102"/>
      <c r="L6976" s="111" t="s">
        <v>35052</v>
      </c>
      <c r="M6976" s="107">
        <v>2</v>
      </c>
      <c r="N6976" s="112" t="s">
        <v>16506</v>
      </c>
      <c r="O6976" s="102" t="s">
        <v>20675</v>
      </c>
      <c r="P6976" s="39"/>
      <c r="Q6976" s="39" t="s">
        <v>19677</v>
      </c>
      <c r="R6976" s="109"/>
      <c r="S6976" s="102" t="s">
        <v>9435</v>
      </c>
      <c r="T6976" s="102" t="s">
        <v>20546</v>
      </c>
      <c r="U6976" s="102"/>
      <c r="V6976" s="109">
        <v>8.5</v>
      </c>
      <c r="W6976" s="107"/>
      <c r="X6976" s="113"/>
    </row>
    <row r="6977" spans="1:24" ht="12.95" customHeight="1" x14ac:dyDescent="0.2">
      <c r="A6977" s="128">
        <v>2016</v>
      </c>
      <c r="B6977" s="128" t="s">
        <v>7318</v>
      </c>
      <c r="C6977" s="128" t="s">
        <v>34604</v>
      </c>
      <c r="D6977" s="111" t="s">
        <v>13942</v>
      </c>
      <c r="E6977" s="102">
        <v>199</v>
      </c>
      <c r="F6977" s="104" t="s">
        <v>14834</v>
      </c>
      <c r="G6977" s="105">
        <v>16495</v>
      </c>
      <c r="H6977" s="102" t="s">
        <v>11819</v>
      </c>
      <c r="I6977" s="102" t="s">
        <v>10191</v>
      </c>
      <c r="J6977" s="102" t="s">
        <v>13277</v>
      </c>
      <c r="K6977" s="102"/>
      <c r="L6977" s="111" t="s">
        <v>35054</v>
      </c>
      <c r="M6977" s="109">
        <v>3</v>
      </c>
      <c r="N6977" s="112" t="s">
        <v>18550</v>
      </c>
      <c r="O6977" s="102" t="s">
        <v>16545</v>
      </c>
      <c r="P6977" s="39"/>
      <c r="Q6977" s="39" t="s">
        <v>16520</v>
      </c>
      <c r="R6977" s="109"/>
      <c r="S6977" s="102"/>
      <c r="T6977" s="102" t="s">
        <v>20546</v>
      </c>
      <c r="U6977" s="102" t="s">
        <v>28216</v>
      </c>
      <c r="V6977" s="109">
        <v>7.5</v>
      </c>
      <c r="W6977" s="107"/>
      <c r="X6977" s="113"/>
    </row>
    <row r="6978" spans="1:24" ht="12.95" customHeight="1" x14ac:dyDescent="0.2">
      <c r="A6978" s="128">
        <v>2016</v>
      </c>
      <c r="B6978" s="128" t="s">
        <v>7318</v>
      </c>
      <c r="C6978" s="128" t="s">
        <v>34604</v>
      </c>
      <c r="D6978" s="111" t="s">
        <v>4002</v>
      </c>
      <c r="E6978" s="115">
        <v>200</v>
      </c>
      <c r="F6978" s="104" t="s">
        <v>14834</v>
      </c>
      <c r="G6978" s="105">
        <v>16498</v>
      </c>
      <c r="H6978" s="102" t="s">
        <v>11819</v>
      </c>
      <c r="I6978" s="102" t="s">
        <v>10191</v>
      </c>
      <c r="J6978" s="102" t="s">
        <v>2094</v>
      </c>
      <c r="K6978" s="102"/>
      <c r="L6978" s="111" t="s">
        <v>35057</v>
      </c>
      <c r="M6978" s="107">
        <v>2</v>
      </c>
      <c r="N6978" s="112" t="s">
        <v>16616</v>
      </c>
      <c r="O6978" s="102" t="s">
        <v>16905</v>
      </c>
      <c r="P6978" s="102"/>
      <c r="Q6978" s="102" t="s">
        <v>17730</v>
      </c>
      <c r="R6978" s="109"/>
      <c r="S6978" s="102"/>
      <c r="T6978" s="102" t="s">
        <v>20546</v>
      </c>
      <c r="U6978" s="102" t="s">
        <v>16617</v>
      </c>
      <c r="V6978" s="109">
        <v>6</v>
      </c>
      <c r="W6978" s="107"/>
      <c r="X6978" s="113"/>
    </row>
    <row r="6979" spans="1:24" ht="12.95" customHeight="1" x14ac:dyDescent="0.2">
      <c r="A6979" s="128">
        <v>2016</v>
      </c>
      <c r="B6979" s="128" t="s">
        <v>7318</v>
      </c>
      <c r="C6979" s="128" t="s">
        <v>34604</v>
      </c>
      <c r="D6979" s="111" t="s">
        <v>35059</v>
      </c>
      <c r="E6979" s="115">
        <v>201</v>
      </c>
      <c r="F6979" s="104" t="s">
        <v>14834</v>
      </c>
      <c r="G6979" s="105">
        <v>16520</v>
      </c>
      <c r="H6979" s="102" t="s">
        <v>11819</v>
      </c>
      <c r="I6979" s="102" t="s">
        <v>10191</v>
      </c>
      <c r="J6979" s="102" t="s">
        <v>6675</v>
      </c>
      <c r="K6979" s="102"/>
      <c r="L6979" s="111" t="s">
        <v>40290</v>
      </c>
      <c r="M6979" s="107">
        <v>3</v>
      </c>
      <c r="N6979" s="112" t="s">
        <v>15824</v>
      </c>
      <c r="O6979" s="102" t="s">
        <v>9125</v>
      </c>
      <c r="P6979" s="102" t="s">
        <v>162</v>
      </c>
      <c r="Q6979" s="102" t="s">
        <v>16751</v>
      </c>
      <c r="R6979" s="109"/>
      <c r="S6979" s="102"/>
      <c r="T6979" s="102" t="s">
        <v>20546</v>
      </c>
      <c r="U6979" s="102" t="s">
        <v>16859</v>
      </c>
      <c r="V6979" s="109">
        <v>10</v>
      </c>
      <c r="W6979" s="107"/>
      <c r="X6979" s="113"/>
    </row>
    <row r="6980" spans="1:24" ht="12.95" customHeight="1" x14ac:dyDescent="0.2">
      <c r="A6980" s="128">
        <v>2016</v>
      </c>
      <c r="B6980" s="128" t="s">
        <v>7318</v>
      </c>
      <c r="C6980" s="128" t="s">
        <v>34604</v>
      </c>
      <c r="D6980" s="111" t="s">
        <v>5635</v>
      </c>
      <c r="E6980" s="115">
        <v>202</v>
      </c>
      <c r="F6980" s="104" t="s">
        <v>14834</v>
      </c>
      <c r="G6980" s="105">
        <v>16533</v>
      </c>
      <c r="H6980" s="102" t="s">
        <v>11819</v>
      </c>
      <c r="I6980" s="102" t="s">
        <v>10191</v>
      </c>
      <c r="J6980" s="102" t="s">
        <v>9432</v>
      </c>
      <c r="K6980" s="102"/>
      <c r="L6980" s="111" t="s">
        <v>40291</v>
      </c>
      <c r="M6980" s="107">
        <v>2</v>
      </c>
      <c r="N6980" s="112" t="s">
        <v>15826</v>
      </c>
      <c r="O6980" s="102" t="s">
        <v>13555</v>
      </c>
      <c r="P6980" s="102"/>
      <c r="Q6980" s="102" t="s">
        <v>18159</v>
      </c>
      <c r="R6980" s="109"/>
      <c r="S6980" s="102" t="s">
        <v>11080</v>
      </c>
      <c r="T6980" s="102" t="s">
        <v>20546</v>
      </c>
      <c r="U6980" s="102" t="s">
        <v>12662</v>
      </c>
      <c r="V6980" s="109">
        <v>9</v>
      </c>
      <c r="W6980" s="107"/>
      <c r="X6980" s="113"/>
    </row>
    <row r="6981" spans="1:24" ht="12.95" customHeight="1" x14ac:dyDescent="0.2">
      <c r="A6981" s="102">
        <v>2003</v>
      </c>
      <c r="B6981" s="102" t="s">
        <v>7318</v>
      </c>
      <c r="C6981" s="103" t="s">
        <v>4907</v>
      </c>
      <c r="D6981" s="111" t="s">
        <v>11431</v>
      </c>
      <c r="E6981" s="102">
        <v>91</v>
      </c>
      <c r="F6981" s="104" t="s">
        <v>14834</v>
      </c>
      <c r="G6981" s="105">
        <v>14752</v>
      </c>
      <c r="H6981" s="102" t="s">
        <v>11819</v>
      </c>
      <c r="I6981" s="102" t="s">
        <v>13336</v>
      </c>
      <c r="J6981" s="102" t="s">
        <v>817</v>
      </c>
      <c r="K6981" s="102"/>
      <c r="L6981" s="111" t="s">
        <v>13754</v>
      </c>
      <c r="M6981" s="107">
        <v>4</v>
      </c>
      <c r="N6981" s="112" t="s">
        <v>18612</v>
      </c>
      <c r="O6981" s="102" t="s">
        <v>28411</v>
      </c>
      <c r="P6981" s="39" t="s">
        <v>2447</v>
      </c>
      <c r="Q6981" s="39"/>
      <c r="R6981" s="109"/>
      <c r="S6981" s="102" t="s">
        <v>9435</v>
      </c>
      <c r="T6981" s="102" t="s">
        <v>20548</v>
      </c>
      <c r="U6981" s="102" t="s">
        <v>14452</v>
      </c>
      <c r="V6981" s="109">
        <v>16</v>
      </c>
      <c r="W6981" s="107"/>
      <c r="X6981" s="113"/>
    </row>
    <row r="6982" spans="1:24" ht="12.95" customHeight="1" x14ac:dyDescent="0.2">
      <c r="A6982" s="102">
        <v>2003</v>
      </c>
      <c r="B6982" s="102" t="s">
        <v>7318</v>
      </c>
      <c r="C6982" s="102" t="s">
        <v>4907</v>
      </c>
      <c r="D6982" s="111" t="s">
        <v>5034</v>
      </c>
      <c r="E6982" s="102">
        <v>92</v>
      </c>
      <c r="F6982" s="104" t="s">
        <v>14834</v>
      </c>
      <c r="G6982" s="105">
        <v>14754</v>
      </c>
      <c r="H6982" s="102" t="s">
        <v>13336</v>
      </c>
      <c r="I6982" s="102" t="s">
        <v>11819</v>
      </c>
      <c r="J6982" s="102" t="s">
        <v>10434</v>
      </c>
      <c r="K6982" s="102"/>
      <c r="L6982" s="111" t="s">
        <v>5032</v>
      </c>
      <c r="M6982" s="107">
        <v>1.5</v>
      </c>
      <c r="N6982" s="108" t="s">
        <v>32851</v>
      </c>
      <c r="O6982" s="102" t="s">
        <v>12252</v>
      </c>
      <c r="P6982" s="39" t="s">
        <v>162</v>
      </c>
      <c r="Q6982" s="39" t="s">
        <v>16533</v>
      </c>
      <c r="R6982" s="109"/>
      <c r="S6982" s="102"/>
      <c r="T6982" s="102" t="s">
        <v>20548</v>
      </c>
      <c r="U6982" s="102"/>
      <c r="V6982" s="109">
        <v>7.5</v>
      </c>
      <c r="W6982" s="107"/>
      <c r="X6982" s="113"/>
    </row>
    <row r="6983" spans="1:24" ht="12.95" customHeight="1" x14ac:dyDescent="0.2">
      <c r="A6983" s="102">
        <v>2003</v>
      </c>
      <c r="B6983" s="102" t="s">
        <v>7318</v>
      </c>
      <c r="C6983" s="102" t="s">
        <v>4907</v>
      </c>
      <c r="D6983" s="111" t="s">
        <v>14691</v>
      </c>
      <c r="E6983" s="102">
        <v>93</v>
      </c>
      <c r="F6983" s="104" t="s">
        <v>14834</v>
      </c>
      <c r="G6983" s="105">
        <v>15116</v>
      </c>
      <c r="H6983" s="102" t="s">
        <v>30655</v>
      </c>
      <c r="I6983" s="102" t="s">
        <v>11819</v>
      </c>
      <c r="J6983" s="102" t="s">
        <v>1719</v>
      </c>
      <c r="K6983" s="102"/>
      <c r="L6983" s="111" t="s">
        <v>3931</v>
      </c>
      <c r="M6983" s="107">
        <v>1</v>
      </c>
      <c r="N6983" s="112" t="s">
        <v>1720</v>
      </c>
      <c r="O6983" s="102"/>
      <c r="P6983" s="39"/>
      <c r="Q6983" s="39" t="s">
        <v>16096</v>
      </c>
      <c r="R6983" s="109"/>
      <c r="S6983" s="102"/>
      <c r="T6983" s="102" t="s">
        <v>21275</v>
      </c>
      <c r="U6983" s="102" t="s">
        <v>28412</v>
      </c>
      <c r="V6983" s="109">
        <v>5.5</v>
      </c>
      <c r="W6983" s="107"/>
      <c r="X6983" s="113"/>
    </row>
    <row r="6984" spans="1:24" ht="12.95" customHeight="1" x14ac:dyDescent="0.2">
      <c r="A6984" s="102">
        <v>2003</v>
      </c>
      <c r="B6984" s="102" t="s">
        <v>7318</v>
      </c>
      <c r="C6984" s="102" t="s">
        <v>4907</v>
      </c>
      <c r="D6984" s="111" t="s">
        <v>5936</v>
      </c>
      <c r="E6984" s="102">
        <v>94</v>
      </c>
      <c r="F6984" s="104" t="s">
        <v>14834</v>
      </c>
      <c r="G6984" s="105">
        <v>15116</v>
      </c>
      <c r="H6984" s="102" t="s">
        <v>30655</v>
      </c>
      <c r="I6984" s="102" t="s">
        <v>11819</v>
      </c>
      <c r="J6984" s="102" t="s">
        <v>4390</v>
      </c>
      <c r="K6984" s="102"/>
      <c r="L6984" s="111" t="s">
        <v>3447</v>
      </c>
      <c r="M6984" s="107">
        <v>2</v>
      </c>
      <c r="N6984" s="112" t="s">
        <v>16374</v>
      </c>
      <c r="O6984" s="102"/>
      <c r="P6984" s="39" t="s">
        <v>13301</v>
      </c>
      <c r="Q6984" s="39" t="s">
        <v>17446</v>
      </c>
      <c r="R6984" s="109"/>
      <c r="S6984" s="102"/>
      <c r="T6984" s="102" t="s">
        <v>21275</v>
      </c>
      <c r="U6984" s="102" t="s">
        <v>28413</v>
      </c>
      <c r="V6984" s="109">
        <v>7</v>
      </c>
      <c r="W6984" s="107"/>
      <c r="X6984" s="113"/>
    </row>
    <row r="6985" spans="1:24" ht="12.95" customHeight="1" x14ac:dyDescent="0.2">
      <c r="A6985" s="102">
        <v>2003</v>
      </c>
      <c r="B6985" s="102" t="s">
        <v>7318</v>
      </c>
      <c r="C6985" s="102" t="s">
        <v>4907</v>
      </c>
      <c r="D6985" s="111" t="s">
        <v>4908</v>
      </c>
      <c r="E6985" s="102">
        <v>95</v>
      </c>
      <c r="F6985" s="104" t="s">
        <v>14834</v>
      </c>
      <c r="G6985" s="105">
        <v>15116</v>
      </c>
      <c r="H6985" s="102" t="s">
        <v>30655</v>
      </c>
      <c r="I6985" s="102" t="s">
        <v>11819</v>
      </c>
      <c r="J6985" s="102" t="s">
        <v>7741</v>
      </c>
      <c r="K6985" s="102"/>
      <c r="L6985" s="111" t="s">
        <v>3236</v>
      </c>
      <c r="M6985" s="107">
        <v>3</v>
      </c>
      <c r="N6985" s="112" t="s">
        <v>18613</v>
      </c>
      <c r="O6985" s="102"/>
      <c r="P6985" s="39" t="s">
        <v>13301</v>
      </c>
      <c r="Q6985" s="39" t="s">
        <v>21169</v>
      </c>
      <c r="R6985" s="109"/>
      <c r="S6985" s="102"/>
      <c r="T6985" s="102" t="s">
        <v>21275</v>
      </c>
      <c r="U6985" s="102" t="s">
        <v>28414</v>
      </c>
      <c r="V6985" s="109">
        <v>8.5</v>
      </c>
      <c r="W6985" s="107"/>
      <c r="X6985" s="113"/>
    </row>
    <row r="6986" spans="1:24" ht="12.95" customHeight="1" x14ac:dyDescent="0.2">
      <c r="A6986" s="102">
        <v>2003</v>
      </c>
      <c r="B6986" s="102" t="s">
        <v>7318</v>
      </c>
      <c r="C6986" s="102" t="s">
        <v>4907</v>
      </c>
      <c r="D6986" s="111" t="s">
        <v>13695</v>
      </c>
      <c r="E6986" s="102">
        <v>96</v>
      </c>
      <c r="F6986" s="104" t="s">
        <v>14834</v>
      </c>
      <c r="G6986" s="105">
        <v>14756</v>
      </c>
      <c r="H6986" s="102" t="s">
        <v>13336</v>
      </c>
      <c r="I6986" s="102" t="s">
        <v>4890</v>
      </c>
      <c r="J6986" s="102" t="s">
        <v>50</v>
      </c>
      <c r="K6986" s="102"/>
      <c r="L6986" s="111" t="s">
        <v>3448</v>
      </c>
      <c r="M6986" s="107">
        <v>2</v>
      </c>
      <c r="N6986" s="112" t="s">
        <v>16694</v>
      </c>
      <c r="O6986" s="102" t="s">
        <v>16545</v>
      </c>
      <c r="P6986" s="39" t="s">
        <v>13301</v>
      </c>
      <c r="Q6986" s="39" t="s">
        <v>16990</v>
      </c>
      <c r="R6986" s="109"/>
      <c r="S6986" s="102"/>
      <c r="T6986" s="102" t="s">
        <v>28757</v>
      </c>
      <c r="U6986" s="102"/>
      <c r="V6986" s="109">
        <v>9</v>
      </c>
      <c r="W6986" s="107"/>
      <c r="X6986" s="113"/>
    </row>
    <row r="6987" spans="1:24" ht="12.95" customHeight="1" x14ac:dyDescent="0.2">
      <c r="A6987" s="102">
        <v>2003</v>
      </c>
      <c r="B6987" s="102" t="s">
        <v>7318</v>
      </c>
      <c r="C6987" s="102" t="s">
        <v>4907</v>
      </c>
      <c r="D6987" s="111" t="s">
        <v>9112</v>
      </c>
      <c r="E6987" s="102">
        <v>97</v>
      </c>
      <c r="F6987" s="104" t="s">
        <v>14834</v>
      </c>
      <c r="G6987" s="105">
        <v>15116</v>
      </c>
      <c r="H6987" s="102" t="s">
        <v>13336</v>
      </c>
      <c r="I6987" s="102" t="s">
        <v>11819</v>
      </c>
      <c r="J6987" s="102" t="s">
        <v>10807</v>
      </c>
      <c r="K6987" s="102"/>
      <c r="L6987" s="111" t="s">
        <v>19607</v>
      </c>
      <c r="M6987" s="107">
        <v>4</v>
      </c>
      <c r="N6987" s="112" t="s">
        <v>18614</v>
      </c>
      <c r="O6987" s="102"/>
      <c r="P6987" s="39"/>
      <c r="Q6987" s="39" t="s">
        <v>16884</v>
      </c>
      <c r="R6987" s="109"/>
      <c r="S6987" s="102"/>
      <c r="T6987" s="102" t="s">
        <v>21275</v>
      </c>
      <c r="U6987" s="102" t="s">
        <v>28415</v>
      </c>
      <c r="V6987" s="109">
        <v>7.5</v>
      </c>
      <c r="W6987" s="107"/>
      <c r="X6987" s="113"/>
    </row>
    <row r="6988" spans="1:24" ht="12.95" customHeight="1" x14ac:dyDescent="0.2">
      <c r="A6988" s="102">
        <v>2003</v>
      </c>
      <c r="B6988" s="102" t="s">
        <v>7318</v>
      </c>
      <c r="C6988" s="102" t="s">
        <v>4907</v>
      </c>
      <c r="D6988" s="111" t="s">
        <v>3825</v>
      </c>
      <c r="E6988" s="102">
        <v>98</v>
      </c>
      <c r="F6988" s="104" t="s">
        <v>14834</v>
      </c>
      <c r="G6988" s="105">
        <v>15116</v>
      </c>
      <c r="H6988" s="102" t="s">
        <v>13336</v>
      </c>
      <c r="I6988" s="102" t="s">
        <v>11819</v>
      </c>
      <c r="J6988" s="102" t="s">
        <v>13387</v>
      </c>
      <c r="K6988" s="102"/>
      <c r="L6988" s="111" t="s">
        <v>318</v>
      </c>
      <c r="M6988" s="109">
        <v>3</v>
      </c>
      <c r="N6988" s="112" t="s">
        <v>18615</v>
      </c>
      <c r="O6988" s="102" t="s">
        <v>13301</v>
      </c>
      <c r="P6988" s="39" t="s">
        <v>8076</v>
      </c>
      <c r="Q6988" s="39" t="s">
        <v>15913</v>
      </c>
      <c r="R6988" s="109"/>
      <c r="S6988" s="102"/>
      <c r="T6988" s="102" t="s">
        <v>21275</v>
      </c>
      <c r="U6988" s="102" t="s">
        <v>28416</v>
      </c>
      <c r="V6988" s="109">
        <v>9</v>
      </c>
      <c r="W6988" s="107"/>
      <c r="X6988" s="113"/>
    </row>
    <row r="6989" spans="1:24" ht="12.95" customHeight="1" x14ac:dyDescent="0.2">
      <c r="A6989" s="102">
        <v>2003</v>
      </c>
      <c r="B6989" s="102" t="s">
        <v>7318</v>
      </c>
      <c r="C6989" s="102" t="s">
        <v>4907</v>
      </c>
      <c r="D6989" s="111" t="s">
        <v>8804</v>
      </c>
      <c r="E6989" s="102">
        <v>99</v>
      </c>
      <c r="F6989" s="104" t="s">
        <v>14834</v>
      </c>
      <c r="G6989" s="105">
        <v>15124</v>
      </c>
      <c r="H6989" s="102" t="s">
        <v>13336</v>
      </c>
      <c r="I6989" s="102" t="s">
        <v>11819</v>
      </c>
      <c r="J6989" s="102" t="s">
        <v>8805</v>
      </c>
      <c r="K6989" s="102"/>
      <c r="L6989" s="111" t="s">
        <v>14517</v>
      </c>
      <c r="M6989" s="107">
        <v>3</v>
      </c>
      <c r="N6989" s="112" t="s">
        <v>18616</v>
      </c>
      <c r="O6989" s="102" t="s">
        <v>9125</v>
      </c>
      <c r="P6989" s="39"/>
      <c r="Q6989" s="39" t="s">
        <v>16760</v>
      </c>
      <c r="R6989" s="109"/>
      <c r="S6989" s="102" t="s">
        <v>8315</v>
      </c>
      <c r="T6989" s="102" t="s">
        <v>21275</v>
      </c>
      <c r="U6989" s="102" t="s">
        <v>28417</v>
      </c>
      <c r="V6989" s="109">
        <v>10</v>
      </c>
      <c r="W6989" s="107"/>
      <c r="X6989" s="113"/>
    </row>
    <row r="6990" spans="1:24" ht="12.95" customHeight="1" x14ac:dyDescent="0.2">
      <c r="A6990" s="102">
        <v>2003</v>
      </c>
      <c r="B6990" s="102" t="s">
        <v>7318</v>
      </c>
      <c r="C6990" s="102" t="s">
        <v>4907</v>
      </c>
      <c r="D6990" s="111" t="s">
        <v>8793</v>
      </c>
      <c r="E6990" s="102">
        <v>100</v>
      </c>
      <c r="F6990" s="104" t="s">
        <v>14834</v>
      </c>
      <c r="G6990" s="105">
        <v>15918</v>
      </c>
      <c r="H6990" s="102" t="s">
        <v>13336</v>
      </c>
      <c r="I6990" s="102" t="s">
        <v>11819</v>
      </c>
      <c r="J6990" s="102" t="s">
        <v>10084</v>
      </c>
      <c r="K6990" s="102"/>
      <c r="L6990" s="111" t="s">
        <v>14518</v>
      </c>
      <c r="M6990" s="107">
        <v>2</v>
      </c>
      <c r="N6990" s="112" t="s">
        <v>16844</v>
      </c>
      <c r="O6990" s="102"/>
      <c r="P6990" s="39" t="s">
        <v>15941</v>
      </c>
      <c r="Q6990" s="39" t="s">
        <v>16548</v>
      </c>
      <c r="R6990" s="109"/>
      <c r="S6990" s="102" t="s">
        <v>8315</v>
      </c>
      <c r="T6990" s="102" t="s">
        <v>21275</v>
      </c>
      <c r="U6990" s="102" t="s">
        <v>28418</v>
      </c>
      <c r="V6990" s="109">
        <v>7</v>
      </c>
      <c r="W6990" s="107"/>
      <c r="X6990" s="113"/>
    </row>
    <row r="6991" spans="1:24" ht="12.95" customHeight="1" x14ac:dyDescent="0.2">
      <c r="A6991" s="102">
        <v>2003</v>
      </c>
      <c r="B6991" s="102" t="s">
        <v>7318</v>
      </c>
      <c r="C6991" s="102" t="s">
        <v>4907</v>
      </c>
      <c r="D6991" s="111" t="s">
        <v>10806</v>
      </c>
      <c r="E6991" s="102">
        <v>101</v>
      </c>
      <c r="F6991" s="104" t="s">
        <v>14834</v>
      </c>
      <c r="G6991" s="105">
        <v>16229</v>
      </c>
      <c r="H6991" s="102" t="s">
        <v>11819</v>
      </c>
      <c r="I6991" s="102" t="s">
        <v>30670</v>
      </c>
      <c r="J6991" s="102" t="s">
        <v>11126</v>
      </c>
      <c r="K6991" s="102"/>
      <c r="L6991" s="111" t="s">
        <v>9788</v>
      </c>
      <c r="M6991" s="107">
        <v>2</v>
      </c>
      <c r="N6991" s="112" t="s">
        <v>17245</v>
      </c>
      <c r="O6991" s="102"/>
      <c r="P6991" s="39" t="s">
        <v>9125</v>
      </c>
      <c r="Q6991" s="39" t="s">
        <v>19103</v>
      </c>
      <c r="R6991" s="109" t="s">
        <v>7035</v>
      </c>
      <c r="S6991" s="102"/>
      <c r="T6991" s="102" t="s">
        <v>20547</v>
      </c>
      <c r="U6991" s="102"/>
      <c r="V6991" s="109">
        <v>7.5</v>
      </c>
      <c r="W6991" s="107"/>
      <c r="X6991" s="113"/>
    </row>
    <row r="6992" spans="1:24" ht="12.95" customHeight="1" x14ac:dyDescent="0.2">
      <c r="A6992" s="102">
        <v>2003</v>
      </c>
      <c r="B6992" s="102" t="s">
        <v>7318</v>
      </c>
      <c r="C6992" s="102" t="s">
        <v>4907</v>
      </c>
      <c r="D6992" s="111" t="s">
        <v>8932</v>
      </c>
      <c r="E6992" s="102">
        <v>102</v>
      </c>
      <c r="F6992" s="104" t="s">
        <v>14834</v>
      </c>
      <c r="G6992" s="105">
        <v>16229</v>
      </c>
      <c r="H6992" s="102" t="s">
        <v>11819</v>
      </c>
      <c r="I6992" s="102" t="s">
        <v>13336</v>
      </c>
      <c r="J6992" s="102" t="s">
        <v>5557</v>
      </c>
      <c r="K6992" s="102"/>
      <c r="L6992" s="111" t="s">
        <v>19608</v>
      </c>
      <c r="M6992" s="107">
        <v>1</v>
      </c>
      <c r="N6992" s="112">
        <v>10</v>
      </c>
      <c r="O6992" s="102"/>
      <c r="P6992" s="39"/>
      <c r="Q6992" s="39" t="s">
        <v>19463</v>
      </c>
      <c r="R6992" s="109"/>
      <c r="S6992" s="102"/>
      <c r="T6992" s="102" t="s">
        <v>20547</v>
      </c>
      <c r="U6992" s="102" t="s">
        <v>27592</v>
      </c>
      <c r="V6992" s="109">
        <v>8</v>
      </c>
      <c r="W6992" s="107"/>
      <c r="X6992" s="113"/>
    </row>
    <row r="6993" spans="1:24" ht="12.95" customHeight="1" x14ac:dyDescent="0.2">
      <c r="A6993" s="102">
        <v>2003</v>
      </c>
      <c r="B6993" s="102" t="s">
        <v>7318</v>
      </c>
      <c r="C6993" s="102" t="s">
        <v>4907</v>
      </c>
      <c r="D6993" s="111" t="s">
        <v>12124</v>
      </c>
      <c r="E6993" s="102">
        <v>103</v>
      </c>
      <c r="F6993" s="104" t="s">
        <v>14834</v>
      </c>
      <c r="G6993" s="105">
        <v>16230</v>
      </c>
      <c r="H6993" s="102" t="s">
        <v>11819</v>
      </c>
      <c r="I6993" s="102" t="s">
        <v>13336</v>
      </c>
      <c r="J6993" s="102" t="s">
        <v>12125</v>
      </c>
      <c r="K6993" s="102"/>
      <c r="L6993" s="111" t="s">
        <v>7184</v>
      </c>
      <c r="M6993" s="107">
        <v>3</v>
      </c>
      <c r="N6993" s="112" t="s">
        <v>18617</v>
      </c>
      <c r="O6993" s="102"/>
      <c r="P6993" s="39" t="s">
        <v>9125</v>
      </c>
      <c r="Q6993" s="39" t="s">
        <v>19733</v>
      </c>
      <c r="R6993" s="109"/>
      <c r="S6993" s="102" t="s">
        <v>8315</v>
      </c>
      <c r="T6993" s="102" t="s">
        <v>20547</v>
      </c>
      <c r="U6993" s="102"/>
      <c r="V6993" s="109">
        <v>9.5</v>
      </c>
      <c r="W6993" s="107"/>
      <c r="X6993" s="113"/>
    </row>
    <row r="6994" spans="1:24" ht="12.95" customHeight="1" x14ac:dyDescent="0.2">
      <c r="A6994" s="102">
        <v>2003</v>
      </c>
      <c r="B6994" s="102" t="s">
        <v>7318</v>
      </c>
      <c r="C6994" s="102" t="s">
        <v>4907</v>
      </c>
      <c r="D6994" s="111" t="s">
        <v>7021</v>
      </c>
      <c r="E6994" s="102">
        <v>104</v>
      </c>
      <c r="F6994" s="104" t="s">
        <v>14834</v>
      </c>
      <c r="G6994" s="105">
        <v>16264</v>
      </c>
      <c r="H6994" s="102" t="s">
        <v>13336</v>
      </c>
      <c r="I6994" s="102" t="s">
        <v>4890</v>
      </c>
      <c r="J6994" s="102" t="s">
        <v>243</v>
      </c>
      <c r="K6994" s="163"/>
      <c r="L6994" s="111" t="s">
        <v>15241</v>
      </c>
      <c r="M6994" s="109">
        <v>3</v>
      </c>
      <c r="N6994" s="112" t="s">
        <v>18618</v>
      </c>
      <c r="O6994" s="102" t="s">
        <v>16852</v>
      </c>
      <c r="P6994" s="39" t="s">
        <v>12252</v>
      </c>
      <c r="Q6994" s="39" t="s">
        <v>16884</v>
      </c>
      <c r="R6994" s="109"/>
      <c r="S6994" s="102" t="s">
        <v>8315</v>
      </c>
      <c r="T6994" s="102" t="s">
        <v>20547</v>
      </c>
      <c r="U6994" s="102" t="s">
        <v>18619</v>
      </c>
      <c r="V6994" s="109">
        <v>8</v>
      </c>
      <c r="W6994" s="107"/>
      <c r="X6994" s="113"/>
    </row>
    <row r="6995" spans="1:24" ht="12.95" customHeight="1" x14ac:dyDescent="0.2">
      <c r="A6995" s="102">
        <v>2003</v>
      </c>
      <c r="B6995" s="102" t="s">
        <v>7318</v>
      </c>
      <c r="C6995" s="102" t="s">
        <v>4907</v>
      </c>
      <c r="D6995" s="111" t="s">
        <v>14140</v>
      </c>
      <c r="E6995" s="102">
        <v>105</v>
      </c>
      <c r="F6995" s="102" t="s">
        <v>14834</v>
      </c>
      <c r="G6995" s="105">
        <v>16285</v>
      </c>
      <c r="H6995" s="102" t="s">
        <v>4890</v>
      </c>
      <c r="I6995" s="102" t="s">
        <v>30647</v>
      </c>
      <c r="J6995" s="102" t="s">
        <v>6498</v>
      </c>
      <c r="K6995" s="102"/>
      <c r="L6995" s="111" t="s">
        <v>19609</v>
      </c>
      <c r="M6995" s="107">
        <v>0.5</v>
      </c>
      <c r="N6995" s="108">
        <v>23</v>
      </c>
      <c r="O6995" s="102"/>
      <c r="P6995" s="39"/>
      <c r="Q6995" s="39" t="s">
        <v>16096</v>
      </c>
      <c r="R6995" s="109"/>
      <c r="S6995" s="102"/>
      <c r="T6995" s="102" t="s">
        <v>20547</v>
      </c>
      <c r="U6995" s="102"/>
      <c r="V6995" s="109">
        <v>6</v>
      </c>
      <c r="W6995" s="107"/>
      <c r="X6995" s="113"/>
    </row>
    <row r="6996" spans="1:24" ht="12.95" customHeight="1" x14ac:dyDescent="0.2">
      <c r="A6996" s="102">
        <v>2003</v>
      </c>
      <c r="B6996" s="102" t="s">
        <v>7318</v>
      </c>
      <c r="C6996" s="102" t="s">
        <v>4907</v>
      </c>
      <c r="D6996" s="111" t="s">
        <v>3923</v>
      </c>
      <c r="E6996" s="102">
        <v>106</v>
      </c>
      <c r="F6996" s="102" t="s">
        <v>14834</v>
      </c>
      <c r="G6996" s="105">
        <v>16332</v>
      </c>
      <c r="H6996" s="102" t="s">
        <v>11819</v>
      </c>
      <c r="I6996" s="102" t="s">
        <v>30647</v>
      </c>
      <c r="J6996" s="102" t="s">
        <v>230</v>
      </c>
      <c r="K6996" s="102"/>
      <c r="L6996" s="111" t="s">
        <v>19610</v>
      </c>
      <c r="M6996" s="107">
        <v>1</v>
      </c>
      <c r="N6996" s="112" t="s">
        <v>12955</v>
      </c>
      <c r="O6996" s="102" t="s">
        <v>231</v>
      </c>
      <c r="P6996" s="39" t="s">
        <v>162</v>
      </c>
      <c r="Q6996" s="39" t="s">
        <v>16893</v>
      </c>
      <c r="R6996" s="109"/>
      <c r="S6996" s="102" t="s">
        <v>9435</v>
      </c>
      <c r="T6996" s="102" t="s">
        <v>20547</v>
      </c>
      <c r="U6996" s="102" t="s">
        <v>5329</v>
      </c>
      <c r="V6996" s="109">
        <v>5.5</v>
      </c>
      <c r="W6996" s="107"/>
      <c r="X6996" s="113"/>
    </row>
    <row r="6997" spans="1:24" ht="12.95" customHeight="1" x14ac:dyDescent="0.2">
      <c r="A6997" s="102">
        <v>2003</v>
      </c>
      <c r="B6997" s="102" t="s">
        <v>7318</v>
      </c>
      <c r="C6997" s="102" t="s">
        <v>4907</v>
      </c>
      <c r="D6997" s="111" t="s">
        <v>13421</v>
      </c>
      <c r="E6997" s="102">
        <v>107</v>
      </c>
      <c r="F6997" s="102" t="s">
        <v>14834</v>
      </c>
      <c r="G6997" s="105">
        <v>16333</v>
      </c>
      <c r="H6997" s="102" t="s">
        <v>11819</v>
      </c>
      <c r="I6997" s="102" t="s">
        <v>13336</v>
      </c>
      <c r="J6997" s="102" t="s">
        <v>6988</v>
      </c>
      <c r="K6997" s="102"/>
      <c r="L6997" s="111" t="s">
        <v>5911</v>
      </c>
      <c r="M6997" s="107">
        <v>1</v>
      </c>
      <c r="N6997" s="112">
        <v>17</v>
      </c>
      <c r="O6997" s="102"/>
      <c r="P6997" s="39"/>
      <c r="Q6997" s="39" t="s">
        <v>16563</v>
      </c>
      <c r="R6997" s="109"/>
      <c r="S6997" s="102"/>
      <c r="T6997" s="102" t="s">
        <v>20547</v>
      </c>
      <c r="U6997" s="102"/>
      <c r="V6997" s="109">
        <v>11</v>
      </c>
      <c r="W6997" s="107"/>
      <c r="X6997" s="113"/>
    </row>
    <row r="6998" spans="1:24" ht="12.95" customHeight="1" x14ac:dyDescent="0.2">
      <c r="A6998" s="102">
        <v>2003</v>
      </c>
      <c r="B6998" s="102" t="s">
        <v>7318</v>
      </c>
      <c r="C6998" s="102" t="s">
        <v>4907</v>
      </c>
      <c r="D6998" s="111" t="s">
        <v>8700</v>
      </c>
      <c r="E6998" s="102">
        <v>108</v>
      </c>
      <c r="F6998" s="104" t="s">
        <v>14834</v>
      </c>
      <c r="G6998" s="105">
        <v>16333</v>
      </c>
      <c r="H6998" s="102" t="s">
        <v>11819</v>
      </c>
      <c r="I6998" s="102" t="s">
        <v>13336</v>
      </c>
      <c r="J6998" s="102" t="s">
        <v>6989</v>
      </c>
      <c r="K6998" s="102"/>
      <c r="L6998" s="111" t="s">
        <v>1715</v>
      </c>
      <c r="M6998" s="107">
        <v>1</v>
      </c>
      <c r="N6998" s="108" t="s">
        <v>32852</v>
      </c>
      <c r="O6998" s="102" t="s">
        <v>12252</v>
      </c>
      <c r="P6998" s="39" t="s">
        <v>9125</v>
      </c>
      <c r="Q6998" s="39" t="s">
        <v>16524</v>
      </c>
      <c r="R6998" s="109"/>
      <c r="S6998" s="102"/>
      <c r="T6998" s="102" t="s">
        <v>20547</v>
      </c>
      <c r="U6998" s="102" t="s">
        <v>14790</v>
      </c>
      <c r="V6998" s="109">
        <v>8</v>
      </c>
      <c r="W6998" s="107"/>
      <c r="X6998" s="113"/>
    </row>
    <row r="6999" spans="1:24" ht="12.95" customHeight="1" x14ac:dyDescent="0.2">
      <c r="A6999" s="102">
        <v>2003</v>
      </c>
      <c r="B6999" s="102" t="s">
        <v>7318</v>
      </c>
      <c r="C6999" s="102" t="s">
        <v>4907</v>
      </c>
      <c r="D6999" s="111" t="s">
        <v>6182</v>
      </c>
      <c r="E6999" s="102">
        <v>109</v>
      </c>
      <c r="F6999" s="104" t="s">
        <v>14834</v>
      </c>
      <c r="G6999" s="105">
        <v>16337</v>
      </c>
      <c r="H6999" s="102" t="s">
        <v>11819</v>
      </c>
      <c r="I6999" s="102" t="s">
        <v>13336</v>
      </c>
      <c r="J6999" s="102" t="s">
        <v>6990</v>
      </c>
      <c r="K6999" s="102"/>
      <c r="L6999" s="111" t="s">
        <v>2435</v>
      </c>
      <c r="M6999" s="107">
        <v>1</v>
      </c>
      <c r="N6999" s="112">
        <v>22</v>
      </c>
      <c r="O6999" s="102" t="s">
        <v>9125</v>
      </c>
      <c r="P6999" s="39"/>
      <c r="Q6999" s="39" t="s">
        <v>16568</v>
      </c>
      <c r="R6999" s="109"/>
      <c r="S6999" s="102"/>
      <c r="T6999" s="102" t="s">
        <v>20547</v>
      </c>
      <c r="U6999" s="102"/>
      <c r="V6999" s="109">
        <v>9</v>
      </c>
      <c r="W6999" s="107"/>
      <c r="X6999" s="113"/>
    </row>
    <row r="7000" spans="1:24" ht="12.95" customHeight="1" x14ac:dyDescent="0.2">
      <c r="A7000" s="102">
        <v>2003</v>
      </c>
      <c r="B7000" s="102" t="s">
        <v>7318</v>
      </c>
      <c r="C7000" s="102" t="s">
        <v>4907</v>
      </c>
      <c r="D7000" s="111" t="s">
        <v>6183</v>
      </c>
      <c r="E7000" s="102">
        <v>110</v>
      </c>
      <c r="F7000" s="104" t="s">
        <v>14834</v>
      </c>
      <c r="G7000" s="105">
        <v>16339</v>
      </c>
      <c r="H7000" s="102" t="s">
        <v>13336</v>
      </c>
      <c r="I7000" s="102" t="s">
        <v>4890</v>
      </c>
      <c r="J7000" s="102" t="s">
        <v>8790</v>
      </c>
      <c r="K7000" s="102"/>
      <c r="L7000" s="111" t="s">
        <v>1716</v>
      </c>
      <c r="M7000" s="107">
        <v>1</v>
      </c>
      <c r="N7000" s="108" t="s">
        <v>32853</v>
      </c>
      <c r="O7000" s="102" t="s">
        <v>3620</v>
      </c>
      <c r="P7000" s="39" t="s">
        <v>9125</v>
      </c>
      <c r="Q7000" s="39" t="s">
        <v>16565</v>
      </c>
      <c r="R7000" s="109"/>
      <c r="S7000" s="102"/>
      <c r="T7000" s="102" t="s">
        <v>20547</v>
      </c>
      <c r="U7000" s="102" t="s">
        <v>4888</v>
      </c>
      <c r="V7000" s="109">
        <v>7</v>
      </c>
      <c r="W7000" s="107"/>
      <c r="X7000" s="113"/>
    </row>
    <row r="7001" spans="1:24" ht="12.95" customHeight="1" x14ac:dyDescent="0.2">
      <c r="A7001" s="128">
        <v>2020</v>
      </c>
      <c r="B7001" s="128" t="s">
        <v>7318</v>
      </c>
      <c r="C7001" s="197" t="s">
        <v>41581</v>
      </c>
      <c r="D7001" s="111" t="s">
        <v>12703</v>
      </c>
      <c r="E7001" s="102">
        <v>75</v>
      </c>
      <c r="F7001" s="104" t="s">
        <v>14834</v>
      </c>
      <c r="G7001" s="105">
        <v>14744</v>
      </c>
      <c r="H7001" s="102" t="s">
        <v>11819</v>
      </c>
      <c r="I7001" s="102" t="s">
        <v>5011</v>
      </c>
      <c r="J7001" s="102" t="s">
        <v>3949</v>
      </c>
      <c r="K7001" s="102"/>
      <c r="L7001" s="111" t="s">
        <v>41648</v>
      </c>
      <c r="M7001" s="107">
        <v>1</v>
      </c>
      <c r="N7001" s="108" t="s">
        <v>31000</v>
      </c>
      <c r="O7001" s="102" t="s">
        <v>3620</v>
      </c>
      <c r="P7001" s="39"/>
      <c r="Q7001" s="39" t="s">
        <v>16873</v>
      </c>
      <c r="R7001" s="109"/>
      <c r="S7001" s="102"/>
      <c r="T7001" s="102" t="s">
        <v>28757</v>
      </c>
      <c r="U7001" s="102" t="s">
        <v>27597</v>
      </c>
      <c r="V7001" s="109">
        <v>8</v>
      </c>
      <c r="W7001" s="107"/>
      <c r="X7001" s="113"/>
    </row>
    <row r="7002" spans="1:24" ht="12.95" customHeight="1" x14ac:dyDescent="0.2">
      <c r="A7002" s="128">
        <v>2020</v>
      </c>
      <c r="B7002" s="128" t="s">
        <v>7318</v>
      </c>
      <c r="C7002" s="128" t="s">
        <v>41581</v>
      </c>
      <c r="D7002" s="111" t="s">
        <v>11053</v>
      </c>
      <c r="E7002" s="102">
        <v>76</v>
      </c>
      <c r="F7002" s="104" t="s">
        <v>14834</v>
      </c>
      <c r="G7002" s="105">
        <v>14749</v>
      </c>
      <c r="H7002" s="102" t="s">
        <v>5011</v>
      </c>
      <c r="I7002" s="102" t="s">
        <v>11819</v>
      </c>
      <c r="J7002" s="102" t="s">
        <v>20804</v>
      </c>
      <c r="K7002" s="102"/>
      <c r="L7002" s="111" t="s">
        <v>41649</v>
      </c>
      <c r="M7002" s="107">
        <v>2</v>
      </c>
      <c r="N7002" s="112" t="s">
        <v>16743</v>
      </c>
      <c r="O7002" s="102" t="s">
        <v>16880</v>
      </c>
      <c r="P7002" s="39"/>
      <c r="Q7002" s="39" t="s">
        <v>16850</v>
      </c>
      <c r="R7002" s="109"/>
      <c r="S7002" s="102" t="s">
        <v>8315</v>
      </c>
      <c r="T7002" s="102" t="s">
        <v>28757</v>
      </c>
      <c r="U7002" s="102" t="s">
        <v>2477</v>
      </c>
      <c r="V7002" s="109">
        <v>9</v>
      </c>
      <c r="W7002" s="107"/>
      <c r="X7002" s="113"/>
    </row>
    <row r="7003" spans="1:24" ht="12.95" customHeight="1" x14ac:dyDescent="0.2">
      <c r="A7003" s="128">
        <v>2020</v>
      </c>
      <c r="B7003" s="128" t="s">
        <v>7318</v>
      </c>
      <c r="C7003" s="128" t="s">
        <v>41581</v>
      </c>
      <c r="D7003" s="111" t="s">
        <v>11727</v>
      </c>
      <c r="E7003" s="102">
        <v>77</v>
      </c>
      <c r="F7003" s="104" t="s">
        <v>14834</v>
      </c>
      <c r="G7003" s="105">
        <v>14767</v>
      </c>
      <c r="H7003" s="102" t="s">
        <v>5011</v>
      </c>
      <c r="I7003" s="102" t="s">
        <v>11819</v>
      </c>
      <c r="J7003" s="102" t="s">
        <v>9739</v>
      </c>
      <c r="K7003" s="102" t="s">
        <v>4672</v>
      </c>
      <c r="L7003" s="111" t="s">
        <v>41650</v>
      </c>
      <c r="M7003" s="107">
        <v>1</v>
      </c>
      <c r="N7003" s="108" t="s">
        <v>31001</v>
      </c>
      <c r="O7003" s="102" t="s">
        <v>10189</v>
      </c>
      <c r="P7003" s="39"/>
      <c r="Q7003" s="39" t="s">
        <v>16525</v>
      </c>
      <c r="R7003" s="109"/>
      <c r="S7003" s="102"/>
      <c r="T7003" s="102" t="s">
        <v>28757</v>
      </c>
      <c r="U7003" s="102" t="s">
        <v>9290</v>
      </c>
      <c r="V7003" s="109">
        <v>7.5</v>
      </c>
      <c r="W7003" s="107"/>
      <c r="X7003" s="113"/>
    </row>
    <row r="7004" spans="1:24" ht="12.95" customHeight="1" x14ac:dyDescent="0.2">
      <c r="A7004" s="128">
        <v>2020</v>
      </c>
      <c r="B7004" s="128" t="s">
        <v>7318</v>
      </c>
      <c r="C7004" s="128" t="s">
        <v>41581</v>
      </c>
      <c r="D7004" s="111" t="s">
        <v>9005</v>
      </c>
      <c r="E7004" s="102">
        <v>78</v>
      </c>
      <c r="F7004" s="104" t="s">
        <v>14834</v>
      </c>
      <c r="G7004" s="105">
        <v>14782</v>
      </c>
      <c r="H7004" s="102" t="s">
        <v>5011</v>
      </c>
      <c r="I7004" s="102" t="s">
        <v>11819</v>
      </c>
      <c r="J7004" s="102" t="s">
        <v>7851</v>
      </c>
      <c r="K7004" s="102"/>
      <c r="L7004" s="111" t="s">
        <v>41651</v>
      </c>
      <c r="M7004" s="107">
        <v>2</v>
      </c>
      <c r="N7004" s="112" t="s">
        <v>16744</v>
      </c>
      <c r="O7004" s="102" t="s">
        <v>16982</v>
      </c>
      <c r="P7004" s="39"/>
      <c r="Q7004" s="39" t="s">
        <v>15847</v>
      </c>
      <c r="R7004" s="109"/>
      <c r="S7004" s="102"/>
      <c r="T7004" s="102" t="s">
        <v>28757</v>
      </c>
      <c r="U7004" s="102" t="s">
        <v>20805</v>
      </c>
      <c r="V7004" s="109">
        <v>9.5</v>
      </c>
      <c r="W7004" s="107"/>
      <c r="X7004" s="113"/>
    </row>
    <row r="7005" spans="1:24" ht="12.95" customHeight="1" x14ac:dyDescent="0.2">
      <c r="A7005" s="128">
        <v>2020</v>
      </c>
      <c r="B7005" s="128" t="s">
        <v>7318</v>
      </c>
      <c r="C7005" s="128" t="s">
        <v>41581</v>
      </c>
      <c r="D7005" s="111" t="s">
        <v>14087</v>
      </c>
      <c r="E7005" s="102">
        <v>79</v>
      </c>
      <c r="F7005" s="104" t="s">
        <v>14834</v>
      </c>
      <c r="G7005" s="105">
        <v>14765</v>
      </c>
      <c r="H7005" s="102" t="s">
        <v>5011</v>
      </c>
      <c r="I7005" s="102" t="s">
        <v>11819</v>
      </c>
      <c r="J7005" s="102" t="s">
        <v>700</v>
      </c>
      <c r="K7005" s="102"/>
      <c r="L7005" s="111" t="s">
        <v>41652</v>
      </c>
      <c r="M7005" s="107">
        <v>2</v>
      </c>
      <c r="N7005" s="112" t="s">
        <v>16745</v>
      </c>
      <c r="O7005" s="102" t="s">
        <v>9160</v>
      </c>
      <c r="P7005" s="39" t="s">
        <v>15922</v>
      </c>
      <c r="Q7005" s="39" t="s">
        <v>20806</v>
      </c>
      <c r="R7005" s="109"/>
      <c r="S7005" s="102" t="s">
        <v>8315</v>
      </c>
      <c r="T7005" s="102" t="s">
        <v>28757</v>
      </c>
      <c r="U7005" s="102" t="s">
        <v>16746</v>
      </c>
      <c r="V7005" s="109">
        <v>8.5</v>
      </c>
      <c r="W7005" s="107"/>
      <c r="X7005" s="113"/>
    </row>
    <row r="7006" spans="1:24" ht="12.95" customHeight="1" x14ac:dyDescent="0.2">
      <c r="A7006" s="128">
        <v>2020</v>
      </c>
      <c r="B7006" s="128" t="s">
        <v>7318</v>
      </c>
      <c r="C7006" s="128" t="s">
        <v>41581</v>
      </c>
      <c r="D7006" s="111" t="s">
        <v>13409</v>
      </c>
      <c r="E7006" s="102">
        <v>80</v>
      </c>
      <c r="F7006" s="104" t="s">
        <v>14834</v>
      </c>
      <c r="G7006" s="105">
        <v>15653</v>
      </c>
      <c r="H7006" s="102" t="s">
        <v>10191</v>
      </c>
      <c r="I7006" s="102" t="s">
        <v>8934</v>
      </c>
      <c r="J7006" s="102" t="s">
        <v>8770</v>
      </c>
      <c r="K7006" s="102"/>
      <c r="L7006" s="111" t="s">
        <v>41653</v>
      </c>
      <c r="M7006" s="107">
        <v>2</v>
      </c>
      <c r="N7006" s="112" t="s">
        <v>16747</v>
      </c>
      <c r="O7006" s="102" t="s">
        <v>10189</v>
      </c>
      <c r="P7006" s="39" t="s">
        <v>3620</v>
      </c>
      <c r="Q7006" s="39" t="s">
        <v>19626</v>
      </c>
      <c r="R7006" s="109"/>
      <c r="S7006" s="102" t="s">
        <v>8315</v>
      </c>
      <c r="T7006" s="102" t="s">
        <v>14962</v>
      </c>
      <c r="U7006" s="102" t="s">
        <v>6426</v>
      </c>
      <c r="V7006" s="109">
        <v>10</v>
      </c>
      <c r="W7006" s="107"/>
      <c r="X7006" s="113"/>
    </row>
    <row r="7007" spans="1:24" ht="12.95" customHeight="1" x14ac:dyDescent="0.2">
      <c r="A7007" s="128">
        <v>2020</v>
      </c>
      <c r="B7007" s="128" t="s">
        <v>7318</v>
      </c>
      <c r="C7007" s="128" t="s">
        <v>41581</v>
      </c>
      <c r="D7007" s="111" t="s">
        <v>6427</v>
      </c>
      <c r="E7007" s="102">
        <v>81</v>
      </c>
      <c r="F7007" s="104" t="s">
        <v>14834</v>
      </c>
      <c r="G7007" s="105">
        <v>15147</v>
      </c>
      <c r="H7007" s="102" t="s">
        <v>8934</v>
      </c>
      <c r="I7007" s="102" t="s">
        <v>31002</v>
      </c>
      <c r="J7007" s="102" t="s">
        <v>12967</v>
      </c>
      <c r="K7007" s="102"/>
      <c r="L7007" s="111" t="s">
        <v>41654</v>
      </c>
      <c r="M7007" s="107">
        <v>3</v>
      </c>
      <c r="N7007" s="112" t="s">
        <v>16748</v>
      </c>
      <c r="O7007" s="102" t="s">
        <v>12252</v>
      </c>
      <c r="P7007" s="39" t="s">
        <v>162</v>
      </c>
      <c r="Q7007" s="39" t="s">
        <v>18163</v>
      </c>
      <c r="R7007" s="109"/>
      <c r="S7007" s="102"/>
      <c r="T7007" s="102" t="s">
        <v>21293</v>
      </c>
      <c r="U7007" s="102" t="s">
        <v>14001</v>
      </c>
      <c r="V7007" s="109">
        <v>8.5</v>
      </c>
      <c r="W7007" s="107"/>
      <c r="X7007" s="113"/>
    </row>
    <row r="7008" spans="1:24" ht="12.95" customHeight="1" x14ac:dyDescent="0.2">
      <c r="A7008" s="128">
        <v>2020</v>
      </c>
      <c r="B7008" s="128" t="s">
        <v>7318</v>
      </c>
      <c r="C7008" s="128" t="s">
        <v>41581</v>
      </c>
      <c r="D7008" s="111" t="s">
        <v>12968</v>
      </c>
      <c r="E7008" s="102">
        <v>82</v>
      </c>
      <c r="F7008" s="104" t="s">
        <v>14834</v>
      </c>
      <c r="G7008" s="105">
        <v>14782</v>
      </c>
      <c r="H7008" s="102" t="s">
        <v>5011</v>
      </c>
      <c r="I7008" s="102" t="s">
        <v>11819</v>
      </c>
      <c r="J7008" s="102" t="s">
        <v>5668</v>
      </c>
      <c r="K7008" s="102"/>
      <c r="L7008" s="111" t="s">
        <v>41655</v>
      </c>
      <c r="M7008" s="107">
        <v>2</v>
      </c>
      <c r="N7008" s="112" t="s">
        <v>16178</v>
      </c>
      <c r="O7008" s="102" t="s">
        <v>8076</v>
      </c>
      <c r="P7008" s="39" t="s">
        <v>12721</v>
      </c>
      <c r="Q7008" s="39" t="s">
        <v>20807</v>
      </c>
      <c r="R7008" s="109"/>
      <c r="S7008" s="102"/>
      <c r="T7008" s="102" t="s">
        <v>28757</v>
      </c>
      <c r="U7008" s="102" t="s">
        <v>5669</v>
      </c>
      <c r="V7008" s="109">
        <v>8.5</v>
      </c>
      <c r="W7008" s="107"/>
      <c r="X7008" s="113"/>
    </row>
    <row r="7009" spans="1:24" ht="12.95" customHeight="1" x14ac:dyDescent="0.2">
      <c r="A7009" s="128">
        <v>2020</v>
      </c>
      <c r="B7009" s="128" t="s">
        <v>7318</v>
      </c>
      <c r="C7009" s="128" t="s">
        <v>41581</v>
      </c>
      <c r="D7009" s="143" t="s">
        <v>10610</v>
      </c>
      <c r="E7009" s="128">
        <v>231</v>
      </c>
      <c r="F7009" s="104" t="s">
        <v>14834</v>
      </c>
      <c r="G7009" s="142">
        <v>14741</v>
      </c>
      <c r="H7009" s="128" t="s">
        <v>11819</v>
      </c>
      <c r="I7009" s="128" t="s">
        <v>5011</v>
      </c>
      <c r="J7009" s="128" t="s">
        <v>922</v>
      </c>
      <c r="K7009" s="128"/>
      <c r="L7009" s="143" t="s">
        <v>41683</v>
      </c>
      <c r="M7009" s="130" t="s">
        <v>3669</v>
      </c>
      <c r="N7009" s="108" t="s">
        <v>41656</v>
      </c>
      <c r="O7009" s="128" t="s">
        <v>10189</v>
      </c>
      <c r="P7009" s="128" t="s">
        <v>9125</v>
      </c>
      <c r="Q7009" s="128" t="s">
        <v>15976</v>
      </c>
      <c r="R7009" s="145"/>
      <c r="S7009" s="128"/>
      <c r="T7009" s="102" t="s">
        <v>28757</v>
      </c>
      <c r="U7009" s="128" t="s">
        <v>41657</v>
      </c>
      <c r="V7009" s="145">
        <v>6.5</v>
      </c>
      <c r="W7009" s="130"/>
      <c r="X7009" s="113"/>
    </row>
    <row r="7010" spans="1:24" ht="12.95" customHeight="1" x14ac:dyDescent="0.2">
      <c r="A7010" s="128">
        <v>2020</v>
      </c>
      <c r="B7010" s="128" t="s">
        <v>7318</v>
      </c>
      <c r="C7010" s="128" t="s">
        <v>41581</v>
      </c>
      <c r="D7010" s="111" t="s">
        <v>80</v>
      </c>
      <c r="E7010" s="102">
        <v>232</v>
      </c>
      <c r="F7010" s="163" t="s">
        <v>14834</v>
      </c>
      <c r="G7010" s="105">
        <v>14745</v>
      </c>
      <c r="H7010" s="102" t="s">
        <v>11819</v>
      </c>
      <c r="I7010" s="102" t="s">
        <v>5011</v>
      </c>
      <c r="J7010" s="102" t="s">
        <v>12524</v>
      </c>
      <c r="K7010" s="102" t="s">
        <v>1910</v>
      </c>
      <c r="L7010" s="129" t="s">
        <v>41685</v>
      </c>
      <c r="M7010" s="176" t="s">
        <v>3669</v>
      </c>
      <c r="N7010" s="112" t="s">
        <v>2482</v>
      </c>
      <c r="O7010" s="121" t="s">
        <v>16764</v>
      </c>
      <c r="P7010" s="102"/>
      <c r="Q7010" s="102" t="s">
        <v>16157</v>
      </c>
      <c r="R7010" s="109"/>
      <c r="S7010" s="102"/>
      <c r="T7010" s="102" t="s">
        <v>28757</v>
      </c>
      <c r="U7010" s="102"/>
      <c r="V7010" s="109">
        <v>9</v>
      </c>
      <c r="W7010" s="107"/>
      <c r="X7010" s="113"/>
    </row>
    <row r="7011" spans="1:24" ht="12.95" customHeight="1" x14ac:dyDescent="0.2">
      <c r="A7011" s="128">
        <v>2020</v>
      </c>
      <c r="B7011" s="128" t="s">
        <v>7318</v>
      </c>
      <c r="C7011" s="128" t="s">
        <v>41581</v>
      </c>
      <c r="D7011" s="111" t="s">
        <v>10321</v>
      </c>
      <c r="E7011" s="102">
        <v>233</v>
      </c>
      <c r="F7011" s="102" t="s">
        <v>14834</v>
      </c>
      <c r="G7011" s="105">
        <v>14745</v>
      </c>
      <c r="H7011" s="102" t="s">
        <v>5011</v>
      </c>
      <c r="I7011" s="102" t="s">
        <v>11819</v>
      </c>
      <c r="J7011" s="102" t="s">
        <v>6695</v>
      </c>
      <c r="K7011" s="102"/>
      <c r="L7011" s="111" t="s">
        <v>41687</v>
      </c>
      <c r="M7011" s="109">
        <v>2</v>
      </c>
      <c r="N7011" s="112" t="s">
        <v>18698</v>
      </c>
      <c r="O7011" s="102" t="s">
        <v>28632</v>
      </c>
      <c r="P7011" s="39" t="s">
        <v>21100</v>
      </c>
      <c r="Q7011" s="39" t="s">
        <v>19627</v>
      </c>
      <c r="R7011" s="109"/>
      <c r="S7011" s="102"/>
      <c r="T7011" s="102" t="s">
        <v>28757</v>
      </c>
      <c r="U7011" s="102" t="s">
        <v>2477</v>
      </c>
      <c r="V7011" s="109">
        <v>6.5</v>
      </c>
      <c r="W7011" s="107"/>
      <c r="X7011" s="113"/>
    </row>
    <row r="7012" spans="1:24" ht="12.95" customHeight="1" x14ac:dyDescent="0.2">
      <c r="A7012" s="128">
        <v>2020</v>
      </c>
      <c r="B7012" s="128" t="s">
        <v>7318</v>
      </c>
      <c r="C7012" s="128" t="s">
        <v>41581</v>
      </c>
      <c r="D7012" s="111" t="s">
        <v>2987</v>
      </c>
      <c r="E7012" s="115">
        <v>234</v>
      </c>
      <c r="F7012" s="104" t="s">
        <v>14834</v>
      </c>
      <c r="G7012" s="105">
        <v>14746</v>
      </c>
      <c r="H7012" s="102" t="s">
        <v>11819</v>
      </c>
      <c r="I7012" s="102" t="s">
        <v>5011</v>
      </c>
      <c r="J7012" s="102" t="s">
        <v>11144</v>
      </c>
      <c r="K7012" s="102"/>
      <c r="L7012" s="111" t="s">
        <v>41688</v>
      </c>
      <c r="M7012" s="107">
        <v>3</v>
      </c>
      <c r="N7012" s="112" t="s">
        <v>16611</v>
      </c>
      <c r="O7012" s="102" t="s">
        <v>20733</v>
      </c>
      <c r="P7012" s="102" t="s">
        <v>8076</v>
      </c>
      <c r="Q7012" s="102" t="s">
        <v>20734</v>
      </c>
      <c r="R7012" s="102"/>
      <c r="S7012" s="102"/>
      <c r="T7012" s="102" t="s">
        <v>28757</v>
      </c>
      <c r="U7012" s="102" t="s">
        <v>16612</v>
      </c>
      <c r="V7012" s="109">
        <v>10</v>
      </c>
      <c r="W7012" s="107"/>
      <c r="X7012" s="113"/>
    </row>
    <row r="7013" spans="1:24" ht="12.95" customHeight="1" x14ac:dyDescent="0.2">
      <c r="A7013" s="128">
        <v>2020</v>
      </c>
      <c r="B7013" s="128" t="s">
        <v>7318</v>
      </c>
      <c r="C7013" s="128" t="s">
        <v>41581</v>
      </c>
      <c r="D7013" s="111" t="s">
        <v>3711</v>
      </c>
      <c r="E7013" s="115">
        <v>235</v>
      </c>
      <c r="F7013" s="104" t="s">
        <v>14834</v>
      </c>
      <c r="G7013" s="105">
        <v>14746</v>
      </c>
      <c r="H7013" s="102" t="s">
        <v>5011</v>
      </c>
      <c r="I7013" s="102" t="s">
        <v>11819</v>
      </c>
      <c r="J7013" s="102" t="s">
        <v>9748</v>
      </c>
      <c r="K7013" s="102"/>
      <c r="L7013" s="111" t="s">
        <v>41691</v>
      </c>
      <c r="M7013" s="107">
        <v>1</v>
      </c>
      <c r="N7013" s="108" t="s">
        <v>30957</v>
      </c>
      <c r="O7013" s="102"/>
      <c r="P7013" s="102" t="s">
        <v>162</v>
      </c>
      <c r="Q7013" s="102" t="s">
        <v>15976</v>
      </c>
      <c r="R7013" s="102"/>
      <c r="S7013" s="102" t="s">
        <v>8315</v>
      </c>
      <c r="T7013" s="102"/>
      <c r="U7013" s="102"/>
      <c r="V7013" s="109" t="s">
        <v>3351</v>
      </c>
      <c r="W7013" s="107"/>
      <c r="X7013" s="113"/>
    </row>
    <row r="7014" spans="1:24" ht="12.95" customHeight="1" x14ac:dyDescent="0.2">
      <c r="A7014" s="128">
        <v>2020</v>
      </c>
      <c r="B7014" s="128" t="s">
        <v>7318</v>
      </c>
      <c r="C7014" s="128" t="s">
        <v>41581</v>
      </c>
      <c r="D7014" s="111" t="s">
        <v>5189</v>
      </c>
      <c r="E7014" s="115">
        <v>236</v>
      </c>
      <c r="F7014" s="104" t="s">
        <v>14834</v>
      </c>
      <c r="G7014" s="105">
        <v>14748</v>
      </c>
      <c r="H7014" s="102" t="s">
        <v>5011</v>
      </c>
      <c r="I7014" s="102" t="s">
        <v>11819</v>
      </c>
      <c r="J7014" s="102" t="s">
        <v>8215</v>
      </c>
      <c r="K7014" s="102"/>
      <c r="L7014" s="111" t="s">
        <v>41693</v>
      </c>
      <c r="M7014" s="109">
        <v>3</v>
      </c>
      <c r="N7014" s="112" t="s">
        <v>16637</v>
      </c>
      <c r="O7014" s="102" t="s">
        <v>3620</v>
      </c>
      <c r="P7014" s="102"/>
      <c r="Q7014" s="102" t="s">
        <v>20768</v>
      </c>
      <c r="R7014" s="109"/>
      <c r="S7014" s="102"/>
      <c r="T7014" s="102" t="s">
        <v>28757</v>
      </c>
      <c r="U7014" s="102" t="s">
        <v>1146</v>
      </c>
      <c r="V7014" s="109" t="s">
        <v>8678</v>
      </c>
      <c r="W7014" s="107"/>
      <c r="X7014" s="113"/>
    </row>
    <row r="7015" spans="1:24" ht="12.95" customHeight="1" x14ac:dyDescent="0.2">
      <c r="A7015" s="128">
        <v>2020</v>
      </c>
      <c r="B7015" s="128" t="s">
        <v>7318</v>
      </c>
      <c r="C7015" s="128" t="s">
        <v>41581</v>
      </c>
      <c r="D7015" s="111" t="s">
        <v>14646</v>
      </c>
      <c r="E7015" s="115">
        <v>237</v>
      </c>
      <c r="F7015" s="115" t="s">
        <v>14834</v>
      </c>
      <c r="G7015" s="105">
        <v>14758</v>
      </c>
      <c r="H7015" s="102" t="s">
        <v>11819</v>
      </c>
      <c r="I7015" s="102" t="s">
        <v>5011</v>
      </c>
      <c r="J7015" s="102" t="s">
        <v>14592</v>
      </c>
      <c r="K7015" s="102"/>
      <c r="L7015" s="111" t="s">
        <v>41695</v>
      </c>
      <c r="M7015" s="109">
        <v>0.5</v>
      </c>
      <c r="N7015" s="108">
        <v>36</v>
      </c>
      <c r="O7015" s="102"/>
      <c r="P7015" s="102"/>
      <c r="Q7015" s="102" t="s">
        <v>19521</v>
      </c>
      <c r="R7015" s="109"/>
      <c r="S7015" s="102"/>
      <c r="T7015" s="102" t="s">
        <v>28757</v>
      </c>
      <c r="U7015" s="102" t="s">
        <v>14593</v>
      </c>
      <c r="V7015" s="109">
        <v>6.5</v>
      </c>
      <c r="W7015" s="107"/>
      <c r="X7015" s="113"/>
    </row>
    <row r="7016" spans="1:24" ht="12.95" customHeight="1" x14ac:dyDescent="0.2">
      <c r="A7016" s="128">
        <v>2020</v>
      </c>
      <c r="B7016" s="128" t="s">
        <v>7318</v>
      </c>
      <c r="C7016" s="128" t="s">
        <v>41581</v>
      </c>
      <c r="D7016" s="111" t="s">
        <v>1144</v>
      </c>
      <c r="E7016" s="102">
        <v>238</v>
      </c>
      <c r="F7016" s="104" t="s">
        <v>14834</v>
      </c>
      <c r="G7016" s="105">
        <v>14759</v>
      </c>
      <c r="H7016" s="102" t="s">
        <v>31141</v>
      </c>
      <c r="I7016" s="102" t="s">
        <v>5011</v>
      </c>
      <c r="J7016" s="102" t="s">
        <v>1145</v>
      </c>
      <c r="K7016" s="102"/>
      <c r="L7016" s="111" t="s">
        <v>41697</v>
      </c>
      <c r="M7016" s="109">
        <v>0.5</v>
      </c>
      <c r="N7016" s="108" t="s">
        <v>8247</v>
      </c>
      <c r="O7016" s="102" t="s">
        <v>3620</v>
      </c>
      <c r="P7016" s="39" t="s">
        <v>9125</v>
      </c>
      <c r="Q7016" s="39" t="s">
        <v>19517</v>
      </c>
      <c r="R7016" s="109"/>
      <c r="S7016" s="102"/>
      <c r="T7016" s="102" t="s">
        <v>28757</v>
      </c>
      <c r="U7016" s="102" t="s">
        <v>18583</v>
      </c>
      <c r="V7016" s="109">
        <v>6</v>
      </c>
      <c r="W7016" s="107"/>
      <c r="X7016" s="113"/>
    </row>
    <row r="7017" spans="1:24" ht="12.95" customHeight="1" x14ac:dyDescent="0.2">
      <c r="A7017" s="128">
        <v>2020</v>
      </c>
      <c r="B7017" s="128" t="s">
        <v>7318</v>
      </c>
      <c r="C7017" s="128" t="s">
        <v>41581</v>
      </c>
      <c r="D7017" s="111" t="s">
        <v>12092</v>
      </c>
      <c r="E7017" s="102">
        <v>239</v>
      </c>
      <c r="F7017" s="102" t="s">
        <v>14834</v>
      </c>
      <c r="G7017" s="105">
        <v>14759</v>
      </c>
      <c r="H7017" s="115" t="s">
        <v>32938</v>
      </c>
      <c r="I7017" s="102" t="s">
        <v>11819</v>
      </c>
      <c r="J7017" s="102" t="s">
        <v>5488</v>
      </c>
      <c r="K7017" s="102"/>
      <c r="L7017" s="111" t="s">
        <v>41699</v>
      </c>
      <c r="M7017" s="109">
        <v>1</v>
      </c>
      <c r="N7017" s="108" t="s">
        <v>32939</v>
      </c>
      <c r="O7017" s="102" t="s">
        <v>7837</v>
      </c>
      <c r="P7017" s="39" t="s">
        <v>9160</v>
      </c>
      <c r="Q7017" s="39" t="s">
        <v>41700</v>
      </c>
      <c r="R7017" s="109"/>
      <c r="S7017" s="102"/>
      <c r="T7017" s="102" t="s">
        <v>28757</v>
      </c>
      <c r="U7017" s="102"/>
      <c r="V7017" s="109">
        <v>9</v>
      </c>
      <c r="W7017" s="107"/>
      <c r="X7017" s="113"/>
    </row>
    <row r="7018" spans="1:24" ht="12.95" customHeight="1" x14ac:dyDescent="0.2">
      <c r="A7018" s="128">
        <v>2020</v>
      </c>
      <c r="B7018" s="128" t="s">
        <v>7318</v>
      </c>
      <c r="C7018" s="128" t="s">
        <v>41581</v>
      </c>
      <c r="D7018" s="111" t="s">
        <v>15090</v>
      </c>
      <c r="E7018" s="102">
        <v>240</v>
      </c>
      <c r="F7018" s="104" t="s">
        <v>14834</v>
      </c>
      <c r="G7018" s="105">
        <v>14759</v>
      </c>
      <c r="H7018" s="102" t="s">
        <v>32803</v>
      </c>
      <c r="I7018" s="102" t="s">
        <v>32153</v>
      </c>
      <c r="J7018" s="102" t="s">
        <v>10154</v>
      </c>
      <c r="K7018" s="102"/>
      <c r="L7018" s="111" t="s">
        <v>41702</v>
      </c>
      <c r="M7018" s="109">
        <v>1</v>
      </c>
      <c r="N7018" s="108" t="s">
        <v>32804</v>
      </c>
      <c r="O7018" s="102"/>
      <c r="P7018" s="39" t="s">
        <v>15941</v>
      </c>
      <c r="Q7018" s="39" t="s">
        <v>28319</v>
      </c>
      <c r="R7018" s="109"/>
      <c r="S7018" s="102" t="s">
        <v>9435</v>
      </c>
      <c r="T7018" s="102" t="s">
        <v>28757</v>
      </c>
      <c r="U7018" s="102" t="s">
        <v>6152</v>
      </c>
      <c r="V7018" s="109">
        <v>6</v>
      </c>
      <c r="W7018" s="107"/>
      <c r="X7018" s="113"/>
    </row>
    <row r="7019" spans="1:24" ht="12.95" customHeight="1" x14ac:dyDescent="0.2">
      <c r="A7019" s="128">
        <v>2020</v>
      </c>
      <c r="B7019" s="128" t="s">
        <v>7318</v>
      </c>
      <c r="C7019" s="128" t="s">
        <v>41581</v>
      </c>
      <c r="D7019" s="111" t="s">
        <v>3523</v>
      </c>
      <c r="E7019" s="102">
        <v>241</v>
      </c>
      <c r="F7019" s="163" t="s">
        <v>14834</v>
      </c>
      <c r="G7019" s="105">
        <v>14759</v>
      </c>
      <c r="H7019" s="102" t="s">
        <v>11819</v>
      </c>
      <c r="I7019" s="102" t="s">
        <v>31029</v>
      </c>
      <c r="J7019" s="102" t="s">
        <v>5488</v>
      </c>
      <c r="K7019" s="102"/>
      <c r="L7019" s="129" t="s">
        <v>41704</v>
      </c>
      <c r="M7019" s="137" t="s">
        <v>3669</v>
      </c>
      <c r="N7019" s="112" t="s">
        <v>12955</v>
      </c>
      <c r="O7019" s="102"/>
      <c r="P7019" s="102"/>
      <c r="Q7019" s="102" t="s">
        <v>19434</v>
      </c>
      <c r="R7019" s="109"/>
      <c r="S7019" s="102"/>
      <c r="T7019" s="102" t="s">
        <v>28757</v>
      </c>
      <c r="U7019" s="102" t="s">
        <v>7960</v>
      </c>
      <c r="V7019" s="109">
        <v>7</v>
      </c>
      <c r="W7019" s="107" t="s">
        <v>7338</v>
      </c>
      <c r="X7019" s="113"/>
    </row>
    <row r="7020" spans="1:24" ht="12.95" customHeight="1" x14ac:dyDescent="0.2">
      <c r="A7020" s="128">
        <v>2020</v>
      </c>
      <c r="B7020" s="128" t="s">
        <v>7318</v>
      </c>
      <c r="C7020" s="128" t="s">
        <v>41581</v>
      </c>
      <c r="D7020" s="111" t="s">
        <v>10596</v>
      </c>
      <c r="E7020" s="115">
        <v>242</v>
      </c>
      <c r="F7020" s="104" t="s">
        <v>14834</v>
      </c>
      <c r="G7020" s="105">
        <v>14760</v>
      </c>
      <c r="H7020" s="102" t="s">
        <v>11819</v>
      </c>
      <c r="I7020" s="102" t="s">
        <v>5011</v>
      </c>
      <c r="J7020" s="102" t="s">
        <v>10597</v>
      </c>
      <c r="K7020" s="102"/>
      <c r="L7020" s="111" t="s">
        <v>41706</v>
      </c>
      <c r="M7020" s="107">
        <v>3</v>
      </c>
      <c r="N7020" s="112" t="s">
        <v>16593</v>
      </c>
      <c r="O7020" s="102" t="s">
        <v>3325</v>
      </c>
      <c r="P7020" s="102" t="s">
        <v>13301</v>
      </c>
      <c r="Q7020" s="102" t="s">
        <v>20713</v>
      </c>
      <c r="R7020" s="109"/>
      <c r="S7020" s="102" t="s">
        <v>9435</v>
      </c>
      <c r="T7020" s="102" t="s">
        <v>28757</v>
      </c>
      <c r="U7020" s="102"/>
      <c r="V7020" s="109">
        <v>12</v>
      </c>
      <c r="W7020" s="107"/>
      <c r="X7020" s="113"/>
    </row>
    <row r="7021" spans="1:24" ht="12.95" customHeight="1" x14ac:dyDescent="0.2">
      <c r="A7021" s="128">
        <v>2020</v>
      </c>
      <c r="B7021" s="128" t="s">
        <v>7318</v>
      </c>
      <c r="C7021" s="128" t="s">
        <v>41581</v>
      </c>
      <c r="D7021" s="111" t="s">
        <v>1918</v>
      </c>
      <c r="E7021" s="102">
        <v>243</v>
      </c>
      <c r="F7021" s="102" t="s">
        <v>14834</v>
      </c>
      <c r="G7021" s="105">
        <v>14764</v>
      </c>
      <c r="H7021" s="102" t="s">
        <v>5011</v>
      </c>
      <c r="I7021" s="102" t="s">
        <v>11819</v>
      </c>
      <c r="J7021" s="102" t="s">
        <v>8675</v>
      </c>
      <c r="K7021" s="102"/>
      <c r="L7021" s="111" t="s">
        <v>41708</v>
      </c>
      <c r="M7021" s="107" t="s">
        <v>6453</v>
      </c>
      <c r="N7021" s="112" t="s">
        <v>18693</v>
      </c>
      <c r="O7021" s="102" t="s">
        <v>17110</v>
      </c>
      <c r="P7021" s="39" t="s">
        <v>8076</v>
      </c>
      <c r="Q7021" s="39" t="s">
        <v>16814</v>
      </c>
      <c r="R7021" s="109"/>
      <c r="S7021" s="102"/>
      <c r="T7021" s="102" t="s">
        <v>28757</v>
      </c>
      <c r="U7021" s="102"/>
      <c r="V7021" s="109">
        <v>11</v>
      </c>
      <c r="W7021" s="107"/>
      <c r="X7021" s="113"/>
    </row>
    <row r="7022" spans="1:24" ht="12.95" customHeight="1" x14ac:dyDescent="0.2">
      <c r="A7022" s="128">
        <v>2020</v>
      </c>
      <c r="B7022" s="128" t="s">
        <v>7318</v>
      </c>
      <c r="C7022" s="128" t="s">
        <v>41581</v>
      </c>
      <c r="D7022" s="111" t="s">
        <v>2193</v>
      </c>
      <c r="E7022" s="115">
        <v>244</v>
      </c>
      <c r="F7022" s="104" t="s">
        <v>14834</v>
      </c>
      <c r="G7022" s="105">
        <v>14767</v>
      </c>
      <c r="H7022" s="102" t="s">
        <v>5011</v>
      </c>
      <c r="I7022" s="102" t="s">
        <v>11819</v>
      </c>
      <c r="J7022" s="102" t="s">
        <v>8956</v>
      </c>
      <c r="K7022" s="102" t="s">
        <v>5330</v>
      </c>
      <c r="L7022" s="111" t="s">
        <v>41710</v>
      </c>
      <c r="M7022" s="120">
        <v>3</v>
      </c>
      <c r="N7022" s="112" t="s">
        <v>16609</v>
      </c>
      <c r="O7022" s="121" t="s">
        <v>683</v>
      </c>
      <c r="P7022" s="102" t="s">
        <v>2447</v>
      </c>
      <c r="Q7022" s="102" t="s">
        <v>41711</v>
      </c>
      <c r="R7022" s="109"/>
      <c r="S7022" s="102" t="s">
        <v>8315</v>
      </c>
      <c r="T7022" s="102" t="s">
        <v>28757</v>
      </c>
      <c r="U7022" s="102" t="s">
        <v>41712</v>
      </c>
      <c r="V7022" s="109">
        <v>15</v>
      </c>
      <c r="W7022" s="107"/>
      <c r="X7022" s="113"/>
    </row>
    <row r="7023" spans="1:24" ht="12.95" customHeight="1" x14ac:dyDescent="0.2">
      <c r="A7023" s="128">
        <v>2020</v>
      </c>
      <c r="B7023" s="128" t="s">
        <v>7318</v>
      </c>
      <c r="C7023" s="128" t="s">
        <v>41581</v>
      </c>
      <c r="D7023" s="111" t="s">
        <v>10868</v>
      </c>
      <c r="E7023" s="102">
        <v>245</v>
      </c>
      <c r="F7023" s="102" t="s">
        <v>14834</v>
      </c>
      <c r="G7023" s="105">
        <v>14878</v>
      </c>
      <c r="H7023" s="102" t="s">
        <v>5011</v>
      </c>
      <c r="I7023" s="102" t="s">
        <v>2625</v>
      </c>
      <c r="J7023" s="102" t="s">
        <v>3732</v>
      </c>
      <c r="K7023" s="102"/>
      <c r="L7023" s="111" t="s">
        <v>41714</v>
      </c>
      <c r="M7023" s="109">
        <v>2</v>
      </c>
      <c r="N7023" s="112" t="s">
        <v>16065</v>
      </c>
      <c r="O7023" s="102" t="s">
        <v>16022</v>
      </c>
      <c r="P7023" s="39"/>
      <c r="Q7023" s="39" t="s">
        <v>16990</v>
      </c>
      <c r="R7023" s="109"/>
      <c r="S7023" s="102" t="s">
        <v>8315</v>
      </c>
      <c r="T7023" s="102" t="s">
        <v>28337</v>
      </c>
      <c r="U7023" s="102" t="s">
        <v>28356</v>
      </c>
      <c r="V7023" s="109">
        <v>8.5</v>
      </c>
      <c r="W7023" s="107"/>
      <c r="X7023" s="113"/>
    </row>
    <row r="7024" spans="1:24" ht="12.95" customHeight="1" x14ac:dyDescent="0.2">
      <c r="A7024" s="128">
        <v>2020</v>
      </c>
      <c r="B7024" s="128" t="s">
        <v>7318</v>
      </c>
      <c r="C7024" s="128" t="s">
        <v>41581</v>
      </c>
      <c r="D7024" s="111" t="s">
        <v>9849</v>
      </c>
      <c r="E7024" s="102">
        <v>246</v>
      </c>
      <c r="F7024" s="104" t="s">
        <v>14834</v>
      </c>
      <c r="G7024" s="105">
        <v>14879</v>
      </c>
      <c r="H7024" s="102" t="s">
        <v>5011</v>
      </c>
      <c r="I7024" s="102" t="s">
        <v>2625</v>
      </c>
      <c r="J7024" s="102" t="s">
        <v>9230</v>
      </c>
      <c r="K7024" s="102"/>
      <c r="L7024" s="111" t="s">
        <v>41717</v>
      </c>
      <c r="M7024" s="109">
        <v>1.5</v>
      </c>
      <c r="N7024" s="108" t="s">
        <v>32814</v>
      </c>
      <c r="O7024" s="102"/>
      <c r="P7024" s="39" t="s">
        <v>9125</v>
      </c>
      <c r="Q7024" s="39" t="s">
        <v>16725</v>
      </c>
      <c r="R7024" s="109"/>
      <c r="S7024" s="102"/>
      <c r="T7024" s="102" t="s">
        <v>28337</v>
      </c>
      <c r="U7024" s="102" t="s">
        <v>28336</v>
      </c>
      <c r="V7024" s="109">
        <v>6.5</v>
      </c>
      <c r="W7024" s="107"/>
      <c r="X7024" s="113"/>
    </row>
    <row r="7025" spans="1:24" ht="12.95" customHeight="1" x14ac:dyDescent="0.2">
      <c r="A7025" s="128">
        <v>2020</v>
      </c>
      <c r="B7025" s="128" t="s">
        <v>7318</v>
      </c>
      <c r="C7025" s="128" t="s">
        <v>41581</v>
      </c>
      <c r="D7025" s="111" t="s">
        <v>13733</v>
      </c>
      <c r="E7025" s="102">
        <v>247</v>
      </c>
      <c r="F7025" s="104" t="s">
        <v>14834</v>
      </c>
      <c r="G7025" s="105">
        <v>14992</v>
      </c>
      <c r="H7025" s="102" t="s">
        <v>5011</v>
      </c>
      <c r="I7025" s="102" t="s">
        <v>32815</v>
      </c>
      <c r="J7025" s="102" t="s">
        <v>13734</v>
      </c>
      <c r="K7025" s="102"/>
      <c r="L7025" s="111" t="s">
        <v>41720</v>
      </c>
      <c r="M7025" s="109">
        <v>1.5</v>
      </c>
      <c r="N7025" s="108" t="s">
        <v>32816</v>
      </c>
      <c r="O7025" s="102" t="s">
        <v>9747</v>
      </c>
      <c r="P7025" s="39" t="s">
        <v>162</v>
      </c>
      <c r="Q7025" s="39" t="s">
        <v>20648</v>
      </c>
      <c r="R7025" s="109"/>
      <c r="S7025" s="102"/>
      <c r="T7025" s="102" t="s">
        <v>28337</v>
      </c>
      <c r="U7025" s="102" t="s">
        <v>28338</v>
      </c>
      <c r="V7025" s="109">
        <v>8</v>
      </c>
      <c r="W7025" s="107"/>
      <c r="X7025" s="113"/>
    </row>
    <row r="7026" spans="1:24" ht="12.95" customHeight="1" x14ac:dyDescent="0.2">
      <c r="A7026" s="128">
        <v>2020</v>
      </c>
      <c r="B7026" s="128" t="s">
        <v>7318</v>
      </c>
      <c r="C7026" s="128" t="s">
        <v>41581</v>
      </c>
      <c r="D7026" s="111" t="s">
        <v>798</v>
      </c>
      <c r="E7026" s="102">
        <v>248</v>
      </c>
      <c r="F7026" s="104" t="s">
        <v>14834</v>
      </c>
      <c r="G7026" s="105">
        <v>14992</v>
      </c>
      <c r="H7026" s="115" t="s">
        <v>32792</v>
      </c>
      <c r="I7026" s="115" t="s">
        <v>5011</v>
      </c>
      <c r="J7026" s="115" t="s">
        <v>14499</v>
      </c>
      <c r="K7026" s="102"/>
      <c r="L7026" s="328" t="s">
        <v>41723</v>
      </c>
      <c r="M7026" s="115">
        <v>2</v>
      </c>
      <c r="N7026" s="112" t="s">
        <v>18580</v>
      </c>
      <c r="O7026" s="115" t="s">
        <v>17511</v>
      </c>
      <c r="P7026" s="126" t="s">
        <v>19503</v>
      </c>
      <c r="Q7026" s="126" t="s">
        <v>16753</v>
      </c>
      <c r="R7026" s="115"/>
      <c r="S7026" s="115" t="s">
        <v>8315</v>
      </c>
      <c r="T7026" s="115" t="s">
        <v>21409</v>
      </c>
      <c r="U7026" s="115" t="s">
        <v>41724</v>
      </c>
      <c r="V7026" s="151">
        <v>8</v>
      </c>
      <c r="W7026" s="183"/>
      <c r="X7026" s="113"/>
    </row>
    <row r="7027" spans="1:24" ht="12.95" customHeight="1" x14ac:dyDescent="0.2">
      <c r="A7027" s="128">
        <v>2020</v>
      </c>
      <c r="B7027" s="128" t="s">
        <v>7318</v>
      </c>
      <c r="C7027" s="128" t="s">
        <v>41581</v>
      </c>
      <c r="D7027" s="111" t="s">
        <v>5767</v>
      </c>
      <c r="E7027" s="115">
        <v>249</v>
      </c>
      <c r="F7027" s="115" t="s">
        <v>14834</v>
      </c>
      <c r="G7027" s="105">
        <v>15147</v>
      </c>
      <c r="H7027" s="102" t="s">
        <v>30967</v>
      </c>
      <c r="I7027" s="102" t="s">
        <v>5011</v>
      </c>
      <c r="J7027" s="102" t="s">
        <v>9265</v>
      </c>
      <c r="K7027" s="102"/>
      <c r="L7027" s="111" t="s">
        <v>41727</v>
      </c>
      <c r="M7027" s="109">
        <v>1</v>
      </c>
      <c r="N7027" s="108" t="s">
        <v>30968</v>
      </c>
      <c r="O7027" s="102" t="s">
        <v>12252</v>
      </c>
      <c r="P7027" s="102" t="s">
        <v>3620</v>
      </c>
      <c r="Q7027" s="102" t="s">
        <v>19627</v>
      </c>
      <c r="R7027" s="109"/>
      <c r="S7027" s="102"/>
      <c r="T7027" s="102" t="s">
        <v>21275</v>
      </c>
      <c r="U7027" s="102" t="s">
        <v>16656</v>
      </c>
      <c r="V7027" s="109">
        <v>7.5</v>
      </c>
      <c r="W7027" s="107"/>
      <c r="X7027" s="113"/>
    </row>
    <row r="7028" spans="1:24" ht="12.95" customHeight="1" x14ac:dyDescent="0.2">
      <c r="A7028" s="128">
        <v>2020</v>
      </c>
      <c r="B7028" s="128" t="s">
        <v>7318</v>
      </c>
      <c r="C7028" s="128" t="s">
        <v>41581</v>
      </c>
      <c r="D7028" s="111" t="s">
        <v>11434</v>
      </c>
      <c r="E7028" s="102">
        <v>250</v>
      </c>
      <c r="F7028" s="102" t="s">
        <v>14834</v>
      </c>
      <c r="G7028" s="105">
        <v>15655</v>
      </c>
      <c r="H7028" s="102" t="s">
        <v>5011</v>
      </c>
      <c r="I7028" s="102" t="s">
        <v>10191</v>
      </c>
      <c r="J7028" s="102" t="s">
        <v>10820</v>
      </c>
      <c r="K7028" s="102"/>
      <c r="L7028" s="111" t="s">
        <v>41728</v>
      </c>
      <c r="M7028" s="109">
        <v>3</v>
      </c>
      <c r="N7028" s="112" t="s">
        <v>18537</v>
      </c>
      <c r="O7028" s="102" t="s">
        <v>10189</v>
      </c>
      <c r="P7028" s="39" t="s">
        <v>8076</v>
      </c>
      <c r="Q7028" s="39" t="s">
        <v>29186</v>
      </c>
      <c r="R7028" s="109"/>
      <c r="S7028" s="102" t="s">
        <v>11080</v>
      </c>
      <c r="T7028" s="102" t="s">
        <v>14962</v>
      </c>
      <c r="U7028" s="102" t="s">
        <v>28187</v>
      </c>
      <c r="V7028" s="109">
        <v>8.5</v>
      </c>
      <c r="W7028" s="107"/>
      <c r="X7028" s="113"/>
    </row>
    <row r="7029" spans="1:24" ht="12.95" customHeight="1" x14ac:dyDescent="0.2">
      <c r="A7029" s="128">
        <v>2020</v>
      </c>
      <c r="B7029" s="128" t="s">
        <v>7318</v>
      </c>
      <c r="C7029" s="128" t="s">
        <v>41581</v>
      </c>
      <c r="D7029" s="111" t="s">
        <v>14274</v>
      </c>
      <c r="E7029" s="115">
        <v>251</v>
      </c>
      <c r="F7029" s="104" t="s">
        <v>14834</v>
      </c>
      <c r="G7029" s="105">
        <v>16204</v>
      </c>
      <c r="H7029" s="102" t="s">
        <v>30894</v>
      </c>
      <c r="I7029" s="102" t="s">
        <v>11819</v>
      </c>
      <c r="J7029" s="102" t="s">
        <v>12165</v>
      </c>
      <c r="K7029" s="102"/>
      <c r="L7029" s="111" t="s">
        <v>41731</v>
      </c>
      <c r="M7029" s="107">
        <v>1</v>
      </c>
      <c r="N7029" s="108" t="s">
        <v>30953</v>
      </c>
      <c r="O7029" s="102"/>
      <c r="P7029" s="102" t="s">
        <v>15941</v>
      </c>
      <c r="Q7029" s="102" t="s">
        <v>17297</v>
      </c>
      <c r="R7029" s="109"/>
      <c r="S7029" s="102" t="s">
        <v>9435</v>
      </c>
      <c r="T7029" s="102" t="s">
        <v>21293</v>
      </c>
      <c r="U7029" s="102"/>
      <c r="V7029" s="109">
        <v>7</v>
      </c>
      <c r="W7029" s="107"/>
      <c r="X7029" s="113"/>
    </row>
    <row r="7030" spans="1:24" ht="12.95" customHeight="1" x14ac:dyDescent="0.2">
      <c r="A7030" s="128">
        <v>2020</v>
      </c>
      <c r="B7030" s="128" t="s">
        <v>7318</v>
      </c>
      <c r="C7030" s="128" t="s">
        <v>41581</v>
      </c>
      <c r="D7030" s="111" t="s">
        <v>12023</v>
      </c>
      <c r="E7030" s="102">
        <v>252</v>
      </c>
      <c r="F7030" s="104" t="s">
        <v>14834</v>
      </c>
      <c r="G7030" s="105">
        <v>16506</v>
      </c>
      <c r="H7030" s="102" t="s">
        <v>5011</v>
      </c>
      <c r="I7030" s="102" t="s">
        <v>2625</v>
      </c>
      <c r="J7030" s="102" t="s">
        <v>2415</v>
      </c>
      <c r="K7030" s="102"/>
      <c r="L7030" s="111" t="s">
        <v>41733</v>
      </c>
      <c r="M7030" s="109">
        <v>0.5</v>
      </c>
      <c r="N7030" s="108">
        <v>21</v>
      </c>
      <c r="O7030" s="102" t="s">
        <v>9125</v>
      </c>
      <c r="P7030" s="39"/>
      <c r="Q7030" s="39" t="s">
        <v>19571</v>
      </c>
      <c r="R7030" s="109"/>
      <c r="S7030" s="102"/>
      <c r="T7030" s="102" t="s">
        <v>28337</v>
      </c>
      <c r="U7030" s="102" t="s">
        <v>28340</v>
      </c>
      <c r="V7030" s="109">
        <v>4.5</v>
      </c>
      <c r="W7030" s="107"/>
      <c r="X7030" s="113"/>
    </row>
    <row r="7031" spans="1:24" ht="12.95" customHeight="1" x14ac:dyDescent="0.2">
      <c r="A7031" s="115">
        <v>2009</v>
      </c>
      <c r="B7031" s="102" t="s">
        <v>7318</v>
      </c>
      <c r="C7031" s="344" t="s">
        <v>37263</v>
      </c>
      <c r="D7031" s="111" t="s">
        <v>2277</v>
      </c>
      <c r="E7031" s="102">
        <v>43</v>
      </c>
      <c r="F7031" s="104" t="s">
        <v>14834</v>
      </c>
      <c r="G7031" s="105">
        <v>14489</v>
      </c>
      <c r="H7031" s="102" t="s">
        <v>30796</v>
      </c>
      <c r="I7031" s="102" t="s">
        <v>11819</v>
      </c>
      <c r="J7031" s="102" t="s">
        <v>12720</v>
      </c>
      <c r="K7031" s="102"/>
      <c r="L7031" s="166" t="s">
        <v>2340</v>
      </c>
      <c r="M7031" s="107">
        <v>2</v>
      </c>
      <c r="N7031" s="112" t="s">
        <v>16474</v>
      </c>
      <c r="O7031" s="102" t="s">
        <v>12721</v>
      </c>
      <c r="P7031" s="39"/>
      <c r="Q7031" s="39" t="s">
        <v>16709</v>
      </c>
      <c r="R7031" s="109"/>
      <c r="S7031" s="102"/>
      <c r="T7031" s="102" t="s">
        <v>20541</v>
      </c>
      <c r="U7031" s="102" t="s">
        <v>6570</v>
      </c>
      <c r="V7031" s="109">
        <v>7</v>
      </c>
      <c r="W7031" s="107"/>
      <c r="X7031" s="113"/>
    </row>
    <row r="7032" spans="1:24" ht="12.95" customHeight="1" x14ac:dyDescent="0.2">
      <c r="A7032" s="115">
        <v>2009</v>
      </c>
      <c r="B7032" s="102" t="s">
        <v>7318</v>
      </c>
      <c r="C7032" s="179" t="s">
        <v>32854</v>
      </c>
      <c r="D7032" s="111" t="s">
        <v>7197</v>
      </c>
      <c r="E7032" s="102">
        <v>44</v>
      </c>
      <c r="F7032" s="104" t="s">
        <v>14834</v>
      </c>
      <c r="G7032" s="105">
        <v>14710</v>
      </c>
      <c r="H7032" s="102" t="s">
        <v>30736</v>
      </c>
      <c r="I7032" s="102" t="s">
        <v>11819</v>
      </c>
      <c r="J7032" s="102" t="s">
        <v>5844</v>
      </c>
      <c r="K7032" s="102"/>
      <c r="L7032" s="166" t="s">
        <v>647</v>
      </c>
      <c r="M7032" s="107">
        <v>2</v>
      </c>
      <c r="N7032" s="112" t="s">
        <v>18620</v>
      </c>
      <c r="O7032" s="102"/>
      <c r="P7032" s="39"/>
      <c r="Q7032" s="39" t="s">
        <v>16712</v>
      </c>
      <c r="R7032" s="109"/>
      <c r="S7032" s="102"/>
      <c r="T7032" s="102" t="s">
        <v>20547</v>
      </c>
      <c r="U7032" s="102" t="s">
        <v>5845</v>
      </c>
      <c r="V7032" s="109">
        <v>9</v>
      </c>
      <c r="W7032" s="107"/>
      <c r="X7032" s="113"/>
    </row>
    <row r="7033" spans="1:24" ht="12.95" customHeight="1" x14ac:dyDescent="0.2">
      <c r="A7033" s="115">
        <v>2009</v>
      </c>
      <c r="B7033" s="102" t="s">
        <v>7318</v>
      </c>
      <c r="C7033" s="179" t="s">
        <v>32854</v>
      </c>
      <c r="D7033" s="111" t="s">
        <v>5633</v>
      </c>
      <c r="E7033" s="102">
        <v>45</v>
      </c>
      <c r="F7033" s="104" t="s">
        <v>14834</v>
      </c>
      <c r="G7033" s="105">
        <v>15116</v>
      </c>
      <c r="H7033" s="102" t="s">
        <v>30684</v>
      </c>
      <c r="I7033" s="102" t="s">
        <v>11819</v>
      </c>
      <c r="J7033" s="102" t="s">
        <v>12145</v>
      </c>
      <c r="K7033" s="102"/>
      <c r="L7033" s="166" t="s">
        <v>648</v>
      </c>
      <c r="M7033" s="107">
        <v>3</v>
      </c>
      <c r="N7033" s="112" t="s">
        <v>18621</v>
      </c>
      <c r="O7033" s="102"/>
      <c r="P7033" s="39"/>
      <c r="Q7033" s="39" t="s">
        <v>16715</v>
      </c>
      <c r="R7033" s="109"/>
      <c r="S7033" s="102"/>
      <c r="T7033" s="102" t="s">
        <v>21275</v>
      </c>
      <c r="U7033" s="102"/>
      <c r="V7033" s="109">
        <v>10</v>
      </c>
      <c r="W7033" s="107" t="s">
        <v>7338</v>
      </c>
      <c r="X7033" s="113"/>
    </row>
    <row r="7034" spans="1:24" ht="12.95" customHeight="1" x14ac:dyDescent="0.2">
      <c r="A7034" s="115">
        <v>2009</v>
      </c>
      <c r="B7034" s="102" t="s">
        <v>7318</v>
      </c>
      <c r="C7034" s="179" t="s">
        <v>32854</v>
      </c>
      <c r="D7034" s="111" t="s">
        <v>3558</v>
      </c>
      <c r="E7034" s="102">
        <v>46</v>
      </c>
      <c r="F7034" s="104" t="s">
        <v>14834</v>
      </c>
      <c r="G7034" s="105">
        <v>14742</v>
      </c>
      <c r="H7034" s="102" t="s">
        <v>11819</v>
      </c>
      <c r="I7034" s="102" t="s">
        <v>30739</v>
      </c>
      <c r="J7034" s="102" t="s">
        <v>15075</v>
      </c>
      <c r="K7034" s="102"/>
      <c r="L7034" s="166" t="s">
        <v>649</v>
      </c>
      <c r="M7034" s="107">
        <v>3</v>
      </c>
      <c r="N7034" s="112" t="s">
        <v>18622</v>
      </c>
      <c r="O7034" s="102"/>
      <c r="P7034" s="39"/>
      <c r="Q7034" s="39" t="s">
        <v>16122</v>
      </c>
      <c r="R7034" s="109"/>
      <c r="S7034" s="102"/>
      <c r="T7034" s="102" t="s">
        <v>28757</v>
      </c>
      <c r="U7034" s="102" t="s">
        <v>10832</v>
      </c>
      <c r="V7034" s="109">
        <v>9.5</v>
      </c>
      <c r="W7034" s="107"/>
      <c r="X7034" s="113"/>
    </row>
    <row r="7035" spans="1:24" ht="12.95" customHeight="1" x14ac:dyDescent="0.2">
      <c r="A7035" s="115">
        <v>2009</v>
      </c>
      <c r="B7035" s="102" t="s">
        <v>7318</v>
      </c>
      <c r="C7035" s="179" t="s">
        <v>32854</v>
      </c>
      <c r="D7035" s="111" t="s">
        <v>323</v>
      </c>
      <c r="E7035" s="102">
        <v>47</v>
      </c>
      <c r="F7035" s="104" t="s">
        <v>14834</v>
      </c>
      <c r="G7035" s="105">
        <v>15075</v>
      </c>
      <c r="H7035" s="102" t="s">
        <v>31212</v>
      </c>
      <c r="I7035" s="102" t="s">
        <v>11819</v>
      </c>
      <c r="J7035" s="102" t="s">
        <v>324</v>
      </c>
      <c r="K7035" s="102"/>
      <c r="L7035" s="166" t="s">
        <v>8</v>
      </c>
      <c r="M7035" s="107">
        <v>3</v>
      </c>
      <c r="N7035" s="112" t="s">
        <v>18621</v>
      </c>
      <c r="O7035" s="102" t="s">
        <v>325</v>
      </c>
      <c r="P7035" s="39"/>
      <c r="Q7035" s="39" t="s">
        <v>16721</v>
      </c>
      <c r="R7035" s="109"/>
      <c r="S7035" s="102"/>
      <c r="T7035" s="102" t="s">
        <v>20542</v>
      </c>
      <c r="U7035" s="102" t="s">
        <v>16722</v>
      </c>
      <c r="V7035" s="109">
        <v>8</v>
      </c>
      <c r="W7035" s="107"/>
      <c r="X7035" s="113"/>
    </row>
    <row r="7036" spans="1:24" ht="12.95" customHeight="1" x14ac:dyDescent="0.2">
      <c r="A7036" s="115">
        <v>2009</v>
      </c>
      <c r="B7036" s="102" t="s">
        <v>7318</v>
      </c>
      <c r="C7036" s="179" t="s">
        <v>32854</v>
      </c>
      <c r="D7036" s="111" t="s">
        <v>1099</v>
      </c>
      <c r="E7036" s="102">
        <v>48</v>
      </c>
      <c r="F7036" s="104" t="s">
        <v>14834</v>
      </c>
      <c r="G7036" s="105">
        <v>14741</v>
      </c>
      <c r="H7036" s="102" t="s">
        <v>30739</v>
      </c>
      <c r="I7036" s="102" t="s">
        <v>11819</v>
      </c>
      <c r="J7036" s="102" t="s">
        <v>4843</v>
      </c>
      <c r="K7036" s="102" t="s">
        <v>4671</v>
      </c>
      <c r="L7036" s="166" t="s">
        <v>2465</v>
      </c>
      <c r="M7036" s="107">
        <v>2</v>
      </c>
      <c r="N7036" s="112" t="s">
        <v>18620</v>
      </c>
      <c r="O7036" s="102"/>
      <c r="P7036" s="39"/>
      <c r="Q7036" s="39" t="s">
        <v>16725</v>
      </c>
      <c r="R7036" s="109"/>
      <c r="S7036" s="102"/>
      <c r="T7036" s="102" t="s">
        <v>28757</v>
      </c>
      <c r="U7036" s="102" t="s">
        <v>3107</v>
      </c>
      <c r="V7036" s="109">
        <v>7.5</v>
      </c>
      <c r="W7036" s="107"/>
      <c r="X7036" s="113"/>
    </row>
    <row r="7037" spans="1:24" ht="12.95" customHeight="1" x14ac:dyDescent="0.2">
      <c r="A7037" s="115">
        <v>2009</v>
      </c>
      <c r="B7037" s="102" t="s">
        <v>7318</v>
      </c>
      <c r="C7037" s="179" t="s">
        <v>32854</v>
      </c>
      <c r="D7037" s="111" t="s">
        <v>3417</v>
      </c>
      <c r="E7037" s="102">
        <v>49</v>
      </c>
      <c r="F7037" s="104" t="s">
        <v>14834</v>
      </c>
      <c r="G7037" s="105">
        <v>14741</v>
      </c>
      <c r="H7037" s="102" t="s">
        <v>30788</v>
      </c>
      <c r="I7037" s="102" t="s">
        <v>11819</v>
      </c>
      <c r="J7037" s="102" t="s">
        <v>12634</v>
      </c>
      <c r="K7037" s="102"/>
      <c r="L7037" s="166" t="s">
        <v>4955</v>
      </c>
      <c r="M7037" s="107">
        <v>2</v>
      </c>
      <c r="N7037" s="112" t="s">
        <v>16730</v>
      </c>
      <c r="O7037" s="102"/>
      <c r="P7037" s="39"/>
      <c r="Q7037" s="39" t="s">
        <v>16520</v>
      </c>
      <c r="R7037" s="109"/>
      <c r="S7037" s="102"/>
      <c r="T7037" s="102" t="s">
        <v>28757</v>
      </c>
      <c r="U7037" s="102"/>
      <c r="V7037" s="109">
        <v>7</v>
      </c>
      <c r="W7037" s="107"/>
      <c r="X7037" s="113"/>
    </row>
    <row r="7038" spans="1:24" ht="12.95" customHeight="1" x14ac:dyDescent="0.2">
      <c r="A7038" s="115">
        <v>2009</v>
      </c>
      <c r="B7038" s="102" t="s">
        <v>7318</v>
      </c>
      <c r="C7038" s="179" t="s">
        <v>32854</v>
      </c>
      <c r="D7038" s="111" t="s">
        <v>8074</v>
      </c>
      <c r="E7038" s="102">
        <v>50</v>
      </c>
      <c r="F7038" s="104" t="s">
        <v>14834</v>
      </c>
      <c r="G7038" s="105">
        <v>14515</v>
      </c>
      <c r="H7038" s="102" t="s">
        <v>10103</v>
      </c>
      <c r="I7038" s="102" t="s">
        <v>30796</v>
      </c>
      <c r="J7038" s="102" t="s">
        <v>8075</v>
      </c>
      <c r="K7038" s="102"/>
      <c r="L7038" s="166" t="s">
        <v>4956</v>
      </c>
      <c r="M7038" s="107">
        <v>2</v>
      </c>
      <c r="N7038" s="112" t="s">
        <v>16474</v>
      </c>
      <c r="O7038" s="102" t="s">
        <v>8076</v>
      </c>
      <c r="P7038" s="39"/>
      <c r="Q7038" s="39" t="s">
        <v>16733</v>
      </c>
      <c r="R7038" s="109"/>
      <c r="S7038" s="102" t="s">
        <v>9435</v>
      </c>
      <c r="T7038" s="102" t="s">
        <v>20541</v>
      </c>
      <c r="U7038" s="102" t="s">
        <v>7736</v>
      </c>
      <c r="V7038" s="109">
        <v>8</v>
      </c>
      <c r="W7038" s="107"/>
      <c r="X7038" s="113"/>
    </row>
    <row r="7039" spans="1:24" ht="12.95" customHeight="1" x14ac:dyDescent="0.2">
      <c r="A7039" s="115">
        <v>2009</v>
      </c>
      <c r="B7039" s="102" t="s">
        <v>7318</v>
      </c>
      <c r="C7039" s="179" t="s">
        <v>32854</v>
      </c>
      <c r="D7039" s="111" t="s">
        <v>2466</v>
      </c>
      <c r="E7039" s="102">
        <v>83</v>
      </c>
      <c r="F7039" s="104" t="s">
        <v>14834</v>
      </c>
      <c r="G7039" s="105">
        <v>14493</v>
      </c>
      <c r="H7039" s="102" t="s">
        <v>2030</v>
      </c>
      <c r="I7039" s="102" t="s">
        <v>30796</v>
      </c>
      <c r="J7039" s="102" t="s">
        <v>2984</v>
      </c>
      <c r="K7039" s="102"/>
      <c r="L7039" s="166" t="s">
        <v>4957</v>
      </c>
      <c r="M7039" s="109">
        <v>3</v>
      </c>
      <c r="N7039" s="112" t="s">
        <v>18623</v>
      </c>
      <c r="O7039" s="102" t="s">
        <v>19203</v>
      </c>
      <c r="P7039" s="39"/>
      <c r="Q7039" s="39"/>
      <c r="R7039" s="109"/>
      <c r="S7039" s="102"/>
      <c r="T7039" s="102" t="s">
        <v>20541</v>
      </c>
      <c r="U7039" s="102"/>
      <c r="V7039" s="109">
        <v>6</v>
      </c>
      <c r="W7039" s="107"/>
      <c r="X7039" s="113"/>
    </row>
    <row r="7040" spans="1:24" ht="12.95" customHeight="1" x14ac:dyDescent="0.2">
      <c r="A7040" s="115">
        <v>2009</v>
      </c>
      <c r="B7040" s="102" t="s">
        <v>7318</v>
      </c>
      <c r="C7040" s="179" t="s">
        <v>32854</v>
      </c>
      <c r="D7040" s="111" t="s">
        <v>2979</v>
      </c>
      <c r="E7040" s="102">
        <v>84</v>
      </c>
      <c r="F7040" s="104" t="s">
        <v>14834</v>
      </c>
      <c r="G7040" s="105">
        <v>14496</v>
      </c>
      <c r="H7040" s="102" t="s">
        <v>30910</v>
      </c>
      <c r="I7040" s="102" t="s">
        <v>11819</v>
      </c>
      <c r="J7040" s="102" t="s">
        <v>2725</v>
      </c>
      <c r="K7040" s="102"/>
      <c r="L7040" s="166" t="s">
        <v>4958</v>
      </c>
      <c r="M7040" s="109">
        <v>1</v>
      </c>
      <c r="N7040" s="108" t="s">
        <v>32178</v>
      </c>
      <c r="O7040" s="102" t="s">
        <v>248</v>
      </c>
      <c r="P7040" s="39" t="s">
        <v>13555</v>
      </c>
      <c r="Q7040" s="39" t="s">
        <v>16546</v>
      </c>
      <c r="R7040" s="109"/>
      <c r="S7040" s="102"/>
      <c r="T7040" s="102" t="s">
        <v>20541</v>
      </c>
      <c r="U7040" s="102" t="s">
        <v>28419</v>
      </c>
      <c r="V7040" s="109">
        <v>7</v>
      </c>
      <c r="W7040" s="107"/>
      <c r="X7040" s="113"/>
    </row>
    <row r="7041" spans="1:24" ht="12.95" customHeight="1" x14ac:dyDescent="0.2">
      <c r="A7041" s="115">
        <v>2009</v>
      </c>
      <c r="B7041" s="102" t="s">
        <v>7318</v>
      </c>
      <c r="C7041" s="179" t="s">
        <v>32854</v>
      </c>
      <c r="D7041" s="111" t="s">
        <v>12201</v>
      </c>
      <c r="E7041" s="102">
        <v>85</v>
      </c>
      <c r="F7041" s="104" t="s">
        <v>14834</v>
      </c>
      <c r="G7041" s="105">
        <v>14497</v>
      </c>
      <c r="H7041" s="102" t="s">
        <v>11819</v>
      </c>
      <c r="I7041" s="102" t="s">
        <v>30910</v>
      </c>
      <c r="J7041" s="102" t="s">
        <v>12202</v>
      </c>
      <c r="K7041" s="102"/>
      <c r="L7041" s="166" t="s">
        <v>2338</v>
      </c>
      <c r="M7041" s="109">
        <v>0.5</v>
      </c>
      <c r="N7041" s="108">
        <v>42</v>
      </c>
      <c r="O7041" s="102" t="s">
        <v>16022</v>
      </c>
      <c r="P7041" s="39" t="s">
        <v>9125</v>
      </c>
      <c r="Q7041" s="39" t="s">
        <v>16757</v>
      </c>
      <c r="R7041" s="109" t="s">
        <v>7035</v>
      </c>
      <c r="S7041" s="102"/>
      <c r="T7041" s="102" t="s">
        <v>20541</v>
      </c>
      <c r="U7041" s="102"/>
      <c r="V7041" s="109">
        <v>7</v>
      </c>
      <c r="W7041" s="107"/>
      <c r="X7041" s="113"/>
    </row>
    <row r="7042" spans="1:24" ht="12.95" customHeight="1" x14ac:dyDescent="0.2">
      <c r="A7042" s="115">
        <v>2009</v>
      </c>
      <c r="B7042" s="102" t="s">
        <v>7318</v>
      </c>
      <c r="C7042" s="179" t="s">
        <v>32854</v>
      </c>
      <c r="D7042" s="111" t="s">
        <v>12203</v>
      </c>
      <c r="E7042" s="102">
        <v>86</v>
      </c>
      <c r="F7042" s="104" t="s">
        <v>14834</v>
      </c>
      <c r="G7042" s="105">
        <v>14497</v>
      </c>
      <c r="H7042" s="102" t="s">
        <v>11819</v>
      </c>
      <c r="I7042" s="102" t="s">
        <v>30910</v>
      </c>
      <c r="J7042" s="102" t="s">
        <v>1784</v>
      </c>
      <c r="K7042" s="102"/>
      <c r="L7042" s="166" t="s">
        <v>2339</v>
      </c>
      <c r="M7042" s="109">
        <v>3</v>
      </c>
      <c r="N7042" s="112" t="s">
        <v>18624</v>
      </c>
      <c r="O7042" s="102" t="s">
        <v>65</v>
      </c>
      <c r="P7042" s="39" t="s">
        <v>162</v>
      </c>
      <c r="Q7042" s="39" t="s">
        <v>16527</v>
      </c>
      <c r="R7042" s="109"/>
      <c r="S7042" s="102" t="s">
        <v>8315</v>
      </c>
      <c r="T7042" s="102" t="s">
        <v>20541</v>
      </c>
      <c r="U7042" s="102" t="s">
        <v>3107</v>
      </c>
      <c r="V7042" s="109">
        <v>10</v>
      </c>
      <c r="W7042" s="107"/>
      <c r="X7042" s="113"/>
    </row>
    <row r="7043" spans="1:24" ht="12.95" customHeight="1" x14ac:dyDescent="0.2">
      <c r="A7043" s="115">
        <v>2009</v>
      </c>
      <c r="B7043" s="102" t="s">
        <v>7318</v>
      </c>
      <c r="C7043" s="179" t="s">
        <v>32854</v>
      </c>
      <c r="D7043" s="166" t="s">
        <v>7120</v>
      </c>
      <c r="E7043" s="102">
        <v>87</v>
      </c>
      <c r="F7043" s="104" t="s">
        <v>14834</v>
      </c>
      <c r="G7043" s="105">
        <v>14710</v>
      </c>
      <c r="H7043" s="102" t="s">
        <v>32019</v>
      </c>
      <c r="I7043" s="102" t="s">
        <v>11819</v>
      </c>
      <c r="J7043" s="102" t="s">
        <v>11832</v>
      </c>
      <c r="K7043" s="102"/>
      <c r="L7043" s="111" t="s">
        <v>19623</v>
      </c>
      <c r="M7043" s="109">
        <v>1</v>
      </c>
      <c r="N7043" s="108" t="s">
        <v>32855</v>
      </c>
      <c r="O7043" s="102" t="s">
        <v>16499</v>
      </c>
      <c r="P7043" s="39" t="s">
        <v>162</v>
      </c>
      <c r="Q7043" s="39" t="s">
        <v>16762</v>
      </c>
      <c r="R7043" s="109"/>
      <c r="S7043" s="102"/>
      <c r="T7043" s="102" t="s">
        <v>28757</v>
      </c>
      <c r="U7043" s="102"/>
      <c r="V7043" s="109">
        <v>7.5</v>
      </c>
      <c r="W7043" s="107"/>
      <c r="X7043" s="113"/>
    </row>
    <row r="7044" spans="1:24" ht="12.95" customHeight="1" x14ac:dyDescent="0.2">
      <c r="A7044" s="115">
        <v>2009</v>
      </c>
      <c r="B7044" s="102" t="s">
        <v>7318</v>
      </c>
      <c r="C7044" s="179" t="s">
        <v>32854</v>
      </c>
      <c r="D7044" s="111" t="s">
        <v>9050</v>
      </c>
      <c r="E7044" s="102">
        <v>88</v>
      </c>
      <c r="F7044" s="104" t="s">
        <v>14834</v>
      </c>
      <c r="G7044" s="105">
        <v>14741</v>
      </c>
      <c r="H7044" s="102" t="s">
        <v>30739</v>
      </c>
      <c r="I7044" s="102" t="s">
        <v>11819</v>
      </c>
      <c r="J7044" s="102" t="s">
        <v>11125</v>
      </c>
      <c r="K7044" s="102"/>
      <c r="L7044" s="111" t="s">
        <v>19611</v>
      </c>
      <c r="M7044" s="109">
        <v>1</v>
      </c>
      <c r="N7044" s="108" t="s">
        <v>32550</v>
      </c>
      <c r="O7044" s="102" t="s">
        <v>28420</v>
      </c>
      <c r="P7044" s="39"/>
      <c r="Q7044" s="39" t="s">
        <v>28421</v>
      </c>
      <c r="R7044" s="109"/>
      <c r="S7044" s="102"/>
      <c r="T7044" s="102" t="s">
        <v>20547</v>
      </c>
      <c r="U7044" s="102" t="s">
        <v>28422</v>
      </c>
      <c r="V7044" s="109">
        <v>8.5</v>
      </c>
      <c r="W7044" s="107"/>
      <c r="X7044" s="113"/>
    </row>
    <row r="7045" spans="1:24" ht="12.95" customHeight="1" x14ac:dyDescent="0.2">
      <c r="A7045" s="115">
        <v>2009</v>
      </c>
      <c r="B7045" s="102" t="s">
        <v>7318</v>
      </c>
      <c r="C7045" s="179" t="s">
        <v>32854</v>
      </c>
      <c r="D7045" s="111" t="s">
        <v>7948</v>
      </c>
      <c r="E7045" s="102">
        <v>89</v>
      </c>
      <c r="F7045" s="104" t="s">
        <v>14834</v>
      </c>
      <c r="G7045" s="105">
        <v>14744</v>
      </c>
      <c r="H7045" s="102" t="s">
        <v>30739</v>
      </c>
      <c r="I7045" s="102" t="s">
        <v>11819</v>
      </c>
      <c r="J7045" s="102" t="s">
        <v>5756</v>
      </c>
      <c r="K7045" s="102"/>
      <c r="L7045" s="111" t="s">
        <v>6981</v>
      </c>
      <c r="M7045" s="109">
        <v>2</v>
      </c>
      <c r="N7045" s="112" t="s">
        <v>16767</v>
      </c>
      <c r="O7045" s="102" t="s">
        <v>6053</v>
      </c>
      <c r="P7045" s="39"/>
      <c r="Q7045" s="39" t="s">
        <v>15837</v>
      </c>
      <c r="R7045" s="109"/>
      <c r="S7045" s="102"/>
      <c r="T7045" s="102" t="s">
        <v>28757</v>
      </c>
      <c r="U7045" s="102" t="s">
        <v>14002</v>
      </c>
      <c r="V7045" s="109">
        <v>8</v>
      </c>
      <c r="W7045" s="107"/>
      <c r="X7045" s="113"/>
    </row>
    <row r="7046" spans="1:24" ht="12.95" customHeight="1" x14ac:dyDescent="0.2">
      <c r="A7046" s="115">
        <v>2009</v>
      </c>
      <c r="B7046" s="102" t="s">
        <v>7318</v>
      </c>
      <c r="C7046" s="179" t="s">
        <v>32854</v>
      </c>
      <c r="D7046" s="111" t="s">
        <v>5757</v>
      </c>
      <c r="E7046" s="102">
        <v>90</v>
      </c>
      <c r="F7046" s="104" t="s">
        <v>14834</v>
      </c>
      <c r="G7046" s="105">
        <v>14932</v>
      </c>
      <c r="H7046" s="102" t="s">
        <v>7198</v>
      </c>
      <c r="I7046" s="102" t="s">
        <v>30684</v>
      </c>
      <c r="J7046" s="102" t="s">
        <v>5758</v>
      </c>
      <c r="K7046" s="102"/>
      <c r="L7046" s="111" t="s">
        <v>6982</v>
      </c>
      <c r="M7046" s="109">
        <v>3</v>
      </c>
      <c r="N7046" s="112" t="s">
        <v>18625</v>
      </c>
      <c r="O7046" s="102" t="s">
        <v>10189</v>
      </c>
      <c r="P7046" s="39" t="s">
        <v>16499</v>
      </c>
      <c r="Q7046" s="39" t="s">
        <v>16770</v>
      </c>
      <c r="R7046" s="109"/>
      <c r="S7046" s="102"/>
      <c r="T7046" s="102" t="s">
        <v>20542</v>
      </c>
      <c r="U7046" s="102" t="s">
        <v>28423</v>
      </c>
      <c r="V7046" s="109">
        <v>10</v>
      </c>
      <c r="W7046" s="107"/>
      <c r="X7046" s="113"/>
    </row>
    <row r="7047" spans="1:24" ht="12.95" customHeight="1" x14ac:dyDescent="0.2">
      <c r="A7047" s="115">
        <v>2009</v>
      </c>
      <c r="B7047" s="102" t="s">
        <v>7318</v>
      </c>
      <c r="C7047" s="179" t="s">
        <v>32854</v>
      </c>
      <c r="D7047" s="111" t="s">
        <v>9595</v>
      </c>
      <c r="E7047" s="102">
        <v>137</v>
      </c>
      <c r="F7047" s="104" t="s">
        <v>14834</v>
      </c>
      <c r="G7047" s="105">
        <v>13584</v>
      </c>
      <c r="H7047" s="102" t="s">
        <v>32856</v>
      </c>
      <c r="I7047" s="102" t="s">
        <v>32857</v>
      </c>
      <c r="J7047" s="102" t="s">
        <v>12924</v>
      </c>
      <c r="K7047" s="179"/>
      <c r="L7047" s="166" t="s">
        <v>19612</v>
      </c>
      <c r="M7047" s="107">
        <v>1</v>
      </c>
      <c r="N7047" s="108" t="s">
        <v>32690</v>
      </c>
      <c r="O7047" s="102" t="s">
        <v>13301</v>
      </c>
      <c r="P7047" s="39"/>
      <c r="Q7047" s="39" t="s">
        <v>16624</v>
      </c>
      <c r="R7047" s="109"/>
      <c r="S7047" s="102"/>
      <c r="T7047" s="102" t="s">
        <v>21408</v>
      </c>
      <c r="U7047" s="102"/>
      <c r="V7047" s="109">
        <v>6</v>
      </c>
      <c r="W7047" s="107"/>
      <c r="X7047" s="113"/>
    </row>
    <row r="7048" spans="1:24" ht="12.95" customHeight="1" x14ac:dyDescent="0.2">
      <c r="A7048" s="115">
        <v>2009</v>
      </c>
      <c r="B7048" s="102" t="s">
        <v>7318</v>
      </c>
      <c r="C7048" s="179" t="s">
        <v>32854</v>
      </c>
      <c r="D7048" s="111" t="s">
        <v>12965</v>
      </c>
      <c r="E7048" s="102">
        <v>138</v>
      </c>
      <c r="F7048" s="104" t="s">
        <v>14834</v>
      </c>
      <c r="G7048" s="105">
        <v>14490</v>
      </c>
      <c r="H7048" s="102" t="s">
        <v>30796</v>
      </c>
      <c r="I7048" s="102" t="s">
        <v>11819</v>
      </c>
      <c r="J7048" s="102" t="s">
        <v>12966</v>
      </c>
      <c r="K7048" s="102"/>
      <c r="L7048" s="166" t="s">
        <v>998</v>
      </c>
      <c r="M7048" s="107">
        <v>2</v>
      </c>
      <c r="N7048" s="112" t="s">
        <v>16064</v>
      </c>
      <c r="O7048" s="102"/>
      <c r="P7048" s="39"/>
      <c r="Q7048" s="39" t="s">
        <v>20830</v>
      </c>
      <c r="R7048" s="109"/>
      <c r="S7048" s="102"/>
      <c r="T7048" s="102" t="s">
        <v>20541</v>
      </c>
      <c r="U7048" s="102" t="s">
        <v>28424</v>
      </c>
      <c r="V7048" s="109">
        <v>7</v>
      </c>
      <c r="W7048" s="107"/>
      <c r="X7048" s="113"/>
    </row>
    <row r="7049" spans="1:24" ht="12.95" customHeight="1" x14ac:dyDescent="0.2">
      <c r="A7049" s="115">
        <v>2009</v>
      </c>
      <c r="B7049" s="102" t="s">
        <v>7318</v>
      </c>
      <c r="C7049" s="102" t="s">
        <v>32854</v>
      </c>
      <c r="D7049" s="111" t="s">
        <v>7079</v>
      </c>
      <c r="E7049" s="102">
        <v>139</v>
      </c>
      <c r="F7049" s="104" t="s">
        <v>14834</v>
      </c>
      <c r="G7049" s="105">
        <v>14493</v>
      </c>
      <c r="H7049" s="102" t="s">
        <v>30796</v>
      </c>
      <c r="I7049" s="102" t="s">
        <v>11819</v>
      </c>
      <c r="J7049" s="115" t="s">
        <v>7080</v>
      </c>
      <c r="K7049" s="102"/>
      <c r="L7049" s="111" t="s">
        <v>7313</v>
      </c>
      <c r="M7049" s="109">
        <v>2</v>
      </c>
      <c r="N7049" s="112" t="s">
        <v>18199</v>
      </c>
      <c r="O7049" s="102" t="s">
        <v>19792</v>
      </c>
      <c r="P7049" s="39" t="s">
        <v>13555</v>
      </c>
      <c r="Q7049" s="39" t="s">
        <v>16548</v>
      </c>
      <c r="R7049" s="109"/>
      <c r="S7049" s="102"/>
      <c r="T7049" s="102" t="s">
        <v>20541</v>
      </c>
      <c r="U7049" s="115" t="s">
        <v>28425</v>
      </c>
      <c r="V7049" s="109">
        <v>8</v>
      </c>
      <c r="W7049" s="107"/>
      <c r="X7049" s="113"/>
    </row>
    <row r="7050" spans="1:24" ht="12.95" customHeight="1" x14ac:dyDescent="0.2">
      <c r="A7050" s="115">
        <v>2009</v>
      </c>
      <c r="B7050" s="102" t="s">
        <v>7318</v>
      </c>
      <c r="C7050" s="179" t="s">
        <v>32854</v>
      </c>
      <c r="D7050" s="111" t="s">
        <v>7083</v>
      </c>
      <c r="E7050" s="102">
        <v>140</v>
      </c>
      <c r="F7050" s="104" t="s">
        <v>14834</v>
      </c>
      <c r="G7050" s="105">
        <v>14502</v>
      </c>
      <c r="H7050" s="102" t="s">
        <v>30910</v>
      </c>
      <c r="I7050" s="102" t="s">
        <v>4890</v>
      </c>
      <c r="J7050" s="102" t="s">
        <v>15076</v>
      </c>
      <c r="K7050" s="102"/>
      <c r="L7050" s="111" t="s">
        <v>19613</v>
      </c>
      <c r="M7050" s="109">
        <v>1</v>
      </c>
      <c r="N7050" s="112">
        <v>46</v>
      </c>
      <c r="O7050" s="102" t="s">
        <v>14682</v>
      </c>
      <c r="P7050" s="39" t="s">
        <v>9125</v>
      </c>
      <c r="Q7050" s="39" t="s">
        <v>16687</v>
      </c>
      <c r="R7050" s="109"/>
      <c r="S7050" s="102" t="s">
        <v>11080</v>
      </c>
      <c r="T7050" s="102" t="s">
        <v>20541</v>
      </c>
      <c r="U7050" s="102" t="s">
        <v>28426</v>
      </c>
      <c r="V7050" s="109">
        <v>7.5</v>
      </c>
      <c r="W7050" s="107"/>
      <c r="X7050" s="113"/>
    </row>
    <row r="7051" spans="1:24" ht="12.95" customHeight="1" x14ac:dyDescent="0.2">
      <c r="A7051" s="115">
        <v>2009</v>
      </c>
      <c r="B7051" s="102" t="s">
        <v>7318</v>
      </c>
      <c r="C7051" s="179" t="s">
        <v>32854</v>
      </c>
      <c r="D7051" s="111" t="s">
        <v>14693</v>
      </c>
      <c r="E7051" s="102">
        <v>141</v>
      </c>
      <c r="F7051" s="104" t="s">
        <v>14834</v>
      </c>
      <c r="G7051" s="105">
        <v>14723</v>
      </c>
      <c r="H7051" s="102" t="s">
        <v>32858</v>
      </c>
      <c r="I7051" s="102" t="s">
        <v>11819</v>
      </c>
      <c r="J7051" s="102" t="s">
        <v>321</v>
      </c>
      <c r="K7051" s="102"/>
      <c r="L7051" s="111" t="s">
        <v>7314</v>
      </c>
      <c r="M7051" s="107">
        <v>5</v>
      </c>
      <c r="N7051" s="112" t="s">
        <v>18626</v>
      </c>
      <c r="O7051" s="102" t="s">
        <v>3620</v>
      </c>
      <c r="P7051" s="39" t="s">
        <v>9160</v>
      </c>
      <c r="Q7051" s="39" t="s">
        <v>16608</v>
      </c>
      <c r="R7051" s="109"/>
      <c r="S7051" s="102"/>
      <c r="T7051" s="102" t="s">
        <v>20547</v>
      </c>
      <c r="U7051" s="102" t="s">
        <v>6855</v>
      </c>
      <c r="V7051" s="109">
        <v>12.5</v>
      </c>
      <c r="W7051" s="107" t="s">
        <v>7338</v>
      </c>
      <c r="X7051" s="113"/>
    </row>
    <row r="7052" spans="1:24" ht="12.95" customHeight="1" x14ac:dyDescent="0.2">
      <c r="A7052" s="115">
        <v>2009</v>
      </c>
      <c r="B7052" s="102" t="s">
        <v>7318</v>
      </c>
      <c r="C7052" s="179" t="s">
        <v>32854</v>
      </c>
      <c r="D7052" s="111" t="s">
        <v>2995</v>
      </c>
      <c r="E7052" s="102">
        <v>142</v>
      </c>
      <c r="F7052" s="104" t="s">
        <v>14834</v>
      </c>
      <c r="G7052" s="105">
        <v>14725</v>
      </c>
      <c r="H7052" s="102" t="s">
        <v>30736</v>
      </c>
      <c r="I7052" s="102" t="s">
        <v>11819</v>
      </c>
      <c r="J7052" s="102" t="s">
        <v>10527</v>
      </c>
      <c r="K7052" s="102"/>
      <c r="L7052" s="111" t="s">
        <v>7315</v>
      </c>
      <c r="M7052" s="107">
        <v>2</v>
      </c>
      <c r="N7052" s="138" t="s">
        <v>16532</v>
      </c>
      <c r="O7052" s="102"/>
      <c r="P7052" s="39" t="s">
        <v>9160</v>
      </c>
      <c r="Q7052" s="39" t="s">
        <v>16560</v>
      </c>
      <c r="R7052" s="109"/>
      <c r="S7052" s="102"/>
      <c r="T7052" s="102" t="s">
        <v>20547</v>
      </c>
      <c r="U7052" s="102"/>
      <c r="V7052" s="109">
        <v>11</v>
      </c>
      <c r="W7052" s="107"/>
      <c r="X7052" s="113"/>
    </row>
    <row r="7053" spans="1:24" ht="12.95" customHeight="1" x14ac:dyDescent="0.2">
      <c r="A7053" s="115">
        <v>2009</v>
      </c>
      <c r="B7053" s="102" t="s">
        <v>7318</v>
      </c>
      <c r="C7053" s="179" t="s">
        <v>32854</v>
      </c>
      <c r="D7053" s="111" t="s">
        <v>1136</v>
      </c>
      <c r="E7053" s="102">
        <v>143</v>
      </c>
      <c r="F7053" s="104" t="s">
        <v>14834</v>
      </c>
      <c r="G7053" s="105">
        <v>14744</v>
      </c>
      <c r="H7053" s="102" t="s">
        <v>30788</v>
      </c>
      <c r="I7053" s="102" t="s">
        <v>11819</v>
      </c>
      <c r="J7053" s="102" t="s">
        <v>6986</v>
      </c>
      <c r="K7053" s="102"/>
      <c r="L7053" s="111" t="s">
        <v>7316</v>
      </c>
      <c r="M7053" s="109">
        <v>0.5</v>
      </c>
      <c r="N7053" s="108">
        <v>32</v>
      </c>
      <c r="O7053" s="102" t="s">
        <v>3620</v>
      </c>
      <c r="P7053" s="39"/>
      <c r="Q7053" s="39" t="s">
        <v>15913</v>
      </c>
      <c r="R7053" s="109"/>
      <c r="S7053" s="102"/>
      <c r="T7053" s="102" t="s">
        <v>20547</v>
      </c>
      <c r="U7053" s="102" t="s">
        <v>2475</v>
      </c>
      <c r="V7053" s="109">
        <v>5.5</v>
      </c>
      <c r="W7053" s="107"/>
      <c r="X7053" s="113"/>
    </row>
    <row r="7054" spans="1:24" ht="12.95" customHeight="1" x14ac:dyDescent="0.2">
      <c r="A7054" s="115">
        <v>2009</v>
      </c>
      <c r="B7054" s="102" t="s">
        <v>7318</v>
      </c>
      <c r="C7054" s="179" t="s">
        <v>32854</v>
      </c>
      <c r="D7054" s="111" t="s">
        <v>1571</v>
      </c>
      <c r="E7054" s="102">
        <v>144</v>
      </c>
      <c r="F7054" s="104" t="s">
        <v>14834</v>
      </c>
      <c r="G7054" s="105">
        <v>15073</v>
      </c>
      <c r="H7054" s="102" t="s">
        <v>32859</v>
      </c>
      <c r="I7054" s="102" t="s">
        <v>11819</v>
      </c>
      <c r="J7054" s="102" t="s">
        <v>582</v>
      </c>
      <c r="K7054" s="102"/>
      <c r="L7054" s="111" t="s">
        <v>7317</v>
      </c>
      <c r="M7054" s="107">
        <v>3</v>
      </c>
      <c r="N7054" s="112" t="s">
        <v>18627</v>
      </c>
      <c r="O7054" s="102" t="s">
        <v>5985</v>
      </c>
      <c r="P7054" s="39" t="s">
        <v>162</v>
      </c>
      <c r="Q7054" s="39" t="s">
        <v>16543</v>
      </c>
      <c r="R7054" s="109"/>
      <c r="S7054" s="102"/>
      <c r="T7054" s="102" t="s">
        <v>20542</v>
      </c>
      <c r="U7054" s="102" t="s">
        <v>21268</v>
      </c>
      <c r="V7054" s="109">
        <v>9</v>
      </c>
      <c r="W7054" s="107"/>
      <c r="X7054" s="113"/>
    </row>
    <row r="7055" spans="1:24" ht="12.95" customHeight="1" x14ac:dyDescent="0.2">
      <c r="A7055" s="102">
        <v>2006</v>
      </c>
      <c r="B7055" s="102" t="s">
        <v>7318</v>
      </c>
      <c r="C7055" s="103" t="s">
        <v>14428</v>
      </c>
      <c r="D7055" s="102" t="s">
        <v>7925</v>
      </c>
      <c r="E7055" s="102">
        <v>111</v>
      </c>
      <c r="F7055" s="102" t="s">
        <v>14834</v>
      </c>
      <c r="G7055" s="105">
        <v>15079</v>
      </c>
      <c r="H7055" s="102" t="s">
        <v>32860</v>
      </c>
      <c r="I7055" s="102" t="s">
        <v>31838</v>
      </c>
      <c r="J7055" s="102" t="s">
        <v>5890</v>
      </c>
      <c r="K7055" s="102"/>
      <c r="L7055" s="111" t="s">
        <v>41585</v>
      </c>
      <c r="M7055" s="109">
        <v>2</v>
      </c>
      <c r="N7055" s="112" t="s">
        <v>18628</v>
      </c>
      <c r="O7055" s="102" t="s">
        <v>14682</v>
      </c>
      <c r="P7055" s="39" t="s">
        <v>15889</v>
      </c>
      <c r="Q7055" s="39" t="s">
        <v>20904</v>
      </c>
      <c r="R7055" s="109"/>
      <c r="S7055" s="102"/>
      <c r="T7055" s="102" t="s">
        <v>20542</v>
      </c>
      <c r="U7055" s="102" t="s">
        <v>28427</v>
      </c>
      <c r="V7055" s="109">
        <v>10</v>
      </c>
      <c r="W7055" s="107"/>
      <c r="X7055" s="113"/>
    </row>
    <row r="7056" spans="1:24" ht="12.95" customHeight="1" x14ac:dyDescent="0.2">
      <c r="A7056" s="102">
        <v>2006</v>
      </c>
      <c r="B7056" s="102" t="s">
        <v>7318</v>
      </c>
      <c r="C7056" s="102" t="s">
        <v>14428</v>
      </c>
      <c r="D7056" s="102" t="s">
        <v>8070</v>
      </c>
      <c r="E7056" s="102">
        <v>112</v>
      </c>
      <c r="F7056" s="102" t="s">
        <v>14834</v>
      </c>
      <c r="G7056" s="105">
        <v>15079</v>
      </c>
      <c r="H7056" s="102" t="s">
        <v>32861</v>
      </c>
      <c r="I7056" s="102" t="s">
        <v>31838</v>
      </c>
      <c r="J7056" s="102" t="s">
        <v>8873</v>
      </c>
      <c r="K7056" s="102"/>
      <c r="L7056" s="111" t="s">
        <v>41585</v>
      </c>
      <c r="M7056" s="109">
        <v>0.5</v>
      </c>
      <c r="N7056" s="108">
        <v>50</v>
      </c>
      <c r="O7056" s="102" t="s">
        <v>10189</v>
      </c>
      <c r="P7056" s="39"/>
      <c r="Q7056" s="39" t="s">
        <v>28428</v>
      </c>
      <c r="R7056" s="109"/>
      <c r="S7056" s="102"/>
      <c r="T7056" s="102" t="s">
        <v>20542</v>
      </c>
      <c r="U7056" s="102" t="s">
        <v>21268</v>
      </c>
      <c r="V7056" s="109">
        <v>6</v>
      </c>
      <c r="W7056" s="107"/>
      <c r="X7056" s="113"/>
    </row>
    <row r="7057" spans="1:24" ht="12.95" customHeight="1" x14ac:dyDescent="0.2">
      <c r="A7057" s="102">
        <v>2006</v>
      </c>
      <c r="B7057" s="102" t="s">
        <v>7318</v>
      </c>
      <c r="C7057" s="102" t="s">
        <v>14428</v>
      </c>
      <c r="D7057" s="102" t="s">
        <v>8071</v>
      </c>
      <c r="E7057" s="102">
        <v>113</v>
      </c>
      <c r="F7057" s="102" t="s">
        <v>14834</v>
      </c>
      <c r="G7057" s="105">
        <v>15162</v>
      </c>
      <c r="H7057" s="102" t="s">
        <v>10103</v>
      </c>
      <c r="I7057" s="102" t="s">
        <v>30841</v>
      </c>
      <c r="J7057" s="102" t="s">
        <v>10791</v>
      </c>
      <c r="K7057" s="102"/>
      <c r="L7057" s="111" t="s">
        <v>41585</v>
      </c>
      <c r="M7057" s="109">
        <v>1</v>
      </c>
      <c r="N7057" s="108" t="s">
        <v>32862</v>
      </c>
      <c r="O7057" s="102" t="s">
        <v>16545</v>
      </c>
      <c r="P7057" s="39"/>
      <c r="Q7057" s="39" t="s">
        <v>16805</v>
      </c>
      <c r="R7057" s="109"/>
      <c r="S7057" s="102"/>
      <c r="T7057" s="102" t="s">
        <v>7789</v>
      </c>
      <c r="U7057" s="102"/>
      <c r="V7057" s="109">
        <v>8</v>
      </c>
      <c r="W7057" s="107"/>
      <c r="X7057" s="113"/>
    </row>
    <row r="7058" spans="1:24" ht="12.95" customHeight="1" x14ac:dyDescent="0.2">
      <c r="A7058" s="102">
        <v>2006</v>
      </c>
      <c r="B7058" s="102" t="s">
        <v>7318</v>
      </c>
      <c r="C7058" s="102" t="s">
        <v>14428</v>
      </c>
      <c r="D7058" s="102" t="s">
        <v>8072</v>
      </c>
      <c r="E7058" s="102">
        <v>114</v>
      </c>
      <c r="F7058" s="102" t="s">
        <v>14834</v>
      </c>
      <c r="G7058" s="105">
        <v>15180</v>
      </c>
      <c r="H7058" s="102" t="s">
        <v>10103</v>
      </c>
      <c r="I7058" s="102" t="s">
        <v>31850</v>
      </c>
      <c r="J7058" s="102" t="s">
        <v>10792</v>
      </c>
      <c r="K7058" s="102"/>
      <c r="L7058" s="111" t="s">
        <v>41585</v>
      </c>
      <c r="M7058" s="109">
        <v>2</v>
      </c>
      <c r="N7058" s="112" t="s">
        <v>18629</v>
      </c>
      <c r="O7058" s="102" t="s">
        <v>325</v>
      </c>
      <c r="P7058" s="39" t="s">
        <v>9125</v>
      </c>
      <c r="Q7058" s="39" t="s">
        <v>28429</v>
      </c>
      <c r="R7058" s="109"/>
      <c r="S7058" s="102" t="s">
        <v>11080</v>
      </c>
      <c r="T7058" s="102" t="s">
        <v>7789</v>
      </c>
      <c r="U7058" s="102" t="s">
        <v>28430</v>
      </c>
      <c r="V7058" s="109">
        <v>9</v>
      </c>
      <c r="W7058" s="107"/>
      <c r="X7058" s="113"/>
    </row>
    <row r="7059" spans="1:24" ht="12.95" customHeight="1" x14ac:dyDescent="0.2">
      <c r="A7059" s="102">
        <v>2006</v>
      </c>
      <c r="B7059" s="102" t="s">
        <v>7318</v>
      </c>
      <c r="C7059" s="102" t="s">
        <v>14428</v>
      </c>
      <c r="D7059" s="102" t="s">
        <v>8073</v>
      </c>
      <c r="E7059" s="102">
        <v>115</v>
      </c>
      <c r="F7059" s="102" t="s">
        <v>14834</v>
      </c>
      <c r="G7059" s="105">
        <v>15540</v>
      </c>
      <c r="H7059" s="102" t="s">
        <v>10103</v>
      </c>
      <c r="I7059" s="102" t="s">
        <v>31838</v>
      </c>
      <c r="J7059" s="102" t="s">
        <v>2206</v>
      </c>
      <c r="K7059" s="102"/>
      <c r="L7059" s="111" t="s">
        <v>41585</v>
      </c>
      <c r="M7059" s="109">
        <v>3</v>
      </c>
      <c r="N7059" s="112" t="s">
        <v>18630</v>
      </c>
      <c r="O7059" s="102" t="s">
        <v>16122</v>
      </c>
      <c r="P7059" s="39" t="s">
        <v>9125</v>
      </c>
      <c r="Q7059" s="39" t="s">
        <v>18163</v>
      </c>
      <c r="R7059" s="109"/>
      <c r="S7059" s="102"/>
      <c r="T7059" s="102" t="s">
        <v>7789</v>
      </c>
      <c r="U7059" s="102" t="s">
        <v>18631</v>
      </c>
      <c r="V7059" s="109">
        <v>9</v>
      </c>
      <c r="W7059" s="107"/>
      <c r="X7059" s="113"/>
    </row>
    <row r="7060" spans="1:24" ht="12.95" customHeight="1" x14ac:dyDescent="0.2">
      <c r="A7060" s="102">
        <v>2006</v>
      </c>
      <c r="B7060" s="102" t="s">
        <v>7318</v>
      </c>
      <c r="C7060" s="102" t="s">
        <v>14428</v>
      </c>
      <c r="D7060" s="102" t="s">
        <v>8602</v>
      </c>
      <c r="E7060" s="102">
        <v>116</v>
      </c>
      <c r="F7060" s="102" t="s">
        <v>14834</v>
      </c>
      <c r="G7060" s="105">
        <v>16265</v>
      </c>
      <c r="H7060" s="102" t="s">
        <v>30804</v>
      </c>
      <c r="I7060" s="102" t="s">
        <v>32863</v>
      </c>
      <c r="J7060" s="102" t="s">
        <v>3264</v>
      </c>
      <c r="K7060" s="102"/>
      <c r="L7060" s="111" t="s">
        <v>41585</v>
      </c>
      <c r="M7060" s="109">
        <v>3</v>
      </c>
      <c r="N7060" s="112" t="s">
        <v>18632</v>
      </c>
      <c r="O7060" s="102" t="s">
        <v>17527</v>
      </c>
      <c r="P7060" s="39" t="s">
        <v>3620</v>
      </c>
      <c r="Q7060" s="39" t="s">
        <v>28108</v>
      </c>
      <c r="R7060" s="109"/>
      <c r="S7060" s="102" t="s">
        <v>9435</v>
      </c>
      <c r="T7060" s="102" t="s">
        <v>7789</v>
      </c>
      <c r="U7060" s="102" t="s">
        <v>28431</v>
      </c>
      <c r="V7060" s="109">
        <v>8.5</v>
      </c>
      <c r="W7060" s="107"/>
      <c r="X7060" s="113"/>
    </row>
    <row r="7061" spans="1:24" ht="12.95" customHeight="1" x14ac:dyDescent="0.2">
      <c r="A7061" s="102">
        <v>2006</v>
      </c>
      <c r="B7061" s="102" t="s">
        <v>7318</v>
      </c>
      <c r="C7061" s="102" t="s">
        <v>14428</v>
      </c>
      <c r="D7061" s="102" t="s">
        <v>11432</v>
      </c>
      <c r="E7061" s="102">
        <v>117</v>
      </c>
      <c r="F7061" s="102" t="s">
        <v>14834</v>
      </c>
      <c r="G7061" s="105">
        <v>16276</v>
      </c>
      <c r="H7061" s="102" t="s">
        <v>10103</v>
      </c>
      <c r="I7061" s="102" t="s">
        <v>31838</v>
      </c>
      <c r="J7061" s="102" t="s">
        <v>3265</v>
      </c>
      <c r="K7061" s="102"/>
      <c r="L7061" s="111" t="s">
        <v>41585</v>
      </c>
      <c r="M7061" s="109">
        <v>3</v>
      </c>
      <c r="N7061" s="112" t="s">
        <v>18633</v>
      </c>
      <c r="O7061" s="102" t="s">
        <v>28432</v>
      </c>
      <c r="P7061" s="39"/>
      <c r="Q7061" s="39" t="s">
        <v>20730</v>
      </c>
      <c r="R7061" s="109"/>
      <c r="S7061" s="102"/>
      <c r="T7061" s="102" t="s">
        <v>7789</v>
      </c>
      <c r="U7061" s="102" t="s">
        <v>28433</v>
      </c>
      <c r="V7061" s="109">
        <v>11</v>
      </c>
      <c r="W7061" s="107"/>
      <c r="X7061" s="113"/>
    </row>
    <row r="7062" spans="1:24" ht="12.95" customHeight="1" x14ac:dyDescent="0.2">
      <c r="A7062" s="102">
        <v>2006</v>
      </c>
      <c r="B7062" s="102" t="s">
        <v>7318</v>
      </c>
      <c r="C7062" s="102" t="s">
        <v>14428</v>
      </c>
      <c r="D7062" s="102" t="s">
        <v>8603</v>
      </c>
      <c r="E7062" s="102">
        <v>118</v>
      </c>
      <c r="F7062" s="102" t="s">
        <v>14834</v>
      </c>
      <c r="G7062" s="105">
        <v>16324</v>
      </c>
      <c r="H7062" s="102" t="s">
        <v>11819</v>
      </c>
      <c r="I7062" s="102" t="s">
        <v>32032</v>
      </c>
      <c r="J7062" s="102" t="s">
        <v>11651</v>
      </c>
      <c r="K7062" s="102"/>
      <c r="L7062" s="111" t="s">
        <v>41585</v>
      </c>
      <c r="M7062" s="109">
        <v>2</v>
      </c>
      <c r="N7062" s="108" t="s">
        <v>32864</v>
      </c>
      <c r="O7062" s="102" t="s">
        <v>10189</v>
      </c>
      <c r="P7062" s="39" t="s">
        <v>162</v>
      </c>
      <c r="Q7062" s="39" t="s">
        <v>28434</v>
      </c>
      <c r="R7062" s="109"/>
      <c r="S7062" s="102"/>
      <c r="T7062" s="102" t="s">
        <v>7789</v>
      </c>
      <c r="U7062" s="102"/>
      <c r="V7062" s="109">
        <v>9</v>
      </c>
      <c r="W7062" s="107"/>
      <c r="X7062" s="113"/>
    </row>
    <row r="7063" spans="1:24" ht="12.95" customHeight="1" x14ac:dyDescent="0.2">
      <c r="A7063" s="102">
        <v>2006</v>
      </c>
      <c r="B7063" s="102" t="s">
        <v>7318</v>
      </c>
      <c r="C7063" s="102" t="s">
        <v>14428</v>
      </c>
      <c r="D7063" s="102" t="s">
        <v>8604</v>
      </c>
      <c r="E7063" s="102">
        <v>119</v>
      </c>
      <c r="F7063" s="102" t="s">
        <v>14834</v>
      </c>
      <c r="G7063" s="105">
        <v>16356</v>
      </c>
      <c r="H7063" s="102" t="s">
        <v>31838</v>
      </c>
      <c r="I7063" s="102" t="s">
        <v>30841</v>
      </c>
      <c r="J7063" s="102" t="s">
        <v>5914</v>
      </c>
      <c r="K7063" s="102"/>
      <c r="L7063" s="111" t="s">
        <v>41585</v>
      </c>
      <c r="M7063" s="109">
        <v>3</v>
      </c>
      <c r="N7063" s="112" t="s">
        <v>18634</v>
      </c>
      <c r="O7063" s="102" t="s">
        <v>20826</v>
      </c>
      <c r="P7063" s="39" t="s">
        <v>15928</v>
      </c>
      <c r="Q7063" s="39" t="s">
        <v>16725</v>
      </c>
      <c r="R7063" s="109"/>
      <c r="S7063" s="102"/>
      <c r="T7063" s="102" t="s">
        <v>7789</v>
      </c>
      <c r="U7063" s="102" t="s">
        <v>28435</v>
      </c>
      <c r="V7063" s="109">
        <v>8</v>
      </c>
      <c r="W7063" s="107"/>
      <c r="X7063" s="113"/>
    </row>
    <row r="7064" spans="1:24" ht="12.95" customHeight="1" x14ac:dyDescent="0.2">
      <c r="A7064" s="102">
        <v>2006</v>
      </c>
      <c r="B7064" s="102" t="s">
        <v>7318</v>
      </c>
      <c r="C7064" s="102" t="s">
        <v>14428</v>
      </c>
      <c r="D7064" s="102" t="s">
        <v>11433</v>
      </c>
      <c r="E7064" s="102">
        <v>120</v>
      </c>
      <c r="F7064" s="102" t="s">
        <v>14834</v>
      </c>
      <c r="G7064" s="105">
        <v>16359</v>
      </c>
      <c r="H7064" s="102" t="s">
        <v>11819</v>
      </c>
      <c r="I7064" s="102" t="s">
        <v>32007</v>
      </c>
      <c r="J7064" s="102" t="s">
        <v>11652</v>
      </c>
      <c r="K7064" s="102"/>
      <c r="L7064" s="111" t="s">
        <v>41585</v>
      </c>
      <c r="M7064" s="109">
        <v>3</v>
      </c>
      <c r="N7064" s="112" t="s">
        <v>18635</v>
      </c>
      <c r="O7064" s="102" t="s">
        <v>13460</v>
      </c>
      <c r="P7064" s="39" t="s">
        <v>13555</v>
      </c>
      <c r="Q7064" s="39" t="s">
        <v>20289</v>
      </c>
      <c r="R7064" s="109"/>
      <c r="S7064" s="102"/>
      <c r="T7064" s="102" t="s">
        <v>20542</v>
      </c>
      <c r="U7064" s="102" t="s">
        <v>28436</v>
      </c>
      <c r="V7064" s="109">
        <v>10</v>
      </c>
      <c r="W7064" s="107"/>
      <c r="X7064" s="113"/>
    </row>
    <row r="7065" spans="1:24" ht="12.95" customHeight="1" x14ac:dyDescent="0.2">
      <c r="A7065" s="102">
        <v>2006</v>
      </c>
      <c r="B7065" s="102" t="s">
        <v>7318</v>
      </c>
      <c r="C7065" s="102" t="s">
        <v>14428</v>
      </c>
      <c r="D7065" s="102" t="s">
        <v>10548</v>
      </c>
      <c r="E7065" s="102">
        <v>121</v>
      </c>
      <c r="F7065" s="102" t="s">
        <v>14834</v>
      </c>
      <c r="G7065" s="105">
        <v>16452</v>
      </c>
      <c r="H7065" s="102" t="s">
        <v>31838</v>
      </c>
      <c r="I7065" s="102" t="s">
        <v>32007</v>
      </c>
      <c r="J7065" s="102" t="s">
        <v>10139</v>
      </c>
      <c r="K7065" s="102"/>
      <c r="L7065" s="111" t="s">
        <v>41585</v>
      </c>
      <c r="M7065" s="109">
        <v>2</v>
      </c>
      <c r="N7065" s="112" t="s">
        <v>17126</v>
      </c>
      <c r="O7065" s="102" t="s">
        <v>13301</v>
      </c>
      <c r="P7065" s="39" t="s">
        <v>3620</v>
      </c>
      <c r="Q7065" s="39" t="s">
        <v>28437</v>
      </c>
      <c r="R7065" s="109"/>
      <c r="S7065" s="102"/>
      <c r="T7065" s="102" t="s">
        <v>7789</v>
      </c>
      <c r="U7065" s="102" t="s">
        <v>28438</v>
      </c>
      <c r="V7065" s="109">
        <v>10</v>
      </c>
      <c r="W7065" s="107"/>
      <c r="X7065" s="113"/>
    </row>
    <row r="7066" spans="1:24" ht="12.95" customHeight="1" x14ac:dyDescent="0.2">
      <c r="A7066" s="102">
        <v>2006</v>
      </c>
      <c r="B7066" s="102" t="s">
        <v>7318</v>
      </c>
      <c r="C7066" s="102" t="s">
        <v>14428</v>
      </c>
      <c r="D7066" s="128" t="s">
        <v>28439</v>
      </c>
      <c r="E7066" s="128">
        <v>122</v>
      </c>
      <c r="F7066" s="128" t="s">
        <v>14834</v>
      </c>
      <c r="G7066" s="142">
        <v>16096</v>
      </c>
      <c r="H7066" s="128" t="s">
        <v>10103</v>
      </c>
      <c r="I7066" s="102" t="s">
        <v>31838</v>
      </c>
      <c r="J7066" s="102" t="s">
        <v>10139</v>
      </c>
      <c r="K7066" s="128"/>
      <c r="L7066" s="111" t="s">
        <v>41585</v>
      </c>
      <c r="M7066" s="145">
        <v>0.5</v>
      </c>
      <c r="N7066" s="200" t="s">
        <v>28440</v>
      </c>
      <c r="O7066" s="128" t="s">
        <v>15959</v>
      </c>
      <c r="P7066" s="128"/>
      <c r="Q7066" s="128" t="s">
        <v>19627</v>
      </c>
      <c r="R7066" s="145"/>
      <c r="S7066" s="128"/>
      <c r="T7066" s="128" t="s">
        <v>7789</v>
      </c>
      <c r="U7066" s="128" t="s">
        <v>28362</v>
      </c>
      <c r="V7066" s="145">
        <v>5.5</v>
      </c>
      <c r="W7066" s="130"/>
      <c r="X7066" s="113"/>
    </row>
    <row r="7067" spans="1:24" ht="12.95" customHeight="1" x14ac:dyDescent="0.2">
      <c r="A7067" s="128">
        <v>2018</v>
      </c>
      <c r="B7067" s="128" t="s">
        <v>7318</v>
      </c>
      <c r="C7067" s="128" t="s">
        <v>41582</v>
      </c>
      <c r="D7067" s="111" t="s">
        <v>2218</v>
      </c>
      <c r="E7067" s="102">
        <v>27</v>
      </c>
      <c r="F7067" s="104" t="s">
        <v>14834</v>
      </c>
      <c r="G7067" s="105">
        <v>16230</v>
      </c>
      <c r="H7067" s="102" t="s">
        <v>11819</v>
      </c>
      <c r="I7067" s="102" t="s">
        <v>41587</v>
      </c>
      <c r="J7067" s="102" t="s">
        <v>2369</v>
      </c>
      <c r="K7067" s="102"/>
      <c r="L7067" s="111" t="s">
        <v>41583</v>
      </c>
      <c r="M7067" s="107">
        <v>1</v>
      </c>
      <c r="N7067" s="108" t="s">
        <v>30976</v>
      </c>
      <c r="O7067" s="102"/>
      <c r="P7067" s="39"/>
      <c r="Q7067" s="39" t="s">
        <v>20063</v>
      </c>
      <c r="R7067" s="109"/>
      <c r="S7067" s="102"/>
      <c r="T7067" s="102" t="s">
        <v>20547</v>
      </c>
      <c r="U7067" s="102" t="s">
        <v>41588</v>
      </c>
      <c r="V7067" s="109">
        <v>7</v>
      </c>
      <c r="W7067" s="107"/>
      <c r="X7067" s="113"/>
    </row>
    <row r="7068" spans="1:24" ht="12.95" customHeight="1" x14ac:dyDescent="0.2">
      <c r="A7068" s="128">
        <v>2018</v>
      </c>
      <c r="B7068" s="128" t="s">
        <v>7318</v>
      </c>
      <c r="C7068" s="128" t="s">
        <v>41582</v>
      </c>
      <c r="D7068" s="111" t="s">
        <v>6542</v>
      </c>
      <c r="E7068" s="102">
        <v>28</v>
      </c>
      <c r="F7068" s="104" t="s">
        <v>14834</v>
      </c>
      <c r="G7068" s="105">
        <v>15429</v>
      </c>
      <c r="H7068" s="102" t="s">
        <v>30977</v>
      </c>
      <c r="I7068" s="102" t="s">
        <v>30978</v>
      </c>
      <c r="J7068" s="102" t="s">
        <v>5420</v>
      </c>
      <c r="K7068" s="102"/>
      <c r="L7068" s="111" t="s">
        <v>41583</v>
      </c>
      <c r="M7068" s="107">
        <v>1</v>
      </c>
      <c r="N7068" s="108" t="s">
        <v>30979</v>
      </c>
      <c r="O7068" s="102"/>
      <c r="P7068" s="39"/>
      <c r="Q7068" s="39" t="s">
        <v>16579</v>
      </c>
      <c r="R7068" s="109"/>
      <c r="S7068" s="102"/>
      <c r="T7068" s="102" t="s">
        <v>21275</v>
      </c>
      <c r="U7068" s="102" t="s">
        <v>29364</v>
      </c>
      <c r="V7068" s="109">
        <v>7</v>
      </c>
      <c r="W7068" s="107"/>
      <c r="X7068" s="113"/>
    </row>
    <row r="7069" spans="1:24" ht="12.95" customHeight="1" x14ac:dyDescent="0.2">
      <c r="A7069" s="128">
        <v>2018</v>
      </c>
      <c r="B7069" s="128" t="s">
        <v>7318</v>
      </c>
      <c r="C7069" s="128" t="s">
        <v>41582</v>
      </c>
      <c r="D7069" s="111" t="s">
        <v>8534</v>
      </c>
      <c r="E7069" s="102">
        <v>29</v>
      </c>
      <c r="F7069" s="104" t="s">
        <v>14834</v>
      </c>
      <c r="G7069" s="105">
        <v>16229</v>
      </c>
      <c r="H7069" s="102" t="s">
        <v>41589</v>
      </c>
      <c r="I7069" s="102" t="s">
        <v>30980</v>
      </c>
      <c r="J7069" s="102" t="s">
        <v>8535</v>
      </c>
      <c r="K7069" s="102"/>
      <c r="L7069" s="111" t="s">
        <v>41583</v>
      </c>
      <c r="M7069" s="107">
        <v>1</v>
      </c>
      <c r="N7069" s="112">
        <v>22</v>
      </c>
      <c r="O7069" s="102"/>
      <c r="P7069" s="39"/>
      <c r="Q7069" s="39" t="s">
        <v>19521</v>
      </c>
      <c r="R7069" s="109"/>
      <c r="S7069" s="102"/>
      <c r="T7069" s="102" t="s">
        <v>20547</v>
      </c>
      <c r="U7069" s="102"/>
      <c r="V7069" s="109">
        <v>8</v>
      </c>
      <c r="W7069" s="107"/>
      <c r="X7069" s="113"/>
    </row>
    <row r="7070" spans="1:24" ht="12.95" customHeight="1" x14ac:dyDescent="0.2">
      <c r="A7070" s="128">
        <v>2018</v>
      </c>
      <c r="B7070" s="128" t="s">
        <v>7318</v>
      </c>
      <c r="C7070" s="128" t="s">
        <v>41582</v>
      </c>
      <c r="D7070" s="111" t="s">
        <v>8536</v>
      </c>
      <c r="E7070" s="102">
        <v>30</v>
      </c>
      <c r="F7070" s="104" t="s">
        <v>14834</v>
      </c>
      <c r="G7070" s="105">
        <v>16193</v>
      </c>
      <c r="H7070" s="102" t="s">
        <v>30710</v>
      </c>
      <c r="I7070" s="102" t="s">
        <v>11819</v>
      </c>
      <c r="J7070" s="102" t="s">
        <v>4081</v>
      </c>
      <c r="K7070" s="102"/>
      <c r="L7070" s="111" t="s">
        <v>41583</v>
      </c>
      <c r="M7070" s="107">
        <v>0.5</v>
      </c>
      <c r="N7070" s="108">
        <v>32</v>
      </c>
      <c r="O7070" s="102"/>
      <c r="P7070" s="39" t="s">
        <v>9125</v>
      </c>
      <c r="Q7070" s="39" t="s">
        <v>19627</v>
      </c>
      <c r="R7070" s="109"/>
      <c r="S7070" s="102"/>
      <c r="T7070" s="102" t="s">
        <v>7789</v>
      </c>
      <c r="U7070" s="102" t="s">
        <v>16986</v>
      </c>
      <c r="V7070" s="109">
        <v>7</v>
      </c>
      <c r="W7070" s="107"/>
      <c r="X7070" s="113"/>
    </row>
    <row r="7071" spans="1:24" ht="12.95" customHeight="1" x14ac:dyDescent="0.2">
      <c r="A7071" s="128">
        <v>2018</v>
      </c>
      <c r="B7071" s="128" t="s">
        <v>7318</v>
      </c>
      <c r="C7071" s="128" t="s">
        <v>41582</v>
      </c>
      <c r="D7071" s="111" t="s">
        <v>14835</v>
      </c>
      <c r="E7071" s="102">
        <v>31</v>
      </c>
      <c r="F7071" s="104" t="s">
        <v>14834</v>
      </c>
      <c r="G7071" s="105">
        <v>16296</v>
      </c>
      <c r="H7071" s="102" t="s">
        <v>30981</v>
      </c>
      <c r="I7071" s="102" t="s">
        <v>11819</v>
      </c>
      <c r="J7071" s="102" t="s">
        <v>10218</v>
      </c>
      <c r="K7071" s="102"/>
      <c r="L7071" s="111" t="s">
        <v>41583</v>
      </c>
      <c r="M7071" s="107">
        <v>0.5</v>
      </c>
      <c r="N7071" s="108">
        <v>20</v>
      </c>
      <c r="O7071" s="102"/>
      <c r="P7071" s="39"/>
      <c r="Q7071" s="39" t="s">
        <v>16869</v>
      </c>
      <c r="R7071" s="109"/>
      <c r="S7071" s="102" t="s">
        <v>8315</v>
      </c>
      <c r="T7071" s="102" t="s">
        <v>7789</v>
      </c>
      <c r="U7071" s="102" t="s">
        <v>41590</v>
      </c>
      <c r="V7071" s="109">
        <v>7.5</v>
      </c>
      <c r="W7071" s="107"/>
      <c r="X7071" s="113"/>
    </row>
    <row r="7072" spans="1:24" ht="12.95" customHeight="1" x14ac:dyDescent="0.2">
      <c r="A7072" s="128">
        <v>2018</v>
      </c>
      <c r="B7072" s="128" t="s">
        <v>7318</v>
      </c>
      <c r="C7072" s="128" t="s">
        <v>41582</v>
      </c>
      <c r="D7072" s="111" t="s">
        <v>9622</v>
      </c>
      <c r="E7072" s="102">
        <v>32</v>
      </c>
      <c r="F7072" s="104" t="s">
        <v>14834</v>
      </c>
      <c r="G7072" s="105">
        <v>16072</v>
      </c>
      <c r="H7072" s="102" t="s">
        <v>30710</v>
      </c>
      <c r="I7072" s="102" t="s">
        <v>30982</v>
      </c>
      <c r="J7072" s="102" t="s">
        <v>20792</v>
      </c>
      <c r="K7072" s="102"/>
      <c r="L7072" s="111" t="s">
        <v>41583</v>
      </c>
      <c r="M7072" s="107">
        <v>1</v>
      </c>
      <c r="N7072" s="108" t="s">
        <v>30983</v>
      </c>
      <c r="O7072" s="102"/>
      <c r="P7072" s="39"/>
      <c r="Q7072" s="39" t="s">
        <v>20793</v>
      </c>
      <c r="R7072" s="109"/>
      <c r="S7072" s="102"/>
      <c r="T7072" s="102" t="s">
        <v>7789</v>
      </c>
      <c r="U7072" s="102" t="s">
        <v>16986</v>
      </c>
      <c r="V7072" s="109">
        <v>8</v>
      </c>
      <c r="W7072" s="107"/>
      <c r="X7072" s="113"/>
    </row>
    <row r="7073" spans="1:24" ht="12.95" customHeight="1" x14ac:dyDescent="0.2">
      <c r="A7073" s="128">
        <v>2018</v>
      </c>
      <c r="B7073" s="128" t="s">
        <v>7318</v>
      </c>
      <c r="C7073" s="128" t="s">
        <v>41582</v>
      </c>
      <c r="D7073" s="111" t="s">
        <v>7784</v>
      </c>
      <c r="E7073" s="102">
        <v>33</v>
      </c>
      <c r="F7073" s="104" t="s">
        <v>14834</v>
      </c>
      <c r="G7073" s="105">
        <v>16301</v>
      </c>
      <c r="H7073" s="102" t="s">
        <v>41591</v>
      </c>
      <c r="I7073" s="102" t="s">
        <v>30984</v>
      </c>
      <c r="J7073" s="102" t="s">
        <v>7785</v>
      </c>
      <c r="K7073" s="102"/>
      <c r="L7073" s="111" t="s">
        <v>41583</v>
      </c>
      <c r="M7073" s="107">
        <v>3</v>
      </c>
      <c r="N7073" s="112" t="s">
        <v>30985</v>
      </c>
      <c r="O7073" s="102"/>
      <c r="P7073" s="39" t="s">
        <v>9125</v>
      </c>
      <c r="Q7073" s="39" t="s">
        <v>20794</v>
      </c>
      <c r="R7073" s="109"/>
      <c r="S7073" s="102"/>
      <c r="T7073" s="102" t="s">
        <v>20542</v>
      </c>
      <c r="U7073" s="102" t="s">
        <v>20795</v>
      </c>
      <c r="V7073" s="109">
        <v>7.5</v>
      </c>
      <c r="W7073" s="107" t="s">
        <v>7338</v>
      </c>
      <c r="X7073" s="113"/>
    </row>
    <row r="7074" spans="1:24" ht="12.95" customHeight="1" x14ac:dyDescent="0.2">
      <c r="A7074" s="128">
        <v>2018</v>
      </c>
      <c r="B7074" s="128" t="s">
        <v>7318</v>
      </c>
      <c r="C7074" s="128" t="s">
        <v>41582</v>
      </c>
      <c r="D7074" s="111" t="s">
        <v>7928</v>
      </c>
      <c r="E7074" s="102">
        <v>34</v>
      </c>
      <c r="F7074" s="104" t="s">
        <v>14834</v>
      </c>
      <c r="G7074" s="105">
        <v>16247</v>
      </c>
      <c r="H7074" s="102" t="s">
        <v>30804</v>
      </c>
      <c r="I7074" s="102" t="s">
        <v>11819</v>
      </c>
      <c r="J7074" s="102" t="s">
        <v>7929</v>
      </c>
      <c r="K7074" s="102"/>
      <c r="L7074" s="111" t="s">
        <v>41583</v>
      </c>
      <c r="M7074" s="107">
        <v>2</v>
      </c>
      <c r="N7074" s="112" t="s">
        <v>16703</v>
      </c>
      <c r="O7074" s="102" t="s">
        <v>9160</v>
      </c>
      <c r="P7074" s="39" t="s">
        <v>16905</v>
      </c>
      <c r="Q7074" s="39" t="s">
        <v>17750</v>
      </c>
      <c r="R7074" s="109"/>
      <c r="S7074" s="102" t="s">
        <v>8315</v>
      </c>
      <c r="T7074" s="102" t="s">
        <v>7789</v>
      </c>
      <c r="U7074" s="102" t="s">
        <v>13334</v>
      </c>
      <c r="V7074" s="109">
        <v>10</v>
      </c>
      <c r="W7074" s="107"/>
      <c r="X7074" s="113"/>
    </row>
    <row r="7075" spans="1:24" ht="12.95" customHeight="1" x14ac:dyDescent="0.2">
      <c r="A7075" s="128">
        <v>2018</v>
      </c>
      <c r="B7075" s="128" t="s">
        <v>7318</v>
      </c>
      <c r="C7075" s="128" t="s">
        <v>41582</v>
      </c>
      <c r="D7075" s="111" t="s">
        <v>7925</v>
      </c>
      <c r="E7075" s="102">
        <v>111</v>
      </c>
      <c r="F7075" s="102" t="s">
        <v>14834</v>
      </c>
      <c r="G7075" s="105">
        <v>15079</v>
      </c>
      <c r="H7075" s="102" t="s">
        <v>32860</v>
      </c>
      <c r="I7075" s="102" t="s">
        <v>31838</v>
      </c>
      <c r="J7075" s="102" t="s">
        <v>5890</v>
      </c>
      <c r="K7075" s="102"/>
      <c r="L7075" s="111" t="s">
        <v>41586</v>
      </c>
      <c r="M7075" s="109">
        <v>2</v>
      </c>
      <c r="N7075" s="112" t="s">
        <v>18628</v>
      </c>
      <c r="O7075" s="102" t="s">
        <v>325</v>
      </c>
      <c r="P7075" s="39" t="s">
        <v>15889</v>
      </c>
      <c r="Q7075" s="39" t="s">
        <v>20904</v>
      </c>
      <c r="R7075" s="109"/>
      <c r="S7075" s="102"/>
      <c r="T7075" s="102" t="s">
        <v>20542</v>
      </c>
      <c r="U7075" s="102" t="s">
        <v>28427</v>
      </c>
      <c r="V7075" s="109">
        <v>10</v>
      </c>
      <c r="W7075" s="130"/>
      <c r="X7075" s="113"/>
    </row>
    <row r="7076" spans="1:24" ht="12.95" customHeight="1" x14ac:dyDescent="0.2">
      <c r="A7076" s="128">
        <v>2018</v>
      </c>
      <c r="B7076" s="128" t="s">
        <v>7318</v>
      </c>
      <c r="C7076" s="128" t="s">
        <v>41582</v>
      </c>
      <c r="D7076" s="111" t="s">
        <v>8070</v>
      </c>
      <c r="E7076" s="102">
        <v>112</v>
      </c>
      <c r="F7076" s="102" t="s">
        <v>14834</v>
      </c>
      <c r="G7076" s="105">
        <v>15079</v>
      </c>
      <c r="H7076" s="102" t="s">
        <v>41592</v>
      </c>
      <c r="I7076" s="102" t="s">
        <v>31838</v>
      </c>
      <c r="J7076" s="102" t="s">
        <v>8873</v>
      </c>
      <c r="K7076" s="102"/>
      <c r="L7076" s="111" t="s">
        <v>41586</v>
      </c>
      <c r="M7076" s="109">
        <v>0.5</v>
      </c>
      <c r="N7076" s="108">
        <v>50</v>
      </c>
      <c r="O7076" s="102" t="s">
        <v>12252</v>
      </c>
      <c r="P7076" s="39"/>
      <c r="Q7076" s="39" t="s">
        <v>28428</v>
      </c>
      <c r="R7076" s="109"/>
      <c r="S7076" s="102"/>
      <c r="T7076" s="102" t="s">
        <v>20542</v>
      </c>
      <c r="U7076" s="102" t="s">
        <v>21268</v>
      </c>
      <c r="V7076" s="109">
        <v>6</v>
      </c>
      <c r="W7076" s="130"/>
      <c r="X7076" s="113"/>
    </row>
    <row r="7077" spans="1:24" ht="12.95" customHeight="1" x14ac:dyDescent="0.2">
      <c r="A7077" s="128">
        <v>2018</v>
      </c>
      <c r="B7077" s="128" t="s">
        <v>7318</v>
      </c>
      <c r="C7077" s="128" t="s">
        <v>41582</v>
      </c>
      <c r="D7077" s="111" t="s">
        <v>8071</v>
      </c>
      <c r="E7077" s="102">
        <v>113</v>
      </c>
      <c r="F7077" s="102" t="s">
        <v>14834</v>
      </c>
      <c r="G7077" s="105">
        <v>15162</v>
      </c>
      <c r="H7077" s="102" t="s">
        <v>10103</v>
      </c>
      <c r="I7077" s="102" t="s">
        <v>30841</v>
      </c>
      <c r="J7077" s="102" t="s">
        <v>10791</v>
      </c>
      <c r="K7077" s="102"/>
      <c r="L7077" s="111" t="s">
        <v>41586</v>
      </c>
      <c r="M7077" s="109">
        <v>1</v>
      </c>
      <c r="N7077" s="108" t="s">
        <v>32862</v>
      </c>
      <c r="O7077" s="102" t="s">
        <v>16545</v>
      </c>
      <c r="P7077" s="39"/>
      <c r="Q7077" s="39" t="s">
        <v>16805</v>
      </c>
      <c r="R7077" s="109"/>
      <c r="S7077" s="102"/>
      <c r="T7077" s="102" t="s">
        <v>7789</v>
      </c>
      <c r="U7077" s="102"/>
      <c r="V7077" s="109">
        <v>8</v>
      </c>
      <c r="W7077" s="130"/>
      <c r="X7077" s="113"/>
    </row>
    <row r="7078" spans="1:24" ht="12.95" customHeight="1" x14ac:dyDescent="0.2">
      <c r="A7078" s="128">
        <v>2018</v>
      </c>
      <c r="B7078" s="128" t="s">
        <v>7318</v>
      </c>
      <c r="C7078" s="128" t="s">
        <v>41582</v>
      </c>
      <c r="D7078" s="111" t="s">
        <v>8072</v>
      </c>
      <c r="E7078" s="102">
        <v>114</v>
      </c>
      <c r="F7078" s="102" t="s">
        <v>14834</v>
      </c>
      <c r="G7078" s="105">
        <v>15180</v>
      </c>
      <c r="H7078" s="102" t="s">
        <v>10103</v>
      </c>
      <c r="I7078" s="102" t="s">
        <v>31850</v>
      </c>
      <c r="J7078" s="102" t="s">
        <v>10792</v>
      </c>
      <c r="K7078" s="102"/>
      <c r="L7078" s="111" t="s">
        <v>41586</v>
      </c>
      <c r="M7078" s="109">
        <v>2</v>
      </c>
      <c r="N7078" s="112" t="s">
        <v>18629</v>
      </c>
      <c r="O7078" s="102" t="s">
        <v>13460</v>
      </c>
      <c r="P7078" s="39" t="s">
        <v>162</v>
      </c>
      <c r="Q7078" s="39" t="s">
        <v>20274</v>
      </c>
      <c r="R7078" s="109"/>
      <c r="S7078" s="102" t="s">
        <v>11080</v>
      </c>
      <c r="T7078" s="102" t="s">
        <v>7789</v>
      </c>
      <c r="U7078" s="102" t="s">
        <v>41593</v>
      </c>
      <c r="V7078" s="109">
        <v>9</v>
      </c>
      <c r="W7078" s="130"/>
      <c r="X7078" s="113"/>
    </row>
    <row r="7079" spans="1:24" ht="12.95" customHeight="1" x14ac:dyDescent="0.2">
      <c r="A7079" s="128">
        <v>2018</v>
      </c>
      <c r="B7079" s="128" t="s">
        <v>7318</v>
      </c>
      <c r="C7079" s="128" t="s">
        <v>41582</v>
      </c>
      <c r="D7079" s="111" t="s">
        <v>8073</v>
      </c>
      <c r="E7079" s="102">
        <v>115</v>
      </c>
      <c r="F7079" s="102" t="s">
        <v>14834</v>
      </c>
      <c r="G7079" s="105">
        <v>15540</v>
      </c>
      <c r="H7079" s="102" t="s">
        <v>10103</v>
      </c>
      <c r="I7079" s="102" t="s">
        <v>31838</v>
      </c>
      <c r="J7079" s="102" t="s">
        <v>2206</v>
      </c>
      <c r="K7079" s="102"/>
      <c r="L7079" s="111" t="s">
        <v>41586</v>
      </c>
      <c r="M7079" s="109">
        <v>3</v>
      </c>
      <c r="N7079" s="112" t="s">
        <v>18630</v>
      </c>
      <c r="O7079" s="102" t="s">
        <v>16122</v>
      </c>
      <c r="P7079" s="39" t="s">
        <v>9125</v>
      </c>
      <c r="Q7079" s="39" t="s">
        <v>18163</v>
      </c>
      <c r="R7079" s="109"/>
      <c r="S7079" s="102"/>
      <c r="T7079" s="102" t="s">
        <v>7789</v>
      </c>
      <c r="U7079" s="102" t="s">
        <v>41594</v>
      </c>
      <c r="V7079" s="109">
        <v>9</v>
      </c>
      <c r="W7079" s="130"/>
      <c r="X7079" s="113"/>
    </row>
    <row r="7080" spans="1:24" ht="12.95" customHeight="1" x14ac:dyDescent="0.2">
      <c r="A7080" s="128">
        <v>2018</v>
      </c>
      <c r="B7080" s="128" t="s">
        <v>7318</v>
      </c>
      <c r="C7080" s="128" t="s">
        <v>41582</v>
      </c>
      <c r="D7080" s="111" t="s">
        <v>8602</v>
      </c>
      <c r="E7080" s="102">
        <v>116</v>
      </c>
      <c r="F7080" s="102" t="s">
        <v>14834</v>
      </c>
      <c r="G7080" s="105">
        <v>16265</v>
      </c>
      <c r="H7080" s="102" t="s">
        <v>30804</v>
      </c>
      <c r="I7080" s="102" t="s">
        <v>32863</v>
      </c>
      <c r="J7080" s="102" t="s">
        <v>3264</v>
      </c>
      <c r="K7080" s="102"/>
      <c r="L7080" s="111" t="s">
        <v>41586</v>
      </c>
      <c r="M7080" s="109">
        <v>3</v>
      </c>
      <c r="N7080" s="112" t="s">
        <v>18632</v>
      </c>
      <c r="O7080" s="102" t="s">
        <v>16831</v>
      </c>
      <c r="P7080" s="39"/>
      <c r="Q7080" s="39" t="s">
        <v>21551</v>
      </c>
      <c r="R7080" s="109"/>
      <c r="S7080" s="102" t="s">
        <v>8315</v>
      </c>
      <c r="T7080" s="102" t="s">
        <v>7789</v>
      </c>
      <c r="U7080" s="102" t="s">
        <v>41595</v>
      </c>
      <c r="V7080" s="109">
        <v>8.5</v>
      </c>
      <c r="W7080" s="130"/>
      <c r="X7080" s="113"/>
    </row>
    <row r="7081" spans="1:24" ht="12.95" customHeight="1" x14ac:dyDescent="0.2">
      <c r="A7081" s="128">
        <v>2018</v>
      </c>
      <c r="B7081" s="128" t="s">
        <v>7318</v>
      </c>
      <c r="C7081" s="128" t="s">
        <v>41582</v>
      </c>
      <c r="D7081" s="111" t="s">
        <v>11432</v>
      </c>
      <c r="E7081" s="102">
        <v>117</v>
      </c>
      <c r="F7081" s="102" t="s">
        <v>14834</v>
      </c>
      <c r="G7081" s="105">
        <v>16276</v>
      </c>
      <c r="H7081" s="102" t="s">
        <v>10103</v>
      </c>
      <c r="I7081" s="102" t="s">
        <v>31838</v>
      </c>
      <c r="J7081" s="102" t="s">
        <v>3265</v>
      </c>
      <c r="K7081" s="102"/>
      <c r="L7081" s="111" t="s">
        <v>41586</v>
      </c>
      <c r="M7081" s="109">
        <v>3</v>
      </c>
      <c r="N7081" s="112" t="s">
        <v>18633</v>
      </c>
      <c r="O7081" s="102" t="s">
        <v>41596</v>
      </c>
      <c r="P7081" s="39"/>
      <c r="Q7081" s="39" t="s">
        <v>20730</v>
      </c>
      <c r="R7081" s="109"/>
      <c r="S7081" s="102"/>
      <c r="T7081" s="102" t="s">
        <v>7789</v>
      </c>
      <c r="U7081" s="102" t="s">
        <v>28433</v>
      </c>
      <c r="V7081" s="109">
        <v>11</v>
      </c>
      <c r="W7081" s="130"/>
      <c r="X7081" s="113"/>
    </row>
    <row r="7082" spans="1:24" ht="12.95" customHeight="1" x14ac:dyDescent="0.2">
      <c r="A7082" s="128">
        <v>2018</v>
      </c>
      <c r="B7082" s="128" t="s">
        <v>7318</v>
      </c>
      <c r="C7082" s="128" t="s">
        <v>41582</v>
      </c>
      <c r="D7082" s="111" t="s">
        <v>8603</v>
      </c>
      <c r="E7082" s="102">
        <v>118</v>
      </c>
      <c r="F7082" s="102" t="s">
        <v>14834</v>
      </c>
      <c r="G7082" s="105">
        <v>16324</v>
      </c>
      <c r="H7082" s="102" t="s">
        <v>11819</v>
      </c>
      <c r="I7082" s="102" t="s">
        <v>32032</v>
      </c>
      <c r="J7082" s="102" t="s">
        <v>11651</v>
      </c>
      <c r="K7082" s="102"/>
      <c r="L7082" s="111" t="s">
        <v>41586</v>
      </c>
      <c r="M7082" s="109">
        <v>2</v>
      </c>
      <c r="N7082" s="108" t="s">
        <v>32864</v>
      </c>
      <c r="O7082" s="102" t="s">
        <v>10189</v>
      </c>
      <c r="P7082" s="39" t="s">
        <v>162</v>
      </c>
      <c r="Q7082" s="39" t="s">
        <v>28434</v>
      </c>
      <c r="R7082" s="109"/>
      <c r="S7082" s="102"/>
      <c r="T7082" s="102" t="s">
        <v>7789</v>
      </c>
      <c r="U7082" s="102" t="s">
        <v>41597</v>
      </c>
      <c r="V7082" s="109">
        <v>9</v>
      </c>
      <c r="W7082" s="130"/>
      <c r="X7082" s="113"/>
    </row>
    <row r="7083" spans="1:24" ht="12.95" customHeight="1" x14ac:dyDescent="0.2">
      <c r="A7083" s="128">
        <v>2018</v>
      </c>
      <c r="B7083" s="128" t="s">
        <v>7318</v>
      </c>
      <c r="C7083" s="128" t="s">
        <v>41582</v>
      </c>
      <c r="D7083" s="111" t="s">
        <v>8604</v>
      </c>
      <c r="E7083" s="102">
        <v>119</v>
      </c>
      <c r="F7083" s="102" t="s">
        <v>14834</v>
      </c>
      <c r="G7083" s="105">
        <v>16356</v>
      </c>
      <c r="H7083" s="102" t="s">
        <v>31838</v>
      </c>
      <c r="I7083" s="102" t="s">
        <v>30841</v>
      </c>
      <c r="J7083" s="102" t="s">
        <v>5914</v>
      </c>
      <c r="K7083" s="102"/>
      <c r="L7083" s="111" t="s">
        <v>41586</v>
      </c>
      <c r="M7083" s="109">
        <v>3</v>
      </c>
      <c r="N7083" s="112" t="s">
        <v>18634</v>
      </c>
      <c r="O7083" s="102" t="s">
        <v>17446</v>
      </c>
      <c r="P7083" s="39" t="s">
        <v>15928</v>
      </c>
      <c r="Q7083" s="39" t="s">
        <v>16548</v>
      </c>
      <c r="R7083" s="109"/>
      <c r="S7083" s="102"/>
      <c r="T7083" s="102" t="s">
        <v>7789</v>
      </c>
      <c r="U7083" s="102" t="s">
        <v>41598</v>
      </c>
      <c r="V7083" s="109">
        <v>8</v>
      </c>
      <c r="W7083" s="130"/>
      <c r="X7083" s="113"/>
    </row>
    <row r="7084" spans="1:24" ht="12.95" customHeight="1" x14ac:dyDescent="0.2">
      <c r="A7084" s="128">
        <v>2018</v>
      </c>
      <c r="B7084" s="128" t="s">
        <v>7318</v>
      </c>
      <c r="C7084" s="128" t="s">
        <v>41582</v>
      </c>
      <c r="D7084" s="111" t="s">
        <v>11433</v>
      </c>
      <c r="E7084" s="102">
        <v>120</v>
      </c>
      <c r="F7084" s="102" t="s">
        <v>14834</v>
      </c>
      <c r="G7084" s="105">
        <v>16359</v>
      </c>
      <c r="H7084" s="102" t="s">
        <v>4890</v>
      </c>
      <c r="I7084" s="102" t="s">
        <v>32007</v>
      </c>
      <c r="J7084" s="102" t="s">
        <v>11652</v>
      </c>
      <c r="K7084" s="102"/>
      <c r="L7084" s="111" t="s">
        <v>41586</v>
      </c>
      <c r="M7084" s="109">
        <v>3</v>
      </c>
      <c r="N7084" s="112" t="s">
        <v>18635</v>
      </c>
      <c r="O7084" s="102" t="s">
        <v>13460</v>
      </c>
      <c r="P7084" s="39" t="s">
        <v>13555</v>
      </c>
      <c r="Q7084" s="39" t="s">
        <v>20490</v>
      </c>
      <c r="R7084" s="109"/>
      <c r="S7084" s="102" t="s">
        <v>8315</v>
      </c>
      <c r="T7084" s="102" t="s">
        <v>20542</v>
      </c>
      <c r="U7084" s="102" t="s">
        <v>28436</v>
      </c>
      <c r="V7084" s="109">
        <v>10</v>
      </c>
      <c r="W7084" s="130"/>
      <c r="X7084" s="113"/>
    </row>
    <row r="7085" spans="1:24" ht="12.95" customHeight="1" x14ac:dyDescent="0.2">
      <c r="A7085" s="128">
        <v>2018</v>
      </c>
      <c r="B7085" s="128" t="s">
        <v>7318</v>
      </c>
      <c r="C7085" s="128" t="s">
        <v>41582</v>
      </c>
      <c r="D7085" s="111" t="s">
        <v>10548</v>
      </c>
      <c r="E7085" s="102">
        <v>121</v>
      </c>
      <c r="F7085" s="102" t="s">
        <v>14834</v>
      </c>
      <c r="G7085" s="105">
        <v>16452</v>
      </c>
      <c r="H7085" s="102" t="s">
        <v>31838</v>
      </c>
      <c r="I7085" s="102" t="s">
        <v>32007</v>
      </c>
      <c r="J7085" s="102" t="s">
        <v>10139</v>
      </c>
      <c r="K7085" s="102"/>
      <c r="L7085" s="111" t="s">
        <v>41586</v>
      </c>
      <c r="M7085" s="109">
        <v>2</v>
      </c>
      <c r="N7085" s="112" t="s">
        <v>17126</v>
      </c>
      <c r="O7085" s="102" t="s">
        <v>8076</v>
      </c>
      <c r="P7085" s="39" t="s">
        <v>3620</v>
      </c>
      <c r="Q7085" s="39" t="s">
        <v>41599</v>
      </c>
      <c r="R7085" s="109"/>
      <c r="S7085" s="102"/>
      <c r="T7085" s="102" t="s">
        <v>7789</v>
      </c>
      <c r="U7085" s="102" t="s">
        <v>41600</v>
      </c>
      <c r="V7085" s="109">
        <v>10</v>
      </c>
      <c r="W7085" s="130"/>
      <c r="X7085" s="113"/>
    </row>
    <row r="7086" spans="1:24" ht="12.95" customHeight="1" x14ac:dyDescent="0.2">
      <c r="A7086" s="128">
        <v>2018</v>
      </c>
      <c r="B7086" s="128" t="s">
        <v>7318</v>
      </c>
      <c r="C7086" s="128" t="s">
        <v>41582</v>
      </c>
      <c r="D7086" s="143" t="s">
        <v>28439</v>
      </c>
      <c r="E7086" s="128">
        <v>122</v>
      </c>
      <c r="F7086" s="128" t="s">
        <v>14834</v>
      </c>
      <c r="G7086" s="142">
        <v>16096</v>
      </c>
      <c r="H7086" s="128" t="s">
        <v>10103</v>
      </c>
      <c r="I7086" s="102" t="s">
        <v>31838</v>
      </c>
      <c r="J7086" s="102" t="s">
        <v>10139</v>
      </c>
      <c r="K7086" s="128"/>
      <c r="L7086" s="111" t="s">
        <v>41586</v>
      </c>
      <c r="M7086" s="145">
        <v>0.5</v>
      </c>
      <c r="N7086" s="200">
        <v>51</v>
      </c>
      <c r="O7086" s="128" t="s">
        <v>15959</v>
      </c>
      <c r="P7086" s="128"/>
      <c r="Q7086" s="128" t="s">
        <v>16520</v>
      </c>
      <c r="R7086" s="145"/>
      <c r="S7086" s="128"/>
      <c r="T7086" s="128" t="s">
        <v>7789</v>
      </c>
      <c r="U7086" s="128" t="s">
        <v>41601</v>
      </c>
      <c r="V7086" s="145">
        <v>5.5</v>
      </c>
      <c r="W7086" s="130"/>
      <c r="X7086" s="113"/>
    </row>
    <row r="7087" spans="1:24" ht="12.95" customHeight="1" x14ac:dyDescent="0.2">
      <c r="A7087" s="128">
        <v>2018</v>
      </c>
      <c r="B7087" s="128" t="s">
        <v>7318</v>
      </c>
      <c r="C7087" s="128" t="s">
        <v>41582</v>
      </c>
      <c r="D7087" s="143" t="s">
        <v>8024</v>
      </c>
      <c r="E7087" s="128">
        <v>219</v>
      </c>
      <c r="F7087" s="128" t="s">
        <v>14834</v>
      </c>
      <c r="G7087" s="142">
        <v>15079</v>
      </c>
      <c r="H7087" s="102" t="s">
        <v>31175</v>
      </c>
      <c r="I7087" s="102" t="s">
        <v>31843</v>
      </c>
      <c r="J7087" s="128" t="s">
        <v>41602</v>
      </c>
      <c r="K7087" s="128"/>
      <c r="L7087" s="143" t="s">
        <v>41605</v>
      </c>
      <c r="M7087" s="145">
        <v>1</v>
      </c>
      <c r="N7087" s="144">
        <v>24</v>
      </c>
      <c r="O7087" s="128" t="s">
        <v>3620</v>
      </c>
      <c r="P7087" s="128" t="s">
        <v>9125</v>
      </c>
      <c r="Q7087" s="128" t="s">
        <v>19627</v>
      </c>
      <c r="R7087" s="145"/>
      <c r="S7087" s="128"/>
      <c r="T7087" s="128" t="s">
        <v>20542</v>
      </c>
      <c r="U7087" s="128" t="s">
        <v>28320</v>
      </c>
      <c r="V7087" s="145">
        <v>8</v>
      </c>
      <c r="W7087" s="130"/>
      <c r="X7087" s="113"/>
    </row>
    <row r="7088" spans="1:24" ht="12.95" customHeight="1" x14ac:dyDescent="0.2">
      <c r="A7088" s="128">
        <v>2018</v>
      </c>
      <c r="B7088" s="128" t="s">
        <v>7318</v>
      </c>
      <c r="C7088" s="128" t="s">
        <v>41582</v>
      </c>
      <c r="D7088" s="143" t="s">
        <v>15965</v>
      </c>
      <c r="E7088" s="128">
        <v>220</v>
      </c>
      <c r="F7088" s="128" t="s">
        <v>14834</v>
      </c>
      <c r="G7088" s="142">
        <v>15241</v>
      </c>
      <c r="H7088" s="102" t="s">
        <v>30841</v>
      </c>
      <c r="I7088" s="128" t="s">
        <v>11052</v>
      </c>
      <c r="J7088" s="128" t="s">
        <v>2771</v>
      </c>
      <c r="K7088" s="128"/>
      <c r="L7088" s="143" t="s">
        <v>41608</v>
      </c>
      <c r="M7088" s="145">
        <v>2</v>
      </c>
      <c r="N7088" s="144" t="s">
        <v>16535</v>
      </c>
      <c r="O7088" s="128"/>
      <c r="P7088" s="128" t="s">
        <v>13301</v>
      </c>
      <c r="Q7088" s="128" t="s">
        <v>16805</v>
      </c>
      <c r="R7088" s="145"/>
      <c r="S7088" s="128" t="s">
        <v>8315</v>
      </c>
      <c r="T7088" s="128" t="s">
        <v>7789</v>
      </c>
      <c r="U7088" s="128"/>
      <c r="V7088" s="145">
        <v>7</v>
      </c>
      <c r="W7088" s="130"/>
      <c r="X7088" s="113"/>
    </row>
    <row r="7089" spans="1:24" ht="12.95" customHeight="1" x14ac:dyDescent="0.2">
      <c r="A7089" s="128">
        <v>2018</v>
      </c>
      <c r="B7089" s="128" t="s">
        <v>7318</v>
      </c>
      <c r="C7089" s="128" t="s">
        <v>41582</v>
      </c>
      <c r="D7089" s="143" t="s">
        <v>6255</v>
      </c>
      <c r="E7089" s="128">
        <v>221</v>
      </c>
      <c r="F7089" s="128" t="s">
        <v>14834</v>
      </c>
      <c r="G7089" s="142">
        <v>15521</v>
      </c>
      <c r="H7089" s="128" t="s">
        <v>10103</v>
      </c>
      <c r="I7089" s="102" t="s">
        <v>41603</v>
      </c>
      <c r="J7089" s="128" t="s">
        <v>6256</v>
      </c>
      <c r="K7089" s="128"/>
      <c r="L7089" s="143" t="s">
        <v>41606</v>
      </c>
      <c r="M7089" s="145">
        <v>1</v>
      </c>
      <c r="N7089" s="144" t="s">
        <v>199</v>
      </c>
      <c r="O7089" s="128" t="s">
        <v>3620</v>
      </c>
      <c r="P7089" s="128" t="s">
        <v>15922</v>
      </c>
      <c r="Q7089" s="128" t="s">
        <v>19671</v>
      </c>
      <c r="R7089" s="145"/>
      <c r="S7089" s="128"/>
      <c r="T7089" s="128" t="s">
        <v>7789</v>
      </c>
      <c r="U7089" s="128" t="s">
        <v>41604</v>
      </c>
      <c r="V7089" s="145">
        <v>6.5</v>
      </c>
      <c r="W7089" s="130"/>
      <c r="X7089" s="113"/>
    </row>
    <row r="7090" spans="1:24" ht="12.95" customHeight="1" x14ac:dyDescent="0.2">
      <c r="A7090" s="128">
        <v>2018</v>
      </c>
      <c r="B7090" s="128" t="s">
        <v>7318</v>
      </c>
      <c r="C7090" s="128" t="s">
        <v>41582</v>
      </c>
      <c r="D7090" s="143" t="s">
        <v>3128</v>
      </c>
      <c r="E7090" s="128">
        <v>222</v>
      </c>
      <c r="F7090" s="128" t="s">
        <v>14834</v>
      </c>
      <c r="G7090" s="142">
        <v>15691</v>
      </c>
      <c r="H7090" s="102" t="s">
        <v>41603</v>
      </c>
      <c r="I7090" s="128" t="s">
        <v>10103</v>
      </c>
      <c r="J7090" s="128" t="s">
        <v>41160</v>
      </c>
      <c r="K7090" s="128"/>
      <c r="L7090" s="143" t="s">
        <v>41607</v>
      </c>
      <c r="M7090" s="145">
        <v>1</v>
      </c>
      <c r="N7090" s="108" t="s">
        <v>32862</v>
      </c>
      <c r="O7090" s="128" t="s">
        <v>12721</v>
      </c>
      <c r="P7090" s="128" t="s">
        <v>15928</v>
      </c>
      <c r="Q7090" s="128" t="s">
        <v>19484</v>
      </c>
      <c r="R7090" s="145"/>
      <c r="S7090" s="128" t="s">
        <v>8315</v>
      </c>
      <c r="T7090" s="128" t="s">
        <v>7789</v>
      </c>
      <c r="U7090" s="128" t="s">
        <v>41609</v>
      </c>
      <c r="V7090" s="145">
        <v>6.5</v>
      </c>
      <c r="W7090" s="130"/>
      <c r="X7090" s="113"/>
    </row>
    <row r="7091" spans="1:24" ht="12.95" customHeight="1" x14ac:dyDescent="0.2">
      <c r="A7091" s="128">
        <v>2018</v>
      </c>
      <c r="B7091" s="128" t="s">
        <v>7318</v>
      </c>
      <c r="C7091" s="128" t="s">
        <v>41582</v>
      </c>
      <c r="D7091" s="143" t="s">
        <v>41610</v>
      </c>
      <c r="E7091" s="128">
        <v>223</v>
      </c>
      <c r="F7091" s="128" t="s">
        <v>14834</v>
      </c>
      <c r="G7091" s="142">
        <v>15695</v>
      </c>
      <c r="H7091" s="102" t="s">
        <v>30841</v>
      </c>
      <c r="I7091" s="128" t="s">
        <v>10103</v>
      </c>
      <c r="J7091" s="128" t="s">
        <v>41611</v>
      </c>
      <c r="K7091" s="128"/>
      <c r="L7091" s="143" t="s">
        <v>41612</v>
      </c>
      <c r="M7091" s="145">
        <v>3</v>
      </c>
      <c r="N7091" s="144" t="s">
        <v>18560</v>
      </c>
      <c r="O7091" s="128" t="s">
        <v>10189</v>
      </c>
      <c r="P7091" s="128" t="s">
        <v>13555</v>
      </c>
      <c r="Q7091" s="128" t="s">
        <v>21033</v>
      </c>
      <c r="R7091" s="145"/>
      <c r="S7091" s="128"/>
      <c r="T7091" s="128" t="s">
        <v>7789</v>
      </c>
      <c r="U7091" s="128" t="s">
        <v>41613</v>
      </c>
      <c r="V7091" s="145">
        <v>5.5</v>
      </c>
      <c r="W7091" s="130"/>
      <c r="X7091" s="113"/>
    </row>
    <row r="7092" spans="1:24" ht="12.95" customHeight="1" x14ac:dyDescent="0.2">
      <c r="A7092" s="128">
        <v>2018</v>
      </c>
      <c r="B7092" s="128" t="s">
        <v>7318</v>
      </c>
      <c r="C7092" s="128" t="s">
        <v>41582</v>
      </c>
      <c r="D7092" s="143" t="s">
        <v>41614</v>
      </c>
      <c r="E7092" s="128">
        <v>224</v>
      </c>
      <c r="F7092" s="128" t="s">
        <v>14834</v>
      </c>
      <c r="G7092" s="142">
        <v>15741</v>
      </c>
      <c r="H7092" s="102" t="s">
        <v>41603</v>
      </c>
      <c r="I7092" s="128" t="s">
        <v>10103</v>
      </c>
      <c r="J7092" s="128" t="s">
        <v>41615</v>
      </c>
      <c r="K7092" s="128"/>
      <c r="L7092" s="143" t="s">
        <v>41616</v>
      </c>
      <c r="M7092" s="145">
        <v>4</v>
      </c>
      <c r="N7092" s="144" t="s">
        <v>41617</v>
      </c>
      <c r="O7092" s="128" t="s">
        <v>3620</v>
      </c>
      <c r="P7092" s="128" t="s">
        <v>19503</v>
      </c>
      <c r="Q7092" s="128" t="s">
        <v>16548</v>
      </c>
      <c r="R7092" s="145"/>
      <c r="S7092" s="128"/>
      <c r="T7092" s="128" t="s">
        <v>7789</v>
      </c>
      <c r="U7092" s="128" t="s">
        <v>7960</v>
      </c>
      <c r="V7092" s="145">
        <v>11</v>
      </c>
      <c r="W7092" s="130"/>
      <c r="X7092" s="113"/>
    </row>
    <row r="7093" spans="1:24" ht="12.95" customHeight="1" x14ac:dyDescent="0.2">
      <c r="A7093" s="128">
        <v>2018</v>
      </c>
      <c r="B7093" s="128" t="s">
        <v>7318</v>
      </c>
      <c r="C7093" s="128" t="s">
        <v>41582</v>
      </c>
      <c r="D7093" s="143" t="s">
        <v>41618</v>
      </c>
      <c r="E7093" s="128">
        <v>225</v>
      </c>
      <c r="F7093" s="128" t="s">
        <v>14834</v>
      </c>
      <c r="G7093" s="142">
        <v>15757</v>
      </c>
      <c r="H7093" s="102" t="s">
        <v>41619</v>
      </c>
      <c r="I7093" s="128" t="s">
        <v>41620</v>
      </c>
      <c r="J7093" s="128" t="s">
        <v>7477</v>
      </c>
      <c r="K7093" s="128"/>
      <c r="L7093" s="143" t="s">
        <v>41621</v>
      </c>
      <c r="M7093" s="145">
        <v>2</v>
      </c>
      <c r="N7093" s="144" t="s">
        <v>41622</v>
      </c>
      <c r="O7093" s="128" t="s">
        <v>9160</v>
      </c>
      <c r="P7093" s="128"/>
      <c r="Q7093" s="128" t="s">
        <v>19627</v>
      </c>
      <c r="R7093" s="145"/>
      <c r="S7093" s="128"/>
      <c r="T7093" s="128" t="s">
        <v>7789</v>
      </c>
      <c r="U7093" s="128" t="s">
        <v>41623</v>
      </c>
      <c r="V7093" s="145">
        <v>6.5</v>
      </c>
      <c r="W7093" s="130"/>
      <c r="X7093" s="113"/>
    </row>
    <row r="7094" spans="1:24" ht="12.95" customHeight="1" x14ac:dyDescent="0.2">
      <c r="A7094" s="128">
        <v>2018</v>
      </c>
      <c r="B7094" s="128" t="s">
        <v>7318</v>
      </c>
      <c r="C7094" s="128" t="s">
        <v>41582</v>
      </c>
      <c r="D7094" s="143" t="s">
        <v>6962</v>
      </c>
      <c r="E7094" s="128">
        <v>226</v>
      </c>
      <c r="F7094" s="128" t="s">
        <v>14834</v>
      </c>
      <c r="G7094" s="142">
        <v>15841</v>
      </c>
      <c r="H7094" s="102" t="s">
        <v>41624</v>
      </c>
      <c r="I7094" s="102" t="s">
        <v>31175</v>
      </c>
      <c r="J7094" s="128" t="s">
        <v>412</v>
      </c>
      <c r="K7094" s="128"/>
      <c r="L7094" s="143" t="s">
        <v>41625</v>
      </c>
      <c r="M7094" s="145">
        <v>1</v>
      </c>
      <c r="N7094" s="108" t="s">
        <v>41626</v>
      </c>
      <c r="O7094" s="128" t="s">
        <v>12252</v>
      </c>
      <c r="P7094" s="128"/>
      <c r="Q7094" s="128" t="s">
        <v>17446</v>
      </c>
      <c r="R7094" s="145"/>
      <c r="S7094" s="128"/>
      <c r="T7094" s="128" t="s">
        <v>20542</v>
      </c>
      <c r="U7094" s="128" t="s">
        <v>33848</v>
      </c>
      <c r="V7094" s="145">
        <v>6.5</v>
      </c>
      <c r="W7094" s="130"/>
      <c r="X7094" s="113"/>
    </row>
    <row r="7095" spans="1:24" ht="12.95" customHeight="1" x14ac:dyDescent="0.2">
      <c r="A7095" s="128">
        <v>2018</v>
      </c>
      <c r="B7095" s="128" t="s">
        <v>7318</v>
      </c>
      <c r="C7095" s="128" t="s">
        <v>41582</v>
      </c>
      <c r="D7095" s="143" t="s">
        <v>5444</v>
      </c>
      <c r="E7095" s="128">
        <v>227</v>
      </c>
      <c r="F7095" s="128" t="s">
        <v>14834</v>
      </c>
      <c r="G7095" s="142">
        <v>15985</v>
      </c>
      <c r="H7095" s="102" t="s">
        <v>31175</v>
      </c>
      <c r="I7095" s="102" t="s">
        <v>41627</v>
      </c>
      <c r="J7095" s="128" t="s">
        <v>5445</v>
      </c>
      <c r="K7095" s="128"/>
      <c r="L7095" s="143" t="s">
        <v>41628</v>
      </c>
      <c r="M7095" s="145">
        <v>1</v>
      </c>
      <c r="N7095" s="108" t="s">
        <v>41629</v>
      </c>
      <c r="O7095" s="128"/>
      <c r="P7095" s="128"/>
      <c r="Q7095" s="128" t="s">
        <v>20784</v>
      </c>
      <c r="R7095" s="145"/>
      <c r="S7095" s="128"/>
      <c r="T7095" s="128" t="s">
        <v>20542</v>
      </c>
      <c r="U7095" s="128" t="s">
        <v>16986</v>
      </c>
      <c r="V7095" s="145">
        <v>6.5</v>
      </c>
      <c r="W7095" s="130"/>
      <c r="X7095" s="113"/>
    </row>
    <row r="7096" spans="1:24" ht="12.95" customHeight="1" x14ac:dyDescent="0.2">
      <c r="A7096" s="128">
        <v>2018</v>
      </c>
      <c r="B7096" s="128" t="s">
        <v>7318</v>
      </c>
      <c r="C7096" s="128" t="s">
        <v>41582</v>
      </c>
      <c r="D7096" s="143" t="s">
        <v>41630</v>
      </c>
      <c r="E7096" s="128">
        <v>228</v>
      </c>
      <c r="F7096" s="128" t="s">
        <v>14834</v>
      </c>
      <c r="G7096" s="142">
        <v>16019</v>
      </c>
      <c r="H7096" s="102" t="s">
        <v>31175</v>
      </c>
      <c r="I7096" s="102" t="s">
        <v>41627</v>
      </c>
      <c r="J7096" s="128" t="s">
        <v>5445</v>
      </c>
      <c r="K7096" s="128"/>
      <c r="L7096" s="143" t="s">
        <v>41631</v>
      </c>
      <c r="M7096" s="145">
        <v>3</v>
      </c>
      <c r="N7096" s="112" t="s">
        <v>41632</v>
      </c>
      <c r="O7096" s="128"/>
      <c r="P7096" s="128"/>
      <c r="Q7096" s="128" t="s">
        <v>19531</v>
      </c>
      <c r="R7096" s="145"/>
      <c r="S7096" s="128"/>
      <c r="T7096" s="128" t="s">
        <v>20542</v>
      </c>
      <c r="U7096" s="128" t="s">
        <v>41633</v>
      </c>
      <c r="V7096" s="145">
        <v>6.5</v>
      </c>
      <c r="W7096" s="130"/>
      <c r="X7096" s="113"/>
    </row>
    <row r="7097" spans="1:24" ht="12.95" customHeight="1" x14ac:dyDescent="0.2">
      <c r="A7097" s="128">
        <v>2018</v>
      </c>
      <c r="B7097" s="128" t="s">
        <v>7318</v>
      </c>
      <c r="C7097" s="128" t="s">
        <v>41582</v>
      </c>
      <c r="D7097" s="143" t="s">
        <v>13203</v>
      </c>
      <c r="E7097" s="128">
        <v>229</v>
      </c>
      <c r="F7097" s="128" t="s">
        <v>14834</v>
      </c>
      <c r="G7097" s="142">
        <v>16371</v>
      </c>
      <c r="H7097" s="102" t="s">
        <v>41634</v>
      </c>
      <c r="I7097" s="128" t="s">
        <v>11819</v>
      </c>
      <c r="J7097" s="128" t="s">
        <v>15180</v>
      </c>
      <c r="K7097" s="128"/>
      <c r="L7097" s="143" t="s">
        <v>41635</v>
      </c>
      <c r="M7097" s="145">
        <v>2</v>
      </c>
      <c r="N7097" s="144" t="s">
        <v>18563</v>
      </c>
      <c r="O7097" s="128" t="s">
        <v>13460</v>
      </c>
      <c r="P7097" s="128"/>
      <c r="Q7097" s="128" t="s">
        <v>28873</v>
      </c>
      <c r="R7097" s="145"/>
      <c r="S7097" s="128"/>
      <c r="T7097" s="128" t="s">
        <v>20542</v>
      </c>
      <c r="U7097" s="128" t="s">
        <v>41636</v>
      </c>
      <c r="V7097" s="145">
        <v>6.5</v>
      </c>
      <c r="W7097" s="130"/>
      <c r="X7097" s="113"/>
    </row>
    <row r="7098" spans="1:24" ht="12.95" customHeight="1" x14ac:dyDescent="0.2">
      <c r="A7098" s="128">
        <v>2018</v>
      </c>
      <c r="B7098" s="128" t="s">
        <v>7318</v>
      </c>
      <c r="C7098" s="128" t="s">
        <v>41582</v>
      </c>
      <c r="D7098" s="143" t="s">
        <v>41637</v>
      </c>
      <c r="E7098" s="128">
        <v>230</v>
      </c>
      <c r="F7098" s="128" t="s">
        <v>14834</v>
      </c>
      <c r="G7098" s="142">
        <v>16565</v>
      </c>
      <c r="H7098" s="102" t="s">
        <v>41638</v>
      </c>
      <c r="I7098" s="102" t="s">
        <v>31175</v>
      </c>
      <c r="J7098" s="128" t="s">
        <v>41224</v>
      </c>
      <c r="K7098" s="128"/>
      <c r="L7098" s="143" t="s">
        <v>41639</v>
      </c>
      <c r="M7098" s="145">
        <v>2</v>
      </c>
      <c r="N7098" s="144" t="s">
        <v>18601</v>
      </c>
      <c r="O7098" s="128"/>
      <c r="P7098" s="128"/>
      <c r="Q7098" s="128" t="s">
        <v>19708</v>
      </c>
      <c r="R7098" s="145"/>
      <c r="S7098" s="128"/>
      <c r="T7098" s="128" t="s">
        <v>20542</v>
      </c>
      <c r="U7098" s="128" t="s">
        <v>16986</v>
      </c>
      <c r="V7098" s="145">
        <v>6.5</v>
      </c>
      <c r="W7098" s="130"/>
      <c r="X7098" s="113"/>
    </row>
    <row r="7099" spans="1:24" ht="12.95" customHeight="1" x14ac:dyDescent="0.2">
      <c r="A7099" s="188">
        <v>2013</v>
      </c>
      <c r="B7099" s="188" t="s">
        <v>7318</v>
      </c>
      <c r="C7099" s="344" t="s">
        <v>37262</v>
      </c>
      <c r="D7099" s="187" t="s">
        <v>2624</v>
      </c>
      <c r="E7099" s="188">
        <v>59</v>
      </c>
      <c r="F7099" s="188" t="s">
        <v>14834</v>
      </c>
      <c r="G7099" s="105">
        <v>16662</v>
      </c>
      <c r="H7099" s="102" t="s">
        <v>2625</v>
      </c>
      <c r="I7099" s="102" t="s">
        <v>10103</v>
      </c>
      <c r="J7099" s="102" t="s">
        <v>3928</v>
      </c>
      <c r="K7099" s="102" t="s">
        <v>12939</v>
      </c>
      <c r="L7099" s="111" t="s">
        <v>20260</v>
      </c>
      <c r="M7099" s="109">
        <v>3</v>
      </c>
      <c r="N7099" s="108" t="s">
        <v>30991</v>
      </c>
      <c r="O7099" s="102" t="s">
        <v>683</v>
      </c>
      <c r="P7099" s="39" t="s">
        <v>9125</v>
      </c>
      <c r="Q7099" s="39" t="s">
        <v>15902</v>
      </c>
      <c r="R7099" s="109"/>
      <c r="S7099" s="102"/>
      <c r="T7099" s="102" t="s">
        <v>20539</v>
      </c>
      <c r="U7099" s="102" t="s">
        <v>28441</v>
      </c>
      <c r="V7099" s="109">
        <v>10</v>
      </c>
      <c r="W7099" s="107"/>
      <c r="X7099" s="113"/>
    </row>
    <row r="7100" spans="1:24" ht="12.95" customHeight="1" x14ac:dyDescent="0.2">
      <c r="A7100" s="188">
        <v>2013</v>
      </c>
      <c r="B7100" s="188" t="s">
        <v>7318</v>
      </c>
      <c r="C7100" s="179" t="s">
        <v>32865</v>
      </c>
      <c r="D7100" s="111" t="s">
        <v>20275</v>
      </c>
      <c r="E7100" s="102">
        <v>60</v>
      </c>
      <c r="F7100" s="104" t="s">
        <v>14834</v>
      </c>
      <c r="G7100" s="105">
        <v>15562</v>
      </c>
      <c r="H7100" s="102" t="s">
        <v>13336</v>
      </c>
      <c r="I7100" s="102" t="s">
        <v>2625</v>
      </c>
      <c r="J7100" s="102" t="s">
        <v>14973</v>
      </c>
      <c r="K7100" s="102"/>
      <c r="L7100" s="111" t="s">
        <v>20261</v>
      </c>
      <c r="M7100" s="107">
        <v>2</v>
      </c>
      <c r="N7100" s="112" t="s">
        <v>16740</v>
      </c>
      <c r="O7100" s="102"/>
      <c r="P7100" s="39"/>
      <c r="Q7100" s="39" t="s">
        <v>20274</v>
      </c>
      <c r="R7100" s="109"/>
      <c r="S7100" s="102"/>
      <c r="T7100" s="102" t="s">
        <v>21291</v>
      </c>
      <c r="U7100" s="102" t="s">
        <v>28442</v>
      </c>
      <c r="V7100" s="109">
        <v>8</v>
      </c>
      <c r="W7100" s="107"/>
      <c r="X7100" s="113"/>
    </row>
    <row r="7101" spans="1:24" ht="12.95" customHeight="1" x14ac:dyDescent="0.2">
      <c r="A7101" s="188">
        <v>2013</v>
      </c>
      <c r="B7101" s="188" t="s">
        <v>7318</v>
      </c>
      <c r="C7101" s="179" t="s">
        <v>32865</v>
      </c>
      <c r="D7101" s="111" t="s">
        <v>14974</v>
      </c>
      <c r="E7101" s="102">
        <v>61</v>
      </c>
      <c r="F7101" s="104" t="s">
        <v>14834</v>
      </c>
      <c r="G7101" s="290">
        <v>16400</v>
      </c>
      <c r="H7101" s="291" t="s">
        <v>10191</v>
      </c>
      <c r="I7101" s="291" t="s">
        <v>2625</v>
      </c>
      <c r="J7101" s="291" t="s">
        <v>7546</v>
      </c>
      <c r="K7101" s="291"/>
      <c r="L7101" s="160"/>
      <c r="M7101" s="291">
        <v>1</v>
      </c>
      <c r="N7101" s="291" t="s">
        <v>20278</v>
      </c>
      <c r="O7101" s="291"/>
      <c r="P7101" s="291" t="s">
        <v>9125</v>
      </c>
      <c r="Q7101" s="291" t="s">
        <v>16990</v>
      </c>
      <c r="R7101" s="291" t="s">
        <v>7035</v>
      </c>
      <c r="S7101" s="291" t="s">
        <v>9435</v>
      </c>
      <c r="T7101" s="291" t="s">
        <v>20545</v>
      </c>
      <c r="U7101" s="291" t="s">
        <v>28443</v>
      </c>
      <c r="V7101" s="291">
        <v>7.5</v>
      </c>
      <c r="W7101" s="291"/>
      <c r="X7101" s="113"/>
    </row>
    <row r="7102" spans="1:24" ht="12.95" customHeight="1" x14ac:dyDescent="0.2">
      <c r="A7102" s="188">
        <v>2013</v>
      </c>
      <c r="B7102" s="188" t="s">
        <v>7318</v>
      </c>
      <c r="C7102" s="179" t="s">
        <v>32865</v>
      </c>
      <c r="D7102" s="111" t="s">
        <v>12702</v>
      </c>
      <c r="E7102" s="102">
        <v>62</v>
      </c>
      <c r="F7102" s="104" t="s">
        <v>14834</v>
      </c>
      <c r="G7102" s="105">
        <v>15406</v>
      </c>
      <c r="H7102" s="102" t="s">
        <v>2625</v>
      </c>
      <c r="I7102" s="102" t="s">
        <v>13336</v>
      </c>
      <c r="J7102" s="102" t="s">
        <v>842</v>
      </c>
      <c r="K7102" s="102"/>
      <c r="L7102" s="111" t="s">
        <v>20262</v>
      </c>
      <c r="M7102" s="107">
        <v>3</v>
      </c>
      <c r="N7102" s="112" t="s">
        <v>16094</v>
      </c>
      <c r="O7102" s="102" t="s">
        <v>18151</v>
      </c>
      <c r="P7102" s="39" t="s">
        <v>8076</v>
      </c>
      <c r="Q7102" s="39" t="s">
        <v>20279</v>
      </c>
      <c r="R7102" s="109"/>
      <c r="S7102" s="102" t="s">
        <v>8315</v>
      </c>
      <c r="T7102" s="102" t="s">
        <v>20543</v>
      </c>
      <c r="U7102" s="102" t="s">
        <v>21333</v>
      </c>
      <c r="V7102" s="109">
        <v>10</v>
      </c>
      <c r="W7102" s="107"/>
      <c r="X7102" s="113"/>
    </row>
    <row r="7103" spans="1:24" ht="12.95" customHeight="1" x14ac:dyDescent="0.2">
      <c r="A7103" s="188">
        <v>2013</v>
      </c>
      <c r="B7103" s="188" t="s">
        <v>7318</v>
      </c>
      <c r="C7103" s="179" t="s">
        <v>32865</v>
      </c>
      <c r="D7103" s="111" t="s">
        <v>845</v>
      </c>
      <c r="E7103" s="102">
        <v>63</v>
      </c>
      <c r="F7103" s="104" t="s">
        <v>14834</v>
      </c>
      <c r="G7103" s="105">
        <v>16109</v>
      </c>
      <c r="H7103" s="102" t="s">
        <v>2625</v>
      </c>
      <c r="I7103" s="102" t="s">
        <v>30993</v>
      </c>
      <c r="J7103" s="102" t="s">
        <v>846</v>
      </c>
      <c r="K7103" s="102"/>
      <c r="L7103" s="111" t="s">
        <v>20263</v>
      </c>
      <c r="M7103" s="107">
        <v>2</v>
      </c>
      <c r="N7103" s="108" t="s">
        <v>30994</v>
      </c>
      <c r="O7103" s="102"/>
      <c r="P7103" s="39" t="s">
        <v>162</v>
      </c>
      <c r="Q7103" s="39" t="s">
        <v>20280</v>
      </c>
      <c r="R7103" s="109"/>
      <c r="S7103" s="102"/>
      <c r="T7103" s="102" t="s">
        <v>20543</v>
      </c>
      <c r="U7103" s="102" t="s">
        <v>28444</v>
      </c>
      <c r="V7103" s="109">
        <v>10</v>
      </c>
      <c r="W7103" s="107"/>
      <c r="X7103" s="113"/>
    </row>
    <row r="7104" spans="1:24" ht="12.95" customHeight="1" x14ac:dyDescent="0.2">
      <c r="A7104" s="188">
        <v>2013</v>
      </c>
      <c r="B7104" s="188" t="s">
        <v>7318</v>
      </c>
      <c r="C7104" s="179" t="s">
        <v>32865</v>
      </c>
      <c r="D7104" s="111" t="s">
        <v>12128</v>
      </c>
      <c r="E7104" s="102">
        <v>64</v>
      </c>
      <c r="F7104" s="104" t="s">
        <v>14834</v>
      </c>
      <c r="G7104" s="105">
        <v>15596</v>
      </c>
      <c r="H7104" s="102" t="s">
        <v>30995</v>
      </c>
      <c r="I7104" s="102" t="s">
        <v>2625</v>
      </c>
      <c r="J7104" s="102" t="s">
        <v>5919</v>
      </c>
      <c r="K7104" s="102"/>
      <c r="L7104" s="111" t="s">
        <v>20264</v>
      </c>
      <c r="M7104" s="107">
        <v>2</v>
      </c>
      <c r="N7104" s="112" t="s">
        <v>16740</v>
      </c>
      <c r="O7104" s="102"/>
      <c r="P7104" s="39"/>
      <c r="Q7104" s="39" t="s">
        <v>19531</v>
      </c>
      <c r="R7104" s="109"/>
      <c r="S7104" s="102"/>
      <c r="T7104" s="102" t="s">
        <v>20545</v>
      </c>
      <c r="U7104" s="102" t="s">
        <v>21335</v>
      </c>
      <c r="V7104" s="109">
        <v>10</v>
      </c>
      <c r="W7104" s="107"/>
      <c r="X7104" s="113"/>
    </row>
    <row r="7105" spans="1:24" ht="12.95" customHeight="1" x14ac:dyDescent="0.2">
      <c r="A7105" s="188">
        <v>2013</v>
      </c>
      <c r="B7105" s="188" t="s">
        <v>7318</v>
      </c>
      <c r="C7105" s="179" t="s">
        <v>32865</v>
      </c>
      <c r="D7105" s="111" t="s">
        <v>14028</v>
      </c>
      <c r="E7105" s="102">
        <v>65</v>
      </c>
      <c r="F7105" s="104" t="s">
        <v>14834</v>
      </c>
      <c r="G7105" s="105">
        <v>14431</v>
      </c>
      <c r="H7105" s="102" t="s">
        <v>2625</v>
      </c>
      <c r="I7105" s="102" t="s">
        <v>10103</v>
      </c>
      <c r="J7105" s="102" t="s">
        <v>14681</v>
      </c>
      <c r="K7105" s="102"/>
      <c r="L7105" s="111" t="s">
        <v>20265</v>
      </c>
      <c r="M7105" s="107">
        <v>3</v>
      </c>
      <c r="N7105" s="112" t="s">
        <v>15876</v>
      </c>
      <c r="O7105" s="102" t="s">
        <v>14682</v>
      </c>
      <c r="P7105" s="39" t="s">
        <v>162</v>
      </c>
      <c r="Q7105" s="39" t="s">
        <v>20281</v>
      </c>
      <c r="R7105" s="109"/>
      <c r="S7105" s="102" t="s">
        <v>8315</v>
      </c>
      <c r="T7105" s="102" t="s">
        <v>20539</v>
      </c>
      <c r="U7105" s="102" t="s">
        <v>20282</v>
      </c>
      <c r="V7105" s="109">
        <v>9</v>
      </c>
      <c r="W7105" s="107"/>
      <c r="X7105" s="113"/>
    </row>
    <row r="7106" spans="1:24" ht="12.95" customHeight="1" x14ac:dyDescent="0.2">
      <c r="A7106" s="188">
        <v>2013</v>
      </c>
      <c r="B7106" s="188" t="s">
        <v>7318</v>
      </c>
      <c r="C7106" s="179" t="s">
        <v>32865</v>
      </c>
      <c r="D7106" s="111" t="s">
        <v>14683</v>
      </c>
      <c r="E7106" s="102">
        <v>66</v>
      </c>
      <c r="F7106" s="104" t="s">
        <v>14834</v>
      </c>
      <c r="G7106" s="105">
        <v>16216</v>
      </c>
      <c r="H7106" s="102" t="s">
        <v>2625</v>
      </c>
      <c r="I7106" s="102" t="s">
        <v>10191</v>
      </c>
      <c r="J7106" s="102" t="s">
        <v>20283</v>
      </c>
      <c r="K7106" s="102"/>
      <c r="L7106" s="111" t="s">
        <v>20284</v>
      </c>
      <c r="M7106" s="107">
        <v>3</v>
      </c>
      <c r="N7106" s="112" t="s">
        <v>16094</v>
      </c>
      <c r="O7106" s="102" t="s">
        <v>5985</v>
      </c>
      <c r="P7106" s="39" t="s">
        <v>9125</v>
      </c>
      <c r="Q7106" s="39" t="s">
        <v>20285</v>
      </c>
      <c r="R7106" s="109"/>
      <c r="S7106" s="102" t="s">
        <v>8315</v>
      </c>
      <c r="T7106" s="102" t="s">
        <v>21291</v>
      </c>
      <c r="U7106" s="102" t="s">
        <v>21343</v>
      </c>
      <c r="V7106" s="109">
        <v>10.5</v>
      </c>
      <c r="W7106" s="107"/>
      <c r="X7106" s="113"/>
    </row>
    <row r="7107" spans="1:24" ht="12.95" customHeight="1" x14ac:dyDescent="0.2">
      <c r="A7107" s="188">
        <v>2013</v>
      </c>
      <c r="B7107" s="188" t="s">
        <v>7318</v>
      </c>
      <c r="C7107" s="179" t="s">
        <v>32865</v>
      </c>
      <c r="D7107" s="111" t="s">
        <v>15081</v>
      </c>
      <c r="E7107" s="102">
        <v>67</v>
      </c>
      <c r="F7107" s="104" t="s">
        <v>14834</v>
      </c>
      <c r="G7107" s="105">
        <v>16032</v>
      </c>
      <c r="H7107" s="102" t="s">
        <v>15082</v>
      </c>
      <c r="I7107" s="102" t="s">
        <v>2625</v>
      </c>
      <c r="J7107" s="102" t="s">
        <v>11241</v>
      </c>
      <c r="K7107" s="102"/>
      <c r="L7107" s="111" t="s">
        <v>20266</v>
      </c>
      <c r="M7107" s="107">
        <v>1</v>
      </c>
      <c r="N7107" s="112">
        <v>34</v>
      </c>
      <c r="O7107" s="102"/>
      <c r="P7107" s="39"/>
      <c r="Q7107" s="39" t="s">
        <v>19531</v>
      </c>
      <c r="R7107" s="109"/>
      <c r="S7107" s="102"/>
      <c r="T7107" s="102" t="s">
        <v>20545</v>
      </c>
      <c r="U7107" s="102" t="s">
        <v>21307</v>
      </c>
      <c r="V7107" s="109">
        <v>8</v>
      </c>
      <c r="W7107" s="107"/>
      <c r="X7107" s="113"/>
    </row>
    <row r="7108" spans="1:24" ht="12.95" customHeight="1" x14ac:dyDescent="0.2">
      <c r="A7108" s="188">
        <v>2013</v>
      </c>
      <c r="B7108" s="188" t="s">
        <v>7318</v>
      </c>
      <c r="C7108" s="179" t="s">
        <v>32865</v>
      </c>
      <c r="D7108" s="111" t="s">
        <v>5866</v>
      </c>
      <c r="E7108" s="102">
        <v>68</v>
      </c>
      <c r="F7108" s="104" t="s">
        <v>14834</v>
      </c>
      <c r="G7108" s="105">
        <v>15467</v>
      </c>
      <c r="H7108" s="102" t="s">
        <v>15082</v>
      </c>
      <c r="I7108" s="102" t="s">
        <v>2625</v>
      </c>
      <c r="J7108" s="102" t="s">
        <v>6249</v>
      </c>
      <c r="K7108" s="102"/>
      <c r="L7108" s="111" t="s">
        <v>20267</v>
      </c>
      <c r="M7108" s="107">
        <v>2</v>
      </c>
      <c r="N7108" s="112" t="s">
        <v>15961</v>
      </c>
      <c r="O7108" s="102" t="s">
        <v>3620</v>
      </c>
      <c r="P7108" s="39"/>
      <c r="Q7108" s="39" t="s">
        <v>20286</v>
      </c>
      <c r="R7108" s="109"/>
      <c r="S7108" s="102" t="s">
        <v>8315</v>
      </c>
      <c r="T7108" s="102" t="s">
        <v>20545</v>
      </c>
      <c r="U7108" s="102" t="s">
        <v>21337</v>
      </c>
      <c r="V7108" s="109">
        <v>9.5</v>
      </c>
      <c r="W7108" s="107"/>
      <c r="X7108" s="113"/>
    </row>
    <row r="7109" spans="1:24" ht="12.95" customHeight="1" x14ac:dyDescent="0.2">
      <c r="A7109" s="188">
        <v>2013</v>
      </c>
      <c r="B7109" s="188" t="s">
        <v>7318</v>
      </c>
      <c r="C7109" s="179" t="s">
        <v>32865</v>
      </c>
      <c r="D7109" s="111" t="s">
        <v>14943</v>
      </c>
      <c r="E7109" s="102">
        <v>69</v>
      </c>
      <c r="F7109" s="104" t="s">
        <v>14834</v>
      </c>
      <c r="G7109" s="105">
        <v>15429</v>
      </c>
      <c r="H7109" s="102" t="s">
        <v>2625</v>
      </c>
      <c r="I7109" s="102" t="s">
        <v>14944</v>
      </c>
      <c r="J7109" s="102" t="s">
        <v>64</v>
      </c>
      <c r="K7109" s="102"/>
      <c r="L7109" s="111" t="s">
        <v>20268</v>
      </c>
      <c r="M7109" s="107">
        <v>2</v>
      </c>
      <c r="N7109" s="112" t="s">
        <v>16741</v>
      </c>
      <c r="O7109" s="102" t="s">
        <v>65</v>
      </c>
      <c r="P7109" s="39" t="s">
        <v>13555</v>
      </c>
      <c r="Q7109" s="39" t="s">
        <v>20287</v>
      </c>
      <c r="R7109" s="109"/>
      <c r="S7109" s="102" t="s">
        <v>8315</v>
      </c>
      <c r="T7109" s="102" t="s">
        <v>20543</v>
      </c>
      <c r="U7109" s="102" t="s">
        <v>21296</v>
      </c>
      <c r="V7109" s="109">
        <v>9.5</v>
      </c>
      <c r="W7109" s="107"/>
      <c r="X7109" s="113"/>
    </row>
    <row r="7110" spans="1:24" ht="12.95" customHeight="1" x14ac:dyDescent="0.2">
      <c r="A7110" s="188">
        <v>2013</v>
      </c>
      <c r="B7110" s="188" t="s">
        <v>7318</v>
      </c>
      <c r="C7110" s="179" t="s">
        <v>32865</v>
      </c>
      <c r="D7110" s="111" t="s">
        <v>232</v>
      </c>
      <c r="E7110" s="102">
        <v>70</v>
      </c>
      <c r="F7110" s="104" t="s">
        <v>14834</v>
      </c>
      <c r="G7110" s="105">
        <v>15363</v>
      </c>
      <c r="H7110" s="102" t="s">
        <v>2625</v>
      </c>
      <c r="I7110" s="102" t="s">
        <v>30996</v>
      </c>
      <c r="J7110" s="102" t="s">
        <v>233</v>
      </c>
      <c r="K7110" s="102"/>
      <c r="L7110" s="111" t="s">
        <v>20269</v>
      </c>
      <c r="M7110" s="107">
        <v>1.75</v>
      </c>
      <c r="N7110" s="112" t="s">
        <v>30997</v>
      </c>
      <c r="O7110" s="102" t="s">
        <v>5985</v>
      </c>
      <c r="P7110" s="39"/>
      <c r="Q7110" s="39"/>
      <c r="R7110" s="109"/>
      <c r="S7110" s="102"/>
      <c r="T7110" s="102" t="s">
        <v>20545</v>
      </c>
      <c r="U7110" s="102" t="s">
        <v>21338</v>
      </c>
      <c r="V7110" s="109">
        <v>11</v>
      </c>
      <c r="W7110" s="107" t="s">
        <v>7338</v>
      </c>
      <c r="X7110" s="113"/>
    </row>
    <row r="7111" spans="1:24" ht="12.95" customHeight="1" x14ac:dyDescent="0.2">
      <c r="A7111" s="188">
        <v>2013</v>
      </c>
      <c r="B7111" s="188" t="s">
        <v>7318</v>
      </c>
      <c r="C7111" s="179" t="s">
        <v>32865</v>
      </c>
      <c r="D7111" s="111" t="s">
        <v>11816</v>
      </c>
      <c r="E7111" s="102">
        <v>71</v>
      </c>
      <c r="F7111" s="104" t="s">
        <v>14834</v>
      </c>
      <c r="G7111" s="105">
        <v>16415</v>
      </c>
      <c r="H7111" s="102" t="s">
        <v>2625</v>
      </c>
      <c r="I7111" s="102" t="s">
        <v>14944</v>
      </c>
      <c r="J7111" s="102" t="s">
        <v>12705</v>
      </c>
      <c r="K7111" s="102"/>
      <c r="L7111" s="111" t="s">
        <v>20270</v>
      </c>
      <c r="M7111" s="107">
        <v>1.5</v>
      </c>
      <c r="N7111" s="108" t="s">
        <v>30998</v>
      </c>
      <c r="O7111" s="102"/>
      <c r="P7111" s="39" t="s">
        <v>162</v>
      </c>
      <c r="Q7111" s="39" t="s">
        <v>20288</v>
      </c>
      <c r="R7111" s="109"/>
      <c r="S7111" s="102" t="s">
        <v>11080</v>
      </c>
      <c r="T7111" s="102" t="s">
        <v>20543</v>
      </c>
      <c r="U7111" s="102" t="s">
        <v>28445</v>
      </c>
      <c r="V7111" s="109">
        <v>12</v>
      </c>
      <c r="W7111" s="107"/>
      <c r="X7111" s="113"/>
    </row>
    <row r="7112" spans="1:24" ht="12.95" customHeight="1" x14ac:dyDescent="0.2">
      <c r="A7112" s="188">
        <v>2013</v>
      </c>
      <c r="B7112" s="188" t="s">
        <v>7318</v>
      </c>
      <c r="C7112" s="179" t="s">
        <v>32865</v>
      </c>
      <c r="D7112" s="111" t="s">
        <v>12698</v>
      </c>
      <c r="E7112" s="102">
        <v>72</v>
      </c>
      <c r="F7112" s="104" t="s">
        <v>14834</v>
      </c>
      <c r="G7112" s="105">
        <v>16352</v>
      </c>
      <c r="H7112" s="102" t="s">
        <v>2625</v>
      </c>
      <c r="I7112" s="102" t="s">
        <v>15082</v>
      </c>
      <c r="J7112" s="102" t="s">
        <v>10121</v>
      </c>
      <c r="K7112" s="102"/>
      <c r="L7112" s="111" t="s">
        <v>20271</v>
      </c>
      <c r="M7112" s="107">
        <v>1</v>
      </c>
      <c r="N7112" s="108" t="s">
        <v>30999</v>
      </c>
      <c r="O7112" s="102" t="s">
        <v>12252</v>
      </c>
      <c r="P7112" s="39" t="s">
        <v>8076</v>
      </c>
      <c r="Q7112" s="39" t="s">
        <v>19478</v>
      </c>
      <c r="R7112" s="109"/>
      <c r="S7112" s="102" t="s">
        <v>8315</v>
      </c>
      <c r="T7112" s="102" t="s">
        <v>20545</v>
      </c>
      <c r="U7112" s="102" t="s">
        <v>21340</v>
      </c>
      <c r="V7112" s="109">
        <v>10.5</v>
      </c>
      <c r="W7112" s="107"/>
      <c r="X7112" s="113"/>
    </row>
    <row r="7113" spans="1:24" ht="12.95" customHeight="1" x14ac:dyDescent="0.2">
      <c r="A7113" s="188">
        <v>2013</v>
      </c>
      <c r="B7113" s="188" t="s">
        <v>7318</v>
      </c>
      <c r="C7113" s="179" t="s">
        <v>32865</v>
      </c>
      <c r="D7113" s="111" t="s">
        <v>4707</v>
      </c>
      <c r="E7113" s="102">
        <v>73</v>
      </c>
      <c r="F7113" s="104" t="s">
        <v>14834</v>
      </c>
      <c r="G7113" s="105">
        <v>16011</v>
      </c>
      <c r="H7113" s="102" t="s">
        <v>2625</v>
      </c>
      <c r="I7113" s="102" t="s">
        <v>15082</v>
      </c>
      <c r="J7113" s="102" t="s">
        <v>11242</v>
      </c>
      <c r="K7113" s="102"/>
      <c r="L7113" s="111" t="s">
        <v>20272</v>
      </c>
      <c r="M7113" s="107">
        <v>2</v>
      </c>
      <c r="N7113" s="112" t="s">
        <v>16131</v>
      </c>
      <c r="O7113" s="102" t="s">
        <v>248</v>
      </c>
      <c r="P7113" s="39" t="s">
        <v>9125</v>
      </c>
      <c r="Q7113" s="39" t="s">
        <v>20289</v>
      </c>
      <c r="R7113" s="109"/>
      <c r="S7113" s="102"/>
      <c r="T7113" s="102" t="s">
        <v>20545</v>
      </c>
      <c r="U7113" s="102" t="s">
        <v>21341</v>
      </c>
      <c r="V7113" s="109">
        <v>10</v>
      </c>
      <c r="W7113" s="107"/>
      <c r="X7113" s="113"/>
    </row>
    <row r="7114" spans="1:24" ht="12.95" customHeight="1" x14ac:dyDescent="0.2">
      <c r="A7114" s="188">
        <v>2013</v>
      </c>
      <c r="B7114" s="188" t="s">
        <v>7318</v>
      </c>
      <c r="C7114" s="179" t="s">
        <v>32865</v>
      </c>
      <c r="D7114" s="111" t="s">
        <v>800</v>
      </c>
      <c r="E7114" s="102">
        <v>74</v>
      </c>
      <c r="F7114" s="104" t="s">
        <v>14834</v>
      </c>
      <c r="G7114" s="105">
        <v>16274</v>
      </c>
      <c r="H7114" s="102" t="s">
        <v>2625</v>
      </c>
      <c r="I7114" s="102" t="s">
        <v>15082</v>
      </c>
      <c r="J7114" s="102" t="s">
        <v>4038</v>
      </c>
      <c r="K7114" s="102"/>
      <c r="L7114" s="111" t="s">
        <v>20273</v>
      </c>
      <c r="M7114" s="107">
        <v>3</v>
      </c>
      <c r="N7114" s="112" t="s">
        <v>16742</v>
      </c>
      <c r="O7114" s="102" t="s">
        <v>5010</v>
      </c>
      <c r="P7114" s="39"/>
      <c r="Q7114" s="39"/>
      <c r="R7114" s="109"/>
      <c r="S7114" s="102" t="s">
        <v>8315</v>
      </c>
      <c r="T7114" s="102" t="s">
        <v>20545</v>
      </c>
      <c r="U7114" s="102" t="s">
        <v>28446</v>
      </c>
      <c r="V7114" s="109">
        <v>10</v>
      </c>
      <c r="W7114" s="107"/>
      <c r="X7114" s="113"/>
    </row>
    <row r="7115" spans="1:24" ht="12.95" customHeight="1" x14ac:dyDescent="0.2">
      <c r="A7115" s="188">
        <v>2013</v>
      </c>
      <c r="B7115" s="188" t="s">
        <v>7318</v>
      </c>
      <c r="C7115" s="179" t="s">
        <v>32865</v>
      </c>
      <c r="D7115" s="111" t="s">
        <v>3458</v>
      </c>
      <c r="E7115" s="115">
        <v>145</v>
      </c>
      <c r="F7115" s="115" t="s">
        <v>14834</v>
      </c>
      <c r="G7115" s="105">
        <v>13815</v>
      </c>
      <c r="H7115" s="102" t="s">
        <v>14944</v>
      </c>
      <c r="I7115" s="102" t="s">
        <v>2625</v>
      </c>
      <c r="J7115" s="102" t="s">
        <v>5427</v>
      </c>
      <c r="K7115" s="102"/>
      <c r="L7115" s="111" t="s">
        <v>20277</v>
      </c>
      <c r="M7115" s="109">
        <v>1</v>
      </c>
      <c r="N7115" s="108" t="s">
        <v>30965</v>
      </c>
      <c r="O7115" s="102"/>
      <c r="P7115" s="102"/>
      <c r="Q7115" s="102" t="s">
        <v>20322</v>
      </c>
      <c r="R7115" s="109"/>
      <c r="S7115" s="102"/>
      <c r="T7115" s="102" t="s">
        <v>8947</v>
      </c>
      <c r="U7115" s="102" t="s">
        <v>20290</v>
      </c>
      <c r="V7115" s="109">
        <v>6.5</v>
      </c>
      <c r="W7115" s="107"/>
      <c r="X7115" s="113"/>
    </row>
    <row r="7116" spans="1:24" ht="12.95" customHeight="1" x14ac:dyDescent="0.2">
      <c r="A7116" s="188">
        <v>2013</v>
      </c>
      <c r="B7116" s="188" t="s">
        <v>7318</v>
      </c>
      <c r="C7116" s="179" t="s">
        <v>32865</v>
      </c>
      <c r="D7116" s="111" t="s">
        <v>4629</v>
      </c>
      <c r="E7116" s="115">
        <v>146</v>
      </c>
      <c r="F7116" s="104" t="s">
        <v>14834</v>
      </c>
      <c r="G7116" s="105">
        <v>13962</v>
      </c>
      <c r="H7116" s="102" t="s">
        <v>14944</v>
      </c>
      <c r="I7116" s="102" t="s">
        <v>2625</v>
      </c>
      <c r="J7116" s="102" t="s">
        <v>8207</v>
      </c>
      <c r="K7116" s="102"/>
      <c r="L7116" s="111" t="s">
        <v>20276</v>
      </c>
      <c r="M7116" s="107">
        <v>1.5</v>
      </c>
      <c r="N7116" s="108" t="s">
        <v>30960</v>
      </c>
      <c r="O7116" s="102" t="s">
        <v>65</v>
      </c>
      <c r="P7116" s="102" t="s">
        <v>8076</v>
      </c>
      <c r="Q7116" s="102" t="s">
        <v>19733</v>
      </c>
      <c r="R7116" s="109"/>
      <c r="S7116" s="102"/>
      <c r="T7116" s="102" t="s">
        <v>8947</v>
      </c>
      <c r="U7116" s="102" t="s">
        <v>2477</v>
      </c>
      <c r="V7116" s="109">
        <v>7.5</v>
      </c>
      <c r="W7116" s="107"/>
      <c r="X7116" s="113"/>
    </row>
    <row r="7117" spans="1:24" ht="12.95" customHeight="1" x14ac:dyDescent="0.2">
      <c r="A7117" s="188">
        <v>2013</v>
      </c>
      <c r="B7117" s="188" t="s">
        <v>7318</v>
      </c>
      <c r="C7117" s="179" t="s">
        <v>32865</v>
      </c>
      <c r="D7117" s="160" t="s">
        <v>13004</v>
      </c>
      <c r="E7117" s="291">
        <v>147</v>
      </c>
      <c r="F7117" s="291" t="s">
        <v>14834</v>
      </c>
      <c r="G7117" s="290">
        <v>15200</v>
      </c>
      <c r="H7117" s="102" t="s">
        <v>30993</v>
      </c>
      <c r="I7117" s="291" t="s">
        <v>2625</v>
      </c>
      <c r="J7117" s="291" t="s">
        <v>4170</v>
      </c>
      <c r="K7117" s="291"/>
      <c r="L7117" s="160" t="s">
        <v>20291</v>
      </c>
      <c r="M7117" s="291">
        <v>0.75</v>
      </c>
      <c r="N7117" s="291">
        <v>37</v>
      </c>
      <c r="O7117" s="291" t="s">
        <v>10189</v>
      </c>
      <c r="P7117" s="291"/>
      <c r="Q7117" s="291" t="s">
        <v>20292</v>
      </c>
      <c r="R7117" s="291"/>
      <c r="S7117" s="291"/>
      <c r="T7117" s="291" t="s">
        <v>20543</v>
      </c>
      <c r="U7117" s="291" t="s">
        <v>10901</v>
      </c>
      <c r="V7117" s="291">
        <v>6.5</v>
      </c>
      <c r="W7117" s="291"/>
      <c r="X7117" s="113"/>
    </row>
    <row r="7118" spans="1:24" ht="12.95" customHeight="1" x14ac:dyDescent="0.2">
      <c r="A7118" s="188">
        <v>2013</v>
      </c>
      <c r="B7118" s="188" t="s">
        <v>7318</v>
      </c>
      <c r="C7118" s="179" t="s">
        <v>32865</v>
      </c>
      <c r="D7118" s="160" t="s">
        <v>13364</v>
      </c>
      <c r="E7118" s="291">
        <v>148</v>
      </c>
      <c r="F7118" s="291" t="s">
        <v>14834</v>
      </c>
      <c r="G7118" s="290">
        <v>15357</v>
      </c>
      <c r="H7118" s="291" t="s">
        <v>2625</v>
      </c>
      <c r="I7118" s="291" t="s">
        <v>10191</v>
      </c>
      <c r="J7118" s="291" t="s">
        <v>6250</v>
      </c>
      <c r="K7118" s="291"/>
      <c r="L7118" s="160" t="s">
        <v>20293</v>
      </c>
      <c r="M7118" s="292" t="s">
        <v>6453</v>
      </c>
      <c r="N7118" s="291" t="s">
        <v>16871</v>
      </c>
      <c r="O7118" s="293"/>
      <c r="P7118" s="291"/>
      <c r="Q7118" s="291" t="s">
        <v>15939</v>
      </c>
      <c r="R7118" s="291"/>
      <c r="S7118" s="291"/>
      <c r="T7118" s="291" t="s">
        <v>20545</v>
      </c>
      <c r="U7118" s="291" t="s">
        <v>21344</v>
      </c>
      <c r="V7118" s="291">
        <v>7</v>
      </c>
      <c r="W7118" s="291"/>
      <c r="X7118" s="113"/>
    </row>
    <row r="7119" spans="1:24" ht="12.95" customHeight="1" x14ac:dyDescent="0.2">
      <c r="A7119" s="188">
        <v>2013</v>
      </c>
      <c r="B7119" s="188" t="s">
        <v>7318</v>
      </c>
      <c r="C7119" s="179" t="s">
        <v>32865</v>
      </c>
      <c r="D7119" s="160" t="s">
        <v>10288</v>
      </c>
      <c r="E7119" s="291">
        <v>149</v>
      </c>
      <c r="F7119" s="294" t="s">
        <v>10085</v>
      </c>
      <c r="G7119" s="290">
        <v>15560</v>
      </c>
      <c r="H7119" s="291" t="s">
        <v>2625</v>
      </c>
      <c r="I7119" s="291" t="s">
        <v>15082</v>
      </c>
      <c r="J7119" s="291" t="s">
        <v>11238</v>
      </c>
      <c r="K7119" s="291"/>
      <c r="L7119" s="160" t="s">
        <v>20297</v>
      </c>
      <c r="M7119" s="291">
        <v>1</v>
      </c>
      <c r="N7119" s="291" t="s">
        <v>13390</v>
      </c>
      <c r="O7119" s="291" t="s">
        <v>683</v>
      </c>
      <c r="P7119" s="291"/>
      <c r="Q7119" s="291" t="s">
        <v>20296</v>
      </c>
      <c r="R7119" s="291"/>
      <c r="S7119" s="291"/>
      <c r="T7119" s="291" t="s">
        <v>20545</v>
      </c>
      <c r="U7119" s="291" t="s">
        <v>28447</v>
      </c>
      <c r="V7119" s="291">
        <v>10</v>
      </c>
      <c r="W7119" s="291"/>
      <c r="X7119" s="113"/>
    </row>
    <row r="7120" spans="1:24" ht="12.95" customHeight="1" x14ac:dyDescent="0.2">
      <c r="A7120" s="188">
        <v>2013</v>
      </c>
      <c r="B7120" s="188" t="s">
        <v>7318</v>
      </c>
      <c r="C7120" s="179" t="s">
        <v>32865</v>
      </c>
      <c r="D7120" s="160" t="s">
        <v>2903</v>
      </c>
      <c r="E7120" s="291">
        <v>150</v>
      </c>
      <c r="F7120" s="294" t="s">
        <v>10085</v>
      </c>
      <c r="G7120" s="290">
        <v>15560</v>
      </c>
      <c r="H7120" s="291" t="s">
        <v>2625</v>
      </c>
      <c r="I7120" s="291" t="s">
        <v>15082</v>
      </c>
      <c r="J7120" s="291" t="s">
        <v>11239</v>
      </c>
      <c r="K7120" s="291"/>
      <c r="L7120" s="160" t="s">
        <v>20298</v>
      </c>
      <c r="M7120" s="291">
        <v>1</v>
      </c>
      <c r="N7120" s="291" t="s">
        <v>13390</v>
      </c>
      <c r="O7120" s="291" t="s">
        <v>5985</v>
      </c>
      <c r="P7120" s="291"/>
      <c r="Q7120" s="291" t="s">
        <v>19846</v>
      </c>
      <c r="R7120" s="291" t="s">
        <v>7035</v>
      </c>
      <c r="S7120" s="291" t="s">
        <v>8315</v>
      </c>
      <c r="T7120" s="291" t="s">
        <v>20545</v>
      </c>
      <c r="U7120" s="291" t="s">
        <v>28448</v>
      </c>
      <c r="V7120" s="291">
        <v>8</v>
      </c>
      <c r="W7120" s="291"/>
      <c r="X7120" s="113"/>
    </row>
    <row r="7121" spans="1:24" ht="12.95" customHeight="1" x14ac:dyDescent="0.2">
      <c r="A7121" s="188">
        <v>2013</v>
      </c>
      <c r="B7121" s="188" t="s">
        <v>7318</v>
      </c>
      <c r="C7121" s="179" t="s">
        <v>32865</v>
      </c>
      <c r="D7121" s="160" t="s">
        <v>2621</v>
      </c>
      <c r="E7121" s="291">
        <v>151</v>
      </c>
      <c r="F7121" s="294" t="s">
        <v>10085</v>
      </c>
      <c r="G7121" s="290">
        <v>15561</v>
      </c>
      <c r="H7121" s="291" t="s">
        <v>2625</v>
      </c>
      <c r="I7121" s="291" t="s">
        <v>15082</v>
      </c>
      <c r="J7121" s="291" t="s">
        <v>11239</v>
      </c>
      <c r="K7121" s="291"/>
      <c r="L7121" s="160" t="s">
        <v>20299</v>
      </c>
      <c r="M7121" s="291">
        <v>1</v>
      </c>
      <c r="N7121" s="291" t="s">
        <v>13390</v>
      </c>
      <c r="O7121" s="291" t="s">
        <v>65</v>
      </c>
      <c r="P7121" s="291"/>
      <c r="Q7121" s="291" t="s">
        <v>20098</v>
      </c>
      <c r="R7121" s="291"/>
      <c r="S7121" s="291" t="s">
        <v>8315</v>
      </c>
      <c r="T7121" s="291" t="s">
        <v>20545</v>
      </c>
      <c r="U7121" s="291" t="s">
        <v>28449</v>
      </c>
      <c r="V7121" s="291">
        <v>8</v>
      </c>
      <c r="W7121" s="291"/>
      <c r="X7121" s="113"/>
    </row>
    <row r="7122" spans="1:24" ht="12.95" customHeight="1" x14ac:dyDescent="0.2">
      <c r="A7122" s="188">
        <v>2013</v>
      </c>
      <c r="B7122" s="188" t="s">
        <v>7318</v>
      </c>
      <c r="C7122" s="179" t="s">
        <v>32865</v>
      </c>
      <c r="D7122" s="160" t="s">
        <v>7676</v>
      </c>
      <c r="E7122" s="291">
        <v>152</v>
      </c>
      <c r="F7122" s="291" t="s">
        <v>14834</v>
      </c>
      <c r="G7122" s="290">
        <v>15903</v>
      </c>
      <c r="H7122" s="291" t="s">
        <v>2625</v>
      </c>
      <c r="I7122" s="291" t="s">
        <v>10191</v>
      </c>
      <c r="J7122" s="291" t="s">
        <v>11237</v>
      </c>
      <c r="K7122" s="291"/>
      <c r="L7122" s="160" t="s">
        <v>9632</v>
      </c>
      <c r="M7122" s="291">
        <v>1</v>
      </c>
      <c r="N7122" s="291" t="s">
        <v>16131</v>
      </c>
      <c r="O7122" s="291" t="s">
        <v>10189</v>
      </c>
      <c r="P7122" s="291"/>
      <c r="Q7122" s="291" t="s">
        <v>16122</v>
      </c>
      <c r="R7122" s="291"/>
      <c r="S7122" s="291"/>
      <c r="T7122" s="291" t="s">
        <v>20545</v>
      </c>
      <c r="U7122" s="291" t="s">
        <v>21296</v>
      </c>
      <c r="V7122" s="291">
        <v>7.5</v>
      </c>
      <c r="W7122" s="291"/>
      <c r="X7122" s="113"/>
    </row>
    <row r="7123" spans="1:24" ht="12.95" customHeight="1" x14ac:dyDescent="0.2">
      <c r="A7123" s="188">
        <v>2013</v>
      </c>
      <c r="B7123" s="188" t="s">
        <v>7318</v>
      </c>
      <c r="C7123" s="179" t="s">
        <v>32865</v>
      </c>
      <c r="D7123" s="160" t="s">
        <v>4992</v>
      </c>
      <c r="E7123" s="291">
        <v>153</v>
      </c>
      <c r="F7123" s="291" t="s">
        <v>14834</v>
      </c>
      <c r="G7123" s="290">
        <v>16081</v>
      </c>
      <c r="H7123" s="291" t="s">
        <v>14944</v>
      </c>
      <c r="I7123" s="291" t="s">
        <v>2625</v>
      </c>
      <c r="J7123" s="291" t="s">
        <v>10287</v>
      </c>
      <c r="K7123" s="291" t="s">
        <v>12938</v>
      </c>
      <c r="L7123" s="160" t="s">
        <v>14565</v>
      </c>
      <c r="M7123" s="291">
        <v>0.5</v>
      </c>
      <c r="N7123" s="291">
        <v>37</v>
      </c>
      <c r="O7123" s="291"/>
      <c r="P7123" s="291" t="s">
        <v>13301</v>
      </c>
      <c r="Q7123" s="291" t="s">
        <v>19823</v>
      </c>
      <c r="R7123" s="291"/>
      <c r="S7123" s="291"/>
      <c r="T7123" s="291" t="s">
        <v>20543</v>
      </c>
      <c r="U7123" s="291" t="s">
        <v>6868</v>
      </c>
      <c r="V7123" s="291">
        <v>6.5</v>
      </c>
      <c r="W7123" s="291"/>
      <c r="X7123" s="113"/>
    </row>
    <row r="7124" spans="1:24" ht="12.95" customHeight="1" x14ac:dyDescent="0.2">
      <c r="A7124" s="188">
        <v>2013</v>
      </c>
      <c r="B7124" s="188" t="s">
        <v>7318</v>
      </c>
      <c r="C7124" s="179" t="s">
        <v>32865</v>
      </c>
      <c r="D7124" s="160" t="s">
        <v>10591</v>
      </c>
      <c r="E7124" s="291">
        <v>154</v>
      </c>
      <c r="F7124" s="291" t="s">
        <v>14834</v>
      </c>
      <c r="G7124" s="290">
        <v>16137</v>
      </c>
      <c r="H7124" s="291" t="s">
        <v>10191</v>
      </c>
      <c r="I7124" s="291" t="s">
        <v>2625</v>
      </c>
      <c r="J7124" s="291" t="s">
        <v>5004</v>
      </c>
      <c r="K7124" s="291"/>
      <c r="L7124" s="160" t="s">
        <v>20306</v>
      </c>
      <c r="M7124" s="292">
        <v>2</v>
      </c>
      <c r="N7124" s="291" t="s">
        <v>15970</v>
      </c>
      <c r="O7124" s="293"/>
      <c r="P7124" s="291" t="s">
        <v>15941</v>
      </c>
      <c r="Q7124" s="291" t="s">
        <v>20321</v>
      </c>
      <c r="R7124" s="291"/>
      <c r="S7124" s="291"/>
      <c r="T7124" s="291" t="s">
        <v>20543</v>
      </c>
      <c r="U7124" s="291" t="s">
        <v>21300</v>
      </c>
      <c r="V7124" s="291">
        <v>7</v>
      </c>
      <c r="W7124" s="291"/>
      <c r="X7124" s="113"/>
    </row>
    <row r="7125" spans="1:24" ht="12.95" customHeight="1" x14ac:dyDescent="0.2">
      <c r="A7125" s="188">
        <v>2013</v>
      </c>
      <c r="B7125" s="188" t="s">
        <v>7318</v>
      </c>
      <c r="C7125" s="179" t="s">
        <v>32865</v>
      </c>
      <c r="D7125" s="160" t="s">
        <v>10598</v>
      </c>
      <c r="E7125" s="291">
        <v>155</v>
      </c>
      <c r="F7125" s="291" t="s">
        <v>14834</v>
      </c>
      <c r="G7125" s="290">
        <v>16157</v>
      </c>
      <c r="H7125" s="291" t="s">
        <v>10191</v>
      </c>
      <c r="I7125" s="291" t="s">
        <v>2625</v>
      </c>
      <c r="J7125" s="291" t="s">
        <v>10599</v>
      </c>
      <c r="K7125" s="291"/>
      <c r="L7125" s="160" t="s">
        <v>20309</v>
      </c>
      <c r="M7125" s="291">
        <v>2</v>
      </c>
      <c r="N7125" s="291" t="s">
        <v>16594</v>
      </c>
      <c r="O7125" s="291"/>
      <c r="P7125" s="291"/>
      <c r="Q7125" s="291" t="s">
        <v>20307</v>
      </c>
      <c r="R7125" s="291"/>
      <c r="S7125" s="291"/>
      <c r="T7125" s="291" t="s">
        <v>20543</v>
      </c>
      <c r="U7125" s="291" t="s">
        <v>21307</v>
      </c>
      <c r="V7125" s="291">
        <v>8</v>
      </c>
      <c r="W7125" s="291"/>
      <c r="X7125" s="113"/>
    </row>
    <row r="7126" spans="1:24" ht="12.95" customHeight="1" x14ac:dyDescent="0.2">
      <c r="A7126" s="188">
        <v>2013</v>
      </c>
      <c r="B7126" s="188" t="s">
        <v>7318</v>
      </c>
      <c r="C7126" s="179" t="s">
        <v>32865</v>
      </c>
      <c r="D7126" s="160" t="s">
        <v>10519</v>
      </c>
      <c r="E7126" s="291">
        <v>156</v>
      </c>
      <c r="F7126" s="291" t="s">
        <v>14834</v>
      </c>
      <c r="G7126" s="290">
        <v>16160</v>
      </c>
      <c r="H7126" s="291" t="s">
        <v>2625</v>
      </c>
      <c r="I7126" s="291" t="s">
        <v>20310</v>
      </c>
      <c r="J7126" s="291" t="s">
        <v>4003</v>
      </c>
      <c r="K7126" s="291"/>
      <c r="L7126" s="160" t="s">
        <v>20311</v>
      </c>
      <c r="M7126" s="291">
        <v>2</v>
      </c>
      <c r="N7126" s="291" t="s">
        <v>18551</v>
      </c>
      <c r="O7126" s="291"/>
      <c r="P7126" s="291" t="s">
        <v>9160</v>
      </c>
      <c r="Q7126" s="291" t="s">
        <v>17596</v>
      </c>
      <c r="R7126" s="291"/>
      <c r="S7126" s="291"/>
      <c r="T7126" s="291" t="s">
        <v>20543</v>
      </c>
      <c r="U7126" s="291" t="s">
        <v>21337</v>
      </c>
      <c r="V7126" s="291">
        <v>7</v>
      </c>
      <c r="W7126" s="291"/>
      <c r="X7126" s="327"/>
    </row>
    <row r="7127" spans="1:24" ht="12.95" customHeight="1" x14ac:dyDescent="0.2">
      <c r="A7127" s="188">
        <v>2013</v>
      </c>
      <c r="B7127" s="188" t="s">
        <v>7318</v>
      </c>
      <c r="C7127" s="179" t="s">
        <v>32865</v>
      </c>
      <c r="D7127" s="160" t="s">
        <v>14453</v>
      </c>
      <c r="E7127" s="291">
        <v>157</v>
      </c>
      <c r="F7127" s="291" t="s">
        <v>14834</v>
      </c>
      <c r="G7127" s="290">
        <v>16179</v>
      </c>
      <c r="H7127" s="291" t="s">
        <v>13336</v>
      </c>
      <c r="I7127" s="291" t="s">
        <v>2625</v>
      </c>
      <c r="J7127" s="291" t="s">
        <v>14454</v>
      </c>
      <c r="K7127" s="291"/>
      <c r="L7127" s="160" t="s">
        <v>20312</v>
      </c>
      <c r="M7127" s="291">
        <v>1</v>
      </c>
      <c r="N7127" s="291">
        <v>35</v>
      </c>
      <c r="O7127" s="291"/>
      <c r="P7127" s="291"/>
      <c r="Q7127" s="291" t="s">
        <v>20318</v>
      </c>
      <c r="R7127" s="291"/>
      <c r="S7127" s="291"/>
      <c r="T7127" s="291" t="s">
        <v>20543</v>
      </c>
      <c r="U7127" s="291" t="s">
        <v>21322</v>
      </c>
      <c r="V7127" s="291">
        <v>11</v>
      </c>
      <c r="W7127" s="291"/>
      <c r="X7127" s="113"/>
    </row>
    <row r="7128" spans="1:24" ht="12.95" customHeight="1" x14ac:dyDescent="0.2">
      <c r="A7128" s="188">
        <v>2013</v>
      </c>
      <c r="B7128" s="188" t="s">
        <v>7318</v>
      </c>
      <c r="C7128" s="179" t="s">
        <v>32865</v>
      </c>
      <c r="D7128" s="160" t="s">
        <v>14249</v>
      </c>
      <c r="E7128" s="291">
        <v>158</v>
      </c>
      <c r="F7128" s="291" t="s">
        <v>14834</v>
      </c>
      <c r="G7128" s="290">
        <v>16213</v>
      </c>
      <c r="H7128" s="291" t="s">
        <v>2625</v>
      </c>
      <c r="I7128" s="291" t="s">
        <v>10191</v>
      </c>
      <c r="J7128" s="291" t="s">
        <v>10105</v>
      </c>
      <c r="K7128" s="291"/>
      <c r="L7128" s="160" t="s">
        <v>20314</v>
      </c>
      <c r="M7128" s="292">
        <v>1.5</v>
      </c>
      <c r="N7128" s="291" t="s">
        <v>32866</v>
      </c>
      <c r="O7128" s="293"/>
      <c r="P7128" s="291"/>
      <c r="Q7128" s="291" t="s">
        <v>15902</v>
      </c>
      <c r="R7128" s="291"/>
      <c r="S7128" s="291"/>
      <c r="T7128" s="291" t="s">
        <v>20543</v>
      </c>
      <c r="U7128" s="291" t="s">
        <v>21299</v>
      </c>
      <c r="V7128" s="291">
        <v>7</v>
      </c>
      <c r="W7128" s="291"/>
      <c r="X7128" s="113"/>
    </row>
    <row r="7129" spans="1:24" ht="12.95" customHeight="1" x14ac:dyDescent="0.2">
      <c r="A7129" s="188">
        <v>2013</v>
      </c>
      <c r="B7129" s="188" t="s">
        <v>7318</v>
      </c>
      <c r="C7129" s="179" t="s">
        <v>32865</v>
      </c>
      <c r="D7129" s="160" t="s">
        <v>1592</v>
      </c>
      <c r="E7129" s="291">
        <v>159</v>
      </c>
      <c r="F7129" s="291" t="s">
        <v>14834</v>
      </c>
      <c r="G7129" s="290">
        <v>16230</v>
      </c>
      <c r="H7129" s="102" t="s">
        <v>30993</v>
      </c>
      <c r="I7129" s="291" t="s">
        <v>2625</v>
      </c>
      <c r="J7129" s="291" t="s">
        <v>13554</v>
      </c>
      <c r="K7129" s="291"/>
      <c r="L7129" s="160" t="s">
        <v>20316</v>
      </c>
      <c r="M7129" s="291">
        <v>2</v>
      </c>
      <c r="N7129" s="291" t="s">
        <v>16586</v>
      </c>
      <c r="O7129" s="291" t="s">
        <v>12721</v>
      </c>
      <c r="P7129" s="291" t="s">
        <v>162</v>
      </c>
      <c r="Q7129" s="291" t="s">
        <v>20317</v>
      </c>
      <c r="R7129" s="291"/>
      <c r="S7129" s="291"/>
      <c r="T7129" s="291" t="s">
        <v>20544</v>
      </c>
      <c r="U7129" s="291" t="s">
        <v>21324</v>
      </c>
      <c r="V7129" s="291">
        <v>10</v>
      </c>
      <c r="W7129" s="291"/>
      <c r="X7129" s="113"/>
    </row>
    <row r="7130" spans="1:24" ht="12.95" customHeight="1" x14ac:dyDescent="0.2">
      <c r="A7130" s="188">
        <v>2013</v>
      </c>
      <c r="B7130" s="188" t="s">
        <v>7318</v>
      </c>
      <c r="C7130" s="179" t="s">
        <v>32865</v>
      </c>
      <c r="D7130" s="160" t="s">
        <v>15041</v>
      </c>
      <c r="E7130" s="291">
        <v>160</v>
      </c>
      <c r="F7130" s="291" t="s">
        <v>14834</v>
      </c>
      <c r="G7130" s="290">
        <v>16466</v>
      </c>
      <c r="H7130" s="291" t="s">
        <v>10191</v>
      </c>
      <c r="I7130" s="291" t="s">
        <v>2625</v>
      </c>
      <c r="J7130" s="291" t="s">
        <v>4880</v>
      </c>
      <c r="K7130" s="291"/>
      <c r="L7130" s="160" t="s">
        <v>20319</v>
      </c>
      <c r="M7130" s="291">
        <v>1</v>
      </c>
      <c r="N7130" s="291" t="s">
        <v>18405</v>
      </c>
      <c r="O7130" s="291" t="s">
        <v>1933</v>
      </c>
      <c r="P7130" s="291"/>
      <c r="Q7130" s="291" t="s">
        <v>16140</v>
      </c>
      <c r="R7130" s="291"/>
      <c r="S7130" s="291"/>
      <c r="T7130" s="291" t="s">
        <v>20545</v>
      </c>
      <c r="U7130" s="291" t="s">
        <v>28450</v>
      </c>
      <c r="V7130" s="291">
        <v>6.5</v>
      </c>
      <c r="W7130" s="291"/>
      <c r="X7130" s="113"/>
    </row>
    <row r="7131" spans="1:24" ht="12.95" customHeight="1" x14ac:dyDescent="0.2">
      <c r="A7131" s="128">
        <v>2015</v>
      </c>
      <c r="B7131" s="128" t="s">
        <v>7318</v>
      </c>
      <c r="C7131" s="295" t="s">
        <v>30305</v>
      </c>
      <c r="D7131" s="296" t="s">
        <v>30261</v>
      </c>
      <c r="E7131" s="291">
        <v>161</v>
      </c>
      <c r="F7131" s="296" t="s">
        <v>14834</v>
      </c>
      <c r="G7131" s="297">
        <v>14582</v>
      </c>
      <c r="H7131" s="296" t="s">
        <v>3253</v>
      </c>
      <c r="I7131" s="296" t="s">
        <v>10103</v>
      </c>
      <c r="J7131" s="296" t="s">
        <v>30262</v>
      </c>
      <c r="K7131" s="296"/>
      <c r="L7131" s="296"/>
      <c r="M7131" s="296">
        <v>2</v>
      </c>
      <c r="N7131" s="108" t="s">
        <v>32867</v>
      </c>
      <c r="O7131" s="296"/>
      <c r="P7131" s="296" t="s">
        <v>13301</v>
      </c>
      <c r="Q7131" s="296" t="s">
        <v>19671</v>
      </c>
      <c r="R7131" s="296" t="s">
        <v>7035</v>
      </c>
      <c r="S7131" s="296"/>
      <c r="T7131" s="296" t="s">
        <v>20549</v>
      </c>
      <c r="U7131" s="296" t="s">
        <v>30263</v>
      </c>
      <c r="V7131" s="296">
        <v>9</v>
      </c>
      <c r="W7131" s="296"/>
      <c r="X7131" s="113"/>
    </row>
    <row r="7132" spans="1:24" ht="12.95" customHeight="1" x14ac:dyDescent="0.2">
      <c r="A7132" s="128">
        <v>2015</v>
      </c>
      <c r="B7132" s="128" t="s">
        <v>7318</v>
      </c>
      <c r="C7132" s="201" t="s">
        <v>30305</v>
      </c>
      <c r="D7132" s="296" t="s">
        <v>3512</v>
      </c>
      <c r="E7132" s="291">
        <v>162</v>
      </c>
      <c r="F7132" s="296" t="s">
        <v>14834</v>
      </c>
      <c r="G7132" s="297">
        <v>14594</v>
      </c>
      <c r="H7132" s="296" t="s">
        <v>3253</v>
      </c>
      <c r="I7132" s="296" t="s">
        <v>10103</v>
      </c>
      <c r="J7132" s="296" t="s">
        <v>30264</v>
      </c>
      <c r="K7132" s="296"/>
      <c r="L7132" s="296"/>
      <c r="M7132" s="296">
        <v>1</v>
      </c>
      <c r="N7132" s="108" t="s">
        <v>32868</v>
      </c>
      <c r="O7132" s="296" t="s">
        <v>5985</v>
      </c>
      <c r="P7132" s="296"/>
      <c r="Q7132" s="296" t="s">
        <v>30030</v>
      </c>
      <c r="R7132" s="296"/>
      <c r="S7132" s="296"/>
      <c r="T7132" s="296" t="s">
        <v>20549</v>
      </c>
      <c r="U7132" s="296" t="s">
        <v>39035</v>
      </c>
      <c r="V7132" s="296">
        <v>6.5</v>
      </c>
      <c r="W7132" s="296"/>
      <c r="X7132" s="113"/>
    </row>
    <row r="7133" spans="1:24" ht="12.95" customHeight="1" x14ac:dyDescent="0.2">
      <c r="A7133" s="128">
        <v>2015</v>
      </c>
      <c r="B7133" s="128" t="s">
        <v>7318</v>
      </c>
      <c r="C7133" s="201" t="s">
        <v>30305</v>
      </c>
      <c r="D7133" s="296" t="s">
        <v>30265</v>
      </c>
      <c r="E7133" s="291">
        <v>163</v>
      </c>
      <c r="F7133" s="296" t="s">
        <v>14834</v>
      </c>
      <c r="G7133" s="297">
        <v>14584</v>
      </c>
      <c r="H7133" s="296" t="s">
        <v>10103</v>
      </c>
      <c r="I7133" s="296" t="s">
        <v>3253</v>
      </c>
      <c r="J7133" s="296" t="s">
        <v>30266</v>
      </c>
      <c r="K7133" s="296"/>
      <c r="L7133" s="296"/>
      <c r="M7133" s="296">
        <v>0.5</v>
      </c>
      <c r="N7133" s="298">
        <v>42</v>
      </c>
      <c r="O7133" s="296" t="s">
        <v>9160</v>
      </c>
      <c r="P7133" s="296"/>
      <c r="Q7133" s="296" t="s">
        <v>19566</v>
      </c>
      <c r="R7133" s="296"/>
      <c r="S7133" s="296"/>
      <c r="T7133" s="296" t="s">
        <v>20549</v>
      </c>
      <c r="U7133" s="296" t="s">
        <v>30267</v>
      </c>
      <c r="V7133" s="296">
        <v>6.5</v>
      </c>
      <c r="W7133" s="296"/>
      <c r="X7133" s="113"/>
    </row>
    <row r="7134" spans="1:24" ht="12.95" customHeight="1" x14ac:dyDescent="0.2">
      <c r="A7134" s="128">
        <v>2015</v>
      </c>
      <c r="B7134" s="128" t="s">
        <v>7318</v>
      </c>
      <c r="C7134" s="201" t="s">
        <v>30305</v>
      </c>
      <c r="D7134" s="296" t="s">
        <v>30268</v>
      </c>
      <c r="E7134" s="291">
        <v>164</v>
      </c>
      <c r="F7134" s="296" t="s">
        <v>14834</v>
      </c>
      <c r="G7134" s="297">
        <v>14621</v>
      </c>
      <c r="H7134" s="296" t="s">
        <v>3253</v>
      </c>
      <c r="I7134" s="296" t="s">
        <v>10103</v>
      </c>
      <c r="J7134" s="296" t="s">
        <v>30269</v>
      </c>
      <c r="K7134" s="296"/>
      <c r="L7134" s="296"/>
      <c r="M7134" s="296">
        <v>3</v>
      </c>
      <c r="N7134" s="108" t="s">
        <v>32869</v>
      </c>
      <c r="O7134" s="296" t="s">
        <v>10189</v>
      </c>
      <c r="P7134" s="296" t="s">
        <v>162</v>
      </c>
      <c r="Q7134" s="296" t="s">
        <v>21211</v>
      </c>
      <c r="R7134" s="296"/>
      <c r="S7134" s="296"/>
      <c r="T7134" s="296" t="s">
        <v>20549</v>
      </c>
      <c r="U7134" s="296" t="s">
        <v>30270</v>
      </c>
      <c r="V7134" s="296">
        <v>8</v>
      </c>
      <c r="W7134" s="296"/>
      <c r="X7134" s="113"/>
    </row>
    <row r="7135" spans="1:24" ht="12.95" customHeight="1" x14ac:dyDescent="0.2">
      <c r="A7135" s="128">
        <v>2015</v>
      </c>
      <c r="B7135" s="128" t="s">
        <v>7318</v>
      </c>
      <c r="C7135" s="201" t="s">
        <v>30305</v>
      </c>
      <c r="D7135" s="296" t="s">
        <v>30271</v>
      </c>
      <c r="E7135" s="291">
        <v>165</v>
      </c>
      <c r="F7135" s="296" t="s">
        <v>14834</v>
      </c>
      <c r="G7135" s="297">
        <v>14667</v>
      </c>
      <c r="H7135" s="296" t="s">
        <v>10103</v>
      </c>
      <c r="I7135" s="296" t="s">
        <v>3253</v>
      </c>
      <c r="J7135" s="296" t="s">
        <v>10595</v>
      </c>
      <c r="K7135" s="296"/>
      <c r="L7135" s="296"/>
      <c r="M7135" s="296">
        <v>2</v>
      </c>
      <c r="N7135" s="108" t="s">
        <v>32870</v>
      </c>
      <c r="O7135" s="296" t="s">
        <v>17504</v>
      </c>
      <c r="P7135" s="296" t="s">
        <v>9125</v>
      </c>
      <c r="Q7135" s="296" t="s">
        <v>17750</v>
      </c>
      <c r="R7135" s="296"/>
      <c r="S7135" s="296" t="s">
        <v>8315</v>
      </c>
      <c r="T7135" s="296" t="s">
        <v>20549</v>
      </c>
      <c r="U7135" s="296" t="s">
        <v>30272</v>
      </c>
      <c r="V7135" s="296">
        <v>7</v>
      </c>
      <c r="W7135" s="296"/>
      <c r="X7135" s="113"/>
    </row>
    <row r="7136" spans="1:24" ht="12.95" customHeight="1" x14ac:dyDescent="0.2">
      <c r="A7136" s="128">
        <v>2015</v>
      </c>
      <c r="B7136" s="128" t="s">
        <v>7318</v>
      </c>
      <c r="C7136" s="201" t="s">
        <v>30305</v>
      </c>
      <c r="D7136" s="296" t="s">
        <v>30273</v>
      </c>
      <c r="E7136" s="291">
        <v>166</v>
      </c>
      <c r="F7136" s="296" t="s">
        <v>14834</v>
      </c>
      <c r="G7136" s="297">
        <v>14667</v>
      </c>
      <c r="H7136" s="296" t="s">
        <v>3253</v>
      </c>
      <c r="I7136" s="296" t="s">
        <v>10103</v>
      </c>
      <c r="J7136" s="296" t="s">
        <v>3278</v>
      </c>
      <c r="K7136" s="296"/>
      <c r="L7136" s="296"/>
      <c r="M7136" s="296">
        <v>2</v>
      </c>
      <c r="N7136" s="296" t="s">
        <v>19523</v>
      </c>
      <c r="O7136" s="296" t="s">
        <v>12721</v>
      </c>
      <c r="P7136" s="296" t="s">
        <v>9125</v>
      </c>
      <c r="Q7136" s="296" t="s">
        <v>19434</v>
      </c>
      <c r="R7136" s="296"/>
      <c r="S7136" s="296"/>
      <c r="T7136" s="296" t="s">
        <v>20549</v>
      </c>
      <c r="U7136" s="296" t="s">
        <v>30276</v>
      </c>
      <c r="V7136" s="296">
        <v>7</v>
      </c>
      <c r="W7136" s="296"/>
      <c r="X7136" s="113"/>
    </row>
    <row r="7137" spans="1:24" ht="12.95" customHeight="1" x14ac:dyDescent="0.2">
      <c r="A7137" s="128">
        <v>2015</v>
      </c>
      <c r="B7137" s="128" t="s">
        <v>7318</v>
      </c>
      <c r="C7137" s="201" t="s">
        <v>30305</v>
      </c>
      <c r="D7137" s="296" t="s">
        <v>30274</v>
      </c>
      <c r="E7137" s="291">
        <v>167</v>
      </c>
      <c r="F7137" s="296" t="s">
        <v>14834</v>
      </c>
      <c r="G7137" s="297">
        <v>15196</v>
      </c>
      <c r="H7137" s="296" t="s">
        <v>10103</v>
      </c>
      <c r="I7137" s="296" t="s">
        <v>3253</v>
      </c>
      <c r="J7137" s="296" t="s">
        <v>30275</v>
      </c>
      <c r="K7137" s="296"/>
      <c r="L7137" s="296"/>
      <c r="M7137" s="296">
        <v>1</v>
      </c>
      <c r="N7137" s="108" t="s">
        <v>32871</v>
      </c>
      <c r="O7137" s="296" t="s">
        <v>9125</v>
      </c>
      <c r="P7137" s="296"/>
      <c r="Q7137" s="296" t="s">
        <v>16715</v>
      </c>
      <c r="R7137" s="296"/>
      <c r="S7137" s="296"/>
      <c r="T7137" s="296" t="s">
        <v>20549</v>
      </c>
      <c r="U7137" s="296" t="s">
        <v>30277</v>
      </c>
      <c r="V7137" s="296">
        <v>10</v>
      </c>
      <c r="W7137" s="296"/>
      <c r="X7137" s="113"/>
    </row>
    <row r="7138" spans="1:24" ht="12.95" customHeight="1" x14ac:dyDescent="0.2">
      <c r="A7138" s="128">
        <v>2015</v>
      </c>
      <c r="B7138" s="128" t="s">
        <v>7318</v>
      </c>
      <c r="C7138" s="201" t="s">
        <v>30305</v>
      </c>
      <c r="D7138" s="296" t="s">
        <v>30278</v>
      </c>
      <c r="E7138" s="291">
        <v>168</v>
      </c>
      <c r="F7138" s="296" t="s">
        <v>14834</v>
      </c>
      <c r="G7138" s="297">
        <v>15227</v>
      </c>
      <c r="H7138" s="296" t="s">
        <v>10103</v>
      </c>
      <c r="I7138" s="296" t="s">
        <v>3253</v>
      </c>
      <c r="J7138" s="296" t="s">
        <v>30279</v>
      </c>
      <c r="K7138" s="296"/>
      <c r="L7138" s="296"/>
      <c r="M7138" s="296">
        <v>1</v>
      </c>
      <c r="N7138" s="108" t="s">
        <v>30847</v>
      </c>
      <c r="O7138" s="296"/>
      <c r="P7138" s="296"/>
      <c r="Q7138" s="296" t="s">
        <v>16863</v>
      </c>
      <c r="R7138" s="296"/>
      <c r="S7138" s="296" t="s">
        <v>8315</v>
      </c>
      <c r="T7138" s="296" t="s">
        <v>20549</v>
      </c>
      <c r="U7138" s="296" t="s">
        <v>2477</v>
      </c>
      <c r="V7138" s="296">
        <v>8</v>
      </c>
      <c r="W7138" s="296"/>
      <c r="X7138" s="113"/>
    </row>
    <row r="7139" spans="1:24" ht="12.95" customHeight="1" x14ac:dyDescent="0.2">
      <c r="A7139" s="128">
        <v>2015</v>
      </c>
      <c r="B7139" s="128" t="s">
        <v>7318</v>
      </c>
      <c r="C7139" s="201" t="s">
        <v>30305</v>
      </c>
      <c r="D7139" s="296" t="s">
        <v>30280</v>
      </c>
      <c r="E7139" s="291">
        <v>169</v>
      </c>
      <c r="F7139" s="296" t="s">
        <v>14834</v>
      </c>
      <c r="G7139" s="297">
        <v>15734</v>
      </c>
      <c r="H7139" s="296" t="s">
        <v>3253</v>
      </c>
      <c r="I7139" s="296" t="s">
        <v>10103</v>
      </c>
      <c r="J7139" s="296" t="s">
        <v>30281</v>
      </c>
      <c r="K7139" s="296"/>
      <c r="L7139" s="296"/>
      <c r="M7139" s="296">
        <v>3</v>
      </c>
      <c r="N7139" s="296" t="s">
        <v>15876</v>
      </c>
      <c r="O7139" s="296" t="s">
        <v>10189</v>
      </c>
      <c r="P7139" s="296"/>
      <c r="Q7139" s="296" t="s">
        <v>15945</v>
      </c>
      <c r="R7139" s="296" t="s">
        <v>7035</v>
      </c>
      <c r="S7139" s="296"/>
      <c r="T7139" s="296" t="s">
        <v>20549</v>
      </c>
      <c r="U7139" s="296" t="s">
        <v>30282</v>
      </c>
      <c r="V7139" s="296">
        <v>6</v>
      </c>
      <c r="W7139" s="296"/>
      <c r="X7139" s="113"/>
    </row>
    <row r="7140" spans="1:24" ht="12.95" customHeight="1" x14ac:dyDescent="0.2">
      <c r="A7140" s="128">
        <v>2015</v>
      </c>
      <c r="B7140" s="128" t="s">
        <v>7318</v>
      </c>
      <c r="C7140" s="201" t="s">
        <v>30305</v>
      </c>
      <c r="D7140" s="296" t="s">
        <v>30283</v>
      </c>
      <c r="E7140" s="291">
        <v>170</v>
      </c>
      <c r="F7140" s="296" t="s">
        <v>14834</v>
      </c>
      <c r="G7140" s="297">
        <v>16246</v>
      </c>
      <c r="H7140" s="296" t="s">
        <v>10103</v>
      </c>
      <c r="I7140" s="296" t="s">
        <v>3253</v>
      </c>
      <c r="J7140" s="296" t="s">
        <v>30284</v>
      </c>
      <c r="K7140" s="296"/>
      <c r="L7140" s="296"/>
      <c r="M7140" s="296">
        <v>1</v>
      </c>
      <c r="N7140" s="108" t="s">
        <v>32872</v>
      </c>
      <c r="O7140" s="296" t="s">
        <v>3620</v>
      </c>
      <c r="P7140" s="296"/>
      <c r="Q7140" s="296" t="s">
        <v>17671</v>
      </c>
      <c r="R7140" s="296"/>
      <c r="S7140" s="296"/>
      <c r="T7140" s="296" t="s">
        <v>20549</v>
      </c>
      <c r="U7140" s="296" t="s">
        <v>30285</v>
      </c>
      <c r="V7140" s="296">
        <v>6</v>
      </c>
      <c r="W7140" s="296"/>
      <c r="X7140" s="113"/>
    </row>
    <row r="7141" spans="1:24" ht="12.95" customHeight="1" x14ac:dyDescent="0.2">
      <c r="A7141" s="128">
        <v>2015</v>
      </c>
      <c r="B7141" s="128" t="s">
        <v>7318</v>
      </c>
      <c r="C7141" s="201" t="s">
        <v>30305</v>
      </c>
      <c r="D7141" s="296" t="s">
        <v>30291</v>
      </c>
      <c r="E7141" s="291">
        <v>171</v>
      </c>
      <c r="F7141" s="296" t="s">
        <v>14834</v>
      </c>
      <c r="G7141" s="297">
        <v>16249</v>
      </c>
      <c r="H7141" s="296" t="s">
        <v>10103</v>
      </c>
      <c r="I7141" s="296" t="s">
        <v>3253</v>
      </c>
      <c r="J7141" s="296" t="s">
        <v>30292</v>
      </c>
      <c r="K7141" s="296"/>
      <c r="L7141" s="296"/>
      <c r="M7141" s="296">
        <v>2</v>
      </c>
      <c r="N7141" s="108" t="s">
        <v>32873</v>
      </c>
      <c r="O7141" s="296" t="s">
        <v>18182</v>
      </c>
      <c r="P7141" s="296" t="s">
        <v>9125</v>
      </c>
      <c r="Q7141" s="296" t="s">
        <v>27043</v>
      </c>
      <c r="R7141" s="296"/>
      <c r="S7141" s="296" t="s">
        <v>9435</v>
      </c>
      <c r="T7141" s="296" t="s">
        <v>20549</v>
      </c>
      <c r="U7141" s="296" t="s">
        <v>30293</v>
      </c>
      <c r="V7141" s="296">
        <v>11</v>
      </c>
      <c r="W7141" s="296"/>
      <c r="X7141" s="113"/>
    </row>
    <row r="7142" spans="1:24" ht="12.95" customHeight="1" x14ac:dyDescent="0.2">
      <c r="A7142" s="128">
        <v>2015</v>
      </c>
      <c r="B7142" s="128" t="s">
        <v>7318</v>
      </c>
      <c r="C7142" s="201" t="s">
        <v>30305</v>
      </c>
      <c r="D7142" s="296" t="s">
        <v>30287</v>
      </c>
      <c r="E7142" s="291">
        <v>172</v>
      </c>
      <c r="F7142" s="296" t="s">
        <v>14834</v>
      </c>
      <c r="G7142" s="297">
        <v>16250</v>
      </c>
      <c r="H7142" s="296" t="s">
        <v>10103</v>
      </c>
      <c r="I7142" s="296" t="s">
        <v>3253</v>
      </c>
      <c r="J7142" s="296" t="s">
        <v>6706</v>
      </c>
      <c r="K7142" s="296"/>
      <c r="L7142" s="296"/>
      <c r="M7142" s="296">
        <v>2</v>
      </c>
      <c r="N7142" s="108" t="s">
        <v>32874</v>
      </c>
      <c r="O7142" s="296" t="s">
        <v>12721</v>
      </c>
      <c r="P7142" s="296" t="s">
        <v>30288</v>
      </c>
      <c r="Q7142" s="296" t="s">
        <v>30289</v>
      </c>
      <c r="R7142" s="296"/>
      <c r="S7142" s="296"/>
      <c r="T7142" s="296" t="s">
        <v>20549</v>
      </c>
      <c r="U7142" s="296" t="s">
        <v>30290</v>
      </c>
      <c r="V7142" s="296">
        <v>8</v>
      </c>
      <c r="W7142" s="296"/>
      <c r="X7142" s="113"/>
    </row>
    <row r="7143" spans="1:24" ht="12.95" customHeight="1" x14ac:dyDescent="0.2">
      <c r="A7143" s="128">
        <v>2015</v>
      </c>
      <c r="B7143" s="128" t="s">
        <v>7318</v>
      </c>
      <c r="C7143" s="201" t="s">
        <v>30305</v>
      </c>
      <c r="D7143" s="296" t="s">
        <v>30294</v>
      </c>
      <c r="E7143" s="291">
        <v>173</v>
      </c>
      <c r="F7143" s="296" t="s">
        <v>14834</v>
      </c>
      <c r="G7143" s="297">
        <v>16252</v>
      </c>
      <c r="H7143" s="296" t="s">
        <v>10103</v>
      </c>
      <c r="I7143" s="296" t="s">
        <v>3253</v>
      </c>
      <c r="J7143" s="296" t="s">
        <v>30295</v>
      </c>
      <c r="K7143" s="296"/>
      <c r="L7143" s="296"/>
      <c r="M7143" s="296">
        <v>2</v>
      </c>
      <c r="N7143" s="296" t="s">
        <v>18434</v>
      </c>
      <c r="O7143" s="296" t="s">
        <v>17449</v>
      </c>
      <c r="P7143" s="296"/>
      <c r="Q7143" s="296" t="s">
        <v>17504</v>
      </c>
      <c r="R7143" s="296"/>
      <c r="S7143" s="296"/>
      <c r="T7143" s="296" t="s">
        <v>20549</v>
      </c>
      <c r="U7143" s="296" t="s">
        <v>30296</v>
      </c>
      <c r="V7143" s="296">
        <v>5.5</v>
      </c>
      <c r="W7143" s="296"/>
      <c r="X7143" s="113"/>
    </row>
    <row r="7144" spans="1:24" ht="12.95" customHeight="1" x14ac:dyDescent="0.2">
      <c r="A7144" s="128">
        <v>2015</v>
      </c>
      <c r="B7144" s="128" t="s">
        <v>7318</v>
      </c>
      <c r="C7144" s="201" t="s">
        <v>30305</v>
      </c>
      <c r="D7144" s="296" t="s">
        <v>30286</v>
      </c>
      <c r="E7144" s="291">
        <v>171</v>
      </c>
      <c r="F7144" s="296" t="s">
        <v>14834</v>
      </c>
      <c r="G7144" s="297">
        <v>16265</v>
      </c>
      <c r="H7144" s="296" t="s">
        <v>3253</v>
      </c>
      <c r="I7144" s="296" t="s">
        <v>10103</v>
      </c>
      <c r="J7144" s="296" t="s">
        <v>831</v>
      </c>
      <c r="K7144" s="296"/>
      <c r="L7144" s="296"/>
      <c r="M7144" s="296">
        <v>2</v>
      </c>
      <c r="N7144" s="296" t="s">
        <v>18897</v>
      </c>
      <c r="O7144" s="296" t="s">
        <v>15959</v>
      </c>
      <c r="P7144" s="296" t="s">
        <v>9125</v>
      </c>
      <c r="Q7144" s="296" t="s">
        <v>19627</v>
      </c>
      <c r="R7144" s="296"/>
      <c r="S7144" s="296"/>
      <c r="T7144" s="296" t="s">
        <v>20549</v>
      </c>
      <c r="U7144" s="296" t="s">
        <v>28770</v>
      </c>
      <c r="V7144" s="296">
        <v>6.5</v>
      </c>
      <c r="W7144" s="296"/>
      <c r="X7144" s="113"/>
    </row>
    <row r="7145" spans="1:24" ht="12.95" customHeight="1" x14ac:dyDescent="0.2">
      <c r="A7145" s="128">
        <v>2015</v>
      </c>
      <c r="B7145" s="128" t="s">
        <v>7318</v>
      </c>
      <c r="C7145" s="201" t="s">
        <v>30305</v>
      </c>
      <c r="D7145" s="296" t="s">
        <v>30297</v>
      </c>
      <c r="E7145" s="291">
        <v>175</v>
      </c>
      <c r="F7145" s="296" t="s">
        <v>14834</v>
      </c>
      <c r="G7145" s="297">
        <v>16353</v>
      </c>
      <c r="H7145" s="296" t="s">
        <v>11819</v>
      </c>
      <c r="I7145" s="296" t="s">
        <v>3253</v>
      </c>
      <c r="J7145" s="296" t="s">
        <v>30298</v>
      </c>
      <c r="K7145" s="296"/>
      <c r="L7145" s="296"/>
      <c r="M7145" s="296">
        <v>1.75</v>
      </c>
      <c r="N7145" s="108" t="s">
        <v>30935</v>
      </c>
      <c r="O7145" s="296" t="s">
        <v>12721</v>
      </c>
      <c r="P7145" s="296" t="s">
        <v>162</v>
      </c>
      <c r="Q7145" s="296" t="s">
        <v>19677</v>
      </c>
      <c r="R7145" s="296"/>
      <c r="S7145" s="296" t="s">
        <v>8315</v>
      </c>
      <c r="T7145" s="296" t="s">
        <v>20549</v>
      </c>
      <c r="U7145" s="296" t="s">
        <v>12451</v>
      </c>
      <c r="V7145" s="296">
        <v>7.5</v>
      </c>
      <c r="W7145" s="296"/>
      <c r="X7145" s="113"/>
    </row>
    <row r="7146" spans="1:24" ht="12.95" customHeight="1" x14ac:dyDescent="0.2">
      <c r="A7146" s="128">
        <v>2015</v>
      </c>
      <c r="B7146" s="128" t="s">
        <v>7318</v>
      </c>
      <c r="C7146" s="201" t="s">
        <v>30305</v>
      </c>
      <c r="D7146" s="296" t="s">
        <v>30299</v>
      </c>
      <c r="E7146" s="291">
        <v>176</v>
      </c>
      <c r="F7146" s="296" t="s">
        <v>14834</v>
      </c>
      <c r="G7146" s="297">
        <v>16360</v>
      </c>
      <c r="H7146" s="296" t="s">
        <v>11819</v>
      </c>
      <c r="I7146" s="296" t="s">
        <v>3253</v>
      </c>
      <c r="J7146" s="296" t="s">
        <v>30300</v>
      </c>
      <c r="K7146" s="296"/>
      <c r="L7146" s="296"/>
      <c r="M7146" s="296">
        <v>2</v>
      </c>
      <c r="N7146" s="296" t="s">
        <v>30301</v>
      </c>
      <c r="O7146" s="296"/>
      <c r="P7146" s="296" t="s">
        <v>9125</v>
      </c>
      <c r="Q7146" s="296" t="s">
        <v>30302</v>
      </c>
      <c r="R7146" s="296"/>
      <c r="S7146" s="296"/>
      <c r="T7146" s="296" t="s">
        <v>20549</v>
      </c>
      <c r="U7146" s="296" t="s">
        <v>17119</v>
      </c>
      <c r="V7146" s="296">
        <v>10</v>
      </c>
      <c r="W7146" s="296"/>
      <c r="X7146" s="113"/>
    </row>
    <row r="7147" spans="1:24" ht="12.95" customHeight="1" x14ac:dyDescent="0.2">
      <c r="A7147" s="128">
        <v>2015</v>
      </c>
      <c r="B7147" s="128" t="s">
        <v>7318</v>
      </c>
      <c r="C7147" s="201" t="s">
        <v>30305</v>
      </c>
      <c r="D7147" s="296" t="s">
        <v>30303</v>
      </c>
      <c r="E7147" s="296">
        <v>177</v>
      </c>
      <c r="F7147" s="296" t="s">
        <v>14834</v>
      </c>
      <c r="G7147" s="297">
        <v>16374</v>
      </c>
      <c r="H7147" s="296" t="s">
        <v>3253</v>
      </c>
      <c r="I7147" s="296" t="s">
        <v>11819</v>
      </c>
      <c r="J7147" s="296" t="s">
        <v>30304</v>
      </c>
      <c r="K7147" s="296"/>
      <c r="L7147" s="296"/>
      <c r="M7147" s="296">
        <v>1.75</v>
      </c>
      <c r="N7147" s="108" t="s">
        <v>32875</v>
      </c>
      <c r="O7147" s="296"/>
      <c r="P7147" s="296"/>
      <c r="Q7147" s="296" t="s">
        <v>20893</v>
      </c>
      <c r="R7147" s="296" t="s">
        <v>7035</v>
      </c>
      <c r="S7147" s="296" t="s">
        <v>8315</v>
      </c>
      <c r="T7147" s="296" t="s">
        <v>20549</v>
      </c>
      <c r="U7147" s="296" t="s">
        <v>13305</v>
      </c>
      <c r="V7147" s="296">
        <v>7.5</v>
      </c>
      <c r="W7147" s="296"/>
      <c r="X7147" s="113"/>
    </row>
    <row r="7148" spans="1:24" ht="12.95" customHeight="1" x14ac:dyDescent="0.2">
      <c r="A7148" s="128">
        <v>2018</v>
      </c>
      <c r="B7148" s="128" t="s">
        <v>7318</v>
      </c>
      <c r="C7148" s="295" t="s">
        <v>36412</v>
      </c>
      <c r="D7148" s="345" t="s">
        <v>36413</v>
      </c>
      <c r="E7148" s="296">
        <v>203</v>
      </c>
      <c r="F7148" s="296" t="s">
        <v>14834</v>
      </c>
      <c r="G7148" s="297">
        <v>18439</v>
      </c>
      <c r="H7148" s="102" t="s">
        <v>36409</v>
      </c>
      <c r="I7148" s="102" t="s">
        <v>36410</v>
      </c>
      <c r="J7148" s="296" t="s">
        <v>36414</v>
      </c>
      <c r="K7148" s="296"/>
      <c r="L7148" s="296"/>
      <c r="M7148" s="296">
        <v>1</v>
      </c>
      <c r="N7148" s="108" t="s">
        <v>36415</v>
      </c>
      <c r="O7148" s="296" t="s">
        <v>12252</v>
      </c>
      <c r="P7148" s="296" t="s">
        <v>9125</v>
      </c>
      <c r="Q7148" s="296" t="s">
        <v>17747</v>
      </c>
      <c r="R7148" s="296"/>
      <c r="S7148" s="296"/>
      <c r="T7148" s="296" t="s">
        <v>20579</v>
      </c>
      <c r="U7148" s="296" t="s">
        <v>36378</v>
      </c>
      <c r="V7148" s="296">
        <v>7.5</v>
      </c>
      <c r="W7148" s="296"/>
      <c r="X7148" s="113"/>
    </row>
    <row r="7149" spans="1:24" ht="12.95" customHeight="1" x14ac:dyDescent="0.2">
      <c r="A7149" s="128">
        <v>2018</v>
      </c>
      <c r="B7149" s="128" t="s">
        <v>7318</v>
      </c>
      <c r="C7149" s="201" t="s">
        <v>36412</v>
      </c>
      <c r="D7149" s="345" t="s">
        <v>36420</v>
      </c>
      <c r="E7149" s="296">
        <v>204</v>
      </c>
      <c r="F7149" s="296" t="s">
        <v>14834</v>
      </c>
      <c r="G7149" s="297">
        <v>18442</v>
      </c>
      <c r="H7149" s="102" t="s">
        <v>36409</v>
      </c>
      <c r="I7149" s="102" t="s">
        <v>36410</v>
      </c>
      <c r="J7149" s="296" t="s">
        <v>36416</v>
      </c>
      <c r="K7149" s="296"/>
      <c r="L7149" s="296"/>
      <c r="M7149" s="296">
        <v>1</v>
      </c>
      <c r="N7149" s="108" t="s">
        <v>36417</v>
      </c>
      <c r="O7149" s="296" t="s">
        <v>13460</v>
      </c>
      <c r="P7149" s="296" t="s">
        <v>20458</v>
      </c>
      <c r="Q7149" s="296" t="s">
        <v>36418</v>
      </c>
      <c r="R7149" s="296"/>
      <c r="S7149" s="296"/>
      <c r="T7149" s="296" t="s">
        <v>20579</v>
      </c>
      <c r="U7149" s="296" t="s">
        <v>36465</v>
      </c>
      <c r="V7149" s="296">
        <v>8.5</v>
      </c>
      <c r="W7149" s="296"/>
      <c r="X7149" s="113"/>
    </row>
    <row r="7150" spans="1:24" ht="12.95" customHeight="1" x14ac:dyDescent="0.2">
      <c r="A7150" s="128">
        <v>2018</v>
      </c>
      <c r="B7150" s="128" t="s">
        <v>7318</v>
      </c>
      <c r="C7150" s="201" t="s">
        <v>36412</v>
      </c>
      <c r="D7150" s="345" t="s">
        <v>11108</v>
      </c>
      <c r="E7150" s="296">
        <v>205</v>
      </c>
      <c r="F7150" s="296" t="s">
        <v>14834</v>
      </c>
      <c r="G7150" s="297">
        <v>18464</v>
      </c>
      <c r="H7150" s="296" t="s">
        <v>10191</v>
      </c>
      <c r="I7150" s="102" t="s">
        <v>36410</v>
      </c>
      <c r="J7150" s="296" t="s">
        <v>36421</v>
      </c>
      <c r="K7150" s="296"/>
      <c r="L7150" s="296"/>
      <c r="M7150" s="296">
        <v>0.75</v>
      </c>
      <c r="N7150" s="298">
        <v>43</v>
      </c>
      <c r="O7150" s="296" t="s">
        <v>12252</v>
      </c>
      <c r="P7150" s="296"/>
      <c r="Q7150" s="296" t="s">
        <v>2447</v>
      </c>
      <c r="R7150" s="296"/>
      <c r="S7150" s="296"/>
      <c r="T7150" s="296" t="s">
        <v>20579</v>
      </c>
      <c r="U7150" s="296" t="s">
        <v>36422</v>
      </c>
      <c r="V7150" s="296">
        <v>5</v>
      </c>
      <c r="W7150" s="296"/>
      <c r="X7150" s="113"/>
    </row>
    <row r="7151" spans="1:24" ht="12.95" customHeight="1" x14ac:dyDescent="0.2">
      <c r="A7151" s="128">
        <v>2018</v>
      </c>
      <c r="B7151" s="128" t="s">
        <v>7318</v>
      </c>
      <c r="C7151" s="201" t="s">
        <v>36412</v>
      </c>
      <c r="D7151" s="345" t="s">
        <v>36423</v>
      </c>
      <c r="E7151" s="296">
        <v>206</v>
      </c>
      <c r="F7151" s="296" t="s">
        <v>14834</v>
      </c>
      <c r="G7151" s="297">
        <v>18471</v>
      </c>
      <c r="H7151" s="296" t="s">
        <v>10191</v>
      </c>
      <c r="I7151" s="102" t="s">
        <v>36410</v>
      </c>
      <c r="J7151" s="296" t="s">
        <v>656</v>
      </c>
      <c r="K7151" s="296"/>
      <c r="L7151" s="296"/>
      <c r="M7151" s="296">
        <v>2</v>
      </c>
      <c r="N7151" s="144" t="s">
        <v>18434</v>
      </c>
      <c r="O7151" s="296" t="s">
        <v>3620</v>
      </c>
      <c r="P7151" s="296" t="s">
        <v>9125</v>
      </c>
      <c r="Q7151" s="296" t="s">
        <v>36424</v>
      </c>
      <c r="R7151" s="296"/>
      <c r="S7151" s="296"/>
      <c r="T7151" s="296" t="s">
        <v>20579</v>
      </c>
      <c r="U7151" s="296" t="s">
        <v>36428</v>
      </c>
      <c r="V7151" s="296">
        <v>8</v>
      </c>
      <c r="W7151" s="296"/>
      <c r="X7151" s="113"/>
    </row>
    <row r="7152" spans="1:24" ht="12.95" customHeight="1" x14ac:dyDescent="0.2">
      <c r="A7152" s="128">
        <v>2018</v>
      </c>
      <c r="B7152" s="128" t="s">
        <v>7318</v>
      </c>
      <c r="C7152" s="201" t="s">
        <v>36412</v>
      </c>
      <c r="D7152" s="345" t="s">
        <v>36425</v>
      </c>
      <c r="E7152" s="296">
        <v>207</v>
      </c>
      <c r="F7152" s="296" t="s">
        <v>14834</v>
      </c>
      <c r="G7152" s="297">
        <v>18478</v>
      </c>
      <c r="H7152" s="296" t="s">
        <v>10191</v>
      </c>
      <c r="I7152" s="102" t="s">
        <v>36430</v>
      </c>
      <c r="J7152" s="296" t="s">
        <v>36426</v>
      </c>
      <c r="K7152" s="296"/>
      <c r="L7152" s="296"/>
      <c r="M7152" s="296">
        <v>2</v>
      </c>
      <c r="N7152" s="144" t="s">
        <v>36427</v>
      </c>
      <c r="O7152" s="296" t="s">
        <v>13555</v>
      </c>
      <c r="P7152" s="296" t="s">
        <v>15831</v>
      </c>
      <c r="Q7152" s="296" t="s">
        <v>20838</v>
      </c>
      <c r="R7152" s="296"/>
      <c r="S7152" s="296"/>
      <c r="T7152" s="296" t="s">
        <v>20579</v>
      </c>
      <c r="U7152" s="296" t="s">
        <v>36429</v>
      </c>
      <c r="V7152" s="296">
        <v>8</v>
      </c>
      <c r="W7152" s="296"/>
      <c r="X7152" s="113"/>
    </row>
    <row r="7153" spans="1:24" ht="12.95" customHeight="1" x14ac:dyDescent="0.2">
      <c r="A7153" s="128">
        <v>2018</v>
      </c>
      <c r="B7153" s="128" t="s">
        <v>7318</v>
      </c>
      <c r="C7153" s="201" t="s">
        <v>36412</v>
      </c>
      <c r="D7153" s="345" t="s">
        <v>11110</v>
      </c>
      <c r="E7153" s="296">
        <v>208</v>
      </c>
      <c r="F7153" s="296" t="s">
        <v>14834</v>
      </c>
      <c r="G7153" s="297">
        <v>18481</v>
      </c>
      <c r="H7153" s="296" t="s">
        <v>10191</v>
      </c>
      <c r="I7153" s="102" t="s">
        <v>36410</v>
      </c>
      <c r="J7153" s="296" t="s">
        <v>36431</v>
      </c>
      <c r="K7153" s="296"/>
      <c r="L7153" s="296"/>
      <c r="M7153" s="296">
        <v>1</v>
      </c>
      <c r="N7153" s="144">
        <v>18</v>
      </c>
      <c r="O7153" s="296"/>
      <c r="P7153" s="296"/>
      <c r="Q7153" s="296" t="s">
        <v>16568</v>
      </c>
      <c r="R7153" s="296"/>
      <c r="S7153" s="296"/>
      <c r="T7153" s="296" t="s">
        <v>20579</v>
      </c>
      <c r="U7153" s="296" t="s">
        <v>36378</v>
      </c>
      <c r="V7153" s="296">
        <v>5</v>
      </c>
      <c r="W7153" s="296"/>
      <c r="X7153" s="113"/>
    </row>
    <row r="7154" spans="1:24" ht="12.95" customHeight="1" x14ac:dyDescent="0.2">
      <c r="A7154" s="128">
        <v>2018</v>
      </c>
      <c r="B7154" s="128" t="s">
        <v>7318</v>
      </c>
      <c r="C7154" s="201" t="s">
        <v>36412</v>
      </c>
      <c r="D7154" s="345" t="s">
        <v>36432</v>
      </c>
      <c r="E7154" s="296">
        <v>209</v>
      </c>
      <c r="F7154" s="296" t="s">
        <v>14834</v>
      </c>
      <c r="G7154" s="297">
        <v>18506</v>
      </c>
      <c r="H7154" s="296" t="s">
        <v>10191</v>
      </c>
      <c r="I7154" s="102" t="s">
        <v>36410</v>
      </c>
      <c r="J7154" s="296" t="s">
        <v>36433</v>
      </c>
      <c r="K7154" s="296"/>
      <c r="L7154" s="296"/>
      <c r="M7154" s="296">
        <v>1</v>
      </c>
      <c r="N7154" s="108" t="s">
        <v>36434</v>
      </c>
      <c r="O7154" s="296" t="s">
        <v>8076</v>
      </c>
      <c r="P7154" s="296" t="s">
        <v>3620</v>
      </c>
      <c r="Q7154" s="296" t="s">
        <v>27360</v>
      </c>
      <c r="R7154" s="296" t="s">
        <v>7035</v>
      </c>
      <c r="S7154" s="296" t="s">
        <v>8315</v>
      </c>
      <c r="T7154" s="296" t="s">
        <v>20579</v>
      </c>
      <c r="U7154" s="296" t="s">
        <v>36435</v>
      </c>
      <c r="V7154" s="296">
        <v>6.5</v>
      </c>
      <c r="W7154" s="296"/>
      <c r="X7154" s="113"/>
    </row>
    <row r="7155" spans="1:24" ht="12.95" customHeight="1" x14ac:dyDescent="0.2">
      <c r="A7155" s="128">
        <v>2018</v>
      </c>
      <c r="B7155" s="128" t="s">
        <v>7318</v>
      </c>
      <c r="C7155" s="201" t="s">
        <v>36412</v>
      </c>
      <c r="D7155" s="345" t="s">
        <v>36440</v>
      </c>
      <c r="E7155" s="296">
        <v>210</v>
      </c>
      <c r="F7155" s="296" t="s">
        <v>14834</v>
      </c>
      <c r="G7155" s="297">
        <v>18594</v>
      </c>
      <c r="H7155" s="296" t="s">
        <v>15082</v>
      </c>
      <c r="I7155" s="102" t="s">
        <v>36436</v>
      </c>
      <c r="J7155" s="296" t="s">
        <v>36437</v>
      </c>
      <c r="K7155" s="296"/>
      <c r="L7155" s="296"/>
      <c r="M7155" s="296">
        <v>0.75</v>
      </c>
      <c r="N7155" s="298">
        <v>2</v>
      </c>
      <c r="O7155" s="296"/>
      <c r="P7155" s="296"/>
      <c r="Q7155" s="296" t="s">
        <v>36438</v>
      </c>
      <c r="R7155" s="296" t="s">
        <v>7035</v>
      </c>
      <c r="S7155" s="296" t="s">
        <v>9435</v>
      </c>
      <c r="T7155" s="296" t="s">
        <v>20579</v>
      </c>
      <c r="U7155" s="296" t="s">
        <v>36439</v>
      </c>
      <c r="V7155" s="296">
        <v>8</v>
      </c>
      <c r="W7155" s="296"/>
      <c r="X7155" s="113"/>
    </row>
    <row r="7156" spans="1:24" ht="12.95" customHeight="1" x14ac:dyDescent="0.2">
      <c r="A7156" s="128">
        <v>2018</v>
      </c>
      <c r="B7156" s="128" t="s">
        <v>7318</v>
      </c>
      <c r="C7156" s="201" t="s">
        <v>36412</v>
      </c>
      <c r="D7156" s="345" t="s">
        <v>36441</v>
      </c>
      <c r="E7156" s="296">
        <v>211</v>
      </c>
      <c r="F7156" s="296" t="s">
        <v>14834</v>
      </c>
      <c r="G7156" s="297">
        <v>18598</v>
      </c>
      <c r="H7156" s="102" t="s">
        <v>36436</v>
      </c>
      <c r="I7156" s="296" t="s">
        <v>10191</v>
      </c>
      <c r="J7156" s="296" t="s">
        <v>35486</v>
      </c>
      <c r="K7156" s="296"/>
      <c r="L7156" s="296"/>
      <c r="M7156" s="296">
        <v>2</v>
      </c>
      <c r="N7156" s="144" t="s">
        <v>16494</v>
      </c>
      <c r="O7156" s="296" t="s">
        <v>12721</v>
      </c>
      <c r="P7156" s="296" t="s">
        <v>9125</v>
      </c>
      <c r="Q7156" s="296" t="s">
        <v>21566</v>
      </c>
      <c r="R7156" s="296"/>
      <c r="S7156" s="296" t="s">
        <v>8315</v>
      </c>
      <c r="T7156" s="296" t="s">
        <v>20579</v>
      </c>
      <c r="U7156" s="296" t="s">
        <v>36442</v>
      </c>
      <c r="V7156" s="296">
        <v>9.5</v>
      </c>
      <c r="W7156" s="296"/>
      <c r="X7156" s="113"/>
    </row>
    <row r="7157" spans="1:24" ht="12.95" customHeight="1" x14ac:dyDescent="0.2">
      <c r="A7157" s="128">
        <v>2018</v>
      </c>
      <c r="B7157" s="128" t="s">
        <v>7318</v>
      </c>
      <c r="C7157" s="201" t="s">
        <v>36412</v>
      </c>
      <c r="D7157" s="345" t="s">
        <v>36443</v>
      </c>
      <c r="E7157" s="296">
        <v>212</v>
      </c>
      <c r="F7157" s="296" t="s">
        <v>14834</v>
      </c>
      <c r="G7157" s="297">
        <v>18638</v>
      </c>
      <c r="H7157" s="102" t="s">
        <v>36410</v>
      </c>
      <c r="I7157" s="102" t="s">
        <v>36444</v>
      </c>
      <c r="J7157" s="296" t="s">
        <v>36445</v>
      </c>
      <c r="K7157" s="296"/>
      <c r="L7157" s="296"/>
      <c r="M7157" s="296">
        <v>0.75</v>
      </c>
      <c r="N7157" s="298">
        <v>2</v>
      </c>
      <c r="O7157" s="296"/>
      <c r="P7157" s="296" t="s">
        <v>9125</v>
      </c>
      <c r="Q7157" s="296" t="s">
        <v>15832</v>
      </c>
      <c r="R7157" s="296"/>
      <c r="S7157" s="296"/>
      <c r="T7157" s="296" t="s">
        <v>20579</v>
      </c>
      <c r="U7157" s="296" t="s">
        <v>36446</v>
      </c>
      <c r="V7157" s="296">
        <v>7</v>
      </c>
      <c r="W7157" s="296"/>
      <c r="X7157" s="113"/>
    </row>
    <row r="7158" spans="1:24" ht="12.95" customHeight="1" x14ac:dyDescent="0.2">
      <c r="A7158" s="128">
        <v>2018</v>
      </c>
      <c r="B7158" s="128" t="s">
        <v>7318</v>
      </c>
      <c r="C7158" s="201" t="s">
        <v>36412</v>
      </c>
      <c r="D7158" s="345" t="s">
        <v>36447</v>
      </c>
      <c r="E7158" s="296">
        <v>213</v>
      </c>
      <c r="F7158" s="296" t="s">
        <v>14834</v>
      </c>
      <c r="G7158" s="297">
        <v>18669</v>
      </c>
      <c r="H7158" s="102" t="s">
        <v>36436</v>
      </c>
      <c r="I7158" s="296" t="s">
        <v>10191</v>
      </c>
      <c r="J7158" s="296" t="s">
        <v>36448</v>
      </c>
      <c r="K7158" s="296"/>
      <c r="L7158" s="296"/>
      <c r="M7158" s="296">
        <v>0.5</v>
      </c>
      <c r="N7158" s="298">
        <v>83</v>
      </c>
      <c r="O7158" s="296"/>
      <c r="P7158" s="296"/>
      <c r="Q7158" s="296" t="s">
        <v>18165</v>
      </c>
      <c r="R7158" s="296" t="s">
        <v>7035</v>
      </c>
      <c r="S7158" s="296"/>
      <c r="T7158" s="296" t="s">
        <v>20579</v>
      </c>
      <c r="U7158" s="296" t="s">
        <v>36449</v>
      </c>
      <c r="V7158" s="296">
        <v>6.5</v>
      </c>
      <c r="W7158" s="296"/>
      <c r="X7158" s="113"/>
    </row>
    <row r="7159" spans="1:24" ht="12.95" customHeight="1" x14ac:dyDescent="0.2">
      <c r="A7159" s="128">
        <v>2018</v>
      </c>
      <c r="B7159" s="128" t="s">
        <v>7318</v>
      </c>
      <c r="C7159" s="201" t="s">
        <v>36412</v>
      </c>
      <c r="D7159" s="345" t="s">
        <v>36450</v>
      </c>
      <c r="E7159" s="296">
        <v>214</v>
      </c>
      <c r="F7159" s="296" t="s">
        <v>14834</v>
      </c>
      <c r="G7159" s="297">
        <v>18740</v>
      </c>
      <c r="H7159" s="296" t="s">
        <v>13336</v>
      </c>
      <c r="I7159" s="102" t="s">
        <v>36455</v>
      </c>
      <c r="J7159" s="296" t="s">
        <v>36451</v>
      </c>
      <c r="K7159" s="296"/>
      <c r="L7159" s="296"/>
      <c r="M7159" s="296">
        <v>2</v>
      </c>
      <c r="N7159" s="144" t="s">
        <v>36452</v>
      </c>
      <c r="O7159" s="296"/>
      <c r="P7159" s="296"/>
      <c r="Q7159" s="296" t="s">
        <v>36453</v>
      </c>
      <c r="R7159" s="296" t="s">
        <v>7035</v>
      </c>
      <c r="S7159" s="296" t="s">
        <v>9435</v>
      </c>
      <c r="T7159" s="296" t="s">
        <v>20579</v>
      </c>
      <c r="U7159" s="296" t="s">
        <v>36454</v>
      </c>
      <c r="V7159" s="296">
        <v>7</v>
      </c>
      <c r="W7159" s="296"/>
      <c r="X7159" s="113"/>
    </row>
    <row r="7160" spans="1:24" ht="12.95" customHeight="1" x14ac:dyDescent="0.2">
      <c r="A7160" s="128">
        <v>2018</v>
      </c>
      <c r="B7160" s="128" t="s">
        <v>7318</v>
      </c>
      <c r="C7160" s="201" t="s">
        <v>36412</v>
      </c>
      <c r="D7160" s="345" t="s">
        <v>36456</v>
      </c>
      <c r="E7160" s="296">
        <v>215</v>
      </c>
      <c r="F7160" s="296" t="s">
        <v>14834</v>
      </c>
      <c r="G7160" s="297">
        <v>18742</v>
      </c>
      <c r="H7160" s="296" t="s">
        <v>10191</v>
      </c>
      <c r="I7160" s="102" t="s">
        <v>36436</v>
      </c>
      <c r="J7160" s="296" t="s">
        <v>36457</v>
      </c>
      <c r="K7160" s="296"/>
      <c r="L7160" s="296"/>
      <c r="M7160" s="296">
        <v>2</v>
      </c>
      <c r="N7160" s="108" t="s">
        <v>36458</v>
      </c>
      <c r="O7160" s="296" t="s">
        <v>1863</v>
      </c>
      <c r="P7160" s="296"/>
      <c r="Q7160" s="296" t="s">
        <v>36459</v>
      </c>
      <c r="R7160" s="296"/>
      <c r="S7160" s="296"/>
      <c r="T7160" s="296" t="s">
        <v>20579</v>
      </c>
      <c r="U7160" s="296" t="s">
        <v>36460</v>
      </c>
      <c r="V7160" s="296">
        <v>7</v>
      </c>
      <c r="W7160" s="296"/>
      <c r="X7160" s="113"/>
    </row>
    <row r="7161" spans="1:24" ht="12.95" customHeight="1" x14ac:dyDescent="0.2">
      <c r="A7161" s="128">
        <v>2018</v>
      </c>
      <c r="B7161" s="128" t="s">
        <v>7318</v>
      </c>
      <c r="C7161" s="201" t="s">
        <v>36412</v>
      </c>
      <c r="D7161" s="345" t="s">
        <v>36461</v>
      </c>
      <c r="E7161" s="296">
        <v>216</v>
      </c>
      <c r="F7161" s="296" t="s">
        <v>14834</v>
      </c>
      <c r="G7161" s="297">
        <v>18743</v>
      </c>
      <c r="H7161" s="296" t="s">
        <v>13336</v>
      </c>
      <c r="I7161" s="102" t="s">
        <v>36436</v>
      </c>
      <c r="J7161" s="296" t="s">
        <v>12625</v>
      </c>
      <c r="K7161" s="296"/>
      <c r="L7161" s="296"/>
      <c r="M7161" s="296">
        <v>2</v>
      </c>
      <c r="N7161" s="144" t="s">
        <v>36386</v>
      </c>
      <c r="O7161" s="296" t="s">
        <v>248</v>
      </c>
      <c r="P7161" s="296"/>
      <c r="Q7161" s="296" t="s">
        <v>19478</v>
      </c>
      <c r="R7161" s="296"/>
      <c r="S7161" s="296"/>
      <c r="T7161" s="296" t="s">
        <v>20579</v>
      </c>
      <c r="U7161" s="296" t="s">
        <v>36462</v>
      </c>
      <c r="V7161" s="296">
        <v>5.5</v>
      </c>
      <c r="W7161" s="296"/>
      <c r="X7161" s="113"/>
    </row>
    <row r="7162" spans="1:24" ht="12.95" customHeight="1" x14ac:dyDescent="0.2">
      <c r="A7162" s="128">
        <v>2018</v>
      </c>
      <c r="B7162" s="128" t="s">
        <v>7318</v>
      </c>
      <c r="C7162" s="201" t="s">
        <v>36412</v>
      </c>
      <c r="D7162" s="345" t="s">
        <v>36463</v>
      </c>
      <c r="E7162" s="296">
        <v>217</v>
      </c>
      <c r="F7162" s="296" t="s">
        <v>14834</v>
      </c>
      <c r="G7162" s="297">
        <v>18743</v>
      </c>
      <c r="H7162" s="296" t="s">
        <v>13336</v>
      </c>
      <c r="I7162" s="102" t="s">
        <v>36436</v>
      </c>
      <c r="J7162" s="296" t="s">
        <v>36464</v>
      </c>
      <c r="K7162" s="296"/>
      <c r="L7162" s="296"/>
      <c r="M7162" s="296">
        <v>0.5</v>
      </c>
      <c r="N7162" s="298">
        <v>82</v>
      </c>
      <c r="O7162" s="296"/>
      <c r="P7162" s="296"/>
      <c r="Q7162" s="296" t="s">
        <v>15837</v>
      </c>
      <c r="R7162" s="296"/>
      <c r="S7162" s="296"/>
      <c r="T7162" s="296" t="s">
        <v>20579</v>
      </c>
      <c r="U7162" s="296" t="s">
        <v>36466</v>
      </c>
      <c r="V7162" s="296">
        <v>6</v>
      </c>
      <c r="W7162" s="296"/>
      <c r="X7162" s="113"/>
    </row>
    <row r="7163" spans="1:24" ht="12.95" customHeight="1" x14ac:dyDescent="0.2">
      <c r="A7163" s="128">
        <v>2018</v>
      </c>
      <c r="B7163" s="128" t="s">
        <v>7318</v>
      </c>
      <c r="C7163" s="201" t="s">
        <v>36412</v>
      </c>
      <c r="D7163" s="345" t="s">
        <v>36467</v>
      </c>
      <c r="E7163" s="296">
        <v>218</v>
      </c>
      <c r="F7163" s="296" t="s">
        <v>14834</v>
      </c>
      <c r="G7163" s="297">
        <v>19217</v>
      </c>
      <c r="H7163" s="102" t="s">
        <v>36436</v>
      </c>
      <c r="I7163" s="296" t="s">
        <v>15082</v>
      </c>
      <c r="J7163" s="296" t="s">
        <v>36468</v>
      </c>
      <c r="K7163" s="296"/>
      <c r="L7163" s="296"/>
      <c r="M7163" s="296">
        <v>1</v>
      </c>
      <c r="N7163" s="108" t="s">
        <v>36469</v>
      </c>
      <c r="O7163" s="296" t="s">
        <v>325</v>
      </c>
      <c r="P7163" s="296"/>
      <c r="Q7163" s="296" t="s">
        <v>19474</v>
      </c>
      <c r="R7163" s="296" t="s">
        <v>7035</v>
      </c>
      <c r="S7163" s="296"/>
      <c r="T7163" s="296" t="s">
        <v>20579</v>
      </c>
      <c r="U7163" s="296" t="s">
        <v>36378</v>
      </c>
      <c r="V7163" s="296">
        <v>10</v>
      </c>
      <c r="W7163" s="296"/>
      <c r="X7163" s="113"/>
    </row>
    <row r="7164" spans="1:24" ht="12.95" customHeight="1" x14ac:dyDescent="0.2">
      <c r="A7164" s="128">
        <v>2020</v>
      </c>
      <c r="B7164" s="128" t="s">
        <v>7318</v>
      </c>
      <c r="C7164" s="295" t="s">
        <v>42286</v>
      </c>
      <c r="D7164" s="296" t="s">
        <v>42356</v>
      </c>
      <c r="E7164" s="296" t="s">
        <v>42287</v>
      </c>
      <c r="F7164" s="296" t="s">
        <v>14834</v>
      </c>
      <c r="G7164" s="297">
        <v>14917</v>
      </c>
      <c r="H7164" s="102" t="s">
        <v>30776</v>
      </c>
      <c r="I7164" s="296" t="s">
        <v>7198</v>
      </c>
      <c r="J7164" s="296" t="s">
        <v>42357</v>
      </c>
      <c r="K7164" s="296"/>
      <c r="L7164" s="296"/>
      <c r="M7164" s="296">
        <v>1</v>
      </c>
      <c r="N7164" s="153" t="s">
        <v>42358</v>
      </c>
      <c r="O7164" s="296" t="s">
        <v>325</v>
      </c>
      <c r="P7164" s="296" t="s">
        <v>13301</v>
      </c>
      <c r="Q7164" s="296" t="s">
        <v>15976</v>
      </c>
      <c r="R7164" s="296"/>
      <c r="S7164" s="296"/>
      <c r="T7164" s="296" t="s">
        <v>21275</v>
      </c>
      <c r="U7164" s="296" t="s">
        <v>42359</v>
      </c>
      <c r="V7164" s="296">
        <v>5.5</v>
      </c>
      <c r="W7164" s="296"/>
      <c r="X7164" s="113"/>
    </row>
    <row r="7165" spans="1:24" ht="12.95" customHeight="1" x14ac:dyDescent="0.2">
      <c r="A7165" s="128">
        <v>2020</v>
      </c>
      <c r="B7165" s="128" t="s">
        <v>7318</v>
      </c>
      <c r="C7165" s="201" t="s">
        <v>42286</v>
      </c>
      <c r="D7165" s="296" t="s">
        <v>42360</v>
      </c>
      <c r="E7165" s="296" t="s">
        <v>42288</v>
      </c>
      <c r="F7165" s="296" t="s">
        <v>14834</v>
      </c>
      <c r="G7165" s="297">
        <v>15960</v>
      </c>
      <c r="H7165" s="128" t="s">
        <v>42361</v>
      </c>
      <c r="I7165" s="296" t="s">
        <v>4890</v>
      </c>
      <c r="J7165" s="296" t="s">
        <v>42362</v>
      </c>
      <c r="K7165" s="296"/>
      <c r="L7165" s="296"/>
      <c r="M7165" s="296">
        <v>1</v>
      </c>
      <c r="N7165" s="144">
        <v>86</v>
      </c>
      <c r="O7165" s="296" t="s">
        <v>3620</v>
      </c>
      <c r="P7165" s="296"/>
      <c r="Q7165" s="296" t="s">
        <v>27693</v>
      </c>
      <c r="R7165" s="296"/>
      <c r="S7165" s="296"/>
      <c r="T7165" s="296" t="s">
        <v>21275</v>
      </c>
      <c r="U7165" s="296" t="s">
        <v>42363</v>
      </c>
      <c r="V7165" s="296">
        <v>5</v>
      </c>
      <c r="W7165" s="296"/>
      <c r="X7165" s="113"/>
    </row>
    <row r="7166" spans="1:24" ht="12.95" customHeight="1" x14ac:dyDescent="0.2">
      <c r="A7166" s="128">
        <v>2020</v>
      </c>
      <c r="B7166" s="128" t="s">
        <v>7318</v>
      </c>
      <c r="C7166" s="201" t="s">
        <v>42286</v>
      </c>
      <c r="D7166" s="296" t="s">
        <v>42364</v>
      </c>
      <c r="E7166" s="296" t="s">
        <v>42289</v>
      </c>
      <c r="F7166" s="296" t="s">
        <v>14834</v>
      </c>
      <c r="G7166" s="297">
        <v>16042</v>
      </c>
      <c r="H7166" s="128" t="s">
        <v>11819</v>
      </c>
      <c r="I7166" s="102" t="s">
        <v>30655</v>
      </c>
      <c r="J7166" s="296" t="s">
        <v>42365</v>
      </c>
      <c r="K7166" s="296"/>
      <c r="L7166" s="296"/>
      <c r="M7166" s="296">
        <v>0.75</v>
      </c>
      <c r="N7166" s="153">
        <v>86</v>
      </c>
      <c r="O7166" s="296" t="s">
        <v>10189</v>
      </c>
      <c r="P7166" s="296"/>
      <c r="Q7166" s="296" t="s">
        <v>19745</v>
      </c>
      <c r="R7166" s="296" t="s">
        <v>7035</v>
      </c>
      <c r="S7166" s="296"/>
      <c r="T7166" s="296" t="s">
        <v>21275</v>
      </c>
      <c r="U7166" s="296" t="s">
        <v>42366</v>
      </c>
      <c r="V7166" s="296">
        <v>8</v>
      </c>
      <c r="W7166" s="296"/>
      <c r="X7166" s="113"/>
    </row>
    <row r="7167" spans="1:24" ht="12.95" customHeight="1" x14ac:dyDescent="0.2">
      <c r="A7167" s="128">
        <v>2020</v>
      </c>
      <c r="B7167" s="128" t="s">
        <v>7318</v>
      </c>
      <c r="C7167" s="201" t="s">
        <v>42286</v>
      </c>
      <c r="D7167" s="296" t="s">
        <v>42367</v>
      </c>
      <c r="E7167" s="296" t="s">
        <v>42290</v>
      </c>
      <c r="F7167" s="296" t="s">
        <v>14834</v>
      </c>
      <c r="G7167" s="297">
        <v>16392</v>
      </c>
      <c r="H7167" s="102" t="s">
        <v>42371</v>
      </c>
      <c r="I7167" s="296" t="s">
        <v>10191</v>
      </c>
      <c r="J7167" s="296" t="s">
        <v>42368</v>
      </c>
      <c r="K7167" s="296"/>
      <c r="L7167" s="296"/>
      <c r="M7167" s="386">
        <v>27395</v>
      </c>
      <c r="N7167" s="153" t="s">
        <v>42369</v>
      </c>
      <c r="O7167" s="296"/>
      <c r="P7167" s="296"/>
      <c r="Q7167" s="296" t="s">
        <v>16805</v>
      </c>
      <c r="R7167" s="296"/>
      <c r="S7167" s="296"/>
      <c r="T7167" s="296" t="s">
        <v>21275</v>
      </c>
      <c r="U7167" s="296" t="s">
        <v>42370</v>
      </c>
      <c r="V7167" s="296">
        <v>8</v>
      </c>
      <c r="W7167" s="296"/>
      <c r="X7167" s="113"/>
    </row>
    <row r="7168" spans="1:24" ht="12.95" customHeight="1" x14ac:dyDescent="0.2">
      <c r="A7168" s="149">
        <v>34608</v>
      </c>
      <c r="B7168" s="102" t="s">
        <v>7318</v>
      </c>
      <c r="C7168" s="103" t="s">
        <v>3508</v>
      </c>
      <c r="D7168" s="111" t="s">
        <v>8427</v>
      </c>
      <c r="E7168" s="115" t="s">
        <v>4322</v>
      </c>
      <c r="F7168" s="104" t="s">
        <v>14834</v>
      </c>
      <c r="G7168" s="105">
        <v>15561</v>
      </c>
      <c r="H7168" s="102" t="s">
        <v>2625</v>
      </c>
      <c r="I7168" s="102" t="s">
        <v>15082</v>
      </c>
      <c r="J7168" s="102" t="s">
        <v>8428</v>
      </c>
      <c r="K7168" s="102"/>
      <c r="L7168" s="111"/>
      <c r="M7168" s="107">
        <v>1</v>
      </c>
      <c r="N7168" s="108" t="s">
        <v>31121</v>
      </c>
      <c r="O7168" s="102"/>
      <c r="P7168" s="102"/>
      <c r="Q7168" s="102" t="s">
        <v>16850</v>
      </c>
      <c r="R7168" s="109"/>
      <c r="S7168" s="102" t="s">
        <v>8315</v>
      </c>
      <c r="T7168" s="102" t="s">
        <v>20545</v>
      </c>
      <c r="U7168" s="102" t="s">
        <v>28451</v>
      </c>
      <c r="V7168" s="109">
        <v>7.5</v>
      </c>
      <c r="W7168" s="107"/>
      <c r="X7168" s="324"/>
    </row>
    <row r="7169" spans="1:24" ht="12.95" customHeight="1" x14ac:dyDescent="0.2">
      <c r="A7169" s="149">
        <v>34608</v>
      </c>
      <c r="B7169" s="102" t="s">
        <v>7318</v>
      </c>
      <c r="C7169" s="102" t="s">
        <v>3508</v>
      </c>
      <c r="D7169" s="111" t="s">
        <v>10806</v>
      </c>
      <c r="E7169" s="115" t="s">
        <v>4323</v>
      </c>
      <c r="F7169" s="104" t="s">
        <v>14834</v>
      </c>
      <c r="G7169" s="105">
        <v>16229</v>
      </c>
      <c r="H7169" s="102" t="s">
        <v>11819</v>
      </c>
      <c r="I7169" s="102" t="s">
        <v>30647</v>
      </c>
      <c r="J7169" s="102" t="s">
        <v>19799</v>
      </c>
      <c r="K7169" s="102"/>
      <c r="L7169" s="111" t="s">
        <v>9789</v>
      </c>
      <c r="M7169" s="102">
        <v>2</v>
      </c>
      <c r="N7169" s="112" t="s">
        <v>17245</v>
      </c>
      <c r="O7169" s="102"/>
      <c r="P7169" s="102" t="s">
        <v>9125</v>
      </c>
      <c r="Q7169" s="102" t="s">
        <v>19103</v>
      </c>
      <c r="R7169" s="102" t="s">
        <v>7035</v>
      </c>
      <c r="S7169" s="102"/>
      <c r="T7169" s="102" t="s">
        <v>20547</v>
      </c>
      <c r="U7169" s="102"/>
      <c r="V7169" s="102">
        <v>7.5</v>
      </c>
      <c r="W7169" s="102"/>
      <c r="X7169" s="324"/>
    </row>
    <row r="7170" spans="1:24" ht="12.95" customHeight="1" x14ac:dyDescent="0.2">
      <c r="A7170" s="149">
        <v>34608</v>
      </c>
      <c r="B7170" s="102" t="s">
        <v>7318</v>
      </c>
      <c r="C7170" s="102" t="s">
        <v>3508</v>
      </c>
      <c r="D7170" s="111" t="s">
        <v>8932</v>
      </c>
      <c r="E7170" s="115" t="s">
        <v>4324</v>
      </c>
      <c r="F7170" s="104" t="s">
        <v>14834</v>
      </c>
      <c r="G7170" s="105">
        <v>16229</v>
      </c>
      <c r="H7170" s="102" t="s">
        <v>11819</v>
      </c>
      <c r="I7170" s="102" t="s">
        <v>13336</v>
      </c>
      <c r="J7170" s="102" t="s">
        <v>19800</v>
      </c>
      <c r="K7170" s="102"/>
      <c r="L7170" s="111" t="s">
        <v>3673</v>
      </c>
      <c r="M7170" s="102">
        <v>1</v>
      </c>
      <c r="N7170" s="112">
        <v>10</v>
      </c>
      <c r="O7170" s="102"/>
      <c r="P7170" s="102"/>
      <c r="Q7170" s="102" t="s">
        <v>16875</v>
      </c>
      <c r="R7170" s="102"/>
      <c r="S7170" s="102"/>
      <c r="T7170" s="102" t="s">
        <v>20547</v>
      </c>
      <c r="U7170" s="102" t="s">
        <v>28452</v>
      </c>
      <c r="V7170" s="102">
        <v>8</v>
      </c>
      <c r="W7170" s="102"/>
      <c r="X7170" s="324"/>
    </row>
    <row r="7171" spans="1:24" ht="12.95" customHeight="1" x14ac:dyDescent="0.2">
      <c r="A7171" s="149">
        <v>34608</v>
      </c>
      <c r="B7171" s="102" t="s">
        <v>7318</v>
      </c>
      <c r="C7171" s="102" t="s">
        <v>3508</v>
      </c>
      <c r="D7171" s="111" t="s">
        <v>9112</v>
      </c>
      <c r="E7171" s="115" t="s">
        <v>4325</v>
      </c>
      <c r="F7171" s="104" t="s">
        <v>14834</v>
      </c>
      <c r="G7171" s="105">
        <v>15116</v>
      </c>
      <c r="H7171" s="102" t="s">
        <v>13336</v>
      </c>
      <c r="I7171" s="102" t="s">
        <v>11819</v>
      </c>
      <c r="J7171" s="102" t="s">
        <v>10807</v>
      </c>
      <c r="K7171" s="102"/>
      <c r="L7171" s="111" t="s">
        <v>12443</v>
      </c>
      <c r="M7171" s="102">
        <v>4</v>
      </c>
      <c r="N7171" s="112" t="s">
        <v>19801</v>
      </c>
      <c r="O7171" s="102"/>
      <c r="P7171" s="102"/>
      <c r="Q7171" s="102" t="s">
        <v>16884</v>
      </c>
      <c r="R7171" s="102"/>
      <c r="S7171" s="102"/>
      <c r="T7171" s="102" t="s">
        <v>21275</v>
      </c>
      <c r="U7171" s="102" t="s">
        <v>28453</v>
      </c>
      <c r="V7171" s="102">
        <v>7.5</v>
      </c>
      <c r="W7171" s="102"/>
      <c r="X7171" s="324"/>
    </row>
    <row r="7172" spans="1:24" ht="12.95" customHeight="1" x14ac:dyDescent="0.2">
      <c r="A7172" s="149">
        <v>34608</v>
      </c>
      <c r="B7172" s="102" t="s">
        <v>7318</v>
      </c>
      <c r="C7172" s="102" t="s">
        <v>3508</v>
      </c>
      <c r="D7172" s="111" t="s">
        <v>14140</v>
      </c>
      <c r="E7172" s="115" t="s">
        <v>1009</v>
      </c>
      <c r="F7172" s="104" t="s">
        <v>14834</v>
      </c>
      <c r="G7172" s="105">
        <v>16285</v>
      </c>
      <c r="H7172" s="102" t="s">
        <v>11819</v>
      </c>
      <c r="I7172" s="102" t="s">
        <v>30647</v>
      </c>
      <c r="J7172" s="102" t="s">
        <v>19802</v>
      </c>
      <c r="K7172" s="102"/>
      <c r="L7172" s="111" t="s">
        <v>5022</v>
      </c>
      <c r="M7172" s="102">
        <v>0.5</v>
      </c>
      <c r="N7172" s="125">
        <v>23</v>
      </c>
      <c r="O7172" s="102"/>
      <c r="P7172" s="102"/>
      <c r="Q7172" s="102" t="s">
        <v>16511</v>
      </c>
      <c r="R7172" s="102"/>
      <c r="S7172" s="102"/>
      <c r="T7172" s="102" t="s">
        <v>20547</v>
      </c>
      <c r="U7172" s="102"/>
      <c r="V7172" s="102">
        <v>6</v>
      </c>
      <c r="W7172" s="102"/>
      <c r="X7172" s="324"/>
    </row>
    <row r="7173" spans="1:24" ht="12.95" customHeight="1" x14ac:dyDescent="0.2">
      <c r="A7173" s="149">
        <v>34608</v>
      </c>
      <c r="B7173" s="102" t="s">
        <v>7318</v>
      </c>
      <c r="C7173" s="102" t="s">
        <v>3508</v>
      </c>
      <c r="D7173" s="111" t="s">
        <v>12465</v>
      </c>
      <c r="E7173" s="115" t="s">
        <v>1010</v>
      </c>
      <c r="F7173" s="104" t="s">
        <v>14834</v>
      </c>
      <c r="G7173" s="105">
        <v>16543</v>
      </c>
      <c r="H7173" s="102" t="s">
        <v>11819</v>
      </c>
      <c r="I7173" s="102" t="s">
        <v>10103</v>
      </c>
      <c r="J7173" s="102" t="s">
        <v>19803</v>
      </c>
      <c r="K7173" s="102"/>
      <c r="L7173" s="111" t="s">
        <v>2548</v>
      </c>
      <c r="M7173" s="102">
        <v>2</v>
      </c>
      <c r="N7173" s="112" t="s">
        <v>18678</v>
      </c>
      <c r="O7173" s="102" t="s">
        <v>16022</v>
      </c>
      <c r="P7173" s="102" t="s">
        <v>9125</v>
      </c>
      <c r="Q7173" s="102" t="s">
        <v>19804</v>
      </c>
      <c r="R7173" s="102"/>
      <c r="S7173" s="102"/>
      <c r="T7173" s="102" t="s">
        <v>7789</v>
      </c>
      <c r="U7173" s="102" t="s">
        <v>28454</v>
      </c>
      <c r="V7173" s="102">
        <v>7</v>
      </c>
      <c r="W7173" s="102"/>
      <c r="X7173" s="324"/>
    </row>
    <row r="7174" spans="1:24" ht="12.95" customHeight="1" x14ac:dyDescent="0.2">
      <c r="A7174" s="149">
        <v>34608</v>
      </c>
      <c r="B7174" s="102" t="s">
        <v>7318</v>
      </c>
      <c r="C7174" s="102" t="s">
        <v>3508</v>
      </c>
      <c r="D7174" s="111" t="s">
        <v>12467</v>
      </c>
      <c r="E7174" s="115" t="s">
        <v>1011</v>
      </c>
      <c r="F7174" s="104" t="s">
        <v>14834</v>
      </c>
      <c r="G7174" s="105">
        <v>16548</v>
      </c>
      <c r="H7174" s="102" t="s">
        <v>2625</v>
      </c>
      <c r="I7174" s="102" t="s">
        <v>10191</v>
      </c>
      <c r="J7174" s="102" t="s">
        <v>19805</v>
      </c>
      <c r="K7174" s="102"/>
      <c r="L7174" s="111" t="s">
        <v>8175</v>
      </c>
      <c r="M7174" s="102">
        <v>1</v>
      </c>
      <c r="N7174" s="125" t="s">
        <v>32876</v>
      </c>
      <c r="O7174" s="102" t="s">
        <v>12721</v>
      </c>
      <c r="P7174" s="102" t="s">
        <v>8076</v>
      </c>
      <c r="Q7174" s="102" t="s">
        <v>17727</v>
      </c>
      <c r="R7174" s="102"/>
      <c r="S7174" s="102" t="s">
        <v>8315</v>
      </c>
      <c r="T7174" s="102" t="s">
        <v>20545</v>
      </c>
      <c r="U7174" s="102" t="s">
        <v>28455</v>
      </c>
      <c r="V7174" s="102">
        <v>8</v>
      </c>
      <c r="W7174" s="102"/>
      <c r="X7174" s="324"/>
    </row>
    <row r="7175" spans="1:24" ht="12.95" customHeight="1" x14ac:dyDescent="0.2">
      <c r="A7175" s="149">
        <v>34608</v>
      </c>
      <c r="B7175" s="102" t="s">
        <v>7318</v>
      </c>
      <c r="C7175" s="102" t="s">
        <v>3508</v>
      </c>
      <c r="D7175" s="111" t="s">
        <v>6013</v>
      </c>
      <c r="E7175" s="115" t="s">
        <v>1012</v>
      </c>
      <c r="F7175" s="104" t="s">
        <v>14834</v>
      </c>
      <c r="G7175" s="105">
        <v>15695</v>
      </c>
      <c r="H7175" s="102" t="s">
        <v>10103</v>
      </c>
      <c r="I7175" s="102" t="s">
        <v>7198</v>
      </c>
      <c r="J7175" s="102" t="s">
        <v>13697</v>
      </c>
      <c r="K7175" s="102" t="s">
        <v>14861</v>
      </c>
      <c r="L7175" s="111" t="s">
        <v>7185</v>
      </c>
      <c r="M7175" s="102">
        <v>1</v>
      </c>
      <c r="N7175" s="125" t="s">
        <v>32877</v>
      </c>
      <c r="O7175" s="102"/>
      <c r="P7175" s="102" t="s">
        <v>3620</v>
      </c>
      <c r="Q7175" s="102" t="s">
        <v>16887</v>
      </c>
      <c r="R7175" s="102" t="s">
        <v>7035</v>
      </c>
      <c r="S7175" s="102"/>
      <c r="T7175" s="102" t="s">
        <v>7789</v>
      </c>
      <c r="U7175" s="102" t="s">
        <v>28456</v>
      </c>
      <c r="V7175" s="102">
        <v>6.5</v>
      </c>
      <c r="W7175" s="102"/>
      <c r="X7175" s="324"/>
    </row>
    <row r="7176" spans="1:24" ht="12.95" customHeight="1" x14ac:dyDescent="0.2">
      <c r="A7176" s="149">
        <v>34608</v>
      </c>
      <c r="B7176" s="102" t="s">
        <v>7318</v>
      </c>
      <c r="C7176" s="103" t="s">
        <v>3509</v>
      </c>
      <c r="D7176" s="102" t="s">
        <v>9469</v>
      </c>
      <c r="E7176" s="115" t="s">
        <v>1013</v>
      </c>
      <c r="F7176" s="104" t="s">
        <v>14834</v>
      </c>
      <c r="G7176" s="105">
        <v>14652</v>
      </c>
      <c r="H7176" s="102" t="s">
        <v>3253</v>
      </c>
      <c r="I7176" s="102" t="s">
        <v>10103</v>
      </c>
      <c r="J7176" s="102" t="s">
        <v>5487</v>
      </c>
      <c r="K7176" s="102"/>
      <c r="L7176" s="111"/>
      <c r="M7176" s="107">
        <v>2</v>
      </c>
      <c r="N7176" s="112" t="s">
        <v>16494</v>
      </c>
      <c r="O7176" s="102" t="s">
        <v>12721</v>
      </c>
      <c r="P7176" s="102"/>
      <c r="Q7176" s="102" t="s">
        <v>16614</v>
      </c>
      <c r="R7176" s="109"/>
      <c r="S7176" s="102" t="s">
        <v>8315</v>
      </c>
      <c r="T7176" s="102" t="s">
        <v>20549</v>
      </c>
      <c r="U7176" s="102" t="s">
        <v>28457</v>
      </c>
      <c r="V7176" s="109">
        <v>9</v>
      </c>
      <c r="W7176" s="107"/>
      <c r="X7176" s="324"/>
    </row>
    <row r="7177" spans="1:24" ht="12.95" customHeight="1" x14ac:dyDescent="0.2">
      <c r="A7177" s="149">
        <v>34790</v>
      </c>
      <c r="B7177" s="102" t="s">
        <v>7318</v>
      </c>
      <c r="C7177" s="132" t="s">
        <v>3509</v>
      </c>
      <c r="D7177" s="111" t="s">
        <v>13528</v>
      </c>
      <c r="E7177" s="115" t="s">
        <v>1014</v>
      </c>
      <c r="F7177" s="104" t="s">
        <v>14834</v>
      </c>
      <c r="G7177" s="105">
        <v>16101</v>
      </c>
      <c r="H7177" s="102" t="s">
        <v>10191</v>
      </c>
      <c r="I7177" s="102" t="s">
        <v>11819</v>
      </c>
      <c r="J7177" s="102" t="s">
        <v>8847</v>
      </c>
      <c r="K7177" s="102"/>
      <c r="L7177" s="111" t="s">
        <v>2549</v>
      </c>
      <c r="M7177" s="102">
        <v>1</v>
      </c>
      <c r="N7177" s="112">
        <v>17</v>
      </c>
      <c r="O7177" s="102" t="s">
        <v>3620</v>
      </c>
      <c r="P7177" s="102"/>
      <c r="Q7177" s="102" t="s">
        <v>16545</v>
      </c>
      <c r="R7177" s="102"/>
      <c r="S7177" s="102"/>
      <c r="T7177" s="102" t="s">
        <v>21275</v>
      </c>
      <c r="U7177" s="102" t="s">
        <v>4888</v>
      </c>
      <c r="V7177" s="102">
        <v>4.5</v>
      </c>
      <c r="W7177" s="102"/>
      <c r="X7177" s="324"/>
    </row>
    <row r="7178" spans="1:24" ht="12.95" customHeight="1" x14ac:dyDescent="0.2">
      <c r="A7178" s="149">
        <v>34790</v>
      </c>
      <c r="B7178" s="102" t="s">
        <v>7318</v>
      </c>
      <c r="C7178" s="102" t="s">
        <v>3509</v>
      </c>
      <c r="D7178" s="111" t="s">
        <v>3923</v>
      </c>
      <c r="E7178" s="115" t="s">
        <v>1015</v>
      </c>
      <c r="F7178" s="104" t="s">
        <v>14834</v>
      </c>
      <c r="G7178" s="105">
        <v>16332</v>
      </c>
      <c r="H7178" s="102" t="s">
        <v>11819</v>
      </c>
      <c r="I7178" s="102" t="s">
        <v>30647</v>
      </c>
      <c r="J7178" s="102" t="s">
        <v>28458</v>
      </c>
      <c r="K7178" s="102"/>
      <c r="L7178" s="111" t="s">
        <v>2549</v>
      </c>
      <c r="M7178" s="102">
        <v>1</v>
      </c>
      <c r="N7178" s="112">
        <v>2</v>
      </c>
      <c r="O7178" s="102" t="s">
        <v>231</v>
      </c>
      <c r="P7178" s="102" t="s">
        <v>162</v>
      </c>
      <c r="Q7178" s="102" t="s">
        <v>16893</v>
      </c>
      <c r="R7178" s="102"/>
      <c r="S7178" s="102" t="s">
        <v>9435</v>
      </c>
      <c r="T7178" s="102" t="s">
        <v>20547</v>
      </c>
      <c r="U7178" s="102" t="s">
        <v>5329</v>
      </c>
      <c r="V7178" s="102">
        <v>5</v>
      </c>
      <c r="W7178" s="102"/>
      <c r="X7178" s="324"/>
    </row>
    <row r="7179" spans="1:24" ht="12.95" customHeight="1" x14ac:dyDescent="0.2">
      <c r="A7179" s="149">
        <v>34790</v>
      </c>
      <c r="B7179" s="102" t="s">
        <v>7318</v>
      </c>
      <c r="C7179" s="102" t="s">
        <v>3509</v>
      </c>
      <c r="D7179" s="111" t="s">
        <v>6490</v>
      </c>
      <c r="E7179" s="115" t="s">
        <v>1016</v>
      </c>
      <c r="F7179" s="104" t="s">
        <v>14834</v>
      </c>
      <c r="G7179" s="105">
        <v>16510</v>
      </c>
      <c r="H7179" s="102" t="s">
        <v>10103</v>
      </c>
      <c r="I7179" s="102" t="s">
        <v>11819</v>
      </c>
      <c r="J7179" s="102" t="s">
        <v>28459</v>
      </c>
      <c r="K7179" s="102"/>
      <c r="L7179" s="111" t="s">
        <v>7186</v>
      </c>
      <c r="M7179" s="102">
        <v>4</v>
      </c>
      <c r="N7179" s="112" t="s">
        <v>28460</v>
      </c>
      <c r="O7179" s="102" t="s">
        <v>19625</v>
      </c>
      <c r="P7179" s="102" t="s">
        <v>162</v>
      </c>
      <c r="Q7179" s="102" t="s">
        <v>16877</v>
      </c>
      <c r="R7179" s="102"/>
      <c r="S7179" s="102"/>
      <c r="T7179" s="102" t="s">
        <v>7789</v>
      </c>
      <c r="U7179" s="102" t="s">
        <v>3241</v>
      </c>
      <c r="V7179" s="102">
        <v>10</v>
      </c>
      <c r="W7179" s="102"/>
      <c r="X7179" s="324"/>
    </row>
    <row r="7180" spans="1:24" ht="12.95" customHeight="1" x14ac:dyDescent="0.2">
      <c r="A7180" s="149">
        <v>34790</v>
      </c>
      <c r="B7180" s="102" t="s">
        <v>7318</v>
      </c>
      <c r="C7180" s="102" t="s">
        <v>3509</v>
      </c>
      <c r="D7180" s="111" t="s">
        <v>3523</v>
      </c>
      <c r="E7180" s="115" t="s">
        <v>1017</v>
      </c>
      <c r="F7180" s="104" t="s">
        <v>14834</v>
      </c>
      <c r="G7180" s="105">
        <v>14759</v>
      </c>
      <c r="H7180" s="102" t="s">
        <v>11819</v>
      </c>
      <c r="I7180" s="102" t="s">
        <v>32878</v>
      </c>
      <c r="J7180" s="102" t="s">
        <v>28461</v>
      </c>
      <c r="K7180" s="102"/>
      <c r="L7180" s="111" t="s">
        <v>7187</v>
      </c>
      <c r="M7180" s="102">
        <v>1</v>
      </c>
      <c r="N7180" s="112">
        <v>2</v>
      </c>
      <c r="O7180" s="102"/>
      <c r="P7180" s="102"/>
      <c r="Q7180" s="102" t="s">
        <v>19517</v>
      </c>
      <c r="R7180" s="102"/>
      <c r="S7180" s="102"/>
      <c r="T7180" s="102" t="s">
        <v>20547</v>
      </c>
      <c r="U7180" s="102" t="s">
        <v>7960</v>
      </c>
      <c r="V7180" s="102">
        <v>7</v>
      </c>
      <c r="W7180" s="102"/>
      <c r="X7180" s="324"/>
    </row>
    <row r="7181" spans="1:24" ht="12.95" customHeight="1" x14ac:dyDescent="0.2">
      <c r="A7181" s="149">
        <v>34790</v>
      </c>
      <c r="B7181" s="102" t="s">
        <v>7318</v>
      </c>
      <c r="C7181" s="102" t="s">
        <v>3509</v>
      </c>
      <c r="D7181" s="111" t="s">
        <v>14279</v>
      </c>
      <c r="E7181" s="115" t="s">
        <v>1018</v>
      </c>
      <c r="F7181" s="104" t="s">
        <v>14834</v>
      </c>
      <c r="G7181" s="105">
        <v>16538</v>
      </c>
      <c r="H7181" s="102" t="s">
        <v>11819</v>
      </c>
      <c r="I7181" s="102" t="s">
        <v>13336</v>
      </c>
      <c r="J7181" s="102" t="s">
        <v>28462</v>
      </c>
      <c r="K7181" s="102"/>
      <c r="L7181" s="111" t="s">
        <v>9980</v>
      </c>
      <c r="M7181" s="102">
        <v>2</v>
      </c>
      <c r="N7181" s="112" t="s">
        <v>15973</v>
      </c>
      <c r="O7181" s="102" t="s">
        <v>14682</v>
      </c>
      <c r="P7181" s="102" t="s">
        <v>162</v>
      </c>
      <c r="Q7181" s="102" t="s">
        <v>16885</v>
      </c>
      <c r="R7181" s="102"/>
      <c r="S7181" s="102"/>
      <c r="T7181" s="102" t="s">
        <v>20546</v>
      </c>
      <c r="U7181" s="102" t="s">
        <v>14002</v>
      </c>
      <c r="V7181" s="102">
        <v>9</v>
      </c>
      <c r="W7181" s="102"/>
      <c r="X7181" s="324"/>
    </row>
    <row r="7182" spans="1:24" ht="12.95" customHeight="1" x14ac:dyDescent="0.2">
      <c r="A7182" s="149">
        <v>34790</v>
      </c>
      <c r="B7182" s="102" t="s">
        <v>7318</v>
      </c>
      <c r="C7182" s="102" t="s">
        <v>3509</v>
      </c>
      <c r="D7182" s="102" t="s">
        <v>14294</v>
      </c>
      <c r="E7182" s="115" t="s">
        <v>1019</v>
      </c>
      <c r="F7182" s="104" t="s">
        <v>14834</v>
      </c>
      <c r="G7182" s="105">
        <v>16147</v>
      </c>
      <c r="H7182" s="102" t="s">
        <v>2625</v>
      </c>
      <c r="I7182" s="102" t="s">
        <v>10191</v>
      </c>
      <c r="J7182" s="102" t="s">
        <v>14295</v>
      </c>
      <c r="K7182" s="102"/>
      <c r="L7182" s="111"/>
      <c r="M7182" s="107">
        <v>1</v>
      </c>
      <c r="N7182" s="112">
        <v>34</v>
      </c>
      <c r="O7182" s="102" t="s">
        <v>9160</v>
      </c>
      <c r="P7182" s="102"/>
      <c r="Q7182" s="102" t="s">
        <v>16520</v>
      </c>
      <c r="R7182" s="109"/>
      <c r="S7182" s="102"/>
      <c r="T7182" s="102" t="s">
        <v>20545</v>
      </c>
      <c r="U7182" s="102" t="s">
        <v>28463</v>
      </c>
      <c r="V7182" s="109">
        <v>11</v>
      </c>
      <c r="W7182" s="107"/>
      <c r="X7182" s="324"/>
    </row>
    <row r="7183" spans="1:24" ht="12.95" customHeight="1" x14ac:dyDescent="0.2">
      <c r="A7183" s="149">
        <v>34790</v>
      </c>
      <c r="B7183" s="102" t="s">
        <v>7318</v>
      </c>
      <c r="C7183" s="102" t="s">
        <v>3509</v>
      </c>
      <c r="D7183" s="111" t="s">
        <v>3830</v>
      </c>
      <c r="E7183" s="115" t="s">
        <v>1020</v>
      </c>
      <c r="F7183" s="104" t="s">
        <v>14834</v>
      </c>
      <c r="G7183" s="105">
        <v>15611</v>
      </c>
      <c r="H7183" s="102" t="s">
        <v>15082</v>
      </c>
      <c r="I7183" s="102" t="s">
        <v>2625</v>
      </c>
      <c r="J7183" s="102" t="s">
        <v>11255</v>
      </c>
      <c r="K7183" s="102"/>
      <c r="L7183" s="111" t="s">
        <v>7319</v>
      </c>
      <c r="M7183" s="102">
        <v>2</v>
      </c>
      <c r="N7183" s="112" t="s">
        <v>18668</v>
      </c>
      <c r="O7183" s="102" t="s">
        <v>5985</v>
      </c>
      <c r="P7183" s="102"/>
      <c r="Q7183" s="102" t="s">
        <v>15902</v>
      </c>
      <c r="R7183" s="102"/>
      <c r="S7183" s="102" t="s">
        <v>9435</v>
      </c>
      <c r="T7183" s="102" t="s">
        <v>20545</v>
      </c>
      <c r="U7183" s="102" t="s">
        <v>28464</v>
      </c>
      <c r="V7183" s="102">
        <v>12</v>
      </c>
      <c r="W7183" s="102"/>
      <c r="X7183" s="324"/>
    </row>
    <row r="7184" spans="1:24" ht="12.95" customHeight="1" x14ac:dyDescent="0.2">
      <c r="A7184" s="115">
        <v>2013</v>
      </c>
      <c r="B7184" s="102" t="s">
        <v>7318</v>
      </c>
      <c r="C7184" s="164" t="s">
        <v>15670</v>
      </c>
      <c r="D7184" s="111" t="s">
        <v>838</v>
      </c>
      <c r="E7184" s="102" t="s">
        <v>15657</v>
      </c>
      <c r="F7184" s="102" t="s">
        <v>14834</v>
      </c>
      <c r="G7184" s="105">
        <v>13704</v>
      </c>
      <c r="H7184" s="102" t="s">
        <v>14944</v>
      </c>
      <c r="I7184" s="102" t="s">
        <v>2625</v>
      </c>
      <c r="J7184" s="102" t="s">
        <v>4963</v>
      </c>
      <c r="K7184" s="102"/>
      <c r="L7184" s="111" t="s">
        <v>15669</v>
      </c>
      <c r="M7184" s="109">
        <v>2</v>
      </c>
      <c r="N7184" s="112" t="s">
        <v>16129</v>
      </c>
      <c r="O7184" s="102" t="s">
        <v>15889</v>
      </c>
      <c r="P7184" s="102"/>
      <c r="Q7184" s="102" t="s">
        <v>28465</v>
      </c>
      <c r="R7184" s="109"/>
      <c r="S7184" s="102"/>
      <c r="T7184" s="102" t="s">
        <v>8947</v>
      </c>
      <c r="U7184" s="102"/>
      <c r="V7184" s="109">
        <v>5</v>
      </c>
      <c r="W7184" s="107"/>
      <c r="X7184" s="324"/>
    </row>
    <row r="7185" spans="1:24" ht="12.95" customHeight="1" x14ac:dyDescent="0.2">
      <c r="A7185" s="115">
        <v>2013</v>
      </c>
      <c r="B7185" s="102" t="s">
        <v>7318</v>
      </c>
      <c r="C7185" s="102" t="s">
        <v>15670</v>
      </c>
      <c r="D7185" s="111" t="s">
        <v>8093</v>
      </c>
      <c r="E7185" s="102" t="s">
        <v>15658</v>
      </c>
      <c r="F7185" s="102" t="s">
        <v>14834</v>
      </c>
      <c r="G7185" s="105">
        <v>14502</v>
      </c>
      <c r="H7185" s="102" t="s">
        <v>30796</v>
      </c>
      <c r="I7185" s="102" t="s">
        <v>11819</v>
      </c>
      <c r="J7185" s="102" t="s">
        <v>0</v>
      </c>
      <c r="K7185" s="102"/>
      <c r="L7185" s="111" t="s">
        <v>15673</v>
      </c>
      <c r="M7185" s="109">
        <v>2</v>
      </c>
      <c r="N7185" s="112" t="s">
        <v>18636</v>
      </c>
      <c r="O7185" s="102" t="s">
        <v>17730</v>
      </c>
      <c r="P7185" s="102"/>
      <c r="Q7185" s="102" t="s">
        <v>21024</v>
      </c>
      <c r="R7185" s="109"/>
      <c r="S7185" s="102"/>
      <c r="T7185" s="102" t="s">
        <v>20541</v>
      </c>
      <c r="U7185" s="102" t="s">
        <v>2475</v>
      </c>
      <c r="V7185" s="109">
        <v>6</v>
      </c>
      <c r="W7185" s="107"/>
      <c r="X7185" s="324"/>
    </row>
    <row r="7186" spans="1:24" ht="12.95" customHeight="1" x14ac:dyDescent="0.2">
      <c r="A7186" s="115">
        <v>2013</v>
      </c>
      <c r="B7186" s="102" t="s">
        <v>7318</v>
      </c>
      <c r="C7186" s="102" t="s">
        <v>15670</v>
      </c>
      <c r="D7186" s="111" t="s">
        <v>7885</v>
      </c>
      <c r="E7186" s="102" t="s">
        <v>15659</v>
      </c>
      <c r="F7186" s="102" t="s">
        <v>14834</v>
      </c>
      <c r="G7186" s="105">
        <v>14759</v>
      </c>
      <c r="H7186" s="102" t="s">
        <v>11819</v>
      </c>
      <c r="I7186" s="102" t="s">
        <v>5011</v>
      </c>
      <c r="J7186" s="102" t="s">
        <v>7886</v>
      </c>
      <c r="K7186" s="102"/>
      <c r="L7186" s="111" t="s">
        <v>15674</v>
      </c>
      <c r="M7186" s="109">
        <v>2</v>
      </c>
      <c r="N7186" s="112" t="s">
        <v>17036</v>
      </c>
      <c r="O7186" s="102" t="s">
        <v>12252</v>
      </c>
      <c r="P7186" s="102" t="s">
        <v>13301</v>
      </c>
      <c r="Q7186" s="102" t="s">
        <v>15945</v>
      </c>
      <c r="R7186" s="109"/>
      <c r="S7186" s="102"/>
      <c r="T7186" s="102" t="s">
        <v>20547</v>
      </c>
      <c r="U7186" s="102" t="s">
        <v>5978</v>
      </c>
      <c r="V7186" s="109">
        <v>7</v>
      </c>
      <c r="W7186" s="107"/>
      <c r="X7186" s="324"/>
    </row>
    <row r="7187" spans="1:24" ht="12.95" customHeight="1" x14ac:dyDescent="0.2">
      <c r="A7187" s="115">
        <v>2013</v>
      </c>
      <c r="B7187" s="102" t="s">
        <v>7318</v>
      </c>
      <c r="C7187" s="102" t="s">
        <v>15670</v>
      </c>
      <c r="D7187" s="111" t="s">
        <v>13131</v>
      </c>
      <c r="E7187" s="102" t="s">
        <v>15660</v>
      </c>
      <c r="F7187" s="102" t="s">
        <v>14834</v>
      </c>
      <c r="G7187" s="105">
        <v>15151</v>
      </c>
      <c r="H7187" s="102" t="s">
        <v>11819</v>
      </c>
      <c r="I7187" s="102" t="s">
        <v>10103</v>
      </c>
      <c r="J7187" s="102" t="s">
        <v>13132</v>
      </c>
      <c r="K7187" s="102"/>
      <c r="L7187" s="111" t="s">
        <v>15676</v>
      </c>
      <c r="M7187" s="109">
        <v>2</v>
      </c>
      <c r="N7187" s="112" t="s">
        <v>16044</v>
      </c>
      <c r="O7187" s="102" t="s">
        <v>15906</v>
      </c>
      <c r="P7187" s="102"/>
      <c r="Q7187" s="102" t="s">
        <v>19101</v>
      </c>
      <c r="R7187" s="109"/>
      <c r="S7187" s="102"/>
      <c r="T7187" s="102" t="s">
        <v>7789</v>
      </c>
      <c r="U7187" s="102"/>
      <c r="V7187" s="109">
        <v>7.5</v>
      </c>
      <c r="W7187" s="107"/>
      <c r="X7187" s="324"/>
    </row>
    <row r="7188" spans="1:24" ht="12.95" customHeight="1" x14ac:dyDescent="0.2">
      <c r="A7188" s="115">
        <v>2013</v>
      </c>
      <c r="B7188" s="102" t="s">
        <v>7318</v>
      </c>
      <c r="C7188" s="102" t="s">
        <v>15670</v>
      </c>
      <c r="D7188" s="111" t="s">
        <v>13133</v>
      </c>
      <c r="E7188" s="102" t="s">
        <v>15661</v>
      </c>
      <c r="F7188" s="102" t="s">
        <v>14834</v>
      </c>
      <c r="G7188" s="105">
        <v>15158</v>
      </c>
      <c r="H7188" s="102" t="s">
        <v>10103</v>
      </c>
      <c r="I7188" s="102" t="s">
        <v>32879</v>
      </c>
      <c r="J7188" s="102" t="s">
        <v>13134</v>
      </c>
      <c r="K7188" s="102"/>
      <c r="L7188" s="111" t="s">
        <v>15678</v>
      </c>
      <c r="M7188" s="109">
        <v>0.75</v>
      </c>
      <c r="N7188" s="108">
        <v>32</v>
      </c>
      <c r="O7188" s="102" t="s">
        <v>15928</v>
      </c>
      <c r="P7188" s="102"/>
      <c r="Q7188" s="102" t="s">
        <v>19695</v>
      </c>
      <c r="R7188" s="109"/>
      <c r="S7188" s="102"/>
      <c r="T7188" s="102" t="s">
        <v>20549</v>
      </c>
      <c r="U7188" s="102"/>
      <c r="V7188" s="109">
        <v>6.5</v>
      </c>
      <c r="W7188" s="107"/>
      <c r="X7188" s="324"/>
    </row>
    <row r="7189" spans="1:24" ht="12.95" customHeight="1" x14ac:dyDescent="0.2">
      <c r="A7189" s="115">
        <v>2013</v>
      </c>
      <c r="B7189" s="102" t="s">
        <v>7318</v>
      </c>
      <c r="C7189" s="102" t="s">
        <v>15670</v>
      </c>
      <c r="D7189" s="111" t="s">
        <v>13036</v>
      </c>
      <c r="E7189" s="102" t="s">
        <v>15662</v>
      </c>
      <c r="F7189" s="102" t="s">
        <v>14834</v>
      </c>
      <c r="G7189" s="105">
        <v>15524</v>
      </c>
      <c r="H7189" s="102" t="s">
        <v>10103</v>
      </c>
      <c r="I7189" s="102" t="s">
        <v>11819</v>
      </c>
      <c r="J7189" s="102" t="s">
        <v>2787</v>
      </c>
      <c r="K7189" s="102"/>
      <c r="L7189" s="111" t="s">
        <v>15680</v>
      </c>
      <c r="M7189" s="109">
        <v>1.5</v>
      </c>
      <c r="N7189" s="108" t="s">
        <v>32787</v>
      </c>
      <c r="O7189" s="102" t="s">
        <v>15889</v>
      </c>
      <c r="P7189" s="102" t="s">
        <v>9125</v>
      </c>
      <c r="Q7189" s="102" t="s">
        <v>17790</v>
      </c>
      <c r="R7189" s="109"/>
      <c r="S7189" s="102"/>
      <c r="T7189" s="102" t="s">
        <v>7789</v>
      </c>
      <c r="U7189" s="102" t="s">
        <v>10492</v>
      </c>
      <c r="V7189" s="109">
        <v>5.5</v>
      </c>
      <c r="W7189" s="107"/>
      <c r="X7189" s="324"/>
    </row>
    <row r="7190" spans="1:24" ht="12.95" customHeight="1" x14ac:dyDescent="0.2">
      <c r="A7190" s="115">
        <v>2013</v>
      </c>
      <c r="B7190" s="102" t="s">
        <v>7318</v>
      </c>
      <c r="C7190" s="102" t="s">
        <v>15670</v>
      </c>
      <c r="D7190" s="111" t="s">
        <v>4447</v>
      </c>
      <c r="E7190" s="102" t="s">
        <v>15663</v>
      </c>
      <c r="F7190" s="102" t="s">
        <v>14834</v>
      </c>
      <c r="G7190" s="105">
        <v>15612</v>
      </c>
      <c r="H7190" s="102" t="s">
        <v>10103</v>
      </c>
      <c r="I7190" s="102" t="s">
        <v>4890</v>
      </c>
      <c r="J7190" s="102" t="s">
        <v>4448</v>
      </c>
      <c r="K7190" s="102"/>
      <c r="L7190" s="111" t="s">
        <v>15682</v>
      </c>
      <c r="M7190" s="109">
        <v>2</v>
      </c>
      <c r="N7190" s="112" t="s">
        <v>16179</v>
      </c>
      <c r="O7190" s="102" t="s">
        <v>17392</v>
      </c>
      <c r="P7190" s="102" t="s">
        <v>162</v>
      </c>
      <c r="Q7190" s="102" t="s">
        <v>19846</v>
      </c>
      <c r="R7190" s="109"/>
      <c r="S7190" s="102"/>
      <c r="T7190" s="102" t="s">
        <v>7789</v>
      </c>
      <c r="U7190" s="102" t="s">
        <v>21268</v>
      </c>
      <c r="V7190" s="109">
        <v>6.5</v>
      </c>
      <c r="W7190" s="107"/>
      <c r="X7190" s="324"/>
    </row>
    <row r="7191" spans="1:24" ht="12.95" customHeight="1" x14ac:dyDescent="0.2">
      <c r="A7191" s="115">
        <v>2013</v>
      </c>
      <c r="B7191" s="102" t="s">
        <v>7318</v>
      </c>
      <c r="C7191" s="102" t="s">
        <v>15670</v>
      </c>
      <c r="D7191" s="111" t="s">
        <v>11557</v>
      </c>
      <c r="E7191" s="102" t="s">
        <v>15664</v>
      </c>
      <c r="F7191" s="102" t="s">
        <v>14834</v>
      </c>
      <c r="G7191" s="105">
        <v>15899</v>
      </c>
      <c r="H7191" s="102" t="s">
        <v>7198</v>
      </c>
      <c r="I7191" s="102" t="s">
        <v>30647</v>
      </c>
      <c r="J7191" s="102" t="s">
        <v>2516</v>
      </c>
      <c r="K7191" s="102"/>
      <c r="L7191" s="111" t="s">
        <v>15684</v>
      </c>
      <c r="M7191" s="109">
        <v>1</v>
      </c>
      <c r="N7191" s="108" t="s">
        <v>32880</v>
      </c>
      <c r="O7191" s="102" t="s">
        <v>18206</v>
      </c>
      <c r="P7191" s="102" t="s">
        <v>162</v>
      </c>
      <c r="Q7191" s="102" t="s">
        <v>19846</v>
      </c>
      <c r="R7191" s="109"/>
      <c r="S7191" s="102" t="s">
        <v>8315</v>
      </c>
      <c r="T7191" s="102" t="s">
        <v>21275</v>
      </c>
      <c r="U7191" s="102" t="s">
        <v>28466</v>
      </c>
      <c r="V7191" s="109">
        <v>6.5</v>
      </c>
      <c r="W7191" s="107"/>
      <c r="X7191" s="324"/>
    </row>
    <row r="7192" spans="1:24" ht="12.95" customHeight="1" x14ac:dyDescent="0.2">
      <c r="A7192" s="115">
        <v>2013</v>
      </c>
      <c r="B7192" s="102" t="s">
        <v>7318</v>
      </c>
      <c r="C7192" s="102" t="s">
        <v>15670</v>
      </c>
      <c r="D7192" s="111" t="s">
        <v>11456</v>
      </c>
      <c r="E7192" s="102" t="s">
        <v>15665</v>
      </c>
      <c r="F7192" s="102" t="s">
        <v>14834</v>
      </c>
      <c r="G7192" s="105">
        <v>16280</v>
      </c>
      <c r="H7192" s="102" t="s">
        <v>11819</v>
      </c>
      <c r="I7192" s="102" t="s">
        <v>30925</v>
      </c>
      <c r="J7192" s="102" t="s">
        <v>2</v>
      </c>
      <c r="K7192" s="102"/>
      <c r="L7192" s="111" t="s">
        <v>15686</v>
      </c>
      <c r="M7192" s="109">
        <v>2</v>
      </c>
      <c r="N7192" s="112" t="s">
        <v>18208</v>
      </c>
      <c r="O7192" s="102" t="s">
        <v>325</v>
      </c>
      <c r="P7192" s="102" t="s">
        <v>162</v>
      </c>
      <c r="Q7192" s="102" t="s">
        <v>21132</v>
      </c>
      <c r="R7192" s="109"/>
      <c r="S7192" s="102"/>
      <c r="T7192" s="102" t="s">
        <v>7789</v>
      </c>
      <c r="U7192" s="102" t="s">
        <v>18637</v>
      </c>
      <c r="V7192" s="109">
        <v>6</v>
      </c>
      <c r="W7192" s="107"/>
      <c r="X7192" s="324"/>
    </row>
    <row r="7193" spans="1:24" ht="12.95" customHeight="1" x14ac:dyDescent="0.2">
      <c r="A7193" s="115">
        <v>2013</v>
      </c>
      <c r="B7193" s="102" t="s">
        <v>7318</v>
      </c>
      <c r="C7193" s="102" t="s">
        <v>15670</v>
      </c>
      <c r="D7193" s="111" t="s">
        <v>8858</v>
      </c>
      <c r="E7193" s="102" t="s">
        <v>15666</v>
      </c>
      <c r="F7193" s="102" t="s">
        <v>14834</v>
      </c>
      <c r="G7193" s="105">
        <v>16317</v>
      </c>
      <c r="H7193" s="102" t="s">
        <v>11819</v>
      </c>
      <c r="I7193" s="102" t="s">
        <v>10191</v>
      </c>
      <c r="J7193" s="102" t="s">
        <v>8859</v>
      </c>
      <c r="K7193" s="102"/>
      <c r="L7193" s="111" t="s">
        <v>15688</v>
      </c>
      <c r="M7193" s="109">
        <v>2</v>
      </c>
      <c r="N7193" s="112" t="s">
        <v>18064</v>
      </c>
      <c r="O7193" s="102" t="s">
        <v>16911</v>
      </c>
      <c r="P7193" s="102"/>
      <c r="Q7193" s="102" t="s">
        <v>21475</v>
      </c>
      <c r="R7193" s="109"/>
      <c r="S7193" s="102"/>
      <c r="T7193" s="102" t="s">
        <v>20547</v>
      </c>
      <c r="U7193" s="102" t="s">
        <v>2477</v>
      </c>
      <c r="V7193" s="109">
        <v>6</v>
      </c>
      <c r="W7193" s="107"/>
      <c r="X7193" s="324"/>
    </row>
    <row r="7194" spans="1:24" ht="12.95" customHeight="1" x14ac:dyDescent="0.2">
      <c r="A7194" s="115">
        <v>2013</v>
      </c>
      <c r="B7194" s="102" t="s">
        <v>7318</v>
      </c>
      <c r="C7194" s="102" t="s">
        <v>15670</v>
      </c>
      <c r="D7194" s="111" t="s">
        <v>13791</v>
      </c>
      <c r="E7194" s="102" t="s">
        <v>15667</v>
      </c>
      <c r="F7194" s="102" t="s">
        <v>14834</v>
      </c>
      <c r="G7194" s="105">
        <v>16441</v>
      </c>
      <c r="H7194" s="102" t="s">
        <v>10191</v>
      </c>
      <c r="I7194" s="102" t="s">
        <v>32780</v>
      </c>
      <c r="J7194" s="102" t="s">
        <v>4137</v>
      </c>
      <c r="K7194" s="102"/>
      <c r="L7194" s="111" t="s">
        <v>15690</v>
      </c>
      <c r="M7194" s="109">
        <v>0.5</v>
      </c>
      <c r="N7194" s="108">
        <v>49</v>
      </c>
      <c r="O7194" s="102" t="s">
        <v>15922</v>
      </c>
      <c r="P7194" s="102"/>
      <c r="Q7194" s="102" t="s">
        <v>19141</v>
      </c>
      <c r="R7194" s="109"/>
      <c r="S7194" s="102"/>
      <c r="T7194" s="102" t="s">
        <v>20546</v>
      </c>
      <c r="U7194" s="102" t="s">
        <v>17311</v>
      </c>
      <c r="V7194" s="109">
        <v>7</v>
      </c>
      <c r="W7194" s="107"/>
      <c r="X7194" s="324"/>
    </row>
    <row r="7195" spans="1:24" ht="12.95" customHeight="1" x14ac:dyDescent="0.2">
      <c r="A7195" s="115">
        <v>2013</v>
      </c>
      <c r="B7195" s="102" t="s">
        <v>7318</v>
      </c>
      <c r="C7195" s="102" t="s">
        <v>15670</v>
      </c>
      <c r="D7195" s="111" t="s">
        <v>2709</v>
      </c>
      <c r="E7195" s="102" t="s">
        <v>15668</v>
      </c>
      <c r="F7195" s="102" t="s">
        <v>14834</v>
      </c>
      <c r="G7195" s="105">
        <v>16662</v>
      </c>
      <c r="H7195" s="102" t="s">
        <v>2625</v>
      </c>
      <c r="I7195" s="102" t="s">
        <v>10103</v>
      </c>
      <c r="J7195" s="102" t="s">
        <v>2710</v>
      </c>
      <c r="K7195" s="102"/>
      <c r="L7195" s="111" t="s">
        <v>15692</v>
      </c>
      <c r="M7195" s="109">
        <v>1.5</v>
      </c>
      <c r="N7195" s="108" t="s">
        <v>32881</v>
      </c>
      <c r="O7195" s="102"/>
      <c r="P7195" s="102" t="s">
        <v>9125</v>
      </c>
      <c r="Q7195" s="102" t="s">
        <v>16869</v>
      </c>
      <c r="R7195" s="109"/>
      <c r="S7195" s="102"/>
      <c r="T7195" s="102" t="s">
        <v>28467</v>
      </c>
      <c r="U7195" s="102" t="s">
        <v>9941</v>
      </c>
      <c r="V7195" s="109">
        <v>6</v>
      </c>
      <c r="W7195" s="107"/>
      <c r="X7195" s="324"/>
    </row>
    <row r="7196" spans="1:24" ht="12.95" customHeight="1" x14ac:dyDescent="0.2">
      <c r="A7196" s="140">
        <v>2020</v>
      </c>
      <c r="B7196" s="128" t="s">
        <v>7318</v>
      </c>
      <c r="C7196" s="197" t="s">
        <v>42273</v>
      </c>
      <c r="D7196" s="111" t="s">
        <v>5351</v>
      </c>
      <c r="E7196" s="102" t="s">
        <v>42274</v>
      </c>
      <c r="F7196" s="104" t="s">
        <v>14834</v>
      </c>
      <c r="G7196" s="105">
        <v>14498</v>
      </c>
      <c r="H7196" s="102" t="s">
        <v>11819</v>
      </c>
      <c r="I7196" s="102" t="s">
        <v>30796</v>
      </c>
      <c r="J7196" s="102" t="s">
        <v>5352</v>
      </c>
      <c r="K7196" s="102"/>
      <c r="L7196" s="111" t="s">
        <v>42374</v>
      </c>
      <c r="M7196" s="169">
        <v>1</v>
      </c>
      <c r="N7196" s="112" t="s">
        <v>7720</v>
      </c>
      <c r="O7196" s="121"/>
      <c r="P7196" s="102"/>
      <c r="Q7196" s="102" t="s">
        <v>15945</v>
      </c>
      <c r="R7196" s="109"/>
      <c r="S7196" s="102"/>
      <c r="T7196" s="102" t="s">
        <v>20541</v>
      </c>
      <c r="U7196" s="102"/>
      <c r="V7196" s="109">
        <v>6.5</v>
      </c>
      <c r="W7196" s="107"/>
      <c r="X7196" s="194"/>
    </row>
    <row r="7197" spans="1:24" ht="12.95" customHeight="1" x14ac:dyDescent="0.2">
      <c r="A7197" s="140">
        <v>2020</v>
      </c>
      <c r="B7197" s="128" t="s">
        <v>7318</v>
      </c>
      <c r="C7197" s="128" t="s">
        <v>42273</v>
      </c>
      <c r="D7197" s="129" t="s">
        <v>6340</v>
      </c>
      <c r="E7197" s="102" t="s">
        <v>42275</v>
      </c>
      <c r="F7197" s="102" t="s">
        <v>14834</v>
      </c>
      <c r="G7197" s="105">
        <v>14508</v>
      </c>
      <c r="H7197" s="102" t="s">
        <v>30796</v>
      </c>
      <c r="I7197" s="102" t="s">
        <v>10103</v>
      </c>
      <c r="J7197" s="102" t="s">
        <v>11687</v>
      </c>
      <c r="K7197" s="102"/>
      <c r="L7197" s="111" t="s">
        <v>42375</v>
      </c>
      <c r="M7197" s="109">
        <v>2</v>
      </c>
      <c r="N7197" s="112" t="s">
        <v>18203</v>
      </c>
      <c r="O7197" s="102" t="s">
        <v>14682</v>
      </c>
      <c r="P7197" s="102"/>
      <c r="Q7197" s="102" t="s">
        <v>28889</v>
      </c>
      <c r="R7197" s="109"/>
      <c r="S7197" s="102"/>
      <c r="T7197" s="102" t="s">
        <v>20541</v>
      </c>
      <c r="U7197" s="102" t="s">
        <v>28890</v>
      </c>
      <c r="V7197" s="109">
        <v>5</v>
      </c>
      <c r="W7197" s="107"/>
      <c r="X7197" s="194"/>
    </row>
    <row r="7198" spans="1:24" ht="12.95" customHeight="1" x14ac:dyDescent="0.2">
      <c r="A7198" s="140">
        <v>2020</v>
      </c>
      <c r="B7198" s="128" t="s">
        <v>7318</v>
      </c>
      <c r="C7198" s="128" t="s">
        <v>42273</v>
      </c>
      <c r="D7198" s="111" t="s">
        <v>14992</v>
      </c>
      <c r="E7198" s="102" t="s">
        <v>42276</v>
      </c>
      <c r="F7198" s="104" t="s">
        <v>14834</v>
      </c>
      <c r="G7198" s="105">
        <v>15502</v>
      </c>
      <c r="H7198" s="102" t="s">
        <v>11819</v>
      </c>
      <c r="I7198" s="102" t="s">
        <v>10103</v>
      </c>
      <c r="J7198" s="102" t="s">
        <v>14993</v>
      </c>
      <c r="K7198" s="102"/>
      <c r="L7198" s="111" t="s">
        <v>42377</v>
      </c>
      <c r="M7198" s="169">
        <v>1</v>
      </c>
      <c r="N7198" s="108" t="s">
        <v>32112</v>
      </c>
      <c r="O7198" s="121" t="s">
        <v>9125</v>
      </c>
      <c r="P7198" s="102"/>
      <c r="Q7198" s="102" t="s">
        <v>16869</v>
      </c>
      <c r="R7198" s="109"/>
      <c r="S7198" s="102"/>
      <c r="T7198" s="102" t="s">
        <v>7789</v>
      </c>
      <c r="U7198" s="102" t="s">
        <v>18217</v>
      </c>
      <c r="V7198" s="109">
        <v>6</v>
      </c>
      <c r="W7198" s="107"/>
      <c r="X7198" s="194"/>
    </row>
    <row r="7199" spans="1:24" ht="12.95" customHeight="1" x14ac:dyDescent="0.2">
      <c r="A7199" s="140">
        <v>2020</v>
      </c>
      <c r="B7199" s="128" t="s">
        <v>7318</v>
      </c>
      <c r="C7199" s="128" t="s">
        <v>42273</v>
      </c>
      <c r="D7199" s="111" t="s">
        <v>14994</v>
      </c>
      <c r="E7199" s="102" t="s">
        <v>42277</v>
      </c>
      <c r="F7199" s="104" t="s">
        <v>14834</v>
      </c>
      <c r="G7199" s="105">
        <v>15588</v>
      </c>
      <c r="H7199" s="102" t="s">
        <v>30801</v>
      </c>
      <c r="I7199" s="102" t="s">
        <v>11819</v>
      </c>
      <c r="J7199" s="102" t="s">
        <v>14995</v>
      </c>
      <c r="K7199" s="102"/>
      <c r="L7199" s="111" t="s">
        <v>42379</v>
      </c>
      <c r="M7199" s="169">
        <v>3</v>
      </c>
      <c r="N7199" s="112" t="s">
        <v>18218</v>
      </c>
      <c r="O7199" s="121" t="s">
        <v>16121</v>
      </c>
      <c r="P7199" s="102"/>
      <c r="Q7199" s="102" t="s">
        <v>20190</v>
      </c>
      <c r="R7199" s="109"/>
      <c r="S7199" s="102"/>
      <c r="T7199" s="102" t="s">
        <v>7789</v>
      </c>
      <c r="U7199" s="102"/>
      <c r="V7199" s="109">
        <v>6.5</v>
      </c>
      <c r="W7199" s="107"/>
      <c r="X7199" s="194"/>
    </row>
    <row r="7200" spans="1:24" ht="12.95" customHeight="1" x14ac:dyDescent="0.2">
      <c r="A7200" s="140">
        <v>2020</v>
      </c>
      <c r="B7200" s="128" t="s">
        <v>7318</v>
      </c>
      <c r="C7200" s="128" t="s">
        <v>42273</v>
      </c>
      <c r="D7200" s="229" t="s">
        <v>19933</v>
      </c>
      <c r="E7200" s="188" t="s">
        <v>42278</v>
      </c>
      <c r="F7200" s="188" t="s">
        <v>14834</v>
      </c>
      <c r="G7200" s="204">
        <v>16030</v>
      </c>
      <c r="H7200" s="188" t="s">
        <v>10103</v>
      </c>
      <c r="I7200" s="188" t="s">
        <v>11819</v>
      </c>
      <c r="J7200" s="188" t="s">
        <v>19935</v>
      </c>
      <c r="K7200" s="188"/>
      <c r="L7200" s="111" t="s">
        <v>42381</v>
      </c>
      <c r="M7200" s="169">
        <v>2</v>
      </c>
      <c r="N7200" s="223" t="s">
        <v>32115</v>
      </c>
      <c r="O7200" s="255" t="s">
        <v>19798</v>
      </c>
      <c r="P7200" s="385" t="s">
        <v>162</v>
      </c>
      <c r="Q7200" s="385" t="s">
        <v>21024</v>
      </c>
      <c r="R7200" s="206"/>
      <c r="S7200" s="188"/>
      <c r="T7200" s="188" t="s">
        <v>7789</v>
      </c>
      <c r="U7200" s="188" t="s">
        <v>28907</v>
      </c>
      <c r="V7200" s="206">
        <v>6.5</v>
      </c>
      <c r="W7200" s="130"/>
      <c r="X7200" s="194"/>
    </row>
    <row r="7201" spans="1:24" ht="12.95" customHeight="1" x14ac:dyDescent="0.2">
      <c r="A7201" s="140">
        <v>2020</v>
      </c>
      <c r="B7201" s="128" t="s">
        <v>7318</v>
      </c>
      <c r="C7201" s="128" t="s">
        <v>42273</v>
      </c>
      <c r="D7201" s="129" t="s">
        <v>14425</v>
      </c>
      <c r="E7201" s="102" t="s">
        <v>42279</v>
      </c>
      <c r="F7201" s="102" t="s">
        <v>14834</v>
      </c>
      <c r="G7201" s="105">
        <v>16258</v>
      </c>
      <c r="H7201" s="102" t="s">
        <v>10103</v>
      </c>
      <c r="I7201" s="102" t="s">
        <v>11819</v>
      </c>
      <c r="J7201" s="102" t="s">
        <v>1405</v>
      </c>
      <c r="K7201" s="102"/>
      <c r="L7201" s="111" t="s">
        <v>42383</v>
      </c>
      <c r="M7201" s="109">
        <v>0.5</v>
      </c>
      <c r="N7201" s="112">
        <v>22</v>
      </c>
      <c r="O7201" s="102" t="s">
        <v>15928</v>
      </c>
      <c r="P7201" s="102"/>
      <c r="Q7201" s="102" t="s">
        <v>16868</v>
      </c>
      <c r="R7201" s="109"/>
      <c r="S7201" s="102"/>
      <c r="T7201" s="102" t="s">
        <v>7789</v>
      </c>
      <c r="U7201" s="102"/>
      <c r="V7201" s="109">
        <v>5.5</v>
      </c>
      <c r="W7201" s="107"/>
      <c r="X7201" s="194"/>
    </row>
    <row r="7202" spans="1:24" ht="12.95" customHeight="1" x14ac:dyDescent="0.2">
      <c r="A7202" s="140">
        <v>2020</v>
      </c>
      <c r="B7202" s="128" t="s">
        <v>7318</v>
      </c>
      <c r="C7202" s="128" t="s">
        <v>42273</v>
      </c>
      <c r="D7202" s="111" t="s">
        <v>3588</v>
      </c>
      <c r="E7202" s="102" t="s">
        <v>42280</v>
      </c>
      <c r="F7202" s="104" t="s">
        <v>14834</v>
      </c>
      <c r="G7202" s="105">
        <v>16280</v>
      </c>
      <c r="H7202" s="102" t="s">
        <v>11819</v>
      </c>
      <c r="I7202" s="102" t="s">
        <v>30989</v>
      </c>
      <c r="J7202" s="102" t="s">
        <v>3589</v>
      </c>
      <c r="K7202" s="102"/>
      <c r="L7202" s="111" t="s">
        <v>42385</v>
      </c>
      <c r="M7202" s="169">
        <v>0.5</v>
      </c>
      <c r="N7202" s="108" t="s">
        <v>7720</v>
      </c>
      <c r="O7202" s="121" t="s">
        <v>17734</v>
      </c>
      <c r="P7202" s="102"/>
      <c r="Q7202" s="102" t="s">
        <v>16893</v>
      </c>
      <c r="R7202" s="109"/>
      <c r="S7202" s="102"/>
      <c r="T7202" s="102" t="s">
        <v>21275</v>
      </c>
      <c r="U7202" s="102"/>
      <c r="V7202" s="109">
        <v>5</v>
      </c>
      <c r="W7202" s="107"/>
      <c r="X7202" s="194"/>
    </row>
    <row r="7203" spans="1:24" ht="12.95" customHeight="1" x14ac:dyDescent="0.2">
      <c r="A7203" s="140">
        <v>2020</v>
      </c>
      <c r="B7203" s="128" t="s">
        <v>7318</v>
      </c>
      <c r="C7203" s="128" t="s">
        <v>42273</v>
      </c>
      <c r="D7203" s="229" t="s">
        <v>19939</v>
      </c>
      <c r="E7203" s="188" t="s">
        <v>42281</v>
      </c>
      <c r="F7203" s="188" t="s">
        <v>14834</v>
      </c>
      <c r="G7203" s="204">
        <v>16464</v>
      </c>
      <c r="H7203" s="188" t="s">
        <v>10103</v>
      </c>
      <c r="I7203" s="188" t="s">
        <v>11819</v>
      </c>
      <c r="J7203" s="188" t="s">
        <v>19941</v>
      </c>
      <c r="K7203" s="188"/>
      <c r="L7203" s="111" t="s">
        <v>42387</v>
      </c>
      <c r="M7203" s="169">
        <v>2</v>
      </c>
      <c r="N7203" s="223" t="s">
        <v>32117</v>
      </c>
      <c r="O7203" s="255" t="s">
        <v>17110</v>
      </c>
      <c r="P7203" s="385" t="s">
        <v>9125</v>
      </c>
      <c r="Q7203" s="385" t="s">
        <v>19489</v>
      </c>
      <c r="R7203" s="206"/>
      <c r="S7203" s="188"/>
      <c r="T7203" s="188" t="s">
        <v>7789</v>
      </c>
      <c r="U7203" s="188" t="s">
        <v>6159</v>
      </c>
      <c r="V7203" s="206">
        <v>6</v>
      </c>
      <c r="W7203" s="205"/>
      <c r="X7203" s="194"/>
    </row>
    <row r="7204" spans="1:24" ht="12.95" customHeight="1" x14ac:dyDescent="0.2">
      <c r="A7204" s="140">
        <v>2020</v>
      </c>
      <c r="B7204" s="128" t="s">
        <v>7318</v>
      </c>
      <c r="C7204" s="128" t="s">
        <v>42273</v>
      </c>
      <c r="D7204" s="111" t="s">
        <v>3591</v>
      </c>
      <c r="E7204" s="102" t="s">
        <v>42282</v>
      </c>
      <c r="F7204" s="104" t="s">
        <v>14834</v>
      </c>
      <c r="G7204" s="105">
        <v>16523</v>
      </c>
      <c r="H7204" s="102" t="s">
        <v>11819</v>
      </c>
      <c r="I7204" s="102" t="s">
        <v>10103</v>
      </c>
      <c r="J7204" s="102" t="s">
        <v>3592</v>
      </c>
      <c r="K7204" s="102"/>
      <c r="L7204" s="111" t="s">
        <v>42389</v>
      </c>
      <c r="M7204" s="169">
        <v>1</v>
      </c>
      <c r="N7204" s="112">
        <v>21</v>
      </c>
      <c r="O7204" s="121" t="s">
        <v>16905</v>
      </c>
      <c r="P7204" s="102" t="s">
        <v>9125</v>
      </c>
      <c r="Q7204" s="102" t="s">
        <v>16546</v>
      </c>
      <c r="R7204" s="109"/>
      <c r="S7204" s="102"/>
      <c r="T7204" s="102" t="s">
        <v>7789</v>
      </c>
      <c r="U7204" s="102" t="s">
        <v>16986</v>
      </c>
      <c r="V7204" s="109">
        <v>4.5</v>
      </c>
      <c r="W7204" s="107"/>
      <c r="X7204" s="194"/>
    </row>
    <row r="7205" spans="1:24" ht="12.95" customHeight="1" x14ac:dyDescent="0.2">
      <c r="A7205" s="140">
        <v>2020</v>
      </c>
      <c r="B7205" s="128" t="s">
        <v>7318</v>
      </c>
      <c r="C7205" s="128" t="s">
        <v>42273</v>
      </c>
      <c r="D7205" s="111" t="s">
        <v>14999</v>
      </c>
      <c r="E7205" s="102" t="s">
        <v>42283</v>
      </c>
      <c r="F7205" s="104" t="s">
        <v>14834</v>
      </c>
      <c r="G7205" s="105">
        <v>16543</v>
      </c>
      <c r="H7205" s="102" t="s">
        <v>11819</v>
      </c>
      <c r="I7205" s="102" t="s">
        <v>10103</v>
      </c>
      <c r="J7205" s="102" t="s">
        <v>15000</v>
      </c>
      <c r="K7205" s="102"/>
      <c r="L7205" s="111" t="s">
        <v>42391</v>
      </c>
      <c r="M7205" s="169">
        <v>1</v>
      </c>
      <c r="N7205" s="112" t="s">
        <v>7004</v>
      </c>
      <c r="O7205" s="121" t="s">
        <v>9125</v>
      </c>
      <c r="P7205" s="102" t="s">
        <v>9125</v>
      </c>
      <c r="Q7205" s="102" t="s">
        <v>16884</v>
      </c>
      <c r="R7205" s="109"/>
      <c r="S7205" s="102"/>
      <c r="T7205" s="102" t="s">
        <v>7789</v>
      </c>
      <c r="U7205" s="102" t="s">
        <v>28904</v>
      </c>
      <c r="V7205" s="109">
        <v>7</v>
      </c>
      <c r="W7205" s="107"/>
      <c r="X7205" s="194"/>
    </row>
    <row r="7206" spans="1:24" ht="12.95" customHeight="1" x14ac:dyDescent="0.2">
      <c r="A7206" s="140">
        <v>2020</v>
      </c>
      <c r="B7206" s="128" t="s">
        <v>7318</v>
      </c>
      <c r="C7206" s="128" t="s">
        <v>42273</v>
      </c>
      <c r="D7206" s="111" t="s">
        <v>7071</v>
      </c>
      <c r="E7206" s="102" t="s">
        <v>42284</v>
      </c>
      <c r="F7206" s="104" t="s">
        <v>14834</v>
      </c>
      <c r="G7206" s="105">
        <v>16553</v>
      </c>
      <c r="H7206" s="115" t="s">
        <v>4890</v>
      </c>
      <c r="I7206" s="102" t="s">
        <v>10103</v>
      </c>
      <c r="J7206" s="102" t="s">
        <v>7072</v>
      </c>
      <c r="K7206" s="102"/>
      <c r="L7206" s="111" t="s">
        <v>42393</v>
      </c>
      <c r="M7206" s="169">
        <v>2</v>
      </c>
      <c r="N7206" s="112" t="s">
        <v>18214</v>
      </c>
      <c r="O7206" s="121" t="s">
        <v>16022</v>
      </c>
      <c r="P7206" s="102"/>
      <c r="Q7206" s="102" t="s">
        <v>16757</v>
      </c>
      <c r="R7206" s="109"/>
      <c r="S7206" s="102"/>
      <c r="T7206" s="102" t="s">
        <v>7789</v>
      </c>
      <c r="U7206" s="102" t="s">
        <v>16986</v>
      </c>
      <c r="V7206" s="109">
        <v>4.5</v>
      </c>
      <c r="W7206" s="107"/>
      <c r="X7206" s="194"/>
    </row>
    <row r="7207" spans="1:24" ht="12.95" customHeight="1" x14ac:dyDescent="0.2">
      <c r="A7207" s="140">
        <v>2020</v>
      </c>
      <c r="B7207" s="128" t="s">
        <v>7318</v>
      </c>
      <c r="C7207" s="128" t="s">
        <v>42273</v>
      </c>
      <c r="D7207" s="129" t="s">
        <v>15001</v>
      </c>
      <c r="E7207" s="102" t="s">
        <v>42285</v>
      </c>
      <c r="F7207" s="102" t="s">
        <v>14834</v>
      </c>
      <c r="G7207" s="105">
        <v>16667</v>
      </c>
      <c r="H7207" s="102" t="s">
        <v>10103</v>
      </c>
      <c r="I7207" s="102" t="s">
        <v>2625</v>
      </c>
      <c r="J7207" s="102" t="s">
        <v>18219</v>
      </c>
      <c r="K7207" s="102"/>
      <c r="L7207" s="111" t="s">
        <v>42394</v>
      </c>
      <c r="M7207" s="169">
        <v>1.5</v>
      </c>
      <c r="N7207" s="108" t="s">
        <v>32114</v>
      </c>
      <c r="O7207" s="254" t="s">
        <v>5985</v>
      </c>
      <c r="P7207" s="248" t="s">
        <v>15928</v>
      </c>
      <c r="Q7207" s="248" t="s">
        <v>21747</v>
      </c>
      <c r="R7207" s="109"/>
      <c r="S7207" s="102"/>
      <c r="T7207" s="102" t="s">
        <v>20545</v>
      </c>
      <c r="U7207" s="102" t="s">
        <v>28905</v>
      </c>
      <c r="V7207" s="109">
        <v>5.5</v>
      </c>
      <c r="W7207" s="107"/>
      <c r="X7207" s="194"/>
    </row>
    <row r="7208" spans="1:24" ht="12.95" customHeight="1" x14ac:dyDescent="0.2">
      <c r="A7208" s="149">
        <v>37438</v>
      </c>
      <c r="B7208" s="102" t="s">
        <v>7318</v>
      </c>
      <c r="C7208" s="103" t="s">
        <v>2036</v>
      </c>
      <c r="D7208" s="111" t="s">
        <v>14140</v>
      </c>
      <c r="E7208" s="102">
        <v>105</v>
      </c>
      <c r="F7208" s="102" t="s">
        <v>14834</v>
      </c>
      <c r="G7208" s="105">
        <v>16285</v>
      </c>
      <c r="H7208" s="102" t="s">
        <v>4890</v>
      </c>
      <c r="I7208" s="102" t="s">
        <v>30647</v>
      </c>
      <c r="J7208" s="102" t="s">
        <v>19795</v>
      </c>
      <c r="K7208" s="102"/>
      <c r="L7208" s="111" t="s">
        <v>5022</v>
      </c>
      <c r="M7208" s="102">
        <v>0.5</v>
      </c>
      <c r="N7208" s="125">
        <v>23</v>
      </c>
      <c r="O7208" s="102"/>
      <c r="P7208" s="39"/>
      <c r="Q7208" s="39" t="s">
        <v>16096</v>
      </c>
      <c r="R7208" s="102"/>
      <c r="S7208" s="102"/>
      <c r="T7208" s="102" t="s">
        <v>20547</v>
      </c>
      <c r="U7208" s="102"/>
      <c r="V7208" s="102">
        <v>6</v>
      </c>
      <c r="W7208" s="102"/>
      <c r="X7208" s="113"/>
    </row>
    <row r="7209" spans="1:24" ht="12.95" customHeight="1" x14ac:dyDescent="0.2">
      <c r="A7209" s="115">
        <v>2005</v>
      </c>
      <c r="B7209" s="102" t="s">
        <v>7318</v>
      </c>
      <c r="C7209" s="103" t="s">
        <v>8036</v>
      </c>
      <c r="D7209" s="102" t="s">
        <v>8037</v>
      </c>
      <c r="E7209" s="102" t="s">
        <v>18638</v>
      </c>
      <c r="F7209" s="260" t="s">
        <v>14007</v>
      </c>
      <c r="G7209" s="105">
        <v>15631</v>
      </c>
      <c r="H7209" s="102" t="s">
        <v>10103</v>
      </c>
      <c r="I7209" s="102" t="s">
        <v>11819</v>
      </c>
      <c r="J7209" s="102" t="s">
        <v>9568</v>
      </c>
      <c r="K7209" s="102"/>
      <c r="L7209" s="111"/>
      <c r="M7209" s="107">
        <v>1</v>
      </c>
      <c r="N7209" s="112" t="s">
        <v>13389</v>
      </c>
      <c r="O7209" s="102" t="s">
        <v>20529</v>
      </c>
      <c r="P7209" s="39" t="s">
        <v>20529</v>
      </c>
      <c r="Q7209" s="39" t="s">
        <v>20529</v>
      </c>
      <c r="R7209" s="109"/>
      <c r="S7209" s="102"/>
      <c r="T7209" s="102" t="s">
        <v>7789</v>
      </c>
      <c r="U7209" s="102" t="s">
        <v>8038</v>
      </c>
      <c r="V7209" s="102" t="s">
        <v>5147</v>
      </c>
      <c r="W7209" s="107"/>
      <c r="X7209" s="113"/>
    </row>
    <row r="7210" spans="1:24" ht="12.95" customHeight="1" x14ac:dyDescent="0.2">
      <c r="A7210" s="102">
        <v>1999</v>
      </c>
      <c r="B7210" s="102" t="s">
        <v>7318</v>
      </c>
      <c r="C7210" s="103" t="s">
        <v>7276</v>
      </c>
      <c r="D7210" s="111" t="s">
        <v>4903</v>
      </c>
      <c r="E7210" s="102" t="s">
        <v>3235</v>
      </c>
      <c r="F7210" s="123" t="s">
        <v>10085</v>
      </c>
      <c r="G7210" s="105">
        <v>16031</v>
      </c>
      <c r="H7210" s="102" t="s">
        <v>2625</v>
      </c>
      <c r="I7210" s="102" t="s">
        <v>15082</v>
      </c>
      <c r="J7210" s="102" t="s">
        <v>11573</v>
      </c>
      <c r="K7210" s="102"/>
      <c r="L7210" s="111" t="s">
        <v>7999</v>
      </c>
      <c r="M7210" s="107">
        <v>1</v>
      </c>
      <c r="N7210" s="108" t="s">
        <v>12973</v>
      </c>
      <c r="O7210" s="102"/>
      <c r="P7210" s="39" t="s">
        <v>9125</v>
      </c>
      <c r="Q7210" s="39" t="s">
        <v>19527</v>
      </c>
      <c r="R7210" s="109"/>
      <c r="S7210" s="102"/>
      <c r="T7210" s="102" t="s">
        <v>20545</v>
      </c>
      <c r="U7210" s="102" t="s">
        <v>28468</v>
      </c>
      <c r="V7210" s="109">
        <v>5.5</v>
      </c>
      <c r="W7210" s="107"/>
      <c r="X7210" s="113"/>
    </row>
    <row r="7211" spans="1:24" ht="12.95" customHeight="1" x14ac:dyDescent="0.2">
      <c r="A7211" s="102">
        <v>1999</v>
      </c>
      <c r="B7211" s="102" t="s">
        <v>7318</v>
      </c>
      <c r="C7211" s="102" t="s">
        <v>7276</v>
      </c>
      <c r="D7211" s="111" t="s">
        <v>13338</v>
      </c>
      <c r="E7211" s="102" t="s">
        <v>3982</v>
      </c>
      <c r="F7211" s="123" t="s">
        <v>10085</v>
      </c>
      <c r="G7211" s="105">
        <v>16030</v>
      </c>
      <c r="H7211" s="102" t="s">
        <v>2625</v>
      </c>
      <c r="I7211" s="102" t="s">
        <v>15082</v>
      </c>
      <c r="J7211" s="102" t="s">
        <v>11573</v>
      </c>
      <c r="K7211" s="102"/>
      <c r="L7211" s="111" t="s">
        <v>8000</v>
      </c>
      <c r="M7211" s="107">
        <v>1</v>
      </c>
      <c r="N7211" s="108" t="s">
        <v>12973</v>
      </c>
      <c r="O7211" s="102" t="s">
        <v>16545</v>
      </c>
      <c r="P7211" s="39" t="s">
        <v>8076</v>
      </c>
      <c r="Q7211" s="39" t="s">
        <v>20826</v>
      </c>
      <c r="R7211" s="109"/>
      <c r="S7211" s="102"/>
      <c r="T7211" s="102" t="s">
        <v>20545</v>
      </c>
      <c r="U7211" s="102" t="s">
        <v>8610</v>
      </c>
      <c r="V7211" s="109">
        <v>6</v>
      </c>
      <c r="W7211" s="107"/>
      <c r="X7211" s="113"/>
    </row>
    <row r="7212" spans="1:24" ht="12.95" customHeight="1" x14ac:dyDescent="0.2">
      <c r="A7212" s="102">
        <v>1999</v>
      </c>
      <c r="B7212" s="102" t="s">
        <v>7318</v>
      </c>
      <c r="C7212" s="102" t="s">
        <v>7276</v>
      </c>
      <c r="D7212" s="111" t="s">
        <v>13339</v>
      </c>
      <c r="E7212" s="102" t="s">
        <v>3983</v>
      </c>
      <c r="F7212" s="123" t="s">
        <v>10085</v>
      </c>
      <c r="G7212" s="105">
        <v>16032</v>
      </c>
      <c r="H7212" s="102" t="s">
        <v>2625</v>
      </c>
      <c r="I7212" s="102" t="s">
        <v>15082</v>
      </c>
      <c r="J7212" s="102" t="s">
        <v>3412</v>
      </c>
      <c r="K7212" s="102"/>
      <c r="L7212" s="111" t="s">
        <v>8001</v>
      </c>
      <c r="M7212" s="107">
        <v>1</v>
      </c>
      <c r="N7212" s="108" t="s">
        <v>12973</v>
      </c>
      <c r="O7212" s="102" t="s">
        <v>3620</v>
      </c>
      <c r="P7212" s="39" t="s">
        <v>13555</v>
      </c>
      <c r="Q7212" s="39" t="s">
        <v>16873</v>
      </c>
      <c r="R7212" s="109"/>
      <c r="S7212" s="102" t="s">
        <v>8315</v>
      </c>
      <c r="T7212" s="102" t="s">
        <v>20545</v>
      </c>
      <c r="U7212" s="102" t="s">
        <v>28469</v>
      </c>
      <c r="V7212" s="109">
        <v>7</v>
      </c>
      <c r="W7212" s="107"/>
      <c r="X7212" s="113"/>
    </row>
    <row r="7213" spans="1:24" ht="12.95" customHeight="1" x14ac:dyDescent="0.2">
      <c r="A7213" s="102">
        <v>1999</v>
      </c>
      <c r="B7213" s="102" t="s">
        <v>7318</v>
      </c>
      <c r="C7213" s="102" t="s">
        <v>7276</v>
      </c>
      <c r="D7213" s="111" t="s">
        <v>3947</v>
      </c>
      <c r="E7213" s="102" t="s">
        <v>3984</v>
      </c>
      <c r="F7213" s="123" t="s">
        <v>10085</v>
      </c>
      <c r="G7213" s="105">
        <v>16033</v>
      </c>
      <c r="H7213" s="102" t="s">
        <v>2625</v>
      </c>
      <c r="I7213" s="102" t="s">
        <v>15082</v>
      </c>
      <c r="J7213" s="102" t="s">
        <v>4684</v>
      </c>
      <c r="K7213" s="102" t="s">
        <v>13297</v>
      </c>
      <c r="L7213" s="111" t="s">
        <v>8002</v>
      </c>
      <c r="M7213" s="107">
        <v>1</v>
      </c>
      <c r="N7213" s="108" t="s">
        <v>12973</v>
      </c>
      <c r="O7213" s="102" t="s">
        <v>12721</v>
      </c>
      <c r="P7213" s="39"/>
      <c r="Q7213" s="39" t="s">
        <v>16990</v>
      </c>
      <c r="R7213" s="109"/>
      <c r="S7213" s="102" t="s">
        <v>8315</v>
      </c>
      <c r="T7213" s="102" t="s">
        <v>20545</v>
      </c>
      <c r="U7213" s="102" t="s">
        <v>28470</v>
      </c>
      <c r="V7213" s="109">
        <v>6</v>
      </c>
      <c r="W7213" s="107"/>
      <c r="X7213" s="113"/>
    </row>
    <row r="7214" spans="1:24" ht="12.95" customHeight="1" x14ac:dyDescent="0.2">
      <c r="A7214" s="102">
        <v>1999</v>
      </c>
      <c r="B7214" s="102" t="s">
        <v>7318</v>
      </c>
      <c r="C7214" s="102" t="s">
        <v>7276</v>
      </c>
      <c r="D7214" s="111" t="s">
        <v>7290</v>
      </c>
      <c r="E7214" s="102" t="s">
        <v>3985</v>
      </c>
      <c r="F7214" s="123" t="s">
        <v>10085</v>
      </c>
      <c r="G7214" s="105">
        <v>16032</v>
      </c>
      <c r="H7214" s="102" t="s">
        <v>15082</v>
      </c>
      <c r="I7214" s="102" t="s">
        <v>2625</v>
      </c>
      <c r="J7214" s="102" t="s">
        <v>15015</v>
      </c>
      <c r="K7214" s="115"/>
      <c r="L7214" s="111" t="s">
        <v>7966</v>
      </c>
      <c r="M7214" s="107">
        <v>1</v>
      </c>
      <c r="N7214" s="108" t="s">
        <v>12973</v>
      </c>
      <c r="O7214" s="102" t="s">
        <v>9125</v>
      </c>
      <c r="P7214" s="39"/>
      <c r="Q7214" s="39" t="s">
        <v>20063</v>
      </c>
      <c r="R7214" s="109" t="s">
        <v>7035</v>
      </c>
      <c r="S7214" s="102" t="s">
        <v>9435</v>
      </c>
      <c r="T7214" s="102" t="s">
        <v>20545</v>
      </c>
      <c r="U7214" s="102" t="s">
        <v>8610</v>
      </c>
      <c r="V7214" s="109">
        <v>8</v>
      </c>
      <c r="W7214" s="107"/>
      <c r="X7214" s="113"/>
    </row>
    <row r="7215" spans="1:24" ht="12.95" customHeight="1" x14ac:dyDescent="0.2">
      <c r="A7215" s="102">
        <v>1999</v>
      </c>
      <c r="B7215" s="102" t="s">
        <v>7318</v>
      </c>
      <c r="C7215" s="102" t="s">
        <v>7276</v>
      </c>
      <c r="D7215" s="111" t="s">
        <v>948</v>
      </c>
      <c r="E7215" s="102" t="s">
        <v>3223</v>
      </c>
      <c r="F7215" s="123" t="s">
        <v>10085</v>
      </c>
      <c r="G7215" s="105">
        <v>16030</v>
      </c>
      <c r="H7215" s="102" t="s">
        <v>2625</v>
      </c>
      <c r="I7215" s="102" t="s">
        <v>15082</v>
      </c>
      <c r="J7215" s="102" t="s">
        <v>15015</v>
      </c>
      <c r="K7215" s="102"/>
      <c r="L7215" s="111" t="s">
        <v>7967</v>
      </c>
      <c r="M7215" s="107">
        <v>1</v>
      </c>
      <c r="N7215" s="108" t="s">
        <v>12973</v>
      </c>
      <c r="O7215" s="102" t="s">
        <v>16880</v>
      </c>
      <c r="P7215" s="39"/>
      <c r="Q7215" s="39" t="s">
        <v>28471</v>
      </c>
      <c r="R7215" s="109"/>
      <c r="S7215" s="102" t="s">
        <v>8315</v>
      </c>
      <c r="T7215" s="102" t="s">
        <v>20545</v>
      </c>
      <c r="U7215" s="102" t="s">
        <v>28472</v>
      </c>
      <c r="V7215" s="109">
        <v>10</v>
      </c>
      <c r="W7215" s="107"/>
      <c r="X7215" s="113"/>
    </row>
    <row r="7216" spans="1:24" ht="12.95" customHeight="1" x14ac:dyDescent="0.2">
      <c r="A7216" s="102">
        <v>1999</v>
      </c>
      <c r="B7216" s="102" t="s">
        <v>7318</v>
      </c>
      <c r="C7216" s="102" t="s">
        <v>7276</v>
      </c>
      <c r="D7216" s="102" t="s">
        <v>949</v>
      </c>
      <c r="E7216" s="102" t="s">
        <v>3224</v>
      </c>
      <c r="F7216" s="123" t="s">
        <v>10085</v>
      </c>
      <c r="G7216" s="105">
        <v>16032</v>
      </c>
      <c r="H7216" s="102" t="s">
        <v>2625</v>
      </c>
      <c r="I7216" s="102" t="s">
        <v>15082</v>
      </c>
      <c r="J7216" s="102" t="s">
        <v>2052</v>
      </c>
      <c r="K7216" s="102"/>
      <c r="L7216" s="111"/>
      <c r="M7216" s="109">
        <v>1</v>
      </c>
      <c r="N7216" s="108" t="s">
        <v>12973</v>
      </c>
      <c r="O7216" s="102" t="s">
        <v>9160</v>
      </c>
      <c r="P7216" s="39" t="s">
        <v>15941</v>
      </c>
      <c r="Q7216" s="39" t="s">
        <v>19527</v>
      </c>
      <c r="R7216" s="109"/>
      <c r="S7216" s="102"/>
      <c r="T7216" s="102" t="s">
        <v>20545</v>
      </c>
      <c r="U7216" s="102" t="s">
        <v>18639</v>
      </c>
      <c r="V7216" s="109">
        <v>5.5</v>
      </c>
      <c r="W7216" s="107"/>
      <c r="X7216" s="113"/>
    </row>
    <row r="7217" spans="1:24" ht="12.95" customHeight="1" x14ac:dyDescent="0.2">
      <c r="A7217" s="102">
        <v>1999</v>
      </c>
      <c r="B7217" s="102" t="s">
        <v>7318</v>
      </c>
      <c r="C7217" s="102" t="s">
        <v>7276</v>
      </c>
      <c r="D7217" s="102" t="s">
        <v>950</v>
      </c>
      <c r="E7217" s="102" t="s">
        <v>17625</v>
      </c>
      <c r="F7217" s="123" t="s">
        <v>10085</v>
      </c>
      <c r="G7217" s="105">
        <v>16031</v>
      </c>
      <c r="H7217" s="102" t="s">
        <v>32882</v>
      </c>
      <c r="I7217" s="102" t="s">
        <v>15082</v>
      </c>
      <c r="J7217" s="102" t="s">
        <v>15015</v>
      </c>
      <c r="K7217" s="115"/>
      <c r="L7217" s="111"/>
      <c r="M7217" s="109">
        <v>1</v>
      </c>
      <c r="N7217" s="108" t="s">
        <v>12973</v>
      </c>
      <c r="O7217" s="102" t="s">
        <v>20529</v>
      </c>
      <c r="P7217" s="102" t="s">
        <v>20529</v>
      </c>
      <c r="Q7217" s="102" t="s">
        <v>20529</v>
      </c>
      <c r="R7217" s="109"/>
      <c r="S7217" s="102" t="s">
        <v>8315</v>
      </c>
      <c r="T7217" s="102" t="s">
        <v>20545</v>
      </c>
      <c r="U7217" s="102" t="s">
        <v>18640</v>
      </c>
      <c r="V7217" s="109" t="s">
        <v>20529</v>
      </c>
      <c r="W7217" s="107"/>
      <c r="X7217" s="113"/>
    </row>
    <row r="7218" spans="1:24" ht="12.95" customHeight="1" x14ac:dyDescent="0.2">
      <c r="A7218" s="102">
        <v>1999</v>
      </c>
      <c r="B7218" s="102" t="s">
        <v>7318</v>
      </c>
      <c r="C7218" s="102" t="s">
        <v>7276</v>
      </c>
      <c r="D7218" s="111" t="s">
        <v>5479</v>
      </c>
      <c r="E7218" s="102" t="s">
        <v>17673</v>
      </c>
      <c r="F7218" s="123" t="s">
        <v>10085</v>
      </c>
      <c r="G7218" s="105">
        <v>16030</v>
      </c>
      <c r="H7218" s="102" t="s">
        <v>32882</v>
      </c>
      <c r="I7218" s="102" t="s">
        <v>15082</v>
      </c>
      <c r="J7218" s="102" t="s">
        <v>15015</v>
      </c>
      <c r="K7218" s="115"/>
      <c r="L7218" s="111" t="s">
        <v>18641</v>
      </c>
      <c r="M7218" s="109">
        <v>1</v>
      </c>
      <c r="N7218" s="108" t="s">
        <v>12973</v>
      </c>
      <c r="O7218" s="102" t="s">
        <v>20529</v>
      </c>
      <c r="P7218" s="102" t="s">
        <v>20529</v>
      </c>
      <c r="Q7218" s="102" t="s">
        <v>20529</v>
      </c>
      <c r="R7218" s="109"/>
      <c r="S7218" s="102" t="s">
        <v>8315</v>
      </c>
      <c r="T7218" s="102" t="s">
        <v>20545</v>
      </c>
      <c r="U7218" s="102" t="s">
        <v>18642</v>
      </c>
      <c r="V7218" s="109" t="s">
        <v>20529</v>
      </c>
      <c r="W7218" s="107"/>
      <c r="X7218" s="113"/>
    </row>
    <row r="7219" spans="1:24" ht="12.95" customHeight="1" x14ac:dyDescent="0.2">
      <c r="A7219" s="102">
        <v>1999</v>
      </c>
      <c r="B7219" s="102" t="s">
        <v>7318</v>
      </c>
      <c r="C7219" s="102" t="s">
        <v>7276</v>
      </c>
      <c r="D7219" s="111" t="s">
        <v>6575</v>
      </c>
      <c r="E7219" s="102" t="s">
        <v>17674</v>
      </c>
      <c r="F7219" s="123" t="s">
        <v>10085</v>
      </c>
      <c r="G7219" s="105">
        <v>16030</v>
      </c>
      <c r="H7219" s="102" t="s">
        <v>32882</v>
      </c>
      <c r="I7219" s="102" t="s">
        <v>15082</v>
      </c>
      <c r="J7219" s="102" t="s">
        <v>15015</v>
      </c>
      <c r="K7219" s="115"/>
      <c r="L7219" s="111"/>
      <c r="M7219" s="109">
        <v>1</v>
      </c>
      <c r="N7219" s="112" t="s">
        <v>12973</v>
      </c>
      <c r="O7219" s="102" t="s">
        <v>20529</v>
      </c>
      <c r="P7219" s="102" t="s">
        <v>20529</v>
      </c>
      <c r="Q7219" s="102" t="s">
        <v>20529</v>
      </c>
      <c r="R7219" s="109"/>
      <c r="S7219" s="102" t="s">
        <v>8315</v>
      </c>
      <c r="T7219" s="102" t="s">
        <v>20545</v>
      </c>
      <c r="U7219" s="102" t="s">
        <v>18643</v>
      </c>
      <c r="V7219" s="109" t="s">
        <v>20529</v>
      </c>
      <c r="W7219" s="107"/>
      <c r="X7219" s="113"/>
    </row>
    <row r="7220" spans="1:24" ht="12.95" customHeight="1" x14ac:dyDescent="0.2">
      <c r="A7220" s="102">
        <v>1994</v>
      </c>
      <c r="B7220" s="102" t="s">
        <v>7318</v>
      </c>
      <c r="C7220" s="103" t="s">
        <v>7278</v>
      </c>
      <c r="D7220" s="102" t="s">
        <v>951</v>
      </c>
      <c r="E7220" s="102" t="s">
        <v>18644</v>
      </c>
      <c r="F7220" s="123" t="s">
        <v>10085</v>
      </c>
      <c r="G7220" s="105">
        <v>16332</v>
      </c>
      <c r="H7220" s="102" t="s">
        <v>4890</v>
      </c>
      <c r="I7220" s="102" t="s">
        <v>13336</v>
      </c>
      <c r="J7220" s="102" t="s">
        <v>6987</v>
      </c>
      <c r="K7220" s="115"/>
      <c r="L7220" s="111"/>
      <c r="M7220" s="109">
        <v>1</v>
      </c>
      <c r="N7220" s="112" t="s">
        <v>11591</v>
      </c>
      <c r="O7220" s="102" t="s">
        <v>20529</v>
      </c>
      <c r="P7220" s="102" t="s">
        <v>20529</v>
      </c>
      <c r="Q7220" s="102" t="s">
        <v>20529</v>
      </c>
      <c r="R7220" s="109" t="s">
        <v>7035</v>
      </c>
      <c r="S7220" s="102"/>
      <c r="T7220" s="102" t="s">
        <v>20547</v>
      </c>
      <c r="U7220" s="102" t="s">
        <v>18645</v>
      </c>
      <c r="V7220" s="109" t="s">
        <v>20529</v>
      </c>
      <c r="W7220" s="107"/>
      <c r="X7220" s="113"/>
    </row>
    <row r="7221" spans="1:24" ht="12.95" customHeight="1" x14ac:dyDescent="0.2">
      <c r="A7221" s="102">
        <v>1994</v>
      </c>
      <c r="B7221" s="102" t="s">
        <v>7318</v>
      </c>
      <c r="C7221" s="102" t="s">
        <v>7278</v>
      </c>
      <c r="D7221" s="102" t="s">
        <v>11444</v>
      </c>
      <c r="E7221" s="102" t="s">
        <v>18646</v>
      </c>
      <c r="F7221" s="123" t="s">
        <v>10085</v>
      </c>
      <c r="G7221" s="105">
        <v>16334</v>
      </c>
      <c r="H7221" s="102" t="s">
        <v>13336</v>
      </c>
      <c r="I7221" s="102" t="s">
        <v>4890</v>
      </c>
      <c r="J7221" s="102" t="s">
        <v>6987</v>
      </c>
      <c r="K7221" s="115"/>
      <c r="L7221" s="111"/>
      <c r="M7221" s="109">
        <v>1</v>
      </c>
      <c r="N7221" s="112" t="s">
        <v>11591</v>
      </c>
      <c r="O7221" s="102" t="s">
        <v>20529</v>
      </c>
      <c r="P7221" s="102" t="s">
        <v>20529</v>
      </c>
      <c r="Q7221" s="102" t="s">
        <v>20529</v>
      </c>
      <c r="R7221" s="109" t="s">
        <v>7035</v>
      </c>
      <c r="S7221" s="102" t="s">
        <v>11080</v>
      </c>
      <c r="T7221" s="102" t="s">
        <v>20547</v>
      </c>
      <c r="U7221" s="102" t="s">
        <v>18647</v>
      </c>
      <c r="V7221" s="109" t="s">
        <v>20529</v>
      </c>
      <c r="W7221" s="107"/>
      <c r="X7221" s="113"/>
    </row>
    <row r="7222" spans="1:24" ht="12.95" customHeight="1" x14ac:dyDescent="0.2">
      <c r="A7222" s="102">
        <v>1994</v>
      </c>
      <c r="B7222" s="102" t="s">
        <v>7318</v>
      </c>
      <c r="C7222" s="102" t="s">
        <v>7278</v>
      </c>
      <c r="D7222" s="102" t="s">
        <v>11590</v>
      </c>
      <c r="E7222" s="102" t="s">
        <v>3225</v>
      </c>
      <c r="F7222" s="123" t="s">
        <v>10085</v>
      </c>
      <c r="G7222" s="105">
        <v>16332</v>
      </c>
      <c r="H7222" s="102" t="s">
        <v>13336</v>
      </c>
      <c r="I7222" s="102" t="s">
        <v>4890</v>
      </c>
      <c r="J7222" s="102" t="s">
        <v>6987</v>
      </c>
      <c r="K7222" s="115"/>
      <c r="L7222" s="111"/>
      <c r="M7222" s="109">
        <v>1</v>
      </c>
      <c r="N7222" s="112" t="s">
        <v>11591</v>
      </c>
      <c r="O7222" s="102" t="s">
        <v>16686</v>
      </c>
      <c r="P7222" s="39" t="s">
        <v>162</v>
      </c>
      <c r="Q7222" s="39" t="s">
        <v>28319</v>
      </c>
      <c r="R7222" s="109"/>
      <c r="S7222" s="102"/>
      <c r="T7222" s="102" t="s">
        <v>20547</v>
      </c>
      <c r="U7222" s="107" t="s">
        <v>28473</v>
      </c>
      <c r="V7222" s="109">
        <v>8</v>
      </c>
      <c r="W7222" s="107"/>
      <c r="X7222" s="113"/>
    </row>
    <row r="7223" spans="1:24" ht="12.95" customHeight="1" x14ac:dyDescent="0.2">
      <c r="A7223" s="102">
        <v>1994</v>
      </c>
      <c r="B7223" s="102" t="s">
        <v>7318</v>
      </c>
      <c r="C7223" s="102" t="s">
        <v>7278</v>
      </c>
      <c r="D7223" s="102" t="s">
        <v>8141</v>
      </c>
      <c r="E7223" s="102" t="s">
        <v>3226</v>
      </c>
      <c r="F7223" s="123" t="s">
        <v>10085</v>
      </c>
      <c r="G7223" s="105">
        <v>16333</v>
      </c>
      <c r="H7223" s="102" t="s">
        <v>13336</v>
      </c>
      <c r="I7223" s="102" t="s">
        <v>4890</v>
      </c>
      <c r="J7223" s="102" t="s">
        <v>6987</v>
      </c>
      <c r="K7223" s="115"/>
      <c r="L7223" s="111"/>
      <c r="M7223" s="109">
        <v>1</v>
      </c>
      <c r="N7223" s="108" t="s">
        <v>11591</v>
      </c>
      <c r="O7223" s="102" t="s">
        <v>65</v>
      </c>
      <c r="P7223" s="39" t="s">
        <v>9125</v>
      </c>
      <c r="Q7223" s="39" t="s">
        <v>16525</v>
      </c>
      <c r="R7223" s="109"/>
      <c r="S7223" s="102" t="s">
        <v>9435</v>
      </c>
      <c r="T7223" s="102" t="s">
        <v>20547</v>
      </c>
      <c r="U7223" s="102" t="s">
        <v>28474</v>
      </c>
      <c r="V7223" s="109">
        <v>9.5</v>
      </c>
      <c r="W7223" s="107"/>
      <c r="X7223" s="113"/>
    </row>
    <row r="7224" spans="1:24" ht="12.95" customHeight="1" x14ac:dyDescent="0.2">
      <c r="A7224" s="102">
        <v>1994</v>
      </c>
      <c r="B7224" s="102" t="s">
        <v>7318</v>
      </c>
      <c r="C7224" s="102" t="s">
        <v>7278</v>
      </c>
      <c r="D7224" s="102" t="s">
        <v>952</v>
      </c>
      <c r="E7224" s="102" t="s">
        <v>3227</v>
      </c>
      <c r="F7224" s="123" t="s">
        <v>10085</v>
      </c>
      <c r="G7224" s="105">
        <v>36421</v>
      </c>
      <c r="H7224" s="102" t="s">
        <v>4890</v>
      </c>
      <c r="I7224" s="102" t="s">
        <v>13336</v>
      </c>
      <c r="J7224" s="102" t="s">
        <v>6987</v>
      </c>
      <c r="K7224" s="115"/>
      <c r="L7224" s="111"/>
      <c r="M7224" s="109">
        <v>1</v>
      </c>
      <c r="N7224" s="108" t="s">
        <v>11591</v>
      </c>
      <c r="O7224" s="102" t="s">
        <v>9125</v>
      </c>
      <c r="P7224" s="39"/>
      <c r="Q7224" s="39" t="s">
        <v>15832</v>
      </c>
      <c r="R7224" s="109"/>
      <c r="S7224" s="102"/>
      <c r="T7224" s="102" t="s">
        <v>20547</v>
      </c>
      <c r="U7224" s="102" t="s">
        <v>28475</v>
      </c>
      <c r="V7224" s="109">
        <v>6</v>
      </c>
      <c r="W7224" s="107"/>
      <c r="X7224" s="113"/>
    </row>
    <row r="7225" spans="1:24" ht="12.95" customHeight="1" x14ac:dyDescent="0.2">
      <c r="A7225" s="102">
        <v>1994</v>
      </c>
      <c r="B7225" s="102" t="s">
        <v>7318</v>
      </c>
      <c r="C7225" s="102" t="s">
        <v>7278</v>
      </c>
      <c r="D7225" s="102" t="s">
        <v>5381</v>
      </c>
      <c r="E7225" s="102" t="s">
        <v>3228</v>
      </c>
      <c r="F7225" s="123" t="s">
        <v>10085</v>
      </c>
      <c r="G7225" s="105">
        <v>16334</v>
      </c>
      <c r="H7225" s="102" t="s">
        <v>13336</v>
      </c>
      <c r="I7225" s="102" t="s">
        <v>4890</v>
      </c>
      <c r="J7225" s="102" t="s">
        <v>6987</v>
      </c>
      <c r="K7225" s="115"/>
      <c r="L7225" s="111"/>
      <c r="M7225" s="109">
        <v>1</v>
      </c>
      <c r="N7225" s="108" t="s">
        <v>11591</v>
      </c>
      <c r="O7225" s="102" t="s">
        <v>10189</v>
      </c>
      <c r="P7225" s="39" t="s">
        <v>9125</v>
      </c>
      <c r="Q7225" s="39" t="s">
        <v>16835</v>
      </c>
      <c r="R7225" s="109"/>
      <c r="S7225" s="102"/>
      <c r="T7225" s="102" t="s">
        <v>20547</v>
      </c>
      <c r="U7225" s="102" t="s">
        <v>28476</v>
      </c>
      <c r="V7225" s="109">
        <v>6</v>
      </c>
      <c r="W7225" s="107"/>
      <c r="X7225" s="113"/>
    </row>
    <row r="7226" spans="1:24" ht="12.95" customHeight="1" x14ac:dyDescent="0.2">
      <c r="A7226" s="102">
        <v>1994</v>
      </c>
      <c r="B7226" s="102" t="s">
        <v>7318</v>
      </c>
      <c r="C7226" s="102" t="s">
        <v>7278</v>
      </c>
      <c r="D7226" s="102" t="s">
        <v>953</v>
      </c>
      <c r="E7226" s="102" t="s">
        <v>3229</v>
      </c>
      <c r="F7226" s="123" t="s">
        <v>10085</v>
      </c>
      <c r="G7226" s="105">
        <v>16334</v>
      </c>
      <c r="H7226" s="102" t="s">
        <v>13336</v>
      </c>
      <c r="I7226" s="102" t="s">
        <v>4890</v>
      </c>
      <c r="J7226" s="102" t="s">
        <v>6987</v>
      </c>
      <c r="K7226" s="102"/>
      <c r="L7226" s="111"/>
      <c r="M7226" s="109">
        <v>1</v>
      </c>
      <c r="N7226" s="108" t="s">
        <v>11591</v>
      </c>
      <c r="O7226" s="102" t="s">
        <v>162</v>
      </c>
      <c r="P7226" s="39"/>
      <c r="Q7226" s="39" t="s">
        <v>16831</v>
      </c>
      <c r="R7226" s="109"/>
      <c r="S7226" s="102"/>
      <c r="T7226" s="102" t="s">
        <v>20547</v>
      </c>
      <c r="U7226" s="102" t="s">
        <v>28477</v>
      </c>
      <c r="V7226" s="109">
        <v>6</v>
      </c>
      <c r="W7226" s="107"/>
      <c r="X7226" s="113"/>
    </row>
    <row r="7227" spans="1:24" ht="12.95" customHeight="1" x14ac:dyDescent="0.2">
      <c r="A7227" s="102">
        <v>1994</v>
      </c>
      <c r="B7227" s="102" t="s">
        <v>7318</v>
      </c>
      <c r="C7227" s="102" t="s">
        <v>7278</v>
      </c>
      <c r="D7227" s="102" t="s">
        <v>954</v>
      </c>
      <c r="E7227" s="102" t="s">
        <v>3230</v>
      </c>
      <c r="F7227" s="123" t="s">
        <v>10085</v>
      </c>
      <c r="G7227" s="105">
        <v>16334</v>
      </c>
      <c r="H7227" s="102" t="s">
        <v>13336</v>
      </c>
      <c r="I7227" s="102" t="s">
        <v>4890</v>
      </c>
      <c r="J7227" s="102" t="s">
        <v>6987</v>
      </c>
      <c r="K7227" s="115"/>
      <c r="L7227" s="111"/>
      <c r="M7227" s="109">
        <v>1</v>
      </c>
      <c r="N7227" s="108" t="s">
        <v>11591</v>
      </c>
      <c r="O7227" s="102" t="s">
        <v>10189</v>
      </c>
      <c r="P7227" s="39"/>
      <c r="Q7227" s="39" t="s">
        <v>16835</v>
      </c>
      <c r="R7227" s="109"/>
      <c r="S7227" s="102" t="s">
        <v>8315</v>
      </c>
      <c r="T7227" s="102" t="s">
        <v>20547</v>
      </c>
      <c r="U7227" s="102" t="s">
        <v>28478</v>
      </c>
      <c r="V7227" s="109">
        <v>6.5</v>
      </c>
      <c r="W7227" s="107"/>
      <c r="X7227" s="113"/>
    </row>
    <row r="7228" spans="1:24" ht="12.95" customHeight="1" x14ac:dyDescent="0.2">
      <c r="A7228" s="102">
        <v>1994</v>
      </c>
      <c r="B7228" s="102" t="s">
        <v>7318</v>
      </c>
      <c r="C7228" s="102" t="s">
        <v>7278</v>
      </c>
      <c r="D7228" s="102" t="s">
        <v>4924</v>
      </c>
      <c r="E7228" s="102" t="s">
        <v>3231</v>
      </c>
      <c r="F7228" s="123" t="s">
        <v>10085</v>
      </c>
      <c r="G7228" s="105">
        <v>16335</v>
      </c>
      <c r="H7228" s="102" t="s">
        <v>4890</v>
      </c>
      <c r="I7228" s="102" t="s">
        <v>13336</v>
      </c>
      <c r="J7228" s="102" t="s">
        <v>6987</v>
      </c>
      <c r="K7228" s="115"/>
      <c r="L7228" s="111"/>
      <c r="M7228" s="109">
        <v>1</v>
      </c>
      <c r="N7228" s="108" t="s">
        <v>11591</v>
      </c>
      <c r="O7228" s="102" t="s">
        <v>13301</v>
      </c>
      <c r="P7228" s="39"/>
      <c r="Q7228" s="39" t="s">
        <v>16835</v>
      </c>
      <c r="R7228" s="109"/>
      <c r="S7228" s="102"/>
      <c r="T7228" s="102" t="s">
        <v>20547</v>
      </c>
      <c r="U7228" s="102" t="s">
        <v>18648</v>
      </c>
      <c r="V7228" s="109">
        <v>6</v>
      </c>
      <c r="W7228" s="107"/>
      <c r="X7228" s="113"/>
    </row>
    <row r="7229" spans="1:24" ht="12.95" customHeight="1" x14ac:dyDescent="0.2">
      <c r="A7229" s="102">
        <v>1994</v>
      </c>
      <c r="B7229" s="102" t="s">
        <v>7318</v>
      </c>
      <c r="C7229" s="102" t="s">
        <v>7278</v>
      </c>
      <c r="D7229" s="102" t="s">
        <v>2743</v>
      </c>
      <c r="E7229" s="102" t="s">
        <v>3232</v>
      </c>
      <c r="F7229" s="123" t="s">
        <v>10085</v>
      </c>
      <c r="G7229" s="105">
        <v>16335</v>
      </c>
      <c r="H7229" s="102" t="s">
        <v>13336</v>
      </c>
      <c r="I7229" s="102" t="s">
        <v>4890</v>
      </c>
      <c r="J7229" s="102" t="s">
        <v>6987</v>
      </c>
      <c r="K7229" s="115"/>
      <c r="L7229" s="111"/>
      <c r="M7229" s="109">
        <v>1</v>
      </c>
      <c r="N7229" s="112" t="s">
        <v>11591</v>
      </c>
      <c r="O7229" s="102" t="s">
        <v>21780</v>
      </c>
      <c r="P7229" s="39" t="s">
        <v>5985</v>
      </c>
      <c r="Q7229" s="39" t="s">
        <v>28479</v>
      </c>
      <c r="R7229" s="109"/>
      <c r="S7229" s="102" t="s">
        <v>8315</v>
      </c>
      <c r="T7229" s="102" t="s">
        <v>20547</v>
      </c>
      <c r="U7229" s="102" t="s">
        <v>28480</v>
      </c>
      <c r="V7229" s="109">
        <v>11</v>
      </c>
      <c r="W7229" s="107"/>
      <c r="X7229" s="113"/>
    </row>
    <row r="7230" spans="1:24" ht="12.95" customHeight="1" x14ac:dyDescent="0.2">
      <c r="A7230" s="102">
        <v>1994</v>
      </c>
      <c r="B7230" s="102" t="s">
        <v>7318</v>
      </c>
      <c r="C7230" s="102" t="s">
        <v>7278</v>
      </c>
      <c r="D7230" s="102" t="s">
        <v>4548</v>
      </c>
      <c r="E7230" s="102" t="s">
        <v>3233</v>
      </c>
      <c r="F7230" s="123" t="s">
        <v>10085</v>
      </c>
      <c r="G7230" s="105">
        <v>16336</v>
      </c>
      <c r="H7230" s="102" t="s">
        <v>13336</v>
      </c>
      <c r="I7230" s="102" t="s">
        <v>4890</v>
      </c>
      <c r="J7230" s="102" t="s">
        <v>6987</v>
      </c>
      <c r="K7230" s="115"/>
      <c r="L7230" s="111"/>
      <c r="M7230" s="109">
        <v>1</v>
      </c>
      <c r="N7230" s="108" t="s">
        <v>11591</v>
      </c>
      <c r="O7230" s="102" t="s">
        <v>3620</v>
      </c>
      <c r="P7230" s="39"/>
      <c r="Q7230" s="39" t="s">
        <v>19473</v>
      </c>
      <c r="R7230" s="109"/>
      <c r="S7230" s="102"/>
      <c r="T7230" s="102" t="s">
        <v>20547</v>
      </c>
      <c r="U7230" s="102" t="s">
        <v>28481</v>
      </c>
      <c r="V7230" s="109">
        <v>5.5</v>
      </c>
      <c r="W7230" s="107"/>
      <c r="X7230" s="113"/>
    </row>
    <row r="7231" spans="1:24" ht="12.95" customHeight="1" x14ac:dyDescent="0.2">
      <c r="A7231" s="102">
        <v>2008</v>
      </c>
      <c r="B7231" s="102" t="s">
        <v>7318</v>
      </c>
      <c r="C7231" s="103" t="s">
        <v>6830</v>
      </c>
      <c r="D7231" s="102" t="s">
        <v>10503</v>
      </c>
      <c r="E7231" s="102" t="s">
        <v>6831</v>
      </c>
      <c r="F7231" s="123" t="s">
        <v>10085</v>
      </c>
      <c r="G7231" s="105">
        <v>15598</v>
      </c>
      <c r="H7231" s="102" t="s">
        <v>15718</v>
      </c>
      <c r="I7231" s="102" t="s">
        <v>11819</v>
      </c>
      <c r="J7231" s="102" t="s">
        <v>8608</v>
      </c>
      <c r="K7231" s="115"/>
      <c r="L7231" s="111"/>
      <c r="M7231" s="109">
        <v>1</v>
      </c>
      <c r="N7231" s="112" t="s">
        <v>8609</v>
      </c>
      <c r="O7231" s="102" t="s">
        <v>16795</v>
      </c>
      <c r="P7231" s="39" t="s">
        <v>20327</v>
      </c>
      <c r="Q7231" s="39" t="s">
        <v>28488</v>
      </c>
      <c r="R7231" s="109"/>
      <c r="S7231" s="102" t="s">
        <v>11080</v>
      </c>
      <c r="T7231" s="128" t="s">
        <v>7789</v>
      </c>
      <c r="U7231" s="102" t="s">
        <v>28489</v>
      </c>
      <c r="V7231" s="109">
        <v>19</v>
      </c>
      <c r="W7231" s="107"/>
      <c r="X7231" s="113"/>
    </row>
    <row r="7232" spans="1:24" ht="12.95" customHeight="1" x14ac:dyDescent="0.2">
      <c r="A7232" s="102">
        <v>2008</v>
      </c>
      <c r="B7232" s="102" t="s">
        <v>7318</v>
      </c>
      <c r="C7232" s="102" t="s">
        <v>6830</v>
      </c>
      <c r="D7232" s="102" t="s">
        <v>955</v>
      </c>
      <c r="E7232" s="102" t="s">
        <v>6832</v>
      </c>
      <c r="F7232" s="123" t="s">
        <v>10085</v>
      </c>
      <c r="G7232" s="105">
        <v>15598</v>
      </c>
      <c r="H7232" s="102" t="s">
        <v>15718</v>
      </c>
      <c r="I7232" s="102" t="s">
        <v>11819</v>
      </c>
      <c r="J7232" s="102" t="s">
        <v>8608</v>
      </c>
      <c r="K7232" s="115"/>
      <c r="L7232" s="111"/>
      <c r="M7232" s="109">
        <v>1</v>
      </c>
      <c r="N7232" s="108" t="s">
        <v>8609</v>
      </c>
      <c r="O7232" s="102"/>
      <c r="P7232" s="39" t="s">
        <v>9125</v>
      </c>
      <c r="Q7232" s="39" t="s">
        <v>19708</v>
      </c>
      <c r="R7232" s="109"/>
      <c r="S7232" s="102"/>
      <c r="T7232" s="128" t="s">
        <v>7789</v>
      </c>
      <c r="U7232" s="102" t="s">
        <v>18649</v>
      </c>
      <c r="V7232" s="109">
        <v>6</v>
      </c>
      <c r="W7232" s="107"/>
      <c r="X7232" s="113"/>
    </row>
    <row r="7233" spans="1:24" ht="12.95" customHeight="1" x14ac:dyDescent="0.2">
      <c r="A7233" s="102">
        <v>2008</v>
      </c>
      <c r="B7233" s="102" t="s">
        <v>7318</v>
      </c>
      <c r="C7233" s="102" t="s">
        <v>6830</v>
      </c>
      <c r="D7233" s="102" t="s">
        <v>11789</v>
      </c>
      <c r="E7233" s="102" t="s">
        <v>6833</v>
      </c>
      <c r="F7233" s="123" t="s">
        <v>10085</v>
      </c>
      <c r="G7233" s="105">
        <v>15598</v>
      </c>
      <c r="H7233" s="102" t="s">
        <v>15718</v>
      </c>
      <c r="I7233" s="102" t="s">
        <v>11819</v>
      </c>
      <c r="J7233" s="102" t="s">
        <v>8608</v>
      </c>
      <c r="K7233" s="115"/>
      <c r="L7233" s="111"/>
      <c r="M7233" s="109">
        <v>1</v>
      </c>
      <c r="N7233" s="108" t="s">
        <v>8609</v>
      </c>
      <c r="O7233" s="102" t="s">
        <v>16499</v>
      </c>
      <c r="P7233" s="39"/>
      <c r="Q7233" s="39" t="s">
        <v>20583</v>
      </c>
      <c r="R7233" s="109"/>
      <c r="S7233" s="102"/>
      <c r="T7233" s="128" t="s">
        <v>7789</v>
      </c>
      <c r="U7233" s="102" t="s">
        <v>28490</v>
      </c>
      <c r="V7233" s="109">
        <v>5.5</v>
      </c>
      <c r="W7233" s="107"/>
      <c r="X7233" s="113"/>
    </row>
    <row r="7234" spans="1:24" ht="12.95" customHeight="1" x14ac:dyDescent="0.2">
      <c r="A7234" s="102">
        <v>2008</v>
      </c>
      <c r="B7234" s="102" t="s">
        <v>7318</v>
      </c>
      <c r="C7234" s="102" t="s">
        <v>6830</v>
      </c>
      <c r="D7234" s="102" t="s">
        <v>4338</v>
      </c>
      <c r="E7234" s="102" t="s">
        <v>6834</v>
      </c>
      <c r="F7234" s="123" t="s">
        <v>10085</v>
      </c>
      <c r="G7234" s="105">
        <v>15599</v>
      </c>
      <c r="H7234" s="102" t="s">
        <v>11819</v>
      </c>
      <c r="I7234" s="102" t="s">
        <v>15718</v>
      </c>
      <c r="J7234" s="102" t="s">
        <v>8608</v>
      </c>
      <c r="K7234" s="115"/>
      <c r="L7234" s="111"/>
      <c r="M7234" s="109">
        <v>1</v>
      </c>
      <c r="N7234" s="108" t="s">
        <v>8609</v>
      </c>
      <c r="O7234" s="102"/>
      <c r="P7234" s="39"/>
      <c r="Q7234" s="39" t="s">
        <v>16725</v>
      </c>
      <c r="R7234" s="109" t="s">
        <v>7035</v>
      </c>
      <c r="S7234" s="102"/>
      <c r="T7234" s="128" t="s">
        <v>7789</v>
      </c>
      <c r="U7234" s="102" t="s">
        <v>28491</v>
      </c>
      <c r="V7234" s="109">
        <v>6</v>
      </c>
      <c r="W7234" s="107"/>
      <c r="X7234" s="113"/>
    </row>
    <row r="7235" spans="1:24" ht="12.95" customHeight="1" x14ac:dyDescent="0.2">
      <c r="A7235" s="102">
        <v>2008</v>
      </c>
      <c r="B7235" s="102" t="s">
        <v>7318</v>
      </c>
      <c r="C7235" s="102" t="s">
        <v>6830</v>
      </c>
      <c r="D7235" s="102" t="s">
        <v>4339</v>
      </c>
      <c r="E7235" s="102" t="s">
        <v>6835</v>
      </c>
      <c r="F7235" s="123" t="s">
        <v>10085</v>
      </c>
      <c r="G7235" s="105">
        <v>15598</v>
      </c>
      <c r="H7235" s="102" t="s">
        <v>11819</v>
      </c>
      <c r="I7235" s="102" t="s">
        <v>15718</v>
      </c>
      <c r="J7235" s="102" t="s">
        <v>8608</v>
      </c>
      <c r="K7235" s="115"/>
      <c r="L7235" s="111"/>
      <c r="M7235" s="109">
        <v>1</v>
      </c>
      <c r="N7235" s="108" t="s">
        <v>8609</v>
      </c>
      <c r="O7235" s="102" t="s">
        <v>16856</v>
      </c>
      <c r="P7235" s="39"/>
      <c r="Q7235" s="39" t="s">
        <v>28492</v>
      </c>
      <c r="R7235" s="109"/>
      <c r="S7235" s="102"/>
      <c r="T7235" s="128" t="s">
        <v>7789</v>
      </c>
      <c r="U7235" s="102" t="s">
        <v>11572</v>
      </c>
      <c r="V7235" s="109">
        <v>10</v>
      </c>
      <c r="W7235" s="107"/>
      <c r="X7235" s="113"/>
    </row>
    <row r="7236" spans="1:24" ht="12.95" customHeight="1" x14ac:dyDescent="0.2">
      <c r="A7236" s="102">
        <v>2008</v>
      </c>
      <c r="B7236" s="102" t="s">
        <v>7318</v>
      </c>
      <c r="C7236" s="102" t="s">
        <v>6830</v>
      </c>
      <c r="D7236" s="102" t="s">
        <v>14511</v>
      </c>
      <c r="E7236" s="102" t="s">
        <v>6836</v>
      </c>
      <c r="F7236" s="123" t="s">
        <v>10085</v>
      </c>
      <c r="G7236" s="105">
        <v>15599</v>
      </c>
      <c r="H7236" s="102" t="s">
        <v>11819</v>
      </c>
      <c r="I7236" s="102" t="s">
        <v>15718</v>
      </c>
      <c r="J7236" s="102" t="s">
        <v>8608</v>
      </c>
      <c r="K7236" s="115"/>
      <c r="L7236" s="111"/>
      <c r="M7236" s="109">
        <v>1</v>
      </c>
      <c r="N7236" s="108" t="s">
        <v>8609</v>
      </c>
      <c r="O7236" s="102" t="s">
        <v>8076</v>
      </c>
      <c r="P7236" s="39" t="s">
        <v>9125</v>
      </c>
      <c r="Q7236" s="39" t="s">
        <v>17735</v>
      </c>
      <c r="R7236" s="109" t="s">
        <v>7035</v>
      </c>
      <c r="S7236" s="102"/>
      <c r="T7236" s="128" t="s">
        <v>7789</v>
      </c>
      <c r="U7236" s="102" t="s">
        <v>28493</v>
      </c>
      <c r="V7236" s="109">
        <v>7</v>
      </c>
      <c r="W7236" s="107"/>
      <c r="X7236" s="113"/>
    </row>
    <row r="7237" spans="1:24" ht="12.95" customHeight="1" x14ac:dyDescent="0.2">
      <c r="A7237" s="102">
        <v>2008</v>
      </c>
      <c r="B7237" s="102" t="s">
        <v>7318</v>
      </c>
      <c r="C7237" s="102" t="s">
        <v>6830</v>
      </c>
      <c r="D7237" s="102" t="s">
        <v>6579</v>
      </c>
      <c r="E7237" s="102" t="s">
        <v>6837</v>
      </c>
      <c r="F7237" s="123" t="s">
        <v>10085</v>
      </c>
      <c r="G7237" s="105">
        <v>15600</v>
      </c>
      <c r="H7237" s="102" t="s">
        <v>10103</v>
      </c>
      <c r="I7237" s="102" t="s">
        <v>11819</v>
      </c>
      <c r="J7237" s="102" t="s">
        <v>8608</v>
      </c>
      <c r="K7237" s="115"/>
      <c r="L7237" s="111"/>
      <c r="M7237" s="109">
        <v>1</v>
      </c>
      <c r="N7237" s="108" t="s">
        <v>8609</v>
      </c>
      <c r="O7237" s="102" t="s">
        <v>20676</v>
      </c>
      <c r="P7237" s="39" t="s">
        <v>13301</v>
      </c>
      <c r="Q7237" s="39" t="s">
        <v>21621</v>
      </c>
      <c r="R7237" s="109"/>
      <c r="S7237" s="102" t="s">
        <v>8315</v>
      </c>
      <c r="T7237" s="128" t="s">
        <v>7789</v>
      </c>
      <c r="U7237" s="102" t="s">
        <v>28494</v>
      </c>
      <c r="V7237" s="109">
        <v>7</v>
      </c>
      <c r="W7237" s="107"/>
      <c r="X7237" s="113"/>
    </row>
    <row r="7238" spans="1:24" ht="12.95" customHeight="1" x14ac:dyDescent="0.2">
      <c r="A7238" s="102">
        <v>2008</v>
      </c>
      <c r="B7238" s="102" t="s">
        <v>7318</v>
      </c>
      <c r="C7238" s="102" t="s">
        <v>6830</v>
      </c>
      <c r="D7238" s="102" t="s">
        <v>9222</v>
      </c>
      <c r="E7238" s="102" t="s">
        <v>6838</v>
      </c>
      <c r="F7238" s="123" t="s">
        <v>10085</v>
      </c>
      <c r="G7238" s="105">
        <v>15600</v>
      </c>
      <c r="H7238" s="102" t="s">
        <v>11819</v>
      </c>
      <c r="I7238" s="102" t="s">
        <v>10103</v>
      </c>
      <c r="J7238" s="102" t="s">
        <v>8608</v>
      </c>
      <c r="K7238" s="115"/>
      <c r="L7238" s="111"/>
      <c r="M7238" s="109">
        <v>1</v>
      </c>
      <c r="N7238" s="108" t="s">
        <v>8609</v>
      </c>
      <c r="O7238" s="102"/>
      <c r="P7238" s="39" t="s">
        <v>3620</v>
      </c>
      <c r="Q7238" s="39" t="s">
        <v>17601</v>
      </c>
      <c r="R7238" s="109" t="s">
        <v>7035</v>
      </c>
      <c r="S7238" s="102"/>
      <c r="T7238" s="128" t="s">
        <v>7789</v>
      </c>
      <c r="U7238" s="102" t="s">
        <v>28495</v>
      </c>
      <c r="V7238" s="109">
        <v>5</v>
      </c>
      <c r="W7238" s="107"/>
      <c r="X7238" s="113"/>
    </row>
    <row r="7239" spans="1:24" ht="12.95" customHeight="1" x14ac:dyDescent="0.2">
      <c r="A7239" s="102">
        <v>2008</v>
      </c>
      <c r="B7239" s="102" t="s">
        <v>7318</v>
      </c>
      <c r="C7239" s="102" t="s">
        <v>6830</v>
      </c>
      <c r="D7239" s="102" t="s">
        <v>9223</v>
      </c>
      <c r="E7239" s="102" t="s">
        <v>6839</v>
      </c>
      <c r="F7239" s="123" t="s">
        <v>10085</v>
      </c>
      <c r="G7239" s="105">
        <v>15602</v>
      </c>
      <c r="H7239" s="102" t="s">
        <v>11819</v>
      </c>
      <c r="I7239" s="102" t="s">
        <v>10103</v>
      </c>
      <c r="J7239" s="102" t="s">
        <v>8608</v>
      </c>
      <c r="K7239" s="115"/>
      <c r="L7239" s="111"/>
      <c r="M7239" s="109">
        <v>1</v>
      </c>
      <c r="N7239" s="108" t="s">
        <v>8609</v>
      </c>
      <c r="O7239" s="102" t="s">
        <v>10189</v>
      </c>
      <c r="P7239" s="39" t="s">
        <v>9125</v>
      </c>
      <c r="Q7239" s="39" t="s">
        <v>20190</v>
      </c>
      <c r="R7239" s="109"/>
      <c r="S7239" s="102"/>
      <c r="T7239" s="128" t="s">
        <v>7789</v>
      </c>
      <c r="U7239" s="102" t="s">
        <v>11572</v>
      </c>
      <c r="V7239" s="109">
        <v>4.5</v>
      </c>
      <c r="W7239" s="107"/>
      <c r="X7239" s="113"/>
    </row>
    <row r="7240" spans="1:24" ht="12.95" customHeight="1" x14ac:dyDescent="0.2">
      <c r="A7240" s="102">
        <v>2008</v>
      </c>
      <c r="B7240" s="102" t="s">
        <v>7318</v>
      </c>
      <c r="C7240" s="102" t="s">
        <v>6830</v>
      </c>
      <c r="D7240" s="102" t="s">
        <v>9224</v>
      </c>
      <c r="E7240" s="102" t="s">
        <v>1022</v>
      </c>
      <c r="F7240" s="123" t="s">
        <v>10085</v>
      </c>
      <c r="G7240" s="105">
        <v>15605</v>
      </c>
      <c r="H7240" s="102" t="s">
        <v>10103</v>
      </c>
      <c r="I7240" s="102" t="s">
        <v>11819</v>
      </c>
      <c r="J7240" s="102" t="s">
        <v>8608</v>
      </c>
      <c r="K7240" s="115"/>
      <c r="L7240" s="111"/>
      <c r="M7240" s="109">
        <v>1</v>
      </c>
      <c r="N7240" s="108" t="s">
        <v>8609</v>
      </c>
      <c r="O7240" s="102" t="s">
        <v>14682</v>
      </c>
      <c r="P7240" s="39" t="s">
        <v>162</v>
      </c>
      <c r="Q7240" s="39" t="s">
        <v>20901</v>
      </c>
      <c r="R7240" s="109"/>
      <c r="S7240" s="102" t="s">
        <v>8315</v>
      </c>
      <c r="T7240" s="128" t="s">
        <v>7789</v>
      </c>
      <c r="U7240" s="102" t="s">
        <v>28496</v>
      </c>
      <c r="V7240" s="109">
        <v>6.5</v>
      </c>
      <c r="W7240" s="107"/>
      <c r="X7240" s="113"/>
    </row>
    <row r="7241" spans="1:24" ht="12.95" customHeight="1" x14ac:dyDescent="0.2">
      <c r="A7241" s="102">
        <v>2008</v>
      </c>
      <c r="B7241" s="102" t="s">
        <v>7318</v>
      </c>
      <c r="C7241" s="102" t="s">
        <v>6830</v>
      </c>
      <c r="D7241" s="102" t="s">
        <v>10580</v>
      </c>
      <c r="E7241" s="102" t="s">
        <v>1008</v>
      </c>
      <c r="F7241" s="123" t="s">
        <v>10085</v>
      </c>
      <c r="G7241" s="105">
        <v>15606</v>
      </c>
      <c r="H7241" s="102" t="s">
        <v>11819</v>
      </c>
      <c r="I7241" s="102" t="s">
        <v>10103</v>
      </c>
      <c r="J7241" s="102" t="s">
        <v>8608</v>
      </c>
      <c r="K7241" s="115"/>
      <c r="L7241" s="111"/>
      <c r="M7241" s="109">
        <v>1</v>
      </c>
      <c r="N7241" s="108" t="s">
        <v>8609</v>
      </c>
      <c r="O7241" s="102"/>
      <c r="P7241" s="39"/>
      <c r="Q7241" s="39" t="s">
        <v>17601</v>
      </c>
      <c r="R7241" s="109"/>
      <c r="S7241" s="102"/>
      <c r="T7241" s="128" t="s">
        <v>7789</v>
      </c>
      <c r="U7241" s="102" t="s">
        <v>11572</v>
      </c>
      <c r="V7241" s="109">
        <v>4.5</v>
      </c>
      <c r="W7241" s="107"/>
      <c r="X7241" s="113"/>
    </row>
    <row r="7242" spans="1:24" ht="12.95" customHeight="1" x14ac:dyDescent="0.2">
      <c r="A7242" s="102">
        <v>2008</v>
      </c>
      <c r="B7242" s="102" t="s">
        <v>7318</v>
      </c>
      <c r="C7242" s="102" t="s">
        <v>6830</v>
      </c>
      <c r="D7242" s="102" t="s">
        <v>10581</v>
      </c>
      <c r="E7242" s="102" t="s">
        <v>10502</v>
      </c>
      <c r="F7242" s="123" t="s">
        <v>10085</v>
      </c>
      <c r="G7242" s="105">
        <v>15607</v>
      </c>
      <c r="H7242" s="102" t="s">
        <v>11819</v>
      </c>
      <c r="I7242" s="102" t="s">
        <v>10103</v>
      </c>
      <c r="J7242" s="102" t="s">
        <v>8608</v>
      </c>
      <c r="K7242" s="115"/>
      <c r="L7242" s="111"/>
      <c r="M7242" s="109">
        <v>1</v>
      </c>
      <c r="N7242" s="108" t="s">
        <v>8609</v>
      </c>
      <c r="O7242" s="102" t="s">
        <v>8076</v>
      </c>
      <c r="P7242" s="39" t="s">
        <v>15959</v>
      </c>
      <c r="Q7242" s="39" t="s">
        <v>28497</v>
      </c>
      <c r="R7242" s="109"/>
      <c r="S7242" s="102"/>
      <c r="T7242" s="128" t="s">
        <v>7789</v>
      </c>
      <c r="U7242" s="102" t="s">
        <v>28498</v>
      </c>
      <c r="V7242" s="109">
        <v>8.5</v>
      </c>
      <c r="W7242" s="107"/>
      <c r="X7242" s="113"/>
    </row>
    <row r="7243" spans="1:24" ht="12.95" customHeight="1" x14ac:dyDescent="0.2">
      <c r="A7243" s="102">
        <v>2008</v>
      </c>
      <c r="B7243" s="102" t="s">
        <v>7318</v>
      </c>
      <c r="C7243" s="102" t="s">
        <v>6830</v>
      </c>
      <c r="D7243" s="102" t="s">
        <v>4502</v>
      </c>
      <c r="E7243" s="102" t="s">
        <v>4501</v>
      </c>
      <c r="F7243" s="123" t="s">
        <v>10085</v>
      </c>
      <c r="G7243" s="105">
        <v>15608</v>
      </c>
      <c r="H7243" s="102" t="s">
        <v>11819</v>
      </c>
      <c r="I7243" s="115" t="s">
        <v>15718</v>
      </c>
      <c r="J7243" s="102" t="s">
        <v>8608</v>
      </c>
      <c r="K7243" s="115"/>
      <c r="L7243" s="111"/>
      <c r="M7243" s="109">
        <v>1</v>
      </c>
      <c r="N7243" s="108" t="s">
        <v>8609</v>
      </c>
      <c r="O7243" s="102" t="s">
        <v>162</v>
      </c>
      <c r="P7243" s="39"/>
      <c r="Q7243" s="39" t="s">
        <v>19103</v>
      </c>
      <c r="R7243" s="109"/>
      <c r="S7243" s="102"/>
      <c r="T7243" s="128" t="s">
        <v>7789</v>
      </c>
      <c r="U7243" s="102" t="s">
        <v>18650</v>
      </c>
      <c r="V7243" s="109">
        <v>5.5</v>
      </c>
      <c r="W7243" s="107"/>
      <c r="X7243" s="113"/>
    </row>
    <row r="7244" spans="1:24" ht="12.95" customHeight="1" x14ac:dyDescent="0.2">
      <c r="A7244" s="102">
        <v>2008</v>
      </c>
      <c r="B7244" s="102" t="s">
        <v>7318</v>
      </c>
      <c r="C7244" s="102" t="s">
        <v>6830</v>
      </c>
      <c r="D7244" s="102" t="s">
        <v>7442</v>
      </c>
      <c r="E7244" s="102" t="s">
        <v>4503</v>
      </c>
      <c r="F7244" s="123" t="s">
        <v>10085</v>
      </c>
      <c r="G7244" s="105">
        <v>15629</v>
      </c>
      <c r="H7244" s="102" t="s">
        <v>10103</v>
      </c>
      <c r="I7244" s="102" t="s">
        <v>11819</v>
      </c>
      <c r="J7244" s="102" t="s">
        <v>8608</v>
      </c>
      <c r="K7244" s="115"/>
      <c r="L7244" s="111"/>
      <c r="M7244" s="109">
        <v>1</v>
      </c>
      <c r="N7244" s="108" t="s">
        <v>8609</v>
      </c>
      <c r="O7244" s="102" t="s">
        <v>12252</v>
      </c>
      <c r="P7244" s="39" t="s">
        <v>9125</v>
      </c>
      <c r="Q7244" s="39" t="s">
        <v>17601</v>
      </c>
      <c r="R7244" s="109"/>
      <c r="S7244" s="102"/>
      <c r="T7244" s="128" t="s">
        <v>7789</v>
      </c>
      <c r="U7244" s="102" t="s">
        <v>28499</v>
      </c>
      <c r="V7244" s="109">
        <v>5.5</v>
      </c>
      <c r="W7244" s="107"/>
      <c r="X7244" s="113"/>
    </row>
    <row r="7245" spans="1:24" ht="12.95" customHeight="1" x14ac:dyDescent="0.2">
      <c r="A7245" s="102">
        <v>2008</v>
      </c>
      <c r="B7245" s="102" t="s">
        <v>7318</v>
      </c>
      <c r="C7245" s="102" t="s">
        <v>6830</v>
      </c>
      <c r="D7245" s="102" t="s">
        <v>956</v>
      </c>
      <c r="E7245" s="102" t="s">
        <v>4504</v>
      </c>
      <c r="F7245" s="123" t="s">
        <v>10085</v>
      </c>
      <c r="G7245" s="105">
        <v>15638</v>
      </c>
      <c r="H7245" s="102" t="s">
        <v>11819</v>
      </c>
      <c r="I7245" s="102" t="s">
        <v>10103</v>
      </c>
      <c r="J7245" s="102" t="s">
        <v>8608</v>
      </c>
      <c r="K7245" s="115"/>
      <c r="L7245" s="111"/>
      <c r="M7245" s="109">
        <v>1</v>
      </c>
      <c r="N7245" s="108" t="s">
        <v>8609</v>
      </c>
      <c r="O7245" s="102"/>
      <c r="P7245" s="39" t="s">
        <v>15889</v>
      </c>
      <c r="Q7245" s="39" t="s">
        <v>20508</v>
      </c>
      <c r="R7245" s="109"/>
      <c r="S7245" s="102" t="s">
        <v>8315</v>
      </c>
      <c r="T7245" s="128" t="s">
        <v>7789</v>
      </c>
      <c r="U7245" s="102" t="s">
        <v>9741</v>
      </c>
      <c r="V7245" s="109">
        <v>6</v>
      </c>
      <c r="W7245" s="107"/>
      <c r="X7245" s="113"/>
    </row>
    <row r="7246" spans="1:24" ht="12.95" customHeight="1" x14ac:dyDescent="0.2">
      <c r="A7246" s="102">
        <v>2008</v>
      </c>
      <c r="B7246" s="102" t="s">
        <v>7318</v>
      </c>
      <c r="C7246" s="102" t="s">
        <v>6830</v>
      </c>
      <c r="D7246" s="102" t="s">
        <v>2420</v>
      </c>
      <c r="E7246" s="102" t="s">
        <v>4505</v>
      </c>
      <c r="F7246" s="123" t="s">
        <v>10085</v>
      </c>
      <c r="G7246" s="105">
        <v>15669</v>
      </c>
      <c r="H7246" s="102" t="s">
        <v>11819</v>
      </c>
      <c r="I7246" s="102" t="s">
        <v>10103</v>
      </c>
      <c r="J7246" s="102" t="s">
        <v>8608</v>
      </c>
      <c r="K7246" s="115"/>
      <c r="L7246" s="111"/>
      <c r="M7246" s="109">
        <v>1</v>
      </c>
      <c r="N7246" s="108" t="s">
        <v>8609</v>
      </c>
      <c r="O7246" s="102"/>
      <c r="P7246" s="39"/>
      <c r="Q7246" s="39" t="s">
        <v>28500</v>
      </c>
      <c r="R7246" s="109"/>
      <c r="S7246" s="102"/>
      <c r="T7246" s="128" t="s">
        <v>7789</v>
      </c>
      <c r="U7246" s="102" t="s">
        <v>18651</v>
      </c>
      <c r="V7246" s="109">
        <v>6</v>
      </c>
      <c r="W7246" s="107"/>
      <c r="X7246" s="113"/>
    </row>
    <row r="7247" spans="1:24" ht="12.95" customHeight="1" x14ac:dyDescent="0.2">
      <c r="A7247" s="102">
        <v>2008</v>
      </c>
      <c r="B7247" s="102" t="s">
        <v>7318</v>
      </c>
      <c r="C7247" s="102" t="s">
        <v>6830</v>
      </c>
      <c r="D7247" s="102" t="s">
        <v>11734</v>
      </c>
      <c r="E7247" s="102" t="s">
        <v>4506</v>
      </c>
      <c r="F7247" s="123" t="s">
        <v>10085</v>
      </c>
      <c r="G7247" s="105">
        <v>15736</v>
      </c>
      <c r="H7247" s="102" t="s">
        <v>11819</v>
      </c>
      <c r="I7247" s="102" t="s">
        <v>10103</v>
      </c>
      <c r="J7247" s="102" t="s">
        <v>8608</v>
      </c>
      <c r="K7247" s="115"/>
      <c r="L7247" s="111"/>
      <c r="M7247" s="109">
        <v>1</v>
      </c>
      <c r="N7247" s="108" t="s">
        <v>8609</v>
      </c>
      <c r="O7247" s="102" t="s">
        <v>5985</v>
      </c>
      <c r="P7247" s="39" t="s">
        <v>8076</v>
      </c>
      <c r="Q7247" s="39" t="s">
        <v>28501</v>
      </c>
      <c r="R7247" s="109"/>
      <c r="S7247" s="102" t="s">
        <v>8315</v>
      </c>
      <c r="T7247" s="128" t="s">
        <v>7789</v>
      </c>
      <c r="U7247" s="102" t="s">
        <v>28502</v>
      </c>
      <c r="V7247" s="109">
        <v>6.5</v>
      </c>
      <c r="W7247" s="107"/>
      <c r="X7247" s="113"/>
    </row>
    <row r="7248" spans="1:24" ht="12.95" customHeight="1" x14ac:dyDescent="0.2">
      <c r="A7248" s="102">
        <v>2008</v>
      </c>
      <c r="B7248" s="102" t="s">
        <v>7318</v>
      </c>
      <c r="C7248" s="102" t="s">
        <v>6830</v>
      </c>
      <c r="D7248" s="128" t="s">
        <v>9492</v>
      </c>
      <c r="E7248" s="128" t="s">
        <v>28482</v>
      </c>
      <c r="F7248" s="275" t="s">
        <v>10085</v>
      </c>
      <c r="G7248" s="142">
        <v>15599</v>
      </c>
      <c r="H7248" s="102" t="s">
        <v>15718</v>
      </c>
      <c r="I7248" s="128" t="s">
        <v>11819</v>
      </c>
      <c r="J7248" s="102" t="s">
        <v>8608</v>
      </c>
      <c r="K7248" s="140"/>
      <c r="L7248" s="143"/>
      <c r="M7248" s="145">
        <v>1</v>
      </c>
      <c r="N7248" s="108" t="s">
        <v>8609</v>
      </c>
      <c r="O7248" s="128" t="s">
        <v>20529</v>
      </c>
      <c r="P7248" s="128" t="s">
        <v>20529</v>
      </c>
      <c r="Q7248" s="128" t="s">
        <v>20529</v>
      </c>
      <c r="R7248" s="145"/>
      <c r="S7248" s="128"/>
      <c r="T7248" s="128" t="s">
        <v>7789</v>
      </c>
      <c r="U7248" s="128" t="s">
        <v>11572</v>
      </c>
      <c r="V7248" s="145" t="s">
        <v>20529</v>
      </c>
      <c r="W7248" s="130"/>
      <c r="X7248" s="113"/>
    </row>
    <row r="7249" spans="1:24" ht="12.95" customHeight="1" x14ac:dyDescent="0.2">
      <c r="A7249" s="102">
        <v>2008</v>
      </c>
      <c r="B7249" s="102" t="s">
        <v>7318</v>
      </c>
      <c r="C7249" s="102" t="s">
        <v>6830</v>
      </c>
      <c r="D7249" s="128" t="s">
        <v>28485</v>
      </c>
      <c r="E7249" s="128" t="s">
        <v>28483</v>
      </c>
      <c r="F7249" s="275" t="s">
        <v>10085</v>
      </c>
      <c r="G7249" s="142">
        <v>15598</v>
      </c>
      <c r="H7249" s="128" t="s">
        <v>11819</v>
      </c>
      <c r="I7249" s="128" t="s">
        <v>10103</v>
      </c>
      <c r="J7249" s="102" t="s">
        <v>8608</v>
      </c>
      <c r="K7249" s="140"/>
      <c r="L7249" s="143"/>
      <c r="M7249" s="145">
        <v>1</v>
      </c>
      <c r="N7249" s="108" t="s">
        <v>8609</v>
      </c>
      <c r="O7249" s="128" t="s">
        <v>20529</v>
      </c>
      <c r="P7249" s="128" t="s">
        <v>20529</v>
      </c>
      <c r="Q7249" s="128" t="s">
        <v>20529</v>
      </c>
      <c r="R7249" s="145"/>
      <c r="S7249" s="128"/>
      <c r="T7249" s="128" t="s">
        <v>7789</v>
      </c>
      <c r="U7249" s="128" t="s">
        <v>11572</v>
      </c>
      <c r="V7249" s="145" t="s">
        <v>20529</v>
      </c>
      <c r="W7249" s="130"/>
      <c r="X7249" s="113"/>
    </row>
    <row r="7250" spans="1:24" ht="12.95" customHeight="1" x14ac:dyDescent="0.2">
      <c r="A7250" s="102">
        <v>2008</v>
      </c>
      <c r="B7250" s="102" t="s">
        <v>7318</v>
      </c>
      <c r="C7250" s="102" t="s">
        <v>6830</v>
      </c>
      <c r="D7250" s="128" t="s">
        <v>28486</v>
      </c>
      <c r="E7250" s="128" t="s">
        <v>28484</v>
      </c>
      <c r="F7250" s="275" t="s">
        <v>10085</v>
      </c>
      <c r="G7250" s="142">
        <v>15607</v>
      </c>
      <c r="H7250" s="128" t="s">
        <v>11819</v>
      </c>
      <c r="I7250" s="128" t="s">
        <v>10103</v>
      </c>
      <c r="J7250" s="102" t="s">
        <v>8608</v>
      </c>
      <c r="K7250" s="140"/>
      <c r="L7250" s="143"/>
      <c r="M7250" s="145">
        <v>1</v>
      </c>
      <c r="N7250" s="108" t="s">
        <v>8609</v>
      </c>
      <c r="O7250" s="128" t="s">
        <v>20529</v>
      </c>
      <c r="P7250" s="128" t="s">
        <v>20529</v>
      </c>
      <c r="Q7250" s="128" t="s">
        <v>20529</v>
      </c>
      <c r="R7250" s="145"/>
      <c r="S7250" s="128"/>
      <c r="T7250" s="128" t="s">
        <v>7789</v>
      </c>
      <c r="U7250" s="128" t="s">
        <v>28487</v>
      </c>
      <c r="V7250" s="145" t="s">
        <v>20529</v>
      </c>
      <c r="W7250" s="130"/>
      <c r="X7250" s="113"/>
    </row>
    <row r="7251" spans="1:24" ht="12.95" customHeight="1" x14ac:dyDescent="0.2">
      <c r="A7251" s="102">
        <v>2012</v>
      </c>
      <c r="B7251" s="102" t="s">
        <v>7318</v>
      </c>
      <c r="C7251" s="103" t="s">
        <v>4446</v>
      </c>
      <c r="D7251" s="102" t="s">
        <v>15606</v>
      </c>
      <c r="E7251" s="102" t="s">
        <v>18652</v>
      </c>
      <c r="F7251" s="123" t="s">
        <v>10085</v>
      </c>
      <c r="G7251" s="105">
        <v>16456</v>
      </c>
      <c r="H7251" s="102" t="s">
        <v>32883</v>
      </c>
      <c r="I7251" s="102" t="s">
        <v>10103</v>
      </c>
      <c r="J7251" s="102" t="s">
        <v>9387</v>
      </c>
      <c r="K7251" s="115"/>
      <c r="L7251" s="111"/>
      <c r="M7251" s="109">
        <v>1</v>
      </c>
      <c r="N7251" s="112" t="s">
        <v>15522</v>
      </c>
      <c r="O7251" s="128" t="s">
        <v>20529</v>
      </c>
      <c r="P7251" s="128" t="s">
        <v>20529</v>
      </c>
      <c r="Q7251" s="128" t="s">
        <v>20529</v>
      </c>
      <c r="R7251" s="109"/>
      <c r="S7251" s="102" t="s">
        <v>8315</v>
      </c>
      <c r="T7251" s="128" t="s">
        <v>7789</v>
      </c>
      <c r="U7251" s="102" t="s">
        <v>18653</v>
      </c>
      <c r="V7251" s="145" t="s">
        <v>20529</v>
      </c>
      <c r="W7251" s="107"/>
      <c r="X7251" s="113"/>
    </row>
    <row r="7252" spans="1:24" ht="12.95" customHeight="1" x14ac:dyDescent="0.2">
      <c r="A7252" s="102">
        <v>2012</v>
      </c>
      <c r="B7252" s="102" t="s">
        <v>7318</v>
      </c>
      <c r="C7252" s="102" t="s">
        <v>4446</v>
      </c>
      <c r="D7252" s="102" t="s">
        <v>15607</v>
      </c>
      <c r="E7252" s="102" t="s">
        <v>18654</v>
      </c>
      <c r="F7252" s="123" t="s">
        <v>10085</v>
      </c>
      <c r="G7252" s="105">
        <v>16456</v>
      </c>
      <c r="H7252" s="102" t="s">
        <v>32883</v>
      </c>
      <c r="I7252" s="102" t="s">
        <v>10103</v>
      </c>
      <c r="J7252" s="102" t="s">
        <v>9387</v>
      </c>
      <c r="K7252" s="115"/>
      <c r="L7252" s="111"/>
      <c r="M7252" s="109">
        <v>2</v>
      </c>
      <c r="N7252" s="112" t="s">
        <v>18655</v>
      </c>
      <c r="O7252" s="128" t="s">
        <v>20529</v>
      </c>
      <c r="P7252" s="128" t="s">
        <v>20529</v>
      </c>
      <c r="Q7252" s="128" t="s">
        <v>20529</v>
      </c>
      <c r="R7252" s="109"/>
      <c r="S7252" s="102" t="s">
        <v>8315</v>
      </c>
      <c r="T7252" s="128" t="s">
        <v>7789</v>
      </c>
      <c r="U7252" s="102" t="s">
        <v>18653</v>
      </c>
      <c r="V7252" s="145" t="s">
        <v>20529</v>
      </c>
      <c r="W7252" s="107"/>
      <c r="X7252" s="113"/>
    </row>
    <row r="7253" spans="1:24" ht="12.95" customHeight="1" x14ac:dyDescent="0.2">
      <c r="A7253" s="102">
        <v>2012</v>
      </c>
      <c r="B7253" s="102" t="s">
        <v>7318</v>
      </c>
      <c r="C7253" s="102" t="s">
        <v>4446</v>
      </c>
      <c r="D7253" s="102" t="s">
        <v>15608</v>
      </c>
      <c r="E7253" s="102" t="s">
        <v>18656</v>
      </c>
      <c r="F7253" s="123" t="s">
        <v>10085</v>
      </c>
      <c r="G7253" s="105">
        <v>16470</v>
      </c>
      <c r="H7253" s="102" t="s">
        <v>32883</v>
      </c>
      <c r="I7253" s="102" t="s">
        <v>10103</v>
      </c>
      <c r="J7253" s="102" t="s">
        <v>9387</v>
      </c>
      <c r="K7253" s="115"/>
      <c r="L7253" s="111"/>
      <c r="M7253" s="109">
        <v>2</v>
      </c>
      <c r="N7253" s="112" t="s">
        <v>18657</v>
      </c>
      <c r="O7253" s="128" t="s">
        <v>20529</v>
      </c>
      <c r="P7253" s="128" t="s">
        <v>20529</v>
      </c>
      <c r="Q7253" s="128" t="s">
        <v>20529</v>
      </c>
      <c r="R7253" s="109"/>
      <c r="S7253" s="102"/>
      <c r="T7253" s="128" t="s">
        <v>7789</v>
      </c>
      <c r="U7253" s="102" t="s">
        <v>18658</v>
      </c>
      <c r="V7253" s="145" t="s">
        <v>20529</v>
      </c>
      <c r="W7253" s="107"/>
      <c r="X7253" s="113"/>
    </row>
    <row r="7254" spans="1:24" ht="12.95" customHeight="1" x14ac:dyDescent="0.2">
      <c r="A7254" s="102">
        <v>2012</v>
      </c>
      <c r="B7254" s="102" t="s">
        <v>7318</v>
      </c>
      <c r="C7254" s="102" t="s">
        <v>4446</v>
      </c>
      <c r="D7254" s="111" t="s">
        <v>301</v>
      </c>
      <c r="E7254" s="102" t="s">
        <v>2587</v>
      </c>
      <c r="F7254" s="123" t="s">
        <v>10085</v>
      </c>
      <c r="G7254" s="105">
        <v>16438</v>
      </c>
      <c r="H7254" s="102" t="s">
        <v>32883</v>
      </c>
      <c r="I7254" s="102" t="s">
        <v>10103</v>
      </c>
      <c r="J7254" s="102" t="s">
        <v>9387</v>
      </c>
      <c r="K7254" s="115"/>
      <c r="L7254" s="111" t="s">
        <v>4235</v>
      </c>
      <c r="M7254" s="109">
        <v>1</v>
      </c>
      <c r="N7254" s="108" t="s">
        <v>15522</v>
      </c>
      <c r="O7254" s="102" t="s">
        <v>12721</v>
      </c>
      <c r="P7254" s="39" t="s">
        <v>13301</v>
      </c>
      <c r="Q7254" s="39" t="s">
        <v>17596</v>
      </c>
      <c r="R7254" s="109"/>
      <c r="S7254" s="102"/>
      <c r="T7254" s="128" t="s">
        <v>7789</v>
      </c>
      <c r="U7254" s="102" t="s">
        <v>18659</v>
      </c>
      <c r="V7254" s="109">
        <v>4.5</v>
      </c>
      <c r="W7254" s="107"/>
      <c r="X7254" s="113"/>
    </row>
    <row r="7255" spans="1:24" ht="12.95" customHeight="1" x14ac:dyDescent="0.2">
      <c r="A7255" s="102">
        <v>2012</v>
      </c>
      <c r="B7255" s="102" t="s">
        <v>7318</v>
      </c>
      <c r="C7255" s="102" t="s">
        <v>4446</v>
      </c>
      <c r="D7255" s="102" t="s">
        <v>302</v>
      </c>
      <c r="E7255" s="102" t="s">
        <v>2588</v>
      </c>
      <c r="F7255" s="123" t="s">
        <v>10085</v>
      </c>
      <c r="G7255" s="105">
        <v>16456</v>
      </c>
      <c r="H7255" s="102" t="s">
        <v>32883</v>
      </c>
      <c r="I7255" s="102" t="s">
        <v>10103</v>
      </c>
      <c r="J7255" s="102" t="s">
        <v>9387</v>
      </c>
      <c r="K7255" s="115"/>
      <c r="L7255" s="111"/>
      <c r="M7255" s="109">
        <v>1</v>
      </c>
      <c r="N7255" s="108" t="s">
        <v>15522</v>
      </c>
      <c r="O7255" s="102" t="s">
        <v>12721</v>
      </c>
      <c r="P7255" s="39" t="s">
        <v>13301</v>
      </c>
      <c r="Q7255" s="39" t="s">
        <v>20648</v>
      </c>
      <c r="R7255" s="109"/>
      <c r="S7255" s="102" t="s">
        <v>8315</v>
      </c>
      <c r="T7255" s="128" t="s">
        <v>7789</v>
      </c>
      <c r="U7255" s="102" t="s">
        <v>28503</v>
      </c>
      <c r="V7255" s="109">
        <v>7</v>
      </c>
      <c r="W7255" s="107"/>
      <c r="X7255" s="113"/>
    </row>
    <row r="7256" spans="1:24" ht="12.95" customHeight="1" x14ac:dyDescent="0.2">
      <c r="A7256" s="102">
        <v>2012</v>
      </c>
      <c r="B7256" s="102" t="s">
        <v>7318</v>
      </c>
      <c r="C7256" s="102" t="s">
        <v>4446</v>
      </c>
      <c r="D7256" s="102" t="s">
        <v>303</v>
      </c>
      <c r="E7256" s="102" t="s">
        <v>2589</v>
      </c>
      <c r="F7256" s="123" t="s">
        <v>10085</v>
      </c>
      <c r="G7256" s="105">
        <v>16457</v>
      </c>
      <c r="H7256" s="102" t="s">
        <v>10103</v>
      </c>
      <c r="I7256" s="102" t="s">
        <v>32884</v>
      </c>
      <c r="J7256" s="102" t="s">
        <v>9387</v>
      </c>
      <c r="K7256" s="115"/>
      <c r="L7256" s="111"/>
      <c r="M7256" s="109">
        <v>1</v>
      </c>
      <c r="N7256" s="108" t="s">
        <v>15522</v>
      </c>
      <c r="O7256" s="102" t="s">
        <v>16905</v>
      </c>
      <c r="P7256" s="39" t="s">
        <v>9125</v>
      </c>
      <c r="Q7256" s="39" t="s">
        <v>16814</v>
      </c>
      <c r="R7256" s="109" t="s">
        <v>7035</v>
      </c>
      <c r="S7256" s="102"/>
      <c r="T7256" s="128" t="s">
        <v>7789</v>
      </c>
      <c r="U7256" s="102" t="s">
        <v>28504</v>
      </c>
      <c r="V7256" s="109">
        <v>6.5</v>
      </c>
      <c r="W7256" s="107"/>
      <c r="X7256" s="113"/>
    </row>
    <row r="7257" spans="1:24" ht="12.95" customHeight="1" x14ac:dyDescent="0.2">
      <c r="A7257" s="102">
        <v>2012</v>
      </c>
      <c r="B7257" s="102" t="s">
        <v>7318</v>
      </c>
      <c r="C7257" s="102" t="s">
        <v>4446</v>
      </c>
      <c r="D7257" s="102" t="s">
        <v>304</v>
      </c>
      <c r="E7257" s="102" t="s">
        <v>2590</v>
      </c>
      <c r="F7257" s="123" t="s">
        <v>10085</v>
      </c>
      <c r="G7257" s="105">
        <v>16461</v>
      </c>
      <c r="H7257" s="102" t="s">
        <v>32885</v>
      </c>
      <c r="I7257" s="102" t="s">
        <v>10103</v>
      </c>
      <c r="J7257" s="102" t="s">
        <v>9387</v>
      </c>
      <c r="K7257" s="115"/>
      <c r="L7257" s="111"/>
      <c r="M7257" s="109">
        <v>1</v>
      </c>
      <c r="N7257" s="108" t="s">
        <v>15522</v>
      </c>
      <c r="O7257" s="102"/>
      <c r="P7257" s="39"/>
      <c r="Q7257" s="39" t="s">
        <v>17601</v>
      </c>
      <c r="R7257" s="109"/>
      <c r="S7257" s="102"/>
      <c r="T7257" s="128" t="s">
        <v>7789</v>
      </c>
      <c r="U7257" s="102" t="s">
        <v>18659</v>
      </c>
      <c r="V7257" s="109">
        <v>6.5</v>
      </c>
      <c r="W7257" s="107"/>
      <c r="X7257" s="113"/>
    </row>
    <row r="7258" spans="1:24" ht="12.95" customHeight="1" x14ac:dyDescent="0.2">
      <c r="A7258" s="102">
        <v>2012</v>
      </c>
      <c r="B7258" s="102" t="s">
        <v>7318</v>
      </c>
      <c r="C7258" s="102" t="s">
        <v>4446</v>
      </c>
      <c r="D7258" s="102" t="s">
        <v>305</v>
      </c>
      <c r="E7258" s="102" t="s">
        <v>2591</v>
      </c>
      <c r="F7258" s="123" t="s">
        <v>10085</v>
      </c>
      <c r="G7258" s="105">
        <v>16466</v>
      </c>
      <c r="H7258" s="102" t="s">
        <v>31821</v>
      </c>
      <c r="I7258" s="102" t="s">
        <v>10103</v>
      </c>
      <c r="J7258" s="102" t="s">
        <v>9387</v>
      </c>
      <c r="K7258" s="115"/>
      <c r="L7258" s="111"/>
      <c r="M7258" s="109">
        <v>1</v>
      </c>
      <c r="N7258" s="108" t="s">
        <v>15522</v>
      </c>
      <c r="O7258" s="102"/>
      <c r="P7258" s="39"/>
      <c r="Q7258" s="39" t="s">
        <v>19131</v>
      </c>
      <c r="R7258" s="109"/>
      <c r="S7258" s="102"/>
      <c r="T7258" s="128" t="s">
        <v>7789</v>
      </c>
      <c r="U7258" s="102" t="s">
        <v>18660</v>
      </c>
      <c r="V7258" s="109">
        <v>6.5</v>
      </c>
      <c r="W7258" s="107"/>
      <c r="X7258" s="113"/>
    </row>
    <row r="7259" spans="1:24" ht="12.95" customHeight="1" x14ac:dyDescent="0.2">
      <c r="A7259" s="102">
        <v>2012</v>
      </c>
      <c r="B7259" s="102" t="s">
        <v>7318</v>
      </c>
      <c r="C7259" s="102" t="s">
        <v>4446</v>
      </c>
      <c r="D7259" s="102" t="s">
        <v>326</v>
      </c>
      <c r="E7259" s="102" t="s">
        <v>2592</v>
      </c>
      <c r="F7259" s="123" t="s">
        <v>10085</v>
      </c>
      <c r="G7259" s="105">
        <v>16466</v>
      </c>
      <c r="H7259" s="102" t="s">
        <v>10103</v>
      </c>
      <c r="I7259" s="102" t="s">
        <v>32886</v>
      </c>
      <c r="J7259" s="102" t="s">
        <v>9387</v>
      </c>
      <c r="K7259" s="115"/>
      <c r="L7259" s="111"/>
      <c r="M7259" s="109">
        <v>1</v>
      </c>
      <c r="N7259" s="108" t="s">
        <v>15602</v>
      </c>
      <c r="O7259" s="102" t="s">
        <v>10189</v>
      </c>
      <c r="P7259" s="39" t="s">
        <v>9125</v>
      </c>
      <c r="Q7259" s="39" t="s">
        <v>19677</v>
      </c>
      <c r="R7259" s="109"/>
      <c r="S7259" s="102"/>
      <c r="T7259" s="128" t="s">
        <v>7789</v>
      </c>
      <c r="U7259" s="102" t="s">
        <v>18661</v>
      </c>
      <c r="V7259" s="109">
        <v>6.5</v>
      </c>
      <c r="W7259" s="107"/>
      <c r="X7259" s="113"/>
    </row>
    <row r="7260" spans="1:24" ht="12.95" customHeight="1" x14ac:dyDescent="0.2">
      <c r="A7260" s="102">
        <v>2012</v>
      </c>
      <c r="B7260" s="102" t="s">
        <v>7318</v>
      </c>
      <c r="C7260" s="102" t="s">
        <v>4446</v>
      </c>
      <c r="D7260" s="102" t="s">
        <v>327</v>
      </c>
      <c r="E7260" s="102" t="s">
        <v>2593</v>
      </c>
      <c r="F7260" s="123" t="s">
        <v>10085</v>
      </c>
      <c r="G7260" s="105">
        <v>16468</v>
      </c>
      <c r="H7260" s="102" t="s">
        <v>31821</v>
      </c>
      <c r="I7260" s="102" t="s">
        <v>10103</v>
      </c>
      <c r="J7260" s="102" t="s">
        <v>9387</v>
      </c>
      <c r="K7260" s="115"/>
      <c r="L7260" s="111"/>
      <c r="M7260" s="109">
        <v>1</v>
      </c>
      <c r="N7260" s="108" t="s">
        <v>15603</v>
      </c>
      <c r="O7260" s="102" t="s">
        <v>28505</v>
      </c>
      <c r="P7260" s="39"/>
      <c r="Q7260" s="39" t="s">
        <v>28506</v>
      </c>
      <c r="R7260" s="109"/>
      <c r="S7260" s="102"/>
      <c r="T7260" s="128" t="s">
        <v>7789</v>
      </c>
      <c r="U7260" s="102" t="s">
        <v>18662</v>
      </c>
      <c r="V7260" s="109">
        <v>9</v>
      </c>
      <c r="W7260" s="107"/>
      <c r="X7260" s="113"/>
    </row>
    <row r="7261" spans="1:24" ht="12.95" customHeight="1" x14ac:dyDescent="0.2">
      <c r="A7261" s="102">
        <v>2012</v>
      </c>
      <c r="B7261" s="102" t="s">
        <v>7318</v>
      </c>
      <c r="C7261" s="102" t="s">
        <v>4446</v>
      </c>
      <c r="D7261" s="111" t="s">
        <v>8496</v>
      </c>
      <c r="E7261" s="102" t="s">
        <v>2594</v>
      </c>
      <c r="F7261" s="123" t="s">
        <v>10085</v>
      </c>
      <c r="G7261" s="105">
        <v>16469</v>
      </c>
      <c r="H7261" s="102" t="s">
        <v>32883</v>
      </c>
      <c r="I7261" s="102" t="s">
        <v>10103</v>
      </c>
      <c r="J7261" s="102" t="s">
        <v>9387</v>
      </c>
      <c r="K7261" s="115"/>
      <c r="L7261" s="111" t="s">
        <v>4235</v>
      </c>
      <c r="M7261" s="109">
        <v>1</v>
      </c>
      <c r="N7261" s="108" t="s">
        <v>15604</v>
      </c>
      <c r="O7261" s="102"/>
      <c r="P7261" s="39"/>
      <c r="Q7261" s="39" t="s">
        <v>19203</v>
      </c>
      <c r="R7261" s="109"/>
      <c r="S7261" s="102"/>
      <c r="T7261" s="128" t="s">
        <v>7789</v>
      </c>
      <c r="U7261" s="102" t="s">
        <v>18663</v>
      </c>
      <c r="V7261" s="109">
        <v>6</v>
      </c>
      <c r="W7261" s="107" t="s">
        <v>3276</v>
      </c>
      <c r="X7261" s="113"/>
    </row>
    <row r="7262" spans="1:24" ht="12.95" customHeight="1" x14ac:dyDescent="0.2">
      <c r="A7262" s="102">
        <v>2012</v>
      </c>
      <c r="B7262" s="102" t="s">
        <v>7318</v>
      </c>
      <c r="C7262" s="102" t="s">
        <v>4446</v>
      </c>
      <c r="D7262" s="102" t="s">
        <v>328</v>
      </c>
      <c r="E7262" s="102" t="s">
        <v>2595</v>
      </c>
      <c r="F7262" s="123" t="s">
        <v>10085</v>
      </c>
      <c r="G7262" s="105">
        <v>16470</v>
      </c>
      <c r="H7262" s="102" t="s">
        <v>32884</v>
      </c>
      <c r="I7262" s="102" t="s">
        <v>10103</v>
      </c>
      <c r="J7262" s="102" t="s">
        <v>9387</v>
      </c>
      <c r="K7262" s="115"/>
      <c r="L7262" s="111"/>
      <c r="M7262" s="109">
        <v>1</v>
      </c>
      <c r="N7262" s="108" t="s">
        <v>15603</v>
      </c>
      <c r="O7262" s="102" t="s">
        <v>28507</v>
      </c>
      <c r="P7262" s="39" t="s">
        <v>162</v>
      </c>
      <c r="Q7262" s="39" t="s">
        <v>28508</v>
      </c>
      <c r="R7262" s="109"/>
      <c r="S7262" s="102" t="s">
        <v>8315</v>
      </c>
      <c r="T7262" s="128" t="s">
        <v>7789</v>
      </c>
      <c r="U7262" s="102" t="s">
        <v>18662</v>
      </c>
      <c r="V7262" s="109">
        <v>7</v>
      </c>
      <c r="W7262" s="107"/>
      <c r="X7262" s="113"/>
    </row>
    <row r="7263" spans="1:24" ht="12.95" customHeight="1" x14ac:dyDescent="0.2">
      <c r="A7263" s="102">
        <v>2012</v>
      </c>
      <c r="B7263" s="102" t="s">
        <v>7318</v>
      </c>
      <c r="C7263" s="102" t="s">
        <v>4446</v>
      </c>
      <c r="D7263" s="102" t="s">
        <v>15597</v>
      </c>
      <c r="E7263" s="102" t="s">
        <v>2596</v>
      </c>
      <c r="F7263" s="123" t="s">
        <v>10085</v>
      </c>
      <c r="G7263" s="105">
        <v>16471</v>
      </c>
      <c r="H7263" s="102" t="s">
        <v>32887</v>
      </c>
      <c r="I7263" s="102" t="s">
        <v>10103</v>
      </c>
      <c r="J7263" s="102" t="s">
        <v>9387</v>
      </c>
      <c r="K7263" s="115"/>
      <c r="L7263" s="111"/>
      <c r="M7263" s="109">
        <v>1</v>
      </c>
      <c r="N7263" s="108" t="s">
        <v>15602</v>
      </c>
      <c r="O7263" s="102" t="s">
        <v>28509</v>
      </c>
      <c r="P7263" s="39" t="s">
        <v>7837</v>
      </c>
      <c r="Q7263" s="39" t="s">
        <v>28510</v>
      </c>
      <c r="R7263" s="109"/>
      <c r="S7263" s="102"/>
      <c r="T7263" s="128" t="s">
        <v>7789</v>
      </c>
      <c r="U7263" s="102" t="s">
        <v>18664</v>
      </c>
      <c r="V7263" s="109">
        <v>5.5</v>
      </c>
      <c r="W7263" s="107"/>
      <c r="X7263" s="113"/>
    </row>
    <row r="7264" spans="1:24" ht="12.95" customHeight="1" x14ac:dyDescent="0.2">
      <c r="A7264" s="102">
        <v>2012</v>
      </c>
      <c r="B7264" s="102" t="s">
        <v>7318</v>
      </c>
      <c r="C7264" s="102" t="s">
        <v>4446</v>
      </c>
      <c r="D7264" s="102" t="s">
        <v>329</v>
      </c>
      <c r="E7264" s="102" t="s">
        <v>2597</v>
      </c>
      <c r="F7264" s="123" t="s">
        <v>10085</v>
      </c>
      <c r="G7264" s="105">
        <v>16472</v>
      </c>
      <c r="H7264" s="102" t="s">
        <v>31821</v>
      </c>
      <c r="I7264" s="102" t="s">
        <v>10103</v>
      </c>
      <c r="J7264" s="102" t="s">
        <v>9387</v>
      </c>
      <c r="K7264" s="115"/>
      <c r="L7264" s="111"/>
      <c r="M7264" s="109">
        <v>1</v>
      </c>
      <c r="N7264" s="108" t="s">
        <v>15603</v>
      </c>
      <c r="O7264" s="102" t="s">
        <v>12252</v>
      </c>
      <c r="P7264" s="39" t="s">
        <v>162</v>
      </c>
      <c r="Q7264" s="39" t="s">
        <v>16579</v>
      </c>
      <c r="R7264" s="109"/>
      <c r="S7264" s="102" t="s">
        <v>9435</v>
      </c>
      <c r="T7264" s="128" t="s">
        <v>7789</v>
      </c>
      <c r="U7264" s="102" t="s">
        <v>18665</v>
      </c>
      <c r="V7264" s="109">
        <v>6.5</v>
      </c>
      <c r="W7264" s="107"/>
      <c r="X7264" s="113"/>
    </row>
    <row r="7265" spans="1:24" ht="12.95" customHeight="1" x14ac:dyDescent="0.2">
      <c r="A7265" s="102">
        <v>2012</v>
      </c>
      <c r="B7265" s="102" t="s">
        <v>7318</v>
      </c>
      <c r="C7265" s="102" t="s">
        <v>4446</v>
      </c>
      <c r="D7265" s="111" t="s">
        <v>330</v>
      </c>
      <c r="E7265" s="102" t="s">
        <v>2598</v>
      </c>
      <c r="F7265" s="123" t="s">
        <v>10085</v>
      </c>
      <c r="G7265" s="105">
        <v>16473</v>
      </c>
      <c r="H7265" s="102" t="s">
        <v>32883</v>
      </c>
      <c r="I7265" s="102" t="s">
        <v>10103</v>
      </c>
      <c r="J7265" s="102" t="s">
        <v>9387</v>
      </c>
      <c r="K7265" s="115"/>
      <c r="L7265" s="111" t="s">
        <v>4235</v>
      </c>
      <c r="M7265" s="109">
        <v>1</v>
      </c>
      <c r="N7265" s="108" t="s">
        <v>15602</v>
      </c>
      <c r="O7265" s="102" t="s">
        <v>28511</v>
      </c>
      <c r="P7265" s="39" t="s">
        <v>15941</v>
      </c>
      <c r="Q7265" s="39" t="s">
        <v>28512</v>
      </c>
      <c r="R7265" s="109"/>
      <c r="S7265" s="102"/>
      <c r="T7265" s="128" t="s">
        <v>7789</v>
      </c>
      <c r="U7265" s="102" t="s">
        <v>28513</v>
      </c>
      <c r="V7265" s="109">
        <v>5</v>
      </c>
      <c r="W7265" s="107"/>
      <c r="X7265" s="113"/>
    </row>
    <row r="7266" spans="1:24" ht="12.95" customHeight="1" x14ac:dyDescent="0.2">
      <c r="A7266" s="102">
        <v>2012</v>
      </c>
      <c r="B7266" s="102" t="s">
        <v>7318</v>
      </c>
      <c r="C7266" s="102" t="s">
        <v>4446</v>
      </c>
      <c r="D7266" s="102" t="s">
        <v>331</v>
      </c>
      <c r="E7266" s="102" t="s">
        <v>2599</v>
      </c>
      <c r="F7266" s="123" t="s">
        <v>10085</v>
      </c>
      <c r="G7266" s="105">
        <v>16475</v>
      </c>
      <c r="H7266" s="102" t="s">
        <v>32885</v>
      </c>
      <c r="I7266" s="102" t="s">
        <v>32888</v>
      </c>
      <c r="J7266" s="102" t="s">
        <v>9387</v>
      </c>
      <c r="K7266" s="115"/>
      <c r="L7266" s="111"/>
      <c r="M7266" s="109">
        <v>2</v>
      </c>
      <c r="N7266" s="108" t="s">
        <v>32889</v>
      </c>
      <c r="O7266" s="102" t="s">
        <v>28514</v>
      </c>
      <c r="P7266" s="39"/>
      <c r="Q7266" s="39" t="s">
        <v>28515</v>
      </c>
      <c r="R7266" s="109"/>
      <c r="S7266" s="102"/>
      <c r="T7266" s="128" t="s">
        <v>7789</v>
      </c>
      <c r="U7266" s="102" t="s">
        <v>18662</v>
      </c>
      <c r="V7266" s="109">
        <v>7</v>
      </c>
      <c r="W7266" s="107"/>
      <c r="X7266" s="113"/>
    </row>
    <row r="7267" spans="1:24" ht="12.95" customHeight="1" x14ac:dyDescent="0.2">
      <c r="A7267" s="102">
        <v>2012</v>
      </c>
      <c r="B7267" s="102" t="s">
        <v>7318</v>
      </c>
      <c r="C7267" s="102" t="s">
        <v>4446</v>
      </c>
      <c r="D7267" s="102" t="s">
        <v>15605</v>
      </c>
      <c r="E7267" s="102" t="s">
        <v>2600</v>
      </c>
      <c r="F7267" s="123" t="s">
        <v>10085</v>
      </c>
      <c r="G7267" s="105">
        <v>16475</v>
      </c>
      <c r="H7267" s="102" t="s">
        <v>32883</v>
      </c>
      <c r="I7267" s="102" t="s">
        <v>32888</v>
      </c>
      <c r="J7267" s="102" t="s">
        <v>9387</v>
      </c>
      <c r="K7267" s="115"/>
      <c r="L7267" s="111"/>
      <c r="M7267" s="109">
        <v>2</v>
      </c>
      <c r="N7267" s="108" t="s">
        <v>32889</v>
      </c>
      <c r="O7267" s="102" t="s">
        <v>10189</v>
      </c>
      <c r="P7267" s="39"/>
      <c r="Q7267" s="39" t="s">
        <v>28516</v>
      </c>
      <c r="R7267" s="109"/>
      <c r="S7267" s="102"/>
      <c r="T7267" s="128" t="s">
        <v>7789</v>
      </c>
      <c r="U7267" s="102" t="s">
        <v>18662</v>
      </c>
      <c r="V7267" s="109">
        <v>5</v>
      </c>
      <c r="W7267" s="107" t="s">
        <v>7338</v>
      </c>
      <c r="X7267" s="113"/>
    </row>
    <row r="7268" spans="1:24" ht="12.95" customHeight="1" x14ac:dyDescent="0.2">
      <c r="A7268" s="102">
        <v>2012</v>
      </c>
      <c r="B7268" s="102" t="s">
        <v>7318</v>
      </c>
      <c r="C7268" s="102" t="s">
        <v>4446</v>
      </c>
      <c r="D7268" s="102" t="s">
        <v>332</v>
      </c>
      <c r="E7268" s="102" t="s">
        <v>2601</v>
      </c>
      <c r="F7268" s="123" t="s">
        <v>10085</v>
      </c>
      <c r="G7268" s="105">
        <v>16475</v>
      </c>
      <c r="H7268" s="102" t="s">
        <v>32890</v>
      </c>
      <c r="I7268" s="102" t="s">
        <v>32888</v>
      </c>
      <c r="J7268" s="102" t="s">
        <v>9387</v>
      </c>
      <c r="K7268" s="115"/>
      <c r="L7268" s="111"/>
      <c r="M7268" s="109">
        <v>2</v>
      </c>
      <c r="N7268" s="108" t="s">
        <v>32891</v>
      </c>
      <c r="O7268" s="102" t="s">
        <v>17422</v>
      </c>
      <c r="P7268" s="39" t="s">
        <v>15928</v>
      </c>
      <c r="Q7268" s="39" t="s">
        <v>16838</v>
      </c>
      <c r="R7268" s="109"/>
      <c r="S7268" s="102" t="s">
        <v>8315</v>
      </c>
      <c r="T7268" s="128" t="s">
        <v>7789</v>
      </c>
      <c r="U7268" s="102" t="s">
        <v>18666</v>
      </c>
      <c r="V7268" s="109">
        <v>6.5</v>
      </c>
      <c r="W7268" s="107"/>
      <c r="X7268" s="113"/>
    </row>
    <row r="7269" spans="1:24" ht="12.95" customHeight="1" x14ac:dyDescent="0.2">
      <c r="A7269" s="102">
        <v>2012</v>
      </c>
      <c r="B7269" s="102" t="s">
        <v>7318</v>
      </c>
      <c r="C7269" s="102" t="s">
        <v>4446</v>
      </c>
      <c r="D7269" s="102" t="s">
        <v>333</v>
      </c>
      <c r="E7269" s="102" t="s">
        <v>2602</v>
      </c>
      <c r="F7269" s="123" t="s">
        <v>10085</v>
      </c>
      <c r="G7269" s="105">
        <v>16476</v>
      </c>
      <c r="H7269" s="102" t="s">
        <v>32890</v>
      </c>
      <c r="I7269" s="102" t="s">
        <v>10103</v>
      </c>
      <c r="J7269" s="102" t="s">
        <v>9387</v>
      </c>
      <c r="K7269" s="115"/>
      <c r="L7269" s="111"/>
      <c r="M7269" s="109">
        <v>1</v>
      </c>
      <c r="N7269" s="108" t="s">
        <v>15604</v>
      </c>
      <c r="O7269" s="102" t="s">
        <v>15889</v>
      </c>
      <c r="P7269" s="39" t="s">
        <v>13301</v>
      </c>
      <c r="Q7269" s="39" t="s">
        <v>17710</v>
      </c>
      <c r="R7269" s="109"/>
      <c r="S7269" s="102"/>
      <c r="T7269" s="128" t="s">
        <v>7789</v>
      </c>
      <c r="U7269" s="102" t="s">
        <v>18667</v>
      </c>
      <c r="V7269" s="109">
        <v>6</v>
      </c>
      <c r="W7269" s="107"/>
      <c r="X7269" s="113"/>
    </row>
    <row r="7270" spans="1:24" ht="12.95" customHeight="1" x14ac:dyDescent="0.2">
      <c r="A7270" s="102">
        <v>2012</v>
      </c>
      <c r="B7270" s="102" t="s">
        <v>7318</v>
      </c>
      <c r="C7270" s="102" t="s">
        <v>4446</v>
      </c>
      <c r="D7270" s="102" t="s">
        <v>334</v>
      </c>
      <c r="E7270" s="102" t="s">
        <v>2603</v>
      </c>
      <c r="F7270" s="123" t="s">
        <v>10085</v>
      </c>
      <c r="G7270" s="105">
        <v>16477</v>
      </c>
      <c r="H7270" s="102" t="s">
        <v>32892</v>
      </c>
      <c r="I7270" s="102" t="s">
        <v>10103</v>
      </c>
      <c r="J7270" s="102" t="s">
        <v>9387</v>
      </c>
      <c r="K7270" s="115"/>
      <c r="L7270" s="111"/>
      <c r="M7270" s="109">
        <v>1</v>
      </c>
      <c r="N7270" s="108" t="s">
        <v>15604</v>
      </c>
      <c r="O7270" s="102" t="s">
        <v>28518</v>
      </c>
      <c r="P7270" s="39" t="s">
        <v>9125</v>
      </c>
      <c r="Q7270" s="39" t="s">
        <v>28519</v>
      </c>
      <c r="R7270" s="109"/>
      <c r="S7270" s="102" t="s">
        <v>8315</v>
      </c>
      <c r="T7270" s="128" t="s">
        <v>7789</v>
      </c>
      <c r="U7270" s="102" t="s">
        <v>28517</v>
      </c>
      <c r="V7270" s="109">
        <v>5.5</v>
      </c>
      <c r="W7270" s="107"/>
      <c r="X7270" s="113"/>
    </row>
    <row r="7271" spans="1:24" ht="12.95" customHeight="1" x14ac:dyDescent="0.2">
      <c r="A7271" s="102">
        <v>2012</v>
      </c>
      <c r="B7271" s="102" t="s">
        <v>7318</v>
      </c>
      <c r="C7271" s="102" t="s">
        <v>4446</v>
      </c>
      <c r="D7271" s="128" t="s">
        <v>19854</v>
      </c>
      <c r="E7271" s="128" t="s">
        <v>19855</v>
      </c>
      <c r="F7271" s="275" t="s">
        <v>10085</v>
      </c>
      <c r="G7271" s="142">
        <v>16463</v>
      </c>
      <c r="H7271" s="102" t="s">
        <v>32884</v>
      </c>
      <c r="I7271" s="128" t="s">
        <v>10103</v>
      </c>
      <c r="J7271" s="128" t="s">
        <v>28520</v>
      </c>
      <c r="K7271" s="140"/>
      <c r="L7271" s="143"/>
      <c r="M7271" s="145">
        <v>2</v>
      </c>
      <c r="N7271" s="108" t="s">
        <v>32893</v>
      </c>
      <c r="O7271" s="128" t="s">
        <v>17599</v>
      </c>
      <c r="P7271" s="128" t="s">
        <v>12252</v>
      </c>
      <c r="Q7271" s="128" t="s">
        <v>19857</v>
      </c>
      <c r="R7271" s="145"/>
      <c r="S7271" s="128"/>
      <c r="T7271" s="128" t="s">
        <v>7789</v>
      </c>
      <c r="U7271" s="102" t="s">
        <v>18662</v>
      </c>
      <c r="V7271" s="145">
        <v>7</v>
      </c>
      <c r="W7271" s="130"/>
      <c r="X7271" s="113"/>
    </row>
    <row r="7272" spans="1:24" ht="12.95" customHeight="1" x14ac:dyDescent="0.2">
      <c r="A7272" s="128">
        <v>2018</v>
      </c>
      <c r="B7272" s="128" t="s">
        <v>7318</v>
      </c>
      <c r="C7272" s="197" t="s">
        <v>38222</v>
      </c>
      <c r="D7272" s="128" t="s">
        <v>38233</v>
      </c>
      <c r="E7272" s="128" t="s">
        <v>38223</v>
      </c>
      <c r="F7272" s="275" t="s">
        <v>10085</v>
      </c>
      <c r="G7272" s="142">
        <v>16446</v>
      </c>
      <c r="H7272" s="128" t="s">
        <v>11819</v>
      </c>
      <c r="I7272" s="128" t="s">
        <v>10191</v>
      </c>
      <c r="J7272" s="128" t="s">
        <v>38234</v>
      </c>
      <c r="K7272" s="140"/>
      <c r="L7272" s="143"/>
      <c r="M7272" s="145">
        <v>1</v>
      </c>
      <c r="N7272" s="153" t="s">
        <v>38235</v>
      </c>
      <c r="O7272" s="128" t="s">
        <v>10189</v>
      </c>
      <c r="P7272" s="128" t="s">
        <v>9125</v>
      </c>
      <c r="Q7272" s="128" t="s">
        <v>16525</v>
      </c>
      <c r="R7272" s="145"/>
      <c r="S7272" s="128"/>
      <c r="T7272" s="128" t="s">
        <v>20546</v>
      </c>
      <c r="U7272" s="128" t="s">
        <v>38237</v>
      </c>
      <c r="V7272" s="145">
        <v>6</v>
      </c>
      <c r="W7272" s="130"/>
      <c r="X7272" s="113"/>
    </row>
    <row r="7273" spans="1:24" ht="12.95" customHeight="1" x14ac:dyDescent="0.2">
      <c r="A7273" s="128">
        <v>2018</v>
      </c>
      <c r="B7273" s="128" t="s">
        <v>7318</v>
      </c>
      <c r="C7273" s="128" t="s">
        <v>38222</v>
      </c>
      <c r="D7273" s="128" t="s">
        <v>38238</v>
      </c>
      <c r="E7273" s="128" t="s">
        <v>38224</v>
      </c>
      <c r="F7273" s="275" t="s">
        <v>10085</v>
      </c>
      <c r="G7273" s="142">
        <v>16446</v>
      </c>
      <c r="H7273" s="128" t="s">
        <v>10191</v>
      </c>
      <c r="I7273" s="128" t="s">
        <v>11819</v>
      </c>
      <c r="J7273" s="128" t="s">
        <v>38234</v>
      </c>
      <c r="K7273" s="140"/>
      <c r="L7273" s="143"/>
      <c r="M7273" s="145">
        <v>1</v>
      </c>
      <c r="N7273" s="153" t="s">
        <v>38235</v>
      </c>
      <c r="O7273" s="128" t="s">
        <v>18151</v>
      </c>
      <c r="P7273" s="128" t="s">
        <v>162</v>
      </c>
      <c r="Q7273" s="128" t="s">
        <v>16869</v>
      </c>
      <c r="R7273" s="145"/>
      <c r="S7273" s="128"/>
      <c r="T7273" s="128" t="s">
        <v>20546</v>
      </c>
      <c r="U7273" s="128" t="s">
        <v>38236</v>
      </c>
      <c r="V7273" s="145">
        <v>6.5</v>
      </c>
      <c r="W7273" s="130"/>
      <c r="X7273" s="113"/>
    </row>
    <row r="7274" spans="1:24" ht="12.95" customHeight="1" x14ac:dyDescent="0.2">
      <c r="A7274" s="128">
        <v>2018</v>
      </c>
      <c r="B7274" s="128" t="s">
        <v>7318</v>
      </c>
      <c r="C7274" s="128" t="s">
        <v>38222</v>
      </c>
      <c r="D7274" s="128" t="s">
        <v>38239</v>
      </c>
      <c r="E7274" s="128" t="s">
        <v>38225</v>
      </c>
      <c r="F7274" s="275" t="s">
        <v>10085</v>
      </c>
      <c r="G7274" s="142">
        <v>16446</v>
      </c>
      <c r="H7274" s="128" t="s">
        <v>11819</v>
      </c>
      <c r="I7274" s="128" t="s">
        <v>10191</v>
      </c>
      <c r="J7274" s="128" t="s">
        <v>38234</v>
      </c>
      <c r="K7274" s="140"/>
      <c r="L7274" s="143"/>
      <c r="M7274" s="145">
        <v>1</v>
      </c>
      <c r="N7274" s="153" t="s">
        <v>38235</v>
      </c>
      <c r="O7274" s="128" t="s">
        <v>15959</v>
      </c>
      <c r="P7274" s="128"/>
      <c r="Q7274" s="128" t="s">
        <v>20190</v>
      </c>
      <c r="R7274" s="145"/>
      <c r="S7274" s="128"/>
      <c r="T7274" s="128" t="s">
        <v>20546</v>
      </c>
      <c r="U7274" s="128" t="s">
        <v>38237</v>
      </c>
      <c r="V7274" s="145">
        <v>4.5</v>
      </c>
      <c r="W7274" s="130"/>
      <c r="X7274" s="113"/>
    </row>
    <row r="7275" spans="1:24" ht="12.95" customHeight="1" x14ac:dyDescent="0.2">
      <c r="A7275" s="128">
        <v>2018</v>
      </c>
      <c r="B7275" s="128" t="s">
        <v>7318</v>
      </c>
      <c r="C7275" s="128" t="s">
        <v>38222</v>
      </c>
      <c r="D7275" s="128" t="s">
        <v>38240</v>
      </c>
      <c r="E7275" s="128" t="s">
        <v>38226</v>
      </c>
      <c r="F7275" s="275" t="s">
        <v>10085</v>
      </c>
      <c r="G7275" s="142">
        <v>16447</v>
      </c>
      <c r="H7275" s="128" t="s">
        <v>10191</v>
      </c>
      <c r="I7275" s="128" t="s">
        <v>11819</v>
      </c>
      <c r="J7275" s="128" t="s">
        <v>38234</v>
      </c>
      <c r="K7275" s="140"/>
      <c r="L7275" s="143"/>
      <c r="M7275" s="145">
        <v>1</v>
      </c>
      <c r="N7275" s="153" t="s">
        <v>38235</v>
      </c>
      <c r="O7275" s="128" t="s">
        <v>17422</v>
      </c>
      <c r="P7275" s="128"/>
      <c r="Q7275" s="128" t="s">
        <v>19531</v>
      </c>
      <c r="R7275" s="145"/>
      <c r="S7275" s="128"/>
      <c r="T7275" s="128" t="s">
        <v>20546</v>
      </c>
      <c r="U7275" s="128" t="s">
        <v>38236</v>
      </c>
      <c r="V7275" s="145">
        <v>5.5</v>
      </c>
      <c r="W7275" s="130"/>
      <c r="X7275" s="113"/>
    </row>
    <row r="7276" spans="1:24" ht="12.95" customHeight="1" x14ac:dyDescent="0.2">
      <c r="A7276" s="128">
        <v>2018</v>
      </c>
      <c r="B7276" s="128" t="s">
        <v>7318</v>
      </c>
      <c r="C7276" s="128" t="s">
        <v>38222</v>
      </c>
      <c r="D7276" s="128" t="s">
        <v>38241</v>
      </c>
      <c r="E7276" s="128" t="s">
        <v>38227</v>
      </c>
      <c r="F7276" s="275" t="s">
        <v>10085</v>
      </c>
      <c r="G7276" s="142">
        <v>16447</v>
      </c>
      <c r="H7276" s="128" t="s">
        <v>11819</v>
      </c>
      <c r="I7276" s="128" t="s">
        <v>10191</v>
      </c>
      <c r="J7276" s="128" t="s">
        <v>38234</v>
      </c>
      <c r="K7276" s="140"/>
      <c r="L7276" s="143"/>
      <c r="M7276" s="145">
        <v>1</v>
      </c>
      <c r="N7276" s="153" t="s">
        <v>38235</v>
      </c>
      <c r="O7276" s="128" t="s">
        <v>12252</v>
      </c>
      <c r="P7276" s="128" t="s">
        <v>9125</v>
      </c>
      <c r="Q7276" s="128" t="s">
        <v>16157</v>
      </c>
      <c r="R7276" s="145"/>
      <c r="S7276" s="128" t="s">
        <v>8315</v>
      </c>
      <c r="T7276" s="128" t="s">
        <v>20546</v>
      </c>
      <c r="U7276" s="128" t="s">
        <v>38237</v>
      </c>
      <c r="V7276" s="145">
        <v>5.5</v>
      </c>
      <c r="W7276" s="130"/>
      <c r="X7276" s="113"/>
    </row>
    <row r="7277" spans="1:24" ht="12.95" customHeight="1" x14ac:dyDescent="0.2">
      <c r="A7277" s="128">
        <v>2018</v>
      </c>
      <c r="B7277" s="128" t="s">
        <v>7318</v>
      </c>
      <c r="C7277" s="128" t="s">
        <v>38222</v>
      </c>
      <c r="D7277" s="128" t="s">
        <v>38242</v>
      </c>
      <c r="E7277" s="128" t="s">
        <v>38228</v>
      </c>
      <c r="F7277" s="275" t="s">
        <v>10085</v>
      </c>
      <c r="G7277" s="142">
        <v>16448</v>
      </c>
      <c r="H7277" s="128" t="s">
        <v>10191</v>
      </c>
      <c r="I7277" s="128" t="s">
        <v>11819</v>
      </c>
      <c r="J7277" s="128" t="s">
        <v>38234</v>
      </c>
      <c r="K7277" s="140"/>
      <c r="L7277" s="143"/>
      <c r="M7277" s="145">
        <v>1</v>
      </c>
      <c r="N7277" s="153" t="s">
        <v>38235</v>
      </c>
      <c r="O7277" s="128" t="s">
        <v>15927</v>
      </c>
      <c r="P7277" s="128"/>
      <c r="Q7277" s="128" t="s">
        <v>15945</v>
      </c>
      <c r="R7277" s="145"/>
      <c r="S7277" s="128"/>
      <c r="T7277" s="128" t="s">
        <v>20546</v>
      </c>
      <c r="U7277" s="128" t="s">
        <v>38236</v>
      </c>
      <c r="V7277" s="145">
        <v>5.5</v>
      </c>
      <c r="W7277" s="130"/>
      <c r="X7277" s="113"/>
    </row>
    <row r="7278" spans="1:24" ht="12.95" customHeight="1" x14ac:dyDescent="0.2">
      <c r="A7278" s="128">
        <v>2018</v>
      </c>
      <c r="B7278" s="128" t="s">
        <v>7318</v>
      </c>
      <c r="C7278" s="128" t="s">
        <v>38222</v>
      </c>
      <c r="D7278" s="128" t="s">
        <v>38243</v>
      </c>
      <c r="E7278" s="128" t="s">
        <v>38229</v>
      </c>
      <c r="F7278" s="275" t="s">
        <v>10085</v>
      </c>
      <c r="G7278" s="142">
        <v>16450</v>
      </c>
      <c r="H7278" s="128" t="s">
        <v>11819</v>
      </c>
      <c r="I7278" s="128" t="s">
        <v>10191</v>
      </c>
      <c r="J7278" s="128" t="s">
        <v>38234</v>
      </c>
      <c r="K7278" s="140"/>
      <c r="L7278" s="143"/>
      <c r="M7278" s="145">
        <v>1</v>
      </c>
      <c r="N7278" s="153" t="s">
        <v>38235</v>
      </c>
      <c r="O7278" s="128" t="s">
        <v>17391</v>
      </c>
      <c r="P7278" s="128" t="s">
        <v>9125</v>
      </c>
      <c r="Q7278" s="128" t="s">
        <v>15913</v>
      </c>
      <c r="R7278" s="145"/>
      <c r="S7278" s="128"/>
      <c r="T7278" s="128" t="s">
        <v>20546</v>
      </c>
      <c r="U7278" s="128" t="s">
        <v>38244</v>
      </c>
      <c r="V7278" s="145">
        <v>4.5</v>
      </c>
      <c r="W7278" s="130"/>
      <c r="X7278" s="113"/>
    </row>
    <row r="7279" spans="1:24" ht="12.95" customHeight="1" x14ac:dyDescent="0.2">
      <c r="A7279" s="128">
        <v>2018</v>
      </c>
      <c r="B7279" s="128" t="s">
        <v>7318</v>
      </c>
      <c r="C7279" s="128" t="s">
        <v>38222</v>
      </c>
      <c r="D7279" s="128" t="s">
        <v>38245</v>
      </c>
      <c r="E7279" s="128" t="s">
        <v>38230</v>
      </c>
      <c r="F7279" s="275" t="s">
        <v>10085</v>
      </c>
      <c r="G7279" s="142">
        <v>16451</v>
      </c>
      <c r="H7279" s="128" t="s">
        <v>11819</v>
      </c>
      <c r="I7279" s="128" t="s">
        <v>10191</v>
      </c>
      <c r="J7279" s="128" t="s">
        <v>38234</v>
      </c>
      <c r="K7279" s="140"/>
      <c r="L7279" s="143"/>
      <c r="M7279" s="145">
        <v>1</v>
      </c>
      <c r="N7279" s="153" t="s">
        <v>38235</v>
      </c>
      <c r="O7279" s="128" t="s">
        <v>16545</v>
      </c>
      <c r="P7279" s="128"/>
      <c r="Q7279" s="128" t="s">
        <v>19259</v>
      </c>
      <c r="R7279" s="145"/>
      <c r="S7279" s="128"/>
      <c r="T7279" s="128" t="s">
        <v>20546</v>
      </c>
      <c r="U7279" s="128" t="s">
        <v>38236</v>
      </c>
      <c r="V7279" s="145">
        <v>6</v>
      </c>
      <c r="W7279" s="130"/>
      <c r="X7279" s="113"/>
    </row>
    <row r="7280" spans="1:24" ht="12.95" customHeight="1" x14ac:dyDescent="0.2">
      <c r="A7280" s="128">
        <v>2018</v>
      </c>
      <c r="B7280" s="128" t="s">
        <v>7318</v>
      </c>
      <c r="C7280" s="128" t="s">
        <v>38222</v>
      </c>
      <c r="D7280" s="128" t="s">
        <v>38232</v>
      </c>
      <c r="E7280" s="128" t="s">
        <v>38231</v>
      </c>
      <c r="F7280" s="275" t="s">
        <v>10085</v>
      </c>
      <c r="G7280" s="142">
        <v>16446</v>
      </c>
      <c r="H7280" s="128" t="s">
        <v>11819</v>
      </c>
      <c r="I7280" s="128" t="s">
        <v>10191</v>
      </c>
      <c r="J7280" s="128" t="s">
        <v>38234</v>
      </c>
      <c r="K7280" s="140"/>
      <c r="L7280" s="143"/>
      <c r="M7280" s="145">
        <v>1</v>
      </c>
      <c r="N7280" s="144" t="s">
        <v>38235</v>
      </c>
      <c r="O7280" s="128" t="s">
        <v>20529</v>
      </c>
      <c r="P7280" s="128" t="s">
        <v>20529</v>
      </c>
      <c r="Q7280" s="128" t="s">
        <v>20529</v>
      </c>
      <c r="R7280" s="145"/>
      <c r="S7280" s="128"/>
      <c r="T7280" s="128" t="s">
        <v>20546</v>
      </c>
      <c r="U7280" s="128" t="s">
        <v>38236</v>
      </c>
      <c r="V7280" s="145" t="s">
        <v>14483</v>
      </c>
      <c r="W7280" s="130"/>
      <c r="X7280" s="113"/>
    </row>
    <row r="7281" spans="1:24" ht="12.95" customHeight="1" x14ac:dyDescent="0.2">
      <c r="A7281" s="128">
        <v>2018</v>
      </c>
      <c r="B7281" s="128" t="s">
        <v>7318</v>
      </c>
      <c r="C7281" s="128" t="s">
        <v>38222</v>
      </c>
      <c r="D7281" s="128" t="s">
        <v>38246</v>
      </c>
      <c r="E7281" s="128" t="s">
        <v>38231</v>
      </c>
      <c r="F7281" s="275" t="s">
        <v>10085</v>
      </c>
      <c r="G7281" s="142">
        <v>16446</v>
      </c>
      <c r="H7281" s="128" t="s">
        <v>11819</v>
      </c>
      <c r="I7281" s="128" t="s">
        <v>10191</v>
      </c>
      <c r="J7281" s="128" t="s">
        <v>38234</v>
      </c>
      <c r="K7281" s="140"/>
      <c r="L7281" s="143"/>
      <c r="M7281" s="145">
        <v>1</v>
      </c>
      <c r="N7281" s="144" t="s">
        <v>38235</v>
      </c>
      <c r="O7281" s="128" t="s">
        <v>20529</v>
      </c>
      <c r="P7281" s="128" t="s">
        <v>20529</v>
      </c>
      <c r="Q7281" s="128" t="s">
        <v>20529</v>
      </c>
      <c r="R7281" s="145"/>
      <c r="S7281" s="128"/>
      <c r="T7281" s="128" t="s">
        <v>20546</v>
      </c>
      <c r="U7281" s="128" t="s">
        <v>38236</v>
      </c>
      <c r="V7281" s="145" t="s">
        <v>7191</v>
      </c>
      <c r="W7281" s="130"/>
      <c r="X7281" s="113"/>
    </row>
    <row r="7282" spans="1:24" ht="12.95" customHeight="1" x14ac:dyDescent="0.2">
      <c r="A7282" s="128">
        <v>2019</v>
      </c>
      <c r="B7282" s="128" t="s">
        <v>7318</v>
      </c>
      <c r="C7282" s="197" t="s">
        <v>38192</v>
      </c>
      <c r="D7282" s="128" t="s">
        <v>38125</v>
      </c>
      <c r="E7282" s="128" t="s">
        <v>38126</v>
      </c>
      <c r="F7282" s="275" t="s">
        <v>10085</v>
      </c>
      <c r="G7282" s="142">
        <v>15637</v>
      </c>
      <c r="H7282" s="128" t="s">
        <v>10103</v>
      </c>
      <c r="I7282" s="128" t="s">
        <v>11819</v>
      </c>
      <c r="J7282" s="128" t="s">
        <v>38164</v>
      </c>
      <c r="K7282" s="140"/>
      <c r="L7282" s="143"/>
      <c r="M7282" s="145">
        <v>1</v>
      </c>
      <c r="N7282" s="144" t="s">
        <v>38213</v>
      </c>
      <c r="O7282" s="128" t="s">
        <v>20529</v>
      </c>
      <c r="P7282" s="128" t="s">
        <v>20529</v>
      </c>
      <c r="Q7282" s="128" t="s">
        <v>20529</v>
      </c>
      <c r="R7282" s="145"/>
      <c r="S7282" s="128" t="s">
        <v>11080</v>
      </c>
      <c r="T7282" s="128" t="s">
        <v>7789</v>
      </c>
      <c r="U7282" s="128" t="s">
        <v>38196</v>
      </c>
      <c r="V7282" s="145" t="s">
        <v>8573</v>
      </c>
      <c r="W7282" s="130"/>
      <c r="X7282" s="113"/>
    </row>
    <row r="7283" spans="1:24" ht="12.95" customHeight="1" x14ac:dyDescent="0.2">
      <c r="A7283" s="128">
        <v>2019</v>
      </c>
      <c r="B7283" s="128" t="s">
        <v>7318</v>
      </c>
      <c r="C7283" s="128" t="s">
        <v>38192</v>
      </c>
      <c r="D7283" s="128" t="s">
        <v>38128</v>
      </c>
      <c r="E7283" s="128" t="s">
        <v>38127</v>
      </c>
      <c r="F7283" s="275" t="s">
        <v>10085</v>
      </c>
      <c r="G7283" s="142">
        <v>15656</v>
      </c>
      <c r="H7283" s="128" t="s">
        <v>10103</v>
      </c>
      <c r="I7283" s="128" t="s">
        <v>11819</v>
      </c>
      <c r="J7283" s="128" t="s">
        <v>38164</v>
      </c>
      <c r="K7283" s="140"/>
      <c r="L7283" s="143"/>
      <c r="M7283" s="145">
        <v>1</v>
      </c>
      <c r="N7283" s="144" t="s">
        <v>38213</v>
      </c>
      <c r="O7283" s="128" t="s">
        <v>20529</v>
      </c>
      <c r="P7283" s="128" t="s">
        <v>20529</v>
      </c>
      <c r="Q7283" s="128" t="s">
        <v>20529</v>
      </c>
      <c r="R7283" s="145"/>
      <c r="S7283" s="128" t="s">
        <v>11080</v>
      </c>
      <c r="T7283" s="128" t="s">
        <v>7789</v>
      </c>
      <c r="U7283" s="128" t="s">
        <v>38196</v>
      </c>
      <c r="V7283" s="145" t="s">
        <v>9279</v>
      </c>
      <c r="W7283" s="130"/>
      <c r="X7283" s="113"/>
    </row>
    <row r="7284" spans="1:24" ht="12.95" customHeight="1" x14ac:dyDescent="0.2">
      <c r="A7284" s="128">
        <v>2019</v>
      </c>
      <c r="B7284" s="128" t="s">
        <v>7318</v>
      </c>
      <c r="C7284" s="128" t="s">
        <v>38192</v>
      </c>
      <c r="D7284" s="128" t="s">
        <v>38129</v>
      </c>
      <c r="E7284" s="128" t="s">
        <v>38130</v>
      </c>
      <c r="F7284" s="275" t="s">
        <v>10085</v>
      </c>
      <c r="G7284" s="142">
        <v>15690</v>
      </c>
      <c r="H7284" s="128" t="s">
        <v>11819</v>
      </c>
      <c r="I7284" s="128" t="s">
        <v>10103</v>
      </c>
      <c r="J7284" s="128" t="s">
        <v>38164</v>
      </c>
      <c r="K7284" s="140"/>
      <c r="L7284" s="143"/>
      <c r="M7284" s="145">
        <v>1</v>
      </c>
      <c r="N7284" s="144" t="s">
        <v>38213</v>
      </c>
      <c r="O7284" s="128" t="s">
        <v>20529</v>
      </c>
      <c r="P7284" s="128" t="s">
        <v>20529</v>
      </c>
      <c r="Q7284" s="128" t="s">
        <v>20529</v>
      </c>
      <c r="R7284" s="145"/>
      <c r="S7284" s="128" t="s">
        <v>11080</v>
      </c>
      <c r="T7284" s="128" t="s">
        <v>7789</v>
      </c>
      <c r="U7284" s="128" t="s">
        <v>38196</v>
      </c>
      <c r="V7284" s="145" t="s">
        <v>38221</v>
      </c>
      <c r="W7284" s="130"/>
      <c r="X7284" s="113"/>
    </row>
    <row r="7285" spans="1:24" ht="12.95" customHeight="1" x14ac:dyDescent="0.2">
      <c r="A7285" s="128">
        <v>2019</v>
      </c>
      <c r="B7285" s="128" t="s">
        <v>7318</v>
      </c>
      <c r="C7285" s="128" t="s">
        <v>38192</v>
      </c>
      <c r="D7285" s="111" t="s">
        <v>383</v>
      </c>
      <c r="E7285" s="102" t="s">
        <v>16779</v>
      </c>
      <c r="F7285" s="123" t="s">
        <v>10085</v>
      </c>
      <c r="G7285" s="105">
        <v>15631</v>
      </c>
      <c r="H7285" s="102" t="s">
        <v>10103</v>
      </c>
      <c r="I7285" s="102" t="s">
        <v>11819</v>
      </c>
      <c r="J7285" s="102" t="s">
        <v>3710</v>
      </c>
      <c r="K7285" s="102"/>
      <c r="L7285" s="111" t="s">
        <v>38160</v>
      </c>
      <c r="M7285" s="107">
        <v>1</v>
      </c>
      <c r="N7285" s="112" t="s">
        <v>13389</v>
      </c>
      <c r="O7285" s="102" t="s">
        <v>13670</v>
      </c>
      <c r="P7285" s="102" t="s">
        <v>13670</v>
      </c>
      <c r="Q7285" s="102" t="s">
        <v>13670</v>
      </c>
      <c r="R7285" s="109"/>
      <c r="S7285" s="102" t="s">
        <v>11080</v>
      </c>
      <c r="T7285" s="128" t="s">
        <v>7789</v>
      </c>
      <c r="U7285" s="128" t="s">
        <v>38196</v>
      </c>
      <c r="V7285" s="109" t="s">
        <v>384</v>
      </c>
      <c r="W7285" s="107"/>
      <c r="X7285" s="113"/>
    </row>
    <row r="7286" spans="1:24" ht="12.95" customHeight="1" x14ac:dyDescent="0.2">
      <c r="A7286" s="128">
        <v>2019</v>
      </c>
      <c r="B7286" s="128" t="s">
        <v>7318</v>
      </c>
      <c r="C7286" s="128" t="s">
        <v>38192</v>
      </c>
      <c r="D7286" s="111" t="s">
        <v>12262</v>
      </c>
      <c r="E7286" s="102" t="s">
        <v>16780</v>
      </c>
      <c r="F7286" s="123" t="s">
        <v>10085</v>
      </c>
      <c r="G7286" s="105">
        <v>15656</v>
      </c>
      <c r="H7286" s="102" t="s">
        <v>10103</v>
      </c>
      <c r="I7286" s="102" t="s">
        <v>11819</v>
      </c>
      <c r="J7286" s="102" t="s">
        <v>3710</v>
      </c>
      <c r="K7286" s="102"/>
      <c r="L7286" s="111" t="s">
        <v>38161</v>
      </c>
      <c r="M7286" s="107">
        <v>1</v>
      </c>
      <c r="N7286" s="112" t="s">
        <v>13389</v>
      </c>
      <c r="O7286" s="102" t="s">
        <v>13670</v>
      </c>
      <c r="P7286" s="102" t="s">
        <v>13670</v>
      </c>
      <c r="Q7286" s="102" t="s">
        <v>13670</v>
      </c>
      <c r="R7286" s="109"/>
      <c r="S7286" s="102"/>
      <c r="T7286" s="128" t="s">
        <v>7789</v>
      </c>
      <c r="U7286" s="128" t="s">
        <v>38196</v>
      </c>
      <c r="V7286" s="109" t="s">
        <v>6598</v>
      </c>
      <c r="W7286" s="107"/>
      <c r="X7286" s="113"/>
    </row>
    <row r="7287" spans="1:24" ht="12.95" customHeight="1" x14ac:dyDescent="0.2">
      <c r="A7287" s="128">
        <v>2019</v>
      </c>
      <c r="B7287" s="128" t="s">
        <v>7318</v>
      </c>
      <c r="C7287" s="128" t="s">
        <v>38192</v>
      </c>
      <c r="D7287" s="111" t="s">
        <v>806</v>
      </c>
      <c r="E7287" s="102" t="s">
        <v>16781</v>
      </c>
      <c r="F7287" s="123" t="s">
        <v>10085</v>
      </c>
      <c r="G7287" s="105">
        <v>15631</v>
      </c>
      <c r="H7287" s="102" t="s">
        <v>10103</v>
      </c>
      <c r="I7287" s="102" t="s">
        <v>11819</v>
      </c>
      <c r="J7287" s="102" t="s">
        <v>3710</v>
      </c>
      <c r="K7287" s="102" t="s">
        <v>1075</v>
      </c>
      <c r="L7287" s="111" t="s">
        <v>38162</v>
      </c>
      <c r="M7287" s="107">
        <v>1</v>
      </c>
      <c r="N7287" s="112" t="s">
        <v>13389</v>
      </c>
      <c r="O7287" s="102" t="s">
        <v>13670</v>
      </c>
      <c r="P7287" s="102" t="s">
        <v>13670</v>
      </c>
      <c r="Q7287" s="102" t="s">
        <v>13670</v>
      </c>
      <c r="R7287" s="109"/>
      <c r="S7287" s="102" t="s">
        <v>11080</v>
      </c>
      <c r="T7287" s="128" t="s">
        <v>7789</v>
      </c>
      <c r="U7287" s="128" t="s">
        <v>38196</v>
      </c>
      <c r="V7287" s="109" t="s">
        <v>807</v>
      </c>
      <c r="W7287" s="107"/>
      <c r="X7287" s="113"/>
    </row>
    <row r="7288" spans="1:24" ht="12.95" customHeight="1" x14ac:dyDescent="0.2">
      <c r="A7288" s="128">
        <v>2019</v>
      </c>
      <c r="B7288" s="128" t="s">
        <v>7318</v>
      </c>
      <c r="C7288" s="128" t="s">
        <v>38192</v>
      </c>
      <c r="D7288" s="111" t="s">
        <v>2961</v>
      </c>
      <c r="E7288" s="102" t="s">
        <v>18573</v>
      </c>
      <c r="F7288" s="123" t="s">
        <v>10085</v>
      </c>
      <c r="G7288" s="105">
        <v>15639</v>
      </c>
      <c r="H7288" s="102" t="s">
        <v>10103</v>
      </c>
      <c r="I7288" s="102" t="s">
        <v>11819</v>
      </c>
      <c r="J7288" s="102" t="s">
        <v>3710</v>
      </c>
      <c r="K7288" s="102"/>
      <c r="L7288" s="111" t="s">
        <v>38163</v>
      </c>
      <c r="M7288" s="109">
        <v>1</v>
      </c>
      <c r="N7288" s="112" t="s">
        <v>13389</v>
      </c>
      <c r="O7288" s="102" t="s">
        <v>20529</v>
      </c>
      <c r="P7288" s="39" t="s">
        <v>20529</v>
      </c>
      <c r="Q7288" s="39" t="s">
        <v>20529</v>
      </c>
      <c r="R7288" s="109"/>
      <c r="S7288" s="102"/>
      <c r="T7288" s="128" t="s">
        <v>7789</v>
      </c>
      <c r="U7288" s="128" t="s">
        <v>38196</v>
      </c>
      <c r="V7288" s="109">
        <v>7</v>
      </c>
      <c r="W7288" s="107"/>
      <c r="X7288" s="113"/>
    </row>
    <row r="7289" spans="1:24" ht="12.95" customHeight="1" x14ac:dyDescent="0.2">
      <c r="A7289" s="128">
        <v>2019</v>
      </c>
      <c r="B7289" s="128" t="s">
        <v>7318</v>
      </c>
      <c r="C7289" s="128" t="s">
        <v>38192</v>
      </c>
      <c r="D7289" s="128" t="s">
        <v>38138</v>
      </c>
      <c r="E7289" s="128" t="s">
        <v>38131</v>
      </c>
      <c r="F7289" s="275" t="s">
        <v>10085</v>
      </c>
      <c r="G7289" s="142">
        <v>15637</v>
      </c>
      <c r="H7289" s="128" t="s">
        <v>10103</v>
      </c>
      <c r="I7289" s="128" t="s">
        <v>11819</v>
      </c>
      <c r="J7289" s="128" t="s">
        <v>38164</v>
      </c>
      <c r="K7289" s="140"/>
      <c r="L7289" s="143"/>
      <c r="M7289" s="145">
        <v>1</v>
      </c>
      <c r="N7289" s="153" t="s">
        <v>38213</v>
      </c>
      <c r="O7289" s="128" t="s">
        <v>3620</v>
      </c>
      <c r="P7289" s="128" t="s">
        <v>162</v>
      </c>
      <c r="Q7289" s="128" t="s">
        <v>38214</v>
      </c>
      <c r="R7289" s="145"/>
      <c r="S7289" s="128" t="s">
        <v>8315</v>
      </c>
      <c r="T7289" s="128" t="s">
        <v>7789</v>
      </c>
      <c r="U7289" s="128" t="s">
        <v>38215</v>
      </c>
      <c r="V7289" s="145">
        <v>6.5</v>
      </c>
      <c r="W7289" s="130"/>
      <c r="X7289" s="113"/>
    </row>
    <row r="7290" spans="1:24" ht="12.95" customHeight="1" x14ac:dyDescent="0.2">
      <c r="A7290" s="128">
        <v>2019</v>
      </c>
      <c r="B7290" s="128" t="s">
        <v>7318</v>
      </c>
      <c r="C7290" s="128" t="s">
        <v>38192</v>
      </c>
      <c r="D7290" s="128" t="s">
        <v>38139</v>
      </c>
      <c r="E7290" s="128" t="s">
        <v>38132</v>
      </c>
      <c r="F7290" s="275" t="s">
        <v>10085</v>
      </c>
      <c r="G7290" s="142">
        <v>15637</v>
      </c>
      <c r="H7290" s="128" t="s">
        <v>10103</v>
      </c>
      <c r="I7290" s="128" t="s">
        <v>11819</v>
      </c>
      <c r="J7290" s="128" t="s">
        <v>38164</v>
      </c>
      <c r="K7290" s="140"/>
      <c r="L7290" s="143"/>
      <c r="M7290" s="145">
        <v>1</v>
      </c>
      <c r="N7290" s="153" t="s">
        <v>38213</v>
      </c>
      <c r="O7290" s="128" t="s">
        <v>9160</v>
      </c>
      <c r="P7290" s="128" t="s">
        <v>15889</v>
      </c>
      <c r="Q7290" s="128" t="s">
        <v>35790</v>
      </c>
      <c r="R7290" s="145"/>
      <c r="S7290" s="128" t="s">
        <v>8315</v>
      </c>
      <c r="T7290" s="128" t="s">
        <v>7789</v>
      </c>
      <c r="U7290" s="128" t="s">
        <v>38216</v>
      </c>
      <c r="V7290" s="145">
        <v>6.5</v>
      </c>
      <c r="W7290" s="130"/>
      <c r="X7290" s="113"/>
    </row>
    <row r="7291" spans="1:24" ht="12.95" customHeight="1" x14ac:dyDescent="0.2">
      <c r="A7291" s="128">
        <v>2019</v>
      </c>
      <c r="B7291" s="128" t="s">
        <v>7318</v>
      </c>
      <c r="C7291" s="128" t="s">
        <v>38192</v>
      </c>
      <c r="D7291" s="128" t="s">
        <v>38140</v>
      </c>
      <c r="E7291" s="128" t="s">
        <v>38133</v>
      </c>
      <c r="F7291" s="275" t="s">
        <v>10085</v>
      </c>
      <c r="G7291" s="105">
        <v>15639</v>
      </c>
      <c r="H7291" s="128" t="s">
        <v>11819</v>
      </c>
      <c r="I7291" s="128" t="s">
        <v>10103</v>
      </c>
      <c r="J7291" s="128" t="s">
        <v>38164</v>
      </c>
      <c r="K7291" s="140"/>
      <c r="L7291" s="143"/>
      <c r="M7291" s="145">
        <v>1</v>
      </c>
      <c r="N7291" s="153" t="s">
        <v>38213</v>
      </c>
      <c r="O7291" s="128"/>
      <c r="P7291" s="128"/>
      <c r="Q7291" s="128" t="s">
        <v>16527</v>
      </c>
      <c r="R7291" s="145"/>
      <c r="S7291" s="128"/>
      <c r="T7291" s="128" t="s">
        <v>7789</v>
      </c>
      <c r="U7291" s="128" t="s">
        <v>38196</v>
      </c>
      <c r="V7291" s="145">
        <v>5.5</v>
      </c>
      <c r="W7291" s="130"/>
      <c r="X7291" s="113"/>
    </row>
    <row r="7292" spans="1:24" ht="12.95" customHeight="1" x14ac:dyDescent="0.2">
      <c r="A7292" s="128">
        <v>2019</v>
      </c>
      <c r="B7292" s="128" t="s">
        <v>7318</v>
      </c>
      <c r="C7292" s="128" t="s">
        <v>38192</v>
      </c>
      <c r="D7292" s="128" t="s">
        <v>38141</v>
      </c>
      <c r="E7292" s="128" t="s">
        <v>38134</v>
      </c>
      <c r="F7292" s="275" t="s">
        <v>10085</v>
      </c>
      <c r="G7292" s="142">
        <v>15656</v>
      </c>
      <c r="H7292" s="128" t="s">
        <v>10103</v>
      </c>
      <c r="I7292" s="128" t="s">
        <v>11819</v>
      </c>
      <c r="J7292" s="128" t="s">
        <v>38164</v>
      </c>
      <c r="K7292" s="140"/>
      <c r="L7292" s="143"/>
      <c r="M7292" s="145">
        <v>1</v>
      </c>
      <c r="N7292" s="153" t="s">
        <v>38213</v>
      </c>
      <c r="O7292" s="128"/>
      <c r="P7292" s="128" t="s">
        <v>16499</v>
      </c>
      <c r="Q7292" s="128" t="s">
        <v>16877</v>
      </c>
      <c r="R7292" s="145"/>
      <c r="S7292" s="128"/>
      <c r="T7292" s="128" t="s">
        <v>7789</v>
      </c>
      <c r="U7292" s="128" t="s">
        <v>38196</v>
      </c>
      <c r="V7292" s="145">
        <v>7.5</v>
      </c>
      <c r="W7292" s="130"/>
      <c r="X7292" s="113"/>
    </row>
    <row r="7293" spans="1:24" ht="12.95" customHeight="1" x14ac:dyDescent="0.2">
      <c r="A7293" s="128">
        <v>2019</v>
      </c>
      <c r="B7293" s="128" t="s">
        <v>7318</v>
      </c>
      <c r="C7293" s="128" t="s">
        <v>38192</v>
      </c>
      <c r="D7293" s="128" t="s">
        <v>38142</v>
      </c>
      <c r="E7293" s="128" t="s">
        <v>38135</v>
      </c>
      <c r="F7293" s="275" t="s">
        <v>10085</v>
      </c>
      <c r="G7293" s="142">
        <v>15656</v>
      </c>
      <c r="H7293" s="128" t="s">
        <v>10103</v>
      </c>
      <c r="I7293" s="128" t="s">
        <v>11819</v>
      </c>
      <c r="J7293" s="128" t="s">
        <v>38164</v>
      </c>
      <c r="K7293" s="140"/>
      <c r="L7293" s="143"/>
      <c r="M7293" s="145">
        <v>1</v>
      </c>
      <c r="N7293" s="144" t="s">
        <v>38213</v>
      </c>
      <c r="O7293" s="128" t="s">
        <v>19625</v>
      </c>
      <c r="P7293" s="128" t="s">
        <v>16576</v>
      </c>
      <c r="Q7293" s="128" t="s">
        <v>38217</v>
      </c>
      <c r="R7293" s="145"/>
      <c r="S7293" s="128" t="s">
        <v>11080</v>
      </c>
      <c r="T7293" s="128" t="s">
        <v>7789</v>
      </c>
      <c r="U7293" s="128" t="s">
        <v>38218</v>
      </c>
      <c r="V7293" s="145">
        <v>21</v>
      </c>
      <c r="W7293" s="130"/>
      <c r="X7293" s="113"/>
    </row>
    <row r="7294" spans="1:24" ht="12.95" customHeight="1" x14ac:dyDescent="0.2">
      <c r="A7294" s="128">
        <v>2019</v>
      </c>
      <c r="B7294" s="128" t="s">
        <v>7318</v>
      </c>
      <c r="C7294" s="128" t="s">
        <v>38192</v>
      </c>
      <c r="D7294" s="128" t="s">
        <v>38143</v>
      </c>
      <c r="E7294" s="128" t="s">
        <v>38136</v>
      </c>
      <c r="F7294" s="275" t="s">
        <v>10085</v>
      </c>
      <c r="G7294" s="142">
        <v>15690</v>
      </c>
      <c r="H7294" s="128" t="s">
        <v>11819</v>
      </c>
      <c r="I7294" s="128" t="s">
        <v>10103</v>
      </c>
      <c r="J7294" s="128" t="s">
        <v>38164</v>
      </c>
      <c r="K7294" s="140"/>
      <c r="L7294" s="143"/>
      <c r="M7294" s="145">
        <v>1</v>
      </c>
      <c r="N7294" s="153" t="s">
        <v>38213</v>
      </c>
      <c r="O7294" s="128"/>
      <c r="P7294" s="128" t="s">
        <v>162</v>
      </c>
      <c r="Q7294" s="128" t="s">
        <v>20830</v>
      </c>
      <c r="R7294" s="145"/>
      <c r="S7294" s="128" t="s">
        <v>8315</v>
      </c>
      <c r="T7294" s="128" t="s">
        <v>7789</v>
      </c>
      <c r="U7294" s="128" t="s">
        <v>38219</v>
      </c>
      <c r="V7294" s="145">
        <v>5.5</v>
      </c>
      <c r="W7294" s="130"/>
      <c r="X7294" s="113"/>
    </row>
    <row r="7295" spans="1:24" ht="12.95" customHeight="1" x14ac:dyDescent="0.2">
      <c r="A7295" s="128">
        <v>2019</v>
      </c>
      <c r="B7295" s="128" t="s">
        <v>7318</v>
      </c>
      <c r="C7295" s="128" t="s">
        <v>38192</v>
      </c>
      <c r="D7295" s="128" t="s">
        <v>38144</v>
      </c>
      <c r="E7295" s="128" t="s">
        <v>38137</v>
      </c>
      <c r="F7295" s="275" t="s">
        <v>10085</v>
      </c>
      <c r="G7295" s="142">
        <v>15701</v>
      </c>
      <c r="H7295" s="128" t="s">
        <v>11819</v>
      </c>
      <c r="I7295" s="128" t="s">
        <v>10103</v>
      </c>
      <c r="J7295" s="128" t="s">
        <v>38164</v>
      </c>
      <c r="K7295" s="140"/>
      <c r="L7295" s="143"/>
      <c r="M7295" s="145">
        <v>1</v>
      </c>
      <c r="N7295" s="153" t="s">
        <v>38213</v>
      </c>
      <c r="O7295" s="128"/>
      <c r="P7295" s="128" t="s">
        <v>9160</v>
      </c>
      <c r="Q7295" s="128" t="s">
        <v>20784</v>
      </c>
      <c r="R7295" s="145"/>
      <c r="S7295" s="128"/>
      <c r="T7295" s="128" t="s">
        <v>7789</v>
      </c>
      <c r="U7295" s="128" t="s">
        <v>38220</v>
      </c>
      <c r="V7295" s="145">
        <v>6.5</v>
      </c>
      <c r="W7295" s="130"/>
      <c r="X7295" s="113"/>
    </row>
    <row r="7296" spans="1:24" ht="12.95" customHeight="1" x14ac:dyDescent="0.2">
      <c r="A7296" s="128">
        <v>2019</v>
      </c>
      <c r="B7296" s="128" t="s">
        <v>7318</v>
      </c>
      <c r="C7296" s="128" t="s">
        <v>38192</v>
      </c>
      <c r="D7296" s="111" t="s">
        <v>9007</v>
      </c>
      <c r="E7296" s="102" t="s">
        <v>10296</v>
      </c>
      <c r="F7296" s="123" t="s">
        <v>10085</v>
      </c>
      <c r="G7296" s="105">
        <v>15631</v>
      </c>
      <c r="H7296" s="102" t="s">
        <v>10103</v>
      </c>
      <c r="I7296" s="102" t="s">
        <v>11819</v>
      </c>
      <c r="J7296" s="102" t="s">
        <v>3710</v>
      </c>
      <c r="K7296" s="102"/>
      <c r="L7296" s="111" t="s">
        <v>38147</v>
      </c>
      <c r="M7296" s="107">
        <v>1</v>
      </c>
      <c r="N7296" s="108" t="s">
        <v>13389</v>
      </c>
      <c r="O7296" s="102" t="s">
        <v>10189</v>
      </c>
      <c r="P7296" s="39" t="s">
        <v>162</v>
      </c>
      <c r="Q7296" s="39" t="s">
        <v>38373</v>
      </c>
      <c r="R7296" s="109"/>
      <c r="S7296" s="102" t="s">
        <v>11080</v>
      </c>
      <c r="T7296" s="102" t="s">
        <v>7789</v>
      </c>
      <c r="U7296" s="102" t="s">
        <v>38194</v>
      </c>
      <c r="V7296" s="109">
        <v>8</v>
      </c>
      <c r="W7296" s="107"/>
      <c r="X7296" s="113"/>
    </row>
    <row r="7297" spans="1:24" ht="12.95" customHeight="1" x14ac:dyDescent="0.2">
      <c r="A7297" s="128">
        <v>2019</v>
      </c>
      <c r="B7297" s="128" t="s">
        <v>7318</v>
      </c>
      <c r="C7297" s="128" t="s">
        <v>38192</v>
      </c>
      <c r="D7297" s="111" t="s">
        <v>11118</v>
      </c>
      <c r="E7297" s="102" t="s">
        <v>5418</v>
      </c>
      <c r="F7297" s="123" t="s">
        <v>10085</v>
      </c>
      <c r="G7297" s="105">
        <v>15636</v>
      </c>
      <c r="H7297" s="102" t="s">
        <v>10103</v>
      </c>
      <c r="I7297" s="102" t="s">
        <v>11819</v>
      </c>
      <c r="J7297" s="102" t="s">
        <v>3710</v>
      </c>
      <c r="K7297" s="102"/>
      <c r="L7297" s="111" t="s">
        <v>38148</v>
      </c>
      <c r="M7297" s="107">
        <v>1</v>
      </c>
      <c r="N7297" s="108" t="s">
        <v>13389</v>
      </c>
      <c r="O7297" s="102" t="s">
        <v>10189</v>
      </c>
      <c r="P7297" s="39" t="s">
        <v>9125</v>
      </c>
      <c r="Q7297" s="39" t="s">
        <v>20823</v>
      </c>
      <c r="R7297" s="109"/>
      <c r="S7297" s="102"/>
      <c r="T7297" s="102" t="s">
        <v>7789</v>
      </c>
      <c r="U7297" s="102" t="s">
        <v>38195</v>
      </c>
      <c r="V7297" s="109">
        <v>6.5</v>
      </c>
      <c r="W7297" s="107"/>
      <c r="X7297" s="113"/>
    </row>
    <row r="7298" spans="1:24" ht="12.95" customHeight="1" x14ac:dyDescent="0.2">
      <c r="A7298" s="128">
        <v>2019</v>
      </c>
      <c r="B7298" s="128" t="s">
        <v>7318</v>
      </c>
      <c r="C7298" s="128" t="s">
        <v>38192</v>
      </c>
      <c r="D7298" s="111" t="s">
        <v>9621</v>
      </c>
      <c r="E7298" s="102" t="s">
        <v>6650</v>
      </c>
      <c r="F7298" s="123" t="s">
        <v>10085</v>
      </c>
      <c r="G7298" s="105">
        <v>15639</v>
      </c>
      <c r="H7298" s="102" t="s">
        <v>10103</v>
      </c>
      <c r="I7298" s="102" t="s">
        <v>11819</v>
      </c>
      <c r="J7298" s="102" t="s">
        <v>14572</v>
      </c>
      <c r="K7298" s="102"/>
      <c r="L7298" s="111" t="s">
        <v>38149</v>
      </c>
      <c r="M7298" s="107">
        <v>1</v>
      </c>
      <c r="N7298" s="108" t="s">
        <v>13389</v>
      </c>
      <c r="O7298" s="102"/>
      <c r="P7298" s="39" t="s">
        <v>9125</v>
      </c>
      <c r="Q7298" s="39" t="s">
        <v>19486</v>
      </c>
      <c r="R7298" s="109"/>
      <c r="S7298" s="102"/>
      <c r="T7298" s="102" t="s">
        <v>7789</v>
      </c>
      <c r="U7298" s="102" t="s">
        <v>38196</v>
      </c>
      <c r="V7298" s="109">
        <v>6</v>
      </c>
      <c r="W7298" s="107"/>
      <c r="X7298" s="113"/>
    </row>
    <row r="7299" spans="1:24" ht="12.95" customHeight="1" x14ac:dyDescent="0.2">
      <c r="A7299" s="128">
        <v>2019</v>
      </c>
      <c r="B7299" s="128" t="s">
        <v>7318</v>
      </c>
      <c r="C7299" s="128" t="s">
        <v>38192</v>
      </c>
      <c r="D7299" s="111" t="s">
        <v>4367</v>
      </c>
      <c r="E7299" s="102" t="s">
        <v>14573</v>
      </c>
      <c r="F7299" s="123" t="s">
        <v>10085</v>
      </c>
      <c r="G7299" s="105">
        <v>15640</v>
      </c>
      <c r="H7299" s="102" t="s">
        <v>11819</v>
      </c>
      <c r="I7299" s="102" t="s">
        <v>10103</v>
      </c>
      <c r="J7299" s="102" t="s">
        <v>12583</v>
      </c>
      <c r="K7299" s="102"/>
      <c r="L7299" s="111" t="s">
        <v>38150</v>
      </c>
      <c r="M7299" s="107">
        <v>1</v>
      </c>
      <c r="N7299" s="108" t="s">
        <v>13389</v>
      </c>
      <c r="O7299" s="102"/>
      <c r="P7299" s="39"/>
      <c r="Q7299" s="39" t="s">
        <v>16687</v>
      </c>
      <c r="R7299" s="109"/>
      <c r="S7299" s="102"/>
      <c r="T7299" s="102" t="s">
        <v>7789</v>
      </c>
      <c r="U7299" s="102" t="s">
        <v>38197</v>
      </c>
      <c r="V7299" s="109">
        <v>6.5</v>
      </c>
      <c r="W7299" s="107"/>
      <c r="X7299" s="113"/>
    </row>
    <row r="7300" spans="1:24" ht="12.95" customHeight="1" x14ac:dyDescent="0.2">
      <c r="A7300" s="128">
        <v>2019</v>
      </c>
      <c r="B7300" s="128" t="s">
        <v>7318</v>
      </c>
      <c r="C7300" s="128" t="s">
        <v>38192</v>
      </c>
      <c r="D7300" s="111" t="s">
        <v>1034</v>
      </c>
      <c r="E7300" s="102" t="s">
        <v>1033</v>
      </c>
      <c r="F7300" s="123" t="s">
        <v>10085</v>
      </c>
      <c r="G7300" s="105">
        <v>15656</v>
      </c>
      <c r="H7300" s="102" t="s">
        <v>10103</v>
      </c>
      <c r="I7300" s="102" t="s">
        <v>11819</v>
      </c>
      <c r="J7300" s="102" t="s">
        <v>3710</v>
      </c>
      <c r="K7300" s="102"/>
      <c r="L7300" s="111" t="s">
        <v>38151</v>
      </c>
      <c r="M7300" s="107">
        <v>1</v>
      </c>
      <c r="N7300" s="112" t="s">
        <v>13389</v>
      </c>
      <c r="O7300" s="102" t="s">
        <v>20825</v>
      </c>
      <c r="P7300" s="39" t="s">
        <v>20826</v>
      </c>
      <c r="Q7300" s="39" t="s">
        <v>20827</v>
      </c>
      <c r="R7300" s="109"/>
      <c r="S7300" s="102" t="s">
        <v>11080</v>
      </c>
      <c r="T7300" s="102" t="s">
        <v>7789</v>
      </c>
      <c r="U7300" s="102" t="s">
        <v>38198</v>
      </c>
      <c r="V7300" s="109">
        <v>21</v>
      </c>
      <c r="W7300" s="107"/>
      <c r="X7300" s="113"/>
    </row>
    <row r="7301" spans="1:24" ht="12.95" customHeight="1" x14ac:dyDescent="0.2">
      <c r="A7301" s="128">
        <v>2019</v>
      </c>
      <c r="B7301" s="128" t="s">
        <v>7318</v>
      </c>
      <c r="C7301" s="128" t="s">
        <v>38192</v>
      </c>
      <c r="D7301" s="111" t="s">
        <v>2540</v>
      </c>
      <c r="E7301" s="102" t="s">
        <v>12427</v>
      </c>
      <c r="F7301" s="123" t="s">
        <v>10085</v>
      </c>
      <c r="G7301" s="105">
        <v>15660</v>
      </c>
      <c r="H7301" s="102" t="s">
        <v>10103</v>
      </c>
      <c r="I7301" s="102" t="s">
        <v>11819</v>
      </c>
      <c r="J7301" s="102" t="s">
        <v>5980</v>
      </c>
      <c r="K7301" s="102"/>
      <c r="L7301" s="111" t="s">
        <v>38152</v>
      </c>
      <c r="M7301" s="107">
        <v>1</v>
      </c>
      <c r="N7301" s="108" t="s">
        <v>13389</v>
      </c>
      <c r="O7301" s="102"/>
      <c r="P7301" s="39"/>
      <c r="Q7301" s="39" t="s">
        <v>19527</v>
      </c>
      <c r="R7301" s="109"/>
      <c r="S7301" s="102"/>
      <c r="T7301" s="102" t="s">
        <v>7789</v>
      </c>
      <c r="U7301" s="102" t="s">
        <v>38199</v>
      </c>
      <c r="V7301" s="109">
        <v>6.5</v>
      </c>
      <c r="W7301" s="107"/>
      <c r="X7301" s="113"/>
    </row>
    <row r="7302" spans="1:24" ht="12.95" customHeight="1" x14ac:dyDescent="0.2">
      <c r="A7302" s="128">
        <v>2019</v>
      </c>
      <c r="B7302" s="128" t="s">
        <v>7318</v>
      </c>
      <c r="C7302" s="128" t="s">
        <v>38192</v>
      </c>
      <c r="D7302" s="111" t="s">
        <v>382</v>
      </c>
      <c r="E7302" s="102" t="s">
        <v>381</v>
      </c>
      <c r="F7302" s="123" t="s">
        <v>10085</v>
      </c>
      <c r="G7302" s="105">
        <v>15680</v>
      </c>
      <c r="H7302" s="102" t="s">
        <v>11819</v>
      </c>
      <c r="I7302" s="102" t="s">
        <v>10103</v>
      </c>
      <c r="J7302" s="102" t="s">
        <v>12583</v>
      </c>
      <c r="K7302" s="102"/>
      <c r="L7302" s="111" t="s">
        <v>38153</v>
      </c>
      <c r="M7302" s="107">
        <v>1</v>
      </c>
      <c r="N7302" s="108" t="s">
        <v>13389</v>
      </c>
      <c r="O7302" s="102"/>
      <c r="P7302" s="39"/>
      <c r="Q7302" s="39" t="s">
        <v>20830</v>
      </c>
      <c r="R7302" s="109" t="s">
        <v>7035</v>
      </c>
      <c r="S7302" s="102"/>
      <c r="T7302" s="102" t="s">
        <v>7789</v>
      </c>
      <c r="U7302" s="102" t="s">
        <v>38200</v>
      </c>
      <c r="V7302" s="109">
        <v>6</v>
      </c>
      <c r="W7302" s="107"/>
      <c r="X7302" s="113"/>
    </row>
    <row r="7303" spans="1:24" ht="12.95" customHeight="1" x14ac:dyDescent="0.2">
      <c r="A7303" s="128">
        <v>2019</v>
      </c>
      <c r="B7303" s="128" t="s">
        <v>7318</v>
      </c>
      <c r="C7303" s="128" t="s">
        <v>38192</v>
      </c>
      <c r="D7303" s="111" t="s">
        <v>402</v>
      </c>
      <c r="E7303" s="115" t="s">
        <v>1012</v>
      </c>
      <c r="F7303" s="123" t="s">
        <v>10085</v>
      </c>
      <c r="G7303" s="105">
        <v>15641</v>
      </c>
      <c r="H7303" s="102" t="s">
        <v>10103</v>
      </c>
      <c r="I7303" s="102" t="s">
        <v>11819</v>
      </c>
      <c r="J7303" s="102" t="s">
        <v>11564</v>
      </c>
      <c r="K7303" s="102"/>
      <c r="L7303" s="111" t="s">
        <v>38154</v>
      </c>
      <c r="M7303" s="107">
        <v>1</v>
      </c>
      <c r="N7303" s="108" t="s">
        <v>13389</v>
      </c>
      <c r="O7303" s="102"/>
      <c r="P7303" s="102" t="s">
        <v>162</v>
      </c>
      <c r="Q7303" s="102" t="s">
        <v>21154</v>
      </c>
      <c r="R7303" s="109"/>
      <c r="S7303" s="102" t="s">
        <v>8315</v>
      </c>
      <c r="T7303" s="102" t="s">
        <v>7789</v>
      </c>
      <c r="U7303" s="102" t="s">
        <v>38201</v>
      </c>
      <c r="V7303" s="109">
        <v>9.5</v>
      </c>
      <c r="W7303" s="107"/>
      <c r="X7303" s="113"/>
    </row>
    <row r="7304" spans="1:24" ht="12.95" customHeight="1" x14ac:dyDescent="0.2">
      <c r="A7304" s="128">
        <v>2019</v>
      </c>
      <c r="B7304" s="128" t="s">
        <v>7318</v>
      </c>
      <c r="C7304" s="128" t="s">
        <v>38192</v>
      </c>
      <c r="D7304" s="111" t="s">
        <v>79</v>
      </c>
      <c r="E7304" s="115" t="s">
        <v>38193</v>
      </c>
      <c r="F7304" s="123" t="s">
        <v>10085</v>
      </c>
      <c r="G7304" s="105">
        <v>15645</v>
      </c>
      <c r="H7304" s="102" t="s">
        <v>11819</v>
      </c>
      <c r="I7304" s="102" t="s">
        <v>10103</v>
      </c>
      <c r="J7304" s="102" t="s">
        <v>5980</v>
      </c>
      <c r="K7304" s="102"/>
      <c r="L7304" s="111" t="s">
        <v>38145</v>
      </c>
      <c r="M7304" s="107">
        <v>1</v>
      </c>
      <c r="N7304" s="108" t="s">
        <v>13389</v>
      </c>
      <c r="O7304" s="102"/>
      <c r="P7304" s="102"/>
      <c r="Q7304" s="102" t="s">
        <v>19239</v>
      </c>
      <c r="R7304" s="109"/>
      <c r="S7304" s="102" t="s">
        <v>8315</v>
      </c>
      <c r="T7304" s="102" t="s">
        <v>7789</v>
      </c>
      <c r="U7304" s="102" t="s">
        <v>38207</v>
      </c>
      <c r="V7304" s="109">
        <v>6.5</v>
      </c>
      <c r="W7304" s="107"/>
      <c r="X7304" s="113"/>
    </row>
    <row r="7305" spans="1:24" ht="12.95" customHeight="1" x14ac:dyDescent="0.2">
      <c r="A7305" s="128">
        <v>2019</v>
      </c>
      <c r="B7305" s="128" t="s">
        <v>7318</v>
      </c>
      <c r="C7305" s="128" t="s">
        <v>38192</v>
      </c>
      <c r="D7305" s="111" t="s">
        <v>5501</v>
      </c>
      <c r="E7305" s="115" t="s">
        <v>38206</v>
      </c>
      <c r="F7305" s="123" t="s">
        <v>10085</v>
      </c>
      <c r="G7305" s="105">
        <v>15654</v>
      </c>
      <c r="H7305" s="102" t="s">
        <v>10103</v>
      </c>
      <c r="I7305" s="102" t="s">
        <v>11819</v>
      </c>
      <c r="J7305" s="102" t="s">
        <v>12583</v>
      </c>
      <c r="K7305" s="102"/>
      <c r="L7305" s="111" t="s">
        <v>38155</v>
      </c>
      <c r="M7305" s="107">
        <v>1</v>
      </c>
      <c r="N7305" s="108" t="s">
        <v>13389</v>
      </c>
      <c r="O7305" s="102"/>
      <c r="P7305" s="102"/>
      <c r="Q7305" s="102" t="s">
        <v>16674</v>
      </c>
      <c r="R7305" s="109"/>
      <c r="S7305" s="102"/>
      <c r="T7305" s="102" t="s">
        <v>7789</v>
      </c>
      <c r="U7305" s="102" t="s">
        <v>38202</v>
      </c>
      <c r="V7305" s="109">
        <v>8.5</v>
      </c>
      <c r="W7305" s="107"/>
      <c r="X7305" s="113"/>
    </row>
    <row r="7306" spans="1:24" ht="12.95" customHeight="1" x14ac:dyDescent="0.2">
      <c r="A7306" s="128">
        <v>2019</v>
      </c>
      <c r="B7306" s="128" t="s">
        <v>7318</v>
      </c>
      <c r="C7306" s="128" t="s">
        <v>38192</v>
      </c>
      <c r="D7306" s="111" t="s">
        <v>9141</v>
      </c>
      <c r="E7306" s="102" t="s">
        <v>38208</v>
      </c>
      <c r="F7306" s="123" t="s">
        <v>10085</v>
      </c>
      <c r="G7306" s="105">
        <v>15642</v>
      </c>
      <c r="H7306" s="102" t="s">
        <v>11819</v>
      </c>
      <c r="I7306" s="102" t="s">
        <v>10103</v>
      </c>
      <c r="J7306" s="115" t="s">
        <v>9568</v>
      </c>
      <c r="K7306" s="102"/>
      <c r="L7306" s="111" t="s">
        <v>38156</v>
      </c>
      <c r="M7306" s="109">
        <v>1</v>
      </c>
      <c r="N7306" s="108" t="s">
        <v>13389</v>
      </c>
      <c r="O7306" s="102" t="s">
        <v>17670</v>
      </c>
      <c r="P7306" s="39"/>
      <c r="Q7306" s="39" t="s">
        <v>16813</v>
      </c>
      <c r="R7306" s="109"/>
      <c r="S7306" s="102"/>
      <c r="T7306" s="102" t="s">
        <v>7789</v>
      </c>
      <c r="U7306" s="115" t="s">
        <v>38203</v>
      </c>
      <c r="V7306" s="109">
        <v>6</v>
      </c>
      <c r="W7306" s="107"/>
      <c r="X7306" s="113"/>
    </row>
    <row r="7307" spans="1:24" ht="12.95" customHeight="1" x14ac:dyDescent="0.2">
      <c r="A7307" s="128">
        <v>2019</v>
      </c>
      <c r="B7307" s="128" t="s">
        <v>7318</v>
      </c>
      <c r="C7307" s="128" t="s">
        <v>38192</v>
      </c>
      <c r="D7307" s="111" t="s">
        <v>38165</v>
      </c>
      <c r="E7307" s="102" t="s">
        <v>38210</v>
      </c>
      <c r="F7307" s="123" t="s">
        <v>10085</v>
      </c>
      <c r="G7307" s="105">
        <v>15662</v>
      </c>
      <c r="H7307" s="102" t="s">
        <v>10103</v>
      </c>
      <c r="I7307" s="102" t="s">
        <v>11819</v>
      </c>
      <c r="J7307" s="102" t="s">
        <v>7712</v>
      </c>
      <c r="K7307" s="102"/>
      <c r="L7307" s="111" t="s">
        <v>38157</v>
      </c>
      <c r="M7307" s="109">
        <v>1</v>
      </c>
      <c r="N7307" s="108" t="s">
        <v>13389</v>
      </c>
      <c r="O7307" s="102" t="s">
        <v>9160</v>
      </c>
      <c r="P7307" s="39" t="s">
        <v>9125</v>
      </c>
      <c r="Q7307" s="39" t="s">
        <v>20507</v>
      </c>
      <c r="R7307" s="109"/>
      <c r="S7307" s="102" t="s">
        <v>9435</v>
      </c>
      <c r="T7307" s="102" t="s">
        <v>7789</v>
      </c>
      <c r="U7307" s="102" t="s">
        <v>38204</v>
      </c>
      <c r="V7307" s="109">
        <v>7</v>
      </c>
      <c r="W7307" s="107"/>
      <c r="X7307" s="113"/>
    </row>
    <row r="7308" spans="1:24" ht="12.95" customHeight="1" x14ac:dyDescent="0.2">
      <c r="A7308" s="128">
        <v>2019</v>
      </c>
      <c r="B7308" s="128" t="s">
        <v>7318</v>
      </c>
      <c r="C7308" s="128" t="s">
        <v>38192</v>
      </c>
      <c r="D7308" s="111" t="s">
        <v>14977</v>
      </c>
      <c r="E7308" s="102" t="s">
        <v>38211</v>
      </c>
      <c r="F7308" s="123" t="s">
        <v>10085</v>
      </c>
      <c r="G7308" s="105">
        <v>15656</v>
      </c>
      <c r="H7308" s="102" t="s">
        <v>10103</v>
      </c>
      <c r="I7308" s="102" t="s">
        <v>11819</v>
      </c>
      <c r="J7308" s="102" t="s">
        <v>14978</v>
      </c>
      <c r="K7308" s="102"/>
      <c r="L7308" s="111" t="s">
        <v>38158</v>
      </c>
      <c r="M7308" s="109">
        <v>1</v>
      </c>
      <c r="N7308" s="108" t="s">
        <v>13389</v>
      </c>
      <c r="O7308" s="102" t="s">
        <v>10189</v>
      </c>
      <c r="P7308" s="39"/>
      <c r="Q7308" s="39" t="s">
        <v>21836</v>
      </c>
      <c r="R7308" s="109"/>
      <c r="S7308" s="102" t="s">
        <v>8315</v>
      </c>
      <c r="T7308" s="102" t="s">
        <v>7789</v>
      </c>
      <c r="U7308" s="102" t="s">
        <v>38205</v>
      </c>
      <c r="V7308" s="109">
        <v>7.5</v>
      </c>
      <c r="W7308" s="107"/>
      <c r="X7308" s="113"/>
    </row>
    <row r="7309" spans="1:24" ht="12.95" customHeight="1" x14ac:dyDescent="0.2">
      <c r="A7309" s="128">
        <v>2019</v>
      </c>
      <c r="B7309" s="128" t="s">
        <v>7318</v>
      </c>
      <c r="C7309" s="128" t="s">
        <v>38192</v>
      </c>
      <c r="D7309" s="111" t="s">
        <v>20082</v>
      </c>
      <c r="E7309" s="102" t="s">
        <v>38212</v>
      </c>
      <c r="F7309" s="123" t="s">
        <v>10085</v>
      </c>
      <c r="G7309" s="105">
        <v>15706</v>
      </c>
      <c r="H7309" s="102" t="s">
        <v>11819</v>
      </c>
      <c r="I7309" s="102" t="s">
        <v>10103</v>
      </c>
      <c r="J7309" s="102" t="s">
        <v>7712</v>
      </c>
      <c r="K7309" s="102"/>
      <c r="L7309" s="111" t="s">
        <v>38159</v>
      </c>
      <c r="M7309" s="109">
        <v>0.25</v>
      </c>
      <c r="N7309" s="125" t="s">
        <v>13389</v>
      </c>
      <c r="O7309" s="102"/>
      <c r="P7309" s="102" t="s">
        <v>9160</v>
      </c>
      <c r="Q7309" s="102" t="s">
        <v>16866</v>
      </c>
      <c r="R7309" s="109"/>
      <c r="S7309" s="102"/>
      <c r="T7309" s="102" t="s">
        <v>7789</v>
      </c>
      <c r="U7309" s="102" t="s">
        <v>38209</v>
      </c>
      <c r="V7309" s="109">
        <v>6</v>
      </c>
      <c r="W7309" s="107"/>
      <c r="X7309" s="113"/>
    </row>
    <row r="7310" spans="1:24" ht="12.95" customHeight="1" x14ac:dyDescent="0.2">
      <c r="A7310" s="102">
        <v>2001</v>
      </c>
      <c r="B7310" s="102" t="s">
        <v>7318</v>
      </c>
      <c r="C7310" s="103" t="s">
        <v>11153</v>
      </c>
      <c r="D7310" s="102" t="s">
        <v>12414</v>
      </c>
      <c r="E7310" s="102" t="s">
        <v>12413</v>
      </c>
      <c r="F7310" s="102" t="s">
        <v>14834</v>
      </c>
      <c r="G7310" s="105">
        <v>15572</v>
      </c>
      <c r="H7310" s="102" t="s">
        <v>2625</v>
      </c>
      <c r="I7310" s="102" t="s">
        <v>15082</v>
      </c>
      <c r="J7310" s="102" t="s">
        <v>9354</v>
      </c>
      <c r="K7310" s="115"/>
      <c r="L7310" s="111"/>
      <c r="M7310" s="109">
        <v>1.5</v>
      </c>
      <c r="N7310" s="108" t="s">
        <v>32894</v>
      </c>
      <c r="O7310" s="102"/>
      <c r="P7310" s="39"/>
      <c r="Q7310" s="39" t="s">
        <v>17297</v>
      </c>
      <c r="R7310" s="109"/>
      <c r="S7310" s="102"/>
      <c r="T7310" s="102" t="s">
        <v>20545</v>
      </c>
      <c r="U7310" s="102" t="s">
        <v>28521</v>
      </c>
      <c r="V7310" s="109">
        <v>7</v>
      </c>
      <c r="W7310" s="107"/>
      <c r="X7310" s="113"/>
    </row>
    <row r="7311" spans="1:24" ht="12.95" customHeight="1" x14ac:dyDescent="0.2">
      <c r="A7311" s="102">
        <v>2001</v>
      </c>
      <c r="B7311" s="102" t="s">
        <v>7318</v>
      </c>
      <c r="C7311" s="102" t="s">
        <v>11153</v>
      </c>
      <c r="D7311" s="102" t="s">
        <v>12862</v>
      </c>
      <c r="E7311" s="102" t="s">
        <v>5630</v>
      </c>
      <c r="F7311" s="102" t="s">
        <v>14834</v>
      </c>
      <c r="G7311" s="105">
        <v>15574</v>
      </c>
      <c r="H7311" s="102" t="s">
        <v>2625</v>
      </c>
      <c r="I7311" s="102" t="s">
        <v>15082</v>
      </c>
      <c r="J7311" s="102" t="s">
        <v>9355</v>
      </c>
      <c r="K7311" s="102"/>
      <c r="L7311" s="111"/>
      <c r="M7311" s="109">
        <v>2</v>
      </c>
      <c r="N7311" s="112" t="s">
        <v>16871</v>
      </c>
      <c r="O7311" s="102" t="s">
        <v>12252</v>
      </c>
      <c r="P7311" s="39" t="s">
        <v>9125</v>
      </c>
      <c r="Q7311" s="39" t="s">
        <v>20507</v>
      </c>
      <c r="R7311" s="109"/>
      <c r="S7311" s="102"/>
      <c r="T7311" s="102" t="s">
        <v>20545</v>
      </c>
      <c r="U7311" s="102" t="s">
        <v>28525</v>
      </c>
      <c r="V7311" s="109">
        <v>8</v>
      </c>
      <c r="W7311" s="107"/>
      <c r="X7311" s="113"/>
    </row>
    <row r="7312" spans="1:24" ht="12.95" customHeight="1" x14ac:dyDescent="0.2">
      <c r="A7312" s="102">
        <v>2001</v>
      </c>
      <c r="B7312" s="102" t="s">
        <v>7318</v>
      </c>
      <c r="C7312" s="102" t="s">
        <v>11153</v>
      </c>
      <c r="D7312" s="111" t="s">
        <v>377</v>
      </c>
      <c r="E7312" s="102" t="s">
        <v>688</v>
      </c>
      <c r="F7312" s="102" t="s">
        <v>14834</v>
      </c>
      <c r="G7312" s="105">
        <v>15592</v>
      </c>
      <c r="H7312" s="102" t="s">
        <v>2625</v>
      </c>
      <c r="I7312" s="102" t="s">
        <v>15082</v>
      </c>
      <c r="J7312" s="102" t="s">
        <v>9356</v>
      </c>
      <c r="K7312" s="115"/>
      <c r="L7312" s="111" t="s">
        <v>5742</v>
      </c>
      <c r="M7312" s="109">
        <v>3</v>
      </c>
      <c r="N7312" s="112" t="s">
        <v>16094</v>
      </c>
      <c r="O7312" s="102"/>
      <c r="P7312" s="39" t="s">
        <v>13301</v>
      </c>
      <c r="Q7312" s="39" t="s">
        <v>16641</v>
      </c>
      <c r="R7312" s="109"/>
      <c r="S7312" s="102"/>
      <c r="T7312" s="102" t="s">
        <v>20545</v>
      </c>
      <c r="U7312" s="102" t="s">
        <v>28526</v>
      </c>
      <c r="V7312" s="109">
        <v>8.5</v>
      </c>
      <c r="W7312" s="107"/>
      <c r="X7312" s="113"/>
    </row>
    <row r="7313" spans="1:24" ht="12.95" customHeight="1" x14ac:dyDescent="0.2">
      <c r="A7313" s="102">
        <v>2001</v>
      </c>
      <c r="B7313" s="102" t="s">
        <v>7318</v>
      </c>
      <c r="C7313" s="102" t="s">
        <v>11153</v>
      </c>
      <c r="D7313" s="102" t="s">
        <v>690</v>
      </c>
      <c r="E7313" s="102" t="s">
        <v>689</v>
      </c>
      <c r="F7313" s="123" t="s">
        <v>10085</v>
      </c>
      <c r="G7313" s="105">
        <v>15597</v>
      </c>
      <c r="H7313" s="102" t="s">
        <v>15082</v>
      </c>
      <c r="I7313" s="102" t="s">
        <v>2625</v>
      </c>
      <c r="J7313" s="102" t="s">
        <v>9357</v>
      </c>
      <c r="K7313" s="102"/>
      <c r="L7313" s="111"/>
      <c r="M7313" s="107">
        <v>1</v>
      </c>
      <c r="N7313" s="108" t="s">
        <v>8411</v>
      </c>
      <c r="O7313" s="102"/>
      <c r="P7313" s="39"/>
      <c r="Q7313" s="39" t="s">
        <v>20507</v>
      </c>
      <c r="R7313" s="109" t="s">
        <v>7035</v>
      </c>
      <c r="S7313" s="102" t="s">
        <v>11080</v>
      </c>
      <c r="T7313" s="102" t="s">
        <v>20545</v>
      </c>
      <c r="U7313" s="102" t="s">
        <v>28522</v>
      </c>
      <c r="V7313" s="109">
        <v>7</v>
      </c>
      <c r="W7313" s="107"/>
      <c r="X7313" s="113"/>
    </row>
    <row r="7314" spans="1:24" ht="12.95" customHeight="1" x14ac:dyDescent="0.2">
      <c r="A7314" s="102">
        <v>2001</v>
      </c>
      <c r="B7314" s="102" t="s">
        <v>7318</v>
      </c>
      <c r="C7314" s="102" t="s">
        <v>11153</v>
      </c>
      <c r="D7314" s="102" t="s">
        <v>10241</v>
      </c>
      <c r="E7314" s="102" t="s">
        <v>8412</v>
      </c>
      <c r="F7314" s="123" t="s">
        <v>10085</v>
      </c>
      <c r="G7314" s="105">
        <v>15597</v>
      </c>
      <c r="H7314" s="102" t="s">
        <v>2625</v>
      </c>
      <c r="I7314" s="102" t="s">
        <v>15082</v>
      </c>
      <c r="J7314" s="102" t="s">
        <v>9358</v>
      </c>
      <c r="K7314" s="102"/>
      <c r="L7314" s="111"/>
      <c r="M7314" s="109">
        <v>1</v>
      </c>
      <c r="N7314" s="108" t="s">
        <v>8411</v>
      </c>
      <c r="O7314" s="102"/>
      <c r="P7314" s="39"/>
      <c r="Q7314" s="39" t="s">
        <v>17596</v>
      </c>
      <c r="R7314" s="109"/>
      <c r="S7314" s="102"/>
      <c r="T7314" s="102" t="s">
        <v>20545</v>
      </c>
      <c r="U7314" s="102" t="s">
        <v>28522</v>
      </c>
      <c r="V7314" s="109">
        <v>4.5</v>
      </c>
      <c r="W7314" s="107"/>
      <c r="X7314" s="113"/>
    </row>
    <row r="7315" spans="1:24" ht="12.95" customHeight="1" x14ac:dyDescent="0.2">
      <c r="A7315" s="102">
        <v>2001</v>
      </c>
      <c r="B7315" s="102" t="s">
        <v>7318</v>
      </c>
      <c r="C7315" s="102" t="s">
        <v>11153</v>
      </c>
      <c r="D7315" s="102" t="s">
        <v>12005</v>
      </c>
      <c r="E7315" s="102" t="s">
        <v>5617</v>
      </c>
      <c r="F7315" s="123" t="s">
        <v>10085</v>
      </c>
      <c r="G7315" s="105">
        <v>15598</v>
      </c>
      <c r="H7315" s="102" t="s">
        <v>2625</v>
      </c>
      <c r="I7315" s="102" t="s">
        <v>15082</v>
      </c>
      <c r="J7315" s="102" t="s">
        <v>9357</v>
      </c>
      <c r="K7315" s="115"/>
      <c r="L7315" s="111"/>
      <c r="M7315" s="109">
        <v>1</v>
      </c>
      <c r="N7315" s="108" t="s">
        <v>8411</v>
      </c>
      <c r="O7315" s="102"/>
      <c r="P7315" s="39"/>
      <c r="Q7315" s="39" t="s">
        <v>21164</v>
      </c>
      <c r="R7315" s="109" t="s">
        <v>7035</v>
      </c>
      <c r="S7315" s="102"/>
      <c r="T7315" s="102" t="s">
        <v>20545</v>
      </c>
      <c r="U7315" s="102" t="s">
        <v>28522</v>
      </c>
      <c r="V7315" s="109">
        <v>6.5</v>
      </c>
      <c r="W7315" s="107"/>
      <c r="X7315" s="113"/>
    </row>
    <row r="7316" spans="1:24" ht="12.95" customHeight="1" x14ac:dyDescent="0.2">
      <c r="A7316" s="102">
        <v>2001</v>
      </c>
      <c r="B7316" s="102" t="s">
        <v>7318</v>
      </c>
      <c r="C7316" s="102" t="s">
        <v>11153</v>
      </c>
      <c r="D7316" s="102" t="s">
        <v>11977</v>
      </c>
      <c r="E7316" s="102" t="s">
        <v>12006</v>
      </c>
      <c r="F7316" s="102" t="s">
        <v>14834</v>
      </c>
      <c r="G7316" s="105">
        <v>15598</v>
      </c>
      <c r="H7316" s="102" t="s">
        <v>2625</v>
      </c>
      <c r="I7316" s="102" t="s">
        <v>15082</v>
      </c>
      <c r="J7316" s="102" t="s">
        <v>11264</v>
      </c>
      <c r="K7316" s="115"/>
      <c r="L7316" s="111"/>
      <c r="M7316" s="109">
        <v>1</v>
      </c>
      <c r="N7316" s="108" t="s">
        <v>31060</v>
      </c>
      <c r="O7316" s="102" t="s">
        <v>5985</v>
      </c>
      <c r="P7316" s="39" t="s">
        <v>162</v>
      </c>
      <c r="Q7316" s="39" t="s">
        <v>162</v>
      </c>
      <c r="R7316" s="109"/>
      <c r="S7316" s="102"/>
      <c r="T7316" s="102" t="s">
        <v>20545</v>
      </c>
      <c r="U7316" s="102" t="s">
        <v>28523</v>
      </c>
      <c r="V7316" s="109">
        <v>7</v>
      </c>
      <c r="W7316" s="107"/>
      <c r="X7316" s="113"/>
    </row>
    <row r="7317" spans="1:24" ht="12.95" customHeight="1" x14ac:dyDescent="0.2">
      <c r="A7317" s="102">
        <v>2001</v>
      </c>
      <c r="B7317" s="102" t="s">
        <v>7318</v>
      </c>
      <c r="C7317" s="102" t="s">
        <v>11153</v>
      </c>
      <c r="D7317" s="102" t="s">
        <v>11979</v>
      </c>
      <c r="E7317" s="102" t="s">
        <v>11978</v>
      </c>
      <c r="F7317" s="102" t="s">
        <v>14834</v>
      </c>
      <c r="G7317" s="105">
        <v>15610</v>
      </c>
      <c r="H7317" s="102" t="s">
        <v>2625</v>
      </c>
      <c r="I7317" s="102" t="s">
        <v>15082</v>
      </c>
      <c r="J7317" s="102" t="s">
        <v>9359</v>
      </c>
      <c r="K7317" s="115"/>
      <c r="L7317" s="111"/>
      <c r="M7317" s="109">
        <v>1</v>
      </c>
      <c r="N7317" s="108" t="s">
        <v>32895</v>
      </c>
      <c r="O7317" s="102"/>
      <c r="P7317" s="39"/>
      <c r="Q7317" s="39" t="s">
        <v>15976</v>
      </c>
      <c r="R7317" s="109"/>
      <c r="S7317" s="102"/>
      <c r="T7317" s="102" t="s">
        <v>20545</v>
      </c>
      <c r="U7317" s="102" t="s">
        <v>21300</v>
      </c>
      <c r="V7317" s="109">
        <v>7.5</v>
      </c>
      <c r="W7317" s="107"/>
      <c r="X7317" s="113"/>
    </row>
    <row r="7318" spans="1:24" ht="12.95" customHeight="1" x14ac:dyDescent="0.2">
      <c r="A7318" s="102">
        <v>2001</v>
      </c>
      <c r="B7318" s="102" t="s">
        <v>7318</v>
      </c>
      <c r="C7318" s="102" t="s">
        <v>11153</v>
      </c>
      <c r="D7318" s="111" t="s">
        <v>3830</v>
      </c>
      <c r="E7318" s="102" t="s">
        <v>9039</v>
      </c>
      <c r="F7318" s="102" t="s">
        <v>14834</v>
      </c>
      <c r="G7318" s="105">
        <v>15611</v>
      </c>
      <c r="H7318" s="102" t="s">
        <v>15082</v>
      </c>
      <c r="I7318" s="102" t="s">
        <v>2625</v>
      </c>
      <c r="J7318" s="102" t="s">
        <v>11255</v>
      </c>
      <c r="K7318" s="115"/>
      <c r="L7318" s="111" t="s">
        <v>291</v>
      </c>
      <c r="M7318" s="107">
        <v>2</v>
      </c>
      <c r="N7318" s="112" t="s">
        <v>18668</v>
      </c>
      <c r="O7318" s="102" t="s">
        <v>2447</v>
      </c>
      <c r="P7318" s="39"/>
      <c r="Q7318" s="39" t="s">
        <v>15902</v>
      </c>
      <c r="R7318" s="109"/>
      <c r="S7318" s="102" t="s">
        <v>9435</v>
      </c>
      <c r="T7318" s="102" t="s">
        <v>20545</v>
      </c>
      <c r="U7318" s="102" t="s">
        <v>28527</v>
      </c>
      <c r="V7318" s="109">
        <v>12</v>
      </c>
      <c r="W7318" s="107"/>
      <c r="X7318" s="113"/>
    </row>
    <row r="7319" spans="1:24" ht="12.95" customHeight="1" x14ac:dyDescent="0.2">
      <c r="A7319" s="102">
        <v>2001</v>
      </c>
      <c r="B7319" s="102" t="s">
        <v>7318</v>
      </c>
      <c r="C7319" s="102" t="s">
        <v>11153</v>
      </c>
      <c r="D7319" s="111" t="s">
        <v>9041</v>
      </c>
      <c r="E7319" s="102" t="s">
        <v>9040</v>
      </c>
      <c r="F7319" s="102" t="s">
        <v>14834</v>
      </c>
      <c r="G7319" s="105">
        <v>15626</v>
      </c>
      <c r="H7319" s="102" t="s">
        <v>2625</v>
      </c>
      <c r="I7319" s="102" t="s">
        <v>15082</v>
      </c>
      <c r="J7319" s="102" t="s">
        <v>11263</v>
      </c>
      <c r="K7319" s="115"/>
      <c r="L7319" s="111" t="s">
        <v>18669</v>
      </c>
      <c r="M7319" s="109">
        <v>1</v>
      </c>
      <c r="N7319" s="112" t="s">
        <v>8214</v>
      </c>
      <c r="O7319" s="102"/>
      <c r="P7319" s="39"/>
      <c r="Q7319" s="39" t="s">
        <v>19239</v>
      </c>
      <c r="R7319" s="109"/>
      <c r="S7319" s="102" t="s">
        <v>8315</v>
      </c>
      <c r="T7319" s="102" t="s">
        <v>20545</v>
      </c>
      <c r="U7319" s="102" t="s">
        <v>28528</v>
      </c>
      <c r="V7319" s="109">
        <v>10</v>
      </c>
      <c r="W7319" s="107"/>
      <c r="X7319" s="113"/>
    </row>
    <row r="7320" spans="1:24" ht="12.95" customHeight="1" x14ac:dyDescent="0.2">
      <c r="A7320" s="102">
        <v>2001</v>
      </c>
      <c r="B7320" s="102" t="s">
        <v>7318</v>
      </c>
      <c r="C7320" s="102" t="s">
        <v>11153</v>
      </c>
      <c r="D7320" s="102" t="s">
        <v>9043</v>
      </c>
      <c r="E7320" s="102" t="s">
        <v>9042</v>
      </c>
      <c r="F7320" s="102" t="s">
        <v>14834</v>
      </c>
      <c r="G7320" s="105">
        <v>15637</v>
      </c>
      <c r="H7320" s="102" t="s">
        <v>15082</v>
      </c>
      <c r="I7320" s="102" t="s">
        <v>2625</v>
      </c>
      <c r="J7320" s="102" t="s">
        <v>9360</v>
      </c>
      <c r="K7320" s="115"/>
      <c r="L7320" s="111"/>
      <c r="M7320" s="109">
        <v>1.5</v>
      </c>
      <c r="N7320" s="108" t="s">
        <v>32896</v>
      </c>
      <c r="O7320" s="102" t="s">
        <v>20609</v>
      </c>
      <c r="P7320" s="39" t="s">
        <v>162</v>
      </c>
      <c r="Q7320" s="39" t="s">
        <v>21632</v>
      </c>
      <c r="R7320" s="109" t="s">
        <v>7035</v>
      </c>
      <c r="S7320" s="102" t="s">
        <v>9435</v>
      </c>
      <c r="T7320" s="102" t="s">
        <v>20545</v>
      </c>
      <c r="U7320" s="102" t="s">
        <v>28524</v>
      </c>
      <c r="V7320" s="109">
        <v>6</v>
      </c>
      <c r="W7320" s="107"/>
      <c r="X7320" s="113"/>
    </row>
    <row r="7321" spans="1:24" ht="12.95" customHeight="1" x14ac:dyDescent="0.2">
      <c r="A7321" s="102">
        <v>2001</v>
      </c>
      <c r="B7321" s="102" t="s">
        <v>7318</v>
      </c>
      <c r="C7321" s="102" t="s">
        <v>11153</v>
      </c>
      <c r="D7321" s="102" t="s">
        <v>6204</v>
      </c>
      <c r="E7321" s="102" t="s">
        <v>6203</v>
      </c>
      <c r="F7321" s="123" t="s">
        <v>10085</v>
      </c>
      <c r="G7321" s="105">
        <v>15638</v>
      </c>
      <c r="H7321" s="102" t="s">
        <v>15082</v>
      </c>
      <c r="I7321" s="102" t="s">
        <v>2625</v>
      </c>
      <c r="J7321" s="102" t="s">
        <v>9357</v>
      </c>
      <c r="K7321" s="115"/>
      <c r="L7321" s="111"/>
      <c r="M7321" s="109">
        <v>1</v>
      </c>
      <c r="N7321" s="108" t="s">
        <v>8411</v>
      </c>
      <c r="O7321" s="102"/>
      <c r="P7321" s="39"/>
      <c r="Q7321" s="39" t="s">
        <v>20508</v>
      </c>
      <c r="R7321" s="109" t="s">
        <v>7035</v>
      </c>
      <c r="S7321" s="102"/>
      <c r="T7321" s="102" t="s">
        <v>20545</v>
      </c>
      <c r="U7321" s="102" t="s">
        <v>28529</v>
      </c>
      <c r="V7321" s="109">
        <v>7</v>
      </c>
      <c r="W7321" s="107"/>
      <c r="X7321" s="113"/>
    </row>
    <row r="7322" spans="1:24" ht="12.95" customHeight="1" x14ac:dyDescent="0.2">
      <c r="A7322" s="102">
        <v>2001</v>
      </c>
      <c r="B7322" s="102" t="s">
        <v>7318</v>
      </c>
      <c r="C7322" s="102" t="s">
        <v>11153</v>
      </c>
      <c r="D7322" s="102" t="s">
        <v>6206</v>
      </c>
      <c r="E7322" s="102" t="s">
        <v>6205</v>
      </c>
      <c r="F7322" s="102" t="s">
        <v>14834</v>
      </c>
      <c r="G7322" s="105">
        <v>15669</v>
      </c>
      <c r="H7322" s="102" t="s">
        <v>2625</v>
      </c>
      <c r="I7322" s="102" t="s">
        <v>15082</v>
      </c>
      <c r="J7322" s="102" t="s">
        <v>11289</v>
      </c>
      <c r="K7322" s="115"/>
      <c r="L7322" s="111"/>
      <c r="M7322" s="109">
        <v>1</v>
      </c>
      <c r="N7322" s="108" t="s">
        <v>32897</v>
      </c>
      <c r="O7322" s="102"/>
      <c r="P7322" s="39" t="s">
        <v>162</v>
      </c>
      <c r="Q7322" s="39" t="s">
        <v>19499</v>
      </c>
      <c r="R7322" s="109"/>
      <c r="S7322" s="102" t="s">
        <v>8315</v>
      </c>
      <c r="T7322" s="102" t="s">
        <v>20545</v>
      </c>
      <c r="U7322" s="102" t="s">
        <v>21300</v>
      </c>
      <c r="V7322" s="109">
        <v>7</v>
      </c>
      <c r="W7322" s="107"/>
      <c r="X7322" s="113"/>
    </row>
    <row r="7323" spans="1:24" ht="12.95" customHeight="1" x14ac:dyDescent="0.2">
      <c r="A7323" s="102">
        <v>2001</v>
      </c>
      <c r="B7323" s="102" t="s">
        <v>7318</v>
      </c>
      <c r="C7323" s="102" t="s">
        <v>11153</v>
      </c>
      <c r="D7323" s="102" t="s">
        <v>5494</v>
      </c>
      <c r="E7323" s="102" t="s">
        <v>5493</v>
      </c>
      <c r="F7323" s="102" t="s">
        <v>14834</v>
      </c>
      <c r="G7323" s="105">
        <v>15700</v>
      </c>
      <c r="H7323" s="102" t="s">
        <v>2625</v>
      </c>
      <c r="I7323" s="102" t="s">
        <v>15082</v>
      </c>
      <c r="J7323" s="102" t="s">
        <v>11244</v>
      </c>
      <c r="K7323" s="102"/>
      <c r="L7323" s="111"/>
      <c r="M7323" s="109">
        <v>0.5</v>
      </c>
      <c r="N7323" s="108">
        <v>32</v>
      </c>
      <c r="O7323" s="102"/>
      <c r="P7323" s="39"/>
      <c r="Q7323" s="39" t="s">
        <v>16895</v>
      </c>
      <c r="R7323" s="109"/>
      <c r="S7323" s="102" t="s">
        <v>8315</v>
      </c>
      <c r="T7323" s="102" t="s">
        <v>20545</v>
      </c>
      <c r="U7323" s="102" t="s">
        <v>10901</v>
      </c>
      <c r="V7323" s="109">
        <v>7</v>
      </c>
      <c r="W7323" s="107"/>
      <c r="X7323" s="113"/>
    </row>
    <row r="7324" spans="1:24" ht="12.95" customHeight="1" x14ac:dyDescent="0.2">
      <c r="A7324" s="102">
        <v>2001</v>
      </c>
      <c r="B7324" s="102" t="s">
        <v>7318</v>
      </c>
      <c r="C7324" s="102" t="s">
        <v>11153</v>
      </c>
      <c r="D7324" s="102" t="s">
        <v>5496</v>
      </c>
      <c r="E7324" s="102" t="s">
        <v>5495</v>
      </c>
      <c r="F7324" s="102" t="s">
        <v>14834</v>
      </c>
      <c r="G7324" s="105">
        <v>15708</v>
      </c>
      <c r="H7324" s="102" t="s">
        <v>10191</v>
      </c>
      <c r="I7324" s="102" t="s">
        <v>2625</v>
      </c>
      <c r="J7324" s="102" t="s">
        <v>11290</v>
      </c>
      <c r="K7324" s="102"/>
      <c r="L7324" s="111"/>
      <c r="M7324" s="109">
        <v>1</v>
      </c>
      <c r="N7324" s="112">
        <v>52</v>
      </c>
      <c r="O7324" s="102"/>
      <c r="P7324" s="39"/>
      <c r="Q7324" s="39" t="s">
        <v>19627</v>
      </c>
      <c r="R7324" s="109"/>
      <c r="S7324" s="102"/>
      <c r="T7324" s="102" t="s">
        <v>20545</v>
      </c>
      <c r="U7324" s="102" t="s">
        <v>21332</v>
      </c>
      <c r="V7324" s="109">
        <v>6</v>
      </c>
      <c r="W7324" s="107"/>
      <c r="X7324" s="113"/>
    </row>
    <row r="7325" spans="1:24" ht="12.95" customHeight="1" x14ac:dyDescent="0.2">
      <c r="A7325" s="102">
        <v>2001</v>
      </c>
      <c r="B7325" s="102" t="s">
        <v>7318</v>
      </c>
      <c r="C7325" s="102" t="s">
        <v>11153</v>
      </c>
      <c r="D7325" s="102" t="s">
        <v>107</v>
      </c>
      <c r="E7325" s="102" t="s">
        <v>106</v>
      </c>
      <c r="F7325" s="102" t="s">
        <v>14834</v>
      </c>
      <c r="G7325" s="105">
        <v>15719</v>
      </c>
      <c r="H7325" s="102" t="s">
        <v>2625</v>
      </c>
      <c r="I7325" s="102" t="s">
        <v>10191</v>
      </c>
      <c r="J7325" s="102" t="s">
        <v>11291</v>
      </c>
      <c r="K7325" s="102"/>
      <c r="L7325" s="111"/>
      <c r="M7325" s="109">
        <v>0.5</v>
      </c>
      <c r="N7325" s="108">
        <v>15</v>
      </c>
      <c r="O7325" s="102"/>
      <c r="P7325" s="39"/>
      <c r="Q7325" s="39" t="s">
        <v>19131</v>
      </c>
      <c r="R7325" s="109" t="s">
        <v>7035</v>
      </c>
      <c r="S7325" s="102"/>
      <c r="T7325" s="102" t="s">
        <v>20545</v>
      </c>
      <c r="U7325" s="102" t="s">
        <v>10901</v>
      </c>
      <c r="V7325" s="109">
        <v>6.5</v>
      </c>
      <c r="W7325" s="107"/>
      <c r="X7325" s="113"/>
    </row>
    <row r="7326" spans="1:24" ht="12.95" customHeight="1" x14ac:dyDescent="0.2">
      <c r="A7326" s="102">
        <v>2001</v>
      </c>
      <c r="B7326" s="102" t="s">
        <v>7318</v>
      </c>
      <c r="C7326" s="102" t="s">
        <v>11153</v>
      </c>
      <c r="D7326" s="102" t="s">
        <v>13158</v>
      </c>
      <c r="E7326" s="102" t="s">
        <v>13157</v>
      </c>
      <c r="F7326" s="123" t="s">
        <v>10085</v>
      </c>
      <c r="G7326" s="105">
        <v>15596</v>
      </c>
      <c r="H7326" s="102" t="s">
        <v>2625</v>
      </c>
      <c r="I7326" s="102" t="s">
        <v>15082</v>
      </c>
      <c r="J7326" s="102" t="s">
        <v>11260</v>
      </c>
      <c r="K7326" s="115"/>
      <c r="L7326" s="111"/>
      <c r="M7326" s="109">
        <v>1</v>
      </c>
      <c r="N7326" s="112" t="s">
        <v>8411</v>
      </c>
      <c r="O7326" s="102" t="s">
        <v>20529</v>
      </c>
      <c r="P7326" s="39" t="s">
        <v>20529</v>
      </c>
      <c r="Q7326" s="39" t="s">
        <v>20529</v>
      </c>
      <c r="R7326" s="109" t="s">
        <v>7035</v>
      </c>
      <c r="S7326" s="102" t="s">
        <v>11080</v>
      </c>
      <c r="T7326" s="102" t="s">
        <v>20545</v>
      </c>
      <c r="U7326" s="102" t="s">
        <v>28522</v>
      </c>
      <c r="V7326" s="109" t="s">
        <v>20529</v>
      </c>
      <c r="W7326" s="107"/>
      <c r="X7326" s="113"/>
    </row>
    <row r="7327" spans="1:24" ht="12.95" customHeight="1" x14ac:dyDescent="0.2">
      <c r="A7327" s="102">
        <v>2003</v>
      </c>
      <c r="B7327" s="102" t="s">
        <v>7318</v>
      </c>
      <c r="C7327" s="103" t="s">
        <v>6746</v>
      </c>
      <c r="D7327" s="102" t="s">
        <v>15035</v>
      </c>
      <c r="E7327" s="102" t="s">
        <v>13670</v>
      </c>
      <c r="F7327" s="102" t="s">
        <v>14834</v>
      </c>
      <c r="G7327" s="105">
        <v>16477</v>
      </c>
      <c r="H7327" s="102" t="s">
        <v>11819</v>
      </c>
      <c r="I7327" s="102" t="s">
        <v>30647</v>
      </c>
      <c r="J7327" s="102" t="s">
        <v>11074</v>
      </c>
      <c r="K7327" s="102"/>
      <c r="L7327" s="111"/>
      <c r="M7327" s="109">
        <v>1</v>
      </c>
      <c r="N7327" s="112" t="s">
        <v>11073</v>
      </c>
      <c r="O7327" s="102" t="s">
        <v>20529</v>
      </c>
      <c r="P7327" s="39" t="s">
        <v>20529</v>
      </c>
      <c r="Q7327" s="39" t="s">
        <v>20529</v>
      </c>
      <c r="R7327" s="109"/>
      <c r="S7327" s="102"/>
      <c r="T7327" s="102" t="s">
        <v>20546</v>
      </c>
      <c r="U7327" s="102"/>
      <c r="V7327" s="109" t="s">
        <v>20529</v>
      </c>
      <c r="W7327" s="107"/>
      <c r="X7327" s="113"/>
    </row>
    <row r="7328" spans="1:24" ht="12.95" customHeight="1" x14ac:dyDescent="0.2">
      <c r="A7328" s="102">
        <v>2003</v>
      </c>
      <c r="B7328" s="102" t="s">
        <v>7318</v>
      </c>
      <c r="C7328" s="102" t="s">
        <v>6746</v>
      </c>
      <c r="D7328" s="102" t="s">
        <v>13333</v>
      </c>
      <c r="E7328" s="102" t="s">
        <v>7364</v>
      </c>
      <c r="F7328" s="123" t="s">
        <v>10085</v>
      </c>
      <c r="G7328" s="105">
        <v>16477</v>
      </c>
      <c r="H7328" s="102" t="s">
        <v>11819</v>
      </c>
      <c r="I7328" s="102" t="s">
        <v>30647</v>
      </c>
      <c r="J7328" s="102" t="s">
        <v>11074</v>
      </c>
      <c r="K7328" s="102"/>
      <c r="L7328" s="111"/>
      <c r="M7328" s="109">
        <v>1</v>
      </c>
      <c r="N7328" s="112" t="s">
        <v>11073</v>
      </c>
      <c r="O7328" s="102" t="s">
        <v>12721</v>
      </c>
      <c r="P7328" s="39" t="s">
        <v>9125</v>
      </c>
      <c r="Q7328" s="39" t="s">
        <v>17446</v>
      </c>
      <c r="R7328" s="109" t="s">
        <v>7035</v>
      </c>
      <c r="S7328" s="102"/>
      <c r="T7328" s="102" t="s">
        <v>20546</v>
      </c>
      <c r="U7328" s="102" t="s">
        <v>18670</v>
      </c>
      <c r="V7328" s="109">
        <v>6</v>
      </c>
      <c r="W7328" s="107"/>
      <c r="X7328" s="113"/>
    </row>
    <row r="7329" spans="1:24" ht="12.95" customHeight="1" x14ac:dyDescent="0.2">
      <c r="A7329" s="102">
        <v>2003</v>
      </c>
      <c r="B7329" s="102" t="s">
        <v>7318</v>
      </c>
      <c r="C7329" s="102" t="s">
        <v>6746</v>
      </c>
      <c r="D7329" s="102" t="s">
        <v>11075</v>
      </c>
      <c r="E7329" s="102" t="s">
        <v>7366</v>
      </c>
      <c r="F7329" s="102" t="s">
        <v>14834</v>
      </c>
      <c r="G7329" s="105">
        <v>16477</v>
      </c>
      <c r="H7329" s="102" t="s">
        <v>11819</v>
      </c>
      <c r="I7329" s="102" t="s">
        <v>13336</v>
      </c>
      <c r="J7329" s="102" t="s">
        <v>11076</v>
      </c>
      <c r="K7329" s="102"/>
      <c r="L7329" s="111"/>
      <c r="M7329" s="109">
        <v>0.75</v>
      </c>
      <c r="N7329" s="108">
        <v>50</v>
      </c>
      <c r="O7329" s="102" t="s">
        <v>13460</v>
      </c>
      <c r="P7329" s="39"/>
      <c r="Q7329" s="39" t="s">
        <v>15832</v>
      </c>
      <c r="R7329" s="109"/>
      <c r="S7329" s="102"/>
      <c r="T7329" s="102" t="s">
        <v>20546</v>
      </c>
      <c r="U7329" s="102" t="s">
        <v>12451</v>
      </c>
      <c r="V7329" s="109">
        <v>7</v>
      </c>
      <c r="W7329" s="107"/>
      <c r="X7329" s="113"/>
    </row>
    <row r="7330" spans="1:24" ht="12.95" customHeight="1" x14ac:dyDescent="0.2">
      <c r="A7330" s="102">
        <v>2003</v>
      </c>
      <c r="B7330" s="102" t="s">
        <v>7318</v>
      </c>
      <c r="C7330" s="102" t="s">
        <v>6746</v>
      </c>
      <c r="D7330" s="102" t="s">
        <v>8941</v>
      </c>
      <c r="E7330" s="102" t="s">
        <v>7367</v>
      </c>
      <c r="F7330" s="102" t="s">
        <v>14834</v>
      </c>
      <c r="G7330" s="105">
        <v>16478</v>
      </c>
      <c r="H7330" s="102" t="s">
        <v>13336</v>
      </c>
      <c r="I7330" s="102" t="s">
        <v>11819</v>
      </c>
      <c r="J7330" s="102" t="s">
        <v>11076</v>
      </c>
      <c r="K7330" s="102"/>
      <c r="L7330" s="111"/>
      <c r="M7330" s="109">
        <v>0.5</v>
      </c>
      <c r="N7330" s="108">
        <v>45</v>
      </c>
      <c r="O7330" s="102" t="s">
        <v>3620</v>
      </c>
      <c r="P7330" s="39" t="s">
        <v>9125</v>
      </c>
      <c r="Q7330" s="39" t="s">
        <v>16831</v>
      </c>
      <c r="R7330" s="109"/>
      <c r="S7330" s="102"/>
      <c r="T7330" s="102" t="s">
        <v>20546</v>
      </c>
      <c r="U7330" s="102" t="s">
        <v>2477</v>
      </c>
      <c r="V7330" s="109">
        <v>6</v>
      </c>
      <c r="W7330" s="107"/>
      <c r="X7330" s="113"/>
    </row>
    <row r="7331" spans="1:24" ht="12.95" customHeight="1" x14ac:dyDescent="0.2">
      <c r="A7331" s="102">
        <v>2003</v>
      </c>
      <c r="B7331" s="102" t="s">
        <v>7318</v>
      </c>
      <c r="C7331" s="102" t="s">
        <v>6746</v>
      </c>
      <c r="D7331" s="102" t="s">
        <v>8942</v>
      </c>
      <c r="E7331" s="102" t="s">
        <v>7365</v>
      </c>
      <c r="F7331" s="102" t="s">
        <v>14834</v>
      </c>
      <c r="G7331" s="105">
        <v>16479</v>
      </c>
      <c r="H7331" s="102" t="s">
        <v>11819</v>
      </c>
      <c r="I7331" s="102" t="s">
        <v>13336</v>
      </c>
      <c r="J7331" s="102" t="s">
        <v>10800</v>
      </c>
      <c r="K7331" s="102"/>
      <c r="L7331" s="111"/>
      <c r="M7331" s="109">
        <v>1.5</v>
      </c>
      <c r="N7331" s="108" t="s">
        <v>32898</v>
      </c>
      <c r="O7331" s="102" t="s">
        <v>325</v>
      </c>
      <c r="P7331" s="39" t="s">
        <v>13301</v>
      </c>
      <c r="Q7331" s="39" t="s">
        <v>17601</v>
      </c>
      <c r="R7331" s="109"/>
      <c r="S7331" s="102"/>
      <c r="T7331" s="102" t="s">
        <v>20546</v>
      </c>
      <c r="U7331" s="102" t="s">
        <v>3310</v>
      </c>
      <c r="V7331" s="109">
        <v>9.5</v>
      </c>
      <c r="W7331" s="107"/>
      <c r="X7331" s="113"/>
    </row>
    <row r="7332" spans="1:24" ht="12.95" customHeight="1" x14ac:dyDescent="0.2">
      <c r="A7332" s="102">
        <v>2003</v>
      </c>
      <c r="B7332" s="102" t="s">
        <v>7318</v>
      </c>
      <c r="C7332" s="102" t="s">
        <v>6746</v>
      </c>
      <c r="D7332" s="102" t="s">
        <v>344</v>
      </c>
      <c r="E7332" s="102" t="s">
        <v>7368</v>
      </c>
      <c r="F7332" s="102" t="s">
        <v>14834</v>
      </c>
      <c r="G7332" s="105">
        <v>16572</v>
      </c>
      <c r="H7332" s="102" t="s">
        <v>11819</v>
      </c>
      <c r="I7332" s="102" t="s">
        <v>13336</v>
      </c>
      <c r="J7332" s="102" t="s">
        <v>15158</v>
      </c>
      <c r="K7332" s="102"/>
      <c r="L7332" s="111"/>
      <c r="M7332" s="109">
        <v>1</v>
      </c>
      <c r="N7332" s="108" t="s">
        <v>32899</v>
      </c>
      <c r="O7332" s="102" t="s">
        <v>5985</v>
      </c>
      <c r="P7332" s="39" t="s">
        <v>19503</v>
      </c>
      <c r="Q7332" s="39" t="s">
        <v>16885</v>
      </c>
      <c r="R7332" s="109"/>
      <c r="S7332" s="102" t="s">
        <v>9435</v>
      </c>
      <c r="T7332" s="102" t="s">
        <v>20546</v>
      </c>
      <c r="U7332" s="102" t="s">
        <v>5301</v>
      </c>
      <c r="V7332" s="109">
        <v>6.5</v>
      </c>
      <c r="W7332" s="107"/>
      <c r="X7332" s="113"/>
    </row>
    <row r="7333" spans="1:24" ht="12.95" customHeight="1" x14ac:dyDescent="0.2">
      <c r="A7333" s="102">
        <v>2003</v>
      </c>
      <c r="B7333" s="102" t="s">
        <v>7318</v>
      </c>
      <c r="C7333" s="102" t="s">
        <v>6746</v>
      </c>
      <c r="D7333" s="102" t="s">
        <v>7012</v>
      </c>
      <c r="E7333" s="102" t="s">
        <v>7369</v>
      </c>
      <c r="F7333" s="102" t="s">
        <v>14834</v>
      </c>
      <c r="G7333" s="105">
        <v>16486</v>
      </c>
      <c r="H7333" s="102" t="s">
        <v>11819</v>
      </c>
      <c r="I7333" s="102" t="s">
        <v>13336</v>
      </c>
      <c r="J7333" s="102" t="s">
        <v>7013</v>
      </c>
      <c r="K7333" s="102"/>
      <c r="L7333" s="111"/>
      <c r="M7333" s="109">
        <v>1</v>
      </c>
      <c r="N7333" s="108" t="s">
        <v>32900</v>
      </c>
      <c r="O7333" s="102" t="s">
        <v>15959</v>
      </c>
      <c r="P7333" s="39"/>
      <c r="Q7333" s="39" t="s">
        <v>19534</v>
      </c>
      <c r="R7333" s="109"/>
      <c r="S7333" s="102"/>
      <c r="T7333" s="102" t="s">
        <v>20546</v>
      </c>
      <c r="U7333" s="102"/>
      <c r="V7333" s="109">
        <v>5.5</v>
      </c>
      <c r="W7333" s="107"/>
      <c r="X7333" s="113"/>
    </row>
    <row r="7334" spans="1:24" ht="12.95" customHeight="1" x14ac:dyDescent="0.2">
      <c r="A7334" s="102">
        <v>2003</v>
      </c>
      <c r="B7334" s="102" t="s">
        <v>7318</v>
      </c>
      <c r="C7334" s="102" t="s">
        <v>6746</v>
      </c>
      <c r="D7334" s="111" t="s">
        <v>14803</v>
      </c>
      <c r="E7334" s="102" t="s">
        <v>7370</v>
      </c>
      <c r="F7334" s="114" t="s">
        <v>6406</v>
      </c>
      <c r="G7334" s="105">
        <v>16486</v>
      </c>
      <c r="H7334" s="102" t="s">
        <v>11819</v>
      </c>
      <c r="I7334" s="102" t="s">
        <v>13336</v>
      </c>
      <c r="J7334" s="102" t="s">
        <v>8863</v>
      </c>
      <c r="K7334" s="102"/>
      <c r="L7334" s="111" t="s">
        <v>7014</v>
      </c>
      <c r="M7334" s="107">
        <v>2</v>
      </c>
      <c r="N7334" s="112" t="s">
        <v>16599</v>
      </c>
      <c r="O7334" s="102" t="s">
        <v>12252</v>
      </c>
      <c r="P7334" s="39" t="s">
        <v>162</v>
      </c>
      <c r="Q7334" s="39" t="s">
        <v>16157</v>
      </c>
      <c r="R7334" s="102"/>
      <c r="S7334" s="102"/>
      <c r="T7334" s="102" t="s">
        <v>20546</v>
      </c>
      <c r="U7334" s="102" t="s">
        <v>18671</v>
      </c>
      <c r="V7334" s="109">
        <v>6</v>
      </c>
      <c r="W7334" s="107"/>
      <c r="X7334" s="113"/>
    </row>
    <row r="7335" spans="1:24" ht="12.95" customHeight="1" x14ac:dyDescent="0.2">
      <c r="A7335" s="102">
        <v>2003</v>
      </c>
      <c r="B7335" s="102" t="s">
        <v>7318</v>
      </c>
      <c r="C7335" s="102" t="s">
        <v>6746</v>
      </c>
      <c r="D7335" s="102" t="s">
        <v>7454</v>
      </c>
      <c r="E7335" s="102" t="s">
        <v>7371</v>
      </c>
      <c r="F7335" s="123" t="s">
        <v>10085</v>
      </c>
      <c r="G7335" s="105">
        <v>16487</v>
      </c>
      <c r="H7335" s="102" t="s">
        <v>30647</v>
      </c>
      <c r="I7335" s="102" t="s">
        <v>11819</v>
      </c>
      <c r="J7335" s="102" t="s">
        <v>7016</v>
      </c>
      <c r="K7335" s="102"/>
      <c r="L7335" s="111"/>
      <c r="M7335" s="109">
        <v>1</v>
      </c>
      <c r="N7335" s="108" t="s">
        <v>7017</v>
      </c>
      <c r="O7335" s="102"/>
      <c r="P7335" s="39"/>
      <c r="Q7335" s="39" t="s">
        <v>17386</v>
      </c>
      <c r="R7335" s="109"/>
      <c r="S7335" s="102"/>
      <c r="T7335" s="102" t="s">
        <v>20546</v>
      </c>
      <c r="U7335" s="102" t="s">
        <v>18672</v>
      </c>
      <c r="V7335" s="109">
        <v>8</v>
      </c>
      <c r="W7335" s="107"/>
      <c r="X7335" s="113"/>
    </row>
    <row r="7336" spans="1:24" ht="12.95" customHeight="1" x14ac:dyDescent="0.2">
      <c r="A7336" s="102">
        <v>2003</v>
      </c>
      <c r="B7336" s="102" t="s">
        <v>7318</v>
      </c>
      <c r="C7336" s="102" t="s">
        <v>6746</v>
      </c>
      <c r="D7336" s="102" t="s">
        <v>14906</v>
      </c>
      <c r="E7336" s="102" t="s">
        <v>7372</v>
      </c>
      <c r="F7336" s="123" t="s">
        <v>10085</v>
      </c>
      <c r="G7336" s="105">
        <v>16487</v>
      </c>
      <c r="H7336" s="102" t="s">
        <v>11819</v>
      </c>
      <c r="I7336" s="102" t="s">
        <v>30647</v>
      </c>
      <c r="J7336" s="102" t="s">
        <v>7016</v>
      </c>
      <c r="K7336" s="102"/>
      <c r="L7336" s="111"/>
      <c r="M7336" s="109">
        <v>1</v>
      </c>
      <c r="N7336" s="108" t="s">
        <v>7017</v>
      </c>
      <c r="O7336" s="102" t="s">
        <v>12721</v>
      </c>
      <c r="P7336" s="39" t="s">
        <v>9125</v>
      </c>
      <c r="Q7336" s="39" t="s">
        <v>19695</v>
      </c>
      <c r="R7336" s="109"/>
      <c r="S7336" s="102" t="s">
        <v>9435</v>
      </c>
      <c r="T7336" s="102" t="s">
        <v>20546</v>
      </c>
      <c r="U7336" s="102" t="s">
        <v>28530</v>
      </c>
      <c r="V7336" s="109">
        <v>5.5</v>
      </c>
      <c r="W7336" s="107"/>
      <c r="X7336" s="113"/>
    </row>
    <row r="7337" spans="1:24" ht="12.95" customHeight="1" x14ac:dyDescent="0.2">
      <c r="A7337" s="102">
        <v>2003</v>
      </c>
      <c r="B7337" s="102" t="s">
        <v>7318</v>
      </c>
      <c r="C7337" s="102" t="s">
        <v>6746</v>
      </c>
      <c r="D7337" s="102" t="s">
        <v>7455</v>
      </c>
      <c r="E7337" s="102" t="s">
        <v>7373</v>
      </c>
      <c r="F7337" s="123" t="s">
        <v>10085</v>
      </c>
      <c r="G7337" s="105">
        <v>16487</v>
      </c>
      <c r="H7337" s="102" t="s">
        <v>11819</v>
      </c>
      <c r="I7337" s="102" t="s">
        <v>30647</v>
      </c>
      <c r="J7337" s="102" t="s">
        <v>7016</v>
      </c>
      <c r="K7337" s="102"/>
      <c r="L7337" s="111"/>
      <c r="M7337" s="109">
        <v>1</v>
      </c>
      <c r="N7337" s="108" t="s">
        <v>7017</v>
      </c>
      <c r="O7337" s="102" t="s">
        <v>19479</v>
      </c>
      <c r="P7337" s="39" t="s">
        <v>15889</v>
      </c>
      <c r="Q7337" s="39" t="s">
        <v>16140</v>
      </c>
      <c r="R7337" s="109"/>
      <c r="S7337" s="102" t="s">
        <v>8315</v>
      </c>
      <c r="T7337" s="102" t="s">
        <v>20546</v>
      </c>
      <c r="U7337" s="102" t="s">
        <v>28531</v>
      </c>
      <c r="V7337" s="109">
        <v>8</v>
      </c>
      <c r="W7337" s="107"/>
      <c r="X7337" s="113"/>
    </row>
    <row r="7338" spans="1:24" ht="12.95" customHeight="1" x14ac:dyDescent="0.2">
      <c r="A7338" s="102">
        <v>2003</v>
      </c>
      <c r="B7338" s="102" t="s">
        <v>7318</v>
      </c>
      <c r="C7338" s="102" t="s">
        <v>6746</v>
      </c>
      <c r="D7338" s="102" t="s">
        <v>3474</v>
      </c>
      <c r="E7338" s="102" t="s">
        <v>7374</v>
      </c>
      <c r="F7338" s="123" t="s">
        <v>10085</v>
      </c>
      <c r="G7338" s="105">
        <v>16488</v>
      </c>
      <c r="H7338" s="102" t="s">
        <v>30647</v>
      </c>
      <c r="I7338" s="102" t="s">
        <v>11819</v>
      </c>
      <c r="J7338" s="102" t="s">
        <v>7016</v>
      </c>
      <c r="K7338" s="102"/>
      <c r="L7338" s="111"/>
      <c r="M7338" s="109">
        <v>1</v>
      </c>
      <c r="N7338" s="108" t="s">
        <v>7017</v>
      </c>
      <c r="O7338" s="102" t="s">
        <v>18166</v>
      </c>
      <c r="P7338" s="39" t="s">
        <v>162</v>
      </c>
      <c r="Q7338" s="39" t="s">
        <v>28532</v>
      </c>
      <c r="R7338" s="109"/>
      <c r="S7338" s="102" t="s">
        <v>11080</v>
      </c>
      <c r="T7338" s="102" t="s">
        <v>20546</v>
      </c>
      <c r="U7338" s="102" t="s">
        <v>7018</v>
      </c>
      <c r="V7338" s="109">
        <v>10.5</v>
      </c>
      <c r="W7338" s="107"/>
      <c r="X7338" s="113"/>
    </row>
    <row r="7339" spans="1:24" ht="12.95" customHeight="1" x14ac:dyDescent="0.2">
      <c r="A7339" s="102">
        <v>2003</v>
      </c>
      <c r="B7339" s="102" t="s">
        <v>7318</v>
      </c>
      <c r="C7339" s="102" t="s">
        <v>6746</v>
      </c>
      <c r="D7339" s="102" t="s">
        <v>4332</v>
      </c>
      <c r="E7339" s="102" t="s">
        <v>7375</v>
      </c>
      <c r="F7339" s="102" t="s">
        <v>14834</v>
      </c>
      <c r="G7339" s="105">
        <v>16489</v>
      </c>
      <c r="H7339" s="102" t="s">
        <v>30647</v>
      </c>
      <c r="I7339" s="102" t="s">
        <v>11819</v>
      </c>
      <c r="J7339" s="102" t="s">
        <v>28533</v>
      </c>
      <c r="K7339" s="102"/>
      <c r="L7339" s="111"/>
      <c r="M7339" s="109">
        <v>0.75</v>
      </c>
      <c r="N7339" s="108">
        <v>44</v>
      </c>
      <c r="O7339" s="102" t="s">
        <v>9160</v>
      </c>
      <c r="P7339" s="39"/>
      <c r="Q7339" s="39" t="s">
        <v>20102</v>
      </c>
      <c r="R7339" s="109" t="s">
        <v>7035</v>
      </c>
      <c r="S7339" s="102"/>
      <c r="T7339" s="102" t="s">
        <v>20546</v>
      </c>
      <c r="U7339" s="102" t="s">
        <v>28534</v>
      </c>
      <c r="V7339" s="109">
        <v>6.5</v>
      </c>
      <c r="W7339" s="107"/>
      <c r="X7339" s="113"/>
    </row>
    <row r="7340" spans="1:24" ht="12.95" customHeight="1" x14ac:dyDescent="0.2">
      <c r="A7340" s="102">
        <v>2003</v>
      </c>
      <c r="B7340" s="102" t="s">
        <v>7318</v>
      </c>
      <c r="C7340" s="102" t="s">
        <v>6746</v>
      </c>
      <c r="D7340" s="102" t="s">
        <v>5226</v>
      </c>
      <c r="E7340" s="102" t="s">
        <v>7376</v>
      </c>
      <c r="F7340" s="123" t="s">
        <v>10085</v>
      </c>
      <c r="G7340" s="105">
        <v>16494</v>
      </c>
      <c r="H7340" s="102" t="s">
        <v>30647</v>
      </c>
      <c r="I7340" s="102" t="s">
        <v>11819</v>
      </c>
      <c r="J7340" s="102" t="s">
        <v>5227</v>
      </c>
      <c r="K7340" s="102"/>
      <c r="L7340" s="111"/>
      <c r="M7340" s="109">
        <v>1</v>
      </c>
      <c r="N7340" s="108" t="s">
        <v>7017</v>
      </c>
      <c r="O7340" s="102" t="s">
        <v>12721</v>
      </c>
      <c r="P7340" s="39"/>
      <c r="Q7340" s="39" t="s">
        <v>16868</v>
      </c>
      <c r="R7340" s="109" t="s">
        <v>7035</v>
      </c>
      <c r="S7340" s="102" t="s">
        <v>9435</v>
      </c>
      <c r="T7340" s="102" t="s">
        <v>20546</v>
      </c>
      <c r="U7340" s="102" t="s">
        <v>28535</v>
      </c>
      <c r="V7340" s="109">
        <v>5.5</v>
      </c>
      <c r="W7340" s="107"/>
      <c r="X7340" s="113"/>
    </row>
    <row r="7341" spans="1:24" ht="12.95" customHeight="1" x14ac:dyDescent="0.2">
      <c r="A7341" s="102">
        <v>2003</v>
      </c>
      <c r="B7341" s="102" t="s">
        <v>7318</v>
      </c>
      <c r="C7341" s="102" t="s">
        <v>6746</v>
      </c>
      <c r="D7341" s="102" t="s">
        <v>5228</v>
      </c>
      <c r="E7341" s="102" t="s">
        <v>7771</v>
      </c>
      <c r="F7341" s="114" t="s">
        <v>6406</v>
      </c>
      <c r="G7341" s="105">
        <v>16494</v>
      </c>
      <c r="H7341" s="102" t="s">
        <v>11819</v>
      </c>
      <c r="I7341" s="102" t="s">
        <v>30647</v>
      </c>
      <c r="J7341" s="102" t="s">
        <v>5229</v>
      </c>
      <c r="K7341" s="102"/>
      <c r="L7341" s="111"/>
      <c r="M7341" s="109">
        <v>2</v>
      </c>
      <c r="N7341" s="112" t="s">
        <v>18458</v>
      </c>
      <c r="O7341" s="102" t="s">
        <v>16905</v>
      </c>
      <c r="P7341" s="39" t="s">
        <v>9125</v>
      </c>
      <c r="Q7341" s="39" t="s">
        <v>20190</v>
      </c>
      <c r="R7341" s="109"/>
      <c r="S7341" s="102"/>
      <c r="T7341" s="102" t="s">
        <v>20546</v>
      </c>
      <c r="U7341" s="102" t="s">
        <v>28536</v>
      </c>
      <c r="V7341" s="109">
        <v>5.5</v>
      </c>
      <c r="W7341" s="107"/>
      <c r="X7341" s="113"/>
    </row>
    <row r="7342" spans="1:24" ht="12.95" customHeight="1" x14ac:dyDescent="0.2">
      <c r="A7342" s="102">
        <v>2003</v>
      </c>
      <c r="B7342" s="102" t="s">
        <v>7318</v>
      </c>
      <c r="C7342" s="102" t="s">
        <v>6746</v>
      </c>
      <c r="D7342" s="102" t="s">
        <v>7862</v>
      </c>
      <c r="E7342" s="102" t="s">
        <v>7772</v>
      </c>
      <c r="F7342" s="104" t="s">
        <v>14834</v>
      </c>
      <c r="G7342" s="105">
        <v>16495</v>
      </c>
      <c r="H7342" s="102" t="s">
        <v>11819</v>
      </c>
      <c r="I7342" s="102" t="s">
        <v>30647</v>
      </c>
      <c r="J7342" s="102" t="s">
        <v>7863</v>
      </c>
      <c r="K7342" s="102"/>
      <c r="L7342" s="111"/>
      <c r="M7342" s="109">
        <v>3</v>
      </c>
      <c r="N7342" s="112" t="s">
        <v>18673</v>
      </c>
      <c r="O7342" s="102" t="s">
        <v>17585</v>
      </c>
      <c r="P7342" s="39" t="s">
        <v>13301</v>
      </c>
      <c r="Q7342" s="39" t="s">
        <v>27159</v>
      </c>
      <c r="R7342" s="109"/>
      <c r="S7342" s="102"/>
      <c r="T7342" s="102" t="s">
        <v>20546</v>
      </c>
      <c r="U7342" s="102" t="s">
        <v>28537</v>
      </c>
      <c r="V7342" s="109">
        <v>7.5</v>
      </c>
      <c r="W7342" s="107"/>
      <c r="X7342" s="113"/>
    </row>
    <row r="7343" spans="1:24" ht="12.95" customHeight="1" x14ac:dyDescent="0.2">
      <c r="A7343" s="102">
        <v>2003</v>
      </c>
      <c r="B7343" s="102" t="s">
        <v>7318</v>
      </c>
      <c r="C7343" s="102" t="s">
        <v>6746</v>
      </c>
      <c r="D7343" s="102" t="s">
        <v>10686</v>
      </c>
      <c r="E7343" s="102" t="s">
        <v>13332</v>
      </c>
      <c r="F7343" s="104" t="s">
        <v>14834</v>
      </c>
      <c r="G7343" s="105">
        <v>16498</v>
      </c>
      <c r="H7343" s="102" t="s">
        <v>30647</v>
      </c>
      <c r="I7343" s="102" t="s">
        <v>11819</v>
      </c>
      <c r="J7343" s="102" t="s">
        <v>10687</v>
      </c>
      <c r="K7343" s="102"/>
      <c r="L7343" s="111"/>
      <c r="M7343" s="109">
        <v>2</v>
      </c>
      <c r="N7343" s="112" t="s">
        <v>18589</v>
      </c>
      <c r="O7343" s="102" t="s">
        <v>10189</v>
      </c>
      <c r="P7343" s="39" t="s">
        <v>9125</v>
      </c>
      <c r="Q7343" s="39" t="s">
        <v>17386</v>
      </c>
      <c r="R7343" s="109"/>
      <c r="S7343" s="102"/>
      <c r="T7343" s="102" t="s">
        <v>20546</v>
      </c>
      <c r="U7343" s="102" t="s">
        <v>28400</v>
      </c>
      <c r="V7343" s="109">
        <v>7.5</v>
      </c>
      <c r="W7343" s="107"/>
      <c r="X7343" s="113"/>
    </row>
    <row r="7344" spans="1:24" ht="12.95" customHeight="1" x14ac:dyDescent="0.2">
      <c r="A7344" s="101">
        <v>36069</v>
      </c>
      <c r="B7344" s="102" t="s">
        <v>7318</v>
      </c>
      <c r="C7344" s="103" t="s">
        <v>9662</v>
      </c>
      <c r="D7344" s="127" t="s">
        <v>9002</v>
      </c>
      <c r="E7344" s="115" t="s">
        <v>4795</v>
      </c>
      <c r="F7344" s="104" t="s">
        <v>14834</v>
      </c>
      <c r="G7344" s="105"/>
      <c r="H7344" s="102"/>
      <c r="I7344" s="102"/>
      <c r="J7344" s="102"/>
      <c r="K7344" s="102"/>
      <c r="L7344" s="111" t="s">
        <v>292</v>
      </c>
      <c r="M7344" s="102"/>
      <c r="N7344" s="112"/>
      <c r="O7344" s="102"/>
      <c r="P7344" s="102"/>
      <c r="Q7344" s="102"/>
      <c r="R7344" s="102"/>
      <c r="S7344" s="102"/>
      <c r="T7344" s="102"/>
      <c r="U7344" s="102"/>
      <c r="V7344" s="118" t="s">
        <v>5147</v>
      </c>
      <c r="W7344" s="102"/>
      <c r="X7344" s="324"/>
    </row>
    <row r="7345" spans="1:24" ht="12.95" customHeight="1" x14ac:dyDescent="0.2">
      <c r="A7345" s="101">
        <v>36069</v>
      </c>
      <c r="B7345" s="102" t="s">
        <v>7318</v>
      </c>
      <c r="C7345" s="102" t="s">
        <v>9662</v>
      </c>
      <c r="D7345" s="127" t="s">
        <v>9170</v>
      </c>
      <c r="E7345" s="115" t="s">
        <v>4796</v>
      </c>
      <c r="F7345" s="114" t="s">
        <v>6406</v>
      </c>
      <c r="G7345" s="105"/>
      <c r="H7345" s="102"/>
      <c r="I7345" s="102"/>
      <c r="J7345" s="102"/>
      <c r="K7345" s="102"/>
      <c r="L7345" s="111" t="s">
        <v>293</v>
      </c>
      <c r="M7345" s="102"/>
      <c r="N7345" s="112"/>
      <c r="O7345" s="102"/>
      <c r="P7345" s="102"/>
      <c r="Q7345" s="102"/>
      <c r="R7345" s="102"/>
      <c r="S7345" s="102"/>
      <c r="T7345" s="102"/>
      <c r="U7345" s="102"/>
      <c r="V7345" s="118" t="s">
        <v>5147</v>
      </c>
      <c r="W7345" s="102"/>
      <c r="X7345" s="324"/>
    </row>
    <row r="7346" spans="1:24" ht="12.95" customHeight="1" x14ac:dyDescent="0.2">
      <c r="A7346" s="101">
        <v>36069</v>
      </c>
      <c r="B7346" s="102" t="s">
        <v>7318</v>
      </c>
      <c r="C7346" s="102" t="s">
        <v>9662</v>
      </c>
      <c r="D7346" s="127" t="s">
        <v>13668</v>
      </c>
      <c r="E7346" s="115" t="s">
        <v>4797</v>
      </c>
      <c r="F7346" s="104" t="s">
        <v>14834</v>
      </c>
      <c r="G7346" s="105"/>
      <c r="H7346" s="102"/>
      <c r="I7346" s="102"/>
      <c r="J7346" s="102"/>
      <c r="K7346" s="102"/>
      <c r="L7346" s="111" t="s">
        <v>10908</v>
      </c>
      <c r="M7346" s="102"/>
      <c r="N7346" s="112"/>
      <c r="O7346" s="102"/>
      <c r="P7346" s="102"/>
      <c r="Q7346" s="102"/>
      <c r="R7346" s="102"/>
      <c r="S7346" s="102"/>
      <c r="T7346" s="102"/>
      <c r="U7346" s="102"/>
      <c r="V7346" s="118" t="s">
        <v>5147</v>
      </c>
      <c r="W7346" s="102"/>
      <c r="X7346" s="324"/>
    </row>
    <row r="7347" spans="1:24" ht="12.95" customHeight="1" x14ac:dyDescent="0.2">
      <c r="A7347" s="101">
        <v>38231</v>
      </c>
      <c r="B7347" s="102" t="s">
        <v>7318</v>
      </c>
      <c r="C7347" s="103" t="s">
        <v>13959</v>
      </c>
      <c r="D7347" s="102" t="s">
        <v>2342</v>
      </c>
      <c r="E7347" s="102" t="s">
        <v>28538</v>
      </c>
      <c r="F7347" s="155" t="s">
        <v>5657</v>
      </c>
      <c r="G7347" s="105">
        <v>16310</v>
      </c>
      <c r="H7347" s="102" t="s">
        <v>11819</v>
      </c>
      <c r="I7347" s="102" t="s">
        <v>10191</v>
      </c>
      <c r="J7347" s="102" t="s">
        <v>5087</v>
      </c>
      <c r="K7347" s="102"/>
      <c r="L7347" s="111"/>
      <c r="M7347" s="109">
        <v>0.75</v>
      </c>
      <c r="N7347" s="108" t="s">
        <v>2362</v>
      </c>
      <c r="O7347" s="102"/>
      <c r="P7347" s="39"/>
      <c r="Q7347" s="39" t="s">
        <v>16868</v>
      </c>
      <c r="R7347" s="109"/>
      <c r="S7347" s="102"/>
      <c r="T7347" s="102" t="s">
        <v>20547</v>
      </c>
      <c r="U7347" s="102"/>
      <c r="V7347" s="109">
        <v>5.5</v>
      </c>
      <c r="W7347" s="107"/>
      <c r="X7347" s="113"/>
    </row>
    <row r="7348" spans="1:24" ht="12.95" customHeight="1" x14ac:dyDescent="0.2">
      <c r="A7348" s="101">
        <v>38412</v>
      </c>
      <c r="B7348" s="102" t="s">
        <v>7318</v>
      </c>
      <c r="C7348" s="103" t="s">
        <v>8587</v>
      </c>
      <c r="D7348" s="102" t="s">
        <v>109</v>
      </c>
      <c r="E7348" s="102" t="s">
        <v>28539</v>
      </c>
      <c r="F7348" s="155" t="s">
        <v>5657</v>
      </c>
      <c r="G7348" s="105">
        <v>16229</v>
      </c>
      <c r="H7348" s="102" t="s">
        <v>11819</v>
      </c>
      <c r="I7348" s="102" t="s">
        <v>10191</v>
      </c>
      <c r="J7348" s="102" t="s">
        <v>4142</v>
      </c>
      <c r="K7348" s="102"/>
      <c r="L7348" s="111"/>
      <c r="M7348" s="109">
        <v>1</v>
      </c>
      <c r="N7348" s="112" t="s">
        <v>4130</v>
      </c>
      <c r="O7348" s="102"/>
      <c r="P7348" s="39"/>
      <c r="Q7348" s="39" t="s">
        <v>16823</v>
      </c>
      <c r="R7348" s="109"/>
      <c r="S7348" s="102"/>
      <c r="T7348" s="102" t="s">
        <v>20547</v>
      </c>
      <c r="U7348" s="102"/>
      <c r="V7348" s="109">
        <v>6</v>
      </c>
      <c r="W7348" s="107"/>
      <c r="X7348" s="113"/>
    </row>
    <row r="7349" spans="1:24" ht="12.95" customHeight="1" x14ac:dyDescent="0.2">
      <c r="A7349" s="101">
        <v>38687</v>
      </c>
      <c r="B7349" s="102" t="s">
        <v>7318</v>
      </c>
      <c r="C7349" s="103" t="s">
        <v>8588</v>
      </c>
      <c r="D7349" s="102" t="s">
        <v>110</v>
      </c>
      <c r="E7349" s="102" t="s">
        <v>2343</v>
      </c>
      <c r="F7349" s="155" t="s">
        <v>5657</v>
      </c>
      <c r="G7349" s="105">
        <v>16231</v>
      </c>
      <c r="H7349" s="102" t="s">
        <v>11819</v>
      </c>
      <c r="I7349" s="102" t="s">
        <v>13336</v>
      </c>
      <c r="J7349" s="102" t="s">
        <v>13825</v>
      </c>
      <c r="K7349" s="102"/>
      <c r="L7349" s="111"/>
      <c r="M7349" s="109">
        <v>1</v>
      </c>
      <c r="N7349" s="108" t="s">
        <v>32714</v>
      </c>
      <c r="O7349" s="102"/>
      <c r="P7349" s="39" t="s">
        <v>9160</v>
      </c>
      <c r="Q7349" s="39" t="s">
        <v>20459</v>
      </c>
      <c r="R7349" s="109"/>
      <c r="S7349" s="102"/>
      <c r="T7349" s="102" t="s">
        <v>20547</v>
      </c>
      <c r="U7349" s="102"/>
      <c r="V7349" s="109">
        <v>6</v>
      </c>
      <c r="W7349" s="107"/>
      <c r="X7349" s="113"/>
    </row>
    <row r="7350" spans="1:24" ht="12.95" customHeight="1" x14ac:dyDescent="0.2">
      <c r="A7350" s="101">
        <v>38718</v>
      </c>
      <c r="B7350" s="102" t="s">
        <v>7318</v>
      </c>
      <c r="C7350" s="103" t="s">
        <v>8589</v>
      </c>
      <c r="D7350" s="102" t="s">
        <v>111</v>
      </c>
      <c r="E7350" s="102" t="s">
        <v>10278</v>
      </c>
      <c r="F7350" s="155" t="s">
        <v>5657</v>
      </c>
      <c r="G7350" s="105">
        <v>15639</v>
      </c>
      <c r="H7350" s="102" t="s">
        <v>10103</v>
      </c>
      <c r="I7350" s="102" t="s">
        <v>11819</v>
      </c>
      <c r="J7350" s="102" t="s">
        <v>11105</v>
      </c>
      <c r="K7350" s="102"/>
      <c r="L7350" s="111"/>
      <c r="M7350" s="109">
        <v>0.5</v>
      </c>
      <c r="N7350" s="108" t="s">
        <v>2362</v>
      </c>
      <c r="O7350" s="102"/>
      <c r="P7350" s="39" t="s">
        <v>9125</v>
      </c>
      <c r="Q7350" s="39" t="s">
        <v>16525</v>
      </c>
      <c r="R7350" s="109"/>
      <c r="S7350" s="102"/>
      <c r="T7350" s="102" t="s">
        <v>7789</v>
      </c>
      <c r="U7350" s="102"/>
      <c r="V7350" s="109">
        <v>6</v>
      </c>
      <c r="W7350" s="107"/>
      <c r="X7350" s="113"/>
    </row>
    <row r="7351" spans="1:24" ht="12.95" customHeight="1" x14ac:dyDescent="0.2">
      <c r="A7351" s="101">
        <v>39173</v>
      </c>
      <c r="B7351" s="102" t="s">
        <v>7318</v>
      </c>
      <c r="C7351" s="103" t="s">
        <v>8590</v>
      </c>
      <c r="D7351" s="102" t="s">
        <v>2341</v>
      </c>
      <c r="E7351" s="102" t="s">
        <v>10279</v>
      </c>
      <c r="F7351" s="155" t="s">
        <v>5657</v>
      </c>
      <c r="G7351" s="105">
        <v>16235</v>
      </c>
      <c r="H7351" s="102" t="s">
        <v>11819</v>
      </c>
      <c r="I7351" s="102" t="s">
        <v>10191</v>
      </c>
      <c r="J7351" s="102" t="s">
        <v>802</v>
      </c>
      <c r="K7351" s="102"/>
      <c r="L7351" s="111"/>
      <c r="M7351" s="109">
        <v>0.5</v>
      </c>
      <c r="N7351" s="108" t="s">
        <v>4130</v>
      </c>
      <c r="O7351" s="102"/>
      <c r="P7351" s="39"/>
      <c r="Q7351" s="39" t="s">
        <v>16121</v>
      </c>
      <c r="R7351" s="109"/>
      <c r="S7351" s="102"/>
      <c r="T7351" s="102" t="s">
        <v>20547</v>
      </c>
      <c r="U7351" s="102"/>
      <c r="V7351" s="109">
        <v>6</v>
      </c>
      <c r="W7351" s="107"/>
      <c r="X7351" s="113"/>
    </row>
    <row r="7352" spans="1:24" ht="12.95" customHeight="1" x14ac:dyDescent="0.2">
      <c r="A7352" s="101">
        <v>39295</v>
      </c>
      <c r="B7352" s="102" t="s">
        <v>7318</v>
      </c>
      <c r="C7352" s="103" t="s">
        <v>8591</v>
      </c>
      <c r="D7352" s="102" t="s">
        <v>8848</v>
      </c>
      <c r="E7352" s="102" t="s">
        <v>10280</v>
      </c>
      <c r="F7352" s="155" t="s">
        <v>5657</v>
      </c>
      <c r="G7352" s="105">
        <v>16553</v>
      </c>
      <c r="H7352" s="102" t="s">
        <v>10103</v>
      </c>
      <c r="I7352" s="102" t="s">
        <v>11819</v>
      </c>
      <c r="J7352" s="102" t="s">
        <v>13826</v>
      </c>
      <c r="K7352" s="102"/>
      <c r="L7352" s="111"/>
      <c r="M7352" s="109">
        <v>2</v>
      </c>
      <c r="N7352" s="112" t="s">
        <v>18674</v>
      </c>
      <c r="O7352" s="102" t="s">
        <v>18151</v>
      </c>
      <c r="P7352" s="39" t="s">
        <v>9125</v>
      </c>
      <c r="Q7352" s="39" t="s">
        <v>16814</v>
      </c>
      <c r="R7352" s="109"/>
      <c r="S7352" s="102"/>
      <c r="T7352" s="102" t="s">
        <v>7789</v>
      </c>
      <c r="U7352" s="102" t="s">
        <v>3848</v>
      </c>
      <c r="V7352" s="109">
        <v>6.5</v>
      </c>
      <c r="W7352" s="107"/>
      <c r="X7352" s="113"/>
    </row>
    <row r="7353" spans="1:24" ht="12.95" customHeight="1" x14ac:dyDescent="0.2">
      <c r="A7353" s="101">
        <v>39326</v>
      </c>
      <c r="B7353" s="102" t="s">
        <v>7318</v>
      </c>
      <c r="C7353" s="103" t="s">
        <v>5116</v>
      </c>
      <c r="D7353" s="102" t="s">
        <v>10030</v>
      </c>
      <c r="E7353" s="102" t="s">
        <v>10281</v>
      </c>
      <c r="F7353" s="155" t="s">
        <v>5657</v>
      </c>
      <c r="G7353" s="105">
        <v>16300</v>
      </c>
      <c r="H7353" s="102" t="s">
        <v>11819</v>
      </c>
      <c r="I7353" s="102" t="s">
        <v>10191</v>
      </c>
      <c r="J7353" s="102" t="s">
        <v>13824</v>
      </c>
      <c r="K7353" s="102"/>
      <c r="L7353" s="111"/>
      <c r="M7353" s="109">
        <v>0.5</v>
      </c>
      <c r="N7353" s="108" t="s">
        <v>12538</v>
      </c>
      <c r="O7353" s="102"/>
      <c r="P7353" s="39"/>
      <c r="Q7353" s="39" t="s">
        <v>15913</v>
      </c>
      <c r="R7353" s="109"/>
      <c r="S7353" s="102"/>
      <c r="T7353" s="102" t="s">
        <v>20547</v>
      </c>
      <c r="U7353" s="102"/>
      <c r="V7353" s="109">
        <v>6.5</v>
      </c>
      <c r="W7353" s="107"/>
      <c r="X7353" s="113"/>
    </row>
    <row r="7354" spans="1:24" ht="12.95" customHeight="1" x14ac:dyDescent="0.2">
      <c r="A7354" s="101">
        <v>39692</v>
      </c>
      <c r="B7354" s="102" t="s">
        <v>7318</v>
      </c>
      <c r="C7354" s="103" t="s">
        <v>7833</v>
      </c>
      <c r="D7354" s="102" t="s">
        <v>7835</v>
      </c>
      <c r="E7354" s="102" t="s">
        <v>7834</v>
      </c>
      <c r="F7354" s="155" t="s">
        <v>5657</v>
      </c>
      <c r="G7354" s="105">
        <v>15238</v>
      </c>
      <c r="H7354" s="102" t="s">
        <v>10103</v>
      </c>
      <c r="I7354" s="102" t="s">
        <v>11819</v>
      </c>
      <c r="J7354" s="102" t="s">
        <v>7836</v>
      </c>
      <c r="K7354" s="102"/>
      <c r="L7354" s="111"/>
      <c r="M7354" s="109">
        <v>2</v>
      </c>
      <c r="N7354" s="112" t="s">
        <v>18675</v>
      </c>
      <c r="O7354" s="102"/>
      <c r="P7354" s="39" t="s">
        <v>13301</v>
      </c>
      <c r="Q7354" s="39" t="s">
        <v>17446</v>
      </c>
      <c r="R7354" s="109"/>
      <c r="S7354" s="102"/>
      <c r="T7354" s="102" t="s">
        <v>7789</v>
      </c>
      <c r="U7354" s="102"/>
      <c r="V7354" s="109">
        <v>7</v>
      </c>
      <c r="W7354" s="107"/>
      <c r="X7354" s="113"/>
    </row>
    <row r="7355" spans="1:24" ht="12.95" customHeight="1" x14ac:dyDescent="0.2">
      <c r="A7355" s="101">
        <v>39630</v>
      </c>
      <c r="B7355" s="102" t="s">
        <v>7318</v>
      </c>
      <c r="C7355" s="103" t="s">
        <v>1568</v>
      </c>
      <c r="D7355" s="102" t="s">
        <v>576</v>
      </c>
      <c r="E7355" s="102" t="s">
        <v>575</v>
      </c>
      <c r="F7355" s="155" t="s">
        <v>5657</v>
      </c>
      <c r="G7355" s="105">
        <v>16392</v>
      </c>
      <c r="H7355" s="102" t="s">
        <v>11819</v>
      </c>
      <c r="I7355" s="102" t="s">
        <v>10191</v>
      </c>
      <c r="J7355" s="102" t="s">
        <v>3193</v>
      </c>
      <c r="K7355" s="102"/>
      <c r="L7355" s="111"/>
      <c r="M7355" s="109">
        <v>0.5</v>
      </c>
      <c r="N7355" s="108" t="s">
        <v>32717</v>
      </c>
      <c r="O7355" s="102" t="s">
        <v>12721</v>
      </c>
      <c r="P7355" s="39" t="s">
        <v>162</v>
      </c>
      <c r="Q7355" s="39" t="s">
        <v>17191</v>
      </c>
      <c r="R7355" s="109"/>
      <c r="S7355" s="102"/>
      <c r="T7355" s="102" t="s">
        <v>20547</v>
      </c>
      <c r="U7355" s="102"/>
      <c r="V7355" s="109">
        <v>4.5</v>
      </c>
      <c r="W7355" s="107"/>
      <c r="X7355" s="113"/>
    </row>
    <row r="7356" spans="1:24" ht="12.95" customHeight="1" x14ac:dyDescent="0.2">
      <c r="A7356" s="101">
        <v>39630</v>
      </c>
      <c r="B7356" s="102" t="s">
        <v>7318</v>
      </c>
      <c r="C7356" s="102" t="s">
        <v>1568</v>
      </c>
      <c r="D7356" s="102" t="s">
        <v>13113</v>
      </c>
      <c r="E7356" s="102" t="s">
        <v>13112</v>
      </c>
      <c r="F7356" s="155" t="s">
        <v>5657</v>
      </c>
      <c r="G7356" s="105">
        <v>15897</v>
      </c>
      <c r="H7356" s="102" t="s">
        <v>10191</v>
      </c>
      <c r="I7356" s="102" t="s">
        <v>7198</v>
      </c>
      <c r="J7356" s="102" t="s">
        <v>13123</v>
      </c>
      <c r="K7356" s="102"/>
      <c r="L7356" s="111"/>
      <c r="M7356" s="109">
        <v>0.5</v>
      </c>
      <c r="N7356" s="108" t="s">
        <v>13124</v>
      </c>
      <c r="O7356" s="102"/>
      <c r="P7356" s="39"/>
      <c r="Q7356" s="39" t="s">
        <v>17030</v>
      </c>
      <c r="R7356" s="109"/>
      <c r="S7356" s="102"/>
      <c r="T7356" s="102" t="s">
        <v>21275</v>
      </c>
      <c r="U7356" s="102" t="s">
        <v>28540</v>
      </c>
      <c r="V7356" s="109">
        <v>5.5</v>
      </c>
      <c r="W7356" s="107"/>
      <c r="X7356" s="113"/>
    </row>
    <row r="7357" spans="1:24" ht="12.95" customHeight="1" x14ac:dyDescent="0.2">
      <c r="A7357" s="101">
        <v>39630</v>
      </c>
      <c r="B7357" s="102" t="s">
        <v>7318</v>
      </c>
      <c r="C7357" s="102" t="s">
        <v>1568</v>
      </c>
      <c r="D7357" s="102" t="s">
        <v>4769</v>
      </c>
      <c r="E7357" s="102" t="s">
        <v>349</v>
      </c>
      <c r="F7357" s="123" t="s">
        <v>10085</v>
      </c>
      <c r="G7357" s="105">
        <v>16412</v>
      </c>
      <c r="H7357" s="102" t="s">
        <v>11819</v>
      </c>
      <c r="I7357" s="102" t="s">
        <v>10191</v>
      </c>
      <c r="J7357" s="102" t="s">
        <v>7912</v>
      </c>
      <c r="K7357" s="102"/>
      <c r="L7357" s="111"/>
      <c r="M7357" s="109">
        <v>1</v>
      </c>
      <c r="N7357" s="112" t="s">
        <v>13126</v>
      </c>
      <c r="O7357" s="102" t="s">
        <v>20529</v>
      </c>
      <c r="P7357" s="39" t="s">
        <v>20529</v>
      </c>
      <c r="Q7357" s="39" t="s">
        <v>20529</v>
      </c>
      <c r="R7357" s="109"/>
      <c r="S7357" s="102" t="s">
        <v>11080</v>
      </c>
      <c r="T7357" s="102" t="s">
        <v>20547</v>
      </c>
      <c r="U7357" s="102" t="s">
        <v>18676</v>
      </c>
      <c r="V7357" s="39" t="s">
        <v>20529</v>
      </c>
      <c r="W7357" s="107"/>
      <c r="X7357" s="113"/>
    </row>
    <row r="7358" spans="1:24" ht="12.95" customHeight="1" x14ac:dyDescent="0.2">
      <c r="A7358" s="101">
        <v>39630</v>
      </c>
      <c r="B7358" s="102" t="s">
        <v>7318</v>
      </c>
      <c r="C7358" s="102" t="s">
        <v>1568</v>
      </c>
      <c r="D7358" s="102" t="s">
        <v>13125</v>
      </c>
      <c r="E7358" s="102" t="s">
        <v>5175</v>
      </c>
      <c r="F7358" s="123" t="s">
        <v>10085</v>
      </c>
      <c r="G7358" s="105">
        <v>16412</v>
      </c>
      <c r="H7358" s="102" t="s">
        <v>11819</v>
      </c>
      <c r="I7358" s="102" t="s">
        <v>10191</v>
      </c>
      <c r="J7358" s="102" t="s">
        <v>7912</v>
      </c>
      <c r="K7358" s="102"/>
      <c r="L7358" s="111"/>
      <c r="M7358" s="109">
        <v>1</v>
      </c>
      <c r="N7358" s="108" t="s">
        <v>13126</v>
      </c>
      <c r="O7358" s="102" t="s">
        <v>17030</v>
      </c>
      <c r="P7358" s="39" t="s">
        <v>13301</v>
      </c>
      <c r="Q7358" s="39" t="s">
        <v>28541</v>
      </c>
      <c r="R7358" s="109"/>
      <c r="S7358" s="102" t="s">
        <v>11080</v>
      </c>
      <c r="T7358" s="102" t="s">
        <v>20547</v>
      </c>
      <c r="U7358" s="102" t="s">
        <v>18676</v>
      </c>
      <c r="V7358" s="109">
        <v>6</v>
      </c>
      <c r="W7358" s="107"/>
      <c r="X7358" s="113"/>
    </row>
    <row r="7359" spans="1:24" ht="12.95" customHeight="1" x14ac:dyDescent="0.2">
      <c r="A7359" s="101">
        <v>39630</v>
      </c>
      <c r="B7359" s="102" t="s">
        <v>7318</v>
      </c>
      <c r="C7359" s="102" t="s">
        <v>1568</v>
      </c>
      <c r="D7359" s="102" t="s">
        <v>4897</v>
      </c>
      <c r="E7359" s="102" t="s">
        <v>5176</v>
      </c>
      <c r="F7359" s="123" t="s">
        <v>10085</v>
      </c>
      <c r="G7359" s="105">
        <v>16412</v>
      </c>
      <c r="H7359" s="102" t="s">
        <v>10191</v>
      </c>
      <c r="I7359" s="102" t="s">
        <v>11819</v>
      </c>
      <c r="J7359" s="102" t="s">
        <v>7912</v>
      </c>
      <c r="K7359" s="102"/>
      <c r="L7359" s="111"/>
      <c r="M7359" s="109">
        <v>1</v>
      </c>
      <c r="N7359" s="108" t="s">
        <v>13126</v>
      </c>
      <c r="O7359" s="102" t="s">
        <v>17110</v>
      </c>
      <c r="P7359" s="39"/>
      <c r="Q7359" s="39" t="s">
        <v>16511</v>
      </c>
      <c r="R7359" s="109"/>
      <c r="S7359" s="102"/>
      <c r="T7359" s="102" t="s">
        <v>20547</v>
      </c>
      <c r="U7359" s="102" t="s">
        <v>13127</v>
      </c>
      <c r="V7359" s="109">
        <v>4.5</v>
      </c>
      <c r="W7359" s="107"/>
      <c r="X7359" s="113"/>
    </row>
    <row r="7360" spans="1:24" ht="12.95" customHeight="1" x14ac:dyDescent="0.2">
      <c r="A7360" s="101">
        <v>39630</v>
      </c>
      <c r="B7360" s="102" t="s">
        <v>7318</v>
      </c>
      <c r="C7360" s="102" t="s">
        <v>1568</v>
      </c>
      <c r="D7360" s="102" t="s">
        <v>3194</v>
      </c>
      <c r="E7360" s="102" t="s">
        <v>348</v>
      </c>
      <c r="F7360" s="123" t="s">
        <v>10085</v>
      </c>
      <c r="G7360" s="105">
        <v>15598</v>
      </c>
      <c r="H7360" s="102" t="s">
        <v>15718</v>
      </c>
      <c r="I7360" s="102" t="s">
        <v>11819</v>
      </c>
      <c r="J7360" s="102" t="s">
        <v>8608</v>
      </c>
      <c r="K7360" s="102"/>
      <c r="L7360" s="111"/>
      <c r="M7360" s="109">
        <v>1</v>
      </c>
      <c r="N7360" s="108" t="s">
        <v>8609</v>
      </c>
      <c r="O7360" s="102" t="s">
        <v>3620</v>
      </c>
      <c r="P7360" s="39" t="s">
        <v>9125</v>
      </c>
      <c r="Q7360" s="39" t="s">
        <v>28542</v>
      </c>
      <c r="R7360" s="109"/>
      <c r="S7360" s="102"/>
      <c r="T7360" s="102" t="s">
        <v>7789</v>
      </c>
      <c r="U7360" s="102" t="s">
        <v>28543</v>
      </c>
      <c r="V7360" s="109">
        <v>10</v>
      </c>
      <c r="W7360" s="107"/>
      <c r="X7360" s="113"/>
    </row>
    <row r="7361" spans="1:24" ht="12.95" customHeight="1" x14ac:dyDescent="0.2">
      <c r="A7361" s="101">
        <v>39995</v>
      </c>
      <c r="B7361" s="102" t="s">
        <v>7318</v>
      </c>
      <c r="C7361" s="103" t="s">
        <v>9335</v>
      </c>
      <c r="D7361" s="102" t="s">
        <v>9336</v>
      </c>
      <c r="E7361" s="102" t="s">
        <v>14348</v>
      </c>
      <c r="F7361" s="104" t="s">
        <v>14834</v>
      </c>
      <c r="G7361" s="105">
        <v>14744</v>
      </c>
      <c r="H7361" s="179" t="s">
        <v>31892</v>
      </c>
      <c r="I7361" s="102" t="s">
        <v>11819</v>
      </c>
      <c r="J7361" s="102" t="s">
        <v>7109</v>
      </c>
      <c r="K7361" s="102"/>
      <c r="L7361" s="111"/>
      <c r="M7361" s="109">
        <v>0.5</v>
      </c>
      <c r="N7361" s="180" t="s">
        <v>32901</v>
      </c>
      <c r="O7361" s="102" t="s">
        <v>9160</v>
      </c>
      <c r="P7361" s="39"/>
      <c r="Q7361" s="39" t="s">
        <v>17527</v>
      </c>
      <c r="R7361" s="109"/>
      <c r="S7361" s="102"/>
      <c r="T7361" s="102" t="s">
        <v>20548</v>
      </c>
      <c r="U7361" s="102"/>
      <c r="V7361" s="109">
        <v>4.5</v>
      </c>
      <c r="W7361" s="107"/>
      <c r="X7361" s="113"/>
    </row>
    <row r="7362" spans="1:24" ht="12.95" customHeight="1" x14ac:dyDescent="0.2">
      <c r="A7362" s="101">
        <v>39995</v>
      </c>
      <c r="B7362" s="102" t="s">
        <v>7318</v>
      </c>
      <c r="C7362" s="102" t="s">
        <v>9335</v>
      </c>
      <c r="D7362" s="102" t="s">
        <v>9337</v>
      </c>
      <c r="E7362" s="102" t="s">
        <v>14347</v>
      </c>
      <c r="F7362" s="104" t="s">
        <v>14834</v>
      </c>
      <c r="G7362" s="105">
        <v>16399</v>
      </c>
      <c r="H7362" s="102" t="s">
        <v>1520</v>
      </c>
      <c r="I7362" s="102" t="s">
        <v>11819</v>
      </c>
      <c r="J7362" s="102" t="s">
        <v>9338</v>
      </c>
      <c r="K7362" s="102"/>
      <c r="L7362" s="111"/>
      <c r="M7362" s="109">
        <v>2</v>
      </c>
      <c r="N7362" s="181" t="s">
        <v>18208</v>
      </c>
      <c r="O7362" s="102" t="s">
        <v>19698</v>
      </c>
      <c r="P7362" s="39" t="s">
        <v>162</v>
      </c>
      <c r="Q7362" s="39" t="s">
        <v>19531</v>
      </c>
      <c r="R7362" s="109"/>
      <c r="S7362" s="102"/>
      <c r="T7362" s="102" t="s">
        <v>20547</v>
      </c>
      <c r="U7362" s="102" t="s">
        <v>3848</v>
      </c>
      <c r="V7362" s="109">
        <v>8</v>
      </c>
      <c r="W7362" s="107"/>
      <c r="X7362" s="113"/>
    </row>
    <row r="7363" spans="1:24" ht="12.95" customHeight="1" x14ac:dyDescent="0.2">
      <c r="A7363" s="101">
        <v>40360</v>
      </c>
      <c r="B7363" s="102" t="s">
        <v>7318</v>
      </c>
      <c r="C7363" s="103" t="s">
        <v>14491</v>
      </c>
      <c r="D7363" s="102" t="s">
        <v>12414</v>
      </c>
      <c r="E7363" s="102" t="s">
        <v>14848</v>
      </c>
      <c r="F7363" s="104" t="s">
        <v>14834</v>
      </c>
      <c r="G7363" s="105">
        <v>15572</v>
      </c>
      <c r="H7363" s="102" t="s">
        <v>2625</v>
      </c>
      <c r="I7363" s="102" t="s">
        <v>15082</v>
      </c>
      <c r="J7363" s="102" t="s">
        <v>9354</v>
      </c>
      <c r="K7363" s="102"/>
      <c r="L7363" s="111"/>
      <c r="M7363" s="109">
        <v>1</v>
      </c>
      <c r="N7363" s="108" t="s">
        <v>14856</v>
      </c>
      <c r="O7363" s="102"/>
      <c r="P7363" s="39"/>
      <c r="Q7363" s="39" t="s">
        <v>15923</v>
      </c>
      <c r="R7363" s="109"/>
      <c r="S7363" s="102"/>
      <c r="T7363" s="102" t="s">
        <v>20545</v>
      </c>
      <c r="U7363" s="102" t="s">
        <v>28544</v>
      </c>
      <c r="V7363" s="109">
        <v>5.5</v>
      </c>
      <c r="W7363" s="107"/>
      <c r="X7363" s="113"/>
    </row>
    <row r="7364" spans="1:24" ht="12.95" customHeight="1" x14ac:dyDescent="0.2">
      <c r="A7364" s="101">
        <v>40360</v>
      </c>
      <c r="B7364" s="102" t="s">
        <v>7318</v>
      </c>
      <c r="C7364" s="102" t="s">
        <v>14491</v>
      </c>
      <c r="D7364" s="102" t="s">
        <v>11979</v>
      </c>
      <c r="E7364" s="102" t="s">
        <v>14849</v>
      </c>
      <c r="F7364" s="104" t="s">
        <v>14834</v>
      </c>
      <c r="G7364" s="105">
        <v>15610</v>
      </c>
      <c r="H7364" s="102" t="s">
        <v>2625</v>
      </c>
      <c r="I7364" s="102" t="s">
        <v>15082</v>
      </c>
      <c r="J7364" s="102" t="s">
        <v>11292</v>
      </c>
      <c r="K7364" s="102"/>
      <c r="L7364" s="111"/>
      <c r="M7364" s="109">
        <v>1</v>
      </c>
      <c r="N7364" s="108" t="s">
        <v>14856</v>
      </c>
      <c r="O7364" s="102"/>
      <c r="P7364" s="39"/>
      <c r="Q7364" s="39" t="s">
        <v>15976</v>
      </c>
      <c r="R7364" s="109"/>
      <c r="S7364" s="102"/>
      <c r="T7364" s="102" t="s">
        <v>20545</v>
      </c>
      <c r="U7364" s="102" t="s">
        <v>28544</v>
      </c>
      <c r="V7364" s="109">
        <v>6</v>
      </c>
      <c r="W7364" s="107"/>
      <c r="X7364" s="113"/>
    </row>
    <row r="7365" spans="1:24" ht="12.95" customHeight="1" x14ac:dyDescent="0.2">
      <c r="A7365" s="101">
        <v>40360</v>
      </c>
      <c r="B7365" s="102" t="s">
        <v>7318</v>
      </c>
      <c r="C7365" s="102" t="s">
        <v>14491</v>
      </c>
      <c r="D7365" s="102" t="s">
        <v>14855</v>
      </c>
      <c r="E7365" s="102" t="s">
        <v>14850</v>
      </c>
      <c r="F7365" s="104" t="s">
        <v>14834</v>
      </c>
      <c r="G7365" s="105">
        <v>15622</v>
      </c>
      <c r="H7365" s="102" t="s">
        <v>15082</v>
      </c>
      <c r="I7365" s="102" t="s">
        <v>2625</v>
      </c>
      <c r="J7365" s="102" t="s">
        <v>9354</v>
      </c>
      <c r="K7365" s="102"/>
      <c r="L7365" s="111"/>
      <c r="M7365" s="109">
        <v>1</v>
      </c>
      <c r="N7365" s="108" t="s">
        <v>14856</v>
      </c>
      <c r="O7365" s="102"/>
      <c r="P7365" s="39"/>
      <c r="Q7365" s="39" t="s">
        <v>19531</v>
      </c>
      <c r="R7365" s="109" t="s">
        <v>7035</v>
      </c>
      <c r="S7365" s="102"/>
      <c r="T7365" s="102" t="s">
        <v>20545</v>
      </c>
      <c r="U7365" s="102" t="s">
        <v>28544</v>
      </c>
      <c r="V7365" s="109">
        <v>6.5</v>
      </c>
      <c r="W7365" s="107"/>
      <c r="X7365" s="113"/>
    </row>
    <row r="7366" spans="1:24" ht="12.95" customHeight="1" x14ac:dyDescent="0.2">
      <c r="A7366" s="101">
        <v>40360</v>
      </c>
      <c r="B7366" s="102" t="s">
        <v>7318</v>
      </c>
      <c r="C7366" s="102" t="s">
        <v>14491</v>
      </c>
      <c r="D7366" s="102" t="s">
        <v>14854</v>
      </c>
      <c r="E7366" s="102" t="s">
        <v>14851</v>
      </c>
      <c r="F7366" s="104" t="s">
        <v>14834</v>
      </c>
      <c r="G7366" s="105">
        <v>15623</v>
      </c>
      <c r="H7366" s="102" t="s">
        <v>2625</v>
      </c>
      <c r="I7366" s="102" t="s">
        <v>15082</v>
      </c>
      <c r="J7366" s="102" t="s">
        <v>11293</v>
      </c>
      <c r="K7366" s="102"/>
      <c r="L7366" s="111"/>
      <c r="M7366" s="109">
        <v>1</v>
      </c>
      <c r="N7366" s="108" t="s">
        <v>14856</v>
      </c>
      <c r="O7366" s="102"/>
      <c r="P7366" s="39"/>
      <c r="Q7366" s="39" t="s">
        <v>16568</v>
      </c>
      <c r="R7366" s="109"/>
      <c r="S7366" s="102"/>
      <c r="T7366" s="102" t="s">
        <v>20545</v>
      </c>
      <c r="U7366" s="102" t="s">
        <v>28544</v>
      </c>
      <c r="V7366" s="109">
        <v>5.5</v>
      </c>
      <c r="W7366" s="107"/>
      <c r="X7366" s="113"/>
    </row>
    <row r="7367" spans="1:24" ht="12.95" customHeight="1" x14ac:dyDescent="0.2">
      <c r="A7367" s="101">
        <v>40360</v>
      </c>
      <c r="B7367" s="102" t="s">
        <v>7318</v>
      </c>
      <c r="C7367" s="102" t="s">
        <v>14491</v>
      </c>
      <c r="D7367" s="102" t="s">
        <v>14853</v>
      </c>
      <c r="E7367" s="102" t="s">
        <v>14852</v>
      </c>
      <c r="F7367" s="104" t="s">
        <v>14834</v>
      </c>
      <c r="G7367" s="105">
        <v>15637</v>
      </c>
      <c r="H7367" s="102" t="s">
        <v>15082</v>
      </c>
      <c r="I7367" s="102" t="s">
        <v>2625</v>
      </c>
      <c r="J7367" s="102" t="s">
        <v>11263</v>
      </c>
      <c r="K7367" s="102"/>
      <c r="L7367" s="111"/>
      <c r="M7367" s="109">
        <v>1</v>
      </c>
      <c r="N7367" s="108" t="s">
        <v>14856</v>
      </c>
      <c r="O7367" s="102" t="s">
        <v>20609</v>
      </c>
      <c r="P7367" s="39" t="s">
        <v>162</v>
      </c>
      <c r="Q7367" s="39" t="s">
        <v>21632</v>
      </c>
      <c r="R7367" s="109" t="s">
        <v>7035</v>
      </c>
      <c r="S7367" s="102" t="s">
        <v>9435</v>
      </c>
      <c r="T7367" s="102" t="s">
        <v>20545</v>
      </c>
      <c r="U7367" s="102" t="s">
        <v>28544</v>
      </c>
      <c r="V7367" s="109">
        <v>5.5</v>
      </c>
      <c r="W7367" s="107"/>
      <c r="X7367" s="113"/>
    </row>
    <row r="7368" spans="1:24" ht="12.95" customHeight="1" x14ac:dyDescent="0.2">
      <c r="A7368" s="101">
        <v>40360</v>
      </c>
      <c r="B7368" s="102" t="s">
        <v>7318</v>
      </c>
      <c r="C7368" s="102" t="s">
        <v>14491</v>
      </c>
      <c r="D7368" s="102" t="s">
        <v>5342</v>
      </c>
      <c r="E7368" s="102" t="s">
        <v>14346</v>
      </c>
      <c r="F7368" s="155" t="s">
        <v>5657</v>
      </c>
      <c r="G7368" s="105">
        <v>15598</v>
      </c>
      <c r="H7368" s="102" t="s">
        <v>10103</v>
      </c>
      <c r="I7368" s="102" t="s">
        <v>11819</v>
      </c>
      <c r="J7368" s="102" t="s">
        <v>9568</v>
      </c>
      <c r="K7368" s="102"/>
      <c r="L7368" s="111"/>
      <c r="M7368" s="109">
        <v>0.75</v>
      </c>
      <c r="N7368" s="108" t="s">
        <v>2362</v>
      </c>
      <c r="O7368" s="102" t="s">
        <v>15928</v>
      </c>
      <c r="P7368" s="39" t="s">
        <v>9125</v>
      </c>
      <c r="Q7368" s="39" t="s">
        <v>28545</v>
      </c>
      <c r="R7368" s="109"/>
      <c r="S7368" s="102"/>
      <c r="T7368" s="102" t="s">
        <v>7789</v>
      </c>
      <c r="U7368" s="102"/>
      <c r="V7368" s="109">
        <v>7</v>
      </c>
      <c r="W7368" s="107"/>
      <c r="X7368" s="113"/>
    </row>
    <row r="7369" spans="1:24" ht="12.95" customHeight="1" x14ac:dyDescent="0.2">
      <c r="A7369" s="101">
        <v>40360</v>
      </c>
      <c r="B7369" s="102" t="s">
        <v>7318</v>
      </c>
      <c r="C7369" s="102" t="s">
        <v>14491</v>
      </c>
      <c r="D7369" s="102" t="s">
        <v>14857</v>
      </c>
      <c r="E7369" s="102" t="s">
        <v>14345</v>
      </c>
      <c r="F7369" s="155" t="s">
        <v>5657</v>
      </c>
      <c r="G7369" s="105">
        <v>16248</v>
      </c>
      <c r="H7369" s="102" t="s">
        <v>11819</v>
      </c>
      <c r="I7369" s="102" t="s">
        <v>10103</v>
      </c>
      <c r="J7369" s="102" t="s">
        <v>5343</v>
      </c>
      <c r="K7369" s="102"/>
      <c r="L7369" s="111"/>
      <c r="M7369" s="109">
        <v>3</v>
      </c>
      <c r="N7369" s="112" t="s">
        <v>18677</v>
      </c>
      <c r="O7369" s="102" t="s">
        <v>27725</v>
      </c>
      <c r="P7369" s="39" t="s">
        <v>9125</v>
      </c>
      <c r="Q7369" s="39" t="s">
        <v>15976</v>
      </c>
      <c r="R7369" s="109"/>
      <c r="S7369" s="102"/>
      <c r="T7369" s="102" t="s">
        <v>7789</v>
      </c>
      <c r="U7369" s="102"/>
      <c r="V7369" s="109" t="s">
        <v>14685</v>
      </c>
      <c r="W7369" s="107"/>
      <c r="X7369" s="113"/>
    </row>
    <row r="7370" spans="1:24" ht="12.95" customHeight="1" x14ac:dyDescent="0.2">
      <c r="A7370" s="102">
        <v>1996</v>
      </c>
      <c r="B7370" s="102" t="s">
        <v>7318</v>
      </c>
      <c r="C7370" s="164" t="s">
        <v>9661</v>
      </c>
      <c r="D7370" s="127" t="s">
        <v>14647</v>
      </c>
      <c r="E7370" s="115" t="s">
        <v>11814</v>
      </c>
      <c r="F7370" s="115" t="s">
        <v>14834</v>
      </c>
      <c r="G7370" s="105">
        <v>16395</v>
      </c>
      <c r="H7370" s="102" t="s">
        <v>11819</v>
      </c>
      <c r="I7370" s="102" t="s">
        <v>10191</v>
      </c>
      <c r="J7370" s="102" t="s">
        <v>14595</v>
      </c>
      <c r="K7370" s="102"/>
      <c r="L7370" s="111" t="s">
        <v>35030</v>
      </c>
      <c r="M7370" s="109">
        <v>2</v>
      </c>
      <c r="N7370" s="138" t="s">
        <v>16053</v>
      </c>
      <c r="O7370" s="102" t="s">
        <v>17511</v>
      </c>
      <c r="P7370" s="102"/>
      <c r="Q7370" s="102" t="s">
        <v>19101</v>
      </c>
      <c r="R7370" s="109"/>
      <c r="S7370" s="102"/>
      <c r="T7370" s="102" t="s">
        <v>20547</v>
      </c>
      <c r="U7370" s="102" t="s">
        <v>6566</v>
      </c>
      <c r="V7370" s="118">
        <v>6.5</v>
      </c>
      <c r="W7370" s="107"/>
      <c r="X7370" s="324"/>
    </row>
    <row r="7371" spans="1:24" ht="12.95" customHeight="1" x14ac:dyDescent="0.2">
      <c r="A7371" s="102">
        <v>1996</v>
      </c>
      <c r="B7371" s="102" t="s">
        <v>7318</v>
      </c>
      <c r="C7371" s="102" t="s">
        <v>9661</v>
      </c>
      <c r="D7371" s="127" t="s">
        <v>3458</v>
      </c>
      <c r="E7371" s="115" t="s">
        <v>2441</v>
      </c>
      <c r="F7371" s="115" t="s">
        <v>14834</v>
      </c>
      <c r="G7371" s="105">
        <v>13815</v>
      </c>
      <c r="H7371" s="102" t="s">
        <v>14944</v>
      </c>
      <c r="I7371" s="102" t="s">
        <v>2625</v>
      </c>
      <c r="J7371" s="102" t="s">
        <v>5427</v>
      </c>
      <c r="K7371" s="102"/>
      <c r="L7371" s="111" t="s">
        <v>9661</v>
      </c>
      <c r="M7371" s="109">
        <v>1</v>
      </c>
      <c r="N7371" s="108" t="s">
        <v>30965</v>
      </c>
      <c r="O7371" s="102"/>
      <c r="P7371" s="102"/>
      <c r="Q7371" s="102" t="s">
        <v>16653</v>
      </c>
      <c r="R7371" s="109"/>
      <c r="S7371" s="102"/>
      <c r="T7371" s="102" t="s">
        <v>8947</v>
      </c>
      <c r="U7371" s="102" t="s">
        <v>5428</v>
      </c>
      <c r="V7371" s="118">
        <v>6.5</v>
      </c>
      <c r="W7371" s="107"/>
      <c r="X7371" s="324"/>
    </row>
    <row r="7372" spans="1:24" ht="12.95" customHeight="1" x14ac:dyDescent="0.2">
      <c r="A7372" s="102">
        <v>1996</v>
      </c>
      <c r="B7372" s="102" t="s">
        <v>7318</v>
      </c>
      <c r="C7372" s="102" t="s">
        <v>9661</v>
      </c>
      <c r="D7372" s="127" t="s">
        <v>14646</v>
      </c>
      <c r="E7372" s="115" t="s">
        <v>2442</v>
      </c>
      <c r="F7372" s="115" t="s">
        <v>14834</v>
      </c>
      <c r="G7372" s="105">
        <v>14758</v>
      </c>
      <c r="H7372" s="102" t="s">
        <v>11819</v>
      </c>
      <c r="I7372" s="102" t="s">
        <v>5011</v>
      </c>
      <c r="J7372" s="102" t="s">
        <v>14592</v>
      </c>
      <c r="K7372" s="102"/>
      <c r="L7372" s="111" t="s">
        <v>9661</v>
      </c>
      <c r="M7372" s="109">
        <v>0.5</v>
      </c>
      <c r="N7372" s="108">
        <v>36</v>
      </c>
      <c r="O7372" s="102"/>
      <c r="P7372" s="102"/>
      <c r="Q7372" s="102" t="s">
        <v>19534</v>
      </c>
      <c r="R7372" s="109"/>
      <c r="S7372" s="102"/>
      <c r="T7372" s="102" t="s">
        <v>28757</v>
      </c>
      <c r="U7372" s="102" t="s">
        <v>14593</v>
      </c>
      <c r="V7372" s="118">
        <v>6.5</v>
      </c>
      <c r="W7372" s="107"/>
      <c r="X7372" s="324"/>
    </row>
    <row r="7373" spans="1:24" ht="12.95" customHeight="1" x14ac:dyDescent="0.2">
      <c r="A7373" s="102">
        <v>1996</v>
      </c>
      <c r="B7373" s="102" t="s">
        <v>7318</v>
      </c>
      <c r="C7373" s="102" t="s">
        <v>9661</v>
      </c>
      <c r="D7373" s="127" t="s">
        <v>14645</v>
      </c>
      <c r="E7373" s="115" t="s">
        <v>2443</v>
      </c>
      <c r="F7373" s="115" t="s">
        <v>14834</v>
      </c>
      <c r="G7373" s="105">
        <v>15243</v>
      </c>
      <c r="H7373" s="102" t="s">
        <v>11819</v>
      </c>
      <c r="I7373" s="102" t="s">
        <v>10103</v>
      </c>
      <c r="J7373" s="102" t="s">
        <v>12504</v>
      </c>
      <c r="K7373" s="102"/>
      <c r="L7373" s="111" t="s">
        <v>9661</v>
      </c>
      <c r="M7373" s="169">
        <v>1</v>
      </c>
      <c r="N7373" s="108" t="s">
        <v>30964</v>
      </c>
      <c r="O7373" s="121" t="s">
        <v>3620</v>
      </c>
      <c r="P7373" s="102" t="s">
        <v>9125</v>
      </c>
      <c r="Q7373" s="102" t="s">
        <v>17935</v>
      </c>
      <c r="R7373" s="109"/>
      <c r="S7373" s="102"/>
      <c r="T7373" s="102" t="s">
        <v>7789</v>
      </c>
      <c r="U7373" s="102"/>
      <c r="V7373" s="118">
        <v>5.5</v>
      </c>
      <c r="W7373" s="107"/>
      <c r="X7373" s="324"/>
    </row>
    <row r="7374" spans="1:24" ht="12.95" customHeight="1" x14ac:dyDescent="0.2">
      <c r="A7374" s="102">
        <v>2003</v>
      </c>
      <c r="B7374" s="102" t="s">
        <v>7318</v>
      </c>
      <c r="C7374" s="103" t="s">
        <v>2664</v>
      </c>
      <c r="D7374" s="111" t="s">
        <v>14907</v>
      </c>
      <c r="E7374" s="102" t="s">
        <v>8866</v>
      </c>
      <c r="F7374" s="114" t="s">
        <v>6406</v>
      </c>
      <c r="G7374" s="105">
        <v>16269</v>
      </c>
      <c r="H7374" s="102" t="s">
        <v>10191</v>
      </c>
      <c r="I7374" s="102" t="s">
        <v>11819</v>
      </c>
      <c r="J7374" s="102" t="s">
        <v>6951</v>
      </c>
      <c r="K7374" s="102"/>
      <c r="L7374" s="111" t="s">
        <v>12744</v>
      </c>
      <c r="M7374" s="109">
        <v>3</v>
      </c>
      <c r="N7374" s="112" t="s">
        <v>16778</v>
      </c>
      <c r="O7374" s="102" t="s">
        <v>10189</v>
      </c>
      <c r="P7374" s="39"/>
      <c r="Q7374" s="39" t="s">
        <v>16646</v>
      </c>
      <c r="R7374" s="109"/>
      <c r="S7374" s="102"/>
      <c r="T7374" s="102" t="s">
        <v>20547</v>
      </c>
      <c r="U7374" s="102" t="s">
        <v>1713</v>
      </c>
      <c r="V7374" s="109">
        <v>6</v>
      </c>
      <c r="W7374" s="107"/>
      <c r="X7374" s="113"/>
    </row>
    <row r="7375" spans="1:24" ht="12.95" customHeight="1" x14ac:dyDescent="0.2">
      <c r="A7375" s="102">
        <v>2003</v>
      </c>
      <c r="B7375" s="102" t="s">
        <v>7318</v>
      </c>
      <c r="C7375" s="102" t="s">
        <v>2664</v>
      </c>
      <c r="D7375" s="111" t="s">
        <v>14908</v>
      </c>
      <c r="E7375" s="102" t="s">
        <v>12742</v>
      </c>
      <c r="F7375" s="104" t="s">
        <v>14834</v>
      </c>
      <c r="G7375" s="105">
        <v>15675</v>
      </c>
      <c r="H7375" s="102" t="s">
        <v>11819</v>
      </c>
      <c r="I7375" s="102" t="s">
        <v>10103</v>
      </c>
      <c r="J7375" s="102" t="s">
        <v>12740</v>
      </c>
      <c r="K7375" s="115"/>
      <c r="L7375" s="111" t="s">
        <v>6841</v>
      </c>
      <c r="M7375" s="107">
        <v>1</v>
      </c>
      <c r="N7375" s="112" t="s">
        <v>12955</v>
      </c>
      <c r="O7375" s="102" t="s">
        <v>10189</v>
      </c>
      <c r="P7375" s="39" t="s">
        <v>9125</v>
      </c>
      <c r="Q7375" s="39" t="s">
        <v>19136</v>
      </c>
      <c r="R7375" s="109"/>
      <c r="S7375" s="102" t="s">
        <v>8315</v>
      </c>
      <c r="T7375" s="102" t="s">
        <v>7789</v>
      </c>
      <c r="U7375" s="102" t="s">
        <v>28546</v>
      </c>
      <c r="V7375" s="109">
        <v>7</v>
      </c>
      <c r="W7375" s="107"/>
      <c r="X7375" s="113"/>
    </row>
    <row r="7376" spans="1:24" ht="12.95" customHeight="1" x14ac:dyDescent="0.2">
      <c r="A7376" s="102">
        <v>2003</v>
      </c>
      <c r="B7376" s="102" t="s">
        <v>7318</v>
      </c>
      <c r="C7376" s="102" t="s">
        <v>2664</v>
      </c>
      <c r="D7376" s="111" t="s">
        <v>6954</v>
      </c>
      <c r="E7376" s="102" t="s">
        <v>12741</v>
      </c>
      <c r="F7376" s="104" t="s">
        <v>14834</v>
      </c>
      <c r="G7376" s="105">
        <v>15666</v>
      </c>
      <c r="H7376" s="102" t="s">
        <v>13336</v>
      </c>
      <c r="I7376" s="102" t="s">
        <v>11819</v>
      </c>
      <c r="J7376" s="102" t="s">
        <v>6955</v>
      </c>
      <c r="K7376" s="115"/>
      <c r="L7376" s="111" t="s">
        <v>6842</v>
      </c>
      <c r="M7376" s="107">
        <v>2.5</v>
      </c>
      <c r="N7376" s="108" t="s">
        <v>32335</v>
      </c>
      <c r="O7376" s="102" t="s">
        <v>3620</v>
      </c>
      <c r="P7376" s="39"/>
      <c r="Q7376" s="39" t="s">
        <v>16520</v>
      </c>
      <c r="R7376" s="109"/>
      <c r="S7376" s="102"/>
      <c r="T7376" s="102" t="s">
        <v>14962</v>
      </c>
      <c r="U7376" s="102"/>
      <c r="V7376" s="109">
        <v>6</v>
      </c>
      <c r="W7376" s="107"/>
      <c r="X7376" s="113"/>
    </row>
    <row r="7377" spans="1:24" ht="12.95" customHeight="1" x14ac:dyDescent="0.2">
      <c r="A7377" s="102">
        <v>2003</v>
      </c>
      <c r="B7377" s="102" t="s">
        <v>7318</v>
      </c>
      <c r="C7377" s="102" t="s">
        <v>2664</v>
      </c>
      <c r="D7377" s="111" t="s">
        <v>14583</v>
      </c>
      <c r="E7377" s="102" t="s">
        <v>12743</v>
      </c>
      <c r="F7377" s="114" t="s">
        <v>6406</v>
      </c>
      <c r="G7377" s="105">
        <v>16285</v>
      </c>
      <c r="H7377" s="102" t="s">
        <v>11819</v>
      </c>
      <c r="I7377" s="102" t="s">
        <v>10191</v>
      </c>
      <c r="J7377" s="102" t="s">
        <v>14584</v>
      </c>
      <c r="K7377" s="115"/>
      <c r="L7377" s="111" t="s">
        <v>28548</v>
      </c>
      <c r="M7377" s="107">
        <v>2</v>
      </c>
      <c r="N7377" s="112" t="s">
        <v>16599</v>
      </c>
      <c r="O7377" s="102" t="s">
        <v>28547</v>
      </c>
      <c r="P7377" s="39"/>
      <c r="Q7377" s="39"/>
      <c r="R7377" s="109"/>
      <c r="S7377" s="102"/>
      <c r="T7377" s="102" t="s">
        <v>20547</v>
      </c>
      <c r="U7377" s="102" t="s">
        <v>18429</v>
      </c>
      <c r="V7377" s="109">
        <v>6</v>
      </c>
      <c r="W7377" s="107"/>
      <c r="X7377" s="113"/>
    </row>
    <row r="7378" spans="1:24" ht="12.95" customHeight="1" x14ac:dyDescent="0.2">
      <c r="A7378" s="102">
        <v>2003</v>
      </c>
      <c r="B7378" s="102" t="s">
        <v>7318</v>
      </c>
      <c r="C7378" s="102" t="s">
        <v>2664</v>
      </c>
      <c r="D7378" s="111" t="s">
        <v>9065</v>
      </c>
      <c r="E7378" s="102" t="s">
        <v>4294</v>
      </c>
      <c r="F7378" s="104" t="s">
        <v>14834</v>
      </c>
      <c r="G7378" s="105">
        <v>14758</v>
      </c>
      <c r="H7378" s="102" t="s">
        <v>13336</v>
      </c>
      <c r="I7378" s="102" t="s">
        <v>11819</v>
      </c>
      <c r="J7378" s="102" t="s">
        <v>9066</v>
      </c>
      <c r="K7378" s="115"/>
      <c r="L7378" s="111" t="s">
        <v>10898</v>
      </c>
      <c r="M7378" s="107">
        <v>1</v>
      </c>
      <c r="N7378" s="112">
        <v>11</v>
      </c>
      <c r="O7378" s="102" t="s">
        <v>12721</v>
      </c>
      <c r="P7378" s="39" t="s">
        <v>162</v>
      </c>
      <c r="Q7378" s="39" t="s">
        <v>19625</v>
      </c>
      <c r="R7378" s="109"/>
      <c r="S7378" s="102" t="s">
        <v>9435</v>
      </c>
      <c r="T7378" s="102" t="s">
        <v>28757</v>
      </c>
      <c r="U7378" s="102" t="s">
        <v>5027</v>
      </c>
      <c r="V7378" s="109">
        <v>9</v>
      </c>
      <c r="W7378" s="107"/>
      <c r="X7378" s="113"/>
    </row>
    <row r="7379" spans="1:24" ht="12.95" customHeight="1" x14ac:dyDescent="0.2">
      <c r="A7379" s="102">
        <v>2003</v>
      </c>
      <c r="B7379" s="102" t="s">
        <v>7318</v>
      </c>
      <c r="C7379" s="102" t="s">
        <v>2664</v>
      </c>
      <c r="D7379" s="111" t="s">
        <v>9192</v>
      </c>
      <c r="E7379" s="102" t="s">
        <v>10897</v>
      </c>
      <c r="F7379" s="104" t="s">
        <v>14834</v>
      </c>
      <c r="G7379" s="105">
        <v>16076</v>
      </c>
      <c r="H7379" s="102" t="s">
        <v>10103</v>
      </c>
      <c r="I7379" s="102" t="s">
        <v>11819</v>
      </c>
      <c r="J7379" s="102" t="s">
        <v>8314</v>
      </c>
      <c r="K7379" s="115"/>
      <c r="L7379" s="111" t="s">
        <v>117</v>
      </c>
      <c r="M7379" s="109">
        <v>3</v>
      </c>
      <c r="N7379" s="112" t="s">
        <v>18430</v>
      </c>
      <c r="O7379" s="102" t="s">
        <v>12252</v>
      </c>
      <c r="P7379" s="39"/>
      <c r="Q7379" s="39" t="s">
        <v>17425</v>
      </c>
      <c r="R7379" s="109"/>
      <c r="S7379" s="102"/>
      <c r="T7379" s="102" t="s">
        <v>7789</v>
      </c>
      <c r="U7379" s="102"/>
      <c r="V7379" s="109">
        <v>5.5</v>
      </c>
      <c r="W7379" s="107"/>
      <c r="X7379" s="113"/>
    </row>
    <row r="7380" spans="1:24" ht="12.95" customHeight="1" x14ac:dyDescent="0.2">
      <c r="A7380" s="102">
        <v>2003</v>
      </c>
      <c r="B7380" s="102" t="s">
        <v>7318</v>
      </c>
      <c r="C7380" s="102" t="s">
        <v>2664</v>
      </c>
      <c r="D7380" s="111" t="s">
        <v>7879</v>
      </c>
      <c r="E7380" s="102" t="s">
        <v>10899</v>
      </c>
      <c r="F7380" s="104" t="s">
        <v>14834</v>
      </c>
      <c r="G7380" s="105">
        <v>16431</v>
      </c>
      <c r="H7380" s="102" t="s">
        <v>10191</v>
      </c>
      <c r="I7380" s="102" t="s">
        <v>11819</v>
      </c>
      <c r="J7380" s="102" t="s">
        <v>11947</v>
      </c>
      <c r="K7380" s="102"/>
      <c r="L7380" s="111" t="s">
        <v>19614</v>
      </c>
      <c r="M7380" s="107">
        <v>2</v>
      </c>
      <c r="N7380" s="112" t="s">
        <v>16044</v>
      </c>
      <c r="O7380" s="102" t="s">
        <v>18182</v>
      </c>
      <c r="P7380" s="39"/>
      <c r="Q7380" s="39" t="s">
        <v>17422</v>
      </c>
      <c r="R7380" s="109"/>
      <c r="S7380" s="102"/>
      <c r="T7380" s="102" t="s">
        <v>20547</v>
      </c>
      <c r="U7380" s="102" t="s">
        <v>28549</v>
      </c>
      <c r="V7380" s="109">
        <v>7</v>
      </c>
      <c r="W7380" s="107"/>
      <c r="X7380" s="113"/>
    </row>
    <row r="7381" spans="1:24" ht="12.95" customHeight="1" x14ac:dyDescent="0.2">
      <c r="A7381" s="102">
        <v>2003</v>
      </c>
      <c r="B7381" s="102" t="s">
        <v>7318</v>
      </c>
      <c r="C7381" s="102" t="s">
        <v>2664</v>
      </c>
      <c r="D7381" s="111" t="s">
        <v>13677</v>
      </c>
      <c r="E7381" s="102" t="s">
        <v>8979</v>
      </c>
      <c r="F7381" s="104" t="s">
        <v>14834</v>
      </c>
      <c r="G7381" s="105">
        <v>15899</v>
      </c>
      <c r="H7381" s="102" t="s">
        <v>10191</v>
      </c>
      <c r="I7381" s="102" t="s">
        <v>11819</v>
      </c>
      <c r="J7381" s="102" t="s">
        <v>4357</v>
      </c>
      <c r="K7381" s="115"/>
      <c r="L7381" s="111" t="s">
        <v>4312</v>
      </c>
      <c r="M7381" s="109">
        <v>3</v>
      </c>
      <c r="N7381" s="112" t="s">
        <v>18431</v>
      </c>
      <c r="O7381" s="102" t="s">
        <v>16885</v>
      </c>
      <c r="P7381" s="39" t="s">
        <v>162</v>
      </c>
      <c r="Q7381" s="39" t="s">
        <v>20681</v>
      </c>
      <c r="R7381" s="109"/>
      <c r="S7381" s="102" t="s">
        <v>8315</v>
      </c>
      <c r="T7381" s="102" t="s">
        <v>21275</v>
      </c>
      <c r="U7381" s="102" t="s">
        <v>28550</v>
      </c>
      <c r="V7381" s="109">
        <v>9</v>
      </c>
      <c r="W7381" s="107"/>
      <c r="X7381" s="113"/>
    </row>
    <row r="7382" spans="1:24" ht="12.95" customHeight="1" x14ac:dyDescent="0.2">
      <c r="A7382" s="102">
        <v>2003</v>
      </c>
      <c r="B7382" s="102" t="s">
        <v>7318</v>
      </c>
      <c r="C7382" s="102" t="s">
        <v>2664</v>
      </c>
      <c r="D7382" s="111" t="s">
        <v>3640</v>
      </c>
      <c r="E7382" s="102" t="s">
        <v>4313</v>
      </c>
      <c r="F7382" s="104" t="s">
        <v>14834</v>
      </c>
      <c r="G7382" s="105">
        <v>16285</v>
      </c>
      <c r="H7382" s="102" t="s">
        <v>10191</v>
      </c>
      <c r="I7382" s="102" t="s">
        <v>11819</v>
      </c>
      <c r="J7382" s="102" t="s">
        <v>3641</v>
      </c>
      <c r="K7382" s="115"/>
      <c r="L7382" s="111" t="s">
        <v>6792</v>
      </c>
      <c r="M7382" s="107">
        <v>1</v>
      </c>
      <c r="N7382" s="108" t="s">
        <v>32165</v>
      </c>
      <c r="O7382" s="102" t="s">
        <v>16856</v>
      </c>
      <c r="P7382" s="39"/>
      <c r="Q7382" s="39" t="s">
        <v>16911</v>
      </c>
      <c r="R7382" s="109"/>
      <c r="S7382" s="102" t="s">
        <v>9435</v>
      </c>
      <c r="T7382" s="102" t="s">
        <v>20547</v>
      </c>
      <c r="U7382" s="102"/>
      <c r="V7382" s="109">
        <v>7.5</v>
      </c>
      <c r="W7382" s="107"/>
      <c r="X7382" s="113"/>
    </row>
    <row r="7383" spans="1:24" ht="12.95" customHeight="1" x14ac:dyDescent="0.2">
      <c r="A7383" s="102">
        <v>2003</v>
      </c>
      <c r="B7383" s="102" t="s">
        <v>7318</v>
      </c>
      <c r="C7383" s="102" t="s">
        <v>2664</v>
      </c>
      <c r="D7383" s="111" t="s">
        <v>3244</v>
      </c>
      <c r="E7383" s="102" t="s">
        <v>4987</v>
      </c>
      <c r="F7383" s="104" t="s">
        <v>14834</v>
      </c>
      <c r="G7383" s="105">
        <v>16333</v>
      </c>
      <c r="H7383" s="102" t="s">
        <v>13336</v>
      </c>
      <c r="I7383" s="102" t="s">
        <v>4890</v>
      </c>
      <c r="J7383" s="102" t="s">
        <v>6987</v>
      </c>
      <c r="K7383" s="115"/>
      <c r="L7383" s="111" t="s">
        <v>4934</v>
      </c>
      <c r="M7383" s="107">
        <v>1</v>
      </c>
      <c r="N7383" s="108" t="s">
        <v>32336</v>
      </c>
      <c r="O7383" s="102"/>
      <c r="P7383" s="39"/>
      <c r="Q7383" s="39" t="s">
        <v>20190</v>
      </c>
      <c r="R7383" s="109"/>
      <c r="S7383" s="102" t="s">
        <v>8315</v>
      </c>
      <c r="T7383" s="102" t="s">
        <v>20547</v>
      </c>
      <c r="U7383" s="102"/>
      <c r="V7383" s="109">
        <v>7</v>
      </c>
      <c r="W7383" s="107"/>
      <c r="X7383" s="113"/>
    </row>
    <row r="7384" spans="1:24" ht="12.95" customHeight="1" x14ac:dyDescent="0.2">
      <c r="A7384" s="102">
        <v>2003</v>
      </c>
      <c r="B7384" s="102" t="s">
        <v>7318</v>
      </c>
      <c r="C7384" s="102" t="s">
        <v>2664</v>
      </c>
      <c r="D7384" s="111" t="s">
        <v>10862</v>
      </c>
      <c r="E7384" s="102" t="s">
        <v>6791</v>
      </c>
      <c r="F7384" s="104" t="s">
        <v>14834</v>
      </c>
      <c r="G7384" s="105">
        <v>16523</v>
      </c>
      <c r="H7384" s="102" t="s">
        <v>11819</v>
      </c>
      <c r="I7384" s="102" t="s">
        <v>13336</v>
      </c>
      <c r="J7384" s="102" t="s">
        <v>10863</v>
      </c>
      <c r="K7384" s="115"/>
      <c r="L7384" s="111" t="s">
        <v>118</v>
      </c>
      <c r="M7384" s="107">
        <v>1</v>
      </c>
      <c r="N7384" s="108" t="s">
        <v>32012</v>
      </c>
      <c r="O7384" s="102" t="s">
        <v>10189</v>
      </c>
      <c r="P7384" s="39"/>
      <c r="Q7384" s="39" t="s">
        <v>16757</v>
      </c>
      <c r="R7384" s="109"/>
      <c r="S7384" s="102" t="s">
        <v>9435</v>
      </c>
      <c r="T7384" s="102" t="s">
        <v>20546</v>
      </c>
      <c r="U7384" s="102" t="s">
        <v>28551</v>
      </c>
      <c r="V7384" s="109">
        <v>8</v>
      </c>
      <c r="W7384" s="107"/>
      <c r="X7384" s="113"/>
    </row>
    <row r="7385" spans="1:24" ht="12.95" customHeight="1" x14ac:dyDescent="0.2">
      <c r="A7385" s="102">
        <v>2003</v>
      </c>
      <c r="B7385" s="102" t="s">
        <v>7318</v>
      </c>
      <c r="C7385" s="102" t="s">
        <v>2664</v>
      </c>
      <c r="D7385" s="111" t="s">
        <v>5359</v>
      </c>
      <c r="E7385" s="102" t="s">
        <v>10120</v>
      </c>
      <c r="F7385" s="114" t="s">
        <v>6406</v>
      </c>
      <c r="G7385" s="105">
        <v>15903</v>
      </c>
      <c r="H7385" s="102" t="s">
        <v>7198</v>
      </c>
      <c r="I7385" s="102" t="s">
        <v>10191</v>
      </c>
      <c r="J7385" s="102" t="s">
        <v>5851</v>
      </c>
      <c r="K7385" s="102"/>
      <c r="L7385" s="111" t="s">
        <v>591</v>
      </c>
      <c r="M7385" s="107">
        <v>3</v>
      </c>
      <c r="N7385" s="112" t="s">
        <v>16773</v>
      </c>
      <c r="O7385" s="102"/>
      <c r="P7385" s="39"/>
      <c r="Q7385" s="39" t="s">
        <v>16560</v>
      </c>
      <c r="R7385" s="109" t="s">
        <v>7035</v>
      </c>
      <c r="S7385" s="102"/>
      <c r="T7385" s="102" t="s">
        <v>21275</v>
      </c>
      <c r="U7385" s="102" t="s">
        <v>28550</v>
      </c>
      <c r="V7385" s="109">
        <v>7</v>
      </c>
      <c r="W7385" s="107"/>
      <c r="X7385" s="113"/>
    </row>
    <row r="7386" spans="1:24" ht="12.95" customHeight="1" x14ac:dyDescent="0.2">
      <c r="A7386" s="102">
        <v>2003</v>
      </c>
      <c r="B7386" s="102" t="s">
        <v>7318</v>
      </c>
      <c r="C7386" s="104" t="s">
        <v>2664</v>
      </c>
      <c r="D7386" s="111" t="s">
        <v>2873</v>
      </c>
      <c r="E7386" s="115" t="s">
        <v>4835</v>
      </c>
      <c r="F7386" s="104" t="s">
        <v>14834</v>
      </c>
      <c r="G7386" s="105">
        <v>16429</v>
      </c>
      <c r="H7386" s="102" t="s">
        <v>10191</v>
      </c>
      <c r="I7386" s="102" t="s">
        <v>11819</v>
      </c>
      <c r="J7386" s="102" t="s">
        <v>2874</v>
      </c>
      <c r="K7386" s="115"/>
      <c r="L7386" s="111" t="s">
        <v>17303</v>
      </c>
      <c r="M7386" s="102">
        <v>1</v>
      </c>
      <c r="N7386" s="125" t="s">
        <v>32902</v>
      </c>
      <c r="O7386" s="102"/>
      <c r="P7386" s="102"/>
      <c r="Q7386" s="102" t="s">
        <v>19145</v>
      </c>
      <c r="R7386" s="102"/>
      <c r="S7386" s="102"/>
      <c r="T7386" s="102" t="s">
        <v>20547</v>
      </c>
      <c r="U7386" s="102" t="s">
        <v>19153</v>
      </c>
      <c r="V7386" s="102">
        <v>6</v>
      </c>
      <c r="W7386" s="102"/>
      <c r="X7386" s="324"/>
    </row>
    <row r="7387" spans="1:24" ht="12.95" customHeight="1" x14ac:dyDescent="0.2">
      <c r="A7387" s="102">
        <v>2003</v>
      </c>
      <c r="B7387" s="102" t="s">
        <v>7318</v>
      </c>
      <c r="C7387" s="104" t="s">
        <v>2664</v>
      </c>
      <c r="D7387" s="111" t="s">
        <v>1893</v>
      </c>
      <c r="E7387" s="115" t="s">
        <v>4836</v>
      </c>
      <c r="F7387" s="104" t="s">
        <v>14834</v>
      </c>
      <c r="G7387" s="105">
        <v>16430</v>
      </c>
      <c r="H7387" s="102" t="s">
        <v>10191</v>
      </c>
      <c r="I7387" s="102" t="s">
        <v>11819</v>
      </c>
      <c r="J7387" s="102" t="s">
        <v>12895</v>
      </c>
      <c r="K7387" s="115"/>
      <c r="L7387" s="111" t="s">
        <v>17309</v>
      </c>
      <c r="M7387" s="102">
        <v>2</v>
      </c>
      <c r="N7387" s="112" t="s">
        <v>17310</v>
      </c>
      <c r="O7387" s="102" t="s">
        <v>18177</v>
      </c>
      <c r="P7387" s="102" t="s">
        <v>162</v>
      </c>
      <c r="Q7387" s="102" t="s">
        <v>16856</v>
      </c>
      <c r="R7387" s="102"/>
      <c r="S7387" s="102"/>
      <c r="T7387" s="102" t="s">
        <v>20547</v>
      </c>
      <c r="U7387" s="102" t="s">
        <v>16048</v>
      </c>
      <c r="V7387" s="102">
        <v>7</v>
      </c>
      <c r="W7387" s="102"/>
      <c r="X7387" s="324"/>
    </row>
    <row r="7388" spans="1:24" ht="12.95" customHeight="1" x14ac:dyDescent="0.2">
      <c r="A7388" s="102">
        <v>2003</v>
      </c>
      <c r="B7388" s="102" t="s">
        <v>7318</v>
      </c>
      <c r="C7388" s="102" t="s">
        <v>2664</v>
      </c>
      <c r="D7388" s="111" t="s">
        <v>12465</v>
      </c>
      <c r="E7388" s="102" t="s">
        <v>3481</v>
      </c>
      <c r="F7388" s="104" t="s">
        <v>14834</v>
      </c>
      <c r="G7388" s="105">
        <v>16543</v>
      </c>
      <c r="H7388" s="102" t="s">
        <v>11819</v>
      </c>
      <c r="I7388" s="102" t="s">
        <v>10103</v>
      </c>
      <c r="J7388" s="102" t="s">
        <v>12466</v>
      </c>
      <c r="K7388" s="102"/>
      <c r="L7388" s="111" t="s">
        <v>12423</v>
      </c>
      <c r="M7388" s="107">
        <v>2</v>
      </c>
      <c r="N7388" s="112" t="s">
        <v>18678</v>
      </c>
      <c r="O7388" s="102" t="s">
        <v>16022</v>
      </c>
      <c r="P7388" s="39" t="s">
        <v>9125</v>
      </c>
      <c r="Q7388" s="39" t="s">
        <v>19804</v>
      </c>
      <c r="R7388" s="109"/>
      <c r="S7388" s="102"/>
      <c r="T7388" s="102" t="s">
        <v>7789</v>
      </c>
      <c r="U7388" s="102" t="s">
        <v>28552</v>
      </c>
      <c r="V7388" s="109">
        <v>7</v>
      </c>
      <c r="W7388" s="107"/>
      <c r="X7388" s="113"/>
    </row>
    <row r="7389" spans="1:24" ht="12.95" customHeight="1" x14ac:dyDescent="0.2">
      <c r="A7389" s="102">
        <v>2003</v>
      </c>
      <c r="B7389" s="102" t="s">
        <v>7318</v>
      </c>
      <c r="C7389" s="102" t="s">
        <v>2664</v>
      </c>
      <c r="D7389" s="111" t="s">
        <v>13528</v>
      </c>
      <c r="E7389" s="102" t="s">
        <v>3482</v>
      </c>
      <c r="F7389" s="104" t="s">
        <v>14834</v>
      </c>
      <c r="G7389" s="105">
        <v>16101</v>
      </c>
      <c r="H7389" s="102" t="s">
        <v>10191</v>
      </c>
      <c r="I7389" s="102" t="s">
        <v>11819</v>
      </c>
      <c r="J7389" s="102" t="s">
        <v>8847</v>
      </c>
      <c r="K7389" s="102"/>
      <c r="L7389" s="111" t="s">
        <v>5910</v>
      </c>
      <c r="M7389" s="107">
        <v>1</v>
      </c>
      <c r="N7389" s="138">
        <v>17</v>
      </c>
      <c r="O7389" s="102" t="s">
        <v>3620</v>
      </c>
      <c r="P7389" s="39"/>
      <c r="Q7389" s="39" t="s">
        <v>16545</v>
      </c>
      <c r="R7389" s="109"/>
      <c r="S7389" s="102"/>
      <c r="T7389" s="102" t="s">
        <v>21275</v>
      </c>
      <c r="U7389" s="102" t="s">
        <v>28553</v>
      </c>
      <c r="V7389" s="109">
        <v>4.5</v>
      </c>
      <c r="W7389" s="107"/>
      <c r="X7389" s="113"/>
    </row>
    <row r="7390" spans="1:24" ht="12.95" customHeight="1" x14ac:dyDescent="0.2">
      <c r="A7390" s="102">
        <v>2010</v>
      </c>
      <c r="B7390" s="102" t="s">
        <v>7318</v>
      </c>
      <c r="C7390" s="103" t="s">
        <v>2665</v>
      </c>
      <c r="D7390" s="111" t="s">
        <v>11707</v>
      </c>
      <c r="E7390" s="102" t="s">
        <v>2666</v>
      </c>
      <c r="F7390" s="104" t="s">
        <v>14834</v>
      </c>
      <c r="G7390" s="105">
        <v>14748</v>
      </c>
      <c r="H7390" s="102" t="s">
        <v>5011</v>
      </c>
      <c r="I7390" s="102" t="s">
        <v>11819</v>
      </c>
      <c r="J7390" s="102" t="s">
        <v>1946</v>
      </c>
      <c r="K7390" s="102"/>
      <c r="L7390" s="111" t="s">
        <v>19615</v>
      </c>
      <c r="M7390" s="109">
        <v>1</v>
      </c>
      <c r="N7390" s="108" t="s">
        <v>32903</v>
      </c>
      <c r="O7390" s="102" t="s">
        <v>17391</v>
      </c>
      <c r="P7390" s="39" t="s">
        <v>9125</v>
      </c>
      <c r="Q7390" s="39" t="s">
        <v>16831</v>
      </c>
      <c r="R7390" s="109"/>
      <c r="S7390" s="102"/>
      <c r="T7390" s="102" t="s">
        <v>28757</v>
      </c>
      <c r="U7390" s="102"/>
      <c r="V7390" s="109">
        <v>6.5</v>
      </c>
      <c r="W7390" s="107"/>
      <c r="X7390" s="113"/>
    </row>
    <row r="7391" spans="1:24" ht="12.95" customHeight="1" x14ac:dyDescent="0.2">
      <c r="A7391" s="102">
        <v>2010</v>
      </c>
      <c r="B7391" s="102" t="s">
        <v>7318</v>
      </c>
      <c r="C7391" s="102" t="s">
        <v>2665</v>
      </c>
      <c r="D7391" s="111" t="s">
        <v>6142</v>
      </c>
      <c r="E7391" s="102" t="s">
        <v>2667</v>
      </c>
      <c r="F7391" s="104" t="s">
        <v>14834</v>
      </c>
      <c r="G7391" s="105">
        <v>16374</v>
      </c>
      <c r="H7391" s="102" t="s">
        <v>10103</v>
      </c>
      <c r="I7391" s="102" t="s">
        <v>11819</v>
      </c>
      <c r="J7391" s="102" t="s">
        <v>2678</v>
      </c>
      <c r="K7391" s="102"/>
      <c r="L7391" s="111" t="s">
        <v>19616</v>
      </c>
      <c r="M7391" s="109">
        <v>1</v>
      </c>
      <c r="N7391" s="108" t="s">
        <v>32904</v>
      </c>
      <c r="O7391" s="102" t="s">
        <v>19787</v>
      </c>
      <c r="P7391" s="39" t="s">
        <v>9125</v>
      </c>
      <c r="Q7391" s="39" t="s">
        <v>16823</v>
      </c>
      <c r="R7391" s="109"/>
      <c r="S7391" s="102"/>
      <c r="T7391" s="102" t="s">
        <v>7789</v>
      </c>
      <c r="U7391" s="102" t="s">
        <v>12451</v>
      </c>
      <c r="V7391" s="109">
        <v>5.5</v>
      </c>
      <c r="W7391" s="107"/>
      <c r="X7391" s="113"/>
    </row>
    <row r="7392" spans="1:24" ht="12.95" customHeight="1" x14ac:dyDescent="0.2">
      <c r="A7392" s="102">
        <v>2010</v>
      </c>
      <c r="B7392" s="102" t="s">
        <v>7318</v>
      </c>
      <c r="C7392" s="102" t="s">
        <v>2665</v>
      </c>
      <c r="D7392" s="111" t="s">
        <v>9593</v>
      </c>
      <c r="E7392" s="102" t="s">
        <v>2668</v>
      </c>
      <c r="F7392" s="104" t="s">
        <v>14834</v>
      </c>
      <c r="G7392" s="105">
        <v>15958</v>
      </c>
      <c r="H7392" s="102" t="s">
        <v>11819</v>
      </c>
      <c r="I7392" s="102" t="s">
        <v>13336</v>
      </c>
      <c r="J7392" s="102" t="s">
        <v>2680</v>
      </c>
      <c r="K7392" s="102"/>
      <c r="L7392" s="111" t="s">
        <v>2681</v>
      </c>
      <c r="M7392" s="109">
        <v>1</v>
      </c>
      <c r="N7392" s="108" t="s">
        <v>32905</v>
      </c>
      <c r="O7392" s="102"/>
      <c r="P7392" s="39" t="s">
        <v>162</v>
      </c>
      <c r="Q7392" s="39" t="s">
        <v>17473</v>
      </c>
      <c r="R7392" s="109"/>
      <c r="S7392" s="102"/>
      <c r="T7392" s="102" t="s">
        <v>21275</v>
      </c>
      <c r="U7392" s="102" t="s">
        <v>4775</v>
      </c>
      <c r="V7392" s="109">
        <v>4.5</v>
      </c>
      <c r="W7392" s="107"/>
      <c r="X7392" s="113"/>
    </row>
    <row r="7393" spans="1:24" ht="12.95" customHeight="1" x14ac:dyDescent="0.2">
      <c r="A7393" s="102">
        <v>2010</v>
      </c>
      <c r="B7393" s="102" t="s">
        <v>7318</v>
      </c>
      <c r="C7393" s="102" t="s">
        <v>2665</v>
      </c>
      <c r="D7393" s="111" t="s">
        <v>2682</v>
      </c>
      <c r="E7393" s="102" t="s">
        <v>2669</v>
      </c>
      <c r="F7393" s="104" t="s">
        <v>14834</v>
      </c>
      <c r="G7393" s="105">
        <v>15958</v>
      </c>
      <c r="H7393" s="102" t="s">
        <v>11819</v>
      </c>
      <c r="I7393" s="102" t="s">
        <v>13336</v>
      </c>
      <c r="J7393" s="102" t="s">
        <v>2680</v>
      </c>
      <c r="K7393" s="102"/>
      <c r="L7393" s="111" t="s">
        <v>2684</v>
      </c>
      <c r="M7393" s="109">
        <v>1</v>
      </c>
      <c r="N7393" s="108" t="s">
        <v>32905</v>
      </c>
      <c r="O7393" s="102" t="s">
        <v>15889</v>
      </c>
      <c r="P7393" s="39" t="s">
        <v>9125</v>
      </c>
      <c r="Q7393" s="39" t="s">
        <v>17671</v>
      </c>
      <c r="R7393" s="109"/>
      <c r="S7393" s="102"/>
      <c r="T7393" s="102" t="s">
        <v>21275</v>
      </c>
      <c r="U7393" s="102" t="s">
        <v>4775</v>
      </c>
      <c r="V7393" s="109">
        <v>4.5</v>
      </c>
      <c r="W7393" s="107"/>
      <c r="X7393" s="113"/>
    </row>
    <row r="7394" spans="1:24" ht="12.95" customHeight="1" x14ac:dyDescent="0.2">
      <c r="A7394" s="102">
        <v>2010</v>
      </c>
      <c r="B7394" s="102" t="s">
        <v>7318</v>
      </c>
      <c r="C7394" s="102" t="s">
        <v>2665</v>
      </c>
      <c r="D7394" s="111" t="s">
        <v>15229</v>
      </c>
      <c r="E7394" s="102" t="s">
        <v>2670</v>
      </c>
      <c r="F7394" s="104" t="s">
        <v>14834</v>
      </c>
      <c r="G7394" s="105">
        <v>15958</v>
      </c>
      <c r="H7394" s="102" t="s">
        <v>13336</v>
      </c>
      <c r="I7394" s="102" t="s">
        <v>11819</v>
      </c>
      <c r="J7394" s="102" t="s">
        <v>2680</v>
      </c>
      <c r="K7394" s="132"/>
      <c r="L7394" s="111" t="s">
        <v>2685</v>
      </c>
      <c r="M7394" s="109">
        <v>1</v>
      </c>
      <c r="N7394" s="108" t="s">
        <v>32905</v>
      </c>
      <c r="O7394" s="102" t="s">
        <v>16905</v>
      </c>
      <c r="P7394" s="39"/>
      <c r="Q7394" s="39" t="s">
        <v>17392</v>
      </c>
      <c r="R7394" s="109"/>
      <c r="S7394" s="102"/>
      <c r="T7394" s="102" t="s">
        <v>21275</v>
      </c>
      <c r="U7394" s="102" t="s">
        <v>4775</v>
      </c>
      <c r="V7394" s="109">
        <v>4.5</v>
      </c>
      <c r="W7394" s="107"/>
      <c r="X7394" s="113"/>
    </row>
    <row r="7395" spans="1:24" ht="12.95" customHeight="1" x14ac:dyDescent="0.2">
      <c r="A7395" s="102">
        <v>2010</v>
      </c>
      <c r="B7395" s="102" t="s">
        <v>7318</v>
      </c>
      <c r="C7395" s="102" t="s">
        <v>2665</v>
      </c>
      <c r="D7395" s="111" t="s">
        <v>4791</v>
      </c>
      <c r="E7395" s="102" t="s">
        <v>2671</v>
      </c>
      <c r="F7395" s="104" t="s">
        <v>14834</v>
      </c>
      <c r="G7395" s="105">
        <v>16350</v>
      </c>
      <c r="H7395" s="102" t="s">
        <v>10103</v>
      </c>
      <c r="I7395" s="102" t="s">
        <v>11819</v>
      </c>
      <c r="J7395" s="102" t="s">
        <v>2687</v>
      </c>
      <c r="K7395" s="102"/>
      <c r="L7395" s="111" t="s">
        <v>18679</v>
      </c>
      <c r="M7395" s="109">
        <v>2</v>
      </c>
      <c r="N7395" s="112" t="s">
        <v>16747</v>
      </c>
      <c r="O7395" s="102" t="s">
        <v>15846</v>
      </c>
      <c r="P7395" s="39" t="s">
        <v>162</v>
      </c>
      <c r="Q7395" s="39" t="s">
        <v>15847</v>
      </c>
      <c r="R7395" s="109"/>
      <c r="S7395" s="102"/>
      <c r="T7395" s="102" t="s">
        <v>7789</v>
      </c>
      <c r="U7395" s="102"/>
      <c r="V7395" s="109">
        <v>6.5</v>
      </c>
      <c r="W7395" s="107"/>
      <c r="X7395" s="113"/>
    </row>
    <row r="7396" spans="1:24" ht="12.95" customHeight="1" x14ac:dyDescent="0.2">
      <c r="A7396" s="102">
        <v>2010</v>
      </c>
      <c r="B7396" s="102" t="s">
        <v>7318</v>
      </c>
      <c r="C7396" s="102" t="s">
        <v>2665</v>
      </c>
      <c r="D7396" s="102" t="s">
        <v>2688</v>
      </c>
      <c r="E7396" s="102" t="s">
        <v>2672</v>
      </c>
      <c r="F7396" s="104" t="s">
        <v>14834</v>
      </c>
      <c r="G7396" s="105">
        <v>16430</v>
      </c>
      <c r="H7396" s="102" t="s">
        <v>10191</v>
      </c>
      <c r="I7396" s="102" t="s">
        <v>4890</v>
      </c>
      <c r="J7396" s="102" t="s">
        <v>2689</v>
      </c>
      <c r="K7396" s="102"/>
      <c r="L7396" s="129"/>
      <c r="M7396" s="109">
        <v>0.5</v>
      </c>
      <c r="N7396" s="108" t="s">
        <v>8512</v>
      </c>
      <c r="O7396" s="102"/>
      <c r="P7396" s="39"/>
      <c r="Q7396" s="39" t="s">
        <v>18165</v>
      </c>
      <c r="R7396" s="109" t="s">
        <v>7035</v>
      </c>
      <c r="S7396" s="102"/>
      <c r="T7396" s="102" t="s">
        <v>20547</v>
      </c>
      <c r="U7396" s="102" t="s">
        <v>18680</v>
      </c>
      <c r="V7396" s="109">
        <v>6.5</v>
      </c>
      <c r="W7396" s="107"/>
      <c r="X7396" s="113"/>
    </row>
    <row r="7397" spans="1:24" ht="12.95" customHeight="1" x14ac:dyDescent="0.2">
      <c r="A7397" s="102">
        <v>2010</v>
      </c>
      <c r="B7397" s="102" t="s">
        <v>7318</v>
      </c>
      <c r="C7397" s="102" t="s">
        <v>2665</v>
      </c>
      <c r="D7397" s="111" t="s">
        <v>7949</v>
      </c>
      <c r="E7397" s="102" t="s">
        <v>2673</v>
      </c>
      <c r="F7397" s="104" t="s">
        <v>14834</v>
      </c>
      <c r="G7397" s="105">
        <v>15653</v>
      </c>
      <c r="H7397" s="102" t="s">
        <v>10191</v>
      </c>
      <c r="I7397" s="102" t="s">
        <v>8934</v>
      </c>
      <c r="J7397" s="102" t="s">
        <v>77</v>
      </c>
      <c r="K7397" s="102"/>
      <c r="L7397" s="111" t="s">
        <v>18681</v>
      </c>
      <c r="M7397" s="109">
        <v>1</v>
      </c>
      <c r="N7397" s="108" t="s">
        <v>32227</v>
      </c>
      <c r="O7397" s="102" t="s">
        <v>10189</v>
      </c>
      <c r="P7397" s="39"/>
      <c r="Q7397" s="39" t="s">
        <v>19625</v>
      </c>
      <c r="R7397" s="109"/>
      <c r="S7397" s="102"/>
      <c r="T7397" s="102" t="s">
        <v>14962</v>
      </c>
      <c r="U7397" s="102" t="s">
        <v>28554</v>
      </c>
      <c r="V7397" s="109">
        <v>6.5</v>
      </c>
      <c r="W7397" s="107"/>
      <c r="X7397" s="113"/>
    </row>
    <row r="7398" spans="1:24" ht="12.95" customHeight="1" x14ac:dyDescent="0.2">
      <c r="A7398" s="102">
        <v>2010</v>
      </c>
      <c r="B7398" s="102" t="s">
        <v>7318</v>
      </c>
      <c r="C7398" s="102" t="s">
        <v>2665</v>
      </c>
      <c r="D7398" s="111" t="s">
        <v>7188</v>
      </c>
      <c r="E7398" s="102" t="s">
        <v>2674</v>
      </c>
      <c r="F7398" s="104" t="s">
        <v>14834</v>
      </c>
      <c r="G7398" s="105">
        <v>15664</v>
      </c>
      <c r="H7398" s="102" t="s">
        <v>32906</v>
      </c>
      <c r="I7398" s="102" t="s">
        <v>11819</v>
      </c>
      <c r="J7398" s="102" t="s">
        <v>12885</v>
      </c>
      <c r="K7398" s="102"/>
      <c r="L7398" s="111" t="s">
        <v>18682</v>
      </c>
      <c r="M7398" s="109">
        <v>3</v>
      </c>
      <c r="N7398" s="112" t="s">
        <v>18683</v>
      </c>
      <c r="O7398" s="102"/>
      <c r="P7398" s="39" t="s">
        <v>15889</v>
      </c>
      <c r="Q7398" s="39" t="s">
        <v>19534</v>
      </c>
      <c r="R7398" s="109"/>
      <c r="S7398" s="102"/>
      <c r="T7398" s="102" t="s">
        <v>14962</v>
      </c>
      <c r="U7398" s="102" t="s">
        <v>28555</v>
      </c>
      <c r="V7398" s="109">
        <v>6.5</v>
      </c>
      <c r="W7398" s="107" t="s">
        <v>3276</v>
      </c>
      <c r="X7398" s="113"/>
    </row>
    <row r="7399" spans="1:24" ht="12.95" customHeight="1" x14ac:dyDescent="0.2">
      <c r="A7399" s="102">
        <v>2010</v>
      </c>
      <c r="B7399" s="102" t="s">
        <v>7318</v>
      </c>
      <c r="C7399" s="102" t="s">
        <v>2665</v>
      </c>
      <c r="D7399" s="111" t="s">
        <v>11500</v>
      </c>
      <c r="E7399" s="102" t="s">
        <v>2675</v>
      </c>
      <c r="F7399" s="104" t="s">
        <v>14834</v>
      </c>
      <c r="G7399" s="105">
        <v>14741</v>
      </c>
      <c r="H7399" s="102" t="s">
        <v>30788</v>
      </c>
      <c r="I7399" s="102" t="s">
        <v>4890</v>
      </c>
      <c r="J7399" s="102" t="s">
        <v>14441</v>
      </c>
      <c r="K7399" s="102" t="s">
        <v>5992</v>
      </c>
      <c r="L7399" s="111" t="s">
        <v>8252</v>
      </c>
      <c r="M7399" s="109">
        <v>1</v>
      </c>
      <c r="N7399" s="108" t="s">
        <v>31021</v>
      </c>
      <c r="O7399" s="102" t="s">
        <v>10189</v>
      </c>
      <c r="P7399" s="39"/>
      <c r="Q7399" s="39" t="s">
        <v>19521</v>
      </c>
      <c r="R7399" s="109"/>
      <c r="S7399" s="102" t="s">
        <v>9435</v>
      </c>
      <c r="T7399" s="102" t="s">
        <v>28757</v>
      </c>
      <c r="U7399" s="102" t="s">
        <v>5978</v>
      </c>
      <c r="V7399" s="109">
        <v>6.5</v>
      </c>
      <c r="W7399" s="107"/>
      <c r="X7399" s="113"/>
    </row>
    <row r="7400" spans="1:24" ht="12.95" customHeight="1" x14ac:dyDescent="0.2">
      <c r="A7400" s="102">
        <v>2010</v>
      </c>
      <c r="B7400" s="102" t="s">
        <v>7318</v>
      </c>
      <c r="C7400" s="102" t="s">
        <v>2665</v>
      </c>
      <c r="D7400" s="111" t="s">
        <v>8907</v>
      </c>
      <c r="E7400" s="102" t="s">
        <v>2676</v>
      </c>
      <c r="F7400" s="104" t="s">
        <v>14834</v>
      </c>
      <c r="G7400" s="105">
        <v>15890</v>
      </c>
      <c r="H7400" s="102" t="s">
        <v>11819</v>
      </c>
      <c r="I7400" s="102" t="s">
        <v>30804</v>
      </c>
      <c r="J7400" s="102" t="s">
        <v>4159</v>
      </c>
      <c r="K7400" s="102"/>
      <c r="L7400" s="111" t="s">
        <v>8253</v>
      </c>
      <c r="M7400" s="109">
        <v>2</v>
      </c>
      <c r="N7400" s="112" t="s">
        <v>18129</v>
      </c>
      <c r="O7400" s="102" t="s">
        <v>16499</v>
      </c>
      <c r="P7400" s="39"/>
      <c r="Q7400" s="39" t="s">
        <v>17383</v>
      </c>
      <c r="R7400" s="109"/>
      <c r="S7400" s="102"/>
      <c r="T7400" s="102" t="s">
        <v>7789</v>
      </c>
      <c r="U7400" s="102" t="s">
        <v>14452</v>
      </c>
      <c r="V7400" s="109">
        <v>6</v>
      </c>
      <c r="W7400" s="107"/>
      <c r="X7400" s="113"/>
    </row>
    <row r="7401" spans="1:24" ht="12.95" customHeight="1" x14ac:dyDescent="0.2">
      <c r="A7401" s="102">
        <v>2010</v>
      </c>
      <c r="B7401" s="102" t="s">
        <v>7318</v>
      </c>
      <c r="C7401" s="102" t="s">
        <v>2665</v>
      </c>
      <c r="D7401" s="111" t="s">
        <v>8254</v>
      </c>
      <c r="E7401" s="102" t="s">
        <v>2677</v>
      </c>
      <c r="F7401" s="104" t="s">
        <v>14834</v>
      </c>
      <c r="G7401" s="105">
        <v>16548</v>
      </c>
      <c r="H7401" s="102" t="s">
        <v>11819</v>
      </c>
      <c r="I7401" s="102" t="s">
        <v>10103</v>
      </c>
      <c r="J7401" s="102" t="s">
        <v>8734</v>
      </c>
      <c r="K7401" s="102"/>
      <c r="L7401" s="111" t="s">
        <v>8258</v>
      </c>
      <c r="M7401" s="109">
        <v>1</v>
      </c>
      <c r="N7401" s="138" t="s">
        <v>5235</v>
      </c>
      <c r="O7401" s="102" t="s">
        <v>16911</v>
      </c>
      <c r="P7401" s="39" t="s">
        <v>9125</v>
      </c>
      <c r="Q7401" s="39" t="s">
        <v>19692</v>
      </c>
      <c r="R7401" s="109"/>
      <c r="S7401" s="102"/>
      <c r="T7401" s="102" t="s">
        <v>7789</v>
      </c>
      <c r="U7401" s="102" t="s">
        <v>18684</v>
      </c>
      <c r="V7401" s="109" t="s">
        <v>1952</v>
      </c>
      <c r="W7401" s="107"/>
      <c r="X7401" s="113"/>
    </row>
    <row r="7402" spans="1:24" ht="12.95" customHeight="1" x14ac:dyDescent="0.2">
      <c r="A7402" s="102">
        <v>2010</v>
      </c>
      <c r="B7402" s="102" t="s">
        <v>7318</v>
      </c>
      <c r="C7402" s="102" t="s">
        <v>2665</v>
      </c>
      <c r="D7402" s="111" t="s">
        <v>509</v>
      </c>
      <c r="E7402" s="102" t="s">
        <v>8255</v>
      </c>
      <c r="F7402" s="104" t="s">
        <v>14834</v>
      </c>
      <c r="G7402" s="105">
        <v>14753</v>
      </c>
      <c r="H7402" s="102" t="s">
        <v>32907</v>
      </c>
      <c r="I7402" s="102" t="s">
        <v>11819</v>
      </c>
      <c r="J7402" s="102" t="s">
        <v>11657</v>
      </c>
      <c r="K7402" s="132"/>
      <c r="L7402" s="111" t="s">
        <v>8259</v>
      </c>
      <c r="M7402" s="109">
        <v>0.5</v>
      </c>
      <c r="N7402" s="108">
        <v>10</v>
      </c>
      <c r="O7402" s="102" t="s">
        <v>16905</v>
      </c>
      <c r="P7402" s="39" t="s">
        <v>9125</v>
      </c>
      <c r="Q7402" s="39" t="s">
        <v>17671</v>
      </c>
      <c r="R7402" s="109"/>
      <c r="S7402" s="102"/>
      <c r="T7402" s="102" t="s">
        <v>28757</v>
      </c>
      <c r="U7402" s="102" t="s">
        <v>20878</v>
      </c>
      <c r="V7402" s="109" t="s">
        <v>1952</v>
      </c>
      <c r="W7402" s="107"/>
      <c r="X7402" s="113"/>
    </row>
    <row r="7403" spans="1:24" ht="12.95" customHeight="1" x14ac:dyDescent="0.2">
      <c r="A7403" s="102">
        <v>2010</v>
      </c>
      <c r="B7403" s="102" t="s">
        <v>7318</v>
      </c>
      <c r="C7403" s="102" t="s">
        <v>2665</v>
      </c>
      <c r="D7403" s="111" t="s">
        <v>3619</v>
      </c>
      <c r="E7403" s="102" t="s">
        <v>8262</v>
      </c>
      <c r="F7403" s="104" t="s">
        <v>14834</v>
      </c>
      <c r="G7403" s="105">
        <v>15886</v>
      </c>
      <c r="H7403" s="102" t="s">
        <v>2625</v>
      </c>
      <c r="I7403" s="102" t="s">
        <v>15082</v>
      </c>
      <c r="J7403" s="102" t="s">
        <v>5526</v>
      </c>
      <c r="K7403" s="132"/>
      <c r="L7403" s="111" t="s">
        <v>8263</v>
      </c>
      <c r="M7403" s="109">
        <v>1</v>
      </c>
      <c r="N7403" s="108" t="s">
        <v>30966</v>
      </c>
      <c r="O7403" s="102"/>
      <c r="P7403" s="39"/>
      <c r="Q7403" s="39" t="s">
        <v>19238</v>
      </c>
      <c r="R7403" s="109"/>
      <c r="S7403" s="102"/>
      <c r="T7403" s="102" t="s">
        <v>20545</v>
      </c>
      <c r="U7403" s="102" t="s">
        <v>28556</v>
      </c>
      <c r="V7403" s="109" t="s">
        <v>1924</v>
      </c>
      <c r="W7403" s="107"/>
      <c r="X7403" s="113"/>
    </row>
    <row r="7404" spans="1:24" ht="12.95" customHeight="1" x14ac:dyDescent="0.2">
      <c r="A7404" s="102">
        <v>2010</v>
      </c>
      <c r="B7404" s="102" t="s">
        <v>7318</v>
      </c>
      <c r="C7404" s="102" t="s">
        <v>2665</v>
      </c>
      <c r="D7404" s="111" t="s">
        <v>8731</v>
      </c>
      <c r="E7404" s="102" t="s">
        <v>8260</v>
      </c>
      <c r="F7404" s="104" t="s">
        <v>14834</v>
      </c>
      <c r="G7404" s="105">
        <v>15653</v>
      </c>
      <c r="H7404" s="102" t="s">
        <v>8934</v>
      </c>
      <c r="I7404" s="102" t="s">
        <v>10191</v>
      </c>
      <c r="J7404" s="102" t="s">
        <v>8732</v>
      </c>
      <c r="K7404" s="102"/>
      <c r="L7404" s="111" t="s">
        <v>8264</v>
      </c>
      <c r="M7404" s="109">
        <v>1</v>
      </c>
      <c r="N7404" s="108" t="s">
        <v>32908</v>
      </c>
      <c r="O7404" s="102" t="s">
        <v>12252</v>
      </c>
      <c r="P7404" s="39" t="s">
        <v>8076</v>
      </c>
      <c r="Q7404" s="39" t="s">
        <v>19625</v>
      </c>
      <c r="R7404" s="109"/>
      <c r="S7404" s="102"/>
      <c r="T7404" s="102" t="s">
        <v>14962</v>
      </c>
      <c r="U7404" s="102" t="s">
        <v>2078</v>
      </c>
      <c r="V7404" s="109">
        <v>5.5</v>
      </c>
      <c r="W7404" s="107"/>
      <c r="X7404" s="113"/>
    </row>
    <row r="7405" spans="1:24" ht="12.95" customHeight="1" x14ac:dyDescent="0.2">
      <c r="A7405" s="102">
        <v>2010</v>
      </c>
      <c r="B7405" s="102" t="s">
        <v>7318</v>
      </c>
      <c r="C7405" s="102" t="s">
        <v>2665</v>
      </c>
      <c r="D7405" s="111" t="s">
        <v>12119</v>
      </c>
      <c r="E7405" s="102" t="s">
        <v>8261</v>
      </c>
      <c r="F7405" s="104" t="s">
        <v>14834</v>
      </c>
      <c r="G7405" s="105">
        <v>16492</v>
      </c>
      <c r="H7405" s="102" t="s">
        <v>11819</v>
      </c>
      <c r="I7405" s="102" t="s">
        <v>10191</v>
      </c>
      <c r="J7405" s="102" t="s">
        <v>11594</v>
      </c>
      <c r="K7405" s="102"/>
      <c r="L7405" s="111" t="s">
        <v>12121</v>
      </c>
      <c r="M7405" s="107" t="s">
        <v>6453</v>
      </c>
      <c r="N7405" s="112" t="s">
        <v>16737</v>
      </c>
      <c r="O7405" s="102" t="s">
        <v>16911</v>
      </c>
      <c r="P7405" s="39"/>
      <c r="Q7405" s="39" t="s">
        <v>18174</v>
      </c>
      <c r="R7405" s="109"/>
      <c r="S7405" s="102"/>
      <c r="T7405" s="102" t="s">
        <v>20546</v>
      </c>
      <c r="U7405" s="102"/>
      <c r="V7405" s="109">
        <v>6</v>
      </c>
      <c r="W7405" s="107"/>
      <c r="X7405" s="113"/>
    </row>
    <row r="7406" spans="1:24" ht="12.95" customHeight="1" x14ac:dyDescent="0.2">
      <c r="A7406" s="102">
        <v>2010</v>
      </c>
      <c r="B7406" s="102" t="s">
        <v>7318</v>
      </c>
      <c r="C7406" s="103" t="s">
        <v>2550</v>
      </c>
      <c r="D7406" s="111" t="s">
        <v>2551</v>
      </c>
      <c r="E7406" s="102" t="s">
        <v>2250</v>
      </c>
      <c r="F7406" s="102" t="s">
        <v>14834</v>
      </c>
      <c r="G7406" s="105">
        <v>14494</v>
      </c>
      <c r="H7406" s="102" t="s">
        <v>30796</v>
      </c>
      <c r="I7406" s="234" t="s">
        <v>31850</v>
      </c>
      <c r="J7406" s="102" t="s">
        <v>10929</v>
      </c>
      <c r="K7406" s="102"/>
      <c r="L7406" s="111" t="s">
        <v>9858</v>
      </c>
      <c r="M7406" s="109">
        <v>0.75</v>
      </c>
      <c r="N7406" s="108">
        <v>42</v>
      </c>
      <c r="O7406" s="102" t="s">
        <v>9125</v>
      </c>
      <c r="P7406" s="39"/>
      <c r="Q7406" s="39" t="s">
        <v>15945</v>
      </c>
      <c r="R7406" s="109"/>
      <c r="S7406" s="102"/>
      <c r="T7406" s="102" t="s">
        <v>20541</v>
      </c>
      <c r="U7406" s="102" t="s">
        <v>10930</v>
      </c>
      <c r="V7406" s="109">
        <v>6.5</v>
      </c>
      <c r="W7406" s="107"/>
      <c r="X7406" s="113"/>
    </row>
    <row r="7407" spans="1:24" ht="12.95" customHeight="1" x14ac:dyDescent="0.2">
      <c r="A7407" s="102">
        <v>2010</v>
      </c>
      <c r="B7407" s="102" t="s">
        <v>7318</v>
      </c>
      <c r="C7407" s="102" t="s">
        <v>2550</v>
      </c>
      <c r="D7407" s="111" t="s">
        <v>2552</v>
      </c>
      <c r="E7407" s="102" t="s">
        <v>2251</v>
      </c>
      <c r="F7407" s="102" t="s">
        <v>14834</v>
      </c>
      <c r="G7407" s="105">
        <v>14744</v>
      </c>
      <c r="H7407" s="102" t="s">
        <v>5011</v>
      </c>
      <c r="I7407" s="102" t="s">
        <v>11819</v>
      </c>
      <c r="J7407" s="102" t="s">
        <v>13930</v>
      </c>
      <c r="K7407" s="102"/>
      <c r="L7407" s="111" t="s">
        <v>4347</v>
      </c>
      <c r="M7407" s="109">
        <v>1</v>
      </c>
      <c r="N7407" s="108" t="s">
        <v>32909</v>
      </c>
      <c r="O7407" s="102"/>
      <c r="P7407" s="39" t="s">
        <v>9125</v>
      </c>
      <c r="Q7407" s="39" t="s">
        <v>17601</v>
      </c>
      <c r="R7407" s="109"/>
      <c r="S7407" s="102"/>
      <c r="T7407" s="102" t="s">
        <v>28757</v>
      </c>
      <c r="U7407" s="102" t="s">
        <v>28557</v>
      </c>
      <c r="V7407" s="109">
        <v>7.5</v>
      </c>
      <c r="W7407" s="107"/>
      <c r="X7407" s="113"/>
    </row>
    <row r="7408" spans="1:24" ht="12.95" customHeight="1" x14ac:dyDescent="0.2">
      <c r="A7408" s="102">
        <v>2010</v>
      </c>
      <c r="B7408" s="102" t="s">
        <v>7318</v>
      </c>
      <c r="C7408" s="102" t="s">
        <v>2550</v>
      </c>
      <c r="D7408" s="111" t="s">
        <v>2553</v>
      </c>
      <c r="E7408" s="102" t="s">
        <v>6384</v>
      </c>
      <c r="F7408" s="104" t="s">
        <v>14834</v>
      </c>
      <c r="G7408" s="105">
        <v>14773</v>
      </c>
      <c r="H7408" s="102" t="s">
        <v>5011</v>
      </c>
      <c r="I7408" s="102" t="s">
        <v>11819</v>
      </c>
      <c r="J7408" s="102" t="s">
        <v>4292</v>
      </c>
      <c r="K7408" s="102"/>
      <c r="L7408" s="111" t="s">
        <v>9892</v>
      </c>
      <c r="M7408" s="109">
        <v>0.5</v>
      </c>
      <c r="N7408" s="108">
        <v>19</v>
      </c>
      <c r="O7408" s="102" t="s">
        <v>162</v>
      </c>
      <c r="P7408" s="39"/>
      <c r="Q7408" s="39" t="s">
        <v>19798</v>
      </c>
      <c r="R7408" s="109"/>
      <c r="S7408" s="102"/>
      <c r="T7408" s="102" t="s">
        <v>28757</v>
      </c>
      <c r="U7408" s="102" t="s">
        <v>20736</v>
      </c>
      <c r="V7408" s="109">
        <v>5</v>
      </c>
      <c r="W7408" s="107"/>
      <c r="X7408" s="113"/>
    </row>
    <row r="7409" spans="1:24" ht="12.95" customHeight="1" x14ac:dyDescent="0.2">
      <c r="A7409" s="102">
        <v>2010</v>
      </c>
      <c r="B7409" s="102" t="s">
        <v>7318</v>
      </c>
      <c r="C7409" s="102" t="s">
        <v>2550</v>
      </c>
      <c r="D7409" s="111" t="s">
        <v>9889</v>
      </c>
      <c r="E7409" s="102" t="s">
        <v>5155</v>
      </c>
      <c r="F7409" s="114" t="s">
        <v>6406</v>
      </c>
      <c r="G7409" s="105">
        <v>15116</v>
      </c>
      <c r="H7409" s="102" t="s">
        <v>32910</v>
      </c>
      <c r="I7409" s="102" t="s">
        <v>11819</v>
      </c>
      <c r="J7409" s="102" t="s">
        <v>10900</v>
      </c>
      <c r="K7409" s="102"/>
      <c r="L7409" s="111" t="s">
        <v>9888</v>
      </c>
      <c r="M7409" s="109">
        <v>3</v>
      </c>
      <c r="N7409" s="112" t="s">
        <v>18685</v>
      </c>
      <c r="O7409" s="102"/>
      <c r="P7409" s="39" t="s">
        <v>9125</v>
      </c>
      <c r="Q7409" s="39" t="s">
        <v>16584</v>
      </c>
      <c r="R7409" s="109"/>
      <c r="S7409" s="102"/>
      <c r="T7409" s="102" t="s">
        <v>21275</v>
      </c>
      <c r="U7409" s="102" t="s">
        <v>28558</v>
      </c>
      <c r="V7409" s="109">
        <v>6</v>
      </c>
      <c r="W7409" s="107"/>
      <c r="X7409" s="113"/>
    </row>
    <row r="7410" spans="1:24" ht="12.95" customHeight="1" x14ac:dyDescent="0.2">
      <c r="A7410" s="102">
        <v>2010</v>
      </c>
      <c r="B7410" s="102" t="s">
        <v>7318</v>
      </c>
      <c r="C7410" s="102" t="s">
        <v>2550</v>
      </c>
      <c r="D7410" s="111" t="s">
        <v>2554</v>
      </c>
      <c r="E7410" s="102" t="s">
        <v>6601</v>
      </c>
      <c r="F7410" s="104" t="s">
        <v>14834</v>
      </c>
      <c r="G7410" s="105">
        <v>15162</v>
      </c>
      <c r="H7410" s="102" t="s">
        <v>10103</v>
      </c>
      <c r="I7410" s="102" t="s">
        <v>11819</v>
      </c>
      <c r="J7410" s="102" t="s">
        <v>6558</v>
      </c>
      <c r="K7410" s="102"/>
      <c r="L7410" s="111" t="s">
        <v>9893</v>
      </c>
      <c r="M7410" s="109">
        <v>2</v>
      </c>
      <c r="N7410" s="112" t="s">
        <v>16506</v>
      </c>
      <c r="O7410" s="102" t="s">
        <v>12721</v>
      </c>
      <c r="P7410" s="39" t="s">
        <v>17110</v>
      </c>
      <c r="Q7410" s="39" t="s">
        <v>16614</v>
      </c>
      <c r="R7410" s="109"/>
      <c r="S7410" s="102" t="s">
        <v>8315</v>
      </c>
      <c r="T7410" s="102" t="s">
        <v>7789</v>
      </c>
      <c r="U7410" s="102" t="s">
        <v>28559</v>
      </c>
      <c r="V7410" s="109">
        <v>7.5</v>
      </c>
      <c r="W7410" s="107"/>
      <c r="X7410" s="113"/>
    </row>
    <row r="7411" spans="1:24" ht="12.95" customHeight="1" x14ac:dyDescent="0.2">
      <c r="A7411" s="102">
        <v>2010</v>
      </c>
      <c r="B7411" s="102" t="s">
        <v>7318</v>
      </c>
      <c r="C7411" s="102" t="s">
        <v>2550</v>
      </c>
      <c r="D7411" s="111" t="s">
        <v>2555</v>
      </c>
      <c r="E7411" s="102" t="s">
        <v>10444</v>
      </c>
      <c r="F7411" s="104" t="s">
        <v>14834</v>
      </c>
      <c r="G7411" s="105">
        <v>15662</v>
      </c>
      <c r="H7411" s="102" t="s">
        <v>13336</v>
      </c>
      <c r="I7411" s="102" t="s">
        <v>3805</v>
      </c>
      <c r="J7411" s="102" t="s">
        <v>894</v>
      </c>
      <c r="K7411" s="102"/>
      <c r="L7411" s="111" t="s">
        <v>9860</v>
      </c>
      <c r="M7411" s="109">
        <v>1</v>
      </c>
      <c r="N7411" s="108" t="s">
        <v>32911</v>
      </c>
      <c r="O7411" s="102" t="s">
        <v>19674</v>
      </c>
      <c r="P7411" s="39" t="s">
        <v>15922</v>
      </c>
      <c r="Q7411" s="39" t="s">
        <v>19624</v>
      </c>
      <c r="R7411" s="109"/>
      <c r="S7411" s="102" t="s">
        <v>8315</v>
      </c>
      <c r="T7411" s="102" t="s">
        <v>21275</v>
      </c>
      <c r="U7411" s="102" t="s">
        <v>28560</v>
      </c>
      <c r="V7411" s="109">
        <v>4.5</v>
      </c>
      <c r="W7411" s="107"/>
      <c r="X7411" s="113"/>
    </row>
    <row r="7412" spans="1:24" ht="12.95" customHeight="1" x14ac:dyDescent="0.2">
      <c r="A7412" s="102">
        <v>2010</v>
      </c>
      <c r="B7412" s="102" t="s">
        <v>7318</v>
      </c>
      <c r="C7412" s="102" t="s">
        <v>2550</v>
      </c>
      <c r="D7412" s="111" t="s">
        <v>2556</v>
      </c>
      <c r="E7412" s="102" t="s">
        <v>3968</v>
      </c>
      <c r="F7412" s="104" t="s">
        <v>14834</v>
      </c>
      <c r="G7412" s="105">
        <v>15757</v>
      </c>
      <c r="H7412" s="102" t="s">
        <v>7144</v>
      </c>
      <c r="I7412" s="102" t="s">
        <v>3805</v>
      </c>
      <c r="J7412" s="102" t="s">
        <v>3806</v>
      </c>
      <c r="K7412" s="102"/>
      <c r="L7412" s="111" t="s">
        <v>9013</v>
      </c>
      <c r="M7412" s="109">
        <v>3</v>
      </c>
      <c r="N7412" s="112" t="s">
        <v>18686</v>
      </c>
      <c r="O7412" s="102" t="s">
        <v>16520</v>
      </c>
      <c r="P7412" s="39" t="s">
        <v>19503</v>
      </c>
      <c r="Q7412" s="39" t="s">
        <v>28561</v>
      </c>
      <c r="R7412" s="109"/>
      <c r="S7412" s="102" t="s">
        <v>11080</v>
      </c>
      <c r="T7412" s="102" t="s">
        <v>14962</v>
      </c>
      <c r="U7412" s="102" t="s">
        <v>28562</v>
      </c>
      <c r="V7412" s="109">
        <v>11.5</v>
      </c>
      <c r="W7412" s="107"/>
      <c r="X7412" s="113"/>
    </row>
    <row r="7413" spans="1:24" ht="12.95" customHeight="1" x14ac:dyDescent="0.2">
      <c r="A7413" s="102">
        <v>2010</v>
      </c>
      <c r="B7413" s="102" t="s">
        <v>7318</v>
      </c>
      <c r="C7413" s="102" t="s">
        <v>2550</v>
      </c>
      <c r="D7413" s="111" t="s">
        <v>2557</v>
      </c>
      <c r="E7413" s="102" t="s">
        <v>3969</v>
      </c>
      <c r="F7413" s="104" t="s">
        <v>14834</v>
      </c>
      <c r="G7413" s="105">
        <v>16015</v>
      </c>
      <c r="H7413" s="102" t="s">
        <v>15082</v>
      </c>
      <c r="I7413" s="102" t="s">
        <v>2625</v>
      </c>
      <c r="J7413" s="102" t="s">
        <v>11294</v>
      </c>
      <c r="K7413" s="102"/>
      <c r="L7413" s="111" t="s">
        <v>9012</v>
      </c>
      <c r="M7413" s="109">
        <v>0.75</v>
      </c>
      <c r="N7413" s="108">
        <v>34</v>
      </c>
      <c r="O7413" s="102"/>
      <c r="P7413" s="39"/>
      <c r="Q7413" s="39" t="s">
        <v>28563</v>
      </c>
      <c r="R7413" s="109"/>
      <c r="S7413" s="102"/>
      <c r="T7413" s="102" t="s">
        <v>20545</v>
      </c>
      <c r="U7413" s="102" t="s">
        <v>28564</v>
      </c>
      <c r="V7413" s="109">
        <v>10</v>
      </c>
      <c r="W7413" s="107"/>
      <c r="X7413" s="113"/>
    </row>
    <row r="7414" spans="1:24" ht="12.95" customHeight="1" x14ac:dyDescent="0.2">
      <c r="A7414" s="102">
        <v>2010</v>
      </c>
      <c r="B7414" s="102" t="s">
        <v>7318</v>
      </c>
      <c r="C7414" s="102" t="s">
        <v>2550</v>
      </c>
      <c r="D7414" s="111" t="s">
        <v>2558</v>
      </c>
      <c r="E7414" s="102" t="s">
        <v>12163</v>
      </c>
      <c r="F7414" s="102" t="s">
        <v>14834</v>
      </c>
      <c r="G7414" s="105">
        <v>16049</v>
      </c>
      <c r="H7414" s="102" t="s">
        <v>2625</v>
      </c>
      <c r="I7414" s="102" t="s">
        <v>15082</v>
      </c>
      <c r="J7414" s="102" t="s">
        <v>11295</v>
      </c>
      <c r="K7414" s="102"/>
      <c r="L7414" s="111" t="s">
        <v>4346</v>
      </c>
      <c r="M7414" s="109">
        <v>1</v>
      </c>
      <c r="N7414" s="108" t="s">
        <v>30966</v>
      </c>
      <c r="O7414" s="102"/>
      <c r="P7414" s="39" t="s">
        <v>162</v>
      </c>
      <c r="Q7414" s="39" t="s">
        <v>15870</v>
      </c>
      <c r="R7414" s="109"/>
      <c r="S7414" s="102"/>
      <c r="T7414" s="102" t="s">
        <v>20545</v>
      </c>
      <c r="U7414" s="102" t="s">
        <v>28565</v>
      </c>
      <c r="V7414" s="109">
        <v>6.5</v>
      </c>
      <c r="W7414" s="107"/>
      <c r="X7414" s="113"/>
    </row>
    <row r="7415" spans="1:24" ht="12.95" customHeight="1" x14ac:dyDescent="0.2">
      <c r="A7415" s="102">
        <v>2010</v>
      </c>
      <c r="B7415" s="102" t="s">
        <v>7318</v>
      </c>
      <c r="C7415" s="102" t="s">
        <v>2550</v>
      </c>
      <c r="D7415" s="111" t="s">
        <v>2559</v>
      </c>
      <c r="E7415" s="102" t="s">
        <v>669</v>
      </c>
      <c r="F7415" s="114" t="s">
        <v>6406</v>
      </c>
      <c r="G7415" s="105">
        <v>16303</v>
      </c>
      <c r="H7415" s="102" t="s">
        <v>32912</v>
      </c>
      <c r="I7415" s="102" t="s">
        <v>11819</v>
      </c>
      <c r="J7415" s="102" t="s">
        <v>12082</v>
      </c>
      <c r="K7415" s="102"/>
      <c r="L7415" s="111" t="s">
        <v>9011</v>
      </c>
      <c r="M7415" s="109">
        <v>2</v>
      </c>
      <c r="N7415" s="112" t="s">
        <v>15869</v>
      </c>
      <c r="O7415" s="102" t="s">
        <v>10189</v>
      </c>
      <c r="P7415" s="39"/>
      <c r="Q7415" s="39" t="s">
        <v>16823</v>
      </c>
      <c r="R7415" s="109"/>
      <c r="S7415" s="102"/>
      <c r="T7415" s="102" t="s">
        <v>20547</v>
      </c>
      <c r="U7415" s="102" t="s">
        <v>28566</v>
      </c>
      <c r="V7415" s="109">
        <v>4.5</v>
      </c>
      <c r="W7415" s="107"/>
      <c r="X7415" s="113"/>
    </row>
    <row r="7416" spans="1:24" ht="12.95" customHeight="1" x14ac:dyDescent="0.2">
      <c r="A7416" s="102">
        <v>2010</v>
      </c>
      <c r="B7416" s="102" t="s">
        <v>7318</v>
      </c>
      <c r="C7416" s="102" t="s">
        <v>2550</v>
      </c>
      <c r="D7416" s="111" t="s">
        <v>2560</v>
      </c>
      <c r="E7416" s="102" t="s">
        <v>6770</v>
      </c>
      <c r="F7416" s="104" t="s">
        <v>14834</v>
      </c>
      <c r="G7416" s="105">
        <v>16323</v>
      </c>
      <c r="H7416" s="102" t="s">
        <v>10191</v>
      </c>
      <c r="I7416" s="102" t="s">
        <v>11819</v>
      </c>
      <c r="J7416" s="102" t="s">
        <v>1180</v>
      </c>
      <c r="K7416" s="102"/>
      <c r="L7416" s="111" t="s">
        <v>4345</v>
      </c>
      <c r="M7416" s="109">
        <v>0.5</v>
      </c>
      <c r="N7416" s="108">
        <v>46</v>
      </c>
      <c r="O7416" s="102" t="s">
        <v>325</v>
      </c>
      <c r="P7416" s="39" t="s">
        <v>9125</v>
      </c>
      <c r="Q7416" s="39" t="s">
        <v>17191</v>
      </c>
      <c r="R7416" s="109"/>
      <c r="S7416" s="102"/>
      <c r="T7416" s="102" t="s">
        <v>20547</v>
      </c>
      <c r="U7416" s="102" t="s">
        <v>13553</v>
      </c>
      <c r="V7416" s="109">
        <v>5.5</v>
      </c>
      <c r="W7416" s="107"/>
      <c r="X7416" s="113"/>
    </row>
    <row r="7417" spans="1:24" ht="12.95" customHeight="1" x14ac:dyDescent="0.2">
      <c r="A7417" s="102">
        <v>2010</v>
      </c>
      <c r="B7417" s="102" t="s">
        <v>7318</v>
      </c>
      <c r="C7417" s="102" t="s">
        <v>2550</v>
      </c>
      <c r="D7417" s="111" t="s">
        <v>2561</v>
      </c>
      <c r="E7417" s="102" t="s">
        <v>7738</v>
      </c>
      <c r="F7417" s="104" t="s">
        <v>14834</v>
      </c>
      <c r="G7417" s="105">
        <v>16328</v>
      </c>
      <c r="H7417" s="102" t="s">
        <v>30894</v>
      </c>
      <c r="I7417" s="102" t="s">
        <v>11819</v>
      </c>
      <c r="J7417" s="102" t="s">
        <v>5886</v>
      </c>
      <c r="K7417" s="102"/>
      <c r="L7417" s="111" t="s">
        <v>9859</v>
      </c>
      <c r="M7417" s="109">
        <v>1</v>
      </c>
      <c r="N7417" s="108" t="s">
        <v>32913</v>
      </c>
      <c r="O7417" s="102" t="s">
        <v>15959</v>
      </c>
      <c r="P7417" s="39"/>
      <c r="Q7417" s="39" t="s">
        <v>19531</v>
      </c>
      <c r="R7417" s="109"/>
      <c r="S7417" s="102"/>
      <c r="T7417" s="102" t="s">
        <v>20547</v>
      </c>
      <c r="U7417" s="102" t="s">
        <v>28567</v>
      </c>
      <c r="V7417" s="109">
        <v>7.5</v>
      </c>
      <c r="W7417" s="107"/>
      <c r="X7417" s="113"/>
    </row>
    <row r="7418" spans="1:24" ht="12.95" customHeight="1" x14ac:dyDescent="0.2">
      <c r="A7418" s="102">
        <v>2010</v>
      </c>
      <c r="B7418" s="102" t="s">
        <v>7318</v>
      </c>
      <c r="C7418" s="102" t="s">
        <v>2550</v>
      </c>
      <c r="D7418" s="111" t="s">
        <v>2562</v>
      </c>
      <c r="E7418" s="102" t="s">
        <v>2853</v>
      </c>
      <c r="F7418" s="104" t="s">
        <v>14834</v>
      </c>
      <c r="G7418" s="105">
        <v>16486</v>
      </c>
      <c r="H7418" s="102" t="s">
        <v>11819</v>
      </c>
      <c r="I7418" s="102" t="s">
        <v>10103</v>
      </c>
      <c r="J7418" s="102" t="s">
        <v>13931</v>
      </c>
      <c r="K7418" s="102"/>
      <c r="L7418" s="111" t="s">
        <v>4345</v>
      </c>
      <c r="M7418" s="109">
        <v>0.5</v>
      </c>
      <c r="N7418" s="108">
        <v>46</v>
      </c>
      <c r="O7418" s="102" t="s">
        <v>17392</v>
      </c>
      <c r="P7418" s="39"/>
      <c r="Q7418" s="39" t="s">
        <v>17596</v>
      </c>
      <c r="R7418" s="109"/>
      <c r="S7418" s="102" t="s">
        <v>9435</v>
      </c>
      <c r="T7418" s="102" t="s">
        <v>7789</v>
      </c>
      <c r="U7418" s="102" t="s">
        <v>28568</v>
      </c>
      <c r="V7418" s="109">
        <v>5.5</v>
      </c>
      <c r="W7418" s="107"/>
      <c r="X7418" s="113"/>
    </row>
    <row r="7419" spans="1:24" ht="12.95" customHeight="1" x14ac:dyDescent="0.2">
      <c r="A7419" s="102">
        <v>2010</v>
      </c>
      <c r="B7419" s="102" t="s">
        <v>7318</v>
      </c>
      <c r="C7419" s="102" t="s">
        <v>2550</v>
      </c>
      <c r="D7419" s="111" t="s">
        <v>2563</v>
      </c>
      <c r="E7419" s="102" t="s">
        <v>1045</v>
      </c>
      <c r="F7419" s="102" t="s">
        <v>14834</v>
      </c>
      <c r="G7419" s="105">
        <v>16584</v>
      </c>
      <c r="H7419" s="102" t="s">
        <v>2625</v>
      </c>
      <c r="I7419" s="102" t="s">
        <v>10191</v>
      </c>
      <c r="J7419" s="102" t="s">
        <v>2397</v>
      </c>
      <c r="K7419" s="102"/>
      <c r="L7419" s="111" t="s">
        <v>9857</v>
      </c>
      <c r="M7419" s="109">
        <v>0.5</v>
      </c>
      <c r="N7419" s="108">
        <v>37</v>
      </c>
      <c r="O7419" s="102"/>
      <c r="P7419" s="39"/>
      <c r="Q7419" s="39" t="s">
        <v>15832</v>
      </c>
      <c r="R7419" s="109"/>
      <c r="S7419" s="102"/>
      <c r="T7419" s="102" t="s">
        <v>20545</v>
      </c>
      <c r="U7419" s="102" t="s">
        <v>28569</v>
      </c>
      <c r="V7419" s="109">
        <v>6.5</v>
      </c>
      <c r="W7419" s="107"/>
      <c r="X7419" s="113"/>
    </row>
    <row r="7420" spans="1:24" ht="12.95" customHeight="1" x14ac:dyDescent="0.2">
      <c r="A7420" s="102">
        <v>1999</v>
      </c>
      <c r="B7420" s="102" t="s">
        <v>7318</v>
      </c>
      <c r="C7420" s="103" t="s">
        <v>9779</v>
      </c>
      <c r="D7420" s="111" t="s">
        <v>8938</v>
      </c>
      <c r="E7420" s="102" t="s">
        <v>9652</v>
      </c>
      <c r="F7420" s="102" t="s">
        <v>14834</v>
      </c>
      <c r="G7420" s="105">
        <v>16303</v>
      </c>
      <c r="H7420" s="102" t="s">
        <v>11819</v>
      </c>
      <c r="I7420" s="102" t="s">
        <v>32499</v>
      </c>
      <c r="J7420" s="102" t="s">
        <v>5646</v>
      </c>
      <c r="K7420" s="102"/>
      <c r="L7420" s="111" t="s">
        <v>1908</v>
      </c>
      <c r="M7420" s="109">
        <v>2</v>
      </c>
      <c r="N7420" s="112" t="s">
        <v>16044</v>
      </c>
      <c r="O7420" s="102" t="s">
        <v>248</v>
      </c>
      <c r="P7420" s="39" t="s">
        <v>13301</v>
      </c>
      <c r="Q7420" s="39" t="s">
        <v>16576</v>
      </c>
      <c r="R7420" s="109"/>
      <c r="S7420" s="102"/>
      <c r="T7420" s="102" t="s">
        <v>20547</v>
      </c>
      <c r="U7420" s="102" t="s">
        <v>28570</v>
      </c>
      <c r="V7420" s="109">
        <v>6</v>
      </c>
      <c r="W7420" s="107"/>
      <c r="X7420" s="113"/>
    </row>
    <row r="7421" spans="1:24" ht="12.95" customHeight="1" x14ac:dyDescent="0.2">
      <c r="A7421" s="102">
        <v>1999</v>
      </c>
      <c r="B7421" s="102" t="s">
        <v>7318</v>
      </c>
      <c r="C7421" s="102" t="s">
        <v>9779</v>
      </c>
      <c r="D7421" s="111" t="s">
        <v>14659</v>
      </c>
      <c r="E7421" s="102" t="s">
        <v>1622</v>
      </c>
      <c r="F7421" s="102" t="s">
        <v>14834</v>
      </c>
      <c r="G7421" s="105">
        <v>16304</v>
      </c>
      <c r="H7421" s="102" t="s">
        <v>32500</v>
      </c>
      <c r="I7421" s="102" t="s">
        <v>31141</v>
      </c>
      <c r="J7421" s="102" t="s">
        <v>9902</v>
      </c>
      <c r="K7421" s="102"/>
      <c r="L7421" s="111" t="s">
        <v>1909</v>
      </c>
      <c r="M7421" s="109">
        <v>2</v>
      </c>
      <c r="N7421" s="108" t="s">
        <v>32914</v>
      </c>
      <c r="O7421" s="102" t="s">
        <v>10189</v>
      </c>
      <c r="P7421" s="39" t="s">
        <v>13301</v>
      </c>
      <c r="Q7421" s="39" t="s">
        <v>19473</v>
      </c>
      <c r="R7421" s="109"/>
      <c r="S7421" s="102"/>
      <c r="T7421" s="102" t="s">
        <v>20547</v>
      </c>
      <c r="U7421" s="102" t="s">
        <v>28571</v>
      </c>
      <c r="V7421" s="109">
        <v>7.5</v>
      </c>
      <c r="W7421" s="107"/>
      <c r="X7421" s="113"/>
    </row>
    <row r="7422" spans="1:24" ht="12.95" customHeight="1" x14ac:dyDescent="0.2">
      <c r="A7422" s="102">
        <v>1999</v>
      </c>
      <c r="B7422" s="102" t="s">
        <v>7318</v>
      </c>
      <c r="C7422" s="102" t="s">
        <v>9779</v>
      </c>
      <c r="D7422" s="111" t="s">
        <v>14660</v>
      </c>
      <c r="E7422" s="102" t="s">
        <v>1623</v>
      </c>
      <c r="F7422" s="102" t="s">
        <v>14834</v>
      </c>
      <c r="G7422" s="105">
        <v>16303</v>
      </c>
      <c r="H7422" s="102" t="s">
        <v>32502</v>
      </c>
      <c r="I7422" s="102" t="s">
        <v>11819</v>
      </c>
      <c r="J7422" s="102" t="s">
        <v>10776</v>
      </c>
      <c r="K7422" s="102"/>
      <c r="L7422" s="111" t="s">
        <v>3705</v>
      </c>
      <c r="M7422" s="109">
        <v>1.5</v>
      </c>
      <c r="N7422" s="108" t="s">
        <v>32915</v>
      </c>
      <c r="O7422" s="102" t="s">
        <v>9160</v>
      </c>
      <c r="P7422" s="39" t="s">
        <v>9125</v>
      </c>
      <c r="Q7422" s="39" t="s">
        <v>28572</v>
      </c>
      <c r="R7422" s="109"/>
      <c r="S7422" s="102"/>
      <c r="T7422" s="102" t="s">
        <v>20547</v>
      </c>
      <c r="U7422" s="102" t="s">
        <v>28573</v>
      </c>
      <c r="V7422" s="109">
        <v>7</v>
      </c>
      <c r="W7422" s="107"/>
      <c r="X7422" s="113"/>
    </row>
    <row r="7423" spans="1:24" ht="12.95" customHeight="1" x14ac:dyDescent="0.2">
      <c r="A7423" s="102">
        <v>1999</v>
      </c>
      <c r="B7423" s="102" t="s">
        <v>7318</v>
      </c>
      <c r="C7423" s="102" t="s">
        <v>9779</v>
      </c>
      <c r="D7423" s="111" t="s">
        <v>5779</v>
      </c>
      <c r="E7423" s="102" t="s">
        <v>1624</v>
      </c>
      <c r="F7423" s="102" t="s">
        <v>14834</v>
      </c>
      <c r="G7423" s="105">
        <v>16305</v>
      </c>
      <c r="H7423" s="102" t="s">
        <v>11819</v>
      </c>
      <c r="I7423" s="102" t="s">
        <v>30791</v>
      </c>
      <c r="J7423" s="102" t="s">
        <v>3967</v>
      </c>
      <c r="K7423" s="102"/>
      <c r="L7423" s="111" t="s">
        <v>3706</v>
      </c>
      <c r="M7423" s="109">
        <v>1</v>
      </c>
      <c r="N7423" s="112" t="s">
        <v>2482</v>
      </c>
      <c r="O7423" s="102" t="s">
        <v>14682</v>
      </c>
      <c r="P7423" s="39" t="s">
        <v>162</v>
      </c>
      <c r="Q7423" s="39" t="s">
        <v>16548</v>
      </c>
      <c r="R7423" s="109"/>
      <c r="S7423" s="102" t="s">
        <v>8315</v>
      </c>
      <c r="T7423" s="102" t="s">
        <v>20547</v>
      </c>
      <c r="U7423" s="102" t="s">
        <v>28574</v>
      </c>
      <c r="V7423" s="109">
        <v>4.5</v>
      </c>
      <c r="W7423" s="107"/>
      <c r="X7423" s="113"/>
    </row>
    <row r="7424" spans="1:24" ht="12.95" customHeight="1" x14ac:dyDescent="0.2">
      <c r="A7424" s="102">
        <v>1999</v>
      </c>
      <c r="B7424" s="102" t="s">
        <v>7318</v>
      </c>
      <c r="C7424" s="102" t="s">
        <v>9779</v>
      </c>
      <c r="D7424" s="111" t="s">
        <v>14624</v>
      </c>
      <c r="E7424" s="102" t="s">
        <v>1625</v>
      </c>
      <c r="F7424" s="102" t="s">
        <v>14834</v>
      </c>
      <c r="G7424" s="105">
        <v>16305</v>
      </c>
      <c r="H7424" s="102" t="s">
        <v>11819</v>
      </c>
      <c r="I7424" s="102" t="s">
        <v>30791</v>
      </c>
      <c r="J7424" s="102" t="s">
        <v>13765</v>
      </c>
      <c r="K7424" s="102"/>
      <c r="L7424" s="111" t="s">
        <v>3707</v>
      </c>
      <c r="M7424" s="109">
        <v>3</v>
      </c>
      <c r="N7424" s="112" t="s">
        <v>17120</v>
      </c>
      <c r="O7424" s="102" t="s">
        <v>683</v>
      </c>
      <c r="P7424" s="39" t="s">
        <v>4709</v>
      </c>
      <c r="Q7424" s="39" t="s">
        <v>21015</v>
      </c>
      <c r="R7424" s="109"/>
      <c r="S7424" s="102"/>
      <c r="T7424" s="102" t="s">
        <v>20547</v>
      </c>
      <c r="U7424" s="102" t="s">
        <v>2476</v>
      </c>
      <c r="V7424" s="109">
        <v>7</v>
      </c>
      <c r="W7424" s="107"/>
      <c r="X7424" s="113"/>
    </row>
    <row r="7425" spans="1:24" ht="12.95" customHeight="1" x14ac:dyDescent="0.2">
      <c r="A7425" s="102">
        <v>1999</v>
      </c>
      <c r="B7425" s="102" t="s">
        <v>7318</v>
      </c>
      <c r="C7425" s="102" t="s">
        <v>9779</v>
      </c>
      <c r="D7425" s="111" t="s">
        <v>9500</v>
      </c>
      <c r="E7425" s="102" t="s">
        <v>1626</v>
      </c>
      <c r="F7425" s="102" t="s">
        <v>14834</v>
      </c>
      <c r="G7425" s="105">
        <v>16305</v>
      </c>
      <c r="H7425" s="102" t="s">
        <v>32504</v>
      </c>
      <c r="I7425" s="102" t="s">
        <v>11819</v>
      </c>
      <c r="J7425" s="102" t="s">
        <v>2815</v>
      </c>
      <c r="K7425" s="102"/>
      <c r="L7425" s="111" t="s">
        <v>3708</v>
      </c>
      <c r="M7425" s="109">
        <v>2</v>
      </c>
      <c r="N7425" s="108" t="s">
        <v>32916</v>
      </c>
      <c r="O7425" s="102"/>
      <c r="P7425" s="39"/>
      <c r="Q7425" s="39" t="s">
        <v>15902</v>
      </c>
      <c r="R7425" s="109"/>
      <c r="S7425" s="102" t="s">
        <v>9435</v>
      </c>
      <c r="T7425" s="102" t="s">
        <v>20547</v>
      </c>
      <c r="U7425" s="102" t="s">
        <v>28575</v>
      </c>
      <c r="V7425" s="109">
        <v>7</v>
      </c>
      <c r="W7425" s="107"/>
      <c r="X7425" s="113"/>
    </row>
    <row r="7426" spans="1:24" ht="12.95" customHeight="1" x14ac:dyDescent="0.2">
      <c r="A7426" s="102">
        <v>1999</v>
      </c>
      <c r="B7426" s="102" t="s">
        <v>7318</v>
      </c>
      <c r="C7426" s="102" t="s">
        <v>9779</v>
      </c>
      <c r="D7426" s="111" t="s">
        <v>14600</v>
      </c>
      <c r="E7426" s="102" t="s">
        <v>1627</v>
      </c>
      <c r="F7426" s="102" t="s">
        <v>14834</v>
      </c>
      <c r="G7426" s="105">
        <v>16305</v>
      </c>
      <c r="H7426" s="102" t="s">
        <v>11819</v>
      </c>
      <c r="I7426" s="102" t="s">
        <v>30791</v>
      </c>
      <c r="J7426" s="102" t="s">
        <v>4678</v>
      </c>
      <c r="K7426" s="102"/>
      <c r="L7426" s="111" t="s">
        <v>3709</v>
      </c>
      <c r="M7426" s="109">
        <v>2</v>
      </c>
      <c r="N7426" s="112" t="s">
        <v>17121</v>
      </c>
      <c r="O7426" s="102" t="s">
        <v>3325</v>
      </c>
      <c r="P7426" s="39" t="s">
        <v>13301</v>
      </c>
      <c r="Q7426" s="39" t="s">
        <v>19131</v>
      </c>
      <c r="R7426" s="109"/>
      <c r="S7426" s="102"/>
      <c r="T7426" s="102" t="s">
        <v>20547</v>
      </c>
      <c r="U7426" s="102" t="s">
        <v>28576</v>
      </c>
      <c r="V7426" s="109">
        <v>8.5</v>
      </c>
      <c r="W7426" s="107"/>
      <c r="X7426" s="113"/>
    </row>
    <row r="7427" spans="1:24" ht="12.95" customHeight="1" x14ac:dyDescent="0.2">
      <c r="A7427" s="102">
        <v>1999</v>
      </c>
      <c r="B7427" s="102" t="s">
        <v>7318</v>
      </c>
      <c r="C7427" s="102" t="s">
        <v>9779</v>
      </c>
      <c r="D7427" s="111" t="s">
        <v>14601</v>
      </c>
      <c r="E7427" s="102" t="s">
        <v>1628</v>
      </c>
      <c r="F7427" s="102" t="s">
        <v>14834</v>
      </c>
      <c r="G7427" s="105">
        <v>16306</v>
      </c>
      <c r="H7427" s="102" t="s">
        <v>11819</v>
      </c>
      <c r="I7427" s="102" t="s">
        <v>30791</v>
      </c>
      <c r="J7427" s="102" t="s">
        <v>12591</v>
      </c>
      <c r="K7427" s="102"/>
      <c r="L7427" s="111" t="s">
        <v>409</v>
      </c>
      <c r="M7427" s="109">
        <v>0.75</v>
      </c>
      <c r="N7427" s="108" t="s">
        <v>12955</v>
      </c>
      <c r="O7427" s="102" t="s">
        <v>12252</v>
      </c>
      <c r="P7427" s="39" t="s">
        <v>9125</v>
      </c>
      <c r="Q7427" s="39" t="s">
        <v>16653</v>
      </c>
      <c r="R7427" s="109"/>
      <c r="S7427" s="102"/>
      <c r="T7427" s="102" t="s">
        <v>20547</v>
      </c>
      <c r="U7427" s="102" t="s">
        <v>28577</v>
      </c>
      <c r="V7427" s="109">
        <v>5.5</v>
      </c>
      <c r="W7427" s="107"/>
      <c r="X7427" s="113"/>
    </row>
    <row r="7428" spans="1:24" ht="12.95" customHeight="1" x14ac:dyDescent="0.2">
      <c r="A7428" s="102">
        <v>1999</v>
      </c>
      <c r="B7428" s="102" t="s">
        <v>7318</v>
      </c>
      <c r="C7428" s="102" t="s">
        <v>9779</v>
      </c>
      <c r="D7428" s="111" t="s">
        <v>1149</v>
      </c>
      <c r="E7428" s="102" t="s">
        <v>1629</v>
      </c>
      <c r="F7428" s="102" t="s">
        <v>14834</v>
      </c>
      <c r="G7428" s="105">
        <v>16307</v>
      </c>
      <c r="H7428" s="102" t="s">
        <v>32506</v>
      </c>
      <c r="I7428" s="102" t="s">
        <v>11819</v>
      </c>
      <c r="J7428" s="102" t="s">
        <v>1860</v>
      </c>
      <c r="K7428" s="102"/>
      <c r="L7428" s="111" t="s">
        <v>3048</v>
      </c>
      <c r="M7428" s="109">
        <v>1</v>
      </c>
      <c r="N7428" s="112">
        <v>21</v>
      </c>
      <c r="O7428" s="102" t="s">
        <v>3620</v>
      </c>
      <c r="P7428" s="39"/>
      <c r="Q7428" s="39" t="s">
        <v>21050</v>
      </c>
      <c r="R7428" s="109" t="s">
        <v>7035</v>
      </c>
      <c r="S7428" s="102"/>
      <c r="T7428" s="102" t="s">
        <v>20547</v>
      </c>
      <c r="U7428" s="102" t="s">
        <v>21051</v>
      </c>
      <c r="V7428" s="109">
        <v>8</v>
      </c>
      <c r="W7428" s="107"/>
      <c r="X7428" s="113"/>
    </row>
    <row r="7429" spans="1:24" ht="12.95" customHeight="1" x14ac:dyDescent="0.2">
      <c r="A7429" s="102">
        <v>1999</v>
      </c>
      <c r="B7429" s="102" t="s">
        <v>7318</v>
      </c>
      <c r="C7429" s="102" t="s">
        <v>9779</v>
      </c>
      <c r="D7429" s="111" t="s">
        <v>13947</v>
      </c>
      <c r="E7429" s="102" t="s">
        <v>1630</v>
      </c>
      <c r="F7429" s="102" t="s">
        <v>14834</v>
      </c>
      <c r="G7429" s="105">
        <v>16308</v>
      </c>
      <c r="H7429" s="102" t="s">
        <v>11819</v>
      </c>
      <c r="I7429" s="102" t="s">
        <v>32507</v>
      </c>
      <c r="J7429" s="102" t="s">
        <v>1304</v>
      </c>
      <c r="K7429" s="102"/>
      <c r="L7429" s="111" t="s">
        <v>8578</v>
      </c>
      <c r="M7429" s="109">
        <v>2</v>
      </c>
      <c r="N7429" s="112" t="s">
        <v>17122</v>
      </c>
      <c r="O7429" s="102"/>
      <c r="P7429" s="39" t="s">
        <v>162</v>
      </c>
      <c r="Q7429" s="39" t="s">
        <v>17727</v>
      </c>
      <c r="R7429" s="109"/>
      <c r="S7429" s="102"/>
      <c r="T7429" s="102" t="s">
        <v>20547</v>
      </c>
      <c r="U7429" s="102" t="s">
        <v>28578</v>
      </c>
      <c r="V7429" s="109">
        <v>6.5</v>
      </c>
      <c r="W7429" s="107"/>
      <c r="X7429" s="113"/>
    </row>
    <row r="7430" spans="1:24" ht="12.95" customHeight="1" x14ac:dyDescent="0.2">
      <c r="A7430" s="102">
        <v>2013</v>
      </c>
      <c r="B7430" s="102" t="s">
        <v>7318</v>
      </c>
      <c r="C7430" s="164" t="s">
        <v>18687</v>
      </c>
      <c r="D7430" s="187" t="s">
        <v>20103</v>
      </c>
      <c r="E7430" s="188" t="s">
        <v>20104</v>
      </c>
      <c r="F7430" s="188" t="s">
        <v>14834</v>
      </c>
      <c r="G7430" s="203">
        <v>16325</v>
      </c>
      <c r="H7430" s="188" t="s">
        <v>10191</v>
      </c>
      <c r="I7430" s="188" t="s">
        <v>11819</v>
      </c>
      <c r="J7430" s="188" t="s">
        <v>20105</v>
      </c>
      <c r="K7430" s="188"/>
      <c r="L7430" s="111" t="s">
        <v>20200</v>
      </c>
      <c r="M7430" s="206">
        <v>3</v>
      </c>
      <c r="N7430" s="207" t="s">
        <v>20106</v>
      </c>
      <c r="O7430" s="188" t="s">
        <v>3620</v>
      </c>
      <c r="P7430" s="188" t="s">
        <v>162</v>
      </c>
      <c r="Q7430" s="188" t="s">
        <v>20107</v>
      </c>
      <c r="R7430" s="206" t="s">
        <v>7035</v>
      </c>
      <c r="S7430" s="188" t="s">
        <v>9435</v>
      </c>
      <c r="T7430" s="102" t="s">
        <v>20547</v>
      </c>
      <c r="U7430" s="188" t="s">
        <v>28579</v>
      </c>
      <c r="V7430" s="206">
        <v>10</v>
      </c>
      <c r="W7430" s="205"/>
      <c r="X7430" s="113"/>
    </row>
    <row r="7431" spans="1:24" ht="12.95" customHeight="1" x14ac:dyDescent="0.2">
      <c r="A7431" s="102">
        <v>2013</v>
      </c>
      <c r="B7431" s="102" t="s">
        <v>7318</v>
      </c>
      <c r="C7431" s="102" t="s">
        <v>18687</v>
      </c>
      <c r="D7431" s="187" t="s">
        <v>20108</v>
      </c>
      <c r="E7431" s="188" t="s">
        <v>20109</v>
      </c>
      <c r="F7431" s="188" t="s">
        <v>14834</v>
      </c>
      <c r="G7431" s="203">
        <v>16342</v>
      </c>
      <c r="H7431" s="188" t="s">
        <v>11819</v>
      </c>
      <c r="I7431" s="102" t="s">
        <v>31024</v>
      </c>
      <c r="J7431" s="188" t="s">
        <v>20110</v>
      </c>
      <c r="K7431" s="188"/>
      <c r="L7431" s="187" t="s">
        <v>20214</v>
      </c>
      <c r="M7431" s="206">
        <v>1</v>
      </c>
      <c r="N7431" s="138">
        <v>10</v>
      </c>
      <c r="O7431" s="188"/>
      <c r="P7431" s="188" t="s">
        <v>9160</v>
      </c>
      <c r="Q7431" s="188" t="s">
        <v>16823</v>
      </c>
      <c r="R7431" s="206"/>
      <c r="S7431" s="188"/>
      <c r="T7431" s="102" t="s">
        <v>20547</v>
      </c>
      <c r="U7431" s="188"/>
      <c r="V7431" s="206">
        <v>4</v>
      </c>
      <c r="W7431" s="205"/>
      <c r="X7431" s="113"/>
    </row>
    <row r="7432" spans="1:24" ht="12.95" customHeight="1" x14ac:dyDescent="0.2">
      <c r="A7432" s="102">
        <v>2013</v>
      </c>
      <c r="B7432" s="102" t="s">
        <v>7318</v>
      </c>
      <c r="C7432" s="102" t="s">
        <v>18687</v>
      </c>
      <c r="D7432" s="187" t="s">
        <v>20111</v>
      </c>
      <c r="E7432" s="188" t="s">
        <v>20112</v>
      </c>
      <c r="F7432" s="188" t="s">
        <v>14834</v>
      </c>
      <c r="G7432" s="203">
        <v>16351</v>
      </c>
      <c r="H7432" s="188" t="s">
        <v>11819</v>
      </c>
      <c r="I7432" s="102" t="s">
        <v>31024</v>
      </c>
      <c r="J7432" s="188" t="s">
        <v>20113</v>
      </c>
      <c r="K7432" s="188"/>
      <c r="L7432" s="111" t="s">
        <v>20209</v>
      </c>
      <c r="M7432" s="206">
        <v>6</v>
      </c>
      <c r="N7432" s="207" t="s">
        <v>20114</v>
      </c>
      <c r="O7432" s="188" t="s">
        <v>10189</v>
      </c>
      <c r="P7432" s="188" t="s">
        <v>15959</v>
      </c>
      <c r="Q7432" s="188" t="s">
        <v>20115</v>
      </c>
      <c r="R7432" s="206"/>
      <c r="S7432" s="188" t="s">
        <v>11080</v>
      </c>
      <c r="T7432" s="102" t="s">
        <v>20547</v>
      </c>
      <c r="U7432" s="188" t="s">
        <v>28580</v>
      </c>
      <c r="V7432" s="206">
        <v>15</v>
      </c>
      <c r="W7432" s="205"/>
      <c r="X7432" s="113"/>
    </row>
    <row r="7433" spans="1:24" ht="12.95" customHeight="1" x14ac:dyDescent="0.2">
      <c r="A7433" s="102">
        <v>2013</v>
      </c>
      <c r="B7433" s="102" t="s">
        <v>7318</v>
      </c>
      <c r="C7433" s="102" t="s">
        <v>18687</v>
      </c>
      <c r="D7433" s="187" t="s">
        <v>1277</v>
      </c>
      <c r="E7433" s="188" t="s">
        <v>20116</v>
      </c>
      <c r="F7433" s="188" t="s">
        <v>14834</v>
      </c>
      <c r="G7433" s="203">
        <v>16370</v>
      </c>
      <c r="H7433" s="188" t="s">
        <v>11819</v>
      </c>
      <c r="I7433" s="188" t="s">
        <v>13336</v>
      </c>
      <c r="J7433" s="188" t="s">
        <v>20117</v>
      </c>
      <c r="K7433" s="188"/>
      <c r="L7433" s="111" t="s">
        <v>20210</v>
      </c>
      <c r="M7433" s="206">
        <v>8</v>
      </c>
      <c r="N7433" s="207" t="s">
        <v>20118</v>
      </c>
      <c r="O7433" s="188" t="s">
        <v>65</v>
      </c>
      <c r="P7433" s="188" t="s">
        <v>7661</v>
      </c>
      <c r="Q7433" s="188" t="s">
        <v>20119</v>
      </c>
      <c r="R7433" s="206"/>
      <c r="S7433" s="188" t="s">
        <v>11080</v>
      </c>
      <c r="T7433" s="102" t="s">
        <v>20547</v>
      </c>
      <c r="U7433" s="188" t="s">
        <v>28581</v>
      </c>
      <c r="V7433" s="206">
        <v>17</v>
      </c>
      <c r="W7433" s="205"/>
      <c r="X7433" s="113"/>
    </row>
    <row r="7434" spans="1:24" ht="12.95" customHeight="1" x14ac:dyDescent="0.2">
      <c r="A7434" s="102">
        <v>2013</v>
      </c>
      <c r="B7434" s="102" t="s">
        <v>7318</v>
      </c>
      <c r="C7434" s="102" t="s">
        <v>18687</v>
      </c>
      <c r="D7434" s="187" t="s">
        <v>4704</v>
      </c>
      <c r="E7434" s="188" t="s">
        <v>20120</v>
      </c>
      <c r="F7434" s="188" t="s">
        <v>14834</v>
      </c>
      <c r="G7434" s="203">
        <v>16346</v>
      </c>
      <c r="H7434" s="188" t="s">
        <v>11819</v>
      </c>
      <c r="I7434" s="102" t="s">
        <v>32917</v>
      </c>
      <c r="J7434" s="188" t="s">
        <v>20121</v>
      </c>
      <c r="K7434" s="188"/>
      <c r="L7434" s="111" t="s">
        <v>20211</v>
      </c>
      <c r="M7434" s="206">
        <v>8</v>
      </c>
      <c r="N7434" s="207" t="s">
        <v>20122</v>
      </c>
      <c r="O7434" s="188" t="s">
        <v>20123</v>
      </c>
      <c r="P7434" s="188" t="s">
        <v>15934</v>
      </c>
      <c r="Q7434" s="188" t="s">
        <v>15934</v>
      </c>
      <c r="R7434" s="206"/>
      <c r="S7434" s="188" t="s">
        <v>11080</v>
      </c>
      <c r="T7434" s="102" t="s">
        <v>20547</v>
      </c>
      <c r="U7434" s="188" t="s">
        <v>20124</v>
      </c>
      <c r="V7434" s="206">
        <v>34</v>
      </c>
      <c r="W7434" s="205"/>
      <c r="X7434" s="113"/>
    </row>
    <row r="7435" spans="1:24" ht="12.95" customHeight="1" x14ac:dyDescent="0.2">
      <c r="A7435" s="102">
        <v>2013</v>
      </c>
      <c r="B7435" s="102" t="s">
        <v>7318</v>
      </c>
      <c r="C7435" s="102" t="s">
        <v>18687</v>
      </c>
      <c r="D7435" s="187" t="s">
        <v>20125</v>
      </c>
      <c r="E7435" s="188" t="s">
        <v>20126</v>
      </c>
      <c r="F7435" s="188" t="s">
        <v>14834</v>
      </c>
      <c r="G7435" s="203">
        <v>16355</v>
      </c>
      <c r="H7435" s="188" t="s">
        <v>15656</v>
      </c>
      <c r="I7435" s="188" t="s">
        <v>10191</v>
      </c>
      <c r="J7435" s="188" t="s">
        <v>6688</v>
      </c>
      <c r="K7435" s="188"/>
      <c r="L7435" s="111" t="s">
        <v>20204</v>
      </c>
      <c r="M7435" s="206">
        <v>0.5</v>
      </c>
      <c r="N7435" s="208">
        <v>2</v>
      </c>
      <c r="O7435" s="188"/>
      <c r="P7435" s="188" t="s">
        <v>9125</v>
      </c>
      <c r="Q7435" s="188" t="s">
        <v>15927</v>
      </c>
      <c r="R7435" s="206"/>
      <c r="S7435" s="188"/>
      <c r="T7435" s="102" t="s">
        <v>20547</v>
      </c>
      <c r="U7435" s="188" t="s">
        <v>28582</v>
      </c>
      <c r="V7435" s="206">
        <v>6</v>
      </c>
      <c r="W7435" s="205"/>
      <c r="X7435" s="113"/>
    </row>
    <row r="7436" spans="1:24" ht="12.95" customHeight="1" x14ac:dyDescent="0.2">
      <c r="A7436" s="102">
        <v>2013</v>
      </c>
      <c r="B7436" s="102" t="s">
        <v>7318</v>
      </c>
      <c r="C7436" s="102" t="s">
        <v>18687</v>
      </c>
      <c r="D7436" s="187" t="s">
        <v>20127</v>
      </c>
      <c r="E7436" s="188" t="s">
        <v>20128</v>
      </c>
      <c r="F7436" s="188" t="s">
        <v>14834</v>
      </c>
      <c r="G7436" s="203">
        <v>16369</v>
      </c>
      <c r="H7436" s="188" t="s">
        <v>11819</v>
      </c>
      <c r="I7436" s="102" t="s">
        <v>31024</v>
      </c>
      <c r="J7436" s="188" t="s">
        <v>20129</v>
      </c>
      <c r="K7436" s="188"/>
      <c r="L7436" s="111" t="s">
        <v>20212</v>
      </c>
      <c r="M7436" s="206">
        <v>1.4</v>
      </c>
      <c r="N7436" s="207" t="s">
        <v>32918</v>
      </c>
      <c r="O7436" s="188" t="s">
        <v>3620</v>
      </c>
      <c r="P7436" s="188" t="s">
        <v>13301</v>
      </c>
      <c r="Q7436" s="188" t="s">
        <v>20102</v>
      </c>
      <c r="R7436" s="206"/>
      <c r="S7436" s="188"/>
      <c r="T7436" s="102" t="s">
        <v>20547</v>
      </c>
      <c r="U7436" s="188" t="s">
        <v>28583</v>
      </c>
      <c r="V7436" s="206">
        <v>13</v>
      </c>
      <c r="W7436" s="205"/>
      <c r="X7436" s="113"/>
    </row>
    <row r="7437" spans="1:24" ht="12.95" customHeight="1" x14ac:dyDescent="0.2">
      <c r="A7437" s="102">
        <v>2013</v>
      </c>
      <c r="B7437" s="102" t="s">
        <v>7318</v>
      </c>
      <c r="C7437" s="102" t="s">
        <v>18687</v>
      </c>
      <c r="D7437" s="187" t="s">
        <v>20130</v>
      </c>
      <c r="E7437" s="188" t="s">
        <v>20131</v>
      </c>
      <c r="F7437" s="188" t="s">
        <v>14834</v>
      </c>
      <c r="G7437" s="203">
        <v>16377</v>
      </c>
      <c r="H7437" s="188" t="s">
        <v>11819</v>
      </c>
      <c r="I7437" s="188" t="s">
        <v>13336</v>
      </c>
      <c r="J7437" s="188" t="s">
        <v>20132</v>
      </c>
      <c r="K7437" s="188"/>
      <c r="L7437" s="111" t="s">
        <v>20213</v>
      </c>
      <c r="M7437" s="206">
        <v>2</v>
      </c>
      <c r="N7437" s="207" t="s">
        <v>20133</v>
      </c>
      <c r="O7437" s="188" t="s">
        <v>9160</v>
      </c>
      <c r="P7437" s="188" t="s">
        <v>2447</v>
      </c>
      <c r="Q7437" s="188" t="s">
        <v>17030</v>
      </c>
      <c r="R7437" s="206"/>
      <c r="S7437" s="188"/>
      <c r="T7437" s="102" t="s">
        <v>20547</v>
      </c>
      <c r="U7437" s="188" t="s">
        <v>28584</v>
      </c>
      <c r="V7437" s="206">
        <v>10</v>
      </c>
      <c r="W7437" s="205"/>
      <c r="X7437" s="113"/>
    </row>
    <row r="7438" spans="1:24" ht="12.95" customHeight="1" x14ac:dyDescent="0.2">
      <c r="A7438" s="102">
        <v>2013</v>
      </c>
      <c r="B7438" s="102" t="s">
        <v>7318</v>
      </c>
      <c r="C7438" s="102" t="s">
        <v>18687</v>
      </c>
      <c r="D7438" s="187" t="s">
        <v>20134</v>
      </c>
      <c r="E7438" s="188" t="s">
        <v>20135</v>
      </c>
      <c r="F7438" s="188" t="s">
        <v>14834</v>
      </c>
      <c r="G7438" s="203">
        <v>16416</v>
      </c>
      <c r="H7438" s="188" t="s">
        <v>11819</v>
      </c>
      <c r="I7438" s="188" t="s">
        <v>10191</v>
      </c>
      <c r="J7438" s="188" t="s">
        <v>20136</v>
      </c>
      <c r="K7438" s="188"/>
      <c r="L7438" s="111" t="s">
        <v>20205</v>
      </c>
      <c r="M7438" s="206">
        <v>0.5</v>
      </c>
      <c r="N7438" s="208">
        <v>3</v>
      </c>
      <c r="O7438" s="188"/>
      <c r="P7438" s="188"/>
      <c r="Q7438" s="188" t="s">
        <v>16856</v>
      </c>
      <c r="R7438" s="206"/>
      <c r="S7438" s="188"/>
      <c r="T7438" s="102" t="s">
        <v>20546</v>
      </c>
      <c r="U7438" s="188" t="s">
        <v>5978</v>
      </c>
      <c r="V7438" s="206">
        <v>6</v>
      </c>
      <c r="W7438" s="205"/>
      <c r="X7438" s="113"/>
    </row>
    <row r="7439" spans="1:24" ht="12.95" customHeight="1" x14ac:dyDescent="0.2">
      <c r="A7439" s="102">
        <v>2013</v>
      </c>
      <c r="B7439" s="102" t="s">
        <v>7318</v>
      </c>
      <c r="C7439" s="102" t="s">
        <v>18687</v>
      </c>
      <c r="D7439" s="187" t="s">
        <v>20137</v>
      </c>
      <c r="E7439" s="188" t="s">
        <v>20138</v>
      </c>
      <c r="F7439" s="188" t="s">
        <v>14834</v>
      </c>
      <c r="G7439" s="203" t="s">
        <v>20139</v>
      </c>
      <c r="H7439" s="188" t="s">
        <v>11819</v>
      </c>
      <c r="I7439" s="188" t="s">
        <v>10191</v>
      </c>
      <c r="J7439" s="188" t="s">
        <v>20140</v>
      </c>
      <c r="K7439" s="188"/>
      <c r="L7439" s="111" t="s">
        <v>20207</v>
      </c>
      <c r="M7439" s="206">
        <v>4</v>
      </c>
      <c r="N7439" s="207" t="s">
        <v>20141</v>
      </c>
      <c r="O7439" s="188" t="s">
        <v>20143</v>
      </c>
      <c r="P7439" s="188" t="s">
        <v>15928</v>
      </c>
      <c r="Q7439" s="188" t="s">
        <v>20142</v>
      </c>
      <c r="R7439" s="206"/>
      <c r="S7439" s="188" t="s">
        <v>11080</v>
      </c>
      <c r="T7439" s="102" t="s">
        <v>20546</v>
      </c>
      <c r="U7439" s="188" t="s">
        <v>4049</v>
      </c>
      <c r="V7439" s="206">
        <v>13</v>
      </c>
      <c r="W7439" s="205"/>
      <c r="X7439" s="113"/>
    </row>
    <row r="7440" spans="1:24" ht="12.95" customHeight="1" x14ac:dyDescent="0.2">
      <c r="A7440" s="102">
        <v>2013</v>
      </c>
      <c r="B7440" s="102" t="s">
        <v>7318</v>
      </c>
      <c r="C7440" s="102" t="s">
        <v>18687</v>
      </c>
      <c r="D7440" s="187" t="s">
        <v>3042</v>
      </c>
      <c r="E7440" s="188" t="s">
        <v>20144</v>
      </c>
      <c r="F7440" s="188" t="s">
        <v>14834</v>
      </c>
      <c r="G7440" s="203">
        <v>16520</v>
      </c>
      <c r="H7440" s="188" t="s">
        <v>11819</v>
      </c>
      <c r="I7440" s="188" t="s">
        <v>10191</v>
      </c>
      <c r="J7440" s="188" t="s">
        <v>20145</v>
      </c>
      <c r="K7440" s="188"/>
      <c r="L7440" s="111" t="s">
        <v>20202</v>
      </c>
      <c r="M7440" s="206">
        <v>3</v>
      </c>
      <c r="N7440" s="207" t="s">
        <v>20146</v>
      </c>
      <c r="O7440" s="188" t="s">
        <v>162</v>
      </c>
      <c r="P7440" s="188" t="s">
        <v>13301</v>
      </c>
      <c r="Q7440" s="188" t="s">
        <v>15913</v>
      </c>
      <c r="R7440" s="206"/>
      <c r="S7440" s="188"/>
      <c r="T7440" s="102" t="s">
        <v>20546</v>
      </c>
      <c r="U7440" s="188" t="s">
        <v>28585</v>
      </c>
      <c r="V7440" s="206">
        <v>10</v>
      </c>
      <c r="W7440" s="205"/>
      <c r="X7440" s="113"/>
    </row>
    <row r="7441" spans="1:24" ht="12.95" customHeight="1" x14ac:dyDescent="0.2">
      <c r="A7441" s="102">
        <v>2013</v>
      </c>
      <c r="B7441" s="102" t="s">
        <v>7318</v>
      </c>
      <c r="C7441" s="102" t="s">
        <v>18687</v>
      </c>
      <c r="D7441" s="187" t="s">
        <v>20147</v>
      </c>
      <c r="E7441" s="188" t="s">
        <v>20148</v>
      </c>
      <c r="F7441" s="188" t="s">
        <v>14834</v>
      </c>
      <c r="G7441" s="203">
        <v>16520</v>
      </c>
      <c r="H7441" s="188" t="s">
        <v>11819</v>
      </c>
      <c r="I7441" s="188" t="s">
        <v>13336</v>
      </c>
      <c r="J7441" s="188" t="s">
        <v>12014</v>
      </c>
      <c r="K7441" s="188"/>
      <c r="L7441" s="111" t="s">
        <v>20201</v>
      </c>
      <c r="M7441" s="206">
        <v>4</v>
      </c>
      <c r="N7441" s="207" t="s">
        <v>20149</v>
      </c>
      <c r="O7441" s="188" t="s">
        <v>16905</v>
      </c>
      <c r="P7441" s="188" t="s">
        <v>13301</v>
      </c>
      <c r="Q7441" s="188" t="s">
        <v>20150</v>
      </c>
      <c r="R7441" s="206"/>
      <c r="S7441" s="188" t="s">
        <v>9435</v>
      </c>
      <c r="T7441" s="102" t="s">
        <v>20546</v>
      </c>
      <c r="U7441" s="188" t="s">
        <v>2477</v>
      </c>
      <c r="V7441" s="206">
        <v>10</v>
      </c>
      <c r="W7441" s="205"/>
      <c r="X7441" s="113"/>
    </row>
    <row r="7442" spans="1:24" ht="12.95" customHeight="1" x14ac:dyDescent="0.2">
      <c r="A7442" s="102">
        <v>2013</v>
      </c>
      <c r="B7442" s="102" t="s">
        <v>7318</v>
      </c>
      <c r="C7442" s="102" t="s">
        <v>18687</v>
      </c>
      <c r="D7442" s="187" t="s">
        <v>20151</v>
      </c>
      <c r="E7442" s="188" t="s">
        <v>20152</v>
      </c>
      <c r="F7442" s="188" t="s">
        <v>14834</v>
      </c>
      <c r="G7442" s="203">
        <v>16526</v>
      </c>
      <c r="H7442" s="188" t="s">
        <v>4890</v>
      </c>
      <c r="I7442" s="188" t="s">
        <v>10191</v>
      </c>
      <c r="J7442" s="188" t="s">
        <v>8292</v>
      </c>
      <c r="K7442" s="188"/>
      <c r="L7442" s="111" t="s">
        <v>20203</v>
      </c>
      <c r="M7442" s="206">
        <v>5</v>
      </c>
      <c r="N7442" s="207" t="s">
        <v>32919</v>
      </c>
      <c r="O7442" s="188" t="s">
        <v>19238</v>
      </c>
      <c r="P7442" s="188" t="s">
        <v>13301</v>
      </c>
      <c r="Q7442" s="188" t="s">
        <v>20153</v>
      </c>
      <c r="R7442" s="206"/>
      <c r="S7442" s="188"/>
      <c r="T7442" s="102" t="s">
        <v>20546</v>
      </c>
      <c r="U7442" s="188" t="s">
        <v>28586</v>
      </c>
      <c r="V7442" s="206">
        <v>15</v>
      </c>
      <c r="W7442" s="205"/>
      <c r="X7442" s="113"/>
    </row>
    <row r="7443" spans="1:24" ht="12.95" customHeight="1" x14ac:dyDescent="0.2">
      <c r="A7443" s="102">
        <v>2013</v>
      </c>
      <c r="B7443" s="102" t="s">
        <v>7318</v>
      </c>
      <c r="C7443" s="102" t="s">
        <v>18687</v>
      </c>
      <c r="D7443" s="187" t="s">
        <v>20154</v>
      </c>
      <c r="E7443" s="188" t="s">
        <v>20155</v>
      </c>
      <c r="F7443" s="188" t="s">
        <v>14834</v>
      </c>
      <c r="G7443" s="203">
        <v>16535</v>
      </c>
      <c r="H7443" s="188" t="s">
        <v>11819</v>
      </c>
      <c r="I7443" s="102" t="s">
        <v>31024</v>
      </c>
      <c r="J7443" s="188" t="s">
        <v>20156</v>
      </c>
      <c r="K7443" s="188"/>
      <c r="L7443" s="111" t="s">
        <v>20208</v>
      </c>
      <c r="M7443" s="206">
        <v>1.5</v>
      </c>
      <c r="N7443" s="207" t="s">
        <v>32920</v>
      </c>
      <c r="O7443" s="188" t="s">
        <v>3325</v>
      </c>
      <c r="P7443" s="188" t="s">
        <v>8076</v>
      </c>
      <c r="Q7443" s="188" t="s">
        <v>16157</v>
      </c>
      <c r="R7443" s="206"/>
      <c r="S7443" s="188"/>
      <c r="T7443" s="102" t="s">
        <v>20546</v>
      </c>
      <c r="U7443" s="188" t="s">
        <v>28587</v>
      </c>
      <c r="V7443" s="206">
        <v>10</v>
      </c>
      <c r="W7443" s="205"/>
      <c r="X7443" s="113"/>
    </row>
    <row r="7444" spans="1:24" ht="12.95" customHeight="1" x14ac:dyDescent="0.2">
      <c r="A7444" s="102">
        <v>2013</v>
      </c>
      <c r="B7444" s="102" t="s">
        <v>7318</v>
      </c>
      <c r="C7444" s="102" t="s">
        <v>18687</v>
      </c>
      <c r="D7444" s="187" t="s">
        <v>20157</v>
      </c>
      <c r="E7444" s="188" t="s">
        <v>20158</v>
      </c>
      <c r="F7444" s="188" t="s">
        <v>14834</v>
      </c>
      <c r="G7444" s="203">
        <v>16539</v>
      </c>
      <c r="H7444" s="188" t="s">
        <v>11819</v>
      </c>
      <c r="I7444" s="102" t="s">
        <v>31415</v>
      </c>
      <c r="J7444" s="188" t="s">
        <v>20159</v>
      </c>
      <c r="K7444" s="188"/>
      <c r="L7444" s="111" t="s">
        <v>20206</v>
      </c>
      <c r="M7444" s="206">
        <v>2</v>
      </c>
      <c r="N7444" s="207" t="s">
        <v>20160</v>
      </c>
      <c r="O7444" s="188" t="s">
        <v>12252</v>
      </c>
      <c r="P7444" s="188" t="s">
        <v>9125</v>
      </c>
      <c r="Q7444" s="188" t="s">
        <v>17383</v>
      </c>
      <c r="R7444" s="206"/>
      <c r="S7444" s="188"/>
      <c r="T7444" s="102" t="s">
        <v>20546</v>
      </c>
      <c r="U7444" s="188" t="s">
        <v>7107</v>
      </c>
      <c r="V7444" s="206">
        <v>6</v>
      </c>
      <c r="W7444" s="205"/>
      <c r="X7444" s="113"/>
    </row>
    <row r="7445" spans="1:24" ht="12.95" customHeight="1" x14ac:dyDescent="0.2">
      <c r="A7445" s="115">
        <v>2001</v>
      </c>
      <c r="B7445" s="102" t="s">
        <v>7318</v>
      </c>
      <c r="C7445" s="103" t="s">
        <v>32921</v>
      </c>
      <c r="D7445" s="111" t="s">
        <v>12767</v>
      </c>
      <c r="E7445" s="102" t="s">
        <v>12137</v>
      </c>
      <c r="F7445" s="260" t="s">
        <v>14007</v>
      </c>
      <c r="G7445" s="105"/>
      <c r="H7445" s="102" t="s">
        <v>11718</v>
      </c>
      <c r="I7445" s="102" t="s">
        <v>10504</v>
      </c>
      <c r="J7445" s="102"/>
      <c r="K7445" s="102"/>
      <c r="L7445" s="111" t="s">
        <v>9988</v>
      </c>
      <c r="M7445" s="107" t="s">
        <v>10505</v>
      </c>
      <c r="N7445" s="112" t="s">
        <v>5147</v>
      </c>
      <c r="O7445" s="102" t="s">
        <v>20529</v>
      </c>
      <c r="P7445" s="39" t="s">
        <v>20529</v>
      </c>
      <c r="Q7445" s="39" t="s">
        <v>20529</v>
      </c>
      <c r="R7445" s="109"/>
      <c r="S7445" s="102"/>
      <c r="T7445" s="102"/>
      <c r="U7445" s="102"/>
      <c r="V7445" s="136" t="s">
        <v>5148</v>
      </c>
      <c r="W7445" s="107"/>
      <c r="X7445" s="113"/>
    </row>
    <row r="7446" spans="1:24" ht="12.95" customHeight="1" x14ac:dyDescent="0.2">
      <c r="A7446" s="115">
        <v>2001</v>
      </c>
      <c r="B7446" s="102" t="s">
        <v>7318</v>
      </c>
      <c r="C7446" s="102" t="s">
        <v>32922</v>
      </c>
      <c r="D7446" s="111" t="s">
        <v>14513</v>
      </c>
      <c r="E7446" s="102" t="s">
        <v>10821</v>
      </c>
      <c r="F7446" s="260" t="s">
        <v>14007</v>
      </c>
      <c r="G7446" s="105"/>
      <c r="H7446" s="102" t="s">
        <v>11718</v>
      </c>
      <c r="I7446" s="102" t="s">
        <v>10504</v>
      </c>
      <c r="J7446" s="102"/>
      <c r="K7446" s="102"/>
      <c r="L7446" s="111" t="s">
        <v>9989</v>
      </c>
      <c r="M7446" s="107">
        <v>2</v>
      </c>
      <c r="N7446" s="112" t="s">
        <v>5147</v>
      </c>
      <c r="O7446" s="102"/>
      <c r="P7446" s="39"/>
      <c r="Q7446" s="39"/>
      <c r="R7446" s="109"/>
      <c r="S7446" s="102"/>
      <c r="T7446" s="102"/>
      <c r="U7446" s="102"/>
      <c r="V7446" s="136" t="s">
        <v>5147</v>
      </c>
      <c r="W7446" s="107"/>
      <c r="X7446" s="113"/>
    </row>
    <row r="7447" spans="1:24" ht="12.95" customHeight="1" x14ac:dyDescent="0.2">
      <c r="A7447" s="115">
        <v>2001</v>
      </c>
      <c r="B7447" s="102" t="s">
        <v>7318</v>
      </c>
      <c r="C7447" s="102" t="s">
        <v>32922</v>
      </c>
      <c r="D7447" s="111" t="s">
        <v>14515</v>
      </c>
      <c r="E7447" s="102" t="s">
        <v>14514</v>
      </c>
      <c r="F7447" s="260" t="s">
        <v>14007</v>
      </c>
      <c r="G7447" s="105"/>
      <c r="H7447" s="102" t="s">
        <v>11718</v>
      </c>
      <c r="I7447" s="102" t="s">
        <v>10504</v>
      </c>
      <c r="J7447" s="102"/>
      <c r="K7447" s="102"/>
      <c r="L7447" s="111" t="s">
        <v>8957</v>
      </c>
      <c r="M7447" s="107" t="s">
        <v>14516</v>
      </c>
      <c r="N7447" s="112" t="s">
        <v>5147</v>
      </c>
      <c r="O7447" s="102"/>
      <c r="P7447" s="39"/>
      <c r="Q7447" s="39"/>
      <c r="R7447" s="109"/>
      <c r="S7447" s="102"/>
      <c r="T7447" s="102"/>
      <c r="U7447" s="102" t="s">
        <v>7163</v>
      </c>
      <c r="V7447" s="136" t="s">
        <v>5148</v>
      </c>
      <c r="W7447" s="107"/>
      <c r="X7447" s="113"/>
    </row>
    <row r="7448" spans="1:24" ht="12.95" customHeight="1" x14ac:dyDescent="0.2">
      <c r="A7448" s="115">
        <v>2001</v>
      </c>
      <c r="B7448" s="102" t="s">
        <v>7318</v>
      </c>
      <c r="C7448" s="102" t="s">
        <v>32922</v>
      </c>
      <c r="D7448" s="111" t="s">
        <v>12422</v>
      </c>
      <c r="E7448" s="102" t="s">
        <v>12421</v>
      </c>
      <c r="F7448" s="260" t="s">
        <v>14007</v>
      </c>
      <c r="G7448" s="105"/>
      <c r="H7448" s="102" t="s">
        <v>11718</v>
      </c>
      <c r="I7448" s="102" t="s">
        <v>10504</v>
      </c>
      <c r="J7448" s="102"/>
      <c r="K7448" s="102"/>
      <c r="L7448" s="111" t="s">
        <v>7152</v>
      </c>
      <c r="M7448" s="107">
        <v>2</v>
      </c>
      <c r="N7448" s="112" t="s">
        <v>5147</v>
      </c>
      <c r="O7448" s="102"/>
      <c r="P7448" s="39"/>
      <c r="Q7448" s="39"/>
      <c r="R7448" s="109"/>
      <c r="S7448" s="102"/>
      <c r="T7448" s="102"/>
      <c r="U7448" s="102"/>
      <c r="V7448" s="136" t="s">
        <v>5148</v>
      </c>
      <c r="W7448" s="107"/>
      <c r="X7448" s="113"/>
    </row>
    <row r="7449" spans="1:24" ht="12.95" customHeight="1" x14ac:dyDescent="0.2">
      <c r="A7449" s="115">
        <v>2001</v>
      </c>
      <c r="B7449" s="102" t="s">
        <v>7318</v>
      </c>
      <c r="C7449" s="102" t="s">
        <v>32922</v>
      </c>
      <c r="D7449" s="111" t="s">
        <v>2520</v>
      </c>
      <c r="E7449" s="102" t="s">
        <v>11203</v>
      </c>
      <c r="F7449" s="260" t="s">
        <v>14007</v>
      </c>
      <c r="G7449" s="105"/>
      <c r="H7449" s="102" t="s">
        <v>11718</v>
      </c>
      <c r="I7449" s="102" t="s">
        <v>10504</v>
      </c>
      <c r="J7449" s="102"/>
      <c r="K7449" s="102"/>
      <c r="L7449" s="111" t="s">
        <v>7153</v>
      </c>
      <c r="M7449" s="107">
        <v>3</v>
      </c>
      <c r="N7449" s="112" t="s">
        <v>5147</v>
      </c>
      <c r="O7449" s="102"/>
      <c r="P7449" s="39"/>
      <c r="Q7449" s="39"/>
      <c r="R7449" s="109"/>
      <c r="S7449" s="102"/>
      <c r="T7449" s="102"/>
      <c r="U7449" s="102"/>
      <c r="V7449" s="136" t="s">
        <v>5147</v>
      </c>
      <c r="W7449" s="107"/>
      <c r="X7449" s="113"/>
    </row>
    <row r="7450" spans="1:24" ht="12.95" customHeight="1" x14ac:dyDescent="0.2">
      <c r="A7450" s="115">
        <v>2001</v>
      </c>
      <c r="B7450" s="102" t="s">
        <v>7318</v>
      </c>
      <c r="C7450" s="102" t="s">
        <v>32922</v>
      </c>
      <c r="D7450" s="111" t="s">
        <v>8823</v>
      </c>
      <c r="E7450" s="102" t="s">
        <v>8822</v>
      </c>
      <c r="F7450" s="260" t="s">
        <v>14007</v>
      </c>
      <c r="G7450" s="105"/>
      <c r="H7450" s="102" t="s">
        <v>11718</v>
      </c>
      <c r="I7450" s="102" t="s">
        <v>10504</v>
      </c>
      <c r="J7450" s="102"/>
      <c r="K7450" s="102"/>
      <c r="L7450" s="111" t="s">
        <v>7154</v>
      </c>
      <c r="M7450" s="107">
        <v>2</v>
      </c>
      <c r="N7450" s="112" t="s">
        <v>5147</v>
      </c>
      <c r="O7450" s="102"/>
      <c r="P7450" s="39"/>
      <c r="Q7450" s="39"/>
      <c r="R7450" s="109"/>
      <c r="S7450" s="102"/>
      <c r="T7450" s="102"/>
      <c r="U7450" s="102" t="s">
        <v>10938</v>
      </c>
      <c r="V7450" s="136" t="s">
        <v>5147</v>
      </c>
      <c r="W7450" s="107"/>
      <c r="X7450" s="113"/>
    </row>
    <row r="7451" spans="1:24" ht="12.95" customHeight="1" x14ac:dyDescent="0.2">
      <c r="A7451" s="115">
        <v>2001</v>
      </c>
      <c r="B7451" s="102" t="s">
        <v>7318</v>
      </c>
      <c r="C7451" s="102" t="s">
        <v>32922</v>
      </c>
      <c r="D7451" s="111" t="s">
        <v>8825</v>
      </c>
      <c r="E7451" s="102" t="s">
        <v>8824</v>
      </c>
      <c r="F7451" s="260" t="s">
        <v>14007</v>
      </c>
      <c r="G7451" s="105"/>
      <c r="H7451" s="102" t="s">
        <v>11718</v>
      </c>
      <c r="I7451" s="102" t="s">
        <v>10504</v>
      </c>
      <c r="J7451" s="102"/>
      <c r="K7451" s="102"/>
      <c r="L7451" s="111" t="s">
        <v>7155</v>
      </c>
      <c r="M7451" s="107">
        <v>1</v>
      </c>
      <c r="N7451" s="112" t="s">
        <v>5147</v>
      </c>
      <c r="O7451" s="102" t="s">
        <v>3472</v>
      </c>
      <c r="P7451" s="39"/>
      <c r="Q7451" s="39"/>
      <c r="R7451" s="109"/>
      <c r="S7451" s="102" t="s">
        <v>8315</v>
      </c>
      <c r="T7451" s="102"/>
      <c r="U7451" s="102"/>
      <c r="V7451" s="136" t="s">
        <v>3473</v>
      </c>
      <c r="W7451" s="107"/>
      <c r="X7451" s="113"/>
    </row>
    <row r="7452" spans="1:24" ht="12.95" customHeight="1" x14ac:dyDescent="0.2">
      <c r="A7452" s="115">
        <v>2001</v>
      </c>
      <c r="B7452" s="102" t="s">
        <v>7318</v>
      </c>
      <c r="C7452" s="102" t="s">
        <v>32922</v>
      </c>
      <c r="D7452" s="111" t="s">
        <v>10410</v>
      </c>
      <c r="E7452" s="102" t="s">
        <v>10409</v>
      </c>
      <c r="F7452" s="260" t="s">
        <v>14007</v>
      </c>
      <c r="G7452" s="105"/>
      <c r="H7452" s="102" t="s">
        <v>10504</v>
      </c>
      <c r="I7452" s="102" t="s">
        <v>11718</v>
      </c>
      <c r="J7452" s="102"/>
      <c r="K7452" s="102"/>
      <c r="L7452" s="111" t="s">
        <v>7156</v>
      </c>
      <c r="M7452" s="107">
        <v>2</v>
      </c>
      <c r="N7452" s="112" t="s">
        <v>5147</v>
      </c>
      <c r="O7452" s="102"/>
      <c r="P7452" s="39"/>
      <c r="Q7452" s="39"/>
      <c r="R7452" s="109"/>
      <c r="S7452" s="102"/>
      <c r="T7452" s="102"/>
      <c r="U7452" s="102"/>
      <c r="V7452" s="136" t="s">
        <v>3473</v>
      </c>
      <c r="W7452" s="107"/>
      <c r="X7452" s="113"/>
    </row>
    <row r="7453" spans="1:24" ht="12.95" customHeight="1" x14ac:dyDescent="0.2">
      <c r="A7453" s="115">
        <v>2001</v>
      </c>
      <c r="B7453" s="102" t="s">
        <v>7318</v>
      </c>
      <c r="C7453" s="102" t="s">
        <v>32922</v>
      </c>
      <c r="D7453" s="111" t="s">
        <v>10412</v>
      </c>
      <c r="E7453" s="102" t="s">
        <v>10411</v>
      </c>
      <c r="F7453" s="260" t="s">
        <v>14007</v>
      </c>
      <c r="G7453" s="105"/>
      <c r="H7453" s="102" t="s">
        <v>10504</v>
      </c>
      <c r="I7453" s="102" t="s">
        <v>11718</v>
      </c>
      <c r="J7453" s="102"/>
      <c r="K7453" s="102"/>
      <c r="L7453" s="111" t="s">
        <v>7157</v>
      </c>
      <c r="M7453" s="107">
        <v>3</v>
      </c>
      <c r="N7453" s="112" t="s">
        <v>5147</v>
      </c>
      <c r="O7453" s="102"/>
      <c r="P7453" s="39"/>
      <c r="Q7453" s="39"/>
      <c r="R7453" s="109"/>
      <c r="S7453" s="102" t="s">
        <v>8315</v>
      </c>
      <c r="T7453" s="102"/>
      <c r="U7453" s="102"/>
      <c r="V7453" s="136" t="s">
        <v>10413</v>
      </c>
      <c r="W7453" s="107"/>
      <c r="X7453" s="113"/>
    </row>
    <row r="7454" spans="1:24" ht="12.95" customHeight="1" x14ac:dyDescent="0.2">
      <c r="A7454" s="115">
        <v>2001</v>
      </c>
      <c r="B7454" s="102" t="s">
        <v>7318</v>
      </c>
      <c r="C7454" s="102" t="s">
        <v>32922</v>
      </c>
      <c r="D7454" s="111" t="s">
        <v>9148</v>
      </c>
      <c r="E7454" s="102" t="s">
        <v>9147</v>
      </c>
      <c r="F7454" s="260" t="s">
        <v>14007</v>
      </c>
      <c r="G7454" s="105"/>
      <c r="H7454" s="102" t="s">
        <v>10504</v>
      </c>
      <c r="I7454" s="102" t="s">
        <v>11718</v>
      </c>
      <c r="J7454" s="102"/>
      <c r="K7454" s="102"/>
      <c r="L7454" s="111" t="s">
        <v>7158</v>
      </c>
      <c r="M7454" s="107">
        <v>2</v>
      </c>
      <c r="N7454" s="112" t="s">
        <v>5147</v>
      </c>
      <c r="O7454" s="102"/>
      <c r="P7454" s="39"/>
      <c r="Q7454" s="39"/>
      <c r="R7454" s="109"/>
      <c r="S7454" s="102" t="s">
        <v>11080</v>
      </c>
      <c r="T7454" s="102"/>
      <c r="U7454" s="102"/>
      <c r="V7454" s="136" t="s">
        <v>7254</v>
      </c>
      <c r="W7454" s="107"/>
      <c r="X7454" s="113"/>
    </row>
    <row r="7455" spans="1:24" ht="12.95" customHeight="1" x14ac:dyDescent="0.2">
      <c r="A7455" s="115">
        <v>2001</v>
      </c>
      <c r="B7455" s="102" t="s">
        <v>7318</v>
      </c>
      <c r="C7455" s="102" t="s">
        <v>32922</v>
      </c>
      <c r="D7455" s="111" t="s">
        <v>7256</v>
      </c>
      <c r="E7455" s="102" t="s">
        <v>7255</v>
      </c>
      <c r="F7455" s="260" t="s">
        <v>14007</v>
      </c>
      <c r="G7455" s="105"/>
      <c r="H7455" s="102" t="s">
        <v>10504</v>
      </c>
      <c r="I7455" s="102" t="s">
        <v>11718</v>
      </c>
      <c r="J7455" s="102"/>
      <c r="K7455" s="102"/>
      <c r="L7455" s="111" t="s">
        <v>7160</v>
      </c>
      <c r="M7455" s="107">
        <v>3</v>
      </c>
      <c r="N7455" s="112" t="s">
        <v>5147</v>
      </c>
      <c r="O7455" s="102"/>
      <c r="P7455" s="39"/>
      <c r="Q7455" s="39"/>
      <c r="R7455" s="109"/>
      <c r="S7455" s="102"/>
      <c r="T7455" s="102"/>
      <c r="U7455" s="102"/>
      <c r="V7455" s="136" t="s">
        <v>5148</v>
      </c>
      <c r="W7455" s="107"/>
      <c r="X7455" s="113"/>
    </row>
    <row r="7456" spans="1:24" ht="12.95" customHeight="1" x14ac:dyDescent="0.2">
      <c r="A7456" s="115">
        <v>2001</v>
      </c>
      <c r="B7456" s="102" t="s">
        <v>7318</v>
      </c>
      <c r="C7456" s="102" t="s">
        <v>32922</v>
      </c>
      <c r="D7456" s="111" t="s">
        <v>7870</v>
      </c>
      <c r="E7456" s="102" t="s">
        <v>9710</v>
      </c>
      <c r="F7456" s="260" t="s">
        <v>14007</v>
      </c>
      <c r="G7456" s="105"/>
      <c r="H7456" s="102" t="s">
        <v>10504</v>
      </c>
      <c r="I7456" s="102" t="s">
        <v>11718</v>
      </c>
      <c r="J7456" s="102"/>
      <c r="K7456" s="102"/>
      <c r="L7456" s="111" t="s">
        <v>7159</v>
      </c>
      <c r="M7456" s="107">
        <v>3</v>
      </c>
      <c r="N7456" s="112" t="s">
        <v>5147</v>
      </c>
      <c r="O7456" s="102"/>
      <c r="P7456" s="39"/>
      <c r="Q7456" s="39"/>
      <c r="R7456" s="109"/>
      <c r="S7456" s="102" t="s">
        <v>9435</v>
      </c>
      <c r="T7456" s="102"/>
      <c r="U7456" s="102"/>
      <c r="V7456" s="136" t="s">
        <v>3473</v>
      </c>
      <c r="W7456" s="107"/>
      <c r="X7456" s="113"/>
    </row>
    <row r="7457" spans="1:24" ht="12.95" customHeight="1" x14ac:dyDescent="0.2">
      <c r="A7457" s="115">
        <v>2001</v>
      </c>
      <c r="B7457" s="102" t="s">
        <v>7318</v>
      </c>
      <c r="C7457" s="102" t="s">
        <v>32922</v>
      </c>
      <c r="D7457" s="111" t="s">
        <v>8966</v>
      </c>
      <c r="E7457" s="102" t="s">
        <v>1755</v>
      </c>
      <c r="F7457" s="260" t="s">
        <v>14007</v>
      </c>
      <c r="G7457" s="105"/>
      <c r="H7457" s="102" t="s">
        <v>10504</v>
      </c>
      <c r="I7457" s="102" t="s">
        <v>11718</v>
      </c>
      <c r="J7457" s="102"/>
      <c r="K7457" s="102"/>
      <c r="L7457" s="111" t="s">
        <v>7161</v>
      </c>
      <c r="M7457" s="107">
        <v>2</v>
      </c>
      <c r="N7457" s="112" t="s">
        <v>5147</v>
      </c>
      <c r="O7457" s="102"/>
      <c r="P7457" s="39"/>
      <c r="Q7457" s="39"/>
      <c r="R7457" s="109"/>
      <c r="S7457" s="102"/>
      <c r="T7457" s="102"/>
      <c r="U7457" s="102"/>
      <c r="V7457" s="136" t="s">
        <v>7066</v>
      </c>
      <c r="W7457" s="107"/>
      <c r="X7457" s="113"/>
    </row>
    <row r="7458" spans="1:24" ht="12.95" customHeight="1" x14ac:dyDescent="0.2">
      <c r="A7458" s="115">
        <v>2001</v>
      </c>
      <c r="B7458" s="102" t="s">
        <v>7318</v>
      </c>
      <c r="C7458" s="102" t="s">
        <v>32922</v>
      </c>
      <c r="D7458" s="111" t="s">
        <v>13606</v>
      </c>
      <c r="E7458" s="102" t="s">
        <v>7067</v>
      </c>
      <c r="F7458" s="260" t="s">
        <v>14007</v>
      </c>
      <c r="G7458" s="105"/>
      <c r="H7458" s="102" t="s">
        <v>10504</v>
      </c>
      <c r="I7458" s="102" t="s">
        <v>11718</v>
      </c>
      <c r="J7458" s="102"/>
      <c r="K7458" s="102"/>
      <c r="L7458" s="111" t="s">
        <v>7162</v>
      </c>
      <c r="M7458" s="107">
        <v>3</v>
      </c>
      <c r="N7458" s="112" t="s">
        <v>5147</v>
      </c>
      <c r="O7458" s="102"/>
      <c r="P7458" s="39"/>
      <c r="Q7458" s="39"/>
      <c r="R7458" s="109"/>
      <c r="S7458" s="102" t="s">
        <v>11080</v>
      </c>
      <c r="T7458" s="102"/>
      <c r="U7458" s="102" t="s">
        <v>13559</v>
      </c>
      <c r="V7458" s="136" t="s">
        <v>5148</v>
      </c>
      <c r="W7458" s="107"/>
      <c r="X7458" s="113"/>
    </row>
    <row r="7459" spans="1:24" ht="12.95" customHeight="1" x14ac:dyDescent="0.2">
      <c r="A7459" s="115">
        <v>2001</v>
      </c>
      <c r="B7459" s="102" t="s">
        <v>7318</v>
      </c>
      <c r="C7459" s="102" t="s">
        <v>32922</v>
      </c>
      <c r="D7459" s="102" t="s">
        <v>5454</v>
      </c>
      <c r="E7459" s="102" t="s">
        <v>5088</v>
      </c>
      <c r="F7459" s="260" t="s">
        <v>14007</v>
      </c>
      <c r="G7459" s="105"/>
      <c r="H7459" s="102" t="s">
        <v>11718</v>
      </c>
      <c r="I7459" s="102" t="s">
        <v>10504</v>
      </c>
      <c r="J7459" s="102"/>
      <c r="K7459" s="102"/>
      <c r="L7459" s="111"/>
      <c r="M7459" s="107" t="s">
        <v>5401</v>
      </c>
      <c r="N7459" s="112" t="s">
        <v>5147</v>
      </c>
      <c r="O7459" s="102"/>
      <c r="P7459" s="39"/>
      <c r="Q7459" s="39"/>
      <c r="R7459" s="109"/>
      <c r="S7459" s="102"/>
      <c r="T7459" s="102"/>
      <c r="U7459" s="102"/>
      <c r="V7459" s="136" t="s">
        <v>5147</v>
      </c>
      <c r="W7459" s="107"/>
      <c r="X7459" s="113"/>
    </row>
    <row r="7460" spans="1:24" ht="12.95" customHeight="1" x14ac:dyDescent="0.2">
      <c r="A7460" s="115">
        <v>2001</v>
      </c>
      <c r="B7460" s="102" t="s">
        <v>7318</v>
      </c>
      <c r="C7460" s="102" t="s">
        <v>32922</v>
      </c>
      <c r="D7460" s="102" t="s">
        <v>5090</v>
      </c>
      <c r="E7460" s="102" t="s">
        <v>5089</v>
      </c>
      <c r="F7460" s="260" t="s">
        <v>14007</v>
      </c>
      <c r="G7460" s="105"/>
      <c r="H7460" s="102" t="s">
        <v>11718</v>
      </c>
      <c r="I7460" s="102" t="s">
        <v>10504</v>
      </c>
      <c r="J7460" s="102"/>
      <c r="K7460" s="102"/>
      <c r="L7460" s="111"/>
      <c r="M7460" s="107" t="s">
        <v>6453</v>
      </c>
      <c r="N7460" s="112" t="s">
        <v>5147</v>
      </c>
      <c r="O7460" s="102"/>
      <c r="P7460" s="39"/>
      <c r="Q7460" s="39"/>
      <c r="R7460" s="109"/>
      <c r="S7460" s="102"/>
      <c r="T7460" s="102"/>
      <c r="U7460" s="102" t="s">
        <v>7164</v>
      </c>
      <c r="V7460" s="136" t="s">
        <v>7165</v>
      </c>
      <c r="W7460" s="107"/>
      <c r="X7460" s="113"/>
    </row>
    <row r="7461" spans="1:24" ht="12.95" customHeight="1" x14ac:dyDescent="0.2">
      <c r="A7461" s="115">
        <v>2001</v>
      </c>
      <c r="B7461" s="102" t="s">
        <v>7318</v>
      </c>
      <c r="C7461" s="102" t="s">
        <v>32922</v>
      </c>
      <c r="D7461" s="102" t="s">
        <v>5455</v>
      </c>
      <c r="E7461" s="102" t="s">
        <v>5449</v>
      </c>
      <c r="F7461" s="260" t="s">
        <v>14007</v>
      </c>
      <c r="G7461" s="105"/>
      <c r="H7461" s="102" t="s">
        <v>11718</v>
      </c>
      <c r="I7461" s="102" t="s">
        <v>10504</v>
      </c>
      <c r="J7461" s="102"/>
      <c r="K7461" s="102"/>
      <c r="L7461" s="111"/>
      <c r="M7461" s="107" t="s">
        <v>6453</v>
      </c>
      <c r="N7461" s="112" t="s">
        <v>5147</v>
      </c>
      <c r="O7461" s="102"/>
      <c r="P7461" s="39"/>
      <c r="Q7461" s="39"/>
      <c r="R7461" s="109"/>
      <c r="S7461" s="102"/>
      <c r="T7461" s="102"/>
      <c r="U7461" s="102" t="s">
        <v>7166</v>
      </c>
      <c r="V7461" s="136" t="s">
        <v>5148</v>
      </c>
      <c r="W7461" s="107"/>
      <c r="X7461" s="113"/>
    </row>
    <row r="7462" spans="1:24" ht="12.95" customHeight="1" x14ac:dyDescent="0.2">
      <c r="A7462" s="115">
        <v>2001</v>
      </c>
      <c r="B7462" s="102" t="s">
        <v>7318</v>
      </c>
      <c r="C7462" s="102" t="s">
        <v>32922</v>
      </c>
      <c r="D7462" s="102" t="s">
        <v>7780</v>
      </c>
      <c r="E7462" s="102" t="s">
        <v>5450</v>
      </c>
      <c r="F7462" s="260" t="s">
        <v>14007</v>
      </c>
      <c r="G7462" s="105"/>
      <c r="H7462" s="102" t="s">
        <v>11718</v>
      </c>
      <c r="I7462" s="102" t="s">
        <v>10504</v>
      </c>
      <c r="J7462" s="102"/>
      <c r="K7462" s="102"/>
      <c r="L7462" s="111"/>
      <c r="M7462" s="107" t="s">
        <v>5401</v>
      </c>
      <c r="N7462" s="112" t="s">
        <v>5147</v>
      </c>
      <c r="O7462" s="102"/>
      <c r="P7462" s="39"/>
      <c r="Q7462" s="39"/>
      <c r="R7462" s="109"/>
      <c r="S7462" s="102"/>
      <c r="T7462" s="102"/>
      <c r="U7462" s="102" t="s">
        <v>7166</v>
      </c>
      <c r="V7462" s="136" t="s">
        <v>5148</v>
      </c>
      <c r="W7462" s="107"/>
      <c r="X7462" s="113"/>
    </row>
    <row r="7463" spans="1:24" ht="12.95" customHeight="1" x14ac:dyDescent="0.2">
      <c r="A7463" s="115">
        <v>2001</v>
      </c>
      <c r="B7463" s="102" t="s">
        <v>7318</v>
      </c>
      <c r="C7463" s="102" t="s">
        <v>32922</v>
      </c>
      <c r="D7463" s="102" t="s">
        <v>7781</v>
      </c>
      <c r="E7463" s="102" t="s">
        <v>5451</v>
      </c>
      <c r="F7463" s="260" t="s">
        <v>14007</v>
      </c>
      <c r="G7463" s="105"/>
      <c r="H7463" s="102" t="s">
        <v>10504</v>
      </c>
      <c r="I7463" s="102" t="s">
        <v>11718</v>
      </c>
      <c r="J7463" s="102"/>
      <c r="K7463" s="102"/>
      <c r="L7463" s="111"/>
      <c r="M7463" s="107" t="s">
        <v>5401</v>
      </c>
      <c r="N7463" s="112" t="s">
        <v>5147</v>
      </c>
      <c r="O7463" s="102"/>
      <c r="P7463" s="39"/>
      <c r="Q7463" s="39"/>
      <c r="R7463" s="109"/>
      <c r="S7463" s="102"/>
      <c r="T7463" s="102"/>
      <c r="U7463" s="102"/>
      <c r="V7463" s="136" t="s">
        <v>5148</v>
      </c>
      <c r="W7463" s="107"/>
      <c r="X7463" s="113"/>
    </row>
    <row r="7464" spans="1:24" ht="12.95" customHeight="1" x14ac:dyDescent="0.2">
      <c r="A7464" s="115">
        <v>2001</v>
      </c>
      <c r="B7464" s="102" t="s">
        <v>7318</v>
      </c>
      <c r="C7464" s="102" t="s">
        <v>32922</v>
      </c>
      <c r="D7464" s="102" t="s">
        <v>611</v>
      </c>
      <c r="E7464" s="102" t="s">
        <v>5452</v>
      </c>
      <c r="F7464" s="260" t="s">
        <v>14007</v>
      </c>
      <c r="G7464" s="105"/>
      <c r="H7464" s="102" t="s">
        <v>11718</v>
      </c>
      <c r="I7464" s="102" t="s">
        <v>10504</v>
      </c>
      <c r="J7464" s="102"/>
      <c r="K7464" s="102"/>
      <c r="L7464" s="111"/>
      <c r="M7464" s="107" t="s">
        <v>6453</v>
      </c>
      <c r="N7464" s="112" t="s">
        <v>5147</v>
      </c>
      <c r="O7464" s="102"/>
      <c r="P7464" s="39"/>
      <c r="Q7464" s="39"/>
      <c r="R7464" s="109"/>
      <c r="S7464" s="102"/>
      <c r="T7464" s="102"/>
      <c r="U7464" s="102" t="s">
        <v>7168</v>
      </c>
      <c r="V7464" s="136" t="s">
        <v>7167</v>
      </c>
      <c r="W7464" s="107"/>
      <c r="X7464" s="113"/>
    </row>
    <row r="7465" spans="1:24" ht="12.95" customHeight="1" x14ac:dyDescent="0.2">
      <c r="A7465" s="115">
        <v>2001</v>
      </c>
      <c r="B7465" s="102" t="s">
        <v>7318</v>
      </c>
      <c r="C7465" s="102" t="s">
        <v>32922</v>
      </c>
      <c r="D7465" s="102" t="s">
        <v>69</v>
      </c>
      <c r="E7465" s="102" t="s">
        <v>5453</v>
      </c>
      <c r="F7465" s="260" t="s">
        <v>14007</v>
      </c>
      <c r="G7465" s="105"/>
      <c r="H7465" s="102" t="s">
        <v>10504</v>
      </c>
      <c r="I7465" s="102" t="s">
        <v>11718</v>
      </c>
      <c r="J7465" s="102"/>
      <c r="K7465" s="102"/>
      <c r="L7465" s="111"/>
      <c r="M7465" s="107" t="s">
        <v>6453</v>
      </c>
      <c r="N7465" s="112" t="s">
        <v>5147</v>
      </c>
      <c r="O7465" s="102"/>
      <c r="P7465" s="39"/>
      <c r="Q7465" s="39"/>
      <c r="R7465" s="109"/>
      <c r="S7465" s="102"/>
      <c r="T7465" s="102"/>
      <c r="U7465" s="102" t="s">
        <v>7170</v>
      </c>
      <c r="V7465" s="136" t="s">
        <v>7169</v>
      </c>
      <c r="W7465" s="107"/>
      <c r="X7465" s="113"/>
    </row>
    <row r="7466" spans="1:24" ht="12.95" customHeight="1" x14ac:dyDescent="0.2">
      <c r="A7466" s="101">
        <v>40725</v>
      </c>
      <c r="B7466" s="102" t="s">
        <v>7318</v>
      </c>
      <c r="C7466" s="103" t="s">
        <v>822</v>
      </c>
      <c r="D7466" s="102" t="s">
        <v>825</v>
      </c>
      <c r="E7466" s="102" t="s">
        <v>11077</v>
      </c>
      <c r="F7466" s="102" t="s">
        <v>14834</v>
      </c>
      <c r="G7466" s="105">
        <v>14745</v>
      </c>
      <c r="H7466" s="102" t="s">
        <v>5011</v>
      </c>
      <c r="I7466" s="102" t="s">
        <v>11819</v>
      </c>
      <c r="J7466" s="102" t="s">
        <v>1710</v>
      </c>
      <c r="K7466" s="102"/>
      <c r="L7466" s="111"/>
      <c r="M7466" s="109">
        <v>1</v>
      </c>
      <c r="N7466" s="112" t="s">
        <v>13140</v>
      </c>
      <c r="O7466" s="102" t="s">
        <v>17110</v>
      </c>
      <c r="P7466" s="39" t="s">
        <v>9125</v>
      </c>
      <c r="Q7466" s="39" t="s">
        <v>16852</v>
      </c>
      <c r="R7466" s="109"/>
      <c r="S7466" s="102"/>
      <c r="T7466" s="102" t="s">
        <v>28757</v>
      </c>
      <c r="U7466" s="102" t="s">
        <v>16549</v>
      </c>
      <c r="V7466" s="109">
        <v>5.5</v>
      </c>
      <c r="W7466" s="107"/>
      <c r="X7466" s="113"/>
    </row>
    <row r="7467" spans="1:24" ht="12.95" customHeight="1" x14ac:dyDescent="0.2">
      <c r="A7467" s="101">
        <v>40725</v>
      </c>
      <c r="B7467" s="102" t="s">
        <v>7318</v>
      </c>
      <c r="C7467" s="102" t="s">
        <v>822</v>
      </c>
      <c r="D7467" s="102" t="s">
        <v>826</v>
      </c>
      <c r="E7467" s="102" t="s">
        <v>14942</v>
      </c>
      <c r="F7467" s="102" t="s">
        <v>14834</v>
      </c>
      <c r="G7467" s="105">
        <v>15268</v>
      </c>
      <c r="H7467" s="102" t="s">
        <v>10103</v>
      </c>
      <c r="I7467" s="102" t="s">
        <v>11819</v>
      </c>
      <c r="J7467" s="102" t="s">
        <v>827</v>
      </c>
      <c r="K7467" s="102"/>
      <c r="L7467" s="111"/>
      <c r="M7467" s="109">
        <v>2</v>
      </c>
      <c r="N7467" s="112" t="s">
        <v>18065</v>
      </c>
      <c r="O7467" s="102"/>
      <c r="P7467" s="39"/>
      <c r="Q7467" s="39" t="s">
        <v>16546</v>
      </c>
      <c r="R7467" s="109"/>
      <c r="S7467" s="102" t="s">
        <v>8315</v>
      </c>
      <c r="T7467" s="102" t="s">
        <v>7789</v>
      </c>
      <c r="U7467" s="102" t="s">
        <v>16549</v>
      </c>
      <c r="V7467" s="109">
        <v>5.5</v>
      </c>
      <c r="W7467" s="107"/>
      <c r="X7467" s="113"/>
    </row>
    <row r="7468" spans="1:24" ht="12.95" customHeight="1" x14ac:dyDescent="0.2">
      <c r="A7468" s="101">
        <v>40725</v>
      </c>
      <c r="B7468" s="102" t="s">
        <v>7318</v>
      </c>
      <c r="C7468" s="102" t="s">
        <v>822</v>
      </c>
      <c r="D7468" s="102" t="s">
        <v>828</v>
      </c>
      <c r="E7468" s="102" t="s">
        <v>823</v>
      </c>
      <c r="F7468" s="264" t="s">
        <v>5657</v>
      </c>
      <c r="G7468" s="105">
        <v>16254</v>
      </c>
      <c r="H7468" s="102" t="s">
        <v>13336</v>
      </c>
      <c r="I7468" s="102" t="s">
        <v>11819</v>
      </c>
      <c r="J7468" s="102" t="s">
        <v>829</v>
      </c>
      <c r="K7468" s="102"/>
      <c r="L7468" s="111"/>
      <c r="M7468" s="109">
        <v>1</v>
      </c>
      <c r="N7468" s="108" t="s">
        <v>32923</v>
      </c>
      <c r="O7468" s="102" t="s">
        <v>13460</v>
      </c>
      <c r="P7468" s="39" t="s">
        <v>162</v>
      </c>
      <c r="Q7468" s="39" t="s">
        <v>16543</v>
      </c>
      <c r="R7468" s="109"/>
      <c r="S7468" s="102"/>
      <c r="T7468" s="102" t="s">
        <v>20547</v>
      </c>
      <c r="U7468" s="102"/>
      <c r="V7468" s="109">
        <v>5.5</v>
      </c>
      <c r="W7468" s="107"/>
      <c r="X7468" s="113"/>
    </row>
    <row r="7469" spans="1:24" ht="12.95" customHeight="1" x14ac:dyDescent="0.2">
      <c r="A7469" s="101">
        <v>40725</v>
      </c>
      <c r="B7469" s="102" t="s">
        <v>7318</v>
      </c>
      <c r="C7469" s="102" t="s">
        <v>822</v>
      </c>
      <c r="D7469" s="102" t="s">
        <v>562</v>
      </c>
      <c r="E7469" s="102" t="s">
        <v>824</v>
      </c>
      <c r="F7469" s="264" t="s">
        <v>5657</v>
      </c>
      <c r="G7469" s="105">
        <v>16337</v>
      </c>
      <c r="H7469" s="102" t="s">
        <v>10191</v>
      </c>
      <c r="I7469" s="102" t="s">
        <v>11819</v>
      </c>
      <c r="J7469" s="102" t="s">
        <v>563</v>
      </c>
      <c r="K7469" s="102"/>
      <c r="L7469" s="111"/>
      <c r="M7469" s="109">
        <v>0.5</v>
      </c>
      <c r="N7469" s="108" t="s">
        <v>11756</v>
      </c>
      <c r="O7469" s="102" t="s">
        <v>9125</v>
      </c>
      <c r="P7469" s="39"/>
      <c r="Q7469" s="39" t="s">
        <v>15976</v>
      </c>
      <c r="R7469" s="109"/>
      <c r="S7469" s="102"/>
      <c r="T7469" s="102" t="s">
        <v>20547</v>
      </c>
      <c r="U7469" s="299"/>
      <c r="V7469" s="109">
        <v>5.5</v>
      </c>
      <c r="W7469" s="107"/>
      <c r="X7469" s="113"/>
    </row>
    <row r="7470" spans="1:24" ht="12.95" customHeight="1" x14ac:dyDescent="0.2">
      <c r="A7470" s="101">
        <v>40969</v>
      </c>
      <c r="B7470" s="102" t="s">
        <v>7318</v>
      </c>
      <c r="C7470" s="164" t="s">
        <v>14694</v>
      </c>
      <c r="D7470" s="132" t="s">
        <v>14695</v>
      </c>
      <c r="E7470" s="102" t="s">
        <v>844</v>
      </c>
      <c r="F7470" s="102" t="s">
        <v>14834</v>
      </c>
      <c r="G7470" s="105">
        <v>15676</v>
      </c>
      <c r="H7470" s="102" t="s">
        <v>13336</v>
      </c>
      <c r="I7470" s="102" t="s">
        <v>19763</v>
      </c>
      <c r="J7470" s="102" t="s">
        <v>19764</v>
      </c>
      <c r="K7470" s="102"/>
      <c r="L7470" s="111"/>
      <c r="M7470" s="109">
        <v>2</v>
      </c>
      <c r="N7470" s="112" t="s">
        <v>32924</v>
      </c>
      <c r="O7470" s="102" t="s">
        <v>14682</v>
      </c>
      <c r="P7470" s="39" t="s">
        <v>9125</v>
      </c>
      <c r="Q7470" s="39" t="s">
        <v>16990</v>
      </c>
      <c r="R7470" s="109"/>
      <c r="S7470" s="102"/>
      <c r="T7470" s="102" t="s">
        <v>14962</v>
      </c>
      <c r="U7470" s="102" t="s">
        <v>28589</v>
      </c>
      <c r="V7470" s="109">
        <v>7</v>
      </c>
      <c r="W7470" s="107"/>
      <c r="X7470" s="113"/>
    </row>
    <row r="7471" spans="1:24" ht="12.95" customHeight="1" x14ac:dyDescent="0.2">
      <c r="A7471" s="101">
        <v>40969</v>
      </c>
      <c r="B7471" s="102" t="s">
        <v>7318</v>
      </c>
      <c r="C7471" s="102" t="s">
        <v>14694</v>
      </c>
      <c r="D7471" s="132" t="s">
        <v>14696</v>
      </c>
      <c r="E7471" s="102" t="s">
        <v>12522</v>
      </c>
      <c r="F7471" s="102" t="s">
        <v>14834</v>
      </c>
      <c r="G7471" s="105">
        <v>16291</v>
      </c>
      <c r="H7471" s="102" t="s">
        <v>10191</v>
      </c>
      <c r="I7471" s="102" t="s">
        <v>4890</v>
      </c>
      <c r="J7471" s="102" t="s">
        <v>19762</v>
      </c>
      <c r="K7471" s="102"/>
      <c r="L7471" s="111"/>
      <c r="M7471" s="109">
        <v>1</v>
      </c>
      <c r="N7471" s="112" t="s">
        <v>13140</v>
      </c>
      <c r="O7471" s="102" t="s">
        <v>14682</v>
      </c>
      <c r="P7471" s="39" t="s">
        <v>8076</v>
      </c>
      <c r="Q7471" s="39" t="s">
        <v>16893</v>
      </c>
      <c r="R7471" s="109"/>
      <c r="S7471" s="102"/>
      <c r="T7471" s="102" t="s">
        <v>20547</v>
      </c>
      <c r="U7471" s="102" t="s">
        <v>28590</v>
      </c>
      <c r="V7471" s="109">
        <v>4.5</v>
      </c>
      <c r="W7471" s="107"/>
      <c r="X7471" s="113"/>
    </row>
    <row r="7472" spans="1:24" ht="12.95" customHeight="1" x14ac:dyDescent="0.2">
      <c r="A7472" s="101">
        <v>40969</v>
      </c>
      <c r="B7472" s="102" t="s">
        <v>7318</v>
      </c>
      <c r="C7472" s="102" t="s">
        <v>14694</v>
      </c>
      <c r="D7472" s="132" t="s">
        <v>14697</v>
      </c>
      <c r="E7472" s="102" t="s">
        <v>14699</v>
      </c>
      <c r="F7472" s="264" t="s">
        <v>5657</v>
      </c>
      <c r="G7472" s="105">
        <v>15740</v>
      </c>
      <c r="H7472" s="102" t="s">
        <v>11819</v>
      </c>
      <c r="I7472" s="102" t="s">
        <v>10191</v>
      </c>
      <c r="J7472" s="102" t="s">
        <v>1431</v>
      </c>
      <c r="K7472" s="102"/>
      <c r="L7472" s="111"/>
      <c r="M7472" s="109">
        <v>1</v>
      </c>
      <c r="N7472" s="112" t="s">
        <v>6158</v>
      </c>
      <c r="O7472" s="102" t="s">
        <v>19765</v>
      </c>
      <c r="P7472" s="39" t="s">
        <v>9125</v>
      </c>
      <c r="Q7472" s="39" t="s">
        <v>16157</v>
      </c>
      <c r="R7472" s="109"/>
      <c r="S7472" s="102"/>
      <c r="T7472" s="102" t="s">
        <v>14962</v>
      </c>
      <c r="U7472" s="102"/>
      <c r="V7472" s="109">
        <v>5.5</v>
      </c>
      <c r="W7472" s="107"/>
      <c r="X7472" s="113"/>
    </row>
    <row r="7473" spans="1:24" ht="12.95" customHeight="1" x14ac:dyDescent="0.2">
      <c r="A7473" s="101">
        <v>40969</v>
      </c>
      <c r="B7473" s="102" t="s">
        <v>7318</v>
      </c>
      <c r="C7473" s="102" t="s">
        <v>14694</v>
      </c>
      <c r="D7473" s="132" t="s">
        <v>14698</v>
      </c>
      <c r="E7473" s="102" t="s">
        <v>14700</v>
      </c>
      <c r="F7473" s="264" t="s">
        <v>5657</v>
      </c>
      <c r="G7473" s="105">
        <v>15736</v>
      </c>
      <c r="H7473" s="102" t="s">
        <v>11819</v>
      </c>
      <c r="I7473" s="102" t="s">
        <v>10191</v>
      </c>
      <c r="J7473" s="102" t="s">
        <v>9641</v>
      </c>
      <c r="K7473" s="102"/>
      <c r="L7473" s="111"/>
      <c r="M7473" s="109">
        <v>1</v>
      </c>
      <c r="N7473" s="125" t="s">
        <v>32925</v>
      </c>
      <c r="O7473" s="102" t="s">
        <v>15889</v>
      </c>
      <c r="P7473" s="39" t="s">
        <v>9125</v>
      </c>
      <c r="Q7473" s="39" t="s">
        <v>17935</v>
      </c>
      <c r="R7473" s="109"/>
      <c r="S7473" s="102"/>
      <c r="T7473" s="102" t="s">
        <v>21275</v>
      </c>
      <c r="U7473" s="102"/>
      <c r="V7473" s="109">
        <v>6.5</v>
      </c>
      <c r="W7473" s="107"/>
      <c r="X7473" s="113"/>
    </row>
    <row r="7474" spans="1:24" ht="12.95" customHeight="1" x14ac:dyDescent="0.2">
      <c r="A7474" s="101"/>
      <c r="B7474" s="102" t="s">
        <v>7318</v>
      </c>
      <c r="C7474" s="164" t="s">
        <v>18688</v>
      </c>
      <c r="D7474" s="132" t="s">
        <v>19766</v>
      </c>
      <c r="E7474" s="102" t="s">
        <v>19767</v>
      </c>
      <c r="F7474" s="102" t="s">
        <v>14834</v>
      </c>
      <c r="G7474" s="105">
        <v>41964</v>
      </c>
      <c r="H7474" s="102" t="s">
        <v>10103</v>
      </c>
      <c r="I7474" s="102" t="s">
        <v>11819</v>
      </c>
      <c r="J7474" s="102" t="s">
        <v>19768</v>
      </c>
      <c r="K7474" s="102"/>
      <c r="L7474" s="111"/>
      <c r="M7474" s="109">
        <v>1</v>
      </c>
      <c r="N7474" s="112" t="s">
        <v>32926</v>
      </c>
      <c r="O7474" s="102" t="s">
        <v>13301</v>
      </c>
      <c r="P7474" s="102"/>
      <c r="Q7474" s="102" t="s">
        <v>19677</v>
      </c>
      <c r="R7474" s="109"/>
      <c r="S7474" s="102"/>
      <c r="T7474" s="102" t="s">
        <v>21388</v>
      </c>
      <c r="U7474" s="102" t="s">
        <v>19769</v>
      </c>
      <c r="V7474" s="109">
        <v>7</v>
      </c>
      <c r="W7474" s="107"/>
      <c r="X7474" s="324"/>
    </row>
    <row r="7475" spans="1:24" ht="12.95" customHeight="1" x14ac:dyDescent="0.2">
      <c r="A7475" s="101"/>
      <c r="B7475" s="102" t="s">
        <v>7318</v>
      </c>
      <c r="C7475" s="102" t="s">
        <v>18688</v>
      </c>
      <c r="D7475" s="132" t="s">
        <v>19770</v>
      </c>
      <c r="E7475" s="102" t="s">
        <v>19771</v>
      </c>
      <c r="F7475" s="102" t="s">
        <v>14834</v>
      </c>
      <c r="G7475" s="105">
        <v>15500</v>
      </c>
      <c r="H7475" s="102" t="s">
        <v>11819</v>
      </c>
      <c r="I7475" s="102" t="s">
        <v>10103</v>
      </c>
      <c r="J7475" s="102" t="s">
        <v>12903</v>
      </c>
      <c r="K7475" s="102"/>
      <c r="L7475" s="111"/>
      <c r="M7475" s="109">
        <v>1</v>
      </c>
      <c r="N7475" s="125" t="s">
        <v>32927</v>
      </c>
      <c r="O7475" s="102" t="s">
        <v>5985</v>
      </c>
      <c r="P7475" s="102"/>
      <c r="Q7475" s="102" t="s">
        <v>19772</v>
      </c>
      <c r="R7475" s="109"/>
      <c r="S7475" s="102" t="s">
        <v>8315</v>
      </c>
      <c r="T7475" s="102" t="s">
        <v>7789</v>
      </c>
      <c r="U7475" s="102"/>
      <c r="V7475" s="109">
        <v>7</v>
      </c>
      <c r="W7475" s="107"/>
      <c r="X7475" s="324"/>
    </row>
    <row r="7476" spans="1:24" ht="12.95" customHeight="1" x14ac:dyDescent="0.2">
      <c r="A7476" s="101"/>
      <c r="B7476" s="102" t="s">
        <v>7318</v>
      </c>
      <c r="C7476" s="102" t="s">
        <v>18688</v>
      </c>
      <c r="D7476" s="132" t="s">
        <v>19773</v>
      </c>
      <c r="E7476" s="102" t="s">
        <v>19774</v>
      </c>
      <c r="F7476" s="264" t="s">
        <v>5657</v>
      </c>
      <c r="G7476" s="105">
        <v>14489</v>
      </c>
      <c r="H7476" s="102" t="s">
        <v>30796</v>
      </c>
      <c r="I7476" s="102" t="s">
        <v>32928</v>
      </c>
      <c r="J7476" s="102" t="s">
        <v>14098</v>
      </c>
      <c r="K7476" s="102"/>
      <c r="L7476" s="111"/>
      <c r="M7476" s="109">
        <v>0.5</v>
      </c>
      <c r="N7476" s="125" t="s">
        <v>2362</v>
      </c>
      <c r="O7476" s="102" t="s">
        <v>9160</v>
      </c>
      <c r="P7476" s="102" t="s">
        <v>3620</v>
      </c>
      <c r="Q7476" s="102" t="s">
        <v>19479</v>
      </c>
      <c r="R7476" s="109"/>
      <c r="S7476" s="102"/>
      <c r="T7476" s="102" t="s">
        <v>20541</v>
      </c>
      <c r="U7476" s="102" t="s">
        <v>28591</v>
      </c>
      <c r="V7476" s="109">
        <v>4.5</v>
      </c>
      <c r="W7476" s="107"/>
      <c r="X7476" s="324"/>
    </row>
    <row r="7477" spans="1:24" ht="12.95" customHeight="1" x14ac:dyDescent="0.2">
      <c r="A7477" s="101"/>
      <c r="B7477" s="102" t="s">
        <v>7318</v>
      </c>
      <c r="C7477" s="102" t="s">
        <v>18688</v>
      </c>
      <c r="D7477" s="132" t="s">
        <v>19775</v>
      </c>
      <c r="E7477" s="102" t="s">
        <v>19776</v>
      </c>
      <c r="F7477" s="264" t="s">
        <v>5657</v>
      </c>
      <c r="G7477" s="105">
        <v>15173</v>
      </c>
      <c r="H7477" s="102" t="s">
        <v>10103</v>
      </c>
      <c r="I7477" s="102" t="s">
        <v>11819</v>
      </c>
      <c r="J7477" s="102" t="s">
        <v>7119</v>
      </c>
      <c r="K7477" s="102"/>
      <c r="L7477" s="111"/>
      <c r="M7477" s="109">
        <v>1</v>
      </c>
      <c r="N7477" s="125" t="s">
        <v>32929</v>
      </c>
      <c r="O7477" s="102"/>
      <c r="P7477" s="102"/>
      <c r="Q7477" s="102" t="s">
        <v>16653</v>
      </c>
      <c r="R7477" s="109"/>
      <c r="S7477" s="102"/>
      <c r="T7477" s="102" t="s">
        <v>7789</v>
      </c>
      <c r="U7477" s="102" t="s">
        <v>27318</v>
      </c>
      <c r="V7477" s="109">
        <v>6.5</v>
      </c>
      <c r="W7477" s="107"/>
      <c r="X7477" s="324"/>
    </row>
    <row r="7478" spans="1:24" ht="12.95" customHeight="1" x14ac:dyDescent="0.2">
      <c r="A7478" s="101">
        <v>41374</v>
      </c>
      <c r="B7478" s="102" t="s">
        <v>7318</v>
      </c>
      <c r="C7478" s="164" t="s">
        <v>18689</v>
      </c>
      <c r="D7478" s="132" t="s">
        <v>28592</v>
      </c>
      <c r="E7478" s="102" t="s">
        <v>28593</v>
      </c>
      <c r="F7478" s="102" t="s">
        <v>14834</v>
      </c>
      <c r="G7478" s="105">
        <v>16088</v>
      </c>
      <c r="H7478" s="102" t="s">
        <v>11819</v>
      </c>
      <c r="I7478" s="102" t="s">
        <v>10103</v>
      </c>
      <c r="J7478" s="102" t="s">
        <v>8287</v>
      </c>
      <c r="K7478" s="102"/>
      <c r="L7478" s="111"/>
      <c r="M7478" s="109">
        <v>1</v>
      </c>
      <c r="N7478" s="112" t="s">
        <v>11021</v>
      </c>
      <c r="O7478" s="102" t="s">
        <v>15959</v>
      </c>
      <c r="P7478" s="102" t="s">
        <v>162</v>
      </c>
      <c r="Q7478" s="102" t="s">
        <v>16560</v>
      </c>
      <c r="R7478" s="109"/>
      <c r="S7478" s="102"/>
      <c r="T7478" s="102" t="s">
        <v>7789</v>
      </c>
      <c r="U7478" s="102" t="s">
        <v>28594</v>
      </c>
      <c r="V7478" s="109">
        <v>5.5</v>
      </c>
      <c r="W7478" s="107"/>
      <c r="X7478" s="324"/>
    </row>
    <row r="7479" spans="1:24" ht="12.95" customHeight="1" x14ac:dyDescent="0.2">
      <c r="A7479" s="101">
        <v>41374</v>
      </c>
      <c r="B7479" s="102" t="s">
        <v>7318</v>
      </c>
      <c r="C7479" s="102" t="s">
        <v>18689</v>
      </c>
      <c r="D7479" s="132" t="s">
        <v>28595</v>
      </c>
      <c r="E7479" s="102" t="s">
        <v>28596</v>
      </c>
      <c r="F7479" s="102" t="s">
        <v>14834</v>
      </c>
      <c r="G7479" s="105">
        <v>16353</v>
      </c>
      <c r="H7479" s="102" t="s">
        <v>11819</v>
      </c>
      <c r="I7479" s="102" t="s">
        <v>10191</v>
      </c>
      <c r="J7479" s="102" t="s">
        <v>28597</v>
      </c>
      <c r="K7479" s="102"/>
      <c r="L7479" s="111"/>
      <c r="M7479" s="109">
        <v>2</v>
      </c>
      <c r="N7479" s="112" t="s">
        <v>28598</v>
      </c>
      <c r="O7479" s="102" t="s">
        <v>12721</v>
      </c>
      <c r="P7479" s="102" t="s">
        <v>162</v>
      </c>
      <c r="Q7479" s="102" t="s">
        <v>28599</v>
      </c>
      <c r="R7479" s="109"/>
      <c r="S7479" s="102"/>
      <c r="T7479" s="102" t="s">
        <v>20547</v>
      </c>
      <c r="U7479" s="102"/>
      <c r="V7479" s="109">
        <v>6.5</v>
      </c>
      <c r="W7479" s="107"/>
      <c r="X7479" s="324"/>
    </row>
    <row r="7480" spans="1:24" ht="12.95" customHeight="1" x14ac:dyDescent="0.2">
      <c r="A7480" s="101">
        <v>41374</v>
      </c>
      <c r="B7480" s="102" t="s">
        <v>7318</v>
      </c>
      <c r="C7480" s="102" t="s">
        <v>18689</v>
      </c>
      <c r="D7480" s="132" t="s">
        <v>20385</v>
      </c>
      <c r="E7480" s="102" t="s">
        <v>20384</v>
      </c>
      <c r="F7480" s="264" t="s">
        <v>5657</v>
      </c>
      <c r="G7480" s="105">
        <v>15933</v>
      </c>
      <c r="H7480" s="102" t="s">
        <v>10103</v>
      </c>
      <c r="I7480" s="102" t="s">
        <v>11819</v>
      </c>
      <c r="J7480" s="102" t="s">
        <v>20386</v>
      </c>
      <c r="K7480" s="102"/>
      <c r="L7480" s="111"/>
      <c r="M7480" s="109">
        <v>0.5</v>
      </c>
      <c r="N7480" s="125" t="s">
        <v>12538</v>
      </c>
      <c r="O7480" s="102"/>
      <c r="P7480" s="102"/>
      <c r="Q7480" s="102" t="s">
        <v>15976</v>
      </c>
      <c r="R7480" s="109"/>
      <c r="S7480" s="102"/>
      <c r="T7480" s="102" t="s">
        <v>7789</v>
      </c>
      <c r="U7480" s="102"/>
      <c r="V7480" s="109">
        <v>4.5</v>
      </c>
      <c r="W7480" s="107"/>
      <c r="X7480" s="324"/>
    </row>
    <row r="7481" spans="1:24" ht="12.95" customHeight="1" x14ac:dyDescent="0.2">
      <c r="A7481" s="101">
        <v>41374</v>
      </c>
      <c r="B7481" s="102" t="s">
        <v>7318</v>
      </c>
      <c r="C7481" s="102" t="s">
        <v>18689</v>
      </c>
      <c r="D7481" s="132" t="s">
        <v>27122</v>
      </c>
      <c r="E7481" s="102" t="s">
        <v>20391</v>
      </c>
      <c r="F7481" s="264" t="s">
        <v>5657</v>
      </c>
      <c r="G7481" s="105">
        <v>16194</v>
      </c>
      <c r="H7481" s="115" t="s">
        <v>32930</v>
      </c>
      <c r="I7481" s="102" t="s">
        <v>10103</v>
      </c>
      <c r="J7481" s="102" t="s">
        <v>28600</v>
      </c>
      <c r="K7481" s="102"/>
      <c r="L7481" s="111"/>
      <c r="M7481" s="109">
        <v>1</v>
      </c>
      <c r="N7481" s="125" t="s">
        <v>32931</v>
      </c>
      <c r="O7481" s="102"/>
      <c r="P7481" s="102"/>
      <c r="Q7481" s="102" t="s">
        <v>16725</v>
      </c>
      <c r="R7481" s="109"/>
      <c r="S7481" s="102"/>
      <c r="T7481" s="102" t="s">
        <v>7789</v>
      </c>
      <c r="U7481" s="102"/>
      <c r="V7481" s="109">
        <v>6.5</v>
      </c>
      <c r="W7481" s="107"/>
      <c r="X7481" s="324"/>
    </row>
    <row r="7482" spans="1:24" ht="12.95" customHeight="1" x14ac:dyDescent="0.2">
      <c r="A7482" s="237">
        <v>41712</v>
      </c>
      <c r="B7482" s="102" t="s">
        <v>7318</v>
      </c>
      <c r="C7482" s="164" t="s">
        <v>28588</v>
      </c>
      <c r="D7482" s="198" t="s">
        <v>28601</v>
      </c>
      <c r="E7482" s="128" t="s">
        <v>28602</v>
      </c>
      <c r="F7482" s="128" t="s">
        <v>14834</v>
      </c>
      <c r="G7482" s="142">
        <v>16349</v>
      </c>
      <c r="H7482" s="128" t="s">
        <v>11819</v>
      </c>
      <c r="I7482" s="128" t="s">
        <v>10191</v>
      </c>
      <c r="J7482" s="128" t="s">
        <v>7508</v>
      </c>
      <c r="K7482" s="128"/>
      <c r="L7482" s="143"/>
      <c r="M7482" s="145">
        <v>0.5</v>
      </c>
      <c r="N7482" s="200">
        <v>58</v>
      </c>
      <c r="O7482" s="128" t="s">
        <v>17734</v>
      </c>
      <c r="P7482" s="128"/>
      <c r="Q7482" s="128" t="s">
        <v>19531</v>
      </c>
      <c r="R7482" s="145"/>
      <c r="S7482" s="128"/>
      <c r="T7482" s="128" t="s">
        <v>20547</v>
      </c>
      <c r="U7482" s="128"/>
      <c r="V7482" s="145">
        <v>5</v>
      </c>
      <c r="W7482" s="130"/>
      <c r="X7482" s="194"/>
    </row>
    <row r="7483" spans="1:24" ht="12.95" customHeight="1" x14ac:dyDescent="0.2">
      <c r="A7483" s="237">
        <v>41712</v>
      </c>
      <c r="B7483" s="102" t="s">
        <v>7318</v>
      </c>
      <c r="C7483" s="102" t="s">
        <v>28588</v>
      </c>
      <c r="D7483" s="198" t="s">
        <v>28603</v>
      </c>
      <c r="E7483" s="128" t="s">
        <v>28604</v>
      </c>
      <c r="F7483" s="128" t="s">
        <v>14834</v>
      </c>
      <c r="G7483" s="142">
        <v>16353</v>
      </c>
      <c r="H7483" s="128" t="s">
        <v>10191</v>
      </c>
      <c r="I7483" s="128" t="s">
        <v>11819</v>
      </c>
      <c r="J7483" s="128" t="s">
        <v>28605</v>
      </c>
      <c r="K7483" s="128"/>
      <c r="L7483" s="143"/>
      <c r="M7483" s="145">
        <v>1</v>
      </c>
      <c r="N7483" s="144" t="s">
        <v>32932</v>
      </c>
      <c r="O7483" s="128" t="s">
        <v>15959</v>
      </c>
      <c r="P7483" s="128"/>
      <c r="Q7483" s="128" t="s">
        <v>19521</v>
      </c>
      <c r="R7483" s="145"/>
      <c r="S7483" s="128"/>
      <c r="T7483" s="128" t="s">
        <v>20547</v>
      </c>
      <c r="U7483" s="128"/>
      <c r="V7483" s="145">
        <v>6</v>
      </c>
      <c r="W7483" s="130"/>
      <c r="X7483" s="194"/>
    </row>
    <row r="7484" spans="1:24" ht="12.95" customHeight="1" x14ac:dyDescent="0.2">
      <c r="A7484" s="237">
        <v>41712</v>
      </c>
      <c r="B7484" s="102" t="s">
        <v>7318</v>
      </c>
      <c r="C7484" s="102" t="s">
        <v>28588</v>
      </c>
      <c r="D7484" s="198" t="s">
        <v>28608</v>
      </c>
      <c r="E7484" s="128" t="s">
        <v>28606</v>
      </c>
      <c r="F7484" s="264" t="s">
        <v>5657</v>
      </c>
      <c r="G7484" s="142">
        <v>14777</v>
      </c>
      <c r="H7484" s="102" t="s">
        <v>32933</v>
      </c>
      <c r="I7484" s="128" t="s">
        <v>11819</v>
      </c>
      <c r="J7484" s="128" t="s">
        <v>28609</v>
      </c>
      <c r="K7484" s="128"/>
      <c r="L7484" s="143"/>
      <c r="M7484" s="145">
        <v>1</v>
      </c>
      <c r="N7484" s="144" t="s">
        <v>32934</v>
      </c>
      <c r="O7484" s="128" t="s">
        <v>17422</v>
      </c>
      <c r="P7484" s="128"/>
      <c r="Q7484" s="128" t="s">
        <v>16543</v>
      </c>
      <c r="R7484" s="145"/>
      <c r="S7484" s="128"/>
      <c r="T7484" s="128" t="s">
        <v>28757</v>
      </c>
      <c r="U7484" s="128"/>
      <c r="V7484" s="145">
        <v>5.5</v>
      </c>
      <c r="W7484" s="130"/>
      <c r="X7484" s="194"/>
    </row>
    <row r="7485" spans="1:24" ht="12.95" customHeight="1" x14ac:dyDescent="0.2">
      <c r="A7485" s="237">
        <v>41712</v>
      </c>
      <c r="B7485" s="102" t="s">
        <v>7318</v>
      </c>
      <c r="C7485" s="102" t="s">
        <v>28588</v>
      </c>
      <c r="D7485" s="198" t="s">
        <v>28610</v>
      </c>
      <c r="E7485" s="128" t="s">
        <v>28607</v>
      </c>
      <c r="F7485" s="264" t="s">
        <v>5657</v>
      </c>
      <c r="G7485" s="142">
        <v>15397</v>
      </c>
      <c r="H7485" s="128" t="s">
        <v>11819</v>
      </c>
      <c r="I7485" s="128" t="s">
        <v>10103</v>
      </c>
      <c r="J7485" s="128" t="s">
        <v>28611</v>
      </c>
      <c r="K7485" s="128"/>
      <c r="L7485" s="143"/>
      <c r="M7485" s="145">
        <v>0.8</v>
      </c>
      <c r="N7485" s="200" t="s">
        <v>28612</v>
      </c>
      <c r="O7485" s="128"/>
      <c r="P7485" s="128" t="s">
        <v>9125</v>
      </c>
      <c r="Q7485" s="128" t="s">
        <v>15923</v>
      </c>
      <c r="R7485" s="145"/>
      <c r="S7485" s="128"/>
      <c r="T7485" s="128" t="s">
        <v>7789</v>
      </c>
      <c r="U7485" s="128" t="s">
        <v>7960</v>
      </c>
      <c r="V7485" s="145">
        <v>5.5</v>
      </c>
      <c r="W7485" s="130"/>
      <c r="X7485" s="194"/>
    </row>
    <row r="7486" spans="1:24" ht="12.95" customHeight="1" x14ac:dyDescent="0.2">
      <c r="A7486" s="237">
        <v>42078</v>
      </c>
      <c r="B7486" s="128" t="s">
        <v>7318</v>
      </c>
      <c r="C7486" s="164" t="s">
        <v>30121</v>
      </c>
      <c r="D7486" s="198" t="s">
        <v>30126</v>
      </c>
      <c r="E7486" s="128" t="s">
        <v>30122</v>
      </c>
      <c r="F7486" s="128" t="s">
        <v>14834</v>
      </c>
      <c r="G7486" s="142">
        <v>14328</v>
      </c>
      <c r="H7486" s="128" t="s">
        <v>1919</v>
      </c>
      <c r="I7486" s="102" t="s">
        <v>32935</v>
      </c>
      <c r="J7486" s="128" t="s">
        <v>30127</v>
      </c>
      <c r="K7486" s="128"/>
      <c r="L7486" s="143"/>
      <c r="M7486" s="145">
        <v>2</v>
      </c>
      <c r="N7486" s="144" t="s">
        <v>30128</v>
      </c>
      <c r="O7486" s="128" t="s">
        <v>8076</v>
      </c>
      <c r="P7486" s="128"/>
      <c r="Q7486" s="128" t="s">
        <v>16884</v>
      </c>
      <c r="R7486" s="145"/>
      <c r="S7486" s="128"/>
      <c r="T7486" s="128" t="s">
        <v>7789</v>
      </c>
      <c r="U7486" s="128" t="s">
        <v>12451</v>
      </c>
      <c r="V7486" s="145">
        <v>7</v>
      </c>
      <c r="W7486" s="130"/>
      <c r="X7486" s="194"/>
    </row>
    <row r="7487" spans="1:24" ht="12.95" customHeight="1" x14ac:dyDescent="0.2">
      <c r="A7487" s="237">
        <v>42078</v>
      </c>
      <c r="B7487" s="128" t="s">
        <v>7318</v>
      </c>
      <c r="C7487" s="102" t="s">
        <v>30121</v>
      </c>
      <c r="D7487" s="198" t="s">
        <v>30129</v>
      </c>
      <c r="E7487" s="128" t="s">
        <v>30123</v>
      </c>
      <c r="F7487" s="128" t="s">
        <v>14834</v>
      </c>
      <c r="G7487" s="142">
        <v>15438</v>
      </c>
      <c r="H7487" s="128" t="s">
        <v>10191</v>
      </c>
      <c r="I7487" s="128" t="s">
        <v>2625</v>
      </c>
      <c r="J7487" s="128" t="s">
        <v>30130</v>
      </c>
      <c r="K7487" s="128"/>
      <c r="L7487" s="143"/>
      <c r="M7487" s="145">
        <v>2</v>
      </c>
      <c r="N7487" s="144" t="s">
        <v>16740</v>
      </c>
      <c r="O7487" s="128" t="s">
        <v>8076</v>
      </c>
      <c r="P7487" s="128"/>
      <c r="Q7487" s="128" t="s">
        <v>20101</v>
      </c>
      <c r="R7487" s="145"/>
      <c r="S7487" s="128"/>
      <c r="T7487" s="128" t="s">
        <v>20545</v>
      </c>
      <c r="U7487" s="128" t="s">
        <v>30131</v>
      </c>
      <c r="V7487" s="145">
        <v>7.5</v>
      </c>
      <c r="W7487" s="130"/>
      <c r="X7487" s="194"/>
    </row>
    <row r="7488" spans="1:24" ht="12.95" customHeight="1" x14ac:dyDescent="0.2">
      <c r="A7488" s="237">
        <v>42078</v>
      </c>
      <c r="B7488" s="128" t="s">
        <v>7318</v>
      </c>
      <c r="C7488" s="102" t="s">
        <v>30121</v>
      </c>
      <c r="D7488" s="198" t="s">
        <v>30132</v>
      </c>
      <c r="E7488" s="128" t="s">
        <v>30124</v>
      </c>
      <c r="F7488" s="300" t="s">
        <v>5657</v>
      </c>
      <c r="G7488" s="142">
        <v>16229</v>
      </c>
      <c r="H7488" s="128" t="s">
        <v>11819</v>
      </c>
      <c r="I7488" s="128" t="s">
        <v>10191</v>
      </c>
      <c r="J7488" s="128" t="s">
        <v>13908</v>
      </c>
      <c r="K7488" s="128"/>
      <c r="L7488" s="143"/>
      <c r="M7488" s="145">
        <v>1.75</v>
      </c>
      <c r="N7488" s="144" t="s">
        <v>32936</v>
      </c>
      <c r="O7488" s="128"/>
      <c r="P7488" s="128" t="s">
        <v>162</v>
      </c>
      <c r="Q7488" s="128" t="s">
        <v>17383</v>
      </c>
      <c r="R7488" s="145"/>
      <c r="S7488" s="128"/>
      <c r="T7488" s="128" t="s">
        <v>20547</v>
      </c>
      <c r="U7488" s="128" t="s">
        <v>30133</v>
      </c>
      <c r="V7488" s="145">
        <v>7.5</v>
      </c>
      <c r="W7488" s="130"/>
      <c r="X7488" s="194"/>
    </row>
    <row r="7489" spans="1:24" ht="12.95" customHeight="1" x14ac:dyDescent="0.2">
      <c r="A7489" s="237">
        <v>42078</v>
      </c>
      <c r="B7489" s="128" t="s">
        <v>7318</v>
      </c>
      <c r="C7489" s="102" t="s">
        <v>30121</v>
      </c>
      <c r="D7489" s="198" t="s">
        <v>363</v>
      </c>
      <c r="E7489" s="128" t="s">
        <v>30125</v>
      </c>
      <c r="F7489" s="300" t="s">
        <v>5657</v>
      </c>
      <c r="G7489" s="142">
        <v>16229</v>
      </c>
      <c r="H7489" s="128" t="s">
        <v>11819</v>
      </c>
      <c r="I7489" s="128" t="s">
        <v>10191</v>
      </c>
      <c r="J7489" s="128" t="s">
        <v>30134</v>
      </c>
      <c r="K7489" s="128"/>
      <c r="L7489" s="143"/>
      <c r="M7489" s="145">
        <v>1</v>
      </c>
      <c r="N7489" s="144" t="s">
        <v>4435</v>
      </c>
      <c r="O7489" s="128"/>
      <c r="P7489" s="128"/>
      <c r="Q7489" s="128" t="s">
        <v>17383</v>
      </c>
      <c r="R7489" s="145"/>
      <c r="S7489" s="128" t="s">
        <v>8315</v>
      </c>
      <c r="T7489" s="128" t="s">
        <v>20547</v>
      </c>
      <c r="U7489" s="128" t="s">
        <v>30135</v>
      </c>
      <c r="V7489" s="145">
        <v>7</v>
      </c>
      <c r="W7489" s="130"/>
      <c r="X7489" s="194"/>
    </row>
    <row r="7490" spans="1:24" ht="12.95" customHeight="1" x14ac:dyDescent="0.2">
      <c r="A7490" s="237">
        <v>42903</v>
      </c>
      <c r="B7490" s="128" t="s">
        <v>7318</v>
      </c>
      <c r="C7490" s="164" t="s">
        <v>36552</v>
      </c>
      <c r="D7490" s="198" t="s">
        <v>36605</v>
      </c>
      <c r="E7490" s="128" t="s">
        <v>36272</v>
      </c>
      <c r="F7490" s="128" t="s">
        <v>14834</v>
      </c>
      <c r="G7490" s="142">
        <v>15959</v>
      </c>
      <c r="H7490" s="128" t="s">
        <v>7198</v>
      </c>
      <c r="I7490" s="128" t="s">
        <v>11819</v>
      </c>
      <c r="J7490" s="128" t="s">
        <v>36606</v>
      </c>
      <c r="K7490" s="128"/>
      <c r="L7490" s="143"/>
      <c r="M7490" s="145">
        <v>2.25</v>
      </c>
      <c r="N7490" s="144" t="s">
        <v>36607</v>
      </c>
      <c r="O7490" s="128" t="s">
        <v>19798</v>
      </c>
      <c r="P7490" s="128" t="s">
        <v>3620</v>
      </c>
      <c r="Q7490" s="128" t="s">
        <v>19101</v>
      </c>
      <c r="R7490" s="145"/>
      <c r="S7490" s="128"/>
      <c r="T7490" s="128" t="s">
        <v>21275</v>
      </c>
      <c r="U7490" s="128"/>
      <c r="V7490" s="145">
        <v>6.5</v>
      </c>
      <c r="W7490" s="130"/>
      <c r="X7490" s="194"/>
    </row>
    <row r="7491" spans="1:24" ht="12.95" customHeight="1" x14ac:dyDescent="0.2">
      <c r="A7491" s="237">
        <v>42903</v>
      </c>
      <c r="B7491" s="128" t="s">
        <v>7318</v>
      </c>
      <c r="C7491" s="102" t="s">
        <v>36552</v>
      </c>
      <c r="D7491" s="198" t="s">
        <v>36301</v>
      </c>
      <c r="E7491" s="128" t="s">
        <v>36300</v>
      </c>
      <c r="F7491" s="128" t="s">
        <v>14834</v>
      </c>
      <c r="G7491" s="142">
        <v>16535</v>
      </c>
      <c r="H7491" s="102" t="s">
        <v>36610</v>
      </c>
      <c r="I7491" s="128" t="s">
        <v>10191</v>
      </c>
      <c r="J7491" s="128" t="s">
        <v>36608</v>
      </c>
      <c r="K7491" s="128"/>
      <c r="L7491" s="143"/>
      <c r="M7491" s="145">
        <v>2</v>
      </c>
      <c r="N7491" s="144" t="s">
        <v>36609</v>
      </c>
      <c r="O7491" s="128" t="s">
        <v>20307</v>
      </c>
      <c r="P7491" s="128"/>
      <c r="Q7491" s="128" t="s">
        <v>19787</v>
      </c>
      <c r="R7491" s="145"/>
      <c r="S7491" s="128" t="s">
        <v>8315</v>
      </c>
      <c r="T7491" s="128" t="s">
        <v>20546</v>
      </c>
      <c r="U7491" s="128" t="s">
        <v>2477</v>
      </c>
      <c r="V7491" s="145">
        <v>7</v>
      </c>
      <c r="W7491" s="130"/>
      <c r="X7491" s="194"/>
    </row>
    <row r="7492" spans="1:24" ht="12.95" customHeight="1" x14ac:dyDescent="0.2">
      <c r="A7492" s="237">
        <v>42903</v>
      </c>
      <c r="B7492" s="128" t="s">
        <v>7318</v>
      </c>
      <c r="C7492" s="102" t="s">
        <v>36552</v>
      </c>
      <c r="D7492" s="198" t="s">
        <v>36611</v>
      </c>
      <c r="E7492" s="128" t="s">
        <v>36554</v>
      </c>
      <c r="F7492" s="300" t="s">
        <v>5657</v>
      </c>
      <c r="G7492" s="142">
        <v>14741</v>
      </c>
      <c r="H7492" s="128" t="s">
        <v>11819</v>
      </c>
      <c r="I7492" s="102" t="s">
        <v>30872</v>
      </c>
      <c r="J7492" s="128" t="s">
        <v>36261</v>
      </c>
      <c r="K7492" s="128"/>
      <c r="L7492" s="143"/>
      <c r="M7492" s="145">
        <v>0.5</v>
      </c>
      <c r="N7492" s="200" t="s">
        <v>11021</v>
      </c>
      <c r="O7492" s="128"/>
      <c r="P7492" s="128"/>
      <c r="Q7492" s="128" t="s">
        <v>17596</v>
      </c>
      <c r="R7492" s="145"/>
      <c r="S7492" s="128"/>
      <c r="T7492" s="128" t="s">
        <v>28757</v>
      </c>
      <c r="U7492" s="128"/>
      <c r="V7492" s="145">
        <v>4.5</v>
      </c>
      <c r="W7492" s="130"/>
      <c r="X7492" s="194"/>
    </row>
    <row r="7493" spans="1:24" ht="12.95" customHeight="1" x14ac:dyDescent="0.2">
      <c r="A7493" s="237">
        <v>42903</v>
      </c>
      <c r="B7493" s="128" t="s">
        <v>7318</v>
      </c>
      <c r="C7493" s="102" t="s">
        <v>36552</v>
      </c>
      <c r="D7493" s="198" t="s">
        <v>36612</v>
      </c>
      <c r="E7493" s="128" t="s">
        <v>36555</v>
      </c>
      <c r="F7493" s="300" t="s">
        <v>5657</v>
      </c>
      <c r="G7493" s="142">
        <v>16450</v>
      </c>
      <c r="H7493" s="128" t="s">
        <v>11819</v>
      </c>
      <c r="I7493" s="128" t="s">
        <v>10191</v>
      </c>
      <c r="J7493" s="128" t="s">
        <v>33973</v>
      </c>
      <c r="K7493" s="128"/>
      <c r="L7493" s="143"/>
      <c r="M7493" s="145">
        <v>1</v>
      </c>
      <c r="N7493" s="144" t="s">
        <v>36613</v>
      </c>
      <c r="O7493" s="128" t="s">
        <v>10189</v>
      </c>
      <c r="P7493" s="128" t="s">
        <v>9125</v>
      </c>
      <c r="Q7493" s="128" t="s">
        <v>16646</v>
      </c>
      <c r="R7493" s="145"/>
      <c r="S7493" s="128"/>
      <c r="T7493" s="128" t="s">
        <v>20546</v>
      </c>
      <c r="U7493" s="128"/>
      <c r="V7493" s="145">
        <v>5.5</v>
      </c>
      <c r="W7493" s="130"/>
      <c r="X7493" s="194"/>
    </row>
    <row r="7494" spans="1:24" ht="12.95" customHeight="1" x14ac:dyDescent="0.2">
      <c r="A7494" s="237">
        <v>43268</v>
      </c>
      <c r="B7494" s="128" t="s">
        <v>7318</v>
      </c>
      <c r="C7494" s="164" t="s">
        <v>36553</v>
      </c>
      <c r="D7494" s="198" t="s">
        <v>36560</v>
      </c>
      <c r="E7494" s="128" t="s">
        <v>36556</v>
      </c>
      <c r="F7494" s="128" t="s">
        <v>14834</v>
      </c>
      <c r="G7494" s="142">
        <v>15900</v>
      </c>
      <c r="H7494" s="128" t="s">
        <v>11819</v>
      </c>
      <c r="I7494" s="128" t="s">
        <v>13336</v>
      </c>
      <c r="J7494" s="128" t="s">
        <v>36561</v>
      </c>
      <c r="K7494" s="128"/>
      <c r="L7494" s="143"/>
      <c r="M7494" s="145">
        <v>1</v>
      </c>
      <c r="N7494" s="144" t="s">
        <v>36562</v>
      </c>
      <c r="O7494" s="128" t="s">
        <v>5985</v>
      </c>
      <c r="P7494" s="128" t="s">
        <v>162</v>
      </c>
      <c r="Q7494" s="128" t="s">
        <v>15837</v>
      </c>
      <c r="R7494" s="145"/>
      <c r="S7494" s="128" t="s">
        <v>8315</v>
      </c>
      <c r="T7494" s="102" t="s">
        <v>21275</v>
      </c>
      <c r="U7494" s="128" t="s">
        <v>36563</v>
      </c>
      <c r="V7494" s="145">
        <v>6</v>
      </c>
      <c r="W7494" s="130"/>
      <c r="X7494" s="194"/>
    </row>
    <row r="7495" spans="1:24" ht="12.95" customHeight="1" x14ac:dyDescent="0.2">
      <c r="A7495" s="237">
        <v>43268</v>
      </c>
      <c r="B7495" s="128" t="s">
        <v>7318</v>
      </c>
      <c r="C7495" s="102" t="s">
        <v>36553</v>
      </c>
      <c r="D7495" s="198" t="s">
        <v>36564</v>
      </c>
      <c r="E7495" s="128" t="s">
        <v>36557</v>
      </c>
      <c r="F7495" s="128" t="s">
        <v>14834</v>
      </c>
      <c r="G7495" s="142">
        <v>16353</v>
      </c>
      <c r="H7495" s="128" t="s">
        <v>11819</v>
      </c>
      <c r="I7495" s="128" t="s">
        <v>10103</v>
      </c>
      <c r="J7495" s="128" t="s">
        <v>36565</v>
      </c>
      <c r="K7495" s="128"/>
      <c r="L7495" s="143"/>
      <c r="M7495" s="145">
        <v>1</v>
      </c>
      <c r="N7495" s="144" t="s">
        <v>36566</v>
      </c>
      <c r="O7495" s="128" t="s">
        <v>9125</v>
      </c>
      <c r="P7495" s="128" t="s">
        <v>9160</v>
      </c>
      <c r="Q7495" s="128" t="s">
        <v>19517</v>
      </c>
      <c r="R7495" s="145"/>
      <c r="S7495" s="128"/>
      <c r="T7495" s="128" t="s">
        <v>7789</v>
      </c>
      <c r="U7495" s="128" t="s">
        <v>36567</v>
      </c>
      <c r="V7495" s="145">
        <v>6</v>
      </c>
      <c r="W7495" s="130"/>
      <c r="X7495" s="194"/>
    </row>
    <row r="7496" spans="1:24" ht="12.95" customHeight="1" x14ac:dyDescent="0.2">
      <c r="A7496" s="237">
        <v>43268</v>
      </c>
      <c r="B7496" s="128" t="s">
        <v>7318</v>
      </c>
      <c r="C7496" s="102" t="s">
        <v>36553</v>
      </c>
      <c r="D7496" s="198" t="s">
        <v>36568</v>
      </c>
      <c r="E7496" s="128" t="s">
        <v>36558</v>
      </c>
      <c r="F7496" s="300" t="s">
        <v>5657</v>
      </c>
      <c r="G7496" s="142">
        <v>16234</v>
      </c>
      <c r="H7496" s="128" t="s">
        <v>4890</v>
      </c>
      <c r="I7496" s="102" t="s">
        <v>30670</v>
      </c>
      <c r="J7496" s="128" t="s">
        <v>13914</v>
      </c>
      <c r="K7496" s="128"/>
      <c r="L7496" s="143"/>
      <c r="M7496" s="145">
        <v>1</v>
      </c>
      <c r="N7496" s="144" t="s">
        <v>4435</v>
      </c>
      <c r="O7496" s="128" t="s">
        <v>16499</v>
      </c>
      <c r="P7496" s="128" t="s">
        <v>9125</v>
      </c>
      <c r="Q7496" s="128" t="s">
        <v>15945</v>
      </c>
      <c r="R7496" s="145"/>
      <c r="S7496" s="128"/>
      <c r="T7496" s="128" t="s">
        <v>20547</v>
      </c>
      <c r="U7496" s="128"/>
      <c r="V7496" s="145">
        <v>5.5</v>
      </c>
      <c r="W7496" s="130"/>
      <c r="X7496" s="194"/>
    </row>
    <row r="7497" spans="1:24" ht="12.95" customHeight="1" x14ac:dyDescent="0.2">
      <c r="A7497" s="237">
        <v>43268</v>
      </c>
      <c r="B7497" s="128" t="s">
        <v>7318</v>
      </c>
      <c r="C7497" s="102" t="s">
        <v>36553</v>
      </c>
      <c r="D7497" s="198" t="s">
        <v>36569</v>
      </c>
      <c r="E7497" s="128" t="s">
        <v>36559</v>
      </c>
      <c r="F7497" s="300" t="s">
        <v>5657</v>
      </c>
      <c r="G7497" s="142">
        <v>16553</v>
      </c>
      <c r="H7497" s="128" t="s">
        <v>4890</v>
      </c>
      <c r="I7497" s="128" t="s">
        <v>10103</v>
      </c>
      <c r="J7497" s="128" t="s">
        <v>7665</v>
      </c>
      <c r="K7497" s="128"/>
      <c r="L7497" s="143"/>
      <c r="M7497" s="145">
        <v>0.75</v>
      </c>
      <c r="N7497" s="200" t="s">
        <v>2362</v>
      </c>
      <c r="O7497" s="128" t="s">
        <v>36570</v>
      </c>
      <c r="P7497" s="128"/>
      <c r="Q7497" s="128" t="s">
        <v>16760</v>
      </c>
      <c r="R7497" s="145"/>
      <c r="S7497" s="128" t="s">
        <v>8315</v>
      </c>
      <c r="T7497" s="128" t="s">
        <v>7789</v>
      </c>
      <c r="U7497" s="128"/>
      <c r="V7497" s="145">
        <v>6.5</v>
      </c>
      <c r="W7497" s="130"/>
      <c r="X7497" s="194"/>
    </row>
    <row r="7498" spans="1:24" ht="12.95" customHeight="1" x14ac:dyDescent="0.2">
      <c r="A7498" s="237">
        <v>43633</v>
      </c>
      <c r="B7498" s="128" t="s">
        <v>7318</v>
      </c>
      <c r="C7498" s="164" t="s">
        <v>40265</v>
      </c>
      <c r="D7498" s="198" t="s">
        <v>40266</v>
      </c>
      <c r="E7498" s="128" t="s">
        <v>40267</v>
      </c>
      <c r="F7498" s="128" t="s">
        <v>14834</v>
      </c>
      <c r="G7498" s="142">
        <v>16229</v>
      </c>
      <c r="H7498" s="128" t="s">
        <v>10191</v>
      </c>
      <c r="I7498" s="128" t="s">
        <v>11819</v>
      </c>
      <c r="J7498" s="128" t="s">
        <v>27084</v>
      </c>
      <c r="K7498" s="128"/>
      <c r="L7498" s="143"/>
      <c r="M7498" s="145">
        <v>1</v>
      </c>
      <c r="N7498" s="144" t="s">
        <v>40269</v>
      </c>
      <c r="O7498" s="128"/>
      <c r="P7498" s="128"/>
      <c r="Q7498" s="128" t="s">
        <v>17935</v>
      </c>
      <c r="R7498" s="145"/>
      <c r="S7498" s="128"/>
      <c r="T7498" s="128" t="s">
        <v>20547</v>
      </c>
      <c r="U7498" s="128" t="s">
        <v>40270</v>
      </c>
      <c r="V7498" s="145">
        <v>6</v>
      </c>
      <c r="W7498" s="130"/>
      <c r="X7498" s="194"/>
    </row>
    <row r="7499" spans="1:24" ht="12.95" customHeight="1" x14ac:dyDescent="0.2">
      <c r="A7499" s="237">
        <v>43633</v>
      </c>
      <c r="B7499" s="128" t="s">
        <v>7318</v>
      </c>
      <c r="C7499" s="102" t="s">
        <v>40265</v>
      </c>
      <c r="D7499" s="198" t="s">
        <v>40271</v>
      </c>
      <c r="E7499" s="128" t="s">
        <v>40268</v>
      </c>
      <c r="F7499" s="114" t="s">
        <v>6406</v>
      </c>
      <c r="G7499" s="142">
        <v>16241</v>
      </c>
      <c r="H7499" s="128" t="s">
        <v>10191</v>
      </c>
      <c r="I7499" s="128" t="s">
        <v>11819</v>
      </c>
      <c r="J7499" s="128" t="s">
        <v>40272</v>
      </c>
      <c r="K7499" s="128"/>
      <c r="L7499" s="143"/>
      <c r="M7499" s="145">
        <v>3</v>
      </c>
      <c r="N7499" s="144" t="s">
        <v>19301</v>
      </c>
      <c r="O7499" s="128" t="s">
        <v>3620</v>
      </c>
      <c r="P7499" s="128"/>
      <c r="Q7499" s="128" t="s">
        <v>19502</v>
      </c>
      <c r="R7499" s="145"/>
      <c r="S7499" s="128" t="s">
        <v>9435</v>
      </c>
      <c r="T7499" s="128" t="s">
        <v>20547</v>
      </c>
      <c r="U7499" s="128" t="s">
        <v>18310</v>
      </c>
      <c r="V7499" s="145">
        <v>6.5</v>
      </c>
      <c r="W7499" s="130"/>
      <c r="X7499" s="194"/>
    </row>
    <row r="7500" spans="1:24" ht="12.95" customHeight="1" x14ac:dyDescent="0.2">
      <c r="A7500" s="237">
        <v>43633</v>
      </c>
      <c r="B7500" s="128" t="s">
        <v>7318</v>
      </c>
      <c r="C7500" s="102" t="s">
        <v>40265</v>
      </c>
      <c r="D7500" s="198" t="s">
        <v>40273</v>
      </c>
      <c r="E7500" s="128" t="s">
        <v>40274</v>
      </c>
      <c r="F7500" s="300" t="s">
        <v>5657</v>
      </c>
      <c r="G7500" s="142">
        <v>15961</v>
      </c>
      <c r="H7500" s="128" t="s">
        <v>10191</v>
      </c>
      <c r="I7500" s="128" t="s">
        <v>11819</v>
      </c>
      <c r="J7500" s="128" t="s">
        <v>13985</v>
      </c>
      <c r="K7500" s="128"/>
      <c r="L7500" s="143"/>
      <c r="M7500" s="145">
        <v>2</v>
      </c>
      <c r="N7500" s="144" t="s">
        <v>16903</v>
      </c>
      <c r="O7500" s="128"/>
      <c r="P7500" s="128"/>
      <c r="Q7500" s="128" t="s">
        <v>16885</v>
      </c>
      <c r="R7500" s="145"/>
      <c r="S7500" s="128"/>
      <c r="T7500" s="128" t="s">
        <v>21275</v>
      </c>
      <c r="U7500" s="128"/>
      <c r="V7500" s="145">
        <v>5.5</v>
      </c>
      <c r="W7500" s="130"/>
      <c r="X7500" s="194"/>
    </row>
    <row r="7501" spans="1:24" ht="12.95" customHeight="1" x14ac:dyDescent="0.2">
      <c r="A7501" s="237">
        <v>43633</v>
      </c>
      <c r="B7501" s="128" t="s">
        <v>7318</v>
      </c>
      <c r="C7501" s="102" t="s">
        <v>40265</v>
      </c>
      <c r="D7501" s="198" t="s">
        <v>40275</v>
      </c>
      <c r="E7501" s="128" t="s">
        <v>40276</v>
      </c>
      <c r="F7501" s="300" t="s">
        <v>5657</v>
      </c>
      <c r="G7501" s="142">
        <v>16235</v>
      </c>
      <c r="H7501" s="128" t="s">
        <v>11819</v>
      </c>
      <c r="I7501" s="128" t="s">
        <v>10191</v>
      </c>
      <c r="J7501" s="128" t="s">
        <v>40277</v>
      </c>
      <c r="K7501" s="128"/>
      <c r="L7501" s="143"/>
      <c r="M7501" s="145">
        <v>1</v>
      </c>
      <c r="N7501" s="144" t="s">
        <v>15177</v>
      </c>
      <c r="O7501" s="128"/>
      <c r="P7501" s="128"/>
      <c r="Q7501" s="128" t="s">
        <v>15945</v>
      </c>
      <c r="R7501" s="145"/>
      <c r="S7501" s="128"/>
      <c r="T7501" s="128" t="s">
        <v>20547</v>
      </c>
      <c r="U7501" s="128" t="s">
        <v>1713</v>
      </c>
      <c r="V7501" s="145">
        <v>6</v>
      </c>
      <c r="W7501" s="130"/>
      <c r="X7501" s="194"/>
    </row>
    <row r="7502" spans="1:24" ht="12.95" customHeight="1" x14ac:dyDescent="0.2">
      <c r="A7502" s="115">
        <v>2009</v>
      </c>
      <c r="B7502" s="102" t="s">
        <v>7318</v>
      </c>
      <c r="C7502" s="103" t="s">
        <v>1056</v>
      </c>
      <c r="D7502" s="111" t="s">
        <v>5134</v>
      </c>
      <c r="E7502" s="102" t="s">
        <v>1057</v>
      </c>
      <c r="F7502" s="102" t="s">
        <v>14834</v>
      </c>
      <c r="G7502" s="105">
        <v>14489</v>
      </c>
      <c r="H7502" s="102" t="s">
        <v>30796</v>
      </c>
      <c r="I7502" s="102" t="s">
        <v>11819</v>
      </c>
      <c r="J7502" s="102" t="s">
        <v>2838</v>
      </c>
      <c r="K7502" s="102"/>
      <c r="L7502" s="111" t="s">
        <v>32937</v>
      </c>
      <c r="M7502" s="109">
        <v>3</v>
      </c>
      <c r="N7502" s="112" t="s">
        <v>18690</v>
      </c>
      <c r="O7502" s="102" t="s">
        <v>16880</v>
      </c>
      <c r="P7502" s="39" t="s">
        <v>162</v>
      </c>
      <c r="Q7502" s="39" t="s">
        <v>20830</v>
      </c>
      <c r="R7502" s="102"/>
      <c r="S7502" s="102"/>
      <c r="T7502" s="102" t="s">
        <v>20541</v>
      </c>
      <c r="U7502" s="102" t="s">
        <v>28615</v>
      </c>
      <c r="V7502" s="109">
        <v>9</v>
      </c>
      <c r="W7502" s="107"/>
      <c r="X7502" s="113"/>
    </row>
    <row r="7503" spans="1:24" ht="12.95" customHeight="1" x14ac:dyDescent="0.2">
      <c r="A7503" s="115">
        <v>2009</v>
      </c>
      <c r="B7503" s="102" t="s">
        <v>7318</v>
      </c>
      <c r="C7503" s="102" t="s">
        <v>1056</v>
      </c>
      <c r="D7503" s="111" t="s">
        <v>13628</v>
      </c>
      <c r="E7503" s="102" t="s">
        <v>1058</v>
      </c>
      <c r="F7503" s="102" t="s">
        <v>14834</v>
      </c>
      <c r="G7503" s="105">
        <v>14494</v>
      </c>
      <c r="H7503" s="102" t="s">
        <v>30910</v>
      </c>
      <c r="I7503" s="102" t="s">
        <v>11819</v>
      </c>
      <c r="J7503" s="102" t="s">
        <v>8555</v>
      </c>
      <c r="K7503" s="102"/>
      <c r="L7503" s="111" t="s">
        <v>8307</v>
      </c>
      <c r="M7503" s="107">
        <v>2</v>
      </c>
      <c r="N7503" s="112" t="s">
        <v>16136</v>
      </c>
      <c r="O7503" s="102" t="s">
        <v>3620</v>
      </c>
      <c r="P7503" s="39" t="s">
        <v>9160</v>
      </c>
      <c r="Q7503" s="39" t="s">
        <v>16863</v>
      </c>
      <c r="R7503" s="109"/>
      <c r="S7503" s="102" t="s">
        <v>11080</v>
      </c>
      <c r="T7503" s="102" t="s">
        <v>20541</v>
      </c>
      <c r="U7503" s="102" t="s">
        <v>6855</v>
      </c>
      <c r="V7503" s="109">
        <v>7.5</v>
      </c>
      <c r="W7503" s="107"/>
      <c r="X7503" s="113"/>
    </row>
    <row r="7504" spans="1:24" ht="12.95" customHeight="1" x14ac:dyDescent="0.2">
      <c r="A7504" s="115">
        <v>2009</v>
      </c>
      <c r="B7504" s="102" t="s">
        <v>7318</v>
      </c>
      <c r="C7504" s="102" t="s">
        <v>1056</v>
      </c>
      <c r="D7504" s="102" t="s">
        <v>12090</v>
      </c>
      <c r="E7504" s="102" t="s">
        <v>1059</v>
      </c>
      <c r="F7504" s="102" t="s">
        <v>14834</v>
      </c>
      <c r="G7504" s="105">
        <v>14500</v>
      </c>
      <c r="H7504" s="102" t="s">
        <v>11819</v>
      </c>
      <c r="I7504" s="102" t="s">
        <v>30910</v>
      </c>
      <c r="J7504" s="102" t="s">
        <v>6452</v>
      </c>
      <c r="K7504" s="102"/>
      <c r="L7504" s="129"/>
      <c r="M7504" s="107" t="s">
        <v>6453</v>
      </c>
      <c r="N7504" s="112" t="s">
        <v>15982</v>
      </c>
      <c r="O7504" s="102"/>
      <c r="P7504" s="39"/>
      <c r="Q7504" s="39" t="s">
        <v>17747</v>
      </c>
      <c r="R7504" s="109" t="s">
        <v>7035</v>
      </c>
      <c r="S7504" s="102"/>
      <c r="T7504" s="102" t="s">
        <v>20541</v>
      </c>
      <c r="U7504" s="102"/>
      <c r="V7504" s="109">
        <v>9</v>
      </c>
      <c r="W7504" s="107"/>
      <c r="X7504" s="113"/>
    </row>
    <row r="7505" spans="1:24" ht="12.95" customHeight="1" x14ac:dyDescent="0.2">
      <c r="A7505" s="115">
        <v>2009</v>
      </c>
      <c r="B7505" s="102" t="s">
        <v>7318</v>
      </c>
      <c r="C7505" s="102" t="s">
        <v>1056</v>
      </c>
      <c r="D7505" s="111" t="s">
        <v>2944</v>
      </c>
      <c r="E7505" s="102" t="s">
        <v>1060</v>
      </c>
      <c r="F7505" s="102" t="s">
        <v>14834</v>
      </c>
      <c r="G7505" s="105">
        <v>14741</v>
      </c>
      <c r="H7505" s="102" t="s">
        <v>30739</v>
      </c>
      <c r="I7505" s="102" t="s">
        <v>11819</v>
      </c>
      <c r="J7505" s="102" t="s">
        <v>13367</v>
      </c>
      <c r="K7505" s="102"/>
      <c r="L7505" s="111" t="s">
        <v>6454</v>
      </c>
      <c r="M7505" s="109">
        <v>2</v>
      </c>
      <c r="N7505" s="112" t="s">
        <v>16858</v>
      </c>
      <c r="O7505" s="102"/>
      <c r="P7505" s="39"/>
      <c r="Q7505" s="39" t="s">
        <v>15976</v>
      </c>
      <c r="R7505" s="102"/>
      <c r="S7505" s="102"/>
      <c r="T7505" s="102" t="s">
        <v>28757</v>
      </c>
      <c r="U7505" s="102" t="s">
        <v>13368</v>
      </c>
      <c r="V7505" s="109">
        <v>8</v>
      </c>
      <c r="W7505" s="107"/>
      <c r="X7505" s="113"/>
    </row>
    <row r="7506" spans="1:24" ht="12.95" customHeight="1" x14ac:dyDescent="0.2">
      <c r="A7506" s="115">
        <v>2009</v>
      </c>
      <c r="B7506" s="102" t="s">
        <v>7318</v>
      </c>
      <c r="C7506" s="102" t="s">
        <v>1056</v>
      </c>
      <c r="D7506" s="111" t="s">
        <v>2381</v>
      </c>
      <c r="E7506" s="102" t="s">
        <v>1061</v>
      </c>
      <c r="F7506" s="102" t="s">
        <v>14834</v>
      </c>
      <c r="G7506" s="105">
        <v>14742</v>
      </c>
      <c r="H7506" s="102" t="s">
        <v>30788</v>
      </c>
      <c r="I7506" s="102" t="s">
        <v>11819</v>
      </c>
      <c r="J7506" s="102" t="s">
        <v>14931</v>
      </c>
      <c r="K7506" s="102"/>
      <c r="L7506" s="111" t="s">
        <v>3782</v>
      </c>
      <c r="M7506" s="109">
        <v>3</v>
      </c>
      <c r="N7506" s="112" t="s">
        <v>18691</v>
      </c>
      <c r="O7506" s="102"/>
      <c r="P7506" s="39"/>
      <c r="Q7506" s="39" t="s">
        <v>28617</v>
      </c>
      <c r="R7506" s="109"/>
      <c r="S7506" s="102"/>
      <c r="T7506" s="102" t="s">
        <v>20547</v>
      </c>
      <c r="U7506" s="102" t="s">
        <v>28616</v>
      </c>
      <c r="V7506" s="109">
        <v>9.5</v>
      </c>
      <c r="W7506" s="107"/>
      <c r="X7506" s="113"/>
    </row>
    <row r="7507" spans="1:24" ht="12.95" customHeight="1" x14ac:dyDescent="0.2">
      <c r="A7507" s="115">
        <v>2009</v>
      </c>
      <c r="B7507" s="102" t="s">
        <v>7318</v>
      </c>
      <c r="C7507" s="102" t="s">
        <v>1056</v>
      </c>
      <c r="D7507" s="102" t="s">
        <v>12091</v>
      </c>
      <c r="E7507" s="102" t="s">
        <v>1062</v>
      </c>
      <c r="F7507" s="102" t="s">
        <v>14834</v>
      </c>
      <c r="G7507" s="105">
        <v>14758</v>
      </c>
      <c r="H7507" s="102" t="s">
        <v>11819</v>
      </c>
      <c r="I7507" s="102" t="s">
        <v>13336</v>
      </c>
      <c r="J7507" s="102" t="s">
        <v>8342</v>
      </c>
      <c r="K7507" s="102"/>
      <c r="L7507" s="111"/>
      <c r="M7507" s="109">
        <v>3</v>
      </c>
      <c r="N7507" s="112" t="s">
        <v>18692</v>
      </c>
      <c r="O7507" s="102" t="s">
        <v>16576</v>
      </c>
      <c r="P7507" s="39" t="s">
        <v>15889</v>
      </c>
      <c r="Q7507" s="39" t="s">
        <v>19624</v>
      </c>
      <c r="R7507" s="109"/>
      <c r="S7507" s="102"/>
      <c r="T7507" s="102" t="s">
        <v>28757</v>
      </c>
      <c r="U7507" s="102" t="s">
        <v>28618</v>
      </c>
      <c r="V7507" s="109">
        <v>9</v>
      </c>
      <c r="W7507" s="107"/>
      <c r="X7507" s="113"/>
    </row>
    <row r="7508" spans="1:24" ht="12.95" customHeight="1" x14ac:dyDescent="0.2">
      <c r="A7508" s="115">
        <v>2009</v>
      </c>
      <c r="B7508" s="102" t="s">
        <v>7318</v>
      </c>
      <c r="C7508" s="102" t="s">
        <v>1056</v>
      </c>
      <c r="D7508" s="111" t="s">
        <v>12092</v>
      </c>
      <c r="E7508" s="102" t="s">
        <v>1063</v>
      </c>
      <c r="F7508" s="102" t="s">
        <v>14834</v>
      </c>
      <c r="G7508" s="105">
        <v>14759</v>
      </c>
      <c r="H7508" s="115" t="s">
        <v>32938</v>
      </c>
      <c r="I7508" s="102" t="s">
        <v>11819</v>
      </c>
      <c r="J7508" s="102" t="s">
        <v>5488</v>
      </c>
      <c r="K7508" s="102"/>
      <c r="L7508" s="111" t="s">
        <v>41698</v>
      </c>
      <c r="M7508" s="109">
        <v>1</v>
      </c>
      <c r="N7508" s="108" t="s">
        <v>32939</v>
      </c>
      <c r="O7508" s="102" t="s">
        <v>7837</v>
      </c>
      <c r="P7508" s="39" t="s">
        <v>9160</v>
      </c>
      <c r="Q7508" s="39" t="s">
        <v>20532</v>
      </c>
      <c r="R7508" s="109"/>
      <c r="S7508" s="102"/>
      <c r="T7508" s="102" t="s">
        <v>20548</v>
      </c>
      <c r="U7508" s="102"/>
      <c r="V7508" s="109">
        <v>9</v>
      </c>
      <c r="W7508" s="107"/>
      <c r="X7508" s="113"/>
    </row>
    <row r="7509" spans="1:24" ht="12.95" customHeight="1" x14ac:dyDescent="0.2">
      <c r="A7509" s="115">
        <v>2009</v>
      </c>
      <c r="B7509" s="102" t="s">
        <v>7318</v>
      </c>
      <c r="C7509" s="102" t="s">
        <v>1056</v>
      </c>
      <c r="D7509" s="111" t="s">
        <v>1918</v>
      </c>
      <c r="E7509" s="102" t="s">
        <v>1065</v>
      </c>
      <c r="F7509" s="102" t="s">
        <v>14834</v>
      </c>
      <c r="G7509" s="105">
        <v>14764</v>
      </c>
      <c r="H7509" s="102" t="s">
        <v>5011</v>
      </c>
      <c r="I7509" s="102" t="s">
        <v>11819</v>
      </c>
      <c r="J7509" s="102" t="s">
        <v>8675</v>
      </c>
      <c r="K7509" s="102"/>
      <c r="L7509" s="111" t="s">
        <v>41707</v>
      </c>
      <c r="M7509" s="107" t="s">
        <v>6453</v>
      </c>
      <c r="N7509" s="112" t="s">
        <v>18693</v>
      </c>
      <c r="O7509" s="102" t="s">
        <v>15928</v>
      </c>
      <c r="P7509" s="39" t="s">
        <v>8076</v>
      </c>
      <c r="Q7509" s="39" t="s">
        <v>16869</v>
      </c>
      <c r="R7509" s="109"/>
      <c r="S7509" s="102"/>
      <c r="T7509" s="102" t="s">
        <v>28757</v>
      </c>
      <c r="U7509" s="102"/>
      <c r="V7509" s="109">
        <v>11</v>
      </c>
      <c r="W7509" s="107"/>
      <c r="X7509" s="113"/>
    </row>
    <row r="7510" spans="1:24" ht="12.95" customHeight="1" x14ac:dyDescent="0.2">
      <c r="A7510" s="115">
        <v>2009</v>
      </c>
      <c r="B7510" s="102" t="s">
        <v>7318</v>
      </c>
      <c r="C7510" s="102" t="s">
        <v>1056</v>
      </c>
      <c r="D7510" s="111" t="s">
        <v>926</v>
      </c>
      <c r="E7510" s="102" t="s">
        <v>1064</v>
      </c>
      <c r="F7510" s="102" t="s">
        <v>14834</v>
      </c>
      <c r="G7510" s="105">
        <v>15079</v>
      </c>
      <c r="H7510" s="115" t="s">
        <v>13336</v>
      </c>
      <c r="I7510" s="102" t="s">
        <v>11819</v>
      </c>
      <c r="J7510" s="102" t="s">
        <v>3912</v>
      </c>
      <c r="K7510" s="102"/>
      <c r="L7510" s="111"/>
      <c r="M7510" s="107" t="s">
        <v>3913</v>
      </c>
      <c r="N7510" s="112" t="s">
        <v>17384</v>
      </c>
      <c r="O7510" s="102" t="s">
        <v>19131</v>
      </c>
      <c r="P7510" s="39" t="s">
        <v>19503</v>
      </c>
      <c r="Q7510" s="39" t="s">
        <v>19671</v>
      </c>
      <c r="R7510" s="109"/>
      <c r="S7510" s="102"/>
      <c r="T7510" s="102" t="s">
        <v>20542</v>
      </c>
      <c r="U7510" s="102" t="s">
        <v>28620</v>
      </c>
      <c r="V7510" s="109">
        <v>13</v>
      </c>
      <c r="W7510" s="107"/>
      <c r="X7510" s="113"/>
    </row>
    <row r="7511" spans="1:24" ht="12.95" customHeight="1" x14ac:dyDescent="0.2">
      <c r="A7511" s="115">
        <v>2009</v>
      </c>
      <c r="B7511" s="102" t="s">
        <v>7318</v>
      </c>
      <c r="C7511" s="102" t="s">
        <v>1056</v>
      </c>
      <c r="D7511" s="111" t="s">
        <v>927</v>
      </c>
      <c r="E7511" s="102" t="s">
        <v>1066</v>
      </c>
      <c r="F7511" s="102" t="s">
        <v>14834</v>
      </c>
      <c r="G7511" s="105">
        <v>15092</v>
      </c>
      <c r="H7511" s="115" t="s">
        <v>32940</v>
      </c>
      <c r="I7511" s="102" t="s">
        <v>11819</v>
      </c>
      <c r="J7511" s="102" t="s">
        <v>7635</v>
      </c>
      <c r="K7511" s="102"/>
      <c r="L7511" s="111"/>
      <c r="M7511" s="107" t="s">
        <v>7636</v>
      </c>
      <c r="N7511" s="112" t="s">
        <v>18694</v>
      </c>
      <c r="O7511" s="102" t="s">
        <v>28613</v>
      </c>
      <c r="P7511" s="39" t="s">
        <v>2447</v>
      </c>
      <c r="Q7511" s="39" t="s">
        <v>28619</v>
      </c>
      <c r="R7511" s="109"/>
      <c r="S7511" s="102"/>
      <c r="T7511" s="102" t="s">
        <v>21275</v>
      </c>
      <c r="U7511" s="102" t="s">
        <v>28621</v>
      </c>
      <c r="V7511" s="109">
        <v>10</v>
      </c>
      <c r="W7511" s="107"/>
      <c r="X7511" s="113"/>
    </row>
    <row r="7512" spans="1:24" ht="12.95" customHeight="1" x14ac:dyDescent="0.2">
      <c r="A7512" s="115">
        <v>2009</v>
      </c>
      <c r="B7512" s="102" t="s">
        <v>7318</v>
      </c>
      <c r="C7512" s="102" t="s">
        <v>1056</v>
      </c>
      <c r="D7512" s="111" t="s">
        <v>1598</v>
      </c>
      <c r="E7512" s="102" t="s">
        <v>1067</v>
      </c>
      <c r="F7512" s="102" t="s">
        <v>14834</v>
      </c>
      <c r="G7512" s="105">
        <v>15150</v>
      </c>
      <c r="H7512" s="102" t="s">
        <v>10103</v>
      </c>
      <c r="I7512" s="102" t="s">
        <v>11819</v>
      </c>
      <c r="J7512" s="102" t="s">
        <v>7415</v>
      </c>
      <c r="K7512" s="102"/>
      <c r="L7512" s="111" t="s">
        <v>8997</v>
      </c>
      <c r="M7512" s="109">
        <v>1</v>
      </c>
      <c r="N7512" s="112">
        <v>11</v>
      </c>
      <c r="O7512" s="102" t="s">
        <v>16798</v>
      </c>
      <c r="P7512" s="39"/>
      <c r="Q7512" s="39"/>
      <c r="R7512" s="109"/>
      <c r="S7512" s="102"/>
      <c r="T7512" s="102" t="s">
        <v>7789</v>
      </c>
      <c r="U7512" s="102"/>
      <c r="V7512" s="109">
        <v>5</v>
      </c>
      <c r="W7512" s="107"/>
      <c r="X7512" s="113"/>
    </row>
    <row r="7513" spans="1:24" ht="12.95" customHeight="1" x14ac:dyDescent="0.2">
      <c r="A7513" s="115">
        <v>2009</v>
      </c>
      <c r="B7513" s="102" t="s">
        <v>7318</v>
      </c>
      <c r="C7513" s="102" t="s">
        <v>1056</v>
      </c>
      <c r="D7513" s="111" t="s">
        <v>5552</v>
      </c>
      <c r="E7513" s="102" t="s">
        <v>1068</v>
      </c>
      <c r="F7513" s="102" t="s">
        <v>14834</v>
      </c>
      <c r="G7513" s="105">
        <v>15159</v>
      </c>
      <c r="H7513" s="102" t="s">
        <v>11819</v>
      </c>
      <c r="I7513" s="102" t="s">
        <v>10103</v>
      </c>
      <c r="J7513" s="102" t="s">
        <v>6229</v>
      </c>
      <c r="K7513" s="102"/>
      <c r="L7513" s="111" t="s">
        <v>5398</v>
      </c>
      <c r="M7513" s="109">
        <v>5</v>
      </c>
      <c r="N7513" s="112" t="s">
        <v>18695</v>
      </c>
      <c r="O7513" s="102" t="s">
        <v>16835</v>
      </c>
      <c r="P7513" s="39" t="s">
        <v>13301</v>
      </c>
      <c r="Q7513" s="39" t="s">
        <v>28622</v>
      </c>
      <c r="R7513" s="109"/>
      <c r="S7513" s="102" t="s">
        <v>9435</v>
      </c>
      <c r="T7513" s="102" t="s">
        <v>7789</v>
      </c>
      <c r="U7513" s="102" t="s">
        <v>28623</v>
      </c>
      <c r="V7513" s="109">
        <v>10</v>
      </c>
      <c r="W7513" s="107"/>
      <c r="X7513" s="113"/>
    </row>
    <row r="7514" spans="1:24" ht="12.95" customHeight="1" x14ac:dyDescent="0.2">
      <c r="A7514" s="115">
        <v>2009</v>
      </c>
      <c r="B7514" s="102" t="s">
        <v>7318</v>
      </c>
      <c r="C7514" s="102" t="s">
        <v>1056</v>
      </c>
      <c r="D7514" s="102" t="s">
        <v>1599</v>
      </c>
      <c r="E7514" s="102" t="s">
        <v>1069</v>
      </c>
      <c r="F7514" s="102" t="s">
        <v>14834</v>
      </c>
      <c r="G7514" s="105">
        <v>15230</v>
      </c>
      <c r="H7514" s="102" t="s">
        <v>10103</v>
      </c>
      <c r="I7514" s="102" t="s">
        <v>11819</v>
      </c>
      <c r="J7514" s="102" t="s">
        <v>5399</v>
      </c>
      <c r="K7514" s="102"/>
      <c r="L7514" s="111"/>
      <c r="M7514" s="107" t="s">
        <v>3913</v>
      </c>
      <c r="N7514" s="112" t="s">
        <v>16134</v>
      </c>
      <c r="O7514" s="102" t="s">
        <v>65</v>
      </c>
      <c r="P7514" s="39" t="s">
        <v>13555</v>
      </c>
      <c r="Q7514" s="39" t="s">
        <v>19454</v>
      </c>
      <c r="R7514" s="109"/>
      <c r="S7514" s="102" t="s">
        <v>8315</v>
      </c>
      <c r="T7514" s="102" t="s">
        <v>7789</v>
      </c>
      <c r="U7514" s="102" t="s">
        <v>5400</v>
      </c>
      <c r="V7514" s="109">
        <v>10</v>
      </c>
      <c r="W7514" s="107"/>
      <c r="X7514" s="113"/>
    </row>
    <row r="7515" spans="1:24" ht="12.95" customHeight="1" x14ac:dyDescent="0.2">
      <c r="A7515" s="115">
        <v>2009</v>
      </c>
      <c r="B7515" s="102" t="s">
        <v>7318</v>
      </c>
      <c r="C7515" s="102" t="s">
        <v>1056</v>
      </c>
      <c r="D7515" s="102" t="s">
        <v>1600</v>
      </c>
      <c r="E7515" s="102" t="s">
        <v>1070</v>
      </c>
      <c r="F7515" s="102" t="s">
        <v>14834</v>
      </c>
      <c r="G7515" s="105">
        <v>15389</v>
      </c>
      <c r="H7515" s="102" t="s">
        <v>10103</v>
      </c>
      <c r="I7515" s="102" t="s">
        <v>11819</v>
      </c>
      <c r="J7515" s="102" t="s">
        <v>3262</v>
      </c>
      <c r="K7515" s="102"/>
      <c r="L7515" s="111"/>
      <c r="M7515" s="107" t="s">
        <v>5401</v>
      </c>
      <c r="N7515" s="112" t="s">
        <v>15827</v>
      </c>
      <c r="O7515" s="102" t="s">
        <v>10189</v>
      </c>
      <c r="P7515" s="39"/>
      <c r="Q7515" s="39" t="s">
        <v>28624</v>
      </c>
      <c r="R7515" s="109"/>
      <c r="S7515" s="102"/>
      <c r="T7515" s="102" t="s">
        <v>7789</v>
      </c>
      <c r="U7515" s="102" t="s">
        <v>28625</v>
      </c>
      <c r="V7515" s="109">
        <v>10</v>
      </c>
      <c r="W7515" s="107"/>
      <c r="X7515" s="113"/>
    </row>
    <row r="7516" spans="1:24" ht="12.95" customHeight="1" x14ac:dyDescent="0.2">
      <c r="A7516" s="115">
        <v>2009</v>
      </c>
      <c r="B7516" s="102" t="s">
        <v>7318</v>
      </c>
      <c r="C7516" s="102" t="s">
        <v>1056</v>
      </c>
      <c r="D7516" s="111" t="s">
        <v>7453</v>
      </c>
      <c r="E7516" s="102" t="s">
        <v>1071</v>
      </c>
      <c r="F7516" s="102" t="s">
        <v>14834</v>
      </c>
      <c r="G7516" s="105">
        <v>15683</v>
      </c>
      <c r="H7516" s="102" t="s">
        <v>10103</v>
      </c>
      <c r="I7516" s="102" t="s">
        <v>11819</v>
      </c>
      <c r="J7516" s="102" t="s">
        <v>4667</v>
      </c>
      <c r="K7516" s="102"/>
      <c r="L7516" s="111" t="s">
        <v>7028</v>
      </c>
      <c r="M7516" s="107">
        <v>4</v>
      </c>
      <c r="N7516" s="112" t="s">
        <v>16134</v>
      </c>
      <c r="O7516" s="102" t="s">
        <v>20098</v>
      </c>
      <c r="P7516" s="39" t="s">
        <v>15941</v>
      </c>
      <c r="Q7516" s="39" t="s">
        <v>28626</v>
      </c>
      <c r="R7516" s="109"/>
      <c r="S7516" s="102" t="s">
        <v>8315</v>
      </c>
      <c r="T7516" s="102" t="s">
        <v>7789</v>
      </c>
      <c r="U7516" s="102" t="s">
        <v>28627</v>
      </c>
      <c r="V7516" s="109">
        <v>10</v>
      </c>
      <c r="W7516" s="107"/>
      <c r="X7516" s="113"/>
    </row>
    <row r="7517" spans="1:24" ht="12.95" customHeight="1" x14ac:dyDescent="0.2">
      <c r="A7517" s="115">
        <v>2009</v>
      </c>
      <c r="B7517" s="102" t="s">
        <v>7318</v>
      </c>
      <c r="C7517" s="102" t="s">
        <v>1056</v>
      </c>
      <c r="D7517" s="102" t="s">
        <v>1601</v>
      </c>
      <c r="E7517" s="102" t="s">
        <v>1072</v>
      </c>
      <c r="F7517" s="102" t="s">
        <v>14834</v>
      </c>
      <c r="G7517" s="105">
        <v>15707</v>
      </c>
      <c r="H7517" s="102" t="s">
        <v>11819</v>
      </c>
      <c r="I7517" s="102" t="s">
        <v>10103</v>
      </c>
      <c r="J7517" s="102" t="s">
        <v>1464</v>
      </c>
      <c r="K7517" s="102"/>
      <c r="L7517" s="111"/>
      <c r="M7517" s="107" t="s">
        <v>5401</v>
      </c>
      <c r="N7517" s="112" t="s">
        <v>15827</v>
      </c>
      <c r="O7517" s="102" t="s">
        <v>17392</v>
      </c>
      <c r="P7517" s="39"/>
      <c r="Q7517" s="39" t="s">
        <v>21164</v>
      </c>
      <c r="R7517" s="109" t="s">
        <v>7035</v>
      </c>
      <c r="S7517" s="102"/>
      <c r="T7517" s="102" t="s">
        <v>7789</v>
      </c>
      <c r="U7517" s="102" t="s">
        <v>28628</v>
      </c>
      <c r="V7517" s="109">
        <v>8</v>
      </c>
      <c r="W7517" s="107"/>
      <c r="X7517" s="113"/>
    </row>
    <row r="7518" spans="1:24" ht="12.95" customHeight="1" x14ac:dyDescent="0.2">
      <c r="A7518" s="115">
        <v>2009</v>
      </c>
      <c r="B7518" s="102" t="s">
        <v>7318</v>
      </c>
      <c r="C7518" s="102" t="s">
        <v>1056</v>
      </c>
      <c r="D7518" s="111" t="s">
        <v>1280</v>
      </c>
      <c r="E7518" s="102" t="s">
        <v>1073</v>
      </c>
      <c r="F7518" s="102" t="s">
        <v>14834</v>
      </c>
      <c r="G7518" s="105">
        <v>15898</v>
      </c>
      <c r="H7518" s="102" t="s">
        <v>10191</v>
      </c>
      <c r="I7518" s="102" t="s">
        <v>11819</v>
      </c>
      <c r="J7518" s="102" t="s">
        <v>13278</v>
      </c>
      <c r="K7518" s="102"/>
      <c r="L7518" s="111" t="s">
        <v>19617</v>
      </c>
      <c r="M7518" s="109">
        <v>2</v>
      </c>
      <c r="N7518" s="112" t="s">
        <v>18696</v>
      </c>
      <c r="O7518" s="102" t="s">
        <v>12721</v>
      </c>
      <c r="P7518" s="39" t="s">
        <v>9125</v>
      </c>
      <c r="Q7518" s="39" t="s">
        <v>28629</v>
      </c>
      <c r="R7518" s="102"/>
      <c r="S7518" s="102" t="s">
        <v>9435</v>
      </c>
      <c r="T7518" s="102" t="s">
        <v>20542</v>
      </c>
      <c r="U7518" s="102" t="s">
        <v>7236</v>
      </c>
      <c r="V7518" s="109">
        <v>10</v>
      </c>
      <c r="W7518" s="107"/>
      <c r="X7518" s="113"/>
    </row>
    <row r="7519" spans="1:24" ht="12.95" customHeight="1" x14ac:dyDescent="0.2">
      <c r="A7519" s="115">
        <v>2009</v>
      </c>
      <c r="B7519" s="102" t="s">
        <v>7318</v>
      </c>
      <c r="C7519" s="102" t="s">
        <v>1056</v>
      </c>
      <c r="D7519" s="111" t="s">
        <v>4102</v>
      </c>
      <c r="E7519" s="102" t="s">
        <v>1074</v>
      </c>
      <c r="F7519" s="102" t="s">
        <v>14834</v>
      </c>
      <c r="G7519" s="105">
        <v>15940</v>
      </c>
      <c r="H7519" s="102" t="s">
        <v>10103</v>
      </c>
      <c r="I7519" s="102" t="s">
        <v>11819</v>
      </c>
      <c r="J7519" s="102" t="s">
        <v>9015</v>
      </c>
      <c r="K7519" s="102"/>
      <c r="L7519" s="111" t="s">
        <v>6307</v>
      </c>
      <c r="M7519" s="109">
        <v>0.5</v>
      </c>
      <c r="N7519" s="108" t="s">
        <v>8687</v>
      </c>
      <c r="O7519" s="102"/>
      <c r="P7519" s="39"/>
      <c r="Q7519" s="39" t="s">
        <v>19798</v>
      </c>
      <c r="R7519" s="109"/>
      <c r="S7519" s="102"/>
      <c r="T7519" s="102" t="s">
        <v>7789</v>
      </c>
      <c r="U7519" s="102"/>
      <c r="V7519" s="109">
        <v>4</v>
      </c>
      <c r="W7519" s="107"/>
      <c r="X7519" s="113"/>
    </row>
    <row r="7520" spans="1:24" ht="12.95" customHeight="1" x14ac:dyDescent="0.2">
      <c r="A7520" s="115">
        <v>2009</v>
      </c>
      <c r="B7520" s="102" t="s">
        <v>7318</v>
      </c>
      <c r="C7520" s="102" t="s">
        <v>1056</v>
      </c>
      <c r="D7520" s="102" t="s">
        <v>1602</v>
      </c>
      <c r="E7520" s="102" t="s">
        <v>12088</v>
      </c>
      <c r="F7520" s="102" t="s">
        <v>14834</v>
      </c>
      <c r="G7520" s="105">
        <v>15973</v>
      </c>
      <c r="H7520" s="102" t="s">
        <v>10103</v>
      </c>
      <c r="I7520" s="102" t="s">
        <v>11819</v>
      </c>
      <c r="J7520" s="102" t="s">
        <v>10855</v>
      </c>
      <c r="K7520" s="102"/>
      <c r="L7520" s="111"/>
      <c r="M7520" s="109">
        <v>4</v>
      </c>
      <c r="N7520" s="112" t="s">
        <v>18697</v>
      </c>
      <c r="O7520" s="102" t="s">
        <v>13460</v>
      </c>
      <c r="P7520" s="39"/>
      <c r="Q7520" s="39" t="s">
        <v>28630</v>
      </c>
      <c r="R7520" s="109" t="s">
        <v>7035</v>
      </c>
      <c r="S7520" s="102"/>
      <c r="T7520" s="102" t="s">
        <v>7789</v>
      </c>
      <c r="U7520" s="102" t="s">
        <v>28631</v>
      </c>
      <c r="V7520" s="109">
        <v>8.5</v>
      </c>
      <c r="W7520" s="107"/>
      <c r="X7520" s="113"/>
    </row>
    <row r="7521" spans="1:24" ht="12.95" customHeight="1" x14ac:dyDescent="0.2">
      <c r="A7521" s="115">
        <v>2009</v>
      </c>
      <c r="B7521" s="102" t="s">
        <v>7318</v>
      </c>
      <c r="C7521" s="102" t="s">
        <v>1056</v>
      </c>
      <c r="D7521" s="102" t="s">
        <v>10815</v>
      </c>
      <c r="E7521" s="102" t="s">
        <v>12089</v>
      </c>
      <c r="F7521" s="102" t="s">
        <v>14834</v>
      </c>
      <c r="G7521" s="105">
        <v>15973</v>
      </c>
      <c r="H7521" s="102" t="s">
        <v>11819</v>
      </c>
      <c r="I7521" s="102" t="s">
        <v>10103</v>
      </c>
      <c r="J7521" s="102" t="s">
        <v>9014</v>
      </c>
      <c r="K7521" s="102"/>
      <c r="L7521" s="111"/>
      <c r="M7521" s="109">
        <v>3</v>
      </c>
      <c r="N7521" s="112" t="s">
        <v>15824</v>
      </c>
      <c r="O7521" s="102" t="s">
        <v>28614</v>
      </c>
      <c r="P7521" s="39" t="s">
        <v>16764</v>
      </c>
      <c r="Q7521" s="39" t="s">
        <v>20258</v>
      </c>
      <c r="R7521" s="109"/>
      <c r="S7521" s="102" t="s">
        <v>9435</v>
      </c>
      <c r="T7521" s="102" t="s">
        <v>7789</v>
      </c>
      <c r="U7521" s="102" t="s">
        <v>5081</v>
      </c>
      <c r="V7521" s="109">
        <v>9.5</v>
      </c>
      <c r="W7521" s="107"/>
      <c r="X7521" s="113"/>
    </row>
    <row r="7522" spans="1:24" ht="12.95" customHeight="1" x14ac:dyDescent="0.2">
      <c r="A7522" s="115">
        <v>2010</v>
      </c>
      <c r="B7522" s="102" t="s">
        <v>7318</v>
      </c>
      <c r="C7522" s="103" t="s">
        <v>4033</v>
      </c>
      <c r="D7522" s="102" t="s">
        <v>6693</v>
      </c>
      <c r="E7522" s="102" t="s">
        <v>15643</v>
      </c>
      <c r="F7522" s="102" t="s">
        <v>14834</v>
      </c>
      <c r="G7522" s="105">
        <v>16423</v>
      </c>
      <c r="H7522" s="102" t="s">
        <v>10191</v>
      </c>
      <c r="I7522" s="102" t="s">
        <v>11819</v>
      </c>
      <c r="J7522" s="102" t="s">
        <v>6694</v>
      </c>
      <c r="K7522" s="102"/>
      <c r="L7522" s="111"/>
      <c r="M7522" s="109">
        <v>1</v>
      </c>
      <c r="N7522" s="108" t="s">
        <v>32941</v>
      </c>
      <c r="O7522" s="102" t="s">
        <v>17511</v>
      </c>
      <c r="P7522" s="39" t="s">
        <v>162</v>
      </c>
      <c r="Q7522" s="39" t="s">
        <v>17599</v>
      </c>
      <c r="R7522" s="109"/>
      <c r="S7522" s="102"/>
      <c r="T7522" s="102" t="s">
        <v>20547</v>
      </c>
      <c r="U7522" s="102" t="s">
        <v>10623</v>
      </c>
      <c r="V7522" s="109">
        <v>5.5</v>
      </c>
      <c r="W7522" s="107"/>
      <c r="X7522" s="113"/>
    </row>
    <row r="7523" spans="1:24" ht="12.95" customHeight="1" x14ac:dyDescent="0.2">
      <c r="A7523" s="115">
        <v>2010</v>
      </c>
      <c r="B7523" s="102" t="s">
        <v>7318</v>
      </c>
      <c r="C7523" s="102" t="s">
        <v>4033</v>
      </c>
      <c r="D7523" s="111" t="s">
        <v>10321</v>
      </c>
      <c r="E7523" s="102" t="s">
        <v>15644</v>
      </c>
      <c r="F7523" s="102" t="s">
        <v>14834</v>
      </c>
      <c r="G7523" s="105">
        <v>14745</v>
      </c>
      <c r="H7523" s="102" t="s">
        <v>5011</v>
      </c>
      <c r="I7523" s="102" t="s">
        <v>11819</v>
      </c>
      <c r="J7523" s="102" t="s">
        <v>6695</v>
      </c>
      <c r="K7523" s="102"/>
      <c r="L7523" s="111" t="s">
        <v>41686</v>
      </c>
      <c r="M7523" s="109">
        <v>2</v>
      </c>
      <c r="N7523" s="112" t="s">
        <v>18698</v>
      </c>
      <c r="O7523" s="102" t="s">
        <v>28632</v>
      </c>
      <c r="P7523" s="39" t="s">
        <v>21100</v>
      </c>
      <c r="Q7523" s="39" t="s">
        <v>19627</v>
      </c>
      <c r="R7523" s="109"/>
      <c r="S7523" s="102"/>
      <c r="T7523" s="102" t="s">
        <v>28757</v>
      </c>
      <c r="U7523" s="102" t="s">
        <v>2477</v>
      </c>
      <c r="V7523" s="109">
        <v>6.5</v>
      </c>
      <c r="W7523" s="107"/>
      <c r="X7523" s="113"/>
    </row>
    <row r="7524" spans="1:24" ht="12.95" customHeight="1" x14ac:dyDescent="0.2">
      <c r="A7524" s="115">
        <v>2011</v>
      </c>
      <c r="B7524" s="102" t="s">
        <v>7318</v>
      </c>
      <c r="C7524" s="103" t="s">
        <v>4034</v>
      </c>
      <c r="D7524" s="102" t="s">
        <v>12898</v>
      </c>
      <c r="E7524" s="102" t="s">
        <v>15645</v>
      </c>
      <c r="F7524" s="102" t="s">
        <v>14834</v>
      </c>
      <c r="G7524" s="105">
        <v>16236</v>
      </c>
      <c r="H7524" s="102" t="s">
        <v>4890</v>
      </c>
      <c r="I7524" s="102" t="s">
        <v>10191</v>
      </c>
      <c r="J7524" s="102" t="s">
        <v>802</v>
      </c>
      <c r="K7524" s="102"/>
      <c r="L7524" s="111"/>
      <c r="M7524" s="109">
        <v>2</v>
      </c>
      <c r="N7524" s="112" t="s">
        <v>18699</v>
      </c>
      <c r="O7524" s="102" t="s">
        <v>12252</v>
      </c>
      <c r="P7524" s="39" t="s">
        <v>9125</v>
      </c>
      <c r="Q7524" s="39" t="s">
        <v>17383</v>
      </c>
      <c r="R7524" s="109"/>
      <c r="S7524" s="102"/>
      <c r="T7524" s="102" t="s">
        <v>20547</v>
      </c>
      <c r="U7524" s="102" t="s">
        <v>27322</v>
      </c>
      <c r="V7524" s="109">
        <v>6</v>
      </c>
      <c r="W7524" s="107"/>
      <c r="X7524" s="113"/>
    </row>
    <row r="7525" spans="1:24" ht="12.95" customHeight="1" x14ac:dyDescent="0.2">
      <c r="A7525" s="115">
        <v>2011</v>
      </c>
      <c r="B7525" s="102" t="s">
        <v>7318</v>
      </c>
      <c r="C7525" s="102" t="s">
        <v>4034</v>
      </c>
      <c r="D7525" s="102" t="s">
        <v>12899</v>
      </c>
      <c r="E7525" s="102" t="s">
        <v>15646</v>
      </c>
      <c r="F7525" s="102" t="s">
        <v>14834</v>
      </c>
      <c r="G7525" s="105">
        <v>16316</v>
      </c>
      <c r="H7525" s="102" t="s">
        <v>13336</v>
      </c>
      <c r="I7525" s="102" t="s">
        <v>11819</v>
      </c>
      <c r="J7525" s="102" t="s">
        <v>460</v>
      </c>
      <c r="K7525" s="102"/>
      <c r="L7525" s="111"/>
      <c r="M7525" s="109">
        <v>3</v>
      </c>
      <c r="N7525" s="112" t="s">
        <v>18700</v>
      </c>
      <c r="O7525" s="102" t="s">
        <v>17671</v>
      </c>
      <c r="P7525" s="39"/>
      <c r="Q7525" s="39" t="s">
        <v>19627</v>
      </c>
      <c r="R7525" s="109"/>
      <c r="S7525" s="102"/>
      <c r="T7525" s="102" t="s">
        <v>20547</v>
      </c>
      <c r="U7525" s="102"/>
      <c r="V7525" s="109">
        <v>7</v>
      </c>
      <c r="W7525" s="107"/>
      <c r="X7525" s="113"/>
    </row>
    <row r="7526" spans="1:24" ht="12.95" customHeight="1" x14ac:dyDescent="0.2">
      <c r="A7526" s="115">
        <v>2011</v>
      </c>
      <c r="B7526" s="102" t="s">
        <v>7318</v>
      </c>
      <c r="C7526" s="102" t="s">
        <v>4034</v>
      </c>
      <c r="D7526" s="102" t="s">
        <v>12900</v>
      </c>
      <c r="E7526" s="102" t="s">
        <v>15647</v>
      </c>
      <c r="F7526" s="102" t="s">
        <v>14834</v>
      </c>
      <c r="G7526" s="105">
        <v>16316</v>
      </c>
      <c r="H7526" s="102" t="s">
        <v>21153</v>
      </c>
      <c r="I7526" s="102" t="s">
        <v>11819</v>
      </c>
      <c r="J7526" s="102" t="s">
        <v>459</v>
      </c>
      <c r="K7526" s="102"/>
      <c r="L7526" s="111"/>
      <c r="M7526" s="109">
        <v>5</v>
      </c>
      <c r="N7526" s="112" t="s">
        <v>18701</v>
      </c>
      <c r="O7526" s="102" t="s">
        <v>28331</v>
      </c>
      <c r="P7526" s="39" t="s">
        <v>16499</v>
      </c>
      <c r="Q7526" s="39" t="s">
        <v>20774</v>
      </c>
      <c r="R7526" s="109"/>
      <c r="S7526" s="102"/>
      <c r="T7526" s="102" t="s">
        <v>20547</v>
      </c>
      <c r="U7526" s="102"/>
      <c r="V7526" s="109">
        <v>7</v>
      </c>
      <c r="W7526" s="107"/>
      <c r="X7526" s="113"/>
    </row>
    <row r="7527" spans="1:24" ht="12.95" customHeight="1" x14ac:dyDescent="0.2">
      <c r="A7527" s="115">
        <v>2012</v>
      </c>
      <c r="B7527" s="102" t="s">
        <v>7318</v>
      </c>
      <c r="C7527" s="164" t="s">
        <v>989</v>
      </c>
      <c r="D7527" s="132" t="s">
        <v>990</v>
      </c>
      <c r="E7527" s="102" t="s">
        <v>15648</v>
      </c>
      <c r="F7527" s="102" t="s">
        <v>14834</v>
      </c>
      <c r="G7527" s="105">
        <v>15358</v>
      </c>
      <c r="H7527" s="102" t="s">
        <v>11819</v>
      </c>
      <c r="I7527" s="102" t="s">
        <v>10103</v>
      </c>
      <c r="J7527" s="102" t="s">
        <v>20061</v>
      </c>
      <c r="K7527" s="102"/>
      <c r="L7527" s="111"/>
      <c r="M7527" s="107" t="s">
        <v>6453</v>
      </c>
      <c r="N7527" s="112" t="s">
        <v>20062</v>
      </c>
      <c r="O7527" s="102" t="s">
        <v>18206</v>
      </c>
      <c r="P7527" s="39" t="s">
        <v>9125</v>
      </c>
      <c r="Q7527" s="39" t="s">
        <v>20063</v>
      </c>
      <c r="R7527" s="109"/>
      <c r="S7527" s="102"/>
      <c r="T7527" s="102" t="s">
        <v>7789</v>
      </c>
      <c r="U7527" s="102" t="s">
        <v>28633</v>
      </c>
      <c r="V7527" s="109">
        <v>6.5</v>
      </c>
      <c r="W7527" s="107"/>
      <c r="X7527" s="113"/>
    </row>
    <row r="7528" spans="1:24" ht="12.95" customHeight="1" x14ac:dyDescent="0.2">
      <c r="A7528" s="115">
        <v>2012</v>
      </c>
      <c r="B7528" s="102" t="s">
        <v>7318</v>
      </c>
      <c r="C7528" s="102" t="s">
        <v>989</v>
      </c>
      <c r="D7528" s="132" t="s">
        <v>991</v>
      </c>
      <c r="E7528" s="102" t="s">
        <v>15649</v>
      </c>
      <c r="F7528" s="102" t="s">
        <v>14834</v>
      </c>
      <c r="G7528" s="105">
        <v>16426</v>
      </c>
      <c r="H7528" s="102" t="s">
        <v>10191</v>
      </c>
      <c r="I7528" s="102" t="s">
        <v>20064</v>
      </c>
      <c r="J7528" s="102" t="s">
        <v>2119</v>
      </c>
      <c r="K7528" s="102"/>
      <c r="L7528" s="111"/>
      <c r="M7528" s="107" t="s">
        <v>6453</v>
      </c>
      <c r="N7528" s="112" t="s">
        <v>20065</v>
      </c>
      <c r="O7528" s="102" t="s">
        <v>19136</v>
      </c>
      <c r="P7528" s="39" t="s">
        <v>9125</v>
      </c>
      <c r="Q7528" s="39" t="s">
        <v>16831</v>
      </c>
      <c r="R7528" s="109"/>
      <c r="S7528" s="102"/>
      <c r="T7528" s="102" t="s">
        <v>20547</v>
      </c>
      <c r="U7528" s="102" t="s">
        <v>20066</v>
      </c>
      <c r="V7528" s="109">
        <v>6</v>
      </c>
      <c r="W7528" s="107"/>
      <c r="X7528" s="113"/>
    </row>
    <row r="7529" spans="1:24" ht="12.95" customHeight="1" x14ac:dyDescent="0.2">
      <c r="A7529" s="115">
        <v>2012</v>
      </c>
      <c r="B7529" s="102" t="s">
        <v>7318</v>
      </c>
      <c r="C7529" s="102" t="s">
        <v>989</v>
      </c>
      <c r="D7529" s="132" t="s">
        <v>1785</v>
      </c>
      <c r="E7529" s="102" t="s">
        <v>15650</v>
      </c>
      <c r="F7529" s="102" t="s">
        <v>14834</v>
      </c>
      <c r="G7529" s="105">
        <v>16429</v>
      </c>
      <c r="H7529" s="102" t="s">
        <v>10191</v>
      </c>
      <c r="I7529" s="102" t="s">
        <v>20064</v>
      </c>
      <c r="J7529" s="102" t="s">
        <v>2119</v>
      </c>
      <c r="K7529" s="102"/>
      <c r="L7529" s="111"/>
      <c r="M7529" s="107" t="s">
        <v>3669</v>
      </c>
      <c r="N7529" s="125" t="s">
        <v>32942</v>
      </c>
      <c r="O7529" s="102" t="s">
        <v>16499</v>
      </c>
      <c r="P7529" s="39" t="s">
        <v>9125</v>
      </c>
      <c r="Q7529" s="39" t="s">
        <v>15832</v>
      </c>
      <c r="R7529" s="109" t="s">
        <v>7035</v>
      </c>
      <c r="S7529" s="102"/>
      <c r="T7529" s="102" t="s">
        <v>20547</v>
      </c>
      <c r="U7529" s="102" t="s">
        <v>20067</v>
      </c>
      <c r="V7529" s="109">
        <v>6.5</v>
      </c>
      <c r="W7529" s="107"/>
      <c r="X7529" s="113"/>
    </row>
    <row r="7530" spans="1:24" ht="12.95" customHeight="1" x14ac:dyDescent="0.2">
      <c r="A7530" s="115">
        <v>2013</v>
      </c>
      <c r="B7530" s="102" t="s">
        <v>7318</v>
      </c>
      <c r="C7530" s="164" t="s">
        <v>15640</v>
      </c>
      <c r="D7530" s="132" t="s">
        <v>15652</v>
      </c>
      <c r="E7530" s="102" t="s">
        <v>15651</v>
      </c>
      <c r="F7530" s="102" t="s">
        <v>14834</v>
      </c>
      <c r="G7530" s="105">
        <v>14751</v>
      </c>
      <c r="H7530" s="102" t="s">
        <v>30739</v>
      </c>
      <c r="I7530" s="102" t="s">
        <v>11819</v>
      </c>
      <c r="J7530" s="102" t="s">
        <v>15653</v>
      </c>
      <c r="K7530" s="102"/>
      <c r="L7530" s="111"/>
      <c r="M7530" s="107" t="s">
        <v>6453</v>
      </c>
      <c r="N7530" s="112" t="s">
        <v>20165</v>
      </c>
      <c r="O7530" s="102" t="s">
        <v>17734</v>
      </c>
      <c r="P7530" s="39"/>
      <c r="Q7530" s="39" t="s">
        <v>19131</v>
      </c>
      <c r="R7530" s="109"/>
      <c r="S7530" s="102"/>
      <c r="T7530" s="102" t="s">
        <v>28757</v>
      </c>
      <c r="U7530" s="102"/>
      <c r="V7530" s="109">
        <v>6</v>
      </c>
      <c r="W7530" s="107"/>
      <c r="X7530" s="113"/>
    </row>
    <row r="7531" spans="1:24" ht="12.95" customHeight="1" x14ac:dyDescent="0.2">
      <c r="A7531" s="115">
        <v>2013</v>
      </c>
      <c r="B7531" s="102" t="s">
        <v>7318</v>
      </c>
      <c r="C7531" s="102" t="s">
        <v>15640</v>
      </c>
      <c r="D7531" s="132" t="s">
        <v>15654</v>
      </c>
      <c r="E7531" s="102" t="s">
        <v>15641</v>
      </c>
      <c r="F7531" s="102" t="s">
        <v>14834</v>
      </c>
      <c r="G7531" s="105">
        <v>16229</v>
      </c>
      <c r="H7531" s="102" t="s">
        <v>10191</v>
      </c>
      <c r="I7531" s="102" t="s">
        <v>11819</v>
      </c>
      <c r="J7531" s="102" t="s">
        <v>8342</v>
      </c>
      <c r="K7531" s="102"/>
      <c r="L7531" s="111"/>
      <c r="M7531" s="107" t="s">
        <v>5401</v>
      </c>
      <c r="N7531" s="112" t="s">
        <v>20166</v>
      </c>
      <c r="O7531" s="102" t="s">
        <v>7521</v>
      </c>
      <c r="P7531" s="39" t="s">
        <v>15941</v>
      </c>
      <c r="Q7531" s="39" t="s">
        <v>20167</v>
      </c>
      <c r="R7531" s="109"/>
      <c r="S7531" s="102"/>
      <c r="T7531" s="102" t="s">
        <v>20547</v>
      </c>
      <c r="U7531" s="102" t="s">
        <v>28634</v>
      </c>
      <c r="V7531" s="109">
        <v>5</v>
      </c>
      <c r="W7531" s="107"/>
      <c r="X7531" s="113"/>
    </row>
    <row r="7532" spans="1:24" ht="12.95" customHeight="1" x14ac:dyDescent="0.2">
      <c r="A7532" s="115">
        <v>2013</v>
      </c>
      <c r="B7532" s="102" t="s">
        <v>7318</v>
      </c>
      <c r="C7532" s="102" t="s">
        <v>15640</v>
      </c>
      <c r="D7532" s="132" t="s">
        <v>15655</v>
      </c>
      <c r="E7532" s="102" t="s">
        <v>15642</v>
      </c>
      <c r="F7532" s="102" t="s">
        <v>14834</v>
      </c>
      <c r="G7532" s="105">
        <v>16522</v>
      </c>
      <c r="H7532" s="102" t="s">
        <v>11819</v>
      </c>
      <c r="I7532" s="102" t="s">
        <v>13336</v>
      </c>
      <c r="J7532" s="102" t="s">
        <v>15656</v>
      </c>
      <c r="K7532" s="102"/>
      <c r="L7532" s="111"/>
      <c r="M7532" s="107" t="s">
        <v>20168</v>
      </c>
      <c r="N7532" s="112">
        <v>66</v>
      </c>
      <c r="O7532" s="102" t="s">
        <v>16542</v>
      </c>
      <c r="P7532" s="39"/>
      <c r="Q7532" s="39" t="s">
        <v>19625</v>
      </c>
      <c r="R7532" s="109"/>
      <c r="S7532" s="102"/>
      <c r="T7532" s="102" t="s">
        <v>20546</v>
      </c>
      <c r="U7532" s="102" t="s">
        <v>28635</v>
      </c>
      <c r="V7532" s="109">
        <v>5</v>
      </c>
      <c r="W7532" s="107"/>
      <c r="X7532" s="113"/>
    </row>
    <row r="7533" spans="1:24" ht="12.95" customHeight="1" x14ac:dyDescent="0.2">
      <c r="A7533" s="140">
        <v>2014</v>
      </c>
      <c r="B7533" s="128" t="s">
        <v>7318</v>
      </c>
      <c r="C7533" s="197" t="s">
        <v>29662</v>
      </c>
      <c r="D7533" s="211"/>
      <c r="E7533" s="102" t="s">
        <v>30306</v>
      </c>
      <c r="F7533" s="102" t="s">
        <v>14834</v>
      </c>
      <c r="G7533" s="142"/>
      <c r="H7533" s="128"/>
      <c r="I7533" s="128"/>
      <c r="J7533" s="128"/>
      <c r="K7533" s="128"/>
      <c r="L7533" s="143"/>
      <c r="M7533" s="130"/>
      <c r="N7533" s="144"/>
      <c r="O7533" s="128"/>
      <c r="P7533" s="128"/>
      <c r="Q7533" s="128"/>
      <c r="R7533" s="145"/>
      <c r="S7533" s="128"/>
      <c r="T7533" s="128"/>
      <c r="U7533" s="128"/>
      <c r="V7533" s="145"/>
      <c r="W7533" s="130"/>
      <c r="X7533" s="113"/>
    </row>
    <row r="7534" spans="1:24" ht="12.95" customHeight="1" x14ac:dyDescent="0.2">
      <c r="A7534" s="140">
        <v>2014</v>
      </c>
      <c r="B7534" s="128" t="s">
        <v>7318</v>
      </c>
      <c r="C7534" s="128" t="s">
        <v>29662</v>
      </c>
      <c r="D7534" s="198" t="s">
        <v>34509</v>
      </c>
      <c r="E7534" s="102" t="s">
        <v>30307</v>
      </c>
      <c r="F7534" s="102" t="s">
        <v>14834</v>
      </c>
      <c r="G7534" s="142">
        <v>16359</v>
      </c>
      <c r="H7534" s="128" t="s">
        <v>4890</v>
      </c>
      <c r="I7534" s="128" t="s">
        <v>10103</v>
      </c>
      <c r="J7534" s="128" t="s">
        <v>34510</v>
      </c>
      <c r="K7534" s="128"/>
      <c r="L7534" s="143"/>
      <c r="M7534" s="130" t="s">
        <v>20168</v>
      </c>
      <c r="N7534" s="200">
        <v>67</v>
      </c>
      <c r="O7534" s="128" t="s">
        <v>16764</v>
      </c>
      <c r="P7534" s="128" t="s">
        <v>9125</v>
      </c>
      <c r="Q7534" s="128" t="s">
        <v>19479</v>
      </c>
      <c r="R7534" s="145"/>
      <c r="S7534" s="128" t="s">
        <v>8315</v>
      </c>
      <c r="T7534" s="128" t="s">
        <v>7789</v>
      </c>
      <c r="U7534" s="128"/>
      <c r="V7534" s="145">
        <v>6.5</v>
      </c>
      <c r="W7534" s="130"/>
      <c r="X7534" s="113"/>
    </row>
    <row r="7535" spans="1:24" ht="12.95" customHeight="1" x14ac:dyDescent="0.2">
      <c r="A7535" s="140">
        <v>2014</v>
      </c>
      <c r="B7535" s="128" t="s">
        <v>7318</v>
      </c>
      <c r="C7535" s="128" t="s">
        <v>29662</v>
      </c>
      <c r="D7535" s="198" t="s">
        <v>34511</v>
      </c>
      <c r="E7535" s="102" t="s">
        <v>30308</v>
      </c>
      <c r="F7535" s="102" t="s">
        <v>14834</v>
      </c>
      <c r="G7535" s="142">
        <v>16453</v>
      </c>
      <c r="H7535" s="128" t="s">
        <v>10191</v>
      </c>
      <c r="I7535" s="128" t="s">
        <v>2625</v>
      </c>
      <c r="J7535" s="128" t="s">
        <v>34512</v>
      </c>
      <c r="K7535" s="128"/>
      <c r="L7535" s="143"/>
      <c r="M7535" s="130" t="s">
        <v>3669</v>
      </c>
      <c r="N7535" s="144" t="s">
        <v>34513</v>
      </c>
      <c r="O7535" s="128" t="s">
        <v>17191</v>
      </c>
      <c r="P7535" s="128" t="s">
        <v>9125</v>
      </c>
      <c r="Q7535" s="128" t="s">
        <v>17386</v>
      </c>
      <c r="R7535" s="145" t="s">
        <v>3735</v>
      </c>
      <c r="S7535" s="128"/>
      <c r="T7535" s="128" t="s">
        <v>20545</v>
      </c>
      <c r="U7535" s="128" t="s">
        <v>6868</v>
      </c>
      <c r="V7535" s="145">
        <v>6.5</v>
      </c>
      <c r="W7535" s="130"/>
      <c r="X7535" s="113"/>
    </row>
    <row r="7536" spans="1:24" ht="12.95" customHeight="1" x14ac:dyDescent="0.2">
      <c r="A7536" s="140">
        <v>2015</v>
      </c>
      <c r="B7536" s="128" t="s">
        <v>7318</v>
      </c>
      <c r="C7536" s="197" t="s">
        <v>29663</v>
      </c>
      <c r="D7536" s="198" t="s">
        <v>30312</v>
      </c>
      <c r="E7536" s="102" t="s">
        <v>30309</v>
      </c>
      <c r="F7536" s="102" t="s">
        <v>14834</v>
      </c>
      <c r="G7536" s="142">
        <v>16098</v>
      </c>
      <c r="H7536" s="128" t="s">
        <v>11819</v>
      </c>
      <c r="I7536" s="128" t="s">
        <v>10103</v>
      </c>
      <c r="J7536" s="128" t="s">
        <v>30313</v>
      </c>
      <c r="K7536" s="128"/>
      <c r="L7536" s="143"/>
      <c r="M7536" s="130" t="s">
        <v>6453</v>
      </c>
      <c r="N7536" s="144" t="s">
        <v>30314</v>
      </c>
      <c r="O7536" s="128" t="s">
        <v>16022</v>
      </c>
      <c r="P7536" s="128"/>
      <c r="Q7536" s="128" t="s">
        <v>21033</v>
      </c>
      <c r="R7536" s="145"/>
      <c r="S7536" s="128"/>
      <c r="T7536" s="128" t="s">
        <v>7789</v>
      </c>
      <c r="U7536" s="128" t="s">
        <v>30315</v>
      </c>
      <c r="V7536" s="145">
        <v>6</v>
      </c>
      <c r="W7536" s="130"/>
      <c r="X7536" s="113"/>
    </row>
    <row r="7537" spans="1:24" ht="12.95" customHeight="1" x14ac:dyDescent="0.2">
      <c r="A7537" s="140">
        <v>2015</v>
      </c>
      <c r="B7537" s="128" t="s">
        <v>7318</v>
      </c>
      <c r="C7537" s="128" t="s">
        <v>29663</v>
      </c>
      <c r="D7537" s="198" t="s">
        <v>30316</v>
      </c>
      <c r="E7537" s="102" t="s">
        <v>30310</v>
      </c>
      <c r="F7537" s="102" t="s">
        <v>14834</v>
      </c>
      <c r="G7537" s="142">
        <v>16332</v>
      </c>
      <c r="H7537" s="128" t="s">
        <v>2625</v>
      </c>
      <c r="I7537" s="128" t="s">
        <v>10191</v>
      </c>
      <c r="J7537" s="128" t="s">
        <v>30317</v>
      </c>
      <c r="K7537" s="128"/>
      <c r="L7537" s="143"/>
      <c r="M7537" s="130" t="s">
        <v>3669</v>
      </c>
      <c r="N7537" s="200" t="s">
        <v>32943</v>
      </c>
      <c r="O7537" s="128" t="s">
        <v>10189</v>
      </c>
      <c r="P7537" s="128" t="s">
        <v>162</v>
      </c>
      <c r="Q7537" s="128" t="s">
        <v>16122</v>
      </c>
      <c r="R7537" s="145"/>
      <c r="S7537" s="128"/>
      <c r="T7537" s="128" t="s">
        <v>20545</v>
      </c>
      <c r="U7537" s="128" t="s">
        <v>30318</v>
      </c>
      <c r="V7537" s="145">
        <v>6.5</v>
      </c>
      <c r="W7537" s="130"/>
      <c r="X7537" s="113"/>
    </row>
    <row r="7538" spans="1:24" ht="12.95" customHeight="1" x14ac:dyDescent="0.2">
      <c r="A7538" s="140">
        <v>2015</v>
      </c>
      <c r="B7538" s="128" t="s">
        <v>7318</v>
      </c>
      <c r="C7538" s="128" t="s">
        <v>29663</v>
      </c>
      <c r="D7538" s="198" t="s">
        <v>30319</v>
      </c>
      <c r="E7538" s="102" t="s">
        <v>30311</v>
      </c>
      <c r="F7538" s="102" t="s">
        <v>14834</v>
      </c>
      <c r="G7538" s="142">
        <v>16427</v>
      </c>
      <c r="H7538" s="128" t="s">
        <v>10191</v>
      </c>
      <c r="I7538" s="128" t="s">
        <v>11819</v>
      </c>
      <c r="J7538" s="128" t="s">
        <v>30</v>
      </c>
      <c r="K7538" s="128"/>
      <c r="L7538" s="143"/>
      <c r="M7538" s="130" t="s">
        <v>3669</v>
      </c>
      <c r="N7538" s="200" t="s">
        <v>32944</v>
      </c>
      <c r="O7538" s="128" t="s">
        <v>16545</v>
      </c>
      <c r="P7538" s="128"/>
      <c r="Q7538" s="128" t="s">
        <v>16823</v>
      </c>
      <c r="R7538" s="145"/>
      <c r="S7538" s="128"/>
      <c r="T7538" s="128" t="s">
        <v>20547</v>
      </c>
      <c r="U7538" s="128" t="s">
        <v>30320</v>
      </c>
      <c r="V7538" s="145">
        <v>7</v>
      </c>
      <c r="W7538" s="130"/>
      <c r="X7538" s="113"/>
    </row>
    <row r="7539" spans="1:24" ht="12.95" customHeight="1" x14ac:dyDescent="0.2">
      <c r="A7539" s="140">
        <v>2016</v>
      </c>
      <c r="B7539" s="128" t="s">
        <v>7318</v>
      </c>
      <c r="C7539" s="197" t="s">
        <v>34957</v>
      </c>
      <c r="D7539" s="198" t="s">
        <v>34961</v>
      </c>
      <c r="E7539" s="128" t="s">
        <v>34958</v>
      </c>
      <c r="F7539" s="102" t="s">
        <v>14834</v>
      </c>
      <c r="G7539" s="142">
        <v>15897</v>
      </c>
      <c r="H7539" s="128" t="s">
        <v>2625</v>
      </c>
      <c r="I7539" s="128" t="s">
        <v>10191</v>
      </c>
      <c r="J7539" s="128" t="s">
        <v>34962</v>
      </c>
      <c r="K7539" s="128"/>
      <c r="L7539" s="143"/>
      <c r="M7539" s="130" t="s">
        <v>3669</v>
      </c>
      <c r="N7539" s="200" t="s">
        <v>34963</v>
      </c>
      <c r="O7539" s="128"/>
      <c r="P7539" s="128"/>
      <c r="Q7539" s="128" t="s">
        <v>20443</v>
      </c>
      <c r="R7539" s="145"/>
      <c r="S7539" s="128"/>
      <c r="T7539" s="128" t="s">
        <v>20545</v>
      </c>
      <c r="U7539" s="128" t="s">
        <v>34964</v>
      </c>
      <c r="V7539" s="145">
        <v>6.5</v>
      </c>
      <c r="W7539" s="130"/>
      <c r="X7539" s="113"/>
    </row>
    <row r="7540" spans="1:24" ht="12.95" customHeight="1" x14ac:dyDescent="0.2">
      <c r="A7540" s="140">
        <v>2016</v>
      </c>
      <c r="B7540" s="128" t="s">
        <v>7318</v>
      </c>
      <c r="C7540" s="128" t="s">
        <v>34957</v>
      </c>
      <c r="D7540" s="198" t="s">
        <v>34965</v>
      </c>
      <c r="E7540" s="128" t="s">
        <v>34959</v>
      </c>
      <c r="F7540" s="102" t="s">
        <v>14834</v>
      </c>
      <c r="G7540" s="142">
        <v>15897</v>
      </c>
      <c r="H7540" s="128" t="s">
        <v>2625</v>
      </c>
      <c r="I7540" s="128" t="s">
        <v>10191</v>
      </c>
      <c r="J7540" s="128" t="s">
        <v>34966</v>
      </c>
      <c r="K7540" s="128"/>
      <c r="L7540" s="143"/>
      <c r="M7540" s="130" t="s">
        <v>5401</v>
      </c>
      <c r="N7540" s="144" t="s">
        <v>34967</v>
      </c>
      <c r="O7540" s="128"/>
      <c r="P7540" s="128" t="s">
        <v>8076</v>
      </c>
      <c r="Q7540" s="128" t="s">
        <v>16568</v>
      </c>
      <c r="R7540" s="145"/>
      <c r="S7540" s="128"/>
      <c r="T7540" s="128" t="s">
        <v>20545</v>
      </c>
      <c r="U7540" s="128" t="s">
        <v>5977</v>
      </c>
      <c r="V7540" s="145">
        <v>6.5</v>
      </c>
      <c r="W7540" s="130"/>
      <c r="X7540" s="113"/>
    </row>
    <row r="7541" spans="1:24" ht="12.95" customHeight="1" x14ac:dyDescent="0.2">
      <c r="A7541" s="140">
        <v>2016</v>
      </c>
      <c r="B7541" s="128" t="s">
        <v>7318</v>
      </c>
      <c r="C7541" s="128" t="s">
        <v>34957</v>
      </c>
      <c r="D7541" s="198" t="s">
        <v>34968</v>
      </c>
      <c r="E7541" s="128" t="s">
        <v>34960</v>
      </c>
      <c r="F7541" s="102" t="s">
        <v>14834</v>
      </c>
      <c r="G7541" s="142">
        <v>16483</v>
      </c>
      <c r="H7541" s="128" t="s">
        <v>11819</v>
      </c>
      <c r="I7541" s="128" t="s">
        <v>10103</v>
      </c>
      <c r="J7541" s="128" t="s">
        <v>34969</v>
      </c>
      <c r="K7541" s="128"/>
      <c r="L7541" s="143"/>
      <c r="M7541" s="130" t="s">
        <v>34970</v>
      </c>
      <c r="N7541" s="200" t="s">
        <v>34971</v>
      </c>
      <c r="O7541" s="128" t="s">
        <v>28681</v>
      </c>
      <c r="P7541" s="128"/>
      <c r="Q7541" s="128" t="s">
        <v>19131</v>
      </c>
      <c r="R7541" s="145"/>
      <c r="S7541" s="128"/>
      <c r="T7541" s="128" t="s">
        <v>7789</v>
      </c>
      <c r="U7541" s="128" t="s">
        <v>21519</v>
      </c>
      <c r="V7541" s="145">
        <v>6</v>
      </c>
      <c r="W7541" s="130"/>
      <c r="X7541" s="113"/>
    </row>
    <row r="7542" spans="1:24" ht="12.95" customHeight="1" x14ac:dyDescent="0.2">
      <c r="A7542" s="140">
        <v>2017</v>
      </c>
      <c r="B7542" s="128" t="s">
        <v>7318</v>
      </c>
      <c r="C7542" s="128" t="s">
        <v>34957</v>
      </c>
      <c r="D7542" s="198" t="s">
        <v>35652</v>
      </c>
      <c r="E7542" s="128" t="s">
        <v>34973</v>
      </c>
      <c r="F7542" s="102" t="s">
        <v>14834</v>
      </c>
      <c r="G7542" s="142">
        <v>15150</v>
      </c>
      <c r="H7542" s="102" t="s">
        <v>41239</v>
      </c>
      <c r="I7542" s="128" t="s">
        <v>10103</v>
      </c>
      <c r="J7542" s="128" t="s">
        <v>35653</v>
      </c>
      <c r="K7542" s="128"/>
      <c r="L7542" s="143"/>
      <c r="M7542" s="130" t="s">
        <v>20168</v>
      </c>
      <c r="N7542" s="200">
        <v>76</v>
      </c>
      <c r="O7542" s="128" t="s">
        <v>10189</v>
      </c>
      <c r="P7542" s="128"/>
      <c r="Q7542" s="128" t="s">
        <v>35654</v>
      </c>
      <c r="R7542" s="145"/>
      <c r="S7542" s="128"/>
      <c r="T7542" s="128" t="s">
        <v>7789</v>
      </c>
      <c r="U7542" s="128" t="s">
        <v>21265</v>
      </c>
      <c r="V7542" s="145" t="s">
        <v>35655</v>
      </c>
      <c r="W7542" s="130"/>
      <c r="X7542" s="113"/>
    </row>
    <row r="7543" spans="1:24" ht="12.95" customHeight="1" x14ac:dyDescent="0.2">
      <c r="A7543" s="140">
        <v>2017</v>
      </c>
      <c r="B7543" s="128" t="s">
        <v>7318</v>
      </c>
      <c r="C7543" s="128" t="s">
        <v>34972</v>
      </c>
      <c r="D7543" s="198" t="s">
        <v>35656</v>
      </c>
      <c r="E7543" s="128" t="s">
        <v>34974</v>
      </c>
      <c r="F7543" s="102" t="s">
        <v>14834</v>
      </c>
      <c r="G7543" s="142">
        <v>15153</v>
      </c>
      <c r="H7543" s="128" t="s">
        <v>11819</v>
      </c>
      <c r="I7543" s="128" t="s">
        <v>10103</v>
      </c>
      <c r="J7543" s="128" t="s">
        <v>35364</v>
      </c>
      <c r="K7543" s="128"/>
      <c r="L7543" s="143"/>
      <c r="M7543" s="130" t="s">
        <v>5401</v>
      </c>
      <c r="N7543" s="144" t="s">
        <v>35657</v>
      </c>
      <c r="O7543" s="128" t="s">
        <v>16762</v>
      </c>
      <c r="P7543" s="128" t="s">
        <v>13301</v>
      </c>
      <c r="Q7543" s="128" t="s">
        <v>17596</v>
      </c>
      <c r="R7543" s="145"/>
      <c r="S7543" s="128"/>
      <c r="T7543" s="128" t="s">
        <v>7789</v>
      </c>
      <c r="U7543" s="128"/>
      <c r="V7543" s="145">
        <v>5.5</v>
      </c>
      <c r="W7543" s="130"/>
      <c r="X7543" s="113"/>
    </row>
    <row r="7544" spans="1:24" ht="12.95" customHeight="1" x14ac:dyDescent="0.2">
      <c r="A7544" s="140">
        <v>2017</v>
      </c>
      <c r="B7544" s="128" t="s">
        <v>7318</v>
      </c>
      <c r="C7544" s="128" t="s">
        <v>34972</v>
      </c>
      <c r="D7544" s="198" t="s">
        <v>35658</v>
      </c>
      <c r="E7544" s="128" t="s">
        <v>34975</v>
      </c>
      <c r="F7544" s="102" t="s">
        <v>14834</v>
      </c>
      <c r="G7544" s="142">
        <v>16357</v>
      </c>
      <c r="H7544" s="128" t="s">
        <v>11819</v>
      </c>
      <c r="I7544" s="128" t="s">
        <v>10191</v>
      </c>
      <c r="J7544" s="128" t="s">
        <v>4887</v>
      </c>
      <c r="K7544" s="128"/>
      <c r="L7544" s="143"/>
      <c r="M7544" s="130" t="s">
        <v>3669</v>
      </c>
      <c r="N7544" s="144" t="s">
        <v>35659</v>
      </c>
      <c r="O7544" s="128"/>
      <c r="P7544" s="128"/>
      <c r="Q7544" s="128" t="s">
        <v>21001</v>
      </c>
      <c r="R7544" s="145"/>
      <c r="S7544" s="128"/>
      <c r="T7544" s="128" t="s">
        <v>20547</v>
      </c>
      <c r="U7544" s="128" t="s">
        <v>35660</v>
      </c>
      <c r="V7544" s="145" t="s">
        <v>35661</v>
      </c>
      <c r="W7544" s="130"/>
      <c r="X7544" s="113"/>
    </row>
    <row r="7545" spans="1:24" ht="12.95" customHeight="1" x14ac:dyDescent="0.2">
      <c r="A7545" s="140">
        <v>2018</v>
      </c>
      <c r="B7545" s="128" t="s">
        <v>7318</v>
      </c>
      <c r="C7545" s="197" t="s">
        <v>38180</v>
      </c>
      <c r="D7545" s="198" t="s">
        <v>41130</v>
      </c>
      <c r="E7545" s="128" t="s">
        <v>38181</v>
      </c>
      <c r="F7545" s="114" t="s">
        <v>6406</v>
      </c>
      <c r="G7545" s="142">
        <v>14115</v>
      </c>
      <c r="H7545" s="128" t="s">
        <v>14944</v>
      </c>
      <c r="I7545" s="128" t="s">
        <v>2625</v>
      </c>
      <c r="J7545" s="128" t="s">
        <v>41131</v>
      </c>
      <c r="K7545" s="128"/>
      <c r="L7545" s="143"/>
      <c r="M7545" s="130" t="s">
        <v>6453</v>
      </c>
      <c r="N7545" s="144" t="s">
        <v>41290</v>
      </c>
      <c r="O7545" s="128"/>
      <c r="P7545" s="128"/>
      <c r="Q7545" s="128" t="s">
        <v>20098</v>
      </c>
      <c r="R7545" s="145"/>
      <c r="S7545" s="128"/>
      <c r="T7545" s="128" t="s">
        <v>8947</v>
      </c>
      <c r="U7545" s="128"/>
      <c r="V7545" s="145">
        <v>5.5</v>
      </c>
      <c r="W7545" s="130"/>
      <c r="X7545" s="113"/>
    </row>
    <row r="7546" spans="1:24" ht="12.95" customHeight="1" x14ac:dyDescent="0.2">
      <c r="A7546" s="140">
        <v>2018</v>
      </c>
      <c r="B7546" s="128" t="s">
        <v>7318</v>
      </c>
      <c r="C7546" s="128" t="s">
        <v>38180</v>
      </c>
      <c r="D7546" s="198" t="s">
        <v>41291</v>
      </c>
      <c r="E7546" s="128" t="s">
        <v>38182</v>
      </c>
      <c r="F7546" s="114" t="s">
        <v>6406</v>
      </c>
      <c r="G7546" s="142">
        <v>15585</v>
      </c>
      <c r="H7546" s="128" t="s">
        <v>10103</v>
      </c>
      <c r="I7546" s="128" t="s">
        <v>7198</v>
      </c>
      <c r="J7546" s="128" t="s">
        <v>41292</v>
      </c>
      <c r="K7546" s="128"/>
      <c r="L7546" s="143"/>
      <c r="M7546" s="130" t="s">
        <v>5401</v>
      </c>
      <c r="N7546" s="144" t="s">
        <v>41293</v>
      </c>
      <c r="O7546" s="128" t="s">
        <v>5985</v>
      </c>
      <c r="P7546" s="128" t="s">
        <v>9125</v>
      </c>
      <c r="Q7546" s="128" t="s">
        <v>20784</v>
      </c>
      <c r="R7546" s="145"/>
      <c r="S7546" s="128"/>
      <c r="T7546" s="128" t="s">
        <v>7789</v>
      </c>
      <c r="U7546" s="128" t="s">
        <v>21268</v>
      </c>
      <c r="V7546" s="145">
        <v>5.5</v>
      </c>
      <c r="W7546" s="130"/>
      <c r="X7546" s="113"/>
    </row>
    <row r="7547" spans="1:24" ht="12.95" customHeight="1" x14ac:dyDescent="0.2">
      <c r="A7547" s="140">
        <v>2018</v>
      </c>
      <c r="B7547" s="128" t="s">
        <v>7318</v>
      </c>
      <c r="C7547" s="128" t="s">
        <v>38180</v>
      </c>
      <c r="D7547" s="198" t="s">
        <v>41294</v>
      </c>
      <c r="E7547" s="128" t="s">
        <v>38183</v>
      </c>
      <c r="F7547" s="114" t="s">
        <v>6406</v>
      </c>
      <c r="G7547" s="142">
        <v>16279</v>
      </c>
      <c r="H7547" s="128" t="s">
        <v>2625</v>
      </c>
      <c r="I7547" s="128" t="s">
        <v>14944</v>
      </c>
      <c r="J7547" s="128" t="s">
        <v>41200</v>
      </c>
      <c r="K7547" s="128"/>
      <c r="L7547" s="143"/>
      <c r="M7547" s="130" t="s">
        <v>6453</v>
      </c>
      <c r="N7547" s="144" t="s">
        <v>41293</v>
      </c>
      <c r="O7547" s="128"/>
      <c r="P7547" s="128" t="s">
        <v>13301</v>
      </c>
      <c r="Q7547" s="128" t="s">
        <v>21183</v>
      </c>
      <c r="R7547" s="145"/>
      <c r="S7547" s="128" t="s">
        <v>8315</v>
      </c>
      <c r="T7547" s="128" t="s">
        <v>8947</v>
      </c>
      <c r="U7547" s="128" t="s">
        <v>4579</v>
      </c>
      <c r="V7547" s="145">
        <v>6.5</v>
      </c>
      <c r="W7547" s="130"/>
      <c r="X7547" s="113"/>
    </row>
    <row r="7548" spans="1:24" ht="12.95" customHeight="1" x14ac:dyDescent="0.2">
      <c r="A7548" s="140">
        <v>2018</v>
      </c>
      <c r="B7548" s="128" t="s">
        <v>7318</v>
      </c>
      <c r="C7548" s="128" t="s">
        <v>38180</v>
      </c>
      <c r="D7548" s="198" t="s">
        <v>41216</v>
      </c>
      <c r="E7548" s="128" t="s">
        <v>38184</v>
      </c>
      <c r="F7548" s="114" t="s">
        <v>6406</v>
      </c>
      <c r="G7548" s="142">
        <v>16364</v>
      </c>
      <c r="H7548" s="128" t="s">
        <v>10191</v>
      </c>
      <c r="I7548" s="128" t="s">
        <v>11819</v>
      </c>
      <c r="J7548" s="128" t="s">
        <v>4887</v>
      </c>
      <c r="K7548" s="128"/>
      <c r="L7548" s="143"/>
      <c r="M7548" s="130" t="s">
        <v>6453</v>
      </c>
      <c r="N7548" s="144" t="s">
        <v>41295</v>
      </c>
      <c r="O7548" s="128" t="s">
        <v>9125</v>
      </c>
      <c r="P7548" s="128"/>
      <c r="Q7548" s="128" t="s">
        <v>16687</v>
      </c>
      <c r="R7548" s="145"/>
      <c r="S7548" s="128"/>
      <c r="T7548" s="128" t="s">
        <v>21068</v>
      </c>
      <c r="U7548" s="128" t="s">
        <v>41296</v>
      </c>
      <c r="V7548" s="145">
        <v>6</v>
      </c>
      <c r="W7548" s="130"/>
      <c r="X7548" s="113"/>
    </row>
    <row r="7549" spans="1:24" ht="12.95" customHeight="1" x14ac:dyDescent="0.2">
      <c r="A7549" s="140">
        <v>2019</v>
      </c>
      <c r="B7549" s="128" t="s">
        <v>7318</v>
      </c>
      <c r="C7549" s="128" t="s">
        <v>38180</v>
      </c>
      <c r="D7549" s="198" t="s">
        <v>41297</v>
      </c>
      <c r="E7549" s="128" t="s">
        <v>41228</v>
      </c>
      <c r="F7549" s="114" t="s">
        <v>6406</v>
      </c>
      <c r="G7549" s="142">
        <v>18466</v>
      </c>
      <c r="H7549" s="128" t="s">
        <v>10191</v>
      </c>
      <c r="I7549" s="102" t="s">
        <v>36410</v>
      </c>
      <c r="J7549" s="128" t="s">
        <v>41298</v>
      </c>
      <c r="K7549" s="128"/>
      <c r="L7549" s="143"/>
      <c r="M7549" s="130" t="s">
        <v>5401</v>
      </c>
      <c r="N7549" s="144" t="s">
        <v>41299</v>
      </c>
      <c r="O7549" s="128" t="s">
        <v>15959</v>
      </c>
      <c r="P7549" s="128"/>
      <c r="Q7549" s="128" t="s">
        <v>28000</v>
      </c>
      <c r="R7549" s="145"/>
      <c r="S7549" s="128"/>
      <c r="T7549" s="128" t="s">
        <v>20579</v>
      </c>
      <c r="U7549" s="128" t="s">
        <v>41300</v>
      </c>
      <c r="V7549" s="145">
        <v>6.5</v>
      </c>
      <c r="W7549" s="130"/>
      <c r="X7549" s="113"/>
    </row>
    <row r="7550" spans="1:24" ht="12.95" customHeight="1" x14ac:dyDescent="0.2">
      <c r="A7550" s="140">
        <v>2019</v>
      </c>
      <c r="B7550" s="128" t="s">
        <v>7318</v>
      </c>
      <c r="C7550" s="197" t="s">
        <v>41226</v>
      </c>
      <c r="D7550" s="198" t="s">
        <v>41301</v>
      </c>
      <c r="E7550" s="128" t="s">
        <v>41140</v>
      </c>
      <c r="F7550" s="102" t="s">
        <v>14834</v>
      </c>
      <c r="G7550" s="142">
        <v>14934</v>
      </c>
      <c r="H7550" s="128" t="s">
        <v>7198</v>
      </c>
      <c r="I7550" s="102" t="s">
        <v>30684</v>
      </c>
      <c r="J7550" s="128" t="s">
        <v>41141</v>
      </c>
      <c r="K7550" s="128"/>
      <c r="L7550" s="143"/>
      <c r="M7550" s="130" t="s">
        <v>6453</v>
      </c>
      <c r="N7550" s="144" t="s">
        <v>41302</v>
      </c>
      <c r="O7550" s="128"/>
      <c r="P7550" s="128"/>
      <c r="Q7550" s="128" t="s">
        <v>16894</v>
      </c>
      <c r="R7550" s="145"/>
      <c r="S7550" s="128"/>
      <c r="T7550" s="128" t="s">
        <v>20542</v>
      </c>
      <c r="U7550" s="128"/>
      <c r="V7550" s="145">
        <v>6</v>
      </c>
      <c r="W7550" s="130"/>
      <c r="X7550" s="113"/>
    </row>
    <row r="7551" spans="1:24" ht="12.95" customHeight="1" x14ac:dyDescent="0.2">
      <c r="A7551" s="140">
        <v>2019</v>
      </c>
      <c r="B7551" s="128" t="s">
        <v>7318</v>
      </c>
      <c r="C7551" s="128" t="s">
        <v>41226</v>
      </c>
      <c r="D7551" s="198" t="s">
        <v>41303</v>
      </c>
      <c r="E7551" s="128" t="s">
        <v>41177</v>
      </c>
      <c r="F7551" s="102" t="s">
        <v>14834</v>
      </c>
      <c r="G7551" s="142">
        <v>16229</v>
      </c>
      <c r="H7551" s="128" t="s">
        <v>13336</v>
      </c>
      <c r="I7551" s="128" t="s">
        <v>11819</v>
      </c>
      <c r="J7551" s="128" t="s">
        <v>41304</v>
      </c>
      <c r="K7551" s="128"/>
      <c r="L7551" s="143"/>
      <c r="M7551" s="130" t="s">
        <v>3669</v>
      </c>
      <c r="N7551" s="144" t="s">
        <v>40213</v>
      </c>
      <c r="O7551" s="128" t="s">
        <v>12252</v>
      </c>
      <c r="P7551" s="128" t="s">
        <v>9125</v>
      </c>
      <c r="Q7551" s="128" t="s">
        <v>19521</v>
      </c>
      <c r="R7551" s="145"/>
      <c r="S7551" s="128"/>
      <c r="T7551" s="128" t="s">
        <v>20547</v>
      </c>
      <c r="U7551" s="128" t="s">
        <v>41305</v>
      </c>
      <c r="V7551" s="145">
        <v>5.5</v>
      </c>
      <c r="W7551" s="130"/>
      <c r="X7551" s="113"/>
    </row>
    <row r="7552" spans="1:24" ht="12.95" customHeight="1" x14ac:dyDescent="0.2">
      <c r="A7552" s="140">
        <v>2019</v>
      </c>
      <c r="B7552" s="128" t="s">
        <v>7318</v>
      </c>
      <c r="C7552" s="128" t="s">
        <v>41226</v>
      </c>
      <c r="D7552" s="198" t="s">
        <v>41306</v>
      </c>
      <c r="E7552" s="128" t="s">
        <v>41206</v>
      </c>
      <c r="F7552" s="102" t="s">
        <v>14834</v>
      </c>
      <c r="G7552" s="142">
        <v>16306</v>
      </c>
      <c r="H7552" s="128" t="s">
        <v>10191</v>
      </c>
      <c r="I7552" s="128" t="s">
        <v>11819</v>
      </c>
      <c r="J7552" s="128" t="s">
        <v>41207</v>
      </c>
      <c r="K7552" s="128"/>
      <c r="L7552" s="143"/>
      <c r="M7552" s="130" t="s">
        <v>3669</v>
      </c>
      <c r="N7552" s="144" t="s">
        <v>41307</v>
      </c>
      <c r="O7552" s="128" t="s">
        <v>17670</v>
      </c>
      <c r="P7552" s="128" t="s">
        <v>162</v>
      </c>
      <c r="Q7552" s="128" t="s">
        <v>19479</v>
      </c>
      <c r="R7552" s="145"/>
      <c r="S7552" s="128"/>
      <c r="T7552" s="128" t="s">
        <v>20547</v>
      </c>
      <c r="U7552" s="128" t="s">
        <v>8480</v>
      </c>
      <c r="V7552" s="145">
        <v>5.5</v>
      </c>
      <c r="W7552" s="130"/>
      <c r="X7552" s="113"/>
    </row>
    <row r="7553" spans="1:24" ht="12.95" customHeight="1" x14ac:dyDescent="0.2">
      <c r="A7553" s="140">
        <v>2020</v>
      </c>
      <c r="B7553" s="128" t="s">
        <v>7318</v>
      </c>
      <c r="C7553" s="128" t="s">
        <v>41226</v>
      </c>
      <c r="D7553" s="198" t="s">
        <v>41308</v>
      </c>
      <c r="E7553" s="128" t="s">
        <v>41225</v>
      </c>
      <c r="F7553" s="102" t="s">
        <v>14834</v>
      </c>
      <c r="G7553" s="142">
        <v>18531</v>
      </c>
      <c r="H7553" s="102" t="s">
        <v>36410</v>
      </c>
      <c r="I7553" s="128" t="s">
        <v>10191</v>
      </c>
      <c r="J7553" s="128" t="s">
        <v>11812</v>
      </c>
      <c r="K7553" s="128"/>
      <c r="L7553" s="143"/>
      <c r="M7553" s="130" t="s">
        <v>3669</v>
      </c>
      <c r="N7553" s="144" t="s">
        <v>41309</v>
      </c>
      <c r="O7553" s="128" t="s">
        <v>5985</v>
      </c>
      <c r="P7553" s="128" t="s">
        <v>162</v>
      </c>
      <c r="Q7553" s="128" t="s">
        <v>19141</v>
      </c>
      <c r="R7553" s="145"/>
      <c r="S7553" s="128"/>
      <c r="T7553" s="128" t="s">
        <v>20579</v>
      </c>
      <c r="U7553" s="128" t="s">
        <v>41310</v>
      </c>
      <c r="V7553" s="145">
        <v>6</v>
      </c>
      <c r="W7553" s="130"/>
      <c r="X7553" s="113"/>
    </row>
    <row r="7554" spans="1:24" ht="12.95" customHeight="1" x14ac:dyDescent="0.2">
      <c r="A7554" s="140">
        <v>2020</v>
      </c>
      <c r="B7554" s="128" t="s">
        <v>7318</v>
      </c>
      <c r="C7554" s="197" t="s">
        <v>41227</v>
      </c>
      <c r="D7554" s="198" t="s">
        <v>41231</v>
      </c>
      <c r="E7554" s="128" t="s">
        <v>41229</v>
      </c>
      <c r="F7554" s="102" t="s">
        <v>14834</v>
      </c>
      <c r="G7554" s="142">
        <v>14755</v>
      </c>
      <c r="H7554" s="128" t="s">
        <v>5011</v>
      </c>
      <c r="I7554" s="128" t="s">
        <v>11819</v>
      </c>
      <c r="J7554" s="128" t="s">
        <v>41232</v>
      </c>
      <c r="K7554" s="128"/>
      <c r="L7554" s="143"/>
      <c r="M7554" s="130" t="s">
        <v>3669</v>
      </c>
      <c r="N7554" s="144" t="s">
        <v>41233</v>
      </c>
      <c r="O7554" s="128" t="s">
        <v>5985</v>
      </c>
      <c r="P7554" s="128" t="s">
        <v>162</v>
      </c>
      <c r="Q7554" s="128" t="s">
        <v>16805</v>
      </c>
      <c r="R7554" s="145"/>
      <c r="S7554" s="128" t="s">
        <v>9435</v>
      </c>
      <c r="T7554" s="128" t="s">
        <v>28757</v>
      </c>
      <c r="U7554" s="128" t="s">
        <v>41234</v>
      </c>
      <c r="V7554" s="145">
        <v>5</v>
      </c>
      <c r="W7554" s="130"/>
      <c r="X7554" s="113"/>
    </row>
    <row r="7555" spans="1:24" ht="12.95" customHeight="1" x14ac:dyDescent="0.2">
      <c r="A7555" s="140">
        <v>2020</v>
      </c>
      <c r="B7555" s="128" t="s">
        <v>7318</v>
      </c>
      <c r="C7555" s="128" t="s">
        <v>41227</v>
      </c>
      <c r="D7555" s="198" t="s">
        <v>41236</v>
      </c>
      <c r="E7555" s="128" t="s">
        <v>41230</v>
      </c>
      <c r="F7555" s="128" t="s">
        <v>14834</v>
      </c>
      <c r="G7555" s="142">
        <v>16061</v>
      </c>
      <c r="H7555" s="128" t="s">
        <v>11819</v>
      </c>
      <c r="I7555" s="102" t="s">
        <v>30647</v>
      </c>
      <c r="J7555" s="128" t="s">
        <v>36903</v>
      </c>
      <c r="K7555" s="128"/>
      <c r="L7555" s="143"/>
      <c r="M7555" s="130" t="s">
        <v>3669</v>
      </c>
      <c r="N7555" s="144" t="s">
        <v>41233</v>
      </c>
      <c r="O7555" s="128" t="s">
        <v>10189</v>
      </c>
      <c r="P7555" s="128"/>
      <c r="Q7555" s="128" t="s">
        <v>18156</v>
      </c>
      <c r="R7555" s="145"/>
      <c r="S7555" s="128"/>
      <c r="T7555" s="128" t="s">
        <v>21275</v>
      </c>
      <c r="U7555" s="128"/>
      <c r="V7555" s="145">
        <v>6</v>
      </c>
      <c r="W7555" s="130"/>
      <c r="X7555" s="113"/>
    </row>
    <row r="7556" spans="1:24" ht="12.95" customHeight="1" x14ac:dyDescent="0.2">
      <c r="A7556" s="140">
        <v>2020</v>
      </c>
      <c r="B7556" s="128" t="s">
        <v>7318</v>
      </c>
      <c r="C7556" s="128" t="s">
        <v>41227</v>
      </c>
      <c r="D7556" s="198" t="s">
        <v>41237</v>
      </c>
      <c r="E7556" s="128" t="s">
        <v>41235</v>
      </c>
      <c r="F7556" s="102" t="s">
        <v>14834</v>
      </c>
      <c r="G7556" s="142">
        <v>16751</v>
      </c>
      <c r="H7556" s="102" t="s">
        <v>41238</v>
      </c>
      <c r="I7556" s="102" t="s">
        <v>41240</v>
      </c>
      <c r="J7556" s="128" t="s">
        <v>10451</v>
      </c>
      <c r="K7556" s="128"/>
      <c r="L7556" s="143"/>
      <c r="M7556" s="130" t="s">
        <v>6453</v>
      </c>
      <c r="N7556" s="144" t="s">
        <v>41241</v>
      </c>
      <c r="O7556" s="128" t="s">
        <v>18174</v>
      </c>
      <c r="P7556" s="128"/>
      <c r="Q7556" s="128" t="s">
        <v>16520</v>
      </c>
      <c r="R7556" s="145"/>
      <c r="S7556" s="128"/>
      <c r="T7556" s="128" t="s">
        <v>21409</v>
      </c>
      <c r="U7556" s="128"/>
      <c r="V7556" s="145">
        <v>10</v>
      </c>
      <c r="W7556" s="130"/>
      <c r="X7556" s="113"/>
    </row>
    <row r="7557" spans="1:24" ht="12.95" customHeight="1" x14ac:dyDescent="0.2">
      <c r="A7557" s="140">
        <v>2019</v>
      </c>
      <c r="B7557" s="128" t="s">
        <v>40530</v>
      </c>
      <c r="C7557" s="197" t="s">
        <v>40529</v>
      </c>
      <c r="D7557" s="198" t="s">
        <v>40536</v>
      </c>
      <c r="E7557" s="128" t="s">
        <v>40531</v>
      </c>
      <c r="F7557" s="300" t="s">
        <v>5657</v>
      </c>
      <c r="G7557" s="142">
        <v>15915</v>
      </c>
      <c r="H7557" s="128" t="s">
        <v>11819</v>
      </c>
      <c r="I7557" s="128" t="s">
        <v>10191</v>
      </c>
      <c r="J7557" s="128" t="s">
        <v>40537</v>
      </c>
      <c r="K7557" s="128"/>
      <c r="L7557" s="143"/>
      <c r="M7557" s="130" t="s">
        <v>3669</v>
      </c>
      <c r="N7557" s="144" t="s">
        <v>4130</v>
      </c>
      <c r="O7557" s="128"/>
      <c r="P7557" s="128"/>
      <c r="Q7557" s="128" t="s">
        <v>20100</v>
      </c>
      <c r="R7557" s="145"/>
      <c r="S7557" s="128"/>
      <c r="T7557" s="81" t="s">
        <v>21275</v>
      </c>
      <c r="U7557" s="128"/>
      <c r="V7557" s="145">
        <v>5.5</v>
      </c>
      <c r="W7557" s="130"/>
      <c r="X7557" s="113"/>
    </row>
    <row r="7558" spans="1:24" ht="12.95" customHeight="1" x14ac:dyDescent="0.2">
      <c r="A7558" s="140">
        <v>2019</v>
      </c>
      <c r="B7558" s="128" t="s">
        <v>40530</v>
      </c>
      <c r="C7558" s="128" t="s">
        <v>40529</v>
      </c>
      <c r="D7558" s="198" t="s">
        <v>40538</v>
      </c>
      <c r="E7558" s="128" t="s">
        <v>40532</v>
      </c>
      <c r="F7558" s="300" t="s">
        <v>5657</v>
      </c>
      <c r="G7558" s="142">
        <v>16349</v>
      </c>
      <c r="H7558" s="128" t="s">
        <v>10103</v>
      </c>
      <c r="I7558" s="128" t="s">
        <v>11819</v>
      </c>
      <c r="J7558" s="128" t="s">
        <v>40539</v>
      </c>
      <c r="K7558" s="128"/>
      <c r="L7558" s="143"/>
      <c r="M7558" s="130" t="s">
        <v>40540</v>
      </c>
      <c r="N7558" s="200" t="s">
        <v>2362</v>
      </c>
      <c r="O7558" s="128"/>
      <c r="P7558" s="128"/>
      <c r="Q7558" s="128" t="s">
        <v>20100</v>
      </c>
      <c r="R7558" s="145"/>
      <c r="S7558" s="128"/>
      <c r="T7558" s="128" t="s">
        <v>7789</v>
      </c>
      <c r="U7558" s="128"/>
      <c r="V7558" s="145">
        <v>4.5</v>
      </c>
      <c r="W7558" s="130"/>
      <c r="X7558" s="113"/>
    </row>
    <row r="7559" spans="1:24" ht="12.95" customHeight="1" x14ac:dyDescent="0.2">
      <c r="A7559" s="140">
        <v>2019</v>
      </c>
      <c r="B7559" s="128" t="s">
        <v>40530</v>
      </c>
      <c r="C7559" s="128" t="s">
        <v>40529</v>
      </c>
      <c r="D7559" s="198" t="s">
        <v>40541</v>
      </c>
      <c r="E7559" s="128" t="s">
        <v>40533</v>
      </c>
      <c r="F7559" s="300" t="s">
        <v>5657</v>
      </c>
      <c r="G7559" s="142">
        <v>16425</v>
      </c>
      <c r="H7559" s="128" t="s">
        <v>11819</v>
      </c>
      <c r="I7559" s="128" t="s">
        <v>10191</v>
      </c>
      <c r="J7559" s="128" t="s">
        <v>40542</v>
      </c>
      <c r="K7559" s="128"/>
      <c r="L7559" s="143"/>
      <c r="M7559" s="130" t="s">
        <v>3669</v>
      </c>
      <c r="N7559" s="144" t="s">
        <v>40543</v>
      </c>
      <c r="O7559" s="128"/>
      <c r="P7559" s="128"/>
      <c r="Q7559" s="128" t="s">
        <v>20784</v>
      </c>
      <c r="R7559" s="145"/>
      <c r="S7559" s="128"/>
      <c r="T7559" s="128" t="s">
        <v>20547</v>
      </c>
      <c r="U7559" s="128"/>
      <c r="V7559" s="145">
        <v>5.5</v>
      </c>
      <c r="W7559" s="130"/>
      <c r="X7559" s="113"/>
    </row>
    <row r="7560" spans="1:24" ht="12.95" customHeight="1" x14ac:dyDescent="0.2">
      <c r="A7560" s="140">
        <v>2019</v>
      </c>
      <c r="B7560" s="128" t="s">
        <v>40530</v>
      </c>
      <c r="C7560" s="128" t="s">
        <v>40529</v>
      </c>
      <c r="D7560" s="198" t="s">
        <v>40544</v>
      </c>
      <c r="E7560" s="128" t="s">
        <v>40534</v>
      </c>
      <c r="F7560" s="300" t="s">
        <v>5657</v>
      </c>
      <c r="G7560" s="142">
        <v>15894</v>
      </c>
      <c r="H7560" s="128" t="s">
        <v>11819</v>
      </c>
      <c r="I7560" s="128" t="s">
        <v>10103</v>
      </c>
      <c r="J7560" s="128" t="s">
        <v>40545</v>
      </c>
      <c r="K7560" s="128"/>
      <c r="L7560" s="143"/>
      <c r="M7560" s="130" t="s">
        <v>40540</v>
      </c>
      <c r="N7560" s="200" t="s">
        <v>4130</v>
      </c>
      <c r="O7560" s="128"/>
      <c r="P7560" s="128"/>
      <c r="Q7560" s="128" t="s">
        <v>20102</v>
      </c>
      <c r="R7560" s="145"/>
      <c r="S7560" s="128"/>
      <c r="T7560" s="128" t="s">
        <v>7789</v>
      </c>
      <c r="U7560" s="128"/>
      <c r="V7560" s="145">
        <v>4.5</v>
      </c>
      <c r="W7560" s="130"/>
      <c r="X7560" s="113"/>
    </row>
    <row r="7561" spans="1:24" ht="12.95" customHeight="1" x14ac:dyDescent="0.2">
      <c r="A7561" s="140">
        <v>2019</v>
      </c>
      <c r="B7561" s="128" t="s">
        <v>40530</v>
      </c>
      <c r="C7561" s="128" t="s">
        <v>40529</v>
      </c>
      <c r="D7561" s="198" t="s">
        <v>40546</v>
      </c>
      <c r="E7561" s="128" t="s">
        <v>40535</v>
      </c>
      <c r="F7561" s="300" t="s">
        <v>5657</v>
      </c>
      <c r="G7561" s="142">
        <v>16113</v>
      </c>
      <c r="H7561" s="128" t="s">
        <v>11819</v>
      </c>
      <c r="I7561" s="128" t="s">
        <v>10191</v>
      </c>
      <c r="J7561" s="128" t="s">
        <v>40547</v>
      </c>
      <c r="K7561" s="128"/>
      <c r="L7561" s="143"/>
      <c r="M7561" s="130" t="s">
        <v>3669</v>
      </c>
      <c r="N7561" s="144" t="s">
        <v>2362</v>
      </c>
      <c r="O7561" s="128"/>
      <c r="P7561" s="128"/>
      <c r="Q7561" s="128" t="s">
        <v>20098</v>
      </c>
      <c r="R7561" s="145"/>
      <c r="S7561" s="128"/>
      <c r="T7561" s="128" t="s">
        <v>21275</v>
      </c>
      <c r="U7561" s="128"/>
      <c r="V7561" s="145">
        <v>5.5</v>
      </c>
      <c r="W7561" s="130"/>
      <c r="X7561" s="113"/>
    </row>
    <row r="7562" spans="1:24" ht="12.95" customHeight="1" x14ac:dyDescent="0.2">
      <c r="A7562" s="140">
        <v>2019</v>
      </c>
      <c r="B7562" s="128" t="s">
        <v>41270</v>
      </c>
      <c r="C7562" s="197" t="s">
        <v>41272</v>
      </c>
      <c r="D7562" s="198" t="s">
        <v>41153</v>
      </c>
      <c r="E7562" s="128" t="s">
        <v>41152</v>
      </c>
      <c r="F7562" s="102" t="s">
        <v>14834</v>
      </c>
      <c r="G7562" s="142">
        <v>15598</v>
      </c>
      <c r="H7562" s="128" t="s">
        <v>29482</v>
      </c>
      <c r="I7562" s="128" t="s">
        <v>29370</v>
      </c>
      <c r="J7562" s="128" t="s">
        <v>9568</v>
      </c>
      <c r="K7562" s="128"/>
      <c r="L7562" s="143"/>
      <c r="M7562" s="130" t="s">
        <v>3669</v>
      </c>
      <c r="N7562" s="200" t="s">
        <v>8609</v>
      </c>
      <c r="O7562" s="128" t="s">
        <v>9160</v>
      </c>
      <c r="P7562" s="128"/>
      <c r="Q7562" s="128" t="s">
        <v>18159</v>
      </c>
      <c r="R7562" s="145"/>
      <c r="S7562" s="128"/>
      <c r="T7562" s="128" t="s">
        <v>7789</v>
      </c>
      <c r="U7562" s="128" t="s">
        <v>41271</v>
      </c>
      <c r="V7562" s="145">
        <v>7</v>
      </c>
      <c r="W7562" s="130"/>
      <c r="X7562" s="113"/>
    </row>
    <row r="7563" spans="1:24" ht="12.95" customHeight="1" x14ac:dyDescent="0.2">
      <c r="A7563" s="140">
        <v>2019</v>
      </c>
      <c r="B7563" s="128" t="s">
        <v>41270</v>
      </c>
      <c r="C7563" s="128" t="s">
        <v>41272</v>
      </c>
      <c r="D7563" s="198" t="s">
        <v>41273</v>
      </c>
      <c r="E7563" s="128" t="s">
        <v>41161</v>
      </c>
      <c r="F7563" s="102" t="s">
        <v>14834</v>
      </c>
      <c r="G7563" s="142">
        <v>15734</v>
      </c>
      <c r="H7563" s="102" t="s">
        <v>30643</v>
      </c>
      <c r="I7563" s="128" t="s">
        <v>2625</v>
      </c>
      <c r="J7563" s="128" t="s">
        <v>41274</v>
      </c>
      <c r="K7563" s="128"/>
      <c r="L7563" s="143"/>
      <c r="M7563" s="130" t="s">
        <v>3669</v>
      </c>
      <c r="N7563" s="144">
        <v>78</v>
      </c>
      <c r="O7563" s="128"/>
      <c r="P7563" s="128"/>
      <c r="Q7563" s="128" t="s">
        <v>15945</v>
      </c>
      <c r="R7563" s="145"/>
      <c r="S7563" s="128"/>
      <c r="T7563" s="128" t="s">
        <v>21291</v>
      </c>
      <c r="U7563" s="128" t="s">
        <v>6868</v>
      </c>
      <c r="V7563" s="145">
        <v>5.5</v>
      </c>
      <c r="W7563" s="130"/>
      <c r="X7563" s="113"/>
    </row>
    <row r="7564" spans="1:24" ht="12.95" customHeight="1" x14ac:dyDescent="0.2">
      <c r="A7564" s="140">
        <v>2019</v>
      </c>
      <c r="B7564" s="128" t="s">
        <v>41270</v>
      </c>
      <c r="C7564" s="128" t="s">
        <v>41272</v>
      </c>
      <c r="D7564" s="198" t="s">
        <v>41275</v>
      </c>
      <c r="E7564" s="128" t="s">
        <v>41168</v>
      </c>
      <c r="F7564" s="102" t="s">
        <v>14834</v>
      </c>
      <c r="G7564" s="142">
        <v>15978</v>
      </c>
      <c r="H7564" s="102" t="s">
        <v>41277</v>
      </c>
      <c r="I7564" s="128" t="s">
        <v>29370</v>
      </c>
      <c r="J7564" s="128" t="s">
        <v>41169</v>
      </c>
      <c r="K7564" s="128"/>
      <c r="L7564" s="143"/>
      <c r="M7564" s="130" t="s">
        <v>19679</v>
      </c>
      <c r="N7564" s="144" t="s">
        <v>41276</v>
      </c>
      <c r="O7564" s="128" t="s">
        <v>3620</v>
      </c>
      <c r="P7564" s="128"/>
      <c r="Q7564" s="128" t="s">
        <v>20826</v>
      </c>
      <c r="R7564" s="145"/>
      <c r="S7564" s="128"/>
      <c r="T7564" s="128" t="s">
        <v>21275</v>
      </c>
      <c r="U7564" s="128" t="s">
        <v>41278</v>
      </c>
      <c r="V7564" s="145">
        <v>5.5</v>
      </c>
      <c r="W7564" s="130"/>
      <c r="X7564" s="113"/>
    </row>
    <row r="7565" spans="1:24" ht="12.95" customHeight="1" x14ac:dyDescent="0.2">
      <c r="A7565" s="140">
        <v>2019</v>
      </c>
      <c r="B7565" s="128" t="s">
        <v>41270</v>
      </c>
      <c r="C7565" s="128" t="s">
        <v>41272</v>
      </c>
      <c r="D7565" s="198" t="s">
        <v>41279</v>
      </c>
      <c r="E7565" s="128" t="s">
        <v>41172</v>
      </c>
      <c r="F7565" s="102" t="s">
        <v>14834</v>
      </c>
      <c r="G7565" s="142">
        <v>16017</v>
      </c>
      <c r="H7565" s="102" t="s">
        <v>41280</v>
      </c>
      <c r="I7565" s="128" t="s">
        <v>41283</v>
      </c>
      <c r="J7565" s="128" t="s">
        <v>41281</v>
      </c>
      <c r="K7565" s="128"/>
      <c r="L7565" s="143"/>
      <c r="M7565" s="130" t="s">
        <v>6453</v>
      </c>
      <c r="N7565" s="144" t="s">
        <v>41282</v>
      </c>
      <c r="O7565" s="128" t="s">
        <v>10189</v>
      </c>
      <c r="P7565" s="128"/>
      <c r="Q7565" s="128" t="s">
        <v>19708</v>
      </c>
      <c r="R7565" s="145"/>
      <c r="S7565" s="128"/>
      <c r="T7565" s="128" t="s">
        <v>7789</v>
      </c>
      <c r="U7565" s="128" t="s">
        <v>41288</v>
      </c>
      <c r="V7565" s="145">
        <v>6</v>
      </c>
      <c r="W7565" s="130"/>
      <c r="X7565" s="113"/>
    </row>
    <row r="7566" spans="1:24" ht="12.95" customHeight="1" x14ac:dyDescent="0.2">
      <c r="A7566" s="140">
        <v>2019</v>
      </c>
      <c r="B7566" s="128" t="s">
        <v>41270</v>
      </c>
      <c r="C7566" s="128" t="s">
        <v>41272</v>
      </c>
      <c r="D7566" s="198" t="s">
        <v>41284</v>
      </c>
      <c r="E7566" s="128" t="s">
        <v>41218</v>
      </c>
      <c r="F7566" s="102" t="s">
        <v>14834</v>
      </c>
      <c r="G7566" s="142">
        <v>16409</v>
      </c>
      <c r="H7566" s="128" t="s">
        <v>29370</v>
      </c>
      <c r="I7566" s="128" t="s">
        <v>11176</v>
      </c>
      <c r="J7566" s="128" t="s">
        <v>41285</v>
      </c>
      <c r="K7566" s="128"/>
      <c r="L7566" s="143"/>
      <c r="M7566" s="130" t="s">
        <v>19679</v>
      </c>
      <c r="N7566" s="144" t="s">
        <v>41286</v>
      </c>
      <c r="O7566" s="128" t="s">
        <v>9125</v>
      </c>
      <c r="P7566" s="128"/>
      <c r="Q7566" s="128" t="s">
        <v>16576</v>
      </c>
      <c r="R7566" s="145"/>
      <c r="S7566" s="128"/>
      <c r="T7566" s="128" t="s">
        <v>20547</v>
      </c>
      <c r="U7566" s="128" t="s">
        <v>28752</v>
      </c>
      <c r="V7566" s="145">
        <v>6</v>
      </c>
      <c r="W7566" s="130"/>
      <c r="X7566" s="113"/>
    </row>
    <row r="7567" spans="1:24" ht="12.95" customHeight="1" x14ac:dyDescent="0.2">
      <c r="A7567" s="140">
        <v>2019</v>
      </c>
      <c r="B7567" s="128" t="s">
        <v>41270</v>
      </c>
      <c r="C7567" s="128" t="s">
        <v>41272</v>
      </c>
      <c r="D7567" s="198" t="s">
        <v>41287</v>
      </c>
      <c r="E7567" s="128" t="s">
        <v>41222</v>
      </c>
      <c r="F7567" s="102" t="s">
        <v>14834</v>
      </c>
      <c r="G7567" s="142">
        <v>16480</v>
      </c>
      <c r="H7567" s="128" t="s">
        <v>29370</v>
      </c>
      <c r="I7567" s="128" t="s">
        <v>13336</v>
      </c>
      <c r="J7567" s="128" t="s">
        <v>1944</v>
      </c>
      <c r="K7567" s="128"/>
      <c r="L7567" s="143"/>
      <c r="M7567" s="130" t="s">
        <v>3669</v>
      </c>
      <c r="N7567" s="144">
        <v>3</v>
      </c>
      <c r="O7567" s="128" t="s">
        <v>15889</v>
      </c>
      <c r="P7567" s="128"/>
      <c r="Q7567" s="128" t="s">
        <v>17527</v>
      </c>
      <c r="R7567" s="145"/>
      <c r="S7567" s="128"/>
      <c r="T7567" s="128" t="s">
        <v>20546</v>
      </c>
      <c r="U7567" s="128" t="s">
        <v>41289</v>
      </c>
      <c r="V7567" s="145">
        <v>8</v>
      </c>
      <c r="W7567" s="130"/>
      <c r="X7567" s="113"/>
    </row>
    <row r="7568" spans="1:24" ht="12.95" customHeight="1" x14ac:dyDescent="0.2">
      <c r="A7568" s="172">
        <v>32021</v>
      </c>
      <c r="B7568" s="115" t="s">
        <v>5013</v>
      </c>
      <c r="C7568" s="164" t="s">
        <v>3692</v>
      </c>
      <c r="D7568" s="111" t="s">
        <v>3057</v>
      </c>
      <c r="E7568" s="115" t="s">
        <v>9853</v>
      </c>
      <c r="F7568" s="104" t="s">
        <v>14834</v>
      </c>
      <c r="G7568" s="105">
        <v>16229</v>
      </c>
      <c r="H7568" s="102" t="s">
        <v>10191</v>
      </c>
      <c r="I7568" s="102" t="s">
        <v>11819</v>
      </c>
      <c r="J7568" s="102" t="s">
        <v>19451</v>
      </c>
      <c r="K7568" s="102"/>
      <c r="L7568" s="111" t="s">
        <v>10808</v>
      </c>
      <c r="M7568" s="102">
        <v>1</v>
      </c>
      <c r="N7568" s="112">
        <v>12</v>
      </c>
      <c r="O7568" s="102" t="s">
        <v>12252</v>
      </c>
      <c r="P7568" s="102"/>
      <c r="Q7568" s="102" t="s">
        <v>18007</v>
      </c>
      <c r="R7568" s="102"/>
      <c r="S7568" s="102"/>
      <c r="T7568" s="102" t="s">
        <v>20547</v>
      </c>
      <c r="U7568" s="102" t="s">
        <v>28647</v>
      </c>
      <c r="V7568" s="102">
        <v>8</v>
      </c>
      <c r="W7568" s="102"/>
      <c r="X7568" s="113"/>
    </row>
    <row r="7569" spans="1:24" ht="12.95" customHeight="1" x14ac:dyDescent="0.2">
      <c r="A7569" s="172">
        <v>32021</v>
      </c>
      <c r="B7569" s="115" t="s">
        <v>5013</v>
      </c>
      <c r="C7569" s="102" t="s">
        <v>3692</v>
      </c>
      <c r="D7569" s="102" t="s">
        <v>13948</v>
      </c>
      <c r="E7569" s="115" t="s">
        <v>3058</v>
      </c>
      <c r="F7569" s="104" t="s">
        <v>14834</v>
      </c>
      <c r="G7569" s="105">
        <v>15643</v>
      </c>
      <c r="H7569" s="102" t="s">
        <v>11819</v>
      </c>
      <c r="I7569" s="102" t="s">
        <v>10103</v>
      </c>
      <c r="J7569" s="102" t="s">
        <v>9568</v>
      </c>
      <c r="K7569" s="102"/>
      <c r="L7569" s="111"/>
      <c r="M7569" s="107">
        <v>1</v>
      </c>
      <c r="N7569" s="108" t="s">
        <v>32945</v>
      </c>
      <c r="O7569" s="107" t="s">
        <v>20529</v>
      </c>
      <c r="P7569" s="107" t="s">
        <v>20529</v>
      </c>
      <c r="Q7569" s="107" t="s">
        <v>20529</v>
      </c>
      <c r="R7569" s="107"/>
      <c r="S7569" s="107" t="s">
        <v>8315</v>
      </c>
      <c r="T7569" s="107" t="s">
        <v>7789</v>
      </c>
      <c r="U7569" s="107" t="s">
        <v>28648</v>
      </c>
      <c r="V7569" s="109">
        <v>5</v>
      </c>
      <c r="W7569" s="107"/>
      <c r="X7569" s="113"/>
    </row>
    <row r="7570" spans="1:24" ht="12.95" customHeight="1" x14ac:dyDescent="0.2">
      <c r="A7570" s="172">
        <v>32021</v>
      </c>
      <c r="B7570" s="115" t="s">
        <v>5013</v>
      </c>
      <c r="C7570" s="102" t="s">
        <v>3692</v>
      </c>
      <c r="D7570" s="111" t="s">
        <v>8611</v>
      </c>
      <c r="E7570" s="115" t="s">
        <v>3059</v>
      </c>
      <c r="F7570" s="104" t="s">
        <v>14834</v>
      </c>
      <c r="G7570" s="105">
        <v>16173</v>
      </c>
      <c r="H7570" s="102" t="s">
        <v>10103</v>
      </c>
      <c r="I7570" s="102" t="s">
        <v>4890</v>
      </c>
      <c r="J7570" s="102" t="s">
        <v>19452</v>
      </c>
      <c r="K7570" s="102"/>
      <c r="L7570" s="111" t="s">
        <v>13071</v>
      </c>
      <c r="M7570" s="102">
        <v>3</v>
      </c>
      <c r="N7570" s="112" t="s">
        <v>19453</v>
      </c>
      <c r="O7570" s="102" t="s">
        <v>10189</v>
      </c>
      <c r="P7570" s="102" t="s">
        <v>15922</v>
      </c>
      <c r="Q7570" s="102" t="s">
        <v>19454</v>
      </c>
      <c r="R7570" s="102"/>
      <c r="S7570" s="102" t="s">
        <v>11080</v>
      </c>
      <c r="T7570" s="102" t="s">
        <v>7789</v>
      </c>
      <c r="U7570" s="102" t="s">
        <v>12451</v>
      </c>
      <c r="V7570" s="102">
        <v>9</v>
      </c>
      <c r="W7570" s="102"/>
      <c r="X7570" s="113"/>
    </row>
    <row r="7571" spans="1:24" ht="12.95" customHeight="1" x14ac:dyDescent="0.2">
      <c r="A7571" s="172">
        <v>32021</v>
      </c>
      <c r="B7571" s="115" t="s">
        <v>5013</v>
      </c>
      <c r="C7571" s="102" t="s">
        <v>3692</v>
      </c>
      <c r="D7571" s="111" t="s">
        <v>11513</v>
      </c>
      <c r="E7571" s="115" t="s">
        <v>4749</v>
      </c>
      <c r="F7571" s="114" t="s">
        <v>6406</v>
      </c>
      <c r="G7571" s="105">
        <v>16557</v>
      </c>
      <c r="H7571" s="102" t="s">
        <v>4890</v>
      </c>
      <c r="I7571" s="102" t="s">
        <v>10103</v>
      </c>
      <c r="J7571" s="102" t="s">
        <v>7665</v>
      </c>
      <c r="K7571" s="233"/>
      <c r="L7571" s="111" t="s">
        <v>18702</v>
      </c>
      <c r="M7571" s="102">
        <v>2</v>
      </c>
      <c r="N7571" s="112" t="s">
        <v>15869</v>
      </c>
      <c r="O7571" s="102" t="s">
        <v>18151</v>
      </c>
      <c r="P7571" s="102" t="s">
        <v>16686</v>
      </c>
      <c r="Q7571" s="102" t="s">
        <v>19455</v>
      </c>
      <c r="R7571" s="102"/>
      <c r="S7571" s="102" t="s">
        <v>8315</v>
      </c>
      <c r="T7571" s="102" t="s">
        <v>7789</v>
      </c>
      <c r="U7571" s="102" t="s">
        <v>28649</v>
      </c>
      <c r="V7571" s="102">
        <v>8</v>
      </c>
      <c r="W7571" s="102"/>
      <c r="X7571" s="113"/>
    </row>
    <row r="7572" spans="1:24" ht="12.95" customHeight="1" x14ac:dyDescent="0.2">
      <c r="A7572" s="172">
        <v>32021</v>
      </c>
      <c r="B7572" s="115" t="s">
        <v>5013</v>
      </c>
      <c r="C7572" s="102" t="s">
        <v>3692</v>
      </c>
      <c r="D7572" s="143" t="s">
        <v>7123</v>
      </c>
      <c r="E7572" s="115" t="s">
        <v>2525</v>
      </c>
      <c r="F7572" s="141" t="s">
        <v>14834</v>
      </c>
      <c r="G7572" s="142">
        <v>16174</v>
      </c>
      <c r="H7572" s="128" t="s">
        <v>10103</v>
      </c>
      <c r="I7572" s="128" t="s">
        <v>11819</v>
      </c>
      <c r="J7572" s="128" t="s">
        <v>28683</v>
      </c>
      <c r="K7572" s="301"/>
      <c r="L7572" s="143"/>
      <c r="M7572" s="128">
        <v>0.5</v>
      </c>
      <c r="N7572" s="200">
        <v>2</v>
      </c>
      <c r="O7572" s="128"/>
      <c r="P7572" s="128"/>
      <c r="Q7572" s="128" t="s">
        <v>15927</v>
      </c>
      <c r="R7572" s="128"/>
      <c r="S7572" s="128"/>
      <c r="T7572" s="128" t="s">
        <v>7789</v>
      </c>
      <c r="U7572" s="128" t="s">
        <v>17598</v>
      </c>
      <c r="V7572" s="128">
        <v>6</v>
      </c>
      <c r="W7572" s="128"/>
      <c r="X7572" s="113"/>
    </row>
    <row r="7573" spans="1:24" ht="12.95" customHeight="1" x14ac:dyDescent="0.2">
      <c r="A7573" s="162">
        <v>32174</v>
      </c>
      <c r="B7573" s="102" t="s">
        <v>5013</v>
      </c>
      <c r="C7573" s="164" t="s">
        <v>7077</v>
      </c>
      <c r="D7573" s="111" t="s">
        <v>10077</v>
      </c>
      <c r="E7573" s="102" t="s">
        <v>9181</v>
      </c>
      <c r="F7573" s="104" t="s">
        <v>14834</v>
      </c>
      <c r="G7573" s="105">
        <v>15259</v>
      </c>
      <c r="H7573" s="102" t="s">
        <v>10103</v>
      </c>
      <c r="I7573" s="102" t="s">
        <v>11819</v>
      </c>
      <c r="J7573" s="102" t="s">
        <v>15377</v>
      </c>
      <c r="K7573" s="102"/>
      <c r="L7573" s="111"/>
      <c r="M7573" s="109">
        <v>2</v>
      </c>
      <c r="N7573" s="112" t="s">
        <v>18703</v>
      </c>
      <c r="O7573" s="102" t="s">
        <v>28684</v>
      </c>
      <c r="P7573" s="102" t="s">
        <v>12252</v>
      </c>
      <c r="Q7573" s="102" t="s">
        <v>27043</v>
      </c>
      <c r="R7573" s="109"/>
      <c r="S7573" s="102"/>
      <c r="T7573" s="102" t="s">
        <v>7789</v>
      </c>
      <c r="U7573" s="102" t="s">
        <v>6426</v>
      </c>
      <c r="V7573" s="109">
        <v>9</v>
      </c>
      <c r="W7573" s="107"/>
      <c r="X7573" s="113"/>
    </row>
    <row r="7574" spans="1:24" ht="12.95" customHeight="1" x14ac:dyDescent="0.2">
      <c r="A7574" s="172">
        <v>32387</v>
      </c>
      <c r="B7574" s="115" t="s">
        <v>5013</v>
      </c>
      <c r="C7574" s="164" t="s">
        <v>10801</v>
      </c>
      <c r="D7574" s="111" t="s">
        <v>8702</v>
      </c>
      <c r="E7574" s="115" t="s">
        <v>8701</v>
      </c>
      <c r="F7574" s="104" t="s">
        <v>14834</v>
      </c>
      <c r="G7574" s="105">
        <v>15215</v>
      </c>
      <c r="H7574" s="102" t="s">
        <v>11819</v>
      </c>
      <c r="I7574" s="102" t="s">
        <v>10103</v>
      </c>
      <c r="J7574" s="102" t="s">
        <v>19456</v>
      </c>
      <c r="K7574" s="102"/>
      <c r="L7574" s="111" t="s">
        <v>9716</v>
      </c>
      <c r="M7574" s="102">
        <v>3</v>
      </c>
      <c r="N7574" s="112" t="s">
        <v>19457</v>
      </c>
      <c r="O7574" s="102"/>
      <c r="P7574" s="102" t="s">
        <v>3620</v>
      </c>
      <c r="Q7574" s="102" t="s">
        <v>19458</v>
      </c>
      <c r="R7574" s="102"/>
      <c r="S7574" s="102"/>
      <c r="T7574" s="102" t="s">
        <v>7789</v>
      </c>
      <c r="U7574" s="102" t="s">
        <v>10832</v>
      </c>
      <c r="V7574" s="102">
        <v>8</v>
      </c>
      <c r="W7574" s="102"/>
      <c r="X7574" s="302"/>
    </row>
    <row r="7575" spans="1:24" ht="12.95" customHeight="1" x14ac:dyDescent="0.2">
      <c r="A7575" s="172">
        <v>32387</v>
      </c>
      <c r="B7575" s="115" t="s">
        <v>5013</v>
      </c>
      <c r="C7575" s="102" t="s">
        <v>10801</v>
      </c>
      <c r="D7575" s="111" t="s">
        <v>11514</v>
      </c>
      <c r="E7575" s="115" t="s">
        <v>6537</v>
      </c>
      <c r="F7575" s="104" t="s">
        <v>14834</v>
      </c>
      <c r="G7575" s="105">
        <v>15316</v>
      </c>
      <c r="H7575" s="102" t="s">
        <v>11819</v>
      </c>
      <c r="I7575" s="102" t="s">
        <v>10103</v>
      </c>
      <c r="J7575" s="102" t="s">
        <v>19227</v>
      </c>
      <c r="K7575" s="102"/>
      <c r="L7575" s="111" t="s">
        <v>9717</v>
      </c>
      <c r="M7575" s="102">
        <v>2</v>
      </c>
      <c r="N7575" s="112" t="s">
        <v>16077</v>
      </c>
      <c r="O7575" s="102" t="s">
        <v>5985</v>
      </c>
      <c r="P7575" s="102" t="s">
        <v>13301</v>
      </c>
      <c r="Q7575" s="102" t="s">
        <v>19228</v>
      </c>
      <c r="R7575" s="102"/>
      <c r="S7575" s="102"/>
      <c r="T7575" s="102" t="s">
        <v>7789</v>
      </c>
      <c r="U7575" s="102" t="s">
        <v>28650</v>
      </c>
      <c r="V7575" s="102">
        <v>8</v>
      </c>
      <c r="W7575" s="102"/>
      <c r="X7575" s="113"/>
    </row>
    <row r="7576" spans="1:24" ht="12.95" customHeight="1" x14ac:dyDescent="0.2">
      <c r="A7576" s="172">
        <v>32448</v>
      </c>
      <c r="B7576" s="115" t="s">
        <v>5013</v>
      </c>
      <c r="C7576" s="164" t="s">
        <v>10802</v>
      </c>
      <c r="D7576" s="111" t="s">
        <v>13082</v>
      </c>
      <c r="E7576" s="115" t="s">
        <v>12126</v>
      </c>
      <c r="F7576" s="104" t="s">
        <v>14834</v>
      </c>
      <c r="G7576" s="105">
        <v>15165</v>
      </c>
      <c r="H7576" s="102" t="s">
        <v>10103</v>
      </c>
      <c r="I7576" s="102" t="s">
        <v>11819</v>
      </c>
      <c r="J7576" s="102" t="s">
        <v>19459</v>
      </c>
      <c r="K7576" s="102"/>
      <c r="L7576" s="111" t="s">
        <v>1767</v>
      </c>
      <c r="M7576" s="102">
        <v>2</v>
      </c>
      <c r="N7576" s="112" t="s">
        <v>16402</v>
      </c>
      <c r="O7576" s="102" t="s">
        <v>15928</v>
      </c>
      <c r="P7576" s="102" t="s">
        <v>3620</v>
      </c>
      <c r="Q7576" s="102" t="s">
        <v>19259</v>
      </c>
      <c r="R7576" s="102"/>
      <c r="S7576" s="102"/>
      <c r="T7576" s="102" t="s">
        <v>7789</v>
      </c>
      <c r="U7576" s="102" t="s">
        <v>19460</v>
      </c>
      <c r="V7576" s="102">
        <v>6.5</v>
      </c>
      <c r="W7576" s="102"/>
      <c r="X7576" s="113"/>
    </row>
    <row r="7577" spans="1:24" ht="12.95" customHeight="1" x14ac:dyDescent="0.2">
      <c r="A7577" s="172">
        <v>32540</v>
      </c>
      <c r="B7577" s="115" t="s">
        <v>5013</v>
      </c>
      <c r="C7577" s="164" t="s">
        <v>10803</v>
      </c>
      <c r="D7577" s="111" t="s">
        <v>11515</v>
      </c>
      <c r="E7577" s="115" t="s">
        <v>3713</v>
      </c>
      <c r="F7577" s="104" t="s">
        <v>14834</v>
      </c>
      <c r="G7577" s="105">
        <v>16423</v>
      </c>
      <c r="H7577" s="102" t="s">
        <v>10191</v>
      </c>
      <c r="I7577" s="102" t="s">
        <v>11819</v>
      </c>
      <c r="J7577" s="102" t="s">
        <v>19261</v>
      </c>
      <c r="K7577" s="102"/>
      <c r="L7577" s="111" t="s">
        <v>424</v>
      </c>
      <c r="M7577" s="102">
        <v>2</v>
      </c>
      <c r="N7577" s="112" t="s">
        <v>19461</v>
      </c>
      <c r="O7577" s="102" t="s">
        <v>13555</v>
      </c>
      <c r="P7577" s="102" t="s">
        <v>17478</v>
      </c>
      <c r="Q7577" s="102" t="s">
        <v>19462</v>
      </c>
      <c r="R7577" s="102"/>
      <c r="S7577" s="102" t="s">
        <v>9435</v>
      </c>
      <c r="T7577" s="102" t="s">
        <v>20547</v>
      </c>
      <c r="U7577" s="102"/>
      <c r="V7577" s="102">
        <v>7</v>
      </c>
      <c r="W7577" s="102"/>
      <c r="X7577" s="113"/>
    </row>
    <row r="7578" spans="1:24" ht="12.95" customHeight="1" x14ac:dyDescent="0.2">
      <c r="A7578" s="172">
        <v>32629</v>
      </c>
      <c r="B7578" s="115" t="s">
        <v>5013</v>
      </c>
      <c r="C7578" s="164" t="s">
        <v>10804</v>
      </c>
      <c r="D7578" s="111" t="s">
        <v>10586</v>
      </c>
      <c r="E7578" s="115" t="s">
        <v>3715</v>
      </c>
      <c r="F7578" s="104" t="s">
        <v>14834</v>
      </c>
      <c r="G7578" s="105">
        <v>16230</v>
      </c>
      <c r="H7578" s="102" t="s">
        <v>10191</v>
      </c>
      <c r="I7578" s="102" t="s">
        <v>11819</v>
      </c>
      <c r="J7578" s="102" t="s">
        <v>3436</v>
      </c>
      <c r="K7578" s="102"/>
      <c r="L7578" s="111" t="s">
        <v>8886</v>
      </c>
      <c r="M7578" s="102">
        <v>1</v>
      </c>
      <c r="N7578" s="112">
        <v>17</v>
      </c>
      <c r="O7578" s="102" t="s">
        <v>3620</v>
      </c>
      <c r="P7578" s="102"/>
      <c r="Q7578" s="102" t="s">
        <v>19136</v>
      </c>
      <c r="R7578" s="102"/>
      <c r="S7578" s="102"/>
      <c r="T7578" s="102" t="s">
        <v>20547</v>
      </c>
      <c r="U7578" s="102" t="s">
        <v>28647</v>
      </c>
      <c r="V7578" s="102">
        <v>6.5</v>
      </c>
      <c r="W7578" s="102"/>
      <c r="X7578" s="113"/>
    </row>
    <row r="7579" spans="1:24" ht="12.95" customHeight="1" x14ac:dyDescent="0.2">
      <c r="A7579" s="172">
        <v>32629</v>
      </c>
      <c r="B7579" s="115" t="s">
        <v>5013</v>
      </c>
      <c r="C7579" s="102" t="s">
        <v>10804</v>
      </c>
      <c r="D7579" s="111" t="s">
        <v>11055</v>
      </c>
      <c r="E7579" s="115" t="s">
        <v>5542</v>
      </c>
      <c r="F7579" s="104" t="s">
        <v>14834</v>
      </c>
      <c r="G7579" s="105">
        <v>16431</v>
      </c>
      <c r="H7579" s="102" t="s">
        <v>10191</v>
      </c>
      <c r="I7579" s="102" t="s">
        <v>11819</v>
      </c>
      <c r="J7579" s="102" t="s">
        <v>8135</v>
      </c>
      <c r="K7579" s="102"/>
      <c r="L7579" s="111" t="s">
        <v>425</v>
      </c>
      <c r="M7579" s="102">
        <v>2</v>
      </c>
      <c r="N7579" s="112" t="s">
        <v>17428</v>
      </c>
      <c r="O7579" s="102" t="s">
        <v>162</v>
      </c>
      <c r="P7579" s="102" t="s">
        <v>15922</v>
      </c>
      <c r="Q7579" s="102" t="s">
        <v>19463</v>
      </c>
      <c r="R7579" s="102" t="s">
        <v>7035</v>
      </c>
      <c r="S7579" s="102" t="s">
        <v>8315</v>
      </c>
      <c r="T7579" s="102" t="s">
        <v>20547</v>
      </c>
      <c r="U7579" s="102" t="s">
        <v>16048</v>
      </c>
      <c r="V7579" s="102">
        <v>6.5</v>
      </c>
      <c r="W7579" s="102"/>
      <c r="X7579" s="113"/>
    </row>
    <row r="7580" spans="1:24" ht="12.95" customHeight="1" x14ac:dyDescent="0.2">
      <c r="A7580" s="172">
        <v>32752</v>
      </c>
      <c r="B7580" s="115" t="s">
        <v>5013</v>
      </c>
      <c r="C7580" s="164" t="s">
        <v>7361</v>
      </c>
      <c r="D7580" s="111" t="s">
        <v>10864</v>
      </c>
      <c r="E7580" s="115" t="s">
        <v>8136</v>
      </c>
      <c r="F7580" s="104" t="s">
        <v>14834</v>
      </c>
      <c r="G7580" s="105">
        <v>15962</v>
      </c>
      <c r="H7580" s="102" t="s">
        <v>32946</v>
      </c>
      <c r="I7580" s="102" t="s">
        <v>11819</v>
      </c>
      <c r="J7580" s="102" t="s">
        <v>4701</v>
      </c>
      <c r="K7580" s="102"/>
      <c r="L7580" s="111" t="s">
        <v>1979</v>
      </c>
      <c r="M7580" s="102">
        <v>1</v>
      </c>
      <c r="N7580" s="112">
        <v>21</v>
      </c>
      <c r="O7580" s="102" t="s">
        <v>3620</v>
      </c>
      <c r="P7580" s="102"/>
      <c r="Q7580" s="102" t="s">
        <v>19464</v>
      </c>
      <c r="R7580" s="102"/>
      <c r="S7580" s="102"/>
      <c r="T7580" s="102" t="s">
        <v>21275</v>
      </c>
      <c r="U7580" s="102" t="s">
        <v>1756</v>
      </c>
      <c r="V7580" s="102">
        <v>5</v>
      </c>
      <c r="W7580" s="102"/>
      <c r="X7580" s="113"/>
    </row>
    <row r="7581" spans="1:24" ht="12.95" customHeight="1" x14ac:dyDescent="0.2">
      <c r="A7581" s="172">
        <v>32843</v>
      </c>
      <c r="B7581" s="115" t="s">
        <v>5013</v>
      </c>
      <c r="C7581" s="164" t="s">
        <v>7362</v>
      </c>
      <c r="D7581" s="111" t="s">
        <v>11056</v>
      </c>
      <c r="E7581" s="115" t="s">
        <v>1757</v>
      </c>
      <c r="F7581" s="104" t="s">
        <v>14834</v>
      </c>
      <c r="G7581" s="105">
        <v>15523</v>
      </c>
      <c r="H7581" s="102" t="s">
        <v>13336</v>
      </c>
      <c r="I7581" s="102" t="s">
        <v>11819</v>
      </c>
      <c r="J7581" s="102" t="s">
        <v>19465</v>
      </c>
      <c r="K7581" s="102"/>
      <c r="L7581" s="111" t="s">
        <v>2111</v>
      </c>
      <c r="M7581" s="102">
        <v>2</v>
      </c>
      <c r="N7581" s="112" t="s">
        <v>19466</v>
      </c>
      <c r="O7581" s="102" t="s">
        <v>17595</v>
      </c>
      <c r="P7581" s="102" t="s">
        <v>17581</v>
      </c>
      <c r="Q7581" s="102" t="s">
        <v>19467</v>
      </c>
      <c r="R7581" s="102"/>
      <c r="S7581" s="102"/>
      <c r="T7581" s="102" t="s">
        <v>14962</v>
      </c>
      <c r="U7581" s="102" t="s">
        <v>28636</v>
      </c>
      <c r="V7581" s="102">
        <v>8</v>
      </c>
      <c r="W7581" s="102"/>
      <c r="X7581" s="113"/>
    </row>
    <row r="7582" spans="1:24" ht="12.95" customHeight="1" x14ac:dyDescent="0.2">
      <c r="A7582" s="172">
        <v>32843</v>
      </c>
      <c r="B7582" s="115" t="s">
        <v>5013</v>
      </c>
      <c r="C7582" s="102" t="s">
        <v>7362</v>
      </c>
      <c r="D7582" s="111" t="s">
        <v>2878</v>
      </c>
      <c r="E7582" s="115" t="s">
        <v>6754</v>
      </c>
      <c r="F7582" s="104" t="s">
        <v>14834</v>
      </c>
      <c r="G7582" s="105">
        <v>15414</v>
      </c>
      <c r="H7582" s="102" t="s">
        <v>32947</v>
      </c>
      <c r="I7582" s="102" t="s">
        <v>11819</v>
      </c>
      <c r="J7582" s="102" t="s">
        <v>19468</v>
      </c>
      <c r="K7582" s="102"/>
      <c r="L7582" s="111" t="s">
        <v>7493</v>
      </c>
      <c r="M7582" s="102">
        <v>4</v>
      </c>
      <c r="N7582" s="112" t="s">
        <v>15838</v>
      </c>
      <c r="O7582" s="102" t="s">
        <v>17596</v>
      </c>
      <c r="P7582" s="102" t="s">
        <v>8076</v>
      </c>
      <c r="Q7582" s="102"/>
      <c r="R7582" s="102"/>
      <c r="S7582" s="102"/>
      <c r="T7582" s="102" t="s">
        <v>14962</v>
      </c>
      <c r="U7582" s="102" t="s">
        <v>11610</v>
      </c>
      <c r="V7582" s="102">
        <v>7</v>
      </c>
      <c r="W7582" s="102"/>
      <c r="X7582" s="113"/>
    </row>
    <row r="7583" spans="1:24" ht="12.95" customHeight="1" x14ac:dyDescent="0.2">
      <c r="A7583" s="172">
        <v>32905</v>
      </c>
      <c r="B7583" s="115" t="s">
        <v>5013</v>
      </c>
      <c r="C7583" s="164" t="s">
        <v>7363</v>
      </c>
      <c r="D7583" s="111" t="s">
        <v>13743</v>
      </c>
      <c r="E7583" s="115" t="s">
        <v>1641</v>
      </c>
      <c r="F7583" s="104" t="s">
        <v>14834</v>
      </c>
      <c r="G7583" s="105">
        <v>14710</v>
      </c>
      <c r="H7583" s="102" t="s">
        <v>30736</v>
      </c>
      <c r="I7583" s="102" t="s">
        <v>11819</v>
      </c>
      <c r="J7583" s="102" t="s">
        <v>19509</v>
      </c>
      <c r="K7583" s="102"/>
      <c r="L7583" s="111" t="s">
        <v>6014</v>
      </c>
      <c r="M7583" s="102">
        <v>0.5</v>
      </c>
      <c r="N7583" s="125">
        <v>14</v>
      </c>
      <c r="O7583" s="102"/>
      <c r="P7583" s="102"/>
      <c r="Q7583" s="102" t="s">
        <v>18182</v>
      </c>
      <c r="R7583" s="102"/>
      <c r="S7583" s="102"/>
      <c r="T7583" s="102" t="s">
        <v>20548</v>
      </c>
      <c r="U7583" s="102" t="s">
        <v>5400</v>
      </c>
      <c r="V7583" s="102">
        <v>5.5</v>
      </c>
      <c r="W7583" s="102"/>
      <c r="X7583" s="113"/>
    </row>
    <row r="7584" spans="1:24" ht="12.95" customHeight="1" x14ac:dyDescent="0.2">
      <c r="A7584" s="172">
        <v>32994</v>
      </c>
      <c r="B7584" s="115" t="s">
        <v>5013</v>
      </c>
      <c r="C7584" s="164" t="s">
        <v>28637</v>
      </c>
      <c r="D7584" s="111" t="s">
        <v>7895</v>
      </c>
      <c r="E7584" s="115" t="s">
        <v>1642</v>
      </c>
      <c r="F7584" s="104" t="s">
        <v>14834</v>
      </c>
      <c r="G7584" s="105">
        <v>14754</v>
      </c>
      <c r="H7584" s="102" t="s">
        <v>32948</v>
      </c>
      <c r="I7584" s="102" t="s">
        <v>11819</v>
      </c>
      <c r="J7584" s="102" t="s">
        <v>19469</v>
      </c>
      <c r="K7584" s="102"/>
      <c r="L7584" s="111" t="s">
        <v>9190</v>
      </c>
      <c r="M7584" s="102">
        <v>0.5</v>
      </c>
      <c r="N7584" s="125">
        <v>23</v>
      </c>
      <c r="O7584" s="102"/>
      <c r="P7584" s="102" t="s">
        <v>15941</v>
      </c>
      <c r="Q7584" s="102" t="s">
        <v>16140</v>
      </c>
      <c r="R7584" s="102"/>
      <c r="S7584" s="102"/>
      <c r="T7584" s="102" t="s">
        <v>28757</v>
      </c>
      <c r="U7584" s="102" t="s">
        <v>28651</v>
      </c>
      <c r="V7584" s="102">
        <v>6</v>
      </c>
      <c r="W7584" s="102"/>
      <c r="X7584" s="113"/>
    </row>
    <row r="7585" spans="1:24" ht="12.95" customHeight="1" x14ac:dyDescent="0.2">
      <c r="A7585" s="172">
        <v>33117</v>
      </c>
      <c r="B7585" s="115" t="s">
        <v>5013</v>
      </c>
      <c r="C7585" s="164" t="s">
        <v>897</v>
      </c>
      <c r="D7585" s="111" t="s">
        <v>7896</v>
      </c>
      <c r="E7585" s="102" t="s">
        <v>1643</v>
      </c>
      <c r="F7585" s="114" t="s">
        <v>6406</v>
      </c>
      <c r="G7585" s="105">
        <v>16237</v>
      </c>
      <c r="H7585" s="102" t="s">
        <v>30739</v>
      </c>
      <c r="I7585" s="102" t="s">
        <v>11819</v>
      </c>
      <c r="J7585" s="102" t="s">
        <v>19470</v>
      </c>
      <c r="K7585" s="102"/>
      <c r="L7585" s="111" t="s">
        <v>770</v>
      </c>
      <c r="M7585" s="102">
        <v>2</v>
      </c>
      <c r="N7585" s="112" t="s">
        <v>19471</v>
      </c>
      <c r="O7585" s="102" t="s">
        <v>18206</v>
      </c>
      <c r="P7585" s="102"/>
      <c r="Q7585" s="102" t="s">
        <v>17383</v>
      </c>
      <c r="R7585" s="102"/>
      <c r="S7585" s="102"/>
      <c r="T7585" s="102" t="s">
        <v>20547</v>
      </c>
      <c r="U7585" s="102" t="s">
        <v>28652</v>
      </c>
      <c r="V7585" s="102">
        <v>6</v>
      </c>
      <c r="W7585" s="102"/>
      <c r="X7585" s="113"/>
    </row>
    <row r="7586" spans="1:24" ht="12.95" customHeight="1" x14ac:dyDescent="0.2">
      <c r="A7586" s="115"/>
      <c r="B7586" s="115" t="s">
        <v>5013</v>
      </c>
      <c r="C7586" s="164" t="s">
        <v>6749</v>
      </c>
      <c r="D7586" s="111" t="s">
        <v>5486</v>
      </c>
      <c r="E7586" s="115" t="s">
        <v>336</v>
      </c>
      <c r="F7586" s="104" t="s">
        <v>14834</v>
      </c>
      <c r="G7586" s="105">
        <v>14489</v>
      </c>
      <c r="H7586" s="102" t="s">
        <v>30796</v>
      </c>
      <c r="I7586" s="102" t="s">
        <v>11819</v>
      </c>
      <c r="J7586" s="102" t="s">
        <v>337</v>
      </c>
      <c r="K7586" s="102"/>
      <c r="L7586" s="111" t="s">
        <v>1768</v>
      </c>
      <c r="M7586" s="102">
        <v>1</v>
      </c>
      <c r="N7586" s="125" t="s">
        <v>32949</v>
      </c>
      <c r="O7586" s="102" t="s">
        <v>12721</v>
      </c>
      <c r="P7586" s="102" t="s">
        <v>162</v>
      </c>
      <c r="Q7586" s="102" t="s">
        <v>15832</v>
      </c>
      <c r="R7586" s="102"/>
      <c r="S7586" s="102"/>
      <c r="T7586" s="102" t="s">
        <v>20541</v>
      </c>
      <c r="U7586" s="102" t="s">
        <v>19472</v>
      </c>
      <c r="V7586" s="102">
        <v>7</v>
      </c>
      <c r="W7586" s="102"/>
      <c r="X7586" s="113"/>
    </row>
    <row r="7587" spans="1:24" ht="12.95" customHeight="1" x14ac:dyDescent="0.2">
      <c r="A7587" s="115"/>
      <c r="B7587" s="115" t="s">
        <v>5013</v>
      </c>
      <c r="C7587" s="102" t="s">
        <v>6749</v>
      </c>
      <c r="D7587" s="111" t="s">
        <v>374</v>
      </c>
      <c r="E7587" s="115" t="s">
        <v>5958</v>
      </c>
      <c r="F7587" s="104" t="s">
        <v>14834</v>
      </c>
      <c r="G7587" s="105">
        <v>16427</v>
      </c>
      <c r="H7587" s="102" t="s">
        <v>10191</v>
      </c>
      <c r="I7587" s="102" t="s">
        <v>11819</v>
      </c>
      <c r="J7587" s="102" t="s">
        <v>5959</v>
      </c>
      <c r="K7587" s="102"/>
      <c r="L7587" s="111" t="s">
        <v>426</v>
      </c>
      <c r="M7587" s="102">
        <v>2</v>
      </c>
      <c r="N7587" s="112" t="s">
        <v>17590</v>
      </c>
      <c r="O7587" s="102" t="s">
        <v>12721</v>
      </c>
      <c r="P7587" s="102" t="s">
        <v>162</v>
      </c>
      <c r="Q7587" s="102" t="s">
        <v>19450</v>
      </c>
      <c r="R7587" s="102"/>
      <c r="S7587" s="102" t="s">
        <v>11080</v>
      </c>
      <c r="T7587" s="102" t="s">
        <v>20547</v>
      </c>
      <c r="U7587" s="102" t="s">
        <v>8480</v>
      </c>
      <c r="V7587" s="102">
        <v>6</v>
      </c>
      <c r="W7587" s="102"/>
      <c r="X7587" s="113"/>
    </row>
    <row r="7588" spans="1:24" ht="12.95" customHeight="1" x14ac:dyDescent="0.2">
      <c r="A7588" s="172">
        <v>33270</v>
      </c>
      <c r="B7588" s="115" t="s">
        <v>5013</v>
      </c>
      <c r="C7588" s="164" t="s">
        <v>6750</v>
      </c>
      <c r="D7588" s="111" t="s">
        <v>375</v>
      </c>
      <c r="E7588" s="115" t="s">
        <v>8156</v>
      </c>
      <c r="F7588" s="104" t="s">
        <v>14834</v>
      </c>
      <c r="G7588" s="105">
        <v>15263</v>
      </c>
      <c r="H7588" s="102" t="s">
        <v>10103</v>
      </c>
      <c r="I7588" s="102" t="s">
        <v>11819</v>
      </c>
      <c r="J7588" s="102" t="s">
        <v>6202</v>
      </c>
      <c r="K7588" s="102"/>
      <c r="L7588" s="111" t="s">
        <v>1769</v>
      </c>
      <c r="M7588" s="102">
        <v>2</v>
      </c>
      <c r="N7588" s="125" t="s">
        <v>32181</v>
      </c>
      <c r="O7588" s="102" t="s">
        <v>65</v>
      </c>
      <c r="P7588" s="102" t="s">
        <v>13555</v>
      </c>
      <c r="Q7588" s="102" t="s">
        <v>19473</v>
      </c>
      <c r="R7588" s="102"/>
      <c r="S7588" s="102"/>
      <c r="T7588" s="102" t="s">
        <v>7789</v>
      </c>
      <c r="U7588" s="102" t="s">
        <v>28654</v>
      </c>
      <c r="V7588" s="102">
        <v>8</v>
      </c>
      <c r="W7588" s="102"/>
      <c r="X7588" s="113"/>
    </row>
    <row r="7589" spans="1:24" ht="12.95" customHeight="1" x14ac:dyDescent="0.2">
      <c r="A7589" s="172">
        <v>33390</v>
      </c>
      <c r="B7589" s="115" t="s">
        <v>5013</v>
      </c>
      <c r="C7589" s="164" t="s">
        <v>14085</v>
      </c>
      <c r="D7589" s="102" t="s">
        <v>6517</v>
      </c>
      <c r="E7589" s="115" t="s">
        <v>8157</v>
      </c>
      <c r="F7589" s="104" t="s">
        <v>14834</v>
      </c>
      <c r="G7589" s="105">
        <v>14741</v>
      </c>
      <c r="H7589" s="102" t="s">
        <v>32950</v>
      </c>
      <c r="I7589" s="102" t="s">
        <v>11819</v>
      </c>
      <c r="J7589" s="102" t="s">
        <v>7110</v>
      </c>
      <c r="K7589" s="102"/>
      <c r="L7589" s="111"/>
      <c r="M7589" s="107">
        <v>1</v>
      </c>
      <c r="N7589" s="108" t="s">
        <v>32821</v>
      </c>
      <c r="O7589" s="102" t="s">
        <v>3620</v>
      </c>
      <c r="P7589" s="102" t="s">
        <v>8076</v>
      </c>
      <c r="Q7589" s="102" t="s">
        <v>19474</v>
      </c>
      <c r="R7589" s="102"/>
      <c r="S7589" s="102"/>
      <c r="T7589" s="102" t="s">
        <v>28757</v>
      </c>
      <c r="U7589" s="102" t="s">
        <v>1756</v>
      </c>
      <c r="V7589" s="109">
        <v>7</v>
      </c>
      <c r="W7589" s="107"/>
      <c r="X7589" s="113"/>
    </row>
    <row r="7590" spans="1:24" ht="12.95" customHeight="1" x14ac:dyDescent="0.2">
      <c r="A7590" s="172">
        <v>33390</v>
      </c>
      <c r="B7590" s="115" t="s">
        <v>5013</v>
      </c>
      <c r="C7590" s="102" t="s">
        <v>14085</v>
      </c>
      <c r="D7590" s="111" t="s">
        <v>13097</v>
      </c>
      <c r="E7590" s="115" t="s">
        <v>6862</v>
      </c>
      <c r="F7590" s="104" t="s">
        <v>14834</v>
      </c>
      <c r="G7590" s="105" t="s">
        <v>19475</v>
      </c>
      <c r="H7590" s="102" t="s">
        <v>11819</v>
      </c>
      <c r="I7590" s="102" t="s">
        <v>13336</v>
      </c>
      <c r="J7590" s="102" t="s">
        <v>5783</v>
      </c>
      <c r="K7590" s="102"/>
      <c r="L7590" s="111" t="s">
        <v>9945</v>
      </c>
      <c r="M7590" s="102">
        <v>2</v>
      </c>
      <c r="N7590" s="112" t="s">
        <v>15973</v>
      </c>
      <c r="O7590" s="102" t="s">
        <v>12252</v>
      </c>
      <c r="P7590" s="102"/>
      <c r="Q7590" s="102" t="s">
        <v>16762</v>
      </c>
      <c r="R7590" s="102"/>
      <c r="S7590" s="102"/>
      <c r="T7590" s="102" t="s">
        <v>21275</v>
      </c>
      <c r="U7590" s="102" t="s">
        <v>28653</v>
      </c>
      <c r="V7590" s="102">
        <v>6</v>
      </c>
      <c r="W7590" s="102"/>
      <c r="X7590" s="113"/>
    </row>
    <row r="7591" spans="1:24" ht="12.95" customHeight="1" x14ac:dyDescent="0.2">
      <c r="A7591" s="172">
        <v>33390</v>
      </c>
      <c r="B7591" s="115" t="s">
        <v>5013</v>
      </c>
      <c r="C7591" s="102" t="s">
        <v>14085</v>
      </c>
      <c r="D7591" s="111" t="s">
        <v>378</v>
      </c>
      <c r="E7591" s="115" t="s">
        <v>4660</v>
      </c>
      <c r="F7591" s="148" t="s">
        <v>10085</v>
      </c>
      <c r="G7591" s="105">
        <v>15643</v>
      </c>
      <c r="H7591" s="102" t="s">
        <v>11819</v>
      </c>
      <c r="I7591" s="102" t="s">
        <v>10103</v>
      </c>
      <c r="J7591" s="102" t="s">
        <v>19161</v>
      </c>
      <c r="K7591" s="102"/>
      <c r="L7591" s="111" t="s">
        <v>9948</v>
      </c>
      <c r="M7591" s="102">
        <v>1</v>
      </c>
      <c r="N7591" s="125" t="s">
        <v>19156</v>
      </c>
      <c r="O7591" s="102" t="s">
        <v>20529</v>
      </c>
      <c r="P7591" s="102" t="s">
        <v>28685</v>
      </c>
      <c r="Q7591" s="102" t="s">
        <v>20529</v>
      </c>
      <c r="R7591" s="102"/>
      <c r="S7591" s="102"/>
      <c r="T7591" s="102" t="s">
        <v>7789</v>
      </c>
      <c r="U7591" s="102" t="s">
        <v>19476</v>
      </c>
      <c r="V7591" s="131" t="s">
        <v>20529</v>
      </c>
      <c r="W7591" s="102"/>
      <c r="X7591" s="113"/>
    </row>
    <row r="7592" spans="1:24" ht="12.95" customHeight="1" x14ac:dyDescent="0.2">
      <c r="A7592" s="172">
        <v>33482</v>
      </c>
      <c r="B7592" s="115" t="s">
        <v>5013</v>
      </c>
      <c r="C7592" s="164" t="s">
        <v>4197</v>
      </c>
      <c r="D7592" s="111" t="s">
        <v>13098</v>
      </c>
      <c r="E7592" s="115" t="s">
        <v>3738</v>
      </c>
      <c r="F7592" s="104" t="s">
        <v>14834</v>
      </c>
      <c r="G7592" s="105">
        <v>14497</v>
      </c>
      <c r="H7592" s="102" t="s">
        <v>30796</v>
      </c>
      <c r="I7592" s="102" t="s">
        <v>11819</v>
      </c>
      <c r="J7592" s="102" t="s">
        <v>19477</v>
      </c>
      <c r="K7592" s="102"/>
      <c r="L7592" s="111" t="s">
        <v>3485</v>
      </c>
      <c r="M7592" s="102">
        <v>1</v>
      </c>
      <c r="N7592" s="112">
        <v>18</v>
      </c>
      <c r="O7592" s="102"/>
      <c r="P7592" s="102"/>
      <c r="Q7592" s="102" t="s">
        <v>19478</v>
      </c>
      <c r="R7592" s="102"/>
      <c r="S7592" s="102" t="s">
        <v>9435</v>
      </c>
      <c r="T7592" s="102" t="s">
        <v>20541</v>
      </c>
      <c r="U7592" s="102"/>
      <c r="V7592" s="102">
        <v>5.5</v>
      </c>
      <c r="W7592" s="102"/>
      <c r="X7592" s="113"/>
    </row>
    <row r="7593" spans="1:24" ht="12.95" customHeight="1" x14ac:dyDescent="0.2">
      <c r="A7593" s="172">
        <v>33482</v>
      </c>
      <c r="B7593" s="115" t="s">
        <v>5013</v>
      </c>
      <c r="C7593" s="102" t="s">
        <v>4197</v>
      </c>
      <c r="D7593" s="111" t="s">
        <v>13099</v>
      </c>
      <c r="E7593" s="115" t="s">
        <v>1926</v>
      </c>
      <c r="F7593" s="104" t="s">
        <v>14834</v>
      </c>
      <c r="G7593" s="105">
        <v>16308</v>
      </c>
      <c r="H7593" s="102" t="s">
        <v>11819</v>
      </c>
      <c r="I7593" s="102" t="s">
        <v>30841</v>
      </c>
      <c r="J7593" s="102" t="s">
        <v>14910</v>
      </c>
      <c r="K7593" s="102"/>
      <c r="L7593" s="111" t="s">
        <v>7494</v>
      </c>
      <c r="M7593" s="102">
        <v>0.5</v>
      </c>
      <c r="N7593" s="125">
        <v>1</v>
      </c>
      <c r="O7593" s="102"/>
      <c r="P7593" s="102"/>
      <c r="Q7593" s="102" t="s">
        <v>19479</v>
      </c>
      <c r="R7593" s="102"/>
      <c r="S7593" s="102"/>
      <c r="T7593" s="102" t="s">
        <v>7789</v>
      </c>
      <c r="U7593" s="102"/>
      <c r="V7593" s="102">
        <v>4</v>
      </c>
      <c r="W7593" s="102"/>
      <c r="X7593" s="113"/>
    </row>
    <row r="7594" spans="1:24" ht="12.95" customHeight="1" x14ac:dyDescent="0.2">
      <c r="A7594" s="172">
        <v>33573</v>
      </c>
      <c r="B7594" s="115" t="s">
        <v>5013</v>
      </c>
      <c r="C7594" s="164" t="s">
        <v>4198</v>
      </c>
      <c r="D7594" s="111" t="s">
        <v>2620</v>
      </c>
      <c r="E7594" s="115" t="s">
        <v>2872</v>
      </c>
      <c r="F7594" s="104" t="s">
        <v>14834</v>
      </c>
      <c r="G7594" s="105">
        <v>15898</v>
      </c>
      <c r="H7594" s="102" t="s">
        <v>7198</v>
      </c>
      <c r="I7594" s="102" t="s">
        <v>10191</v>
      </c>
      <c r="J7594" s="102" t="s">
        <v>19480</v>
      </c>
      <c r="K7594" s="102"/>
      <c r="L7594" s="111" t="s">
        <v>9948</v>
      </c>
      <c r="M7594" s="102">
        <v>3</v>
      </c>
      <c r="N7594" s="112" t="s">
        <v>19481</v>
      </c>
      <c r="O7594" s="102" t="s">
        <v>17514</v>
      </c>
      <c r="P7594" s="102" t="s">
        <v>162</v>
      </c>
      <c r="Q7594" s="102" t="s">
        <v>16753</v>
      </c>
      <c r="R7594" s="102"/>
      <c r="S7594" s="102" t="s">
        <v>8315</v>
      </c>
      <c r="T7594" s="102" t="s">
        <v>21275</v>
      </c>
      <c r="U7594" s="102" t="s">
        <v>28655</v>
      </c>
      <c r="V7594" s="102">
        <v>6</v>
      </c>
      <c r="W7594" s="102"/>
      <c r="X7594" s="113"/>
    </row>
    <row r="7595" spans="1:24" ht="12.95" customHeight="1" x14ac:dyDescent="0.2">
      <c r="A7595" s="172">
        <v>33573</v>
      </c>
      <c r="B7595" s="115" t="s">
        <v>5013</v>
      </c>
      <c r="C7595" s="102" t="s">
        <v>4198</v>
      </c>
      <c r="D7595" s="111" t="s">
        <v>10124</v>
      </c>
      <c r="E7595" s="115" t="s">
        <v>9080</v>
      </c>
      <c r="F7595" s="104" t="s">
        <v>14834</v>
      </c>
      <c r="G7595" s="105">
        <v>16467</v>
      </c>
      <c r="H7595" s="102" t="s">
        <v>11819</v>
      </c>
      <c r="I7595" s="102" t="s">
        <v>32947</v>
      </c>
      <c r="J7595" s="102" t="s">
        <v>19482</v>
      </c>
      <c r="K7595" s="233"/>
      <c r="L7595" s="111" t="s">
        <v>18000</v>
      </c>
      <c r="M7595" s="102">
        <v>2</v>
      </c>
      <c r="N7595" s="112" t="s">
        <v>17520</v>
      </c>
      <c r="O7595" s="102" t="s">
        <v>3620</v>
      </c>
      <c r="P7595" s="102"/>
      <c r="Q7595" s="102" t="s">
        <v>15976</v>
      </c>
      <c r="R7595" s="102"/>
      <c r="S7595" s="102"/>
      <c r="T7595" s="102" t="s">
        <v>28638</v>
      </c>
      <c r="U7595" s="102" t="s">
        <v>17831</v>
      </c>
      <c r="V7595" s="102">
        <v>8</v>
      </c>
      <c r="W7595" s="102"/>
      <c r="X7595" s="113"/>
    </row>
    <row r="7596" spans="1:24" ht="12.95" customHeight="1" x14ac:dyDescent="0.2">
      <c r="A7596" s="172">
        <v>33635</v>
      </c>
      <c r="B7596" s="115" t="s">
        <v>5013</v>
      </c>
      <c r="C7596" s="164" t="s">
        <v>5692</v>
      </c>
      <c r="D7596" s="111" t="s">
        <v>11112</v>
      </c>
      <c r="E7596" s="115" t="s">
        <v>10053</v>
      </c>
      <c r="F7596" s="104" t="s">
        <v>14834</v>
      </c>
      <c r="G7596" s="105">
        <v>14961</v>
      </c>
      <c r="H7596" s="102" t="s">
        <v>7198</v>
      </c>
      <c r="I7596" s="102" t="s">
        <v>13336</v>
      </c>
      <c r="J7596" s="102" t="s">
        <v>19483</v>
      </c>
      <c r="K7596" s="102"/>
      <c r="L7596" s="111" t="s">
        <v>7495</v>
      </c>
      <c r="M7596" s="102">
        <v>2</v>
      </c>
      <c r="N7596" s="112" t="s">
        <v>17225</v>
      </c>
      <c r="O7596" s="102" t="s">
        <v>12252</v>
      </c>
      <c r="P7596" s="102" t="s">
        <v>17478</v>
      </c>
      <c r="Q7596" s="102" t="s">
        <v>19484</v>
      </c>
      <c r="R7596" s="102"/>
      <c r="S7596" s="102" t="s">
        <v>8315</v>
      </c>
      <c r="T7596" s="102" t="s">
        <v>20538</v>
      </c>
      <c r="U7596" s="102"/>
      <c r="V7596" s="102">
        <v>7</v>
      </c>
      <c r="W7596" s="102"/>
      <c r="X7596" s="113"/>
    </row>
    <row r="7597" spans="1:24" ht="12.95" customHeight="1" x14ac:dyDescent="0.2">
      <c r="A7597" s="172">
        <v>33635</v>
      </c>
      <c r="B7597" s="115" t="s">
        <v>5013</v>
      </c>
      <c r="C7597" s="102" t="s">
        <v>5692</v>
      </c>
      <c r="D7597" s="111" t="s">
        <v>10125</v>
      </c>
      <c r="E7597" s="115" t="s">
        <v>3167</v>
      </c>
      <c r="F7597" s="104" t="s">
        <v>14834</v>
      </c>
      <c r="G7597" s="105">
        <v>14778</v>
      </c>
      <c r="H7597" s="102" t="s">
        <v>7198</v>
      </c>
      <c r="I7597" s="102" t="s">
        <v>13336</v>
      </c>
      <c r="J7597" s="102" t="s">
        <v>6026</v>
      </c>
      <c r="K7597" s="102"/>
      <c r="L7597" s="111" t="s">
        <v>7632</v>
      </c>
      <c r="M7597" s="102">
        <v>2</v>
      </c>
      <c r="N7597" s="112" t="s">
        <v>16603</v>
      </c>
      <c r="O7597" s="102" t="s">
        <v>19464</v>
      </c>
      <c r="P7597" s="102" t="s">
        <v>9125</v>
      </c>
      <c r="Q7597" s="102"/>
      <c r="R7597" s="102"/>
      <c r="S7597" s="102"/>
      <c r="T7597" s="102" t="s">
        <v>14962</v>
      </c>
      <c r="U7597" s="102" t="s">
        <v>28656</v>
      </c>
      <c r="V7597" s="102">
        <v>6</v>
      </c>
      <c r="W7597" s="102"/>
      <c r="X7597" s="113"/>
    </row>
    <row r="7598" spans="1:24" ht="12.95" customHeight="1" x14ac:dyDescent="0.2">
      <c r="A7598" s="172">
        <v>33725</v>
      </c>
      <c r="B7598" s="115" t="s">
        <v>5013</v>
      </c>
      <c r="C7598" s="164" t="s">
        <v>5693</v>
      </c>
      <c r="D7598" s="111" t="s">
        <v>12273</v>
      </c>
      <c r="E7598" s="115" t="s">
        <v>12449</v>
      </c>
      <c r="F7598" s="104" t="s">
        <v>14834</v>
      </c>
      <c r="G7598" s="105">
        <v>15166</v>
      </c>
      <c r="H7598" s="102" t="s">
        <v>10103</v>
      </c>
      <c r="I7598" s="102" t="s">
        <v>11819</v>
      </c>
      <c r="J7598" s="102" t="s">
        <v>19485</v>
      </c>
      <c r="K7598" s="102"/>
      <c r="L7598" s="111" t="s">
        <v>10958</v>
      </c>
      <c r="M7598" s="102">
        <v>2</v>
      </c>
      <c r="N7598" s="112" t="s">
        <v>17156</v>
      </c>
      <c r="O7598" s="102" t="s">
        <v>16982</v>
      </c>
      <c r="P7598" s="102" t="s">
        <v>162</v>
      </c>
      <c r="Q7598" s="102" t="s">
        <v>19486</v>
      </c>
      <c r="R7598" s="102"/>
      <c r="S7598" s="102"/>
      <c r="T7598" s="102" t="s">
        <v>7789</v>
      </c>
      <c r="U7598" s="102" t="s">
        <v>28657</v>
      </c>
      <c r="V7598" s="102">
        <v>9</v>
      </c>
      <c r="W7598" s="102"/>
      <c r="X7598" s="113"/>
    </row>
    <row r="7599" spans="1:24" ht="12.95" customHeight="1" x14ac:dyDescent="0.2">
      <c r="A7599" s="172">
        <v>33725</v>
      </c>
      <c r="B7599" s="115" t="s">
        <v>5013</v>
      </c>
      <c r="C7599" s="102" t="s">
        <v>5693</v>
      </c>
      <c r="D7599" s="111" t="s">
        <v>12274</v>
      </c>
      <c r="E7599" s="115" t="s">
        <v>2089</v>
      </c>
      <c r="F7599" s="104" t="s">
        <v>14834</v>
      </c>
      <c r="G7599" s="105">
        <v>16334</v>
      </c>
      <c r="H7599" s="102" t="s">
        <v>10191</v>
      </c>
      <c r="I7599" s="102" t="s">
        <v>11819</v>
      </c>
      <c r="J7599" s="102" t="s">
        <v>19487</v>
      </c>
      <c r="K7599" s="102"/>
      <c r="L7599" s="111" t="s">
        <v>9691</v>
      </c>
      <c r="M7599" s="102">
        <v>2</v>
      </c>
      <c r="N7599" s="112" t="s">
        <v>19488</v>
      </c>
      <c r="O7599" s="102" t="s">
        <v>16982</v>
      </c>
      <c r="P7599" s="102"/>
      <c r="Q7599" s="102" t="s">
        <v>19489</v>
      </c>
      <c r="R7599" s="102"/>
      <c r="S7599" s="102" t="s">
        <v>8315</v>
      </c>
      <c r="T7599" s="102" t="s">
        <v>20547</v>
      </c>
      <c r="U7599" s="102"/>
      <c r="V7599" s="102">
        <v>8</v>
      </c>
      <c r="W7599" s="102"/>
      <c r="X7599" s="113"/>
    </row>
    <row r="7600" spans="1:24" ht="12.95" customHeight="1" x14ac:dyDescent="0.2">
      <c r="A7600" s="115"/>
      <c r="B7600" s="115" t="s">
        <v>5013</v>
      </c>
      <c r="C7600" s="164" t="s">
        <v>5694</v>
      </c>
      <c r="D7600" s="102" t="s">
        <v>2092</v>
      </c>
      <c r="E7600" s="115" t="s">
        <v>2091</v>
      </c>
      <c r="F7600" s="104" t="s">
        <v>14834</v>
      </c>
      <c r="G7600" s="105">
        <v>16296</v>
      </c>
      <c r="H7600" s="102" t="s">
        <v>10103</v>
      </c>
      <c r="I7600" s="102" t="s">
        <v>11819</v>
      </c>
      <c r="J7600" s="102" t="s">
        <v>6393</v>
      </c>
      <c r="K7600" s="102"/>
      <c r="L7600" s="111"/>
      <c r="M7600" s="107">
        <v>1</v>
      </c>
      <c r="N7600" s="112">
        <v>16</v>
      </c>
      <c r="O7600" s="102" t="s">
        <v>16499</v>
      </c>
      <c r="P7600" s="102"/>
      <c r="Q7600" s="102" t="s">
        <v>16499</v>
      </c>
      <c r="R7600" s="109"/>
      <c r="S7600" s="102"/>
      <c r="T7600" s="102" t="s">
        <v>7789</v>
      </c>
      <c r="U7600" s="102" t="s">
        <v>28658</v>
      </c>
      <c r="V7600" s="109">
        <v>7</v>
      </c>
      <c r="W7600" s="107"/>
      <c r="X7600" s="113"/>
    </row>
    <row r="7601" spans="1:24" ht="12.95" customHeight="1" x14ac:dyDescent="0.2">
      <c r="A7601" s="115"/>
      <c r="B7601" s="115" t="s">
        <v>5013</v>
      </c>
      <c r="C7601" s="102" t="s">
        <v>5694</v>
      </c>
      <c r="D7601" s="102" t="s">
        <v>7986</v>
      </c>
      <c r="E7601" s="115" t="s">
        <v>812</v>
      </c>
      <c r="F7601" s="104" t="s">
        <v>14834</v>
      </c>
      <c r="G7601" s="105">
        <v>16308</v>
      </c>
      <c r="H7601" s="102" t="s">
        <v>11819</v>
      </c>
      <c r="I7601" s="102" t="s">
        <v>30894</v>
      </c>
      <c r="J7601" s="102" t="s">
        <v>12191</v>
      </c>
      <c r="K7601" s="102"/>
      <c r="L7601" s="111"/>
      <c r="M7601" s="109">
        <v>3</v>
      </c>
      <c r="N7601" s="112" t="s">
        <v>32951</v>
      </c>
      <c r="O7601" s="102" t="s">
        <v>28686</v>
      </c>
      <c r="P7601" s="102" t="s">
        <v>28687</v>
      </c>
      <c r="Q7601" s="102" t="s">
        <v>18156</v>
      </c>
      <c r="R7601" s="109"/>
      <c r="S7601" s="102" t="s">
        <v>8315</v>
      </c>
      <c r="T7601" s="102" t="s">
        <v>20547</v>
      </c>
      <c r="U7601" s="102" t="s">
        <v>28659</v>
      </c>
      <c r="V7601" s="109">
        <v>8</v>
      </c>
      <c r="W7601" s="107"/>
      <c r="X7601" s="113"/>
    </row>
    <row r="7602" spans="1:24" ht="12.95" customHeight="1" x14ac:dyDescent="0.2">
      <c r="A7602" s="172">
        <v>33939</v>
      </c>
      <c r="B7602" s="115" t="s">
        <v>5013</v>
      </c>
      <c r="C7602" s="164" t="s">
        <v>5695</v>
      </c>
      <c r="D7602" s="111" t="s">
        <v>8279</v>
      </c>
      <c r="E7602" s="115" t="s">
        <v>14678</v>
      </c>
      <c r="F7602" s="104" t="s">
        <v>14834</v>
      </c>
      <c r="G7602" s="105">
        <v>15449</v>
      </c>
      <c r="H7602" s="102" t="s">
        <v>2625</v>
      </c>
      <c r="I7602" s="102" t="s">
        <v>14944</v>
      </c>
      <c r="J7602" s="102" t="s">
        <v>19490</v>
      </c>
      <c r="K7602" s="102"/>
      <c r="L7602" s="111" t="s">
        <v>18704</v>
      </c>
      <c r="M7602" s="102">
        <v>0.5</v>
      </c>
      <c r="N7602" s="125">
        <v>37</v>
      </c>
      <c r="O7602" s="102" t="s">
        <v>5985</v>
      </c>
      <c r="P7602" s="102" t="s">
        <v>9125</v>
      </c>
      <c r="Q7602" s="102" t="s">
        <v>19491</v>
      </c>
      <c r="R7602" s="102"/>
      <c r="S7602" s="102" t="s">
        <v>8315</v>
      </c>
      <c r="T7602" s="102" t="s">
        <v>20543</v>
      </c>
      <c r="U7602" s="102" t="s">
        <v>6868</v>
      </c>
      <c r="V7602" s="102">
        <v>7</v>
      </c>
      <c r="W7602" s="102"/>
      <c r="X7602" s="113"/>
    </row>
    <row r="7603" spans="1:24" ht="12.95" customHeight="1" x14ac:dyDescent="0.2">
      <c r="A7603" s="172">
        <v>34001</v>
      </c>
      <c r="B7603" s="115" t="s">
        <v>5013</v>
      </c>
      <c r="C7603" s="164" t="s">
        <v>5696</v>
      </c>
      <c r="D7603" s="111" t="s">
        <v>4806</v>
      </c>
      <c r="E7603" s="115" t="s">
        <v>7336</v>
      </c>
      <c r="F7603" s="104" t="s">
        <v>14834</v>
      </c>
      <c r="G7603" s="105">
        <v>15494</v>
      </c>
      <c r="H7603" s="102" t="s">
        <v>11819</v>
      </c>
      <c r="I7603" s="102" t="s">
        <v>32947</v>
      </c>
      <c r="J7603" s="102" t="s">
        <v>19492</v>
      </c>
      <c r="K7603" s="233"/>
      <c r="L7603" s="129" t="s">
        <v>6912</v>
      </c>
      <c r="M7603" s="102">
        <v>3</v>
      </c>
      <c r="N7603" s="112" t="s">
        <v>19493</v>
      </c>
      <c r="O7603" s="102" t="s">
        <v>9160</v>
      </c>
      <c r="P7603" s="102"/>
      <c r="Q7603" s="102" t="s">
        <v>17670</v>
      </c>
      <c r="R7603" s="102"/>
      <c r="S7603" s="102"/>
      <c r="T7603" s="102" t="s">
        <v>14962</v>
      </c>
      <c r="U7603" s="102" t="s">
        <v>28660</v>
      </c>
      <c r="V7603" s="102">
        <v>5</v>
      </c>
      <c r="W7603" s="102"/>
      <c r="X7603" s="113"/>
    </row>
    <row r="7604" spans="1:24" ht="12.95" customHeight="1" x14ac:dyDescent="0.2">
      <c r="A7604" s="172">
        <v>34001</v>
      </c>
      <c r="B7604" s="115" t="s">
        <v>5013</v>
      </c>
      <c r="C7604" s="102" t="s">
        <v>5696</v>
      </c>
      <c r="D7604" s="111" t="s">
        <v>3616</v>
      </c>
      <c r="E7604" s="115" t="s">
        <v>3615</v>
      </c>
      <c r="F7604" s="114" t="s">
        <v>6406</v>
      </c>
      <c r="G7604" s="105">
        <v>15203</v>
      </c>
      <c r="H7604" s="102" t="s">
        <v>10103</v>
      </c>
      <c r="I7604" s="102" t="s">
        <v>11819</v>
      </c>
      <c r="J7604" s="102" t="s">
        <v>8826</v>
      </c>
      <c r="K7604" s="233"/>
      <c r="L7604" s="111" t="s">
        <v>18705</v>
      </c>
      <c r="M7604" s="102">
        <v>2</v>
      </c>
      <c r="N7604" s="112" t="s">
        <v>17835</v>
      </c>
      <c r="O7604" s="102" t="s">
        <v>15906</v>
      </c>
      <c r="P7604" s="102" t="s">
        <v>9160</v>
      </c>
      <c r="Q7604" s="102" t="s">
        <v>16022</v>
      </c>
      <c r="R7604" s="102"/>
      <c r="S7604" s="102"/>
      <c r="T7604" s="102" t="s">
        <v>7789</v>
      </c>
      <c r="U7604" s="102" t="s">
        <v>28661</v>
      </c>
      <c r="V7604" s="102">
        <v>6</v>
      </c>
      <c r="W7604" s="102"/>
      <c r="X7604" s="113"/>
    </row>
    <row r="7605" spans="1:24" ht="12.95" customHeight="1" x14ac:dyDescent="0.2">
      <c r="A7605" s="172">
        <v>34090</v>
      </c>
      <c r="B7605" s="115" t="s">
        <v>5013</v>
      </c>
      <c r="C7605" s="164" t="s">
        <v>5697</v>
      </c>
      <c r="D7605" s="111" t="s">
        <v>10588</v>
      </c>
      <c r="E7605" s="115" t="s">
        <v>1082</v>
      </c>
      <c r="F7605" s="104" t="s">
        <v>14834</v>
      </c>
      <c r="G7605" s="105">
        <v>16476</v>
      </c>
      <c r="H7605" s="102" t="s">
        <v>11819</v>
      </c>
      <c r="I7605" s="102" t="s">
        <v>13336</v>
      </c>
      <c r="J7605" s="102" t="s">
        <v>1083</v>
      </c>
      <c r="K7605" s="233"/>
      <c r="L7605" s="111" t="s">
        <v>1031</v>
      </c>
      <c r="M7605" s="102">
        <v>3</v>
      </c>
      <c r="N7605" s="112" t="s">
        <v>19494</v>
      </c>
      <c r="O7605" s="102" t="s">
        <v>17511</v>
      </c>
      <c r="P7605" s="102" t="s">
        <v>162</v>
      </c>
      <c r="Q7605" s="102" t="s">
        <v>16873</v>
      </c>
      <c r="R7605" s="102"/>
      <c r="S7605" s="102"/>
      <c r="T7605" s="102" t="s">
        <v>20546</v>
      </c>
      <c r="U7605" s="102" t="s">
        <v>19495</v>
      </c>
      <c r="V7605" s="102">
        <v>7.5</v>
      </c>
      <c r="W7605" s="102"/>
      <c r="X7605" s="113"/>
    </row>
    <row r="7606" spans="1:24" ht="12.95" customHeight="1" x14ac:dyDescent="0.2">
      <c r="A7606" s="172">
        <v>34090</v>
      </c>
      <c r="B7606" s="115" t="s">
        <v>5013</v>
      </c>
      <c r="C7606" s="102" t="s">
        <v>5697</v>
      </c>
      <c r="D7606" s="111" t="s">
        <v>10587</v>
      </c>
      <c r="E7606" s="115" t="s">
        <v>3816</v>
      </c>
      <c r="F7606" s="104" t="s">
        <v>14834</v>
      </c>
      <c r="G7606" s="105">
        <v>16792</v>
      </c>
      <c r="H7606" s="102" t="s">
        <v>10191</v>
      </c>
      <c r="I7606" s="102" t="s">
        <v>11819</v>
      </c>
      <c r="J7606" s="102" t="s">
        <v>13962</v>
      </c>
      <c r="K7606" s="102" t="s">
        <v>7672</v>
      </c>
      <c r="L7606" s="111" t="s">
        <v>433</v>
      </c>
      <c r="M7606" s="102">
        <v>2</v>
      </c>
      <c r="N7606" s="112" t="s">
        <v>17898</v>
      </c>
      <c r="O7606" s="102" t="s">
        <v>5985</v>
      </c>
      <c r="P7606" s="102" t="s">
        <v>9125</v>
      </c>
      <c r="Q7606" s="102" t="s">
        <v>19496</v>
      </c>
      <c r="R7606" s="102"/>
      <c r="S7606" s="102" t="s">
        <v>9435</v>
      </c>
      <c r="T7606" s="102" t="s">
        <v>20547</v>
      </c>
      <c r="U7606" s="102" t="s">
        <v>28662</v>
      </c>
      <c r="V7606" s="102">
        <v>9</v>
      </c>
      <c r="W7606" s="102"/>
      <c r="X7606" s="113"/>
    </row>
    <row r="7607" spans="1:24" ht="12.95" customHeight="1" x14ac:dyDescent="0.2">
      <c r="A7607" s="172">
        <v>34213</v>
      </c>
      <c r="B7607" s="115" t="s">
        <v>5013</v>
      </c>
      <c r="C7607" s="213" t="s">
        <v>4566</v>
      </c>
      <c r="D7607" s="111" t="s">
        <v>13744</v>
      </c>
      <c r="E7607" s="115" t="s">
        <v>2125</v>
      </c>
      <c r="F7607" s="104" t="s">
        <v>14834</v>
      </c>
      <c r="G7607" s="105">
        <v>14744</v>
      </c>
      <c r="H7607" s="102" t="s">
        <v>5011</v>
      </c>
      <c r="I7607" s="102" t="s">
        <v>11819</v>
      </c>
      <c r="J7607" s="102" t="s">
        <v>10406</v>
      </c>
      <c r="K7607" s="102"/>
      <c r="L7607" s="111" t="s">
        <v>1032</v>
      </c>
      <c r="M7607" s="102">
        <v>6</v>
      </c>
      <c r="N7607" s="112" t="s">
        <v>19497</v>
      </c>
      <c r="O7607" s="102" t="s">
        <v>19498</v>
      </c>
      <c r="P7607" s="102" t="s">
        <v>8076</v>
      </c>
      <c r="Q7607" s="102" t="s">
        <v>19499</v>
      </c>
      <c r="R7607" s="102"/>
      <c r="S7607" s="102" t="s">
        <v>9435</v>
      </c>
      <c r="T7607" s="102" t="s">
        <v>28757</v>
      </c>
      <c r="U7607" s="102"/>
      <c r="V7607" s="102">
        <v>8</v>
      </c>
      <c r="W7607" s="102"/>
      <c r="X7607" s="113"/>
    </row>
    <row r="7608" spans="1:24" ht="12.95" customHeight="1" x14ac:dyDescent="0.2">
      <c r="A7608" s="172">
        <v>34213</v>
      </c>
      <c r="B7608" s="115" t="s">
        <v>5013</v>
      </c>
      <c r="C7608" s="104" t="s">
        <v>4566</v>
      </c>
      <c r="D7608" s="111" t="s">
        <v>10408</v>
      </c>
      <c r="E7608" s="104" t="s">
        <v>10407</v>
      </c>
      <c r="F7608" s="104" t="s">
        <v>14834</v>
      </c>
      <c r="G7608" s="105">
        <v>14744</v>
      </c>
      <c r="H7608" s="102" t="s">
        <v>5011</v>
      </c>
      <c r="I7608" s="102" t="s">
        <v>11819</v>
      </c>
      <c r="J7608" s="102" t="s">
        <v>19500</v>
      </c>
      <c r="K7608" s="102"/>
      <c r="L7608" s="111" t="s">
        <v>3486</v>
      </c>
      <c r="M7608" s="102">
        <v>3</v>
      </c>
      <c r="N7608" s="112" t="s">
        <v>17250</v>
      </c>
      <c r="O7608" s="102" t="s">
        <v>17191</v>
      </c>
      <c r="P7608" s="102" t="s">
        <v>15941</v>
      </c>
      <c r="Q7608" s="102" t="s">
        <v>17030</v>
      </c>
      <c r="R7608" s="102"/>
      <c r="S7608" s="102"/>
      <c r="T7608" s="102" t="s">
        <v>28757</v>
      </c>
      <c r="U7608" s="102" t="s">
        <v>19644</v>
      </c>
      <c r="V7608" s="102">
        <v>9</v>
      </c>
      <c r="W7608" s="102"/>
      <c r="X7608" s="113"/>
    </row>
    <row r="7609" spans="1:24" ht="12.95" customHeight="1" x14ac:dyDescent="0.2">
      <c r="A7609" s="172">
        <v>34213</v>
      </c>
      <c r="B7609" s="115" t="s">
        <v>5013</v>
      </c>
      <c r="C7609" s="104" t="s">
        <v>4566</v>
      </c>
      <c r="D7609" s="111" t="s">
        <v>13745</v>
      </c>
      <c r="E7609" s="115" t="s">
        <v>9752</v>
      </c>
      <c r="F7609" s="104" t="s">
        <v>14834</v>
      </c>
      <c r="G7609" s="105">
        <v>14878</v>
      </c>
      <c r="H7609" s="102" t="s">
        <v>5011</v>
      </c>
      <c r="I7609" s="102" t="s">
        <v>2625</v>
      </c>
      <c r="J7609" s="102" t="s">
        <v>9753</v>
      </c>
      <c r="K7609" s="102"/>
      <c r="L7609" s="111" t="s">
        <v>3487</v>
      </c>
      <c r="M7609" s="102">
        <v>2</v>
      </c>
      <c r="N7609" s="112" t="s">
        <v>15970</v>
      </c>
      <c r="O7609" s="102" t="s">
        <v>10189</v>
      </c>
      <c r="P7609" s="102" t="s">
        <v>15941</v>
      </c>
      <c r="Q7609" s="102" t="s">
        <v>19455</v>
      </c>
      <c r="R7609" s="102"/>
      <c r="S7609" s="102"/>
      <c r="T7609" s="102" t="s">
        <v>20540</v>
      </c>
      <c r="U7609" s="102" t="s">
        <v>27623</v>
      </c>
      <c r="V7609" s="102">
        <v>7</v>
      </c>
      <c r="W7609" s="102"/>
      <c r="X7609" s="113"/>
    </row>
    <row r="7610" spans="1:24" ht="12.95" customHeight="1" x14ac:dyDescent="0.2">
      <c r="A7610" s="172">
        <v>34213</v>
      </c>
      <c r="B7610" s="115" t="s">
        <v>5013</v>
      </c>
      <c r="C7610" s="104" t="s">
        <v>4566</v>
      </c>
      <c r="D7610" s="111" t="s">
        <v>4551</v>
      </c>
      <c r="E7610" s="115" t="s">
        <v>9754</v>
      </c>
      <c r="F7610" s="104" t="s">
        <v>14834</v>
      </c>
      <c r="G7610" s="105">
        <v>14746</v>
      </c>
      <c r="H7610" s="102" t="s">
        <v>11819</v>
      </c>
      <c r="I7610" s="102" t="s">
        <v>5011</v>
      </c>
      <c r="J7610" s="102" t="s">
        <v>9755</v>
      </c>
      <c r="K7610" s="102"/>
      <c r="L7610" s="111" t="s">
        <v>7300</v>
      </c>
      <c r="M7610" s="102">
        <v>3</v>
      </c>
      <c r="N7610" s="112" t="s">
        <v>19501</v>
      </c>
      <c r="O7610" s="102" t="s">
        <v>17580</v>
      </c>
      <c r="P7610" s="102"/>
      <c r="Q7610" s="102"/>
      <c r="R7610" s="102"/>
      <c r="S7610" s="102" t="s">
        <v>8315</v>
      </c>
      <c r="T7610" s="102" t="s">
        <v>28757</v>
      </c>
      <c r="U7610" s="102" t="s">
        <v>19645</v>
      </c>
      <c r="V7610" s="102">
        <v>10</v>
      </c>
      <c r="W7610" s="102"/>
      <c r="X7610" s="113"/>
    </row>
    <row r="7611" spans="1:24" ht="12.95" customHeight="1" x14ac:dyDescent="0.2">
      <c r="A7611" s="172">
        <v>34304</v>
      </c>
      <c r="B7611" s="115" t="s">
        <v>5013</v>
      </c>
      <c r="C7611" s="164" t="s">
        <v>28639</v>
      </c>
      <c r="D7611" s="111" t="s">
        <v>4552</v>
      </c>
      <c r="E7611" s="115" t="s">
        <v>5760</v>
      </c>
      <c r="F7611" s="114" t="s">
        <v>6406</v>
      </c>
      <c r="G7611" s="105">
        <v>16339</v>
      </c>
      <c r="H7611" s="102" t="s">
        <v>13336</v>
      </c>
      <c r="I7611" s="102" t="s">
        <v>11819</v>
      </c>
      <c r="J7611" s="102" t="s">
        <v>8790</v>
      </c>
      <c r="K7611" s="102"/>
      <c r="L7611" s="111" t="s">
        <v>8760</v>
      </c>
      <c r="M7611" s="102">
        <v>2</v>
      </c>
      <c r="N7611" s="112" t="s">
        <v>15879</v>
      </c>
      <c r="O7611" s="102" t="s">
        <v>10189</v>
      </c>
      <c r="P7611" s="102" t="s">
        <v>13301</v>
      </c>
      <c r="Q7611" s="102" t="s">
        <v>19101</v>
      </c>
      <c r="R7611" s="102"/>
      <c r="S7611" s="102" t="s">
        <v>8315</v>
      </c>
      <c r="T7611" s="102" t="s">
        <v>20547</v>
      </c>
      <c r="U7611" s="102" t="s">
        <v>28663</v>
      </c>
      <c r="V7611" s="102">
        <v>9</v>
      </c>
      <c r="W7611" s="102"/>
      <c r="X7611" s="113"/>
    </row>
    <row r="7612" spans="1:24" ht="12.95" customHeight="1" x14ac:dyDescent="0.2">
      <c r="A7612" s="101">
        <v>34304</v>
      </c>
      <c r="B7612" s="115" t="s">
        <v>5013</v>
      </c>
      <c r="C7612" s="102" t="s">
        <v>28639</v>
      </c>
      <c r="D7612" s="111" t="s">
        <v>4553</v>
      </c>
      <c r="E7612" s="115" t="s">
        <v>10102</v>
      </c>
      <c r="F7612" s="104" t="s">
        <v>14834</v>
      </c>
      <c r="G7612" s="105">
        <v>16452</v>
      </c>
      <c r="H7612" s="102" t="s">
        <v>11819</v>
      </c>
      <c r="I7612" s="102" t="s">
        <v>10191</v>
      </c>
      <c r="J7612" s="102" t="s">
        <v>389</v>
      </c>
      <c r="K7612" s="102"/>
      <c r="L7612" s="111" t="s">
        <v>427</v>
      </c>
      <c r="M7612" s="102">
        <v>3</v>
      </c>
      <c r="N7612" s="112" t="s">
        <v>32952</v>
      </c>
      <c r="O7612" s="102" t="s">
        <v>16856</v>
      </c>
      <c r="P7612" s="102"/>
      <c r="Q7612" s="102" t="s">
        <v>19502</v>
      </c>
      <c r="R7612" s="102"/>
      <c r="S7612" s="102" t="s">
        <v>8315</v>
      </c>
      <c r="T7612" s="102" t="s">
        <v>20546</v>
      </c>
      <c r="U7612" s="102" t="s">
        <v>28664</v>
      </c>
      <c r="V7612" s="102">
        <v>8</v>
      </c>
      <c r="W7612" s="102"/>
      <c r="X7612" s="113"/>
    </row>
    <row r="7613" spans="1:24" ht="12.95" customHeight="1" x14ac:dyDescent="0.2">
      <c r="A7613" s="101">
        <v>34366</v>
      </c>
      <c r="B7613" s="115" t="s">
        <v>5013</v>
      </c>
      <c r="C7613" s="164" t="s">
        <v>28640</v>
      </c>
      <c r="D7613" s="102" t="s">
        <v>1639</v>
      </c>
      <c r="E7613" s="115" t="s">
        <v>1638</v>
      </c>
      <c r="F7613" s="104" t="s">
        <v>14834</v>
      </c>
      <c r="G7613" s="105">
        <v>16249</v>
      </c>
      <c r="H7613" s="102" t="s">
        <v>4890</v>
      </c>
      <c r="I7613" s="102" t="s">
        <v>13336</v>
      </c>
      <c r="J7613" s="102" t="s">
        <v>1640</v>
      </c>
      <c r="K7613" s="102"/>
      <c r="L7613" s="111"/>
      <c r="M7613" s="107">
        <v>1.5</v>
      </c>
      <c r="N7613" s="108" t="s">
        <v>31375</v>
      </c>
      <c r="O7613" s="102" t="s">
        <v>15846</v>
      </c>
      <c r="P7613" s="102"/>
      <c r="Q7613" s="102" t="s">
        <v>8076</v>
      </c>
      <c r="R7613" s="109"/>
      <c r="S7613" s="102"/>
      <c r="T7613" s="102" t="s">
        <v>20547</v>
      </c>
      <c r="U7613" s="102"/>
      <c r="V7613" s="109">
        <v>5</v>
      </c>
      <c r="W7613" s="107"/>
      <c r="X7613" s="113"/>
    </row>
    <row r="7614" spans="1:24" ht="12.95" customHeight="1" x14ac:dyDescent="0.2">
      <c r="A7614" s="101">
        <v>34366</v>
      </c>
      <c r="B7614" s="115" t="s">
        <v>5013</v>
      </c>
      <c r="C7614" s="132" t="s">
        <v>28640</v>
      </c>
      <c r="D7614" s="111" t="s">
        <v>13666</v>
      </c>
      <c r="E7614" s="115" t="s">
        <v>10062</v>
      </c>
      <c r="F7614" s="104" t="s">
        <v>14834</v>
      </c>
      <c r="G7614" s="105">
        <v>16250</v>
      </c>
      <c r="H7614" s="102" t="s">
        <v>13336</v>
      </c>
      <c r="I7614" s="102" t="s">
        <v>11819</v>
      </c>
      <c r="J7614" s="102" t="s">
        <v>1640</v>
      </c>
      <c r="K7614" s="102"/>
      <c r="L7614" s="111" t="s">
        <v>13070</v>
      </c>
      <c r="M7614" s="102">
        <v>1.5</v>
      </c>
      <c r="N7614" s="125" t="s">
        <v>32953</v>
      </c>
      <c r="O7614" s="102" t="s">
        <v>17391</v>
      </c>
      <c r="P7614" s="102" t="s">
        <v>162</v>
      </c>
      <c r="Q7614" s="102" t="s">
        <v>13207</v>
      </c>
      <c r="R7614" s="102"/>
      <c r="S7614" s="102"/>
      <c r="T7614" s="102" t="s">
        <v>20547</v>
      </c>
      <c r="U7614" s="102"/>
      <c r="V7614" s="102">
        <v>5</v>
      </c>
      <c r="W7614" s="102"/>
      <c r="X7614" s="113"/>
    </row>
    <row r="7615" spans="1:24" ht="12.95" customHeight="1" x14ac:dyDescent="0.2">
      <c r="A7615" s="101">
        <v>34455</v>
      </c>
      <c r="B7615" s="115" t="s">
        <v>5013</v>
      </c>
      <c r="C7615" s="164" t="s">
        <v>12127</v>
      </c>
      <c r="D7615" s="111" t="s">
        <v>6137</v>
      </c>
      <c r="E7615" s="115" t="s">
        <v>10992</v>
      </c>
      <c r="F7615" s="104" t="s">
        <v>14834</v>
      </c>
      <c r="G7615" s="105">
        <v>14743</v>
      </c>
      <c r="H7615" s="102" t="s">
        <v>5011</v>
      </c>
      <c r="I7615" s="102" t="s">
        <v>11819</v>
      </c>
      <c r="J7615" s="102" t="s">
        <v>10993</v>
      </c>
      <c r="K7615" s="102"/>
      <c r="L7615" s="111" t="s">
        <v>7301</v>
      </c>
      <c r="M7615" s="102">
        <v>2</v>
      </c>
      <c r="N7615" s="112" t="s">
        <v>17256</v>
      </c>
      <c r="O7615" s="102" t="s">
        <v>17581</v>
      </c>
      <c r="P7615" s="102" t="s">
        <v>19503</v>
      </c>
      <c r="Q7615" s="102" t="s">
        <v>19479</v>
      </c>
      <c r="R7615" s="102"/>
      <c r="S7615" s="102"/>
      <c r="T7615" s="102" t="s">
        <v>28757</v>
      </c>
      <c r="U7615" s="102" t="s">
        <v>19646</v>
      </c>
      <c r="V7615" s="102">
        <v>8</v>
      </c>
      <c r="W7615" s="102"/>
      <c r="X7615" s="113"/>
    </row>
    <row r="7616" spans="1:24" ht="12.95" customHeight="1" x14ac:dyDescent="0.2">
      <c r="A7616" s="101">
        <v>34455</v>
      </c>
      <c r="B7616" s="115" t="s">
        <v>5013</v>
      </c>
      <c r="C7616" s="102" t="s">
        <v>12127</v>
      </c>
      <c r="D7616" s="102" t="s">
        <v>8280</v>
      </c>
      <c r="E7616" s="115" t="s">
        <v>10997</v>
      </c>
      <c r="F7616" s="104" t="s">
        <v>14834</v>
      </c>
      <c r="G7616" s="105">
        <v>16229</v>
      </c>
      <c r="H7616" s="102" t="s">
        <v>11819</v>
      </c>
      <c r="I7616" s="102" t="s">
        <v>10191</v>
      </c>
      <c r="J7616" s="102" t="s">
        <v>453</v>
      </c>
      <c r="K7616" s="102"/>
      <c r="L7616" s="111"/>
      <c r="M7616" s="107">
        <v>1</v>
      </c>
      <c r="N7616" s="112" t="s">
        <v>4784</v>
      </c>
      <c r="O7616" s="102" t="s">
        <v>248</v>
      </c>
      <c r="P7616" s="102" t="s">
        <v>13301</v>
      </c>
      <c r="Q7616" s="102" t="s">
        <v>16614</v>
      </c>
      <c r="R7616" s="109"/>
      <c r="S7616" s="102" t="s">
        <v>8315</v>
      </c>
      <c r="T7616" s="102" t="s">
        <v>20547</v>
      </c>
      <c r="U7616" s="102" t="s">
        <v>28665</v>
      </c>
      <c r="V7616" s="109">
        <v>12</v>
      </c>
      <c r="W7616" s="107"/>
      <c r="X7616" s="113"/>
    </row>
    <row r="7617" spans="1:24" ht="12.95" customHeight="1" x14ac:dyDescent="0.2">
      <c r="A7617" s="101">
        <v>34578</v>
      </c>
      <c r="B7617" s="115" t="s">
        <v>5013</v>
      </c>
      <c r="C7617" s="103" t="s">
        <v>2965</v>
      </c>
      <c r="D7617" s="102" t="s">
        <v>8429</v>
      </c>
      <c r="E7617" s="115" t="s">
        <v>8417</v>
      </c>
      <c r="F7617" s="114" t="s">
        <v>6406</v>
      </c>
      <c r="G7617" s="105">
        <v>14780</v>
      </c>
      <c r="H7617" s="102" t="s">
        <v>5011</v>
      </c>
      <c r="I7617" s="102" t="s">
        <v>11819</v>
      </c>
      <c r="J7617" s="102" t="s">
        <v>9560</v>
      </c>
      <c r="K7617" s="102"/>
      <c r="L7617" s="111"/>
      <c r="M7617" s="109">
        <v>3</v>
      </c>
      <c r="N7617" s="112" t="s">
        <v>32954</v>
      </c>
      <c r="O7617" s="102" t="s">
        <v>13460</v>
      </c>
      <c r="P7617" s="102" t="s">
        <v>162</v>
      </c>
      <c r="Q7617" s="102" t="s">
        <v>17671</v>
      </c>
      <c r="R7617" s="109"/>
      <c r="S7617" s="102"/>
      <c r="T7617" s="102" t="s">
        <v>28757</v>
      </c>
      <c r="U7617" s="102" t="s">
        <v>28666</v>
      </c>
      <c r="V7617" s="109">
        <v>6.5</v>
      </c>
      <c r="W7617" s="107"/>
      <c r="X7617" s="113"/>
    </row>
    <row r="7618" spans="1:24" ht="12.95" customHeight="1" x14ac:dyDescent="0.2">
      <c r="A7618" s="101">
        <v>34578</v>
      </c>
      <c r="B7618" s="115" t="s">
        <v>5013</v>
      </c>
      <c r="C7618" s="102" t="s">
        <v>2965</v>
      </c>
      <c r="D7618" s="111" t="s">
        <v>2419</v>
      </c>
      <c r="E7618" s="115" t="s">
        <v>455</v>
      </c>
      <c r="F7618" s="104" t="s">
        <v>14834</v>
      </c>
      <c r="G7618" s="105">
        <v>15357</v>
      </c>
      <c r="H7618" s="102" t="s">
        <v>2625</v>
      </c>
      <c r="I7618" s="102" t="s">
        <v>19504</v>
      </c>
      <c r="J7618" s="102" t="s">
        <v>19505</v>
      </c>
      <c r="K7618" s="233"/>
      <c r="L7618" s="111" t="s">
        <v>18706</v>
      </c>
      <c r="M7618" s="102">
        <v>1</v>
      </c>
      <c r="N7618" s="125" t="s">
        <v>32955</v>
      </c>
      <c r="O7618" s="102"/>
      <c r="P7618" s="102"/>
      <c r="Q7618" s="102" t="s">
        <v>19506</v>
      </c>
      <c r="R7618" s="102"/>
      <c r="S7618" s="102"/>
      <c r="T7618" s="102" t="s">
        <v>20545</v>
      </c>
      <c r="U7618" s="102" t="s">
        <v>28641</v>
      </c>
      <c r="V7618" s="102">
        <v>9</v>
      </c>
      <c r="W7618" s="102"/>
      <c r="X7618" s="113"/>
    </row>
    <row r="7619" spans="1:24" ht="12.95" customHeight="1" x14ac:dyDescent="0.2">
      <c r="A7619" s="101">
        <v>34669</v>
      </c>
      <c r="B7619" s="115" t="s">
        <v>5013</v>
      </c>
      <c r="C7619" s="103" t="s">
        <v>2966</v>
      </c>
      <c r="D7619" s="111" t="s">
        <v>5789</v>
      </c>
      <c r="E7619" s="115" t="s">
        <v>9615</v>
      </c>
      <c r="F7619" s="104" t="s">
        <v>14834</v>
      </c>
      <c r="G7619" s="105">
        <v>16425</v>
      </c>
      <c r="H7619" s="102" t="s">
        <v>10191</v>
      </c>
      <c r="I7619" s="102" t="s">
        <v>4890</v>
      </c>
      <c r="J7619" s="102" t="s">
        <v>12184</v>
      </c>
      <c r="K7619" s="102"/>
      <c r="L7619" s="111" t="s">
        <v>428</v>
      </c>
      <c r="M7619" s="102">
        <v>1</v>
      </c>
      <c r="N7619" s="112">
        <v>24</v>
      </c>
      <c r="O7619" s="102" t="s">
        <v>16880</v>
      </c>
      <c r="P7619" s="102"/>
      <c r="Q7619" s="102" t="s">
        <v>16563</v>
      </c>
      <c r="R7619" s="102"/>
      <c r="S7619" s="102"/>
      <c r="T7619" s="102" t="s">
        <v>20547</v>
      </c>
      <c r="U7619" s="102" t="s">
        <v>28667</v>
      </c>
      <c r="V7619" s="102">
        <v>5</v>
      </c>
      <c r="W7619" s="102"/>
      <c r="X7619" s="113"/>
    </row>
    <row r="7620" spans="1:24" ht="12.95" customHeight="1" x14ac:dyDescent="0.2">
      <c r="A7620" s="101">
        <v>34669</v>
      </c>
      <c r="B7620" s="115" t="s">
        <v>5013</v>
      </c>
      <c r="C7620" s="102" t="s">
        <v>2966</v>
      </c>
      <c r="D7620" s="111" t="s">
        <v>6282</v>
      </c>
      <c r="E7620" s="115" t="s">
        <v>5675</v>
      </c>
      <c r="F7620" s="104" t="s">
        <v>14834</v>
      </c>
      <c r="G7620" s="105">
        <v>16425</v>
      </c>
      <c r="H7620" s="102" t="s">
        <v>10191</v>
      </c>
      <c r="I7620" s="102" t="s">
        <v>4890</v>
      </c>
      <c r="J7620" s="102" t="s">
        <v>5676</v>
      </c>
      <c r="K7620" s="102"/>
      <c r="L7620" s="111" t="s">
        <v>429</v>
      </c>
      <c r="M7620" s="102">
        <v>1</v>
      </c>
      <c r="N7620" s="125" t="s">
        <v>32956</v>
      </c>
      <c r="O7620" s="102" t="s">
        <v>17191</v>
      </c>
      <c r="P7620" s="102" t="s">
        <v>8076</v>
      </c>
      <c r="Q7620" s="102" t="s">
        <v>17599</v>
      </c>
      <c r="R7620" s="102"/>
      <c r="S7620" s="102"/>
      <c r="T7620" s="102" t="s">
        <v>20547</v>
      </c>
      <c r="U7620" s="102" t="s">
        <v>28668</v>
      </c>
      <c r="V7620" s="102">
        <v>4</v>
      </c>
      <c r="W7620" s="102"/>
      <c r="X7620" s="113"/>
    </row>
    <row r="7621" spans="1:24" ht="12.95" customHeight="1" x14ac:dyDescent="0.2">
      <c r="A7621" s="101">
        <v>34669</v>
      </c>
      <c r="B7621" s="115" t="s">
        <v>5013</v>
      </c>
      <c r="C7621" s="102" t="s">
        <v>2966</v>
      </c>
      <c r="D7621" s="111" t="s">
        <v>10553</v>
      </c>
      <c r="E7621" s="115" t="s">
        <v>6207</v>
      </c>
      <c r="F7621" s="123" t="s">
        <v>10085</v>
      </c>
      <c r="G7621" s="105">
        <v>16425</v>
      </c>
      <c r="H7621" s="102" t="s">
        <v>10191</v>
      </c>
      <c r="I7621" s="102" t="s">
        <v>4890</v>
      </c>
      <c r="J7621" s="102" t="s">
        <v>810</v>
      </c>
      <c r="K7621" s="102"/>
      <c r="L7621" s="111" t="s">
        <v>430</v>
      </c>
      <c r="M7621" s="102">
        <v>1</v>
      </c>
      <c r="N7621" s="125" t="s">
        <v>19507</v>
      </c>
      <c r="O7621" s="102" t="s">
        <v>17514</v>
      </c>
      <c r="P7621" s="102" t="s">
        <v>9125</v>
      </c>
      <c r="Q7621" s="102" t="s">
        <v>18182</v>
      </c>
      <c r="R7621" s="102"/>
      <c r="S7621" s="102"/>
      <c r="T7621" s="102" t="s">
        <v>20547</v>
      </c>
      <c r="U7621" s="102" t="s">
        <v>28669</v>
      </c>
      <c r="V7621" s="102">
        <v>8</v>
      </c>
      <c r="W7621" s="102"/>
      <c r="X7621" s="113"/>
    </row>
    <row r="7622" spans="1:24" ht="12.95" customHeight="1" x14ac:dyDescent="0.2">
      <c r="A7622" s="101">
        <v>34669</v>
      </c>
      <c r="B7622" s="115" t="s">
        <v>5013</v>
      </c>
      <c r="C7622" s="102" t="s">
        <v>2966</v>
      </c>
      <c r="D7622" s="102" t="s">
        <v>342</v>
      </c>
      <c r="E7622" s="115" t="s">
        <v>6208</v>
      </c>
      <c r="F7622" s="104" t="s">
        <v>14834</v>
      </c>
      <c r="G7622" s="105">
        <v>16425</v>
      </c>
      <c r="H7622" s="102" t="s">
        <v>10191</v>
      </c>
      <c r="I7622" s="102" t="s">
        <v>4890</v>
      </c>
      <c r="J7622" s="102" t="s">
        <v>608</v>
      </c>
      <c r="K7622" s="102"/>
      <c r="L7622" s="111"/>
      <c r="M7622" s="107">
        <v>1</v>
      </c>
      <c r="N7622" s="112" t="s">
        <v>609</v>
      </c>
      <c r="O7622" s="102" t="s">
        <v>16894</v>
      </c>
      <c r="P7622" s="102" t="s">
        <v>9125</v>
      </c>
      <c r="Q7622" s="102" t="s">
        <v>21024</v>
      </c>
      <c r="R7622" s="109"/>
      <c r="S7622" s="102" t="s">
        <v>9435</v>
      </c>
      <c r="T7622" s="102" t="s">
        <v>20547</v>
      </c>
      <c r="U7622" s="102" t="s">
        <v>6624</v>
      </c>
      <c r="V7622" s="109">
        <v>8</v>
      </c>
      <c r="W7622" s="107"/>
      <c r="X7622" s="113"/>
    </row>
    <row r="7623" spans="1:24" ht="12.95" customHeight="1" x14ac:dyDescent="0.2">
      <c r="A7623" s="101">
        <v>34669</v>
      </c>
      <c r="B7623" s="115" t="s">
        <v>5013</v>
      </c>
      <c r="C7623" s="102" t="s">
        <v>2966</v>
      </c>
      <c r="D7623" s="111" t="s">
        <v>6281</v>
      </c>
      <c r="E7623" s="115" t="s">
        <v>17899</v>
      </c>
      <c r="F7623" s="123" t="s">
        <v>10085</v>
      </c>
      <c r="G7623" s="105">
        <v>16426</v>
      </c>
      <c r="H7623" s="102" t="s">
        <v>4890</v>
      </c>
      <c r="I7623" s="102" t="s">
        <v>10191</v>
      </c>
      <c r="J7623" s="102" t="s">
        <v>810</v>
      </c>
      <c r="K7623" s="102"/>
      <c r="L7623" s="111" t="s">
        <v>17900</v>
      </c>
      <c r="M7623" s="102">
        <v>1</v>
      </c>
      <c r="N7623" s="112" t="s">
        <v>19507</v>
      </c>
      <c r="O7623" s="102" t="s">
        <v>20529</v>
      </c>
      <c r="P7623" s="102" t="s">
        <v>20529</v>
      </c>
      <c r="Q7623" s="102" t="s">
        <v>20529</v>
      </c>
      <c r="R7623" s="102" t="s">
        <v>7035</v>
      </c>
      <c r="S7623" s="102" t="s">
        <v>11080</v>
      </c>
      <c r="T7623" s="102" t="s">
        <v>20547</v>
      </c>
      <c r="U7623" s="102" t="s">
        <v>28670</v>
      </c>
      <c r="V7623" s="109" t="s">
        <v>20529</v>
      </c>
      <c r="W7623" s="102"/>
      <c r="X7623" s="113"/>
    </row>
    <row r="7624" spans="1:24" ht="12.95" customHeight="1" x14ac:dyDescent="0.2">
      <c r="A7624" s="101">
        <v>34759</v>
      </c>
      <c r="B7624" s="115" t="s">
        <v>5013</v>
      </c>
      <c r="C7624" s="103" t="s">
        <v>2967</v>
      </c>
      <c r="D7624" s="111" t="s">
        <v>13743</v>
      </c>
      <c r="E7624" s="115" t="s">
        <v>343</v>
      </c>
      <c r="F7624" s="104" t="s">
        <v>14834</v>
      </c>
      <c r="G7624" s="105">
        <v>14710</v>
      </c>
      <c r="H7624" s="102" t="s">
        <v>30736</v>
      </c>
      <c r="I7624" s="102" t="s">
        <v>11819</v>
      </c>
      <c r="J7624" s="102" t="s">
        <v>19509</v>
      </c>
      <c r="K7624" s="102"/>
      <c r="L7624" s="111" t="s">
        <v>6014</v>
      </c>
      <c r="M7624" s="102">
        <v>0.5</v>
      </c>
      <c r="N7624" s="125">
        <v>14</v>
      </c>
      <c r="O7624" s="102"/>
      <c r="P7624" s="102"/>
      <c r="Q7624" s="102" t="s">
        <v>18182</v>
      </c>
      <c r="R7624" s="102"/>
      <c r="S7624" s="102"/>
      <c r="T7624" s="102" t="s">
        <v>20548</v>
      </c>
      <c r="U7624" s="102" t="s">
        <v>28671</v>
      </c>
      <c r="V7624" s="102">
        <v>5.5</v>
      </c>
      <c r="W7624" s="102"/>
      <c r="X7624" s="113"/>
    </row>
    <row r="7625" spans="1:24" ht="12.95" customHeight="1" x14ac:dyDescent="0.2">
      <c r="A7625" s="101">
        <v>34759</v>
      </c>
      <c r="B7625" s="115" t="s">
        <v>5013</v>
      </c>
      <c r="C7625" s="102" t="s">
        <v>2967</v>
      </c>
      <c r="D7625" s="111" t="s">
        <v>12001</v>
      </c>
      <c r="E7625" s="115" t="s">
        <v>12000</v>
      </c>
      <c r="F7625" s="104" t="s">
        <v>14834</v>
      </c>
      <c r="G7625" s="105">
        <v>13783</v>
      </c>
      <c r="H7625" s="102" t="s">
        <v>2625</v>
      </c>
      <c r="I7625" s="102" t="s">
        <v>14944</v>
      </c>
      <c r="J7625" s="102" t="s">
        <v>19510</v>
      </c>
      <c r="K7625" s="102"/>
      <c r="L7625" s="111" t="s">
        <v>3793</v>
      </c>
      <c r="M7625" s="102">
        <v>0.75</v>
      </c>
      <c r="N7625" s="125">
        <v>9</v>
      </c>
      <c r="O7625" s="102" t="s">
        <v>13301</v>
      </c>
      <c r="P7625" s="102"/>
      <c r="Q7625" s="102" t="s">
        <v>19511</v>
      </c>
      <c r="R7625" s="102"/>
      <c r="S7625" s="102"/>
      <c r="T7625" s="102" t="s">
        <v>8947</v>
      </c>
      <c r="U7625" s="102" t="s">
        <v>28672</v>
      </c>
      <c r="V7625" s="102">
        <v>7</v>
      </c>
      <c r="W7625" s="102"/>
      <c r="X7625" s="113"/>
    </row>
    <row r="7626" spans="1:24" ht="12.95" customHeight="1" x14ac:dyDescent="0.2">
      <c r="A7626" s="101">
        <v>34759</v>
      </c>
      <c r="B7626" s="115" t="s">
        <v>5013</v>
      </c>
      <c r="C7626" s="102" t="s">
        <v>2967</v>
      </c>
      <c r="D7626" s="102" t="s">
        <v>14866</v>
      </c>
      <c r="E7626" s="115" t="s">
        <v>12004</v>
      </c>
      <c r="F7626" s="104" t="s">
        <v>14834</v>
      </c>
      <c r="G7626" s="105">
        <v>14795</v>
      </c>
      <c r="H7626" s="102" t="s">
        <v>11819</v>
      </c>
      <c r="I7626" s="102" t="s">
        <v>30989</v>
      </c>
      <c r="J7626" s="102" t="s">
        <v>13775</v>
      </c>
      <c r="K7626" s="102"/>
      <c r="L7626" s="111"/>
      <c r="M7626" s="107">
        <v>1</v>
      </c>
      <c r="N7626" s="112">
        <v>12</v>
      </c>
      <c r="O7626" s="102" t="s">
        <v>15889</v>
      </c>
      <c r="P7626" s="102" t="s">
        <v>9125</v>
      </c>
      <c r="Q7626" s="102" t="s">
        <v>16868</v>
      </c>
      <c r="R7626" s="109"/>
      <c r="S7626" s="102"/>
      <c r="T7626" s="102" t="s">
        <v>28642</v>
      </c>
      <c r="U7626" s="102" t="s">
        <v>28643</v>
      </c>
      <c r="V7626" s="109">
        <v>8</v>
      </c>
      <c r="W7626" s="107"/>
      <c r="X7626" s="113"/>
    </row>
    <row r="7627" spans="1:24" ht="12.95" customHeight="1" x14ac:dyDescent="0.2">
      <c r="A7627" s="101">
        <v>34759</v>
      </c>
      <c r="B7627" s="115" t="s">
        <v>5013</v>
      </c>
      <c r="C7627" s="102" t="s">
        <v>2967</v>
      </c>
      <c r="D7627" s="102" t="s">
        <v>8133</v>
      </c>
      <c r="E7627" s="115" t="s">
        <v>8132</v>
      </c>
      <c r="F7627" s="123" t="s">
        <v>10085</v>
      </c>
      <c r="G7627" s="105">
        <v>16425</v>
      </c>
      <c r="H7627" s="102" t="s">
        <v>10191</v>
      </c>
      <c r="I7627" s="102" t="s">
        <v>4890</v>
      </c>
      <c r="J7627" s="102" t="s">
        <v>810</v>
      </c>
      <c r="K7627" s="102"/>
      <c r="L7627" s="111"/>
      <c r="M7627" s="107">
        <v>1</v>
      </c>
      <c r="N7627" s="108" t="s">
        <v>16783</v>
      </c>
      <c r="O7627" s="102" t="s">
        <v>16762</v>
      </c>
      <c r="P7627" s="102" t="s">
        <v>13301</v>
      </c>
      <c r="Q7627" s="102" t="s">
        <v>16140</v>
      </c>
      <c r="R7627" s="109"/>
      <c r="S7627" s="102"/>
      <c r="T7627" s="102" t="s">
        <v>20547</v>
      </c>
      <c r="U7627" s="102" t="s">
        <v>28673</v>
      </c>
      <c r="V7627" s="109">
        <v>8</v>
      </c>
      <c r="W7627" s="107"/>
      <c r="X7627" s="113"/>
    </row>
    <row r="7628" spans="1:24" ht="12.95" customHeight="1" x14ac:dyDescent="0.2">
      <c r="A7628" s="101">
        <v>34943</v>
      </c>
      <c r="B7628" s="115" t="s">
        <v>5013</v>
      </c>
      <c r="C7628" s="103" t="s">
        <v>2968</v>
      </c>
      <c r="D7628" s="102" t="s">
        <v>11753</v>
      </c>
      <c r="E7628" s="115" t="s">
        <v>11752</v>
      </c>
      <c r="F7628" s="104" t="s">
        <v>14834</v>
      </c>
      <c r="G7628" s="105">
        <v>14794</v>
      </c>
      <c r="H7628" s="102" t="s">
        <v>13336</v>
      </c>
      <c r="I7628" s="102" t="s">
        <v>11819</v>
      </c>
      <c r="J7628" s="102" t="s">
        <v>6051</v>
      </c>
      <c r="K7628" s="102"/>
      <c r="L7628" s="111"/>
      <c r="M7628" s="107">
        <v>1</v>
      </c>
      <c r="N7628" s="112">
        <v>17</v>
      </c>
      <c r="O7628" s="102" t="s">
        <v>15922</v>
      </c>
      <c r="P7628" s="102"/>
      <c r="Q7628" s="102" t="s">
        <v>16798</v>
      </c>
      <c r="R7628" s="109"/>
      <c r="S7628" s="102"/>
      <c r="T7628" s="102" t="s">
        <v>28642</v>
      </c>
      <c r="U7628" s="102" t="s">
        <v>28674</v>
      </c>
      <c r="V7628" s="109">
        <v>8</v>
      </c>
      <c r="W7628" s="107"/>
      <c r="X7628" s="113"/>
    </row>
    <row r="7629" spans="1:24" ht="12.95" customHeight="1" x14ac:dyDescent="0.2">
      <c r="A7629" s="101">
        <v>34943</v>
      </c>
      <c r="B7629" s="115" t="s">
        <v>5013</v>
      </c>
      <c r="C7629" s="102" t="s">
        <v>2968</v>
      </c>
      <c r="D7629" s="111" t="s">
        <v>8562</v>
      </c>
      <c r="E7629" s="115" t="s">
        <v>6052</v>
      </c>
      <c r="F7629" s="104" t="s">
        <v>14834</v>
      </c>
      <c r="G7629" s="105">
        <v>16466</v>
      </c>
      <c r="H7629" s="102" t="s">
        <v>10191</v>
      </c>
      <c r="I7629" s="102" t="s">
        <v>2625</v>
      </c>
      <c r="J7629" s="102" t="s">
        <v>19512</v>
      </c>
      <c r="K7629" s="102"/>
      <c r="L7629" s="111" t="s">
        <v>3440</v>
      </c>
      <c r="M7629" s="102">
        <v>2</v>
      </c>
      <c r="N7629" s="112" t="s">
        <v>17156</v>
      </c>
      <c r="O7629" s="102" t="s">
        <v>17392</v>
      </c>
      <c r="P7629" s="102"/>
      <c r="Q7629" s="102" t="s">
        <v>1863</v>
      </c>
      <c r="R7629" s="102"/>
      <c r="S7629" s="102"/>
      <c r="T7629" s="102" t="s">
        <v>20545</v>
      </c>
      <c r="U7629" s="102" t="s">
        <v>6868</v>
      </c>
      <c r="V7629" s="102">
        <v>7</v>
      </c>
      <c r="W7629" s="102"/>
      <c r="X7629" s="113"/>
    </row>
    <row r="7630" spans="1:24" ht="12.95" customHeight="1" x14ac:dyDescent="0.2">
      <c r="A7630" s="101">
        <v>34943</v>
      </c>
      <c r="B7630" s="115" t="s">
        <v>5013</v>
      </c>
      <c r="C7630" s="102" t="s">
        <v>2968</v>
      </c>
      <c r="D7630" s="111" t="s">
        <v>9194</v>
      </c>
      <c r="E7630" s="115" t="s">
        <v>6054</v>
      </c>
      <c r="F7630" s="104" t="s">
        <v>14834</v>
      </c>
      <c r="G7630" s="105">
        <v>16426</v>
      </c>
      <c r="H7630" s="102" t="s">
        <v>4890</v>
      </c>
      <c r="I7630" s="102" t="s">
        <v>10191</v>
      </c>
      <c r="J7630" s="102" t="s">
        <v>6055</v>
      </c>
      <c r="K7630" s="102"/>
      <c r="L7630" s="111" t="s">
        <v>431</v>
      </c>
      <c r="M7630" s="102">
        <v>2</v>
      </c>
      <c r="N7630" s="112" t="s">
        <v>19513</v>
      </c>
      <c r="O7630" s="102" t="s">
        <v>17585</v>
      </c>
      <c r="P7630" s="102" t="s">
        <v>13301</v>
      </c>
      <c r="Q7630" s="102" t="s">
        <v>16798</v>
      </c>
      <c r="R7630" s="102"/>
      <c r="S7630" s="102"/>
      <c r="T7630" s="102" t="s">
        <v>20547</v>
      </c>
      <c r="U7630" s="102" t="s">
        <v>28675</v>
      </c>
      <c r="V7630" s="102">
        <v>8</v>
      </c>
      <c r="W7630" s="102"/>
      <c r="X7630" s="113"/>
    </row>
    <row r="7631" spans="1:24" ht="12.95" customHeight="1" x14ac:dyDescent="0.2">
      <c r="A7631" s="101">
        <v>34943</v>
      </c>
      <c r="B7631" s="115" t="s">
        <v>5013</v>
      </c>
      <c r="C7631" s="102" t="s">
        <v>2968</v>
      </c>
      <c r="D7631" s="111" t="s">
        <v>6480</v>
      </c>
      <c r="E7631" s="115" t="s">
        <v>6479</v>
      </c>
      <c r="F7631" s="104" t="s">
        <v>14834</v>
      </c>
      <c r="G7631" s="105">
        <v>16229</v>
      </c>
      <c r="H7631" s="102" t="s">
        <v>11819</v>
      </c>
      <c r="I7631" s="102" t="s">
        <v>10191</v>
      </c>
      <c r="J7631" s="179" t="s">
        <v>19514</v>
      </c>
      <c r="K7631" s="102"/>
      <c r="L7631" s="111" t="s">
        <v>2785</v>
      </c>
      <c r="M7631" s="102">
        <v>2</v>
      </c>
      <c r="N7631" s="125" t="s">
        <v>32957</v>
      </c>
      <c r="O7631" s="102" t="s">
        <v>10189</v>
      </c>
      <c r="P7631" s="102" t="s">
        <v>162</v>
      </c>
      <c r="Q7631" s="102" t="s">
        <v>17446</v>
      </c>
      <c r="R7631" s="102"/>
      <c r="S7631" s="102"/>
      <c r="T7631" s="102" t="s">
        <v>20547</v>
      </c>
      <c r="U7631" s="102" t="s">
        <v>28676</v>
      </c>
      <c r="V7631" s="102">
        <v>6</v>
      </c>
      <c r="W7631" s="102"/>
      <c r="X7631" s="113"/>
    </row>
    <row r="7632" spans="1:24" ht="12.95" customHeight="1" x14ac:dyDescent="0.2">
      <c r="A7632" s="115">
        <v>1996</v>
      </c>
      <c r="B7632" s="115" t="s">
        <v>5013</v>
      </c>
      <c r="C7632" s="103" t="s">
        <v>2969</v>
      </c>
      <c r="D7632" s="111" t="s">
        <v>11599</v>
      </c>
      <c r="E7632" s="115" t="s">
        <v>9587</v>
      </c>
      <c r="F7632" s="104" t="s">
        <v>14834</v>
      </c>
      <c r="G7632" s="105">
        <v>17265</v>
      </c>
      <c r="H7632" s="102" t="s">
        <v>30950</v>
      </c>
      <c r="I7632" s="102" t="s">
        <v>10103</v>
      </c>
      <c r="J7632" s="102" t="s">
        <v>13319</v>
      </c>
      <c r="K7632" s="102"/>
      <c r="L7632" s="111" t="s">
        <v>3794</v>
      </c>
      <c r="M7632" s="109">
        <v>2</v>
      </c>
      <c r="N7632" s="112" t="s">
        <v>17520</v>
      </c>
      <c r="O7632" s="102" t="s">
        <v>10189</v>
      </c>
      <c r="P7632" s="102"/>
      <c r="Q7632" s="102" t="s">
        <v>20258</v>
      </c>
      <c r="R7632" s="109"/>
      <c r="S7632" s="102"/>
      <c r="T7632" s="102" t="s">
        <v>28644</v>
      </c>
      <c r="U7632" s="102" t="s">
        <v>28677</v>
      </c>
      <c r="V7632" s="109">
        <v>7.5</v>
      </c>
      <c r="W7632" s="107"/>
      <c r="X7632" s="113"/>
    </row>
    <row r="7633" spans="1:24" ht="12.95" customHeight="1" x14ac:dyDescent="0.2">
      <c r="A7633" s="115">
        <v>1996</v>
      </c>
      <c r="B7633" s="115" t="s">
        <v>5013</v>
      </c>
      <c r="C7633" s="102" t="s">
        <v>2969</v>
      </c>
      <c r="D7633" s="102" t="s">
        <v>4337</v>
      </c>
      <c r="E7633" s="115" t="s">
        <v>11821</v>
      </c>
      <c r="F7633" s="104" t="s">
        <v>14834</v>
      </c>
      <c r="G7633" s="105">
        <v>14742</v>
      </c>
      <c r="H7633" s="102" t="s">
        <v>32051</v>
      </c>
      <c r="I7633" s="102" t="s">
        <v>11819</v>
      </c>
      <c r="J7633" s="102" t="s">
        <v>7111</v>
      </c>
      <c r="K7633" s="102"/>
      <c r="L7633" s="111"/>
      <c r="M7633" s="109">
        <v>1</v>
      </c>
      <c r="N7633" s="108" t="s">
        <v>32958</v>
      </c>
      <c r="O7633" s="102" t="s">
        <v>17734</v>
      </c>
      <c r="P7633" s="102"/>
      <c r="Q7633" s="102" t="s">
        <v>16764</v>
      </c>
      <c r="R7633" s="109" t="s">
        <v>7035</v>
      </c>
      <c r="S7633" s="102"/>
      <c r="T7633" s="102" t="s">
        <v>28757</v>
      </c>
      <c r="U7633" s="102" t="s">
        <v>28678</v>
      </c>
      <c r="V7633" s="109">
        <v>5</v>
      </c>
      <c r="W7633" s="107"/>
      <c r="X7633" s="113"/>
    </row>
    <row r="7634" spans="1:24" ht="12.95" customHeight="1" x14ac:dyDescent="0.2">
      <c r="A7634" s="115">
        <v>1996</v>
      </c>
      <c r="B7634" s="115" t="s">
        <v>5013</v>
      </c>
      <c r="C7634" s="102" t="s">
        <v>2969</v>
      </c>
      <c r="D7634" s="102" t="s">
        <v>1344</v>
      </c>
      <c r="E7634" s="115" t="s">
        <v>11822</v>
      </c>
      <c r="F7634" s="104" t="s">
        <v>14834</v>
      </c>
      <c r="G7634" s="105">
        <v>16292</v>
      </c>
      <c r="H7634" s="102" t="s">
        <v>10191</v>
      </c>
      <c r="I7634" s="102" t="s">
        <v>4890</v>
      </c>
      <c r="J7634" s="102" t="s">
        <v>6859</v>
      </c>
      <c r="K7634" s="102" t="s">
        <v>5006</v>
      </c>
      <c r="L7634" s="111"/>
      <c r="M7634" s="109">
        <v>2</v>
      </c>
      <c r="N7634" s="108" t="s">
        <v>32959</v>
      </c>
      <c r="O7634" s="102" t="s">
        <v>13460</v>
      </c>
      <c r="P7634" s="102" t="s">
        <v>8076</v>
      </c>
      <c r="Q7634" s="102" t="s">
        <v>20679</v>
      </c>
      <c r="R7634" s="109"/>
      <c r="S7634" s="102"/>
      <c r="T7634" s="102" t="s">
        <v>20547</v>
      </c>
      <c r="U7634" s="102" t="s">
        <v>32960</v>
      </c>
      <c r="V7634" s="109">
        <v>6</v>
      </c>
      <c r="W7634" s="107"/>
      <c r="X7634" s="113"/>
    </row>
    <row r="7635" spans="1:24" ht="12.95" customHeight="1" x14ac:dyDescent="0.2">
      <c r="A7635" s="115">
        <v>1996</v>
      </c>
      <c r="B7635" s="115" t="s">
        <v>5013</v>
      </c>
      <c r="C7635" s="102" t="s">
        <v>2969</v>
      </c>
      <c r="D7635" s="111" t="s">
        <v>9049</v>
      </c>
      <c r="E7635" s="115" t="s">
        <v>11823</v>
      </c>
      <c r="F7635" s="104" t="s">
        <v>14834</v>
      </c>
      <c r="G7635" s="105">
        <v>14792</v>
      </c>
      <c r="H7635" s="102" t="s">
        <v>13336</v>
      </c>
      <c r="I7635" s="102" t="s">
        <v>11819</v>
      </c>
      <c r="J7635" s="102" t="s">
        <v>5290</v>
      </c>
      <c r="K7635" s="102"/>
      <c r="L7635" s="111" t="s">
        <v>11219</v>
      </c>
      <c r="M7635" s="109">
        <v>3</v>
      </c>
      <c r="N7635" s="112" t="s">
        <v>18707</v>
      </c>
      <c r="O7635" s="102" t="s">
        <v>13555</v>
      </c>
      <c r="P7635" s="102"/>
      <c r="Q7635" s="102" t="s">
        <v>28679</v>
      </c>
      <c r="R7635" s="109"/>
      <c r="S7635" s="102"/>
      <c r="T7635" s="102" t="s">
        <v>28642</v>
      </c>
      <c r="U7635" s="102" t="s">
        <v>28680</v>
      </c>
      <c r="V7635" s="109">
        <v>10</v>
      </c>
      <c r="W7635" s="107"/>
      <c r="X7635" s="113"/>
    </row>
    <row r="7636" spans="1:24" ht="12.95" customHeight="1" x14ac:dyDescent="0.2">
      <c r="A7636" s="115">
        <v>1996</v>
      </c>
      <c r="B7636" s="115" t="s">
        <v>5013</v>
      </c>
      <c r="C7636" s="102" t="s">
        <v>2969</v>
      </c>
      <c r="D7636" s="111" t="s">
        <v>9050</v>
      </c>
      <c r="E7636" s="115" t="s">
        <v>11824</v>
      </c>
      <c r="F7636" s="104" t="s">
        <v>14834</v>
      </c>
      <c r="G7636" s="105">
        <v>14741</v>
      </c>
      <c r="H7636" s="102" t="s">
        <v>30739</v>
      </c>
      <c r="I7636" s="102" t="s">
        <v>11819</v>
      </c>
      <c r="J7636" s="102" t="s">
        <v>19515</v>
      </c>
      <c r="K7636" s="102"/>
      <c r="L7636" s="111" t="s">
        <v>32961</v>
      </c>
      <c r="M7636" s="102">
        <v>1</v>
      </c>
      <c r="N7636" s="125" t="s">
        <v>32962</v>
      </c>
      <c r="O7636" s="102" t="s">
        <v>28681</v>
      </c>
      <c r="P7636" s="102"/>
      <c r="Q7636" s="102" t="s">
        <v>19516</v>
      </c>
      <c r="R7636" s="102"/>
      <c r="S7636" s="102"/>
      <c r="T7636" s="102" t="s">
        <v>28757</v>
      </c>
      <c r="U7636" s="102" t="s">
        <v>10050</v>
      </c>
      <c r="V7636" s="102">
        <v>7</v>
      </c>
      <c r="W7636" s="102"/>
      <c r="X7636" s="113"/>
    </row>
    <row r="7637" spans="1:24" ht="12.95" customHeight="1" x14ac:dyDescent="0.2">
      <c r="A7637" s="115">
        <v>1996</v>
      </c>
      <c r="B7637" s="115" t="s">
        <v>5013</v>
      </c>
      <c r="C7637" s="102" t="s">
        <v>2969</v>
      </c>
      <c r="D7637" s="111" t="s">
        <v>3200</v>
      </c>
      <c r="E7637" s="115" t="s">
        <v>4095</v>
      </c>
      <c r="F7637" s="104" t="s">
        <v>14834</v>
      </c>
      <c r="G7637" s="105">
        <v>16487</v>
      </c>
      <c r="H7637" s="102" t="s">
        <v>11819</v>
      </c>
      <c r="I7637" s="102" t="s">
        <v>30647</v>
      </c>
      <c r="J7637" s="102" t="s">
        <v>4096</v>
      </c>
      <c r="K7637" s="102" t="s">
        <v>7273</v>
      </c>
      <c r="L7637" s="111" t="s">
        <v>3795</v>
      </c>
      <c r="M7637" s="102">
        <v>2</v>
      </c>
      <c r="N7637" s="112" t="s">
        <v>15986</v>
      </c>
      <c r="O7637" s="102" t="s">
        <v>14682</v>
      </c>
      <c r="P7637" s="102" t="s">
        <v>162</v>
      </c>
      <c r="Q7637" s="102" t="s">
        <v>19517</v>
      </c>
      <c r="R7637" s="102"/>
      <c r="S7637" s="102" t="s">
        <v>9435</v>
      </c>
      <c r="T7637" s="102" t="s">
        <v>20546</v>
      </c>
      <c r="U7637" s="102" t="s">
        <v>28682</v>
      </c>
      <c r="V7637" s="102">
        <v>6</v>
      </c>
      <c r="W7637" s="102"/>
      <c r="X7637" s="113"/>
    </row>
    <row r="7638" spans="1:24" ht="12.95" customHeight="1" x14ac:dyDescent="0.2">
      <c r="A7638" s="115">
        <v>1996</v>
      </c>
      <c r="B7638" s="115" t="s">
        <v>5013</v>
      </c>
      <c r="C7638" s="164" t="s">
        <v>3691</v>
      </c>
      <c r="D7638" s="111" t="s">
        <v>2617</v>
      </c>
      <c r="E7638" s="115" t="s">
        <v>8989</v>
      </c>
      <c r="F7638" s="104" t="s">
        <v>14834</v>
      </c>
      <c r="G7638" s="105">
        <v>15764</v>
      </c>
      <c r="H7638" s="102" t="s">
        <v>10103</v>
      </c>
      <c r="I7638" s="102" t="s">
        <v>4890</v>
      </c>
      <c r="J7638" s="102" t="s">
        <v>3858</v>
      </c>
      <c r="K7638" s="102"/>
      <c r="L7638" s="111" t="s">
        <v>11497</v>
      </c>
      <c r="M7638" s="107">
        <v>1</v>
      </c>
      <c r="N7638" s="108" t="s">
        <v>32963</v>
      </c>
      <c r="O7638" s="102" t="s">
        <v>12721</v>
      </c>
      <c r="P7638" s="102"/>
      <c r="Q7638" s="102"/>
      <c r="R7638" s="109"/>
      <c r="S7638" s="102"/>
      <c r="T7638" s="102" t="s">
        <v>7789</v>
      </c>
      <c r="U7638" s="102" t="s">
        <v>16048</v>
      </c>
      <c r="V7638" s="109">
        <v>7.5</v>
      </c>
      <c r="W7638" s="107"/>
      <c r="X7638" s="113"/>
    </row>
    <row r="7639" spans="1:24" ht="12.95" customHeight="1" x14ac:dyDescent="0.2">
      <c r="A7639" s="115">
        <v>1996</v>
      </c>
      <c r="B7639" s="115" t="s">
        <v>5013</v>
      </c>
      <c r="C7639" s="102" t="s">
        <v>3691</v>
      </c>
      <c r="D7639" s="111" t="s">
        <v>2618</v>
      </c>
      <c r="E7639" s="115" t="s">
        <v>13487</v>
      </c>
      <c r="F7639" s="104" t="s">
        <v>14834</v>
      </c>
      <c r="G7639" s="105">
        <v>15025</v>
      </c>
      <c r="H7639" s="102" t="s">
        <v>7198</v>
      </c>
      <c r="I7639" s="102" t="s">
        <v>32947</v>
      </c>
      <c r="J7639" s="102" t="s">
        <v>3298</v>
      </c>
      <c r="K7639" s="102"/>
      <c r="L7639" s="111" t="s">
        <v>3796</v>
      </c>
      <c r="M7639" s="102">
        <v>4</v>
      </c>
      <c r="N7639" s="112" t="s">
        <v>19519</v>
      </c>
      <c r="O7639" s="102" t="s">
        <v>17422</v>
      </c>
      <c r="P7639" s="102" t="s">
        <v>19520</v>
      </c>
      <c r="Q7639" s="102" t="s">
        <v>19521</v>
      </c>
      <c r="R7639" s="102"/>
      <c r="S7639" s="102"/>
      <c r="T7639" s="102" t="s">
        <v>14962</v>
      </c>
      <c r="U7639" s="102" t="s">
        <v>28645</v>
      </c>
      <c r="V7639" s="102">
        <v>8</v>
      </c>
      <c r="W7639" s="102"/>
      <c r="X7639" s="113"/>
    </row>
    <row r="7640" spans="1:24" ht="12.95" customHeight="1" x14ac:dyDescent="0.2">
      <c r="A7640" s="115">
        <v>1996</v>
      </c>
      <c r="B7640" s="115" t="s">
        <v>5013</v>
      </c>
      <c r="C7640" s="102" t="s">
        <v>3691</v>
      </c>
      <c r="D7640" s="111" t="s">
        <v>2619</v>
      </c>
      <c r="E7640" s="115" t="s">
        <v>11598</v>
      </c>
      <c r="F7640" s="104" t="s">
        <v>14834</v>
      </c>
      <c r="G7640" s="105">
        <v>15025</v>
      </c>
      <c r="H7640" s="102" t="s">
        <v>7198</v>
      </c>
      <c r="I7640" s="102" t="s">
        <v>32947</v>
      </c>
      <c r="J7640" s="102" t="s">
        <v>3298</v>
      </c>
      <c r="K7640" s="102"/>
      <c r="L7640" s="111" t="s">
        <v>3797</v>
      </c>
      <c r="M7640" s="102">
        <v>4</v>
      </c>
      <c r="N7640" s="112" t="s">
        <v>19519</v>
      </c>
      <c r="O7640" s="102" t="s">
        <v>5147</v>
      </c>
      <c r="P7640" s="102" t="s">
        <v>5147</v>
      </c>
      <c r="Q7640" s="102" t="s">
        <v>5147</v>
      </c>
      <c r="R7640" s="102"/>
      <c r="S7640" s="102"/>
      <c r="T7640" s="102" t="s">
        <v>14962</v>
      </c>
      <c r="U7640" s="102" t="s">
        <v>28646</v>
      </c>
      <c r="V7640" s="102">
        <v>8</v>
      </c>
      <c r="W7640" s="102"/>
      <c r="X7640" s="113"/>
    </row>
    <row r="7641" spans="1:24" ht="12.95" customHeight="1" x14ac:dyDescent="0.2">
      <c r="A7641" s="115">
        <v>1996</v>
      </c>
      <c r="B7641" s="115" t="s">
        <v>5013</v>
      </c>
      <c r="C7641" s="102" t="s">
        <v>5394</v>
      </c>
      <c r="D7641" s="127" t="s">
        <v>8931</v>
      </c>
      <c r="E7641" s="115"/>
      <c r="F7641" s="104" t="s">
        <v>14834</v>
      </c>
      <c r="G7641" s="105"/>
      <c r="H7641" s="102"/>
      <c r="I7641" s="102"/>
      <c r="J7641" s="102"/>
      <c r="K7641" s="102"/>
      <c r="L7641" s="111" t="s">
        <v>918</v>
      </c>
      <c r="M7641" s="102"/>
      <c r="N7641" s="112"/>
      <c r="O7641" s="102"/>
      <c r="P7641" s="102"/>
      <c r="Q7641" s="102"/>
      <c r="R7641" s="102"/>
      <c r="S7641" s="102"/>
      <c r="T7641" s="102"/>
      <c r="U7641" s="102"/>
      <c r="V7641" s="127" t="s">
        <v>5147</v>
      </c>
      <c r="W7641" s="102"/>
      <c r="X7641" s="113"/>
    </row>
    <row r="7642" spans="1:24" ht="12.95" customHeight="1" x14ac:dyDescent="0.2">
      <c r="A7642" s="102">
        <v>2004</v>
      </c>
      <c r="B7642" s="102" t="s">
        <v>874</v>
      </c>
      <c r="C7642" s="103" t="s">
        <v>266</v>
      </c>
      <c r="D7642" s="102" t="s">
        <v>5528</v>
      </c>
      <c r="E7642" s="102" t="s">
        <v>13800</v>
      </c>
      <c r="F7642" s="102" t="s">
        <v>14834</v>
      </c>
      <c r="G7642" s="105">
        <v>15598</v>
      </c>
      <c r="H7642" s="102" t="s">
        <v>11819</v>
      </c>
      <c r="I7642" s="102" t="s">
        <v>10103</v>
      </c>
      <c r="J7642" s="102" t="s">
        <v>9568</v>
      </c>
      <c r="K7642" s="102"/>
      <c r="L7642" s="111"/>
      <c r="M7642" s="109">
        <v>0.5</v>
      </c>
      <c r="N7642" s="108" t="s">
        <v>8687</v>
      </c>
      <c r="O7642" s="102"/>
      <c r="P7642" s="102"/>
      <c r="Q7642" s="102" t="s">
        <v>30321</v>
      </c>
      <c r="R7642" s="109"/>
      <c r="S7642" s="102"/>
      <c r="T7642" s="102" t="s">
        <v>7789</v>
      </c>
      <c r="U7642" s="102"/>
      <c r="V7642" s="109">
        <v>4</v>
      </c>
      <c r="W7642" s="107"/>
      <c r="X7642" s="113"/>
    </row>
    <row r="7643" spans="1:24" ht="12.95" customHeight="1" x14ac:dyDescent="0.2">
      <c r="A7643" s="102">
        <v>2004</v>
      </c>
      <c r="B7643" s="102" t="s">
        <v>874</v>
      </c>
      <c r="C7643" s="102" t="s">
        <v>266</v>
      </c>
      <c r="D7643" s="102" t="s">
        <v>9534</v>
      </c>
      <c r="E7643" s="102" t="s">
        <v>13801</v>
      </c>
      <c r="F7643" s="115" t="s">
        <v>14834</v>
      </c>
      <c r="G7643" s="105">
        <v>16272</v>
      </c>
      <c r="H7643" s="102" t="s">
        <v>11819</v>
      </c>
      <c r="I7643" s="102" t="s">
        <v>10103</v>
      </c>
      <c r="J7643" s="102" t="s">
        <v>267</v>
      </c>
      <c r="K7643" s="102"/>
      <c r="L7643" s="111"/>
      <c r="M7643" s="109">
        <v>1</v>
      </c>
      <c r="N7643" s="108" t="s">
        <v>32165</v>
      </c>
      <c r="O7643" s="102" t="s">
        <v>16686</v>
      </c>
      <c r="P7643" s="102" t="s">
        <v>9125</v>
      </c>
      <c r="Q7643" s="102" t="s">
        <v>16880</v>
      </c>
      <c r="R7643" s="109"/>
      <c r="S7643" s="102"/>
      <c r="T7643" s="102" t="s">
        <v>7789</v>
      </c>
      <c r="U7643" s="102" t="s">
        <v>2477</v>
      </c>
      <c r="V7643" s="109">
        <v>3.5</v>
      </c>
      <c r="W7643" s="107"/>
      <c r="X7643" s="113"/>
    </row>
    <row r="7644" spans="1:24" ht="12.95" customHeight="1" x14ac:dyDescent="0.2">
      <c r="A7644" s="102">
        <v>2004</v>
      </c>
      <c r="B7644" s="102" t="s">
        <v>874</v>
      </c>
      <c r="C7644" s="102" t="s">
        <v>266</v>
      </c>
      <c r="D7644" s="111" t="s">
        <v>14257</v>
      </c>
      <c r="E7644" s="102" t="s">
        <v>13802</v>
      </c>
      <c r="F7644" s="115" t="s">
        <v>14834</v>
      </c>
      <c r="G7644" s="105">
        <v>16251</v>
      </c>
      <c r="H7644" s="102" t="s">
        <v>11819</v>
      </c>
      <c r="I7644" s="102" t="s">
        <v>10103</v>
      </c>
      <c r="J7644" s="102" t="s">
        <v>19522</v>
      </c>
      <c r="K7644" s="102"/>
      <c r="L7644" s="111" t="s">
        <v>13379</v>
      </c>
      <c r="M7644" s="102">
        <v>2</v>
      </c>
      <c r="N7644" s="112" t="s">
        <v>19523</v>
      </c>
      <c r="O7644" s="102" t="s">
        <v>17391</v>
      </c>
      <c r="P7644" s="102"/>
      <c r="Q7644" s="102" t="s">
        <v>18206</v>
      </c>
      <c r="R7644" s="102"/>
      <c r="S7644" s="102"/>
      <c r="T7644" s="102" t="s">
        <v>7789</v>
      </c>
      <c r="U7644" s="102" t="s">
        <v>30322</v>
      </c>
      <c r="V7644" s="102">
        <v>5.5</v>
      </c>
      <c r="W7644" s="102"/>
      <c r="X7644" s="113"/>
    </row>
    <row r="7645" spans="1:24" ht="12.95" customHeight="1" x14ac:dyDescent="0.2">
      <c r="A7645" s="102">
        <v>2004</v>
      </c>
      <c r="B7645" s="102" t="s">
        <v>874</v>
      </c>
      <c r="C7645" s="102" t="s">
        <v>266</v>
      </c>
      <c r="D7645" s="102" t="s">
        <v>9535</v>
      </c>
      <c r="E7645" s="102" t="s">
        <v>13803</v>
      </c>
      <c r="F7645" s="115" t="s">
        <v>14834</v>
      </c>
      <c r="G7645" s="105">
        <v>16268</v>
      </c>
      <c r="H7645" s="102" t="s">
        <v>11819</v>
      </c>
      <c r="I7645" s="102" t="s">
        <v>30925</v>
      </c>
      <c r="J7645" s="102" t="s">
        <v>268</v>
      </c>
      <c r="K7645" s="102"/>
      <c r="L7645" s="111"/>
      <c r="M7645" s="109">
        <v>1</v>
      </c>
      <c r="N7645" s="112">
        <v>17</v>
      </c>
      <c r="O7645" s="102" t="s">
        <v>16499</v>
      </c>
      <c r="P7645" s="102" t="s">
        <v>9125</v>
      </c>
      <c r="Q7645" s="102" t="s">
        <v>18206</v>
      </c>
      <c r="R7645" s="109"/>
      <c r="S7645" s="102"/>
      <c r="T7645" s="102" t="s">
        <v>7789</v>
      </c>
      <c r="U7645" s="102"/>
      <c r="V7645" s="109">
        <v>4.5</v>
      </c>
      <c r="W7645" s="107"/>
      <c r="X7645" s="113"/>
    </row>
    <row r="7646" spans="1:24" ht="12.95" customHeight="1" x14ac:dyDescent="0.2">
      <c r="A7646" s="102">
        <v>2004</v>
      </c>
      <c r="B7646" s="102" t="s">
        <v>874</v>
      </c>
      <c r="C7646" s="102" t="s">
        <v>266</v>
      </c>
      <c r="D7646" s="102" t="s">
        <v>3336</v>
      </c>
      <c r="E7646" s="102" t="s">
        <v>13804</v>
      </c>
      <c r="F7646" s="115" t="s">
        <v>14834</v>
      </c>
      <c r="G7646" s="105">
        <v>16488</v>
      </c>
      <c r="H7646" s="102" t="s">
        <v>10103</v>
      </c>
      <c r="I7646" s="102" t="s">
        <v>11819</v>
      </c>
      <c r="J7646" s="102" t="s">
        <v>269</v>
      </c>
      <c r="K7646" s="102"/>
      <c r="L7646" s="111"/>
      <c r="M7646" s="109">
        <v>2</v>
      </c>
      <c r="N7646" s="112" t="s">
        <v>18589</v>
      </c>
      <c r="O7646" s="102" t="s">
        <v>16764</v>
      </c>
      <c r="P7646" s="102"/>
      <c r="Q7646" s="102" t="s">
        <v>17422</v>
      </c>
      <c r="R7646" s="109"/>
      <c r="S7646" s="102"/>
      <c r="T7646" s="102" t="s">
        <v>7789</v>
      </c>
      <c r="U7646" s="102"/>
      <c r="V7646" s="109">
        <v>5</v>
      </c>
      <c r="W7646" s="107"/>
      <c r="X7646" s="113"/>
    </row>
    <row r="7647" spans="1:24" ht="12.95" customHeight="1" x14ac:dyDescent="0.2">
      <c r="A7647" s="102">
        <v>2004</v>
      </c>
      <c r="B7647" s="102" t="s">
        <v>874</v>
      </c>
      <c r="C7647" s="102" t="s">
        <v>266</v>
      </c>
      <c r="D7647" s="111" t="s">
        <v>957</v>
      </c>
      <c r="E7647" s="102" t="s">
        <v>13805</v>
      </c>
      <c r="F7647" s="115" t="s">
        <v>14834</v>
      </c>
      <c r="G7647" s="105">
        <v>15897</v>
      </c>
      <c r="H7647" s="102" t="s">
        <v>10103</v>
      </c>
      <c r="I7647" s="102" t="s">
        <v>11819</v>
      </c>
      <c r="J7647" s="102" t="s">
        <v>19525</v>
      </c>
      <c r="K7647" s="102"/>
      <c r="L7647" s="111" t="s">
        <v>3069</v>
      </c>
      <c r="M7647" s="102">
        <v>1</v>
      </c>
      <c r="N7647" s="125" t="s">
        <v>32964</v>
      </c>
      <c r="O7647" s="102" t="s">
        <v>19526</v>
      </c>
      <c r="P7647" s="102" t="s">
        <v>9125</v>
      </c>
      <c r="Q7647" s="102" t="s">
        <v>19527</v>
      </c>
      <c r="R7647" s="102"/>
      <c r="S7647" s="102"/>
      <c r="T7647" s="102" t="s">
        <v>7789</v>
      </c>
      <c r="U7647" s="102" t="s">
        <v>19518</v>
      </c>
      <c r="V7647" s="102">
        <v>4.5</v>
      </c>
      <c r="W7647" s="102"/>
      <c r="X7647" s="113"/>
    </row>
    <row r="7648" spans="1:24" ht="12.95" customHeight="1" x14ac:dyDescent="0.2">
      <c r="A7648" s="102">
        <v>2004</v>
      </c>
      <c r="B7648" s="102" t="s">
        <v>874</v>
      </c>
      <c r="C7648" s="102" t="s">
        <v>266</v>
      </c>
      <c r="D7648" s="127" t="s">
        <v>10506</v>
      </c>
      <c r="E7648" s="116" t="s">
        <v>13806</v>
      </c>
      <c r="F7648" s="115" t="s">
        <v>14834</v>
      </c>
      <c r="G7648" s="105"/>
      <c r="H7648" s="102"/>
      <c r="I7648" s="102"/>
      <c r="J7648" s="102"/>
      <c r="K7648" s="102"/>
      <c r="L7648" s="111" t="s">
        <v>8130</v>
      </c>
      <c r="M7648" s="102"/>
      <c r="N7648" s="112"/>
      <c r="O7648" s="102"/>
      <c r="P7648" s="102"/>
      <c r="Q7648" s="102"/>
      <c r="R7648" s="102"/>
      <c r="S7648" s="102"/>
      <c r="T7648" s="102"/>
      <c r="U7648" s="102"/>
      <c r="V7648" s="127" t="s">
        <v>5147</v>
      </c>
      <c r="W7648" s="102"/>
      <c r="X7648" s="113"/>
    </row>
    <row r="7649" spans="1:24" ht="12.95" customHeight="1" x14ac:dyDescent="0.2">
      <c r="A7649" s="102">
        <v>2004</v>
      </c>
      <c r="B7649" s="102" t="s">
        <v>874</v>
      </c>
      <c r="C7649" s="102" t="s">
        <v>266</v>
      </c>
      <c r="D7649" s="127" t="s">
        <v>10589</v>
      </c>
      <c r="E7649" s="116" t="s">
        <v>13807</v>
      </c>
      <c r="F7649" s="115" t="s">
        <v>14834</v>
      </c>
      <c r="G7649" s="105">
        <v>16438</v>
      </c>
      <c r="H7649" s="102"/>
      <c r="I7649" s="102"/>
      <c r="J7649" s="102" t="s">
        <v>9616</v>
      </c>
      <c r="K7649" s="102" t="s">
        <v>13968</v>
      </c>
      <c r="L7649" s="111"/>
      <c r="M7649" s="109">
        <v>1</v>
      </c>
      <c r="N7649" s="112" t="s">
        <v>2482</v>
      </c>
      <c r="O7649" s="102"/>
      <c r="P7649" s="102"/>
      <c r="Q7649" s="102"/>
      <c r="R7649" s="109"/>
      <c r="S7649" s="102"/>
      <c r="T7649" s="102"/>
      <c r="U7649" s="102" t="s">
        <v>2477</v>
      </c>
      <c r="V7649" s="118">
        <v>6.5</v>
      </c>
      <c r="W7649" s="107"/>
      <c r="X7649" s="113"/>
    </row>
    <row r="7650" spans="1:24" ht="12.95" customHeight="1" x14ac:dyDescent="0.2">
      <c r="A7650" s="102"/>
      <c r="B7650" s="102" t="s">
        <v>874</v>
      </c>
      <c r="C7650" s="102" t="s">
        <v>266</v>
      </c>
      <c r="D7650" s="111" t="s">
        <v>19528</v>
      </c>
      <c r="E7650" s="102" t="s">
        <v>13808</v>
      </c>
      <c r="F7650" s="115" t="s">
        <v>14834</v>
      </c>
      <c r="G7650" s="105">
        <v>16099</v>
      </c>
      <c r="H7650" s="102" t="s">
        <v>10103</v>
      </c>
      <c r="I7650" s="102" t="s">
        <v>11819</v>
      </c>
      <c r="J7650" s="102" t="s">
        <v>19529</v>
      </c>
      <c r="K7650" s="102"/>
      <c r="L7650" s="111" t="s">
        <v>13812</v>
      </c>
      <c r="M7650" s="102">
        <v>3</v>
      </c>
      <c r="N7650" s="112" t="s">
        <v>19530</v>
      </c>
      <c r="O7650" s="102" t="s">
        <v>30323</v>
      </c>
      <c r="P7650" s="102" t="s">
        <v>19503</v>
      </c>
      <c r="Q7650" s="102" t="s">
        <v>19532</v>
      </c>
      <c r="R7650" s="102"/>
      <c r="S7650" s="102"/>
      <c r="T7650" s="102" t="s">
        <v>7789</v>
      </c>
      <c r="U7650" s="102" t="s">
        <v>30324</v>
      </c>
      <c r="V7650" s="102">
        <v>6</v>
      </c>
      <c r="W7650" s="102"/>
      <c r="X7650" s="113"/>
    </row>
    <row r="7651" spans="1:24" ht="12.95" customHeight="1" x14ac:dyDescent="0.2">
      <c r="A7651" s="102"/>
      <c r="B7651" s="102" t="s">
        <v>874</v>
      </c>
      <c r="C7651" s="102" t="s">
        <v>266</v>
      </c>
      <c r="D7651" s="111" t="s">
        <v>19539</v>
      </c>
      <c r="E7651" s="102" t="s">
        <v>13813</v>
      </c>
      <c r="F7651" s="115" t="s">
        <v>14834</v>
      </c>
      <c r="G7651" s="105">
        <v>16557</v>
      </c>
      <c r="H7651" s="102" t="s">
        <v>11819</v>
      </c>
      <c r="I7651" s="102" t="s">
        <v>10103</v>
      </c>
      <c r="J7651" s="102" t="s">
        <v>12350</v>
      </c>
      <c r="K7651" s="102" t="s">
        <v>11636</v>
      </c>
      <c r="L7651" s="111" t="s">
        <v>13814</v>
      </c>
      <c r="M7651" s="102">
        <v>1</v>
      </c>
      <c r="N7651" s="112">
        <v>45</v>
      </c>
      <c r="O7651" s="102" t="s">
        <v>3620</v>
      </c>
      <c r="P7651" s="102" t="s">
        <v>16499</v>
      </c>
      <c r="Q7651" s="102" t="s">
        <v>15832</v>
      </c>
      <c r="R7651" s="102"/>
      <c r="S7651" s="102" t="s">
        <v>8315</v>
      </c>
      <c r="T7651" s="102" t="s">
        <v>7789</v>
      </c>
      <c r="U7651" s="102" t="s">
        <v>3252</v>
      </c>
      <c r="V7651" s="102">
        <v>7</v>
      </c>
      <c r="W7651" s="102"/>
      <c r="X7651" s="113"/>
    </row>
    <row r="7652" spans="1:24" ht="12.95" customHeight="1" x14ac:dyDescent="0.2">
      <c r="A7652" s="102"/>
      <c r="B7652" s="102" t="s">
        <v>874</v>
      </c>
      <c r="C7652" s="102" t="s">
        <v>266</v>
      </c>
      <c r="D7652" s="111" t="s">
        <v>19540</v>
      </c>
      <c r="E7652" s="102" t="s">
        <v>13817</v>
      </c>
      <c r="F7652" s="115" t="s">
        <v>14834</v>
      </c>
      <c r="G7652" s="105">
        <v>16173</v>
      </c>
      <c r="H7652" s="102" t="s">
        <v>11819</v>
      </c>
      <c r="I7652" s="102" t="s">
        <v>10103</v>
      </c>
      <c r="J7652" s="102" t="s">
        <v>19533</v>
      </c>
      <c r="K7652" s="102"/>
      <c r="L7652" s="111" t="s">
        <v>13816</v>
      </c>
      <c r="M7652" s="102">
        <v>1</v>
      </c>
      <c r="N7652" s="125" t="s">
        <v>32965</v>
      </c>
      <c r="O7652" s="102" t="s">
        <v>14682</v>
      </c>
      <c r="P7652" s="102" t="s">
        <v>9125</v>
      </c>
      <c r="Q7652" s="102" t="s">
        <v>19534</v>
      </c>
      <c r="R7652" s="102"/>
      <c r="S7652" s="102"/>
      <c r="T7652" s="102" t="s">
        <v>7789</v>
      </c>
      <c r="U7652" s="102"/>
      <c r="V7652" s="102">
        <v>6</v>
      </c>
      <c r="W7652" s="102"/>
      <c r="X7652" s="113"/>
    </row>
    <row r="7653" spans="1:24" ht="12.95" customHeight="1" x14ac:dyDescent="0.2">
      <c r="A7653" s="102"/>
      <c r="B7653" s="102" t="s">
        <v>874</v>
      </c>
      <c r="C7653" s="102" t="s">
        <v>266</v>
      </c>
      <c r="D7653" s="102" t="s">
        <v>19541</v>
      </c>
      <c r="E7653" s="102" t="s">
        <v>13818</v>
      </c>
      <c r="F7653" s="115" t="s">
        <v>14834</v>
      </c>
      <c r="G7653" s="105">
        <v>16031</v>
      </c>
      <c r="H7653" s="102" t="s">
        <v>10103</v>
      </c>
      <c r="I7653" s="102" t="s">
        <v>11819</v>
      </c>
      <c r="J7653" s="102" t="s">
        <v>13819</v>
      </c>
      <c r="K7653" s="102"/>
      <c r="L7653" s="111"/>
      <c r="M7653" s="109">
        <v>3</v>
      </c>
      <c r="N7653" s="112" t="s">
        <v>18708</v>
      </c>
      <c r="O7653" s="102" t="s">
        <v>15846</v>
      </c>
      <c r="P7653" s="102" t="s">
        <v>162</v>
      </c>
      <c r="Q7653" s="102" t="s">
        <v>15831</v>
      </c>
      <c r="R7653" s="109"/>
      <c r="S7653" s="102"/>
      <c r="T7653" s="102" t="s">
        <v>7789</v>
      </c>
      <c r="U7653" s="102" t="s">
        <v>2477</v>
      </c>
      <c r="V7653" s="109">
        <v>6.5</v>
      </c>
      <c r="W7653" s="107"/>
      <c r="X7653" s="113"/>
    </row>
    <row r="7654" spans="1:24" ht="12.95" customHeight="1" x14ac:dyDescent="0.2">
      <c r="A7654" s="102"/>
      <c r="B7654" s="102" t="s">
        <v>874</v>
      </c>
      <c r="C7654" s="102" t="s">
        <v>266</v>
      </c>
      <c r="D7654" s="102" t="s">
        <v>19542</v>
      </c>
      <c r="E7654" s="102" t="s">
        <v>13820</v>
      </c>
      <c r="F7654" s="115" t="s">
        <v>14834</v>
      </c>
      <c r="G7654" s="105">
        <v>16198</v>
      </c>
      <c r="H7654" s="102" t="s">
        <v>11819</v>
      </c>
      <c r="I7654" s="102" t="s">
        <v>10103</v>
      </c>
      <c r="J7654" s="102" t="s">
        <v>13821</v>
      </c>
      <c r="K7654" s="102"/>
      <c r="L7654" s="111"/>
      <c r="M7654" s="109">
        <v>1</v>
      </c>
      <c r="N7654" s="108" t="s">
        <v>12955</v>
      </c>
      <c r="O7654" s="102" t="s">
        <v>17734</v>
      </c>
      <c r="P7654" s="102" t="s">
        <v>17110</v>
      </c>
      <c r="Q7654" s="102" t="s">
        <v>26988</v>
      </c>
      <c r="R7654" s="109"/>
      <c r="S7654" s="102"/>
      <c r="T7654" s="102" t="s">
        <v>7789</v>
      </c>
      <c r="U7654" s="102" t="s">
        <v>14790</v>
      </c>
      <c r="V7654" s="109">
        <v>7</v>
      </c>
      <c r="W7654" s="107"/>
      <c r="X7654" s="113"/>
    </row>
    <row r="7655" spans="1:24" ht="12.95" customHeight="1" x14ac:dyDescent="0.2">
      <c r="A7655" s="102">
        <v>2004</v>
      </c>
      <c r="B7655" s="102" t="s">
        <v>874</v>
      </c>
      <c r="C7655" s="102" t="s">
        <v>266</v>
      </c>
      <c r="D7655" s="102" t="s">
        <v>14423</v>
      </c>
      <c r="E7655" s="102" t="s">
        <v>14422</v>
      </c>
      <c r="F7655" s="115" t="s">
        <v>14834</v>
      </c>
      <c r="G7655" s="105">
        <v>15218</v>
      </c>
      <c r="H7655" s="102" t="s">
        <v>10103</v>
      </c>
      <c r="I7655" s="102" t="s">
        <v>11819</v>
      </c>
      <c r="J7655" s="102" t="s">
        <v>14424</v>
      </c>
      <c r="K7655" s="102"/>
      <c r="L7655" s="111"/>
      <c r="M7655" s="109">
        <v>1</v>
      </c>
      <c r="N7655" s="108" t="s">
        <v>30799</v>
      </c>
      <c r="O7655" s="102" t="s">
        <v>16905</v>
      </c>
      <c r="P7655" s="102" t="s">
        <v>9125</v>
      </c>
      <c r="Q7655" s="102" t="s">
        <v>16852</v>
      </c>
      <c r="R7655" s="109"/>
      <c r="S7655" s="102"/>
      <c r="T7655" s="102" t="s">
        <v>7789</v>
      </c>
      <c r="U7655" s="102" t="s">
        <v>32966</v>
      </c>
      <c r="V7655" s="109">
        <v>6</v>
      </c>
      <c r="W7655" s="107"/>
      <c r="X7655" s="113"/>
    </row>
    <row r="7656" spans="1:24" ht="12.95" customHeight="1" x14ac:dyDescent="0.2">
      <c r="A7656" s="115"/>
      <c r="B7656" s="115" t="s">
        <v>13847</v>
      </c>
      <c r="C7656" s="102" t="s">
        <v>13848</v>
      </c>
      <c r="D7656" s="102" t="s">
        <v>14702</v>
      </c>
      <c r="E7656" s="115">
        <v>1</v>
      </c>
      <c r="F7656" s="104" t="s">
        <v>14834</v>
      </c>
      <c r="G7656" s="105">
        <v>16130</v>
      </c>
      <c r="H7656" s="115" t="s">
        <v>10103</v>
      </c>
      <c r="I7656" s="115" t="s">
        <v>4890</v>
      </c>
      <c r="J7656" s="115" t="s">
        <v>14703</v>
      </c>
      <c r="K7656" s="115"/>
      <c r="L7656" s="111"/>
      <c r="M7656" s="115">
        <v>1.5</v>
      </c>
      <c r="N7656" s="108" t="s">
        <v>32967</v>
      </c>
      <c r="O7656" s="115" t="s">
        <v>18206</v>
      </c>
      <c r="P7656" s="115" t="s">
        <v>9125</v>
      </c>
      <c r="Q7656" s="115" t="s">
        <v>16835</v>
      </c>
      <c r="R7656" s="115"/>
      <c r="S7656" s="115"/>
      <c r="T7656" s="115" t="s">
        <v>7789</v>
      </c>
      <c r="U7656" s="115" t="s">
        <v>3862</v>
      </c>
      <c r="V7656" s="151">
        <v>6.5</v>
      </c>
      <c r="W7656" s="183"/>
      <c r="X7656" s="113"/>
    </row>
    <row r="7657" spans="1:24" ht="12.95" customHeight="1" x14ac:dyDescent="0.2">
      <c r="A7657" s="115"/>
      <c r="B7657" s="115" t="s">
        <v>13847</v>
      </c>
      <c r="C7657" s="102" t="s">
        <v>13848</v>
      </c>
      <c r="D7657" s="102" t="s">
        <v>13849</v>
      </c>
      <c r="E7657" s="115">
        <v>2</v>
      </c>
      <c r="F7657" s="104" t="s">
        <v>14834</v>
      </c>
      <c r="G7657" s="105">
        <v>16423</v>
      </c>
      <c r="H7657" s="115" t="s">
        <v>10191</v>
      </c>
      <c r="I7657" s="115" t="s">
        <v>4890</v>
      </c>
      <c r="J7657" s="115" t="s">
        <v>693</v>
      </c>
      <c r="K7657" s="115"/>
      <c r="L7657" s="111"/>
      <c r="M7657" s="115">
        <v>1</v>
      </c>
      <c r="N7657" s="108" t="s">
        <v>32968</v>
      </c>
      <c r="O7657" s="115" t="s">
        <v>10189</v>
      </c>
      <c r="P7657" s="115" t="s">
        <v>9125</v>
      </c>
      <c r="Q7657" s="115" t="s">
        <v>19846</v>
      </c>
      <c r="R7657" s="115"/>
      <c r="S7657" s="115"/>
      <c r="T7657" s="115" t="s">
        <v>20547</v>
      </c>
      <c r="U7657" s="115" t="s">
        <v>14701</v>
      </c>
      <c r="V7657" s="151">
        <v>7.5</v>
      </c>
      <c r="W7657" s="183"/>
      <c r="X7657" s="113"/>
    </row>
    <row r="7658" spans="1:24" ht="12.95" customHeight="1" x14ac:dyDescent="0.2">
      <c r="A7658" s="115"/>
      <c r="B7658" s="115" t="s">
        <v>14429</v>
      </c>
      <c r="C7658" s="103" t="s">
        <v>13414</v>
      </c>
      <c r="D7658" s="127" t="s">
        <v>37726</v>
      </c>
      <c r="E7658" s="115" t="s">
        <v>11815</v>
      </c>
      <c r="F7658" s="104" t="s">
        <v>14834</v>
      </c>
      <c r="G7658" s="105">
        <v>16081</v>
      </c>
      <c r="H7658" s="102" t="s">
        <v>11819</v>
      </c>
      <c r="I7658" s="102" t="s">
        <v>10103</v>
      </c>
      <c r="J7658" s="102" t="s">
        <v>11563</v>
      </c>
      <c r="K7658" s="132" t="s">
        <v>5943</v>
      </c>
      <c r="L7658" s="111"/>
      <c r="M7658" s="107">
        <v>1</v>
      </c>
      <c r="N7658" s="108" t="s">
        <v>32969</v>
      </c>
      <c r="O7658" s="102"/>
      <c r="P7658" s="102"/>
      <c r="Q7658" s="102"/>
      <c r="R7658" s="109"/>
      <c r="S7658" s="102"/>
      <c r="T7658" s="102"/>
      <c r="U7658" s="102" t="s">
        <v>18709</v>
      </c>
      <c r="V7658" s="118">
        <v>6</v>
      </c>
      <c r="W7658" s="107"/>
      <c r="X7658" s="113"/>
    </row>
    <row r="7659" spans="1:24" ht="12.95" customHeight="1" x14ac:dyDescent="0.2">
      <c r="A7659" s="115"/>
      <c r="B7659" s="115" t="s">
        <v>14429</v>
      </c>
      <c r="C7659" s="102" t="s">
        <v>13414</v>
      </c>
      <c r="D7659" s="127" t="s">
        <v>37727</v>
      </c>
      <c r="E7659" s="115"/>
      <c r="F7659" s="114" t="s">
        <v>6406</v>
      </c>
      <c r="G7659" s="105">
        <v>15604</v>
      </c>
      <c r="H7659" s="102" t="s">
        <v>10103</v>
      </c>
      <c r="I7659" s="102" t="s">
        <v>11819</v>
      </c>
      <c r="J7659" s="102" t="s">
        <v>9568</v>
      </c>
      <c r="K7659" s="132" t="s">
        <v>4782</v>
      </c>
      <c r="L7659" s="111"/>
      <c r="M7659" s="107">
        <v>2</v>
      </c>
      <c r="N7659" s="112" t="s">
        <v>16589</v>
      </c>
      <c r="O7659" s="102" t="s">
        <v>3620</v>
      </c>
      <c r="P7659" s="102"/>
      <c r="Q7659" s="102"/>
      <c r="R7659" s="109"/>
      <c r="S7659" s="102"/>
      <c r="T7659" s="102"/>
      <c r="U7659" s="102"/>
      <c r="V7659" s="118">
        <v>7</v>
      </c>
      <c r="W7659" s="107"/>
      <c r="X7659" s="113"/>
    </row>
    <row r="7660" spans="1:24" ht="12.95" customHeight="1" x14ac:dyDescent="0.2">
      <c r="A7660" s="115">
        <v>1995</v>
      </c>
      <c r="B7660" s="115" t="s">
        <v>4798</v>
      </c>
      <c r="C7660" s="102" t="s">
        <v>5714</v>
      </c>
      <c r="D7660" s="111" t="s">
        <v>11083</v>
      </c>
      <c r="E7660" s="115" t="s">
        <v>1680</v>
      </c>
      <c r="F7660" s="104" t="s">
        <v>14834</v>
      </c>
      <c r="G7660" s="105">
        <v>14141</v>
      </c>
      <c r="H7660" s="102" t="s">
        <v>14944</v>
      </c>
      <c r="I7660" s="102" t="s">
        <v>31194</v>
      </c>
      <c r="J7660" s="102" t="s">
        <v>2852</v>
      </c>
      <c r="K7660" s="102"/>
      <c r="L7660" s="111" t="s">
        <v>1703</v>
      </c>
      <c r="M7660" s="107">
        <v>1</v>
      </c>
      <c r="N7660" s="112">
        <v>16</v>
      </c>
      <c r="O7660" s="102"/>
      <c r="P7660" s="39" t="s">
        <v>9125</v>
      </c>
      <c r="Q7660" s="39" t="s">
        <v>17790</v>
      </c>
      <c r="R7660" s="109"/>
      <c r="S7660" s="102"/>
      <c r="T7660" s="102" t="s">
        <v>30325</v>
      </c>
      <c r="U7660" s="102" t="s">
        <v>2477</v>
      </c>
      <c r="V7660" s="109">
        <v>5.5</v>
      </c>
      <c r="W7660" s="107"/>
      <c r="X7660" s="324"/>
    </row>
    <row r="7661" spans="1:24" ht="12.95" customHeight="1" x14ac:dyDescent="0.2">
      <c r="A7661" s="115">
        <v>1995</v>
      </c>
      <c r="B7661" s="115" t="s">
        <v>4798</v>
      </c>
      <c r="C7661" s="102" t="s">
        <v>5714</v>
      </c>
      <c r="D7661" s="111" t="s">
        <v>13949</v>
      </c>
      <c r="E7661" s="115" t="s">
        <v>1683</v>
      </c>
      <c r="F7661" s="104" t="s">
        <v>14834</v>
      </c>
      <c r="G7661" s="105">
        <v>14758</v>
      </c>
      <c r="H7661" s="102" t="s">
        <v>13336</v>
      </c>
      <c r="I7661" s="102" t="s">
        <v>11819</v>
      </c>
      <c r="J7661" s="102" t="s">
        <v>9812</v>
      </c>
      <c r="K7661" s="102"/>
      <c r="L7661" s="111" t="s">
        <v>1704</v>
      </c>
      <c r="M7661" s="107">
        <v>1</v>
      </c>
      <c r="N7661" s="112">
        <v>10</v>
      </c>
      <c r="O7661" s="102" t="s">
        <v>12721</v>
      </c>
      <c r="P7661" s="39" t="s">
        <v>162</v>
      </c>
      <c r="Q7661" s="39" t="s">
        <v>19131</v>
      </c>
      <c r="R7661" s="109"/>
      <c r="S7661" s="102"/>
      <c r="T7661" s="102" t="s">
        <v>28757</v>
      </c>
      <c r="U7661" s="102"/>
      <c r="V7661" s="109">
        <v>7</v>
      </c>
      <c r="W7661" s="107"/>
      <c r="X7661" s="324"/>
    </row>
    <row r="7662" spans="1:24" ht="12.95" customHeight="1" x14ac:dyDescent="0.2">
      <c r="A7662" s="115">
        <v>1995</v>
      </c>
      <c r="B7662" s="115" t="s">
        <v>4798</v>
      </c>
      <c r="C7662" s="102" t="s">
        <v>5714</v>
      </c>
      <c r="D7662" s="111" t="s">
        <v>7221</v>
      </c>
      <c r="E7662" s="115" t="s">
        <v>12102</v>
      </c>
      <c r="F7662" s="104" t="s">
        <v>14834</v>
      </c>
      <c r="G7662" s="105">
        <v>15359</v>
      </c>
      <c r="H7662" s="102" t="s">
        <v>2625</v>
      </c>
      <c r="I7662" s="102" t="s">
        <v>5426</v>
      </c>
      <c r="J7662" s="102" t="s">
        <v>9813</v>
      </c>
      <c r="K7662" s="102"/>
      <c r="L7662" s="111" t="s">
        <v>12887</v>
      </c>
      <c r="M7662" s="102">
        <v>2</v>
      </c>
      <c r="N7662" s="112" t="s">
        <v>31326</v>
      </c>
      <c r="O7662" s="102" t="s">
        <v>9125</v>
      </c>
      <c r="P7662" s="102"/>
      <c r="Q7662" s="102" t="s">
        <v>15976</v>
      </c>
      <c r="R7662" s="102"/>
      <c r="S7662" s="102" t="s">
        <v>8315</v>
      </c>
      <c r="T7662" s="102" t="s">
        <v>20543</v>
      </c>
      <c r="U7662" s="102" t="s">
        <v>21415</v>
      </c>
      <c r="V7662" s="109">
        <v>5.5</v>
      </c>
      <c r="W7662" s="109"/>
      <c r="X7662" s="324"/>
    </row>
    <row r="7663" spans="1:24" ht="12.95" customHeight="1" x14ac:dyDescent="0.2">
      <c r="A7663" s="115">
        <v>1995</v>
      </c>
      <c r="B7663" s="115" t="s">
        <v>4798</v>
      </c>
      <c r="C7663" s="102" t="s">
        <v>5714</v>
      </c>
      <c r="D7663" s="102" t="s">
        <v>13950</v>
      </c>
      <c r="E7663" s="115" t="s">
        <v>12104</v>
      </c>
      <c r="F7663" s="104" t="s">
        <v>14834</v>
      </c>
      <c r="G7663" s="105">
        <v>15477</v>
      </c>
      <c r="H7663" s="102" t="s">
        <v>10103</v>
      </c>
      <c r="I7663" s="102" t="s">
        <v>11819</v>
      </c>
      <c r="J7663" s="102" t="s">
        <v>6414</v>
      </c>
      <c r="K7663" s="102"/>
      <c r="L7663" s="111" t="s">
        <v>415</v>
      </c>
      <c r="M7663" s="107">
        <v>1</v>
      </c>
      <c r="N7663" s="112">
        <v>21</v>
      </c>
      <c r="O7663" s="102" t="s">
        <v>16545</v>
      </c>
      <c r="P7663" s="39"/>
      <c r="Q7663" s="39" t="s">
        <v>11565</v>
      </c>
      <c r="R7663" s="109"/>
      <c r="S7663" s="102"/>
      <c r="T7663" s="102" t="s">
        <v>7789</v>
      </c>
      <c r="U7663" s="102" t="s">
        <v>11565</v>
      </c>
      <c r="V7663" s="109">
        <v>7</v>
      </c>
      <c r="W7663" s="107"/>
      <c r="X7663" s="324"/>
    </row>
    <row r="7664" spans="1:24" ht="12.95" customHeight="1" x14ac:dyDescent="0.2">
      <c r="A7664" s="115">
        <v>1995</v>
      </c>
      <c r="B7664" s="115" t="s">
        <v>4798</v>
      </c>
      <c r="C7664" s="102" t="s">
        <v>5714</v>
      </c>
      <c r="D7664" s="102" t="s">
        <v>7222</v>
      </c>
      <c r="E7664" s="115" t="s">
        <v>12169</v>
      </c>
      <c r="F7664" s="104" t="s">
        <v>14834</v>
      </c>
      <c r="G7664" s="105">
        <v>15919</v>
      </c>
      <c r="H7664" s="102" t="s">
        <v>11819</v>
      </c>
      <c r="I7664" s="102" t="s">
        <v>10191</v>
      </c>
      <c r="J7664" s="102" t="s">
        <v>9814</v>
      </c>
      <c r="K7664" s="102"/>
      <c r="L7664" s="111" t="s">
        <v>10554</v>
      </c>
      <c r="M7664" s="107">
        <v>1</v>
      </c>
      <c r="N7664" s="112" t="s">
        <v>2482</v>
      </c>
      <c r="O7664" s="102" t="s">
        <v>16880</v>
      </c>
      <c r="P7664" s="39"/>
      <c r="Q7664" s="39" t="s">
        <v>15959</v>
      </c>
      <c r="R7664" s="109"/>
      <c r="S7664" s="102"/>
      <c r="T7664" s="102" t="s">
        <v>21275</v>
      </c>
      <c r="U7664" s="102" t="s">
        <v>30326</v>
      </c>
      <c r="V7664" s="109">
        <v>6</v>
      </c>
      <c r="W7664" s="107"/>
      <c r="X7664" s="324"/>
    </row>
    <row r="7665" spans="1:24" ht="12.95" customHeight="1" x14ac:dyDescent="0.2">
      <c r="A7665" s="115">
        <v>1995</v>
      </c>
      <c r="B7665" s="115" t="s">
        <v>4798</v>
      </c>
      <c r="C7665" s="102" t="s">
        <v>5714</v>
      </c>
      <c r="D7665" s="102" t="s">
        <v>9956</v>
      </c>
      <c r="E7665" s="115" t="s">
        <v>10230</v>
      </c>
      <c r="F7665" s="104" t="s">
        <v>14834</v>
      </c>
      <c r="G7665" s="105">
        <v>16427</v>
      </c>
      <c r="H7665" s="102" t="s">
        <v>10191</v>
      </c>
      <c r="I7665" s="102" t="s">
        <v>4890</v>
      </c>
      <c r="J7665" s="102" t="s">
        <v>4792</v>
      </c>
      <c r="K7665" s="102"/>
      <c r="L7665" s="111" t="s">
        <v>9483</v>
      </c>
      <c r="M7665" s="107">
        <v>1</v>
      </c>
      <c r="N7665" s="108" t="s">
        <v>30765</v>
      </c>
      <c r="O7665" s="102" t="s">
        <v>21157</v>
      </c>
      <c r="P7665" s="39" t="s">
        <v>21158</v>
      </c>
      <c r="Q7665" s="39" t="s">
        <v>16157</v>
      </c>
      <c r="R7665" s="109"/>
      <c r="S7665" s="102"/>
      <c r="T7665" s="102" t="s">
        <v>20547</v>
      </c>
      <c r="U7665" s="102" t="s">
        <v>30327</v>
      </c>
      <c r="V7665" s="109">
        <v>5.5</v>
      </c>
      <c r="W7665" s="107"/>
      <c r="X7665" s="324"/>
    </row>
    <row r="7666" spans="1:24" ht="12.95" customHeight="1" x14ac:dyDescent="0.2">
      <c r="A7666" s="115">
        <v>1995</v>
      </c>
      <c r="B7666" s="115" t="s">
        <v>4798</v>
      </c>
      <c r="C7666" s="102" t="s">
        <v>5714</v>
      </c>
      <c r="D7666" s="102" t="s">
        <v>10978</v>
      </c>
      <c r="E7666" s="115" t="s">
        <v>5715</v>
      </c>
      <c r="F7666" s="104" t="s">
        <v>14834</v>
      </c>
      <c r="G7666" s="105">
        <v>16443</v>
      </c>
      <c r="H7666" s="102" t="s">
        <v>31195</v>
      </c>
      <c r="I7666" s="102" t="s">
        <v>10103</v>
      </c>
      <c r="J7666" s="102" t="s">
        <v>10139</v>
      </c>
      <c r="K7666" s="233"/>
      <c r="L7666" s="111" t="s">
        <v>19535</v>
      </c>
      <c r="M7666" s="107">
        <v>2</v>
      </c>
      <c r="N7666" s="112" t="s">
        <v>16694</v>
      </c>
      <c r="O7666" s="102" t="s">
        <v>16764</v>
      </c>
      <c r="P7666" s="39" t="s">
        <v>15941</v>
      </c>
      <c r="Q7666" s="39" t="s">
        <v>16831</v>
      </c>
      <c r="R7666" s="109"/>
      <c r="S7666" s="102"/>
      <c r="T7666" s="102" t="s">
        <v>7789</v>
      </c>
      <c r="U7666" s="102" t="s">
        <v>16549</v>
      </c>
      <c r="V7666" s="109">
        <v>7.5</v>
      </c>
      <c r="W7666" s="107"/>
      <c r="X7666" s="324"/>
    </row>
    <row r="7667" spans="1:24" ht="12.95" customHeight="1" x14ac:dyDescent="0.2">
      <c r="A7667" s="115">
        <v>1995</v>
      </c>
      <c r="B7667" s="115" t="s">
        <v>4798</v>
      </c>
      <c r="C7667" s="102" t="s">
        <v>5714</v>
      </c>
      <c r="D7667" s="102" t="s">
        <v>10979</v>
      </c>
      <c r="E7667" s="115" t="s">
        <v>5717</v>
      </c>
      <c r="F7667" s="104" t="s">
        <v>14834</v>
      </c>
      <c r="G7667" s="105">
        <v>16529</v>
      </c>
      <c r="H7667" s="102" t="s">
        <v>11819</v>
      </c>
      <c r="I7667" s="102" t="s">
        <v>13336</v>
      </c>
      <c r="J7667" s="102" t="s">
        <v>10980</v>
      </c>
      <c r="K7667" s="233"/>
      <c r="L7667" s="111" t="s">
        <v>19536</v>
      </c>
      <c r="M7667" s="107">
        <v>2</v>
      </c>
      <c r="N7667" s="112" t="s">
        <v>15912</v>
      </c>
      <c r="O7667" s="102" t="s">
        <v>3620</v>
      </c>
      <c r="P7667" s="39"/>
      <c r="Q7667" s="39" t="s">
        <v>16831</v>
      </c>
      <c r="R7667" s="109"/>
      <c r="S7667" s="102"/>
      <c r="T7667" s="102" t="s">
        <v>21275</v>
      </c>
      <c r="U7667" s="102" t="s">
        <v>30328</v>
      </c>
      <c r="V7667" s="109">
        <v>7.5</v>
      </c>
      <c r="W7667" s="107"/>
      <c r="X7667" s="324"/>
    </row>
    <row r="7668" spans="1:24" ht="12.95" customHeight="1" x14ac:dyDescent="0.2">
      <c r="A7668" s="115">
        <v>1995</v>
      </c>
      <c r="B7668" s="115" t="s">
        <v>4798</v>
      </c>
      <c r="C7668" s="102" t="s">
        <v>5714</v>
      </c>
      <c r="D7668" s="102" t="s">
        <v>10981</v>
      </c>
      <c r="E7668" s="115" t="s">
        <v>5719</v>
      </c>
      <c r="F7668" s="104" t="s">
        <v>14834</v>
      </c>
      <c r="G7668" s="105">
        <v>16538</v>
      </c>
      <c r="H7668" s="102" t="s">
        <v>11819</v>
      </c>
      <c r="I7668" s="102" t="s">
        <v>10191</v>
      </c>
      <c r="J7668" s="102" t="s">
        <v>3415</v>
      </c>
      <c r="K7668" s="233"/>
      <c r="L7668" s="111" t="s">
        <v>19537</v>
      </c>
      <c r="M7668" s="107">
        <v>2</v>
      </c>
      <c r="N7668" s="112" t="s">
        <v>16402</v>
      </c>
      <c r="O7668" s="102" t="s">
        <v>20609</v>
      </c>
      <c r="P7668" s="39" t="s">
        <v>9125</v>
      </c>
      <c r="Q7668" s="39" t="s">
        <v>19745</v>
      </c>
      <c r="R7668" s="109"/>
      <c r="S7668" s="102"/>
      <c r="T7668" s="102" t="s">
        <v>20546</v>
      </c>
      <c r="U7668" s="102" t="s">
        <v>30329</v>
      </c>
      <c r="V7668" s="109">
        <v>8</v>
      </c>
      <c r="W7668" s="107"/>
      <c r="X7668" s="324"/>
    </row>
    <row r="7669" spans="1:24" ht="12.95" customHeight="1" x14ac:dyDescent="0.2">
      <c r="A7669" s="115">
        <v>1995</v>
      </c>
      <c r="B7669" s="115" t="s">
        <v>4798</v>
      </c>
      <c r="C7669" s="102" t="s">
        <v>5714</v>
      </c>
      <c r="D7669" s="102" t="s">
        <v>14888</v>
      </c>
      <c r="E7669" s="115" t="s">
        <v>5721</v>
      </c>
      <c r="F7669" s="104" t="s">
        <v>14834</v>
      </c>
      <c r="G7669" s="105">
        <v>18533</v>
      </c>
      <c r="H7669" s="102" t="s">
        <v>31196</v>
      </c>
      <c r="I7669" s="102" t="s">
        <v>10191</v>
      </c>
      <c r="J7669" s="102" t="s">
        <v>6039</v>
      </c>
      <c r="K7669" s="233"/>
      <c r="L7669" s="111" t="s">
        <v>19538</v>
      </c>
      <c r="M7669" s="107">
        <v>1</v>
      </c>
      <c r="N7669" s="108" t="s">
        <v>31197</v>
      </c>
      <c r="O7669" s="102" t="s">
        <v>16565</v>
      </c>
      <c r="P7669" s="39"/>
      <c r="Q7669" s="39" t="s">
        <v>19103</v>
      </c>
      <c r="R7669" s="109"/>
      <c r="S7669" s="102"/>
      <c r="T7669" s="102" t="s">
        <v>28743</v>
      </c>
      <c r="U7669" s="102" t="s">
        <v>3909</v>
      </c>
      <c r="V7669" s="109">
        <v>8</v>
      </c>
      <c r="W7669" s="107"/>
      <c r="X7669" s="324"/>
    </row>
    <row r="7670" spans="1:24" ht="12.95" customHeight="1" x14ac:dyDescent="0.2">
      <c r="A7670" s="139">
        <v>1996</v>
      </c>
      <c r="B7670" s="115" t="s">
        <v>4798</v>
      </c>
      <c r="C7670" s="164" t="s">
        <v>19543</v>
      </c>
      <c r="D7670" s="187" t="s">
        <v>4288</v>
      </c>
      <c r="E7670" s="139" t="s">
        <v>8315</v>
      </c>
      <c r="F7670" s="225" t="s">
        <v>14834</v>
      </c>
      <c r="G7670" s="105">
        <v>15559</v>
      </c>
      <c r="H7670" s="102" t="s">
        <v>32970</v>
      </c>
      <c r="I7670" s="102" t="s">
        <v>32971</v>
      </c>
      <c r="J7670" s="102" t="s">
        <v>17454</v>
      </c>
      <c r="K7670" s="102"/>
      <c r="L7670" s="111" t="s">
        <v>19549</v>
      </c>
      <c r="M7670" s="102">
        <v>2</v>
      </c>
      <c r="N7670" s="112" t="s">
        <v>30330</v>
      </c>
      <c r="O7670" s="102"/>
      <c r="P7670" s="102" t="s">
        <v>9160</v>
      </c>
      <c r="Q7670" s="102" t="s">
        <v>19521</v>
      </c>
      <c r="R7670" s="102"/>
      <c r="S7670" s="102"/>
      <c r="T7670" s="102" t="s">
        <v>20542</v>
      </c>
      <c r="U7670" s="102" t="s">
        <v>17456</v>
      </c>
      <c r="V7670" s="102">
        <v>5</v>
      </c>
      <c r="W7670" s="102"/>
      <c r="X7670" s="194"/>
    </row>
    <row r="7671" spans="1:24" ht="12.95" customHeight="1" x14ac:dyDescent="0.2">
      <c r="A7671" s="139">
        <v>1996</v>
      </c>
      <c r="B7671" s="115" t="s">
        <v>4798</v>
      </c>
      <c r="C7671" s="102" t="s">
        <v>19543</v>
      </c>
      <c r="D7671" s="187" t="s">
        <v>19544</v>
      </c>
      <c r="E7671" s="139" t="s">
        <v>11080</v>
      </c>
      <c r="F7671" s="225" t="s">
        <v>14834</v>
      </c>
      <c r="G7671" s="105">
        <v>15429</v>
      </c>
      <c r="H7671" s="102" t="s">
        <v>32972</v>
      </c>
      <c r="I7671" s="102" t="s">
        <v>31203</v>
      </c>
      <c r="J7671" s="102" t="s">
        <v>9127</v>
      </c>
      <c r="K7671" s="115"/>
      <c r="L7671" s="111" t="s">
        <v>19545</v>
      </c>
      <c r="M7671" s="109">
        <v>1</v>
      </c>
      <c r="N7671" s="138">
        <v>38</v>
      </c>
      <c r="O7671" s="102" t="s">
        <v>9160</v>
      </c>
      <c r="P7671" s="39"/>
      <c r="Q7671" s="39" t="s">
        <v>19550</v>
      </c>
      <c r="R7671" s="109"/>
      <c r="S7671" s="102"/>
      <c r="T7671" s="102" t="s">
        <v>20543</v>
      </c>
      <c r="U7671" s="102" t="s">
        <v>21337</v>
      </c>
      <c r="V7671" s="109">
        <v>7</v>
      </c>
      <c r="W7671" s="107"/>
      <c r="X7671" s="194"/>
    </row>
    <row r="7672" spans="1:24" ht="12.95" customHeight="1" x14ac:dyDescent="0.2">
      <c r="A7672" s="139">
        <v>1996</v>
      </c>
      <c r="B7672" s="115" t="s">
        <v>4798</v>
      </c>
      <c r="C7672" s="102" t="s">
        <v>19543</v>
      </c>
      <c r="D7672" s="111" t="s">
        <v>1748</v>
      </c>
      <c r="E7672" s="102" t="s">
        <v>13561</v>
      </c>
      <c r="F7672" s="102" t="s">
        <v>14834</v>
      </c>
      <c r="G7672" s="105">
        <v>14751</v>
      </c>
      <c r="H7672" s="102" t="s">
        <v>11819</v>
      </c>
      <c r="I7672" s="102" t="s">
        <v>5011</v>
      </c>
      <c r="J7672" s="102" t="s">
        <v>5933</v>
      </c>
      <c r="K7672" s="115"/>
      <c r="L7672" s="111" t="s">
        <v>11565</v>
      </c>
      <c r="M7672" s="109">
        <v>1.5</v>
      </c>
      <c r="N7672" s="108" t="s">
        <v>32973</v>
      </c>
      <c r="O7672" s="102" t="s">
        <v>17670</v>
      </c>
      <c r="P7672" s="39"/>
      <c r="Q7672" s="39" t="s">
        <v>19439</v>
      </c>
      <c r="R7672" s="109"/>
      <c r="S7672" s="102"/>
      <c r="T7672" s="102" t="s">
        <v>28757</v>
      </c>
      <c r="U7672" s="102" t="s">
        <v>11565</v>
      </c>
      <c r="V7672" s="109">
        <v>8</v>
      </c>
      <c r="W7672" s="107"/>
      <c r="X7672" s="194"/>
    </row>
    <row r="7673" spans="1:24" ht="12.95" customHeight="1" x14ac:dyDescent="0.2">
      <c r="A7673" s="139">
        <v>1996</v>
      </c>
      <c r="B7673" s="115" t="s">
        <v>4798</v>
      </c>
      <c r="C7673" s="102" t="s">
        <v>19543</v>
      </c>
      <c r="D7673" s="188" t="s">
        <v>35495</v>
      </c>
      <c r="E7673" s="139" t="s">
        <v>9435</v>
      </c>
      <c r="F7673" s="225" t="s">
        <v>14834</v>
      </c>
      <c r="G7673" s="203">
        <v>13702</v>
      </c>
      <c r="H7673" s="102" t="s">
        <v>32524</v>
      </c>
      <c r="I7673" s="102" t="s">
        <v>32525</v>
      </c>
      <c r="J7673" s="188" t="s">
        <v>19547</v>
      </c>
      <c r="K7673" s="303"/>
      <c r="L7673" s="187"/>
      <c r="M7673" s="205" t="s">
        <v>6453</v>
      </c>
      <c r="N7673" s="207" t="s">
        <v>15884</v>
      </c>
      <c r="O7673" s="188" t="s">
        <v>11565</v>
      </c>
      <c r="P7673" s="188"/>
      <c r="Q7673" s="188" t="s">
        <v>16543</v>
      </c>
      <c r="R7673" s="206"/>
      <c r="S7673" s="188"/>
      <c r="T7673" s="188" t="s">
        <v>30331</v>
      </c>
      <c r="U7673" s="188" t="s">
        <v>30332</v>
      </c>
      <c r="V7673" s="206">
        <v>6</v>
      </c>
      <c r="W7673" s="205"/>
      <c r="X7673" s="194"/>
    </row>
    <row r="7674" spans="1:24" ht="12.95" customHeight="1" x14ac:dyDescent="0.2">
      <c r="A7674" s="139">
        <v>1996</v>
      </c>
      <c r="B7674" s="115" t="s">
        <v>4798</v>
      </c>
      <c r="C7674" s="102" t="s">
        <v>19543</v>
      </c>
      <c r="D7674" s="111" t="s">
        <v>9128</v>
      </c>
      <c r="E7674" s="102" t="s">
        <v>13563</v>
      </c>
      <c r="F7674" s="102" t="s">
        <v>14834</v>
      </c>
      <c r="G7674" s="105">
        <v>15597</v>
      </c>
      <c r="H7674" s="102" t="s">
        <v>15082</v>
      </c>
      <c r="I7674" s="102" t="s">
        <v>2625</v>
      </c>
      <c r="J7674" s="102" t="s">
        <v>11253</v>
      </c>
      <c r="K7674" s="115"/>
      <c r="L7674" s="111" t="s">
        <v>19546</v>
      </c>
      <c r="M7674" s="109">
        <v>0.25</v>
      </c>
      <c r="N7674" s="108" t="s">
        <v>31204</v>
      </c>
      <c r="O7674" s="102"/>
      <c r="P7674" s="39"/>
      <c r="Q7674" s="39" t="s">
        <v>16762</v>
      </c>
      <c r="R7674" s="109" t="s">
        <v>7035</v>
      </c>
      <c r="S7674" s="102" t="s">
        <v>9435</v>
      </c>
      <c r="T7674" s="102" t="s">
        <v>20545</v>
      </c>
      <c r="U7674" s="102" t="s">
        <v>21396</v>
      </c>
      <c r="V7674" s="109">
        <v>6</v>
      </c>
      <c r="W7674" s="107"/>
      <c r="X7674" s="194"/>
    </row>
    <row r="7675" spans="1:24" ht="12.95" customHeight="1" x14ac:dyDescent="0.2">
      <c r="A7675" s="139">
        <v>1996</v>
      </c>
      <c r="B7675" s="115" t="s">
        <v>4798</v>
      </c>
      <c r="C7675" s="102" t="s">
        <v>19543</v>
      </c>
      <c r="D7675" s="111" t="s">
        <v>597</v>
      </c>
      <c r="E7675" s="102" t="s">
        <v>399</v>
      </c>
      <c r="F7675" s="104" t="s">
        <v>14834</v>
      </c>
      <c r="G7675" s="105">
        <v>15783</v>
      </c>
      <c r="H7675" s="102" t="s">
        <v>2625</v>
      </c>
      <c r="I7675" s="102" t="s">
        <v>13336</v>
      </c>
      <c r="J7675" s="107" t="s">
        <v>11985</v>
      </c>
      <c r="K7675" s="102"/>
      <c r="L7675" s="111"/>
      <c r="M7675" s="107" t="s">
        <v>6453</v>
      </c>
      <c r="N7675" s="112" t="s">
        <v>18118</v>
      </c>
      <c r="O7675" s="102"/>
      <c r="P7675" s="39"/>
      <c r="Q7675" s="39" t="s">
        <v>16568</v>
      </c>
      <c r="R7675" s="109"/>
      <c r="S7675" s="102"/>
      <c r="T7675" s="102" t="s">
        <v>20543</v>
      </c>
      <c r="U7675" s="102" t="s">
        <v>30333</v>
      </c>
      <c r="V7675" s="109">
        <v>6</v>
      </c>
      <c r="W7675" s="107"/>
      <c r="X7675" s="194"/>
    </row>
    <row r="7676" spans="1:24" ht="12.95" customHeight="1" x14ac:dyDescent="0.2">
      <c r="A7676" s="139">
        <v>1996</v>
      </c>
      <c r="B7676" s="115" t="s">
        <v>4798</v>
      </c>
      <c r="C7676" s="102" t="s">
        <v>19543</v>
      </c>
      <c r="D7676" s="111" t="s">
        <v>7209</v>
      </c>
      <c r="E7676" s="102" t="s">
        <v>9549</v>
      </c>
      <c r="F7676" s="102" t="s">
        <v>14834</v>
      </c>
      <c r="G7676" s="105">
        <v>13750</v>
      </c>
      <c r="H7676" s="102" t="s">
        <v>14944</v>
      </c>
      <c r="I7676" s="102" t="s">
        <v>2625</v>
      </c>
      <c r="J7676" s="102" t="s">
        <v>7210</v>
      </c>
      <c r="K7676" s="115"/>
      <c r="L7676" s="111" t="s">
        <v>19546</v>
      </c>
      <c r="M7676" s="109">
        <v>3</v>
      </c>
      <c r="N7676" s="138" t="s">
        <v>31200</v>
      </c>
      <c r="O7676" s="102" t="s">
        <v>3620</v>
      </c>
      <c r="P7676" s="39"/>
      <c r="Q7676" s="39" t="s">
        <v>19440</v>
      </c>
      <c r="R7676" s="109"/>
      <c r="S7676" s="102"/>
      <c r="T7676" s="102" t="s">
        <v>20543</v>
      </c>
      <c r="U7676" s="102" t="s">
        <v>2475</v>
      </c>
      <c r="V7676" s="109">
        <v>8</v>
      </c>
      <c r="W7676" s="107"/>
      <c r="X7676" s="194"/>
    </row>
    <row r="7677" spans="1:24" ht="12.95" customHeight="1" x14ac:dyDescent="0.2">
      <c r="A7677" s="139">
        <v>1996</v>
      </c>
      <c r="B7677" s="115" t="s">
        <v>4798</v>
      </c>
      <c r="C7677" s="102" t="s">
        <v>19543</v>
      </c>
      <c r="D7677" s="129" t="s">
        <v>8019</v>
      </c>
      <c r="E7677" s="102" t="s">
        <v>2412</v>
      </c>
      <c r="F7677" s="102" t="s">
        <v>14834</v>
      </c>
      <c r="G7677" s="105">
        <v>15564</v>
      </c>
      <c r="H7677" s="102" t="s">
        <v>10103</v>
      </c>
      <c r="I7677" s="102" t="s">
        <v>11819</v>
      </c>
      <c r="J7677" s="102" t="s">
        <v>4986</v>
      </c>
      <c r="K7677" s="102"/>
      <c r="L7677" s="111" t="s">
        <v>19548</v>
      </c>
      <c r="M7677" s="102">
        <v>2</v>
      </c>
      <c r="N7677" s="112" t="s">
        <v>16077</v>
      </c>
      <c r="O7677" s="102" t="s">
        <v>17449</v>
      </c>
      <c r="P7677" s="102" t="s">
        <v>162</v>
      </c>
      <c r="Q7677" s="102" t="s">
        <v>19489</v>
      </c>
      <c r="R7677" s="102"/>
      <c r="S7677" s="102"/>
      <c r="T7677" s="102" t="s">
        <v>7789</v>
      </c>
      <c r="U7677" s="102" t="s">
        <v>16986</v>
      </c>
      <c r="V7677" s="102">
        <v>8</v>
      </c>
      <c r="W7677" s="102"/>
      <c r="X7677" s="194"/>
    </row>
    <row r="7678" spans="1:24" ht="12.95" customHeight="1" x14ac:dyDescent="0.2">
      <c r="A7678" s="115">
        <v>1997</v>
      </c>
      <c r="B7678" s="102" t="s">
        <v>4798</v>
      </c>
      <c r="C7678" s="164" t="s">
        <v>7085</v>
      </c>
      <c r="D7678" s="102" t="s">
        <v>7088</v>
      </c>
      <c r="E7678" s="102" t="s">
        <v>19551</v>
      </c>
      <c r="F7678" s="104" t="s">
        <v>14834</v>
      </c>
      <c r="G7678" s="105">
        <v>15401</v>
      </c>
      <c r="H7678" s="163" t="s">
        <v>19508</v>
      </c>
      <c r="I7678" s="163" t="s">
        <v>19508</v>
      </c>
      <c r="J7678" s="102" t="s">
        <v>11985</v>
      </c>
      <c r="K7678" s="102"/>
      <c r="L7678" s="111"/>
      <c r="M7678" s="107" t="s">
        <v>17409</v>
      </c>
      <c r="N7678" s="125" t="s">
        <v>19087</v>
      </c>
      <c r="O7678" s="163" t="s">
        <v>19508</v>
      </c>
      <c r="P7678" s="163" t="s">
        <v>19508</v>
      </c>
      <c r="Q7678" s="163" t="s">
        <v>19508</v>
      </c>
      <c r="R7678" s="109"/>
      <c r="S7678" s="102"/>
      <c r="T7678" s="102" t="s">
        <v>20543</v>
      </c>
      <c r="U7678" s="102" t="s">
        <v>30334</v>
      </c>
      <c r="V7678" s="109">
        <v>5</v>
      </c>
      <c r="W7678" s="107"/>
      <c r="X7678" s="113"/>
    </row>
    <row r="7679" spans="1:24" ht="12.95" customHeight="1" x14ac:dyDescent="0.2">
      <c r="A7679" s="115">
        <v>1997</v>
      </c>
      <c r="B7679" s="102" t="s">
        <v>4798</v>
      </c>
      <c r="C7679" s="102" t="s">
        <v>7085</v>
      </c>
      <c r="D7679" s="102" t="s">
        <v>7086</v>
      </c>
      <c r="E7679" s="102" t="s">
        <v>19552</v>
      </c>
      <c r="F7679" s="104" t="s">
        <v>14834</v>
      </c>
      <c r="G7679" s="105">
        <v>15402</v>
      </c>
      <c r="H7679" s="163" t="s">
        <v>19508</v>
      </c>
      <c r="I7679" s="163" t="s">
        <v>19508</v>
      </c>
      <c r="J7679" s="102" t="s">
        <v>11985</v>
      </c>
      <c r="K7679" s="102"/>
      <c r="L7679" s="111"/>
      <c r="M7679" s="107" t="s">
        <v>17409</v>
      </c>
      <c r="N7679" s="125" t="s">
        <v>19555</v>
      </c>
      <c r="O7679" s="163" t="s">
        <v>19508</v>
      </c>
      <c r="P7679" s="163" t="s">
        <v>19508</v>
      </c>
      <c r="Q7679" s="163" t="s">
        <v>19508</v>
      </c>
      <c r="R7679" s="109"/>
      <c r="S7679" s="102"/>
      <c r="T7679" s="102" t="s">
        <v>20543</v>
      </c>
      <c r="U7679" s="102" t="s">
        <v>30335</v>
      </c>
      <c r="V7679" s="109">
        <v>5</v>
      </c>
      <c r="W7679" s="107"/>
      <c r="X7679" s="113"/>
    </row>
    <row r="7680" spans="1:24" ht="12.95" customHeight="1" x14ac:dyDescent="0.2">
      <c r="A7680" s="115">
        <v>1997</v>
      </c>
      <c r="B7680" s="102" t="s">
        <v>4798</v>
      </c>
      <c r="C7680" s="102" t="s">
        <v>7085</v>
      </c>
      <c r="D7680" s="102" t="s">
        <v>7087</v>
      </c>
      <c r="E7680" s="102" t="s">
        <v>19553</v>
      </c>
      <c r="F7680" s="104" t="s">
        <v>14834</v>
      </c>
      <c r="G7680" s="105">
        <v>15403</v>
      </c>
      <c r="H7680" s="163" t="s">
        <v>19508</v>
      </c>
      <c r="I7680" s="163" t="s">
        <v>19508</v>
      </c>
      <c r="J7680" s="102" t="s">
        <v>11985</v>
      </c>
      <c r="K7680" s="102"/>
      <c r="L7680" s="111"/>
      <c r="M7680" s="107" t="s">
        <v>17409</v>
      </c>
      <c r="N7680" s="125" t="s">
        <v>8512</v>
      </c>
      <c r="O7680" s="163" t="s">
        <v>19508</v>
      </c>
      <c r="P7680" s="163" t="s">
        <v>19508</v>
      </c>
      <c r="Q7680" s="163" t="s">
        <v>19508</v>
      </c>
      <c r="R7680" s="109"/>
      <c r="S7680" s="102"/>
      <c r="T7680" s="102" t="s">
        <v>20543</v>
      </c>
      <c r="U7680" s="102" t="s">
        <v>21337</v>
      </c>
      <c r="V7680" s="109">
        <v>5</v>
      </c>
      <c r="W7680" s="107"/>
      <c r="X7680" s="113"/>
    </row>
    <row r="7681" spans="1:24" ht="12.95" customHeight="1" x14ac:dyDescent="0.2">
      <c r="A7681" s="115">
        <v>1997</v>
      </c>
      <c r="B7681" s="102" t="s">
        <v>4798</v>
      </c>
      <c r="C7681" s="102" t="s">
        <v>7085</v>
      </c>
      <c r="D7681" s="102" t="s">
        <v>9800</v>
      </c>
      <c r="E7681" s="102" t="s">
        <v>19554</v>
      </c>
      <c r="F7681" s="104" t="s">
        <v>14834</v>
      </c>
      <c r="G7681" s="105">
        <v>15404</v>
      </c>
      <c r="H7681" s="163" t="s">
        <v>19508</v>
      </c>
      <c r="I7681" s="163" t="s">
        <v>19508</v>
      </c>
      <c r="J7681" s="102" t="s">
        <v>11985</v>
      </c>
      <c r="K7681" s="102"/>
      <c r="L7681" s="111"/>
      <c r="M7681" s="107" t="s">
        <v>3669</v>
      </c>
      <c r="N7681" s="125" t="s">
        <v>32974</v>
      </c>
      <c r="O7681" s="163" t="s">
        <v>19508</v>
      </c>
      <c r="P7681" s="163" t="s">
        <v>19508</v>
      </c>
      <c r="Q7681" s="163" t="s">
        <v>19508</v>
      </c>
      <c r="R7681" s="109"/>
      <c r="S7681" s="102"/>
      <c r="T7681" s="102" t="s">
        <v>20543</v>
      </c>
      <c r="U7681" s="102" t="s">
        <v>30336</v>
      </c>
      <c r="V7681" s="109">
        <v>6</v>
      </c>
      <c r="W7681" s="107"/>
      <c r="X7681" s="113"/>
    </row>
    <row r="7682" spans="1:24" ht="12.95" customHeight="1" x14ac:dyDescent="0.2">
      <c r="A7682" s="115">
        <v>1999</v>
      </c>
      <c r="B7682" s="102" t="s">
        <v>4798</v>
      </c>
      <c r="C7682" s="164" t="s">
        <v>10180</v>
      </c>
      <c r="D7682" s="102" t="s">
        <v>30337</v>
      </c>
      <c r="E7682" s="102" t="s">
        <v>11814</v>
      </c>
      <c r="F7682" s="104" t="s">
        <v>14834</v>
      </c>
      <c r="G7682" s="105">
        <v>16246</v>
      </c>
      <c r="H7682" s="102" t="s">
        <v>11819</v>
      </c>
      <c r="I7682" s="102" t="s">
        <v>10103</v>
      </c>
      <c r="J7682" s="102" t="s">
        <v>7768</v>
      </c>
      <c r="K7682" s="102"/>
      <c r="L7682" s="111"/>
      <c r="M7682" s="107" t="s">
        <v>3669</v>
      </c>
      <c r="N7682" s="138" t="s">
        <v>32975</v>
      </c>
      <c r="O7682" s="102" t="s">
        <v>15934</v>
      </c>
      <c r="P7682" s="102" t="s">
        <v>15934</v>
      </c>
      <c r="Q7682" s="102" t="s">
        <v>15934</v>
      </c>
      <c r="R7682" s="109"/>
      <c r="S7682" s="102" t="s">
        <v>8315</v>
      </c>
      <c r="T7682" s="102" t="s">
        <v>7789</v>
      </c>
      <c r="U7682" s="102"/>
      <c r="V7682" s="109">
        <v>6</v>
      </c>
      <c r="W7682" s="107"/>
      <c r="X7682" s="113"/>
    </row>
    <row r="7683" spans="1:24" ht="12.95" customHeight="1" x14ac:dyDescent="0.2">
      <c r="A7683" s="115">
        <v>1999</v>
      </c>
      <c r="B7683" s="102" t="s">
        <v>4798</v>
      </c>
      <c r="C7683" s="102" t="s">
        <v>10180</v>
      </c>
      <c r="D7683" s="102" t="s">
        <v>7765</v>
      </c>
      <c r="E7683" s="102" t="s">
        <v>2441</v>
      </c>
      <c r="F7683" s="104" t="s">
        <v>14834</v>
      </c>
      <c r="G7683" s="105">
        <v>16250</v>
      </c>
      <c r="H7683" s="102" t="s">
        <v>11819</v>
      </c>
      <c r="I7683" s="102" t="s">
        <v>10103</v>
      </c>
      <c r="J7683" s="102" t="s">
        <v>13087</v>
      </c>
      <c r="K7683" s="102"/>
      <c r="L7683" s="111"/>
      <c r="M7683" s="107" t="s">
        <v>19556</v>
      </c>
      <c r="N7683" s="138" t="s">
        <v>19557</v>
      </c>
      <c r="O7683" s="102" t="s">
        <v>15934</v>
      </c>
      <c r="P7683" s="102" t="s">
        <v>15934</v>
      </c>
      <c r="Q7683" s="102" t="s">
        <v>15934</v>
      </c>
      <c r="R7683" s="109"/>
      <c r="S7683" s="102"/>
      <c r="T7683" s="102" t="s">
        <v>7789</v>
      </c>
      <c r="U7683" s="102" t="s">
        <v>4579</v>
      </c>
      <c r="V7683" s="109">
        <v>6</v>
      </c>
      <c r="W7683" s="107"/>
      <c r="X7683" s="113"/>
    </row>
    <row r="7684" spans="1:24" ht="12.95" customHeight="1" x14ac:dyDescent="0.2">
      <c r="A7684" s="115">
        <v>1999</v>
      </c>
      <c r="B7684" s="102" t="s">
        <v>4798</v>
      </c>
      <c r="C7684" s="102" t="s">
        <v>10180</v>
      </c>
      <c r="D7684" s="102" t="s">
        <v>7766</v>
      </c>
      <c r="E7684" s="102" t="s">
        <v>2442</v>
      </c>
      <c r="F7684" s="104" t="s">
        <v>14834</v>
      </c>
      <c r="G7684" s="105">
        <v>16253</v>
      </c>
      <c r="H7684" s="102" t="s">
        <v>11819</v>
      </c>
      <c r="I7684" s="102" t="s">
        <v>10103</v>
      </c>
      <c r="J7684" s="102" t="s">
        <v>13088</v>
      </c>
      <c r="K7684" s="102"/>
      <c r="L7684" s="111"/>
      <c r="M7684" s="107" t="s">
        <v>5401</v>
      </c>
      <c r="N7684" s="138" t="s">
        <v>19558</v>
      </c>
      <c r="O7684" s="102" t="s">
        <v>15934</v>
      </c>
      <c r="P7684" s="102" t="s">
        <v>15934</v>
      </c>
      <c r="Q7684" s="102" t="s">
        <v>15934</v>
      </c>
      <c r="R7684" s="109"/>
      <c r="S7684" s="102"/>
      <c r="T7684" s="102" t="s">
        <v>7789</v>
      </c>
      <c r="U7684" s="102"/>
      <c r="V7684" s="109">
        <v>6</v>
      </c>
      <c r="W7684" s="107"/>
      <c r="X7684" s="113"/>
    </row>
    <row r="7685" spans="1:24" ht="12.95" customHeight="1" x14ac:dyDescent="0.2">
      <c r="A7685" s="115">
        <v>1999</v>
      </c>
      <c r="B7685" s="102" t="s">
        <v>4798</v>
      </c>
      <c r="C7685" s="102" t="s">
        <v>10180</v>
      </c>
      <c r="D7685" s="102" t="s">
        <v>7767</v>
      </c>
      <c r="E7685" s="102" t="s">
        <v>2443</v>
      </c>
      <c r="F7685" s="104" t="s">
        <v>14834</v>
      </c>
      <c r="G7685" s="105">
        <v>16256</v>
      </c>
      <c r="H7685" s="102" t="s">
        <v>11819</v>
      </c>
      <c r="I7685" s="102" t="s">
        <v>10103</v>
      </c>
      <c r="J7685" s="102" t="s">
        <v>13089</v>
      </c>
      <c r="K7685" s="102"/>
      <c r="L7685" s="111"/>
      <c r="M7685" s="107" t="s">
        <v>6453</v>
      </c>
      <c r="N7685" s="138" t="s">
        <v>19559</v>
      </c>
      <c r="O7685" s="102" t="s">
        <v>15934</v>
      </c>
      <c r="P7685" s="102" t="s">
        <v>15934</v>
      </c>
      <c r="Q7685" s="102" t="s">
        <v>15934</v>
      </c>
      <c r="R7685" s="109"/>
      <c r="S7685" s="102"/>
      <c r="T7685" s="102" t="s">
        <v>7789</v>
      </c>
      <c r="U7685" s="102" t="s">
        <v>30338</v>
      </c>
      <c r="V7685" s="109">
        <v>6</v>
      </c>
      <c r="W7685" s="107"/>
      <c r="X7685" s="113"/>
    </row>
    <row r="7686" spans="1:24" ht="12.95" customHeight="1" x14ac:dyDescent="0.2">
      <c r="A7686" s="102">
        <v>2000</v>
      </c>
      <c r="B7686" s="102" t="s">
        <v>4798</v>
      </c>
      <c r="C7686" s="164" t="s">
        <v>10181</v>
      </c>
      <c r="D7686" s="127" t="s">
        <v>1399</v>
      </c>
      <c r="E7686" s="102" t="s">
        <v>11814</v>
      </c>
      <c r="F7686" s="167" t="s">
        <v>6406</v>
      </c>
      <c r="G7686" s="105"/>
      <c r="H7686" s="102"/>
      <c r="I7686" s="102"/>
      <c r="J7686" s="102"/>
      <c r="K7686" s="102"/>
      <c r="L7686" s="111" t="s">
        <v>11471</v>
      </c>
      <c r="M7686" s="102"/>
      <c r="N7686" s="112"/>
      <c r="O7686" s="102"/>
      <c r="P7686" s="39"/>
      <c r="Q7686" s="39"/>
      <c r="R7686" s="102"/>
      <c r="S7686" s="102"/>
      <c r="T7686" s="102"/>
      <c r="U7686" s="102"/>
      <c r="V7686" s="127" t="s">
        <v>5147</v>
      </c>
      <c r="W7686" s="102"/>
      <c r="X7686" s="113"/>
    </row>
    <row r="7687" spans="1:24" ht="12.95" customHeight="1" x14ac:dyDescent="0.2">
      <c r="A7687" s="102">
        <v>2000</v>
      </c>
      <c r="B7687" s="102" t="s">
        <v>4798</v>
      </c>
      <c r="C7687" s="102" t="s">
        <v>10181</v>
      </c>
      <c r="D7687" s="127" t="s">
        <v>6583</v>
      </c>
      <c r="E7687" s="102" t="s">
        <v>2441</v>
      </c>
      <c r="F7687" s="104" t="s">
        <v>14834</v>
      </c>
      <c r="G7687" s="105"/>
      <c r="H7687" s="102"/>
      <c r="I7687" s="102"/>
      <c r="J7687" s="102"/>
      <c r="K7687" s="102"/>
      <c r="L7687" s="111" t="s">
        <v>7036</v>
      </c>
      <c r="M7687" s="102"/>
      <c r="N7687" s="112"/>
      <c r="O7687" s="102"/>
      <c r="P7687" s="39"/>
      <c r="Q7687" s="39"/>
      <c r="R7687" s="102"/>
      <c r="S7687" s="102"/>
      <c r="T7687" s="102"/>
      <c r="U7687" s="102"/>
      <c r="V7687" s="127" t="s">
        <v>5147</v>
      </c>
      <c r="W7687" s="102"/>
      <c r="X7687" s="113"/>
    </row>
    <row r="7688" spans="1:24" ht="12.95" customHeight="1" x14ac:dyDescent="0.2">
      <c r="A7688" s="115">
        <v>2000</v>
      </c>
      <c r="B7688" s="102" t="s">
        <v>4798</v>
      </c>
      <c r="C7688" s="102" t="s">
        <v>10181</v>
      </c>
      <c r="D7688" s="127" t="s">
        <v>13952</v>
      </c>
      <c r="E7688" s="102" t="s">
        <v>2442</v>
      </c>
      <c r="F7688" s="123" t="s">
        <v>10085</v>
      </c>
      <c r="G7688" s="105">
        <v>15673</v>
      </c>
      <c r="H7688" s="102" t="s">
        <v>2625</v>
      </c>
      <c r="I7688" s="102" t="s">
        <v>30867</v>
      </c>
      <c r="J7688" s="115" t="s">
        <v>5269</v>
      </c>
      <c r="K7688" s="102"/>
      <c r="L7688" s="111"/>
      <c r="M7688" s="109">
        <v>1</v>
      </c>
      <c r="N7688" s="108" t="s">
        <v>11487</v>
      </c>
      <c r="O7688" s="102"/>
      <c r="P7688" s="39"/>
      <c r="Q7688" s="39"/>
      <c r="R7688" s="109"/>
      <c r="S7688" s="102"/>
      <c r="T7688" s="102" t="s">
        <v>21409</v>
      </c>
      <c r="U7688" s="102" t="s">
        <v>30339</v>
      </c>
      <c r="V7688" s="109">
        <v>6</v>
      </c>
      <c r="W7688" s="107"/>
      <c r="X7688" s="113"/>
    </row>
    <row r="7689" spans="1:24" ht="12.95" customHeight="1" x14ac:dyDescent="0.2">
      <c r="A7689" s="115">
        <v>2000</v>
      </c>
      <c r="B7689" s="102" t="s">
        <v>4798</v>
      </c>
      <c r="C7689" s="102" t="s">
        <v>10181</v>
      </c>
      <c r="D7689" s="127" t="s">
        <v>6585</v>
      </c>
      <c r="E7689" s="102" t="s">
        <v>2443</v>
      </c>
      <c r="F7689" s="104" t="s">
        <v>14834</v>
      </c>
      <c r="G7689" s="105">
        <v>16569</v>
      </c>
      <c r="H7689" s="102" t="s">
        <v>2625</v>
      </c>
      <c r="I7689" s="102" t="s">
        <v>30867</v>
      </c>
      <c r="J7689" s="102" t="s">
        <v>9016</v>
      </c>
      <c r="K7689" s="102"/>
      <c r="L7689" s="111"/>
      <c r="M7689" s="107">
        <v>0.5</v>
      </c>
      <c r="N7689" s="138">
        <v>39</v>
      </c>
      <c r="O7689" s="102"/>
      <c r="P7689" s="39"/>
      <c r="Q7689" s="39"/>
      <c r="R7689" s="109"/>
      <c r="S7689" s="102"/>
      <c r="T7689" s="102" t="s">
        <v>21409</v>
      </c>
      <c r="U7689" s="102" t="s">
        <v>30340</v>
      </c>
      <c r="V7689" s="109">
        <v>6</v>
      </c>
      <c r="W7689" s="107"/>
      <c r="X7689" s="113"/>
    </row>
    <row r="7690" spans="1:24" ht="12.95" customHeight="1" x14ac:dyDescent="0.2">
      <c r="A7690" s="115">
        <v>2006</v>
      </c>
      <c r="B7690" s="102" t="s">
        <v>4798</v>
      </c>
      <c r="C7690" s="164" t="s">
        <v>13090</v>
      </c>
      <c r="D7690" s="127" t="s">
        <v>13951</v>
      </c>
      <c r="E7690" s="102" t="s">
        <v>3273</v>
      </c>
      <c r="F7690" s="104" t="s">
        <v>14834</v>
      </c>
      <c r="G7690" s="105">
        <v>16525</v>
      </c>
      <c r="H7690" s="102" t="s">
        <v>13336</v>
      </c>
      <c r="I7690" s="102" t="s">
        <v>11819</v>
      </c>
      <c r="J7690" s="115" t="s">
        <v>3271</v>
      </c>
      <c r="K7690" s="102"/>
      <c r="L7690" s="111"/>
      <c r="M7690" s="109"/>
      <c r="N7690" s="108"/>
      <c r="O7690" s="102"/>
      <c r="P7690" s="39"/>
      <c r="Q7690" s="39"/>
      <c r="R7690" s="109"/>
      <c r="S7690" s="102"/>
      <c r="T7690" s="102" t="s">
        <v>20546</v>
      </c>
      <c r="U7690" s="102"/>
      <c r="V7690" s="127" t="s">
        <v>5147</v>
      </c>
      <c r="W7690" s="107"/>
      <c r="X7690" s="113"/>
    </row>
    <row r="7691" spans="1:24" ht="12.95" customHeight="1" x14ac:dyDescent="0.2">
      <c r="A7691" s="115">
        <v>2006</v>
      </c>
      <c r="B7691" s="102" t="s">
        <v>4798</v>
      </c>
      <c r="C7691" s="102" t="s">
        <v>13090</v>
      </c>
      <c r="D7691" s="127" t="s">
        <v>3272</v>
      </c>
      <c r="E7691" s="102" t="s">
        <v>3274</v>
      </c>
      <c r="F7691" s="104" t="s">
        <v>14834</v>
      </c>
      <c r="G7691" s="105">
        <v>16334</v>
      </c>
      <c r="H7691" s="102" t="s">
        <v>11819</v>
      </c>
      <c r="I7691" s="102" t="s">
        <v>13336</v>
      </c>
      <c r="J7691" s="115" t="s">
        <v>7112</v>
      </c>
      <c r="K7691" s="102"/>
      <c r="L7691" s="111"/>
      <c r="M7691" s="109"/>
      <c r="N7691" s="108"/>
      <c r="O7691" s="102"/>
      <c r="P7691" s="39"/>
      <c r="Q7691" s="39"/>
      <c r="R7691" s="109"/>
      <c r="S7691" s="102"/>
      <c r="T7691" s="102"/>
      <c r="U7691" s="102"/>
      <c r="V7691" s="127" t="s">
        <v>5147</v>
      </c>
      <c r="W7691" s="107"/>
      <c r="X7691" s="113"/>
    </row>
    <row r="7692" spans="1:24" ht="12.95" customHeight="1" x14ac:dyDescent="0.2">
      <c r="A7692" s="115"/>
      <c r="B7692" s="102" t="s">
        <v>4798</v>
      </c>
      <c r="C7692" s="102" t="s">
        <v>2585</v>
      </c>
      <c r="D7692" s="102" t="s">
        <v>37728</v>
      </c>
      <c r="E7692" s="102" t="s">
        <v>16792</v>
      </c>
      <c r="F7692" s="158" t="s">
        <v>14961</v>
      </c>
      <c r="G7692" s="105">
        <v>16316</v>
      </c>
      <c r="H7692" s="102" t="s">
        <v>10191</v>
      </c>
      <c r="I7692" s="102" t="s">
        <v>11819</v>
      </c>
      <c r="J7692" s="102" t="s">
        <v>12430</v>
      </c>
      <c r="K7692" s="102"/>
      <c r="L7692" s="111"/>
      <c r="M7692" s="107">
        <v>4</v>
      </c>
      <c r="N7692" s="112" t="s">
        <v>18710</v>
      </c>
      <c r="O7692" s="102" t="s">
        <v>19508</v>
      </c>
      <c r="P7692" s="39" t="s">
        <v>19508</v>
      </c>
      <c r="Q7692" s="39" t="s">
        <v>19508</v>
      </c>
      <c r="R7692" s="109"/>
      <c r="S7692" s="102"/>
      <c r="T7692" s="102" t="s">
        <v>20547</v>
      </c>
      <c r="U7692" s="102" t="s">
        <v>30342</v>
      </c>
      <c r="V7692" s="109" t="s">
        <v>8338</v>
      </c>
      <c r="W7692" s="107"/>
      <c r="X7692" s="113"/>
    </row>
    <row r="7693" spans="1:24" ht="12.95" customHeight="1" x14ac:dyDescent="0.2">
      <c r="A7693" s="101">
        <v>34304</v>
      </c>
      <c r="B7693" s="102" t="s">
        <v>4798</v>
      </c>
      <c r="C7693" s="103" t="s">
        <v>9339</v>
      </c>
      <c r="D7693" s="127" t="s">
        <v>18711</v>
      </c>
      <c r="E7693" s="102"/>
      <c r="F7693" s="104" t="s">
        <v>14834</v>
      </c>
      <c r="G7693" s="105">
        <v>15597</v>
      </c>
      <c r="H7693" s="102" t="s">
        <v>11819</v>
      </c>
      <c r="I7693" s="102" t="s">
        <v>10103</v>
      </c>
      <c r="J7693" s="102" t="s">
        <v>4409</v>
      </c>
      <c r="K7693" s="102"/>
      <c r="L7693" s="111"/>
      <c r="M7693" s="107">
        <v>0.5</v>
      </c>
      <c r="N7693" s="108">
        <v>10</v>
      </c>
      <c r="O7693" s="102"/>
      <c r="P7693" s="39"/>
      <c r="Q7693" s="39"/>
      <c r="R7693" s="109" t="s">
        <v>7035</v>
      </c>
      <c r="S7693" s="102"/>
      <c r="T7693" s="102"/>
      <c r="U7693" s="102" t="s">
        <v>4410</v>
      </c>
      <c r="V7693" s="118">
        <v>5</v>
      </c>
      <c r="W7693" s="107"/>
      <c r="X7693" s="113"/>
    </row>
    <row r="7694" spans="1:24" ht="12.95" customHeight="1" x14ac:dyDescent="0.2">
      <c r="A7694" s="101">
        <v>34394</v>
      </c>
      <c r="B7694" s="102" t="s">
        <v>4798</v>
      </c>
      <c r="C7694" s="103" t="s">
        <v>9340</v>
      </c>
      <c r="D7694" s="127" t="s">
        <v>1735</v>
      </c>
      <c r="E7694" s="102" t="s">
        <v>4411</v>
      </c>
      <c r="F7694" s="104" t="s">
        <v>14834</v>
      </c>
      <c r="G7694" s="105"/>
      <c r="H7694" s="102"/>
      <c r="I7694" s="102"/>
      <c r="J7694" s="102"/>
      <c r="K7694" s="102"/>
      <c r="L7694" s="111" t="s">
        <v>8402</v>
      </c>
      <c r="M7694" s="102"/>
      <c r="N7694" s="112"/>
      <c r="O7694" s="102"/>
      <c r="P7694" s="39"/>
      <c r="Q7694" s="39"/>
      <c r="R7694" s="102"/>
      <c r="S7694" s="102"/>
      <c r="T7694" s="102"/>
      <c r="U7694" s="102"/>
      <c r="V7694" s="127" t="s">
        <v>5147</v>
      </c>
      <c r="W7694" s="102"/>
      <c r="X7694" s="113"/>
    </row>
    <row r="7695" spans="1:24" ht="12.95" customHeight="1" x14ac:dyDescent="0.2">
      <c r="A7695" s="101">
        <v>34881</v>
      </c>
      <c r="B7695" s="102" t="s">
        <v>4798</v>
      </c>
      <c r="C7695" s="103" t="s">
        <v>9341</v>
      </c>
      <c r="D7695" s="127" t="s">
        <v>14893</v>
      </c>
      <c r="E7695" s="102" t="s">
        <v>13402</v>
      </c>
      <c r="F7695" s="104" t="s">
        <v>14834</v>
      </c>
      <c r="G7695" s="105"/>
      <c r="H7695" s="102"/>
      <c r="I7695" s="102"/>
      <c r="J7695" s="102"/>
      <c r="K7695" s="102" t="s">
        <v>5328</v>
      </c>
      <c r="L7695" s="111" t="s">
        <v>4266</v>
      </c>
      <c r="M7695" s="102"/>
      <c r="N7695" s="112"/>
      <c r="O7695" s="102"/>
      <c r="P7695" s="39"/>
      <c r="Q7695" s="39"/>
      <c r="R7695" s="102"/>
      <c r="S7695" s="102"/>
      <c r="T7695" s="102"/>
      <c r="U7695" s="102"/>
      <c r="V7695" s="127" t="s">
        <v>5147</v>
      </c>
      <c r="W7695" s="102"/>
      <c r="X7695" s="113"/>
    </row>
    <row r="7696" spans="1:24" ht="12.95" customHeight="1" x14ac:dyDescent="0.2">
      <c r="A7696" s="101">
        <v>34881</v>
      </c>
      <c r="B7696" s="102" t="s">
        <v>4798</v>
      </c>
      <c r="C7696" s="102" t="s">
        <v>9341</v>
      </c>
      <c r="D7696" s="127" t="s">
        <v>10964</v>
      </c>
      <c r="E7696" s="102"/>
      <c r="F7696" s="104" t="s">
        <v>14834</v>
      </c>
      <c r="G7696" s="105"/>
      <c r="H7696" s="102"/>
      <c r="I7696" s="102"/>
      <c r="J7696" s="102"/>
      <c r="K7696" s="102"/>
      <c r="L7696" s="111" t="s">
        <v>10639</v>
      </c>
      <c r="M7696" s="102"/>
      <c r="N7696" s="112"/>
      <c r="O7696" s="102"/>
      <c r="P7696" s="39"/>
      <c r="Q7696" s="39"/>
      <c r="R7696" s="102"/>
      <c r="S7696" s="102"/>
      <c r="T7696" s="102"/>
      <c r="U7696" s="102"/>
      <c r="V7696" s="127" t="s">
        <v>5147</v>
      </c>
      <c r="W7696" s="102"/>
      <c r="X7696" s="113"/>
    </row>
    <row r="7697" spans="1:24" ht="12.95" customHeight="1" x14ac:dyDescent="0.2">
      <c r="A7697" s="101">
        <v>35400</v>
      </c>
      <c r="B7697" s="102" t="s">
        <v>4798</v>
      </c>
      <c r="C7697" s="103" t="s">
        <v>9342</v>
      </c>
      <c r="D7697" s="127" t="s">
        <v>5798</v>
      </c>
      <c r="E7697" s="102"/>
      <c r="F7697" s="104" t="s">
        <v>14834</v>
      </c>
      <c r="G7697" s="105"/>
      <c r="H7697" s="102"/>
      <c r="I7697" s="102"/>
      <c r="J7697" s="102"/>
      <c r="K7697" s="102"/>
      <c r="L7697" s="111" t="s">
        <v>783</v>
      </c>
      <c r="M7697" s="102"/>
      <c r="N7697" s="112"/>
      <c r="O7697" s="102"/>
      <c r="P7697" s="39"/>
      <c r="Q7697" s="39"/>
      <c r="R7697" s="102"/>
      <c r="S7697" s="102"/>
      <c r="T7697" s="102"/>
      <c r="U7697" s="102"/>
      <c r="V7697" s="127" t="s">
        <v>5147</v>
      </c>
      <c r="W7697" s="102"/>
      <c r="X7697" s="113"/>
    </row>
    <row r="7698" spans="1:24" ht="12.95" customHeight="1" x14ac:dyDescent="0.2">
      <c r="A7698" s="101">
        <v>35400</v>
      </c>
      <c r="B7698" s="102" t="s">
        <v>4798</v>
      </c>
      <c r="C7698" s="102" t="s">
        <v>9342</v>
      </c>
      <c r="D7698" s="127" t="s">
        <v>13454</v>
      </c>
      <c r="E7698" s="102"/>
      <c r="F7698" s="104" t="s">
        <v>14834</v>
      </c>
      <c r="G7698" s="105"/>
      <c r="H7698" s="102"/>
      <c r="I7698" s="102"/>
      <c r="J7698" s="102"/>
      <c r="K7698" s="102"/>
      <c r="L7698" s="111" t="s">
        <v>4091</v>
      </c>
      <c r="M7698" s="102"/>
      <c r="N7698" s="112"/>
      <c r="O7698" s="102"/>
      <c r="P7698" s="39"/>
      <c r="Q7698" s="39"/>
      <c r="R7698" s="102"/>
      <c r="S7698" s="102"/>
      <c r="T7698" s="102"/>
      <c r="U7698" s="102"/>
      <c r="V7698" s="127" t="s">
        <v>5147</v>
      </c>
      <c r="W7698" s="102"/>
      <c r="X7698" s="113"/>
    </row>
    <row r="7699" spans="1:24" ht="12.95" customHeight="1" x14ac:dyDescent="0.2">
      <c r="A7699" s="101">
        <v>35400</v>
      </c>
      <c r="B7699" s="102" t="s">
        <v>4798</v>
      </c>
      <c r="C7699" s="102" t="s">
        <v>9342</v>
      </c>
      <c r="D7699" s="127" t="s">
        <v>5797</v>
      </c>
      <c r="E7699" s="102"/>
      <c r="F7699" s="104" t="s">
        <v>14834</v>
      </c>
      <c r="G7699" s="105"/>
      <c r="H7699" s="102"/>
      <c r="I7699" s="102"/>
      <c r="J7699" s="102"/>
      <c r="K7699" s="102"/>
      <c r="L7699" s="111" t="s">
        <v>712</v>
      </c>
      <c r="M7699" s="102"/>
      <c r="N7699" s="112"/>
      <c r="O7699" s="102"/>
      <c r="P7699" s="39"/>
      <c r="Q7699" s="39"/>
      <c r="R7699" s="102"/>
      <c r="S7699" s="102"/>
      <c r="T7699" s="102"/>
      <c r="U7699" s="102"/>
      <c r="V7699" s="127" t="s">
        <v>5147</v>
      </c>
      <c r="W7699" s="102"/>
      <c r="X7699" s="113"/>
    </row>
    <row r="7700" spans="1:24" ht="12.95" customHeight="1" x14ac:dyDescent="0.2">
      <c r="A7700" s="101"/>
      <c r="B7700" s="102" t="s">
        <v>4798</v>
      </c>
      <c r="C7700" s="102" t="s">
        <v>6518</v>
      </c>
      <c r="D7700" s="127" t="s">
        <v>7881</v>
      </c>
      <c r="E7700" s="102" t="s">
        <v>10512</v>
      </c>
      <c r="F7700" s="104" t="s">
        <v>14834</v>
      </c>
      <c r="G7700" s="105"/>
      <c r="H7700" s="102"/>
      <c r="I7700" s="102"/>
      <c r="J7700" s="102"/>
      <c r="K7700" s="102"/>
      <c r="L7700" s="111" t="s">
        <v>7038</v>
      </c>
      <c r="M7700" s="102"/>
      <c r="N7700" s="112"/>
      <c r="O7700" s="102"/>
      <c r="P7700" s="39"/>
      <c r="Q7700" s="39"/>
      <c r="R7700" s="102"/>
      <c r="S7700" s="102"/>
      <c r="T7700" s="102"/>
      <c r="U7700" s="102"/>
      <c r="V7700" s="127" t="s">
        <v>5147</v>
      </c>
      <c r="W7700" s="102"/>
      <c r="X7700" s="113"/>
    </row>
    <row r="7701" spans="1:24" ht="12.95" customHeight="1" x14ac:dyDescent="0.2">
      <c r="A7701" s="101"/>
      <c r="B7701" s="102" t="s">
        <v>4798</v>
      </c>
      <c r="C7701" s="102" t="s">
        <v>6518</v>
      </c>
      <c r="D7701" s="127" t="s">
        <v>8929</v>
      </c>
      <c r="E7701" s="102" t="s">
        <v>8887</v>
      </c>
      <c r="F7701" s="104" t="s">
        <v>14834</v>
      </c>
      <c r="G7701" s="105"/>
      <c r="H7701" s="102"/>
      <c r="I7701" s="102"/>
      <c r="J7701" s="102"/>
      <c r="K7701" s="102"/>
      <c r="L7701" s="111" t="s">
        <v>3498</v>
      </c>
      <c r="M7701" s="102"/>
      <c r="N7701" s="112"/>
      <c r="O7701" s="102"/>
      <c r="P7701" s="39"/>
      <c r="Q7701" s="39"/>
      <c r="R7701" s="102"/>
      <c r="S7701" s="102"/>
      <c r="T7701" s="102"/>
      <c r="U7701" s="102"/>
      <c r="V7701" s="127" t="s">
        <v>5147</v>
      </c>
      <c r="W7701" s="102"/>
      <c r="X7701" s="113"/>
    </row>
    <row r="7702" spans="1:24" ht="12.95" customHeight="1" x14ac:dyDescent="0.2">
      <c r="A7702" s="101">
        <v>35247</v>
      </c>
      <c r="B7702" s="102" t="s">
        <v>4798</v>
      </c>
      <c r="C7702" s="103" t="s">
        <v>6519</v>
      </c>
      <c r="D7702" s="127" t="s">
        <v>11608</v>
      </c>
      <c r="E7702" s="102" t="s">
        <v>14898</v>
      </c>
      <c r="F7702" s="104" t="s">
        <v>14834</v>
      </c>
      <c r="G7702" s="105">
        <v>15307</v>
      </c>
      <c r="H7702" s="102" t="s">
        <v>7198</v>
      </c>
      <c r="I7702" s="102" t="s">
        <v>30655</v>
      </c>
      <c r="J7702" s="102" t="s">
        <v>11609</v>
      </c>
      <c r="K7702" s="102"/>
      <c r="L7702" s="111"/>
      <c r="M7702" s="107">
        <v>1</v>
      </c>
      <c r="N7702" s="108" t="s">
        <v>32976</v>
      </c>
      <c r="O7702" s="102" t="s">
        <v>10189</v>
      </c>
      <c r="P7702" s="39"/>
      <c r="Q7702" s="39"/>
      <c r="R7702" s="109"/>
      <c r="S7702" s="102"/>
      <c r="T7702" s="102" t="s">
        <v>14962</v>
      </c>
      <c r="U7702" s="102" t="s">
        <v>27125</v>
      </c>
      <c r="V7702" s="118">
        <v>5</v>
      </c>
      <c r="W7702" s="107"/>
      <c r="X7702" s="113"/>
    </row>
    <row r="7703" spans="1:24" ht="12.95" customHeight="1" x14ac:dyDescent="0.2">
      <c r="A7703" s="101">
        <v>35247</v>
      </c>
      <c r="B7703" s="102" t="s">
        <v>4798</v>
      </c>
      <c r="C7703" s="102" t="s">
        <v>6519</v>
      </c>
      <c r="D7703" s="127" t="s">
        <v>11611</v>
      </c>
      <c r="E7703" s="102" t="s">
        <v>14899</v>
      </c>
      <c r="F7703" s="104" t="s">
        <v>14834</v>
      </c>
      <c r="G7703" s="105">
        <v>14774</v>
      </c>
      <c r="H7703" s="102" t="s">
        <v>11819</v>
      </c>
      <c r="I7703" s="102" t="s">
        <v>5011</v>
      </c>
      <c r="J7703" s="102" t="s">
        <v>12508</v>
      </c>
      <c r="K7703" s="102" t="s">
        <v>10860</v>
      </c>
      <c r="L7703" s="111"/>
      <c r="M7703" s="107">
        <v>1.5</v>
      </c>
      <c r="N7703" s="108" t="s">
        <v>32977</v>
      </c>
      <c r="O7703" s="102" t="s">
        <v>3620</v>
      </c>
      <c r="P7703" s="39"/>
      <c r="Q7703" s="39"/>
      <c r="R7703" s="109"/>
      <c r="S7703" s="102"/>
      <c r="T7703" s="102" t="s">
        <v>20548</v>
      </c>
      <c r="U7703" s="102" t="s">
        <v>7133</v>
      </c>
      <c r="V7703" s="118">
        <v>6.5</v>
      </c>
      <c r="W7703" s="107"/>
      <c r="X7703" s="113"/>
    </row>
    <row r="7704" spans="1:24" ht="12.95" customHeight="1" x14ac:dyDescent="0.2">
      <c r="A7704" s="101">
        <v>35431</v>
      </c>
      <c r="B7704" s="102" t="s">
        <v>4798</v>
      </c>
      <c r="C7704" s="103" t="s">
        <v>8363</v>
      </c>
      <c r="D7704" s="127" t="s">
        <v>8019</v>
      </c>
      <c r="E7704" s="102"/>
      <c r="F7704" s="104" t="s">
        <v>14834</v>
      </c>
      <c r="G7704" s="105"/>
      <c r="H7704" s="102"/>
      <c r="I7704" s="102"/>
      <c r="J7704" s="102"/>
      <c r="K7704" s="102"/>
      <c r="L7704" s="111" t="s">
        <v>2104</v>
      </c>
      <c r="M7704" s="102"/>
      <c r="N7704" s="112"/>
      <c r="O7704" s="102"/>
      <c r="P7704" s="39"/>
      <c r="Q7704" s="39"/>
      <c r="R7704" s="102"/>
      <c r="S7704" s="102"/>
      <c r="T7704" s="102"/>
      <c r="U7704" s="102"/>
      <c r="V7704" s="127" t="s">
        <v>5147</v>
      </c>
      <c r="W7704" s="102"/>
      <c r="X7704" s="113"/>
    </row>
    <row r="7705" spans="1:24" ht="12.95" customHeight="1" x14ac:dyDescent="0.2">
      <c r="A7705" s="101">
        <v>35977</v>
      </c>
      <c r="B7705" s="102" t="s">
        <v>4798</v>
      </c>
      <c r="C7705" s="103" t="s">
        <v>8364</v>
      </c>
      <c r="D7705" s="127" t="s">
        <v>4537</v>
      </c>
      <c r="E7705" s="102" t="s">
        <v>18712</v>
      </c>
      <c r="F7705" s="123" t="s">
        <v>10085</v>
      </c>
      <c r="G7705" s="105">
        <v>16426</v>
      </c>
      <c r="H7705" s="102" t="s">
        <v>4890</v>
      </c>
      <c r="I7705" s="102" t="s">
        <v>10191</v>
      </c>
      <c r="J7705" s="102" t="s">
        <v>4538</v>
      </c>
      <c r="K7705" s="102"/>
      <c r="L7705" s="111" t="s">
        <v>18713</v>
      </c>
      <c r="M7705" s="109">
        <v>3</v>
      </c>
      <c r="N7705" s="112" t="s">
        <v>18714</v>
      </c>
      <c r="O7705" s="102"/>
      <c r="P7705" s="39"/>
      <c r="Q7705" s="39"/>
      <c r="R7705" s="109"/>
      <c r="S7705" s="102"/>
      <c r="T7705" s="102" t="s">
        <v>20547</v>
      </c>
      <c r="U7705" s="102" t="s">
        <v>9293</v>
      </c>
      <c r="V7705" s="118" t="s">
        <v>7031</v>
      </c>
      <c r="W7705" s="107"/>
      <c r="X7705" s="113"/>
    </row>
    <row r="7706" spans="1:24" ht="12.95" customHeight="1" x14ac:dyDescent="0.2">
      <c r="A7706" s="101">
        <v>35977</v>
      </c>
      <c r="B7706" s="102" t="s">
        <v>4798</v>
      </c>
      <c r="C7706" s="102" t="s">
        <v>8364</v>
      </c>
      <c r="D7706" s="127" t="s">
        <v>70</v>
      </c>
      <c r="E7706" s="102"/>
      <c r="F7706" s="104" t="s">
        <v>14834</v>
      </c>
      <c r="G7706" s="105">
        <v>14744</v>
      </c>
      <c r="H7706" s="102" t="s">
        <v>5011</v>
      </c>
      <c r="I7706" s="102" t="s">
        <v>11819</v>
      </c>
      <c r="J7706" s="102" t="s">
        <v>10644</v>
      </c>
      <c r="K7706" s="102"/>
      <c r="L7706" s="111"/>
      <c r="M7706" s="109">
        <v>2</v>
      </c>
      <c r="N7706" s="112" t="s">
        <v>16745</v>
      </c>
      <c r="O7706" s="102"/>
      <c r="P7706" s="39"/>
      <c r="Q7706" s="39"/>
      <c r="R7706" s="109"/>
      <c r="S7706" s="102" t="s">
        <v>11080</v>
      </c>
      <c r="T7706" s="102" t="s">
        <v>20547</v>
      </c>
      <c r="U7706" s="102" t="s">
        <v>4536</v>
      </c>
      <c r="V7706" s="118">
        <v>9</v>
      </c>
      <c r="W7706" s="107"/>
      <c r="X7706" s="113"/>
    </row>
    <row r="7707" spans="1:24" ht="12.95" customHeight="1" x14ac:dyDescent="0.2">
      <c r="A7707" s="101">
        <v>36495</v>
      </c>
      <c r="B7707" s="102" t="s">
        <v>4798</v>
      </c>
      <c r="C7707" s="102" t="s">
        <v>3499</v>
      </c>
      <c r="D7707" s="127" t="s">
        <v>1399</v>
      </c>
      <c r="E7707" s="102"/>
      <c r="F7707" s="167" t="s">
        <v>6406</v>
      </c>
      <c r="G7707" s="105">
        <v>13472</v>
      </c>
      <c r="H7707" s="102" t="s">
        <v>32524</v>
      </c>
      <c r="I7707" s="102" t="s">
        <v>32525</v>
      </c>
      <c r="J7707" s="102" t="s">
        <v>1400</v>
      </c>
      <c r="K7707" s="115"/>
      <c r="L7707" s="111" t="s">
        <v>19618</v>
      </c>
      <c r="M7707" s="109">
        <v>1</v>
      </c>
      <c r="N7707" s="112" t="s">
        <v>1401</v>
      </c>
      <c r="O7707" s="102"/>
      <c r="P7707" s="39"/>
      <c r="Q7707" s="39"/>
      <c r="R7707" s="109"/>
      <c r="S7707" s="102"/>
      <c r="T7707" s="102" t="s">
        <v>21408</v>
      </c>
      <c r="U7707" s="102" t="s">
        <v>1042</v>
      </c>
      <c r="V7707" s="118">
        <v>6</v>
      </c>
      <c r="W7707" s="107"/>
      <c r="X7707" s="113"/>
    </row>
    <row r="7708" spans="1:24" ht="12.95" customHeight="1" x14ac:dyDescent="0.2">
      <c r="A7708" s="101">
        <v>36495</v>
      </c>
      <c r="B7708" s="102" t="s">
        <v>4798</v>
      </c>
      <c r="C7708" s="103" t="s">
        <v>8365</v>
      </c>
      <c r="D7708" s="127" t="s">
        <v>5782</v>
      </c>
      <c r="E7708" s="102"/>
      <c r="F7708" s="102" t="s">
        <v>14834</v>
      </c>
      <c r="G7708" s="105"/>
      <c r="H7708" s="102"/>
      <c r="I7708" s="102"/>
      <c r="J7708" s="102"/>
      <c r="K7708" s="102"/>
      <c r="L7708" s="111" t="s">
        <v>6140</v>
      </c>
      <c r="M7708" s="102"/>
      <c r="N7708" s="112"/>
      <c r="O7708" s="102"/>
      <c r="P7708" s="39"/>
      <c r="Q7708" s="39"/>
      <c r="R7708" s="102"/>
      <c r="S7708" s="102"/>
      <c r="T7708" s="115" t="s">
        <v>21408</v>
      </c>
      <c r="U7708" s="102"/>
      <c r="V7708" s="127" t="s">
        <v>5147</v>
      </c>
      <c r="W7708" s="102"/>
      <c r="X7708" s="113"/>
    </row>
    <row r="7709" spans="1:24" ht="12.95" customHeight="1" x14ac:dyDescent="0.2">
      <c r="A7709" s="101">
        <v>36495</v>
      </c>
      <c r="B7709" s="102" t="s">
        <v>4798</v>
      </c>
      <c r="C7709" s="102" t="s">
        <v>8365</v>
      </c>
      <c r="D7709" s="127" t="s">
        <v>1399</v>
      </c>
      <c r="E7709" s="102"/>
      <c r="F7709" s="167" t="s">
        <v>6406</v>
      </c>
      <c r="G7709" s="105"/>
      <c r="H7709" s="102"/>
      <c r="I7709" s="102"/>
      <c r="J7709" s="102"/>
      <c r="K7709" s="102"/>
      <c r="L7709" s="111" t="s">
        <v>3499</v>
      </c>
      <c r="M7709" s="102"/>
      <c r="N7709" s="112"/>
      <c r="O7709" s="102"/>
      <c r="P7709" s="39"/>
      <c r="Q7709" s="39"/>
      <c r="R7709" s="102"/>
      <c r="S7709" s="102"/>
      <c r="T7709" s="115" t="s">
        <v>21408</v>
      </c>
      <c r="U7709" s="102"/>
      <c r="V7709" s="127" t="s">
        <v>5147</v>
      </c>
      <c r="W7709" s="102"/>
      <c r="X7709" s="113"/>
    </row>
    <row r="7710" spans="1:24" ht="12.95" customHeight="1" x14ac:dyDescent="0.2">
      <c r="A7710" s="101">
        <v>36495</v>
      </c>
      <c r="B7710" s="102" t="s">
        <v>4798</v>
      </c>
      <c r="C7710" s="102" t="s">
        <v>8365</v>
      </c>
      <c r="D7710" s="127" t="s">
        <v>3393</v>
      </c>
      <c r="E7710" s="102"/>
      <c r="F7710" s="102" t="s">
        <v>14834</v>
      </c>
      <c r="G7710" s="105"/>
      <c r="H7710" s="102" t="s">
        <v>32524</v>
      </c>
      <c r="I7710" s="102" t="s">
        <v>32978</v>
      </c>
      <c r="J7710" s="102"/>
      <c r="K7710" s="102"/>
      <c r="L7710" s="111"/>
      <c r="M7710" s="115">
        <v>1</v>
      </c>
      <c r="N7710" s="138">
        <v>41</v>
      </c>
      <c r="O7710" s="115"/>
      <c r="P7710" s="126"/>
      <c r="Q7710" s="126"/>
      <c r="R7710" s="115"/>
      <c r="S7710" s="115"/>
      <c r="T7710" s="115" t="s">
        <v>21408</v>
      </c>
      <c r="U7710" s="115" t="s">
        <v>7960</v>
      </c>
      <c r="V7710" s="127">
        <v>9</v>
      </c>
      <c r="W7710" s="107"/>
      <c r="X7710" s="113"/>
    </row>
    <row r="7711" spans="1:24" ht="12.95" customHeight="1" x14ac:dyDescent="0.2">
      <c r="A7711" s="101">
        <v>36495</v>
      </c>
      <c r="B7711" s="102" t="s">
        <v>4798</v>
      </c>
      <c r="C7711" s="102" t="s">
        <v>8365</v>
      </c>
      <c r="D7711" s="127" t="s">
        <v>10078</v>
      </c>
      <c r="E7711" s="102"/>
      <c r="F7711" s="102" t="s">
        <v>14834</v>
      </c>
      <c r="G7711" s="105">
        <v>13452</v>
      </c>
      <c r="H7711" s="102" t="s">
        <v>32524</v>
      </c>
      <c r="I7711" s="102" t="s">
        <v>32979</v>
      </c>
      <c r="J7711" s="115" t="s">
        <v>14820</v>
      </c>
      <c r="K7711" s="102"/>
      <c r="L7711" s="111"/>
      <c r="M7711" s="115">
        <v>2</v>
      </c>
      <c r="N7711" s="112" t="s">
        <v>16817</v>
      </c>
      <c r="O7711" s="115" t="s">
        <v>12252</v>
      </c>
      <c r="P7711" s="126"/>
      <c r="Q7711" s="126"/>
      <c r="R7711" s="115"/>
      <c r="S7711" s="115" t="s">
        <v>9435</v>
      </c>
      <c r="T7711" s="115" t="s">
        <v>21408</v>
      </c>
      <c r="U7711" s="115"/>
      <c r="V7711" s="127">
        <v>8</v>
      </c>
      <c r="W7711" s="107"/>
      <c r="X7711" s="113"/>
    </row>
    <row r="7712" spans="1:24" ht="12.95" customHeight="1" x14ac:dyDescent="0.2">
      <c r="A7712" s="101">
        <v>36495</v>
      </c>
      <c r="B7712" s="102" t="s">
        <v>4798</v>
      </c>
      <c r="C7712" s="102" t="s">
        <v>8365</v>
      </c>
      <c r="D7712" s="127" t="s">
        <v>3115</v>
      </c>
      <c r="E7712" s="102"/>
      <c r="F7712" s="102" t="s">
        <v>14834</v>
      </c>
      <c r="G7712" s="105">
        <v>14093</v>
      </c>
      <c r="H7712" s="102" t="s">
        <v>32524</v>
      </c>
      <c r="I7712" s="102" t="s">
        <v>32980</v>
      </c>
      <c r="J7712" s="115" t="s">
        <v>3116</v>
      </c>
      <c r="K7712" s="102"/>
      <c r="L7712" s="111"/>
      <c r="M7712" s="115">
        <v>1</v>
      </c>
      <c r="N7712" s="108" t="s">
        <v>32981</v>
      </c>
      <c r="O7712" s="115" t="s">
        <v>3620</v>
      </c>
      <c r="P7712" s="126"/>
      <c r="Q7712" s="126"/>
      <c r="R7712" s="115"/>
      <c r="S7712" s="115" t="s">
        <v>9435</v>
      </c>
      <c r="T7712" s="115" t="s">
        <v>21408</v>
      </c>
      <c r="U7712" s="115"/>
      <c r="V7712" s="127">
        <v>7</v>
      </c>
      <c r="W7712" s="107"/>
      <c r="X7712" s="113"/>
    </row>
    <row r="7713" spans="1:24" ht="12.95" customHeight="1" x14ac:dyDescent="0.2">
      <c r="A7713" s="101">
        <v>36495</v>
      </c>
      <c r="B7713" s="102" t="s">
        <v>4798</v>
      </c>
      <c r="C7713" s="102" t="s">
        <v>8365</v>
      </c>
      <c r="D7713" s="127" t="s">
        <v>7193</v>
      </c>
      <c r="E7713" s="102"/>
      <c r="F7713" s="102" t="s">
        <v>14834</v>
      </c>
      <c r="G7713" s="105">
        <v>13638</v>
      </c>
      <c r="H7713" s="115" t="s">
        <v>32982</v>
      </c>
      <c r="I7713" s="102" t="s">
        <v>32983</v>
      </c>
      <c r="J7713" s="115" t="s">
        <v>6421</v>
      </c>
      <c r="K7713" s="102"/>
      <c r="L7713" s="111"/>
      <c r="M7713" s="115">
        <v>0.5</v>
      </c>
      <c r="N7713" s="108" t="s">
        <v>8687</v>
      </c>
      <c r="O7713" s="115"/>
      <c r="P7713" s="126"/>
      <c r="Q7713" s="126"/>
      <c r="R7713" s="115"/>
      <c r="S7713" s="115"/>
      <c r="T7713" s="115" t="s">
        <v>21408</v>
      </c>
      <c r="U7713" s="115"/>
      <c r="V7713" s="127">
        <v>6.5</v>
      </c>
      <c r="W7713" s="107"/>
      <c r="X7713" s="113"/>
    </row>
    <row r="7714" spans="1:24" ht="12.95" customHeight="1" x14ac:dyDescent="0.2">
      <c r="A7714" s="101">
        <v>36495</v>
      </c>
      <c r="B7714" s="102" t="s">
        <v>4798</v>
      </c>
      <c r="C7714" s="102" t="s">
        <v>8365</v>
      </c>
      <c r="D7714" s="127" t="s">
        <v>3394</v>
      </c>
      <c r="E7714" s="102"/>
      <c r="F7714" s="102" t="s">
        <v>14834</v>
      </c>
      <c r="G7714" s="105">
        <v>13355</v>
      </c>
      <c r="H7714" s="102" t="s">
        <v>32524</v>
      </c>
      <c r="I7714" s="102" t="s">
        <v>32984</v>
      </c>
      <c r="J7714" s="115" t="s">
        <v>9937</v>
      </c>
      <c r="K7714" s="102"/>
      <c r="L7714" s="111"/>
      <c r="M7714" s="115">
        <v>2</v>
      </c>
      <c r="N7714" s="112" t="s">
        <v>18715</v>
      </c>
      <c r="O7714" s="115"/>
      <c r="P7714" s="126"/>
      <c r="Q7714" s="126"/>
      <c r="R7714" s="115"/>
      <c r="S7714" s="115"/>
      <c r="T7714" s="115" t="s">
        <v>21408</v>
      </c>
      <c r="U7714" s="115"/>
      <c r="V7714" s="127">
        <v>5</v>
      </c>
      <c r="W7714" s="107"/>
      <c r="X7714" s="113"/>
    </row>
    <row r="7715" spans="1:24" ht="12.95" customHeight="1" x14ac:dyDescent="0.2">
      <c r="A7715" s="101">
        <v>36342</v>
      </c>
      <c r="B7715" s="102" t="s">
        <v>4798</v>
      </c>
      <c r="C7715" s="103" t="s">
        <v>8366</v>
      </c>
      <c r="D7715" s="127" t="s">
        <v>9533</v>
      </c>
      <c r="E7715" s="102" t="s">
        <v>18716</v>
      </c>
      <c r="F7715" s="123" t="s">
        <v>10085</v>
      </c>
      <c r="G7715" s="105">
        <v>16229</v>
      </c>
      <c r="H7715" s="102" t="s">
        <v>11819</v>
      </c>
      <c r="I7715" s="102" t="s">
        <v>13336</v>
      </c>
      <c r="J7715" s="102" t="s">
        <v>1682</v>
      </c>
      <c r="K7715" s="102"/>
      <c r="L7715" s="111"/>
      <c r="M7715" s="107">
        <v>1</v>
      </c>
      <c r="N7715" s="108" t="s">
        <v>13388</v>
      </c>
      <c r="O7715" s="102"/>
      <c r="P7715" s="39"/>
      <c r="Q7715" s="39"/>
      <c r="R7715" s="109" t="s">
        <v>7035</v>
      </c>
      <c r="S7715" s="102"/>
      <c r="T7715" s="102" t="s">
        <v>20547</v>
      </c>
      <c r="U7715" s="102" t="s">
        <v>18717</v>
      </c>
      <c r="V7715" s="281" t="s">
        <v>2542</v>
      </c>
      <c r="W7715" s="107"/>
      <c r="X7715" s="113"/>
    </row>
    <row r="7716" spans="1:24" ht="12.95" customHeight="1" x14ac:dyDescent="0.2">
      <c r="A7716" s="101">
        <v>36892</v>
      </c>
      <c r="B7716" s="102" t="s">
        <v>4798</v>
      </c>
      <c r="C7716" s="103" t="s">
        <v>8367</v>
      </c>
      <c r="D7716" s="127" t="s">
        <v>6583</v>
      </c>
      <c r="E7716" s="102" t="s">
        <v>2441</v>
      </c>
      <c r="F7716" s="102" t="s">
        <v>14834</v>
      </c>
      <c r="G7716" s="105">
        <v>15473</v>
      </c>
      <c r="H7716" s="115" t="s">
        <v>10103</v>
      </c>
      <c r="I7716" s="115" t="s">
        <v>31894</v>
      </c>
      <c r="J7716" s="115" t="s">
        <v>6584</v>
      </c>
      <c r="K7716" s="115"/>
      <c r="L7716" s="111" t="s">
        <v>5064</v>
      </c>
      <c r="M7716" s="115">
        <v>2</v>
      </c>
      <c r="N7716" s="112" t="s">
        <v>16006</v>
      </c>
      <c r="O7716" s="115" t="s">
        <v>9883</v>
      </c>
      <c r="P7716" s="126"/>
      <c r="Q7716" s="126"/>
      <c r="R7716" s="115"/>
      <c r="S7716" s="115" t="s">
        <v>8315</v>
      </c>
      <c r="T7716" s="115" t="s">
        <v>7789</v>
      </c>
      <c r="U7716" s="115" t="s">
        <v>12451</v>
      </c>
      <c r="V7716" s="127">
        <v>7</v>
      </c>
      <c r="W7716" s="107"/>
      <c r="X7716" s="113"/>
    </row>
    <row r="7717" spans="1:24" ht="12.95" customHeight="1" x14ac:dyDescent="0.2">
      <c r="A7717" s="115">
        <v>1999</v>
      </c>
      <c r="B7717" s="102" t="s">
        <v>10385</v>
      </c>
      <c r="C7717" s="103" t="s">
        <v>32985</v>
      </c>
      <c r="D7717" s="111" t="s">
        <v>3880</v>
      </c>
      <c r="E7717" s="102" t="s">
        <v>4521</v>
      </c>
      <c r="F7717" s="104" t="s">
        <v>14834</v>
      </c>
      <c r="G7717" s="105">
        <v>14954</v>
      </c>
      <c r="H7717" s="102" t="s">
        <v>7198</v>
      </c>
      <c r="I7717" s="102" t="s">
        <v>13336</v>
      </c>
      <c r="J7717" s="102" t="s">
        <v>3881</v>
      </c>
      <c r="K7717" s="115"/>
      <c r="L7717" s="111" t="s">
        <v>15269</v>
      </c>
      <c r="M7717" s="109">
        <v>2</v>
      </c>
      <c r="N7717" s="112" t="s">
        <v>16434</v>
      </c>
      <c r="O7717" s="102" t="s">
        <v>14682</v>
      </c>
      <c r="P7717" s="39" t="s">
        <v>9125</v>
      </c>
      <c r="Q7717" s="39" t="s">
        <v>30349</v>
      </c>
      <c r="R7717" s="109"/>
      <c r="S7717" s="102"/>
      <c r="T7717" s="102" t="s">
        <v>14962</v>
      </c>
      <c r="U7717" s="102" t="s">
        <v>11610</v>
      </c>
      <c r="V7717" s="109">
        <v>7</v>
      </c>
      <c r="W7717" s="107"/>
      <c r="X7717" s="113"/>
    </row>
    <row r="7718" spans="1:24" ht="12.95" customHeight="1" x14ac:dyDescent="0.2">
      <c r="A7718" s="115">
        <v>1999</v>
      </c>
      <c r="B7718" s="102" t="s">
        <v>10385</v>
      </c>
      <c r="C7718" s="102" t="s">
        <v>32985</v>
      </c>
      <c r="D7718" s="111" t="s">
        <v>6047</v>
      </c>
      <c r="E7718" s="102" t="s">
        <v>4522</v>
      </c>
      <c r="F7718" s="104" t="s">
        <v>14834</v>
      </c>
      <c r="G7718" s="105">
        <v>15071</v>
      </c>
      <c r="H7718" s="102" t="s">
        <v>13336</v>
      </c>
      <c r="I7718" s="102" t="s">
        <v>11819</v>
      </c>
      <c r="J7718" s="102" t="s">
        <v>6048</v>
      </c>
      <c r="K7718" s="102"/>
      <c r="L7718" s="111" t="s">
        <v>15270</v>
      </c>
      <c r="M7718" s="107">
        <v>4</v>
      </c>
      <c r="N7718" s="112" t="s">
        <v>15838</v>
      </c>
      <c r="O7718" s="102" t="s">
        <v>20465</v>
      </c>
      <c r="P7718" s="39"/>
      <c r="Q7718" s="39" t="s">
        <v>9125</v>
      </c>
      <c r="R7718" s="109"/>
      <c r="S7718" s="102"/>
      <c r="T7718" s="102" t="s">
        <v>14962</v>
      </c>
      <c r="U7718" s="102" t="s">
        <v>30343</v>
      </c>
      <c r="V7718" s="109">
        <v>10</v>
      </c>
      <c r="W7718" s="107"/>
      <c r="X7718" s="113"/>
    </row>
    <row r="7719" spans="1:24" ht="12.95" customHeight="1" x14ac:dyDescent="0.2">
      <c r="A7719" s="115">
        <v>1999</v>
      </c>
      <c r="B7719" s="102" t="s">
        <v>10385</v>
      </c>
      <c r="C7719" s="102" t="s">
        <v>32985</v>
      </c>
      <c r="D7719" s="111" t="s">
        <v>8358</v>
      </c>
      <c r="E7719" s="102" t="s">
        <v>4523</v>
      </c>
      <c r="F7719" s="104" t="s">
        <v>14834</v>
      </c>
      <c r="G7719" s="105">
        <v>15143</v>
      </c>
      <c r="H7719" s="102" t="s">
        <v>11819</v>
      </c>
      <c r="I7719" s="102" t="s">
        <v>13336</v>
      </c>
      <c r="J7719" s="102" t="s">
        <v>3882</v>
      </c>
      <c r="K7719" s="102"/>
      <c r="L7719" s="111" t="s">
        <v>15271</v>
      </c>
      <c r="M7719" s="109">
        <v>2</v>
      </c>
      <c r="N7719" s="112" t="s">
        <v>18718</v>
      </c>
      <c r="O7719" s="102" t="s">
        <v>16880</v>
      </c>
      <c r="P7719" s="39" t="s">
        <v>19503</v>
      </c>
      <c r="Q7719" s="39" t="s">
        <v>16122</v>
      </c>
      <c r="R7719" s="109"/>
      <c r="S7719" s="102" t="s">
        <v>8315</v>
      </c>
      <c r="T7719" s="102" t="s">
        <v>14962</v>
      </c>
      <c r="U7719" s="102" t="s">
        <v>30344</v>
      </c>
      <c r="V7719" s="109">
        <v>10</v>
      </c>
      <c r="W7719" s="107"/>
      <c r="X7719" s="113"/>
    </row>
    <row r="7720" spans="1:24" ht="12.95" customHeight="1" x14ac:dyDescent="0.2">
      <c r="A7720" s="115">
        <v>1999</v>
      </c>
      <c r="B7720" s="102" t="s">
        <v>10385</v>
      </c>
      <c r="C7720" s="102" t="s">
        <v>32985</v>
      </c>
      <c r="D7720" s="111" t="s">
        <v>6189</v>
      </c>
      <c r="E7720" s="102" t="s">
        <v>4524</v>
      </c>
      <c r="F7720" s="104" t="s">
        <v>14834</v>
      </c>
      <c r="G7720" s="105">
        <v>15302</v>
      </c>
      <c r="H7720" s="102" t="s">
        <v>13336</v>
      </c>
      <c r="I7720" s="102" t="s">
        <v>11819</v>
      </c>
      <c r="J7720" s="102" t="s">
        <v>4269</v>
      </c>
      <c r="K7720" s="102"/>
      <c r="L7720" s="111" t="s">
        <v>15272</v>
      </c>
      <c r="M7720" s="109">
        <v>3</v>
      </c>
      <c r="N7720" s="112" t="s">
        <v>18719</v>
      </c>
      <c r="O7720" s="102" t="s">
        <v>20483</v>
      </c>
      <c r="P7720" s="39" t="s">
        <v>17734</v>
      </c>
      <c r="Q7720" s="39" t="s">
        <v>19486</v>
      </c>
      <c r="R7720" s="109"/>
      <c r="S7720" s="102" t="s">
        <v>8315</v>
      </c>
      <c r="T7720" s="102" t="s">
        <v>14962</v>
      </c>
      <c r="U7720" s="102" t="s">
        <v>30345</v>
      </c>
      <c r="V7720" s="109">
        <v>10</v>
      </c>
      <c r="W7720" s="107"/>
      <c r="X7720" s="113"/>
    </row>
    <row r="7721" spans="1:24" ht="12.95" customHeight="1" x14ac:dyDescent="0.2">
      <c r="A7721" s="115">
        <v>1999</v>
      </c>
      <c r="B7721" s="102" t="s">
        <v>10385</v>
      </c>
      <c r="C7721" s="102" t="s">
        <v>32985</v>
      </c>
      <c r="D7721" s="111" t="s">
        <v>9653</v>
      </c>
      <c r="E7721" s="102" t="s">
        <v>4525</v>
      </c>
      <c r="F7721" s="104" t="s">
        <v>14834</v>
      </c>
      <c r="G7721" s="105">
        <v>15501</v>
      </c>
      <c r="H7721" s="102" t="s">
        <v>9654</v>
      </c>
      <c r="I7721" s="102" t="s">
        <v>11819</v>
      </c>
      <c r="J7721" s="102" t="s">
        <v>1504</v>
      </c>
      <c r="K7721" s="102"/>
      <c r="L7721" s="111" t="s">
        <v>15273</v>
      </c>
      <c r="M7721" s="109">
        <v>3</v>
      </c>
      <c r="N7721" s="112" t="s">
        <v>15876</v>
      </c>
      <c r="O7721" s="102" t="s">
        <v>17478</v>
      </c>
      <c r="P7721" s="39" t="s">
        <v>162</v>
      </c>
      <c r="Q7721" s="39" t="s">
        <v>30350</v>
      </c>
      <c r="R7721" s="109"/>
      <c r="S7721" s="102" t="s">
        <v>11080</v>
      </c>
      <c r="T7721" s="102" t="s">
        <v>14962</v>
      </c>
      <c r="U7721" s="102" t="s">
        <v>30346</v>
      </c>
      <c r="V7721" s="109">
        <v>10</v>
      </c>
      <c r="W7721" s="107"/>
      <c r="X7721" s="113"/>
    </row>
    <row r="7722" spans="1:24" ht="12.95" customHeight="1" x14ac:dyDescent="0.2">
      <c r="A7722" s="115">
        <v>1999</v>
      </c>
      <c r="B7722" s="102" t="s">
        <v>10385</v>
      </c>
      <c r="C7722" s="102" t="s">
        <v>32985</v>
      </c>
      <c r="D7722" s="111" t="s">
        <v>2260</v>
      </c>
      <c r="E7722" s="102" t="s">
        <v>4526</v>
      </c>
      <c r="F7722" s="104" t="s">
        <v>14834</v>
      </c>
      <c r="G7722" s="105">
        <v>15504</v>
      </c>
      <c r="H7722" s="102" t="s">
        <v>13336</v>
      </c>
      <c r="I7722" s="102" t="s">
        <v>11819</v>
      </c>
      <c r="J7722" s="102" t="s">
        <v>6186</v>
      </c>
      <c r="K7722" s="102"/>
      <c r="L7722" s="111" t="s">
        <v>15274</v>
      </c>
      <c r="M7722" s="109">
        <v>3</v>
      </c>
      <c r="N7722" s="112" t="s">
        <v>17839</v>
      </c>
      <c r="O7722" s="102" t="s">
        <v>19454</v>
      </c>
      <c r="P7722" s="39" t="s">
        <v>3620</v>
      </c>
      <c r="Q7722" s="39"/>
      <c r="R7722" s="109"/>
      <c r="S7722" s="102"/>
      <c r="T7722" s="102" t="s">
        <v>14962</v>
      </c>
      <c r="U7722" s="102" t="s">
        <v>30347</v>
      </c>
      <c r="V7722" s="109">
        <v>6</v>
      </c>
      <c r="W7722" s="107"/>
      <c r="X7722" s="113"/>
    </row>
    <row r="7723" spans="1:24" ht="12.95" customHeight="1" x14ac:dyDescent="0.2">
      <c r="A7723" s="115">
        <v>1999</v>
      </c>
      <c r="B7723" s="102" t="s">
        <v>10385</v>
      </c>
      <c r="C7723" s="102" t="s">
        <v>32985</v>
      </c>
      <c r="D7723" s="111" t="s">
        <v>4356</v>
      </c>
      <c r="E7723" s="102" t="s">
        <v>2311</v>
      </c>
      <c r="F7723" s="104" t="s">
        <v>14834</v>
      </c>
      <c r="G7723" s="105">
        <v>15638</v>
      </c>
      <c r="H7723" s="102" t="s">
        <v>32986</v>
      </c>
      <c r="I7723" s="102" t="s">
        <v>13336</v>
      </c>
      <c r="J7723" s="102" t="s">
        <v>10721</v>
      </c>
      <c r="K7723" s="115"/>
      <c r="L7723" s="111" t="s">
        <v>15275</v>
      </c>
      <c r="M7723" s="107">
        <v>2</v>
      </c>
      <c r="N7723" s="112" t="s">
        <v>16183</v>
      </c>
      <c r="O7723" s="102" t="s">
        <v>2447</v>
      </c>
      <c r="P7723" s="39" t="s">
        <v>9160</v>
      </c>
      <c r="Q7723" s="39" t="s">
        <v>30351</v>
      </c>
      <c r="R7723" s="109"/>
      <c r="S7723" s="102" t="s">
        <v>8315</v>
      </c>
      <c r="T7723" s="102" t="s">
        <v>14962</v>
      </c>
      <c r="U7723" s="102" t="s">
        <v>30352</v>
      </c>
      <c r="V7723" s="109">
        <v>10</v>
      </c>
      <c r="W7723" s="107"/>
      <c r="X7723" s="113"/>
    </row>
    <row r="7724" spans="1:24" ht="12.95" customHeight="1" x14ac:dyDescent="0.2">
      <c r="A7724" s="115">
        <v>1999</v>
      </c>
      <c r="B7724" s="102" t="s">
        <v>10385</v>
      </c>
      <c r="C7724" s="102" t="s">
        <v>32985</v>
      </c>
      <c r="D7724" s="111" t="s">
        <v>4270</v>
      </c>
      <c r="E7724" s="102" t="s">
        <v>5076</v>
      </c>
      <c r="F7724" s="104" t="s">
        <v>14834</v>
      </c>
      <c r="G7724" s="105">
        <v>15647</v>
      </c>
      <c r="H7724" s="102" t="s">
        <v>11819</v>
      </c>
      <c r="I7724" s="102" t="s">
        <v>13336</v>
      </c>
      <c r="J7724" s="102" t="s">
        <v>10721</v>
      </c>
      <c r="K7724" s="115"/>
      <c r="L7724" s="111" t="s">
        <v>15276</v>
      </c>
      <c r="M7724" s="107">
        <v>4</v>
      </c>
      <c r="N7724" s="112" t="s">
        <v>15838</v>
      </c>
      <c r="O7724" s="102" t="s">
        <v>19571</v>
      </c>
      <c r="P7724" s="39" t="s">
        <v>13301</v>
      </c>
      <c r="Q7724" s="39" t="s">
        <v>15877</v>
      </c>
      <c r="R7724" s="109"/>
      <c r="S7724" s="102"/>
      <c r="T7724" s="102" t="s">
        <v>14962</v>
      </c>
      <c r="U7724" s="102" t="s">
        <v>30348</v>
      </c>
      <c r="V7724" s="109">
        <v>16</v>
      </c>
      <c r="W7724" s="107"/>
      <c r="X7724" s="113"/>
    </row>
    <row r="7725" spans="1:24" ht="12.95" customHeight="1" x14ac:dyDescent="0.2">
      <c r="A7725" s="115">
        <v>2005</v>
      </c>
      <c r="B7725" s="102" t="s">
        <v>2751</v>
      </c>
      <c r="C7725" s="103" t="s">
        <v>32987</v>
      </c>
      <c r="D7725" s="102" t="s">
        <v>2752</v>
      </c>
      <c r="E7725" s="102">
        <v>1</v>
      </c>
      <c r="F7725" s="104" t="s">
        <v>14834</v>
      </c>
      <c r="G7725" s="105">
        <v>14489</v>
      </c>
      <c r="H7725" s="102" t="s">
        <v>30796</v>
      </c>
      <c r="I7725" s="115" t="s">
        <v>32437</v>
      </c>
      <c r="J7725" s="102" t="s">
        <v>1963</v>
      </c>
      <c r="K7725" s="102"/>
      <c r="L7725" s="111"/>
      <c r="M7725" s="109">
        <v>0.5</v>
      </c>
      <c r="N7725" s="108">
        <v>42</v>
      </c>
      <c r="O7725" s="102"/>
      <c r="P7725" s="39"/>
      <c r="Q7725" s="39" t="s">
        <v>30367</v>
      </c>
      <c r="R7725" s="109"/>
      <c r="S7725" s="102" t="s">
        <v>8315</v>
      </c>
      <c r="T7725" s="102" t="s">
        <v>20541</v>
      </c>
      <c r="U7725" s="102" t="s">
        <v>30368</v>
      </c>
      <c r="V7725" s="109">
        <v>6.5</v>
      </c>
      <c r="W7725" s="107"/>
      <c r="X7725" s="113"/>
    </row>
    <row r="7726" spans="1:24" ht="12.95" customHeight="1" x14ac:dyDescent="0.2">
      <c r="A7726" s="115">
        <v>2005</v>
      </c>
      <c r="B7726" s="102" t="s">
        <v>2751</v>
      </c>
      <c r="C7726" s="102" t="s">
        <v>32988</v>
      </c>
      <c r="D7726" s="102" t="s">
        <v>2821</v>
      </c>
      <c r="E7726" s="102">
        <v>2</v>
      </c>
      <c r="F7726" s="114" t="s">
        <v>6406</v>
      </c>
      <c r="G7726" s="105">
        <v>14491</v>
      </c>
      <c r="H7726" s="102" t="s">
        <v>32989</v>
      </c>
      <c r="I7726" s="115" t="s">
        <v>32990</v>
      </c>
      <c r="J7726" s="102" t="s">
        <v>1965</v>
      </c>
      <c r="K7726" s="102"/>
      <c r="L7726" s="111"/>
      <c r="M7726" s="109">
        <v>3</v>
      </c>
      <c r="N7726" s="112" t="s">
        <v>16771</v>
      </c>
      <c r="O7726" s="102"/>
      <c r="P7726" s="39" t="s">
        <v>9125</v>
      </c>
      <c r="Q7726" s="39" t="s">
        <v>30369</v>
      </c>
      <c r="R7726" s="109"/>
      <c r="S7726" s="102"/>
      <c r="T7726" s="102" t="s">
        <v>20541</v>
      </c>
      <c r="U7726" s="102" t="s">
        <v>30370</v>
      </c>
      <c r="V7726" s="109">
        <v>5.5</v>
      </c>
      <c r="W7726" s="107"/>
      <c r="X7726" s="113"/>
    </row>
    <row r="7727" spans="1:24" ht="12.95" customHeight="1" x14ac:dyDescent="0.2">
      <c r="A7727" s="115">
        <v>2005</v>
      </c>
      <c r="B7727" s="102" t="s">
        <v>2751</v>
      </c>
      <c r="C7727" s="102" t="s">
        <v>32988</v>
      </c>
      <c r="D7727" s="111" t="s">
        <v>7949</v>
      </c>
      <c r="E7727" s="102">
        <v>3</v>
      </c>
      <c r="F7727" s="102" t="s">
        <v>14834</v>
      </c>
      <c r="G7727" s="105">
        <v>15653</v>
      </c>
      <c r="H7727" s="102" t="s">
        <v>10191</v>
      </c>
      <c r="I7727" s="102" t="s">
        <v>8934</v>
      </c>
      <c r="J7727" s="102" t="s">
        <v>19560</v>
      </c>
      <c r="K7727" s="102"/>
      <c r="L7727" s="111" t="s">
        <v>8248</v>
      </c>
      <c r="M7727" s="102">
        <v>1</v>
      </c>
      <c r="N7727" s="125" t="s">
        <v>32991</v>
      </c>
      <c r="O7727" s="102" t="s">
        <v>10189</v>
      </c>
      <c r="P7727" s="39"/>
      <c r="Q7727" s="39" t="s">
        <v>16096</v>
      </c>
      <c r="R7727" s="102"/>
      <c r="S7727" s="102"/>
      <c r="T7727" s="102" t="s">
        <v>14962</v>
      </c>
      <c r="U7727" s="102" t="s">
        <v>19561</v>
      </c>
      <c r="V7727" s="102">
        <v>6.5</v>
      </c>
      <c r="W7727" s="102"/>
      <c r="X7727" s="113"/>
    </row>
    <row r="7728" spans="1:24" ht="12.95" customHeight="1" x14ac:dyDescent="0.2">
      <c r="A7728" s="115">
        <v>2005</v>
      </c>
      <c r="B7728" s="102" t="s">
        <v>2751</v>
      </c>
      <c r="C7728" s="102" t="s">
        <v>32988</v>
      </c>
      <c r="D7728" s="111" t="s">
        <v>7188</v>
      </c>
      <c r="E7728" s="102">
        <v>4</v>
      </c>
      <c r="F7728" s="102" t="s">
        <v>14834</v>
      </c>
      <c r="G7728" s="105">
        <v>15664</v>
      </c>
      <c r="H7728" s="102" t="s">
        <v>19562</v>
      </c>
      <c r="I7728" s="102" t="s">
        <v>11819</v>
      </c>
      <c r="J7728" s="102" t="s">
        <v>19563</v>
      </c>
      <c r="K7728" s="102"/>
      <c r="L7728" s="111" t="s">
        <v>8249</v>
      </c>
      <c r="M7728" s="102">
        <v>3</v>
      </c>
      <c r="N7728" s="112" t="s">
        <v>19564</v>
      </c>
      <c r="O7728" s="102"/>
      <c r="P7728" s="39" t="s">
        <v>15928</v>
      </c>
      <c r="Q7728" s="39" t="s">
        <v>16885</v>
      </c>
      <c r="R7728" s="102"/>
      <c r="S7728" s="102"/>
      <c r="T7728" s="102" t="s">
        <v>14962</v>
      </c>
      <c r="U7728" s="102" t="s">
        <v>30371</v>
      </c>
      <c r="V7728" s="102">
        <v>6.5</v>
      </c>
      <c r="W7728" s="102"/>
      <c r="X7728" s="113"/>
    </row>
    <row r="7729" spans="1:24" ht="12.95" customHeight="1" x14ac:dyDescent="0.2">
      <c r="A7729" s="115">
        <v>2005</v>
      </c>
      <c r="B7729" s="102" t="s">
        <v>2751</v>
      </c>
      <c r="C7729" s="102" t="s">
        <v>32988</v>
      </c>
      <c r="D7729" s="102" t="s">
        <v>13001</v>
      </c>
      <c r="E7729" s="102">
        <v>5</v>
      </c>
      <c r="F7729" s="104" t="s">
        <v>14834</v>
      </c>
      <c r="G7729" s="105">
        <v>15903</v>
      </c>
      <c r="H7729" s="102" t="s">
        <v>7198</v>
      </c>
      <c r="I7729" s="102" t="s">
        <v>10191</v>
      </c>
      <c r="J7729" s="102" t="s">
        <v>13002</v>
      </c>
      <c r="K7729" s="102"/>
      <c r="L7729" s="276"/>
      <c r="M7729" s="109">
        <v>1</v>
      </c>
      <c r="N7729" s="108" t="s">
        <v>32992</v>
      </c>
      <c r="O7729" s="102"/>
      <c r="P7729" s="39" t="s">
        <v>9125</v>
      </c>
      <c r="Q7729" s="39" t="s">
        <v>19571</v>
      </c>
      <c r="R7729" s="109"/>
      <c r="S7729" s="102"/>
      <c r="T7729" s="102" t="s">
        <v>21275</v>
      </c>
      <c r="U7729" s="102" t="s">
        <v>30372</v>
      </c>
      <c r="V7729" s="109">
        <v>6.5</v>
      </c>
      <c r="W7729" s="107"/>
      <c r="X7729" s="113"/>
    </row>
    <row r="7730" spans="1:24" ht="12.95" customHeight="1" x14ac:dyDescent="0.2">
      <c r="A7730" s="115">
        <v>2005</v>
      </c>
      <c r="B7730" s="102" t="s">
        <v>2751</v>
      </c>
      <c r="C7730" s="102" t="s">
        <v>32988</v>
      </c>
      <c r="D7730" s="102" t="s">
        <v>13381</v>
      </c>
      <c r="E7730" s="102">
        <v>6</v>
      </c>
      <c r="F7730" s="104" t="s">
        <v>14834</v>
      </c>
      <c r="G7730" s="105">
        <v>16072</v>
      </c>
      <c r="H7730" s="102" t="s">
        <v>30710</v>
      </c>
      <c r="I7730" s="115" t="s">
        <v>4890</v>
      </c>
      <c r="J7730" s="102" t="s">
        <v>8398</v>
      </c>
      <c r="K7730" s="102"/>
      <c r="L7730" s="276"/>
      <c r="M7730" s="109">
        <v>1</v>
      </c>
      <c r="N7730" s="108" t="s">
        <v>32993</v>
      </c>
      <c r="O7730" s="102" t="s">
        <v>9160</v>
      </c>
      <c r="P7730" s="39"/>
      <c r="Q7730" s="39" t="s">
        <v>19571</v>
      </c>
      <c r="R7730" s="109"/>
      <c r="S7730" s="102"/>
      <c r="T7730" s="102" t="s">
        <v>7789</v>
      </c>
      <c r="U7730" s="102" t="s">
        <v>30373</v>
      </c>
      <c r="V7730" s="109">
        <v>5.5</v>
      </c>
      <c r="W7730" s="107"/>
      <c r="X7730" s="113"/>
    </row>
    <row r="7731" spans="1:24" ht="12.95" customHeight="1" x14ac:dyDescent="0.2">
      <c r="A7731" s="115">
        <v>2005</v>
      </c>
      <c r="B7731" s="102" t="s">
        <v>2751</v>
      </c>
      <c r="C7731" s="102" t="s">
        <v>32988</v>
      </c>
      <c r="D7731" s="102" t="s">
        <v>10508</v>
      </c>
      <c r="E7731" s="102">
        <v>7</v>
      </c>
      <c r="F7731" s="104" t="s">
        <v>14834</v>
      </c>
      <c r="G7731" s="105">
        <v>16119</v>
      </c>
      <c r="H7731" s="102" t="s">
        <v>11819</v>
      </c>
      <c r="I7731" s="102" t="s">
        <v>10103</v>
      </c>
      <c r="J7731" s="102" t="s">
        <v>801</v>
      </c>
      <c r="K7731" s="102"/>
      <c r="L7731" s="111"/>
      <c r="M7731" s="109">
        <v>2</v>
      </c>
      <c r="N7731" s="112" t="s">
        <v>17137</v>
      </c>
      <c r="O7731" s="102" t="s">
        <v>14682</v>
      </c>
      <c r="P7731" s="39"/>
      <c r="Q7731" s="39" t="s">
        <v>21133</v>
      </c>
      <c r="R7731" s="109"/>
      <c r="S7731" s="102"/>
      <c r="T7731" s="102" t="s">
        <v>7789</v>
      </c>
      <c r="U7731" s="102" t="s">
        <v>30374</v>
      </c>
      <c r="V7731" s="109">
        <v>5</v>
      </c>
      <c r="W7731" s="107" t="s">
        <v>7338</v>
      </c>
      <c r="X7731" s="113"/>
    </row>
    <row r="7732" spans="1:24" ht="12.95" customHeight="1" x14ac:dyDescent="0.2">
      <c r="A7732" s="115">
        <v>2005</v>
      </c>
      <c r="B7732" s="102" t="s">
        <v>2751</v>
      </c>
      <c r="C7732" s="102" t="s">
        <v>32988</v>
      </c>
      <c r="D7732" s="102" t="s">
        <v>2379</v>
      </c>
      <c r="E7732" s="102">
        <v>8</v>
      </c>
      <c r="F7732" s="114" t="s">
        <v>6406</v>
      </c>
      <c r="G7732" s="105">
        <v>16236</v>
      </c>
      <c r="H7732" s="102" t="s">
        <v>10191</v>
      </c>
      <c r="I7732" s="102" t="s">
        <v>11819</v>
      </c>
      <c r="J7732" s="102" t="s">
        <v>802</v>
      </c>
      <c r="K7732" s="102"/>
      <c r="L7732" s="111"/>
      <c r="M7732" s="109">
        <v>2</v>
      </c>
      <c r="N7732" s="112" t="s">
        <v>18721</v>
      </c>
      <c r="O7732" s="102" t="s">
        <v>16856</v>
      </c>
      <c r="P7732" s="39"/>
      <c r="Q7732" s="39" t="s">
        <v>15945</v>
      </c>
      <c r="R7732" s="109"/>
      <c r="S7732" s="102"/>
      <c r="T7732" s="102" t="s">
        <v>20547</v>
      </c>
      <c r="U7732" s="102" t="s">
        <v>1713</v>
      </c>
      <c r="V7732" s="109">
        <v>6.5</v>
      </c>
      <c r="W7732" s="107"/>
      <c r="X7732" s="113"/>
    </row>
    <row r="7733" spans="1:24" ht="12.95" customHeight="1" x14ac:dyDescent="0.2">
      <c r="A7733" s="115">
        <v>2005</v>
      </c>
      <c r="B7733" s="102" t="s">
        <v>2751</v>
      </c>
      <c r="C7733" s="102" t="s">
        <v>32988</v>
      </c>
      <c r="D7733" s="111" t="s">
        <v>1887</v>
      </c>
      <c r="E7733" s="102">
        <v>9</v>
      </c>
      <c r="F7733" s="104" t="s">
        <v>14834</v>
      </c>
      <c r="G7733" s="105">
        <v>16274</v>
      </c>
      <c r="H7733" s="102" t="s">
        <v>10191</v>
      </c>
      <c r="I7733" s="102" t="s">
        <v>2625</v>
      </c>
      <c r="J7733" s="102" t="s">
        <v>8155</v>
      </c>
      <c r="K7733" s="102"/>
      <c r="L7733" s="111" t="s">
        <v>19619</v>
      </c>
      <c r="M7733" s="109">
        <v>1</v>
      </c>
      <c r="N7733" s="108" t="s">
        <v>32994</v>
      </c>
      <c r="O7733" s="102"/>
      <c r="P7733" s="39" t="s">
        <v>9160</v>
      </c>
      <c r="Q7733" s="39" t="s">
        <v>19101</v>
      </c>
      <c r="R7733" s="109"/>
      <c r="S7733" s="102" t="s">
        <v>9435</v>
      </c>
      <c r="T7733" s="102" t="s">
        <v>20545</v>
      </c>
      <c r="U7733" s="102" t="s">
        <v>21332</v>
      </c>
      <c r="V7733" s="109">
        <v>6</v>
      </c>
      <c r="W7733" s="107"/>
      <c r="X7733" s="113"/>
    </row>
    <row r="7734" spans="1:24" ht="12.95" customHeight="1" x14ac:dyDescent="0.2">
      <c r="A7734" s="115">
        <v>2005</v>
      </c>
      <c r="B7734" s="102" t="s">
        <v>2751</v>
      </c>
      <c r="C7734" s="102" t="s">
        <v>32988</v>
      </c>
      <c r="D7734" s="111" t="s">
        <v>13382</v>
      </c>
      <c r="E7734" s="102">
        <v>10</v>
      </c>
      <c r="F7734" s="104" t="s">
        <v>14834</v>
      </c>
      <c r="G7734" s="105">
        <v>16416</v>
      </c>
      <c r="H7734" s="102" t="s">
        <v>2625</v>
      </c>
      <c r="I7734" s="102" t="s">
        <v>10191</v>
      </c>
      <c r="J7734" s="102" t="s">
        <v>1964</v>
      </c>
      <c r="K7734" s="102"/>
      <c r="L7734" s="111" t="s">
        <v>8566</v>
      </c>
      <c r="M7734" s="109">
        <v>1</v>
      </c>
      <c r="N7734" s="108" t="s">
        <v>32995</v>
      </c>
      <c r="O7734" s="102" t="s">
        <v>12252</v>
      </c>
      <c r="P7734" s="39" t="s">
        <v>9125</v>
      </c>
      <c r="Q7734" s="39" t="s">
        <v>17601</v>
      </c>
      <c r="R7734" s="109"/>
      <c r="S7734" s="102" t="s">
        <v>8315</v>
      </c>
      <c r="T7734" s="102" t="s">
        <v>20545</v>
      </c>
      <c r="U7734" s="102" t="s">
        <v>30375</v>
      </c>
      <c r="V7734" s="109">
        <v>6.5</v>
      </c>
      <c r="W7734" s="107"/>
      <c r="X7734" s="113"/>
    </row>
    <row r="7735" spans="1:24" ht="12.95" customHeight="1" x14ac:dyDescent="0.2">
      <c r="A7735" s="102">
        <v>1998</v>
      </c>
      <c r="B7735" s="102" t="s">
        <v>9617</v>
      </c>
      <c r="C7735" s="103" t="s">
        <v>10534</v>
      </c>
      <c r="D7735" s="111" t="s">
        <v>10534</v>
      </c>
      <c r="E7735" s="102" t="s">
        <v>1892</v>
      </c>
      <c r="F7735" s="158" t="s">
        <v>14961</v>
      </c>
      <c r="G7735" s="105">
        <v>16309</v>
      </c>
      <c r="H7735" s="102" t="s">
        <v>2030</v>
      </c>
      <c r="I7735" s="102" t="s">
        <v>13336</v>
      </c>
      <c r="J7735" s="102" t="s">
        <v>13376</v>
      </c>
      <c r="K7735" s="102"/>
      <c r="L7735" s="111" t="s">
        <v>2060</v>
      </c>
      <c r="M7735" s="102">
        <v>3</v>
      </c>
      <c r="N7735" s="112" t="s">
        <v>19759</v>
      </c>
      <c r="O7735" s="102" t="s">
        <v>15934</v>
      </c>
      <c r="P7735" s="39" t="s">
        <v>15934</v>
      </c>
      <c r="Q7735" s="39" t="s">
        <v>15934</v>
      </c>
      <c r="R7735" s="102"/>
      <c r="S7735" s="102" t="s">
        <v>8315</v>
      </c>
      <c r="T7735" s="102" t="s">
        <v>20547</v>
      </c>
      <c r="U7735" s="102" t="s">
        <v>19760</v>
      </c>
      <c r="V7735" s="102" t="s">
        <v>6555</v>
      </c>
      <c r="W7735" s="102"/>
      <c r="X7735" s="113"/>
    </row>
    <row r="7736" spans="1:24" ht="12.95" customHeight="1" x14ac:dyDescent="0.2">
      <c r="A7736" s="102">
        <v>1998</v>
      </c>
      <c r="B7736" s="102" t="s">
        <v>9617</v>
      </c>
      <c r="C7736" s="103" t="s">
        <v>6135</v>
      </c>
      <c r="D7736" s="102" t="s">
        <v>15024</v>
      </c>
      <c r="E7736" s="102" t="s">
        <v>14905</v>
      </c>
      <c r="F7736" s="102" t="s">
        <v>14834</v>
      </c>
      <c r="G7736" s="105">
        <v>16096</v>
      </c>
      <c r="H7736" s="102" t="s">
        <v>11819</v>
      </c>
      <c r="I7736" s="102" t="s">
        <v>13336</v>
      </c>
      <c r="J7736" s="102" t="s">
        <v>1751</v>
      </c>
      <c r="K7736" s="102"/>
      <c r="L7736" s="111"/>
      <c r="M7736" s="109">
        <v>1</v>
      </c>
      <c r="N7736" s="112">
        <v>12</v>
      </c>
      <c r="O7736" s="102"/>
      <c r="P7736" s="39" t="s">
        <v>9125</v>
      </c>
      <c r="Q7736" s="39" t="s">
        <v>16757</v>
      </c>
      <c r="R7736" s="109"/>
      <c r="S7736" s="102"/>
      <c r="T7736" s="102" t="s">
        <v>21275</v>
      </c>
      <c r="U7736" s="102" t="s">
        <v>17023</v>
      </c>
      <c r="V7736" s="109">
        <v>7</v>
      </c>
      <c r="W7736" s="107"/>
      <c r="X7736" s="113"/>
    </row>
    <row r="7737" spans="1:24" ht="12.95" customHeight="1" x14ac:dyDescent="0.2">
      <c r="A7737" s="102">
        <v>1998</v>
      </c>
      <c r="B7737" s="102" t="s">
        <v>9617</v>
      </c>
      <c r="C7737" s="102" t="s">
        <v>6135</v>
      </c>
      <c r="D7737" s="102" t="s">
        <v>12358</v>
      </c>
      <c r="E7737" s="102" t="s">
        <v>2772</v>
      </c>
      <c r="F7737" s="102" t="s">
        <v>14834</v>
      </c>
      <c r="G7737" s="105">
        <v>16101</v>
      </c>
      <c r="H7737" s="102" t="s">
        <v>11819</v>
      </c>
      <c r="I7737" s="102" t="s">
        <v>3804</v>
      </c>
      <c r="J7737" s="102" t="s">
        <v>2905</v>
      </c>
      <c r="K7737" s="102"/>
      <c r="L7737" s="111"/>
      <c r="M7737" s="109">
        <v>1</v>
      </c>
      <c r="N7737" s="112">
        <v>11</v>
      </c>
      <c r="O7737" s="102" t="s">
        <v>3620</v>
      </c>
      <c r="P7737" s="39"/>
      <c r="Q7737" s="39" t="s">
        <v>16520</v>
      </c>
      <c r="R7737" s="109"/>
      <c r="S7737" s="102"/>
      <c r="T7737" s="102" t="s">
        <v>21275</v>
      </c>
      <c r="U7737" s="102"/>
      <c r="V7737" s="109">
        <v>7.5</v>
      </c>
      <c r="W7737" s="107"/>
      <c r="X7737" s="113"/>
    </row>
    <row r="7738" spans="1:24" ht="12.95" customHeight="1" x14ac:dyDescent="0.2">
      <c r="A7738" s="102">
        <v>1998</v>
      </c>
      <c r="B7738" s="102" t="s">
        <v>9617</v>
      </c>
      <c r="C7738" s="102" t="s">
        <v>6135</v>
      </c>
      <c r="D7738" s="102" t="s">
        <v>2906</v>
      </c>
      <c r="E7738" s="102" t="s">
        <v>2773</v>
      </c>
      <c r="F7738" s="102" t="s">
        <v>14834</v>
      </c>
      <c r="G7738" s="105">
        <v>16106</v>
      </c>
      <c r="H7738" s="102" t="s">
        <v>11819</v>
      </c>
      <c r="I7738" s="102" t="s">
        <v>13336</v>
      </c>
      <c r="J7738" s="102" t="s">
        <v>2905</v>
      </c>
      <c r="K7738" s="102"/>
      <c r="L7738" s="111"/>
      <c r="M7738" s="109">
        <v>1</v>
      </c>
      <c r="N7738" s="112">
        <v>19</v>
      </c>
      <c r="O7738" s="102"/>
      <c r="P7738" s="39"/>
      <c r="Q7738" s="39" t="s">
        <v>16520</v>
      </c>
      <c r="R7738" s="109"/>
      <c r="S7738" s="102" t="s">
        <v>9435</v>
      </c>
      <c r="T7738" s="102" t="s">
        <v>21275</v>
      </c>
      <c r="U7738" s="102"/>
      <c r="V7738" s="109">
        <v>6</v>
      </c>
      <c r="W7738" s="107"/>
      <c r="X7738" s="113"/>
    </row>
    <row r="7739" spans="1:24" ht="12.95" customHeight="1" x14ac:dyDescent="0.2">
      <c r="A7739" s="102">
        <v>1998</v>
      </c>
      <c r="B7739" s="102" t="s">
        <v>9617</v>
      </c>
      <c r="C7739" s="102" t="s">
        <v>6135</v>
      </c>
      <c r="D7739" s="102" t="s">
        <v>2380</v>
      </c>
      <c r="E7739" s="102" t="s">
        <v>2774</v>
      </c>
      <c r="F7739" s="102" t="s">
        <v>14834</v>
      </c>
      <c r="G7739" s="105">
        <v>16118</v>
      </c>
      <c r="H7739" s="102" t="s">
        <v>10191</v>
      </c>
      <c r="I7739" s="102" t="s">
        <v>11819</v>
      </c>
      <c r="J7739" s="102" t="s">
        <v>1751</v>
      </c>
      <c r="K7739" s="102"/>
      <c r="L7739" s="111"/>
      <c r="M7739" s="109">
        <v>0.5</v>
      </c>
      <c r="N7739" s="108">
        <v>12</v>
      </c>
      <c r="O7739" s="102" t="s">
        <v>17449</v>
      </c>
      <c r="P7739" s="39"/>
      <c r="Q7739" s="39"/>
      <c r="R7739" s="109"/>
      <c r="S7739" s="102"/>
      <c r="T7739" s="102" t="s">
        <v>21275</v>
      </c>
      <c r="U7739" s="102" t="s">
        <v>28549</v>
      </c>
      <c r="V7739" s="109">
        <v>5</v>
      </c>
      <c r="W7739" s="107"/>
      <c r="X7739" s="113"/>
    </row>
    <row r="7740" spans="1:24" ht="12.95" customHeight="1" x14ac:dyDescent="0.2">
      <c r="A7740" s="102">
        <v>1998</v>
      </c>
      <c r="B7740" s="102" t="s">
        <v>9617</v>
      </c>
      <c r="C7740" s="102" t="s">
        <v>6135</v>
      </c>
      <c r="D7740" s="102" t="s">
        <v>8574</v>
      </c>
      <c r="E7740" s="102" t="s">
        <v>2775</v>
      </c>
      <c r="F7740" s="102" t="s">
        <v>14834</v>
      </c>
      <c r="G7740" s="105">
        <v>16119</v>
      </c>
      <c r="H7740" s="102" t="s">
        <v>10191</v>
      </c>
      <c r="I7740" s="102" t="s">
        <v>11819</v>
      </c>
      <c r="J7740" s="102" t="s">
        <v>2383</v>
      </c>
      <c r="K7740" s="102"/>
      <c r="L7740" s="111"/>
      <c r="M7740" s="109">
        <v>0.5</v>
      </c>
      <c r="N7740" s="108">
        <v>13</v>
      </c>
      <c r="O7740" s="102" t="s">
        <v>16686</v>
      </c>
      <c r="P7740" s="39"/>
      <c r="Q7740" s="39" t="s">
        <v>13301</v>
      </c>
      <c r="R7740" s="109"/>
      <c r="S7740" s="102"/>
      <c r="T7740" s="102" t="s">
        <v>21275</v>
      </c>
      <c r="U7740" s="102"/>
      <c r="V7740" s="109">
        <v>4</v>
      </c>
      <c r="W7740" s="107"/>
      <c r="X7740" s="113"/>
    </row>
    <row r="7741" spans="1:24" ht="12.95" customHeight="1" x14ac:dyDescent="0.2">
      <c r="A7741" s="102">
        <v>1998</v>
      </c>
      <c r="B7741" s="102" t="s">
        <v>9617</v>
      </c>
      <c r="C7741" s="102" t="s">
        <v>6135</v>
      </c>
      <c r="D7741" s="102" t="s">
        <v>2385</v>
      </c>
      <c r="E7741" s="102" t="s">
        <v>2776</v>
      </c>
      <c r="F7741" s="102" t="s">
        <v>14834</v>
      </c>
      <c r="G7741" s="105">
        <v>16120</v>
      </c>
      <c r="H7741" s="102" t="s">
        <v>10191</v>
      </c>
      <c r="I7741" s="102" t="s">
        <v>11819</v>
      </c>
      <c r="J7741" s="102" t="s">
        <v>2383</v>
      </c>
      <c r="K7741" s="102"/>
      <c r="L7741" s="111"/>
      <c r="M7741" s="109">
        <v>0.5</v>
      </c>
      <c r="N7741" s="108">
        <v>13</v>
      </c>
      <c r="O7741" s="102"/>
      <c r="P7741" s="39"/>
      <c r="Q7741" s="39" t="s">
        <v>19677</v>
      </c>
      <c r="R7741" s="109"/>
      <c r="S7741" s="102" t="s">
        <v>8315</v>
      </c>
      <c r="T7741" s="102" t="s">
        <v>21275</v>
      </c>
      <c r="U7741" s="102"/>
      <c r="V7741" s="109">
        <v>6</v>
      </c>
      <c r="W7741" s="107"/>
      <c r="X7741" s="113"/>
    </row>
    <row r="7742" spans="1:24" ht="12.95" customHeight="1" x14ac:dyDescent="0.2">
      <c r="A7742" s="102">
        <v>1998</v>
      </c>
      <c r="B7742" s="102" t="s">
        <v>9617</v>
      </c>
      <c r="C7742" s="102" t="s">
        <v>6135</v>
      </c>
      <c r="D7742" s="102" t="s">
        <v>2384</v>
      </c>
      <c r="E7742" s="102" t="s">
        <v>2777</v>
      </c>
      <c r="F7742" s="102" t="s">
        <v>14834</v>
      </c>
      <c r="G7742" s="105">
        <v>16121</v>
      </c>
      <c r="H7742" s="102" t="s">
        <v>11819</v>
      </c>
      <c r="I7742" s="102" t="s">
        <v>10191</v>
      </c>
      <c r="J7742" s="102" t="s">
        <v>2383</v>
      </c>
      <c r="K7742" s="102"/>
      <c r="L7742" s="111"/>
      <c r="M7742" s="109">
        <v>3</v>
      </c>
      <c r="N7742" s="112" t="s">
        <v>18722</v>
      </c>
      <c r="O7742" s="102" t="s">
        <v>19517</v>
      </c>
      <c r="P7742" s="39" t="s">
        <v>162</v>
      </c>
      <c r="Q7742" s="39" t="s">
        <v>30386</v>
      </c>
      <c r="R7742" s="109"/>
      <c r="S7742" s="102" t="s">
        <v>8315</v>
      </c>
      <c r="T7742" s="102" t="s">
        <v>21275</v>
      </c>
      <c r="U7742" s="102"/>
      <c r="V7742" s="109">
        <v>10</v>
      </c>
      <c r="W7742" s="107"/>
      <c r="X7742" s="113"/>
    </row>
    <row r="7743" spans="1:24" ht="12.95" customHeight="1" x14ac:dyDescent="0.2">
      <c r="A7743" s="102">
        <v>1998</v>
      </c>
      <c r="B7743" s="102" t="s">
        <v>9617</v>
      </c>
      <c r="C7743" s="102" t="s">
        <v>6135</v>
      </c>
      <c r="D7743" s="102" t="s">
        <v>8575</v>
      </c>
      <c r="E7743" s="102" t="s">
        <v>2778</v>
      </c>
      <c r="F7743" s="102" t="s">
        <v>14834</v>
      </c>
      <c r="G7743" s="105">
        <v>16121</v>
      </c>
      <c r="H7743" s="102" t="s">
        <v>31415</v>
      </c>
      <c r="I7743" s="102" t="s">
        <v>11819</v>
      </c>
      <c r="J7743" s="102" t="s">
        <v>8576</v>
      </c>
      <c r="K7743" s="102"/>
      <c r="L7743" s="111"/>
      <c r="M7743" s="109">
        <v>1</v>
      </c>
      <c r="N7743" s="112">
        <v>18</v>
      </c>
      <c r="O7743" s="102"/>
      <c r="P7743" s="39" t="s">
        <v>9125</v>
      </c>
      <c r="Q7743" s="39" t="s">
        <v>17935</v>
      </c>
      <c r="R7743" s="109"/>
      <c r="S7743" s="102" t="s">
        <v>9435</v>
      </c>
      <c r="T7743" s="102" t="s">
        <v>21275</v>
      </c>
      <c r="U7743" s="102" t="s">
        <v>30387</v>
      </c>
      <c r="V7743" s="109">
        <v>6</v>
      </c>
      <c r="W7743" s="107"/>
      <c r="X7743" s="113"/>
    </row>
    <row r="7744" spans="1:24" ht="12.95" customHeight="1" x14ac:dyDescent="0.2">
      <c r="A7744" s="149">
        <v>35004</v>
      </c>
      <c r="B7744" s="102" t="s">
        <v>9617</v>
      </c>
      <c r="C7744" s="103" t="s">
        <v>1394</v>
      </c>
      <c r="D7744" s="111" t="s">
        <v>5799</v>
      </c>
      <c r="E7744" s="102" t="s">
        <v>12645</v>
      </c>
      <c r="F7744" s="104" t="s">
        <v>14834</v>
      </c>
      <c r="G7744" s="105">
        <v>15645</v>
      </c>
      <c r="H7744" s="102" t="s">
        <v>30643</v>
      </c>
      <c r="I7744" s="102" t="s">
        <v>11819</v>
      </c>
      <c r="J7744" s="102" t="s">
        <v>19565</v>
      </c>
      <c r="K7744" s="102"/>
      <c r="L7744" s="111" t="s">
        <v>3426</v>
      </c>
      <c r="M7744" s="102">
        <v>3</v>
      </c>
      <c r="N7744" s="112" t="s">
        <v>15876</v>
      </c>
      <c r="O7744" s="102" t="s">
        <v>18007</v>
      </c>
      <c r="P7744" s="39" t="s">
        <v>162</v>
      </c>
      <c r="Q7744" s="39" t="s">
        <v>19566</v>
      </c>
      <c r="R7744" s="102"/>
      <c r="S7744" s="102" t="s">
        <v>8315</v>
      </c>
      <c r="T7744" s="102" t="s">
        <v>14962</v>
      </c>
      <c r="U7744" s="102" t="s">
        <v>3909</v>
      </c>
      <c r="V7744" s="102">
        <v>6</v>
      </c>
      <c r="W7744" s="102"/>
      <c r="X7744" s="113"/>
    </row>
    <row r="7745" spans="1:24" ht="12.95" customHeight="1" x14ac:dyDescent="0.2">
      <c r="A7745" s="149">
        <v>35004</v>
      </c>
      <c r="B7745" s="102" t="s">
        <v>9617</v>
      </c>
      <c r="C7745" s="102" t="s">
        <v>1394</v>
      </c>
      <c r="D7745" s="111" t="s">
        <v>6294</v>
      </c>
      <c r="E7745" s="102" t="s">
        <v>12646</v>
      </c>
      <c r="F7745" s="104" t="s">
        <v>14834</v>
      </c>
      <c r="G7745" s="105">
        <v>15721</v>
      </c>
      <c r="H7745" s="102" t="s">
        <v>10103</v>
      </c>
      <c r="I7745" s="102" t="s">
        <v>11819</v>
      </c>
      <c r="J7745" s="102" t="s">
        <v>3066</v>
      </c>
      <c r="K7745" s="102"/>
      <c r="L7745" s="111" t="s">
        <v>32996</v>
      </c>
      <c r="M7745" s="102">
        <v>3</v>
      </c>
      <c r="N7745" s="125" t="s">
        <v>32997</v>
      </c>
      <c r="O7745" s="102" t="s">
        <v>15870</v>
      </c>
      <c r="P7745" s="39" t="s">
        <v>13555</v>
      </c>
      <c r="Q7745" s="39" t="s">
        <v>19101</v>
      </c>
      <c r="R7745" s="102"/>
      <c r="S7745" s="102"/>
      <c r="T7745" s="102" t="s">
        <v>7789</v>
      </c>
      <c r="U7745" s="102"/>
      <c r="V7745" s="102">
        <v>9.5</v>
      </c>
      <c r="W7745" s="102"/>
      <c r="X7745" s="113"/>
    </row>
    <row r="7746" spans="1:24" ht="12.95" customHeight="1" x14ac:dyDescent="0.2">
      <c r="A7746" s="149">
        <v>35156</v>
      </c>
      <c r="B7746" s="102" t="s">
        <v>9617</v>
      </c>
      <c r="C7746" s="103" t="s">
        <v>1875</v>
      </c>
      <c r="D7746" s="111" t="s">
        <v>2381</v>
      </c>
      <c r="E7746" s="102" t="s">
        <v>12647</v>
      </c>
      <c r="F7746" s="104" t="s">
        <v>14834</v>
      </c>
      <c r="G7746" s="105">
        <v>14742</v>
      </c>
      <c r="H7746" s="102" t="s">
        <v>30788</v>
      </c>
      <c r="I7746" s="102" t="s">
        <v>11819</v>
      </c>
      <c r="J7746" s="102" t="s">
        <v>19567</v>
      </c>
      <c r="K7746" s="102"/>
      <c r="L7746" s="111" t="s">
        <v>3783</v>
      </c>
      <c r="M7746" s="102">
        <v>3</v>
      </c>
      <c r="N7746" s="112" t="s">
        <v>19568</v>
      </c>
      <c r="O7746" s="102"/>
      <c r="P7746" s="39"/>
      <c r="Q7746" s="39" t="s">
        <v>16576</v>
      </c>
      <c r="R7746" s="102"/>
      <c r="S7746" s="102"/>
      <c r="T7746" s="102" t="s">
        <v>28757</v>
      </c>
      <c r="U7746" s="102" t="s">
        <v>19647</v>
      </c>
      <c r="V7746" s="102">
        <v>9.5</v>
      </c>
      <c r="W7746" s="102"/>
      <c r="X7746" s="113"/>
    </row>
    <row r="7747" spans="1:24" ht="12.95" customHeight="1" x14ac:dyDescent="0.2">
      <c r="A7747" s="149">
        <v>35156</v>
      </c>
      <c r="B7747" s="102" t="s">
        <v>9617</v>
      </c>
      <c r="C7747" s="102" t="s">
        <v>1875</v>
      </c>
      <c r="D7747" s="102" t="s">
        <v>3072</v>
      </c>
      <c r="E7747" s="102" t="s">
        <v>12648</v>
      </c>
      <c r="F7747" s="104" t="s">
        <v>14834</v>
      </c>
      <c r="G7747" s="105">
        <v>16318</v>
      </c>
      <c r="H7747" s="102" t="s">
        <v>13336</v>
      </c>
      <c r="I7747" s="102" t="s">
        <v>11819</v>
      </c>
      <c r="J7747" s="102" t="s">
        <v>9869</v>
      </c>
      <c r="K7747" s="102"/>
      <c r="L7747" s="111"/>
      <c r="M7747" s="107">
        <v>2</v>
      </c>
      <c r="N7747" s="112" t="s">
        <v>18723</v>
      </c>
      <c r="O7747" s="102" t="s">
        <v>6545</v>
      </c>
      <c r="P7747" s="39" t="s">
        <v>9125</v>
      </c>
      <c r="Q7747" s="39" t="s">
        <v>16850</v>
      </c>
      <c r="R7747" s="109"/>
      <c r="S7747" s="102"/>
      <c r="T7747" s="102" t="s">
        <v>20547</v>
      </c>
      <c r="U7747" s="102" t="s">
        <v>8480</v>
      </c>
      <c r="V7747" s="109">
        <v>7.5</v>
      </c>
      <c r="W7747" s="107"/>
      <c r="X7747" s="113"/>
    </row>
    <row r="7748" spans="1:24" ht="12.95" customHeight="1" x14ac:dyDescent="0.2">
      <c r="A7748" s="149">
        <v>35217</v>
      </c>
      <c r="B7748" s="102" t="s">
        <v>9617</v>
      </c>
      <c r="C7748" s="103" t="s">
        <v>1876</v>
      </c>
      <c r="D7748" s="102" t="s">
        <v>5540</v>
      </c>
      <c r="E7748" s="102" t="s">
        <v>14661</v>
      </c>
      <c r="F7748" s="104" t="s">
        <v>14834</v>
      </c>
      <c r="G7748" s="105">
        <v>16229</v>
      </c>
      <c r="H7748" s="102" t="s">
        <v>30668</v>
      </c>
      <c r="I7748" s="102" t="s">
        <v>13336</v>
      </c>
      <c r="J7748" s="102" t="s">
        <v>1934</v>
      </c>
      <c r="K7748" s="102"/>
      <c r="L7748" s="111"/>
      <c r="M7748" s="107">
        <v>1</v>
      </c>
      <c r="N7748" s="112">
        <v>10</v>
      </c>
      <c r="O7748" s="102"/>
      <c r="P7748" s="39"/>
      <c r="Q7748" s="39" t="s">
        <v>19708</v>
      </c>
      <c r="R7748" s="109"/>
      <c r="S7748" s="102"/>
      <c r="T7748" s="102" t="s">
        <v>20547</v>
      </c>
      <c r="U7748" s="102" t="s">
        <v>2477</v>
      </c>
      <c r="V7748" s="109">
        <v>6</v>
      </c>
      <c r="W7748" s="107"/>
      <c r="X7748" s="113"/>
    </row>
    <row r="7749" spans="1:24" ht="12.95" customHeight="1" x14ac:dyDescent="0.2">
      <c r="A7749" s="149">
        <v>35217</v>
      </c>
      <c r="B7749" s="102" t="s">
        <v>9617</v>
      </c>
      <c r="C7749" s="102" t="s">
        <v>1876</v>
      </c>
      <c r="D7749" s="102" t="s">
        <v>1935</v>
      </c>
      <c r="E7749" s="102" t="s">
        <v>8665</v>
      </c>
      <c r="F7749" s="104" t="s">
        <v>14834</v>
      </c>
      <c r="G7749" s="105">
        <v>16252</v>
      </c>
      <c r="H7749" s="102" t="s">
        <v>11819</v>
      </c>
      <c r="I7749" s="102" t="s">
        <v>13336</v>
      </c>
      <c r="J7749" s="102" t="s">
        <v>1936</v>
      </c>
      <c r="K7749" s="102"/>
      <c r="L7749" s="111"/>
      <c r="M7749" s="107">
        <v>1</v>
      </c>
      <c r="N7749" s="112">
        <v>26</v>
      </c>
      <c r="O7749" s="102"/>
      <c r="P7749" s="39"/>
      <c r="Q7749" s="39"/>
      <c r="R7749" s="109"/>
      <c r="S7749" s="102"/>
      <c r="T7749" s="102" t="s">
        <v>20547</v>
      </c>
      <c r="U7749" s="102" t="s">
        <v>30388</v>
      </c>
      <c r="V7749" s="109">
        <v>8</v>
      </c>
      <c r="W7749" s="107"/>
      <c r="X7749" s="113"/>
    </row>
    <row r="7750" spans="1:24" ht="12.95" customHeight="1" x14ac:dyDescent="0.2">
      <c r="A7750" s="149">
        <v>35977</v>
      </c>
      <c r="B7750" s="102" t="s">
        <v>9617</v>
      </c>
      <c r="C7750" s="103" t="s">
        <v>1877</v>
      </c>
      <c r="D7750" s="102" t="s">
        <v>11589</v>
      </c>
      <c r="E7750" s="102" t="s">
        <v>8666</v>
      </c>
      <c r="F7750" s="102" t="s">
        <v>14834</v>
      </c>
      <c r="G7750" s="105">
        <v>16253</v>
      </c>
      <c r="H7750" s="102" t="s">
        <v>13336</v>
      </c>
      <c r="I7750" s="102" t="s">
        <v>11819</v>
      </c>
      <c r="J7750" s="102" t="s">
        <v>7061</v>
      </c>
      <c r="K7750" s="102"/>
      <c r="L7750" s="111"/>
      <c r="M7750" s="109">
        <v>3</v>
      </c>
      <c r="N7750" s="112" t="s">
        <v>32998</v>
      </c>
      <c r="O7750" s="102" t="s">
        <v>30389</v>
      </c>
      <c r="P7750" s="39"/>
      <c r="Q7750" s="39"/>
      <c r="R7750" s="109"/>
      <c r="S7750" s="102"/>
      <c r="T7750" s="102" t="s">
        <v>20547</v>
      </c>
      <c r="U7750" s="102"/>
      <c r="V7750" s="109">
        <v>5</v>
      </c>
      <c r="W7750" s="107"/>
      <c r="X7750" s="113"/>
    </row>
    <row r="7751" spans="1:24" ht="12.95" customHeight="1" x14ac:dyDescent="0.2">
      <c r="A7751" s="149">
        <v>35977</v>
      </c>
      <c r="B7751" s="102" t="s">
        <v>9617</v>
      </c>
      <c r="C7751" s="102" t="s">
        <v>1877</v>
      </c>
      <c r="D7751" s="102" t="s">
        <v>526</v>
      </c>
      <c r="E7751" s="102" t="s">
        <v>8667</v>
      </c>
      <c r="F7751" s="102" t="s">
        <v>14834</v>
      </c>
      <c r="G7751" s="105">
        <v>16236</v>
      </c>
      <c r="H7751" s="102" t="s">
        <v>13336</v>
      </c>
      <c r="I7751" s="102" t="s">
        <v>4890</v>
      </c>
      <c r="J7751" s="102" t="s">
        <v>5573</v>
      </c>
      <c r="K7751" s="102"/>
      <c r="L7751" s="111"/>
      <c r="M7751" s="109">
        <v>1</v>
      </c>
      <c r="N7751" s="108" t="s">
        <v>32999</v>
      </c>
      <c r="O7751" s="102" t="s">
        <v>17422</v>
      </c>
      <c r="P7751" s="39" t="s">
        <v>9125</v>
      </c>
      <c r="Q7751" s="39"/>
      <c r="R7751" s="109"/>
      <c r="S7751" s="102"/>
      <c r="T7751" s="102" t="s">
        <v>20547</v>
      </c>
      <c r="U7751" s="102"/>
      <c r="V7751" s="109">
        <v>7</v>
      </c>
      <c r="W7751" s="107"/>
      <c r="X7751" s="113"/>
    </row>
    <row r="7752" spans="1:24" ht="12.95" customHeight="1" x14ac:dyDescent="0.2">
      <c r="A7752" s="149">
        <v>36039</v>
      </c>
      <c r="B7752" s="102" t="s">
        <v>9617</v>
      </c>
      <c r="C7752" s="103" t="s">
        <v>1878</v>
      </c>
      <c r="D7752" s="102" t="s">
        <v>527</v>
      </c>
      <c r="E7752" s="102" t="s">
        <v>8669</v>
      </c>
      <c r="F7752" s="102" t="s">
        <v>14834</v>
      </c>
      <c r="G7752" s="105">
        <v>16229</v>
      </c>
      <c r="H7752" s="102" t="s">
        <v>11819</v>
      </c>
      <c r="I7752" s="102" t="s">
        <v>13336</v>
      </c>
      <c r="J7752" s="102" t="s">
        <v>9894</v>
      </c>
      <c r="K7752" s="102"/>
      <c r="L7752" s="111"/>
      <c r="M7752" s="109">
        <v>3</v>
      </c>
      <c r="N7752" s="112" t="s">
        <v>18724</v>
      </c>
      <c r="O7752" s="102" t="s">
        <v>5771</v>
      </c>
      <c r="P7752" s="39" t="s">
        <v>13555</v>
      </c>
      <c r="Q7752" s="39" t="s">
        <v>19484</v>
      </c>
      <c r="R7752" s="109"/>
      <c r="S7752" s="102" t="s">
        <v>9435</v>
      </c>
      <c r="T7752" s="102" t="s">
        <v>20547</v>
      </c>
      <c r="U7752" s="102" t="s">
        <v>30390</v>
      </c>
      <c r="V7752" s="109">
        <v>11</v>
      </c>
      <c r="W7752" s="107"/>
      <c r="X7752" s="113"/>
    </row>
    <row r="7753" spans="1:24" ht="12.95" customHeight="1" x14ac:dyDescent="0.2">
      <c r="A7753" s="149">
        <v>36039</v>
      </c>
      <c r="B7753" s="102" t="s">
        <v>9617</v>
      </c>
      <c r="C7753" s="102" t="s">
        <v>1878</v>
      </c>
      <c r="D7753" s="111" t="s">
        <v>3073</v>
      </c>
      <c r="E7753" s="102" t="s">
        <v>8668</v>
      </c>
      <c r="F7753" s="102" t="s">
        <v>14834</v>
      </c>
      <c r="G7753" s="105">
        <v>15121</v>
      </c>
      <c r="H7753" s="102" t="s">
        <v>11819</v>
      </c>
      <c r="I7753" s="102" t="s">
        <v>30989</v>
      </c>
      <c r="J7753" s="102" t="s">
        <v>10108</v>
      </c>
      <c r="K7753" s="102"/>
      <c r="L7753" s="111" t="s">
        <v>18725</v>
      </c>
      <c r="M7753" s="109">
        <v>1</v>
      </c>
      <c r="N7753" s="108" t="s">
        <v>33000</v>
      </c>
      <c r="O7753" s="102" t="s">
        <v>3620</v>
      </c>
      <c r="P7753" s="39"/>
      <c r="Q7753" s="39" t="s">
        <v>16579</v>
      </c>
      <c r="R7753" s="109"/>
      <c r="S7753" s="102"/>
      <c r="T7753" s="102" t="s">
        <v>21275</v>
      </c>
      <c r="U7753" s="102" t="s">
        <v>19651</v>
      </c>
      <c r="V7753" s="109">
        <v>7</v>
      </c>
      <c r="W7753" s="107"/>
      <c r="X7753" s="113"/>
    </row>
    <row r="7754" spans="1:24" ht="12.95" customHeight="1" x14ac:dyDescent="0.2">
      <c r="A7754" s="149">
        <v>36100</v>
      </c>
      <c r="B7754" s="102" t="s">
        <v>9617</v>
      </c>
      <c r="C7754" s="103" t="s">
        <v>473</v>
      </c>
      <c r="D7754" s="102" t="s">
        <v>10430</v>
      </c>
      <c r="E7754" s="102" t="s">
        <v>1890</v>
      </c>
      <c r="F7754" s="102" t="s">
        <v>14834</v>
      </c>
      <c r="G7754" s="105">
        <v>16522</v>
      </c>
      <c r="H7754" s="102" t="s">
        <v>15082</v>
      </c>
      <c r="I7754" s="102" t="s">
        <v>2625</v>
      </c>
      <c r="J7754" s="102" t="s">
        <v>11094</v>
      </c>
      <c r="K7754" s="102"/>
      <c r="L7754" s="111"/>
      <c r="M7754" s="109">
        <v>1</v>
      </c>
      <c r="N7754" s="112">
        <v>38</v>
      </c>
      <c r="O7754" s="102"/>
      <c r="P7754" s="39"/>
      <c r="Q7754" s="39" t="s">
        <v>21462</v>
      </c>
      <c r="R7754" s="102" t="s">
        <v>7035</v>
      </c>
      <c r="S7754" s="102"/>
      <c r="T7754" s="102" t="s">
        <v>20545</v>
      </c>
      <c r="U7754" s="102" t="s">
        <v>18726</v>
      </c>
      <c r="V7754" s="109">
        <v>6</v>
      </c>
      <c r="W7754" s="107"/>
      <c r="X7754" s="113"/>
    </row>
    <row r="7755" spans="1:24" ht="12.95" customHeight="1" x14ac:dyDescent="0.2">
      <c r="A7755" s="149">
        <v>36100</v>
      </c>
      <c r="B7755" s="102" t="s">
        <v>9617</v>
      </c>
      <c r="C7755" s="102" t="s">
        <v>473</v>
      </c>
      <c r="D7755" s="102" t="s">
        <v>10431</v>
      </c>
      <c r="E7755" s="102" t="s">
        <v>1891</v>
      </c>
      <c r="F7755" s="102" t="s">
        <v>14834</v>
      </c>
      <c r="G7755" s="105">
        <v>15306</v>
      </c>
      <c r="H7755" s="102" t="s">
        <v>7198</v>
      </c>
      <c r="I7755" s="102" t="s">
        <v>30989</v>
      </c>
      <c r="J7755" s="102" t="s">
        <v>555</v>
      </c>
      <c r="K7755" s="102"/>
      <c r="L7755" s="111"/>
      <c r="M7755" s="109">
        <v>0.5</v>
      </c>
      <c r="N7755" s="125">
        <v>25</v>
      </c>
      <c r="O7755" s="102"/>
      <c r="P7755" s="39" t="s">
        <v>162</v>
      </c>
      <c r="Q7755" s="39" t="s">
        <v>19798</v>
      </c>
      <c r="R7755" s="102" t="s">
        <v>7035</v>
      </c>
      <c r="S7755" s="102"/>
      <c r="T7755" s="102" t="s">
        <v>14962</v>
      </c>
      <c r="U7755" s="102" t="s">
        <v>11565</v>
      </c>
      <c r="V7755" s="109">
        <v>6</v>
      </c>
      <c r="W7755" s="107"/>
      <c r="X7755" s="113"/>
    </row>
    <row r="7756" spans="1:24" ht="12.95" customHeight="1" x14ac:dyDescent="0.2">
      <c r="A7756" s="149">
        <v>36161</v>
      </c>
      <c r="B7756" s="102" t="s">
        <v>9617</v>
      </c>
      <c r="C7756" s="103" t="s">
        <v>474</v>
      </c>
      <c r="D7756" s="102" t="s">
        <v>12369</v>
      </c>
      <c r="E7756" s="102" t="s">
        <v>1672</v>
      </c>
      <c r="F7756" s="102" t="s">
        <v>14834</v>
      </c>
      <c r="G7756" s="105">
        <v>15809</v>
      </c>
      <c r="H7756" s="102" t="s">
        <v>11819</v>
      </c>
      <c r="I7756" s="102" t="s">
        <v>13336</v>
      </c>
      <c r="J7756" s="102" t="s">
        <v>5046</v>
      </c>
      <c r="K7756" s="102"/>
      <c r="L7756" s="111"/>
      <c r="M7756" s="102">
        <v>3</v>
      </c>
      <c r="N7756" s="112" t="s">
        <v>18727</v>
      </c>
      <c r="O7756" s="102" t="s">
        <v>15889</v>
      </c>
      <c r="P7756" s="39"/>
      <c r="Q7756" s="39"/>
      <c r="R7756" s="102"/>
      <c r="S7756" s="102"/>
      <c r="T7756" s="102" t="s">
        <v>14962</v>
      </c>
      <c r="U7756" s="102" t="s">
        <v>11610</v>
      </c>
      <c r="V7756" s="109">
        <v>5</v>
      </c>
      <c r="W7756" s="107"/>
      <c r="X7756" s="113"/>
    </row>
    <row r="7757" spans="1:24" ht="12.95" customHeight="1" x14ac:dyDescent="0.2">
      <c r="A7757" s="149">
        <v>36161</v>
      </c>
      <c r="B7757" s="102" t="s">
        <v>9617</v>
      </c>
      <c r="C7757" s="102" t="s">
        <v>474</v>
      </c>
      <c r="D7757" s="102" t="s">
        <v>2736</v>
      </c>
      <c r="E7757" s="102" t="s">
        <v>11849</v>
      </c>
      <c r="F7757" s="102" t="s">
        <v>14834</v>
      </c>
      <c r="G7757" s="105">
        <v>16454</v>
      </c>
      <c r="H7757" s="102" t="s">
        <v>11819</v>
      </c>
      <c r="I7757" s="102" t="s">
        <v>10103</v>
      </c>
      <c r="J7757" s="102" t="s">
        <v>8712</v>
      </c>
      <c r="K7757" s="102"/>
      <c r="L7757" s="111"/>
      <c r="M7757" s="102">
        <v>3</v>
      </c>
      <c r="N7757" s="112" t="s">
        <v>18728</v>
      </c>
      <c r="O7757" s="102" t="s">
        <v>21565</v>
      </c>
      <c r="P7757" s="39" t="s">
        <v>162</v>
      </c>
      <c r="Q7757" s="39" t="s">
        <v>16762</v>
      </c>
      <c r="R7757" s="102"/>
      <c r="S7757" s="102"/>
      <c r="T7757" s="102" t="s">
        <v>7789</v>
      </c>
      <c r="U7757" s="102"/>
      <c r="V7757" s="109">
        <v>7.5</v>
      </c>
      <c r="W7757" s="107"/>
      <c r="X7757" s="113"/>
    </row>
    <row r="7758" spans="1:24" ht="12.95" customHeight="1" x14ac:dyDescent="0.2">
      <c r="A7758" s="149">
        <v>36220</v>
      </c>
      <c r="B7758" s="102" t="s">
        <v>9617</v>
      </c>
      <c r="C7758" s="103" t="s">
        <v>5390</v>
      </c>
      <c r="D7758" s="111" t="s">
        <v>5562</v>
      </c>
      <c r="E7758" s="102" t="s">
        <v>18712</v>
      </c>
      <c r="F7758" s="123" t="s">
        <v>10085</v>
      </c>
      <c r="G7758" s="105">
        <v>16426</v>
      </c>
      <c r="H7758" s="102" t="s">
        <v>4890</v>
      </c>
      <c r="I7758" s="102" t="s">
        <v>10191</v>
      </c>
      <c r="J7758" s="102" t="s">
        <v>19755</v>
      </c>
      <c r="K7758" s="102"/>
      <c r="L7758" s="111" t="s">
        <v>18729</v>
      </c>
      <c r="M7758" s="102">
        <v>3</v>
      </c>
      <c r="N7758" s="112" t="s">
        <v>19756</v>
      </c>
      <c r="O7758" s="102" t="s">
        <v>15934</v>
      </c>
      <c r="P7758" s="39" t="s">
        <v>15934</v>
      </c>
      <c r="Q7758" s="39" t="s">
        <v>15934</v>
      </c>
      <c r="R7758" s="102"/>
      <c r="S7758" s="102" t="s">
        <v>8315</v>
      </c>
      <c r="T7758" s="102" t="s">
        <v>20547</v>
      </c>
      <c r="U7758" s="102" t="s">
        <v>19757</v>
      </c>
      <c r="V7758" s="102" t="s">
        <v>19758</v>
      </c>
      <c r="W7758" s="102" t="s">
        <v>19761</v>
      </c>
      <c r="X7758" s="113"/>
    </row>
    <row r="7759" spans="1:24" ht="12.95" customHeight="1" x14ac:dyDescent="0.2">
      <c r="A7759" s="149">
        <v>36220</v>
      </c>
      <c r="B7759" s="102" t="s">
        <v>9617</v>
      </c>
      <c r="C7759" s="102" t="s">
        <v>5390</v>
      </c>
      <c r="D7759" s="102" t="s">
        <v>11852</v>
      </c>
      <c r="E7759" s="102" t="s">
        <v>11850</v>
      </c>
      <c r="F7759" s="102" t="s">
        <v>14834</v>
      </c>
      <c r="G7759" s="105">
        <v>15887</v>
      </c>
      <c r="H7759" s="102" t="s">
        <v>33001</v>
      </c>
      <c r="I7759" s="102" t="s">
        <v>10191</v>
      </c>
      <c r="J7759" s="102" t="s">
        <v>11853</v>
      </c>
      <c r="K7759" s="102"/>
      <c r="L7759" s="111"/>
      <c r="M7759" s="102">
        <v>1.5</v>
      </c>
      <c r="N7759" s="108" t="s">
        <v>33002</v>
      </c>
      <c r="O7759" s="102" t="s">
        <v>10189</v>
      </c>
      <c r="P7759" s="39"/>
      <c r="Q7759" s="39" t="s">
        <v>28952</v>
      </c>
      <c r="R7759" s="102"/>
      <c r="S7759" s="102"/>
      <c r="T7759" s="102" t="s">
        <v>30392</v>
      </c>
      <c r="U7759" s="102" t="s">
        <v>30393</v>
      </c>
      <c r="V7759" s="109">
        <v>8</v>
      </c>
      <c r="W7759" s="107"/>
      <c r="X7759" s="113"/>
    </row>
    <row r="7760" spans="1:24" ht="12.95" customHeight="1" x14ac:dyDescent="0.2">
      <c r="A7760" s="149">
        <v>36220</v>
      </c>
      <c r="B7760" s="102" t="s">
        <v>9617</v>
      </c>
      <c r="C7760" s="102" t="s">
        <v>5390</v>
      </c>
      <c r="D7760" s="111" t="s">
        <v>11827</v>
      </c>
      <c r="E7760" s="102" t="s">
        <v>11851</v>
      </c>
      <c r="F7760" s="102" t="s">
        <v>14834</v>
      </c>
      <c r="G7760" s="105">
        <v>16229</v>
      </c>
      <c r="H7760" s="102" t="s">
        <v>11819</v>
      </c>
      <c r="I7760" s="102" t="s">
        <v>9654</v>
      </c>
      <c r="J7760" s="102" t="s">
        <v>14189</v>
      </c>
      <c r="K7760" s="102"/>
      <c r="L7760" s="111" t="s">
        <v>2707</v>
      </c>
      <c r="M7760" s="102">
        <v>2</v>
      </c>
      <c r="N7760" s="112" t="s">
        <v>18703</v>
      </c>
      <c r="O7760" s="102" t="s">
        <v>9160</v>
      </c>
      <c r="P7760" s="39" t="s">
        <v>162</v>
      </c>
      <c r="Q7760" s="39" t="s">
        <v>16096</v>
      </c>
      <c r="R7760" s="102"/>
      <c r="S7760" s="102"/>
      <c r="T7760" s="102" t="s">
        <v>20547</v>
      </c>
      <c r="U7760" s="102"/>
      <c r="V7760" s="109">
        <v>7.5</v>
      </c>
      <c r="W7760" s="107"/>
      <c r="X7760" s="113"/>
    </row>
    <row r="7761" spans="1:24" ht="12.95" customHeight="1" x14ac:dyDescent="0.2">
      <c r="A7761" s="149">
        <v>36281</v>
      </c>
      <c r="B7761" s="102" t="s">
        <v>9617</v>
      </c>
      <c r="C7761" s="103" t="s">
        <v>12059</v>
      </c>
      <c r="D7761" s="102" t="s">
        <v>12976</v>
      </c>
      <c r="E7761" s="102" t="s">
        <v>12974</v>
      </c>
      <c r="F7761" s="102" t="s">
        <v>14834</v>
      </c>
      <c r="G7761" s="105">
        <v>16271</v>
      </c>
      <c r="H7761" s="102" t="s">
        <v>11819</v>
      </c>
      <c r="I7761" s="102" t="s">
        <v>13336</v>
      </c>
      <c r="J7761" s="102" t="s">
        <v>4834</v>
      </c>
      <c r="K7761" s="102"/>
      <c r="L7761" s="111"/>
      <c r="M7761" s="102">
        <v>3</v>
      </c>
      <c r="N7761" s="108" t="s">
        <v>33003</v>
      </c>
      <c r="O7761" s="102" t="s">
        <v>19434</v>
      </c>
      <c r="P7761" s="39"/>
      <c r="Q7761" s="39"/>
      <c r="R7761" s="102"/>
      <c r="S7761" s="102"/>
      <c r="T7761" s="102" t="s">
        <v>20547</v>
      </c>
      <c r="U7761" s="102"/>
      <c r="V7761" s="109">
        <v>5.5</v>
      </c>
      <c r="W7761" s="107"/>
      <c r="X7761" s="113"/>
    </row>
    <row r="7762" spans="1:24" ht="12.95" customHeight="1" x14ac:dyDescent="0.2">
      <c r="A7762" s="149">
        <v>36281</v>
      </c>
      <c r="B7762" s="102" t="s">
        <v>9617</v>
      </c>
      <c r="C7762" s="102" t="s">
        <v>12059</v>
      </c>
      <c r="D7762" s="102" t="s">
        <v>13794</v>
      </c>
      <c r="E7762" s="102" t="s">
        <v>12975</v>
      </c>
      <c r="F7762" s="102" t="s">
        <v>14834</v>
      </c>
      <c r="G7762" s="105">
        <v>16284</v>
      </c>
      <c r="H7762" s="102" t="s">
        <v>11819</v>
      </c>
      <c r="I7762" s="102" t="s">
        <v>13336</v>
      </c>
      <c r="J7762" s="102" t="s">
        <v>3436</v>
      </c>
      <c r="K7762" s="102"/>
      <c r="L7762" s="111"/>
      <c r="M7762" s="102">
        <v>2.5</v>
      </c>
      <c r="N7762" s="108" t="s">
        <v>33004</v>
      </c>
      <c r="O7762" s="102" t="s">
        <v>16905</v>
      </c>
      <c r="P7762" s="39" t="s">
        <v>9125</v>
      </c>
      <c r="Q7762" s="39" t="s">
        <v>19503</v>
      </c>
      <c r="R7762" s="102"/>
      <c r="S7762" s="102"/>
      <c r="T7762" s="102" t="s">
        <v>20547</v>
      </c>
      <c r="U7762" s="102" t="s">
        <v>17566</v>
      </c>
      <c r="V7762" s="109">
        <v>7</v>
      </c>
      <c r="W7762" s="107"/>
      <c r="X7762" s="113"/>
    </row>
    <row r="7763" spans="1:24" ht="12.95" customHeight="1" x14ac:dyDescent="0.2">
      <c r="A7763" s="149">
        <v>36708</v>
      </c>
      <c r="B7763" s="102" t="s">
        <v>9617</v>
      </c>
      <c r="C7763" s="103" t="s">
        <v>12058</v>
      </c>
      <c r="D7763" s="111" t="s">
        <v>9733</v>
      </c>
      <c r="E7763" s="102" t="s">
        <v>939</v>
      </c>
      <c r="F7763" s="102" t="s">
        <v>14834</v>
      </c>
      <c r="G7763" s="105">
        <v>15329</v>
      </c>
      <c r="H7763" s="102" t="s">
        <v>30647</v>
      </c>
      <c r="I7763" s="102" t="s">
        <v>2625</v>
      </c>
      <c r="J7763" s="102" t="s">
        <v>413</v>
      </c>
      <c r="K7763" s="102"/>
      <c r="L7763" s="111" t="s">
        <v>8293</v>
      </c>
      <c r="M7763" s="109">
        <v>0.5</v>
      </c>
      <c r="N7763" s="108">
        <v>15</v>
      </c>
      <c r="O7763" s="102"/>
      <c r="P7763" s="102"/>
      <c r="Q7763" s="102" t="s">
        <v>16823</v>
      </c>
      <c r="R7763" s="109"/>
      <c r="S7763" s="102"/>
      <c r="T7763" s="102" t="s">
        <v>11996</v>
      </c>
      <c r="U7763" s="102" t="s">
        <v>30394</v>
      </c>
      <c r="V7763" s="109">
        <v>5.5</v>
      </c>
      <c r="W7763" s="107"/>
      <c r="X7763" s="113"/>
    </row>
    <row r="7764" spans="1:24" ht="12.95" customHeight="1" x14ac:dyDescent="0.2">
      <c r="A7764" s="149">
        <v>36708</v>
      </c>
      <c r="B7764" s="102" t="s">
        <v>9617</v>
      </c>
      <c r="C7764" s="102" t="s">
        <v>12058</v>
      </c>
      <c r="D7764" s="111" t="s">
        <v>4295</v>
      </c>
      <c r="E7764" s="102" t="s">
        <v>940</v>
      </c>
      <c r="F7764" s="102" t="s">
        <v>14834</v>
      </c>
      <c r="G7764" s="105">
        <v>16277</v>
      </c>
      <c r="H7764" s="102" t="s">
        <v>11819</v>
      </c>
      <c r="I7764" s="102" t="s">
        <v>30647</v>
      </c>
      <c r="J7764" s="102" t="s">
        <v>2997</v>
      </c>
      <c r="K7764" s="102"/>
      <c r="L7764" s="111" t="s">
        <v>8294</v>
      </c>
      <c r="M7764" s="109">
        <v>1.5</v>
      </c>
      <c r="N7764" s="108" t="s">
        <v>31123</v>
      </c>
      <c r="O7764" s="102" t="s">
        <v>10189</v>
      </c>
      <c r="P7764" s="102"/>
      <c r="Q7764" s="102" t="s">
        <v>16873</v>
      </c>
      <c r="R7764" s="109"/>
      <c r="S7764" s="102"/>
      <c r="T7764" s="102" t="s">
        <v>20547</v>
      </c>
      <c r="U7764" s="102" t="s">
        <v>30396</v>
      </c>
      <c r="V7764" s="109">
        <v>6</v>
      </c>
      <c r="W7764" s="107"/>
      <c r="X7764" s="113"/>
    </row>
    <row r="7765" spans="1:24" ht="12.95" customHeight="1" x14ac:dyDescent="0.2">
      <c r="A7765" s="149">
        <v>36770</v>
      </c>
      <c r="B7765" s="102" t="s">
        <v>9617</v>
      </c>
      <c r="C7765" s="103" t="s">
        <v>9805</v>
      </c>
      <c r="D7765" s="111" t="s">
        <v>2998</v>
      </c>
      <c r="E7765" s="102" t="s">
        <v>9490</v>
      </c>
      <c r="F7765" s="102" t="s">
        <v>14834</v>
      </c>
      <c r="G7765" s="105">
        <v>16494</v>
      </c>
      <c r="H7765" s="102" t="s">
        <v>11819</v>
      </c>
      <c r="I7765" s="102" t="s">
        <v>30647</v>
      </c>
      <c r="J7765" s="102" t="s">
        <v>2999</v>
      </c>
      <c r="K7765" s="102"/>
      <c r="L7765" s="111" t="s">
        <v>3870</v>
      </c>
      <c r="M7765" s="109">
        <v>1</v>
      </c>
      <c r="N7765" s="108" t="s">
        <v>31124</v>
      </c>
      <c r="O7765" s="102" t="s">
        <v>3620</v>
      </c>
      <c r="P7765" s="102" t="s">
        <v>9125</v>
      </c>
      <c r="Q7765" s="102" t="s">
        <v>19113</v>
      </c>
      <c r="R7765" s="109"/>
      <c r="S7765" s="102"/>
      <c r="T7765" s="102" t="s">
        <v>20546</v>
      </c>
      <c r="U7765" s="102" t="s">
        <v>30395</v>
      </c>
      <c r="V7765" s="109" t="s">
        <v>7254</v>
      </c>
      <c r="W7765" s="107"/>
      <c r="X7765" s="113"/>
    </row>
    <row r="7766" spans="1:24" ht="12.95" customHeight="1" x14ac:dyDescent="0.2">
      <c r="A7766" s="149">
        <v>36770</v>
      </c>
      <c r="B7766" s="102" t="s">
        <v>9617</v>
      </c>
      <c r="C7766" s="102" t="s">
        <v>9805</v>
      </c>
      <c r="D7766" s="111" t="s">
        <v>13710</v>
      </c>
      <c r="E7766" s="102" t="s">
        <v>941</v>
      </c>
      <c r="F7766" s="102" t="s">
        <v>14834</v>
      </c>
      <c r="G7766" s="105">
        <v>16543</v>
      </c>
      <c r="H7766" s="102" t="s">
        <v>4890</v>
      </c>
      <c r="I7766" s="102" t="s">
        <v>30647</v>
      </c>
      <c r="J7766" s="102" t="s">
        <v>12638</v>
      </c>
      <c r="K7766" s="267"/>
      <c r="L7766" s="111" t="s">
        <v>5527</v>
      </c>
      <c r="M7766" s="109">
        <v>0.5</v>
      </c>
      <c r="N7766" s="108">
        <v>13</v>
      </c>
      <c r="O7766" s="102" t="s">
        <v>3620</v>
      </c>
      <c r="P7766" s="102" t="s">
        <v>162</v>
      </c>
      <c r="Q7766" s="102" t="s">
        <v>16868</v>
      </c>
      <c r="R7766" s="109"/>
      <c r="S7766" s="102"/>
      <c r="T7766" s="102" t="s">
        <v>20547</v>
      </c>
      <c r="U7766" s="102" t="s">
        <v>30397</v>
      </c>
      <c r="V7766" s="109">
        <v>6</v>
      </c>
      <c r="W7766" s="107"/>
      <c r="X7766" s="113"/>
    </row>
    <row r="7767" spans="1:24" ht="12.95" customHeight="1" x14ac:dyDescent="0.2">
      <c r="A7767" s="149">
        <v>36831</v>
      </c>
      <c r="B7767" s="102" t="s">
        <v>9617</v>
      </c>
      <c r="C7767" s="103" t="s">
        <v>9806</v>
      </c>
      <c r="D7767" s="111" t="s">
        <v>3871</v>
      </c>
      <c r="E7767" s="102" t="s">
        <v>9491</v>
      </c>
      <c r="F7767" s="102" t="s">
        <v>14834</v>
      </c>
      <c r="G7767" s="105">
        <v>16285</v>
      </c>
      <c r="H7767" s="102" t="s">
        <v>4890</v>
      </c>
      <c r="I7767" s="102" t="s">
        <v>30647</v>
      </c>
      <c r="J7767" s="102" t="s">
        <v>6498</v>
      </c>
      <c r="K7767" s="102"/>
      <c r="L7767" s="111" t="s">
        <v>3091</v>
      </c>
      <c r="M7767" s="109">
        <v>1</v>
      </c>
      <c r="N7767" s="108" t="s">
        <v>31125</v>
      </c>
      <c r="O7767" s="102"/>
      <c r="P7767" s="102"/>
      <c r="Q7767" s="102" t="s">
        <v>17473</v>
      </c>
      <c r="R7767" s="109"/>
      <c r="S7767" s="102"/>
      <c r="T7767" s="102" t="s">
        <v>20547</v>
      </c>
      <c r="U7767" s="102" t="s">
        <v>30398</v>
      </c>
      <c r="V7767" s="109">
        <v>5</v>
      </c>
      <c r="W7767" s="107"/>
      <c r="X7767" s="113"/>
    </row>
    <row r="7768" spans="1:24" ht="12.95" customHeight="1" x14ac:dyDescent="0.2">
      <c r="A7768" s="149">
        <v>36831</v>
      </c>
      <c r="B7768" s="102" t="s">
        <v>9617</v>
      </c>
      <c r="C7768" s="102" t="s">
        <v>9806</v>
      </c>
      <c r="D7768" s="111" t="s">
        <v>8434</v>
      </c>
      <c r="E7768" s="102" t="s">
        <v>9280</v>
      </c>
      <c r="F7768" s="102" t="s">
        <v>14834</v>
      </c>
      <c r="G7768" s="105">
        <v>16497</v>
      </c>
      <c r="H7768" s="102" t="s">
        <v>11819</v>
      </c>
      <c r="I7768" s="102" t="s">
        <v>30670</v>
      </c>
      <c r="J7768" s="102" t="s">
        <v>8435</v>
      </c>
      <c r="K7768" s="102"/>
      <c r="L7768" s="111" t="s">
        <v>4326</v>
      </c>
      <c r="M7768" s="109">
        <v>0.5</v>
      </c>
      <c r="N7768" s="108">
        <v>19</v>
      </c>
      <c r="O7768" s="102"/>
      <c r="P7768" s="102" t="s">
        <v>162</v>
      </c>
      <c r="Q7768" s="102" t="s">
        <v>15846</v>
      </c>
      <c r="R7768" s="109"/>
      <c r="S7768" s="102" t="s">
        <v>8315</v>
      </c>
      <c r="T7768" s="102" t="s">
        <v>20547</v>
      </c>
      <c r="U7768" s="102" t="s">
        <v>19630</v>
      </c>
      <c r="V7768" s="109">
        <v>7</v>
      </c>
      <c r="W7768" s="107"/>
      <c r="X7768" s="113"/>
    </row>
    <row r="7769" spans="1:24" ht="12.95" customHeight="1" x14ac:dyDescent="0.2">
      <c r="A7769" s="149">
        <v>37135</v>
      </c>
      <c r="B7769" s="102" t="s">
        <v>9617</v>
      </c>
      <c r="C7769" s="103" t="s">
        <v>9807</v>
      </c>
      <c r="D7769" s="102" t="s">
        <v>818</v>
      </c>
      <c r="E7769" s="102" t="s">
        <v>11586</v>
      </c>
      <c r="F7769" s="102" t="s">
        <v>14834</v>
      </c>
      <c r="G7769" s="105">
        <v>15825</v>
      </c>
      <c r="H7769" s="102" t="s">
        <v>11819</v>
      </c>
      <c r="I7769" s="102" t="s">
        <v>13336</v>
      </c>
      <c r="J7769" s="102" t="s">
        <v>820</v>
      </c>
      <c r="K7769" s="102"/>
      <c r="L7769" s="111"/>
      <c r="M7769" s="109">
        <v>1</v>
      </c>
      <c r="N7769" s="112">
        <v>15</v>
      </c>
      <c r="O7769" s="102" t="s">
        <v>5985</v>
      </c>
      <c r="P7769" s="39" t="s">
        <v>162</v>
      </c>
      <c r="Q7769" s="39" t="s">
        <v>15877</v>
      </c>
      <c r="R7769" s="102"/>
      <c r="S7769" s="102" t="s">
        <v>9435</v>
      </c>
      <c r="T7769" s="102" t="s">
        <v>20547</v>
      </c>
      <c r="U7769" s="102" t="s">
        <v>30399</v>
      </c>
      <c r="V7769" s="102">
        <v>6</v>
      </c>
      <c r="W7769" s="102"/>
      <c r="X7769" s="113"/>
    </row>
    <row r="7770" spans="1:24" ht="12.95" customHeight="1" x14ac:dyDescent="0.2">
      <c r="A7770" s="149">
        <v>37135</v>
      </c>
      <c r="B7770" s="102" t="s">
        <v>9617</v>
      </c>
      <c r="C7770" s="102" t="s">
        <v>9807</v>
      </c>
      <c r="D7770" s="102" t="s">
        <v>10509</v>
      </c>
      <c r="E7770" s="102" t="s">
        <v>819</v>
      </c>
      <c r="F7770" s="102" t="s">
        <v>14834</v>
      </c>
      <c r="G7770" s="105">
        <v>15805</v>
      </c>
      <c r="H7770" s="102" t="s">
        <v>11819</v>
      </c>
      <c r="I7770" s="102" t="s">
        <v>13336</v>
      </c>
      <c r="J7770" s="102" t="s">
        <v>3728</v>
      </c>
      <c r="K7770" s="102"/>
      <c r="L7770" s="111"/>
      <c r="M7770" s="109">
        <v>6</v>
      </c>
      <c r="N7770" s="112" t="s">
        <v>33005</v>
      </c>
      <c r="O7770" s="102" t="s">
        <v>14806</v>
      </c>
      <c r="P7770" s="39" t="s">
        <v>13555</v>
      </c>
      <c r="Q7770" s="39"/>
      <c r="R7770" s="102"/>
      <c r="S7770" s="102"/>
      <c r="T7770" s="102" t="s">
        <v>14962</v>
      </c>
      <c r="U7770" s="102" t="s">
        <v>11610</v>
      </c>
      <c r="V7770" s="102">
        <v>7</v>
      </c>
      <c r="W7770" s="102"/>
      <c r="X7770" s="113"/>
    </row>
    <row r="7771" spans="1:24" ht="12.95" customHeight="1" x14ac:dyDescent="0.2">
      <c r="A7771" s="149">
        <v>37316</v>
      </c>
      <c r="B7771" s="102" t="s">
        <v>9617</v>
      </c>
      <c r="C7771" s="103" t="s">
        <v>9808</v>
      </c>
      <c r="D7771" s="102" t="s">
        <v>8842</v>
      </c>
      <c r="E7771" s="102" t="s">
        <v>8841</v>
      </c>
      <c r="F7771" s="102" t="s">
        <v>14834</v>
      </c>
      <c r="G7771" s="105">
        <v>16409</v>
      </c>
      <c r="H7771" s="102" t="s">
        <v>11819</v>
      </c>
      <c r="I7771" s="102" t="s">
        <v>13336</v>
      </c>
      <c r="J7771" s="102" t="s">
        <v>7113</v>
      </c>
      <c r="K7771" s="102"/>
      <c r="L7771" s="111"/>
      <c r="M7771" s="102">
        <v>1</v>
      </c>
      <c r="N7771" s="108" t="s">
        <v>33006</v>
      </c>
      <c r="O7771" s="102" t="s">
        <v>14960</v>
      </c>
      <c r="P7771" s="39" t="s">
        <v>13301</v>
      </c>
      <c r="Q7771" s="39" t="s">
        <v>17297</v>
      </c>
      <c r="R7771" s="102"/>
      <c r="S7771" s="102" t="s">
        <v>8315</v>
      </c>
      <c r="T7771" s="102" t="s">
        <v>20547</v>
      </c>
      <c r="U7771" s="102" t="s">
        <v>606</v>
      </c>
      <c r="V7771" s="102">
        <v>9.5</v>
      </c>
      <c r="W7771" s="102"/>
      <c r="X7771" s="113"/>
    </row>
    <row r="7772" spans="1:24" ht="12.95" customHeight="1" x14ac:dyDescent="0.2">
      <c r="A7772" s="149">
        <v>37316</v>
      </c>
      <c r="B7772" s="102" t="s">
        <v>9617</v>
      </c>
      <c r="C7772" s="102" t="s">
        <v>9808</v>
      </c>
      <c r="D7772" s="102" t="s">
        <v>11863</v>
      </c>
      <c r="E7772" s="102" t="s">
        <v>607</v>
      </c>
      <c r="F7772" s="102" t="s">
        <v>14834</v>
      </c>
      <c r="G7772" s="105">
        <v>16528</v>
      </c>
      <c r="H7772" s="102" t="s">
        <v>11819</v>
      </c>
      <c r="I7772" s="102" t="s">
        <v>13336</v>
      </c>
      <c r="J7772" s="102" t="s">
        <v>7114</v>
      </c>
      <c r="K7772" s="102"/>
      <c r="L7772" s="111"/>
      <c r="M7772" s="102">
        <v>1.5</v>
      </c>
      <c r="N7772" s="108" t="s">
        <v>33007</v>
      </c>
      <c r="O7772" s="102" t="s">
        <v>16856</v>
      </c>
      <c r="P7772" s="39" t="s">
        <v>9125</v>
      </c>
      <c r="Q7772" s="39" t="s">
        <v>20572</v>
      </c>
      <c r="R7772" s="102"/>
      <c r="S7772" s="102" t="s">
        <v>8315</v>
      </c>
      <c r="T7772" s="102" t="s">
        <v>20546</v>
      </c>
      <c r="U7772" s="102" t="s">
        <v>5845</v>
      </c>
      <c r="V7772" s="102">
        <v>7</v>
      </c>
      <c r="W7772" s="102"/>
      <c r="X7772" s="113"/>
    </row>
    <row r="7773" spans="1:24" ht="12.95" customHeight="1" x14ac:dyDescent="0.2">
      <c r="A7773" s="149">
        <v>38718</v>
      </c>
      <c r="B7773" s="102" t="s">
        <v>9617</v>
      </c>
      <c r="C7773" s="103" t="s">
        <v>9809</v>
      </c>
      <c r="D7773" s="111" t="s">
        <v>33008</v>
      </c>
      <c r="E7773" s="102" t="s">
        <v>10989</v>
      </c>
      <c r="F7773" s="158" t="s">
        <v>14961</v>
      </c>
      <c r="G7773" s="105">
        <v>16285</v>
      </c>
      <c r="H7773" s="102" t="s">
        <v>13336</v>
      </c>
      <c r="I7773" s="102" t="s">
        <v>11819</v>
      </c>
      <c r="J7773" s="102" t="s">
        <v>13376</v>
      </c>
      <c r="K7773" s="102"/>
      <c r="L7773" s="111" t="s">
        <v>18730</v>
      </c>
      <c r="M7773" s="109">
        <v>3</v>
      </c>
      <c r="N7773" s="112" t="s">
        <v>18731</v>
      </c>
      <c r="O7773" s="102" t="s">
        <v>19508</v>
      </c>
      <c r="P7773" s="39" t="s">
        <v>19508</v>
      </c>
      <c r="Q7773" s="39" t="s">
        <v>30400</v>
      </c>
      <c r="R7773" s="109" t="s">
        <v>7035</v>
      </c>
      <c r="S7773" s="102"/>
      <c r="T7773" s="102" t="s">
        <v>20547</v>
      </c>
      <c r="U7773" s="102" t="s">
        <v>33009</v>
      </c>
      <c r="V7773" s="109" t="s">
        <v>6555</v>
      </c>
      <c r="W7773" s="107"/>
      <c r="X7773" s="113"/>
    </row>
    <row r="7774" spans="1:24" ht="12.95" customHeight="1" x14ac:dyDescent="0.2">
      <c r="A7774" s="149">
        <v>38838</v>
      </c>
      <c r="B7774" s="102" t="s">
        <v>9617</v>
      </c>
      <c r="C7774" s="103" t="s">
        <v>9810</v>
      </c>
      <c r="D7774" s="111" t="s">
        <v>13391</v>
      </c>
      <c r="E7774" s="102" t="s">
        <v>33010</v>
      </c>
      <c r="F7774" s="104" t="s">
        <v>14834</v>
      </c>
      <c r="G7774" s="105">
        <v>16145</v>
      </c>
      <c r="H7774" s="102" t="s">
        <v>13336</v>
      </c>
      <c r="I7774" s="102" t="s">
        <v>2625</v>
      </c>
      <c r="J7774" s="102" t="s">
        <v>13392</v>
      </c>
      <c r="K7774" s="102"/>
      <c r="L7774" s="111"/>
      <c r="M7774" s="109">
        <v>0.5</v>
      </c>
      <c r="N7774" s="112">
        <v>36</v>
      </c>
      <c r="O7774" s="102"/>
      <c r="P7774" s="39"/>
      <c r="Q7774" s="39" t="s">
        <v>19302</v>
      </c>
      <c r="R7774" s="109"/>
      <c r="S7774" s="102"/>
      <c r="T7774" s="102" t="s">
        <v>20543</v>
      </c>
      <c r="U7774" s="102" t="s">
        <v>6868</v>
      </c>
      <c r="V7774" s="109">
        <v>6</v>
      </c>
      <c r="W7774" s="107"/>
      <c r="X7774" s="113"/>
    </row>
    <row r="7775" spans="1:24" ht="12.95" customHeight="1" x14ac:dyDescent="0.2">
      <c r="A7775" s="149">
        <v>38838</v>
      </c>
      <c r="B7775" s="102" t="s">
        <v>9617</v>
      </c>
      <c r="C7775" s="102" t="s">
        <v>9810</v>
      </c>
      <c r="D7775" s="111" t="s">
        <v>13393</v>
      </c>
      <c r="E7775" s="102" t="s">
        <v>33011</v>
      </c>
      <c r="F7775" s="104" t="s">
        <v>14834</v>
      </c>
      <c r="G7775" s="105">
        <v>16240</v>
      </c>
      <c r="H7775" s="102" t="s">
        <v>2625</v>
      </c>
      <c r="I7775" s="102" t="s">
        <v>13336</v>
      </c>
      <c r="J7775" s="102" t="s">
        <v>5467</v>
      </c>
      <c r="K7775" s="102"/>
      <c r="L7775" s="111"/>
      <c r="M7775" s="109">
        <v>2</v>
      </c>
      <c r="N7775" s="112" t="s">
        <v>16065</v>
      </c>
      <c r="O7775" s="102"/>
      <c r="P7775" s="39"/>
      <c r="Q7775" s="39" t="s">
        <v>20321</v>
      </c>
      <c r="R7775" s="109" t="s">
        <v>7035</v>
      </c>
      <c r="S7775" s="102" t="s">
        <v>8315</v>
      </c>
      <c r="T7775" s="102" t="s">
        <v>20543</v>
      </c>
      <c r="U7775" s="102" t="s">
        <v>30401</v>
      </c>
      <c r="V7775" s="109">
        <v>10</v>
      </c>
      <c r="W7775" s="107"/>
      <c r="X7775" s="113"/>
    </row>
    <row r="7776" spans="1:24" ht="12.95" customHeight="1" x14ac:dyDescent="0.2">
      <c r="A7776" s="149">
        <v>40787</v>
      </c>
      <c r="B7776" s="102" t="s">
        <v>9617</v>
      </c>
      <c r="C7776" s="103" t="s">
        <v>14947</v>
      </c>
      <c r="D7776" s="111" t="s">
        <v>4780</v>
      </c>
      <c r="E7776" s="102" t="s">
        <v>10493</v>
      </c>
      <c r="F7776" s="104" t="s">
        <v>14834</v>
      </c>
      <c r="G7776" s="105">
        <v>16229</v>
      </c>
      <c r="H7776" s="102" t="s">
        <v>10191</v>
      </c>
      <c r="I7776" s="102" t="s">
        <v>4890</v>
      </c>
      <c r="J7776" s="102" t="s">
        <v>10494</v>
      </c>
      <c r="K7776" s="102"/>
      <c r="L7776" s="111" t="s">
        <v>19620</v>
      </c>
      <c r="M7776" s="109">
        <v>0.75</v>
      </c>
      <c r="N7776" s="108">
        <v>23</v>
      </c>
      <c r="O7776" s="102" t="s">
        <v>12721</v>
      </c>
      <c r="P7776" s="39" t="s">
        <v>9160</v>
      </c>
      <c r="Q7776" s="39" t="s">
        <v>17030</v>
      </c>
      <c r="R7776" s="109"/>
      <c r="S7776" s="102"/>
      <c r="T7776" s="102" t="s">
        <v>20547</v>
      </c>
      <c r="U7776" s="102" t="s">
        <v>30402</v>
      </c>
      <c r="V7776" s="109">
        <v>5</v>
      </c>
      <c r="W7776" s="107"/>
      <c r="X7776" s="113"/>
    </row>
    <row r="7777" spans="1:24" ht="12.95" customHeight="1" x14ac:dyDescent="0.2">
      <c r="A7777" s="149">
        <v>41153</v>
      </c>
      <c r="B7777" s="102" t="s">
        <v>9617</v>
      </c>
      <c r="C7777" s="103" t="s">
        <v>15741</v>
      </c>
      <c r="D7777" s="102" t="s">
        <v>15742</v>
      </c>
      <c r="E7777" s="102" t="s">
        <v>13670</v>
      </c>
      <c r="F7777" s="260" t="s">
        <v>14007</v>
      </c>
      <c r="G7777" s="105"/>
      <c r="H7777" s="102" t="s">
        <v>13336</v>
      </c>
      <c r="I7777" s="102" t="s">
        <v>11819</v>
      </c>
      <c r="J7777" s="102" t="s">
        <v>9855</v>
      </c>
      <c r="K7777" s="102"/>
      <c r="L7777" s="129"/>
      <c r="M7777" s="102"/>
      <c r="N7777" s="112"/>
      <c r="O7777" s="102"/>
      <c r="P7777" s="39"/>
      <c r="Q7777" s="39"/>
      <c r="R7777" s="102"/>
      <c r="S7777" s="102"/>
      <c r="T7777" s="102" t="s">
        <v>28688</v>
      </c>
      <c r="U7777" s="102"/>
      <c r="V7777" s="102"/>
      <c r="W7777" s="102"/>
      <c r="X7777" s="113"/>
    </row>
    <row r="7778" spans="1:24" ht="12.95" customHeight="1" x14ac:dyDescent="0.2">
      <c r="A7778" s="149">
        <v>41153</v>
      </c>
      <c r="B7778" s="102" t="s">
        <v>9617</v>
      </c>
      <c r="C7778" s="103" t="s">
        <v>15741</v>
      </c>
      <c r="D7778" s="188" t="s">
        <v>19754</v>
      </c>
      <c r="E7778" s="188" t="s">
        <v>16191</v>
      </c>
      <c r="F7778" s="260" t="s">
        <v>14007</v>
      </c>
      <c r="G7778" s="203">
        <v>14763</v>
      </c>
      <c r="H7778" s="188" t="s">
        <v>13336</v>
      </c>
      <c r="I7778" s="188" t="s">
        <v>11819</v>
      </c>
      <c r="J7778" s="188" t="s">
        <v>9855</v>
      </c>
      <c r="K7778" s="188"/>
      <c r="L7778" s="229"/>
      <c r="M7778" s="188"/>
      <c r="N7778" s="207"/>
      <c r="O7778" s="188"/>
      <c r="P7778" s="188"/>
      <c r="Q7778" s="188"/>
      <c r="R7778" s="188"/>
      <c r="S7778" s="188"/>
      <c r="T7778" s="102" t="s">
        <v>28688</v>
      </c>
      <c r="U7778" s="188"/>
      <c r="V7778" s="188" t="s">
        <v>5147</v>
      </c>
      <c r="W7778" s="188"/>
      <c r="X7778" s="113"/>
    </row>
    <row r="7779" spans="1:24" ht="12.95" customHeight="1" x14ac:dyDescent="0.2">
      <c r="A7779" s="149">
        <v>41153</v>
      </c>
      <c r="B7779" s="102" t="s">
        <v>9617</v>
      </c>
      <c r="C7779" s="103" t="s">
        <v>15741</v>
      </c>
      <c r="D7779" s="188" t="s">
        <v>35042</v>
      </c>
      <c r="E7779" s="188" t="s">
        <v>16193</v>
      </c>
      <c r="F7779" s="260" t="s">
        <v>14007</v>
      </c>
      <c r="G7779" s="203">
        <v>14770</v>
      </c>
      <c r="H7779" s="188" t="s">
        <v>13336</v>
      </c>
      <c r="I7779" s="188" t="s">
        <v>11819</v>
      </c>
      <c r="J7779" s="188" t="s">
        <v>9855</v>
      </c>
      <c r="K7779" s="188"/>
      <c r="L7779" s="229"/>
      <c r="M7779" s="188"/>
      <c r="N7779" s="207"/>
      <c r="O7779" s="188"/>
      <c r="P7779" s="188"/>
      <c r="Q7779" s="188"/>
      <c r="R7779" s="188"/>
      <c r="S7779" s="188"/>
      <c r="T7779" s="102" t="s">
        <v>28688</v>
      </c>
      <c r="U7779" s="188"/>
      <c r="V7779" s="188" t="s">
        <v>5147</v>
      </c>
      <c r="W7779" s="188"/>
      <c r="X7779" s="113"/>
    </row>
    <row r="7780" spans="1:24" ht="12.95" customHeight="1" x14ac:dyDescent="0.2">
      <c r="A7780" s="149">
        <v>41153</v>
      </c>
      <c r="B7780" s="102" t="s">
        <v>9617</v>
      </c>
      <c r="C7780" s="103" t="s">
        <v>15741</v>
      </c>
      <c r="D7780" s="188" t="s">
        <v>19753</v>
      </c>
      <c r="E7780" s="188" t="s">
        <v>16195</v>
      </c>
      <c r="F7780" s="260" t="s">
        <v>14007</v>
      </c>
      <c r="G7780" s="203">
        <v>14777</v>
      </c>
      <c r="H7780" s="188" t="s">
        <v>13336</v>
      </c>
      <c r="I7780" s="188" t="s">
        <v>11819</v>
      </c>
      <c r="J7780" s="188" t="s">
        <v>9855</v>
      </c>
      <c r="K7780" s="188"/>
      <c r="L7780" s="229"/>
      <c r="M7780" s="188"/>
      <c r="N7780" s="207"/>
      <c r="O7780" s="188"/>
      <c r="P7780" s="188"/>
      <c r="Q7780" s="188"/>
      <c r="R7780" s="188"/>
      <c r="S7780" s="188"/>
      <c r="T7780" s="102" t="s">
        <v>28688</v>
      </c>
      <c r="U7780" s="188"/>
      <c r="V7780" s="188" t="s">
        <v>5147</v>
      </c>
      <c r="W7780" s="188"/>
      <c r="X7780" s="113"/>
    </row>
    <row r="7781" spans="1:24" ht="12.95" customHeight="1" x14ac:dyDescent="0.2">
      <c r="A7781" s="149">
        <v>41153</v>
      </c>
      <c r="B7781" s="102" t="s">
        <v>9617</v>
      </c>
      <c r="C7781" s="103" t="s">
        <v>15741</v>
      </c>
      <c r="D7781" s="188" t="s">
        <v>35042</v>
      </c>
      <c r="E7781" s="188" t="s">
        <v>16197</v>
      </c>
      <c r="F7781" s="260" t="s">
        <v>14007</v>
      </c>
      <c r="G7781" s="203">
        <v>14784</v>
      </c>
      <c r="H7781" s="188" t="s">
        <v>13336</v>
      </c>
      <c r="I7781" s="188" t="s">
        <v>11819</v>
      </c>
      <c r="J7781" s="188" t="s">
        <v>9855</v>
      </c>
      <c r="K7781" s="188"/>
      <c r="L7781" s="229"/>
      <c r="M7781" s="188"/>
      <c r="N7781" s="207"/>
      <c r="O7781" s="188"/>
      <c r="P7781" s="188"/>
      <c r="Q7781" s="188"/>
      <c r="R7781" s="188"/>
      <c r="S7781" s="188"/>
      <c r="T7781" s="102" t="s">
        <v>28688</v>
      </c>
      <c r="U7781" s="188"/>
      <c r="V7781" s="188" t="s">
        <v>5147</v>
      </c>
      <c r="W7781" s="188"/>
      <c r="X7781" s="113"/>
    </row>
    <row r="7782" spans="1:24" ht="12.95" customHeight="1" x14ac:dyDescent="0.2">
      <c r="A7782" s="149">
        <v>41153</v>
      </c>
      <c r="B7782" s="102" t="s">
        <v>9617</v>
      </c>
      <c r="C7782" s="103" t="s">
        <v>15741</v>
      </c>
      <c r="D7782" s="188" t="s">
        <v>35043</v>
      </c>
      <c r="E7782" s="188" t="s">
        <v>16191</v>
      </c>
      <c r="F7782" s="260" t="s">
        <v>14007</v>
      </c>
      <c r="G7782" s="203">
        <v>14875</v>
      </c>
      <c r="H7782" s="188" t="s">
        <v>13336</v>
      </c>
      <c r="I7782" s="188" t="s">
        <v>11819</v>
      </c>
      <c r="J7782" s="188" t="s">
        <v>9855</v>
      </c>
      <c r="K7782" s="188"/>
      <c r="L7782" s="229"/>
      <c r="M7782" s="188"/>
      <c r="N7782" s="207"/>
      <c r="O7782" s="188"/>
      <c r="P7782" s="188"/>
      <c r="Q7782" s="188"/>
      <c r="R7782" s="188"/>
      <c r="S7782" s="188"/>
      <c r="T7782" s="102" t="s">
        <v>28688</v>
      </c>
      <c r="U7782" s="188"/>
      <c r="V7782" s="188" t="s">
        <v>5147</v>
      </c>
      <c r="W7782" s="188"/>
      <c r="X7782" s="113"/>
    </row>
    <row r="7783" spans="1:24" ht="12.95" customHeight="1" x14ac:dyDescent="0.2">
      <c r="A7783" s="149">
        <v>41153</v>
      </c>
      <c r="B7783" s="102" t="s">
        <v>9617</v>
      </c>
      <c r="C7783" s="103" t="s">
        <v>15741</v>
      </c>
      <c r="D7783" s="188" t="s">
        <v>35044</v>
      </c>
      <c r="E7783" s="188" t="s">
        <v>16193</v>
      </c>
      <c r="F7783" s="260" t="s">
        <v>14007</v>
      </c>
      <c r="G7783" s="203">
        <v>14883</v>
      </c>
      <c r="H7783" s="188" t="s">
        <v>13336</v>
      </c>
      <c r="I7783" s="188" t="s">
        <v>11819</v>
      </c>
      <c r="J7783" s="188" t="s">
        <v>9855</v>
      </c>
      <c r="K7783" s="188"/>
      <c r="L7783" s="229"/>
      <c r="M7783" s="188"/>
      <c r="N7783" s="207"/>
      <c r="O7783" s="188"/>
      <c r="P7783" s="188"/>
      <c r="Q7783" s="188"/>
      <c r="R7783" s="188"/>
      <c r="S7783" s="188"/>
      <c r="T7783" s="102" t="s">
        <v>28688</v>
      </c>
      <c r="U7783" s="188"/>
      <c r="V7783" s="188" t="s">
        <v>5147</v>
      </c>
      <c r="W7783" s="188"/>
      <c r="X7783" s="113"/>
    </row>
    <row r="7784" spans="1:24" ht="12.95" customHeight="1" x14ac:dyDescent="0.2">
      <c r="A7784" s="149">
        <v>41153</v>
      </c>
      <c r="B7784" s="102" t="s">
        <v>9617</v>
      </c>
      <c r="C7784" s="103" t="s">
        <v>15741</v>
      </c>
      <c r="D7784" s="188" t="s">
        <v>35044</v>
      </c>
      <c r="E7784" s="188" t="s">
        <v>16195</v>
      </c>
      <c r="F7784" s="260" t="s">
        <v>14007</v>
      </c>
      <c r="G7784" s="203">
        <v>14890</v>
      </c>
      <c r="H7784" s="188" t="s">
        <v>13336</v>
      </c>
      <c r="I7784" s="188" t="s">
        <v>11819</v>
      </c>
      <c r="J7784" s="188" t="s">
        <v>9855</v>
      </c>
      <c r="K7784" s="188"/>
      <c r="L7784" s="229"/>
      <c r="M7784" s="188"/>
      <c r="N7784" s="207"/>
      <c r="O7784" s="188"/>
      <c r="P7784" s="188"/>
      <c r="Q7784" s="188"/>
      <c r="R7784" s="188"/>
      <c r="S7784" s="188"/>
      <c r="T7784" s="102" t="s">
        <v>28688</v>
      </c>
      <c r="U7784" s="188"/>
      <c r="V7784" s="188" t="s">
        <v>5147</v>
      </c>
      <c r="W7784" s="188"/>
      <c r="X7784" s="113"/>
    </row>
    <row r="7785" spans="1:24" ht="12.95" customHeight="1" x14ac:dyDescent="0.2">
      <c r="A7785" s="149">
        <v>41153</v>
      </c>
      <c r="B7785" s="102" t="s">
        <v>9617</v>
      </c>
      <c r="C7785" s="103" t="s">
        <v>15741</v>
      </c>
      <c r="D7785" s="188" t="s">
        <v>35044</v>
      </c>
      <c r="E7785" s="188" t="s">
        <v>16197</v>
      </c>
      <c r="F7785" s="260" t="s">
        <v>14007</v>
      </c>
      <c r="G7785" s="203">
        <v>14898</v>
      </c>
      <c r="H7785" s="188" t="s">
        <v>13336</v>
      </c>
      <c r="I7785" s="188" t="s">
        <v>11819</v>
      </c>
      <c r="J7785" s="188" t="s">
        <v>9855</v>
      </c>
      <c r="K7785" s="188"/>
      <c r="L7785" s="229"/>
      <c r="M7785" s="188"/>
      <c r="N7785" s="207"/>
      <c r="O7785" s="188"/>
      <c r="P7785" s="188"/>
      <c r="Q7785" s="188"/>
      <c r="R7785" s="188"/>
      <c r="S7785" s="188"/>
      <c r="T7785" s="102" t="s">
        <v>28688</v>
      </c>
      <c r="U7785" s="188"/>
      <c r="V7785" s="188" t="s">
        <v>5147</v>
      </c>
      <c r="W7785" s="188"/>
      <c r="X7785" s="113"/>
    </row>
    <row r="7786" spans="1:24" ht="12.95" customHeight="1" x14ac:dyDescent="0.2">
      <c r="A7786" s="149">
        <v>41153</v>
      </c>
      <c r="B7786" s="102" t="s">
        <v>9617</v>
      </c>
      <c r="C7786" s="103" t="s">
        <v>15741</v>
      </c>
      <c r="D7786" s="188" t="s">
        <v>35045</v>
      </c>
      <c r="E7786" s="188" t="s">
        <v>16199</v>
      </c>
      <c r="F7786" s="260" t="s">
        <v>14007</v>
      </c>
      <c r="G7786" s="203">
        <v>14906</v>
      </c>
      <c r="H7786" s="188" t="s">
        <v>13336</v>
      </c>
      <c r="I7786" s="188" t="s">
        <v>11819</v>
      </c>
      <c r="J7786" s="188" t="s">
        <v>9855</v>
      </c>
      <c r="K7786" s="188"/>
      <c r="L7786" s="229"/>
      <c r="M7786" s="188"/>
      <c r="N7786" s="207"/>
      <c r="O7786" s="188"/>
      <c r="P7786" s="188"/>
      <c r="Q7786" s="188"/>
      <c r="R7786" s="188"/>
      <c r="S7786" s="188"/>
      <c r="T7786" s="102" t="s">
        <v>28688</v>
      </c>
      <c r="U7786" s="188"/>
      <c r="V7786" s="188" t="s">
        <v>5147</v>
      </c>
      <c r="W7786" s="188"/>
      <c r="X7786" s="113"/>
    </row>
    <row r="7787" spans="1:24" ht="12.95" customHeight="1" x14ac:dyDescent="0.2">
      <c r="A7787" s="102"/>
      <c r="B7787" s="102" t="s">
        <v>9617</v>
      </c>
      <c r="C7787" s="103" t="s">
        <v>18732</v>
      </c>
      <c r="D7787" s="102" t="s">
        <v>19750</v>
      </c>
      <c r="E7787" s="107" t="s">
        <v>18733</v>
      </c>
      <c r="F7787" s="158" t="s">
        <v>14961</v>
      </c>
      <c r="G7787" s="105">
        <v>16760</v>
      </c>
      <c r="H7787" s="102" t="s">
        <v>31194</v>
      </c>
      <c r="I7787" s="115" t="s">
        <v>14944</v>
      </c>
      <c r="J7787" s="102" t="s">
        <v>2239</v>
      </c>
      <c r="K7787" s="102"/>
      <c r="L7787" s="111"/>
      <c r="M7787" s="109">
        <v>4</v>
      </c>
      <c r="N7787" s="112" t="s">
        <v>19751</v>
      </c>
      <c r="O7787" s="102" t="s">
        <v>19508</v>
      </c>
      <c r="P7787" s="102" t="s">
        <v>15934</v>
      </c>
      <c r="Q7787" s="102" t="s">
        <v>15934</v>
      </c>
      <c r="R7787" s="109"/>
      <c r="S7787" s="102" t="s">
        <v>8315</v>
      </c>
      <c r="T7787" s="102" t="s">
        <v>8947</v>
      </c>
      <c r="U7787" s="102" t="s">
        <v>19752</v>
      </c>
      <c r="V7787" s="109" t="s">
        <v>1865</v>
      </c>
      <c r="W7787" s="107"/>
      <c r="X7787" s="324"/>
    </row>
    <row r="7788" spans="1:24" ht="12.95" customHeight="1" x14ac:dyDescent="0.2">
      <c r="A7788" s="102">
        <v>1998</v>
      </c>
      <c r="B7788" s="102" t="s">
        <v>9617</v>
      </c>
      <c r="C7788" s="102" t="s">
        <v>13958</v>
      </c>
      <c r="D7788" s="127" t="s">
        <v>13991</v>
      </c>
      <c r="E7788" s="102"/>
      <c r="F7788" s="104" t="s">
        <v>14834</v>
      </c>
      <c r="G7788" s="105">
        <v>15548</v>
      </c>
      <c r="H7788" s="102" t="s">
        <v>11819</v>
      </c>
      <c r="I7788" s="102" t="s">
        <v>13336</v>
      </c>
      <c r="J7788" s="102" t="s">
        <v>13992</v>
      </c>
      <c r="K7788" s="102"/>
      <c r="L7788" s="111"/>
      <c r="M7788" s="109">
        <v>2</v>
      </c>
      <c r="N7788" s="112" t="s">
        <v>16434</v>
      </c>
      <c r="O7788" s="102" t="s">
        <v>5771</v>
      </c>
      <c r="P7788" s="39"/>
      <c r="Q7788" s="39"/>
      <c r="R7788" s="109" t="s">
        <v>7035</v>
      </c>
      <c r="S7788" s="102"/>
      <c r="T7788" s="102" t="s">
        <v>14962</v>
      </c>
      <c r="U7788" s="102" t="s">
        <v>5978</v>
      </c>
      <c r="V7788" s="109">
        <v>8</v>
      </c>
      <c r="W7788" s="107"/>
      <c r="X7788" s="113"/>
    </row>
    <row r="7789" spans="1:24" ht="12.95" customHeight="1" x14ac:dyDescent="0.2">
      <c r="A7789" s="149">
        <v>35612</v>
      </c>
      <c r="B7789" s="102" t="s">
        <v>9180</v>
      </c>
      <c r="C7789" s="164" t="s">
        <v>4039</v>
      </c>
      <c r="D7789" s="111" t="s">
        <v>4291</v>
      </c>
      <c r="E7789" s="102" t="s">
        <v>8436</v>
      </c>
      <c r="F7789" s="102" t="s">
        <v>14834</v>
      </c>
      <c r="G7789" s="105">
        <v>14773</v>
      </c>
      <c r="H7789" s="102" t="s">
        <v>5011</v>
      </c>
      <c r="I7789" s="102" t="s">
        <v>11819</v>
      </c>
      <c r="J7789" s="102" t="s">
        <v>4292</v>
      </c>
      <c r="K7789" s="102"/>
      <c r="L7789" s="111" t="s">
        <v>15242</v>
      </c>
      <c r="M7789" s="109">
        <v>0.5</v>
      </c>
      <c r="N7789" s="108">
        <v>19</v>
      </c>
      <c r="O7789" s="102" t="s">
        <v>162</v>
      </c>
      <c r="P7789" s="39"/>
      <c r="Q7789" s="39" t="s">
        <v>17599</v>
      </c>
      <c r="R7789" s="109"/>
      <c r="S7789" s="102"/>
      <c r="T7789" s="102" t="s">
        <v>28757</v>
      </c>
      <c r="U7789" s="102" t="s">
        <v>20736</v>
      </c>
      <c r="V7789" s="109">
        <v>5</v>
      </c>
      <c r="W7789" s="107"/>
      <c r="X7789" s="113"/>
    </row>
    <row r="7790" spans="1:24" ht="12.95" customHeight="1" x14ac:dyDescent="0.2">
      <c r="A7790" s="149">
        <v>35612</v>
      </c>
      <c r="B7790" s="102" t="s">
        <v>9180</v>
      </c>
      <c r="C7790" s="102" t="s">
        <v>4039</v>
      </c>
      <c r="D7790" s="111" t="s">
        <v>3904</v>
      </c>
      <c r="E7790" s="102" t="s">
        <v>4293</v>
      </c>
      <c r="F7790" s="102" t="s">
        <v>14834</v>
      </c>
      <c r="G7790" s="105">
        <v>14502</v>
      </c>
      <c r="H7790" s="102" t="s">
        <v>30796</v>
      </c>
      <c r="I7790" s="102" t="s">
        <v>4890</v>
      </c>
      <c r="J7790" s="102" t="s">
        <v>15076</v>
      </c>
      <c r="K7790" s="102"/>
      <c r="L7790" s="111" t="s">
        <v>33012</v>
      </c>
      <c r="M7790" s="102">
        <v>0.75</v>
      </c>
      <c r="N7790" s="125">
        <v>10</v>
      </c>
      <c r="O7790" s="102" t="s">
        <v>14682</v>
      </c>
      <c r="P7790" s="39" t="s">
        <v>9125</v>
      </c>
      <c r="Q7790" s="39" t="s">
        <v>19569</v>
      </c>
      <c r="R7790" s="102"/>
      <c r="S7790" s="102" t="s">
        <v>11080</v>
      </c>
      <c r="T7790" s="102" t="s">
        <v>20541</v>
      </c>
      <c r="U7790" s="102" t="s">
        <v>30403</v>
      </c>
      <c r="V7790" s="102">
        <v>8</v>
      </c>
      <c r="W7790" s="102"/>
      <c r="X7790" s="113"/>
    </row>
    <row r="7791" spans="1:24" ht="12.95" customHeight="1" x14ac:dyDescent="0.2">
      <c r="A7791" s="149">
        <v>35704</v>
      </c>
      <c r="B7791" s="102" t="s">
        <v>9180</v>
      </c>
      <c r="C7791" s="164" t="s">
        <v>902</v>
      </c>
      <c r="D7791" s="111" t="s">
        <v>15078</v>
      </c>
      <c r="E7791" s="102" t="s">
        <v>15077</v>
      </c>
      <c r="F7791" s="102" t="s">
        <v>14834</v>
      </c>
      <c r="G7791" s="105">
        <v>16015</v>
      </c>
      <c r="H7791" s="102" t="s">
        <v>15082</v>
      </c>
      <c r="I7791" s="102" t="s">
        <v>2625</v>
      </c>
      <c r="J7791" s="102" t="s">
        <v>11294</v>
      </c>
      <c r="K7791" s="102"/>
      <c r="L7791" s="111" t="s">
        <v>15243</v>
      </c>
      <c r="M7791" s="109">
        <v>0.75</v>
      </c>
      <c r="N7791" s="108">
        <v>34</v>
      </c>
      <c r="O7791" s="102"/>
      <c r="P7791" s="39"/>
      <c r="Q7791" s="39" t="s">
        <v>19570</v>
      </c>
      <c r="R7791" s="109"/>
      <c r="S7791" s="102"/>
      <c r="T7791" s="102" t="s">
        <v>10901</v>
      </c>
      <c r="U7791" s="102" t="s">
        <v>2475</v>
      </c>
      <c r="V7791" s="109">
        <v>10</v>
      </c>
      <c r="W7791" s="107"/>
      <c r="X7791" s="113"/>
    </row>
    <row r="7792" spans="1:24" ht="12.95" customHeight="1" x14ac:dyDescent="0.2">
      <c r="A7792" s="149">
        <v>35704</v>
      </c>
      <c r="B7792" s="102" t="s">
        <v>9180</v>
      </c>
      <c r="C7792" s="102" t="s">
        <v>902</v>
      </c>
      <c r="D7792" s="102" t="s">
        <v>8599</v>
      </c>
      <c r="E7792" s="102" t="s">
        <v>15079</v>
      </c>
      <c r="F7792" s="102" t="s">
        <v>14834</v>
      </c>
      <c r="G7792" s="105">
        <v>15676</v>
      </c>
      <c r="H7792" s="102" t="s">
        <v>5761</v>
      </c>
      <c r="I7792" s="102" t="s">
        <v>13336</v>
      </c>
      <c r="J7792" s="102" t="s">
        <v>4821</v>
      </c>
      <c r="K7792" s="102"/>
      <c r="L7792" s="111"/>
      <c r="M7792" s="109">
        <v>2</v>
      </c>
      <c r="N7792" s="138" t="s">
        <v>33013</v>
      </c>
      <c r="O7792" s="102" t="s">
        <v>5985</v>
      </c>
      <c r="P7792" s="39" t="s">
        <v>9125</v>
      </c>
      <c r="Q7792" s="39" t="s">
        <v>16584</v>
      </c>
      <c r="R7792" s="109"/>
      <c r="S7792" s="102"/>
      <c r="T7792" s="102" t="s">
        <v>14962</v>
      </c>
      <c r="U7792" s="102" t="s">
        <v>30404</v>
      </c>
      <c r="V7792" s="109">
        <v>7</v>
      </c>
      <c r="W7792" s="107"/>
      <c r="X7792" s="113"/>
    </row>
    <row r="7793" spans="1:24" ht="12.95" customHeight="1" x14ac:dyDescent="0.2">
      <c r="A7793" s="149">
        <v>35796</v>
      </c>
      <c r="B7793" s="102" t="s">
        <v>9180</v>
      </c>
      <c r="C7793" s="103" t="s">
        <v>903</v>
      </c>
      <c r="D7793" s="111" t="s">
        <v>2952</v>
      </c>
      <c r="E7793" s="102" t="s">
        <v>4822</v>
      </c>
      <c r="F7793" s="102" t="s">
        <v>14834</v>
      </c>
      <c r="G7793" s="105">
        <v>14759</v>
      </c>
      <c r="H7793" s="102" t="s">
        <v>13336</v>
      </c>
      <c r="I7793" s="102" t="s">
        <v>4890</v>
      </c>
      <c r="J7793" s="102" t="s">
        <v>4172</v>
      </c>
      <c r="K7793" s="102"/>
      <c r="L7793" s="111" t="s">
        <v>8860</v>
      </c>
      <c r="M7793" s="109">
        <v>3</v>
      </c>
      <c r="N7793" s="112" t="s">
        <v>16593</v>
      </c>
      <c r="O7793" s="102" t="s">
        <v>17422</v>
      </c>
      <c r="P7793" s="39" t="s">
        <v>15889</v>
      </c>
      <c r="Q7793" s="39" t="s">
        <v>19571</v>
      </c>
      <c r="R7793" s="109"/>
      <c r="S7793" s="102" t="s">
        <v>8315</v>
      </c>
      <c r="T7793" s="102" t="s">
        <v>28757</v>
      </c>
      <c r="U7793" s="102" t="s">
        <v>30405</v>
      </c>
      <c r="V7793" s="109">
        <v>7.5</v>
      </c>
      <c r="W7793" s="107"/>
      <c r="X7793" s="113"/>
    </row>
    <row r="7794" spans="1:24" ht="12.95" customHeight="1" x14ac:dyDescent="0.2">
      <c r="A7794" s="149">
        <v>35796</v>
      </c>
      <c r="B7794" s="102" t="s">
        <v>9180</v>
      </c>
      <c r="C7794" s="102" t="s">
        <v>903</v>
      </c>
      <c r="D7794" s="102" t="s">
        <v>30406</v>
      </c>
      <c r="E7794" s="102" t="s">
        <v>9958</v>
      </c>
      <c r="F7794" s="102" t="s">
        <v>14834</v>
      </c>
      <c r="G7794" s="105">
        <v>15334</v>
      </c>
      <c r="H7794" s="102" t="s">
        <v>33014</v>
      </c>
      <c r="I7794" s="102" t="s">
        <v>2625</v>
      </c>
      <c r="J7794" s="102" t="s">
        <v>6251</v>
      </c>
      <c r="K7794" s="102"/>
      <c r="L7794" s="111"/>
      <c r="M7794" s="109">
        <v>1</v>
      </c>
      <c r="N7794" s="108" t="s">
        <v>33015</v>
      </c>
      <c r="O7794" s="102" t="s">
        <v>325</v>
      </c>
      <c r="P7794" s="39" t="s">
        <v>162</v>
      </c>
      <c r="Q7794" s="39" t="s">
        <v>20449</v>
      </c>
      <c r="R7794" s="109"/>
      <c r="S7794" s="102" t="s">
        <v>8315</v>
      </c>
      <c r="T7794" s="102" t="s">
        <v>20545</v>
      </c>
      <c r="U7794" s="102" t="s">
        <v>30407</v>
      </c>
      <c r="V7794" s="109">
        <v>7</v>
      </c>
      <c r="W7794" s="107"/>
      <c r="X7794" s="113"/>
    </row>
    <row r="7795" spans="1:24" ht="12.95" customHeight="1" x14ac:dyDescent="0.2">
      <c r="A7795" s="149">
        <v>35886</v>
      </c>
      <c r="B7795" s="102" t="s">
        <v>9180</v>
      </c>
      <c r="C7795" s="164" t="s">
        <v>9481</v>
      </c>
      <c r="D7795" s="111" t="s">
        <v>9891</v>
      </c>
      <c r="E7795" s="102" t="s">
        <v>2347</v>
      </c>
      <c r="F7795" s="102" t="s">
        <v>14834</v>
      </c>
      <c r="G7795" s="105">
        <v>15757</v>
      </c>
      <c r="H7795" s="102" t="s">
        <v>7144</v>
      </c>
      <c r="I7795" s="102" t="s">
        <v>3805</v>
      </c>
      <c r="J7795" s="102" t="s">
        <v>3806</v>
      </c>
      <c r="K7795" s="102"/>
      <c r="L7795" s="111" t="s">
        <v>15246</v>
      </c>
      <c r="M7795" s="109">
        <v>3</v>
      </c>
      <c r="N7795" s="112" t="s">
        <v>18686</v>
      </c>
      <c r="O7795" s="102" t="s">
        <v>16520</v>
      </c>
      <c r="P7795" s="39" t="s">
        <v>15959</v>
      </c>
      <c r="Q7795" s="39" t="s">
        <v>19572</v>
      </c>
      <c r="R7795" s="109"/>
      <c r="S7795" s="102" t="s">
        <v>11080</v>
      </c>
      <c r="T7795" s="102" t="s">
        <v>14962</v>
      </c>
      <c r="U7795" s="102" t="s">
        <v>30408</v>
      </c>
      <c r="V7795" s="109">
        <v>11.5</v>
      </c>
      <c r="W7795" s="107"/>
      <c r="X7795" s="113"/>
    </row>
    <row r="7796" spans="1:24" ht="12.95" customHeight="1" x14ac:dyDescent="0.2">
      <c r="A7796" s="149">
        <v>35886</v>
      </c>
      <c r="B7796" s="102" t="s">
        <v>9180</v>
      </c>
      <c r="C7796" s="102" t="s">
        <v>9481</v>
      </c>
      <c r="D7796" s="111" t="s">
        <v>5583</v>
      </c>
      <c r="E7796" s="102" t="s">
        <v>2348</v>
      </c>
      <c r="F7796" s="102" t="s">
        <v>14834</v>
      </c>
      <c r="G7796" s="105">
        <v>15915</v>
      </c>
      <c r="H7796" s="102" t="s">
        <v>11819</v>
      </c>
      <c r="I7796" s="102" t="s">
        <v>10103</v>
      </c>
      <c r="J7796" s="102" t="s">
        <v>19573</v>
      </c>
      <c r="K7796" s="102"/>
      <c r="L7796" s="111" t="s">
        <v>2729</v>
      </c>
      <c r="M7796" s="102">
        <v>1</v>
      </c>
      <c r="N7796" s="125" t="s">
        <v>33016</v>
      </c>
      <c r="O7796" s="102" t="s">
        <v>16905</v>
      </c>
      <c r="P7796" s="39" t="s">
        <v>9125</v>
      </c>
      <c r="Q7796" s="39" t="s">
        <v>15832</v>
      </c>
      <c r="R7796" s="102"/>
      <c r="S7796" s="102"/>
      <c r="T7796" s="102" t="s">
        <v>7789</v>
      </c>
      <c r="U7796" s="102" t="s">
        <v>28308</v>
      </c>
      <c r="V7796" s="102">
        <v>6.5</v>
      </c>
      <c r="W7796" s="102"/>
      <c r="X7796" s="113"/>
    </row>
    <row r="7797" spans="1:24" ht="12.95" customHeight="1" x14ac:dyDescent="0.2">
      <c r="A7797" s="115">
        <v>1998</v>
      </c>
      <c r="B7797" s="102" t="s">
        <v>9180</v>
      </c>
      <c r="C7797" s="103" t="s">
        <v>9482</v>
      </c>
      <c r="D7797" s="102" t="s">
        <v>13481</v>
      </c>
      <c r="E7797" s="102" t="s">
        <v>9730</v>
      </c>
      <c r="F7797" s="102" t="s">
        <v>14834</v>
      </c>
      <c r="G7797" s="105">
        <v>15354</v>
      </c>
      <c r="H7797" s="102" t="s">
        <v>10103</v>
      </c>
      <c r="I7797" s="102" t="s">
        <v>11819</v>
      </c>
      <c r="J7797" s="115" t="s">
        <v>30409</v>
      </c>
      <c r="K7797" s="102"/>
      <c r="L7797" s="111"/>
      <c r="M7797" s="109">
        <v>2</v>
      </c>
      <c r="N7797" s="108" t="s">
        <v>33017</v>
      </c>
      <c r="O7797" s="102"/>
      <c r="P7797" s="39" t="s">
        <v>3620</v>
      </c>
      <c r="Q7797" s="39" t="s">
        <v>16813</v>
      </c>
      <c r="R7797" s="109" t="s">
        <v>7035</v>
      </c>
      <c r="S7797" s="102"/>
      <c r="T7797" s="102" t="s">
        <v>7789</v>
      </c>
      <c r="U7797" s="102" t="s">
        <v>30410</v>
      </c>
      <c r="V7797" s="109">
        <v>6</v>
      </c>
      <c r="W7797" s="107"/>
      <c r="X7797" s="113"/>
    </row>
    <row r="7798" spans="1:24" ht="12.95" customHeight="1" x14ac:dyDescent="0.2">
      <c r="A7798" s="115">
        <v>1998</v>
      </c>
      <c r="B7798" s="102" t="s">
        <v>9180</v>
      </c>
      <c r="C7798" s="102" t="s">
        <v>9482</v>
      </c>
      <c r="D7798" s="111" t="s">
        <v>9890</v>
      </c>
      <c r="E7798" s="102" t="s">
        <v>9729</v>
      </c>
      <c r="F7798" s="114" t="s">
        <v>6406</v>
      </c>
      <c r="G7798" s="105">
        <v>15116</v>
      </c>
      <c r="H7798" s="102" t="s">
        <v>32910</v>
      </c>
      <c r="I7798" s="102" t="s">
        <v>11819</v>
      </c>
      <c r="J7798" s="102" t="s">
        <v>10900</v>
      </c>
      <c r="K7798" s="102"/>
      <c r="L7798" s="111" t="s">
        <v>15245</v>
      </c>
      <c r="M7798" s="109">
        <v>3</v>
      </c>
      <c r="N7798" s="112" t="s">
        <v>18685</v>
      </c>
      <c r="O7798" s="102"/>
      <c r="P7798" s="39" t="s">
        <v>9125</v>
      </c>
      <c r="Q7798" s="39" t="s">
        <v>16584</v>
      </c>
      <c r="R7798" s="109"/>
      <c r="S7798" s="102"/>
      <c r="T7798" s="102" t="s">
        <v>21275</v>
      </c>
      <c r="U7798" s="102" t="s">
        <v>30411</v>
      </c>
      <c r="V7798" s="109">
        <v>6</v>
      </c>
      <c r="W7798" s="107"/>
      <c r="X7798" s="113"/>
    </row>
    <row r="7799" spans="1:24" ht="12.95" customHeight="1" x14ac:dyDescent="0.2">
      <c r="A7799" s="115">
        <v>1999</v>
      </c>
      <c r="B7799" s="102" t="s">
        <v>9180</v>
      </c>
      <c r="C7799" s="103" t="s">
        <v>1079</v>
      </c>
      <c r="D7799" s="111" t="s">
        <v>895</v>
      </c>
      <c r="E7799" s="102" t="s">
        <v>1426</v>
      </c>
      <c r="F7799" s="104" t="s">
        <v>14834</v>
      </c>
      <c r="G7799" s="105">
        <v>16472</v>
      </c>
      <c r="H7799" s="102" t="s">
        <v>2625</v>
      </c>
      <c r="I7799" s="102" t="s">
        <v>10191</v>
      </c>
      <c r="J7799" s="102" t="s">
        <v>6252</v>
      </c>
      <c r="K7799" s="102"/>
      <c r="L7799" s="111"/>
      <c r="M7799" s="109">
        <v>2</v>
      </c>
      <c r="N7799" s="108" t="s">
        <v>33018</v>
      </c>
      <c r="O7799" s="102" t="s">
        <v>12252</v>
      </c>
      <c r="P7799" s="39" t="s">
        <v>162</v>
      </c>
      <c r="Q7799" s="39" t="s">
        <v>16753</v>
      </c>
      <c r="R7799" s="109"/>
      <c r="S7799" s="102" t="s">
        <v>8315</v>
      </c>
      <c r="T7799" s="102" t="s">
        <v>20545</v>
      </c>
      <c r="U7799" s="102" t="s">
        <v>30412</v>
      </c>
      <c r="V7799" s="109">
        <v>7.5</v>
      </c>
      <c r="W7799" s="107"/>
      <c r="X7799" s="113"/>
    </row>
    <row r="7800" spans="1:24" ht="12.95" customHeight="1" x14ac:dyDescent="0.2">
      <c r="A7800" s="115">
        <v>1999</v>
      </c>
      <c r="B7800" s="102" t="s">
        <v>9180</v>
      </c>
      <c r="C7800" s="102" t="s">
        <v>1079</v>
      </c>
      <c r="D7800" s="111" t="s">
        <v>7475</v>
      </c>
      <c r="E7800" s="102" t="s">
        <v>1427</v>
      </c>
      <c r="F7800" s="102" t="s">
        <v>14834</v>
      </c>
      <c r="G7800" s="105">
        <v>15662</v>
      </c>
      <c r="H7800" s="102" t="s">
        <v>13336</v>
      </c>
      <c r="I7800" s="102" t="s">
        <v>3805</v>
      </c>
      <c r="J7800" s="102" t="s">
        <v>894</v>
      </c>
      <c r="K7800" s="147"/>
      <c r="L7800" s="111" t="s">
        <v>15244</v>
      </c>
      <c r="M7800" s="109">
        <v>1</v>
      </c>
      <c r="N7800" s="108" t="s">
        <v>32911</v>
      </c>
      <c r="O7800" s="102" t="s">
        <v>19674</v>
      </c>
      <c r="P7800" s="39" t="s">
        <v>15922</v>
      </c>
      <c r="Q7800" s="39" t="s">
        <v>19624</v>
      </c>
      <c r="R7800" s="109"/>
      <c r="S7800" s="102" t="s">
        <v>8315</v>
      </c>
      <c r="T7800" s="102" t="s">
        <v>21275</v>
      </c>
      <c r="U7800" s="102" t="s">
        <v>28908</v>
      </c>
      <c r="V7800" s="109">
        <v>4.5</v>
      </c>
      <c r="W7800" s="107"/>
      <c r="X7800" s="113"/>
    </row>
    <row r="7801" spans="1:24" ht="12.95" customHeight="1" x14ac:dyDescent="0.2">
      <c r="A7801" s="115">
        <v>1999</v>
      </c>
      <c r="B7801" s="102" t="s">
        <v>9180</v>
      </c>
      <c r="C7801" s="164" t="s">
        <v>1080</v>
      </c>
      <c r="D7801" s="111" t="s">
        <v>12081</v>
      </c>
      <c r="E7801" s="102" t="s">
        <v>14628</v>
      </c>
      <c r="F7801" s="114" t="s">
        <v>6406</v>
      </c>
      <c r="G7801" s="105">
        <v>16303</v>
      </c>
      <c r="H7801" s="102" t="s">
        <v>32912</v>
      </c>
      <c r="I7801" s="102" t="s">
        <v>11819</v>
      </c>
      <c r="J7801" s="102" t="s">
        <v>12082</v>
      </c>
      <c r="K7801" s="147"/>
      <c r="L7801" s="111" t="s">
        <v>15247</v>
      </c>
      <c r="M7801" s="109">
        <v>2</v>
      </c>
      <c r="N7801" s="112" t="s">
        <v>15869</v>
      </c>
      <c r="O7801" s="102" t="s">
        <v>10189</v>
      </c>
      <c r="P7801" s="39"/>
      <c r="Q7801" s="39" t="s">
        <v>19625</v>
      </c>
      <c r="R7801" s="109"/>
      <c r="S7801" s="102"/>
      <c r="T7801" s="102" t="s">
        <v>20547</v>
      </c>
      <c r="U7801" s="102" t="s">
        <v>28566</v>
      </c>
      <c r="V7801" s="109">
        <v>4.5</v>
      </c>
      <c r="W7801" s="107"/>
      <c r="X7801" s="113"/>
    </row>
    <row r="7802" spans="1:24" ht="12.95" customHeight="1" x14ac:dyDescent="0.2">
      <c r="A7802" s="115">
        <v>1999</v>
      </c>
      <c r="B7802" s="102" t="s">
        <v>9180</v>
      </c>
      <c r="C7802" s="102" t="s">
        <v>1080</v>
      </c>
      <c r="D7802" s="102" t="s">
        <v>15025</v>
      </c>
      <c r="E7802" s="102" t="s">
        <v>14629</v>
      </c>
      <c r="F7802" s="104" t="s">
        <v>14834</v>
      </c>
      <c r="G7802" s="105">
        <v>15358</v>
      </c>
      <c r="H7802" s="102" t="s">
        <v>32043</v>
      </c>
      <c r="I7802" s="102" t="s">
        <v>10103</v>
      </c>
      <c r="J7802" s="115" t="s">
        <v>12859</v>
      </c>
      <c r="K7802" s="102"/>
      <c r="L7802" s="111"/>
      <c r="M7802" s="109">
        <v>2</v>
      </c>
      <c r="N7802" s="108" t="s">
        <v>33017</v>
      </c>
      <c r="O7802" s="102" t="s">
        <v>683</v>
      </c>
      <c r="P7802" s="39" t="s">
        <v>13555</v>
      </c>
      <c r="Q7802" s="39" t="s">
        <v>20307</v>
      </c>
      <c r="R7802" s="109" t="s">
        <v>7035</v>
      </c>
      <c r="S7802" s="102"/>
      <c r="T7802" s="102" t="s">
        <v>7789</v>
      </c>
      <c r="U7802" s="102" t="s">
        <v>30413</v>
      </c>
      <c r="V7802" s="109">
        <v>5.5</v>
      </c>
      <c r="W7802" s="107"/>
      <c r="X7802" s="113"/>
    </row>
    <row r="7803" spans="1:24" ht="12.95" customHeight="1" x14ac:dyDescent="0.2">
      <c r="A7803" s="115">
        <v>1999</v>
      </c>
      <c r="B7803" s="102" t="s">
        <v>9180</v>
      </c>
      <c r="C7803" s="103" t="s">
        <v>1584</v>
      </c>
      <c r="D7803" s="102" t="s">
        <v>6556</v>
      </c>
      <c r="E7803" s="102" t="s">
        <v>2543</v>
      </c>
      <c r="F7803" s="104" t="s">
        <v>14834</v>
      </c>
      <c r="G7803" s="105">
        <v>15666</v>
      </c>
      <c r="H7803" s="102" t="s">
        <v>5011</v>
      </c>
      <c r="I7803" s="102" t="s">
        <v>7198</v>
      </c>
      <c r="J7803" s="115" t="s">
        <v>6557</v>
      </c>
      <c r="K7803" s="102"/>
      <c r="L7803" s="111"/>
      <c r="M7803" s="109">
        <v>1</v>
      </c>
      <c r="N7803" s="112" t="s">
        <v>12003</v>
      </c>
      <c r="O7803" s="102" t="s">
        <v>5985</v>
      </c>
      <c r="P7803" s="39" t="s">
        <v>162</v>
      </c>
      <c r="Q7803" s="39" t="s">
        <v>19677</v>
      </c>
      <c r="R7803" s="109"/>
      <c r="S7803" s="102"/>
      <c r="T7803" s="102" t="s">
        <v>14962</v>
      </c>
      <c r="U7803" s="102" t="s">
        <v>6559</v>
      </c>
      <c r="V7803" s="109">
        <v>7</v>
      </c>
      <c r="W7803" s="107"/>
      <c r="X7803" s="113"/>
    </row>
    <row r="7804" spans="1:24" ht="12.95" customHeight="1" x14ac:dyDescent="0.2">
      <c r="A7804" s="115">
        <v>1999</v>
      </c>
      <c r="B7804" s="102" t="s">
        <v>9180</v>
      </c>
      <c r="C7804" s="102" t="s">
        <v>1584</v>
      </c>
      <c r="D7804" s="111" t="s">
        <v>2398</v>
      </c>
      <c r="E7804" s="102" t="s">
        <v>2544</v>
      </c>
      <c r="F7804" s="102" t="s">
        <v>14834</v>
      </c>
      <c r="G7804" s="105">
        <v>15162</v>
      </c>
      <c r="H7804" s="102" t="s">
        <v>10103</v>
      </c>
      <c r="I7804" s="102" t="s">
        <v>11819</v>
      </c>
      <c r="J7804" s="102" t="s">
        <v>6558</v>
      </c>
      <c r="K7804" s="147"/>
      <c r="L7804" s="111" t="s">
        <v>15248</v>
      </c>
      <c r="M7804" s="109">
        <v>2</v>
      </c>
      <c r="N7804" s="112" t="s">
        <v>16506</v>
      </c>
      <c r="O7804" s="102" t="s">
        <v>12721</v>
      </c>
      <c r="P7804" s="39" t="s">
        <v>17110</v>
      </c>
      <c r="Q7804" s="39" t="s">
        <v>19626</v>
      </c>
      <c r="R7804" s="109"/>
      <c r="S7804" s="102" t="s">
        <v>8315</v>
      </c>
      <c r="T7804" s="102" t="s">
        <v>7789</v>
      </c>
      <c r="U7804" s="102" t="s">
        <v>30414</v>
      </c>
      <c r="V7804" s="109">
        <v>7.5</v>
      </c>
      <c r="W7804" s="107"/>
      <c r="X7804" s="113"/>
    </row>
    <row r="7805" spans="1:24" ht="12.95" customHeight="1" x14ac:dyDescent="0.2">
      <c r="A7805" s="115">
        <v>2000</v>
      </c>
      <c r="B7805" s="102" t="s">
        <v>9180</v>
      </c>
      <c r="C7805" s="103" t="s">
        <v>2288</v>
      </c>
      <c r="D7805" s="102" t="s">
        <v>7476</v>
      </c>
      <c r="E7805" s="102" t="s">
        <v>6560</v>
      </c>
      <c r="F7805" s="104" t="s">
        <v>14834</v>
      </c>
      <c r="G7805" s="105">
        <v>16246</v>
      </c>
      <c r="H7805" s="102" t="s">
        <v>11819</v>
      </c>
      <c r="I7805" s="102" t="s">
        <v>10103</v>
      </c>
      <c r="J7805" s="102" t="s">
        <v>10805</v>
      </c>
      <c r="K7805" s="102"/>
      <c r="L7805" s="111"/>
      <c r="M7805" s="109">
        <v>2</v>
      </c>
      <c r="N7805" s="112" t="s">
        <v>17464</v>
      </c>
      <c r="O7805" s="102" t="s">
        <v>15846</v>
      </c>
      <c r="P7805" s="39" t="s">
        <v>162</v>
      </c>
      <c r="Q7805" s="39" t="s">
        <v>30415</v>
      </c>
      <c r="R7805" s="109"/>
      <c r="S7805" s="102" t="s">
        <v>11080</v>
      </c>
      <c r="T7805" s="102" t="s">
        <v>7789</v>
      </c>
      <c r="U7805" s="102" t="s">
        <v>30416</v>
      </c>
      <c r="V7805" s="109">
        <v>8.5</v>
      </c>
      <c r="W7805" s="107"/>
      <c r="X7805" s="113"/>
    </row>
    <row r="7806" spans="1:24" ht="12.95" customHeight="1" x14ac:dyDescent="0.2">
      <c r="A7806" s="115">
        <v>2000</v>
      </c>
      <c r="B7806" s="102" t="s">
        <v>9180</v>
      </c>
      <c r="C7806" s="102" t="s">
        <v>2288</v>
      </c>
      <c r="D7806" s="102" t="s">
        <v>37729</v>
      </c>
      <c r="E7806" s="102" t="s">
        <v>6561</v>
      </c>
      <c r="F7806" s="114" t="s">
        <v>6406</v>
      </c>
      <c r="G7806" s="105">
        <v>14489</v>
      </c>
      <c r="H7806" s="102" t="s">
        <v>33019</v>
      </c>
      <c r="I7806" s="102" t="s">
        <v>30798</v>
      </c>
      <c r="J7806" s="102" t="s">
        <v>14098</v>
      </c>
      <c r="K7806" s="102"/>
      <c r="L7806" s="111"/>
      <c r="M7806" s="109">
        <v>2</v>
      </c>
      <c r="N7806" s="112" t="s">
        <v>18121</v>
      </c>
      <c r="O7806" s="102" t="s">
        <v>3620</v>
      </c>
      <c r="P7806" s="39"/>
      <c r="Q7806" s="39" t="s">
        <v>16760</v>
      </c>
      <c r="R7806" s="109"/>
      <c r="S7806" s="102"/>
      <c r="T7806" s="102" t="s">
        <v>7789</v>
      </c>
      <c r="U7806" s="102" t="s">
        <v>30417</v>
      </c>
      <c r="V7806" s="109">
        <v>5</v>
      </c>
      <c r="W7806" s="107"/>
      <c r="X7806" s="113"/>
    </row>
    <row r="7807" spans="1:24" ht="12.95" customHeight="1" x14ac:dyDescent="0.2">
      <c r="A7807" s="115">
        <v>2000</v>
      </c>
      <c r="B7807" s="102" t="s">
        <v>9180</v>
      </c>
      <c r="C7807" s="102" t="s">
        <v>2288</v>
      </c>
      <c r="D7807" s="102" t="s">
        <v>12469</v>
      </c>
      <c r="E7807" s="102" t="s">
        <v>14099</v>
      </c>
      <c r="F7807" s="104" t="s">
        <v>14834</v>
      </c>
      <c r="G7807" s="105">
        <v>16549</v>
      </c>
      <c r="H7807" s="102" t="s">
        <v>11819</v>
      </c>
      <c r="I7807" s="102" t="s">
        <v>10103</v>
      </c>
      <c r="J7807" s="102" t="s">
        <v>10612</v>
      </c>
      <c r="K7807" s="102"/>
      <c r="L7807" s="111"/>
      <c r="M7807" s="109">
        <v>3</v>
      </c>
      <c r="N7807" s="112" t="s">
        <v>18734</v>
      </c>
      <c r="O7807" s="102" t="s">
        <v>16887</v>
      </c>
      <c r="P7807" s="39" t="s">
        <v>13207</v>
      </c>
      <c r="Q7807" s="39" t="s">
        <v>30415</v>
      </c>
      <c r="R7807" s="109"/>
      <c r="S7807" s="102" t="s">
        <v>8315</v>
      </c>
      <c r="T7807" s="102" t="s">
        <v>7789</v>
      </c>
      <c r="U7807" s="102" t="s">
        <v>30418</v>
      </c>
      <c r="V7807" s="109">
        <v>9.5</v>
      </c>
      <c r="W7807" s="107"/>
      <c r="X7807" s="113"/>
    </row>
    <row r="7808" spans="1:24" ht="12.95" customHeight="1" x14ac:dyDescent="0.2">
      <c r="A7808" s="115">
        <v>2000</v>
      </c>
      <c r="B7808" s="102" t="s">
        <v>9180</v>
      </c>
      <c r="C7808" s="103" t="s">
        <v>2289</v>
      </c>
      <c r="D7808" s="102" t="s">
        <v>958</v>
      </c>
      <c r="E7808" s="102" t="s">
        <v>2581</v>
      </c>
      <c r="F7808" s="104" t="s">
        <v>14834</v>
      </c>
      <c r="G7808" s="105">
        <v>16030</v>
      </c>
      <c r="H7808" s="102" t="s">
        <v>15082</v>
      </c>
      <c r="I7808" s="102" t="s">
        <v>2625</v>
      </c>
      <c r="J7808" s="102" t="s">
        <v>13232</v>
      </c>
      <c r="K7808" s="102"/>
      <c r="L7808" s="129"/>
      <c r="M7808" s="109">
        <v>1</v>
      </c>
      <c r="N7808" s="112">
        <v>37</v>
      </c>
      <c r="O7808" s="102"/>
      <c r="P7808" s="39"/>
      <c r="Q7808" s="39" t="s">
        <v>16546</v>
      </c>
      <c r="R7808" s="109"/>
      <c r="S7808" s="102"/>
      <c r="T7808" s="102" t="s">
        <v>20545</v>
      </c>
      <c r="U7808" s="102" t="s">
        <v>30419</v>
      </c>
      <c r="V7808" s="109">
        <v>7</v>
      </c>
      <c r="W7808" s="107"/>
      <c r="X7808" s="113"/>
    </row>
    <row r="7809" spans="1:24" ht="12.95" customHeight="1" x14ac:dyDescent="0.2">
      <c r="A7809" s="115">
        <v>2000</v>
      </c>
      <c r="B7809" s="102" t="s">
        <v>9180</v>
      </c>
      <c r="C7809" s="102" t="s">
        <v>2289</v>
      </c>
      <c r="D7809" s="111" t="s">
        <v>33020</v>
      </c>
      <c r="E7809" s="102" t="s">
        <v>14089</v>
      </c>
      <c r="F7809" s="104" t="s">
        <v>14834</v>
      </c>
      <c r="G7809" s="105">
        <v>14754</v>
      </c>
      <c r="H7809" s="102" t="s">
        <v>11819</v>
      </c>
      <c r="I7809" s="102" t="s">
        <v>13336</v>
      </c>
      <c r="J7809" s="102" t="s">
        <v>5931</v>
      </c>
      <c r="K7809" s="102"/>
      <c r="L7809" s="111" t="s">
        <v>2730</v>
      </c>
      <c r="M7809" s="109">
        <v>1</v>
      </c>
      <c r="N7809" s="112">
        <v>17</v>
      </c>
      <c r="O7809" s="102" t="s">
        <v>16982</v>
      </c>
      <c r="P7809" s="39" t="s">
        <v>9125</v>
      </c>
      <c r="Q7809" s="39" t="s">
        <v>16511</v>
      </c>
      <c r="R7809" s="109"/>
      <c r="S7809" s="102"/>
      <c r="T7809" s="102" t="s">
        <v>28757</v>
      </c>
      <c r="U7809" s="102" t="s">
        <v>1133</v>
      </c>
      <c r="V7809" s="109">
        <v>6</v>
      </c>
      <c r="W7809" s="107"/>
      <c r="X7809" s="113"/>
    </row>
    <row r="7810" spans="1:24" ht="12.95" customHeight="1" x14ac:dyDescent="0.2">
      <c r="A7810" s="115">
        <v>2000</v>
      </c>
      <c r="B7810" s="102" t="s">
        <v>9180</v>
      </c>
      <c r="C7810" s="164" t="s">
        <v>2290</v>
      </c>
      <c r="D7810" s="102" t="s">
        <v>959</v>
      </c>
      <c r="E7810" s="102" t="s">
        <v>14090</v>
      </c>
      <c r="F7810" s="104" t="s">
        <v>14834</v>
      </c>
      <c r="G7810" s="105">
        <v>15357</v>
      </c>
      <c r="H7810" s="102" t="s">
        <v>30996</v>
      </c>
      <c r="I7810" s="102" t="s">
        <v>2625</v>
      </c>
      <c r="J7810" s="102" t="s">
        <v>6860</v>
      </c>
      <c r="K7810" s="102"/>
      <c r="L7810" s="111"/>
      <c r="M7810" s="109">
        <v>1</v>
      </c>
      <c r="N7810" s="108" t="s">
        <v>31995</v>
      </c>
      <c r="O7810" s="102"/>
      <c r="P7810" s="39"/>
      <c r="Q7810" s="39" t="s">
        <v>30420</v>
      </c>
      <c r="R7810" s="109"/>
      <c r="S7810" s="102" t="s">
        <v>11080</v>
      </c>
      <c r="T7810" s="102" t="s">
        <v>20545</v>
      </c>
      <c r="U7810" s="102" t="s">
        <v>30421</v>
      </c>
      <c r="V7810" s="109">
        <v>5.5</v>
      </c>
      <c r="W7810" s="107"/>
      <c r="X7810" s="113"/>
    </row>
    <row r="7811" spans="1:24" ht="12.95" customHeight="1" x14ac:dyDescent="0.2">
      <c r="A7811" s="115">
        <v>2000</v>
      </c>
      <c r="B7811" s="102" t="s">
        <v>9180</v>
      </c>
      <c r="C7811" s="102" t="s">
        <v>2290</v>
      </c>
      <c r="D7811" s="102" t="s">
        <v>9762</v>
      </c>
      <c r="E7811" s="102" t="s">
        <v>14091</v>
      </c>
      <c r="F7811" s="104" t="s">
        <v>14834</v>
      </c>
      <c r="G7811" s="105">
        <v>15407</v>
      </c>
      <c r="H7811" s="102" t="s">
        <v>11819</v>
      </c>
      <c r="I7811" s="102" t="s">
        <v>10103</v>
      </c>
      <c r="J7811" s="102" t="s">
        <v>5198</v>
      </c>
      <c r="K7811" s="102"/>
      <c r="L7811" s="111"/>
      <c r="M7811" s="109">
        <v>2</v>
      </c>
      <c r="N7811" s="108" t="s">
        <v>33017</v>
      </c>
      <c r="O7811" s="102" t="s">
        <v>7911</v>
      </c>
      <c r="P7811" s="39" t="s">
        <v>8076</v>
      </c>
      <c r="Q7811" s="39" t="s">
        <v>30422</v>
      </c>
      <c r="R7811" s="109"/>
      <c r="S7811" s="102" t="s">
        <v>8315</v>
      </c>
      <c r="T7811" s="102" t="s">
        <v>7789</v>
      </c>
      <c r="U7811" s="102" t="s">
        <v>30423</v>
      </c>
      <c r="V7811" s="109">
        <v>7.5</v>
      </c>
      <c r="W7811" s="107"/>
      <c r="X7811" s="113"/>
    </row>
    <row r="7812" spans="1:24" ht="12.95" customHeight="1" x14ac:dyDescent="0.2">
      <c r="A7812" s="115">
        <v>2001</v>
      </c>
      <c r="B7812" s="102" t="s">
        <v>9180</v>
      </c>
      <c r="C7812" s="164" t="s">
        <v>9045</v>
      </c>
      <c r="D7812" s="102" t="s">
        <v>9786</v>
      </c>
      <c r="E7812" s="102" t="s">
        <v>12962</v>
      </c>
      <c r="F7812" s="104" t="s">
        <v>14834</v>
      </c>
      <c r="G7812" s="105">
        <v>15164</v>
      </c>
      <c r="H7812" s="102" t="s">
        <v>10103</v>
      </c>
      <c r="I7812" s="102" t="s">
        <v>4890</v>
      </c>
      <c r="J7812" s="102" t="s">
        <v>7673</v>
      </c>
      <c r="K7812" s="102"/>
      <c r="L7812" s="111"/>
      <c r="M7812" s="109">
        <v>3</v>
      </c>
      <c r="N7812" s="112" t="s">
        <v>18735</v>
      </c>
      <c r="O7812" s="102" t="s">
        <v>65</v>
      </c>
      <c r="P7812" s="39" t="s">
        <v>162</v>
      </c>
      <c r="Q7812" s="39" t="s">
        <v>19101</v>
      </c>
      <c r="R7812" s="109"/>
      <c r="S7812" s="102"/>
      <c r="T7812" s="102" t="s">
        <v>7789</v>
      </c>
      <c r="U7812" s="102" t="s">
        <v>30424</v>
      </c>
      <c r="V7812" s="109">
        <v>5.5</v>
      </c>
      <c r="W7812" s="107"/>
      <c r="X7812" s="113"/>
    </row>
    <row r="7813" spans="1:24" ht="12.95" customHeight="1" x14ac:dyDescent="0.2">
      <c r="A7813" s="115">
        <v>2001</v>
      </c>
      <c r="B7813" s="102" t="s">
        <v>9180</v>
      </c>
      <c r="C7813" s="102" t="s">
        <v>9045</v>
      </c>
      <c r="D7813" s="102" t="s">
        <v>10990</v>
      </c>
      <c r="E7813" s="102" t="s">
        <v>1161</v>
      </c>
      <c r="F7813" s="104" t="s">
        <v>14834</v>
      </c>
      <c r="G7813" s="105">
        <v>15666</v>
      </c>
      <c r="H7813" s="102" t="s">
        <v>3805</v>
      </c>
      <c r="I7813" s="102" t="s">
        <v>13336</v>
      </c>
      <c r="J7813" s="102" t="s">
        <v>894</v>
      </c>
      <c r="K7813" s="102"/>
      <c r="L7813" s="111"/>
      <c r="M7813" s="109">
        <v>1</v>
      </c>
      <c r="N7813" s="108" t="s">
        <v>33021</v>
      </c>
      <c r="O7813" s="102" t="s">
        <v>15906</v>
      </c>
      <c r="P7813" s="39" t="s">
        <v>15889</v>
      </c>
      <c r="Q7813" s="39" t="s">
        <v>20321</v>
      </c>
      <c r="R7813" s="109"/>
      <c r="S7813" s="102"/>
      <c r="T7813" s="102" t="s">
        <v>21275</v>
      </c>
      <c r="U7813" s="102" t="s">
        <v>28418</v>
      </c>
      <c r="V7813" s="109">
        <v>4.5</v>
      </c>
      <c r="W7813" s="107"/>
      <c r="X7813" s="113"/>
    </row>
    <row r="7814" spans="1:24" ht="12.95" customHeight="1" x14ac:dyDescent="0.2">
      <c r="A7814" s="104">
        <v>2001</v>
      </c>
      <c r="B7814" s="104" t="s">
        <v>9180</v>
      </c>
      <c r="C7814" s="213" t="s">
        <v>12718</v>
      </c>
      <c r="D7814" s="111" t="s">
        <v>9620</v>
      </c>
      <c r="E7814" s="104" t="s">
        <v>8537</v>
      </c>
      <c r="F7814" s="104" t="s">
        <v>14834</v>
      </c>
      <c r="G7814" s="105">
        <v>16323</v>
      </c>
      <c r="H7814" s="102" t="s">
        <v>10191</v>
      </c>
      <c r="I7814" s="102" t="s">
        <v>11819</v>
      </c>
      <c r="J7814" s="102" t="s">
        <v>1180</v>
      </c>
      <c r="K7814" s="147"/>
      <c r="L7814" s="111" t="s">
        <v>15249</v>
      </c>
      <c r="M7814" s="109">
        <v>0.5</v>
      </c>
      <c r="N7814" s="108">
        <v>46</v>
      </c>
      <c r="O7814" s="102" t="s">
        <v>325</v>
      </c>
      <c r="P7814" s="39" t="s">
        <v>9125</v>
      </c>
      <c r="Q7814" s="39" t="s">
        <v>17191</v>
      </c>
      <c r="R7814" s="109"/>
      <c r="S7814" s="102"/>
      <c r="T7814" s="102" t="s">
        <v>20547</v>
      </c>
      <c r="U7814" s="102" t="s">
        <v>13553</v>
      </c>
      <c r="V7814" s="109">
        <v>5.5</v>
      </c>
      <c r="W7814" s="107"/>
      <c r="X7814" s="113"/>
    </row>
    <row r="7815" spans="1:24" ht="12.95" customHeight="1" x14ac:dyDescent="0.2">
      <c r="A7815" s="115">
        <v>2001</v>
      </c>
      <c r="B7815" s="102" t="s">
        <v>9180</v>
      </c>
      <c r="C7815" s="102" t="s">
        <v>12718</v>
      </c>
      <c r="D7815" s="111" t="s">
        <v>960</v>
      </c>
      <c r="E7815" s="102" t="s">
        <v>12696</v>
      </c>
      <c r="F7815" s="102" t="s">
        <v>14834</v>
      </c>
      <c r="G7815" s="105">
        <v>16328</v>
      </c>
      <c r="H7815" s="102" t="s">
        <v>30894</v>
      </c>
      <c r="I7815" s="102" t="s">
        <v>11819</v>
      </c>
      <c r="J7815" s="102" t="s">
        <v>5886</v>
      </c>
      <c r="K7815" s="102"/>
      <c r="L7815" s="111" t="s">
        <v>15250</v>
      </c>
      <c r="M7815" s="109">
        <v>1</v>
      </c>
      <c r="N7815" s="108" t="s">
        <v>32913</v>
      </c>
      <c r="O7815" s="102" t="s">
        <v>15959</v>
      </c>
      <c r="P7815" s="39"/>
      <c r="Q7815" s="39" t="s">
        <v>19531</v>
      </c>
      <c r="R7815" s="109"/>
      <c r="S7815" s="102"/>
      <c r="T7815" s="102" t="s">
        <v>20547</v>
      </c>
      <c r="U7815" s="102" t="s">
        <v>28567</v>
      </c>
      <c r="V7815" s="109">
        <v>7.5</v>
      </c>
      <c r="W7815" s="107"/>
      <c r="X7815" s="113"/>
    </row>
    <row r="7816" spans="1:24" ht="12.95" customHeight="1" x14ac:dyDescent="0.2">
      <c r="A7816" s="115">
        <v>2001</v>
      </c>
      <c r="B7816" s="102" t="s">
        <v>9180</v>
      </c>
      <c r="C7816" s="102" t="s">
        <v>12718</v>
      </c>
      <c r="D7816" s="102" t="s">
        <v>9618</v>
      </c>
      <c r="E7816" s="102" t="s">
        <v>12697</v>
      </c>
      <c r="F7816" s="104" t="s">
        <v>14834</v>
      </c>
      <c r="G7816" s="105">
        <v>16334</v>
      </c>
      <c r="H7816" s="102" t="s">
        <v>10191</v>
      </c>
      <c r="I7816" s="102" t="s">
        <v>11819</v>
      </c>
      <c r="J7816" s="102" t="s">
        <v>9619</v>
      </c>
      <c r="K7816" s="102"/>
      <c r="L7816" s="111"/>
      <c r="M7816" s="109">
        <v>1</v>
      </c>
      <c r="N7816" s="108" t="s">
        <v>33022</v>
      </c>
      <c r="O7816" s="102" t="s">
        <v>16545</v>
      </c>
      <c r="P7816" s="39"/>
      <c r="Q7816" s="39"/>
      <c r="R7816" s="109"/>
      <c r="S7816" s="102"/>
      <c r="T7816" s="102" t="s">
        <v>20547</v>
      </c>
      <c r="U7816" s="102" t="s">
        <v>30425</v>
      </c>
      <c r="V7816" s="109">
        <v>4.5</v>
      </c>
      <c r="W7816" s="107"/>
      <c r="X7816" s="113"/>
    </row>
    <row r="7817" spans="1:24" ht="12.95" customHeight="1" x14ac:dyDescent="0.2">
      <c r="A7817" s="115">
        <v>2002</v>
      </c>
      <c r="B7817" s="102" t="s">
        <v>9180</v>
      </c>
      <c r="C7817" s="164" t="s">
        <v>12719</v>
      </c>
      <c r="D7817" s="102" t="s">
        <v>6849</v>
      </c>
      <c r="E7817" s="102" t="s">
        <v>5735</v>
      </c>
      <c r="F7817" s="104" t="s">
        <v>14834</v>
      </c>
      <c r="G7817" s="105">
        <v>15601</v>
      </c>
      <c r="H7817" s="102" t="s">
        <v>11819</v>
      </c>
      <c r="I7817" s="102" t="s">
        <v>10103</v>
      </c>
      <c r="J7817" s="102" t="s">
        <v>6848</v>
      </c>
      <c r="K7817" s="102"/>
      <c r="L7817" s="111"/>
      <c r="M7817" s="109">
        <v>0.5</v>
      </c>
      <c r="N7817" s="108">
        <v>15</v>
      </c>
      <c r="O7817" s="102"/>
      <c r="P7817" s="39"/>
      <c r="Q7817" s="39" t="s">
        <v>3325</v>
      </c>
      <c r="R7817" s="109" t="s">
        <v>7035</v>
      </c>
      <c r="S7817" s="102"/>
      <c r="T7817" s="102" t="s">
        <v>7789</v>
      </c>
      <c r="U7817" s="102" t="s">
        <v>30426</v>
      </c>
      <c r="V7817" s="109">
        <v>4.5</v>
      </c>
      <c r="W7817" s="107"/>
      <c r="X7817" s="113"/>
    </row>
    <row r="7818" spans="1:24" ht="12.95" customHeight="1" x14ac:dyDescent="0.2">
      <c r="A7818" s="115">
        <v>2002</v>
      </c>
      <c r="B7818" s="102" t="s">
        <v>9180</v>
      </c>
      <c r="C7818" s="102" t="s">
        <v>12719</v>
      </c>
      <c r="D7818" s="102" t="s">
        <v>6011</v>
      </c>
      <c r="E7818" s="102" t="s">
        <v>5736</v>
      </c>
      <c r="F7818" s="114" t="s">
        <v>6406</v>
      </c>
      <c r="G7818" s="105">
        <v>16233</v>
      </c>
      <c r="H7818" s="102" t="s">
        <v>11819</v>
      </c>
      <c r="I7818" s="102" t="s">
        <v>13336</v>
      </c>
      <c r="J7818" s="102" t="s">
        <v>14881</v>
      </c>
      <c r="K7818" s="102"/>
      <c r="L7818" s="111"/>
      <c r="M7818" s="109">
        <v>0.5</v>
      </c>
      <c r="N7818" s="108" t="s">
        <v>14882</v>
      </c>
      <c r="O7818" s="102" t="s">
        <v>12721</v>
      </c>
      <c r="P7818" s="39"/>
      <c r="Q7818" s="39" t="s">
        <v>17734</v>
      </c>
      <c r="R7818" s="109"/>
      <c r="S7818" s="102"/>
      <c r="T7818" s="102" t="s">
        <v>20547</v>
      </c>
      <c r="U7818" s="102" t="s">
        <v>30427</v>
      </c>
      <c r="V7818" s="109">
        <v>3.5</v>
      </c>
      <c r="W7818" s="107"/>
      <c r="X7818" s="113"/>
    </row>
    <row r="7819" spans="1:24" ht="12.95" customHeight="1" x14ac:dyDescent="0.2">
      <c r="A7819" s="115">
        <v>2002</v>
      </c>
      <c r="B7819" s="102" t="s">
        <v>9180</v>
      </c>
      <c r="C7819" s="102" t="s">
        <v>12719</v>
      </c>
      <c r="D7819" s="102" t="s">
        <v>14883</v>
      </c>
      <c r="E7819" s="102" t="s">
        <v>5737</v>
      </c>
      <c r="F7819" s="114" t="s">
        <v>6406</v>
      </c>
      <c r="G7819" s="105">
        <v>16271</v>
      </c>
      <c r="H7819" s="102" t="s">
        <v>11819</v>
      </c>
      <c r="I7819" s="102" t="s">
        <v>10191</v>
      </c>
      <c r="J7819" s="102" t="s">
        <v>30428</v>
      </c>
      <c r="K7819" s="102"/>
      <c r="L7819" s="111"/>
      <c r="M7819" s="109">
        <v>1.25</v>
      </c>
      <c r="N7819" s="108" t="s">
        <v>33023</v>
      </c>
      <c r="O7819" s="102" t="s">
        <v>14682</v>
      </c>
      <c r="P7819" s="39" t="s">
        <v>9125</v>
      </c>
      <c r="Q7819" s="39" t="s">
        <v>16565</v>
      </c>
      <c r="R7819" s="109"/>
      <c r="S7819" s="102" t="s">
        <v>9435</v>
      </c>
      <c r="T7819" s="102" t="s">
        <v>20547</v>
      </c>
      <c r="U7819" s="102"/>
      <c r="V7819" s="109">
        <v>5.5</v>
      </c>
      <c r="W7819" s="107"/>
      <c r="X7819" s="113"/>
    </row>
    <row r="7820" spans="1:24" ht="12.95" customHeight="1" x14ac:dyDescent="0.2">
      <c r="A7820" s="115">
        <v>2002</v>
      </c>
      <c r="B7820" s="102" t="s">
        <v>9180</v>
      </c>
      <c r="C7820" s="164" t="s">
        <v>6969</v>
      </c>
      <c r="D7820" s="102" t="s">
        <v>7936</v>
      </c>
      <c r="E7820" s="102" t="s">
        <v>5738</v>
      </c>
      <c r="F7820" s="104" t="s">
        <v>14834</v>
      </c>
      <c r="G7820" s="105">
        <v>15685</v>
      </c>
      <c r="H7820" s="102" t="s">
        <v>637</v>
      </c>
      <c r="I7820" s="102" t="s">
        <v>11819</v>
      </c>
      <c r="J7820" s="102" t="s">
        <v>4989</v>
      </c>
      <c r="K7820" s="102"/>
      <c r="L7820" s="111"/>
      <c r="M7820" s="109">
        <v>2</v>
      </c>
      <c r="N7820" s="112" t="s">
        <v>18353</v>
      </c>
      <c r="O7820" s="102" t="s">
        <v>18166</v>
      </c>
      <c r="P7820" s="39" t="s">
        <v>162</v>
      </c>
      <c r="Q7820" s="39" t="s">
        <v>16751</v>
      </c>
      <c r="R7820" s="109"/>
      <c r="S7820" s="102" t="s">
        <v>9435</v>
      </c>
      <c r="T7820" s="102" t="s">
        <v>14962</v>
      </c>
      <c r="U7820" s="102" t="s">
        <v>30429</v>
      </c>
      <c r="V7820" s="109">
        <v>6.5</v>
      </c>
      <c r="W7820" s="107"/>
      <c r="X7820" s="113"/>
    </row>
    <row r="7821" spans="1:24" ht="12.95" customHeight="1" x14ac:dyDescent="0.2">
      <c r="A7821" s="115">
        <v>2002</v>
      </c>
      <c r="B7821" s="102" t="s">
        <v>9180</v>
      </c>
      <c r="C7821" s="102" t="s">
        <v>6969</v>
      </c>
      <c r="D7821" s="102" t="s">
        <v>8505</v>
      </c>
      <c r="E7821" s="102" t="s">
        <v>5739</v>
      </c>
      <c r="F7821" s="104" t="s">
        <v>14834</v>
      </c>
      <c r="G7821" s="105">
        <v>15837</v>
      </c>
      <c r="H7821" s="102" t="s">
        <v>3805</v>
      </c>
      <c r="I7821" s="102" t="s">
        <v>33024</v>
      </c>
      <c r="J7821" s="102" t="s">
        <v>8506</v>
      </c>
      <c r="K7821" s="102"/>
      <c r="L7821" s="111"/>
      <c r="M7821" s="109">
        <v>2</v>
      </c>
      <c r="N7821" s="108" t="s">
        <v>33025</v>
      </c>
      <c r="O7821" s="102" t="s">
        <v>16828</v>
      </c>
      <c r="P7821" s="39" t="s">
        <v>162</v>
      </c>
      <c r="Q7821" s="39" t="s">
        <v>17742</v>
      </c>
      <c r="R7821" s="109"/>
      <c r="S7821" s="102"/>
      <c r="T7821" s="102" t="s">
        <v>14962</v>
      </c>
      <c r="U7821" s="102" t="s">
        <v>30430</v>
      </c>
      <c r="V7821" s="109">
        <v>10.5</v>
      </c>
      <c r="W7821" s="107"/>
      <c r="X7821" s="113"/>
    </row>
    <row r="7822" spans="1:24" ht="12.95" customHeight="1" x14ac:dyDescent="0.2">
      <c r="A7822" s="115">
        <v>2003</v>
      </c>
      <c r="B7822" s="102" t="s">
        <v>9180</v>
      </c>
      <c r="C7822" s="164" t="s">
        <v>791</v>
      </c>
      <c r="D7822" s="102" t="s">
        <v>9763</v>
      </c>
      <c r="E7822" s="102" t="s">
        <v>5247</v>
      </c>
      <c r="F7822" s="104" t="s">
        <v>14834</v>
      </c>
      <c r="G7822" s="105">
        <v>15189</v>
      </c>
      <c r="H7822" s="102" t="s">
        <v>10103</v>
      </c>
      <c r="I7822" s="102" t="s">
        <v>31141</v>
      </c>
      <c r="J7822" s="102" t="s">
        <v>9764</v>
      </c>
      <c r="K7822" s="102"/>
      <c r="L7822" s="111"/>
      <c r="M7822" s="109">
        <v>0.5</v>
      </c>
      <c r="N7822" s="108">
        <v>43</v>
      </c>
      <c r="O7822" s="102" t="s">
        <v>3620</v>
      </c>
      <c r="P7822" s="39" t="s">
        <v>3620</v>
      </c>
      <c r="Q7822" s="39" t="s">
        <v>16646</v>
      </c>
      <c r="R7822" s="109"/>
      <c r="S7822" s="102"/>
      <c r="T7822" s="102" t="s">
        <v>7789</v>
      </c>
      <c r="U7822" s="102" t="s">
        <v>2475</v>
      </c>
      <c r="V7822" s="109">
        <v>5.5</v>
      </c>
      <c r="W7822" s="107"/>
      <c r="X7822" s="113"/>
    </row>
    <row r="7823" spans="1:24" ht="12.95" customHeight="1" x14ac:dyDescent="0.2">
      <c r="A7823" s="115">
        <v>2003</v>
      </c>
      <c r="B7823" s="102" t="s">
        <v>9180</v>
      </c>
      <c r="C7823" s="102" t="s">
        <v>791</v>
      </c>
      <c r="D7823" s="102" t="s">
        <v>5553</v>
      </c>
      <c r="E7823" s="102" t="s">
        <v>5248</v>
      </c>
      <c r="F7823" s="102" t="s">
        <v>14834</v>
      </c>
      <c r="G7823" s="105">
        <v>15675</v>
      </c>
      <c r="H7823" s="102" t="s">
        <v>11819</v>
      </c>
      <c r="I7823" s="102" t="s">
        <v>10103</v>
      </c>
      <c r="J7823" s="102" t="s">
        <v>1004</v>
      </c>
      <c r="K7823" s="102"/>
      <c r="L7823" s="111"/>
      <c r="M7823" s="109">
        <v>3</v>
      </c>
      <c r="N7823" s="112" t="s">
        <v>18736</v>
      </c>
      <c r="O7823" s="102" t="s">
        <v>15976</v>
      </c>
      <c r="P7823" s="39"/>
      <c r="Q7823" s="39" t="s">
        <v>15945</v>
      </c>
      <c r="R7823" s="109"/>
      <c r="S7823" s="102" t="s">
        <v>8315</v>
      </c>
      <c r="T7823" s="102" t="s">
        <v>7789</v>
      </c>
      <c r="U7823" s="102" t="s">
        <v>18737</v>
      </c>
      <c r="V7823" s="109">
        <v>6.5</v>
      </c>
      <c r="W7823" s="107"/>
      <c r="X7823" s="113"/>
    </row>
    <row r="7824" spans="1:24" ht="12.95" customHeight="1" x14ac:dyDescent="0.2">
      <c r="A7824" s="104">
        <v>2003</v>
      </c>
      <c r="B7824" s="104" t="s">
        <v>9180</v>
      </c>
      <c r="C7824" s="104" t="s">
        <v>791</v>
      </c>
      <c r="D7824" s="111" t="s">
        <v>5554</v>
      </c>
      <c r="E7824" s="102" t="s">
        <v>5249</v>
      </c>
      <c r="F7824" s="104" t="s">
        <v>14834</v>
      </c>
      <c r="G7824" s="105">
        <v>16486</v>
      </c>
      <c r="H7824" s="102" t="s">
        <v>11819</v>
      </c>
      <c r="I7824" s="102" t="s">
        <v>10103</v>
      </c>
      <c r="J7824" s="102" t="s">
        <v>13931</v>
      </c>
      <c r="K7824" s="102"/>
      <c r="L7824" s="111" t="s">
        <v>15251</v>
      </c>
      <c r="M7824" s="109">
        <v>0.5</v>
      </c>
      <c r="N7824" s="108">
        <v>46</v>
      </c>
      <c r="O7824" s="102" t="s">
        <v>17392</v>
      </c>
      <c r="P7824" s="39"/>
      <c r="Q7824" s="39" t="s">
        <v>17596</v>
      </c>
      <c r="R7824" s="109"/>
      <c r="S7824" s="102" t="s">
        <v>9435</v>
      </c>
      <c r="T7824" s="102" t="s">
        <v>20546</v>
      </c>
      <c r="U7824" s="102" t="s">
        <v>30431</v>
      </c>
      <c r="V7824" s="109">
        <v>5.5</v>
      </c>
      <c r="W7824" s="107"/>
      <c r="X7824" s="113"/>
    </row>
    <row r="7825" spans="1:24" ht="12.95" customHeight="1" x14ac:dyDescent="0.2">
      <c r="A7825" s="104">
        <v>2003</v>
      </c>
      <c r="B7825" s="104" t="s">
        <v>9180</v>
      </c>
      <c r="C7825" s="213" t="s">
        <v>792</v>
      </c>
      <c r="D7825" s="111" t="s">
        <v>11518</v>
      </c>
      <c r="E7825" s="102" t="s">
        <v>3104</v>
      </c>
      <c r="F7825" s="104" t="s">
        <v>14834</v>
      </c>
      <c r="G7825" s="105">
        <v>16049</v>
      </c>
      <c r="H7825" s="102" t="s">
        <v>2625</v>
      </c>
      <c r="I7825" s="102" t="s">
        <v>15082</v>
      </c>
      <c r="J7825" s="102" t="s">
        <v>11295</v>
      </c>
      <c r="K7825" s="102"/>
      <c r="L7825" s="111" t="s">
        <v>15252</v>
      </c>
      <c r="M7825" s="109">
        <v>1</v>
      </c>
      <c r="N7825" s="108" t="s">
        <v>30966</v>
      </c>
      <c r="O7825" s="102"/>
      <c r="P7825" s="39" t="s">
        <v>162</v>
      </c>
      <c r="Q7825" s="39" t="s">
        <v>16757</v>
      </c>
      <c r="R7825" s="109"/>
      <c r="S7825" s="102"/>
      <c r="T7825" s="102" t="s">
        <v>20545</v>
      </c>
      <c r="U7825" s="102" t="s">
        <v>28565</v>
      </c>
      <c r="V7825" s="109">
        <v>6.5</v>
      </c>
      <c r="W7825" s="107"/>
      <c r="X7825" s="113"/>
    </row>
    <row r="7826" spans="1:24" ht="12.95" customHeight="1" x14ac:dyDescent="0.2">
      <c r="A7826" s="115">
        <v>2003</v>
      </c>
      <c r="B7826" s="102" t="s">
        <v>9180</v>
      </c>
      <c r="C7826" s="102" t="s">
        <v>792</v>
      </c>
      <c r="D7826" s="102" t="s">
        <v>2128</v>
      </c>
      <c r="E7826" s="102" t="s">
        <v>3105</v>
      </c>
      <c r="F7826" s="102" t="s">
        <v>14834</v>
      </c>
      <c r="G7826" s="105">
        <v>16027</v>
      </c>
      <c r="H7826" s="102" t="s">
        <v>10103</v>
      </c>
      <c r="I7826" s="102" t="s">
        <v>4890</v>
      </c>
      <c r="J7826" s="102" t="s">
        <v>9973</v>
      </c>
      <c r="K7826" s="102"/>
      <c r="L7826" s="111"/>
      <c r="M7826" s="109">
        <v>0.75</v>
      </c>
      <c r="N7826" s="108" t="s">
        <v>32238</v>
      </c>
      <c r="O7826" s="102"/>
      <c r="P7826" s="39"/>
      <c r="Q7826" s="39" t="s">
        <v>16835</v>
      </c>
      <c r="R7826" s="109" t="s">
        <v>7035</v>
      </c>
      <c r="S7826" s="102"/>
      <c r="T7826" s="102" t="s">
        <v>7789</v>
      </c>
      <c r="U7826" s="102" t="s">
        <v>30432</v>
      </c>
      <c r="V7826" s="109">
        <v>7.5</v>
      </c>
      <c r="W7826" s="107"/>
      <c r="X7826" s="113"/>
    </row>
    <row r="7827" spans="1:24" ht="12.95" customHeight="1" x14ac:dyDescent="0.2">
      <c r="A7827" s="115">
        <v>2003</v>
      </c>
      <c r="B7827" s="102" t="s">
        <v>9180</v>
      </c>
      <c r="C7827" s="102" t="s">
        <v>792</v>
      </c>
      <c r="D7827" s="102" t="s">
        <v>13380</v>
      </c>
      <c r="E7827" s="102" t="s">
        <v>4459</v>
      </c>
      <c r="F7827" s="102" t="s">
        <v>14834</v>
      </c>
      <c r="G7827" s="105">
        <v>15077</v>
      </c>
      <c r="H7827" s="102" t="s">
        <v>31843</v>
      </c>
      <c r="I7827" s="102" t="s">
        <v>7198</v>
      </c>
      <c r="J7827" s="102" t="s">
        <v>5534</v>
      </c>
      <c r="K7827" s="102"/>
      <c r="L7827" s="111"/>
      <c r="M7827" s="109">
        <v>1</v>
      </c>
      <c r="N7827" s="108" t="s">
        <v>30962</v>
      </c>
      <c r="O7827" s="102" t="s">
        <v>12721</v>
      </c>
      <c r="P7827" s="39" t="s">
        <v>162</v>
      </c>
      <c r="Q7827" s="39" t="s">
        <v>16157</v>
      </c>
      <c r="R7827" s="109"/>
      <c r="S7827" s="102"/>
      <c r="T7827" s="102" t="s">
        <v>20542</v>
      </c>
      <c r="U7827" s="102" t="s">
        <v>16549</v>
      </c>
      <c r="V7827" s="109">
        <v>7</v>
      </c>
      <c r="W7827" s="107"/>
      <c r="X7827" s="113"/>
    </row>
    <row r="7828" spans="1:24" ht="12.95" customHeight="1" x14ac:dyDescent="0.2">
      <c r="A7828" s="115">
        <v>2004</v>
      </c>
      <c r="B7828" s="102" t="s">
        <v>9180</v>
      </c>
      <c r="C7828" s="164" t="s">
        <v>793</v>
      </c>
      <c r="D7828" s="102" t="s">
        <v>961</v>
      </c>
      <c r="E7828" s="102" t="s">
        <v>4460</v>
      </c>
      <c r="F7828" s="102" t="s">
        <v>14834</v>
      </c>
      <c r="G7828" s="105">
        <v>15332</v>
      </c>
      <c r="H7828" s="102" t="s">
        <v>33014</v>
      </c>
      <c r="I7828" s="102" t="s">
        <v>2625</v>
      </c>
      <c r="J7828" s="102" t="s">
        <v>999</v>
      </c>
      <c r="K7828" s="102"/>
      <c r="L7828" s="111"/>
      <c r="M7828" s="109">
        <v>1</v>
      </c>
      <c r="N7828" s="108" t="s">
        <v>33026</v>
      </c>
      <c r="O7828" s="102" t="s">
        <v>29669</v>
      </c>
      <c r="P7828" s="39" t="s">
        <v>9125</v>
      </c>
      <c r="Q7828" s="39" t="s">
        <v>19747</v>
      </c>
      <c r="R7828" s="109"/>
      <c r="S7828" s="102"/>
      <c r="T7828" s="102" t="s">
        <v>20545</v>
      </c>
      <c r="U7828" s="102" t="s">
        <v>30433</v>
      </c>
      <c r="V7828" s="109">
        <v>7.5</v>
      </c>
      <c r="W7828" s="107"/>
      <c r="X7828" s="113"/>
    </row>
    <row r="7829" spans="1:24" ht="12.95" customHeight="1" x14ac:dyDescent="0.2">
      <c r="A7829" s="104">
        <v>2004</v>
      </c>
      <c r="B7829" s="104" t="s">
        <v>9180</v>
      </c>
      <c r="C7829" s="104" t="s">
        <v>793</v>
      </c>
      <c r="D7829" s="111" t="s">
        <v>13136</v>
      </c>
      <c r="E7829" s="104" t="s">
        <v>4461</v>
      </c>
      <c r="F7829" s="104" t="s">
        <v>14834</v>
      </c>
      <c r="G7829" s="105">
        <v>14494</v>
      </c>
      <c r="H7829" s="102" t="s">
        <v>30796</v>
      </c>
      <c r="I7829" s="234" t="s">
        <v>31850</v>
      </c>
      <c r="J7829" s="102" t="s">
        <v>10929</v>
      </c>
      <c r="K7829" s="102"/>
      <c r="L7829" s="111" t="s">
        <v>15253</v>
      </c>
      <c r="M7829" s="109">
        <v>0.75</v>
      </c>
      <c r="N7829" s="108">
        <v>42</v>
      </c>
      <c r="O7829" s="102" t="s">
        <v>9125</v>
      </c>
      <c r="P7829" s="39"/>
      <c r="Q7829" s="39" t="s">
        <v>15945</v>
      </c>
      <c r="R7829" s="109"/>
      <c r="S7829" s="102"/>
      <c r="T7829" s="102" t="s">
        <v>20541</v>
      </c>
      <c r="U7829" s="102" t="s">
        <v>10930</v>
      </c>
      <c r="V7829" s="109">
        <v>6.5</v>
      </c>
      <c r="W7829" s="107"/>
      <c r="X7829" s="113"/>
    </row>
    <row r="7830" spans="1:24" ht="12.95" customHeight="1" x14ac:dyDescent="0.2">
      <c r="A7830" s="115">
        <v>2004</v>
      </c>
      <c r="B7830" s="102" t="s">
        <v>9180</v>
      </c>
      <c r="C7830" s="102" t="s">
        <v>793</v>
      </c>
      <c r="D7830" s="102" t="s">
        <v>5687</v>
      </c>
      <c r="E7830" s="102" t="s">
        <v>4462</v>
      </c>
      <c r="F7830" s="102" t="s">
        <v>14834</v>
      </c>
      <c r="G7830" s="105">
        <v>15788</v>
      </c>
      <c r="H7830" s="102" t="s">
        <v>10191</v>
      </c>
      <c r="I7830" s="102" t="s">
        <v>11819</v>
      </c>
      <c r="J7830" s="102" t="s">
        <v>5643</v>
      </c>
      <c r="K7830" s="102"/>
      <c r="L7830" s="111"/>
      <c r="M7830" s="109">
        <v>4</v>
      </c>
      <c r="N7830" s="112" t="s">
        <v>15838</v>
      </c>
      <c r="O7830" s="102" t="s">
        <v>30434</v>
      </c>
      <c r="P7830" s="39" t="s">
        <v>13555</v>
      </c>
      <c r="Q7830" s="39" t="s">
        <v>20317</v>
      </c>
      <c r="R7830" s="109"/>
      <c r="S7830" s="102" t="s">
        <v>9435</v>
      </c>
      <c r="T7830" s="102" t="s">
        <v>14962</v>
      </c>
      <c r="U7830" s="102" t="s">
        <v>30435</v>
      </c>
      <c r="V7830" s="109">
        <v>13</v>
      </c>
      <c r="W7830" s="107"/>
      <c r="X7830" s="113"/>
    </row>
    <row r="7831" spans="1:24" ht="12.95" customHeight="1" x14ac:dyDescent="0.2">
      <c r="A7831" s="104">
        <v>2004</v>
      </c>
      <c r="B7831" s="104" t="s">
        <v>9180</v>
      </c>
      <c r="C7831" s="213" t="s">
        <v>794</v>
      </c>
      <c r="D7831" s="111" t="s">
        <v>5031</v>
      </c>
      <c r="E7831" s="104" t="s">
        <v>4463</v>
      </c>
      <c r="F7831" s="104" t="s">
        <v>14834</v>
      </c>
      <c r="G7831" s="105">
        <v>16584</v>
      </c>
      <c r="H7831" s="102" t="s">
        <v>2625</v>
      </c>
      <c r="I7831" s="102" t="s">
        <v>10191</v>
      </c>
      <c r="J7831" s="102" t="s">
        <v>2397</v>
      </c>
      <c r="K7831" s="104"/>
      <c r="L7831" s="111" t="s">
        <v>15254</v>
      </c>
      <c r="M7831" s="109">
        <v>0.5</v>
      </c>
      <c r="N7831" s="108">
        <v>37</v>
      </c>
      <c r="O7831" s="102"/>
      <c r="P7831" s="39"/>
      <c r="Q7831" s="39" t="s">
        <v>16157</v>
      </c>
      <c r="R7831" s="109"/>
      <c r="S7831" s="102"/>
      <c r="T7831" s="102" t="s">
        <v>20545</v>
      </c>
      <c r="U7831" s="102" t="s">
        <v>6868</v>
      </c>
      <c r="V7831" s="109">
        <v>6.5</v>
      </c>
      <c r="W7831" s="107"/>
      <c r="X7831" s="113"/>
    </row>
    <row r="7832" spans="1:24" ht="12.95" customHeight="1" x14ac:dyDescent="0.2">
      <c r="A7832" s="104">
        <v>2004</v>
      </c>
      <c r="B7832" s="104" t="s">
        <v>9180</v>
      </c>
      <c r="C7832" s="104" t="s">
        <v>794</v>
      </c>
      <c r="D7832" s="111" t="s">
        <v>2278</v>
      </c>
      <c r="E7832" s="104" t="s">
        <v>4464</v>
      </c>
      <c r="F7832" s="104" t="s">
        <v>14834</v>
      </c>
      <c r="G7832" s="105">
        <v>14744</v>
      </c>
      <c r="H7832" s="102" t="s">
        <v>5011</v>
      </c>
      <c r="I7832" s="102" t="s">
        <v>11819</v>
      </c>
      <c r="J7832" s="102" t="s">
        <v>13930</v>
      </c>
      <c r="K7832" s="104"/>
      <c r="L7832" s="111" t="s">
        <v>15255</v>
      </c>
      <c r="M7832" s="109">
        <v>1</v>
      </c>
      <c r="N7832" s="108" t="s">
        <v>32909</v>
      </c>
      <c r="O7832" s="102"/>
      <c r="P7832" s="39" t="s">
        <v>9125</v>
      </c>
      <c r="Q7832" s="39" t="s">
        <v>17601</v>
      </c>
      <c r="R7832" s="109"/>
      <c r="S7832" s="102"/>
      <c r="T7832" s="102" t="s">
        <v>28757</v>
      </c>
      <c r="U7832" s="102" t="s">
        <v>30436</v>
      </c>
      <c r="V7832" s="109">
        <v>7.5</v>
      </c>
      <c r="W7832" s="107"/>
      <c r="X7832" s="113"/>
    </row>
    <row r="7833" spans="1:24" ht="12.95" customHeight="1" x14ac:dyDescent="0.2">
      <c r="A7833" s="115">
        <v>2004</v>
      </c>
      <c r="B7833" s="102" t="s">
        <v>9180</v>
      </c>
      <c r="C7833" s="102" t="s">
        <v>794</v>
      </c>
      <c r="D7833" s="102" t="s">
        <v>10153</v>
      </c>
      <c r="E7833" s="102" t="s">
        <v>4465</v>
      </c>
      <c r="F7833" s="102" t="s">
        <v>14834</v>
      </c>
      <c r="G7833" s="105">
        <v>16325</v>
      </c>
      <c r="H7833" s="102" t="s">
        <v>10191</v>
      </c>
      <c r="I7833" s="102" t="s">
        <v>11819</v>
      </c>
      <c r="J7833" s="102" t="s">
        <v>8859</v>
      </c>
      <c r="K7833" s="102"/>
      <c r="L7833" s="111"/>
      <c r="M7833" s="109">
        <v>2</v>
      </c>
      <c r="N7833" s="112" t="s">
        <v>17304</v>
      </c>
      <c r="O7833" s="102" t="s">
        <v>15928</v>
      </c>
      <c r="P7833" s="39"/>
      <c r="Q7833" s="39" t="s">
        <v>19627</v>
      </c>
      <c r="R7833" s="109"/>
      <c r="S7833" s="102"/>
      <c r="T7833" s="102" t="s">
        <v>20547</v>
      </c>
      <c r="U7833" s="102"/>
      <c r="V7833" s="109">
        <v>6.5</v>
      </c>
      <c r="W7833" s="107"/>
      <c r="X7833" s="113"/>
    </row>
    <row r="7834" spans="1:24" ht="12.95" customHeight="1" x14ac:dyDescent="0.2">
      <c r="A7834" s="115">
        <v>2005</v>
      </c>
      <c r="B7834" s="102" t="s">
        <v>9180</v>
      </c>
      <c r="C7834" s="164" t="s">
        <v>10684</v>
      </c>
      <c r="D7834" s="102" t="s">
        <v>6521</v>
      </c>
      <c r="E7834" s="102" t="s">
        <v>9003</v>
      </c>
      <c r="F7834" s="102" t="s">
        <v>14834</v>
      </c>
      <c r="G7834" s="105">
        <v>15776</v>
      </c>
      <c r="H7834" s="102" t="s">
        <v>10103</v>
      </c>
      <c r="I7834" s="102" t="s">
        <v>4890</v>
      </c>
      <c r="J7834" s="102" t="s">
        <v>6522</v>
      </c>
      <c r="K7834" s="102"/>
      <c r="L7834" s="111"/>
      <c r="M7834" s="109">
        <v>1.5</v>
      </c>
      <c r="N7834" s="108" t="s">
        <v>32560</v>
      </c>
      <c r="O7834" s="102" t="s">
        <v>16565</v>
      </c>
      <c r="P7834" s="39" t="s">
        <v>162</v>
      </c>
      <c r="Q7834" s="39" t="s">
        <v>20583</v>
      </c>
      <c r="R7834" s="109"/>
      <c r="S7834" s="102"/>
      <c r="T7834" s="102" t="s">
        <v>7789</v>
      </c>
      <c r="U7834" s="102" t="s">
        <v>30437</v>
      </c>
      <c r="V7834" s="109">
        <v>7.5</v>
      </c>
      <c r="W7834" s="107"/>
      <c r="X7834" s="113"/>
    </row>
    <row r="7835" spans="1:24" ht="12.95" customHeight="1" x14ac:dyDescent="0.2">
      <c r="A7835" s="115">
        <v>2005</v>
      </c>
      <c r="B7835" s="102" t="s">
        <v>9180</v>
      </c>
      <c r="C7835" s="102" t="s">
        <v>10684</v>
      </c>
      <c r="D7835" s="102" t="s">
        <v>6523</v>
      </c>
      <c r="E7835" s="102" t="s">
        <v>9004</v>
      </c>
      <c r="F7835" s="102" t="s">
        <v>14834</v>
      </c>
      <c r="G7835" s="105">
        <v>15085</v>
      </c>
      <c r="H7835" s="102" t="s">
        <v>30684</v>
      </c>
      <c r="I7835" s="102" t="s">
        <v>7198</v>
      </c>
      <c r="J7835" s="102" t="s">
        <v>6524</v>
      </c>
      <c r="K7835" s="102"/>
      <c r="L7835" s="111"/>
      <c r="M7835" s="109">
        <v>1</v>
      </c>
      <c r="N7835" s="112">
        <v>11</v>
      </c>
      <c r="O7835" s="102" t="s">
        <v>3620</v>
      </c>
      <c r="P7835" s="39" t="s">
        <v>162</v>
      </c>
      <c r="Q7835" s="39" t="s">
        <v>15913</v>
      </c>
      <c r="R7835" s="109"/>
      <c r="S7835" s="102"/>
      <c r="T7835" s="102" t="s">
        <v>20542</v>
      </c>
      <c r="U7835" s="102" t="s">
        <v>19717</v>
      </c>
      <c r="V7835" s="109">
        <v>5.5</v>
      </c>
      <c r="W7835" s="107"/>
      <c r="X7835" s="113"/>
    </row>
    <row r="7836" spans="1:24" ht="12.95" customHeight="1" x14ac:dyDescent="0.2">
      <c r="A7836" s="115">
        <v>2005</v>
      </c>
      <c r="B7836" s="102" t="s">
        <v>9180</v>
      </c>
      <c r="C7836" s="102" t="s">
        <v>10684</v>
      </c>
      <c r="D7836" s="102" t="s">
        <v>3164</v>
      </c>
      <c r="E7836" s="102" t="s">
        <v>3163</v>
      </c>
      <c r="F7836" s="102" t="s">
        <v>14834</v>
      </c>
      <c r="G7836" s="105">
        <v>16316</v>
      </c>
      <c r="H7836" s="102" t="s">
        <v>33027</v>
      </c>
      <c r="I7836" s="102" t="s">
        <v>11819</v>
      </c>
      <c r="J7836" s="102" t="s">
        <v>9556</v>
      </c>
      <c r="K7836" s="102"/>
      <c r="L7836" s="111"/>
      <c r="M7836" s="109">
        <v>3</v>
      </c>
      <c r="N7836" s="112" t="s">
        <v>18738</v>
      </c>
      <c r="O7836" s="102" t="s">
        <v>17391</v>
      </c>
      <c r="P7836" s="39" t="s">
        <v>162</v>
      </c>
      <c r="Q7836" s="39" t="s">
        <v>19733</v>
      </c>
      <c r="R7836" s="109"/>
      <c r="S7836" s="102"/>
      <c r="T7836" s="102" t="s">
        <v>20547</v>
      </c>
      <c r="U7836" s="102" t="s">
        <v>30438</v>
      </c>
      <c r="V7836" s="109">
        <v>7.5</v>
      </c>
      <c r="W7836" s="107"/>
      <c r="X7836" s="113"/>
    </row>
    <row r="7837" spans="1:24" ht="12.95" customHeight="1" x14ac:dyDescent="0.2">
      <c r="A7837" s="115">
        <v>2005</v>
      </c>
      <c r="B7837" s="102" t="s">
        <v>9180</v>
      </c>
      <c r="C7837" s="164" t="s">
        <v>10685</v>
      </c>
      <c r="D7837" s="102" t="s">
        <v>3177</v>
      </c>
      <c r="E7837" s="102" t="s">
        <v>3176</v>
      </c>
      <c r="F7837" s="102" t="s">
        <v>14834</v>
      </c>
      <c r="G7837" s="105">
        <v>15653</v>
      </c>
      <c r="H7837" s="102" t="s">
        <v>8934</v>
      </c>
      <c r="I7837" s="102" t="s">
        <v>10191</v>
      </c>
      <c r="J7837" s="102" t="s">
        <v>7905</v>
      </c>
      <c r="K7837" s="102"/>
      <c r="L7837" s="111"/>
      <c r="M7837" s="109">
        <v>0.5</v>
      </c>
      <c r="N7837" s="108">
        <v>22</v>
      </c>
      <c r="O7837" s="102" t="s">
        <v>3620</v>
      </c>
      <c r="P7837" s="39"/>
      <c r="Q7837" s="39" t="s">
        <v>15945</v>
      </c>
      <c r="R7837" s="109"/>
      <c r="S7837" s="102"/>
      <c r="T7837" s="102" t="s">
        <v>21275</v>
      </c>
      <c r="U7837" s="102" t="s">
        <v>30439</v>
      </c>
      <c r="V7837" s="109">
        <v>6.5</v>
      </c>
      <c r="W7837" s="107"/>
      <c r="X7837" s="113"/>
    </row>
    <row r="7838" spans="1:24" ht="12.95" customHeight="1" x14ac:dyDescent="0.2">
      <c r="A7838" s="115">
        <v>2005</v>
      </c>
      <c r="B7838" s="102" t="s">
        <v>9180</v>
      </c>
      <c r="C7838" s="102" t="s">
        <v>10685</v>
      </c>
      <c r="D7838" s="102" t="s">
        <v>3179</v>
      </c>
      <c r="E7838" s="102" t="s">
        <v>3178</v>
      </c>
      <c r="F7838" s="102" t="s">
        <v>14834</v>
      </c>
      <c r="G7838" s="105">
        <v>16504</v>
      </c>
      <c r="H7838" s="102" t="s">
        <v>2625</v>
      </c>
      <c r="I7838" s="102" t="s">
        <v>30855</v>
      </c>
      <c r="J7838" s="102" t="s">
        <v>3180</v>
      </c>
      <c r="K7838" s="102"/>
      <c r="L7838" s="111"/>
      <c r="M7838" s="109">
        <v>0.5</v>
      </c>
      <c r="N7838" s="108">
        <v>49</v>
      </c>
      <c r="O7838" s="102" t="s">
        <v>10189</v>
      </c>
      <c r="P7838" s="39" t="s">
        <v>162</v>
      </c>
      <c r="Q7838" s="39" t="s">
        <v>16751</v>
      </c>
      <c r="R7838" s="109"/>
      <c r="S7838" s="102"/>
      <c r="T7838" s="102" t="s">
        <v>20543</v>
      </c>
      <c r="U7838" s="102" t="s">
        <v>30440</v>
      </c>
      <c r="V7838" s="109">
        <v>5.5</v>
      </c>
      <c r="W7838" s="107"/>
      <c r="X7838" s="113"/>
    </row>
    <row r="7839" spans="1:24" ht="12.95" customHeight="1" x14ac:dyDescent="0.2">
      <c r="A7839" s="115">
        <v>2005</v>
      </c>
      <c r="B7839" s="102" t="s">
        <v>9180</v>
      </c>
      <c r="C7839" s="102" t="s">
        <v>10685</v>
      </c>
      <c r="D7839" s="102" t="s">
        <v>10728</v>
      </c>
      <c r="E7839" s="102" t="s">
        <v>3181</v>
      </c>
      <c r="F7839" s="102" t="s">
        <v>14834</v>
      </c>
      <c r="G7839" s="105">
        <v>15901</v>
      </c>
      <c r="H7839" s="102" t="s">
        <v>32322</v>
      </c>
      <c r="I7839" s="102" t="s">
        <v>10191</v>
      </c>
      <c r="J7839" s="234" t="s">
        <v>8286</v>
      </c>
      <c r="K7839" s="102"/>
      <c r="L7839" s="111"/>
      <c r="M7839" s="109">
        <v>3</v>
      </c>
      <c r="N7839" s="112" t="s">
        <v>18739</v>
      </c>
      <c r="O7839" s="102" t="s">
        <v>30441</v>
      </c>
      <c r="P7839" s="39" t="s">
        <v>30442</v>
      </c>
      <c r="Q7839" s="39" t="s">
        <v>16753</v>
      </c>
      <c r="R7839" s="109"/>
      <c r="S7839" s="102" t="s">
        <v>8315</v>
      </c>
      <c r="T7839" s="102" t="s">
        <v>21275</v>
      </c>
      <c r="U7839" s="102" t="s">
        <v>30443</v>
      </c>
      <c r="V7839" s="109">
        <v>6.5</v>
      </c>
      <c r="W7839" s="107"/>
      <c r="X7839" s="113"/>
    </row>
    <row r="7840" spans="1:24" ht="12.95" customHeight="1" x14ac:dyDescent="0.2">
      <c r="A7840" s="115">
        <v>2005</v>
      </c>
      <c r="B7840" s="102" t="s">
        <v>9180</v>
      </c>
      <c r="C7840" s="164" t="s">
        <v>8771</v>
      </c>
      <c r="D7840" s="102" t="s">
        <v>943</v>
      </c>
      <c r="E7840" s="102" t="s">
        <v>10569</v>
      </c>
      <c r="F7840" s="104" t="s">
        <v>14834</v>
      </c>
      <c r="G7840" s="105">
        <v>16014</v>
      </c>
      <c r="H7840" s="102" t="s">
        <v>11819</v>
      </c>
      <c r="I7840" s="102" t="s">
        <v>10191</v>
      </c>
      <c r="J7840" s="102" t="s">
        <v>9901</v>
      </c>
      <c r="K7840" s="102"/>
      <c r="L7840" s="111"/>
      <c r="M7840" s="109">
        <v>0.5</v>
      </c>
      <c r="N7840" s="108">
        <v>12</v>
      </c>
      <c r="O7840" s="102"/>
      <c r="P7840" s="39"/>
      <c r="Q7840" s="39" t="s">
        <v>16568</v>
      </c>
      <c r="R7840" s="109"/>
      <c r="S7840" s="102"/>
      <c r="T7840" s="102" t="s">
        <v>21275</v>
      </c>
      <c r="U7840" s="102" t="s">
        <v>4775</v>
      </c>
      <c r="V7840" s="109">
        <v>3.5</v>
      </c>
      <c r="W7840" s="107"/>
      <c r="X7840" s="113"/>
    </row>
    <row r="7841" spans="1:24" ht="12.95" customHeight="1" x14ac:dyDescent="0.2">
      <c r="A7841" s="115">
        <v>2005</v>
      </c>
      <c r="B7841" s="102" t="s">
        <v>9180</v>
      </c>
      <c r="C7841" s="102" t="s">
        <v>8771</v>
      </c>
      <c r="D7841" s="102" t="s">
        <v>3535</v>
      </c>
      <c r="E7841" s="102" t="s">
        <v>8682</v>
      </c>
      <c r="F7841" s="104" t="s">
        <v>14834</v>
      </c>
      <c r="G7841" s="105">
        <v>15446</v>
      </c>
      <c r="H7841" s="102" t="s">
        <v>2625</v>
      </c>
      <c r="I7841" s="102" t="s">
        <v>33028</v>
      </c>
      <c r="J7841" s="102" t="s">
        <v>5906</v>
      </c>
      <c r="K7841" s="102"/>
      <c r="L7841" s="111"/>
      <c r="M7841" s="109">
        <v>1</v>
      </c>
      <c r="N7841" s="112">
        <v>42</v>
      </c>
      <c r="O7841" s="102" t="s">
        <v>10189</v>
      </c>
      <c r="P7841" s="39" t="s">
        <v>9125</v>
      </c>
      <c r="Q7841" s="39" t="s">
        <v>17386</v>
      </c>
      <c r="R7841" s="109"/>
      <c r="S7841" s="102" t="s">
        <v>8315</v>
      </c>
      <c r="T7841" s="102" t="s">
        <v>20543</v>
      </c>
      <c r="U7841" s="102" t="s">
        <v>18217</v>
      </c>
      <c r="V7841" s="109">
        <v>6.5</v>
      </c>
      <c r="W7841" s="107"/>
      <c r="X7841" s="113"/>
    </row>
    <row r="7842" spans="1:24" ht="12.95" customHeight="1" x14ac:dyDescent="0.2">
      <c r="A7842" s="115">
        <v>2005</v>
      </c>
      <c r="B7842" s="102" t="s">
        <v>9180</v>
      </c>
      <c r="C7842" s="102" t="s">
        <v>8771</v>
      </c>
      <c r="D7842" s="102" t="s">
        <v>11571</v>
      </c>
      <c r="E7842" s="102" t="s">
        <v>8683</v>
      </c>
      <c r="F7842" s="104" t="s">
        <v>14834</v>
      </c>
      <c r="G7842" s="105">
        <v>15673</v>
      </c>
      <c r="H7842" s="102" t="s">
        <v>11819</v>
      </c>
      <c r="I7842" s="102" t="s">
        <v>10103</v>
      </c>
      <c r="J7842" s="102" t="s">
        <v>7894</v>
      </c>
      <c r="K7842" s="102"/>
      <c r="L7842" s="111"/>
      <c r="M7842" s="109">
        <v>1</v>
      </c>
      <c r="N7842" s="108" t="s">
        <v>30905</v>
      </c>
      <c r="O7842" s="102" t="s">
        <v>3620</v>
      </c>
      <c r="P7842" s="39" t="s">
        <v>9125</v>
      </c>
      <c r="Q7842" s="39" t="s">
        <v>20102</v>
      </c>
      <c r="R7842" s="109"/>
      <c r="S7842" s="102"/>
      <c r="T7842" s="102" t="s">
        <v>7789</v>
      </c>
      <c r="U7842" s="102" t="s">
        <v>30444</v>
      </c>
      <c r="V7842" s="109">
        <v>6</v>
      </c>
      <c r="W7842" s="107"/>
      <c r="X7842" s="113"/>
    </row>
    <row r="7843" spans="1:24" ht="12.95" customHeight="1" x14ac:dyDescent="0.2">
      <c r="A7843" s="102">
        <v>2006</v>
      </c>
      <c r="B7843" s="102" t="s">
        <v>9180</v>
      </c>
      <c r="C7843" s="164" t="s">
        <v>8772</v>
      </c>
      <c r="D7843" s="102" t="s">
        <v>37730</v>
      </c>
      <c r="E7843" s="102" t="s">
        <v>4466</v>
      </c>
      <c r="F7843" s="123" t="s">
        <v>10085</v>
      </c>
      <c r="G7843" s="105">
        <v>15598</v>
      </c>
      <c r="H7843" s="102" t="s">
        <v>11819</v>
      </c>
      <c r="I7843" s="102" t="s">
        <v>10103</v>
      </c>
      <c r="J7843" s="102" t="s">
        <v>8608</v>
      </c>
      <c r="K7843" s="102"/>
      <c r="L7843" s="111"/>
      <c r="M7843" s="109">
        <v>1</v>
      </c>
      <c r="N7843" s="108" t="s">
        <v>8609</v>
      </c>
      <c r="O7843" s="102" t="s">
        <v>30445</v>
      </c>
      <c r="P7843" s="39" t="s">
        <v>7684</v>
      </c>
      <c r="Q7843" s="39" t="s">
        <v>30446</v>
      </c>
      <c r="R7843" s="109"/>
      <c r="S7843" s="102" t="s">
        <v>8315</v>
      </c>
      <c r="T7843" s="102" t="s">
        <v>7789</v>
      </c>
      <c r="U7843" s="102" t="s">
        <v>30447</v>
      </c>
      <c r="V7843" s="109">
        <v>4.5</v>
      </c>
      <c r="W7843" s="107"/>
      <c r="X7843" s="113"/>
    </row>
    <row r="7844" spans="1:24" ht="12.95" customHeight="1" x14ac:dyDescent="0.2">
      <c r="A7844" s="102">
        <v>2006</v>
      </c>
      <c r="B7844" s="102" t="s">
        <v>9180</v>
      </c>
      <c r="C7844" s="102" t="s">
        <v>8772</v>
      </c>
      <c r="D7844" s="102" t="s">
        <v>14620</v>
      </c>
      <c r="E7844" s="102" t="s">
        <v>8381</v>
      </c>
      <c r="F7844" s="123" t="s">
        <v>10085</v>
      </c>
      <c r="G7844" s="105">
        <v>15606</v>
      </c>
      <c r="H7844" s="102" t="s">
        <v>10103</v>
      </c>
      <c r="I7844" s="102" t="s">
        <v>11819</v>
      </c>
      <c r="J7844" s="102" t="s">
        <v>8608</v>
      </c>
      <c r="K7844" s="102"/>
      <c r="L7844" s="111"/>
      <c r="M7844" s="109">
        <v>1</v>
      </c>
      <c r="N7844" s="108" t="s">
        <v>8609</v>
      </c>
      <c r="O7844" s="102" t="s">
        <v>14682</v>
      </c>
      <c r="P7844" s="39" t="s">
        <v>7837</v>
      </c>
      <c r="Q7844" s="39" t="s">
        <v>30448</v>
      </c>
      <c r="R7844" s="109"/>
      <c r="S7844" s="102"/>
      <c r="T7844" s="102" t="s">
        <v>7789</v>
      </c>
      <c r="U7844" s="102" t="s">
        <v>30449</v>
      </c>
      <c r="V7844" s="109">
        <v>5.5</v>
      </c>
      <c r="W7844" s="107"/>
      <c r="X7844" s="113"/>
    </row>
    <row r="7845" spans="1:24" ht="12.95" customHeight="1" x14ac:dyDescent="0.2">
      <c r="A7845" s="102">
        <v>2006</v>
      </c>
      <c r="B7845" s="102" t="s">
        <v>9180</v>
      </c>
      <c r="C7845" s="102" t="s">
        <v>8772</v>
      </c>
      <c r="D7845" s="102" t="s">
        <v>8497</v>
      </c>
      <c r="E7845" s="102" t="s">
        <v>8382</v>
      </c>
      <c r="F7845" s="123" t="s">
        <v>10085</v>
      </c>
      <c r="G7845" s="105">
        <v>15607</v>
      </c>
      <c r="H7845" s="102" t="s">
        <v>11819</v>
      </c>
      <c r="I7845" s="102" t="s">
        <v>10103</v>
      </c>
      <c r="J7845" s="102" t="s">
        <v>8608</v>
      </c>
      <c r="K7845" s="102"/>
      <c r="L7845" s="111"/>
      <c r="M7845" s="109">
        <v>1</v>
      </c>
      <c r="N7845" s="108" t="s">
        <v>8609</v>
      </c>
      <c r="O7845" s="102" t="s">
        <v>162</v>
      </c>
      <c r="P7845" s="39"/>
      <c r="Q7845" s="39" t="s">
        <v>19089</v>
      </c>
      <c r="R7845" s="109"/>
      <c r="S7845" s="102"/>
      <c r="T7845" s="102" t="s">
        <v>7789</v>
      </c>
      <c r="U7845" s="102" t="s">
        <v>30450</v>
      </c>
      <c r="V7845" s="109">
        <v>4.5</v>
      </c>
      <c r="W7845" s="107"/>
      <c r="X7845" s="113"/>
    </row>
    <row r="7846" spans="1:24" ht="12.95" customHeight="1" x14ac:dyDescent="0.2">
      <c r="A7846" s="102">
        <v>2007</v>
      </c>
      <c r="B7846" s="102" t="s">
        <v>9180</v>
      </c>
      <c r="C7846" s="164" t="s">
        <v>8773</v>
      </c>
      <c r="D7846" s="102" t="s">
        <v>12578</v>
      </c>
      <c r="E7846" s="102" t="s">
        <v>13042</v>
      </c>
      <c r="F7846" s="104" t="s">
        <v>14834</v>
      </c>
      <c r="G7846" s="105">
        <v>16142</v>
      </c>
      <c r="H7846" s="102" t="s">
        <v>10191</v>
      </c>
      <c r="I7846" s="102" t="s">
        <v>2625</v>
      </c>
      <c r="J7846" s="102" t="s">
        <v>13233</v>
      </c>
      <c r="K7846" s="102"/>
      <c r="L7846" s="111"/>
      <c r="M7846" s="109">
        <v>1</v>
      </c>
      <c r="N7846" s="108" t="s">
        <v>32024</v>
      </c>
      <c r="O7846" s="102"/>
      <c r="P7846" s="39" t="s">
        <v>162</v>
      </c>
      <c r="Q7846" s="39" t="s">
        <v>28009</v>
      </c>
      <c r="R7846" s="109"/>
      <c r="S7846" s="102" t="s">
        <v>11080</v>
      </c>
      <c r="T7846" s="102" t="s">
        <v>20545</v>
      </c>
      <c r="U7846" s="102" t="s">
        <v>30451</v>
      </c>
      <c r="V7846" s="109">
        <v>7.5</v>
      </c>
      <c r="W7846" s="107"/>
      <c r="X7846" s="113"/>
    </row>
    <row r="7847" spans="1:24" ht="12.95" customHeight="1" x14ac:dyDescent="0.2">
      <c r="A7847" s="102">
        <v>2007</v>
      </c>
      <c r="B7847" s="102" t="s">
        <v>9180</v>
      </c>
      <c r="C7847" s="102" t="s">
        <v>8773</v>
      </c>
      <c r="D7847" s="102" t="s">
        <v>12253</v>
      </c>
      <c r="E7847" s="102" t="s">
        <v>3450</v>
      </c>
      <c r="F7847" s="104" t="s">
        <v>14834</v>
      </c>
      <c r="G7847" s="105">
        <v>16382</v>
      </c>
      <c r="H7847" s="102" t="s">
        <v>10191</v>
      </c>
      <c r="I7847" s="102" t="s">
        <v>11819</v>
      </c>
      <c r="J7847" s="102" t="s">
        <v>4891</v>
      </c>
      <c r="K7847" s="102"/>
      <c r="L7847" s="111"/>
      <c r="M7847" s="109">
        <v>0.5</v>
      </c>
      <c r="N7847" s="108">
        <v>49</v>
      </c>
      <c r="O7847" s="102"/>
      <c r="P7847" s="39"/>
      <c r="Q7847" s="39" t="s">
        <v>16869</v>
      </c>
      <c r="R7847" s="109"/>
      <c r="S7847" s="102"/>
      <c r="T7847" s="102" t="s">
        <v>20547</v>
      </c>
      <c r="U7847" s="102" t="s">
        <v>19648</v>
      </c>
      <c r="V7847" s="109">
        <v>4.5</v>
      </c>
      <c r="W7847" s="107"/>
      <c r="X7847" s="113"/>
    </row>
    <row r="7848" spans="1:24" ht="12.95" customHeight="1" x14ac:dyDescent="0.2">
      <c r="A7848" s="102">
        <v>2007</v>
      </c>
      <c r="B7848" s="102" t="s">
        <v>9180</v>
      </c>
      <c r="C7848" s="102" t="s">
        <v>8773</v>
      </c>
      <c r="D7848" s="102" t="s">
        <v>37731</v>
      </c>
      <c r="E7848" s="102" t="s">
        <v>8383</v>
      </c>
      <c r="F7848" s="104" t="s">
        <v>14834</v>
      </c>
      <c r="G7848" s="105">
        <v>15149</v>
      </c>
      <c r="H7848" s="102" t="s">
        <v>33029</v>
      </c>
      <c r="I7848" s="102" t="s">
        <v>11819</v>
      </c>
      <c r="J7848" s="102" t="s">
        <v>5460</v>
      </c>
      <c r="K7848" s="102"/>
      <c r="L7848" s="111"/>
      <c r="M7848" s="109">
        <v>1</v>
      </c>
      <c r="N7848" s="108" t="s">
        <v>30956</v>
      </c>
      <c r="O7848" s="102" t="s">
        <v>14682</v>
      </c>
      <c r="P7848" s="39" t="s">
        <v>9160</v>
      </c>
      <c r="Q7848" s="39" t="s">
        <v>20102</v>
      </c>
      <c r="R7848" s="109"/>
      <c r="S7848" s="102"/>
      <c r="T7848" s="102" t="s">
        <v>7789</v>
      </c>
      <c r="U7848" s="102" t="s">
        <v>30452</v>
      </c>
      <c r="V7848" s="109">
        <v>5.5</v>
      </c>
      <c r="W7848" s="107"/>
      <c r="X7848" s="113"/>
    </row>
    <row r="7849" spans="1:24" ht="12.95" customHeight="1" x14ac:dyDescent="0.2">
      <c r="A7849" s="102">
        <v>2007</v>
      </c>
      <c r="B7849" s="102" t="s">
        <v>9180</v>
      </c>
      <c r="C7849" s="164" t="s">
        <v>8774</v>
      </c>
      <c r="D7849" s="102" t="s">
        <v>11009</v>
      </c>
      <c r="E7849" s="102" t="s">
        <v>8384</v>
      </c>
      <c r="F7849" s="104" t="s">
        <v>14834</v>
      </c>
      <c r="G7849" s="105">
        <v>16438</v>
      </c>
      <c r="H7849" s="102" t="s">
        <v>11819</v>
      </c>
      <c r="I7849" s="102" t="s">
        <v>10191</v>
      </c>
      <c r="J7849" s="102" t="s">
        <v>12861</v>
      </c>
      <c r="K7849" s="102"/>
      <c r="L7849" s="111"/>
      <c r="M7849" s="109">
        <v>1</v>
      </c>
      <c r="N7849" s="108" t="s">
        <v>33030</v>
      </c>
      <c r="O7849" s="102" t="s">
        <v>15959</v>
      </c>
      <c r="P7849" s="39"/>
      <c r="Q7849" s="39" t="s">
        <v>19695</v>
      </c>
      <c r="R7849" s="109"/>
      <c r="S7849" s="102"/>
      <c r="T7849" s="102" t="s">
        <v>20546</v>
      </c>
      <c r="U7849" s="102" t="s">
        <v>30453</v>
      </c>
      <c r="V7849" s="109">
        <v>6.5</v>
      </c>
      <c r="W7849" s="107"/>
      <c r="X7849" s="113"/>
    </row>
    <row r="7850" spans="1:24" ht="12.95" customHeight="1" x14ac:dyDescent="0.2">
      <c r="A7850" s="102">
        <v>2007</v>
      </c>
      <c r="B7850" s="102" t="s">
        <v>9180</v>
      </c>
      <c r="C7850" s="102" t="s">
        <v>8774</v>
      </c>
      <c r="D7850" s="102" t="s">
        <v>15145</v>
      </c>
      <c r="E7850" s="102" t="s">
        <v>8385</v>
      </c>
      <c r="F7850" s="114" t="s">
        <v>6406</v>
      </c>
      <c r="G7850" s="105">
        <v>15778</v>
      </c>
      <c r="H7850" s="102" t="s">
        <v>10103</v>
      </c>
      <c r="I7850" s="102" t="s">
        <v>4890</v>
      </c>
      <c r="J7850" s="102" t="s">
        <v>6522</v>
      </c>
      <c r="K7850" s="102"/>
      <c r="L7850" s="111"/>
      <c r="M7850" s="109">
        <v>2</v>
      </c>
      <c r="N7850" s="112" t="s">
        <v>15879</v>
      </c>
      <c r="O7850" s="102"/>
      <c r="P7850" s="39"/>
      <c r="Q7850" s="39" t="s">
        <v>20557</v>
      </c>
      <c r="R7850" s="109"/>
      <c r="S7850" s="102"/>
      <c r="T7850" s="102" t="s">
        <v>7789</v>
      </c>
      <c r="U7850" s="102" t="s">
        <v>30454</v>
      </c>
      <c r="V7850" s="109">
        <v>4.5</v>
      </c>
      <c r="W7850" s="107"/>
      <c r="X7850" s="113"/>
    </row>
    <row r="7851" spans="1:24" ht="12.95" customHeight="1" x14ac:dyDescent="0.2">
      <c r="A7851" s="102">
        <v>2007</v>
      </c>
      <c r="B7851" s="102" t="s">
        <v>9180</v>
      </c>
      <c r="C7851" s="102" t="s">
        <v>8774</v>
      </c>
      <c r="D7851" s="102" t="s">
        <v>15260</v>
      </c>
      <c r="E7851" s="102" t="s">
        <v>8386</v>
      </c>
      <c r="F7851" s="104" t="s">
        <v>14834</v>
      </c>
      <c r="G7851" s="105">
        <v>15333</v>
      </c>
      <c r="H7851" s="102" t="s">
        <v>15082</v>
      </c>
      <c r="I7851" s="102" t="s">
        <v>2625</v>
      </c>
      <c r="J7851" s="102" t="s">
        <v>13552</v>
      </c>
      <c r="K7851" s="102"/>
      <c r="L7851" s="111"/>
      <c r="M7851" s="109">
        <v>0.75</v>
      </c>
      <c r="N7851" s="108" t="s">
        <v>31150</v>
      </c>
      <c r="O7851" s="102" t="s">
        <v>12252</v>
      </c>
      <c r="P7851" s="39" t="s">
        <v>162</v>
      </c>
      <c r="Q7851" s="39" t="s">
        <v>30420</v>
      </c>
      <c r="R7851" s="109" t="s">
        <v>7035</v>
      </c>
      <c r="S7851" s="102"/>
      <c r="T7851" s="102" t="s">
        <v>20545</v>
      </c>
      <c r="U7851" s="102" t="s">
        <v>30455</v>
      </c>
      <c r="V7851" s="109">
        <v>7.5</v>
      </c>
      <c r="W7851" s="107"/>
      <c r="X7851" s="113"/>
    </row>
    <row r="7852" spans="1:24" ht="12.95" customHeight="1" x14ac:dyDescent="0.2">
      <c r="A7852" s="102">
        <v>2008</v>
      </c>
      <c r="B7852" s="102" t="s">
        <v>9180</v>
      </c>
      <c r="C7852" s="164" t="s">
        <v>564</v>
      </c>
      <c r="D7852" s="179" t="s">
        <v>7850</v>
      </c>
      <c r="E7852" s="102" t="s">
        <v>8387</v>
      </c>
      <c r="F7852" s="104" t="s">
        <v>14834</v>
      </c>
      <c r="G7852" s="105">
        <v>15901</v>
      </c>
      <c r="H7852" s="102" t="s">
        <v>11819</v>
      </c>
      <c r="I7852" s="102" t="s">
        <v>10191</v>
      </c>
      <c r="J7852" s="102" t="s">
        <v>10793</v>
      </c>
      <c r="K7852" s="102"/>
      <c r="L7852" s="111"/>
      <c r="M7852" s="109">
        <v>2</v>
      </c>
      <c r="N7852" s="112" t="s">
        <v>16851</v>
      </c>
      <c r="O7852" s="102" t="s">
        <v>16022</v>
      </c>
      <c r="P7852" s="39"/>
      <c r="Q7852" s="39" t="s">
        <v>15837</v>
      </c>
      <c r="R7852" s="109"/>
      <c r="S7852" s="102"/>
      <c r="T7852" s="102" t="s">
        <v>21275</v>
      </c>
      <c r="U7852" s="102" t="s">
        <v>4775</v>
      </c>
      <c r="V7852" s="109">
        <v>4.5</v>
      </c>
      <c r="W7852" s="107"/>
      <c r="X7852" s="113"/>
    </row>
    <row r="7853" spans="1:24" ht="12.95" customHeight="1" x14ac:dyDescent="0.2">
      <c r="A7853" s="102">
        <v>2008</v>
      </c>
      <c r="B7853" s="102" t="s">
        <v>9180</v>
      </c>
      <c r="C7853" s="102" t="s">
        <v>564</v>
      </c>
      <c r="D7853" s="102" t="s">
        <v>5929</v>
      </c>
      <c r="E7853" s="102" t="s">
        <v>8388</v>
      </c>
      <c r="F7853" s="104" t="s">
        <v>14834</v>
      </c>
      <c r="G7853" s="105">
        <v>15984</v>
      </c>
      <c r="H7853" s="102" t="s">
        <v>13336</v>
      </c>
      <c r="I7853" s="102" t="s">
        <v>11819</v>
      </c>
      <c r="J7853" s="102" t="s">
        <v>9577</v>
      </c>
      <c r="K7853" s="102"/>
      <c r="L7853" s="111"/>
      <c r="M7853" s="109">
        <v>0.5</v>
      </c>
      <c r="N7853" s="108">
        <v>35</v>
      </c>
      <c r="O7853" s="102" t="s">
        <v>10189</v>
      </c>
      <c r="P7853" s="39" t="s">
        <v>9125</v>
      </c>
      <c r="Q7853" s="39" t="s">
        <v>20307</v>
      </c>
      <c r="R7853" s="109"/>
      <c r="S7853" s="102"/>
      <c r="T7853" s="102" t="s">
        <v>21275</v>
      </c>
      <c r="U7853" s="102" t="s">
        <v>30456</v>
      </c>
      <c r="V7853" s="109">
        <v>6.5</v>
      </c>
      <c r="W7853" s="107"/>
      <c r="X7853" s="113"/>
    </row>
    <row r="7854" spans="1:24" ht="12.95" customHeight="1" x14ac:dyDescent="0.2">
      <c r="A7854" s="102">
        <v>2008</v>
      </c>
      <c r="B7854" s="102" t="s">
        <v>9180</v>
      </c>
      <c r="C7854" s="102" t="s">
        <v>564</v>
      </c>
      <c r="D7854" s="102" t="s">
        <v>944</v>
      </c>
      <c r="E7854" s="102" t="s">
        <v>8389</v>
      </c>
      <c r="F7854" s="104" t="s">
        <v>14834</v>
      </c>
      <c r="G7854" s="105">
        <v>15255</v>
      </c>
      <c r="H7854" s="102" t="s">
        <v>11819</v>
      </c>
      <c r="I7854" s="102" t="s">
        <v>10103</v>
      </c>
      <c r="J7854" s="102" t="s">
        <v>3750</v>
      </c>
      <c r="K7854" s="102"/>
      <c r="L7854" s="111"/>
      <c r="M7854" s="109">
        <v>1.5</v>
      </c>
      <c r="N7854" s="108" t="s">
        <v>33031</v>
      </c>
      <c r="O7854" s="102" t="s">
        <v>16666</v>
      </c>
      <c r="P7854" s="39" t="s">
        <v>13301</v>
      </c>
      <c r="Q7854" s="39" t="s">
        <v>17935</v>
      </c>
      <c r="R7854" s="109"/>
      <c r="S7854" s="102"/>
      <c r="T7854" s="102" t="s">
        <v>7789</v>
      </c>
      <c r="U7854" s="102" t="s">
        <v>30457</v>
      </c>
      <c r="V7854" s="109">
        <v>6.5</v>
      </c>
      <c r="W7854" s="107"/>
      <c r="X7854" s="113"/>
    </row>
    <row r="7855" spans="1:24" ht="12.95" customHeight="1" x14ac:dyDescent="0.2">
      <c r="A7855" s="149">
        <v>39718</v>
      </c>
      <c r="B7855" s="102" t="s">
        <v>9180</v>
      </c>
      <c r="C7855" s="164" t="s">
        <v>14272</v>
      </c>
      <c r="D7855" s="102" t="s">
        <v>9494</v>
      </c>
      <c r="E7855" s="102" t="s">
        <v>6058</v>
      </c>
      <c r="F7855" s="104" t="s">
        <v>14834</v>
      </c>
      <c r="G7855" s="105">
        <v>15133</v>
      </c>
      <c r="H7855" s="102" t="s">
        <v>11819</v>
      </c>
      <c r="I7855" s="102" t="s">
        <v>10191</v>
      </c>
      <c r="J7855" s="102" t="s">
        <v>9495</v>
      </c>
      <c r="K7855" s="102"/>
      <c r="L7855" s="111"/>
      <c r="M7855" s="109">
        <v>0.5</v>
      </c>
      <c r="N7855" s="108" t="s">
        <v>4130</v>
      </c>
      <c r="O7855" s="102"/>
      <c r="P7855" s="39" t="s">
        <v>9125</v>
      </c>
      <c r="Q7855" s="39" t="s">
        <v>19627</v>
      </c>
      <c r="R7855" s="109"/>
      <c r="S7855" s="102"/>
      <c r="T7855" s="102" t="s">
        <v>20547</v>
      </c>
      <c r="U7855" s="102"/>
      <c r="V7855" s="109">
        <v>6.5</v>
      </c>
      <c r="W7855" s="107"/>
      <c r="X7855" s="113"/>
    </row>
    <row r="7856" spans="1:24" ht="12.95" customHeight="1" x14ac:dyDescent="0.2">
      <c r="A7856" s="149">
        <v>39718</v>
      </c>
      <c r="B7856" s="102" t="s">
        <v>9180</v>
      </c>
      <c r="C7856" s="102" t="s">
        <v>14272</v>
      </c>
      <c r="D7856" s="102" t="s">
        <v>11479</v>
      </c>
      <c r="E7856" s="102" t="s">
        <v>6059</v>
      </c>
      <c r="F7856" s="104" t="s">
        <v>14834</v>
      </c>
      <c r="G7856" s="105">
        <v>16272</v>
      </c>
      <c r="H7856" s="102" t="s">
        <v>4890</v>
      </c>
      <c r="I7856" s="102" t="s">
        <v>13336</v>
      </c>
      <c r="J7856" s="102" t="s">
        <v>11480</v>
      </c>
      <c r="K7856" s="102"/>
      <c r="L7856" s="111"/>
      <c r="M7856" s="109">
        <v>1</v>
      </c>
      <c r="N7856" s="112">
        <v>24</v>
      </c>
      <c r="O7856" s="102" t="s">
        <v>17734</v>
      </c>
      <c r="P7856" s="39" t="s">
        <v>9125</v>
      </c>
      <c r="Q7856" s="39" t="s">
        <v>19531</v>
      </c>
      <c r="R7856" s="109"/>
      <c r="S7856" s="102"/>
      <c r="T7856" s="102" t="s">
        <v>20547</v>
      </c>
      <c r="U7856" s="102" t="s">
        <v>30458</v>
      </c>
      <c r="V7856" s="109">
        <v>6</v>
      </c>
      <c r="W7856" s="107"/>
      <c r="X7856" s="113"/>
    </row>
    <row r="7857" spans="1:24" ht="12.95" customHeight="1" x14ac:dyDescent="0.2">
      <c r="A7857" s="149">
        <v>39718</v>
      </c>
      <c r="B7857" s="102" t="s">
        <v>9180</v>
      </c>
      <c r="C7857" s="102" t="s">
        <v>14272</v>
      </c>
      <c r="D7857" s="102" t="s">
        <v>11481</v>
      </c>
      <c r="E7857" s="102" t="s">
        <v>6060</v>
      </c>
      <c r="F7857" s="114" t="s">
        <v>6406</v>
      </c>
      <c r="G7857" s="105">
        <v>14497</v>
      </c>
      <c r="H7857" s="102" t="s">
        <v>11819</v>
      </c>
      <c r="I7857" s="102" t="s">
        <v>30796</v>
      </c>
      <c r="J7857" s="102" t="s">
        <v>11482</v>
      </c>
      <c r="K7857" s="102"/>
      <c r="L7857" s="111"/>
      <c r="M7857" s="109">
        <v>2</v>
      </c>
      <c r="N7857" s="108" t="s">
        <v>33032</v>
      </c>
      <c r="O7857" s="102"/>
      <c r="P7857" s="39" t="s">
        <v>162</v>
      </c>
      <c r="Q7857" s="39" t="s">
        <v>16760</v>
      </c>
      <c r="R7857" s="109" t="s">
        <v>7035</v>
      </c>
      <c r="S7857" s="102"/>
      <c r="T7857" s="102" t="s">
        <v>20541</v>
      </c>
      <c r="U7857" s="102" t="s">
        <v>3107</v>
      </c>
      <c r="V7857" s="109">
        <v>6.5</v>
      </c>
      <c r="W7857" s="107"/>
      <c r="X7857" s="113"/>
    </row>
    <row r="7858" spans="1:24" ht="12.95" customHeight="1" x14ac:dyDescent="0.2">
      <c r="A7858" s="149">
        <v>39718</v>
      </c>
      <c r="B7858" s="102" t="s">
        <v>9180</v>
      </c>
      <c r="C7858" s="102" t="s">
        <v>14272</v>
      </c>
      <c r="D7858" s="102" t="s">
        <v>2368</v>
      </c>
      <c r="E7858" s="102" t="s">
        <v>6061</v>
      </c>
      <c r="F7858" s="104" t="s">
        <v>14834</v>
      </c>
      <c r="G7858" s="105">
        <v>16517</v>
      </c>
      <c r="H7858" s="102" t="s">
        <v>33033</v>
      </c>
      <c r="I7858" s="102" t="s">
        <v>10103</v>
      </c>
      <c r="J7858" s="102" t="s">
        <v>8371</v>
      </c>
      <c r="K7858" s="102"/>
      <c r="L7858" s="111"/>
      <c r="M7858" s="109">
        <v>1</v>
      </c>
      <c r="N7858" s="108" t="s">
        <v>33034</v>
      </c>
      <c r="O7858" s="102"/>
      <c r="P7858" s="39"/>
      <c r="Q7858" s="39" t="s">
        <v>16614</v>
      </c>
      <c r="R7858" s="109"/>
      <c r="S7858" s="102"/>
      <c r="T7858" s="102" t="s">
        <v>7789</v>
      </c>
      <c r="U7858" s="102" t="s">
        <v>30459</v>
      </c>
      <c r="V7858" s="109">
        <v>5.5</v>
      </c>
      <c r="W7858" s="107"/>
      <c r="X7858" s="113"/>
    </row>
    <row r="7859" spans="1:24" ht="12.95" customHeight="1" x14ac:dyDescent="0.2">
      <c r="A7859" s="149">
        <v>39873</v>
      </c>
      <c r="B7859" s="102" t="s">
        <v>9180</v>
      </c>
      <c r="C7859" s="164" t="s">
        <v>12097</v>
      </c>
      <c r="D7859" s="102" t="s">
        <v>11876</v>
      </c>
      <c r="E7859" s="102" t="s">
        <v>1581</v>
      </c>
      <c r="F7859" s="104" t="s">
        <v>14834</v>
      </c>
      <c r="G7859" s="105">
        <v>15574</v>
      </c>
      <c r="H7859" s="102" t="s">
        <v>15082</v>
      </c>
      <c r="I7859" s="102" t="s">
        <v>2625</v>
      </c>
      <c r="J7859" s="102" t="s">
        <v>11256</v>
      </c>
      <c r="K7859" s="102"/>
      <c r="L7859" s="111"/>
      <c r="M7859" s="109">
        <v>1.5</v>
      </c>
      <c r="N7859" s="108" t="s">
        <v>33035</v>
      </c>
      <c r="O7859" s="102"/>
      <c r="P7859" s="39" t="s">
        <v>162</v>
      </c>
      <c r="Q7859" s="39" t="s">
        <v>30460</v>
      </c>
      <c r="R7859" s="109" t="s">
        <v>7035</v>
      </c>
      <c r="S7859" s="102"/>
      <c r="T7859" s="102" t="s">
        <v>20545</v>
      </c>
      <c r="U7859" s="102" t="s">
        <v>30461</v>
      </c>
      <c r="V7859" s="109">
        <v>5</v>
      </c>
      <c r="W7859" s="107"/>
      <c r="X7859" s="113"/>
    </row>
    <row r="7860" spans="1:24" ht="12.95" customHeight="1" x14ac:dyDescent="0.2">
      <c r="A7860" s="149">
        <v>39873</v>
      </c>
      <c r="B7860" s="102" t="s">
        <v>9180</v>
      </c>
      <c r="C7860" s="102" t="s">
        <v>12097</v>
      </c>
      <c r="D7860" s="102" t="s">
        <v>11878</v>
      </c>
      <c r="E7860" s="102" t="s">
        <v>1581</v>
      </c>
      <c r="F7860" s="104" t="s">
        <v>14834</v>
      </c>
      <c r="G7860" s="105">
        <v>15574</v>
      </c>
      <c r="H7860" s="102" t="s">
        <v>15082</v>
      </c>
      <c r="I7860" s="102" t="s">
        <v>2625</v>
      </c>
      <c r="J7860" s="102" t="s">
        <v>11256</v>
      </c>
      <c r="K7860" s="102"/>
      <c r="L7860" s="111"/>
      <c r="M7860" s="109">
        <v>1.5</v>
      </c>
      <c r="N7860" s="108" t="s">
        <v>33035</v>
      </c>
      <c r="O7860" s="102"/>
      <c r="P7860" s="39" t="s">
        <v>15928</v>
      </c>
      <c r="Q7860" s="39" t="s">
        <v>28292</v>
      </c>
      <c r="R7860" s="109" t="s">
        <v>7035</v>
      </c>
      <c r="S7860" s="102" t="s">
        <v>9435</v>
      </c>
      <c r="T7860" s="102" t="s">
        <v>20545</v>
      </c>
      <c r="U7860" s="102" t="s">
        <v>30462</v>
      </c>
      <c r="V7860" s="109">
        <v>6</v>
      </c>
      <c r="W7860" s="107"/>
      <c r="X7860" s="113"/>
    </row>
    <row r="7861" spans="1:24" ht="12.95" customHeight="1" x14ac:dyDescent="0.2">
      <c r="A7861" s="149">
        <v>39873</v>
      </c>
      <c r="B7861" s="102" t="s">
        <v>9180</v>
      </c>
      <c r="C7861" s="102" t="s">
        <v>12097</v>
      </c>
      <c r="D7861" s="102" t="s">
        <v>11877</v>
      </c>
      <c r="E7861" s="102" t="s">
        <v>1582</v>
      </c>
      <c r="F7861" s="104" t="s">
        <v>14834</v>
      </c>
      <c r="G7861" s="105">
        <v>15574</v>
      </c>
      <c r="H7861" s="102" t="s">
        <v>2625</v>
      </c>
      <c r="I7861" s="102" t="s">
        <v>15082</v>
      </c>
      <c r="J7861" s="102" t="s">
        <v>11256</v>
      </c>
      <c r="K7861" s="102"/>
      <c r="L7861" s="111"/>
      <c r="M7861" s="109">
        <v>2</v>
      </c>
      <c r="N7861" s="112" t="s">
        <v>18740</v>
      </c>
      <c r="O7861" s="102" t="s">
        <v>12252</v>
      </c>
      <c r="P7861" s="39" t="s">
        <v>19503</v>
      </c>
      <c r="Q7861" s="39" t="s">
        <v>30464</v>
      </c>
      <c r="R7861" s="109"/>
      <c r="S7861" s="102" t="s">
        <v>9435</v>
      </c>
      <c r="T7861" s="102" t="s">
        <v>20545</v>
      </c>
      <c r="U7861" s="102" t="s">
        <v>30463</v>
      </c>
      <c r="V7861" s="109">
        <v>7.5</v>
      </c>
      <c r="W7861" s="107"/>
      <c r="X7861" s="113"/>
    </row>
    <row r="7862" spans="1:24" ht="12.95" customHeight="1" x14ac:dyDescent="0.2">
      <c r="A7862" s="149">
        <v>39873</v>
      </c>
      <c r="B7862" s="102" t="s">
        <v>9180</v>
      </c>
      <c r="C7862" s="102" t="s">
        <v>12097</v>
      </c>
      <c r="D7862" s="102" t="s">
        <v>11879</v>
      </c>
      <c r="E7862" s="102" t="s">
        <v>1605</v>
      </c>
      <c r="F7862" s="104" t="s">
        <v>14834</v>
      </c>
      <c r="G7862" s="105">
        <v>15574</v>
      </c>
      <c r="H7862" s="102" t="s">
        <v>15082</v>
      </c>
      <c r="I7862" s="102" t="s">
        <v>2625</v>
      </c>
      <c r="J7862" s="102" t="s">
        <v>11256</v>
      </c>
      <c r="K7862" s="102"/>
      <c r="L7862" s="111"/>
      <c r="M7862" s="109">
        <v>2</v>
      </c>
      <c r="N7862" s="112" t="s">
        <v>18740</v>
      </c>
      <c r="O7862" s="102" t="s">
        <v>19508</v>
      </c>
      <c r="P7862" s="39" t="s">
        <v>19508</v>
      </c>
      <c r="Q7862" s="39" t="s">
        <v>15934</v>
      </c>
      <c r="R7862" s="109" t="s">
        <v>7035</v>
      </c>
      <c r="S7862" s="102"/>
      <c r="T7862" s="102" t="s">
        <v>20545</v>
      </c>
      <c r="U7862" s="102" t="s">
        <v>30463</v>
      </c>
      <c r="V7862" s="107" t="s">
        <v>76</v>
      </c>
      <c r="W7862" s="107"/>
      <c r="X7862" s="113"/>
    </row>
    <row r="7863" spans="1:24" ht="12.95" customHeight="1" x14ac:dyDescent="0.2">
      <c r="A7863" s="149">
        <v>39873</v>
      </c>
      <c r="B7863" s="102" t="s">
        <v>9180</v>
      </c>
      <c r="C7863" s="102" t="s">
        <v>12097</v>
      </c>
      <c r="D7863" s="102" t="s">
        <v>2285</v>
      </c>
      <c r="E7863" s="102" t="s">
        <v>1583</v>
      </c>
      <c r="F7863" s="123" t="s">
        <v>10085</v>
      </c>
      <c r="G7863" s="105">
        <v>15612</v>
      </c>
      <c r="H7863" s="102" t="s">
        <v>32043</v>
      </c>
      <c r="I7863" s="102" t="s">
        <v>10103</v>
      </c>
      <c r="J7863" s="102" t="s">
        <v>8608</v>
      </c>
      <c r="K7863" s="102"/>
      <c r="L7863" s="111"/>
      <c r="M7863" s="109">
        <v>0.25</v>
      </c>
      <c r="N7863" s="108" t="s">
        <v>8609</v>
      </c>
      <c r="O7863" s="102" t="s">
        <v>162</v>
      </c>
      <c r="P7863" s="39"/>
      <c r="Q7863" s="39" t="s">
        <v>16813</v>
      </c>
      <c r="R7863" s="109"/>
      <c r="S7863" s="102"/>
      <c r="T7863" s="102" t="s">
        <v>7789</v>
      </c>
      <c r="U7863" s="102" t="s">
        <v>30465</v>
      </c>
      <c r="V7863" s="109">
        <v>4.5</v>
      </c>
      <c r="W7863" s="107"/>
      <c r="X7863" s="113"/>
    </row>
    <row r="7864" spans="1:24" ht="12.95" customHeight="1" x14ac:dyDescent="0.2">
      <c r="A7864" s="149">
        <v>40057</v>
      </c>
      <c r="B7864" s="102" t="s">
        <v>9180</v>
      </c>
      <c r="C7864" s="164" t="s">
        <v>4214</v>
      </c>
      <c r="D7864" s="102" t="s">
        <v>571</v>
      </c>
      <c r="E7864" s="102" t="s">
        <v>567</v>
      </c>
      <c r="F7864" s="104" t="s">
        <v>14834</v>
      </c>
      <c r="G7864" s="105">
        <v>15332</v>
      </c>
      <c r="H7864" s="102" t="s">
        <v>30996</v>
      </c>
      <c r="I7864" s="102" t="s">
        <v>2625</v>
      </c>
      <c r="J7864" s="102" t="s">
        <v>1993</v>
      </c>
      <c r="K7864" s="102"/>
      <c r="L7864" s="111"/>
      <c r="M7864" s="109">
        <v>1</v>
      </c>
      <c r="N7864" s="108" t="s">
        <v>33036</v>
      </c>
      <c r="O7864" s="102" t="s">
        <v>3620</v>
      </c>
      <c r="P7864" s="39"/>
      <c r="Q7864" s="39" t="s">
        <v>16157</v>
      </c>
      <c r="R7864" s="109"/>
      <c r="S7864" s="102"/>
      <c r="T7864" s="102" t="s">
        <v>20545</v>
      </c>
      <c r="U7864" s="102" t="s">
        <v>6868</v>
      </c>
      <c r="V7864" s="109">
        <v>6.5</v>
      </c>
      <c r="W7864" s="107"/>
      <c r="X7864" s="113"/>
    </row>
    <row r="7865" spans="1:24" ht="12.95" customHeight="1" x14ac:dyDescent="0.2">
      <c r="A7865" s="149">
        <v>40057</v>
      </c>
      <c r="B7865" s="102" t="s">
        <v>9180</v>
      </c>
      <c r="C7865" s="102" t="s">
        <v>4214</v>
      </c>
      <c r="D7865" s="102" t="s">
        <v>572</v>
      </c>
      <c r="E7865" s="102" t="s">
        <v>568</v>
      </c>
      <c r="F7865" s="104" t="s">
        <v>14834</v>
      </c>
      <c r="G7865" s="105">
        <v>15985</v>
      </c>
      <c r="H7865" s="102" t="s">
        <v>13336</v>
      </c>
      <c r="I7865" s="102" t="s">
        <v>11819</v>
      </c>
      <c r="J7865" s="102" t="s">
        <v>74</v>
      </c>
      <c r="K7865" s="102"/>
      <c r="L7865" s="111"/>
      <c r="M7865" s="109">
        <v>0.75</v>
      </c>
      <c r="N7865" s="112">
        <v>44</v>
      </c>
      <c r="O7865" s="102" t="s">
        <v>5985</v>
      </c>
      <c r="P7865" s="39" t="s">
        <v>9125</v>
      </c>
      <c r="Q7865" s="39" t="s">
        <v>16525</v>
      </c>
      <c r="R7865" s="109"/>
      <c r="S7865" s="102" t="s">
        <v>11080</v>
      </c>
      <c r="T7865" s="102" t="s">
        <v>21275</v>
      </c>
      <c r="U7865" s="102" t="s">
        <v>29230</v>
      </c>
      <c r="V7865" s="109">
        <v>5.5</v>
      </c>
      <c r="W7865" s="107"/>
      <c r="X7865" s="113"/>
    </row>
    <row r="7866" spans="1:24" ht="12.95" customHeight="1" x14ac:dyDescent="0.2">
      <c r="A7866" s="149">
        <v>40057</v>
      </c>
      <c r="B7866" s="102" t="s">
        <v>9180</v>
      </c>
      <c r="C7866" s="102" t="s">
        <v>4214</v>
      </c>
      <c r="D7866" s="102" t="s">
        <v>573</v>
      </c>
      <c r="E7866" s="102" t="s">
        <v>569</v>
      </c>
      <c r="F7866" s="104" t="s">
        <v>14834</v>
      </c>
      <c r="G7866" s="105">
        <v>16311</v>
      </c>
      <c r="H7866" s="102" t="s">
        <v>10191</v>
      </c>
      <c r="I7866" s="102" t="s">
        <v>11819</v>
      </c>
      <c r="J7866" s="102" t="s">
        <v>73</v>
      </c>
      <c r="K7866" s="102"/>
      <c r="L7866" s="111"/>
      <c r="M7866" s="109">
        <v>0.75</v>
      </c>
      <c r="N7866" s="112">
        <v>53</v>
      </c>
      <c r="O7866" s="102" t="s">
        <v>16680</v>
      </c>
      <c r="P7866" s="39"/>
      <c r="Q7866" s="39" t="s">
        <v>16869</v>
      </c>
      <c r="R7866" s="109"/>
      <c r="S7866" s="102"/>
      <c r="T7866" s="102" t="s">
        <v>20547</v>
      </c>
      <c r="U7866" s="102"/>
      <c r="V7866" s="109">
        <v>7</v>
      </c>
      <c r="W7866" s="107"/>
      <c r="X7866" s="113"/>
    </row>
    <row r="7867" spans="1:24" ht="12.95" customHeight="1" x14ac:dyDescent="0.2">
      <c r="A7867" s="149">
        <v>40057</v>
      </c>
      <c r="B7867" s="102" t="s">
        <v>9180</v>
      </c>
      <c r="C7867" s="102" t="s">
        <v>4214</v>
      </c>
      <c r="D7867" s="102" t="s">
        <v>574</v>
      </c>
      <c r="E7867" s="102" t="s">
        <v>570</v>
      </c>
      <c r="F7867" s="104" t="s">
        <v>14834</v>
      </c>
      <c r="G7867" s="105">
        <v>16217</v>
      </c>
      <c r="H7867" s="102" t="s">
        <v>33037</v>
      </c>
      <c r="I7867" s="102" t="s">
        <v>4890</v>
      </c>
      <c r="J7867" s="102" t="s">
        <v>8895</v>
      </c>
      <c r="K7867" s="102"/>
      <c r="L7867" s="111"/>
      <c r="M7867" s="109">
        <v>2</v>
      </c>
      <c r="N7867" s="112" t="s">
        <v>16968</v>
      </c>
      <c r="O7867" s="102" t="s">
        <v>8076</v>
      </c>
      <c r="P7867" s="39"/>
      <c r="Q7867" s="39" t="s">
        <v>30466</v>
      </c>
      <c r="R7867" s="109"/>
      <c r="S7867" s="102"/>
      <c r="T7867" s="102" t="s">
        <v>20542</v>
      </c>
      <c r="U7867" s="102" t="s">
        <v>30467</v>
      </c>
      <c r="V7867" s="109">
        <v>7</v>
      </c>
      <c r="W7867" s="107"/>
      <c r="X7867" s="113"/>
    </row>
    <row r="7868" spans="1:24" ht="12.95" customHeight="1" x14ac:dyDescent="0.2">
      <c r="A7868" s="149">
        <v>40238</v>
      </c>
      <c r="B7868" s="102" t="s">
        <v>9180</v>
      </c>
      <c r="C7868" s="164" t="s">
        <v>6677</v>
      </c>
      <c r="D7868" s="179" t="s">
        <v>10767</v>
      </c>
      <c r="E7868" s="179" t="s">
        <v>6678</v>
      </c>
      <c r="F7868" s="104" t="s">
        <v>14834</v>
      </c>
      <c r="G7868" s="105">
        <v>16156</v>
      </c>
      <c r="H7868" s="179" t="s">
        <v>33038</v>
      </c>
      <c r="I7868" s="179" t="s">
        <v>4890</v>
      </c>
      <c r="J7868" s="102" t="s">
        <v>8895</v>
      </c>
      <c r="K7868" s="102"/>
      <c r="L7868" s="111"/>
      <c r="M7868" s="109">
        <v>0.5</v>
      </c>
      <c r="N7868" s="108">
        <v>57</v>
      </c>
      <c r="O7868" s="102"/>
      <c r="P7868" s="39"/>
      <c r="Q7868" s="39" t="s">
        <v>17730</v>
      </c>
      <c r="R7868" s="109"/>
      <c r="S7868" s="102"/>
      <c r="T7868" s="102" t="s">
        <v>20542</v>
      </c>
      <c r="U7868" s="179" t="s">
        <v>30468</v>
      </c>
      <c r="V7868" s="109">
        <v>4.5</v>
      </c>
      <c r="W7868" s="107"/>
      <c r="X7868" s="113"/>
    </row>
    <row r="7869" spans="1:24" ht="12.95" customHeight="1" x14ac:dyDescent="0.2">
      <c r="A7869" s="149">
        <v>40238</v>
      </c>
      <c r="B7869" s="102" t="s">
        <v>9180</v>
      </c>
      <c r="C7869" s="102" t="s">
        <v>6677</v>
      </c>
      <c r="D7869" s="102" t="s">
        <v>6683</v>
      </c>
      <c r="E7869" s="102" t="s">
        <v>6679</v>
      </c>
      <c r="F7869" s="104" t="s">
        <v>14834</v>
      </c>
      <c r="G7869" s="105">
        <v>15221</v>
      </c>
      <c r="H7869" s="102" t="s">
        <v>11819</v>
      </c>
      <c r="I7869" s="102" t="s">
        <v>10103</v>
      </c>
      <c r="J7869" s="102" t="s">
        <v>3136</v>
      </c>
      <c r="K7869" s="102"/>
      <c r="L7869" s="111"/>
      <c r="M7869" s="109">
        <v>0.5</v>
      </c>
      <c r="N7869" s="108">
        <v>45</v>
      </c>
      <c r="O7869" s="179" t="s">
        <v>16680</v>
      </c>
      <c r="P7869" s="304" t="s">
        <v>3620</v>
      </c>
      <c r="Q7869" s="304" t="s">
        <v>20100</v>
      </c>
      <c r="R7869" s="109"/>
      <c r="S7869" s="102"/>
      <c r="T7869" s="102" t="s">
        <v>7789</v>
      </c>
      <c r="U7869" s="179" t="s">
        <v>30469</v>
      </c>
      <c r="V7869" s="109">
        <v>6</v>
      </c>
      <c r="W7869" s="107"/>
      <c r="X7869" s="113"/>
    </row>
    <row r="7870" spans="1:24" ht="12.95" customHeight="1" x14ac:dyDescent="0.2">
      <c r="A7870" s="149">
        <v>40238</v>
      </c>
      <c r="B7870" s="102" t="s">
        <v>9180</v>
      </c>
      <c r="C7870" s="102" t="s">
        <v>6677</v>
      </c>
      <c r="D7870" s="179" t="s">
        <v>10097</v>
      </c>
      <c r="E7870" s="102" t="s">
        <v>6680</v>
      </c>
      <c r="F7870" s="104" t="s">
        <v>14834</v>
      </c>
      <c r="G7870" s="105">
        <v>16304</v>
      </c>
      <c r="H7870" s="102" t="s">
        <v>11819</v>
      </c>
      <c r="I7870" s="179" t="s">
        <v>33039</v>
      </c>
      <c r="J7870" s="102" t="s">
        <v>6682</v>
      </c>
      <c r="K7870" s="102"/>
      <c r="L7870" s="111"/>
      <c r="M7870" s="109">
        <v>2</v>
      </c>
      <c r="N7870" s="108" t="s">
        <v>33040</v>
      </c>
      <c r="O7870" s="179" t="s">
        <v>16545</v>
      </c>
      <c r="P7870" s="304"/>
      <c r="Q7870" s="304" t="s">
        <v>29104</v>
      </c>
      <c r="R7870" s="109"/>
      <c r="S7870" s="102"/>
      <c r="T7870" s="102" t="s">
        <v>20547</v>
      </c>
      <c r="U7870" s="102" t="s">
        <v>30470</v>
      </c>
      <c r="V7870" s="109">
        <v>6.5</v>
      </c>
      <c r="W7870" s="107"/>
      <c r="X7870" s="113"/>
    </row>
    <row r="7871" spans="1:24" ht="12.95" customHeight="1" x14ac:dyDescent="0.2">
      <c r="A7871" s="149">
        <v>40238</v>
      </c>
      <c r="B7871" s="102" t="s">
        <v>9180</v>
      </c>
      <c r="C7871" s="102" t="s">
        <v>6677</v>
      </c>
      <c r="D7871" s="179" t="s">
        <v>10098</v>
      </c>
      <c r="E7871" s="102" t="s">
        <v>6681</v>
      </c>
      <c r="F7871" s="104" t="s">
        <v>14834</v>
      </c>
      <c r="G7871" s="105">
        <v>46736</v>
      </c>
      <c r="H7871" s="179" t="s">
        <v>31194</v>
      </c>
      <c r="I7871" s="102" t="s">
        <v>14944</v>
      </c>
      <c r="J7871" s="179" t="s">
        <v>10099</v>
      </c>
      <c r="K7871" s="102"/>
      <c r="L7871" s="111"/>
      <c r="M7871" s="109">
        <v>1</v>
      </c>
      <c r="N7871" s="108" t="s">
        <v>31999</v>
      </c>
      <c r="O7871" s="102" t="s">
        <v>3620</v>
      </c>
      <c r="P7871" s="39" t="s">
        <v>162</v>
      </c>
      <c r="Q7871" s="39" t="s">
        <v>20318</v>
      </c>
      <c r="R7871" s="109"/>
      <c r="S7871" s="102"/>
      <c r="T7871" s="102" t="s">
        <v>21410</v>
      </c>
      <c r="U7871" s="102" t="s">
        <v>30471</v>
      </c>
      <c r="V7871" s="109">
        <v>7</v>
      </c>
      <c r="W7871" s="107"/>
      <c r="X7871" s="113"/>
    </row>
    <row r="7872" spans="1:24" ht="12.95" customHeight="1" x14ac:dyDescent="0.2">
      <c r="A7872" s="149">
        <v>40422</v>
      </c>
      <c r="B7872" s="102" t="s">
        <v>9180</v>
      </c>
      <c r="C7872" s="164" t="s">
        <v>12351</v>
      </c>
      <c r="D7872" s="166" t="s">
        <v>12353</v>
      </c>
      <c r="E7872" s="102" t="s">
        <v>12352</v>
      </c>
      <c r="F7872" s="104" t="s">
        <v>14834</v>
      </c>
      <c r="G7872" s="105">
        <v>16206</v>
      </c>
      <c r="H7872" s="102" t="s">
        <v>4890</v>
      </c>
      <c r="I7872" s="102" t="s">
        <v>30933</v>
      </c>
      <c r="J7872" s="102" t="s">
        <v>7563</v>
      </c>
      <c r="K7872" s="102"/>
      <c r="L7872" s="111" t="s">
        <v>9564</v>
      </c>
      <c r="M7872" s="109">
        <v>2</v>
      </c>
      <c r="N7872" s="112" t="s">
        <v>16844</v>
      </c>
      <c r="O7872" s="102" t="s">
        <v>14682</v>
      </c>
      <c r="P7872" s="39"/>
      <c r="Q7872" s="39" t="s">
        <v>29915</v>
      </c>
      <c r="R7872" s="109"/>
      <c r="S7872" s="102"/>
      <c r="T7872" s="102" t="s">
        <v>21275</v>
      </c>
      <c r="U7872" s="102" t="s">
        <v>28982</v>
      </c>
      <c r="V7872" s="109">
        <v>4.5</v>
      </c>
      <c r="W7872" s="107"/>
      <c r="X7872" s="113"/>
    </row>
    <row r="7873" spans="1:24" ht="12.95" customHeight="1" x14ac:dyDescent="0.2">
      <c r="A7873" s="149">
        <v>40422</v>
      </c>
      <c r="B7873" s="102" t="s">
        <v>9180</v>
      </c>
      <c r="C7873" s="102" t="s">
        <v>12351</v>
      </c>
      <c r="D7873" s="102" t="s">
        <v>12355</v>
      </c>
      <c r="E7873" s="102" t="s">
        <v>12354</v>
      </c>
      <c r="F7873" s="104" t="s">
        <v>14834</v>
      </c>
      <c r="G7873" s="105">
        <v>15336</v>
      </c>
      <c r="H7873" s="102" t="s">
        <v>31769</v>
      </c>
      <c r="I7873" s="102" t="s">
        <v>2625</v>
      </c>
      <c r="J7873" s="102" t="s">
        <v>12356</v>
      </c>
      <c r="K7873" s="102"/>
      <c r="L7873" s="111"/>
      <c r="M7873" s="109">
        <v>0.5</v>
      </c>
      <c r="N7873" s="108">
        <v>37</v>
      </c>
      <c r="O7873" s="102" t="s">
        <v>16686</v>
      </c>
      <c r="P7873" s="39" t="s">
        <v>9125</v>
      </c>
      <c r="Q7873" s="39" t="s">
        <v>19131</v>
      </c>
      <c r="R7873" s="109"/>
      <c r="S7873" s="102"/>
      <c r="T7873" s="102" t="s">
        <v>20545</v>
      </c>
      <c r="U7873" s="102" t="s">
        <v>21337</v>
      </c>
      <c r="V7873" s="109">
        <v>4.5</v>
      </c>
      <c r="W7873" s="107"/>
      <c r="X7873" s="113"/>
    </row>
    <row r="7874" spans="1:24" ht="12.95" customHeight="1" x14ac:dyDescent="0.2">
      <c r="A7874" s="149">
        <v>40422</v>
      </c>
      <c r="B7874" s="102" t="s">
        <v>9180</v>
      </c>
      <c r="C7874" s="102" t="s">
        <v>12351</v>
      </c>
      <c r="D7874" s="102" t="s">
        <v>7710</v>
      </c>
      <c r="E7874" s="102" t="s">
        <v>12357</v>
      </c>
      <c r="F7874" s="104" t="s">
        <v>14834</v>
      </c>
      <c r="G7874" s="105">
        <v>15895</v>
      </c>
      <c r="H7874" s="102" t="s">
        <v>4890</v>
      </c>
      <c r="I7874" s="102" t="s">
        <v>10103</v>
      </c>
      <c r="J7874" s="102" t="s">
        <v>2115</v>
      </c>
      <c r="K7874" s="102"/>
      <c r="L7874" s="111"/>
      <c r="M7874" s="109">
        <v>1</v>
      </c>
      <c r="N7874" s="108" t="s">
        <v>31418</v>
      </c>
      <c r="O7874" s="102" t="s">
        <v>16894</v>
      </c>
      <c r="P7874" s="39"/>
      <c r="Q7874" s="39" t="s">
        <v>16687</v>
      </c>
      <c r="R7874" s="109"/>
      <c r="S7874" s="102"/>
      <c r="T7874" s="102" t="s">
        <v>7789</v>
      </c>
      <c r="U7874" s="102" t="s">
        <v>30472</v>
      </c>
      <c r="V7874" s="109">
        <v>4</v>
      </c>
      <c r="W7874" s="107"/>
      <c r="X7874" s="113"/>
    </row>
    <row r="7875" spans="1:24" ht="12.95" customHeight="1" x14ac:dyDescent="0.2">
      <c r="A7875" s="149">
        <v>40422</v>
      </c>
      <c r="B7875" s="102" t="s">
        <v>9180</v>
      </c>
      <c r="C7875" s="102" t="s">
        <v>12351</v>
      </c>
      <c r="D7875" s="111" t="s">
        <v>38146</v>
      </c>
      <c r="E7875" s="102" t="s">
        <v>7711</v>
      </c>
      <c r="F7875" s="123" t="s">
        <v>10085</v>
      </c>
      <c r="G7875" s="105">
        <v>15662</v>
      </c>
      <c r="H7875" s="102" t="s">
        <v>10103</v>
      </c>
      <c r="I7875" s="102" t="s">
        <v>11819</v>
      </c>
      <c r="J7875" s="102" t="s">
        <v>7712</v>
      </c>
      <c r="K7875" s="102"/>
      <c r="L7875" s="111" t="s">
        <v>38178</v>
      </c>
      <c r="M7875" s="109">
        <v>1</v>
      </c>
      <c r="N7875" s="108" t="s">
        <v>13389</v>
      </c>
      <c r="O7875" s="102" t="s">
        <v>9160</v>
      </c>
      <c r="P7875" s="39" t="s">
        <v>9125</v>
      </c>
      <c r="Q7875" s="39" t="s">
        <v>20507</v>
      </c>
      <c r="R7875" s="109"/>
      <c r="S7875" s="102" t="s">
        <v>9435</v>
      </c>
      <c r="T7875" s="102" t="s">
        <v>7789</v>
      </c>
      <c r="U7875" s="102" t="s">
        <v>30473</v>
      </c>
      <c r="V7875" s="109">
        <v>7</v>
      </c>
      <c r="W7875" s="107"/>
      <c r="X7875" s="113"/>
    </row>
    <row r="7876" spans="1:24" ht="12.95" customHeight="1" x14ac:dyDescent="0.2">
      <c r="A7876" s="149">
        <v>40603</v>
      </c>
      <c r="B7876" s="102" t="s">
        <v>9180</v>
      </c>
      <c r="C7876" s="103" t="s">
        <v>15016</v>
      </c>
      <c r="D7876" s="102" t="s">
        <v>8758</v>
      </c>
      <c r="E7876" s="102" t="s">
        <v>2394</v>
      </c>
      <c r="F7876" s="104" t="s">
        <v>14834</v>
      </c>
      <c r="G7876" s="105">
        <v>16504</v>
      </c>
      <c r="H7876" s="102" t="s">
        <v>10191</v>
      </c>
      <c r="I7876" s="102" t="s">
        <v>11819</v>
      </c>
      <c r="J7876" s="102" t="s">
        <v>9588</v>
      </c>
      <c r="K7876" s="102"/>
      <c r="L7876" s="111"/>
      <c r="M7876" s="109">
        <v>0.5</v>
      </c>
      <c r="N7876" s="108" t="s">
        <v>411</v>
      </c>
      <c r="O7876" s="102"/>
      <c r="P7876" s="39"/>
      <c r="Q7876" s="39" t="s">
        <v>15976</v>
      </c>
      <c r="R7876" s="109"/>
      <c r="S7876" s="102"/>
      <c r="T7876" s="102" t="s">
        <v>30474</v>
      </c>
      <c r="U7876" s="102" t="s">
        <v>30475</v>
      </c>
      <c r="V7876" s="109">
        <v>4.5</v>
      </c>
      <c r="W7876" s="107"/>
      <c r="X7876" s="113"/>
    </row>
    <row r="7877" spans="1:24" ht="12.95" customHeight="1" x14ac:dyDescent="0.2">
      <c r="A7877" s="149">
        <v>40603</v>
      </c>
      <c r="B7877" s="102" t="s">
        <v>9180</v>
      </c>
      <c r="C7877" s="102" t="s">
        <v>15016</v>
      </c>
      <c r="D7877" s="102" t="s">
        <v>9589</v>
      </c>
      <c r="E7877" s="102" t="s">
        <v>2395</v>
      </c>
      <c r="F7877" s="104" t="s">
        <v>14834</v>
      </c>
      <c r="G7877" s="105">
        <v>16658</v>
      </c>
      <c r="H7877" s="102" t="s">
        <v>2625</v>
      </c>
      <c r="I7877" s="102" t="s">
        <v>10103</v>
      </c>
      <c r="J7877" s="102" t="s">
        <v>10633</v>
      </c>
      <c r="K7877" s="102"/>
      <c r="L7877" s="111"/>
      <c r="M7877" s="109">
        <v>0.75</v>
      </c>
      <c r="N7877" s="108" t="s">
        <v>33041</v>
      </c>
      <c r="O7877" s="102" t="s">
        <v>9160</v>
      </c>
      <c r="P7877" s="39"/>
      <c r="Q7877" s="39" t="s">
        <v>30476</v>
      </c>
      <c r="R7877" s="109"/>
      <c r="S7877" s="102"/>
      <c r="T7877" s="102" t="s">
        <v>30477</v>
      </c>
      <c r="U7877" s="102" t="s">
        <v>16549</v>
      </c>
      <c r="V7877" s="109">
        <v>6</v>
      </c>
      <c r="W7877" s="107"/>
      <c r="X7877" s="113"/>
    </row>
    <row r="7878" spans="1:24" ht="12.95" customHeight="1" x14ac:dyDescent="0.2">
      <c r="A7878" s="149">
        <v>40603</v>
      </c>
      <c r="B7878" s="102" t="s">
        <v>9180</v>
      </c>
      <c r="C7878" s="102" t="s">
        <v>15016</v>
      </c>
      <c r="D7878" s="102" t="s">
        <v>10634</v>
      </c>
      <c r="E7878" s="102" t="s">
        <v>2393</v>
      </c>
      <c r="F7878" s="104" t="s">
        <v>14834</v>
      </c>
      <c r="G7878" s="105">
        <v>16488</v>
      </c>
      <c r="H7878" s="102" t="s">
        <v>10103</v>
      </c>
      <c r="I7878" s="102" t="s">
        <v>11819</v>
      </c>
      <c r="J7878" s="102" t="s">
        <v>10635</v>
      </c>
      <c r="K7878" s="102"/>
      <c r="L7878" s="111"/>
      <c r="M7878" s="109">
        <v>2</v>
      </c>
      <c r="N7878" s="112" t="s">
        <v>18363</v>
      </c>
      <c r="O7878" s="102" t="s">
        <v>20691</v>
      </c>
      <c r="P7878" s="39" t="s">
        <v>13301</v>
      </c>
      <c r="Q7878" s="39" t="s">
        <v>21154</v>
      </c>
      <c r="R7878" s="109"/>
      <c r="S7878" s="102"/>
      <c r="T7878" s="102" t="s">
        <v>7789</v>
      </c>
      <c r="U7878" s="102" t="s">
        <v>16986</v>
      </c>
      <c r="V7878" s="109">
        <v>7</v>
      </c>
      <c r="W7878" s="107"/>
      <c r="X7878" s="113"/>
    </row>
    <row r="7879" spans="1:24" ht="12.95" customHeight="1" x14ac:dyDescent="0.2">
      <c r="A7879" s="149">
        <v>40603</v>
      </c>
      <c r="B7879" s="102" t="s">
        <v>9180</v>
      </c>
      <c r="C7879" s="102" t="s">
        <v>15016</v>
      </c>
      <c r="D7879" s="179" t="s">
        <v>15017</v>
      </c>
      <c r="E7879" s="102" t="s">
        <v>2396</v>
      </c>
      <c r="F7879" s="104" t="s">
        <v>14834</v>
      </c>
      <c r="G7879" s="105">
        <v>16156</v>
      </c>
      <c r="H7879" s="179" t="s">
        <v>33042</v>
      </c>
      <c r="I7879" s="179" t="s">
        <v>4890</v>
      </c>
      <c r="J7879" s="102" t="s">
        <v>8895</v>
      </c>
      <c r="K7879" s="102"/>
      <c r="L7879" s="111"/>
      <c r="M7879" s="109">
        <v>1</v>
      </c>
      <c r="N7879" s="108" t="s">
        <v>33043</v>
      </c>
      <c r="O7879" s="102"/>
      <c r="P7879" s="39"/>
      <c r="Q7879" s="39" t="s">
        <v>18154</v>
      </c>
      <c r="R7879" s="109"/>
      <c r="S7879" s="102"/>
      <c r="T7879" s="102" t="s">
        <v>20542</v>
      </c>
      <c r="U7879" s="102" t="s">
        <v>30478</v>
      </c>
      <c r="V7879" s="109">
        <v>6.5</v>
      </c>
      <c r="W7879" s="107"/>
      <c r="X7879" s="113"/>
    </row>
    <row r="7880" spans="1:24" ht="12.95" customHeight="1" x14ac:dyDescent="0.2">
      <c r="A7880" s="149">
        <v>40797</v>
      </c>
      <c r="B7880" s="102" t="s">
        <v>9180</v>
      </c>
      <c r="C7880" s="103" t="s">
        <v>1649</v>
      </c>
      <c r="D7880" s="102" t="s">
        <v>11188</v>
      </c>
      <c r="E7880" s="102" t="s">
        <v>1650</v>
      </c>
      <c r="F7880" s="104" t="s">
        <v>14834</v>
      </c>
      <c r="G7880" s="105">
        <v>15120</v>
      </c>
      <c r="H7880" s="102" t="s">
        <v>13336</v>
      </c>
      <c r="I7880" s="102" t="s">
        <v>32059</v>
      </c>
      <c r="J7880" s="102" t="s">
        <v>11189</v>
      </c>
      <c r="K7880" s="102"/>
      <c r="L7880" s="111"/>
      <c r="M7880" s="109">
        <v>1</v>
      </c>
      <c r="N7880" s="112" t="s">
        <v>12012</v>
      </c>
      <c r="O7880" s="102" t="s">
        <v>162</v>
      </c>
      <c r="P7880" s="39"/>
      <c r="Q7880" s="39" t="s">
        <v>19478</v>
      </c>
      <c r="R7880" s="109"/>
      <c r="S7880" s="102"/>
      <c r="T7880" s="102" t="s">
        <v>30479</v>
      </c>
      <c r="U7880" s="102" t="s">
        <v>30480</v>
      </c>
      <c r="V7880" s="109">
        <v>5</v>
      </c>
      <c r="W7880" s="107"/>
      <c r="X7880" s="113"/>
    </row>
    <row r="7881" spans="1:24" ht="12.95" customHeight="1" x14ac:dyDescent="0.2">
      <c r="A7881" s="149">
        <v>40797</v>
      </c>
      <c r="B7881" s="102" t="s">
        <v>9180</v>
      </c>
      <c r="C7881" s="102" t="s">
        <v>1649</v>
      </c>
      <c r="D7881" s="102" t="s">
        <v>11190</v>
      </c>
      <c r="E7881" s="102" t="s">
        <v>1651</v>
      </c>
      <c r="F7881" s="104" t="s">
        <v>14834</v>
      </c>
      <c r="G7881" s="105">
        <v>46876</v>
      </c>
      <c r="H7881" s="102" t="s">
        <v>2625</v>
      </c>
      <c r="I7881" s="102" t="s">
        <v>14944</v>
      </c>
      <c r="J7881" s="102" t="s">
        <v>11191</v>
      </c>
      <c r="K7881" s="102"/>
      <c r="L7881" s="111"/>
      <c r="M7881" s="109">
        <v>0.5</v>
      </c>
      <c r="N7881" s="108" t="s">
        <v>2362</v>
      </c>
      <c r="O7881" s="102"/>
      <c r="P7881" s="39"/>
      <c r="Q7881" s="39" t="s">
        <v>30481</v>
      </c>
      <c r="R7881" s="109"/>
      <c r="S7881" s="102"/>
      <c r="T7881" s="102" t="s">
        <v>8947</v>
      </c>
      <c r="U7881" s="102" t="s">
        <v>30482</v>
      </c>
      <c r="V7881" s="109">
        <v>6</v>
      </c>
      <c r="W7881" s="107"/>
      <c r="X7881" s="113"/>
    </row>
    <row r="7882" spans="1:24" ht="12.95" customHeight="1" x14ac:dyDescent="0.2">
      <c r="A7882" s="149">
        <v>40797</v>
      </c>
      <c r="B7882" s="102" t="s">
        <v>9180</v>
      </c>
      <c r="C7882" s="102" t="s">
        <v>1649</v>
      </c>
      <c r="D7882" s="102" t="s">
        <v>11192</v>
      </c>
      <c r="E7882" s="102" t="s">
        <v>1652</v>
      </c>
      <c r="F7882" s="104" t="s">
        <v>14834</v>
      </c>
      <c r="G7882" s="105">
        <v>15778</v>
      </c>
      <c r="H7882" s="102" t="s">
        <v>4890</v>
      </c>
      <c r="I7882" s="102" t="s">
        <v>10103</v>
      </c>
      <c r="J7882" s="102" t="s">
        <v>6522</v>
      </c>
      <c r="K7882" s="102"/>
      <c r="L7882" s="111"/>
      <c r="M7882" s="109">
        <v>1</v>
      </c>
      <c r="N7882" s="112" t="s">
        <v>33044</v>
      </c>
      <c r="O7882" s="102" t="s">
        <v>17191</v>
      </c>
      <c r="P7882" s="39" t="s">
        <v>15922</v>
      </c>
      <c r="Q7882" s="39" t="s">
        <v>16546</v>
      </c>
      <c r="R7882" s="109"/>
      <c r="S7882" s="102" t="s">
        <v>8315</v>
      </c>
      <c r="T7882" s="102" t="s">
        <v>7789</v>
      </c>
      <c r="U7882" s="102" t="s">
        <v>30483</v>
      </c>
      <c r="V7882" s="109">
        <v>6</v>
      </c>
      <c r="W7882" s="107"/>
      <c r="X7882" s="113"/>
    </row>
    <row r="7883" spans="1:24" ht="12.95" customHeight="1" x14ac:dyDescent="0.2">
      <c r="A7883" s="149">
        <v>40797</v>
      </c>
      <c r="B7883" s="102" t="s">
        <v>9180</v>
      </c>
      <c r="C7883" s="102" t="s">
        <v>1649</v>
      </c>
      <c r="D7883" s="102" t="s">
        <v>11193</v>
      </c>
      <c r="E7883" s="102" t="s">
        <v>1653</v>
      </c>
      <c r="F7883" s="104" t="s">
        <v>14834</v>
      </c>
      <c r="G7883" s="105">
        <v>16521</v>
      </c>
      <c r="H7883" s="102" t="s">
        <v>11819</v>
      </c>
      <c r="I7883" s="102" t="s">
        <v>1332</v>
      </c>
      <c r="J7883" s="102" t="s">
        <v>11194</v>
      </c>
      <c r="K7883" s="102"/>
      <c r="L7883" s="111"/>
      <c r="M7883" s="109">
        <v>3</v>
      </c>
      <c r="N7883" s="112" t="s">
        <v>16510</v>
      </c>
      <c r="O7883" s="102" t="s">
        <v>11195</v>
      </c>
      <c r="P7883" s="39" t="s">
        <v>13301</v>
      </c>
      <c r="Q7883" s="39" t="s">
        <v>30484</v>
      </c>
      <c r="R7883" s="109"/>
      <c r="S7883" s="102"/>
      <c r="T7883" s="102" t="s">
        <v>20546</v>
      </c>
      <c r="U7883" s="102" t="s">
        <v>30485</v>
      </c>
      <c r="V7883" s="109">
        <v>8.5</v>
      </c>
      <c r="W7883" s="107"/>
      <c r="X7883" s="113"/>
    </row>
    <row r="7884" spans="1:24" ht="12.95" customHeight="1" x14ac:dyDescent="0.2">
      <c r="A7884" s="149">
        <v>40969</v>
      </c>
      <c r="B7884" s="102" t="s">
        <v>9180</v>
      </c>
      <c r="C7884" s="103" t="s">
        <v>14841</v>
      </c>
      <c r="D7884" s="102" t="s">
        <v>309</v>
      </c>
      <c r="E7884" s="102" t="s">
        <v>14842</v>
      </c>
      <c r="F7884" s="104" t="s">
        <v>14834</v>
      </c>
      <c r="G7884" s="105">
        <v>16030</v>
      </c>
      <c r="H7884" s="102" t="s">
        <v>15082</v>
      </c>
      <c r="I7884" s="102" t="s">
        <v>2625</v>
      </c>
      <c r="J7884" s="102" t="s">
        <v>13232</v>
      </c>
      <c r="K7884" s="102"/>
      <c r="L7884" s="111"/>
      <c r="M7884" s="109">
        <v>0.5</v>
      </c>
      <c r="N7884" s="125">
        <v>37</v>
      </c>
      <c r="O7884" s="102"/>
      <c r="P7884" s="39"/>
      <c r="Q7884" s="39" t="s">
        <v>30486</v>
      </c>
      <c r="R7884" s="109"/>
      <c r="S7884" s="102"/>
      <c r="T7884" s="102" t="s">
        <v>20545</v>
      </c>
      <c r="U7884" s="102" t="s">
        <v>6868</v>
      </c>
      <c r="V7884" s="109">
        <v>5</v>
      </c>
      <c r="W7884" s="107"/>
      <c r="X7884" s="113"/>
    </row>
    <row r="7885" spans="1:24" ht="12.95" customHeight="1" x14ac:dyDescent="0.2">
      <c r="A7885" s="149">
        <v>40969</v>
      </c>
      <c r="B7885" s="102" t="s">
        <v>9180</v>
      </c>
      <c r="C7885" s="102" t="s">
        <v>14841</v>
      </c>
      <c r="D7885" s="102" t="s">
        <v>310</v>
      </c>
      <c r="E7885" s="102" t="s">
        <v>14843</v>
      </c>
      <c r="F7885" s="104" t="s">
        <v>14834</v>
      </c>
      <c r="G7885" s="105">
        <v>16515</v>
      </c>
      <c r="H7885" s="102" t="s">
        <v>2625</v>
      </c>
      <c r="I7885" s="102" t="s">
        <v>13336</v>
      </c>
      <c r="J7885" s="102" t="s">
        <v>311</v>
      </c>
      <c r="K7885" s="102"/>
      <c r="L7885" s="111"/>
      <c r="M7885" s="109">
        <v>1</v>
      </c>
      <c r="N7885" s="112" t="s">
        <v>7004</v>
      </c>
      <c r="O7885" s="102" t="s">
        <v>10189</v>
      </c>
      <c r="P7885" s="39" t="s">
        <v>162</v>
      </c>
      <c r="Q7885" s="39" t="s">
        <v>17596</v>
      </c>
      <c r="R7885" s="109"/>
      <c r="S7885" s="102"/>
      <c r="T7885" s="102" t="s">
        <v>20543</v>
      </c>
      <c r="U7885" s="102" t="s">
        <v>312</v>
      </c>
      <c r="V7885" s="109">
        <v>4.5</v>
      </c>
      <c r="W7885" s="107"/>
      <c r="X7885" s="113"/>
    </row>
    <row r="7886" spans="1:24" ht="12.95" customHeight="1" x14ac:dyDescent="0.2">
      <c r="A7886" s="149">
        <v>40969</v>
      </c>
      <c r="B7886" s="102" t="s">
        <v>9180</v>
      </c>
      <c r="C7886" s="102" t="s">
        <v>14841</v>
      </c>
      <c r="D7886" s="102" t="s">
        <v>313</v>
      </c>
      <c r="E7886" s="102" t="s">
        <v>14844</v>
      </c>
      <c r="F7886" s="104" t="s">
        <v>14834</v>
      </c>
      <c r="G7886" s="105">
        <v>16272</v>
      </c>
      <c r="H7886" s="102" t="s">
        <v>11819</v>
      </c>
      <c r="I7886" s="102" t="s">
        <v>13336</v>
      </c>
      <c r="J7886" s="102" t="s">
        <v>314</v>
      </c>
      <c r="K7886" s="102"/>
      <c r="L7886" s="111"/>
      <c r="M7886" s="109">
        <v>1</v>
      </c>
      <c r="N7886" s="112">
        <v>63</v>
      </c>
      <c r="O7886" s="102" t="s">
        <v>3620</v>
      </c>
      <c r="P7886" s="39"/>
      <c r="Q7886" s="39" t="s">
        <v>15913</v>
      </c>
      <c r="R7886" s="109"/>
      <c r="S7886" s="102"/>
      <c r="T7886" s="102" t="s">
        <v>20547</v>
      </c>
      <c r="U7886" s="102" t="s">
        <v>1713</v>
      </c>
      <c r="V7886" s="109">
        <v>5.5</v>
      </c>
      <c r="W7886" s="107"/>
      <c r="X7886" s="113"/>
    </row>
    <row r="7887" spans="1:24" ht="12.95" customHeight="1" x14ac:dyDescent="0.2">
      <c r="A7887" s="149">
        <v>40969</v>
      </c>
      <c r="B7887" s="102" t="s">
        <v>9180</v>
      </c>
      <c r="C7887" s="102" t="s">
        <v>14841</v>
      </c>
      <c r="D7887" s="102" t="s">
        <v>29674</v>
      </c>
      <c r="E7887" s="102" t="s">
        <v>14845</v>
      </c>
      <c r="F7887" s="104" t="s">
        <v>14834</v>
      </c>
      <c r="G7887" s="105">
        <v>15985</v>
      </c>
      <c r="H7887" s="102" t="s">
        <v>13336</v>
      </c>
      <c r="I7887" s="102" t="s">
        <v>11819</v>
      </c>
      <c r="J7887" s="102" t="s">
        <v>74</v>
      </c>
      <c r="K7887" s="102"/>
      <c r="L7887" s="111"/>
      <c r="M7887" s="109">
        <v>0.75</v>
      </c>
      <c r="N7887" s="125">
        <v>44</v>
      </c>
      <c r="O7887" s="102" t="s">
        <v>15927</v>
      </c>
      <c r="P7887" s="39" t="s">
        <v>9125</v>
      </c>
      <c r="Q7887" s="39" t="s">
        <v>16751</v>
      </c>
      <c r="R7887" s="109"/>
      <c r="S7887" s="102" t="s">
        <v>11080</v>
      </c>
      <c r="T7887" s="102" t="s">
        <v>21275</v>
      </c>
      <c r="U7887" s="102" t="s">
        <v>29675</v>
      </c>
      <c r="V7887" s="109">
        <v>6.5</v>
      </c>
      <c r="W7887" s="107"/>
      <c r="X7887" s="113"/>
    </row>
    <row r="7888" spans="1:24" ht="12.95" customHeight="1" x14ac:dyDescent="0.2">
      <c r="A7888" s="149">
        <v>40969</v>
      </c>
      <c r="B7888" s="102" t="s">
        <v>9180</v>
      </c>
      <c r="C7888" s="102" t="s">
        <v>14841</v>
      </c>
      <c r="D7888" s="111" t="s">
        <v>14977</v>
      </c>
      <c r="E7888" s="102" t="s">
        <v>14976</v>
      </c>
      <c r="F7888" s="123" t="s">
        <v>10085</v>
      </c>
      <c r="G7888" s="105">
        <v>15656</v>
      </c>
      <c r="H7888" s="102" t="s">
        <v>10103</v>
      </c>
      <c r="I7888" s="102" t="s">
        <v>11819</v>
      </c>
      <c r="J7888" s="102" t="s">
        <v>14978</v>
      </c>
      <c r="K7888" s="102"/>
      <c r="L7888" s="111" t="s">
        <v>38177</v>
      </c>
      <c r="M7888" s="109">
        <v>1</v>
      </c>
      <c r="N7888" s="108" t="s">
        <v>13389</v>
      </c>
      <c r="O7888" s="102" t="s">
        <v>10189</v>
      </c>
      <c r="P7888" s="39"/>
      <c r="Q7888" s="39" t="s">
        <v>21836</v>
      </c>
      <c r="R7888" s="109"/>
      <c r="S7888" s="102" t="s">
        <v>8315</v>
      </c>
      <c r="T7888" s="102" t="s">
        <v>7789</v>
      </c>
      <c r="U7888" s="102" t="s">
        <v>30487</v>
      </c>
      <c r="V7888" s="109">
        <v>7.5</v>
      </c>
      <c r="W7888" s="107"/>
      <c r="X7888" s="113"/>
    </row>
    <row r="7889" spans="1:24" ht="12.95" customHeight="1" x14ac:dyDescent="0.2">
      <c r="A7889" s="149">
        <v>41153</v>
      </c>
      <c r="B7889" s="102" t="s">
        <v>9180</v>
      </c>
      <c r="C7889" s="103" t="s">
        <v>15695</v>
      </c>
      <c r="D7889" s="102" t="s">
        <v>15707</v>
      </c>
      <c r="E7889" s="102" t="s">
        <v>15696</v>
      </c>
      <c r="F7889" s="104" t="s">
        <v>14834</v>
      </c>
      <c r="G7889" s="105">
        <v>15320</v>
      </c>
      <c r="H7889" s="102" t="s">
        <v>31503</v>
      </c>
      <c r="I7889" s="102" t="s">
        <v>2625</v>
      </c>
      <c r="J7889" s="102" t="s">
        <v>15702</v>
      </c>
      <c r="K7889" s="102"/>
      <c r="L7889" s="111"/>
      <c r="M7889" s="109">
        <v>1</v>
      </c>
      <c r="N7889" s="112">
        <v>62</v>
      </c>
      <c r="O7889" s="102"/>
      <c r="P7889" s="39"/>
      <c r="Q7889" s="39" t="s">
        <v>16560</v>
      </c>
      <c r="R7889" s="109"/>
      <c r="S7889" s="102"/>
      <c r="T7889" s="102" t="s">
        <v>11996</v>
      </c>
      <c r="U7889" s="102"/>
      <c r="V7889" s="109">
        <v>4.5</v>
      </c>
      <c r="W7889" s="107"/>
      <c r="X7889" s="113"/>
    </row>
    <row r="7890" spans="1:24" ht="12.95" customHeight="1" x14ac:dyDescent="0.2">
      <c r="A7890" s="149">
        <v>41153</v>
      </c>
      <c r="B7890" s="102" t="s">
        <v>9180</v>
      </c>
      <c r="C7890" s="102" t="s">
        <v>15695</v>
      </c>
      <c r="D7890" s="102" t="s">
        <v>15703</v>
      </c>
      <c r="E7890" s="102" t="s">
        <v>15697</v>
      </c>
      <c r="F7890" s="104" t="s">
        <v>14834</v>
      </c>
      <c r="G7890" s="105">
        <v>16446</v>
      </c>
      <c r="H7890" s="102" t="s">
        <v>10191</v>
      </c>
      <c r="I7890" s="102" t="s">
        <v>11819</v>
      </c>
      <c r="J7890" s="102" t="s">
        <v>15704</v>
      </c>
      <c r="K7890" s="102"/>
      <c r="L7890" s="111"/>
      <c r="M7890" s="109">
        <v>1</v>
      </c>
      <c r="N7890" s="112" t="s">
        <v>12012</v>
      </c>
      <c r="O7890" s="102" t="s">
        <v>12252</v>
      </c>
      <c r="P7890" s="39"/>
      <c r="Q7890" s="39" t="s">
        <v>16835</v>
      </c>
      <c r="R7890" s="109"/>
      <c r="S7890" s="102"/>
      <c r="T7890" s="102" t="s">
        <v>20546</v>
      </c>
      <c r="U7890" s="102" t="s">
        <v>18741</v>
      </c>
      <c r="V7890" s="109">
        <v>5.5</v>
      </c>
      <c r="W7890" s="107"/>
      <c r="X7890" s="113"/>
    </row>
    <row r="7891" spans="1:24" ht="12.95" customHeight="1" x14ac:dyDescent="0.2">
      <c r="A7891" s="149">
        <v>41153</v>
      </c>
      <c r="B7891" s="102" t="s">
        <v>9180</v>
      </c>
      <c r="C7891" s="102" t="s">
        <v>15695</v>
      </c>
      <c r="D7891" s="102" t="s">
        <v>15705</v>
      </c>
      <c r="E7891" s="102" t="s">
        <v>15698</v>
      </c>
      <c r="F7891" s="104" t="s">
        <v>14834</v>
      </c>
      <c r="G7891" s="105">
        <v>15150</v>
      </c>
      <c r="H7891" s="102" t="s">
        <v>10103</v>
      </c>
      <c r="I7891" s="102" t="s">
        <v>11819</v>
      </c>
      <c r="J7891" s="102" t="s">
        <v>15706</v>
      </c>
      <c r="K7891" s="102"/>
      <c r="L7891" s="111"/>
      <c r="M7891" s="109">
        <v>0.5</v>
      </c>
      <c r="N7891" s="108">
        <v>38</v>
      </c>
      <c r="O7891" s="102" t="s">
        <v>13460</v>
      </c>
      <c r="P7891" s="39" t="s">
        <v>15889</v>
      </c>
      <c r="Q7891" s="39" t="s">
        <v>16753</v>
      </c>
      <c r="R7891" s="109"/>
      <c r="S7891" s="102"/>
      <c r="T7891" s="102" t="s">
        <v>7789</v>
      </c>
      <c r="U7891" s="102" t="s">
        <v>30488</v>
      </c>
      <c r="V7891" s="109">
        <v>5.5</v>
      </c>
      <c r="W7891" s="107"/>
      <c r="X7891" s="113"/>
    </row>
    <row r="7892" spans="1:24" ht="12.95" customHeight="1" x14ac:dyDescent="0.2">
      <c r="A7892" s="149">
        <v>41153</v>
      </c>
      <c r="B7892" s="102" t="s">
        <v>9180</v>
      </c>
      <c r="C7892" s="102" t="s">
        <v>15695</v>
      </c>
      <c r="D7892" s="102" t="s">
        <v>15700</v>
      </c>
      <c r="E7892" s="102" t="s">
        <v>15694</v>
      </c>
      <c r="F7892" s="104" t="s">
        <v>14834</v>
      </c>
      <c r="G7892" s="105">
        <v>14740</v>
      </c>
      <c r="H7892" s="102" t="s">
        <v>11819</v>
      </c>
      <c r="I7892" s="102" t="s">
        <v>5011</v>
      </c>
      <c r="J7892" s="102" t="s">
        <v>15701</v>
      </c>
      <c r="K7892" s="102" t="s">
        <v>15699</v>
      </c>
      <c r="L7892" s="111"/>
      <c r="M7892" s="109">
        <v>1.5</v>
      </c>
      <c r="N7892" s="108" t="s">
        <v>33045</v>
      </c>
      <c r="O7892" s="102"/>
      <c r="P7892" s="39"/>
      <c r="Q7892" s="39" t="s">
        <v>20882</v>
      </c>
      <c r="R7892" s="109"/>
      <c r="S7892" s="102"/>
      <c r="T7892" s="102" t="s">
        <v>28757</v>
      </c>
      <c r="U7892" s="102" t="s">
        <v>30489</v>
      </c>
      <c r="V7892" s="109">
        <v>7.5</v>
      </c>
      <c r="W7892" s="107"/>
      <c r="X7892" s="324"/>
    </row>
    <row r="7893" spans="1:24" ht="12.95" customHeight="1" x14ac:dyDescent="0.2">
      <c r="A7893" s="149">
        <v>41346</v>
      </c>
      <c r="B7893" s="115" t="s">
        <v>9180</v>
      </c>
      <c r="C7893" s="164" t="s">
        <v>18742</v>
      </c>
      <c r="D7893" s="102" t="s">
        <v>30492</v>
      </c>
      <c r="E7893" s="102" t="s">
        <v>20068</v>
      </c>
      <c r="F7893" s="104" t="s">
        <v>14834</v>
      </c>
      <c r="G7893" s="105">
        <v>15098</v>
      </c>
      <c r="H7893" s="102" t="s">
        <v>13336</v>
      </c>
      <c r="I7893" s="102" t="s">
        <v>32059</v>
      </c>
      <c r="J7893" s="102" t="s">
        <v>20069</v>
      </c>
      <c r="K7893" s="102"/>
      <c r="L7893" s="111"/>
      <c r="M7893" s="109">
        <v>1</v>
      </c>
      <c r="N7893" s="112" t="s">
        <v>20070</v>
      </c>
      <c r="O7893" s="102" t="s">
        <v>248</v>
      </c>
      <c r="P7893" s="102"/>
      <c r="Q7893" s="102" t="s">
        <v>8200</v>
      </c>
      <c r="R7893" s="109"/>
      <c r="S7893" s="102"/>
      <c r="T7893" s="102" t="s">
        <v>28864</v>
      </c>
      <c r="U7893" s="102" t="s">
        <v>11610</v>
      </c>
      <c r="V7893" s="109">
        <v>5.5</v>
      </c>
      <c r="W7893" s="107"/>
      <c r="X7893" s="324"/>
    </row>
    <row r="7894" spans="1:24" ht="12.95" customHeight="1" x14ac:dyDescent="0.2">
      <c r="A7894" s="149">
        <v>41346</v>
      </c>
      <c r="B7894" s="115" t="s">
        <v>9180</v>
      </c>
      <c r="C7894" s="102" t="s">
        <v>18742</v>
      </c>
      <c r="D7894" s="102" t="s">
        <v>20093</v>
      </c>
      <c r="E7894" s="102" t="s">
        <v>20071</v>
      </c>
      <c r="F7894" s="104" t="s">
        <v>14834</v>
      </c>
      <c r="G7894" s="105">
        <v>15329</v>
      </c>
      <c r="H7894" s="102" t="s">
        <v>30647</v>
      </c>
      <c r="I7894" s="102" t="s">
        <v>2625</v>
      </c>
      <c r="J7894" s="102" t="s">
        <v>20072</v>
      </c>
      <c r="K7894" s="102"/>
      <c r="L7894" s="111"/>
      <c r="M7894" s="109">
        <v>1</v>
      </c>
      <c r="N7894" s="112" t="s">
        <v>19703</v>
      </c>
      <c r="O7894" s="102"/>
      <c r="P7894" s="102" t="s">
        <v>3620</v>
      </c>
      <c r="Q7894" s="102" t="s">
        <v>30490</v>
      </c>
      <c r="R7894" s="109"/>
      <c r="S7894" s="102"/>
      <c r="T7894" s="102" t="s">
        <v>21491</v>
      </c>
      <c r="U7894" s="102" t="s">
        <v>30491</v>
      </c>
      <c r="V7894" s="109">
        <v>5.5</v>
      </c>
      <c r="W7894" s="107"/>
      <c r="X7894" s="324"/>
    </row>
    <row r="7895" spans="1:24" ht="12.95" customHeight="1" x14ac:dyDescent="0.2">
      <c r="A7895" s="149">
        <v>41346</v>
      </c>
      <c r="B7895" s="115" t="s">
        <v>9180</v>
      </c>
      <c r="C7895" s="102" t="s">
        <v>18742</v>
      </c>
      <c r="D7895" s="102" t="s">
        <v>30493</v>
      </c>
      <c r="E7895" s="102" t="s">
        <v>20073</v>
      </c>
      <c r="F7895" s="104" t="s">
        <v>14834</v>
      </c>
      <c r="G7895" s="105">
        <v>16345</v>
      </c>
      <c r="H7895" s="102" t="s">
        <v>33046</v>
      </c>
      <c r="I7895" s="102" t="s">
        <v>15718</v>
      </c>
      <c r="J7895" s="102" t="s">
        <v>20074</v>
      </c>
      <c r="K7895" s="102"/>
      <c r="L7895" s="111"/>
      <c r="M7895" s="109">
        <v>1</v>
      </c>
      <c r="N7895" s="112" t="s">
        <v>5873</v>
      </c>
      <c r="O7895" s="102" t="s">
        <v>248</v>
      </c>
      <c r="P7895" s="102"/>
      <c r="Q7895" s="102" t="s">
        <v>16877</v>
      </c>
      <c r="R7895" s="109"/>
      <c r="S7895" s="102"/>
      <c r="T7895" s="102" t="s">
        <v>7789</v>
      </c>
      <c r="U7895" s="102" t="s">
        <v>30494</v>
      </c>
      <c r="V7895" s="109">
        <v>5.5</v>
      </c>
      <c r="W7895" s="107"/>
      <c r="X7895" s="324"/>
    </row>
    <row r="7896" spans="1:24" ht="12.95" customHeight="1" x14ac:dyDescent="0.2">
      <c r="A7896" s="149">
        <v>41346</v>
      </c>
      <c r="B7896" s="115" t="s">
        <v>9180</v>
      </c>
      <c r="C7896" s="102" t="s">
        <v>18742</v>
      </c>
      <c r="D7896" s="102" t="s">
        <v>30495</v>
      </c>
      <c r="E7896" s="102" t="s">
        <v>20075</v>
      </c>
      <c r="F7896" s="104" t="s">
        <v>14834</v>
      </c>
      <c r="G7896" s="105">
        <v>16423</v>
      </c>
      <c r="H7896" s="102" t="s">
        <v>10191</v>
      </c>
      <c r="I7896" s="102" t="s">
        <v>11819</v>
      </c>
      <c r="J7896" s="102" t="s">
        <v>20076</v>
      </c>
      <c r="K7896" s="102"/>
      <c r="L7896" s="111"/>
      <c r="M7896" s="109">
        <v>2</v>
      </c>
      <c r="N7896" s="112" t="s">
        <v>20077</v>
      </c>
      <c r="O7896" s="102" t="s">
        <v>16856</v>
      </c>
      <c r="P7896" s="102" t="s">
        <v>9125</v>
      </c>
      <c r="Q7896" s="102" t="s">
        <v>19671</v>
      </c>
      <c r="R7896" s="109"/>
      <c r="S7896" s="102"/>
      <c r="T7896" s="102" t="s">
        <v>20547</v>
      </c>
      <c r="U7896" s="102" t="s">
        <v>15834</v>
      </c>
      <c r="V7896" s="109">
        <v>8.5</v>
      </c>
      <c r="W7896" s="107"/>
      <c r="X7896" s="324"/>
    </row>
    <row r="7897" spans="1:24" ht="12.95" customHeight="1" x14ac:dyDescent="0.2">
      <c r="A7897" s="149">
        <v>41530</v>
      </c>
      <c r="B7897" s="115" t="s">
        <v>9180</v>
      </c>
      <c r="C7897" s="164" t="s">
        <v>18743</v>
      </c>
      <c r="D7897" s="102" t="s">
        <v>20081</v>
      </c>
      <c r="E7897" s="102" t="s">
        <v>20078</v>
      </c>
      <c r="F7897" s="104" t="s">
        <v>14834</v>
      </c>
      <c r="G7897" s="105">
        <v>14715</v>
      </c>
      <c r="H7897" s="102" t="s">
        <v>30736</v>
      </c>
      <c r="I7897" s="102" t="s">
        <v>11819</v>
      </c>
      <c r="J7897" s="102" t="s">
        <v>20079</v>
      </c>
      <c r="K7897" s="102"/>
      <c r="L7897" s="111"/>
      <c r="M7897" s="109">
        <v>1</v>
      </c>
      <c r="N7897" s="112" t="s">
        <v>33047</v>
      </c>
      <c r="O7897" s="102" t="s">
        <v>9160</v>
      </c>
      <c r="P7897" s="102"/>
      <c r="Q7897" s="102" t="s">
        <v>15832</v>
      </c>
      <c r="R7897" s="109"/>
      <c r="S7897" s="102"/>
      <c r="T7897" s="102" t="s">
        <v>20548</v>
      </c>
      <c r="U7897" s="102" t="s">
        <v>30496</v>
      </c>
      <c r="V7897" s="109" t="s">
        <v>20080</v>
      </c>
      <c r="W7897" s="107"/>
      <c r="X7897" s="324"/>
    </row>
    <row r="7898" spans="1:24" ht="12.95" customHeight="1" x14ac:dyDescent="0.2">
      <c r="A7898" s="149">
        <v>41530</v>
      </c>
      <c r="B7898" s="115" t="s">
        <v>9180</v>
      </c>
      <c r="C7898" s="102" t="s">
        <v>18743</v>
      </c>
      <c r="D7898" s="111" t="s">
        <v>20082</v>
      </c>
      <c r="E7898" s="102" t="s">
        <v>20083</v>
      </c>
      <c r="F7898" s="123" t="s">
        <v>10085</v>
      </c>
      <c r="G7898" s="105">
        <v>15706</v>
      </c>
      <c r="H7898" s="102" t="s">
        <v>11819</v>
      </c>
      <c r="I7898" s="102" t="s">
        <v>10103</v>
      </c>
      <c r="J7898" s="102" t="s">
        <v>7712</v>
      </c>
      <c r="K7898" s="102"/>
      <c r="L7898" s="111" t="s">
        <v>38179</v>
      </c>
      <c r="M7898" s="109">
        <v>0.25</v>
      </c>
      <c r="N7898" s="125" t="s">
        <v>13389</v>
      </c>
      <c r="O7898" s="102"/>
      <c r="P7898" s="102" t="s">
        <v>9160</v>
      </c>
      <c r="Q7898" s="102" t="s">
        <v>16866</v>
      </c>
      <c r="R7898" s="109"/>
      <c r="S7898" s="102"/>
      <c r="T7898" s="102" t="s">
        <v>7789</v>
      </c>
      <c r="U7898" s="102" t="s">
        <v>30497</v>
      </c>
      <c r="V7898" s="109">
        <v>6</v>
      </c>
      <c r="W7898" s="107"/>
      <c r="X7898" s="324"/>
    </row>
    <row r="7899" spans="1:24" ht="12.95" customHeight="1" x14ac:dyDescent="0.2">
      <c r="A7899" s="149">
        <v>41530</v>
      </c>
      <c r="B7899" s="115" t="s">
        <v>9180</v>
      </c>
      <c r="C7899" s="102" t="s">
        <v>18743</v>
      </c>
      <c r="D7899" s="102" t="s">
        <v>20084</v>
      </c>
      <c r="E7899" s="102" t="s">
        <v>20085</v>
      </c>
      <c r="F7899" s="104" t="s">
        <v>14834</v>
      </c>
      <c r="G7899" s="105">
        <v>16520</v>
      </c>
      <c r="H7899" s="102" t="s">
        <v>11819</v>
      </c>
      <c r="I7899" s="102" t="s">
        <v>10191</v>
      </c>
      <c r="J7899" s="102" t="s">
        <v>20086</v>
      </c>
      <c r="K7899" s="102"/>
      <c r="L7899" s="111"/>
      <c r="M7899" s="109">
        <v>2</v>
      </c>
      <c r="N7899" s="112" t="s">
        <v>33048</v>
      </c>
      <c r="O7899" s="102" t="s">
        <v>20087</v>
      </c>
      <c r="P7899" s="102" t="s">
        <v>17478</v>
      </c>
      <c r="Q7899" s="102" t="s">
        <v>20088</v>
      </c>
      <c r="R7899" s="109"/>
      <c r="S7899" s="102"/>
      <c r="T7899" s="102" t="s">
        <v>20547</v>
      </c>
      <c r="U7899" s="102"/>
      <c r="V7899" s="109">
        <v>7</v>
      </c>
      <c r="W7899" s="107"/>
      <c r="X7899" s="324"/>
    </row>
    <row r="7900" spans="1:24" ht="12.95" customHeight="1" x14ac:dyDescent="0.2">
      <c r="A7900" s="149">
        <v>41530</v>
      </c>
      <c r="B7900" s="115" t="s">
        <v>9180</v>
      </c>
      <c r="C7900" s="102" t="s">
        <v>18743</v>
      </c>
      <c r="D7900" s="102" t="s">
        <v>20090</v>
      </c>
      <c r="E7900" s="102" t="s">
        <v>20441</v>
      </c>
      <c r="F7900" s="104" t="s">
        <v>14834</v>
      </c>
      <c r="G7900" s="105">
        <v>16555</v>
      </c>
      <c r="H7900" s="102" t="s">
        <v>2625</v>
      </c>
      <c r="I7900" s="102" t="s">
        <v>13336</v>
      </c>
      <c r="J7900" s="102" t="s">
        <v>20089</v>
      </c>
      <c r="K7900" s="102"/>
      <c r="L7900" s="111"/>
      <c r="M7900" s="109">
        <v>3</v>
      </c>
      <c r="N7900" s="112" t="s">
        <v>20091</v>
      </c>
      <c r="O7900" s="102" t="s">
        <v>65</v>
      </c>
      <c r="P7900" s="102" t="s">
        <v>13555</v>
      </c>
      <c r="Q7900" s="102" t="s">
        <v>20092</v>
      </c>
      <c r="R7900" s="109"/>
      <c r="S7900" s="102"/>
      <c r="T7900" s="102" t="s">
        <v>20543</v>
      </c>
      <c r="U7900" s="102" t="s">
        <v>21811</v>
      </c>
      <c r="V7900" s="109">
        <v>8.5</v>
      </c>
      <c r="W7900" s="107"/>
      <c r="X7900" s="194"/>
    </row>
    <row r="7901" spans="1:24" ht="12.95" customHeight="1" x14ac:dyDescent="0.2">
      <c r="A7901" s="265">
        <v>41712</v>
      </c>
      <c r="B7901" s="115" t="s">
        <v>9180</v>
      </c>
      <c r="C7901" s="164" t="s">
        <v>20964</v>
      </c>
      <c r="D7901" s="128" t="s">
        <v>30498</v>
      </c>
      <c r="E7901" s="128" t="s">
        <v>20965</v>
      </c>
      <c r="F7901" s="104" t="s">
        <v>14834</v>
      </c>
      <c r="G7901" s="142">
        <v>16446</v>
      </c>
      <c r="H7901" s="128" t="s">
        <v>10191</v>
      </c>
      <c r="I7901" s="128" t="s">
        <v>11819</v>
      </c>
      <c r="J7901" s="128" t="s">
        <v>15704</v>
      </c>
      <c r="K7901" s="128"/>
      <c r="L7901" s="143"/>
      <c r="M7901" s="145">
        <v>1</v>
      </c>
      <c r="N7901" s="200" t="s">
        <v>33049</v>
      </c>
      <c r="O7901" s="128" t="s">
        <v>18007</v>
      </c>
      <c r="P7901" s="128"/>
      <c r="Q7901" s="128" t="s">
        <v>16022</v>
      </c>
      <c r="R7901" s="145"/>
      <c r="S7901" s="128"/>
      <c r="T7901" s="128" t="s">
        <v>20546</v>
      </c>
      <c r="U7901" s="128" t="s">
        <v>30502</v>
      </c>
      <c r="V7901" s="145">
        <v>5.5</v>
      </c>
      <c r="W7901" s="130"/>
      <c r="X7901" s="194"/>
    </row>
    <row r="7902" spans="1:24" ht="12.95" customHeight="1" x14ac:dyDescent="0.2">
      <c r="A7902" s="265">
        <v>41712</v>
      </c>
      <c r="B7902" s="115" t="s">
        <v>9180</v>
      </c>
      <c r="C7902" s="102" t="s">
        <v>20964</v>
      </c>
      <c r="D7902" s="128" t="s">
        <v>30503</v>
      </c>
      <c r="E7902" s="128" t="s">
        <v>20966</v>
      </c>
      <c r="F7902" s="104" t="s">
        <v>14834</v>
      </c>
      <c r="G7902" s="142">
        <v>46882</v>
      </c>
      <c r="H7902" s="128" t="s">
        <v>2625</v>
      </c>
      <c r="I7902" s="128" t="s">
        <v>14944</v>
      </c>
      <c r="J7902" s="128" t="s">
        <v>11191</v>
      </c>
      <c r="K7902" s="128"/>
      <c r="L7902" s="143"/>
      <c r="M7902" s="145">
        <v>0.5</v>
      </c>
      <c r="N7902" s="200" t="s">
        <v>11756</v>
      </c>
      <c r="O7902" s="128"/>
      <c r="P7902" s="128" t="s">
        <v>9160</v>
      </c>
      <c r="Q7902" s="128" t="s">
        <v>18163</v>
      </c>
      <c r="R7902" s="145"/>
      <c r="S7902" s="128"/>
      <c r="T7902" s="128" t="s">
        <v>8947</v>
      </c>
      <c r="U7902" s="128" t="s">
        <v>30504</v>
      </c>
      <c r="V7902" s="145">
        <v>6</v>
      </c>
      <c r="W7902" s="130"/>
      <c r="X7902" s="194"/>
    </row>
    <row r="7903" spans="1:24" ht="12.95" customHeight="1" x14ac:dyDescent="0.2">
      <c r="A7903" s="265">
        <v>41712</v>
      </c>
      <c r="B7903" s="115" t="s">
        <v>9180</v>
      </c>
      <c r="C7903" s="102" t="s">
        <v>20964</v>
      </c>
      <c r="D7903" s="128" t="s">
        <v>30530</v>
      </c>
      <c r="E7903" s="128" t="s">
        <v>20968</v>
      </c>
      <c r="F7903" s="104" t="s">
        <v>14834</v>
      </c>
      <c r="G7903" s="142">
        <v>16248</v>
      </c>
      <c r="H7903" s="128" t="s">
        <v>4890</v>
      </c>
      <c r="I7903" s="128" t="s">
        <v>13336</v>
      </c>
      <c r="J7903" s="128" t="s">
        <v>30505</v>
      </c>
      <c r="K7903" s="128"/>
      <c r="L7903" s="143"/>
      <c r="M7903" s="145">
        <v>1.5</v>
      </c>
      <c r="N7903" s="200" t="s">
        <v>33050</v>
      </c>
      <c r="O7903" s="128" t="s">
        <v>16905</v>
      </c>
      <c r="P7903" s="128" t="s">
        <v>162</v>
      </c>
      <c r="Q7903" s="128" t="s">
        <v>16814</v>
      </c>
      <c r="R7903" s="145"/>
      <c r="S7903" s="128" t="s">
        <v>8315</v>
      </c>
      <c r="T7903" s="128" t="s">
        <v>20578</v>
      </c>
      <c r="U7903" s="128" t="s">
        <v>30506</v>
      </c>
      <c r="V7903" s="145">
        <v>7</v>
      </c>
      <c r="W7903" s="130"/>
      <c r="X7903" s="194"/>
    </row>
    <row r="7904" spans="1:24" ht="12.95" customHeight="1" x14ac:dyDescent="0.2">
      <c r="A7904" s="265">
        <v>41712</v>
      </c>
      <c r="B7904" s="115" t="s">
        <v>9180</v>
      </c>
      <c r="C7904" s="102" t="s">
        <v>20964</v>
      </c>
      <c r="D7904" s="128" t="s">
        <v>30507</v>
      </c>
      <c r="E7904" s="128" t="s">
        <v>20967</v>
      </c>
      <c r="F7904" s="104" t="s">
        <v>14834</v>
      </c>
      <c r="G7904" s="142">
        <v>15911</v>
      </c>
      <c r="H7904" s="128" t="s">
        <v>10103</v>
      </c>
      <c r="I7904" s="128" t="s">
        <v>11819</v>
      </c>
      <c r="J7904" s="128" t="s">
        <v>30508</v>
      </c>
      <c r="K7904" s="128"/>
      <c r="L7904" s="143"/>
      <c r="M7904" s="145">
        <v>1.5</v>
      </c>
      <c r="N7904" s="200" t="s">
        <v>33051</v>
      </c>
      <c r="O7904" s="128" t="s">
        <v>3325</v>
      </c>
      <c r="P7904" s="128" t="s">
        <v>13555</v>
      </c>
      <c r="Q7904" s="128" t="s">
        <v>30509</v>
      </c>
      <c r="R7904" s="145"/>
      <c r="S7904" s="128" t="s">
        <v>8315</v>
      </c>
      <c r="T7904" s="128" t="s">
        <v>7789</v>
      </c>
      <c r="U7904" s="128" t="s">
        <v>30510</v>
      </c>
      <c r="V7904" s="145">
        <v>9</v>
      </c>
      <c r="W7904" s="130"/>
      <c r="X7904" s="194"/>
    </row>
    <row r="7905" spans="1:24" ht="12.95" customHeight="1" x14ac:dyDescent="0.2">
      <c r="A7905" s="265">
        <v>41896</v>
      </c>
      <c r="B7905" s="115" t="s">
        <v>9180</v>
      </c>
      <c r="C7905" s="164" t="s">
        <v>30499</v>
      </c>
      <c r="D7905" s="128" t="s">
        <v>38248</v>
      </c>
      <c r="E7905" s="128" t="s">
        <v>30511</v>
      </c>
      <c r="F7905" s="104" t="s">
        <v>14834</v>
      </c>
      <c r="G7905" s="142">
        <v>16587</v>
      </c>
      <c r="H7905" s="128" t="s">
        <v>2625</v>
      </c>
      <c r="I7905" s="128" t="s">
        <v>10191</v>
      </c>
      <c r="J7905" s="128" t="s">
        <v>30512</v>
      </c>
      <c r="K7905" s="128"/>
      <c r="L7905" s="143"/>
      <c r="M7905" s="145">
        <v>0.75</v>
      </c>
      <c r="N7905" s="200" t="s">
        <v>28279</v>
      </c>
      <c r="O7905" s="128"/>
      <c r="P7905" s="128"/>
      <c r="Q7905" s="128" t="s">
        <v>16869</v>
      </c>
      <c r="R7905" s="145"/>
      <c r="S7905" s="128"/>
      <c r="T7905" s="128" t="s">
        <v>20545</v>
      </c>
      <c r="U7905" s="128" t="s">
        <v>28823</v>
      </c>
      <c r="V7905" s="145">
        <v>4.5</v>
      </c>
      <c r="W7905" s="130"/>
      <c r="X7905" s="194"/>
    </row>
    <row r="7906" spans="1:24" ht="12.95" customHeight="1" x14ac:dyDescent="0.2">
      <c r="A7906" s="265">
        <v>41896</v>
      </c>
      <c r="B7906" s="115" t="s">
        <v>9180</v>
      </c>
      <c r="C7906" s="102" t="s">
        <v>30499</v>
      </c>
      <c r="D7906" s="128" t="s">
        <v>30513</v>
      </c>
      <c r="E7906" s="128" t="s">
        <v>30514</v>
      </c>
      <c r="F7906" s="104" t="s">
        <v>14834</v>
      </c>
      <c r="G7906" s="142">
        <v>16456</v>
      </c>
      <c r="H7906" s="128" t="s">
        <v>11819</v>
      </c>
      <c r="I7906" s="128" t="s">
        <v>10191</v>
      </c>
      <c r="J7906" s="128" t="s">
        <v>30515</v>
      </c>
      <c r="K7906" s="128"/>
      <c r="L7906" s="143"/>
      <c r="M7906" s="145">
        <v>0.75</v>
      </c>
      <c r="N7906" s="200">
        <v>12</v>
      </c>
      <c r="O7906" s="128" t="s">
        <v>15889</v>
      </c>
      <c r="P7906" s="128"/>
      <c r="Q7906" s="128" t="s">
        <v>16868</v>
      </c>
      <c r="R7906" s="145"/>
      <c r="S7906" s="128"/>
      <c r="T7906" s="128" t="s">
        <v>20547</v>
      </c>
      <c r="U7906" s="128" t="s">
        <v>30516</v>
      </c>
      <c r="V7906" s="145">
        <v>4.5</v>
      </c>
      <c r="W7906" s="130"/>
      <c r="X7906" s="194"/>
    </row>
    <row r="7907" spans="1:24" ht="12.95" customHeight="1" x14ac:dyDescent="0.2">
      <c r="A7907" s="265">
        <v>41896</v>
      </c>
      <c r="B7907" s="115" t="s">
        <v>9180</v>
      </c>
      <c r="C7907" s="102" t="s">
        <v>30499</v>
      </c>
      <c r="D7907" s="128" t="s">
        <v>30517</v>
      </c>
      <c r="E7907" s="128" t="s">
        <v>30518</v>
      </c>
      <c r="F7907" s="104" t="s">
        <v>14834</v>
      </c>
      <c r="G7907" s="142">
        <v>15759</v>
      </c>
      <c r="H7907" s="128" t="s">
        <v>10103</v>
      </c>
      <c r="I7907" s="128" t="s">
        <v>11819</v>
      </c>
      <c r="J7907" s="128" t="s">
        <v>30519</v>
      </c>
      <c r="K7907" s="128"/>
      <c r="L7907" s="143"/>
      <c r="M7907" s="145">
        <v>1.5</v>
      </c>
      <c r="N7907" s="144" t="s">
        <v>33052</v>
      </c>
      <c r="O7907" s="128" t="s">
        <v>16880</v>
      </c>
      <c r="P7907" s="128" t="s">
        <v>162</v>
      </c>
      <c r="Q7907" s="128" t="s">
        <v>19099</v>
      </c>
      <c r="R7907" s="145"/>
      <c r="S7907" s="128"/>
      <c r="T7907" s="128" t="s">
        <v>7789</v>
      </c>
      <c r="U7907" s="128" t="s">
        <v>30520</v>
      </c>
      <c r="V7907" s="145">
        <v>6</v>
      </c>
      <c r="W7907" s="130"/>
      <c r="X7907" s="194"/>
    </row>
    <row r="7908" spans="1:24" ht="12.95" customHeight="1" x14ac:dyDescent="0.2">
      <c r="A7908" s="265">
        <v>41896</v>
      </c>
      <c r="B7908" s="115" t="s">
        <v>9180</v>
      </c>
      <c r="C7908" s="102" t="s">
        <v>30499</v>
      </c>
      <c r="D7908" s="128" t="s">
        <v>30521</v>
      </c>
      <c r="E7908" s="128" t="s">
        <v>30522</v>
      </c>
      <c r="F7908" s="104" t="s">
        <v>14834</v>
      </c>
      <c r="G7908" s="142">
        <v>15102</v>
      </c>
      <c r="H7908" s="102" t="s">
        <v>32059</v>
      </c>
      <c r="I7908" s="128" t="s">
        <v>13336</v>
      </c>
      <c r="J7908" s="128" t="s">
        <v>30523</v>
      </c>
      <c r="K7908" s="128"/>
      <c r="L7908" s="143"/>
      <c r="M7908" s="145">
        <v>2</v>
      </c>
      <c r="N7908" s="144" t="s">
        <v>33053</v>
      </c>
      <c r="O7908" s="128" t="s">
        <v>12252</v>
      </c>
      <c r="P7908" s="128" t="s">
        <v>162</v>
      </c>
      <c r="Q7908" s="128" t="s">
        <v>27648</v>
      </c>
      <c r="R7908" s="145"/>
      <c r="S7908" s="128"/>
      <c r="T7908" s="128" t="s">
        <v>28864</v>
      </c>
      <c r="U7908" s="128" t="s">
        <v>30524</v>
      </c>
      <c r="V7908" s="145">
        <v>5.5</v>
      </c>
      <c r="W7908" s="130"/>
      <c r="X7908" s="194"/>
    </row>
    <row r="7909" spans="1:24" ht="12.95" customHeight="1" x14ac:dyDescent="0.2">
      <c r="A7909" s="265">
        <v>42077</v>
      </c>
      <c r="B7909" s="115" t="s">
        <v>9180</v>
      </c>
      <c r="C7909" s="164" t="s">
        <v>30500</v>
      </c>
      <c r="D7909" s="128" t="s">
        <v>30525</v>
      </c>
      <c r="E7909" s="128" t="s">
        <v>30526</v>
      </c>
      <c r="F7909" s="104" t="s">
        <v>14834</v>
      </c>
      <c r="G7909" s="142">
        <v>15335</v>
      </c>
      <c r="H7909" s="128" t="s">
        <v>30527</v>
      </c>
      <c r="I7909" s="128" t="s">
        <v>2625</v>
      </c>
      <c r="J7909" s="128" t="s">
        <v>30528</v>
      </c>
      <c r="K7909" s="128"/>
      <c r="L7909" s="143"/>
      <c r="M7909" s="145">
        <v>0.5</v>
      </c>
      <c r="N7909" s="200">
        <v>62</v>
      </c>
      <c r="O7909" s="128"/>
      <c r="P7909" s="128"/>
      <c r="Q7909" s="128" t="s">
        <v>19531</v>
      </c>
      <c r="R7909" s="145"/>
      <c r="S7909" s="128"/>
      <c r="T7909" s="128" t="s">
        <v>20545</v>
      </c>
      <c r="U7909" s="128" t="s">
        <v>6868</v>
      </c>
      <c r="V7909" s="145">
        <v>5.5</v>
      </c>
      <c r="W7909" s="130"/>
      <c r="X7909" s="194"/>
    </row>
    <row r="7910" spans="1:24" ht="12.95" customHeight="1" x14ac:dyDescent="0.2">
      <c r="A7910" s="265">
        <v>42077</v>
      </c>
      <c r="B7910" s="115" t="s">
        <v>9180</v>
      </c>
      <c r="C7910" s="102" t="s">
        <v>30500</v>
      </c>
      <c r="D7910" s="128" t="s">
        <v>30529</v>
      </c>
      <c r="E7910" s="128" t="s">
        <v>30531</v>
      </c>
      <c r="F7910" s="104" t="s">
        <v>14834</v>
      </c>
      <c r="G7910" s="142">
        <v>14741</v>
      </c>
      <c r="H7910" s="102" t="s">
        <v>30739</v>
      </c>
      <c r="I7910" s="128" t="s">
        <v>11819</v>
      </c>
      <c r="J7910" s="128" t="s">
        <v>638</v>
      </c>
      <c r="K7910" s="128"/>
      <c r="L7910" s="143"/>
      <c r="M7910" s="145">
        <v>0.5</v>
      </c>
      <c r="N7910" s="200">
        <v>67</v>
      </c>
      <c r="O7910" s="128" t="s">
        <v>15928</v>
      </c>
      <c r="P7910" s="128"/>
      <c r="Q7910" s="128" t="s">
        <v>18156</v>
      </c>
      <c r="R7910" s="145"/>
      <c r="S7910" s="128"/>
      <c r="T7910" s="128" t="s">
        <v>28757</v>
      </c>
      <c r="U7910" s="128"/>
      <c r="V7910" s="145">
        <v>5.5</v>
      </c>
      <c r="W7910" s="130"/>
      <c r="X7910" s="194"/>
    </row>
    <row r="7911" spans="1:24" ht="12.95" customHeight="1" x14ac:dyDescent="0.2">
      <c r="A7911" s="265">
        <v>42077</v>
      </c>
      <c r="B7911" s="115" t="s">
        <v>9180</v>
      </c>
      <c r="C7911" s="102" t="s">
        <v>30500</v>
      </c>
      <c r="D7911" s="128" t="s">
        <v>30532</v>
      </c>
      <c r="E7911" s="128" t="s">
        <v>30533</v>
      </c>
      <c r="F7911" s="104" t="s">
        <v>14834</v>
      </c>
      <c r="G7911" s="142">
        <v>16217</v>
      </c>
      <c r="H7911" s="128" t="s">
        <v>11819</v>
      </c>
      <c r="I7911" s="102" t="s">
        <v>33054</v>
      </c>
      <c r="J7911" s="128" t="s">
        <v>8895</v>
      </c>
      <c r="K7911" s="128"/>
      <c r="L7911" s="143"/>
      <c r="M7911" s="145">
        <v>0.5</v>
      </c>
      <c r="N7911" s="200">
        <v>54</v>
      </c>
      <c r="O7911" s="128"/>
      <c r="P7911" s="128" t="s">
        <v>15941</v>
      </c>
      <c r="Q7911" s="128" t="s">
        <v>16895</v>
      </c>
      <c r="R7911" s="145" t="s">
        <v>7035</v>
      </c>
      <c r="S7911" s="128"/>
      <c r="T7911" s="128" t="s">
        <v>20542</v>
      </c>
      <c r="U7911" s="128" t="s">
        <v>30534</v>
      </c>
      <c r="V7911" s="145">
        <v>5</v>
      </c>
      <c r="W7911" s="130"/>
      <c r="X7911" s="194"/>
    </row>
    <row r="7912" spans="1:24" ht="12.95" customHeight="1" x14ac:dyDescent="0.2">
      <c r="A7912" s="265">
        <v>42077</v>
      </c>
      <c r="B7912" s="115" t="s">
        <v>9180</v>
      </c>
      <c r="C7912" s="102" t="s">
        <v>30500</v>
      </c>
      <c r="D7912" s="128" t="s">
        <v>30540</v>
      </c>
      <c r="E7912" s="128" t="s">
        <v>30535</v>
      </c>
      <c r="F7912" s="104" t="s">
        <v>14834</v>
      </c>
      <c r="G7912" s="142">
        <v>15656</v>
      </c>
      <c r="H7912" s="128" t="s">
        <v>10103</v>
      </c>
      <c r="I7912" s="128" t="s">
        <v>11819</v>
      </c>
      <c r="J7912" s="128" t="s">
        <v>30536</v>
      </c>
      <c r="K7912" s="128"/>
      <c r="L7912" s="143"/>
      <c r="M7912" s="145">
        <v>1</v>
      </c>
      <c r="N7912" s="200" t="s">
        <v>30537</v>
      </c>
      <c r="O7912" s="128" t="s">
        <v>12252</v>
      </c>
      <c r="P7912" s="128" t="s">
        <v>162</v>
      </c>
      <c r="Q7912" s="128" t="s">
        <v>30538</v>
      </c>
      <c r="R7912" s="145"/>
      <c r="S7912" s="128"/>
      <c r="T7912" s="128" t="s">
        <v>7789</v>
      </c>
      <c r="U7912" s="128" t="s">
        <v>30539</v>
      </c>
      <c r="V7912" s="145">
        <v>6.5</v>
      </c>
      <c r="W7912" s="130"/>
      <c r="X7912" s="194"/>
    </row>
    <row r="7913" spans="1:24" ht="12.95" customHeight="1" x14ac:dyDescent="0.2">
      <c r="A7913" s="265">
        <v>42261</v>
      </c>
      <c r="B7913" s="115" t="s">
        <v>9180</v>
      </c>
      <c r="C7913" s="197" t="s">
        <v>30501</v>
      </c>
      <c r="D7913" s="128" t="s">
        <v>30543</v>
      </c>
      <c r="E7913" s="128" t="s">
        <v>30541</v>
      </c>
      <c r="F7913" s="104" t="s">
        <v>14834</v>
      </c>
      <c r="G7913" s="142">
        <v>16030</v>
      </c>
      <c r="H7913" s="128" t="s">
        <v>2625</v>
      </c>
      <c r="I7913" s="128" t="s">
        <v>15082</v>
      </c>
      <c r="J7913" s="128" t="s">
        <v>30542</v>
      </c>
      <c r="K7913" s="128"/>
      <c r="L7913" s="143"/>
      <c r="M7913" s="145">
        <v>0.5</v>
      </c>
      <c r="N7913" s="200">
        <v>52</v>
      </c>
      <c r="O7913" s="128"/>
      <c r="P7913" s="128"/>
      <c r="Q7913" s="128" t="s">
        <v>16831</v>
      </c>
      <c r="R7913" s="145"/>
      <c r="S7913" s="128"/>
      <c r="T7913" s="128" t="s">
        <v>20545</v>
      </c>
      <c r="U7913" s="128" t="s">
        <v>6868</v>
      </c>
      <c r="V7913" s="145">
        <v>4.5</v>
      </c>
      <c r="W7913" s="130"/>
      <c r="X7913" s="194"/>
    </row>
    <row r="7914" spans="1:24" ht="12.95" customHeight="1" x14ac:dyDescent="0.2">
      <c r="A7914" s="265">
        <v>42261</v>
      </c>
      <c r="B7914" s="115" t="s">
        <v>9180</v>
      </c>
      <c r="C7914" s="128" t="s">
        <v>30501</v>
      </c>
      <c r="D7914" s="128" t="s">
        <v>30544</v>
      </c>
      <c r="E7914" s="128" t="s">
        <v>30545</v>
      </c>
      <c r="F7914" s="104" t="s">
        <v>14834</v>
      </c>
      <c r="G7914" s="142">
        <v>16356</v>
      </c>
      <c r="H7914" s="128" t="s">
        <v>10103</v>
      </c>
      <c r="I7914" s="128" t="s">
        <v>11819</v>
      </c>
      <c r="J7914" s="128" t="s">
        <v>30546</v>
      </c>
      <c r="K7914" s="128"/>
      <c r="L7914" s="143"/>
      <c r="M7914" s="145">
        <v>0.5</v>
      </c>
      <c r="N7914" s="200">
        <v>52</v>
      </c>
      <c r="O7914" s="128"/>
      <c r="P7914" s="128"/>
      <c r="Q7914" s="128" t="s">
        <v>17596</v>
      </c>
      <c r="R7914" s="145"/>
      <c r="S7914" s="128"/>
      <c r="T7914" s="128" t="s">
        <v>7789</v>
      </c>
      <c r="U7914" s="128" t="s">
        <v>30547</v>
      </c>
      <c r="V7914" s="145">
        <v>5</v>
      </c>
      <c r="W7914" s="130"/>
      <c r="X7914" s="194"/>
    </row>
    <row r="7915" spans="1:24" ht="12.95" customHeight="1" x14ac:dyDescent="0.2">
      <c r="A7915" s="265">
        <v>42261</v>
      </c>
      <c r="B7915" s="115" t="s">
        <v>9180</v>
      </c>
      <c r="C7915" s="128" t="s">
        <v>30501</v>
      </c>
      <c r="D7915" s="128" t="s">
        <v>30548</v>
      </c>
      <c r="E7915" s="128" t="s">
        <v>30549</v>
      </c>
      <c r="F7915" s="104" t="s">
        <v>14834</v>
      </c>
      <c r="G7915" s="142">
        <v>16530</v>
      </c>
      <c r="H7915" s="128" t="s">
        <v>10191</v>
      </c>
      <c r="I7915" s="128" t="s">
        <v>11819</v>
      </c>
      <c r="J7915" s="128" t="s">
        <v>30550</v>
      </c>
      <c r="K7915" s="128"/>
      <c r="L7915" s="143"/>
      <c r="M7915" s="145">
        <v>0.5</v>
      </c>
      <c r="N7915" s="200">
        <v>67</v>
      </c>
      <c r="O7915" s="128" t="s">
        <v>16565</v>
      </c>
      <c r="P7915" s="128"/>
      <c r="Q7915" s="128" t="s">
        <v>16687</v>
      </c>
      <c r="R7915" s="145"/>
      <c r="S7915" s="128"/>
      <c r="T7915" s="128" t="s">
        <v>20546</v>
      </c>
      <c r="U7915" s="128" t="s">
        <v>19651</v>
      </c>
      <c r="V7915" s="145">
        <v>7</v>
      </c>
      <c r="W7915" s="130"/>
      <c r="X7915" s="194"/>
    </row>
    <row r="7916" spans="1:24" ht="12.95" customHeight="1" x14ac:dyDescent="0.2">
      <c r="A7916" s="265">
        <v>42261</v>
      </c>
      <c r="B7916" s="115" t="s">
        <v>9180</v>
      </c>
      <c r="C7916" s="128" t="s">
        <v>30501</v>
      </c>
      <c r="D7916" s="128" t="s">
        <v>30551</v>
      </c>
      <c r="E7916" s="128" t="s">
        <v>30552</v>
      </c>
      <c r="F7916" s="104" t="s">
        <v>14834</v>
      </c>
      <c r="G7916" s="142">
        <v>15116</v>
      </c>
      <c r="H7916" s="102" t="s">
        <v>33055</v>
      </c>
      <c r="I7916" s="128" t="s">
        <v>11819</v>
      </c>
      <c r="J7916" s="128" t="s">
        <v>30553</v>
      </c>
      <c r="K7916" s="128"/>
      <c r="L7916" s="143"/>
      <c r="M7916" s="145">
        <v>1</v>
      </c>
      <c r="N7916" s="144" t="s">
        <v>411</v>
      </c>
      <c r="O7916" s="128"/>
      <c r="P7916" s="128"/>
      <c r="Q7916" s="128" t="s">
        <v>20532</v>
      </c>
      <c r="R7916" s="145"/>
      <c r="S7916" s="128"/>
      <c r="T7916" s="128" t="s">
        <v>21275</v>
      </c>
      <c r="U7916" s="128" t="s">
        <v>30554</v>
      </c>
      <c r="V7916" s="145">
        <v>6</v>
      </c>
      <c r="W7916" s="130"/>
      <c r="X7916" s="194"/>
    </row>
    <row r="7917" spans="1:24" ht="12.95" customHeight="1" x14ac:dyDescent="0.2">
      <c r="A7917" s="265">
        <v>42443</v>
      </c>
      <c r="B7917" s="115" t="s">
        <v>9180</v>
      </c>
      <c r="C7917" s="197" t="s">
        <v>34551</v>
      </c>
      <c r="D7917" s="128" t="s">
        <v>34712</v>
      </c>
      <c r="E7917" s="128" t="s">
        <v>34713</v>
      </c>
      <c r="F7917" s="141" t="s">
        <v>14834</v>
      </c>
      <c r="G7917" s="142">
        <v>16379</v>
      </c>
      <c r="H7917" s="128" t="s">
        <v>11819</v>
      </c>
      <c r="I7917" s="128" t="s">
        <v>13336</v>
      </c>
      <c r="J7917" s="128" t="s">
        <v>34714</v>
      </c>
      <c r="K7917" s="128"/>
      <c r="L7917" s="143"/>
      <c r="M7917" s="145">
        <v>0.75</v>
      </c>
      <c r="N7917" s="200">
        <v>45</v>
      </c>
      <c r="O7917" s="128"/>
      <c r="P7917" s="128" t="s">
        <v>34664</v>
      </c>
      <c r="Q7917" s="128" t="s">
        <v>19571</v>
      </c>
      <c r="R7917" s="145"/>
      <c r="S7917" s="128" t="s">
        <v>8315</v>
      </c>
      <c r="T7917" s="128" t="s">
        <v>20547</v>
      </c>
      <c r="U7917" s="128" t="s">
        <v>2477</v>
      </c>
      <c r="V7917" s="145">
        <v>5.5</v>
      </c>
      <c r="W7917" s="130"/>
      <c r="X7917" s="194"/>
    </row>
    <row r="7918" spans="1:24" ht="12.95" customHeight="1" x14ac:dyDescent="0.2">
      <c r="A7918" s="265">
        <v>42443</v>
      </c>
      <c r="B7918" s="115" t="s">
        <v>9180</v>
      </c>
      <c r="C7918" s="128" t="s">
        <v>34551</v>
      </c>
      <c r="D7918" s="128" t="s">
        <v>34715</v>
      </c>
      <c r="E7918" s="128" t="s">
        <v>34716</v>
      </c>
      <c r="F7918" s="141" t="s">
        <v>14834</v>
      </c>
      <c r="G7918" s="142">
        <v>15333</v>
      </c>
      <c r="H7918" s="128" t="s">
        <v>2625</v>
      </c>
      <c r="I7918" s="128" t="s">
        <v>15082</v>
      </c>
      <c r="J7918" s="128" t="s">
        <v>14818</v>
      </c>
      <c r="K7918" s="128"/>
      <c r="L7918" s="143"/>
      <c r="M7918" s="145">
        <v>1</v>
      </c>
      <c r="N7918" s="144">
        <v>30</v>
      </c>
      <c r="O7918" s="128"/>
      <c r="P7918" s="128" t="s">
        <v>34696</v>
      </c>
      <c r="Q7918" s="128" t="s">
        <v>16646</v>
      </c>
      <c r="R7918" s="145"/>
      <c r="S7918" s="128"/>
      <c r="T7918" s="128" t="s">
        <v>20545</v>
      </c>
      <c r="U7918" s="128" t="s">
        <v>34717</v>
      </c>
      <c r="V7918" s="145">
        <v>5</v>
      </c>
      <c r="W7918" s="130"/>
      <c r="X7918" s="194"/>
    </row>
    <row r="7919" spans="1:24" ht="12.95" customHeight="1" x14ac:dyDescent="0.2">
      <c r="A7919" s="265">
        <v>42443</v>
      </c>
      <c r="B7919" s="115" t="s">
        <v>9180</v>
      </c>
      <c r="C7919" s="128" t="s">
        <v>34551</v>
      </c>
      <c r="D7919" s="128" t="s">
        <v>34718</v>
      </c>
      <c r="E7919" s="128" t="s">
        <v>34719</v>
      </c>
      <c r="F7919" s="141" t="s">
        <v>14834</v>
      </c>
      <c r="G7919" s="142">
        <v>16503</v>
      </c>
      <c r="H7919" s="128" t="s">
        <v>11819</v>
      </c>
      <c r="I7919" s="128" t="s">
        <v>10191</v>
      </c>
      <c r="J7919" s="128" t="s">
        <v>34720</v>
      </c>
      <c r="K7919" s="128"/>
      <c r="L7919" s="143"/>
      <c r="M7919" s="145">
        <v>2</v>
      </c>
      <c r="N7919" s="144" t="s">
        <v>18386</v>
      </c>
      <c r="O7919" s="128" t="s">
        <v>34721</v>
      </c>
      <c r="P7919" s="128" t="s">
        <v>34664</v>
      </c>
      <c r="Q7919" s="128" t="s">
        <v>21024</v>
      </c>
      <c r="R7919" s="145"/>
      <c r="S7919" s="128"/>
      <c r="T7919" s="128" t="s">
        <v>20546</v>
      </c>
      <c r="U7919" s="128" t="s">
        <v>34722</v>
      </c>
      <c r="V7919" s="145">
        <v>5.5</v>
      </c>
      <c r="W7919" s="130"/>
      <c r="X7919" s="194"/>
    </row>
    <row r="7920" spans="1:24" ht="12.95" customHeight="1" x14ac:dyDescent="0.2">
      <c r="A7920" s="265">
        <v>42443</v>
      </c>
      <c r="B7920" s="115" t="s">
        <v>9180</v>
      </c>
      <c r="C7920" s="128" t="s">
        <v>34551</v>
      </c>
      <c r="D7920" s="128" t="s">
        <v>34724</v>
      </c>
      <c r="E7920" s="128" t="s">
        <v>34723</v>
      </c>
      <c r="F7920" s="141" t="s">
        <v>14834</v>
      </c>
      <c r="G7920" s="142">
        <v>16029</v>
      </c>
      <c r="H7920" s="102" t="s">
        <v>11819</v>
      </c>
      <c r="I7920" s="128" t="s">
        <v>10103</v>
      </c>
      <c r="J7920" s="128" t="s">
        <v>34725</v>
      </c>
      <c r="K7920" s="128"/>
      <c r="L7920" s="143"/>
      <c r="M7920" s="145">
        <v>2</v>
      </c>
      <c r="N7920" s="144" t="s">
        <v>34726</v>
      </c>
      <c r="O7920" s="128" t="s">
        <v>16850</v>
      </c>
      <c r="P7920" s="128" t="s">
        <v>34677</v>
      </c>
      <c r="Q7920" s="128" t="s">
        <v>30466</v>
      </c>
      <c r="R7920" s="145"/>
      <c r="S7920" s="128"/>
      <c r="T7920" s="128" t="s">
        <v>7789</v>
      </c>
      <c r="U7920" s="128" t="s">
        <v>34727</v>
      </c>
      <c r="V7920" s="145">
        <v>6.5</v>
      </c>
      <c r="W7920" s="130"/>
      <c r="X7920" s="194"/>
    </row>
    <row r="7921" spans="1:24" ht="12.95" customHeight="1" x14ac:dyDescent="0.2">
      <c r="A7921" s="265">
        <v>42627</v>
      </c>
      <c r="B7921" s="115" t="s">
        <v>9180</v>
      </c>
      <c r="C7921" s="197" t="s">
        <v>34552</v>
      </c>
      <c r="D7921" s="128" t="s">
        <v>34728</v>
      </c>
      <c r="E7921" s="128" t="s">
        <v>34729</v>
      </c>
      <c r="F7921" s="141" t="s">
        <v>14834</v>
      </c>
      <c r="G7921" s="142">
        <v>16103</v>
      </c>
      <c r="H7921" s="128" t="s">
        <v>13336</v>
      </c>
      <c r="I7921" s="128" t="s">
        <v>2625</v>
      </c>
      <c r="J7921" s="128" t="s">
        <v>34730</v>
      </c>
      <c r="K7921" s="128"/>
      <c r="L7921" s="143"/>
      <c r="M7921" s="145">
        <v>1</v>
      </c>
      <c r="N7921" s="144" t="s">
        <v>34731</v>
      </c>
      <c r="O7921" s="128" t="s">
        <v>34732</v>
      </c>
      <c r="P7921" s="128"/>
      <c r="Q7921" s="128" t="s">
        <v>17596</v>
      </c>
      <c r="R7921" s="145"/>
      <c r="S7921" s="128"/>
      <c r="T7921" s="128" t="s">
        <v>20543</v>
      </c>
      <c r="U7921" s="102" t="s">
        <v>34733</v>
      </c>
      <c r="V7921" s="145">
        <v>4.5</v>
      </c>
      <c r="W7921" s="130"/>
      <c r="X7921" s="194"/>
    </row>
    <row r="7922" spans="1:24" ht="12.95" customHeight="1" x14ac:dyDescent="0.2">
      <c r="A7922" s="265">
        <v>42627</v>
      </c>
      <c r="B7922" s="115" t="s">
        <v>9180</v>
      </c>
      <c r="C7922" s="128" t="s">
        <v>34552</v>
      </c>
      <c r="D7922" s="128" t="s">
        <v>34734</v>
      </c>
      <c r="E7922" s="128" t="s">
        <v>34735</v>
      </c>
      <c r="F7922" s="141" t="s">
        <v>14834</v>
      </c>
      <c r="G7922" s="142">
        <v>16455</v>
      </c>
      <c r="H7922" s="128" t="s">
        <v>10191</v>
      </c>
      <c r="I7922" s="128" t="s">
        <v>11819</v>
      </c>
      <c r="J7922" s="128" t="s">
        <v>34736</v>
      </c>
      <c r="K7922" s="128"/>
      <c r="L7922" s="143"/>
      <c r="M7922" s="145">
        <v>1</v>
      </c>
      <c r="N7922" s="144">
        <v>67</v>
      </c>
      <c r="O7922" s="128"/>
      <c r="P7922" s="128"/>
      <c r="Q7922" s="128" t="s">
        <v>16560</v>
      </c>
      <c r="R7922" s="145"/>
      <c r="S7922" s="128"/>
      <c r="T7922" s="128" t="s">
        <v>20546</v>
      </c>
      <c r="U7922" s="128" t="s">
        <v>34737</v>
      </c>
      <c r="V7922" s="145">
        <v>5.5</v>
      </c>
      <c r="W7922" s="130"/>
      <c r="X7922" s="194"/>
    </row>
    <row r="7923" spans="1:24" ht="12.95" customHeight="1" x14ac:dyDescent="0.2">
      <c r="A7923" s="265">
        <v>42627</v>
      </c>
      <c r="B7923" s="115" t="s">
        <v>9180</v>
      </c>
      <c r="C7923" s="128" t="s">
        <v>34552</v>
      </c>
      <c r="D7923" s="128" t="s">
        <v>34738</v>
      </c>
      <c r="E7923" s="128" t="s">
        <v>34739</v>
      </c>
      <c r="F7923" s="141" t="s">
        <v>14834</v>
      </c>
      <c r="G7923" s="142">
        <v>15702</v>
      </c>
      <c r="H7923" s="128" t="s">
        <v>11819</v>
      </c>
      <c r="I7923" s="128" t="s">
        <v>10103</v>
      </c>
      <c r="J7923" s="128" t="s">
        <v>30536</v>
      </c>
      <c r="K7923" s="128"/>
      <c r="L7923" s="143"/>
      <c r="M7923" s="145">
        <v>1</v>
      </c>
      <c r="N7923" s="200" t="s">
        <v>30537</v>
      </c>
      <c r="O7923" s="128"/>
      <c r="P7923" s="128"/>
      <c r="Q7923" s="128" t="s">
        <v>19737</v>
      </c>
      <c r="R7923" s="145"/>
      <c r="S7923" s="128"/>
      <c r="T7923" s="128" t="s">
        <v>7789</v>
      </c>
      <c r="U7923" s="128" t="s">
        <v>34740</v>
      </c>
      <c r="V7923" s="145">
        <v>5</v>
      </c>
      <c r="W7923" s="130"/>
      <c r="X7923" s="194"/>
    </row>
    <row r="7924" spans="1:24" ht="12.95" customHeight="1" x14ac:dyDescent="0.2">
      <c r="A7924" s="265">
        <v>42627</v>
      </c>
      <c r="B7924" s="115" t="s">
        <v>9180</v>
      </c>
      <c r="C7924" s="128" t="s">
        <v>34552</v>
      </c>
      <c r="D7924" s="128" t="s">
        <v>34741</v>
      </c>
      <c r="E7924" s="128" t="s">
        <v>34742</v>
      </c>
      <c r="F7924" s="141" t="s">
        <v>14834</v>
      </c>
      <c r="G7924" s="142">
        <v>14742</v>
      </c>
      <c r="H7924" s="128" t="s">
        <v>5011</v>
      </c>
      <c r="I7924" s="128" t="s">
        <v>11819</v>
      </c>
      <c r="J7924" s="128" t="s">
        <v>34743</v>
      </c>
      <c r="K7924" s="128"/>
      <c r="L7924" s="143"/>
      <c r="M7924" s="145">
        <v>2</v>
      </c>
      <c r="N7924" s="144" t="s">
        <v>34744</v>
      </c>
      <c r="O7924" s="128" t="s">
        <v>16565</v>
      </c>
      <c r="P7924" s="128" t="s">
        <v>34664</v>
      </c>
      <c r="Q7924" s="128" t="s">
        <v>15913</v>
      </c>
      <c r="R7924" s="145"/>
      <c r="S7924" s="128"/>
      <c r="T7924" s="128" t="s">
        <v>28757</v>
      </c>
      <c r="U7924" s="128" t="s">
        <v>16549</v>
      </c>
      <c r="V7924" s="145">
        <v>6.5</v>
      </c>
      <c r="W7924" s="130"/>
      <c r="X7924" s="194"/>
    </row>
    <row r="7925" spans="1:24" ht="12.95" customHeight="1" x14ac:dyDescent="0.2">
      <c r="A7925" s="265">
        <v>42811</v>
      </c>
      <c r="B7925" s="140" t="s">
        <v>9180</v>
      </c>
      <c r="C7925" s="197" t="s">
        <v>35274</v>
      </c>
      <c r="D7925" s="128" t="s">
        <v>35504</v>
      </c>
      <c r="E7925" s="128" t="s">
        <v>35255</v>
      </c>
      <c r="F7925" s="123" t="s">
        <v>10085</v>
      </c>
      <c r="G7925" s="142">
        <v>16520</v>
      </c>
      <c r="H7925" s="128" t="s">
        <v>11819</v>
      </c>
      <c r="I7925" s="128" t="s">
        <v>13336</v>
      </c>
      <c r="J7925" s="128" t="s">
        <v>5645</v>
      </c>
      <c r="K7925" s="128"/>
      <c r="L7925" s="143"/>
      <c r="M7925" s="145">
        <v>1</v>
      </c>
      <c r="N7925" s="200" t="s">
        <v>35496</v>
      </c>
      <c r="O7925" s="128" t="s">
        <v>11565</v>
      </c>
      <c r="P7925" s="128"/>
      <c r="Q7925" s="128" t="s">
        <v>21035</v>
      </c>
      <c r="R7925" s="145"/>
      <c r="S7925" s="128"/>
      <c r="T7925" s="128" t="s">
        <v>20546</v>
      </c>
      <c r="U7925" s="128" t="s">
        <v>35497</v>
      </c>
      <c r="V7925" s="145">
        <v>5.5</v>
      </c>
      <c r="W7925" s="130"/>
      <c r="X7925" s="194"/>
    </row>
    <row r="7926" spans="1:24" ht="12.95" customHeight="1" x14ac:dyDescent="0.2">
      <c r="A7926" s="265">
        <v>42811</v>
      </c>
      <c r="B7926" s="140" t="s">
        <v>9180</v>
      </c>
      <c r="C7926" s="128" t="s">
        <v>35274</v>
      </c>
      <c r="D7926" s="128" t="s">
        <v>35498</v>
      </c>
      <c r="E7926" s="128" t="s">
        <v>35256</v>
      </c>
      <c r="F7926" s="123" t="s">
        <v>10085</v>
      </c>
      <c r="G7926" s="142">
        <v>16520</v>
      </c>
      <c r="H7926" s="128" t="s">
        <v>11819</v>
      </c>
      <c r="I7926" s="128" t="s">
        <v>13336</v>
      </c>
      <c r="J7926" s="128" t="s">
        <v>5645</v>
      </c>
      <c r="K7926" s="128"/>
      <c r="L7926" s="143"/>
      <c r="M7926" s="145">
        <v>1</v>
      </c>
      <c r="N7926" s="144" t="s">
        <v>35496</v>
      </c>
      <c r="O7926" s="128" t="s">
        <v>16856</v>
      </c>
      <c r="P7926" s="128"/>
      <c r="Q7926" s="128" t="s">
        <v>35499</v>
      </c>
      <c r="R7926" s="145"/>
      <c r="S7926" s="128" t="s">
        <v>11080</v>
      </c>
      <c r="T7926" s="128" t="s">
        <v>20546</v>
      </c>
      <c r="U7926" s="128" t="s">
        <v>35501</v>
      </c>
      <c r="V7926" s="145">
        <v>11</v>
      </c>
      <c r="W7926" s="130"/>
      <c r="X7926" s="194"/>
    </row>
    <row r="7927" spans="1:24" ht="12.95" customHeight="1" x14ac:dyDescent="0.2">
      <c r="A7927" s="265">
        <v>42811</v>
      </c>
      <c r="B7927" s="140" t="s">
        <v>9180</v>
      </c>
      <c r="C7927" s="128" t="s">
        <v>35274</v>
      </c>
      <c r="D7927" s="128" t="s">
        <v>35505</v>
      </c>
      <c r="E7927" s="128" t="s">
        <v>35257</v>
      </c>
      <c r="F7927" s="123" t="s">
        <v>10085</v>
      </c>
      <c r="G7927" s="142">
        <v>16521</v>
      </c>
      <c r="H7927" s="128" t="s">
        <v>11819</v>
      </c>
      <c r="I7927" s="128" t="s">
        <v>13336</v>
      </c>
      <c r="J7927" s="128" t="s">
        <v>5645</v>
      </c>
      <c r="K7927" s="128"/>
      <c r="L7927" s="143"/>
      <c r="M7927" s="145">
        <v>1</v>
      </c>
      <c r="N7927" s="200" t="s">
        <v>35496</v>
      </c>
      <c r="O7927" s="128" t="s">
        <v>5985</v>
      </c>
      <c r="P7927" s="128"/>
      <c r="Q7927" s="128" t="s">
        <v>16546</v>
      </c>
      <c r="R7927" s="145"/>
      <c r="S7927" s="128"/>
      <c r="T7927" s="128" t="s">
        <v>20546</v>
      </c>
      <c r="U7927" s="128" t="s">
        <v>35502</v>
      </c>
      <c r="V7927" s="145">
        <v>6</v>
      </c>
      <c r="W7927" s="130"/>
      <c r="X7927" s="194"/>
    </row>
    <row r="7928" spans="1:24" ht="12.95" customHeight="1" x14ac:dyDescent="0.2">
      <c r="A7928" s="265">
        <v>42811</v>
      </c>
      <c r="B7928" s="140" t="s">
        <v>9180</v>
      </c>
      <c r="C7928" s="128" t="s">
        <v>35274</v>
      </c>
      <c r="D7928" s="128" t="s">
        <v>35506</v>
      </c>
      <c r="E7928" s="128" t="s">
        <v>35258</v>
      </c>
      <c r="F7928" s="123" t="s">
        <v>10085</v>
      </c>
      <c r="G7928" s="142">
        <v>16521</v>
      </c>
      <c r="H7928" s="128" t="s">
        <v>11819</v>
      </c>
      <c r="I7928" s="128" t="s">
        <v>13336</v>
      </c>
      <c r="J7928" s="128" t="s">
        <v>5645</v>
      </c>
      <c r="K7928" s="128"/>
      <c r="L7928" s="143"/>
      <c r="M7928" s="145">
        <v>1</v>
      </c>
      <c r="N7928" s="200" t="s">
        <v>35496</v>
      </c>
      <c r="O7928" s="128" t="s">
        <v>16856</v>
      </c>
      <c r="P7928" s="128" t="s">
        <v>162</v>
      </c>
      <c r="Q7928" s="128" t="s">
        <v>35500</v>
      </c>
      <c r="R7928" s="145"/>
      <c r="S7928" s="128" t="s">
        <v>11080</v>
      </c>
      <c r="T7928" s="128" t="s">
        <v>20546</v>
      </c>
      <c r="U7928" s="128" t="s">
        <v>35503</v>
      </c>
      <c r="V7928" s="145">
        <v>8</v>
      </c>
      <c r="W7928" s="130"/>
      <c r="X7928" s="194"/>
    </row>
    <row r="7929" spans="1:24" ht="12.95" customHeight="1" x14ac:dyDescent="0.2">
      <c r="A7929" s="265">
        <v>42811</v>
      </c>
      <c r="B7929" s="140" t="s">
        <v>9180</v>
      </c>
      <c r="C7929" s="128" t="s">
        <v>35274</v>
      </c>
      <c r="D7929" s="128" t="s">
        <v>35507</v>
      </c>
      <c r="E7929" s="128" t="s">
        <v>35259</v>
      </c>
      <c r="F7929" s="123" t="s">
        <v>10085</v>
      </c>
      <c r="G7929" s="142">
        <v>16521</v>
      </c>
      <c r="H7929" s="128" t="s">
        <v>11819</v>
      </c>
      <c r="I7929" s="128" t="s">
        <v>13336</v>
      </c>
      <c r="J7929" s="128" t="s">
        <v>5645</v>
      </c>
      <c r="K7929" s="128"/>
      <c r="L7929" s="143"/>
      <c r="M7929" s="145">
        <v>1</v>
      </c>
      <c r="N7929" s="200" t="s">
        <v>35496</v>
      </c>
      <c r="O7929" s="128"/>
      <c r="P7929" s="128"/>
      <c r="Q7929" s="128" t="s">
        <v>19627</v>
      </c>
      <c r="R7929" s="145"/>
      <c r="S7929" s="128"/>
      <c r="T7929" s="128" t="s">
        <v>20546</v>
      </c>
      <c r="U7929" s="128" t="s">
        <v>35508</v>
      </c>
      <c r="V7929" s="145">
        <v>6</v>
      </c>
      <c r="W7929" s="130"/>
      <c r="X7929" s="194"/>
    </row>
    <row r="7930" spans="1:24" ht="12.95" customHeight="1" x14ac:dyDescent="0.2">
      <c r="A7930" s="265">
        <v>42811</v>
      </c>
      <c r="B7930" s="140" t="s">
        <v>9180</v>
      </c>
      <c r="C7930" s="128" t="s">
        <v>35274</v>
      </c>
      <c r="D7930" s="128" t="s">
        <v>35511</v>
      </c>
      <c r="E7930" s="128" t="s">
        <v>35260</v>
      </c>
      <c r="F7930" s="123" t="s">
        <v>10085</v>
      </c>
      <c r="G7930" s="142">
        <v>16520</v>
      </c>
      <c r="H7930" s="128" t="s">
        <v>11819</v>
      </c>
      <c r="I7930" s="128" t="s">
        <v>13336</v>
      </c>
      <c r="J7930" s="128" t="s">
        <v>5645</v>
      </c>
      <c r="K7930" s="128"/>
      <c r="L7930" s="143"/>
      <c r="M7930" s="145">
        <v>1</v>
      </c>
      <c r="N7930" s="144" t="s">
        <v>35496</v>
      </c>
      <c r="O7930" s="128" t="s">
        <v>20529</v>
      </c>
      <c r="P7930" s="128" t="s">
        <v>20529</v>
      </c>
      <c r="Q7930" s="128" t="s">
        <v>20529</v>
      </c>
      <c r="R7930" s="145"/>
      <c r="S7930" s="128" t="s">
        <v>11080</v>
      </c>
      <c r="T7930" s="128" t="s">
        <v>20546</v>
      </c>
      <c r="U7930" s="128" t="s">
        <v>35509</v>
      </c>
      <c r="V7930" s="145" t="s">
        <v>35510</v>
      </c>
      <c r="W7930" s="130"/>
      <c r="X7930" s="194"/>
    </row>
    <row r="7931" spans="1:24" ht="12.95" customHeight="1" x14ac:dyDescent="0.2">
      <c r="A7931" s="265">
        <v>42964</v>
      </c>
      <c r="B7931" s="140" t="s">
        <v>9180</v>
      </c>
      <c r="C7931" s="197" t="s">
        <v>36710</v>
      </c>
      <c r="D7931" s="128" t="s">
        <v>36712</v>
      </c>
      <c r="E7931" s="128" t="s">
        <v>36295</v>
      </c>
      <c r="F7931" s="104" t="s">
        <v>14834</v>
      </c>
      <c r="G7931" s="142">
        <v>16422</v>
      </c>
      <c r="H7931" s="128" t="s">
        <v>10191</v>
      </c>
      <c r="I7931" s="128" t="s">
        <v>11819</v>
      </c>
      <c r="J7931" s="128" t="s">
        <v>36713</v>
      </c>
      <c r="K7931" s="128"/>
      <c r="L7931" s="143"/>
      <c r="M7931" s="145">
        <v>0.5</v>
      </c>
      <c r="N7931" s="200">
        <v>75</v>
      </c>
      <c r="O7931" s="128"/>
      <c r="P7931" s="128"/>
      <c r="Q7931" s="128" t="s">
        <v>16520</v>
      </c>
      <c r="R7931" s="145"/>
      <c r="S7931" s="128"/>
      <c r="T7931" s="128" t="s">
        <v>20547</v>
      </c>
      <c r="U7931" s="128" t="s">
        <v>36714</v>
      </c>
      <c r="V7931" s="145">
        <v>5.5</v>
      </c>
      <c r="W7931" s="130"/>
      <c r="X7931" s="194"/>
    </row>
    <row r="7932" spans="1:24" ht="12.95" customHeight="1" x14ac:dyDescent="0.2">
      <c r="A7932" s="265">
        <v>42964</v>
      </c>
      <c r="B7932" s="140" t="s">
        <v>9180</v>
      </c>
      <c r="C7932" s="128" t="s">
        <v>36710</v>
      </c>
      <c r="D7932" s="128" t="s">
        <v>36715</v>
      </c>
      <c r="E7932" s="128" t="s">
        <v>36273</v>
      </c>
      <c r="F7932" s="104" t="s">
        <v>14834</v>
      </c>
      <c r="G7932" s="142">
        <v>52536</v>
      </c>
      <c r="H7932" s="128" t="s">
        <v>2625</v>
      </c>
      <c r="I7932" s="128" t="s">
        <v>15082</v>
      </c>
      <c r="J7932" s="128" t="s">
        <v>36716</v>
      </c>
      <c r="K7932" s="128"/>
      <c r="L7932" s="143"/>
      <c r="M7932" s="145">
        <v>0.5</v>
      </c>
      <c r="N7932" s="200">
        <v>37</v>
      </c>
      <c r="O7932" s="128"/>
      <c r="P7932" s="128"/>
      <c r="Q7932" s="128" t="s">
        <v>17446</v>
      </c>
      <c r="R7932" s="145"/>
      <c r="S7932" s="128"/>
      <c r="T7932" s="128" t="s">
        <v>20545</v>
      </c>
      <c r="U7932" s="128" t="s">
        <v>21811</v>
      </c>
      <c r="V7932" s="145">
        <v>5.5</v>
      </c>
      <c r="W7932" s="130"/>
      <c r="X7932" s="194"/>
    </row>
    <row r="7933" spans="1:24" ht="12.95" customHeight="1" x14ac:dyDescent="0.2">
      <c r="A7933" s="265">
        <v>42964</v>
      </c>
      <c r="B7933" s="140" t="s">
        <v>9180</v>
      </c>
      <c r="C7933" s="128" t="s">
        <v>36710</v>
      </c>
      <c r="D7933" s="128" t="s">
        <v>36717</v>
      </c>
      <c r="E7933" s="128" t="s">
        <v>36265</v>
      </c>
      <c r="F7933" s="104" t="s">
        <v>14834</v>
      </c>
      <c r="G7933" s="142">
        <v>15337</v>
      </c>
      <c r="H7933" s="128" t="s">
        <v>11819</v>
      </c>
      <c r="I7933" s="102" t="s">
        <v>36718</v>
      </c>
      <c r="J7933" s="128" t="s">
        <v>36266</v>
      </c>
      <c r="K7933" s="128"/>
      <c r="L7933" s="143"/>
      <c r="M7933" s="145">
        <v>1</v>
      </c>
      <c r="N7933" s="200" t="s">
        <v>36719</v>
      </c>
      <c r="O7933" s="128" t="s">
        <v>10189</v>
      </c>
      <c r="P7933" s="128" t="s">
        <v>13555</v>
      </c>
      <c r="Q7933" s="128" t="s">
        <v>16762</v>
      </c>
      <c r="R7933" s="145"/>
      <c r="S7933" s="128"/>
      <c r="T7933" s="128" t="s">
        <v>20871</v>
      </c>
      <c r="U7933" s="128" t="s">
        <v>36720</v>
      </c>
      <c r="V7933" s="145">
        <v>5</v>
      </c>
      <c r="W7933" s="130"/>
      <c r="X7933" s="194"/>
    </row>
    <row r="7934" spans="1:24" ht="12.95" customHeight="1" x14ac:dyDescent="0.2">
      <c r="A7934" s="265">
        <v>42964</v>
      </c>
      <c r="B7934" s="140" t="s">
        <v>9180</v>
      </c>
      <c r="C7934" s="128" t="s">
        <v>36710</v>
      </c>
      <c r="D7934" s="128" t="s">
        <v>38247</v>
      </c>
      <c r="E7934" s="128" t="s">
        <v>36303</v>
      </c>
      <c r="F7934" s="104" t="s">
        <v>14834</v>
      </c>
      <c r="G7934" s="142">
        <v>16557</v>
      </c>
      <c r="H7934" s="128" t="s">
        <v>11819</v>
      </c>
      <c r="I7934" s="102" t="s">
        <v>30801</v>
      </c>
      <c r="J7934" s="128" t="s">
        <v>36721</v>
      </c>
      <c r="K7934" s="128"/>
      <c r="L7934" s="143"/>
      <c r="M7934" s="145">
        <v>1.5</v>
      </c>
      <c r="N7934" s="200" t="s">
        <v>36722</v>
      </c>
      <c r="O7934" s="128" t="s">
        <v>19145</v>
      </c>
      <c r="P7934" s="128"/>
      <c r="Q7934" s="128" t="s">
        <v>17434</v>
      </c>
      <c r="R7934" s="145"/>
      <c r="S7934" s="128" t="s">
        <v>36543</v>
      </c>
      <c r="T7934" s="128" t="s">
        <v>7789</v>
      </c>
      <c r="U7934" s="128" t="s">
        <v>36723</v>
      </c>
      <c r="V7934" s="145">
        <v>5</v>
      </c>
      <c r="W7934" s="130"/>
      <c r="X7934" s="194"/>
    </row>
    <row r="7935" spans="1:24" ht="12.95" customHeight="1" x14ac:dyDescent="0.2">
      <c r="A7935" s="265">
        <v>43177</v>
      </c>
      <c r="B7935" s="140" t="s">
        <v>9180</v>
      </c>
      <c r="C7935" s="197" t="s">
        <v>36711</v>
      </c>
      <c r="D7935" s="128" t="s">
        <v>36724</v>
      </c>
      <c r="E7935" s="128" t="s">
        <v>36725</v>
      </c>
      <c r="F7935" s="104" t="s">
        <v>14834</v>
      </c>
      <c r="G7935" s="142">
        <v>15664</v>
      </c>
      <c r="H7935" s="128" t="s">
        <v>2625</v>
      </c>
      <c r="I7935" s="102" t="s">
        <v>30643</v>
      </c>
      <c r="J7935" s="128" t="s">
        <v>36726</v>
      </c>
      <c r="K7935" s="128"/>
      <c r="L7935" s="143"/>
      <c r="M7935" s="145">
        <v>0.75</v>
      </c>
      <c r="N7935" s="200">
        <v>62</v>
      </c>
      <c r="O7935" s="128"/>
      <c r="P7935" s="128"/>
      <c r="Q7935" s="128" t="s">
        <v>19806</v>
      </c>
      <c r="R7935" s="145"/>
      <c r="S7935" s="128"/>
      <c r="T7935" s="342" t="s">
        <v>21291</v>
      </c>
      <c r="U7935" s="128" t="s">
        <v>36727</v>
      </c>
      <c r="V7935" s="145">
        <v>5.5</v>
      </c>
      <c r="W7935" s="130"/>
      <c r="X7935" s="194"/>
    </row>
    <row r="7936" spans="1:24" ht="12.95" customHeight="1" x14ac:dyDescent="0.2">
      <c r="A7936" s="265">
        <v>43177</v>
      </c>
      <c r="B7936" s="140" t="s">
        <v>9180</v>
      </c>
      <c r="C7936" s="128" t="s">
        <v>36711</v>
      </c>
      <c r="D7936" s="128" t="s">
        <v>36728</v>
      </c>
      <c r="E7936" s="128" t="s">
        <v>36729</v>
      </c>
      <c r="F7936" s="104" t="s">
        <v>14834</v>
      </c>
      <c r="G7936" s="142">
        <v>16548</v>
      </c>
      <c r="H7936" s="102" t="s">
        <v>32043</v>
      </c>
      <c r="I7936" s="128" t="s">
        <v>10103</v>
      </c>
      <c r="J7936" s="128" t="s">
        <v>13826</v>
      </c>
      <c r="K7936" s="128"/>
      <c r="L7936" s="143"/>
      <c r="M7936" s="145">
        <v>2</v>
      </c>
      <c r="N7936" s="144" t="s">
        <v>20065</v>
      </c>
      <c r="O7936" s="128" t="s">
        <v>20246</v>
      </c>
      <c r="P7936" s="128"/>
      <c r="Q7936" s="128" t="s">
        <v>15923</v>
      </c>
      <c r="R7936" s="145"/>
      <c r="S7936" s="128"/>
      <c r="T7936" s="128" t="s">
        <v>7789</v>
      </c>
      <c r="U7936" s="128" t="s">
        <v>36730</v>
      </c>
      <c r="V7936" s="145">
        <v>7.5</v>
      </c>
      <c r="W7936" s="130"/>
      <c r="X7936" s="194"/>
    </row>
    <row r="7937" spans="1:24" ht="12.95" customHeight="1" x14ac:dyDescent="0.2">
      <c r="A7937" s="265">
        <v>43177</v>
      </c>
      <c r="B7937" s="140" t="s">
        <v>9180</v>
      </c>
      <c r="C7937" s="128" t="s">
        <v>36711</v>
      </c>
      <c r="D7937" s="128" t="s">
        <v>36731</v>
      </c>
      <c r="E7937" s="128" t="s">
        <v>36732</v>
      </c>
      <c r="F7937" s="104" t="s">
        <v>14834</v>
      </c>
      <c r="G7937" s="142">
        <v>16548</v>
      </c>
      <c r="H7937" s="102" t="s">
        <v>36733</v>
      </c>
      <c r="I7937" s="128" t="s">
        <v>10103</v>
      </c>
      <c r="J7937" s="128" t="s">
        <v>36734</v>
      </c>
      <c r="K7937" s="128"/>
      <c r="L7937" s="143"/>
      <c r="M7937" s="145">
        <v>2</v>
      </c>
      <c r="N7937" s="200" t="s">
        <v>36735</v>
      </c>
      <c r="O7937" s="128" t="s">
        <v>20468</v>
      </c>
      <c r="P7937" s="128" t="s">
        <v>162</v>
      </c>
      <c r="Q7937" s="128" t="s">
        <v>15832</v>
      </c>
      <c r="R7937" s="145"/>
      <c r="S7937" s="128"/>
      <c r="T7937" s="128" t="s">
        <v>7789</v>
      </c>
      <c r="U7937" s="128" t="s">
        <v>36736</v>
      </c>
      <c r="V7937" s="145">
        <v>5.5</v>
      </c>
      <c r="W7937" s="130"/>
      <c r="X7937" s="194"/>
    </row>
    <row r="7938" spans="1:24" ht="12.95" customHeight="1" x14ac:dyDescent="0.2">
      <c r="A7938" s="265">
        <v>43177</v>
      </c>
      <c r="B7938" s="140" t="s">
        <v>9180</v>
      </c>
      <c r="C7938" s="128" t="s">
        <v>36711</v>
      </c>
      <c r="D7938" s="128" t="s">
        <v>38328</v>
      </c>
      <c r="E7938" s="128" t="s">
        <v>36737</v>
      </c>
      <c r="F7938" s="104" t="s">
        <v>14834</v>
      </c>
      <c r="G7938" s="142">
        <v>16549</v>
      </c>
      <c r="H7938" s="128" t="s">
        <v>11819</v>
      </c>
      <c r="I7938" s="102" t="s">
        <v>30925</v>
      </c>
      <c r="J7938" s="128" t="s">
        <v>36738</v>
      </c>
      <c r="K7938" s="128"/>
      <c r="L7938" s="143"/>
      <c r="M7938" s="145">
        <v>3</v>
      </c>
      <c r="N7938" s="144" t="s">
        <v>36739</v>
      </c>
      <c r="O7938" s="128" t="s">
        <v>36740</v>
      </c>
      <c r="P7938" s="128" t="s">
        <v>13555</v>
      </c>
      <c r="Q7938" s="128" t="s">
        <v>36741</v>
      </c>
      <c r="R7938" s="145"/>
      <c r="S7938" s="128" t="s">
        <v>8315</v>
      </c>
      <c r="T7938" s="128" t="s">
        <v>7789</v>
      </c>
      <c r="U7938" s="128" t="s">
        <v>36742</v>
      </c>
      <c r="V7938" s="145">
        <v>9.5</v>
      </c>
      <c r="W7938" s="130"/>
      <c r="X7938" s="194"/>
    </row>
    <row r="7939" spans="1:24" ht="12.95" customHeight="1" x14ac:dyDescent="0.2">
      <c r="A7939" s="265">
        <v>43573</v>
      </c>
      <c r="B7939" s="140" t="s">
        <v>9180</v>
      </c>
      <c r="C7939" s="128" t="s">
        <v>36711</v>
      </c>
      <c r="D7939" s="128" t="s">
        <v>40235</v>
      </c>
      <c r="E7939" s="128" t="s">
        <v>40225</v>
      </c>
      <c r="F7939" s="104" t="s">
        <v>14834</v>
      </c>
      <c r="G7939" s="142">
        <v>16548</v>
      </c>
      <c r="H7939" s="128" t="s">
        <v>10103</v>
      </c>
      <c r="I7939" s="128" t="s">
        <v>11819</v>
      </c>
      <c r="J7939" s="128" t="s">
        <v>40236</v>
      </c>
      <c r="K7939" s="128"/>
      <c r="L7939" s="143"/>
      <c r="M7939" s="145">
        <v>1</v>
      </c>
      <c r="N7939" s="144" t="s">
        <v>11019</v>
      </c>
      <c r="O7939" s="128" t="s">
        <v>17514</v>
      </c>
      <c r="P7939" s="128" t="s">
        <v>9125</v>
      </c>
      <c r="Q7939" s="128" t="s">
        <v>18165</v>
      </c>
      <c r="R7939" s="145"/>
      <c r="S7939" s="128" t="s">
        <v>9435</v>
      </c>
      <c r="T7939" s="128" t="s">
        <v>7789</v>
      </c>
      <c r="U7939" s="128" t="s">
        <v>9941</v>
      </c>
      <c r="V7939" s="145">
        <v>7</v>
      </c>
      <c r="W7939" s="130"/>
      <c r="X7939" s="194"/>
    </row>
    <row r="7940" spans="1:24" ht="12.95" customHeight="1" x14ac:dyDescent="0.2">
      <c r="A7940" s="265">
        <v>43573</v>
      </c>
      <c r="B7940" s="140" t="s">
        <v>9180</v>
      </c>
      <c r="C7940" s="197" t="s">
        <v>40224</v>
      </c>
      <c r="D7940" s="128" t="s">
        <v>40237</v>
      </c>
      <c r="E7940" s="128" t="s">
        <v>40226</v>
      </c>
      <c r="F7940" s="104" t="s">
        <v>14834</v>
      </c>
      <c r="G7940" s="142">
        <v>16527</v>
      </c>
      <c r="H7940" s="128" t="s">
        <v>11819</v>
      </c>
      <c r="I7940" s="128" t="s">
        <v>10191</v>
      </c>
      <c r="J7940" s="128" t="s">
        <v>40238</v>
      </c>
      <c r="K7940" s="128"/>
      <c r="L7940" s="143"/>
      <c r="M7940" s="145">
        <v>1</v>
      </c>
      <c r="N7940" s="144" t="s">
        <v>12012</v>
      </c>
      <c r="O7940" s="128" t="s">
        <v>248</v>
      </c>
      <c r="P7940" s="128"/>
      <c r="Q7940" s="128" t="s">
        <v>16893</v>
      </c>
      <c r="R7940" s="145"/>
      <c r="S7940" s="128"/>
      <c r="T7940" s="128" t="s">
        <v>20546</v>
      </c>
      <c r="U7940" s="128" t="s">
        <v>40239</v>
      </c>
      <c r="V7940" s="145">
        <v>4.5</v>
      </c>
      <c r="W7940" s="130"/>
      <c r="X7940" s="194"/>
    </row>
    <row r="7941" spans="1:24" ht="12.95" customHeight="1" x14ac:dyDescent="0.2">
      <c r="A7941" s="265">
        <v>43573</v>
      </c>
      <c r="B7941" s="140" t="s">
        <v>9180</v>
      </c>
      <c r="C7941" s="128" t="s">
        <v>40224</v>
      </c>
      <c r="D7941" s="128" t="s">
        <v>40240</v>
      </c>
      <c r="E7941" s="128" t="s">
        <v>40227</v>
      </c>
      <c r="F7941" s="104" t="s">
        <v>14834</v>
      </c>
      <c r="G7941" s="142">
        <v>16248</v>
      </c>
      <c r="H7941" s="128" t="s">
        <v>4890</v>
      </c>
      <c r="I7941" s="128" t="s">
        <v>13336</v>
      </c>
      <c r="J7941" s="128" t="s">
        <v>30505</v>
      </c>
      <c r="K7941" s="128"/>
      <c r="L7941" s="143"/>
      <c r="M7941" s="145">
        <v>1.5</v>
      </c>
      <c r="N7941" s="200" t="s">
        <v>33050</v>
      </c>
      <c r="O7941" s="128" t="s">
        <v>9125</v>
      </c>
      <c r="P7941" s="128" t="s">
        <v>9160</v>
      </c>
      <c r="Q7941" s="128" t="s">
        <v>40241</v>
      </c>
      <c r="R7941" s="145" t="s">
        <v>7035</v>
      </c>
      <c r="S7941" s="128"/>
      <c r="T7941" s="128" t="s">
        <v>20547</v>
      </c>
      <c r="U7941" s="128" t="s">
        <v>40242</v>
      </c>
      <c r="V7941" s="145">
        <v>4.5</v>
      </c>
      <c r="W7941" s="130"/>
      <c r="X7941" s="194"/>
    </row>
    <row r="7942" spans="1:24" ht="12.95" customHeight="1" x14ac:dyDescent="0.2">
      <c r="A7942" s="265">
        <v>43573</v>
      </c>
      <c r="B7942" s="140" t="s">
        <v>9180</v>
      </c>
      <c r="C7942" s="128" t="s">
        <v>40224</v>
      </c>
      <c r="D7942" s="128" t="s">
        <v>42478</v>
      </c>
      <c r="E7942" s="128" t="s">
        <v>40228</v>
      </c>
      <c r="F7942" s="104" t="s">
        <v>14834</v>
      </c>
      <c r="G7942" s="142">
        <v>16044</v>
      </c>
      <c r="H7942" s="102" t="s">
        <v>40243</v>
      </c>
      <c r="I7942" s="128" t="s">
        <v>11819</v>
      </c>
      <c r="J7942" s="128" t="s">
        <v>40244</v>
      </c>
      <c r="K7942" s="128"/>
      <c r="L7942" s="143"/>
      <c r="M7942" s="145">
        <v>1</v>
      </c>
      <c r="N7942" s="144">
        <v>59</v>
      </c>
      <c r="O7942" s="128" t="s">
        <v>3620</v>
      </c>
      <c r="P7942" s="128" t="s">
        <v>162</v>
      </c>
      <c r="Q7942" s="128" t="s">
        <v>20913</v>
      </c>
      <c r="R7942" s="145"/>
      <c r="S7942" s="128"/>
      <c r="T7942" s="128" t="s">
        <v>20542</v>
      </c>
      <c r="U7942" s="128" t="s">
        <v>40245</v>
      </c>
      <c r="V7942" s="145">
        <v>6</v>
      </c>
      <c r="W7942" s="130"/>
      <c r="X7942" s="194"/>
    </row>
    <row r="7943" spans="1:24" ht="12.95" customHeight="1" x14ac:dyDescent="0.2">
      <c r="A7943" s="265">
        <v>43573</v>
      </c>
      <c r="B7943" s="140" t="s">
        <v>9180</v>
      </c>
      <c r="C7943" s="128" t="s">
        <v>40224</v>
      </c>
      <c r="D7943" s="128" t="s">
        <v>40254</v>
      </c>
      <c r="E7943" s="128" t="s">
        <v>40229</v>
      </c>
      <c r="F7943" s="104" t="s">
        <v>14834</v>
      </c>
      <c r="G7943" s="142">
        <v>16140</v>
      </c>
      <c r="H7943" s="128" t="s">
        <v>10191</v>
      </c>
      <c r="I7943" s="128" t="s">
        <v>2625</v>
      </c>
      <c r="J7943" s="128" t="s">
        <v>40246</v>
      </c>
      <c r="K7943" s="128"/>
      <c r="L7943" s="143"/>
      <c r="M7943" s="145">
        <v>2</v>
      </c>
      <c r="N7943" s="144" t="s">
        <v>40247</v>
      </c>
      <c r="O7943" s="128" t="s">
        <v>162</v>
      </c>
      <c r="P7943" s="128" t="s">
        <v>17478</v>
      </c>
      <c r="Q7943" s="128" t="s">
        <v>20115</v>
      </c>
      <c r="R7943" s="145" t="s">
        <v>7035</v>
      </c>
      <c r="S7943" s="128"/>
      <c r="T7943" s="128" t="s">
        <v>20545</v>
      </c>
      <c r="U7943" s="128" t="s">
        <v>40248</v>
      </c>
      <c r="V7943" s="145">
        <v>6</v>
      </c>
      <c r="W7943" s="130"/>
      <c r="X7943" s="194"/>
    </row>
    <row r="7944" spans="1:24" ht="12.95" customHeight="1" x14ac:dyDescent="0.2">
      <c r="A7944" s="265">
        <v>43732</v>
      </c>
      <c r="B7944" s="140" t="s">
        <v>9180</v>
      </c>
      <c r="C7944" s="197" t="s">
        <v>40230</v>
      </c>
      <c r="D7944" s="128" t="s">
        <v>40249</v>
      </c>
      <c r="E7944" s="128" t="s">
        <v>40231</v>
      </c>
      <c r="F7944" s="104" t="s">
        <v>14834</v>
      </c>
      <c r="G7944" s="142">
        <v>16665</v>
      </c>
      <c r="H7944" s="102" t="s">
        <v>40250</v>
      </c>
      <c r="I7944" s="128" t="s">
        <v>40252</v>
      </c>
      <c r="J7944" s="128" t="s">
        <v>40251</v>
      </c>
      <c r="K7944" s="128"/>
      <c r="L7944" s="143"/>
      <c r="M7944" s="145">
        <v>1</v>
      </c>
      <c r="N7944" s="144">
        <v>3</v>
      </c>
      <c r="O7944" s="128" t="s">
        <v>3620</v>
      </c>
      <c r="P7944" s="128"/>
      <c r="Q7944" s="128" t="s">
        <v>19486</v>
      </c>
      <c r="R7944" s="145"/>
      <c r="S7944" s="128"/>
      <c r="T7944" s="128" t="s">
        <v>7789</v>
      </c>
      <c r="U7944" s="128" t="s">
        <v>40253</v>
      </c>
      <c r="V7944" s="145">
        <v>5</v>
      </c>
      <c r="W7944" s="130"/>
      <c r="X7944" s="194"/>
    </row>
    <row r="7945" spans="1:24" ht="12.95" customHeight="1" x14ac:dyDescent="0.2">
      <c r="A7945" s="265">
        <v>43732</v>
      </c>
      <c r="B7945" s="140" t="s">
        <v>9180</v>
      </c>
      <c r="C7945" s="128" t="s">
        <v>40230</v>
      </c>
      <c r="D7945" s="128" t="s">
        <v>40255</v>
      </c>
      <c r="E7945" s="128" t="s">
        <v>40232</v>
      </c>
      <c r="F7945" s="104" t="s">
        <v>14834</v>
      </c>
      <c r="G7945" s="142">
        <v>16140</v>
      </c>
      <c r="H7945" s="128" t="s">
        <v>2625</v>
      </c>
      <c r="I7945" s="128" t="s">
        <v>10191</v>
      </c>
      <c r="J7945" s="128" t="s">
        <v>40246</v>
      </c>
      <c r="K7945" s="128"/>
      <c r="L7945" s="143"/>
      <c r="M7945" s="145">
        <v>0.5</v>
      </c>
      <c r="N7945" s="200">
        <v>58</v>
      </c>
      <c r="O7945" s="128" t="s">
        <v>9160</v>
      </c>
      <c r="P7945" s="128" t="s">
        <v>15941</v>
      </c>
      <c r="Q7945" s="128" t="s">
        <v>19571</v>
      </c>
      <c r="R7945" s="145"/>
      <c r="S7945" s="128"/>
      <c r="T7945" s="128" t="s">
        <v>20545</v>
      </c>
      <c r="U7945" s="128" t="s">
        <v>6868</v>
      </c>
      <c r="V7945" s="145">
        <v>4.5</v>
      </c>
      <c r="W7945" s="130"/>
      <c r="X7945" s="194"/>
    </row>
    <row r="7946" spans="1:24" ht="12.95" customHeight="1" x14ac:dyDescent="0.2">
      <c r="A7946" s="265">
        <v>43732</v>
      </c>
      <c r="B7946" s="140" t="s">
        <v>9180</v>
      </c>
      <c r="C7946" s="128" t="s">
        <v>40230</v>
      </c>
      <c r="D7946" s="128" t="s">
        <v>42477</v>
      </c>
      <c r="E7946" s="128" t="s">
        <v>40233</v>
      </c>
      <c r="F7946" s="104" t="s">
        <v>14834</v>
      </c>
      <c r="G7946" s="142">
        <v>16520</v>
      </c>
      <c r="H7946" s="128" t="s">
        <v>11819</v>
      </c>
      <c r="I7946" s="128" t="s">
        <v>13336</v>
      </c>
      <c r="J7946" s="128" t="s">
        <v>40256</v>
      </c>
      <c r="K7946" s="128"/>
      <c r="L7946" s="143"/>
      <c r="M7946" s="145">
        <v>3.5</v>
      </c>
      <c r="N7946" s="200" t="s">
        <v>40257</v>
      </c>
      <c r="O7946" s="128" t="s">
        <v>21100</v>
      </c>
      <c r="P7946" s="128" t="s">
        <v>40258</v>
      </c>
      <c r="Q7946" s="128" t="s">
        <v>40259</v>
      </c>
      <c r="R7946" s="145"/>
      <c r="S7946" s="128"/>
      <c r="T7946" s="128" t="s">
        <v>20546</v>
      </c>
      <c r="U7946" s="128" t="s">
        <v>40260</v>
      </c>
      <c r="V7946" s="145">
        <v>7.5</v>
      </c>
      <c r="W7946" s="130"/>
      <c r="X7946" s="194"/>
    </row>
    <row r="7947" spans="1:24" ht="12.95" customHeight="1" x14ac:dyDescent="0.2">
      <c r="A7947" s="265">
        <v>43732</v>
      </c>
      <c r="B7947" s="140" t="s">
        <v>9180</v>
      </c>
      <c r="C7947" s="128" t="s">
        <v>40230</v>
      </c>
      <c r="D7947" s="128" t="s">
        <v>42479</v>
      </c>
      <c r="E7947" s="128" t="s">
        <v>40234</v>
      </c>
      <c r="F7947" s="104" t="s">
        <v>14834</v>
      </c>
      <c r="G7947" s="142">
        <v>15116</v>
      </c>
      <c r="H7947" s="102" t="s">
        <v>40261</v>
      </c>
      <c r="I7947" s="128" t="s">
        <v>11819</v>
      </c>
      <c r="J7947" s="128" t="s">
        <v>7741</v>
      </c>
      <c r="K7947" s="128"/>
      <c r="L7947" s="143"/>
      <c r="M7947" s="145">
        <v>1</v>
      </c>
      <c r="N7947" s="144" t="s">
        <v>40262</v>
      </c>
      <c r="O7947" s="128" t="s">
        <v>8076</v>
      </c>
      <c r="P7947" s="128" t="s">
        <v>13207</v>
      </c>
      <c r="Q7947" s="128" t="s">
        <v>40263</v>
      </c>
      <c r="R7947" s="145"/>
      <c r="S7947" s="128"/>
      <c r="T7947" s="128" t="s">
        <v>21275</v>
      </c>
      <c r="U7947" s="128" t="s">
        <v>40264</v>
      </c>
      <c r="V7947" s="145">
        <v>12</v>
      </c>
      <c r="W7947" s="130"/>
      <c r="X7947" s="194"/>
    </row>
    <row r="7948" spans="1:24" ht="12.95" customHeight="1" x14ac:dyDescent="0.2">
      <c r="A7948" s="265">
        <v>43945</v>
      </c>
      <c r="B7948" s="140" t="s">
        <v>9180</v>
      </c>
      <c r="C7948" s="197" t="s">
        <v>42440</v>
      </c>
      <c r="D7948" s="128" t="s">
        <v>42476</v>
      </c>
      <c r="E7948" s="128" t="s">
        <v>42442</v>
      </c>
      <c r="F7948" s="104" t="s">
        <v>14834</v>
      </c>
      <c r="G7948" s="142">
        <v>15171</v>
      </c>
      <c r="H7948" s="128" t="s">
        <v>11819</v>
      </c>
      <c r="I7948" s="128" t="s">
        <v>10103</v>
      </c>
      <c r="J7948" s="128" t="s">
        <v>42475</v>
      </c>
      <c r="K7948" s="128"/>
      <c r="L7948" s="143"/>
      <c r="M7948" s="145">
        <v>1</v>
      </c>
      <c r="N7948" s="144">
        <v>48</v>
      </c>
      <c r="O7948" s="128" t="s">
        <v>42480</v>
      </c>
      <c r="P7948" s="128" t="s">
        <v>8076</v>
      </c>
      <c r="Q7948" s="128" t="s">
        <v>19625</v>
      </c>
      <c r="R7948" s="145"/>
      <c r="S7948" s="128"/>
      <c r="T7948" s="128" t="s">
        <v>7789</v>
      </c>
      <c r="U7948" s="128" t="s">
        <v>42481</v>
      </c>
      <c r="V7948" s="145">
        <v>6</v>
      </c>
      <c r="W7948" s="130"/>
      <c r="X7948" s="194"/>
    </row>
    <row r="7949" spans="1:24" ht="12.95" customHeight="1" x14ac:dyDescent="0.2">
      <c r="A7949" s="265">
        <v>43945</v>
      </c>
      <c r="B7949" s="140" t="s">
        <v>9180</v>
      </c>
      <c r="C7949" s="128" t="s">
        <v>42440</v>
      </c>
      <c r="D7949" s="128" t="s">
        <v>42485</v>
      </c>
      <c r="E7949" s="128" t="s">
        <v>42443</v>
      </c>
      <c r="F7949" s="104" t="s">
        <v>14834</v>
      </c>
      <c r="G7949" s="142">
        <v>18673</v>
      </c>
      <c r="H7949" s="102" t="s">
        <v>36436</v>
      </c>
      <c r="I7949" s="128" t="s">
        <v>10191</v>
      </c>
      <c r="J7949" s="128" t="s">
        <v>42482</v>
      </c>
      <c r="K7949" s="128"/>
      <c r="L7949" s="143"/>
      <c r="M7949" s="145">
        <v>2</v>
      </c>
      <c r="N7949" s="144" t="s">
        <v>42483</v>
      </c>
      <c r="O7949" s="128"/>
      <c r="P7949" s="128"/>
      <c r="Q7949" s="128" t="s">
        <v>17446</v>
      </c>
      <c r="R7949" s="145"/>
      <c r="S7949" s="128" t="s">
        <v>8315</v>
      </c>
      <c r="T7949" s="128" t="s">
        <v>20579</v>
      </c>
      <c r="U7949" s="128" t="s">
        <v>42484</v>
      </c>
      <c r="V7949" s="145">
        <v>5.5</v>
      </c>
      <c r="W7949" s="130"/>
      <c r="X7949" s="194"/>
    </row>
    <row r="7950" spans="1:24" ht="12.95" customHeight="1" x14ac:dyDescent="0.2">
      <c r="A7950" s="265">
        <v>43945</v>
      </c>
      <c r="B7950" s="140" t="s">
        <v>9180</v>
      </c>
      <c r="C7950" s="128" t="s">
        <v>42440</v>
      </c>
      <c r="D7950" s="128" t="s">
        <v>42486</v>
      </c>
      <c r="E7950" s="128" t="s">
        <v>42444</v>
      </c>
      <c r="F7950" s="104" t="s">
        <v>14834</v>
      </c>
      <c r="G7950" s="142">
        <v>16630</v>
      </c>
      <c r="H7950" s="128" t="s">
        <v>2625</v>
      </c>
      <c r="I7950" s="128" t="s">
        <v>42488</v>
      </c>
      <c r="J7950" s="128" t="s">
        <v>42487</v>
      </c>
      <c r="K7950" s="128"/>
      <c r="L7950" s="143"/>
      <c r="M7950" s="145">
        <v>3</v>
      </c>
      <c r="N7950" s="144" t="s">
        <v>42489</v>
      </c>
      <c r="O7950" s="128" t="s">
        <v>42492</v>
      </c>
      <c r="P7950" s="128" t="s">
        <v>9125</v>
      </c>
      <c r="Q7950" s="128" t="s">
        <v>42490</v>
      </c>
      <c r="R7950" s="145"/>
      <c r="S7950" s="128"/>
      <c r="T7950" s="128" t="s">
        <v>8947</v>
      </c>
      <c r="U7950" s="128" t="s">
        <v>42491</v>
      </c>
      <c r="V7950" s="145">
        <v>7.5</v>
      </c>
      <c r="W7950" s="130"/>
      <c r="X7950" s="194"/>
    </row>
    <row r="7951" spans="1:24" ht="12.95" customHeight="1" x14ac:dyDescent="0.2">
      <c r="A7951" s="265">
        <v>43945</v>
      </c>
      <c r="B7951" s="140" t="s">
        <v>9180</v>
      </c>
      <c r="C7951" s="128" t="s">
        <v>42440</v>
      </c>
      <c r="D7951" s="128" t="s">
        <v>42493</v>
      </c>
      <c r="E7951" s="128" t="s">
        <v>42445</v>
      </c>
      <c r="F7951" s="104" t="s">
        <v>14834</v>
      </c>
      <c r="G7951" s="142">
        <v>14756</v>
      </c>
      <c r="H7951" s="128" t="s">
        <v>5011</v>
      </c>
      <c r="I7951" s="128" t="s">
        <v>11819</v>
      </c>
      <c r="J7951" s="128" t="s">
        <v>42494</v>
      </c>
      <c r="K7951" s="128"/>
      <c r="L7951" s="143"/>
      <c r="M7951" s="145">
        <v>2.5</v>
      </c>
      <c r="N7951" s="144" t="s">
        <v>42495</v>
      </c>
      <c r="O7951" s="128" t="s">
        <v>19739</v>
      </c>
      <c r="P7951" s="128"/>
      <c r="Q7951" s="128" t="s">
        <v>16712</v>
      </c>
      <c r="R7951" s="145"/>
      <c r="S7951" s="128" t="s">
        <v>8315</v>
      </c>
      <c r="T7951" s="128" t="s">
        <v>28757</v>
      </c>
      <c r="U7951" s="128" t="s">
        <v>42496</v>
      </c>
      <c r="V7951" s="145">
        <v>8</v>
      </c>
      <c r="W7951" s="130"/>
      <c r="X7951" s="194"/>
    </row>
    <row r="7952" spans="1:24" ht="12.95" customHeight="1" x14ac:dyDescent="0.2">
      <c r="A7952" s="265">
        <v>44098</v>
      </c>
      <c r="B7952" s="140" t="s">
        <v>9180</v>
      </c>
      <c r="C7952" s="197" t="s">
        <v>42441</v>
      </c>
      <c r="D7952" s="128" t="s">
        <v>42498</v>
      </c>
      <c r="E7952" s="128" t="s">
        <v>42446</v>
      </c>
      <c r="F7952" s="104" t="s">
        <v>14834</v>
      </c>
      <c r="G7952" s="142">
        <v>15776</v>
      </c>
      <c r="H7952" s="128" t="s">
        <v>10191</v>
      </c>
      <c r="I7952" s="128" t="s">
        <v>2625</v>
      </c>
      <c r="J7952" s="128" t="s">
        <v>42497</v>
      </c>
      <c r="K7952" s="128"/>
      <c r="L7952" s="143"/>
      <c r="M7952" s="145">
        <v>0.5</v>
      </c>
      <c r="N7952" s="200" t="s">
        <v>41255</v>
      </c>
      <c r="O7952" s="128"/>
      <c r="P7952" s="128" t="s">
        <v>9125</v>
      </c>
      <c r="Q7952" s="128" t="s">
        <v>16516</v>
      </c>
      <c r="R7952" s="145"/>
      <c r="S7952" s="128"/>
      <c r="T7952" s="128" t="s">
        <v>20545</v>
      </c>
      <c r="U7952" s="128" t="s">
        <v>42499</v>
      </c>
      <c r="V7952" s="145">
        <v>6.5</v>
      </c>
      <c r="W7952" s="130"/>
      <c r="X7952" s="194"/>
    </row>
    <row r="7953" spans="1:24" ht="12.95" customHeight="1" x14ac:dyDescent="0.2">
      <c r="A7953" s="265">
        <v>44098</v>
      </c>
      <c r="B7953" s="140" t="s">
        <v>9180</v>
      </c>
      <c r="C7953" s="128" t="s">
        <v>42441</v>
      </c>
      <c r="D7953" s="128" t="s">
        <v>42500</v>
      </c>
      <c r="E7953" s="128" t="s">
        <v>42447</v>
      </c>
      <c r="F7953" s="104" t="s">
        <v>14834</v>
      </c>
      <c r="G7953" s="142">
        <v>16312</v>
      </c>
      <c r="H7953" s="128" t="s">
        <v>1520</v>
      </c>
      <c r="I7953" s="128" t="s">
        <v>11819</v>
      </c>
      <c r="J7953" s="128" t="s">
        <v>42501</v>
      </c>
      <c r="K7953" s="128"/>
      <c r="L7953" s="143"/>
      <c r="M7953" s="145">
        <v>2</v>
      </c>
      <c r="N7953" s="144" t="s">
        <v>42502</v>
      </c>
      <c r="O7953" s="128" t="s">
        <v>19798</v>
      </c>
      <c r="P7953" s="128"/>
      <c r="Q7953" s="128" t="s">
        <v>17790</v>
      </c>
      <c r="R7953" s="145"/>
      <c r="S7953" s="128"/>
      <c r="T7953" s="128" t="s">
        <v>20547</v>
      </c>
      <c r="U7953" s="128"/>
      <c r="V7953" s="145">
        <v>6</v>
      </c>
      <c r="W7953" s="130"/>
      <c r="X7953" s="194"/>
    </row>
    <row r="7954" spans="1:24" ht="12.95" customHeight="1" x14ac:dyDescent="0.2">
      <c r="A7954" s="265">
        <v>44098</v>
      </c>
      <c r="B7954" s="140" t="s">
        <v>9180</v>
      </c>
      <c r="C7954" s="128" t="s">
        <v>42441</v>
      </c>
      <c r="D7954" s="128" t="s">
        <v>42503</v>
      </c>
      <c r="E7954" s="128" t="s">
        <v>42448</v>
      </c>
      <c r="F7954" s="104" t="s">
        <v>14834</v>
      </c>
      <c r="G7954" s="142">
        <v>15149</v>
      </c>
      <c r="H7954" s="128" t="s">
        <v>11819</v>
      </c>
      <c r="I7954" s="128" t="s">
        <v>10103</v>
      </c>
      <c r="J7954" s="128" t="s">
        <v>42504</v>
      </c>
      <c r="K7954" s="128"/>
      <c r="L7954" s="143"/>
      <c r="M7954" s="145">
        <v>0.5</v>
      </c>
      <c r="N7954" s="144">
        <v>70</v>
      </c>
      <c r="O7954" s="128" t="s">
        <v>17734</v>
      </c>
      <c r="P7954" s="128" t="s">
        <v>9125</v>
      </c>
      <c r="Q7954" s="128" t="s">
        <v>20443</v>
      </c>
      <c r="R7954" s="145"/>
      <c r="S7954" s="128"/>
      <c r="T7954" s="128" t="s">
        <v>7789</v>
      </c>
      <c r="U7954" s="128"/>
      <c r="V7954" s="145">
        <v>5.5</v>
      </c>
      <c r="W7954" s="130"/>
      <c r="X7954" s="194"/>
    </row>
    <row r="7955" spans="1:24" ht="12.95" customHeight="1" x14ac:dyDescent="0.2">
      <c r="A7955" s="265">
        <v>44098</v>
      </c>
      <c r="B7955" s="140" t="s">
        <v>9180</v>
      </c>
      <c r="C7955" s="128" t="s">
        <v>42441</v>
      </c>
      <c r="D7955" s="128" t="s">
        <v>42505</v>
      </c>
      <c r="E7955" s="128" t="s">
        <v>42449</v>
      </c>
      <c r="F7955" s="104" t="s">
        <v>14834</v>
      </c>
      <c r="G7955" s="142">
        <v>15700</v>
      </c>
      <c r="H7955" s="128" t="s">
        <v>11819</v>
      </c>
      <c r="I7955" s="128" t="s">
        <v>10103</v>
      </c>
      <c r="J7955" s="128" t="s">
        <v>42506</v>
      </c>
      <c r="K7955" s="128"/>
      <c r="L7955" s="143"/>
      <c r="M7955" s="145">
        <v>1</v>
      </c>
      <c r="N7955" s="200" t="s">
        <v>42507</v>
      </c>
      <c r="O7955" s="128"/>
      <c r="P7955" s="128" t="s">
        <v>9160</v>
      </c>
      <c r="Q7955" s="128" t="s">
        <v>17297</v>
      </c>
      <c r="R7955" s="145"/>
      <c r="S7955" s="128"/>
      <c r="T7955" s="128" t="s">
        <v>7789</v>
      </c>
      <c r="U7955" s="128" t="s">
        <v>42508</v>
      </c>
      <c r="V7955" s="145">
        <v>6</v>
      </c>
      <c r="W7955" s="130"/>
      <c r="X7955" s="194"/>
    </row>
    <row r="7956" spans="1:24" ht="12.95" customHeight="1" x14ac:dyDescent="0.2">
      <c r="A7956" s="149">
        <v>36557</v>
      </c>
      <c r="B7956" s="102" t="s">
        <v>5265</v>
      </c>
      <c r="C7956" s="103" t="s">
        <v>4763</v>
      </c>
      <c r="D7956" s="102" t="s">
        <v>7854</v>
      </c>
      <c r="E7956" s="102" t="s">
        <v>2980</v>
      </c>
      <c r="F7956" s="104" t="s">
        <v>14834</v>
      </c>
      <c r="G7956" s="105">
        <v>16193</v>
      </c>
      <c r="H7956" s="102" t="s">
        <v>33056</v>
      </c>
      <c r="I7956" s="102" t="s">
        <v>33057</v>
      </c>
      <c r="J7956" s="102" t="s">
        <v>7855</v>
      </c>
      <c r="K7956" s="102"/>
      <c r="L7956" s="111"/>
      <c r="M7956" s="109">
        <v>3</v>
      </c>
      <c r="N7956" s="112" t="s">
        <v>18744</v>
      </c>
      <c r="O7956" s="102"/>
      <c r="P7956" s="39"/>
      <c r="Q7956" s="39" t="s">
        <v>30555</v>
      </c>
      <c r="R7956" s="109"/>
      <c r="S7956" s="102" t="s">
        <v>8315</v>
      </c>
      <c r="T7956" s="102" t="s">
        <v>20542</v>
      </c>
      <c r="U7956" s="102" t="s">
        <v>16986</v>
      </c>
      <c r="V7956" s="109">
        <v>10</v>
      </c>
      <c r="W7956" s="107" t="s">
        <v>7338</v>
      </c>
      <c r="X7956" s="113"/>
    </row>
    <row r="7957" spans="1:24" ht="12.95" customHeight="1" x14ac:dyDescent="0.2">
      <c r="A7957" s="149">
        <v>36557</v>
      </c>
      <c r="B7957" s="102" t="s">
        <v>5265</v>
      </c>
      <c r="C7957" s="102" t="s">
        <v>4763</v>
      </c>
      <c r="D7957" s="102" t="s">
        <v>5182</v>
      </c>
      <c r="E7957" s="102" t="s">
        <v>2981</v>
      </c>
      <c r="F7957" s="102" t="s">
        <v>14834</v>
      </c>
      <c r="G7957" s="105">
        <v>16330</v>
      </c>
      <c r="H7957" s="102" t="s">
        <v>2625</v>
      </c>
      <c r="I7957" s="102" t="s">
        <v>15082</v>
      </c>
      <c r="J7957" s="102" t="s">
        <v>10121</v>
      </c>
      <c r="K7957" s="102"/>
      <c r="L7957" s="111"/>
      <c r="M7957" s="109">
        <v>1</v>
      </c>
      <c r="N7957" s="112">
        <v>38</v>
      </c>
      <c r="O7957" s="102" t="s">
        <v>16680</v>
      </c>
      <c r="P7957" s="39"/>
      <c r="Q7957" s="39" t="s">
        <v>16894</v>
      </c>
      <c r="R7957" s="109"/>
      <c r="S7957" s="102" t="s">
        <v>9435</v>
      </c>
      <c r="T7957" s="102" t="s">
        <v>20545</v>
      </c>
      <c r="U7957" s="102" t="s">
        <v>30556</v>
      </c>
      <c r="V7957" s="109">
        <v>8</v>
      </c>
      <c r="W7957" s="107"/>
      <c r="X7957" s="113"/>
    </row>
    <row r="7958" spans="1:24" ht="12.95" customHeight="1" x14ac:dyDescent="0.2">
      <c r="A7958" s="149">
        <v>37377</v>
      </c>
      <c r="B7958" s="102" t="s">
        <v>5265</v>
      </c>
      <c r="C7958" s="103" t="s">
        <v>5266</v>
      </c>
      <c r="D7958" s="102" t="s">
        <v>5267</v>
      </c>
      <c r="E7958" s="102" t="s">
        <v>5264</v>
      </c>
      <c r="F7958" s="102" t="s">
        <v>14834</v>
      </c>
      <c r="G7958" s="105">
        <v>16212</v>
      </c>
      <c r="H7958" s="102" t="s">
        <v>30855</v>
      </c>
      <c r="I7958" s="102" t="s">
        <v>2625</v>
      </c>
      <c r="J7958" s="102" t="s">
        <v>1962</v>
      </c>
      <c r="K7958" s="102"/>
      <c r="L7958" s="111"/>
      <c r="M7958" s="109">
        <v>1</v>
      </c>
      <c r="N7958" s="108" t="s">
        <v>33058</v>
      </c>
      <c r="O7958" s="102" t="s">
        <v>9125</v>
      </c>
      <c r="P7958" s="39" t="s">
        <v>13301</v>
      </c>
      <c r="Q7958" s="39" t="s">
        <v>16757</v>
      </c>
      <c r="R7958" s="109" t="s">
        <v>7035</v>
      </c>
      <c r="S7958" s="102"/>
      <c r="T7958" s="102" t="s">
        <v>20543</v>
      </c>
      <c r="U7958" s="102" t="s">
        <v>6868</v>
      </c>
      <c r="V7958" s="109">
        <v>7</v>
      </c>
      <c r="W7958" s="107"/>
      <c r="X7958" s="113"/>
    </row>
    <row r="7959" spans="1:24" ht="12.95" customHeight="1" x14ac:dyDescent="0.2">
      <c r="A7959" s="149">
        <v>37377</v>
      </c>
      <c r="B7959" s="102" t="s">
        <v>5265</v>
      </c>
      <c r="C7959" s="102" t="s">
        <v>5266</v>
      </c>
      <c r="D7959" s="102" t="s">
        <v>289</v>
      </c>
      <c r="E7959" s="102" t="s">
        <v>11690</v>
      </c>
      <c r="F7959" s="102" t="s">
        <v>14834</v>
      </c>
      <c r="G7959" s="105">
        <v>13240</v>
      </c>
      <c r="H7959" s="102" t="s">
        <v>2625</v>
      </c>
      <c r="I7959" s="102" t="s">
        <v>30772</v>
      </c>
      <c r="J7959" s="102" t="s">
        <v>11689</v>
      </c>
      <c r="K7959" s="102"/>
      <c r="L7959" s="111"/>
      <c r="M7959" s="109">
        <v>2</v>
      </c>
      <c r="N7959" s="138" t="s">
        <v>18005</v>
      </c>
      <c r="O7959" s="102" t="s">
        <v>16022</v>
      </c>
      <c r="P7959" s="39" t="s">
        <v>3620</v>
      </c>
      <c r="Q7959" s="39" t="s">
        <v>20572</v>
      </c>
      <c r="R7959" s="109"/>
      <c r="S7959" s="102"/>
      <c r="T7959" s="102" t="s">
        <v>30557</v>
      </c>
      <c r="U7959" s="102" t="s">
        <v>30558</v>
      </c>
      <c r="V7959" s="109">
        <v>7</v>
      </c>
      <c r="W7959" s="107"/>
      <c r="X7959" s="113"/>
    </row>
    <row r="7960" spans="1:24" ht="12.95" customHeight="1" x14ac:dyDescent="0.2">
      <c r="A7960" s="149">
        <v>38991</v>
      </c>
      <c r="B7960" s="102" t="s">
        <v>11139</v>
      </c>
      <c r="C7960" s="103" t="s">
        <v>13569</v>
      </c>
      <c r="D7960" s="102" t="s">
        <v>5912</v>
      </c>
      <c r="E7960" s="102" t="s">
        <v>11574</v>
      </c>
      <c r="F7960" s="104" t="s">
        <v>14834</v>
      </c>
      <c r="G7960" s="105">
        <v>16449</v>
      </c>
      <c r="H7960" s="102" t="s">
        <v>31838</v>
      </c>
      <c r="I7960" s="102" t="s">
        <v>30841</v>
      </c>
      <c r="J7960" s="102" t="s">
        <v>10139</v>
      </c>
      <c r="K7960" s="102"/>
      <c r="L7960" s="111"/>
      <c r="M7960" s="109">
        <v>0.5</v>
      </c>
      <c r="N7960" s="108">
        <v>51</v>
      </c>
      <c r="O7960" s="102"/>
      <c r="P7960" s="39"/>
      <c r="Q7960" s="39" t="s">
        <v>15945</v>
      </c>
      <c r="R7960" s="109"/>
      <c r="S7960" s="102"/>
      <c r="T7960" s="102" t="s">
        <v>7789</v>
      </c>
      <c r="U7960" s="102" t="s">
        <v>20981</v>
      </c>
      <c r="V7960" s="109">
        <v>4.5</v>
      </c>
      <c r="W7960" s="107"/>
      <c r="X7960" s="113"/>
    </row>
    <row r="7961" spans="1:24" ht="12.95" customHeight="1" x14ac:dyDescent="0.2">
      <c r="A7961" s="149">
        <v>38991</v>
      </c>
      <c r="B7961" s="102" t="s">
        <v>11139</v>
      </c>
      <c r="C7961" s="102" t="s">
        <v>13569</v>
      </c>
      <c r="D7961" s="102" t="s">
        <v>9298</v>
      </c>
      <c r="E7961" s="102" t="s">
        <v>11575</v>
      </c>
      <c r="F7961" s="104" t="s">
        <v>14834</v>
      </c>
      <c r="G7961" s="105">
        <v>16448</v>
      </c>
      <c r="H7961" s="102" t="s">
        <v>31838</v>
      </c>
      <c r="I7961" s="115" t="s">
        <v>10103</v>
      </c>
      <c r="J7961" s="102" t="s">
        <v>10139</v>
      </c>
      <c r="K7961" s="102"/>
      <c r="L7961" s="111"/>
      <c r="M7961" s="109">
        <v>1</v>
      </c>
      <c r="N7961" s="112">
        <v>21</v>
      </c>
      <c r="O7961" s="102" t="s">
        <v>17734</v>
      </c>
      <c r="P7961" s="39"/>
      <c r="Q7961" s="39" t="s">
        <v>15945</v>
      </c>
      <c r="R7961" s="109"/>
      <c r="S7961" s="102"/>
      <c r="T7961" s="102" t="s">
        <v>7789</v>
      </c>
      <c r="U7961" s="102" t="s">
        <v>21800</v>
      </c>
      <c r="V7961" s="109">
        <v>4.5</v>
      </c>
      <c r="W7961" s="107"/>
      <c r="X7961" s="113"/>
    </row>
    <row r="7962" spans="1:24" ht="12.95" customHeight="1" x14ac:dyDescent="0.2">
      <c r="A7962" s="149">
        <v>38991</v>
      </c>
      <c r="B7962" s="102" t="s">
        <v>11139</v>
      </c>
      <c r="C7962" s="102" t="s">
        <v>13569</v>
      </c>
      <c r="D7962" s="102" t="s">
        <v>9316</v>
      </c>
      <c r="E7962" s="102" t="s">
        <v>11576</v>
      </c>
      <c r="F7962" s="104" t="s">
        <v>14834</v>
      </c>
      <c r="G7962" s="105">
        <v>16459</v>
      </c>
      <c r="H7962" s="115" t="s">
        <v>10103</v>
      </c>
      <c r="I7962" s="102" t="s">
        <v>31838</v>
      </c>
      <c r="J7962" s="102" t="s">
        <v>10139</v>
      </c>
      <c r="K7962" s="102"/>
      <c r="L7962" s="111"/>
      <c r="M7962" s="109">
        <v>1</v>
      </c>
      <c r="N7962" s="108" t="s">
        <v>32357</v>
      </c>
      <c r="O7962" s="102" t="s">
        <v>17734</v>
      </c>
      <c r="P7962" s="39"/>
      <c r="Q7962" s="39" t="s">
        <v>19511</v>
      </c>
      <c r="R7962" s="109"/>
      <c r="S7962" s="102"/>
      <c r="T7962" s="102" t="s">
        <v>7789</v>
      </c>
      <c r="U7962" s="102"/>
      <c r="V7962" s="109">
        <v>5.5</v>
      </c>
      <c r="W7962" s="107"/>
      <c r="X7962" s="113"/>
    </row>
    <row r="7963" spans="1:24" ht="12.95" customHeight="1" x14ac:dyDescent="0.2">
      <c r="A7963" s="149">
        <v>38991</v>
      </c>
      <c r="B7963" s="102" t="s">
        <v>11139</v>
      </c>
      <c r="C7963" s="102" t="s">
        <v>13569</v>
      </c>
      <c r="D7963" s="102" t="s">
        <v>8639</v>
      </c>
      <c r="E7963" s="102" t="s">
        <v>11577</v>
      </c>
      <c r="F7963" s="104" t="s">
        <v>14834</v>
      </c>
      <c r="G7963" s="105">
        <v>16334</v>
      </c>
      <c r="H7963" s="102" t="s">
        <v>10103</v>
      </c>
      <c r="I7963" s="102" t="s">
        <v>31838</v>
      </c>
      <c r="J7963" s="102" t="s">
        <v>4883</v>
      </c>
      <c r="K7963" s="102"/>
      <c r="L7963" s="111"/>
      <c r="M7963" s="109">
        <v>1</v>
      </c>
      <c r="N7963" s="108" t="s">
        <v>33059</v>
      </c>
      <c r="O7963" s="102" t="s">
        <v>15959</v>
      </c>
      <c r="P7963" s="39"/>
      <c r="Q7963" s="39" t="s">
        <v>16823</v>
      </c>
      <c r="R7963" s="109"/>
      <c r="S7963" s="102"/>
      <c r="T7963" s="102" t="s">
        <v>7789</v>
      </c>
      <c r="U7963" s="102"/>
      <c r="V7963" s="109">
        <v>5.5</v>
      </c>
      <c r="W7963" s="107"/>
      <c r="X7963" s="113"/>
    </row>
    <row r="7964" spans="1:24" ht="12.95" customHeight="1" x14ac:dyDescent="0.2">
      <c r="A7964" s="149">
        <v>38991</v>
      </c>
      <c r="B7964" s="102" t="s">
        <v>11139</v>
      </c>
      <c r="C7964" s="102" t="s">
        <v>13569</v>
      </c>
      <c r="D7964" s="102" t="s">
        <v>13353</v>
      </c>
      <c r="E7964" s="102" t="s">
        <v>11578</v>
      </c>
      <c r="F7964" s="104" t="s">
        <v>14834</v>
      </c>
      <c r="G7964" s="105">
        <v>15724</v>
      </c>
      <c r="H7964" s="102" t="s">
        <v>10103</v>
      </c>
      <c r="I7964" s="102" t="s">
        <v>31838</v>
      </c>
      <c r="J7964" s="102" t="s">
        <v>13354</v>
      </c>
      <c r="K7964" s="102"/>
      <c r="L7964" s="111"/>
      <c r="M7964" s="109">
        <v>2</v>
      </c>
      <c r="N7964" s="112" t="s">
        <v>17818</v>
      </c>
      <c r="O7964" s="102" t="s">
        <v>17422</v>
      </c>
      <c r="P7964" s="39"/>
      <c r="Q7964" s="39" t="s">
        <v>17446</v>
      </c>
      <c r="R7964" s="109"/>
      <c r="S7964" s="102"/>
      <c r="T7964" s="102" t="s">
        <v>7789</v>
      </c>
      <c r="U7964" s="102" t="s">
        <v>18745</v>
      </c>
      <c r="V7964" s="109">
        <v>5.5</v>
      </c>
      <c r="W7964" s="107"/>
      <c r="X7964" s="113"/>
    </row>
    <row r="7965" spans="1:24" ht="12.95" customHeight="1" x14ac:dyDescent="0.2">
      <c r="A7965" s="149">
        <v>38991</v>
      </c>
      <c r="B7965" s="102" t="s">
        <v>11139</v>
      </c>
      <c r="C7965" s="102" t="s">
        <v>13569</v>
      </c>
      <c r="D7965" s="102" t="s">
        <v>13355</v>
      </c>
      <c r="E7965" s="102" t="s">
        <v>11579</v>
      </c>
      <c r="F7965" s="104" t="s">
        <v>14834</v>
      </c>
      <c r="G7965" s="105">
        <v>16332</v>
      </c>
      <c r="H7965" s="234" t="s">
        <v>30841</v>
      </c>
      <c r="I7965" s="102" t="s">
        <v>31838</v>
      </c>
      <c r="J7965" s="102" t="s">
        <v>13356</v>
      </c>
      <c r="K7965" s="102"/>
      <c r="L7965" s="111"/>
      <c r="M7965" s="109">
        <v>1</v>
      </c>
      <c r="N7965" s="112">
        <v>10</v>
      </c>
      <c r="O7965" s="102" t="s">
        <v>12721</v>
      </c>
      <c r="P7965" s="39" t="s">
        <v>162</v>
      </c>
      <c r="Q7965" s="39" t="s">
        <v>19531</v>
      </c>
      <c r="R7965" s="109"/>
      <c r="S7965" s="102"/>
      <c r="T7965" s="102" t="s">
        <v>7789</v>
      </c>
      <c r="U7965" s="102" t="s">
        <v>2477</v>
      </c>
      <c r="V7965" s="109">
        <v>6</v>
      </c>
      <c r="W7965" s="107"/>
      <c r="X7965" s="113"/>
    </row>
    <row r="7966" spans="1:24" ht="12.95" customHeight="1" x14ac:dyDescent="0.2">
      <c r="A7966" s="149">
        <v>38991</v>
      </c>
      <c r="B7966" s="102" t="s">
        <v>11139</v>
      </c>
      <c r="C7966" s="102" t="s">
        <v>13569</v>
      </c>
      <c r="D7966" s="102" t="s">
        <v>1048</v>
      </c>
      <c r="E7966" s="102" t="s">
        <v>11580</v>
      </c>
      <c r="F7966" s="104" t="s">
        <v>14834</v>
      </c>
      <c r="G7966" s="105">
        <v>15640</v>
      </c>
      <c r="H7966" s="102" t="s">
        <v>10103</v>
      </c>
      <c r="I7966" s="234" t="s">
        <v>30841</v>
      </c>
      <c r="J7966" s="102" t="s">
        <v>1049</v>
      </c>
      <c r="K7966" s="102"/>
      <c r="L7966" s="111"/>
      <c r="M7966" s="109">
        <v>1</v>
      </c>
      <c r="N7966" s="108" t="s">
        <v>32714</v>
      </c>
      <c r="O7966" s="102" t="s">
        <v>15928</v>
      </c>
      <c r="P7966" s="39"/>
      <c r="Q7966" s="39" t="s">
        <v>15945</v>
      </c>
      <c r="R7966" s="109"/>
      <c r="S7966" s="102"/>
      <c r="T7966" s="102" t="s">
        <v>7789</v>
      </c>
      <c r="U7966" s="102"/>
      <c r="V7966" s="109">
        <v>5.5</v>
      </c>
      <c r="W7966" s="107"/>
      <c r="X7966" s="113"/>
    </row>
    <row r="7967" spans="1:24" ht="12.95" customHeight="1" x14ac:dyDescent="0.2">
      <c r="A7967" s="149">
        <v>38991</v>
      </c>
      <c r="B7967" s="102" t="s">
        <v>11139</v>
      </c>
      <c r="C7967" s="102" t="s">
        <v>13569</v>
      </c>
      <c r="D7967" s="102" t="s">
        <v>6552</v>
      </c>
      <c r="E7967" s="102" t="s">
        <v>11581</v>
      </c>
      <c r="F7967" s="104" t="s">
        <v>14834</v>
      </c>
      <c r="G7967" s="105">
        <v>16539</v>
      </c>
      <c r="H7967" s="102" t="s">
        <v>33060</v>
      </c>
      <c r="I7967" s="115" t="s">
        <v>4890</v>
      </c>
      <c r="J7967" s="102" t="s">
        <v>6553</v>
      </c>
      <c r="K7967" s="102"/>
      <c r="L7967" s="111"/>
      <c r="M7967" s="109">
        <v>2</v>
      </c>
      <c r="N7967" s="112" t="s">
        <v>18746</v>
      </c>
      <c r="O7967" s="102" t="s">
        <v>16545</v>
      </c>
      <c r="P7967" s="39" t="s">
        <v>9125</v>
      </c>
      <c r="Q7967" s="39" t="s">
        <v>16869</v>
      </c>
      <c r="R7967" s="109"/>
      <c r="S7967" s="102"/>
      <c r="T7967" s="102" t="s">
        <v>7789</v>
      </c>
      <c r="U7967" s="102" t="s">
        <v>30559</v>
      </c>
      <c r="V7967" s="109">
        <v>5.5</v>
      </c>
      <c r="W7967" s="107" t="s">
        <v>7338</v>
      </c>
      <c r="X7967" s="113"/>
    </row>
    <row r="7968" spans="1:24" ht="12.95" customHeight="1" x14ac:dyDescent="0.2">
      <c r="A7968" s="149">
        <v>38991</v>
      </c>
      <c r="B7968" s="102" t="s">
        <v>11139</v>
      </c>
      <c r="C7968" s="102" t="s">
        <v>13569</v>
      </c>
      <c r="D7968" s="102" t="s">
        <v>6554</v>
      </c>
      <c r="E7968" s="102" t="s">
        <v>11582</v>
      </c>
      <c r="F7968" s="104" t="s">
        <v>14834</v>
      </c>
      <c r="G7968" s="105">
        <v>16170</v>
      </c>
      <c r="H7968" s="102" t="s">
        <v>30924</v>
      </c>
      <c r="I7968" s="102" t="s">
        <v>10103</v>
      </c>
      <c r="J7968" s="102" t="s">
        <v>8372</v>
      </c>
      <c r="K7968" s="102"/>
      <c r="L7968" s="111"/>
      <c r="M7968" s="109">
        <v>1</v>
      </c>
      <c r="N7968" s="108" t="s">
        <v>33061</v>
      </c>
      <c r="O7968" s="102" t="s">
        <v>17734</v>
      </c>
      <c r="P7968" s="39" t="s">
        <v>9125</v>
      </c>
      <c r="Q7968" s="39" t="s">
        <v>17446</v>
      </c>
      <c r="R7968" s="109"/>
      <c r="S7968" s="102"/>
      <c r="T7968" s="102" t="s">
        <v>7789</v>
      </c>
      <c r="U7968" s="102" t="s">
        <v>30560</v>
      </c>
      <c r="V7968" s="109">
        <v>6.5</v>
      </c>
      <c r="W7968" s="107" t="s">
        <v>7338</v>
      </c>
      <c r="X7968" s="113"/>
    </row>
    <row r="7969" spans="1:24" ht="12.95" customHeight="1" x14ac:dyDescent="0.2">
      <c r="A7969" s="149">
        <v>38991</v>
      </c>
      <c r="B7969" s="102" t="s">
        <v>11139</v>
      </c>
      <c r="C7969" s="102" t="s">
        <v>13569</v>
      </c>
      <c r="D7969" s="102" t="s">
        <v>1533</v>
      </c>
      <c r="E7969" s="102" t="s">
        <v>11583</v>
      </c>
      <c r="F7969" s="104" t="s">
        <v>14834</v>
      </c>
      <c r="G7969" s="105">
        <v>15653</v>
      </c>
      <c r="H7969" s="102" t="s">
        <v>31102</v>
      </c>
      <c r="I7969" s="102" t="s">
        <v>33056</v>
      </c>
      <c r="J7969" s="102" t="s">
        <v>1534</v>
      </c>
      <c r="K7969" s="102"/>
      <c r="L7969" s="111"/>
      <c r="M7969" s="109">
        <v>1.5</v>
      </c>
      <c r="N7969" s="108" t="s">
        <v>33062</v>
      </c>
      <c r="O7969" s="102" t="s">
        <v>8076</v>
      </c>
      <c r="P7969" s="39"/>
      <c r="Q7969" s="39" t="s">
        <v>16157</v>
      </c>
      <c r="R7969" s="109"/>
      <c r="S7969" s="102"/>
      <c r="T7969" s="102" t="s">
        <v>7789</v>
      </c>
      <c r="U7969" s="102" t="s">
        <v>9744</v>
      </c>
      <c r="V7969" s="109">
        <v>6</v>
      </c>
      <c r="W7969" s="107"/>
      <c r="X7969" s="113"/>
    </row>
    <row r="7970" spans="1:24" ht="12.95" customHeight="1" x14ac:dyDescent="0.2">
      <c r="A7970" s="149">
        <v>39356</v>
      </c>
      <c r="B7970" s="102" t="s">
        <v>11139</v>
      </c>
      <c r="C7970" s="103" t="s">
        <v>13570</v>
      </c>
      <c r="D7970" s="102" t="s">
        <v>6980</v>
      </c>
      <c r="E7970" s="102" t="s">
        <v>15128</v>
      </c>
      <c r="F7970" s="155" t="s">
        <v>5657</v>
      </c>
      <c r="G7970" s="105">
        <v>16300</v>
      </c>
      <c r="H7970" s="115" t="s">
        <v>11819</v>
      </c>
      <c r="I7970" s="102" t="s">
        <v>13336</v>
      </c>
      <c r="J7970" s="102" t="s">
        <v>3901</v>
      </c>
      <c r="K7970" s="102"/>
      <c r="L7970" s="111"/>
      <c r="M7970" s="109">
        <v>0.5</v>
      </c>
      <c r="N7970" s="108" t="s">
        <v>4130</v>
      </c>
      <c r="O7970" s="102"/>
      <c r="P7970" s="39"/>
      <c r="Q7970" s="39" t="s">
        <v>18206</v>
      </c>
      <c r="R7970" s="109"/>
      <c r="S7970" s="102"/>
      <c r="T7970" s="102" t="s">
        <v>20547</v>
      </c>
      <c r="U7970" s="102"/>
      <c r="V7970" s="109">
        <v>5.5</v>
      </c>
      <c r="W7970" s="107"/>
      <c r="X7970" s="113"/>
    </row>
    <row r="7971" spans="1:24" ht="12.95" customHeight="1" x14ac:dyDescent="0.2">
      <c r="A7971" s="149">
        <v>39356</v>
      </c>
      <c r="B7971" s="102" t="s">
        <v>11139</v>
      </c>
      <c r="C7971" s="102" t="s">
        <v>13570</v>
      </c>
      <c r="D7971" s="102" t="s">
        <v>3902</v>
      </c>
      <c r="E7971" s="102" t="s">
        <v>15129</v>
      </c>
      <c r="F7971" s="155" t="s">
        <v>5657</v>
      </c>
      <c r="G7971" s="105">
        <v>15473</v>
      </c>
      <c r="H7971" s="102" t="s">
        <v>11819</v>
      </c>
      <c r="I7971" s="115" t="s">
        <v>10103</v>
      </c>
      <c r="J7971" s="102" t="s">
        <v>3903</v>
      </c>
      <c r="K7971" s="102"/>
      <c r="L7971" s="111"/>
      <c r="M7971" s="109">
        <v>1</v>
      </c>
      <c r="N7971" s="108" t="s">
        <v>30822</v>
      </c>
      <c r="O7971" s="102" t="s">
        <v>17734</v>
      </c>
      <c r="P7971" s="39" t="s">
        <v>9125</v>
      </c>
      <c r="Q7971" s="39" t="s">
        <v>27159</v>
      </c>
      <c r="R7971" s="109"/>
      <c r="S7971" s="102"/>
      <c r="T7971" s="102" t="s">
        <v>7789</v>
      </c>
      <c r="U7971" s="102"/>
      <c r="V7971" s="109">
        <v>5.5</v>
      </c>
      <c r="W7971" s="107"/>
      <c r="X7971" s="113"/>
    </row>
    <row r="7972" spans="1:24" ht="12.95" customHeight="1" x14ac:dyDescent="0.2">
      <c r="A7972" s="149">
        <v>39356</v>
      </c>
      <c r="B7972" s="102" t="s">
        <v>11139</v>
      </c>
      <c r="C7972" s="102" t="s">
        <v>13570</v>
      </c>
      <c r="D7972" s="102" t="s">
        <v>14788</v>
      </c>
      <c r="E7972" s="102" t="s">
        <v>15130</v>
      </c>
      <c r="F7972" s="155" t="s">
        <v>5657</v>
      </c>
      <c r="G7972" s="105">
        <v>16496</v>
      </c>
      <c r="H7972" s="102" t="s">
        <v>11819</v>
      </c>
      <c r="I7972" s="102" t="s">
        <v>10191</v>
      </c>
      <c r="J7972" s="102" t="s">
        <v>14789</v>
      </c>
      <c r="K7972" s="102"/>
      <c r="L7972" s="111"/>
      <c r="M7972" s="109">
        <v>1</v>
      </c>
      <c r="N7972" s="108" t="s">
        <v>33063</v>
      </c>
      <c r="O7972" s="102"/>
      <c r="P7972" s="39"/>
      <c r="Q7972" s="39" t="s">
        <v>18182</v>
      </c>
      <c r="R7972" s="109"/>
      <c r="S7972" s="102"/>
      <c r="T7972" s="102" t="s">
        <v>20547</v>
      </c>
      <c r="U7972" s="102" t="s">
        <v>28970</v>
      </c>
      <c r="V7972" s="109">
        <v>4.5</v>
      </c>
      <c r="W7972" s="107"/>
      <c r="X7972" s="113"/>
    </row>
    <row r="7973" spans="1:24" ht="12.95" customHeight="1" x14ac:dyDescent="0.2">
      <c r="A7973" s="149">
        <v>39356</v>
      </c>
      <c r="B7973" s="102" t="s">
        <v>11139</v>
      </c>
      <c r="C7973" s="102" t="s">
        <v>13570</v>
      </c>
      <c r="D7973" s="102" t="s">
        <v>2360</v>
      </c>
      <c r="E7973" s="102" t="s">
        <v>15131</v>
      </c>
      <c r="F7973" s="155" t="s">
        <v>5657</v>
      </c>
      <c r="G7973" s="105">
        <v>16254</v>
      </c>
      <c r="H7973" s="115" t="s">
        <v>4890</v>
      </c>
      <c r="I7973" s="102" t="s">
        <v>10191</v>
      </c>
      <c r="J7973" s="102" t="s">
        <v>2361</v>
      </c>
      <c r="K7973" s="102"/>
      <c r="L7973" s="111"/>
      <c r="M7973" s="109">
        <v>1</v>
      </c>
      <c r="N7973" s="108" t="s">
        <v>2362</v>
      </c>
      <c r="O7973" s="102" t="s">
        <v>15889</v>
      </c>
      <c r="P7973" s="39"/>
      <c r="Q7973" s="39" t="s">
        <v>16823</v>
      </c>
      <c r="R7973" s="109"/>
      <c r="S7973" s="102"/>
      <c r="T7973" s="102" t="s">
        <v>20547</v>
      </c>
      <c r="U7973" s="102"/>
      <c r="V7973" s="109">
        <v>4.5</v>
      </c>
      <c r="W7973" s="107"/>
      <c r="X7973" s="113"/>
    </row>
    <row r="7974" spans="1:24" ht="12.95" customHeight="1" x14ac:dyDescent="0.2">
      <c r="A7974" s="149">
        <v>39356</v>
      </c>
      <c r="B7974" s="102" t="s">
        <v>11139</v>
      </c>
      <c r="C7974" s="102" t="s">
        <v>13570</v>
      </c>
      <c r="D7974" s="102" t="s">
        <v>2363</v>
      </c>
      <c r="E7974" s="102" t="s">
        <v>6975</v>
      </c>
      <c r="F7974" s="155" t="s">
        <v>5657</v>
      </c>
      <c r="G7974" s="105">
        <v>16297</v>
      </c>
      <c r="H7974" s="102" t="s">
        <v>11819</v>
      </c>
      <c r="I7974" s="102" t="s">
        <v>10103</v>
      </c>
      <c r="J7974" s="102" t="s">
        <v>1162</v>
      </c>
      <c r="K7974" s="102"/>
      <c r="L7974" s="111"/>
      <c r="M7974" s="109">
        <v>2</v>
      </c>
      <c r="N7974" s="108" t="s">
        <v>32717</v>
      </c>
      <c r="O7974" s="102" t="s">
        <v>15959</v>
      </c>
      <c r="P7974" s="39" t="s">
        <v>9125</v>
      </c>
      <c r="Q7974" s="39" t="s">
        <v>16520</v>
      </c>
      <c r="R7974" s="109"/>
      <c r="S7974" s="102"/>
      <c r="T7974" s="102" t="s">
        <v>7789</v>
      </c>
      <c r="U7974" s="102"/>
      <c r="V7974" s="109">
        <v>6.5</v>
      </c>
      <c r="W7974" s="107"/>
      <c r="X7974" s="113"/>
    </row>
    <row r="7975" spans="1:24" ht="12.95" customHeight="1" x14ac:dyDescent="0.2">
      <c r="A7975" s="149">
        <v>39356</v>
      </c>
      <c r="B7975" s="102" t="s">
        <v>11139</v>
      </c>
      <c r="C7975" s="102" t="s">
        <v>13570</v>
      </c>
      <c r="D7975" s="102" t="s">
        <v>1163</v>
      </c>
      <c r="E7975" s="102" t="s">
        <v>6976</v>
      </c>
      <c r="F7975" s="155" t="s">
        <v>5657</v>
      </c>
      <c r="G7975" s="105">
        <v>16208</v>
      </c>
      <c r="H7975" s="102" t="s">
        <v>11819</v>
      </c>
      <c r="I7975" s="102" t="s">
        <v>13336</v>
      </c>
      <c r="J7975" s="102" t="s">
        <v>9746</v>
      </c>
      <c r="K7975" s="102"/>
      <c r="L7975" s="111"/>
      <c r="M7975" s="109">
        <v>3</v>
      </c>
      <c r="N7975" s="112" t="s">
        <v>18747</v>
      </c>
      <c r="O7975" s="102" t="s">
        <v>16982</v>
      </c>
      <c r="P7975" s="39" t="s">
        <v>15928</v>
      </c>
      <c r="Q7975" s="39" t="s">
        <v>16516</v>
      </c>
      <c r="R7975" s="109"/>
      <c r="S7975" s="102"/>
      <c r="T7975" s="102" t="s">
        <v>21275</v>
      </c>
      <c r="U7975" s="102"/>
      <c r="V7975" s="109">
        <v>6.5</v>
      </c>
      <c r="W7975" s="107"/>
      <c r="X7975" s="113"/>
    </row>
    <row r="7976" spans="1:24" ht="12.95" customHeight="1" x14ac:dyDescent="0.2">
      <c r="A7976" s="149">
        <v>39356</v>
      </c>
      <c r="B7976" s="102" t="s">
        <v>11139</v>
      </c>
      <c r="C7976" s="102" t="s">
        <v>13570</v>
      </c>
      <c r="D7976" s="102" t="s">
        <v>1164</v>
      </c>
      <c r="E7976" s="102" t="s">
        <v>6977</v>
      </c>
      <c r="F7976" s="155" t="s">
        <v>5657</v>
      </c>
      <c r="G7976" s="105">
        <v>16395</v>
      </c>
      <c r="H7976" s="102" t="s">
        <v>10191</v>
      </c>
      <c r="I7976" s="102" t="s">
        <v>11819</v>
      </c>
      <c r="J7976" s="102" t="s">
        <v>8640</v>
      </c>
      <c r="K7976" s="102"/>
      <c r="L7976" s="111"/>
      <c r="M7976" s="109">
        <v>1</v>
      </c>
      <c r="N7976" s="108" t="s">
        <v>33064</v>
      </c>
      <c r="O7976" s="102" t="s">
        <v>16499</v>
      </c>
      <c r="P7976" s="39"/>
      <c r="Q7976" s="39" t="s">
        <v>15976</v>
      </c>
      <c r="R7976" s="109"/>
      <c r="S7976" s="102"/>
      <c r="T7976" s="102" t="s">
        <v>20547</v>
      </c>
      <c r="U7976" s="102"/>
      <c r="V7976" s="109">
        <v>5.5</v>
      </c>
      <c r="W7976" s="107"/>
      <c r="X7976" s="113"/>
    </row>
    <row r="7977" spans="1:24" ht="12.95" customHeight="1" x14ac:dyDescent="0.2">
      <c r="A7977" s="149">
        <v>39356</v>
      </c>
      <c r="B7977" s="102" t="s">
        <v>11139</v>
      </c>
      <c r="C7977" s="102" t="s">
        <v>13570</v>
      </c>
      <c r="D7977" s="102" t="s">
        <v>2457</v>
      </c>
      <c r="E7977" s="102" t="s">
        <v>6978</v>
      </c>
      <c r="F7977" s="155" t="s">
        <v>5657</v>
      </c>
      <c r="G7977" s="105">
        <v>15586</v>
      </c>
      <c r="H7977" s="102" t="s">
        <v>11819</v>
      </c>
      <c r="I7977" s="102" t="s">
        <v>10103</v>
      </c>
      <c r="J7977" s="102" t="s">
        <v>13429</v>
      </c>
      <c r="K7977" s="102"/>
      <c r="L7977" s="111"/>
      <c r="M7977" s="109">
        <v>1</v>
      </c>
      <c r="N7977" s="108" t="s">
        <v>33065</v>
      </c>
      <c r="O7977" s="102" t="s">
        <v>9160</v>
      </c>
      <c r="P7977" s="39" t="s">
        <v>9125</v>
      </c>
      <c r="Q7977" s="39" t="s">
        <v>15976</v>
      </c>
      <c r="R7977" s="109"/>
      <c r="S7977" s="102"/>
      <c r="T7977" s="102" t="s">
        <v>7789</v>
      </c>
      <c r="U7977" s="102"/>
      <c r="V7977" s="109">
        <v>5.5</v>
      </c>
      <c r="W7977" s="107"/>
      <c r="X7977" s="113"/>
    </row>
    <row r="7978" spans="1:24" ht="12.95" customHeight="1" x14ac:dyDescent="0.2">
      <c r="A7978" s="149">
        <v>39356</v>
      </c>
      <c r="B7978" s="102" t="s">
        <v>11139</v>
      </c>
      <c r="C7978" s="102" t="s">
        <v>13570</v>
      </c>
      <c r="D7978" s="102" t="s">
        <v>13430</v>
      </c>
      <c r="E7978" s="102" t="s">
        <v>8283</v>
      </c>
      <c r="F7978" s="155" t="s">
        <v>5657</v>
      </c>
      <c r="G7978" s="105">
        <v>15119</v>
      </c>
      <c r="H7978" s="102" t="s">
        <v>33055</v>
      </c>
      <c r="I7978" s="102" t="s">
        <v>11819</v>
      </c>
      <c r="J7978" s="102" t="s">
        <v>14589</v>
      </c>
      <c r="K7978" s="102"/>
      <c r="L7978" s="111"/>
      <c r="M7978" s="109">
        <v>2</v>
      </c>
      <c r="N7978" s="112" t="s">
        <v>18748</v>
      </c>
      <c r="O7978" s="102"/>
      <c r="P7978" s="39"/>
      <c r="Q7978" s="39" t="s">
        <v>16990</v>
      </c>
      <c r="R7978" s="109"/>
      <c r="S7978" s="102"/>
      <c r="T7978" s="102" t="s">
        <v>21275</v>
      </c>
      <c r="U7978" s="102"/>
      <c r="V7978" s="109">
        <v>6.5</v>
      </c>
      <c r="W7978" s="107"/>
      <c r="X7978" s="113"/>
    </row>
    <row r="7979" spans="1:24" ht="12.95" customHeight="1" x14ac:dyDescent="0.2">
      <c r="A7979" s="149">
        <v>39356</v>
      </c>
      <c r="B7979" s="102" t="s">
        <v>11139</v>
      </c>
      <c r="C7979" s="102" t="s">
        <v>13570</v>
      </c>
      <c r="D7979" s="102" t="s">
        <v>14590</v>
      </c>
      <c r="E7979" s="102" t="s">
        <v>6979</v>
      </c>
      <c r="F7979" s="155" t="s">
        <v>5657</v>
      </c>
      <c r="G7979" s="105">
        <v>16297</v>
      </c>
      <c r="H7979" s="102" t="s">
        <v>10103</v>
      </c>
      <c r="I7979" s="102" t="s">
        <v>11819</v>
      </c>
      <c r="J7979" s="102" t="s">
        <v>14563</v>
      </c>
      <c r="K7979" s="102"/>
      <c r="L7979" s="111"/>
      <c r="M7979" s="109">
        <v>3</v>
      </c>
      <c r="N7979" s="108" t="s">
        <v>33066</v>
      </c>
      <c r="O7979" s="102" t="s">
        <v>16565</v>
      </c>
      <c r="P7979" s="39" t="s">
        <v>162</v>
      </c>
      <c r="Q7979" s="39" t="s">
        <v>19531</v>
      </c>
      <c r="R7979" s="109"/>
      <c r="S7979" s="102"/>
      <c r="T7979" s="102" t="s">
        <v>7789</v>
      </c>
      <c r="U7979" s="102"/>
      <c r="V7979" s="109">
        <v>8.5</v>
      </c>
      <c r="W7979" s="107"/>
      <c r="X7979" s="113"/>
    </row>
    <row r="7980" spans="1:24" ht="12.95" customHeight="1" x14ac:dyDescent="0.2">
      <c r="A7980" s="149">
        <v>39722</v>
      </c>
      <c r="B7980" s="102" t="s">
        <v>11139</v>
      </c>
      <c r="C7980" s="103" t="s">
        <v>7708</v>
      </c>
      <c r="D7980" s="102" t="s">
        <v>2155</v>
      </c>
      <c r="E7980" s="102" t="s">
        <v>10656</v>
      </c>
      <c r="F7980" s="104" t="s">
        <v>14834</v>
      </c>
      <c r="G7980" s="105">
        <v>16566</v>
      </c>
      <c r="H7980" s="102" t="s">
        <v>4890</v>
      </c>
      <c r="I7980" s="102" t="s">
        <v>10103</v>
      </c>
      <c r="J7980" s="102" t="s">
        <v>14044</v>
      </c>
      <c r="K7980" s="102"/>
      <c r="L7980" s="111"/>
      <c r="M7980" s="109">
        <v>2</v>
      </c>
      <c r="N7980" s="108" t="s">
        <v>33067</v>
      </c>
      <c r="O7980" s="102" t="s">
        <v>17671</v>
      </c>
      <c r="P7980" s="39"/>
      <c r="Q7980" s="39" t="s">
        <v>19527</v>
      </c>
      <c r="R7980" s="109"/>
      <c r="S7980" s="102"/>
      <c r="T7980" s="102" t="s">
        <v>7789</v>
      </c>
      <c r="U7980" s="102" t="s">
        <v>12662</v>
      </c>
      <c r="V7980" s="109">
        <v>4.5</v>
      </c>
      <c r="W7980" s="107"/>
      <c r="X7980" s="113"/>
    </row>
    <row r="7981" spans="1:24" ht="12.95" customHeight="1" x14ac:dyDescent="0.2">
      <c r="A7981" s="149">
        <v>39722</v>
      </c>
      <c r="B7981" s="102" t="s">
        <v>11139</v>
      </c>
      <c r="C7981" s="102" t="s">
        <v>7708</v>
      </c>
      <c r="D7981" s="102" t="s">
        <v>14045</v>
      </c>
      <c r="E7981" s="102" t="s">
        <v>10657</v>
      </c>
      <c r="F7981" s="104" t="s">
        <v>14834</v>
      </c>
      <c r="G7981" s="105">
        <v>16310</v>
      </c>
      <c r="H7981" s="102" t="s">
        <v>11819</v>
      </c>
      <c r="I7981" s="102" t="s">
        <v>30647</v>
      </c>
      <c r="J7981" s="102" t="s">
        <v>13557</v>
      </c>
      <c r="K7981" s="102"/>
      <c r="L7981" s="111"/>
      <c r="M7981" s="109">
        <v>0.5</v>
      </c>
      <c r="N7981" s="108">
        <v>15</v>
      </c>
      <c r="O7981" s="102" t="s">
        <v>17734</v>
      </c>
      <c r="P7981" s="39" t="s">
        <v>9125</v>
      </c>
      <c r="Q7981" s="39" t="s">
        <v>16880</v>
      </c>
      <c r="R7981" s="109"/>
      <c r="S7981" s="102"/>
      <c r="T7981" s="102" t="s">
        <v>21275</v>
      </c>
      <c r="U7981" s="102"/>
      <c r="V7981" s="109">
        <v>4.5</v>
      </c>
      <c r="W7981" s="107"/>
      <c r="X7981" s="113"/>
    </row>
    <row r="7982" spans="1:24" ht="12.95" customHeight="1" x14ac:dyDescent="0.2">
      <c r="A7982" s="149">
        <v>39722</v>
      </c>
      <c r="B7982" s="102" t="s">
        <v>11139</v>
      </c>
      <c r="C7982" s="102" t="s">
        <v>7708</v>
      </c>
      <c r="D7982" s="102" t="s">
        <v>14046</v>
      </c>
      <c r="E7982" s="102" t="s">
        <v>10658</v>
      </c>
      <c r="F7982" s="104" t="s">
        <v>14834</v>
      </c>
      <c r="G7982" s="105">
        <v>16232</v>
      </c>
      <c r="H7982" s="102" t="s">
        <v>11819</v>
      </c>
      <c r="I7982" s="102" t="s">
        <v>30647</v>
      </c>
      <c r="J7982" s="102" t="s">
        <v>15259</v>
      </c>
      <c r="K7982" s="102"/>
      <c r="L7982" s="111"/>
      <c r="M7982" s="109">
        <v>1</v>
      </c>
      <c r="N7982" s="112">
        <v>24</v>
      </c>
      <c r="O7982" s="102"/>
      <c r="P7982" s="39" t="s">
        <v>162</v>
      </c>
      <c r="Q7982" s="39" t="s">
        <v>16680</v>
      </c>
      <c r="R7982" s="109"/>
      <c r="S7982" s="102"/>
      <c r="T7982" s="102" t="s">
        <v>20547</v>
      </c>
      <c r="U7982" s="102"/>
      <c r="V7982" s="109">
        <v>4.5</v>
      </c>
      <c r="W7982" s="107"/>
      <c r="X7982" s="113"/>
    </row>
    <row r="7983" spans="1:24" ht="12.95" customHeight="1" x14ac:dyDescent="0.2">
      <c r="A7983" s="149">
        <v>39722</v>
      </c>
      <c r="B7983" s="102" t="s">
        <v>11139</v>
      </c>
      <c r="C7983" s="102" t="s">
        <v>7708</v>
      </c>
      <c r="D7983" s="102" t="s">
        <v>5320</v>
      </c>
      <c r="E7983" s="102" t="s">
        <v>10659</v>
      </c>
      <c r="F7983" s="104" t="s">
        <v>14834</v>
      </c>
      <c r="G7983" s="105">
        <v>16230</v>
      </c>
      <c r="H7983" s="102" t="s">
        <v>11819</v>
      </c>
      <c r="I7983" s="102" t="s">
        <v>30647</v>
      </c>
      <c r="J7983" s="102" t="s">
        <v>15258</v>
      </c>
      <c r="K7983" s="102"/>
      <c r="L7983" s="111"/>
      <c r="M7983" s="109">
        <v>1</v>
      </c>
      <c r="N7983" s="112">
        <v>42</v>
      </c>
      <c r="O7983" s="102" t="s">
        <v>9125</v>
      </c>
      <c r="P7983" s="39"/>
      <c r="Q7983" s="39" t="s">
        <v>20826</v>
      </c>
      <c r="R7983" s="109"/>
      <c r="S7983" s="102"/>
      <c r="T7983" s="102" t="s">
        <v>20547</v>
      </c>
      <c r="U7983" s="102" t="s">
        <v>2475</v>
      </c>
      <c r="V7983" s="109">
        <v>5</v>
      </c>
      <c r="W7983" s="107"/>
      <c r="X7983" s="113"/>
    </row>
    <row r="7984" spans="1:24" ht="12.95" customHeight="1" x14ac:dyDescent="0.2">
      <c r="A7984" s="149">
        <v>39722</v>
      </c>
      <c r="B7984" s="102" t="s">
        <v>11139</v>
      </c>
      <c r="C7984" s="102" t="s">
        <v>7708</v>
      </c>
      <c r="D7984" s="102" t="s">
        <v>5321</v>
      </c>
      <c r="E7984" s="102" t="s">
        <v>10660</v>
      </c>
      <c r="F7984" s="104" t="s">
        <v>14834</v>
      </c>
      <c r="G7984" s="105">
        <v>16395</v>
      </c>
      <c r="H7984" s="102" t="s">
        <v>13336</v>
      </c>
      <c r="I7984" s="102" t="s">
        <v>11819</v>
      </c>
      <c r="J7984" s="102" t="s">
        <v>5322</v>
      </c>
      <c r="K7984" s="102"/>
      <c r="L7984" s="111"/>
      <c r="M7984" s="109">
        <v>1</v>
      </c>
      <c r="N7984" s="108" t="s">
        <v>33068</v>
      </c>
      <c r="O7984" s="102" t="s">
        <v>16022</v>
      </c>
      <c r="P7984" s="39" t="s">
        <v>162</v>
      </c>
      <c r="Q7984" s="39" t="s">
        <v>19527</v>
      </c>
      <c r="R7984" s="109"/>
      <c r="S7984" s="102"/>
      <c r="T7984" s="102" t="s">
        <v>20547</v>
      </c>
      <c r="U7984" s="102" t="s">
        <v>17023</v>
      </c>
      <c r="V7984" s="109">
        <v>4.5</v>
      </c>
      <c r="W7984" s="107"/>
      <c r="X7984" s="113"/>
    </row>
    <row r="7985" spans="1:24" ht="12.95" customHeight="1" x14ac:dyDescent="0.2">
      <c r="A7985" s="149">
        <v>39722</v>
      </c>
      <c r="B7985" s="102" t="s">
        <v>11139</v>
      </c>
      <c r="C7985" s="102" t="s">
        <v>7708</v>
      </c>
      <c r="D7985" s="102" t="s">
        <v>6226</v>
      </c>
      <c r="E7985" s="102" t="s">
        <v>10661</v>
      </c>
      <c r="F7985" s="104" t="s">
        <v>14834</v>
      </c>
      <c r="G7985" s="105">
        <v>16512</v>
      </c>
      <c r="H7985" s="102" t="s">
        <v>11819</v>
      </c>
      <c r="I7985" s="102" t="s">
        <v>10191</v>
      </c>
      <c r="J7985" s="102" t="s">
        <v>14132</v>
      </c>
      <c r="K7985" s="102"/>
      <c r="L7985" s="111"/>
      <c r="M7985" s="109">
        <v>2</v>
      </c>
      <c r="N7985" s="112" t="s">
        <v>18087</v>
      </c>
      <c r="O7985" s="102" t="s">
        <v>17473</v>
      </c>
      <c r="P7985" s="39"/>
      <c r="Q7985" s="39" t="s">
        <v>19671</v>
      </c>
      <c r="R7985" s="109"/>
      <c r="S7985" s="102"/>
      <c r="T7985" s="102" t="s">
        <v>20546</v>
      </c>
      <c r="U7985" s="102"/>
      <c r="V7985" s="109">
        <v>6.5</v>
      </c>
      <c r="W7985" s="107"/>
      <c r="X7985" s="113"/>
    </row>
    <row r="7986" spans="1:24" ht="12.95" customHeight="1" x14ac:dyDescent="0.2">
      <c r="A7986" s="149">
        <v>39722</v>
      </c>
      <c r="B7986" s="102" t="s">
        <v>11139</v>
      </c>
      <c r="C7986" s="102" t="s">
        <v>7708</v>
      </c>
      <c r="D7986" s="102" t="s">
        <v>6227</v>
      </c>
      <c r="E7986" s="102" t="s">
        <v>10662</v>
      </c>
      <c r="F7986" s="104" t="s">
        <v>14834</v>
      </c>
      <c r="G7986" s="105">
        <v>16103</v>
      </c>
      <c r="H7986" s="102" t="s">
        <v>2625</v>
      </c>
      <c r="I7986" s="102" t="s">
        <v>15082</v>
      </c>
      <c r="J7986" s="102" t="s">
        <v>6228</v>
      </c>
      <c r="K7986" s="102"/>
      <c r="L7986" s="111"/>
      <c r="M7986" s="109">
        <v>0.5</v>
      </c>
      <c r="N7986" s="108">
        <v>49</v>
      </c>
      <c r="O7986" s="102" t="s">
        <v>9160</v>
      </c>
      <c r="P7986" s="39"/>
      <c r="Q7986" s="39" t="s">
        <v>16873</v>
      </c>
      <c r="R7986" s="109"/>
      <c r="S7986" s="102"/>
      <c r="T7986" s="102" t="s">
        <v>20545</v>
      </c>
      <c r="U7986" s="102" t="s">
        <v>3848</v>
      </c>
      <c r="V7986" s="109">
        <v>5.5</v>
      </c>
      <c r="W7986" s="107"/>
      <c r="X7986" s="113"/>
    </row>
    <row r="7987" spans="1:24" ht="12.95" customHeight="1" x14ac:dyDescent="0.2">
      <c r="A7987" s="149">
        <v>39722</v>
      </c>
      <c r="B7987" s="102" t="s">
        <v>11139</v>
      </c>
      <c r="C7987" s="102" t="s">
        <v>7708</v>
      </c>
      <c r="D7987" s="102" t="s">
        <v>2739</v>
      </c>
      <c r="E7987" s="102" t="s">
        <v>10663</v>
      </c>
      <c r="F7987" s="104" t="s">
        <v>14834</v>
      </c>
      <c r="G7987" s="105">
        <v>16168</v>
      </c>
      <c r="H7987" s="102" t="s">
        <v>11819</v>
      </c>
      <c r="I7987" s="102" t="s">
        <v>10103</v>
      </c>
      <c r="J7987" s="102" t="s">
        <v>12850</v>
      </c>
      <c r="K7987" s="102"/>
      <c r="L7987" s="111"/>
      <c r="M7987" s="109">
        <v>2</v>
      </c>
      <c r="N7987" s="112" t="s">
        <v>17070</v>
      </c>
      <c r="O7987" s="102" t="s">
        <v>17383</v>
      </c>
      <c r="P7987" s="39"/>
      <c r="Q7987" s="39" t="s">
        <v>16823</v>
      </c>
      <c r="R7987" s="109"/>
      <c r="S7987" s="102"/>
      <c r="T7987" s="102" t="s">
        <v>7789</v>
      </c>
      <c r="U7987" s="102" t="s">
        <v>2475</v>
      </c>
      <c r="V7987" s="109">
        <v>5.5</v>
      </c>
      <c r="W7987" s="107"/>
      <c r="X7987" s="113"/>
    </row>
    <row r="7988" spans="1:24" ht="12.95" customHeight="1" x14ac:dyDescent="0.2">
      <c r="A7988" s="149">
        <v>39722</v>
      </c>
      <c r="B7988" s="102" t="s">
        <v>11139</v>
      </c>
      <c r="C7988" s="102" t="s">
        <v>7708</v>
      </c>
      <c r="D7988" s="102" t="s">
        <v>12856</v>
      </c>
      <c r="E7988" s="102" t="s">
        <v>10664</v>
      </c>
      <c r="F7988" s="104" t="s">
        <v>14834</v>
      </c>
      <c r="G7988" s="105">
        <v>14491</v>
      </c>
      <c r="H7988" s="102" t="s">
        <v>11819</v>
      </c>
      <c r="I7988" s="102" t="s">
        <v>30796</v>
      </c>
      <c r="J7988" s="102" t="s">
        <v>15215</v>
      </c>
      <c r="K7988" s="102"/>
      <c r="L7988" s="111"/>
      <c r="M7988" s="109">
        <v>2</v>
      </c>
      <c r="N7988" s="112" t="s">
        <v>18749</v>
      </c>
      <c r="O7988" s="102"/>
      <c r="P7988" s="39"/>
      <c r="Q7988" s="39" t="s">
        <v>15945</v>
      </c>
      <c r="R7988" s="109"/>
      <c r="S7988" s="102"/>
      <c r="T7988" s="102" t="s">
        <v>20541</v>
      </c>
      <c r="U7988" s="102" t="s">
        <v>30561</v>
      </c>
      <c r="V7988" s="109">
        <v>6.5</v>
      </c>
      <c r="W7988" s="107"/>
      <c r="X7988" s="113"/>
    </row>
    <row r="7989" spans="1:24" ht="12.95" customHeight="1" x14ac:dyDescent="0.2">
      <c r="A7989" s="149">
        <v>39722</v>
      </c>
      <c r="B7989" s="102" t="s">
        <v>11139</v>
      </c>
      <c r="C7989" s="102" t="s">
        <v>7708</v>
      </c>
      <c r="D7989" s="102" t="s">
        <v>15216</v>
      </c>
      <c r="E7989" s="102" t="s">
        <v>10665</v>
      </c>
      <c r="F7989" s="104" t="s">
        <v>14834</v>
      </c>
      <c r="G7989" s="105">
        <v>16145</v>
      </c>
      <c r="H7989" s="102" t="s">
        <v>4890</v>
      </c>
      <c r="I7989" s="102" t="s">
        <v>10103</v>
      </c>
      <c r="J7989" s="102" t="s">
        <v>11081</v>
      </c>
      <c r="K7989" s="102"/>
      <c r="L7989" s="111"/>
      <c r="M7989" s="109">
        <v>1</v>
      </c>
      <c r="N7989" s="108" t="s">
        <v>33069</v>
      </c>
      <c r="O7989" s="102" t="s">
        <v>15959</v>
      </c>
      <c r="P7989" s="39"/>
      <c r="Q7989" s="39" t="s">
        <v>19695</v>
      </c>
      <c r="R7989" s="109"/>
      <c r="S7989" s="102"/>
      <c r="T7989" s="102" t="s">
        <v>7789</v>
      </c>
      <c r="U7989" s="102" t="s">
        <v>2477</v>
      </c>
      <c r="V7989" s="109">
        <v>5.5</v>
      </c>
      <c r="W7989" s="107"/>
      <c r="X7989" s="113"/>
    </row>
    <row r="7990" spans="1:24" ht="12.95" customHeight="1" x14ac:dyDescent="0.2">
      <c r="A7990" s="149">
        <v>40087</v>
      </c>
      <c r="B7990" s="102" t="s">
        <v>11139</v>
      </c>
      <c r="C7990" s="103" t="s">
        <v>3599</v>
      </c>
      <c r="D7990" s="102" t="s">
        <v>3610</v>
      </c>
      <c r="E7990" s="102" t="s">
        <v>3600</v>
      </c>
      <c r="F7990" s="104" t="s">
        <v>14834</v>
      </c>
      <c r="G7990" s="105">
        <v>16558</v>
      </c>
      <c r="H7990" s="115" t="s">
        <v>33070</v>
      </c>
      <c r="I7990" s="102" t="s">
        <v>33071</v>
      </c>
      <c r="J7990" s="102" t="s">
        <v>7323</v>
      </c>
      <c r="K7990" s="102"/>
      <c r="L7990" s="111"/>
      <c r="M7990" s="109">
        <v>1.5</v>
      </c>
      <c r="N7990" s="108" t="s">
        <v>33072</v>
      </c>
      <c r="O7990" s="102" t="s">
        <v>16982</v>
      </c>
      <c r="P7990" s="39" t="s">
        <v>9160</v>
      </c>
      <c r="Q7990" s="39" t="s">
        <v>20810</v>
      </c>
      <c r="R7990" s="109"/>
      <c r="S7990" s="102"/>
      <c r="T7990" s="102" t="s">
        <v>20542</v>
      </c>
      <c r="U7990" s="102" t="s">
        <v>30562</v>
      </c>
      <c r="V7990" s="109">
        <v>8.5</v>
      </c>
      <c r="W7990" s="107" t="s">
        <v>7338</v>
      </c>
      <c r="X7990" s="113"/>
    </row>
    <row r="7991" spans="1:24" ht="12.95" customHeight="1" x14ac:dyDescent="0.2">
      <c r="A7991" s="149">
        <v>40087</v>
      </c>
      <c r="B7991" s="102" t="s">
        <v>11139</v>
      </c>
      <c r="C7991" s="102" t="s">
        <v>3599</v>
      </c>
      <c r="D7991" s="102" t="s">
        <v>7325</v>
      </c>
      <c r="E7991" s="102" t="s">
        <v>3601</v>
      </c>
      <c r="F7991" s="104" t="s">
        <v>14834</v>
      </c>
      <c r="G7991" s="105">
        <v>16558</v>
      </c>
      <c r="H7991" s="115" t="s">
        <v>33073</v>
      </c>
      <c r="I7991" s="102" t="s">
        <v>30563</v>
      </c>
      <c r="J7991" s="102" t="s">
        <v>7324</v>
      </c>
      <c r="K7991" s="102"/>
      <c r="L7991" s="111"/>
      <c r="M7991" s="109">
        <v>1.75</v>
      </c>
      <c r="N7991" s="108" t="s">
        <v>33074</v>
      </c>
      <c r="O7991" s="102" t="s">
        <v>5985</v>
      </c>
      <c r="P7991" s="39" t="s">
        <v>162</v>
      </c>
      <c r="Q7991" s="39" t="s">
        <v>19113</v>
      </c>
      <c r="R7991" s="109"/>
      <c r="S7991" s="102"/>
      <c r="T7991" s="102" t="s">
        <v>20542</v>
      </c>
      <c r="U7991" s="102" t="s">
        <v>16986</v>
      </c>
      <c r="V7991" s="109">
        <v>7.5</v>
      </c>
      <c r="W7991" s="107"/>
      <c r="X7991" s="113"/>
    </row>
    <row r="7992" spans="1:24" ht="12.95" customHeight="1" x14ac:dyDescent="0.2">
      <c r="A7992" s="149">
        <v>40087</v>
      </c>
      <c r="B7992" s="102" t="s">
        <v>11139</v>
      </c>
      <c r="C7992" s="102" t="s">
        <v>3599</v>
      </c>
      <c r="D7992" s="102" t="s">
        <v>7326</v>
      </c>
      <c r="E7992" s="102" t="s">
        <v>3602</v>
      </c>
      <c r="F7992" s="104" t="s">
        <v>14834</v>
      </c>
      <c r="G7992" s="105">
        <v>16560</v>
      </c>
      <c r="H7992" s="102" t="s">
        <v>11819</v>
      </c>
      <c r="I7992" s="102" t="s">
        <v>10191</v>
      </c>
      <c r="J7992" s="102" t="s">
        <v>847</v>
      </c>
      <c r="K7992" s="102"/>
      <c r="L7992" s="111"/>
      <c r="M7992" s="109">
        <v>2</v>
      </c>
      <c r="N7992" s="108" t="s">
        <v>33075</v>
      </c>
      <c r="O7992" s="102" t="s">
        <v>9125</v>
      </c>
      <c r="P7992" s="39"/>
      <c r="Q7992" s="39" t="s">
        <v>18182</v>
      </c>
      <c r="R7992" s="109"/>
      <c r="S7992" s="102"/>
      <c r="T7992" s="102" t="s">
        <v>20546</v>
      </c>
      <c r="U7992" s="102" t="s">
        <v>30564</v>
      </c>
      <c r="V7992" s="109">
        <v>6.5</v>
      </c>
      <c r="W7992" s="107"/>
      <c r="X7992" s="113"/>
    </row>
    <row r="7993" spans="1:24" ht="12.95" customHeight="1" x14ac:dyDescent="0.2">
      <c r="A7993" s="149">
        <v>40087</v>
      </c>
      <c r="B7993" s="102" t="s">
        <v>11139</v>
      </c>
      <c r="C7993" s="102" t="s">
        <v>3599</v>
      </c>
      <c r="D7993" s="102" t="s">
        <v>11131</v>
      </c>
      <c r="E7993" s="102" t="s">
        <v>3603</v>
      </c>
      <c r="F7993" s="104" t="s">
        <v>14834</v>
      </c>
      <c r="G7993" s="105">
        <v>16562</v>
      </c>
      <c r="H7993" s="102" t="s">
        <v>7073</v>
      </c>
      <c r="I7993" s="102" t="s">
        <v>4890</v>
      </c>
      <c r="J7993" s="102" t="s">
        <v>11132</v>
      </c>
      <c r="K7993" s="102"/>
      <c r="L7993" s="111"/>
      <c r="M7993" s="109">
        <v>2</v>
      </c>
      <c r="N7993" s="112" t="s">
        <v>18516</v>
      </c>
      <c r="O7993" s="102" t="s">
        <v>13301</v>
      </c>
      <c r="P7993" s="39" t="s">
        <v>9160</v>
      </c>
      <c r="Q7993" s="39" t="s">
        <v>19846</v>
      </c>
      <c r="R7993" s="109"/>
      <c r="S7993" s="102"/>
      <c r="T7993" s="102" t="s">
        <v>20546</v>
      </c>
      <c r="U7993" s="102" t="s">
        <v>30565</v>
      </c>
      <c r="V7993" s="109">
        <v>6.5</v>
      </c>
      <c r="W7993" s="107"/>
      <c r="X7993" s="113"/>
    </row>
    <row r="7994" spans="1:24" ht="12.95" customHeight="1" x14ac:dyDescent="0.2">
      <c r="A7994" s="149">
        <v>40087</v>
      </c>
      <c r="B7994" s="102" t="s">
        <v>11139</v>
      </c>
      <c r="C7994" s="102" t="s">
        <v>3599</v>
      </c>
      <c r="D7994" s="102" t="s">
        <v>3683</v>
      </c>
      <c r="E7994" s="102" t="s">
        <v>3604</v>
      </c>
      <c r="F7994" s="104" t="s">
        <v>14834</v>
      </c>
      <c r="G7994" s="105">
        <v>16562</v>
      </c>
      <c r="H7994" s="102" t="s">
        <v>11819</v>
      </c>
      <c r="I7994" s="102" t="s">
        <v>10103</v>
      </c>
      <c r="J7994" s="102" t="s">
        <v>3684</v>
      </c>
      <c r="K7994" s="102"/>
      <c r="L7994" s="111"/>
      <c r="M7994" s="109">
        <v>2</v>
      </c>
      <c r="N7994" s="112" t="s">
        <v>18203</v>
      </c>
      <c r="O7994" s="102" t="s">
        <v>17449</v>
      </c>
      <c r="P7994" s="39" t="s">
        <v>9125</v>
      </c>
      <c r="Q7994" s="39" t="s">
        <v>16884</v>
      </c>
      <c r="R7994" s="109"/>
      <c r="S7994" s="102"/>
      <c r="T7994" s="102" t="s">
        <v>7789</v>
      </c>
      <c r="U7994" s="102" t="s">
        <v>16549</v>
      </c>
      <c r="V7994" s="109">
        <v>6.5</v>
      </c>
      <c r="W7994" s="107"/>
      <c r="X7994" s="113"/>
    </row>
    <row r="7995" spans="1:24" ht="12.95" customHeight="1" x14ac:dyDescent="0.2">
      <c r="A7995" s="149">
        <v>40087</v>
      </c>
      <c r="B7995" s="102" t="s">
        <v>11139</v>
      </c>
      <c r="C7995" s="102" t="s">
        <v>3599</v>
      </c>
      <c r="D7995" s="102" t="s">
        <v>3685</v>
      </c>
      <c r="E7995" s="102" t="s">
        <v>3605</v>
      </c>
      <c r="F7995" s="104" t="s">
        <v>14834</v>
      </c>
      <c r="G7995" s="105">
        <v>16558</v>
      </c>
      <c r="H7995" s="102" t="s">
        <v>10103</v>
      </c>
      <c r="I7995" s="102" t="s">
        <v>4890</v>
      </c>
      <c r="J7995" s="102" t="s">
        <v>3666</v>
      </c>
      <c r="K7995" s="102"/>
      <c r="L7995" s="111"/>
      <c r="M7995" s="109">
        <v>3</v>
      </c>
      <c r="N7995" s="112" t="s">
        <v>18750</v>
      </c>
      <c r="O7995" s="102" t="s">
        <v>16545</v>
      </c>
      <c r="P7995" s="39" t="s">
        <v>13301</v>
      </c>
      <c r="Q7995" s="39" t="s">
        <v>15923</v>
      </c>
      <c r="R7995" s="109"/>
      <c r="S7995" s="102"/>
      <c r="T7995" s="102" t="s">
        <v>7789</v>
      </c>
      <c r="U7995" s="102" t="s">
        <v>5081</v>
      </c>
      <c r="V7995" s="109">
        <v>6.5</v>
      </c>
      <c r="W7995" s="107"/>
      <c r="X7995" s="113"/>
    </row>
    <row r="7996" spans="1:24" ht="12.95" customHeight="1" x14ac:dyDescent="0.2">
      <c r="A7996" s="149">
        <v>40087</v>
      </c>
      <c r="B7996" s="102" t="s">
        <v>11139</v>
      </c>
      <c r="C7996" s="102" t="s">
        <v>3599</v>
      </c>
      <c r="D7996" s="102" t="s">
        <v>3667</v>
      </c>
      <c r="E7996" s="102" t="s">
        <v>3606</v>
      </c>
      <c r="F7996" s="104" t="s">
        <v>14834</v>
      </c>
      <c r="G7996" s="105">
        <v>16562</v>
      </c>
      <c r="H7996" s="102" t="s">
        <v>33076</v>
      </c>
      <c r="I7996" s="102" t="s">
        <v>10191</v>
      </c>
      <c r="J7996" s="102" t="s">
        <v>3668</v>
      </c>
      <c r="K7996" s="102"/>
      <c r="L7996" s="111"/>
      <c r="M7996" s="109">
        <v>1</v>
      </c>
      <c r="N7996" s="108" t="s">
        <v>33077</v>
      </c>
      <c r="O7996" s="102" t="s">
        <v>162</v>
      </c>
      <c r="P7996" s="39"/>
      <c r="Q7996" s="39" t="s">
        <v>19571</v>
      </c>
      <c r="R7996" s="109"/>
      <c r="S7996" s="102"/>
      <c r="T7996" s="102" t="s">
        <v>20546</v>
      </c>
      <c r="U7996" s="102" t="s">
        <v>2475</v>
      </c>
      <c r="V7996" s="109">
        <v>6.5</v>
      </c>
      <c r="W7996" s="107"/>
      <c r="X7996" s="113"/>
    </row>
    <row r="7997" spans="1:24" ht="12.95" customHeight="1" x14ac:dyDescent="0.2">
      <c r="A7997" s="149">
        <v>40087</v>
      </c>
      <c r="B7997" s="102" t="s">
        <v>11139</v>
      </c>
      <c r="C7997" s="102" t="s">
        <v>3599</v>
      </c>
      <c r="D7997" s="102" t="s">
        <v>3670</v>
      </c>
      <c r="E7997" s="102" t="s">
        <v>3607</v>
      </c>
      <c r="F7997" s="104" t="s">
        <v>14834</v>
      </c>
      <c r="G7997" s="105">
        <v>16558</v>
      </c>
      <c r="H7997" s="102" t="s">
        <v>11819</v>
      </c>
      <c r="I7997" s="102" t="s">
        <v>10191</v>
      </c>
      <c r="J7997" s="102" t="s">
        <v>3671</v>
      </c>
      <c r="K7997" s="102"/>
      <c r="L7997" s="111"/>
      <c r="M7997" s="109">
        <v>0.75</v>
      </c>
      <c r="N7997" s="108" t="s">
        <v>33078</v>
      </c>
      <c r="O7997" s="102" t="s">
        <v>30566</v>
      </c>
      <c r="P7997" s="39"/>
      <c r="Q7997" s="39" t="s">
        <v>15870</v>
      </c>
      <c r="R7997" s="109"/>
      <c r="S7997" s="102"/>
      <c r="T7997" s="102" t="s">
        <v>20546</v>
      </c>
      <c r="U7997" s="102" t="s">
        <v>30567</v>
      </c>
      <c r="V7997" s="109">
        <v>7.5</v>
      </c>
      <c r="W7997" s="107"/>
      <c r="X7997" s="113"/>
    </row>
    <row r="7998" spans="1:24" ht="12.95" customHeight="1" x14ac:dyDescent="0.2">
      <c r="A7998" s="149">
        <v>40087</v>
      </c>
      <c r="B7998" s="102" t="s">
        <v>11139</v>
      </c>
      <c r="C7998" s="102" t="s">
        <v>3599</v>
      </c>
      <c r="D7998" s="102" t="s">
        <v>5518</v>
      </c>
      <c r="E7998" s="102" t="s">
        <v>3608</v>
      </c>
      <c r="F7998" s="104" t="s">
        <v>14834</v>
      </c>
      <c r="G7998" s="105">
        <v>16566</v>
      </c>
      <c r="H7998" s="102" t="s">
        <v>33079</v>
      </c>
      <c r="I7998" s="102" t="s">
        <v>4890</v>
      </c>
      <c r="J7998" s="102" t="s">
        <v>5519</v>
      </c>
      <c r="K7998" s="102"/>
      <c r="L7998" s="111"/>
      <c r="M7998" s="109">
        <v>3</v>
      </c>
      <c r="N7998" s="112" t="s">
        <v>18751</v>
      </c>
      <c r="O7998" s="102" t="s">
        <v>16764</v>
      </c>
      <c r="P7998" s="39" t="s">
        <v>162</v>
      </c>
      <c r="Q7998" s="39" t="s">
        <v>20508</v>
      </c>
      <c r="R7998" s="109"/>
      <c r="S7998" s="102"/>
      <c r="T7998" s="102" t="s">
        <v>7789</v>
      </c>
      <c r="U7998" s="102" t="s">
        <v>28770</v>
      </c>
      <c r="V7998" s="109">
        <v>6.5</v>
      </c>
      <c r="W7998" s="107"/>
      <c r="X7998" s="113"/>
    </row>
    <row r="7999" spans="1:24" ht="12.95" customHeight="1" x14ac:dyDescent="0.2">
      <c r="A7999" s="149">
        <v>40087</v>
      </c>
      <c r="B7999" s="102" t="s">
        <v>11139</v>
      </c>
      <c r="C7999" s="102" t="s">
        <v>3599</v>
      </c>
      <c r="D7999" s="102" t="s">
        <v>5520</v>
      </c>
      <c r="E7999" s="102" t="s">
        <v>3609</v>
      </c>
      <c r="F7999" s="104" t="s">
        <v>14834</v>
      </c>
      <c r="G7999" s="105">
        <v>16564</v>
      </c>
      <c r="H7999" s="102" t="s">
        <v>33080</v>
      </c>
      <c r="I7999" s="102" t="s">
        <v>4890</v>
      </c>
      <c r="J7999" s="102" t="s">
        <v>5519</v>
      </c>
      <c r="K7999" s="102" t="s">
        <v>7074</v>
      </c>
      <c r="L7999" s="111"/>
      <c r="M7999" s="109">
        <v>2</v>
      </c>
      <c r="N7999" s="112" t="s">
        <v>18752</v>
      </c>
      <c r="O7999" s="102" t="s">
        <v>10189</v>
      </c>
      <c r="P7999" s="39"/>
      <c r="Q7999" s="39" t="s">
        <v>19473</v>
      </c>
      <c r="R7999" s="109"/>
      <c r="S7999" s="102"/>
      <c r="T7999" s="102" t="s">
        <v>7789</v>
      </c>
      <c r="U7999" s="102" t="s">
        <v>30568</v>
      </c>
      <c r="V7999" s="109">
        <v>5.5</v>
      </c>
      <c r="W7999" s="107"/>
      <c r="X7999" s="113"/>
    </row>
    <row r="8000" spans="1:24" ht="12.95" customHeight="1" x14ac:dyDescent="0.2">
      <c r="A8000" s="149">
        <v>40452</v>
      </c>
      <c r="B8000" s="102" t="s">
        <v>11139</v>
      </c>
      <c r="C8000" s="103" t="s">
        <v>12043</v>
      </c>
      <c r="D8000" s="102" t="s">
        <v>8324</v>
      </c>
      <c r="E8000" s="102" t="s">
        <v>12044</v>
      </c>
      <c r="F8000" s="104" t="s">
        <v>14834</v>
      </c>
      <c r="G8000" s="105">
        <v>15898</v>
      </c>
      <c r="H8000" s="102" t="s">
        <v>10191</v>
      </c>
      <c r="I8000" s="102" t="s">
        <v>11819</v>
      </c>
      <c r="J8000" s="102" t="s">
        <v>8325</v>
      </c>
      <c r="K8000" s="102"/>
      <c r="L8000" s="111"/>
      <c r="M8000" s="109">
        <v>2</v>
      </c>
      <c r="N8000" s="112" t="s">
        <v>18753</v>
      </c>
      <c r="O8000" s="102" t="s">
        <v>12721</v>
      </c>
      <c r="P8000" s="39" t="s">
        <v>162</v>
      </c>
      <c r="Q8000" s="39" t="s">
        <v>19473</v>
      </c>
      <c r="R8000" s="109"/>
      <c r="S8000" s="102"/>
      <c r="T8000" s="102" t="s">
        <v>21275</v>
      </c>
      <c r="U8000" s="102" t="s">
        <v>30569</v>
      </c>
      <c r="V8000" s="109">
        <v>7.5</v>
      </c>
      <c r="W8000" s="107"/>
      <c r="X8000" s="113"/>
    </row>
    <row r="8001" spans="1:24" ht="12.95" customHeight="1" x14ac:dyDescent="0.2">
      <c r="A8001" s="149">
        <v>40452</v>
      </c>
      <c r="B8001" s="102" t="s">
        <v>11139</v>
      </c>
      <c r="C8001" s="102" t="s">
        <v>12043</v>
      </c>
      <c r="D8001" s="102" t="s">
        <v>8326</v>
      </c>
      <c r="E8001" s="102" t="s">
        <v>12045</v>
      </c>
      <c r="F8001" s="104" t="s">
        <v>14834</v>
      </c>
      <c r="G8001" s="105">
        <v>15962</v>
      </c>
      <c r="H8001" s="102" t="s">
        <v>10191</v>
      </c>
      <c r="I8001" s="102" t="s">
        <v>11819</v>
      </c>
      <c r="J8001" s="102" t="s">
        <v>8327</v>
      </c>
      <c r="K8001" s="102"/>
      <c r="L8001" s="111"/>
      <c r="M8001" s="109">
        <v>2</v>
      </c>
      <c r="N8001" s="112" t="s">
        <v>18754</v>
      </c>
      <c r="O8001" s="102" t="s">
        <v>65</v>
      </c>
      <c r="P8001" s="39" t="s">
        <v>13555</v>
      </c>
      <c r="Q8001" s="39" t="s">
        <v>16893</v>
      </c>
      <c r="R8001" s="109"/>
      <c r="S8001" s="102"/>
      <c r="T8001" s="102" t="s">
        <v>21275</v>
      </c>
      <c r="U8001" s="102" t="s">
        <v>2477</v>
      </c>
      <c r="V8001" s="109">
        <v>6.5</v>
      </c>
      <c r="W8001" s="107"/>
      <c r="X8001" s="113"/>
    </row>
    <row r="8002" spans="1:24" ht="12.95" customHeight="1" x14ac:dyDescent="0.2">
      <c r="A8002" s="149">
        <v>40452</v>
      </c>
      <c r="B8002" s="102" t="s">
        <v>11139</v>
      </c>
      <c r="C8002" s="102" t="s">
        <v>12043</v>
      </c>
      <c r="D8002" s="102" t="s">
        <v>10826</v>
      </c>
      <c r="E8002" s="102" t="s">
        <v>8316</v>
      </c>
      <c r="F8002" s="104" t="s">
        <v>14834</v>
      </c>
      <c r="G8002" s="105">
        <v>15991</v>
      </c>
      <c r="H8002" s="102" t="s">
        <v>11819</v>
      </c>
      <c r="I8002" s="102" t="s">
        <v>10191</v>
      </c>
      <c r="J8002" s="102" t="s">
        <v>10827</v>
      </c>
      <c r="K8002" s="102"/>
      <c r="L8002" s="111"/>
      <c r="M8002" s="109">
        <v>2</v>
      </c>
      <c r="N8002" s="112" t="s">
        <v>16097</v>
      </c>
      <c r="O8002" s="102"/>
      <c r="P8002" s="39"/>
      <c r="Q8002" s="39" t="s">
        <v>20787</v>
      </c>
      <c r="R8002" s="109"/>
      <c r="S8002" s="102" t="s">
        <v>8315</v>
      </c>
      <c r="T8002" s="102" t="s">
        <v>21275</v>
      </c>
      <c r="U8002" s="102" t="s">
        <v>10832</v>
      </c>
      <c r="V8002" s="109">
        <v>7</v>
      </c>
      <c r="W8002" s="107"/>
      <c r="X8002" s="113"/>
    </row>
    <row r="8003" spans="1:24" ht="12.95" customHeight="1" x14ac:dyDescent="0.2">
      <c r="A8003" s="149">
        <v>40452</v>
      </c>
      <c r="B8003" s="102" t="s">
        <v>11139</v>
      </c>
      <c r="C8003" s="102" t="s">
        <v>12043</v>
      </c>
      <c r="D8003" s="102" t="s">
        <v>10828</v>
      </c>
      <c r="E8003" s="102" t="s">
        <v>8317</v>
      </c>
      <c r="F8003" s="104" t="s">
        <v>14834</v>
      </c>
      <c r="G8003" s="105">
        <v>16014</v>
      </c>
      <c r="H8003" s="102" t="s">
        <v>11819</v>
      </c>
      <c r="I8003" s="102" t="s">
        <v>10191</v>
      </c>
      <c r="J8003" s="102" t="s">
        <v>9901</v>
      </c>
      <c r="K8003" s="102"/>
      <c r="L8003" s="111"/>
      <c r="M8003" s="109">
        <v>1</v>
      </c>
      <c r="N8003" s="108" t="s">
        <v>33081</v>
      </c>
      <c r="O8003" s="102"/>
      <c r="P8003" s="39" t="s">
        <v>9125</v>
      </c>
      <c r="Q8003" s="39" t="s">
        <v>19695</v>
      </c>
      <c r="R8003" s="109"/>
      <c r="S8003" s="102"/>
      <c r="T8003" s="102" t="s">
        <v>21275</v>
      </c>
      <c r="U8003" s="102" t="s">
        <v>4775</v>
      </c>
      <c r="V8003" s="109">
        <v>5.5</v>
      </c>
      <c r="W8003" s="107"/>
      <c r="X8003" s="113"/>
    </row>
    <row r="8004" spans="1:24" ht="12.95" customHeight="1" x14ac:dyDescent="0.2">
      <c r="A8004" s="149">
        <v>40452</v>
      </c>
      <c r="B8004" s="102" t="s">
        <v>11139</v>
      </c>
      <c r="C8004" s="102" t="s">
        <v>12043</v>
      </c>
      <c r="D8004" s="102" t="s">
        <v>10829</v>
      </c>
      <c r="E8004" s="102" t="s">
        <v>8318</v>
      </c>
      <c r="F8004" s="104" t="s">
        <v>14834</v>
      </c>
      <c r="G8004" s="105">
        <v>16215</v>
      </c>
      <c r="H8004" s="102" t="s">
        <v>11819</v>
      </c>
      <c r="I8004" s="102" t="s">
        <v>10191</v>
      </c>
      <c r="J8004" s="102" t="s">
        <v>10830</v>
      </c>
      <c r="K8004" s="102"/>
      <c r="L8004" s="111"/>
      <c r="M8004" s="109">
        <v>2</v>
      </c>
      <c r="N8004" s="112" t="s">
        <v>18199</v>
      </c>
      <c r="O8004" s="102" t="s">
        <v>16905</v>
      </c>
      <c r="P8004" s="39" t="s">
        <v>9125</v>
      </c>
      <c r="Q8004" s="39" t="s">
        <v>15976</v>
      </c>
      <c r="R8004" s="109"/>
      <c r="S8004" s="102" t="s">
        <v>11080</v>
      </c>
      <c r="T8004" s="102" t="s">
        <v>21275</v>
      </c>
      <c r="U8004" s="102" t="s">
        <v>5978</v>
      </c>
      <c r="V8004" s="109">
        <v>6.5</v>
      </c>
      <c r="W8004" s="107"/>
      <c r="X8004" s="113"/>
    </row>
    <row r="8005" spans="1:24" ht="12.95" customHeight="1" x14ac:dyDescent="0.2">
      <c r="A8005" s="149">
        <v>40452</v>
      </c>
      <c r="B8005" s="102" t="s">
        <v>11139</v>
      </c>
      <c r="C8005" s="102" t="s">
        <v>12043</v>
      </c>
      <c r="D8005" s="102" t="s">
        <v>10831</v>
      </c>
      <c r="E8005" s="102" t="s">
        <v>8319</v>
      </c>
      <c r="F8005" s="104" t="s">
        <v>14834</v>
      </c>
      <c r="G8005" s="105">
        <v>16316</v>
      </c>
      <c r="H8005" s="102" t="s">
        <v>33082</v>
      </c>
      <c r="I8005" s="102" t="s">
        <v>11819</v>
      </c>
      <c r="J8005" s="102" t="s">
        <v>9556</v>
      </c>
      <c r="K8005" s="102"/>
      <c r="L8005" s="111"/>
      <c r="M8005" s="109">
        <v>2</v>
      </c>
      <c r="N8005" s="112" t="s">
        <v>18755</v>
      </c>
      <c r="O8005" s="102" t="s">
        <v>18166</v>
      </c>
      <c r="P8005" s="39"/>
      <c r="Q8005" s="39" t="s">
        <v>27648</v>
      </c>
      <c r="R8005" s="109"/>
      <c r="S8005" s="102"/>
      <c r="T8005" s="102" t="s">
        <v>20547</v>
      </c>
      <c r="U8005" s="102" t="s">
        <v>30570</v>
      </c>
      <c r="V8005" s="109">
        <v>6.5</v>
      </c>
      <c r="W8005" s="107"/>
      <c r="X8005" s="113"/>
    </row>
    <row r="8006" spans="1:24" ht="12.95" customHeight="1" x14ac:dyDescent="0.2">
      <c r="A8006" s="149">
        <v>40452</v>
      </c>
      <c r="B8006" s="102" t="s">
        <v>11139</v>
      </c>
      <c r="C8006" s="102" t="s">
        <v>12043</v>
      </c>
      <c r="D8006" s="102" t="s">
        <v>13886</v>
      </c>
      <c r="E8006" s="102" t="s">
        <v>8320</v>
      </c>
      <c r="F8006" s="104" t="s">
        <v>14834</v>
      </c>
      <c r="G8006" s="105">
        <v>16453</v>
      </c>
      <c r="H8006" s="102" t="s">
        <v>10191</v>
      </c>
      <c r="I8006" s="102" t="s">
        <v>4890</v>
      </c>
      <c r="J8006" s="102" t="s">
        <v>15049</v>
      </c>
      <c r="K8006" s="102"/>
      <c r="L8006" s="111"/>
      <c r="M8006" s="109">
        <v>3</v>
      </c>
      <c r="N8006" s="112" t="s">
        <v>18756</v>
      </c>
      <c r="O8006" s="102"/>
      <c r="P8006" s="39"/>
      <c r="Q8006" s="39" t="s">
        <v>30571</v>
      </c>
      <c r="R8006" s="109"/>
      <c r="S8006" s="102" t="s">
        <v>11080</v>
      </c>
      <c r="T8006" s="102" t="s">
        <v>20547</v>
      </c>
      <c r="U8006" s="102" t="s">
        <v>18757</v>
      </c>
      <c r="V8006" s="109">
        <v>8.5</v>
      </c>
      <c r="W8006" s="107"/>
      <c r="X8006" s="113"/>
    </row>
    <row r="8007" spans="1:24" ht="12.95" customHeight="1" x14ac:dyDescent="0.2">
      <c r="A8007" s="149">
        <v>40452</v>
      </c>
      <c r="B8007" s="102" t="s">
        <v>11139</v>
      </c>
      <c r="C8007" s="102" t="s">
        <v>12043</v>
      </c>
      <c r="D8007" s="102" t="s">
        <v>15050</v>
      </c>
      <c r="E8007" s="102" t="s">
        <v>8321</v>
      </c>
      <c r="F8007" s="104" t="s">
        <v>14834</v>
      </c>
      <c r="G8007" s="105">
        <v>16525</v>
      </c>
      <c r="H8007" s="102" t="s">
        <v>33083</v>
      </c>
      <c r="I8007" s="102" t="s">
        <v>10191</v>
      </c>
      <c r="J8007" s="102" t="s">
        <v>15051</v>
      </c>
      <c r="K8007" s="102"/>
      <c r="L8007" s="111"/>
      <c r="M8007" s="109">
        <v>2</v>
      </c>
      <c r="N8007" s="112" t="s">
        <v>18371</v>
      </c>
      <c r="O8007" s="102" t="s">
        <v>17391</v>
      </c>
      <c r="P8007" s="39" t="s">
        <v>13301</v>
      </c>
      <c r="Q8007" s="39" t="s">
        <v>19708</v>
      </c>
      <c r="R8007" s="109"/>
      <c r="S8007" s="102"/>
      <c r="T8007" s="102" t="s">
        <v>20546</v>
      </c>
      <c r="U8007" s="102" t="s">
        <v>4579</v>
      </c>
      <c r="V8007" s="109">
        <v>8</v>
      </c>
      <c r="W8007" s="107"/>
      <c r="X8007" s="113"/>
    </row>
    <row r="8008" spans="1:24" ht="12.95" customHeight="1" x14ac:dyDescent="0.2">
      <c r="A8008" s="149">
        <v>40452</v>
      </c>
      <c r="B8008" s="102" t="s">
        <v>11139</v>
      </c>
      <c r="C8008" s="102" t="s">
        <v>12043</v>
      </c>
      <c r="D8008" s="102" t="s">
        <v>15052</v>
      </c>
      <c r="E8008" s="102" t="s">
        <v>8322</v>
      </c>
      <c r="F8008" s="104" t="s">
        <v>14834</v>
      </c>
      <c r="G8008" s="105">
        <v>16539</v>
      </c>
      <c r="H8008" s="102" t="s">
        <v>11819</v>
      </c>
      <c r="I8008" s="102" t="s">
        <v>10191</v>
      </c>
      <c r="J8008" s="102" t="s">
        <v>15053</v>
      </c>
      <c r="K8008" s="102"/>
      <c r="L8008" s="111"/>
      <c r="M8008" s="109">
        <v>2</v>
      </c>
      <c r="N8008" s="112" t="s">
        <v>18758</v>
      </c>
      <c r="O8008" s="102" t="s">
        <v>16499</v>
      </c>
      <c r="P8008" s="39" t="s">
        <v>13301</v>
      </c>
      <c r="Q8008" s="39" t="s">
        <v>16157</v>
      </c>
      <c r="R8008" s="109"/>
      <c r="S8008" s="102"/>
      <c r="T8008" s="102" t="s">
        <v>20546</v>
      </c>
      <c r="U8008" s="102"/>
      <c r="V8008" s="109">
        <v>5.5</v>
      </c>
      <c r="W8008" s="107"/>
      <c r="X8008" s="113"/>
    </row>
    <row r="8009" spans="1:24" ht="12.95" customHeight="1" x14ac:dyDescent="0.2">
      <c r="A8009" s="149">
        <v>40452</v>
      </c>
      <c r="B8009" s="102" t="s">
        <v>11139</v>
      </c>
      <c r="C8009" s="102" t="s">
        <v>12043</v>
      </c>
      <c r="D8009" s="102" t="s">
        <v>15054</v>
      </c>
      <c r="E8009" s="102" t="s">
        <v>8323</v>
      </c>
      <c r="F8009" s="104" t="s">
        <v>14834</v>
      </c>
      <c r="G8009" s="105">
        <v>16544</v>
      </c>
      <c r="H8009" s="102" t="s">
        <v>4890</v>
      </c>
      <c r="I8009" s="102" t="s">
        <v>10191</v>
      </c>
      <c r="J8009" s="102" t="s">
        <v>15055</v>
      </c>
      <c r="K8009" s="102"/>
      <c r="L8009" s="111"/>
      <c r="M8009" s="109">
        <v>1</v>
      </c>
      <c r="N8009" s="112">
        <v>45</v>
      </c>
      <c r="O8009" s="102" t="s">
        <v>10189</v>
      </c>
      <c r="P8009" s="39" t="s">
        <v>13301</v>
      </c>
      <c r="Q8009" s="39" t="s">
        <v>19521</v>
      </c>
      <c r="R8009" s="109"/>
      <c r="S8009" s="102"/>
      <c r="T8009" s="102" t="s">
        <v>20546</v>
      </c>
      <c r="U8009" s="102" t="s">
        <v>30572</v>
      </c>
      <c r="V8009" s="109">
        <v>6.5</v>
      </c>
      <c r="W8009" s="107"/>
      <c r="X8009" s="113"/>
    </row>
    <row r="8010" spans="1:24" ht="12.95" customHeight="1" x14ac:dyDescent="0.2">
      <c r="A8010" s="149">
        <v>40817</v>
      </c>
      <c r="B8010" s="102" t="s">
        <v>11139</v>
      </c>
      <c r="C8010" s="103" t="s">
        <v>18759</v>
      </c>
      <c r="D8010" s="102" t="s">
        <v>14196</v>
      </c>
      <c r="E8010" s="102" t="s">
        <v>13239</v>
      </c>
      <c r="F8010" s="155" t="s">
        <v>5657</v>
      </c>
      <c r="G8010" s="105">
        <v>15956</v>
      </c>
      <c r="H8010" s="102" t="s">
        <v>30647</v>
      </c>
      <c r="I8010" s="102" t="s">
        <v>7198</v>
      </c>
      <c r="J8010" s="102" t="s">
        <v>14197</v>
      </c>
      <c r="K8010" s="102"/>
      <c r="L8010" s="133" t="s">
        <v>335</v>
      </c>
      <c r="M8010" s="102">
        <v>0.75</v>
      </c>
      <c r="N8010" s="112" t="s">
        <v>11019</v>
      </c>
      <c r="O8010" s="109"/>
      <c r="P8010" s="193"/>
      <c r="Q8010" s="193" t="s">
        <v>19625</v>
      </c>
      <c r="R8010" s="109"/>
      <c r="S8010" s="102"/>
      <c r="T8010" s="102" t="s">
        <v>21275</v>
      </c>
      <c r="U8010" s="102"/>
      <c r="V8010" s="109">
        <v>5.5</v>
      </c>
      <c r="W8010" s="107"/>
      <c r="X8010" s="113"/>
    </row>
    <row r="8011" spans="1:24" ht="12.95" customHeight="1" x14ac:dyDescent="0.2">
      <c r="A8011" s="149">
        <v>40817</v>
      </c>
      <c r="B8011" s="102" t="s">
        <v>11139</v>
      </c>
      <c r="C8011" s="102" t="s">
        <v>18759</v>
      </c>
      <c r="D8011" s="102" t="s">
        <v>14198</v>
      </c>
      <c r="E8011" s="102" t="s">
        <v>13240</v>
      </c>
      <c r="F8011" s="155" t="s">
        <v>5657</v>
      </c>
      <c r="G8011" s="105">
        <v>16531</v>
      </c>
      <c r="H8011" s="102" t="s">
        <v>11819</v>
      </c>
      <c r="I8011" s="102" t="s">
        <v>13336</v>
      </c>
      <c r="J8011" s="102" t="s">
        <v>11927</v>
      </c>
      <c r="K8011" s="102"/>
      <c r="L8011" s="133" t="s">
        <v>335</v>
      </c>
      <c r="M8011" s="102">
        <v>1</v>
      </c>
      <c r="N8011" s="112" t="s">
        <v>11021</v>
      </c>
      <c r="O8011" s="109" t="s">
        <v>15889</v>
      </c>
      <c r="P8011" s="193"/>
      <c r="Q8011" s="193" t="s">
        <v>16893</v>
      </c>
      <c r="R8011" s="109"/>
      <c r="S8011" s="102"/>
      <c r="T8011" s="102" t="s">
        <v>20546</v>
      </c>
      <c r="U8011" s="102"/>
      <c r="V8011" s="109">
        <v>5.5</v>
      </c>
      <c r="W8011" s="107"/>
      <c r="X8011" s="113"/>
    </row>
    <row r="8012" spans="1:24" ht="12.95" customHeight="1" x14ac:dyDescent="0.2">
      <c r="A8012" s="149">
        <v>40817</v>
      </c>
      <c r="B8012" s="102" t="s">
        <v>11139</v>
      </c>
      <c r="C8012" s="102" t="s">
        <v>18759</v>
      </c>
      <c r="D8012" s="102" t="s">
        <v>14199</v>
      </c>
      <c r="E8012" s="102" t="s">
        <v>13241</v>
      </c>
      <c r="F8012" s="155" t="s">
        <v>5657</v>
      </c>
      <c r="G8012" s="105">
        <v>16494</v>
      </c>
      <c r="H8012" s="102" t="s">
        <v>11819</v>
      </c>
      <c r="I8012" s="102" t="s">
        <v>10191</v>
      </c>
      <c r="J8012" s="102" t="s">
        <v>14200</v>
      </c>
      <c r="K8012" s="102"/>
      <c r="L8012" s="133" t="s">
        <v>335</v>
      </c>
      <c r="M8012" s="102">
        <v>2</v>
      </c>
      <c r="N8012" s="108" t="s">
        <v>33084</v>
      </c>
      <c r="O8012" s="163" t="s">
        <v>16686</v>
      </c>
      <c r="P8012" s="209" t="s">
        <v>9125</v>
      </c>
      <c r="Q8012" s="209" t="s">
        <v>17446</v>
      </c>
      <c r="R8012" s="109"/>
      <c r="S8012" s="102"/>
      <c r="T8012" s="102" t="s">
        <v>20546</v>
      </c>
      <c r="U8012" s="102"/>
      <c r="V8012" s="109">
        <v>5.5</v>
      </c>
      <c r="W8012" s="107"/>
      <c r="X8012" s="113"/>
    </row>
    <row r="8013" spans="1:24" ht="12.95" customHeight="1" x14ac:dyDescent="0.2">
      <c r="A8013" s="149">
        <v>40817</v>
      </c>
      <c r="B8013" s="102" t="s">
        <v>11139</v>
      </c>
      <c r="C8013" s="102" t="s">
        <v>18759</v>
      </c>
      <c r="D8013" s="102" t="s">
        <v>14201</v>
      </c>
      <c r="E8013" s="102" t="s">
        <v>13242</v>
      </c>
      <c r="F8013" s="155" t="s">
        <v>5657</v>
      </c>
      <c r="G8013" s="105">
        <v>13586</v>
      </c>
      <c r="H8013" s="102" t="s">
        <v>33085</v>
      </c>
      <c r="I8013" s="102" t="s">
        <v>33086</v>
      </c>
      <c r="J8013" s="102" t="s">
        <v>14202</v>
      </c>
      <c r="K8013" s="102"/>
      <c r="L8013" s="133" t="s">
        <v>335</v>
      </c>
      <c r="M8013" s="102">
        <v>1</v>
      </c>
      <c r="N8013" s="108" t="s">
        <v>33087</v>
      </c>
      <c r="O8013" s="163" t="s">
        <v>19503</v>
      </c>
      <c r="P8013" s="209" t="s">
        <v>9125</v>
      </c>
      <c r="Q8013" s="209" t="s">
        <v>19627</v>
      </c>
      <c r="R8013" s="109"/>
      <c r="S8013" s="102"/>
      <c r="T8013" s="102" t="s">
        <v>21408</v>
      </c>
      <c r="U8013" s="102"/>
      <c r="V8013" s="109">
        <v>5.5</v>
      </c>
      <c r="W8013" s="107"/>
      <c r="X8013" s="113"/>
    </row>
    <row r="8014" spans="1:24" ht="12.95" customHeight="1" x14ac:dyDescent="0.2">
      <c r="A8014" s="149">
        <v>40817</v>
      </c>
      <c r="B8014" s="102" t="s">
        <v>11139</v>
      </c>
      <c r="C8014" s="102" t="s">
        <v>18759</v>
      </c>
      <c r="D8014" s="102" t="s">
        <v>14203</v>
      </c>
      <c r="E8014" s="102" t="s">
        <v>13243</v>
      </c>
      <c r="F8014" s="155" t="s">
        <v>5657</v>
      </c>
      <c r="G8014" s="105">
        <v>16304</v>
      </c>
      <c r="H8014" s="102" t="s">
        <v>31298</v>
      </c>
      <c r="I8014" s="102" t="s">
        <v>4890</v>
      </c>
      <c r="J8014" s="102" t="s">
        <v>3761</v>
      </c>
      <c r="K8014" s="102"/>
      <c r="L8014" s="133" t="s">
        <v>335</v>
      </c>
      <c r="M8014" s="102">
        <v>1</v>
      </c>
      <c r="N8014" s="108" t="s">
        <v>33088</v>
      </c>
      <c r="O8014" s="163" t="s">
        <v>16022</v>
      </c>
      <c r="P8014" s="209" t="s">
        <v>162</v>
      </c>
      <c r="Q8014" s="209" t="s">
        <v>16823</v>
      </c>
      <c r="R8014" s="109"/>
      <c r="S8014" s="102"/>
      <c r="T8014" s="102" t="s">
        <v>20547</v>
      </c>
      <c r="U8014" s="102"/>
      <c r="V8014" s="109">
        <v>4.5</v>
      </c>
      <c r="W8014" s="107"/>
      <c r="X8014" s="113"/>
    </row>
    <row r="8015" spans="1:24" ht="12.95" customHeight="1" x14ac:dyDescent="0.2">
      <c r="A8015" s="149">
        <v>40817</v>
      </c>
      <c r="B8015" s="102" t="s">
        <v>11139</v>
      </c>
      <c r="C8015" s="102" t="s">
        <v>18759</v>
      </c>
      <c r="D8015" s="102" t="s">
        <v>14204</v>
      </c>
      <c r="E8015" s="102" t="s">
        <v>13244</v>
      </c>
      <c r="F8015" s="155" t="s">
        <v>5657</v>
      </c>
      <c r="G8015" s="105">
        <v>16272</v>
      </c>
      <c r="H8015" s="102" t="s">
        <v>4890</v>
      </c>
      <c r="I8015" s="102" t="s">
        <v>10191</v>
      </c>
      <c r="J8015" s="102" t="s">
        <v>4810</v>
      </c>
      <c r="K8015" s="102"/>
      <c r="L8015" s="133" t="s">
        <v>335</v>
      </c>
      <c r="M8015" s="102">
        <v>1</v>
      </c>
      <c r="N8015" s="112" t="s">
        <v>15177</v>
      </c>
      <c r="O8015" s="109" t="s">
        <v>162</v>
      </c>
      <c r="P8015" s="193"/>
      <c r="Q8015" s="193" t="s">
        <v>19478</v>
      </c>
      <c r="R8015" s="109"/>
      <c r="S8015" s="102"/>
      <c r="T8015" s="102" t="s">
        <v>20547</v>
      </c>
      <c r="U8015" s="102"/>
      <c r="V8015" s="109">
        <v>6</v>
      </c>
      <c r="W8015" s="107"/>
      <c r="X8015" s="113"/>
    </row>
    <row r="8016" spans="1:24" ht="12.95" customHeight="1" x14ac:dyDescent="0.2">
      <c r="A8016" s="149">
        <v>40817</v>
      </c>
      <c r="B8016" s="102" t="s">
        <v>11139</v>
      </c>
      <c r="C8016" s="102" t="s">
        <v>18759</v>
      </c>
      <c r="D8016" s="102" t="s">
        <v>13903</v>
      </c>
      <c r="E8016" s="102" t="s">
        <v>13245</v>
      </c>
      <c r="F8016" s="155" t="s">
        <v>5657</v>
      </c>
      <c r="G8016" s="105">
        <v>15154</v>
      </c>
      <c r="H8016" s="102" t="s">
        <v>11819</v>
      </c>
      <c r="I8016" s="102" t="s">
        <v>10103</v>
      </c>
      <c r="J8016" s="102" t="s">
        <v>549</v>
      </c>
      <c r="K8016" s="102"/>
      <c r="L8016" s="133" t="s">
        <v>335</v>
      </c>
      <c r="M8016" s="102">
        <v>0.5</v>
      </c>
      <c r="N8016" s="108" t="s">
        <v>4130</v>
      </c>
      <c r="O8016" s="109" t="s">
        <v>9160</v>
      </c>
      <c r="P8016" s="193" t="s">
        <v>15941</v>
      </c>
      <c r="Q8016" s="193" t="s">
        <v>15945</v>
      </c>
      <c r="R8016" s="109"/>
      <c r="S8016" s="102"/>
      <c r="T8016" s="102" t="s">
        <v>20547</v>
      </c>
      <c r="U8016" s="102"/>
      <c r="V8016" s="109">
        <v>4.5</v>
      </c>
      <c r="W8016" s="107"/>
      <c r="X8016" s="113"/>
    </row>
    <row r="8017" spans="1:24" ht="12.95" customHeight="1" x14ac:dyDescent="0.2">
      <c r="A8017" s="149">
        <v>40817</v>
      </c>
      <c r="B8017" s="102" t="s">
        <v>11139</v>
      </c>
      <c r="C8017" s="102" t="s">
        <v>18759</v>
      </c>
      <c r="D8017" s="102" t="s">
        <v>14205</v>
      </c>
      <c r="E8017" s="102" t="s">
        <v>13246</v>
      </c>
      <c r="F8017" s="155" t="s">
        <v>5657</v>
      </c>
      <c r="G8017" s="105">
        <v>16327</v>
      </c>
      <c r="H8017" s="102" t="s">
        <v>30855</v>
      </c>
      <c r="I8017" s="102" t="s">
        <v>11819</v>
      </c>
      <c r="J8017" s="102" t="s">
        <v>550</v>
      </c>
      <c r="K8017" s="102"/>
      <c r="L8017" s="133" t="s">
        <v>335</v>
      </c>
      <c r="M8017" s="102">
        <v>1</v>
      </c>
      <c r="N8017" s="112" t="s">
        <v>12538</v>
      </c>
      <c r="O8017" s="109" t="s">
        <v>16565</v>
      </c>
      <c r="P8017" s="193" t="s">
        <v>9125</v>
      </c>
      <c r="Q8017" s="193" t="s">
        <v>16646</v>
      </c>
      <c r="R8017" s="109"/>
      <c r="S8017" s="102"/>
      <c r="T8017" s="102" t="s">
        <v>20547</v>
      </c>
      <c r="U8017" s="102"/>
      <c r="V8017" s="109">
        <v>5.5</v>
      </c>
      <c r="W8017" s="107"/>
      <c r="X8017" s="113"/>
    </row>
    <row r="8018" spans="1:24" ht="12.95" customHeight="1" x14ac:dyDescent="0.2">
      <c r="A8018" s="149">
        <v>40817</v>
      </c>
      <c r="B8018" s="102" t="s">
        <v>11139</v>
      </c>
      <c r="C8018" s="102" t="s">
        <v>18759</v>
      </c>
      <c r="D8018" s="102" t="s">
        <v>14206</v>
      </c>
      <c r="E8018" s="102" t="s">
        <v>13247</v>
      </c>
      <c r="F8018" s="155" t="s">
        <v>5657</v>
      </c>
      <c r="G8018" s="105">
        <v>16369</v>
      </c>
      <c r="H8018" s="102" t="s">
        <v>11819</v>
      </c>
      <c r="I8018" s="102" t="s">
        <v>10103</v>
      </c>
      <c r="J8018" s="102" t="s">
        <v>14207</v>
      </c>
      <c r="K8018" s="102"/>
      <c r="L8018" s="133" t="s">
        <v>335</v>
      </c>
      <c r="M8018" s="102">
        <v>1</v>
      </c>
      <c r="N8018" s="112" t="s">
        <v>2362</v>
      </c>
      <c r="O8018" s="109" t="s">
        <v>16022</v>
      </c>
      <c r="P8018" s="193" t="s">
        <v>9125</v>
      </c>
      <c r="Q8018" s="193" t="s">
        <v>15923</v>
      </c>
      <c r="R8018" s="109"/>
      <c r="S8018" s="102"/>
      <c r="T8018" s="102" t="s">
        <v>7789</v>
      </c>
      <c r="U8018" s="102"/>
      <c r="V8018" s="109">
        <v>5.5</v>
      </c>
      <c r="W8018" s="107"/>
      <c r="X8018" s="113"/>
    </row>
    <row r="8019" spans="1:24" ht="12.95" customHeight="1" x14ac:dyDescent="0.2">
      <c r="A8019" s="149">
        <v>40817</v>
      </c>
      <c r="B8019" s="102" t="s">
        <v>11139</v>
      </c>
      <c r="C8019" s="102" t="s">
        <v>18759</v>
      </c>
      <c r="D8019" s="102" t="s">
        <v>14208</v>
      </c>
      <c r="E8019" s="102" t="s">
        <v>13248</v>
      </c>
      <c r="F8019" s="155" t="s">
        <v>5657</v>
      </c>
      <c r="G8019" s="105">
        <v>15719</v>
      </c>
      <c r="H8019" s="102" t="s">
        <v>11819</v>
      </c>
      <c r="I8019" s="102" t="s">
        <v>10103</v>
      </c>
      <c r="J8019" s="102" t="s">
        <v>10020</v>
      </c>
      <c r="K8019" s="102"/>
      <c r="L8019" s="133" t="s">
        <v>335</v>
      </c>
      <c r="M8019" s="102">
        <v>1.5</v>
      </c>
      <c r="N8019" s="108" t="s">
        <v>33089</v>
      </c>
      <c r="O8019" s="109" t="s">
        <v>18151</v>
      </c>
      <c r="P8019" s="193" t="s">
        <v>9125</v>
      </c>
      <c r="Q8019" s="193" t="s">
        <v>20889</v>
      </c>
      <c r="R8019" s="109"/>
      <c r="S8019" s="102"/>
      <c r="T8019" s="102" t="s">
        <v>7789</v>
      </c>
      <c r="U8019" s="102" t="s">
        <v>7960</v>
      </c>
      <c r="V8019" s="109">
        <v>7.5</v>
      </c>
      <c r="W8019" s="107"/>
      <c r="X8019" s="324"/>
    </row>
    <row r="8020" spans="1:24" ht="12.95" customHeight="1" x14ac:dyDescent="0.2">
      <c r="A8020" s="149">
        <v>41194</v>
      </c>
      <c r="B8020" s="115" t="s">
        <v>11139</v>
      </c>
      <c r="C8020" s="164" t="s">
        <v>18760</v>
      </c>
      <c r="D8020" s="102" t="s">
        <v>18761</v>
      </c>
      <c r="E8020" s="102" t="s">
        <v>18762</v>
      </c>
      <c r="F8020" s="104" t="s">
        <v>14834</v>
      </c>
      <c r="G8020" s="105">
        <v>16423</v>
      </c>
      <c r="H8020" s="102" t="s">
        <v>10191</v>
      </c>
      <c r="I8020" s="102" t="s">
        <v>11819</v>
      </c>
      <c r="J8020" s="102" t="s">
        <v>10419</v>
      </c>
      <c r="K8020" s="102"/>
      <c r="L8020" s="111" t="s">
        <v>18763</v>
      </c>
      <c r="M8020" s="107">
        <v>1</v>
      </c>
      <c r="N8020" s="112">
        <v>17</v>
      </c>
      <c r="O8020" s="102" t="s">
        <v>16524</v>
      </c>
      <c r="P8020" s="102"/>
      <c r="Q8020" s="102" t="s">
        <v>2447</v>
      </c>
      <c r="R8020" s="109"/>
      <c r="S8020" s="102"/>
      <c r="T8020" s="102" t="s">
        <v>20547</v>
      </c>
      <c r="U8020" s="102" t="s">
        <v>30573</v>
      </c>
      <c r="V8020" s="109">
        <v>5.5</v>
      </c>
      <c r="W8020" s="107"/>
      <c r="X8020" s="324"/>
    </row>
    <row r="8021" spans="1:24" ht="12.95" customHeight="1" x14ac:dyDescent="0.2">
      <c r="A8021" s="149">
        <v>41194</v>
      </c>
      <c r="B8021" s="115" t="s">
        <v>11139</v>
      </c>
      <c r="C8021" s="102" t="s">
        <v>18760</v>
      </c>
      <c r="D8021" s="102" t="s">
        <v>18764</v>
      </c>
      <c r="E8021" s="102" t="s">
        <v>18765</v>
      </c>
      <c r="F8021" s="115" t="s">
        <v>14834</v>
      </c>
      <c r="G8021" s="105">
        <v>16548</v>
      </c>
      <c r="H8021" s="102" t="s">
        <v>11819</v>
      </c>
      <c r="I8021" s="102" t="s">
        <v>10191</v>
      </c>
      <c r="J8021" s="102" t="s">
        <v>9875</v>
      </c>
      <c r="K8021" s="102"/>
      <c r="L8021" s="111" t="s">
        <v>18766</v>
      </c>
      <c r="M8021" s="109">
        <v>0.5</v>
      </c>
      <c r="N8021" s="108" t="s">
        <v>12003</v>
      </c>
      <c r="O8021" s="102"/>
      <c r="P8021" s="102" t="s">
        <v>9125</v>
      </c>
      <c r="Q8021" s="102" t="s">
        <v>16565</v>
      </c>
      <c r="R8021" s="109"/>
      <c r="S8021" s="102"/>
      <c r="T8021" s="102" t="s">
        <v>21275</v>
      </c>
      <c r="U8021" s="102"/>
      <c r="V8021" s="109">
        <v>4.5</v>
      </c>
      <c r="W8021" s="107"/>
      <c r="X8021" s="324"/>
    </row>
    <row r="8022" spans="1:24" ht="12.95" customHeight="1" x14ac:dyDescent="0.2">
      <c r="A8022" s="149">
        <v>41194</v>
      </c>
      <c r="B8022" s="115" t="s">
        <v>11139</v>
      </c>
      <c r="C8022" s="102" t="s">
        <v>18760</v>
      </c>
      <c r="D8022" s="102" t="s">
        <v>18767</v>
      </c>
      <c r="E8022" s="102" t="s">
        <v>18768</v>
      </c>
      <c r="F8022" s="115" t="s">
        <v>14834</v>
      </c>
      <c r="G8022" s="105">
        <v>16498</v>
      </c>
      <c r="H8022" s="102" t="s">
        <v>11819</v>
      </c>
      <c r="I8022" s="102" t="s">
        <v>10191</v>
      </c>
      <c r="J8022" s="102" t="s">
        <v>9069</v>
      </c>
      <c r="K8022" s="102"/>
      <c r="L8022" s="111" t="s">
        <v>18769</v>
      </c>
      <c r="M8022" s="109">
        <v>2</v>
      </c>
      <c r="N8022" s="112" t="s">
        <v>16744</v>
      </c>
      <c r="O8022" s="102" t="s">
        <v>18166</v>
      </c>
      <c r="P8022" s="102"/>
      <c r="Q8022" s="102" t="s">
        <v>15976</v>
      </c>
      <c r="R8022" s="109"/>
      <c r="S8022" s="102" t="s">
        <v>11080</v>
      </c>
      <c r="T8022" s="102" t="s">
        <v>20546</v>
      </c>
      <c r="U8022" s="102"/>
      <c r="V8022" s="109">
        <v>6.5</v>
      </c>
      <c r="W8022" s="107"/>
      <c r="X8022" s="324"/>
    </row>
    <row r="8023" spans="1:24" ht="12.95" customHeight="1" x14ac:dyDescent="0.2">
      <c r="A8023" s="149">
        <v>41194</v>
      </c>
      <c r="B8023" s="115" t="s">
        <v>11139</v>
      </c>
      <c r="C8023" s="102" t="s">
        <v>18760</v>
      </c>
      <c r="D8023" s="102" t="s">
        <v>18770</v>
      </c>
      <c r="E8023" s="102" t="s">
        <v>18771</v>
      </c>
      <c r="F8023" s="115" t="s">
        <v>14834</v>
      </c>
      <c r="G8023" s="105">
        <v>16101</v>
      </c>
      <c r="H8023" s="115" t="s">
        <v>11819</v>
      </c>
      <c r="I8023" s="115" t="s">
        <v>10191</v>
      </c>
      <c r="J8023" s="115" t="s">
        <v>8847</v>
      </c>
      <c r="K8023" s="102"/>
      <c r="L8023" s="111" t="s">
        <v>18772</v>
      </c>
      <c r="M8023" s="109">
        <v>2</v>
      </c>
      <c r="N8023" s="108" t="s">
        <v>33090</v>
      </c>
      <c r="O8023" s="102" t="s">
        <v>162</v>
      </c>
      <c r="P8023" s="102"/>
      <c r="Q8023" s="102" t="s">
        <v>16762</v>
      </c>
      <c r="R8023" s="109"/>
      <c r="S8023" s="102"/>
      <c r="T8023" s="102" t="s">
        <v>21275</v>
      </c>
      <c r="U8023" s="102" t="s">
        <v>30574</v>
      </c>
      <c r="V8023" s="109">
        <v>6</v>
      </c>
      <c r="W8023" s="107"/>
      <c r="X8023" s="324"/>
    </row>
    <row r="8024" spans="1:24" ht="12.95" customHeight="1" x14ac:dyDescent="0.2">
      <c r="A8024" s="149">
        <v>41194</v>
      </c>
      <c r="B8024" s="115" t="s">
        <v>11139</v>
      </c>
      <c r="C8024" s="102" t="s">
        <v>18760</v>
      </c>
      <c r="D8024" s="102" t="s">
        <v>18773</v>
      </c>
      <c r="E8024" s="102" t="s">
        <v>18774</v>
      </c>
      <c r="F8024" s="115" t="s">
        <v>14834</v>
      </c>
      <c r="G8024" s="105">
        <v>16327</v>
      </c>
      <c r="H8024" s="115" t="s">
        <v>11819</v>
      </c>
      <c r="I8024" s="115" t="s">
        <v>10191</v>
      </c>
      <c r="J8024" s="115" t="s">
        <v>6449</v>
      </c>
      <c r="K8024" s="102"/>
      <c r="L8024" s="111" t="s">
        <v>18775</v>
      </c>
      <c r="M8024" s="109">
        <v>1</v>
      </c>
      <c r="N8024" s="108" t="s">
        <v>33091</v>
      </c>
      <c r="O8024" s="102" t="s">
        <v>15941</v>
      </c>
      <c r="P8024" s="102"/>
      <c r="Q8024" s="102" t="s">
        <v>16893</v>
      </c>
      <c r="R8024" s="109"/>
      <c r="S8024" s="102"/>
      <c r="T8024" s="102" t="s">
        <v>20547</v>
      </c>
      <c r="U8024" s="102" t="s">
        <v>6085</v>
      </c>
      <c r="V8024" s="109">
        <v>6.5</v>
      </c>
      <c r="W8024" s="107"/>
      <c r="X8024" s="324"/>
    </row>
    <row r="8025" spans="1:24" ht="12.95" customHeight="1" x14ac:dyDescent="0.2">
      <c r="A8025" s="149">
        <v>41194</v>
      </c>
      <c r="B8025" s="115" t="s">
        <v>11139</v>
      </c>
      <c r="C8025" s="102" t="s">
        <v>18760</v>
      </c>
      <c r="D8025" s="102" t="s">
        <v>18776</v>
      </c>
      <c r="E8025" s="102" t="s">
        <v>18777</v>
      </c>
      <c r="F8025" s="115" t="s">
        <v>14834</v>
      </c>
      <c r="G8025" s="105">
        <v>16054</v>
      </c>
      <c r="H8025" s="115" t="s">
        <v>11819</v>
      </c>
      <c r="I8025" s="115" t="s">
        <v>31039</v>
      </c>
      <c r="J8025" s="115" t="s">
        <v>4205</v>
      </c>
      <c r="K8025" s="102" t="s">
        <v>4841</v>
      </c>
      <c r="L8025" s="111" t="s">
        <v>18778</v>
      </c>
      <c r="M8025" s="109">
        <v>2</v>
      </c>
      <c r="N8025" s="112" t="s">
        <v>18508</v>
      </c>
      <c r="O8025" s="102" t="s">
        <v>18206</v>
      </c>
      <c r="P8025" s="102" t="s">
        <v>9125</v>
      </c>
      <c r="Q8025" s="102" t="s">
        <v>20190</v>
      </c>
      <c r="R8025" s="109"/>
      <c r="S8025" s="102"/>
      <c r="T8025" s="102" t="s">
        <v>21275</v>
      </c>
      <c r="U8025" s="102" t="s">
        <v>30575</v>
      </c>
      <c r="V8025" s="109">
        <v>7</v>
      </c>
      <c r="W8025" s="107"/>
      <c r="X8025" s="324"/>
    </row>
    <row r="8026" spans="1:24" ht="12.95" customHeight="1" x14ac:dyDescent="0.2">
      <c r="A8026" s="149">
        <v>41194</v>
      </c>
      <c r="B8026" s="115" t="s">
        <v>11139</v>
      </c>
      <c r="C8026" s="102" t="s">
        <v>18760</v>
      </c>
      <c r="D8026" s="102" t="s">
        <v>18779</v>
      </c>
      <c r="E8026" s="102" t="s">
        <v>18780</v>
      </c>
      <c r="F8026" s="104" t="s">
        <v>14834</v>
      </c>
      <c r="G8026" s="105">
        <v>16553</v>
      </c>
      <c r="H8026" s="102" t="s">
        <v>11819</v>
      </c>
      <c r="I8026" s="102" t="s">
        <v>10103</v>
      </c>
      <c r="J8026" s="102" t="s">
        <v>9604</v>
      </c>
      <c r="K8026" s="102"/>
      <c r="L8026" s="111" t="s">
        <v>18781</v>
      </c>
      <c r="M8026" s="109">
        <v>2</v>
      </c>
      <c r="N8026" s="112" t="s">
        <v>18782</v>
      </c>
      <c r="O8026" s="102" t="s">
        <v>16565</v>
      </c>
      <c r="P8026" s="102"/>
      <c r="Q8026" s="102" t="s">
        <v>19695</v>
      </c>
      <c r="R8026" s="109"/>
      <c r="S8026" s="102"/>
      <c r="T8026" s="102" t="s">
        <v>7789</v>
      </c>
      <c r="U8026" s="102" t="s">
        <v>3848</v>
      </c>
      <c r="V8026" s="109">
        <v>6</v>
      </c>
      <c r="W8026" s="107"/>
      <c r="X8026" s="324"/>
    </row>
    <row r="8027" spans="1:24" ht="12.95" customHeight="1" x14ac:dyDescent="0.2">
      <c r="A8027" s="149">
        <v>41194</v>
      </c>
      <c r="B8027" s="115" t="s">
        <v>11139</v>
      </c>
      <c r="C8027" s="102" t="s">
        <v>18760</v>
      </c>
      <c r="D8027" s="102" t="s">
        <v>18783</v>
      </c>
      <c r="E8027" s="102" t="s">
        <v>18784</v>
      </c>
      <c r="F8027" s="104" t="s">
        <v>14834</v>
      </c>
      <c r="G8027" s="105">
        <v>16517</v>
      </c>
      <c r="H8027" s="104" t="s">
        <v>10103</v>
      </c>
      <c r="I8027" s="104" t="s">
        <v>4890</v>
      </c>
      <c r="J8027" s="104" t="s">
        <v>9317</v>
      </c>
      <c r="K8027" s="104"/>
      <c r="L8027" s="111" t="s">
        <v>18785</v>
      </c>
      <c r="M8027" s="109">
        <v>2</v>
      </c>
      <c r="N8027" s="112" t="s">
        <v>18786</v>
      </c>
      <c r="O8027" s="102" t="s">
        <v>17989</v>
      </c>
      <c r="P8027" s="102"/>
      <c r="Q8027" s="102" t="s">
        <v>16560</v>
      </c>
      <c r="R8027" s="109"/>
      <c r="S8027" s="102" t="s">
        <v>9435</v>
      </c>
      <c r="T8027" s="102" t="s">
        <v>7789</v>
      </c>
      <c r="U8027" s="102" t="s">
        <v>30576</v>
      </c>
      <c r="V8027" s="109">
        <v>6</v>
      </c>
      <c r="W8027" s="107"/>
      <c r="X8027" s="324"/>
    </row>
    <row r="8028" spans="1:24" ht="12.95" customHeight="1" x14ac:dyDescent="0.2">
      <c r="A8028" s="149">
        <v>41194</v>
      </c>
      <c r="B8028" s="115" t="s">
        <v>11139</v>
      </c>
      <c r="C8028" s="102" t="s">
        <v>18760</v>
      </c>
      <c r="D8028" s="102" t="s">
        <v>18787</v>
      </c>
      <c r="E8028" s="102" t="s">
        <v>18788</v>
      </c>
      <c r="F8028" s="104" t="s">
        <v>14834</v>
      </c>
      <c r="G8028" s="105">
        <v>16563</v>
      </c>
      <c r="H8028" s="104" t="s">
        <v>11819</v>
      </c>
      <c r="I8028" s="104" t="s">
        <v>10103</v>
      </c>
      <c r="J8028" s="104" t="s">
        <v>19658</v>
      </c>
      <c r="K8028" s="104"/>
      <c r="L8028" s="111" t="s">
        <v>18789</v>
      </c>
      <c r="M8028" s="107" t="s">
        <v>3669</v>
      </c>
      <c r="N8028" s="125" t="s">
        <v>33092</v>
      </c>
      <c r="O8028" s="102" t="s">
        <v>15927</v>
      </c>
      <c r="P8028" s="39"/>
      <c r="Q8028" s="39" t="s">
        <v>17383</v>
      </c>
      <c r="R8028" s="109"/>
      <c r="S8028" s="102"/>
      <c r="T8028" s="102" t="s">
        <v>7789</v>
      </c>
      <c r="U8028" s="102" t="s">
        <v>30577</v>
      </c>
      <c r="V8028" s="109">
        <v>4.5</v>
      </c>
      <c r="W8028" s="107"/>
      <c r="X8028" s="324"/>
    </row>
    <row r="8029" spans="1:24" ht="12.95" customHeight="1" x14ac:dyDescent="0.2">
      <c r="A8029" s="149">
        <v>41194</v>
      </c>
      <c r="B8029" s="115" t="s">
        <v>11139</v>
      </c>
      <c r="C8029" s="102" t="s">
        <v>18760</v>
      </c>
      <c r="D8029" s="102" t="s">
        <v>5367</v>
      </c>
      <c r="E8029" s="102" t="s">
        <v>18790</v>
      </c>
      <c r="F8029" s="104" t="s">
        <v>14834</v>
      </c>
      <c r="G8029" s="105">
        <v>16248</v>
      </c>
      <c r="H8029" s="104" t="s">
        <v>13336</v>
      </c>
      <c r="I8029" s="104" t="s">
        <v>4890</v>
      </c>
      <c r="J8029" s="104" t="s">
        <v>1872</v>
      </c>
      <c r="K8029" s="104"/>
      <c r="L8029" s="111" t="s">
        <v>18791</v>
      </c>
      <c r="M8029" s="109">
        <v>1</v>
      </c>
      <c r="N8029" s="112">
        <v>22</v>
      </c>
      <c r="O8029" s="102" t="s">
        <v>18206</v>
      </c>
      <c r="P8029" s="102" t="s">
        <v>162</v>
      </c>
      <c r="Q8029" s="102" t="s">
        <v>16813</v>
      </c>
      <c r="R8029" s="109"/>
      <c r="S8029" s="102"/>
      <c r="T8029" s="102" t="s">
        <v>7789</v>
      </c>
      <c r="U8029" s="102" t="s">
        <v>8480</v>
      </c>
      <c r="V8029" s="109">
        <v>5</v>
      </c>
      <c r="W8029" s="107"/>
      <c r="X8029" s="324"/>
    </row>
    <row r="8030" spans="1:24" ht="12.95" customHeight="1" x14ac:dyDescent="0.2">
      <c r="A8030" s="305">
        <v>41559</v>
      </c>
      <c r="B8030" s="139" t="s">
        <v>11139</v>
      </c>
      <c r="C8030" s="226" t="s">
        <v>18792</v>
      </c>
      <c r="D8030" s="188" t="s">
        <v>19949</v>
      </c>
      <c r="E8030" s="188" t="s">
        <v>18793</v>
      </c>
      <c r="F8030" s="225" t="s">
        <v>14834</v>
      </c>
      <c r="G8030" s="204">
        <v>13750</v>
      </c>
      <c r="H8030" s="188" t="s">
        <v>14944</v>
      </c>
      <c r="I8030" s="188" t="s">
        <v>2625</v>
      </c>
      <c r="J8030" s="188" t="s">
        <v>19950</v>
      </c>
      <c r="K8030" s="188"/>
      <c r="L8030" s="306"/>
      <c r="M8030" s="188">
        <v>1</v>
      </c>
      <c r="N8030" s="223" t="s">
        <v>33093</v>
      </c>
      <c r="O8030" s="206" t="s">
        <v>11565</v>
      </c>
      <c r="P8030" s="206" t="s">
        <v>11565</v>
      </c>
      <c r="Q8030" s="206" t="s">
        <v>16835</v>
      </c>
      <c r="R8030" s="206"/>
      <c r="S8030" s="188"/>
      <c r="T8030" s="102" t="s">
        <v>8947</v>
      </c>
      <c r="U8030" s="188" t="s">
        <v>6868</v>
      </c>
      <c r="V8030" s="206">
        <v>5</v>
      </c>
      <c r="W8030" s="205"/>
      <c r="X8030" s="324"/>
    </row>
    <row r="8031" spans="1:24" ht="12.95" customHeight="1" x14ac:dyDescent="0.2">
      <c r="A8031" s="305">
        <v>41559</v>
      </c>
      <c r="B8031" s="139" t="s">
        <v>11139</v>
      </c>
      <c r="C8031" s="188" t="s">
        <v>18792</v>
      </c>
      <c r="D8031" s="188" t="s">
        <v>19951</v>
      </c>
      <c r="E8031" s="188" t="s">
        <v>18794</v>
      </c>
      <c r="F8031" s="225" t="s">
        <v>14834</v>
      </c>
      <c r="G8031" s="204">
        <v>13793</v>
      </c>
      <c r="H8031" s="188" t="s">
        <v>14944</v>
      </c>
      <c r="I8031" s="188" t="s">
        <v>2625</v>
      </c>
      <c r="J8031" s="188" t="s">
        <v>19952</v>
      </c>
      <c r="K8031" s="188"/>
      <c r="L8031" s="306"/>
      <c r="M8031" s="188">
        <v>1</v>
      </c>
      <c r="N8031" s="207" t="s">
        <v>19953</v>
      </c>
      <c r="O8031" s="206"/>
      <c r="P8031" s="206" t="s">
        <v>11565</v>
      </c>
      <c r="Q8031" s="206" t="s">
        <v>19203</v>
      </c>
      <c r="R8031" s="206"/>
      <c r="S8031" s="188"/>
      <c r="T8031" s="102" t="s">
        <v>8947</v>
      </c>
      <c r="U8031" s="102" t="s">
        <v>6868</v>
      </c>
      <c r="V8031" s="206">
        <v>5</v>
      </c>
      <c r="W8031" s="205"/>
      <c r="X8031" s="324"/>
    </row>
    <row r="8032" spans="1:24" ht="12.95" customHeight="1" x14ac:dyDescent="0.2">
      <c r="A8032" s="305">
        <v>41559</v>
      </c>
      <c r="B8032" s="139" t="s">
        <v>11139</v>
      </c>
      <c r="C8032" s="188" t="s">
        <v>18792</v>
      </c>
      <c r="D8032" s="188" t="s">
        <v>19954</v>
      </c>
      <c r="E8032" s="188" t="s">
        <v>18795</v>
      </c>
      <c r="F8032" s="225" t="s">
        <v>14834</v>
      </c>
      <c r="G8032" s="204">
        <v>16249</v>
      </c>
      <c r="H8032" s="102" t="s">
        <v>30855</v>
      </c>
      <c r="I8032" s="188" t="s">
        <v>2625</v>
      </c>
      <c r="J8032" s="188" t="s">
        <v>19955</v>
      </c>
      <c r="K8032" s="188"/>
      <c r="L8032" s="306"/>
      <c r="M8032" s="188">
        <v>1</v>
      </c>
      <c r="N8032" s="223" t="s">
        <v>33094</v>
      </c>
      <c r="O8032" s="206"/>
      <c r="P8032" s="206" t="s">
        <v>15889</v>
      </c>
      <c r="Q8032" s="206" t="s">
        <v>16751</v>
      </c>
      <c r="R8032" s="206"/>
      <c r="S8032" s="188"/>
      <c r="T8032" s="102" t="s">
        <v>20543</v>
      </c>
      <c r="U8032" s="102" t="s">
        <v>30578</v>
      </c>
      <c r="V8032" s="206">
        <v>4.5</v>
      </c>
      <c r="W8032" s="205"/>
      <c r="X8032" s="324"/>
    </row>
    <row r="8033" spans="1:24" ht="12.95" customHeight="1" x14ac:dyDescent="0.2">
      <c r="A8033" s="305">
        <v>41559</v>
      </c>
      <c r="B8033" s="139" t="s">
        <v>11139</v>
      </c>
      <c r="C8033" s="188" t="s">
        <v>18792</v>
      </c>
      <c r="D8033" s="188" t="s">
        <v>19956</v>
      </c>
      <c r="E8033" s="188" t="s">
        <v>18796</v>
      </c>
      <c r="F8033" s="225" t="s">
        <v>14834</v>
      </c>
      <c r="G8033" s="204">
        <v>16705</v>
      </c>
      <c r="H8033" s="102" t="s">
        <v>33095</v>
      </c>
      <c r="I8033" s="188" t="s">
        <v>20038</v>
      </c>
      <c r="J8033" s="188" t="s">
        <v>19957</v>
      </c>
      <c r="K8033" s="188"/>
      <c r="L8033" s="306"/>
      <c r="M8033" s="188">
        <v>1</v>
      </c>
      <c r="N8033" s="223" t="s">
        <v>17195</v>
      </c>
      <c r="O8033" s="206"/>
      <c r="P8033" s="206" t="s">
        <v>9160</v>
      </c>
      <c r="Q8033" s="206" t="s">
        <v>16096</v>
      </c>
      <c r="R8033" s="206"/>
      <c r="S8033" s="188"/>
      <c r="T8033" s="102" t="s">
        <v>20540</v>
      </c>
      <c r="U8033" s="188" t="s">
        <v>30579</v>
      </c>
      <c r="V8033" s="206">
        <v>4.5</v>
      </c>
      <c r="W8033" s="205"/>
      <c r="X8033" s="324"/>
    </row>
    <row r="8034" spans="1:24" ht="12.95" customHeight="1" x14ac:dyDescent="0.2">
      <c r="A8034" s="305">
        <v>41559</v>
      </c>
      <c r="B8034" s="139" t="s">
        <v>11139</v>
      </c>
      <c r="C8034" s="188" t="s">
        <v>18792</v>
      </c>
      <c r="D8034" s="188" t="s">
        <v>19958</v>
      </c>
      <c r="E8034" s="188" t="s">
        <v>18797</v>
      </c>
      <c r="F8034" s="225" t="s">
        <v>14834</v>
      </c>
      <c r="G8034" s="204">
        <v>15379</v>
      </c>
      <c r="H8034" s="102" t="s">
        <v>30855</v>
      </c>
      <c r="I8034" s="188" t="s">
        <v>2625</v>
      </c>
      <c r="J8034" s="188" t="s">
        <v>19959</v>
      </c>
      <c r="K8034" s="188"/>
      <c r="L8034" s="306"/>
      <c r="M8034" s="188">
        <v>2</v>
      </c>
      <c r="N8034" s="223" t="s">
        <v>33096</v>
      </c>
      <c r="O8034" s="206"/>
      <c r="P8034" s="206" t="s">
        <v>162</v>
      </c>
      <c r="Q8034" s="206" t="s">
        <v>16884</v>
      </c>
      <c r="R8034" s="206" t="s">
        <v>7035</v>
      </c>
      <c r="S8034" s="188"/>
      <c r="T8034" s="102" t="s">
        <v>20543</v>
      </c>
      <c r="U8034" s="102" t="s">
        <v>21332</v>
      </c>
      <c r="V8034" s="206">
        <v>6.5</v>
      </c>
      <c r="W8034" s="205"/>
      <c r="X8034" s="324"/>
    </row>
    <row r="8035" spans="1:24" ht="12.95" customHeight="1" x14ac:dyDescent="0.2">
      <c r="A8035" s="305">
        <v>41559</v>
      </c>
      <c r="B8035" s="139" t="s">
        <v>11139</v>
      </c>
      <c r="C8035" s="188" t="s">
        <v>18792</v>
      </c>
      <c r="D8035" s="188" t="s">
        <v>7946</v>
      </c>
      <c r="E8035" s="188" t="s">
        <v>18798</v>
      </c>
      <c r="F8035" s="225" t="s">
        <v>14834</v>
      </c>
      <c r="G8035" s="204">
        <v>15693</v>
      </c>
      <c r="H8035" s="188" t="s">
        <v>2625</v>
      </c>
      <c r="I8035" s="102" t="s">
        <v>30867</v>
      </c>
      <c r="J8035" s="188" t="s">
        <v>19960</v>
      </c>
      <c r="K8035" s="188"/>
      <c r="L8035" s="306"/>
      <c r="M8035" s="188">
        <v>1</v>
      </c>
      <c r="N8035" s="223" t="s">
        <v>19961</v>
      </c>
      <c r="O8035" s="206" t="s">
        <v>19962</v>
      </c>
      <c r="P8035" s="206" t="s">
        <v>11565</v>
      </c>
      <c r="Q8035" s="206" t="s">
        <v>16893</v>
      </c>
      <c r="R8035" s="206"/>
      <c r="S8035" s="188"/>
      <c r="T8035" s="130" t="s">
        <v>21291</v>
      </c>
      <c r="U8035" s="102" t="s">
        <v>30580</v>
      </c>
      <c r="V8035" s="206">
        <v>4.5</v>
      </c>
      <c r="W8035" s="205"/>
      <c r="X8035" s="324"/>
    </row>
    <row r="8036" spans="1:24" ht="12.95" customHeight="1" x14ac:dyDescent="0.2">
      <c r="A8036" s="305">
        <v>41559</v>
      </c>
      <c r="B8036" s="139" t="s">
        <v>11139</v>
      </c>
      <c r="C8036" s="188" t="s">
        <v>18792</v>
      </c>
      <c r="D8036" s="188" t="s">
        <v>19963</v>
      </c>
      <c r="E8036" s="188" t="s">
        <v>18799</v>
      </c>
      <c r="F8036" s="225" t="s">
        <v>14834</v>
      </c>
      <c r="G8036" s="204">
        <v>15435</v>
      </c>
      <c r="H8036" s="188" t="s">
        <v>10191</v>
      </c>
      <c r="I8036" s="188" t="s">
        <v>2625</v>
      </c>
      <c r="J8036" s="188" t="s">
        <v>19964</v>
      </c>
      <c r="K8036" s="188"/>
      <c r="L8036" s="306"/>
      <c r="M8036" s="188">
        <v>1</v>
      </c>
      <c r="N8036" s="223" t="s">
        <v>19688</v>
      </c>
      <c r="O8036" s="206" t="s">
        <v>12721</v>
      </c>
      <c r="P8036" s="206" t="s">
        <v>162</v>
      </c>
      <c r="Q8036" s="206" t="s">
        <v>19627</v>
      </c>
      <c r="R8036" s="206"/>
      <c r="S8036" s="188"/>
      <c r="T8036" s="102" t="s">
        <v>20545</v>
      </c>
      <c r="U8036" s="102" t="s">
        <v>30581</v>
      </c>
      <c r="V8036" s="206">
        <v>5.5</v>
      </c>
      <c r="W8036" s="205"/>
      <c r="X8036" s="324"/>
    </row>
    <row r="8037" spans="1:24" ht="12.95" customHeight="1" x14ac:dyDescent="0.2">
      <c r="A8037" s="305">
        <v>41559</v>
      </c>
      <c r="B8037" s="139" t="s">
        <v>11139</v>
      </c>
      <c r="C8037" s="188" t="s">
        <v>18792</v>
      </c>
      <c r="D8037" s="188" t="s">
        <v>19965</v>
      </c>
      <c r="E8037" s="188" t="s">
        <v>18800</v>
      </c>
      <c r="F8037" s="225" t="s">
        <v>14834</v>
      </c>
      <c r="G8037" s="204">
        <v>15456</v>
      </c>
      <c r="H8037" s="188" t="s">
        <v>2625</v>
      </c>
      <c r="I8037" s="188" t="s">
        <v>14944</v>
      </c>
      <c r="J8037" s="188" t="s">
        <v>6961</v>
      </c>
      <c r="K8037" s="188"/>
      <c r="L8037" s="306"/>
      <c r="M8037" s="188">
        <v>1</v>
      </c>
      <c r="N8037" s="223" t="s">
        <v>199</v>
      </c>
      <c r="O8037" s="206" t="s">
        <v>3620</v>
      </c>
      <c r="P8037" s="206" t="s">
        <v>11565</v>
      </c>
      <c r="Q8037" s="206" t="s">
        <v>16157</v>
      </c>
      <c r="R8037" s="206"/>
      <c r="S8037" s="188"/>
      <c r="T8037" s="102" t="s">
        <v>20543</v>
      </c>
      <c r="U8037" s="188" t="s">
        <v>6868</v>
      </c>
      <c r="V8037" s="206">
        <v>5.5</v>
      </c>
      <c r="W8037" s="205"/>
      <c r="X8037" s="324"/>
    </row>
    <row r="8038" spans="1:24" ht="12.95" customHeight="1" x14ac:dyDescent="0.2">
      <c r="A8038" s="305">
        <v>41559</v>
      </c>
      <c r="B8038" s="139" t="s">
        <v>11139</v>
      </c>
      <c r="C8038" s="188" t="s">
        <v>18792</v>
      </c>
      <c r="D8038" s="188" t="s">
        <v>19966</v>
      </c>
      <c r="E8038" s="188" t="s">
        <v>18801</v>
      </c>
      <c r="F8038" s="225" t="s">
        <v>14834</v>
      </c>
      <c r="G8038" s="204">
        <v>15964</v>
      </c>
      <c r="H8038" s="188" t="s">
        <v>10191</v>
      </c>
      <c r="I8038" s="188" t="s">
        <v>2625</v>
      </c>
      <c r="J8038" s="188" t="s">
        <v>19967</v>
      </c>
      <c r="K8038" s="188"/>
      <c r="L8038" s="306"/>
      <c r="M8038" s="188">
        <v>1</v>
      </c>
      <c r="N8038" s="223" t="s">
        <v>8512</v>
      </c>
      <c r="O8038" s="206" t="s">
        <v>11565</v>
      </c>
      <c r="P8038" s="206" t="s">
        <v>11565</v>
      </c>
      <c r="Q8038" s="206" t="s">
        <v>17383</v>
      </c>
      <c r="R8038" s="206"/>
      <c r="S8038" s="188"/>
      <c r="T8038" s="102" t="s">
        <v>21291</v>
      </c>
      <c r="U8038" s="102" t="s">
        <v>21332</v>
      </c>
      <c r="V8038" s="206">
        <v>5.5</v>
      </c>
      <c r="W8038" s="205"/>
      <c r="X8038" s="324"/>
    </row>
    <row r="8039" spans="1:24" ht="12.95" customHeight="1" x14ac:dyDescent="0.2">
      <c r="A8039" s="305">
        <v>41559</v>
      </c>
      <c r="B8039" s="139" t="s">
        <v>11139</v>
      </c>
      <c r="C8039" s="188" t="s">
        <v>18792</v>
      </c>
      <c r="D8039" s="188" t="s">
        <v>19968</v>
      </c>
      <c r="E8039" s="188" t="s">
        <v>18802</v>
      </c>
      <c r="F8039" s="225" t="s">
        <v>14834</v>
      </c>
      <c r="G8039" s="204">
        <v>16109</v>
      </c>
      <c r="H8039" s="102" t="s">
        <v>30779</v>
      </c>
      <c r="I8039" s="188" t="s">
        <v>2625</v>
      </c>
      <c r="J8039" s="188" t="s">
        <v>19969</v>
      </c>
      <c r="K8039" s="188"/>
      <c r="L8039" s="306"/>
      <c r="M8039" s="188">
        <v>2</v>
      </c>
      <c r="N8039" s="223" t="s">
        <v>33097</v>
      </c>
      <c r="O8039" s="206" t="s">
        <v>162</v>
      </c>
      <c r="P8039" s="206" t="s">
        <v>15928</v>
      </c>
      <c r="Q8039" s="206" t="s">
        <v>19627</v>
      </c>
      <c r="R8039" s="206"/>
      <c r="S8039" s="188"/>
      <c r="T8039" s="102" t="s">
        <v>20543</v>
      </c>
      <c r="U8039" s="102" t="s">
        <v>21332</v>
      </c>
      <c r="V8039" s="206">
        <v>5.5</v>
      </c>
      <c r="W8039" s="205"/>
      <c r="X8039" s="194"/>
    </row>
    <row r="8040" spans="1:24" ht="12.95" customHeight="1" x14ac:dyDescent="0.2">
      <c r="A8040" s="265">
        <v>41926</v>
      </c>
      <c r="B8040" s="140" t="s">
        <v>11139</v>
      </c>
      <c r="C8040" s="197" t="s">
        <v>33771</v>
      </c>
      <c r="D8040" s="128" t="s">
        <v>29492</v>
      </c>
      <c r="E8040" s="188" t="s">
        <v>29484</v>
      </c>
      <c r="F8040" s="225" t="s">
        <v>14834</v>
      </c>
      <c r="G8040" s="152">
        <v>14742</v>
      </c>
      <c r="H8040" s="128" t="s">
        <v>11819</v>
      </c>
      <c r="I8040" s="102" t="s">
        <v>30872</v>
      </c>
      <c r="J8040" s="128" t="s">
        <v>29493</v>
      </c>
      <c r="K8040" s="128"/>
      <c r="L8040" s="199"/>
      <c r="M8040" s="128">
        <v>0.5</v>
      </c>
      <c r="N8040" s="153" t="s">
        <v>28279</v>
      </c>
      <c r="O8040" s="145" t="s">
        <v>9160</v>
      </c>
      <c r="P8040" s="145"/>
      <c r="Q8040" s="145" t="s">
        <v>17392</v>
      </c>
      <c r="R8040" s="145"/>
      <c r="S8040" s="128"/>
      <c r="T8040" s="128" t="s">
        <v>28757</v>
      </c>
      <c r="U8040" s="128"/>
      <c r="V8040" s="145">
        <v>5.5</v>
      </c>
      <c r="W8040" s="130"/>
      <c r="X8040" s="194"/>
    </row>
    <row r="8041" spans="1:24" ht="12.95" customHeight="1" x14ac:dyDescent="0.2">
      <c r="A8041" s="265">
        <v>41926</v>
      </c>
      <c r="B8041" s="140" t="s">
        <v>11139</v>
      </c>
      <c r="C8041" s="128" t="s">
        <v>33771</v>
      </c>
      <c r="D8041" s="128" t="s">
        <v>29494</v>
      </c>
      <c r="E8041" s="188" t="s">
        <v>29485</v>
      </c>
      <c r="F8041" s="225" t="s">
        <v>14834</v>
      </c>
      <c r="G8041" s="152">
        <v>16250</v>
      </c>
      <c r="H8041" s="128" t="s">
        <v>11819</v>
      </c>
      <c r="I8041" s="128" t="s">
        <v>10191</v>
      </c>
      <c r="J8041" s="128" t="s">
        <v>29495</v>
      </c>
      <c r="K8041" s="128"/>
      <c r="L8041" s="199"/>
      <c r="M8041" s="128">
        <v>0.5</v>
      </c>
      <c r="N8041" s="153" t="s">
        <v>28276</v>
      </c>
      <c r="O8041" s="145" t="s">
        <v>16499</v>
      </c>
      <c r="P8041" s="145"/>
      <c r="Q8041" s="145" t="s">
        <v>17671</v>
      </c>
      <c r="R8041" s="145"/>
      <c r="S8041" s="128"/>
      <c r="T8041" s="128" t="s">
        <v>20547</v>
      </c>
      <c r="U8041" s="128"/>
      <c r="V8041" s="145">
        <v>4.5</v>
      </c>
      <c r="W8041" s="130"/>
      <c r="X8041" s="194"/>
    </row>
    <row r="8042" spans="1:24" ht="12.95" customHeight="1" x14ac:dyDescent="0.2">
      <c r="A8042" s="265">
        <v>41926</v>
      </c>
      <c r="B8042" s="140" t="s">
        <v>11139</v>
      </c>
      <c r="C8042" s="128" t="s">
        <v>33771</v>
      </c>
      <c r="D8042" s="128" t="s">
        <v>29496</v>
      </c>
      <c r="E8042" s="188" t="s">
        <v>29486</v>
      </c>
      <c r="F8042" s="225" t="s">
        <v>14834</v>
      </c>
      <c r="G8042" s="152">
        <v>15357</v>
      </c>
      <c r="H8042" s="102" t="s">
        <v>30867</v>
      </c>
      <c r="I8042" s="128" t="s">
        <v>2625</v>
      </c>
      <c r="J8042" s="128" t="s">
        <v>29497</v>
      </c>
      <c r="K8042" s="128"/>
      <c r="L8042" s="199"/>
      <c r="M8042" s="128">
        <v>1</v>
      </c>
      <c r="N8042" s="144" t="s">
        <v>28279</v>
      </c>
      <c r="O8042" s="145" t="s">
        <v>12252</v>
      </c>
      <c r="P8042" s="145" t="s">
        <v>162</v>
      </c>
      <c r="Q8042" s="145" t="s">
        <v>16893</v>
      </c>
      <c r="R8042" s="145"/>
      <c r="S8042" s="128"/>
      <c r="T8042" s="128" t="s">
        <v>20543</v>
      </c>
      <c r="U8042" s="128" t="s">
        <v>29498</v>
      </c>
      <c r="V8042" s="145">
        <v>5.5</v>
      </c>
      <c r="W8042" s="130"/>
      <c r="X8042" s="194"/>
    </row>
    <row r="8043" spans="1:24" ht="12.95" customHeight="1" x14ac:dyDescent="0.2">
      <c r="A8043" s="265">
        <v>41926</v>
      </c>
      <c r="B8043" s="140" t="s">
        <v>11139</v>
      </c>
      <c r="C8043" s="128" t="s">
        <v>33771</v>
      </c>
      <c r="D8043" s="128" t="s">
        <v>29499</v>
      </c>
      <c r="E8043" s="188" t="s">
        <v>29487</v>
      </c>
      <c r="F8043" s="225" t="s">
        <v>14834</v>
      </c>
      <c r="G8043" s="152">
        <v>16286</v>
      </c>
      <c r="H8043" s="128" t="s">
        <v>11819</v>
      </c>
      <c r="I8043" s="102" t="s">
        <v>30655</v>
      </c>
      <c r="J8043" s="128" t="s">
        <v>29500</v>
      </c>
      <c r="K8043" s="128"/>
      <c r="L8043" s="199"/>
      <c r="M8043" s="128">
        <v>1</v>
      </c>
      <c r="N8043" s="153" t="s">
        <v>33098</v>
      </c>
      <c r="O8043" s="145" t="s">
        <v>16499</v>
      </c>
      <c r="P8043" s="145"/>
      <c r="Q8043" s="145" t="s">
        <v>16545</v>
      </c>
      <c r="R8043" s="145"/>
      <c r="S8043" s="128"/>
      <c r="T8043" s="128" t="s">
        <v>21275</v>
      </c>
      <c r="U8043" s="128" t="s">
        <v>4775</v>
      </c>
      <c r="V8043" s="145">
        <v>4.5</v>
      </c>
      <c r="W8043" s="130"/>
      <c r="X8043" s="194"/>
    </row>
    <row r="8044" spans="1:24" ht="12.95" customHeight="1" x14ac:dyDescent="0.2">
      <c r="A8044" s="265">
        <v>41926</v>
      </c>
      <c r="B8044" s="140" t="s">
        <v>11139</v>
      </c>
      <c r="C8044" s="128" t="s">
        <v>33771</v>
      </c>
      <c r="D8044" s="128" t="s">
        <v>29501</v>
      </c>
      <c r="E8044" s="188" t="s">
        <v>29488</v>
      </c>
      <c r="F8044" s="225" t="s">
        <v>14834</v>
      </c>
      <c r="G8044" s="152">
        <v>16009</v>
      </c>
      <c r="H8044" s="128" t="s">
        <v>10191</v>
      </c>
      <c r="I8044" s="128" t="s">
        <v>2625</v>
      </c>
      <c r="J8044" s="128" t="s">
        <v>29502</v>
      </c>
      <c r="K8044" s="128"/>
      <c r="L8044" s="199"/>
      <c r="M8044" s="128">
        <v>1</v>
      </c>
      <c r="N8044" s="144" t="s">
        <v>28276</v>
      </c>
      <c r="O8044" s="145"/>
      <c r="P8044" s="145"/>
      <c r="Q8044" s="145" t="s">
        <v>16894</v>
      </c>
      <c r="R8044" s="145"/>
      <c r="S8044" s="128"/>
      <c r="T8044" s="128" t="s">
        <v>20545</v>
      </c>
      <c r="U8044" s="128" t="s">
        <v>6868</v>
      </c>
      <c r="V8044" s="145">
        <v>5.5</v>
      </c>
      <c r="W8044" s="130"/>
      <c r="X8044" s="194"/>
    </row>
    <row r="8045" spans="1:24" ht="12.95" customHeight="1" x14ac:dyDescent="0.2">
      <c r="A8045" s="265">
        <v>41926</v>
      </c>
      <c r="B8045" s="140" t="s">
        <v>11139</v>
      </c>
      <c r="C8045" s="128" t="s">
        <v>33771</v>
      </c>
      <c r="D8045" s="128" t="s">
        <v>29503</v>
      </c>
      <c r="E8045" s="188" t="s">
        <v>29489</v>
      </c>
      <c r="F8045" s="225" t="s">
        <v>14834</v>
      </c>
      <c r="G8045" s="152">
        <v>16566</v>
      </c>
      <c r="H8045" s="102" t="s">
        <v>33099</v>
      </c>
      <c r="I8045" s="128" t="s">
        <v>2625</v>
      </c>
      <c r="J8045" s="128" t="s">
        <v>29504</v>
      </c>
      <c r="K8045" s="128"/>
      <c r="L8045" s="199"/>
      <c r="M8045" s="128">
        <v>1</v>
      </c>
      <c r="N8045" s="144" t="s">
        <v>28279</v>
      </c>
      <c r="O8045" s="145"/>
      <c r="P8045" s="145"/>
      <c r="Q8045" s="145" t="s">
        <v>16157</v>
      </c>
      <c r="R8045" s="145"/>
      <c r="S8045" s="128"/>
      <c r="T8045" s="128" t="s">
        <v>20545</v>
      </c>
      <c r="U8045" s="128" t="s">
        <v>21373</v>
      </c>
      <c r="V8045" s="145">
        <v>4.5</v>
      </c>
      <c r="W8045" s="130"/>
      <c r="X8045" s="194"/>
    </row>
    <row r="8046" spans="1:24" ht="12.95" customHeight="1" x14ac:dyDescent="0.2">
      <c r="A8046" s="265">
        <v>41926</v>
      </c>
      <c r="B8046" s="140" t="s">
        <v>11139</v>
      </c>
      <c r="C8046" s="128" t="s">
        <v>33771</v>
      </c>
      <c r="D8046" s="128" t="s">
        <v>29505</v>
      </c>
      <c r="E8046" s="188" t="s">
        <v>29490</v>
      </c>
      <c r="F8046" s="225" t="s">
        <v>14834</v>
      </c>
      <c r="G8046" s="152">
        <v>15909</v>
      </c>
      <c r="H8046" s="128" t="s">
        <v>11819</v>
      </c>
      <c r="I8046" s="128" t="s">
        <v>10191</v>
      </c>
      <c r="J8046" s="128" t="s">
        <v>29506</v>
      </c>
      <c r="K8046" s="128"/>
      <c r="L8046" s="199"/>
      <c r="M8046" s="128">
        <v>1</v>
      </c>
      <c r="N8046" s="144" t="s">
        <v>28285</v>
      </c>
      <c r="O8046" s="145" t="s">
        <v>10189</v>
      </c>
      <c r="P8046" s="145" t="s">
        <v>13301</v>
      </c>
      <c r="Q8046" s="145" t="s">
        <v>20557</v>
      </c>
      <c r="R8046" s="145"/>
      <c r="S8046" s="128" t="s">
        <v>8315</v>
      </c>
      <c r="T8046" s="128" t="s">
        <v>21275</v>
      </c>
      <c r="U8046" s="128" t="s">
        <v>2477</v>
      </c>
      <c r="V8046" s="145">
        <v>6.5</v>
      </c>
      <c r="W8046" s="130"/>
      <c r="X8046" s="194"/>
    </row>
    <row r="8047" spans="1:24" ht="12.95" customHeight="1" x14ac:dyDescent="0.2">
      <c r="A8047" s="265">
        <v>41926</v>
      </c>
      <c r="B8047" s="140" t="s">
        <v>11139</v>
      </c>
      <c r="C8047" s="128" t="s">
        <v>33771</v>
      </c>
      <c r="D8047" s="128" t="s">
        <v>29507</v>
      </c>
      <c r="E8047" s="188" t="s">
        <v>29491</v>
      </c>
      <c r="F8047" s="225" t="s">
        <v>14834</v>
      </c>
      <c r="G8047" s="152">
        <v>15382</v>
      </c>
      <c r="H8047" s="128" t="s">
        <v>10103</v>
      </c>
      <c r="I8047" s="128" t="s">
        <v>11819</v>
      </c>
      <c r="J8047" s="128" t="s">
        <v>29508</v>
      </c>
      <c r="K8047" s="128"/>
      <c r="L8047" s="199"/>
      <c r="M8047" s="128">
        <v>1</v>
      </c>
      <c r="N8047" s="153" t="s">
        <v>33100</v>
      </c>
      <c r="O8047" s="145" t="s">
        <v>16856</v>
      </c>
      <c r="P8047" s="145" t="s">
        <v>9125</v>
      </c>
      <c r="Q8047" s="145" t="s">
        <v>16666</v>
      </c>
      <c r="R8047" s="145"/>
      <c r="S8047" s="128"/>
      <c r="T8047" s="128" t="s">
        <v>7789</v>
      </c>
      <c r="U8047" s="128" t="s">
        <v>30582</v>
      </c>
      <c r="V8047" s="145">
        <v>4.5</v>
      </c>
      <c r="W8047" s="130"/>
      <c r="X8047" s="194"/>
    </row>
    <row r="8048" spans="1:24" ht="12.95" customHeight="1" x14ac:dyDescent="0.2">
      <c r="A8048" s="265">
        <v>41926</v>
      </c>
      <c r="B8048" s="140" t="s">
        <v>30197</v>
      </c>
      <c r="C8048" s="128" t="s">
        <v>33771</v>
      </c>
      <c r="D8048" s="128"/>
      <c r="E8048" s="188" t="s">
        <v>30199</v>
      </c>
      <c r="F8048" s="225" t="s">
        <v>14834</v>
      </c>
      <c r="G8048" s="152"/>
      <c r="H8048" s="128"/>
      <c r="I8048" s="128"/>
      <c r="J8048" s="128"/>
      <c r="K8048" s="128"/>
      <c r="L8048" s="199"/>
      <c r="M8048" s="128"/>
      <c r="N8048" s="153"/>
      <c r="O8048" s="145"/>
      <c r="P8048" s="145"/>
      <c r="Q8048" s="145"/>
      <c r="R8048" s="145"/>
      <c r="S8048" s="128"/>
      <c r="T8048" s="128"/>
      <c r="U8048" s="128"/>
      <c r="V8048" s="145"/>
      <c r="W8048" s="130"/>
      <c r="X8048" s="194"/>
    </row>
    <row r="8049" spans="1:24" ht="12.95" customHeight="1" x14ac:dyDescent="0.2">
      <c r="A8049" s="265">
        <v>41926</v>
      </c>
      <c r="B8049" s="140" t="s">
        <v>30197</v>
      </c>
      <c r="C8049" s="128" t="s">
        <v>33771</v>
      </c>
      <c r="D8049" s="128"/>
      <c r="E8049" s="188" t="s">
        <v>30200</v>
      </c>
      <c r="F8049" s="225" t="s">
        <v>14834</v>
      </c>
      <c r="G8049" s="152"/>
      <c r="H8049" s="128"/>
      <c r="I8049" s="128"/>
      <c r="J8049" s="128"/>
      <c r="K8049" s="128"/>
      <c r="L8049" s="199"/>
      <c r="M8049" s="128"/>
      <c r="N8049" s="153"/>
      <c r="O8049" s="145"/>
      <c r="P8049" s="145"/>
      <c r="Q8049" s="145"/>
      <c r="R8049" s="145"/>
      <c r="S8049" s="128"/>
      <c r="T8049" s="128"/>
      <c r="U8049" s="128"/>
      <c r="V8049" s="145"/>
      <c r="W8049" s="130"/>
      <c r="X8049" s="194"/>
    </row>
    <row r="8050" spans="1:24" ht="12.95" customHeight="1" x14ac:dyDescent="0.2">
      <c r="A8050" s="265">
        <v>41926</v>
      </c>
      <c r="B8050" s="140" t="s">
        <v>30197</v>
      </c>
      <c r="C8050" s="197" t="s">
        <v>33858</v>
      </c>
      <c r="D8050" s="102" t="s">
        <v>14953</v>
      </c>
      <c r="E8050" s="102" t="s">
        <v>30201</v>
      </c>
      <c r="F8050" s="104" t="s">
        <v>14834</v>
      </c>
      <c r="G8050" s="105">
        <v>15894</v>
      </c>
      <c r="H8050" s="102" t="s">
        <v>10103</v>
      </c>
      <c r="I8050" s="104" t="s">
        <v>4890</v>
      </c>
      <c r="J8050" s="102" t="s">
        <v>14954</v>
      </c>
      <c r="K8050" s="102"/>
      <c r="L8050" s="111"/>
      <c r="M8050" s="109">
        <v>2</v>
      </c>
      <c r="N8050" s="112" t="s">
        <v>16494</v>
      </c>
      <c r="O8050" s="102" t="s">
        <v>13340</v>
      </c>
      <c r="P8050" s="39" t="s">
        <v>13301</v>
      </c>
      <c r="Q8050" s="39" t="s">
        <v>19131</v>
      </c>
      <c r="R8050" s="109"/>
      <c r="S8050" s="102"/>
      <c r="T8050" s="102" t="s">
        <v>7789</v>
      </c>
      <c r="U8050" s="102" t="s">
        <v>30625</v>
      </c>
      <c r="V8050" s="109">
        <v>5.5</v>
      </c>
      <c r="W8050" s="107"/>
      <c r="X8050" s="194"/>
    </row>
    <row r="8051" spans="1:24" ht="12.95" customHeight="1" x14ac:dyDescent="0.2">
      <c r="A8051" s="265">
        <v>41926</v>
      </c>
      <c r="B8051" s="140" t="s">
        <v>30197</v>
      </c>
      <c r="C8051" s="128" t="s">
        <v>33858</v>
      </c>
      <c r="D8051" s="102" t="s">
        <v>13693</v>
      </c>
      <c r="E8051" s="102" t="s">
        <v>30202</v>
      </c>
      <c r="F8051" s="104" t="s">
        <v>14834</v>
      </c>
      <c r="G8051" s="105">
        <v>15917</v>
      </c>
      <c r="H8051" s="102" t="s">
        <v>10103</v>
      </c>
      <c r="I8051" s="102" t="s">
        <v>4890</v>
      </c>
      <c r="J8051" s="102" t="s">
        <v>13694</v>
      </c>
      <c r="K8051" s="102"/>
      <c r="L8051" s="111"/>
      <c r="M8051" s="109">
        <v>1</v>
      </c>
      <c r="N8051" s="108" t="s">
        <v>33149</v>
      </c>
      <c r="O8051" s="102" t="s">
        <v>16856</v>
      </c>
      <c r="P8051" s="39" t="s">
        <v>9125</v>
      </c>
      <c r="Q8051" s="39" t="s">
        <v>19521</v>
      </c>
      <c r="R8051" s="109"/>
      <c r="S8051" s="102"/>
      <c r="T8051" s="102" t="s">
        <v>7789</v>
      </c>
      <c r="U8051" s="102" t="s">
        <v>33150</v>
      </c>
      <c r="V8051" s="109">
        <v>6.5</v>
      </c>
      <c r="W8051" s="107"/>
      <c r="X8051" s="194"/>
    </row>
    <row r="8052" spans="1:24" ht="12.95" customHeight="1" x14ac:dyDescent="0.2">
      <c r="A8052" s="265">
        <v>41926</v>
      </c>
      <c r="B8052" s="140" t="s">
        <v>30197</v>
      </c>
      <c r="C8052" s="128" t="s">
        <v>33858</v>
      </c>
      <c r="D8052" s="102" t="s">
        <v>8272</v>
      </c>
      <c r="E8052" s="102" t="s">
        <v>30203</v>
      </c>
      <c r="F8052" s="104" t="s">
        <v>14834</v>
      </c>
      <c r="G8052" s="105">
        <v>15716</v>
      </c>
      <c r="H8052" s="102" t="s">
        <v>11819</v>
      </c>
      <c r="I8052" s="102" t="s">
        <v>10103</v>
      </c>
      <c r="J8052" s="102" t="s">
        <v>8273</v>
      </c>
      <c r="K8052" s="102"/>
      <c r="L8052" s="111"/>
      <c r="M8052" s="109">
        <v>2</v>
      </c>
      <c r="N8052" s="112" t="s">
        <v>16166</v>
      </c>
      <c r="O8052" s="102" t="s">
        <v>16764</v>
      </c>
      <c r="P8052" s="39" t="s">
        <v>15928</v>
      </c>
      <c r="Q8052" s="39" t="s">
        <v>20279</v>
      </c>
      <c r="R8052" s="109"/>
      <c r="S8052" s="102"/>
      <c r="T8052" s="102" t="s">
        <v>7789</v>
      </c>
      <c r="U8052" s="102" t="s">
        <v>7960</v>
      </c>
      <c r="V8052" s="109">
        <v>7</v>
      </c>
      <c r="W8052" s="107"/>
      <c r="X8052" s="194"/>
    </row>
    <row r="8053" spans="1:24" ht="12.95" customHeight="1" x14ac:dyDescent="0.2">
      <c r="A8053" s="265">
        <v>41926</v>
      </c>
      <c r="B8053" s="140" t="s">
        <v>30197</v>
      </c>
      <c r="C8053" s="128" t="s">
        <v>33858</v>
      </c>
      <c r="D8053" s="102" t="s">
        <v>15230</v>
      </c>
      <c r="E8053" s="102" t="s">
        <v>30204</v>
      </c>
      <c r="F8053" s="104" t="s">
        <v>14834</v>
      </c>
      <c r="G8053" s="105">
        <v>16422</v>
      </c>
      <c r="H8053" s="102" t="s">
        <v>10191</v>
      </c>
      <c r="I8053" s="102" t="s">
        <v>11819</v>
      </c>
      <c r="J8053" s="102" t="s">
        <v>11957</v>
      </c>
      <c r="K8053" s="102"/>
      <c r="L8053" s="111"/>
      <c r="M8053" s="109">
        <v>1</v>
      </c>
      <c r="N8053" s="108" t="s">
        <v>31650</v>
      </c>
      <c r="O8053" s="102" t="s">
        <v>16022</v>
      </c>
      <c r="P8053" s="39" t="s">
        <v>9125</v>
      </c>
      <c r="Q8053" s="39" t="s">
        <v>15976</v>
      </c>
      <c r="R8053" s="109"/>
      <c r="S8053" s="102"/>
      <c r="T8053" s="102" t="s">
        <v>20547</v>
      </c>
      <c r="U8053" s="102" t="s">
        <v>33289</v>
      </c>
      <c r="V8053" s="109">
        <v>6.5</v>
      </c>
      <c r="W8053" s="107"/>
      <c r="X8053" s="194"/>
    </row>
    <row r="8054" spans="1:24" ht="12.95" customHeight="1" x14ac:dyDescent="0.2">
      <c r="A8054" s="265">
        <v>41926</v>
      </c>
      <c r="B8054" s="140" t="s">
        <v>30197</v>
      </c>
      <c r="C8054" s="128" t="s">
        <v>33858</v>
      </c>
      <c r="D8054" s="102" t="s">
        <v>15231</v>
      </c>
      <c r="E8054" s="102" t="s">
        <v>30205</v>
      </c>
      <c r="F8054" s="104" t="s">
        <v>14834</v>
      </c>
      <c r="G8054" s="105">
        <v>16164</v>
      </c>
      <c r="H8054" s="102" t="s">
        <v>10103</v>
      </c>
      <c r="I8054" s="102" t="s">
        <v>4890</v>
      </c>
      <c r="J8054" s="102" t="s">
        <v>15232</v>
      </c>
      <c r="K8054" s="102"/>
      <c r="L8054" s="111"/>
      <c r="M8054" s="109">
        <v>1</v>
      </c>
      <c r="N8054" s="108" t="s">
        <v>33160</v>
      </c>
      <c r="O8054" s="102" t="s">
        <v>16022</v>
      </c>
      <c r="P8054" s="39" t="s">
        <v>162</v>
      </c>
      <c r="Q8054" s="39" t="s">
        <v>16543</v>
      </c>
      <c r="R8054" s="109"/>
      <c r="S8054" s="102"/>
      <c r="T8054" s="102" t="s">
        <v>7789</v>
      </c>
      <c r="U8054" s="102" t="s">
        <v>33290</v>
      </c>
      <c r="V8054" s="109">
        <v>6.5</v>
      </c>
      <c r="W8054" s="107"/>
      <c r="X8054" s="194"/>
    </row>
    <row r="8055" spans="1:24" ht="12.95" customHeight="1" x14ac:dyDescent="0.2">
      <c r="A8055" s="265">
        <v>41926</v>
      </c>
      <c r="B8055" s="140" t="s">
        <v>30197</v>
      </c>
      <c r="C8055" s="128" t="s">
        <v>33858</v>
      </c>
      <c r="D8055" s="102" t="s">
        <v>8303</v>
      </c>
      <c r="E8055" s="102" t="s">
        <v>30206</v>
      </c>
      <c r="F8055" s="104" t="s">
        <v>14834</v>
      </c>
      <c r="G8055" s="105">
        <v>16323</v>
      </c>
      <c r="H8055" s="102" t="s">
        <v>11819</v>
      </c>
      <c r="I8055" s="102" t="s">
        <v>10191</v>
      </c>
      <c r="J8055" s="102" t="s">
        <v>8304</v>
      </c>
      <c r="K8055" s="102"/>
      <c r="L8055" s="111"/>
      <c r="M8055" s="109">
        <v>0.5</v>
      </c>
      <c r="N8055" s="108">
        <v>55</v>
      </c>
      <c r="O8055" s="102" t="s">
        <v>3620</v>
      </c>
      <c r="P8055" s="39" t="s">
        <v>162</v>
      </c>
      <c r="Q8055" s="39" t="s">
        <v>17596</v>
      </c>
      <c r="R8055" s="109"/>
      <c r="S8055" s="102"/>
      <c r="T8055" s="102" t="s">
        <v>20547</v>
      </c>
      <c r="U8055" s="102"/>
      <c r="V8055" s="109">
        <v>5.5</v>
      </c>
      <c r="W8055" s="107"/>
      <c r="X8055" s="194"/>
    </row>
    <row r="8056" spans="1:24" ht="12.95" customHeight="1" x14ac:dyDescent="0.2">
      <c r="A8056" s="265">
        <v>41926</v>
      </c>
      <c r="B8056" s="140" t="s">
        <v>30197</v>
      </c>
      <c r="C8056" s="128" t="s">
        <v>33858</v>
      </c>
      <c r="D8056" s="102" t="s">
        <v>5216</v>
      </c>
      <c r="E8056" s="102" t="s">
        <v>30207</v>
      </c>
      <c r="F8056" s="104" t="s">
        <v>14834</v>
      </c>
      <c r="G8056" s="105">
        <v>16357</v>
      </c>
      <c r="H8056" s="102" t="s">
        <v>10103</v>
      </c>
      <c r="I8056" s="102" t="s">
        <v>11819</v>
      </c>
      <c r="J8056" s="102" t="s">
        <v>8305</v>
      </c>
      <c r="K8056" s="102"/>
      <c r="L8056" s="111"/>
      <c r="M8056" s="109">
        <v>1</v>
      </c>
      <c r="N8056" s="108" t="s">
        <v>33164</v>
      </c>
      <c r="O8056" s="102" t="s">
        <v>16856</v>
      </c>
      <c r="P8056" s="39" t="s">
        <v>9125</v>
      </c>
      <c r="Q8056" s="39" t="s">
        <v>17596</v>
      </c>
      <c r="R8056" s="109"/>
      <c r="S8056" s="102"/>
      <c r="T8056" s="102" t="s">
        <v>7789</v>
      </c>
      <c r="U8056" s="102" t="s">
        <v>33294</v>
      </c>
      <c r="V8056" s="109">
        <v>6.5</v>
      </c>
      <c r="W8056" s="107"/>
      <c r="X8056" s="194"/>
    </row>
    <row r="8057" spans="1:24" ht="12.95" customHeight="1" x14ac:dyDescent="0.2">
      <c r="A8057" s="265">
        <v>41926</v>
      </c>
      <c r="B8057" s="140" t="s">
        <v>30197</v>
      </c>
      <c r="C8057" s="128" t="s">
        <v>33858</v>
      </c>
      <c r="D8057" s="102" t="s">
        <v>13858</v>
      </c>
      <c r="E8057" s="102" t="s">
        <v>30208</v>
      </c>
      <c r="F8057" s="104" t="s">
        <v>14834</v>
      </c>
      <c r="G8057" s="105">
        <v>16315</v>
      </c>
      <c r="H8057" s="102" t="s">
        <v>33167</v>
      </c>
      <c r="I8057" s="102" t="s">
        <v>11819</v>
      </c>
      <c r="J8057" s="102" t="s">
        <v>13859</v>
      </c>
      <c r="K8057" s="102"/>
      <c r="L8057" s="111"/>
      <c r="M8057" s="109">
        <v>2</v>
      </c>
      <c r="N8057" s="108" t="s">
        <v>33168</v>
      </c>
      <c r="O8057" s="102" t="s">
        <v>16798</v>
      </c>
      <c r="P8057" s="39" t="s">
        <v>162</v>
      </c>
      <c r="Q8057" s="39" t="s">
        <v>20830</v>
      </c>
      <c r="R8057" s="109"/>
      <c r="S8057" s="102"/>
      <c r="T8057" s="102" t="s">
        <v>20542</v>
      </c>
      <c r="U8057" s="102" t="s">
        <v>33776</v>
      </c>
      <c r="V8057" s="109">
        <v>7.5</v>
      </c>
      <c r="W8057" s="107"/>
      <c r="X8057" s="194"/>
    </row>
    <row r="8058" spans="1:24" ht="12.95" customHeight="1" x14ac:dyDescent="0.2">
      <c r="A8058" s="265">
        <v>41926</v>
      </c>
      <c r="B8058" s="140" t="s">
        <v>30197</v>
      </c>
      <c r="C8058" s="128" t="s">
        <v>33858</v>
      </c>
      <c r="D8058" s="102" t="s">
        <v>13860</v>
      </c>
      <c r="E8058" s="102" t="s">
        <v>30209</v>
      </c>
      <c r="F8058" s="104" t="s">
        <v>14834</v>
      </c>
      <c r="G8058" s="105">
        <v>16341</v>
      </c>
      <c r="H8058" s="234" t="s">
        <v>31838</v>
      </c>
      <c r="I8058" s="102" t="s">
        <v>10103</v>
      </c>
      <c r="J8058" s="102" t="s">
        <v>12042</v>
      </c>
      <c r="K8058" s="102"/>
      <c r="L8058" s="111"/>
      <c r="M8058" s="109">
        <v>1</v>
      </c>
      <c r="N8058" s="112">
        <v>59</v>
      </c>
      <c r="O8058" s="102" t="s">
        <v>16764</v>
      </c>
      <c r="P8058" s="39" t="s">
        <v>9125</v>
      </c>
      <c r="Q8058" s="39" t="s">
        <v>17297</v>
      </c>
      <c r="R8058" s="109"/>
      <c r="S8058" s="102"/>
      <c r="T8058" s="102" t="s">
        <v>7789</v>
      </c>
      <c r="U8058" s="102" t="s">
        <v>17062</v>
      </c>
      <c r="V8058" s="109">
        <v>5.5</v>
      </c>
      <c r="W8058" s="107"/>
      <c r="X8058" s="194"/>
    </row>
    <row r="8059" spans="1:24" ht="12.95" customHeight="1" x14ac:dyDescent="0.2">
      <c r="A8059" s="265">
        <v>41926</v>
      </c>
      <c r="B8059" s="140" t="s">
        <v>30197</v>
      </c>
      <c r="C8059" s="128" t="s">
        <v>33858</v>
      </c>
      <c r="D8059" s="102" t="s">
        <v>11231</v>
      </c>
      <c r="E8059" s="102" t="s">
        <v>30210</v>
      </c>
      <c r="F8059" s="104" t="s">
        <v>14834</v>
      </c>
      <c r="G8059" s="105">
        <v>16357</v>
      </c>
      <c r="H8059" s="102" t="s">
        <v>33174</v>
      </c>
      <c r="I8059" s="102" t="s">
        <v>10103</v>
      </c>
      <c r="J8059" s="234" t="s">
        <v>11232</v>
      </c>
      <c r="K8059" s="102"/>
      <c r="L8059" s="111"/>
      <c r="M8059" s="102">
        <v>1</v>
      </c>
      <c r="N8059" s="108" t="s">
        <v>33175</v>
      </c>
      <c r="O8059" s="163" t="s">
        <v>17734</v>
      </c>
      <c r="P8059" s="209" t="s">
        <v>9125</v>
      </c>
      <c r="Q8059" s="209" t="s">
        <v>16884</v>
      </c>
      <c r="R8059" s="109"/>
      <c r="S8059" s="102"/>
      <c r="T8059" s="102" t="s">
        <v>7789</v>
      </c>
      <c r="U8059" s="102" t="s">
        <v>18720</v>
      </c>
      <c r="V8059" s="109">
        <v>6.5</v>
      </c>
      <c r="W8059" s="107" t="s">
        <v>7338</v>
      </c>
      <c r="X8059" s="194"/>
    </row>
    <row r="8060" spans="1:24" ht="12.95" customHeight="1" x14ac:dyDescent="0.2">
      <c r="A8060" s="265">
        <v>42292</v>
      </c>
      <c r="B8060" s="140" t="s">
        <v>30197</v>
      </c>
      <c r="C8060" s="197" t="s">
        <v>30198</v>
      </c>
      <c r="D8060" s="128" t="s">
        <v>30221</v>
      </c>
      <c r="E8060" s="188" t="s">
        <v>30211</v>
      </c>
      <c r="F8060" s="225" t="s">
        <v>14834</v>
      </c>
      <c r="G8060" s="152">
        <v>16544</v>
      </c>
      <c r="H8060" s="128" t="s">
        <v>11819</v>
      </c>
      <c r="I8060" s="128" t="s">
        <v>10103</v>
      </c>
      <c r="J8060" s="128" t="s">
        <v>4004</v>
      </c>
      <c r="K8060" s="128"/>
      <c r="L8060" s="199"/>
      <c r="M8060" s="128">
        <v>2</v>
      </c>
      <c r="N8060" s="108" t="s">
        <v>33101</v>
      </c>
      <c r="O8060" s="145" t="s">
        <v>19099</v>
      </c>
      <c r="P8060" s="145"/>
      <c r="Q8060" s="145" t="s">
        <v>16525</v>
      </c>
      <c r="R8060" s="145"/>
      <c r="S8060" s="128"/>
      <c r="T8060" s="128" t="s">
        <v>7789</v>
      </c>
      <c r="U8060" s="128"/>
      <c r="V8060" s="145">
        <v>5</v>
      </c>
      <c r="W8060" s="130"/>
      <c r="X8060" s="194"/>
    </row>
    <row r="8061" spans="1:24" ht="12.95" customHeight="1" x14ac:dyDescent="0.2">
      <c r="A8061" s="265">
        <v>42292</v>
      </c>
      <c r="B8061" s="140" t="s">
        <v>30197</v>
      </c>
      <c r="C8061" s="128" t="s">
        <v>30198</v>
      </c>
      <c r="D8061" s="128" t="s">
        <v>30222</v>
      </c>
      <c r="E8061" s="188" t="s">
        <v>30212</v>
      </c>
      <c r="F8061" s="225" t="s">
        <v>14834</v>
      </c>
      <c r="G8061" s="152">
        <v>15080</v>
      </c>
      <c r="H8061" s="102" t="s">
        <v>30776</v>
      </c>
      <c r="I8061" s="128" t="s">
        <v>11819</v>
      </c>
      <c r="J8061" s="128" t="s">
        <v>30223</v>
      </c>
      <c r="K8061" s="128"/>
      <c r="L8061" s="199"/>
      <c r="M8061" s="128">
        <v>2</v>
      </c>
      <c r="N8061" s="144" t="s">
        <v>28141</v>
      </c>
      <c r="O8061" s="145" t="s">
        <v>3620</v>
      </c>
      <c r="P8061" s="145" t="s">
        <v>15928</v>
      </c>
      <c r="Q8061" s="145" t="s">
        <v>19113</v>
      </c>
      <c r="R8061" s="145"/>
      <c r="S8061" s="128"/>
      <c r="T8061" s="128" t="s">
        <v>21275</v>
      </c>
      <c r="U8061" s="128" t="s">
        <v>20625</v>
      </c>
      <c r="V8061" s="145">
        <v>5.5</v>
      </c>
      <c r="W8061" s="130"/>
      <c r="X8061" s="194"/>
    </row>
    <row r="8062" spans="1:24" ht="12.95" customHeight="1" x14ac:dyDescent="0.2">
      <c r="A8062" s="265">
        <v>42292</v>
      </c>
      <c r="B8062" s="140" t="s">
        <v>30197</v>
      </c>
      <c r="C8062" s="128" t="s">
        <v>30198</v>
      </c>
      <c r="D8062" s="128" t="s">
        <v>30224</v>
      </c>
      <c r="E8062" s="188" t="s">
        <v>30213</v>
      </c>
      <c r="F8062" s="225" t="s">
        <v>14834</v>
      </c>
      <c r="G8062" s="152">
        <v>16436</v>
      </c>
      <c r="H8062" s="102" t="s">
        <v>32650</v>
      </c>
      <c r="I8062" s="128" t="s">
        <v>10103</v>
      </c>
      <c r="J8062" s="128" t="s">
        <v>30225</v>
      </c>
      <c r="K8062" s="128"/>
      <c r="L8062" s="199"/>
      <c r="M8062" s="128">
        <v>2</v>
      </c>
      <c r="N8062" s="144" t="s">
        <v>30226</v>
      </c>
      <c r="O8062" s="145" t="s">
        <v>30227</v>
      </c>
      <c r="P8062" s="145" t="s">
        <v>162</v>
      </c>
      <c r="Q8062" s="145" t="s">
        <v>16866</v>
      </c>
      <c r="R8062" s="145"/>
      <c r="S8062" s="128" t="s">
        <v>8315</v>
      </c>
      <c r="T8062" s="128" t="s">
        <v>7789</v>
      </c>
      <c r="U8062" s="128" t="s">
        <v>7960</v>
      </c>
      <c r="V8062" s="145">
        <v>6.5</v>
      </c>
      <c r="W8062" s="130"/>
      <c r="X8062" s="194"/>
    </row>
    <row r="8063" spans="1:24" ht="12.95" customHeight="1" x14ac:dyDescent="0.2">
      <c r="A8063" s="265">
        <v>42292</v>
      </c>
      <c r="B8063" s="140" t="s">
        <v>30197</v>
      </c>
      <c r="C8063" s="128" t="s">
        <v>30198</v>
      </c>
      <c r="D8063" s="128" t="s">
        <v>30228</v>
      </c>
      <c r="E8063" s="188" t="s">
        <v>30214</v>
      </c>
      <c r="F8063" s="225" t="s">
        <v>14834</v>
      </c>
      <c r="G8063" s="152">
        <v>15771</v>
      </c>
      <c r="H8063" s="128" t="s">
        <v>10103</v>
      </c>
      <c r="I8063" s="128" t="s">
        <v>4890</v>
      </c>
      <c r="J8063" s="128" t="s">
        <v>30229</v>
      </c>
      <c r="K8063" s="128"/>
      <c r="L8063" s="199"/>
      <c r="M8063" s="128">
        <v>2</v>
      </c>
      <c r="N8063" s="144" t="s">
        <v>16968</v>
      </c>
      <c r="O8063" s="145" t="s">
        <v>16568</v>
      </c>
      <c r="P8063" s="145" t="s">
        <v>9125</v>
      </c>
      <c r="Q8063" s="145" t="s">
        <v>16885</v>
      </c>
      <c r="R8063" s="145"/>
      <c r="S8063" s="128" t="s">
        <v>9435</v>
      </c>
      <c r="T8063" s="128" t="s">
        <v>7789</v>
      </c>
      <c r="U8063" s="128" t="s">
        <v>10485</v>
      </c>
      <c r="V8063" s="145">
        <v>6.5</v>
      </c>
      <c r="W8063" s="130"/>
      <c r="X8063" s="194"/>
    </row>
    <row r="8064" spans="1:24" ht="12.95" customHeight="1" x14ac:dyDescent="0.2">
      <c r="A8064" s="265">
        <v>42292</v>
      </c>
      <c r="B8064" s="140" t="s">
        <v>30197</v>
      </c>
      <c r="C8064" s="128" t="s">
        <v>30198</v>
      </c>
      <c r="D8064" s="128" t="s">
        <v>30230</v>
      </c>
      <c r="E8064" s="188" t="s">
        <v>30215</v>
      </c>
      <c r="F8064" s="225" t="s">
        <v>14834</v>
      </c>
      <c r="G8064" s="152">
        <v>16452</v>
      </c>
      <c r="H8064" s="128" t="s">
        <v>11819</v>
      </c>
      <c r="I8064" s="128" t="s">
        <v>10103</v>
      </c>
      <c r="J8064" s="128" t="s">
        <v>30231</v>
      </c>
      <c r="K8064" s="128"/>
      <c r="L8064" s="199"/>
      <c r="M8064" s="128">
        <v>2</v>
      </c>
      <c r="N8064" s="144" t="s">
        <v>30232</v>
      </c>
      <c r="O8064" s="145" t="s">
        <v>16545</v>
      </c>
      <c r="P8064" s="145"/>
      <c r="Q8064" s="145" t="s">
        <v>17671</v>
      </c>
      <c r="R8064" s="145"/>
      <c r="S8064" s="128"/>
      <c r="T8064" s="128" t="s">
        <v>7789</v>
      </c>
      <c r="U8064" s="128" t="s">
        <v>30233</v>
      </c>
      <c r="V8064" s="145">
        <v>5.5</v>
      </c>
      <c r="W8064" s="130"/>
      <c r="X8064" s="194"/>
    </row>
    <row r="8065" spans="1:24" ht="12.95" customHeight="1" x14ac:dyDescent="0.2">
      <c r="A8065" s="265">
        <v>42292</v>
      </c>
      <c r="B8065" s="140" t="s">
        <v>30197</v>
      </c>
      <c r="C8065" s="128" t="s">
        <v>30198</v>
      </c>
      <c r="D8065" s="128" t="s">
        <v>30234</v>
      </c>
      <c r="E8065" s="188" t="s">
        <v>30216</v>
      </c>
      <c r="F8065" s="225" t="s">
        <v>14834</v>
      </c>
      <c r="G8065" s="152">
        <v>15902</v>
      </c>
      <c r="H8065" s="128" t="s">
        <v>11819</v>
      </c>
      <c r="I8065" s="128" t="s">
        <v>10103</v>
      </c>
      <c r="J8065" s="128" t="s">
        <v>30235</v>
      </c>
      <c r="K8065" s="128"/>
      <c r="L8065" s="199"/>
      <c r="M8065" s="128">
        <v>2</v>
      </c>
      <c r="N8065" s="144" t="s">
        <v>33102</v>
      </c>
      <c r="O8065" s="145" t="s">
        <v>19238</v>
      </c>
      <c r="P8065" s="145" t="s">
        <v>162</v>
      </c>
      <c r="Q8065" s="145" t="s">
        <v>19627</v>
      </c>
      <c r="R8065" s="145"/>
      <c r="S8065" s="128"/>
      <c r="T8065" s="128" t="s">
        <v>7789</v>
      </c>
      <c r="U8065" s="128" t="s">
        <v>30236</v>
      </c>
      <c r="V8065" s="145">
        <v>5.5</v>
      </c>
      <c r="W8065" s="130"/>
      <c r="X8065" s="194"/>
    </row>
    <row r="8066" spans="1:24" ht="12.95" customHeight="1" x14ac:dyDescent="0.2">
      <c r="A8066" s="265">
        <v>42292</v>
      </c>
      <c r="B8066" s="140" t="s">
        <v>30197</v>
      </c>
      <c r="C8066" s="128" t="s">
        <v>30198</v>
      </c>
      <c r="D8066" s="128" t="s">
        <v>30237</v>
      </c>
      <c r="E8066" s="188" t="s">
        <v>30217</v>
      </c>
      <c r="F8066" s="225" t="s">
        <v>14834</v>
      </c>
      <c r="G8066" s="152">
        <v>14746</v>
      </c>
      <c r="H8066" s="128" t="s">
        <v>5011</v>
      </c>
      <c r="I8066" s="128" t="s">
        <v>11819</v>
      </c>
      <c r="J8066" s="128" t="s">
        <v>9748</v>
      </c>
      <c r="K8066" s="128"/>
      <c r="L8066" s="199"/>
      <c r="M8066" s="128">
        <v>1</v>
      </c>
      <c r="N8066" s="144">
        <v>71</v>
      </c>
      <c r="O8066" s="145" t="s">
        <v>12252</v>
      </c>
      <c r="P8066" s="145" t="s">
        <v>162</v>
      </c>
      <c r="Q8066" s="145" t="s">
        <v>16751</v>
      </c>
      <c r="R8066" s="145"/>
      <c r="S8066" s="128"/>
      <c r="T8066" s="128" t="s">
        <v>20548</v>
      </c>
      <c r="U8066" s="128" t="s">
        <v>30238</v>
      </c>
      <c r="V8066" s="145">
        <v>5.5</v>
      </c>
      <c r="W8066" s="130"/>
      <c r="X8066" s="194"/>
    </row>
    <row r="8067" spans="1:24" ht="12.95" customHeight="1" x14ac:dyDescent="0.2">
      <c r="A8067" s="265">
        <v>42292</v>
      </c>
      <c r="B8067" s="140" t="s">
        <v>30197</v>
      </c>
      <c r="C8067" s="128" t="s">
        <v>30198</v>
      </c>
      <c r="D8067" s="128" t="s">
        <v>30239</v>
      </c>
      <c r="E8067" s="188" t="s">
        <v>30218</v>
      </c>
      <c r="F8067" s="225" t="s">
        <v>14834</v>
      </c>
      <c r="G8067" s="152">
        <v>16296</v>
      </c>
      <c r="H8067" s="128" t="s">
        <v>10103</v>
      </c>
      <c r="I8067" s="128" t="s">
        <v>11819</v>
      </c>
      <c r="J8067" s="128" t="s">
        <v>30240</v>
      </c>
      <c r="K8067" s="128"/>
      <c r="L8067" s="199"/>
      <c r="M8067" s="128">
        <v>2</v>
      </c>
      <c r="N8067" s="144" t="s">
        <v>30241</v>
      </c>
      <c r="O8067" s="145" t="s">
        <v>15976</v>
      </c>
      <c r="P8067" s="145" t="s">
        <v>9125</v>
      </c>
      <c r="Q8067" s="145" t="s">
        <v>15832</v>
      </c>
      <c r="R8067" s="145"/>
      <c r="S8067" s="128"/>
      <c r="T8067" s="128" t="s">
        <v>7789</v>
      </c>
      <c r="U8067" s="128"/>
      <c r="V8067" s="145">
        <v>5.5</v>
      </c>
      <c r="W8067" s="130"/>
      <c r="X8067" s="194"/>
    </row>
    <row r="8068" spans="1:24" ht="12.95" customHeight="1" x14ac:dyDescent="0.2">
      <c r="A8068" s="265">
        <v>42292</v>
      </c>
      <c r="B8068" s="140" t="s">
        <v>30197</v>
      </c>
      <c r="C8068" s="128" t="s">
        <v>30198</v>
      </c>
      <c r="D8068" s="128" t="s">
        <v>30242</v>
      </c>
      <c r="E8068" s="188" t="s">
        <v>30219</v>
      </c>
      <c r="F8068" s="225" t="s">
        <v>14834</v>
      </c>
      <c r="G8068" s="152">
        <v>16024</v>
      </c>
      <c r="H8068" s="128" t="s">
        <v>11819</v>
      </c>
      <c r="I8068" s="128" t="s">
        <v>10103</v>
      </c>
      <c r="J8068" s="128" t="s">
        <v>30243</v>
      </c>
      <c r="K8068" s="128"/>
      <c r="L8068" s="199"/>
      <c r="M8068" s="128">
        <v>1</v>
      </c>
      <c r="N8068" s="144" t="s">
        <v>33103</v>
      </c>
      <c r="O8068" s="145" t="s">
        <v>12721</v>
      </c>
      <c r="P8068" s="145" t="s">
        <v>15941</v>
      </c>
      <c r="Q8068" s="145" t="s">
        <v>17297</v>
      </c>
      <c r="R8068" s="145"/>
      <c r="S8068" s="128"/>
      <c r="T8068" s="128" t="s">
        <v>7789</v>
      </c>
      <c r="U8068" s="128" t="s">
        <v>30244</v>
      </c>
      <c r="V8068" s="145">
        <v>5.5</v>
      </c>
      <c r="W8068" s="130"/>
      <c r="X8068" s="194"/>
    </row>
    <row r="8069" spans="1:24" ht="12.95" customHeight="1" x14ac:dyDescent="0.2">
      <c r="A8069" s="265">
        <v>42292</v>
      </c>
      <c r="B8069" s="140" t="s">
        <v>30197</v>
      </c>
      <c r="C8069" s="128" t="s">
        <v>30198</v>
      </c>
      <c r="D8069" s="128" t="s">
        <v>30245</v>
      </c>
      <c r="E8069" s="188" t="s">
        <v>30220</v>
      </c>
      <c r="F8069" s="225" t="s">
        <v>14834</v>
      </c>
      <c r="G8069" s="152">
        <v>15329</v>
      </c>
      <c r="H8069" s="128" t="s">
        <v>10103</v>
      </c>
      <c r="I8069" s="102" t="s">
        <v>33104</v>
      </c>
      <c r="J8069" s="128" t="s">
        <v>30246</v>
      </c>
      <c r="K8069" s="128"/>
      <c r="L8069" s="199"/>
      <c r="M8069" s="128">
        <v>1</v>
      </c>
      <c r="N8069" s="144">
        <v>61</v>
      </c>
      <c r="O8069" s="145" t="s">
        <v>19503</v>
      </c>
      <c r="P8069" s="145" t="s">
        <v>3620</v>
      </c>
      <c r="Q8069" s="145" t="s">
        <v>20321</v>
      </c>
      <c r="R8069" s="145"/>
      <c r="S8069" s="128"/>
      <c r="T8069" s="128" t="s">
        <v>7789</v>
      </c>
      <c r="U8069" s="128"/>
      <c r="V8069" s="145">
        <v>6.5</v>
      </c>
      <c r="W8069" s="130"/>
      <c r="X8069" s="113"/>
    </row>
    <row r="8070" spans="1:24" ht="12.95" customHeight="1" x14ac:dyDescent="0.2">
      <c r="A8070" s="265">
        <v>42644</v>
      </c>
      <c r="B8070" s="140" t="s">
        <v>30197</v>
      </c>
      <c r="C8070" s="197" t="s">
        <v>34605</v>
      </c>
      <c r="D8070" s="102" t="s">
        <v>13624</v>
      </c>
      <c r="E8070" s="102" t="s">
        <v>34606</v>
      </c>
      <c r="F8070" s="104" t="s">
        <v>14834</v>
      </c>
      <c r="G8070" s="105">
        <v>16279</v>
      </c>
      <c r="H8070" s="102" t="s">
        <v>31503</v>
      </c>
      <c r="I8070" s="102" t="s">
        <v>2625</v>
      </c>
      <c r="J8070" s="102" t="s">
        <v>13625</v>
      </c>
      <c r="K8070" s="102"/>
      <c r="L8070" s="111"/>
      <c r="M8070" s="109">
        <v>1</v>
      </c>
      <c r="N8070" s="108" t="s">
        <v>32009</v>
      </c>
      <c r="O8070" s="102"/>
      <c r="P8070" s="39"/>
      <c r="Q8070" s="39" t="s">
        <v>16751</v>
      </c>
      <c r="R8070" s="109"/>
      <c r="S8070" s="102"/>
      <c r="T8070" s="102" t="s">
        <v>20543</v>
      </c>
      <c r="U8070" s="102" t="s">
        <v>6868</v>
      </c>
      <c r="V8070" s="109">
        <v>5.5</v>
      </c>
      <c r="W8070" s="107"/>
      <c r="X8070" s="113"/>
    </row>
    <row r="8071" spans="1:24" ht="12.95" customHeight="1" x14ac:dyDescent="0.2">
      <c r="A8071" s="265">
        <v>42644</v>
      </c>
      <c r="B8071" s="140" t="s">
        <v>30197</v>
      </c>
      <c r="C8071" s="128" t="s">
        <v>34605</v>
      </c>
      <c r="D8071" s="102" t="s">
        <v>12580</v>
      </c>
      <c r="E8071" s="102" t="s">
        <v>34607</v>
      </c>
      <c r="F8071" s="104" t="s">
        <v>14834</v>
      </c>
      <c r="G8071" s="105">
        <v>16337</v>
      </c>
      <c r="H8071" s="102" t="s">
        <v>10103</v>
      </c>
      <c r="I8071" s="102" t="s">
        <v>31838</v>
      </c>
      <c r="J8071" s="102" t="s">
        <v>12581</v>
      </c>
      <c r="K8071" s="102"/>
      <c r="L8071" s="111"/>
      <c r="M8071" s="109">
        <v>2</v>
      </c>
      <c r="N8071" s="112" t="s">
        <v>15973</v>
      </c>
      <c r="O8071" s="102" t="s">
        <v>2411</v>
      </c>
      <c r="P8071" s="39" t="s">
        <v>162</v>
      </c>
      <c r="Q8071" s="39" t="s">
        <v>16990</v>
      </c>
      <c r="R8071" s="109"/>
      <c r="S8071" s="102"/>
      <c r="T8071" s="102" t="s">
        <v>7789</v>
      </c>
      <c r="U8071" s="102"/>
      <c r="V8071" s="109">
        <v>4.5</v>
      </c>
      <c r="W8071" s="107"/>
      <c r="X8071" s="113"/>
    </row>
    <row r="8072" spans="1:24" ht="12.95" customHeight="1" x14ac:dyDescent="0.2">
      <c r="A8072" s="265">
        <v>42644</v>
      </c>
      <c r="B8072" s="140" t="s">
        <v>30197</v>
      </c>
      <c r="C8072" s="128" t="s">
        <v>34605</v>
      </c>
      <c r="D8072" s="102" t="s">
        <v>34711</v>
      </c>
      <c r="E8072" s="102" t="s">
        <v>34608</v>
      </c>
      <c r="F8072" s="104" t="s">
        <v>14834</v>
      </c>
      <c r="G8072" s="105">
        <v>16398</v>
      </c>
      <c r="H8072" s="102" t="s">
        <v>11819</v>
      </c>
      <c r="I8072" s="102" t="s">
        <v>10191</v>
      </c>
      <c r="J8072" s="102" t="s">
        <v>9331</v>
      </c>
      <c r="K8072" s="102"/>
      <c r="L8072" s="111"/>
      <c r="M8072" s="109">
        <v>2</v>
      </c>
      <c r="N8072" s="112" t="s">
        <v>17145</v>
      </c>
      <c r="O8072" s="102" t="s">
        <v>17191</v>
      </c>
      <c r="P8072" s="39"/>
      <c r="Q8072" s="39" t="s">
        <v>19131</v>
      </c>
      <c r="R8072" s="109"/>
      <c r="S8072" s="102"/>
      <c r="T8072" s="102" t="s">
        <v>20547</v>
      </c>
      <c r="U8072" s="102" t="s">
        <v>3848</v>
      </c>
      <c r="V8072" s="109">
        <v>5</v>
      </c>
      <c r="W8072" s="107"/>
      <c r="X8072" s="113"/>
    </row>
    <row r="8073" spans="1:24" ht="12.95" customHeight="1" x14ac:dyDescent="0.2">
      <c r="A8073" s="265">
        <v>42644</v>
      </c>
      <c r="B8073" s="140" t="s">
        <v>30197</v>
      </c>
      <c r="C8073" s="128" t="s">
        <v>34605</v>
      </c>
      <c r="D8073" s="102" t="s">
        <v>15217</v>
      </c>
      <c r="E8073" s="102" t="s">
        <v>34609</v>
      </c>
      <c r="F8073" s="104" t="s">
        <v>14834</v>
      </c>
      <c r="G8073" s="105">
        <v>14745</v>
      </c>
      <c r="H8073" s="102" t="s">
        <v>5011</v>
      </c>
      <c r="I8073" s="102" t="s">
        <v>11819</v>
      </c>
      <c r="J8073" s="102" t="s">
        <v>9437</v>
      </c>
      <c r="K8073" s="102"/>
      <c r="L8073" s="111"/>
      <c r="M8073" s="109">
        <v>2</v>
      </c>
      <c r="N8073" s="108" t="s">
        <v>33156</v>
      </c>
      <c r="O8073" s="102" t="s">
        <v>17473</v>
      </c>
      <c r="P8073" s="39" t="s">
        <v>9125</v>
      </c>
      <c r="Q8073" s="39" t="s">
        <v>19101</v>
      </c>
      <c r="R8073" s="109"/>
      <c r="S8073" s="102"/>
      <c r="T8073" s="102" t="s">
        <v>28757</v>
      </c>
      <c r="U8073" s="102" t="s">
        <v>4888</v>
      </c>
      <c r="V8073" s="109">
        <v>6.5</v>
      </c>
      <c r="W8073" s="107"/>
      <c r="X8073" s="113"/>
    </row>
    <row r="8074" spans="1:24" ht="12.95" customHeight="1" x14ac:dyDescent="0.2">
      <c r="A8074" s="265">
        <v>42644</v>
      </c>
      <c r="B8074" s="140" t="s">
        <v>30197</v>
      </c>
      <c r="C8074" s="128" t="s">
        <v>34605</v>
      </c>
      <c r="D8074" s="102" t="s">
        <v>1695</v>
      </c>
      <c r="E8074" s="102" t="s">
        <v>34610</v>
      </c>
      <c r="F8074" s="104" t="s">
        <v>14834</v>
      </c>
      <c r="G8074" s="105">
        <v>16230</v>
      </c>
      <c r="H8074" s="234" t="s">
        <v>30647</v>
      </c>
      <c r="I8074" s="102" t="s">
        <v>11819</v>
      </c>
      <c r="J8074" s="102" t="s">
        <v>1696</v>
      </c>
      <c r="K8074" s="102"/>
      <c r="L8074" s="111"/>
      <c r="M8074" s="109">
        <v>2</v>
      </c>
      <c r="N8074" s="112" t="s">
        <v>18832</v>
      </c>
      <c r="O8074" s="102" t="s">
        <v>10189</v>
      </c>
      <c r="P8074" s="39"/>
      <c r="Q8074" s="39" t="s">
        <v>19517</v>
      </c>
      <c r="R8074" s="109"/>
      <c r="S8074" s="102" t="s">
        <v>9435</v>
      </c>
      <c r="T8074" s="102" t="s">
        <v>20547</v>
      </c>
      <c r="U8074" s="102"/>
      <c r="V8074" s="109">
        <v>5</v>
      </c>
      <c r="W8074" s="107"/>
      <c r="X8074" s="113"/>
    </row>
    <row r="8075" spans="1:24" ht="12.95" customHeight="1" x14ac:dyDescent="0.2">
      <c r="A8075" s="265">
        <v>42644</v>
      </c>
      <c r="B8075" s="140" t="s">
        <v>30197</v>
      </c>
      <c r="C8075" s="128" t="s">
        <v>34605</v>
      </c>
      <c r="D8075" s="102" t="s">
        <v>12307</v>
      </c>
      <c r="E8075" s="102" t="s">
        <v>34611</v>
      </c>
      <c r="F8075" s="104" t="s">
        <v>14834</v>
      </c>
      <c r="G8075" s="105">
        <v>15910</v>
      </c>
      <c r="H8075" s="102" t="s">
        <v>11819</v>
      </c>
      <c r="I8075" s="102" t="s">
        <v>10103</v>
      </c>
      <c r="J8075" s="102" t="s">
        <v>12046</v>
      </c>
      <c r="K8075" s="102"/>
      <c r="L8075" s="111"/>
      <c r="M8075" s="109">
        <v>2</v>
      </c>
      <c r="N8075" s="112" t="s">
        <v>16940</v>
      </c>
      <c r="O8075" s="102" t="s">
        <v>17391</v>
      </c>
      <c r="P8075" s="39"/>
      <c r="Q8075" s="39" t="s">
        <v>16869</v>
      </c>
      <c r="R8075" s="109"/>
      <c r="S8075" s="102"/>
      <c r="T8075" s="102" t="s">
        <v>7789</v>
      </c>
      <c r="U8075" s="102"/>
      <c r="V8075" s="109">
        <v>5.5</v>
      </c>
      <c r="W8075" s="107"/>
      <c r="X8075" s="113"/>
    </row>
    <row r="8076" spans="1:24" ht="12.95" customHeight="1" x14ac:dyDescent="0.2">
      <c r="A8076" s="265">
        <v>42644</v>
      </c>
      <c r="B8076" s="140" t="s">
        <v>30197</v>
      </c>
      <c r="C8076" s="128" t="s">
        <v>34605</v>
      </c>
      <c r="D8076" s="102" t="s">
        <v>9247</v>
      </c>
      <c r="E8076" s="102" t="s">
        <v>34612</v>
      </c>
      <c r="F8076" s="104" t="s">
        <v>14834</v>
      </c>
      <c r="G8076" s="105">
        <v>15157</v>
      </c>
      <c r="H8076" s="102" t="s">
        <v>10103</v>
      </c>
      <c r="I8076" s="102" t="s">
        <v>11819</v>
      </c>
      <c r="J8076" s="234" t="s">
        <v>9248</v>
      </c>
      <c r="K8076" s="102"/>
      <c r="L8076" s="111"/>
      <c r="M8076" s="102">
        <v>1.5</v>
      </c>
      <c r="N8076" s="112" t="s">
        <v>33170</v>
      </c>
      <c r="O8076" s="109" t="s">
        <v>16868</v>
      </c>
      <c r="P8076" s="193"/>
      <c r="Q8076" s="193" t="s">
        <v>15923</v>
      </c>
      <c r="R8076" s="109"/>
      <c r="S8076" s="102"/>
      <c r="T8076" s="102" t="s">
        <v>7789</v>
      </c>
      <c r="U8076" s="102"/>
      <c r="V8076" s="109">
        <v>5.5</v>
      </c>
      <c r="W8076" s="107"/>
      <c r="X8076" s="113"/>
    </row>
    <row r="8077" spans="1:24" ht="12.95" customHeight="1" x14ac:dyDescent="0.2">
      <c r="A8077" s="265">
        <v>42644</v>
      </c>
      <c r="B8077" s="140" t="s">
        <v>30197</v>
      </c>
      <c r="C8077" s="128" t="s">
        <v>34605</v>
      </c>
      <c r="D8077" s="102" t="s">
        <v>19687</v>
      </c>
      <c r="E8077" s="102" t="s">
        <v>34613</v>
      </c>
      <c r="F8077" s="104" t="s">
        <v>14834</v>
      </c>
      <c r="G8077" s="105">
        <v>15914</v>
      </c>
      <c r="H8077" s="102" t="s">
        <v>11819</v>
      </c>
      <c r="I8077" s="102" t="s">
        <v>10103</v>
      </c>
      <c r="J8077" s="234" t="s">
        <v>13694</v>
      </c>
      <c r="K8077" s="102"/>
      <c r="L8077" s="111"/>
      <c r="M8077" s="102">
        <v>1</v>
      </c>
      <c r="N8077" s="112" t="s">
        <v>19688</v>
      </c>
      <c r="O8077" s="163" t="s">
        <v>17392</v>
      </c>
      <c r="P8077" s="163" t="s">
        <v>162</v>
      </c>
      <c r="Q8077" s="163" t="s">
        <v>17297</v>
      </c>
      <c r="R8077" s="109"/>
      <c r="S8077" s="102"/>
      <c r="T8077" s="102" t="s">
        <v>7789</v>
      </c>
      <c r="U8077" s="102"/>
      <c r="V8077" s="109">
        <v>5.5</v>
      </c>
      <c r="W8077" s="107"/>
      <c r="X8077" s="113"/>
    </row>
    <row r="8078" spans="1:24" ht="12.95" customHeight="1" x14ac:dyDescent="0.2">
      <c r="A8078" s="265">
        <v>42644</v>
      </c>
      <c r="B8078" s="140" t="s">
        <v>30197</v>
      </c>
      <c r="C8078" s="128" t="s">
        <v>34605</v>
      </c>
      <c r="D8078" s="188" t="s">
        <v>19972</v>
      </c>
      <c r="E8078" s="188" t="s">
        <v>34614</v>
      </c>
      <c r="F8078" s="225" t="s">
        <v>14834</v>
      </c>
      <c r="G8078" s="204">
        <v>16447</v>
      </c>
      <c r="H8078" s="188" t="s">
        <v>19973</v>
      </c>
      <c r="I8078" s="188" t="s">
        <v>1919</v>
      </c>
      <c r="J8078" s="288" t="s">
        <v>10139</v>
      </c>
      <c r="K8078" s="188"/>
      <c r="L8078" s="187"/>
      <c r="M8078" s="188">
        <v>2</v>
      </c>
      <c r="N8078" s="223" t="s">
        <v>33784</v>
      </c>
      <c r="O8078" s="205" t="s">
        <v>3620</v>
      </c>
      <c r="P8078" s="205" t="s">
        <v>11565</v>
      </c>
      <c r="Q8078" s="205" t="s">
        <v>19531</v>
      </c>
      <c r="R8078" s="206"/>
      <c r="S8078" s="188"/>
      <c r="T8078" s="188" t="s">
        <v>7789</v>
      </c>
      <c r="U8078" s="188" t="s">
        <v>18144</v>
      </c>
      <c r="V8078" s="206">
        <v>4.5</v>
      </c>
      <c r="W8078" s="205"/>
      <c r="X8078" s="113"/>
    </row>
    <row r="8079" spans="1:24" ht="12.95" customHeight="1" x14ac:dyDescent="0.2">
      <c r="A8079" s="265">
        <v>42644</v>
      </c>
      <c r="B8079" s="140" t="s">
        <v>30197</v>
      </c>
      <c r="C8079" s="128" t="s">
        <v>34605</v>
      </c>
      <c r="D8079" s="128" t="s">
        <v>29457</v>
      </c>
      <c r="E8079" s="188" t="s">
        <v>34615</v>
      </c>
      <c r="F8079" s="225" t="s">
        <v>14834</v>
      </c>
      <c r="G8079" s="152">
        <v>16182</v>
      </c>
      <c r="H8079" s="128" t="s">
        <v>10103</v>
      </c>
      <c r="I8079" s="234" t="s">
        <v>31838</v>
      </c>
      <c r="J8079" s="309" t="s">
        <v>29458</v>
      </c>
      <c r="K8079" s="128"/>
      <c r="L8079" s="143"/>
      <c r="M8079" s="128">
        <v>2</v>
      </c>
      <c r="N8079" s="144" t="s">
        <v>29459</v>
      </c>
      <c r="O8079" s="130" t="s">
        <v>15927</v>
      </c>
      <c r="P8079" s="130" t="s">
        <v>19503</v>
      </c>
      <c r="Q8079" s="130" t="s">
        <v>17297</v>
      </c>
      <c r="R8079" s="145"/>
      <c r="S8079" s="128"/>
      <c r="T8079" s="128" t="s">
        <v>7789</v>
      </c>
      <c r="U8079" s="128"/>
      <c r="V8079" s="145">
        <v>5.5</v>
      </c>
      <c r="W8079" s="130"/>
      <c r="X8079" s="113"/>
    </row>
    <row r="8080" spans="1:24" ht="12.95" customHeight="1" x14ac:dyDescent="0.2">
      <c r="A8080" s="265">
        <v>42644</v>
      </c>
      <c r="B8080" s="140" t="s">
        <v>30197</v>
      </c>
      <c r="C8080" s="197" t="s">
        <v>34616</v>
      </c>
      <c r="D8080" s="128" t="s">
        <v>34680</v>
      </c>
      <c r="E8080" s="128" t="s">
        <v>34617</v>
      </c>
      <c r="F8080" s="225" t="s">
        <v>14834</v>
      </c>
      <c r="G8080" s="152">
        <v>16494</v>
      </c>
      <c r="H8080" s="128" t="s">
        <v>11819</v>
      </c>
      <c r="I8080" s="128" t="s">
        <v>10191</v>
      </c>
      <c r="J8080" s="128" t="s">
        <v>13277</v>
      </c>
      <c r="K8080" s="128"/>
      <c r="L8080" s="199" t="s">
        <v>36758</v>
      </c>
      <c r="M8080" s="128">
        <v>1</v>
      </c>
      <c r="N8080" s="144">
        <v>53</v>
      </c>
      <c r="O8080" s="145" t="s">
        <v>16905</v>
      </c>
      <c r="P8080" s="145"/>
      <c r="Q8080" s="145" t="s">
        <v>17527</v>
      </c>
      <c r="R8080" s="145"/>
      <c r="S8080" s="128"/>
      <c r="T8080" s="128" t="s">
        <v>20546</v>
      </c>
      <c r="U8080" s="128"/>
      <c r="V8080" s="145">
        <v>4.5</v>
      </c>
      <c r="W8080" s="130"/>
      <c r="X8080" s="113"/>
    </row>
    <row r="8081" spans="1:24" ht="12.95" customHeight="1" x14ac:dyDescent="0.2">
      <c r="A8081" s="265">
        <v>42644</v>
      </c>
      <c r="B8081" s="140" t="s">
        <v>30197</v>
      </c>
      <c r="C8081" s="128" t="s">
        <v>34616</v>
      </c>
      <c r="D8081" s="128" t="s">
        <v>34681</v>
      </c>
      <c r="E8081" s="128" t="s">
        <v>34618</v>
      </c>
      <c r="F8081" s="225" t="s">
        <v>14834</v>
      </c>
      <c r="G8081" s="152">
        <v>16362</v>
      </c>
      <c r="H8081" s="128" t="s">
        <v>10191</v>
      </c>
      <c r="I8081" s="128" t="s">
        <v>11819</v>
      </c>
      <c r="J8081" s="128" t="s">
        <v>34682</v>
      </c>
      <c r="K8081" s="128"/>
      <c r="L8081" s="199"/>
      <c r="M8081" s="128">
        <v>2</v>
      </c>
      <c r="N8081" s="144" t="s">
        <v>34699</v>
      </c>
      <c r="O8081" s="145" t="s">
        <v>16798</v>
      </c>
      <c r="P8081" s="145"/>
      <c r="Q8081" s="145" t="s">
        <v>16576</v>
      </c>
      <c r="R8081" s="145"/>
      <c r="S8081" s="128" t="s">
        <v>9435</v>
      </c>
      <c r="T8081" s="128" t="s">
        <v>21275</v>
      </c>
      <c r="U8081" s="128" t="s">
        <v>19636</v>
      </c>
      <c r="V8081" s="145">
        <v>5</v>
      </c>
      <c r="W8081" s="130"/>
      <c r="X8081" s="113"/>
    </row>
    <row r="8082" spans="1:24" ht="12.95" customHeight="1" x14ac:dyDescent="0.2">
      <c r="A8082" s="265">
        <v>42644</v>
      </c>
      <c r="B8082" s="140" t="s">
        <v>30197</v>
      </c>
      <c r="C8082" s="128" t="s">
        <v>34616</v>
      </c>
      <c r="D8082" s="128" t="s">
        <v>34683</v>
      </c>
      <c r="E8082" s="128" t="s">
        <v>34619</v>
      </c>
      <c r="F8082" s="225" t="s">
        <v>14834</v>
      </c>
      <c r="G8082" s="152">
        <v>16531</v>
      </c>
      <c r="H8082" s="128" t="s">
        <v>10191</v>
      </c>
      <c r="I8082" s="128" t="s">
        <v>11819</v>
      </c>
      <c r="J8082" s="128" t="s">
        <v>34684</v>
      </c>
      <c r="K8082" s="128"/>
      <c r="L8082" s="199"/>
      <c r="M8082" s="128">
        <v>2</v>
      </c>
      <c r="N8082" s="144" t="s">
        <v>34685</v>
      </c>
      <c r="O8082" s="145" t="s">
        <v>19136</v>
      </c>
      <c r="P8082" s="145" t="s">
        <v>9125</v>
      </c>
      <c r="Q8082" s="145" t="s">
        <v>17386</v>
      </c>
      <c r="R8082" s="145"/>
      <c r="S8082" s="128"/>
      <c r="T8082" s="128" t="s">
        <v>20546</v>
      </c>
      <c r="U8082" s="128"/>
      <c r="V8082" s="145">
        <v>4.5</v>
      </c>
      <c r="W8082" s="130"/>
      <c r="X8082" s="113"/>
    </row>
    <row r="8083" spans="1:24" ht="12.95" customHeight="1" x14ac:dyDescent="0.2">
      <c r="A8083" s="265">
        <v>42644</v>
      </c>
      <c r="B8083" s="140" t="s">
        <v>30197</v>
      </c>
      <c r="C8083" s="128" t="s">
        <v>34616</v>
      </c>
      <c r="D8083" s="128" t="s">
        <v>34686</v>
      </c>
      <c r="E8083" s="128" t="s">
        <v>34620</v>
      </c>
      <c r="F8083" s="225" t="s">
        <v>14834</v>
      </c>
      <c r="G8083" s="152">
        <v>16492</v>
      </c>
      <c r="H8083" s="128" t="s">
        <v>11819</v>
      </c>
      <c r="I8083" s="102" t="s">
        <v>34690</v>
      </c>
      <c r="J8083" s="128" t="s">
        <v>34687</v>
      </c>
      <c r="K8083" s="128"/>
      <c r="L8083" s="199"/>
      <c r="M8083" s="128">
        <v>1</v>
      </c>
      <c r="N8083" s="144" t="s">
        <v>34688</v>
      </c>
      <c r="O8083" s="145" t="s">
        <v>16905</v>
      </c>
      <c r="P8083" s="145"/>
      <c r="Q8083" s="145" t="s">
        <v>19521</v>
      </c>
      <c r="R8083" s="145"/>
      <c r="S8083" s="128"/>
      <c r="T8083" s="128" t="s">
        <v>20546</v>
      </c>
      <c r="U8083" s="128" t="s">
        <v>34689</v>
      </c>
      <c r="V8083" s="145">
        <v>4.5</v>
      </c>
      <c r="W8083" s="130"/>
      <c r="X8083" s="113"/>
    </row>
    <row r="8084" spans="1:24" ht="12.95" customHeight="1" x14ac:dyDescent="0.2">
      <c r="A8084" s="265">
        <v>42644</v>
      </c>
      <c r="B8084" s="140" t="s">
        <v>30197</v>
      </c>
      <c r="C8084" s="128" t="s">
        <v>34616</v>
      </c>
      <c r="D8084" s="128" t="s">
        <v>34691</v>
      </c>
      <c r="E8084" s="128" t="s">
        <v>34621</v>
      </c>
      <c r="F8084" s="225" t="s">
        <v>14834</v>
      </c>
      <c r="G8084" s="152">
        <v>16493</v>
      </c>
      <c r="H8084" s="128" t="s">
        <v>10191</v>
      </c>
      <c r="I8084" s="128" t="s">
        <v>11819</v>
      </c>
      <c r="J8084" s="128" t="s">
        <v>34692</v>
      </c>
      <c r="K8084" s="128"/>
      <c r="L8084" s="199"/>
      <c r="M8084" s="128">
        <v>0.5</v>
      </c>
      <c r="N8084" s="108">
        <v>71</v>
      </c>
      <c r="O8084" s="145" t="s">
        <v>34643</v>
      </c>
      <c r="P8084" s="145"/>
      <c r="Q8084" s="145" t="s">
        <v>16524</v>
      </c>
      <c r="R8084" s="145"/>
      <c r="S8084" s="128"/>
      <c r="T8084" s="128" t="s">
        <v>20546</v>
      </c>
      <c r="U8084" s="128"/>
      <c r="V8084" s="145">
        <v>5</v>
      </c>
      <c r="W8084" s="130"/>
      <c r="X8084" s="113"/>
    </row>
    <row r="8085" spans="1:24" ht="12.95" customHeight="1" x14ac:dyDescent="0.2">
      <c r="A8085" s="265">
        <v>42644</v>
      </c>
      <c r="B8085" s="140" t="s">
        <v>30197</v>
      </c>
      <c r="C8085" s="128" t="s">
        <v>34616</v>
      </c>
      <c r="D8085" s="128" t="s">
        <v>34693</v>
      </c>
      <c r="E8085" s="128" t="s">
        <v>34622</v>
      </c>
      <c r="F8085" s="225" t="s">
        <v>14834</v>
      </c>
      <c r="G8085" s="152">
        <v>16492</v>
      </c>
      <c r="H8085" s="128" t="s">
        <v>11819</v>
      </c>
      <c r="I8085" s="102" t="s">
        <v>34690</v>
      </c>
      <c r="J8085" s="128" t="s">
        <v>34694</v>
      </c>
      <c r="K8085" s="128"/>
      <c r="L8085" s="199"/>
      <c r="M8085" s="128">
        <v>3</v>
      </c>
      <c r="N8085" s="144" t="s">
        <v>34695</v>
      </c>
      <c r="O8085" s="145" t="s">
        <v>16893</v>
      </c>
      <c r="P8085" s="145" t="s">
        <v>9125</v>
      </c>
      <c r="Q8085" s="145" t="s">
        <v>19733</v>
      </c>
      <c r="R8085" s="145"/>
      <c r="S8085" s="128"/>
      <c r="T8085" s="128" t="s">
        <v>20546</v>
      </c>
      <c r="U8085" s="128" t="s">
        <v>2475</v>
      </c>
      <c r="V8085" s="145">
        <v>7</v>
      </c>
      <c r="W8085" s="130"/>
      <c r="X8085" s="113"/>
    </row>
    <row r="8086" spans="1:24" ht="12.95" customHeight="1" x14ac:dyDescent="0.2">
      <c r="A8086" s="265">
        <v>42644</v>
      </c>
      <c r="B8086" s="140" t="s">
        <v>30197</v>
      </c>
      <c r="C8086" s="128" t="s">
        <v>34616</v>
      </c>
      <c r="D8086" s="128" t="s">
        <v>34697</v>
      </c>
      <c r="E8086" s="128" t="s">
        <v>34623</v>
      </c>
      <c r="F8086" s="225" t="s">
        <v>14834</v>
      </c>
      <c r="G8086" s="152">
        <v>16396</v>
      </c>
      <c r="H8086" s="128" t="s">
        <v>11819</v>
      </c>
      <c r="I8086" s="128" t="s">
        <v>10191</v>
      </c>
      <c r="J8086" s="128" t="s">
        <v>34698</v>
      </c>
      <c r="K8086" s="128"/>
      <c r="L8086" s="199"/>
      <c r="M8086" s="128">
        <v>2</v>
      </c>
      <c r="N8086" s="144" t="s">
        <v>34700</v>
      </c>
      <c r="O8086" s="145" t="s">
        <v>34701</v>
      </c>
      <c r="P8086" s="145" t="s">
        <v>9125</v>
      </c>
      <c r="Q8086" s="145" t="s">
        <v>16157</v>
      </c>
      <c r="R8086" s="145"/>
      <c r="S8086" s="128"/>
      <c r="T8086" s="128" t="s">
        <v>20547</v>
      </c>
      <c r="U8086" s="128"/>
      <c r="V8086" s="145">
        <v>6.5</v>
      </c>
      <c r="W8086" s="130"/>
      <c r="X8086" s="113"/>
    </row>
    <row r="8087" spans="1:24" ht="12.95" customHeight="1" x14ac:dyDescent="0.2">
      <c r="A8087" s="265">
        <v>42644</v>
      </c>
      <c r="B8087" s="140" t="s">
        <v>30197</v>
      </c>
      <c r="C8087" s="128" t="s">
        <v>34616</v>
      </c>
      <c r="D8087" s="128" t="s">
        <v>34702</v>
      </c>
      <c r="E8087" s="128" t="s">
        <v>34624</v>
      </c>
      <c r="F8087" s="225" t="s">
        <v>14834</v>
      </c>
      <c r="G8087" s="152">
        <v>16452</v>
      </c>
      <c r="H8087" s="128" t="s">
        <v>10191</v>
      </c>
      <c r="I8087" s="128" t="s">
        <v>11819</v>
      </c>
      <c r="J8087" s="128" t="s">
        <v>9584</v>
      </c>
      <c r="K8087" s="128"/>
      <c r="L8087" s="199"/>
      <c r="M8087" s="128">
        <v>0.5</v>
      </c>
      <c r="N8087" s="108" t="s">
        <v>11756</v>
      </c>
      <c r="O8087" s="145" t="s">
        <v>34643</v>
      </c>
      <c r="P8087" s="145"/>
      <c r="Q8087" s="145" t="s">
        <v>16666</v>
      </c>
      <c r="R8087" s="145"/>
      <c r="S8087" s="128"/>
      <c r="T8087" s="128" t="s">
        <v>20547</v>
      </c>
      <c r="U8087" s="128" t="s">
        <v>7960</v>
      </c>
      <c r="V8087" s="145">
        <v>6</v>
      </c>
      <c r="W8087" s="130"/>
      <c r="X8087" s="113"/>
    </row>
    <row r="8088" spans="1:24" ht="12.95" customHeight="1" x14ac:dyDescent="0.2">
      <c r="A8088" s="265">
        <v>42644</v>
      </c>
      <c r="B8088" s="140" t="s">
        <v>30197</v>
      </c>
      <c r="C8088" s="128" t="s">
        <v>34616</v>
      </c>
      <c r="D8088" s="128" t="s">
        <v>34703</v>
      </c>
      <c r="E8088" s="128" t="s">
        <v>34625</v>
      </c>
      <c r="F8088" s="225" t="s">
        <v>14834</v>
      </c>
      <c r="G8088" s="152">
        <v>16374</v>
      </c>
      <c r="H8088" s="128" t="s">
        <v>11819</v>
      </c>
      <c r="I8088" s="128" t="s">
        <v>10191</v>
      </c>
      <c r="J8088" s="128" t="s">
        <v>34704</v>
      </c>
      <c r="K8088" s="128"/>
      <c r="L8088" s="199"/>
      <c r="M8088" s="128">
        <v>1</v>
      </c>
      <c r="N8088" s="144" t="s">
        <v>34705</v>
      </c>
      <c r="O8088" s="145"/>
      <c r="P8088" s="145" t="s">
        <v>9125</v>
      </c>
      <c r="Q8088" s="145" t="s">
        <v>19531</v>
      </c>
      <c r="R8088" s="145"/>
      <c r="S8088" s="128"/>
      <c r="T8088" s="128" t="s">
        <v>20547</v>
      </c>
      <c r="U8088" s="128" t="s">
        <v>34706</v>
      </c>
      <c r="V8088" s="145">
        <v>6.5</v>
      </c>
      <c r="W8088" s="130"/>
      <c r="X8088" s="113"/>
    </row>
    <row r="8089" spans="1:24" ht="12.95" customHeight="1" x14ac:dyDescent="0.2">
      <c r="A8089" s="265">
        <v>42644</v>
      </c>
      <c r="B8089" s="140" t="s">
        <v>30197</v>
      </c>
      <c r="C8089" s="128" t="s">
        <v>34616</v>
      </c>
      <c r="D8089" s="128" t="s">
        <v>34707</v>
      </c>
      <c r="E8089" s="128" t="s">
        <v>34626</v>
      </c>
      <c r="F8089" s="225" t="s">
        <v>14834</v>
      </c>
      <c r="G8089" s="152">
        <v>16538</v>
      </c>
      <c r="H8089" s="128" t="s">
        <v>11819</v>
      </c>
      <c r="I8089" s="128" t="s">
        <v>10191</v>
      </c>
      <c r="J8089" s="128" t="s">
        <v>34708</v>
      </c>
      <c r="K8089" s="128"/>
      <c r="L8089" s="199"/>
      <c r="M8089" s="128">
        <v>1</v>
      </c>
      <c r="N8089" s="144" t="s">
        <v>34709</v>
      </c>
      <c r="O8089" s="145" t="s">
        <v>16542</v>
      </c>
      <c r="P8089" s="145" t="s">
        <v>9125</v>
      </c>
      <c r="Q8089" s="145" t="s">
        <v>19527</v>
      </c>
      <c r="R8089" s="145"/>
      <c r="S8089" s="128"/>
      <c r="T8089" s="128" t="s">
        <v>20546</v>
      </c>
      <c r="U8089" s="128" t="s">
        <v>34710</v>
      </c>
      <c r="V8089" s="145">
        <v>4.5</v>
      </c>
      <c r="W8089" s="130"/>
      <c r="X8089" s="113"/>
    </row>
    <row r="8090" spans="1:24" ht="12.95" customHeight="1" x14ac:dyDescent="0.2">
      <c r="A8090" s="265">
        <v>43086</v>
      </c>
      <c r="B8090" s="140" t="s">
        <v>30197</v>
      </c>
      <c r="C8090" s="197" t="s">
        <v>38333</v>
      </c>
      <c r="D8090" s="128" t="s">
        <v>36081</v>
      </c>
      <c r="E8090" s="128" t="s">
        <v>36071</v>
      </c>
      <c r="F8090" s="225" t="s">
        <v>14834</v>
      </c>
      <c r="G8090" s="152">
        <v>14741</v>
      </c>
      <c r="H8090" s="102" t="s">
        <v>31892</v>
      </c>
      <c r="I8090" s="128" t="s">
        <v>11819</v>
      </c>
      <c r="J8090" s="128" t="s">
        <v>36082</v>
      </c>
      <c r="K8090" s="128"/>
      <c r="L8090" s="199"/>
      <c r="M8090" s="128">
        <v>2</v>
      </c>
      <c r="N8090" s="144" t="s">
        <v>36083</v>
      </c>
      <c r="O8090" s="145"/>
      <c r="P8090" s="145"/>
      <c r="Q8090" s="145" t="s">
        <v>18156</v>
      </c>
      <c r="R8090" s="145"/>
      <c r="S8090" s="128"/>
      <c r="T8090" s="128" t="s">
        <v>28757</v>
      </c>
      <c r="U8090" s="128" t="s">
        <v>36084</v>
      </c>
      <c r="V8090" s="145">
        <v>4.5</v>
      </c>
      <c r="W8090" s="130"/>
      <c r="X8090" s="113"/>
    </row>
    <row r="8091" spans="1:24" ht="12.95" customHeight="1" x14ac:dyDescent="0.2">
      <c r="A8091" s="265">
        <v>43086</v>
      </c>
      <c r="B8091" s="140" t="s">
        <v>30197</v>
      </c>
      <c r="C8091" s="128" t="s">
        <v>38333</v>
      </c>
      <c r="D8091" s="128" t="s">
        <v>36085</v>
      </c>
      <c r="E8091" s="128" t="s">
        <v>36072</v>
      </c>
      <c r="F8091" s="225" t="s">
        <v>14834</v>
      </c>
      <c r="G8091" s="152">
        <v>14741</v>
      </c>
      <c r="H8091" s="102" t="s">
        <v>31892</v>
      </c>
      <c r="I8091" s="128" t="s">
        <v>11819</v>
      </c>
      <c r="J8091" s="128" t="s">
        <v>36086</v>
      </c>
      <c r="K8091" s="128"/>
      <c r="L8091" s="199"/>
      <c r="M8091" s="128">
        <v>2</v>
      </c>
      <c r="N8091" s="108" t="s">
        <v>36087</v>
      </c>
      <c r="O8091" s="145"/>
      <c r="P8091" s="145" t="s">
        <v>8076</v>
      </c>
      <c r="Q8091" s="145" t="s">
        <v>19145</v>
      </c>
      <c r="R8091" s="145"/>
      <c r="S8091" s="128"/>
      <c r="T8091" s="128" t="s">
        <v>28757</v>
      </c>
      <c r="U8091" s="128"/>
      <c r="V8091" s="145">
        <v>5</v>
      </c>
      <c r="W8091" s="130"/>
      <c r="X8091" s="113"/>
    </row>
    <row r="8092" spans="1:24" ht="12.95" customHeight="1" x14ac:dyDescent="0.2">
      <c r="A8092" s="265">
        <v>43086</v>
      </c>
      <c r="B8092" s="140" t="s">
        <v>30197</v>
      </c>
      <c r="C8092" s="128" t="s">
        <v>38333</v>
      </c>
      <c r="D8092" s="128" t="s">
        <v>36088</v>
      </c>
      <c r="E8092" s="128" t="s">
        <v>36073</v>
      </c>
      <c r="F8092" s="225" t="s">
        <v>14834</v>
      </c>
      <c r="G8092" s="152">
        <v>14741</v>
      </c>
      <c r="H8092" s="128" t="s">
        <v>11819</v>
      </c>
      <c r="I8092" s="102" t="s">
        <v>31892</v>
      </c>
      <c r="J8092" s="128" t="s">
        <v>36082</v>
      </c>
      <c r="K8092" s="128"/>
      <c r="L8092" s="199"/>
      <c r="M8092" s="128">
        <v>2</v>
      </c>
      <c r="N8092" s="108" t="s">
        <v>36089</v>
      </c>
      <c r="O8092" s="145"/>
      <c r="P8092" s="145"/>
      <c r="Q8092" s="145" t="s">
        <v>19671</v>
      </c>
      <c r="R8092" s="145"/>
      <c r="S8092" s="128" t="s">
        <v>8315</v>
      </c>
      <c r="T8092" s="128" t="s">
        <v>28757</v>
      </c>
      <c r="U8092" s="128" t="s">
        <v>36084</v>
      </c>
      <c r="V8092" s="145">
        <v>5.5</v>
      </c>
      <c r="W8092" s="130"/>
      <c r="X8092" s="113"/>
    </row>
    <row r="8093" spans="1:24" ht="12.95" customHeight="1" x14ac:dyDescent="0.2">
      <c r="A8093" s="265">
        <v>43086</v>
      </c>
      <c r="B8093" s="140" t="s">
        <v>30197</v>
      </c>
      <c r="C8093" s="128" t="s">
        <v>38333</v>
      </c>
      <c r="D8093" s="128" t="s">
        <v>36090</v>
      </c>
      <c r="E8093" s="128" t="s">
        <v>36074</v>
      </c>
      <c r="F8093" s="225" t="s">
        <v>14834</v>
      </c>
      <c r="G8093" s="152">
        <v>14741</v>
      </c>
      <c r="H8093" s="128" t="s">
        <v>11819</v>
      </c>
      <c r="I8093" s="102" t="s">
        <v>31892</v>
      </c>
      <c r="J8093" s="128" t="s">
        <v>36082</v>
      </c>
      <c r="K8093" s="128"/>
      <c r="L8093" s="199"/>
      <c r="M8093" s="128">
        <v>2</v>
      </c>
      <c r="N8093" s="144" t="s">
        <v>36091</v>
      </c>
      <c r="O8093" s="145"/>
      <c r="P8093" s="145"/>
      <c r="Q8093" s="145" t="s">
        <v>16579</v>
      </c>
      <c r="R8093" s="145"/>
      <c r="S8093" s="128"/>
      <c r="T8093" s="128" t="s">
        <v>28757</v>
      </c>
      <c r="U8093" s="128" t="s">
        <v>36092</v>
      </c>
      <c r="V8093" s="145">
        <v>6.5</v>
      </c>
      <c r="W8093" s="130"/>
      <c r="X8093" s="113"/>
    </row>
    <row r="8094" spans="1:24" ht="12.95" customHeight="1" x14ac:dyDescent="0.2">
      <c r="A8094" s="265">
        <v>43086</v>
      </c>
      <c r="B8094" s="140" t="s">
        <v>30197</v>
      </c>
      <c r="C8094" s="128" t="s">
        <v>38333</v>
      </c>
      <c r="D8094" s="128" t="s">
        <v>36093</v>
      </c>
      <c r="E8094" s="128" t="s">
        <v>36075</v>
      </c>
      <c r="F8094" s="225" t="s">
        <v>14834</v>
      </c>
      <c r="G8094" s="152">
        <v>14744</v>
      </c>
      <c r="H8094" s="102" t="s">
        <v>31892</v>
      </c>
      <c r="I8094" s="128" t="s">
        <v>11819</v>
      </c>
      <c r="J8094" s="128" t="s">
        <v>36094</v>
      </c>
      <c r="K8094" s="128"/>
      <c r="L8094" s="199"/>
      <c r="M8094" s="128">
        <v>2</v>
      </c>
      <c r="N8094" s="144" t="s">
        <v>36095</v>
      </c>
      <c r="O8094" s="145"/>
      <c r="P8094" s="145"/>
      <c r="Q8094" s="145" t="s">
        <v>16838</v>
      </c>
      <c r="R8094" s="145"/>
      <c r="S8094" s="128" t="s">
        <v>11080</v>
      </c>
      <c r="T8094" s="128" t="s">
        <v>28757</v>
      </c>
      <c r="U8094" s="128"/>
      <c r="V8094" s="145">
        <v>6.5</v>
      </c>
      <c r="W8094" s="130"/>
      <c r="X8094" s="113"/>
    </row>
    <row r="8095" spans="1:24" ht="12.95" customHeight="1" x14ac:dyDescent="0.2">
      <c r="A8095" s="265">
        <v>43086</v>
      </c>
      <c r="B8095" s="140" t="s">
        <v>30197</v>
      </c>
      <c r="C8095" s="128" t="s">
        <v>38333</v>
      </c>
      <c r="D8095" s="128" t="s">
        <v>36096</v>
      </c>
      <c r="E8095" s="128" t="s">
        <v>36076</v>
      </c>
      <c r="F8095" s="225" t="s">
        <v>14834</v>
      </c>
      <c r="G8095" s="152">
        <v>14748</v>
      </c>
      <c r="H8095" s="128" t="s">
        <v>11819</v>
      </c>
      <c r="I8095" s="128" t="s">
        <v>5011</v>
      </c>
      <c r="J8095" s="128" t="s">
        <v>36097</v>
      </c>
      <c r="K8095" s="128"/>
      <c r="L8095" s="199"/>
      <c r="M8095" s="128">
        <v>1</v>
      </c>
      <c r="N8095" s="144">
        <v>66</v>
      </c>
      <c r="O8095" s="145" t="s">
        <v>12252</v>
      </c>
      <c r="P8095" s="145"/>
      <c r="Q8095" s="145" t="s">
        <v>16835</v>
      </c>
      <c r="R8095" s="145"/>
      <c r="S8095" s="128"/>
      <c r="T8095" s="128" t="s">
        <v>28757</v>
      </c>
      <c r="U8095" s="128" t="s">
        <v>29683</v>
      </c>
      <c r="V8095" s="145">
        <v>5.5</v>
      </c>
      <c r="W8095" s="130"/>
      <c r="X8095" s="113"/>
    </row>
    <row r="8096" spans="1:24" ht="12.95" customHeight="1" x14ac:dyDescent="0.2">
      <c r="A8096" s="265">
        <v>43086</v>
      </c>
      <c r="B8096" s="140" t="s">
        <v>30197</v>
      </c>
      <c r="C8096" s="128" t="s">
        <v>38333</v>
      </c>
      <c r="D8096" s="128" t="s">
        <v>36098</v>
      </c>
      <c r="E8096" s="128" t="s">
        <v>36077</v>
      </c>
      <c r="F8096" s="225" t="s">
        <v>14834</v>
      </c>
      <c r="G8096" s="152">
        <v>14773</v>
      </c>
      <c r="H8096" s="128" t="s">
        <v>5011</v>
      </c>
      <c r="I8096" s="128" t="s">
        <v>11819</v>
      </c>
      <c r="J8096" s="128" t="s">
        <v>36099</v>
      </c>
      <c r="K8096" s="128"/>
      <c r="L8096" s="199"/>
      <c r="M8096" s="128">
        <v>1</v>
      </c>
      <c r="N8096" s="144" t="s">
        <v>36100</v>
      </c>
      <c r="O8096" s="145"/>
      <c r="P8096" s="145" t="s">
        <v>3620</v>
      </c>
      <c r="Q8096" s="145" t="s">
        <v>18156</v>
      </c>
      <c r="R8096" s="145"/>
      <c r="S8096" s="128"/>
      <c r="T8096" s="128" t="s">
        <v>28757</v>
      </c>
      <c r="U8096" s="128"/>
      <c r="V8096" s="145">
        <v>4.5</v>
      </c>
      <c r="W8096" s="130"/>
      <c r="X8096" s="113"/>
    </row>
    <row r="8097" spans="1:24" ht="12.95" customHeight="1" x14ac:dyDescent="0.2">
      <c r="A8097" s="265">
        <v>43086</v>
      </c>
      <c r="B8097" s="140" t="s">
        <v>30197</v>
      </c>
      <c r="C8097" s="128" t="s">
        <v>38333</v>
      </c>
      <c r="D8097" s="128" t="s">
        <v>36101</v>
      </c>
      <c r="E8097" s="128" t="s">
        <v>36078</v>
      </c>
      <c r="F8097" s="225" t="s">
        <v>14834</v>
      </c>
      <c r="G8097" s="152">
        <v>14748</v>
      </c>
      <c r="H8097" s="128" t="s">
        <v>11819</v>
      </c>
      <c r="I8097" s="128" t="s">
        <v>5011</v>
      </c>
      <c r="J8097" s="128" t="s">
        <v>3340</v>
      </c>
      <c r="K8097" s="128"/>
      <c r="L8097" s="199"/>
      <c r="M8097" s="128">
        <v>1</v>
      </c>
      <c r="N8097" s="144">
        <v>66</v>
      </c>
      <c r="O8097" s="145" t="s">
        <v>15959</v>
      </c>
      <c r="P8097" s="145"/>
      <c r="Q8097" s="145" t="s">
        <v>16121</v>
      </c>
      <c r="R8097" s="145"/>
      <c r="S8097" s="128"/>
      <c r="T8097" s="128" t="s">
        <v>28757</v>
      </c>
      <c r="U8097" s="128" t="s">
        <v>36102</v>
      </c>
      <c r="V8097" s="145">
        <v>4.5</v>
      </c>
      <c r="W8097" s="130"/>
      <c r="X8097" s="113"/>
    </row>
    <row r="8098" spans="1:24" ht="12.95" customHeight="1" x14ac:dyDescent="0.2">
      <c r="A8098" s="265">
        <v>43086</v>
      </c>
      <c r="B8098" s="140" t="s">
        <v>30197</v>
      </c>
      <c r="C8098" s="128" t="s">
        <v>38333</v>
      </c>
      <c r="D8098" s="128" t="s">
        <v>36103</v>
      </c>
      <c r="E8098" s="128" t="s">
        <v>36079</v>
      </c>
      <c r="F8098" s="225" t="s">
        <v>14834</v>
      </c>
      <c r="G8098" s="152">
        <v>14744</v>
      </c>
      <c r="H8098" s="128" t="s">
        <v>5011</v>
      </c>
      <c r="I8098" s="128" t="s">
        <v>11819</v>
      </c>
      <c r="J8098" s="128" t="s">
        <v>3342</v>
      </c>
      <c r="K8098" s="128"/>
      <c r="L8098" s="199"/>
      <c r="M8098" s="128">
        <v>2</v>
      </c>
      <c r="N8098" s="144" t="s">
        <v>36104</v>
      </c>
      <c r="O8098" s="145" t="s">
        <v>16096</v>
      </c>
      <c r="P8098" s="145" t="s">
        <v>9125</v>
      </c>
      <c r="Q8098" s="145" t="s">
        <v>17446</v>
      </c>
      <c r="R8098" s="145"/>
      <c r="S8098" s="128"/>
      <c r="T8098" s="128" t="s">
        <v>28757</v>
      </c>
      <c r="U8098" s="128"/>
      <c r="V8098" s="145">
        <v>4.5</v>
      </c>
      <c r="W8098" s="130"/>
      <c r="X8098" s="113"/>
    </row>
    <row r="8099" spans="1:24" ht="12.95" customHeight="1" x14ac:dyDescent="0.2">
      <c r="A8099" s="265">
        <v>43086</v>
      </c>
      <c r="B8099" s="140" t="s">
        <v>30197</v>
      </c>
      <c r="C8099" s="128" t="s">
        <v>38333</v>
      </c>
      <c r="D8099" s="128" t="s">
        <v>36105</v>
      </c>
      <c r="E8099" s="128" t="s">
        <v>36080</v>
      </c>
      <c r="F8099" s="225" t="s">
        <v>14834</v>
      </c>
      <c r="G8099" s="152">
        <v>14759</v>
      </c>
      <c r="H8099" s="128" t="s">
        <v>13336</v>
      </c>
      <c r="I8099" s="128" t="s">
        <v>11819</v>
      </c>
      <c r="J8099" s="128" t="s">
        <v>36106</v>
      </c>
      <c r="K8099" s="128"/>
      <c r="L8099" s="199"/>
      <c r="M8099" s="128">
        <v>2</v>
      </c>
      <c r="N8099" s="144" t="s">
        <v>36107</v>
      </c>
      <c r="O8099" s="145" t="s">
        <v>15959</v>
      </c>
      <c r="P8099" s="145" t="s">
        <v>9125</v>
      </c>
      <c r="Q8099" s="145" t="s">
        <v>16157</v>
      </c>
      <c r="R8099" s="145"/>
      <c r="S8099" s="128"/>
      <c r="T8099" s="128" t="s">
        <v>28757</v>
      </c>
      <c r="U8099" s="128"/>
      <c r="V8099" s="145">
        <v>5.5</v>
      </c>
      <c r="W8099" s="130"/>
      <c r="X8099" s="113"/>
    </row>
    <row r="8100" spans="1:24" ht="12.95" customHeight="1" x14ac:dyDescent="0.2">
      <c r="A8100" s="265">
        <v>43391</v>
      </c>
      <c r="B8100" s="140" t="s">
        <v>30197</v>
      </c>
      <c r="C8100" s="197" t="s">
        <v>38334</v>
      </c>
      <c r="D8100" s="128" t="s">
        <v>36371</v>
      </c>
      <c r="E8100" s="128" t="s">
        <v>36362</v>
      </c>
      <c r="F8100" s="225" t="s">
        <v>14834</v>
      </c>
      <c r="G8100" s="152">
        <v>18439</v>
      </c>
      <c r="H8100" s="102" t="s">
        <v>36409</v>
      </c>
      <c r="I8100" s="102" t="s">
        <v>36410</v>
      </c>
      <c r="J8100" s="128" t="s">
        <v>36372</v>
      </c>
      <c r="K8100" s="128"/>
      <c r="L8100" s="199"/>
      <c r="M8100" s="128">
        <v>2</v>
      </c>
      <c r="N8100" s="144" t="s">
        <v>36373</v>
      </c>
      <c r="O8100" s="145" t="s">
        <v>5985</v>
      </c>
      <c r="P8100" s="145" t="s">
        <v>9125</v>
      </c>
      <c r="Q8100" s="145" t="s">
        <v>19571</v>
      </c>
      <c r="R8100" s="145"/>
      <c r="S8100" s="128"/>
      <c r="T8100" s="128" t="s">
        <v>20579</v>
      </c>
      <c r="U8100" s="128" t="s">
        <v>36374</v>
      </c>
      <c r="V8100" s="145">
        <v>5.5</v>
      </c>
      <c r="W8100" s="130"/>
      <c r="X8100" s="113"/>
    </row>
    <row r="8101" spans="1:24" ht="12.95" customHeight="1" x14ac:dyDescent="0.2">
      <c r="A8101" s="265">
        <v>43391</v>
      </c>
      <c r="B8101" s="140" t="s">
        <v>30197</v>
      </c>
      <c r="C8101" s="128" t="s">
        <v>38334</v>
      </c>
      <c r="D8101" s="128" t="s">
        <v>36376</v>
      </c>
      <c r="E8101" s="128" t="s">
        <v>36363</v>
      </c>
      <c r="F8101" s="225" t="s">
        <v>14834</v>
      </c>
      <c r="G8101" s="152">
        <v>18451</v>
      </c>
      <c r="H8101" s="128" t="s">
        <v>10191</v>
      </c>
      <c r="I8101" s="102" t="s">
        <v>36410</v>
      </c>
      <c r="J8101" s="128" t="s">
        <v>36377</v>
      </c>
      <c r="K8101" s="128"/>
      <c r="L8101" s="199"/>
      <c r="M8101" s="128">
        <v>0.5</v>
      </c>
      <c r="N8101" s="108">
        <v>71</v>
      </c>
      <c r="O8101" s="145" t="s">
        <v>3620</v>
      </c>
      <c r="P8101" s="145"/>
      <c r="Q8101" s="145" t="s">
        <v>16868</v>
      </c>
      <c r="R8101" s="145"/>
      <c r="S8101" s="128"/>
      <c r="T8101" s="128" t="s">
        <v>20579</v>
      </c>
      <c r="U8101" s="128" t="s">
        <v>36379</v>
      </c>
      <c r="V8101" s="145">
        <v>4.5</v>
      </c>
      <c r="W8101" s="130"/>
      <c r="X8101" s="113"/>
    </row>
    <row r="8102" spans="1:24" ht="12.95" customHeight="1" x14ac:dyDescent="0.2">
      <c r="A8102" s="265">
        <v>43391</v>
      </c>
      <c r="B8102" s="140" t="s">
        <v>30197</v>
      </c>
      <c r="C8102" s="128" t="s">
        <v>38334</v>
      </c>
      <c r="D8102" s="128" t="s">
        <v>36380</v>
      </c>
      <c r="E8102" s="128" t="s">
        <v>36364</v>
      </c>
      <c r="F8102" s="225" t="s">
        <v>14834</v>
      </c>
      <c r="G8102" s="152">
        <v>18454</v>
      </c>
      <c r="H8102" s="102" t="s">
        <v>36410</v>
      </c>
      <c r="I8102" s="128" t="s">
        <v>10191</v>
      </c>
      <c r="J8102" s="128" t="s">
        <v>36381</v>
      </c>
      <c r="K8102" s="128"/>
      <c r="L8102" s="199"/>
      <c r="M8102" s="128">
        <v>2</v>
      </c>
      <c r="N8102" s="144" t="s">
        <v>36382</v>
      </c>
      <c r="O8102" s="145" t="s">
        <v>15959</v>
      </c>
      <c r="P8102" s="145" t="s">
        <v>9125</v>
      </c>
      <c r="Q8102" s="145" t="s">
        <v>15923</v>
      </c>
      <c r="R8102" s="145"/>
      <c r="S8102" s="128"/>
      <c r="T8102" s="128" t="s">
        <v>20579</v>
      </c>
      <c r="U8102" s="128" t="s">
        <v>36378</v>
      </c>
      <c r="V8102" s="145">
        <v>6.5</v>
      </c>
      <c r="W8102" s="130"/>
      <c r="X8102" s="113"/>
    </row>
    <row r="8103" spans="1:24" ht="12.95" customHeight="1" x14ac:dyDescent="0.2">
      <c r="A8103" s="265">
        <v>43391</v>
      </c>
      <c r="B8103" s="140" t="s">
        <v>30197</v>
      </c>
      <c r="C8103" s="128" t="s">
        <v>38334</v>
      </c>
      <c r="D8103" s="128" t="s">
        <v>36383</v>
      </c>
      <c r="E8103" s="128" t="s">
        <v>36365</v>
      </c>
      <c r="F8103" s="225" t="s">
        <v>14834</v>
      </c>
      <c r="G8103" s="152">
        <v>18464</v>
      </c>
      <c r="H8103" s="128" t="s">
        <v>10191</v>
      </c>
      <c r="I8103" s="102" t="s">
        <v>36410</v>
      </c>
      <c r="J8103" s="128" t="s">
        <v>35484</v>
      </c>
      <c r="K8103" s="128"/>
      <c r="L8103" s="199"/>
      <c r="M8103" s="128">
        <v>2</v>
      </c>
      <c r="N8103" s="144" t="s">
        <v>17212</v>
      </c>
      <c r="O8103" s="145" t="s">
        <v>12252</v>
      </c>
      <c r="P8103" s="145"/>
      <c r="Q8103" s="145" t="s">
        <v>16873</v>
      </c>
      <c r="R8103" s="145"/>
      <c r="S8103" s="128"/>
      <c r="T8103" s="128" t="s">
        <v>20579</v>
      </c>
      <c r="U8103" s="128" t="s">
        <v>36378</v>
      </c>
      <c r="V8103" s="145">
        <v>4.5</v>
      </c>
      <c r="W8103" s="130"/>
      <c r="X8103" s="113"/>
    </row>
    <row r="8104" spans="1:24" ht="12.95" customHeight="1" x14ac:dyDescent="0.2">
      <c r="A8104" s="265">
        <v>43391</v>
      </c>
      <c r="B8104" s="140" t="s">
        <v>30197</v>
      </c>
      <c r="C8104" s="128" t="s">
        <v>38334</v>
      </c>
      <c r="D8104" s="128" t="s">
        <v>36384</v>
      </c>
      <c r="E8104" s="128" t="s">
        <v>36366</v>
      </c>
      <c r="F8104" s="225" t="s">
        <v>14834</v>
      </c>
      <c r="G8104" s="152">
        <v>18477</v>
      </c>
      <c r="H8104" s="102" t="s">
        <v>36410</v>
      </c>
      <c r="I8104" s="128" t="s">
        <v>10191</v>
      </c>
      <c r="J8104" s="128" t="s">
        <v>36385</v>
      </c>
      <c r="K8104" s="128"/>
      <c r="L8104" s="199"/>
      <c r="M8104" s="128">
        <v>2</v>
      </c>
      <c r="N8104" s="144" t="s">
        <v>36386</v>
      </c>
      <c r="O8104" s="145" t="s">
        <v>12252</v>
      </c>
      <c r="P8104" s="145" t="s">
        <v>16022</v>
      </c>
      <c r="Q8104" s="145" t="s">
        <v>16157</v>
      </c>
      <c r="R8104" s="145"/>
      <c r="S8104" s="128"/>
      <c r="T8104" s="128" t="s">
        <v>20579</v>
      </c>
      <c r="U8104" s="128" t="s">
        <v>36387</v>
      </c>
      <c r="V8104" s="145">
        <v>5.5</v>
      </c>
      <c r="W8104" s="130"/>
      <c r="X8104" s="113"/>
    </row>
    <row r="8105" spans="1:24" ht="12.95" customHeight="1" x14ac:dyDescent="0.2">
      <c r="A8105" s="265">
        <v>43391</v>
      </c>
      <c r="B8105" s="140" t="s">
        <v>30197</v>
      </c>
      <c r="C8105" s="128" t="s">
        <v>38334</v>
      </c>
      <c r="D8105" s="128" t="s">
        <v>36388</v>
      </c>
      <c r="E8105" s="128" t="s">
        <v>36367</v>
      </c>
      <c r="F8105" s="225" t="s">
        <v>14834</v>
      </c>
      <c r="G8105" s="152">
        <v>18528</v>
      </c>
      <c r="H8105" s="102" t="s">
        <v>36410</v>
      </c>
      <c r="I8105" s="128" t="s">
        <v>13336</v>
      </c>
      <c r="J8105" s="128" t="s">
        <v>36389</v>
      </c>
      <c r="K8105" s="128"/>
      <c r="L8105" s="199"/>
      <c r="M8105" s="128">
        <v>0.5</v>
      </c>
      <c r="N8105" s="108">
        <v>81</v>
      </c>
      <c r="O8105" s="145" t="s">
        <v>9160</v>
      </c>
      <c r="P8105" s="145"/>
      <c r="Q8105" s="145" t="s">
        <v>16524</v>
      </c>
      <c r="R8105" s="145"/>
      <c r="S8105" s="128"/>
      <c r="T8105" s="128" t="s">
        <v>20579</v>
      </c>
      <c r="U8105" s="128" t="s">
        <v>36390</v>
      </c>
      <c r="V8105" s="145">
        <v>4.5</v>
      </c>
      <c r="W8105" s="130"/>
      <c r="X8105" s="113"/>
    </row>
    <row r="8106" spans="1:24" ht="12.95" customHeight="1" x14ac:dyDescent="0.2">
      <c r="A8106" s="265">
        <v>43391</v>
      </c>
      <c r="B8106" s="140" t="s">
        <v>30197</v>
      </c>
      <c r="C8106" s="128" t="s">
        <v>38334</v>
      </c>
      <c r="D8106" s="128" t="s">
        <v>36391</v>
      </c>
      <c r="E8106" s="128" t="s">
        <v>36368</v>
      </c>
      <c r="F8106" s="225" t="s">
        <v>14834</v>
      </c>
      <c r="G8106" s="152">
        <v>18531</v>
      </c>
      <c r="H8106" s="102" t="s">
        <v>36410</v>
      </c>
      <c r="I8106" s="128" t="s">
        <v>10191</v>
      </c>
      <c r="J8106" s="128" t="s">
        <v>36392</v>
      </c>
      <c r="K8106" s="128"/>
      <c r="L8106" s="199"/>
      <c r="M8106" s="128">
        <v>1.5</v>
      </c>
      <c r="N8106" s="144" t="s">
        <v>36393</v>
      </c>
      <c r="O8106" s="145" t="s">
        <v>16545</v>
      </c>
      <c r="P8106" s="145"/>
      <c r="Q8106" s="145" t="s">
        <v>15913</v>
      </c>
      <c r="R8106" s="145"/>
      <c r="S8106" s="128"/>
      <c r="T8106" s="128" t="s">
        <v>20579</v>
      </c>
      <c r="U8106" s="128" t="s">
        <v>36394</v>
      </c>
      <c r="V8106" s="145">
        <v>5.5</v>
      </c>
      <c r="W8106" s="130"/>
      <c r="X8106" s="113"/>
    </row>
    <row r="8107" spans="1:24" ht="12.95" customHeight="1" x14ac:dyDescent="0.2">
      <c r="A8107" s="265">
        <v>43391</v>
      </c>
      <c r="B8107" s="140" t="s">
        <v>30197</v>
      </c>
      <c r="C8107" s="128" t="s">
        <v>38334</v>
      </c>
      <c r="D8107" s="128" t="s">
        <v>36395</v>
      </c>
      <c r="E8107" s="128" t="s">
        <v>36369</v>
      </c>
      <c r="F8107" s="225" t="s">
        <v>14834</v>
      </c>
      <c r="G8107" s="152">
        <v>18555</v>
      </c>
      <c r="H8107" s="102" t="s">
        <v>36410</v>
      </c>
      <c r="I8107" s="102" t="s">
        <v>36411</v>
      </c>
      <c r="J8107" s="128" t="s">
        <v>36396</v>
      </c>
      <c r="K8107" s="128"/>
      <c r="L8107" s="199"/>
      <c r="M8107" s="128">
        <v>2</v>
      </c>
      <c r="N8107" s="144" t="s">
        <v>36397</v>
      </c>
      <c r="O8107" s="145" t="s">
        <v>16856</v>
      </c>
      <c r="P8107" s="145" t="s">
        <v>8076</v>
      </c>
      <c r="Q8107" s="145" t="s">
        <v>16687</v>
      </c>
      <c r="R8107" s="145"/>
      <c r="S8107" s="128"/>
      <c r="T8107" s="128" t="s">
        <v>20579</v>
      </c>
      <c r="U8107" s="128" t="s">
        <v>36378</v>
      </c>
      <c r="V8107" s="145">
        <v>5.5</v>
      </c>
      <c r="W8107" s="130"/>
      <c r="X8107" s="113"/>
    </row>
    <row r="8108" spans="1:24" ht="12.95" customHeight="1" x14ac:dyDescent="0.2">
      <c r="A8108" s="265">
        <v>43391</v>
      </c>
      <c r="B8108" s="140" t="s">
        <v>30197</v>
      </c>
      <c r="C8108" s="128" t="s">
        <v>38334</v>
      </c>
      <c r="D8108" s="128" t="s">
        <v>36398</v>
      </c>
      <c r="E8108" s="128" t="s">
        <v>36370</v>
      </c>
      <c r="F8108" s="225" t="s">
        <v>14834</v>
      </c>
      <c r="G8108" s="152">
        <v>18558</v>
      </c>
      <c r="H8108" s="128" t="s">
        <v>10191</v>
      </c>
      <c r="I8108" s="102" t="s">
        <v>36410</v>
      </c>
      <c r="J8108" s="128" t="s">
        <v>36399</v>
      </c>
      <c r="K8108" s="128"/>
      <c r="L8108" s="199"/>
      <c r="M8108" s="128">
        <v>1.5</v>
      </c>
      <c r="N8108" s="108" t="s">
        <v>36400</v>
      </c>
      <c r="O8108" s="145"/>
      <c r="P8108" s="145" t="s">
        <v>162</v>
      </c>
      <c r="Q8108" s="145" t="s">
        <v>19511</v>
      </c>
      <c r="R8108" s="145"/>
      <c r="S8108" s="128"/>
      <c r="T8108" s="128" t="s">
        <v>20579</v>
      </c>
      <c r="U8108" s="128" t="s">
        <v>36401</v>
      </c>
      <c r="V8108" s="145">
        <v>5</v>
      </c>
      <c r="W8108" s="130"/>
      <c r="X8108" s="113"/>
    </row>
    <row r="8109" spans="1:24" ht="12.95" customHeight="1" x14ac:dyDescent="0.2">
      <c r="A8109" s="265">
        <v>43391</v>
      </c>
      <c r="B8109" s="140" t="s">
        <v>30197</v>
      </c>
      <c r="C8109" s="128" t="s">
        <v>38334</v>
      </c>
      <c r="D8109" s="128" t="s">
        <v>36402</v>
      </c>
      <c r="E8109" s="128" t="s">
        <v>36375</v>
      </c>
      <c r="F8109" s="141" t="s">
        <v>14834</v>
      </c>
      <c r="G8109" s="152">
        <v>18565</v>
      </c>
      <c r="H8109" s="102" t="s">
        <v>36410</v>
      </c>
      <c r="I8109" s="102" t="s">
        <v>36405</v>
      </c>
      <c r="J8109" s="128" t="s">
        <v>7903</v>
      </c>
      <c r="K8109" s="128"/>
      <c r="L8109" s="199"/>
      <c r="M8109" s="128">
        <v>2</v>
      </c>
      <c r="N8109" s="144" t="s">
        <v>36403</v>
      </c>
      <c r="O8109" s="145" t="s">
        <v>18206</v>
      </c>
      <c r="P8109" s="145"/>
      <c r="Q8109" s="145" t="s">
        <v>16520</v>
      </c>
      <c r="R8109" s="145"/>
      <c r="S8109" s="128"/>
      <c r="T8109" s="128" t="s">
        <v>20579</v>
      </c>
      <c r="U8109" s="128" t="s">
        <v>36404</v>
      </c>
      <c r="V8109" s="145">
        <v>5.5</v>
      </c>
      <c r="W8109" s="130"/>
      <c r="X8109" s="113"/>
    </row>
    <row r="8110" spans="1:24" ht="12.95" customHeight="1" x14ac:dyDescent="0.2">
      <c r="A8110" s="265">
        <v>43515</v>
      </c>
      <c r="B8110" s="140" t="s">
        <v>30197</v>
      </c>
      <c r="C8110" s="197" t="s">
        <v>38371</v>
      </c>
      <c r="D8110" s="128" t="s">
        <v>38335</v>
      </c>
      <c r="E8110" s="128" t="s">
        <v>38329</v>
      </c>
      <c r="F8110" s="141" t="s">
        <v>14834</v>
      </c>
      <c r="G8110" s="152">
        <v>13750</v>
      </c>
      <c r="H8110" s="128" t="s">
        <v>2625</v>
      </c>
      <c r="I8110" s="128" t="s">
        <v>14944</v>
      </c>
      <c r="J8110" s="128" t="s">
        <v>19810</v>
      </c>
      <c r="K8110" s="128"/>
      <c r="L8110" s="199"/>
      <c r="M8110" s="128">
        <v>1</v>
      </c>
      <c r="N8110" s="144" t="s">
        <v>38336</v>
      </c>
      <c r="O8110" s="145"/>
      <c r="P8110" s="145"/>
      <c r="Q8110" s="145" t="s">
        <v>27159</v>
      </c>
      <c r="R8110" s="145"/>
      <c r="S8110" s="128" t="s">
        <v>8315</v>
      </c>
      <c r="T8110" s="128" t="s">
        <v>8947</v>
      </c>
      <c r="U8110" s="128"/>
      <c r="V8110" s="145">
        <v>5.5</v>
      </c>
      <c r="W8110" s="130"/>
      <c r="X8110" s="113"/>
    </row>
    <row r="8111" spans="1:24" ht="12.95" customHeight="1" x14ac:dyDescent="0.2">
      <c r="A8111" s="265">
        <v>43515</v>
      </c>
      <c r="B8111" s="140" t="s">
        <v>30197</v>
      </c>
      <c r="C8111" s="128" t="s">
        <v>38371</v>
      </c>
      <c r="D8111" s="128" t="s">
        <v>38337</v>
      </c>
      <c r="E8111" s="128" t="s">
        <v>38330</v>
      </c>
      <c r="F8111" s="141" t="s">
        <v>14834</v>
      </c>
      <c r="G8111" s="152">
        <v>14760</v>
      </c>
      <c r="H8111" s="128" t="s">
        <v>11819</v>
      </c>
      <c r="I8111" s="128" t="s">
        <v>5011</v>
      </c>
      <c r="J8111" s="128" t="s">
        <v>38338</v>
      </c>
      <c r="K8111" s="128"/>
      <c r="L8111" s="199"/>
      <c r="M8111" s="128">
        <v>2</v>
      </c>
      <c r="N8111" s="108" t="s">
        <v>38339</v>
      </c>
      <c r="O8111" s="145" t="s">
        <v>5985</v>
      </c>
      <c r="P8111" s="145" t="s">
        <v>16022</v>
      </c>
      <c r="Q8111" s="145" t="s">
        <v>15923</v>
      </c>
      <c r="R8111" s="145"/>
      <c r="S8111" s="128"/>
      <c r="T8111" s="128" t="s">
        <v>28757</v>
      </c>
      <c r="U8111" s="128"/>
      <c r="V8111" s="145">
        <v>4.5</v>
      </c>
      <c r="W8111" s="130"/>
      <c r="X8111" s="113"/>
    </row>
    <row r="8112" spans="1:24" ht="12.95" customHeight="1" x14ac:dyDescent="0.2">
      <c r="A8112" s="265">
        <v>43515</v>
      </c>
      <c r="B8112" s="140" t="s">
        <v>30197</v>
      </c>
      <c r="C8112" s="128" t="s">
        <v>38371</v>
      </c>
      <c r="D8112" s="128" t="s">
        <v>38340</v>
      </c>
      <c r="E8112" s="128" t="s">
        <v>38331</v>
      </c>
      <c r="F8112" s="141" t="s">
        <v>14834</v>
      </c>
      <c r="G8112" s="152">
        <v>15321</v>
      </c>
      <c r="H8112" s="102" t="s">
        <v>30779</v>
      </c>
      <c r="I8112" s="128" t="s">
        <v>2625</v>
      </c>
      <c r="J8112" s="128" t="s">
        <v>4170</v>
      </c>
      <c r="K8112" s="128"/>
      <c r="L8112" s="199"/>
      <c r="M8112" s="128">
        <v>2</v>
      </c>
      <c r="N8112" s="144" t="s">
        <v>38341</v>
      </c>
      <c r="O8112" s="145" t="s">
        <v>10189</v>
      </c>
      <c r="P8112" s="145"/>
      <c r="Q8112" s="145" t="s">
        <v>19531</v>
      </c>
      <c r="R8112" s="145"/>
      <c r="S8112" s="128"/>
      <c r="T8112" s="128" t="s">
        <v>20543</v>
      </c>
      <c r="U8112" s="128" t="s">
        <v>6868</v>
      </c>
      <c r="V8112" s="145">
        <v>5</v>
      </c>
      <c r="W8112" s="130"/>
      <c r="X8112" s="113"/>
    </row>
    <row r="8113" spans="1:24" ht="12.95" customHeight="1" x14ac:dyDescent="0.2">
      <c r="A8113" s="265">
        <v>43515</v>
      </c>
      <c r="B8113" s="140" t="s">
        <v>30197</v>
      </c>
      <c r="C8113" s="128" t="s">
        <v>38371</v>
      </c>
      <c r="D8113" s="128" t="s">
        <v>38342</v>
      </c>
      <c r="E8113" s="128" t="s">
        <v>38332</v>
      </c>
      <c r="F8113" s="141" t="s">
        <v>14834</v>
      </c>
      <c r="G8113" s="152">
        <v>15670</v>
      </c>
      <c r="H8113" s="128" t="s">
        <v>11819</v>
      </c>
      <c r="I8113" s="128" t="s">
        <v>10103</v>
      </c>
      <c r="J8113" s="128" t="s">
        <v>38343</v>
      </c>
      <c r="K8113" s="128"/>
      <c r="L8113" s="199"/>
      <c r="M8113" s="128">
        <v>1</v>
      </c>
      <c r="N8113" s="144" t="s">
        <v>7004</v>
      </c>
      <c r="O8113" s="145" t="s">
        <v>16565</v>
      </c>
      <c r="P8113" s="145"/>
      <c r="Q8113" s="145" t="s">
        <v>19511</v>
      </c>
      <c r="R8113" s="145"/>
      <c r="S8113" s="128" t="s">
        <v>11080</v>
      </c>
      <c r="T8113" s="128" t="s">
        <v>7789</v>
      </c>
      <c r="U8113" s="128" t="s">
        <v>38344</v>
      </c>
      <c r="V8113" s="145">
        <v>5</v>
      </c>
      <c r="W8113" s="130"/>
      <c r="X8113" s="113"/>
    </row>
    <row r="8114" spans="1:24" ht="12.95" customHeight="1" x14ac:dyDescent="0.2">
      <c r="A8114" s="265">
        <v>43515</v>
      </c>
      <c r="B8114" s="140" t="s">
        <v>30197</v>
      </c>
      <c r="C8114" s="128" t="s">
        <v>38371</v>
      </c>
      <c r="D8114" s="128" t="s">
        <v>38345</v>
      </c>
      <c r="E8114" s="128" t="s">
        <v>38348</v>
      </c>
      <c r="F8114" s="141" t="s">
        <v>14834</v>
      </c>
      <c r="G8114" s="152">
        <v>15949</v>
      </c>
      <c r="H8114" s="128" t="s">
        <v>4890</v>
      </c>
      <c r="I8114" s="128" t="s">
        <v>10103</v>
      </c>
      <c r="J8114" s="128" t="s">
        <v>38346</v>
      </c>
      <c r="K8114" s="128"/>
      <c r="L8114" s="199"/>
      <c r="M8114" s="128">
        <v>2</v>
      </c>
      <c r="N8114" s="144" t="s">
        <v>38347</v>
      </c>
      <c r="O8114" s="145" t="s">
        <v>16096</v>
      </c>
      <c r="P8114" s="145"/>
      <c r="Q8114" s="145" t="s">
        <v>16868</v>
      </c>
      <c r="R8114" s="145"/>
      <c r="S8114" s="128"/>
      <c r="T8114" s="128" t="s">
        <v>7789</v>
      </c>
      <c r="U8114" s="128"/>
      <c r="V8114" s="145">
        <v>5.5</v>
      </c>
      <c r="W8114" s="130"/>
      <c r="X8114" s="113"/>
    </row>
    <row r="8115" spans="1:24" ht="12.95" customHeight="1" x14ac:dyDescent="0.2">
      <c r="A8115" s="265">
        <v>43515</v>
      </c>
      <c r="B8115" s="140" t="s">
        <v>30197</v>
      </c>
      <c r="C8115" s="128" t="s">
        <v>38371</v>
      </c>
      <c r="D8115" s="128" t="s">
        <v>38354</v>
      </c>
      <c r="E8115" s="128" t="s">
        <v>38349</v>
      </c>
      <c r="F8115" s="141" t="s">
        <v>14834</v>
      </c>
      <c r="G8115" s="152">
        <v>16275</v>
      </c>
      <c r="H8115" s="128" t="s">
        <v>10103</v>
      </c>
      <c r="I8115" s="128" t="s">
        <v>4890</v>
      </c>
      <c r="J8115" s="128" t="s">
        <v>38355</v>
      </c>
      <c r="K8115" s="128"/>
      <c r="L8115" s="199"/>
      <c r="M8115" s="128">
        <v>3</v>
      </c>
      <c r="N8115" s="144" t="s">
        <v>38356</v>
      </c>
      <c r="O8115" s="145" t="s">
        <v>16762</v>
      </c>
      <c r="P8115" s="145"/>
      <c r="Q8115" s="145" t="s">
        <v>16687</v>
      </c>
      <c r="R8115" s="145"/>
      <c r="S8115" s="128"/>
      <c r="T8115" s="128" t="s">
        <v>7789</v>
      </c>
      <c r="U8115" s="128" t="s">
        <v>38357</v>
      </c>
      <c r="V8115" s="145">
        <v>5.5</v>
      </c>
      <c r="W8115" s="130"/>
      <c r="X8115" s="113"/>
    </row>
    <row r="8116" spans="1:24" ht="12.95" customHeight="1" x14ac:dyDescent="0.2">
      <c r="A8116" s="265">
        <v>43515</v>
      </c>
      <c r="B8116" s="140" t="s">
        <v>30197</v>
      </c>
      <c r="C8116" s="128" t="s">
        <v>38371</v>
      </c>
      <c r="D8116" s="128" t="s">
        <v>38358</v>
      </c>
      <c r="E8116" s="128" t="s">
        <v>38350</v>
      </c>
      <c r="F8116" s="141" t="s">
        <v>14834</v>
      </c>
      <c r="G8116" s="152">
        <v>16408</v>
      </c>
      <c r="H8116" s="128" t="s">
        <v>4890</v>
      </c>
      <c r="I8116" s="128" t="s">
        <v>10191</v>
      </c>
      <c r="J8116" s="128" t="s">
        <v>38359</v>
      </c>
      <c r="K8116" s="128"/>
      <c r="L8116" s="199"/>
      <c r="M8116" s="128">
        <v>2</v>
      </c>
      <c r="N8116" s="144" t="s">
        <v>38360</v>
      </c>
      <c r="O8116" s="145" t="s">
        <v>16856</v>
      </c>
      <c r="P8116" s="145"/>
      <c r="Q8116" s="145" t="s">
        <v>19695</v>
      </c>
      <c r="R8116" s="145"/>
      <c r="S8116" s="128"/>
      <c r="T8116" s="128" t="s">
        <v>20547</v>
      </c>
      <c r="U8116" s="128"/>
      <c r="V8116" s="145">
        <v>5</v>
      </c>
      <c r="W8116" s="130"/>
      <c r="X8116" s="113"/>
    </row>
    <row r="8117" spans="1:24" ht="12.95" customHeight="1" x14ac:dyDescent="0.2">
      <c r="A8117" s="265">
        <v>43515</v>
      </c>
      <c r="B8117" s="140" t="s">
        <v>30197</v>
      </c>
      <c r="C8117" s="128" t="s">
        <v>38371</v>
      </c>
      <c r="D8117" s="128" t="s">
        <v>38361</v>
      </c>
      <c r="E8117" s="128" t="s">
        <v>38351</v>
      </c>
      <c r="F8117" s="141" t="s">
        <v>14834</v>
      </c>
      <c r="G8117" s="152">
        <v>16443</v>
      </c>
      <c r="H8117" s="102" t="s">
        <v>32650</v>
      </c>
      <c r="I8117" s="128" t="s">
        <v>10103</v>
      </c>
      <c r="J8117" s="128" t="s">
        <v>38362</v>
      </c>
      <c r="K8117" s="128"/>
      <c r="L8117" s="199"/>
      <c r="M8117" s="128">
        <v>2</v>
      </c>
      <c r="N8117" s="144" t="s">
        <v>38363</v>
      </c>
      <c r="O8117" s="145" t="s">
        <v>16982</v>
      </c>
      <c r="P8117" s="145"/>
      <c r="Q8117" s="145" t="s">
        <v>17671</v>
      </c>
      <c r="R8117" s="145"/>
      <c r="S8117" s="128"/>
      <c r="T8117" s="128" t="s">
        <v>7789</v>
      </c>
      <c r="U8117" s="128" t="s">
        <v>16169</v>
      </c>
      <c r="V8117" s="145">
        <v>4.5</v>
      </c>
      <c r="W8117" s="130"/>
      <c r="X8117" s="113"/>
    </row>
    <row r="8118" spans="1:24" ht="12.95" customHeight="1" x14ac:dyDescent="0.2">
      <c r="A8118" s="265">
        <v>43515</v>
      </c>
      <c r="B8118" s="140" t="s">
        <v>30197</v>
      </c>
      <c r="C8118" s="128" t="s">
        <v>38371</v>
      </c>
      <c r="D8118" s="128" t="s">
        <v>38364</v>
      </c>
      <c r="E8118" s="128" t="s">
        <v>38352</v>
      </c>
      <c r="F8118" s="141" t="s">
        <v>14834</v>
      </c>
      <c r="G8118" s="152">
        <v>16462</v>
      </c>
      <c r="H8118" s="128" t="s">
        <v>11819</v>
      </c>
      <c r="I8118" s="128" t="s">
        <v>10103</v>
      </c>
      <c r="J8118" s="128" t="s">
        <v>38365</v>
      </c>
      <c r="K8118" s="128"/>
      <c r="L8118" s="199"/>
      <c r="M8118" s="128">
        <v>2</v>
      </c>
      <c r="N8118" s="144" t="s">
        <v>38366</v>
      </c>
      <c r="O8118" s="145" t="s">
        <v>15927</v>
      </c>
      <c r="P8118" s="145"/>
      <c r="Q8118" s="145" t="s">
        <v>19521</v>
      </c>
      <c r="R8118" s="145"/>
      <c r="S8118" s="128"/>
      <c r="T8118" s="128" t="s">
        <v>7789</v>
      </c>
      <c r="U8118" s="128" t="s">
        <v>38367</v>
      </c>
      <c r="V8118" s="145">
        <v>5.5</v>
      </c>
      <c r="W8118" s="130"/>
      <c r="X8118" s="113"/>
    </row>
    <row r="8119" spans="1:24" ht="12.95" customHeight="1" x14ac:dyDescent="0.2">
      <c r="A8119" s="265">
        <v>43515</v>
      </c>
      <c r="B8119" s="140" t="s">
        <v>30197</v>
      </c>
      <c r="C8119" s="128" t="s">
        <v>38371</v>
      </c>
      <c r="D8119" s="128" t="s">
        <v>38368</v>
      </c>
      <c r="E8119" s="128" t="s">
        <v>38353</v>
      </c>
      <c r="F8119" s="141" t="s">
        <v>14834</v>
      </c>
      <c r="G8119" s="152">
        <v>16506</v>
      </c>
      <c r="H8119" s="128" t="s">
        <v>11819</v>
      </c>
      <c r="I8119" s="128" t="s">
        <v>10103</v>
      </c>
      <c r="J8119" s="128" t="s">
        <v>38369</v>
      </c>
      <c r="K8119" s="128"/>
      <c r="L8119" s="199"/>
      <c r="M8119" s="128">
        <v>2</v>
      </c>
      <c r="N8119" s="108" t="s">
        <v>38370</v>
      </c>
      <c r="O8119" s="145" t="s">
        <v>17392</v>
      </c>
      <c r="P8119" s="145"/>
      <c r="Q8119" s="145" t="s">
        <v>16863</v>
      </c>
      <c r="R8119" s="145"/>
      <c r="S8119" s="128"/>
      <c r="T8119" s="128" t="s">
        <v>7789</v>
      </c>
      <c r="U8119" s="128" t="s">
        <v>2477</v>
      </c>
      <c r="V8119" s="145">
        <v>5.5</v>
      </c>
      <c r="W8119" s="130"/>
      <c r="X8119" s="113"/>
    </row>
    <row r="8120" spans="1:24" ht="12.95" customHeight="1" x14ac:dyDescent="0.2">
      <c r="A8120" s="265">
        <v>43727</v>
      </c>
      <c r="B8120" s="140" t="s">
        <v>30197</v>
      </c>
      <c r="C8120" s="128" t="s">
        <v>40174</v>
      </c>
      <c r="D8120" s="128" t="s">
        <v>40185</v>
      </c>
      <c r="E8120" s="128" t="s">
        <v>40175</v>
      </c>
      <c r="F8120" s="141" t="s">
        <v>14834</v>
      </c>
      <c r="G8120" s="152">
        <v>18508</v>
      </c>
      <c r="H8120" s="128" t="s">
        <v>10191</v>
      </c>
      <c r="I8120" s="102" t="s">
        <v>36410</v>
      </c>
      <c r="J8120" s="128" t="s">
        <v>40186</v>
      </c>
      <c r="K8120" s="128"/>
      <c r="L8120" s="199"/>
      <c r="M8120" s="128">
        <v>2</v>
      </c>
      <c r="N8120" s="108" t="s">
        <v>40187</v>
      </c>
      <c r="O8120" s="145"/>
      <c r="P8120" s="145"/>
      <c r="Q8120" s="145" t="s">
        <v>21564</v>
      </c>
      <c r="R8120" s="145"/>
      <c r="S8120" s="128"/>
      <c r="T8120" s="128" t="s">
        <v>20579</v>
      </c>
      <c r="U8120" s="128" t="s">
        <v>40188</v>
      </c>
      <c r="V8120" s="145">
        <v>5</v>
      </c>
      <c r="W8120" s="130"/>
      <c r="X8120" s="113"/>
    </row>
    <row r="8121" spans="1:24" ht="12.95" customHeight="1" x14ac:dyDescent="0.2">
      <c r="A8121" s="265">
        <v>43727</v>
      </c>
      <c r="B8121" s="140" t="s">
        <v>30197</v>
      </c>
      <c r="C8121" s="128" t="s">
        <v>40174</v>
      </c>
      <c r="D8121" s="128" t="s">
        <v>40189</v>
      </c>
      <c r="E8121" s="128" t="s">
        <v>40176</v>
      </c>
      <c r="F8121" s="141" t="s">
        <v>14834</v>
      </c>
      <c r="G8121" s="152">
        <v>18530</v>
      </c>
      <c r="H8121" s="102" t="s">
        <v>36410</v>
      </c>
      <c r="I8121" s="128" t="s">
        <v>10191</v>
      </c>
      <c r="J8121" s="128" t="s">
        <v>40190</v>
      </c>
      <c r="K8121" s="128"/>
      <c r="L8121" s="199"/>
      <c r="M8121" s="128">
        <v>2</v>
      </c>
      <c r="N8121" s="144" t="s">
        <v>40191</v>
      </c>
      <c r="O8121" s="145" t="s">
        <v>19674</v>
      </c>
      <c r="P8121" s="145" t="s">
        <v>162</v>
      </c>
      <c r="Q8121" s="145" t="s">
        <v>16863</v>
      </c>
      <c r="R8121" s="145"/>
      <c r="S8121" s="128"/>
      <c r="T8121" s="128" t="s">
        <v>20579</v>
      </c>
      <c r="U8121" s="128" t="s">
        <v>36404</v>
      </c>
      <c r="V8121" s="145">
        <v>5.5</v>
      </c>
      <c r="W8121" s="130"/>
      <c r="X8121" s="113"/>
    </row>
    <row r="8122" spans="1:24" ht="12.95" customHeight="1" x14ac:dyDescent="0.2">
      <c r="A8122" s="265">
        <v>43727</v>
      </c>
      <c r="B8122" s="140" t="s">
        <v>30197</v>
      </c>
      <c r="C8122" s="128" t="s">
        <v>40174</v>
      </c>
      <c r="D8122" s="128" t="s">
        <v>40192</v>
      </c>
      <c r="E8122" s="128" t="s">
        <v>40177</v>
      </c>
      <c r="F8122" s="141" t="s">
        <v>14834</v>
      </c>
      <c r="G8122" s="152">
        <v>18532</v>
      </c>
      <c r="H8122" s="102" t="s">
        <v>36410</v>
      </c>
      <c r="I8122" s="128" t="s">
        <v>15082</v>
      </c>
      <c r="J8122" s="128" t="s">
        <v>11812</v>
      </c>
      <c r="K8122" s="128"/>
      <c r="L8122" s="199"/>
      <c r="M8122" s="128">
        <v>1</v>
      </c>
      <c r="N8122" s="144" t="s">
        <v>40193</v>
      </c>
      <c r="O8122" s="145" t="s">
        <v>12252</v>
      </c>
      <c r="P8122" s="145" t="s">
        <v>162</v>
      </c>
      <c r="Q8122" s="145" t="s">
        <v>15832</v>
      </c>
      <c r="R8122" s="145"/>
      <c r="S8122" s="128"/>
      <c r="T8122" s="128" t="s">
        <v>20579</v>
      </c>
      <c r="U8122" s="128" t="s">
        <v>40194</v>
      </c>
      <c r="V8122" s="145">
        <v>5.5</v>
      </c>
      <c r="W8122" s="130"/>
      <c r="X8122" s="113"/>
    </row>
    <row r="8123" spans="1:24" ht="12.95" customHeight="1" x14ac:dyDescent="0.2">
      <c r="A8123" s="265">
        <v>43727</v>
      </c>
      <c r="B8123" s="140" t="s">
        <v>30197</v>
      </c>
      <c r="C8123" s="128" t="s">
        <v>40174</v>
      </c>
      <c r="D8123" s="128" t="s">
        <v>40195</v>
      </c>
      <c r="E8123" s="128" t="s">
        <v>40178</v>
      </c>
      <c r="F8123" s="141" t="s">
        <v>14834</v>
      </c>
      <c r="G8123" s="152">
        <v>18555</v>
      </c>
      <c r="H8123" s="128" t="s">
        <v>10191</v>
      </c>
      <c r="I8123" s="102" t="s">
        <v>36410</v>
      </c>
      <c r="J8123" s="128" t="s">
        <v>40196</v>
      </c>
      <c r="K8123" s="128"/>
      <c r="L8123" s="199"/>
      <c r="M8123" s="128">
        <v>2</v>
      </c>
      <c r="N8123" s="144" t="s">
        <v>40197</v>
      </c>
      <c r="O8123" s="145" t="s">
        <v>10189</v>
      </c>
      <c r="P8123" s="145"/>
      <c r="Q8123" s="145" t="s">
        <v>16545</v>
      </c>
      <c r="R8123" s="145"/>
      <c r="S8123" s="128"/>
      <c r="T8123" s="128" t="s">
        <v>20579</v>
      </c>
      <c r="U8123" s="128" t="s">
        <v>36374</v>
      </c>
      <c r="V8123" s="145">
        <v>4</v>
      </c>
      <c r="W8123" s="130"/>
      <c r="X8123" s="113"/>
    </row>
    <row r="8124" spans="1:24" ht="12.95" customHeight="1" x14ac:dyDescent="0.2">
      <c r="A8124" s="265">
        <v>43727</v>
      </c>
      <c r="B8124" s="140" t="s">
        <v>30197</v>
      </c>
      <c r="C8124" s="128" t="s">
        <v>40174</v>
      </c>
      <c r="D8124" s="128" t="s">
        <v>40198</v>
      </c>
      <c r="E8124" s="128" t="s">
        <v>40179</v>
      </c>
      <c r="F8124" s="141" t="s">
        <v>14834</v>
      </c>
      <c r="G8124" s="152">
        <v>18592</v>
      </c>
      <c r="H8124" s="102" t="s">
        <v>40216</v>
      </c>
      <c r="I8124" s="128" t="s">
        <v>10191</v>
      </c>
      <c r="J8124" s="128" t="s">
        <v>40199</v>
      </c>
      <c r="K8124" s="128"/>
      <c r="L8124" s="199"/>
      <c r="M8124" s="128">
        <v>1</v>
      </c>
      <c r="N8124" s="144" t="s">
        <v>40200</v>
      </c>
      <c r="O8124" s="145" t="s">
        <v>12252</v>
      </c>
      <c r="P8124" s="145"/>
      <c r="Q8124" s="145" t="s">
        <v>21132</v>
      </c>
      <c r="R8124" s="145"/>
      <c r="S8124" s="128"/>
      <c r="T8124" s="128" t="s">
        <v>20579</v>
      </c>
      <c r="U8124" s="128" t="s">
        <v>40201</v>
      </c>
      <c r="V8124" s="145">
        <v>4.5</v>
      </c>
      <c r="W8124" s="130"/>
      <c r="X8124" s="113"/>
    </row>
    <row r="8125" spans="1:24" ht="12.95" customHeight="1" x14ac:dyDescent="0.2">
      <c r="A8125" s="265">
        <v>43727</v>
      </c>
      <c r="B8125" s="140" t="s">
        <v>30197</v>
      </c>
      <c r="C8125" s="128" t="s">
        <v>40174</v>
      </c>
      <c r="D8125" s="128" t="s">
        <v>40202</v>
      </c>
      <c r="E8125" s="128" t="s">
        <v>40180</v>
      </c>
      <c r="F8125" s="141" t="s">
        <v>14834</v>
      </c>
      <c r="G8125" s="152">
        <v>18671</v>
      </c>
      <c r="H8125" s="102" t="s">
        <v>40203</v>
      </c>
      <c r="I8125" s="102" t="s">
        <v>40216</v>
      </c>
      <c r="J8125" s="128" t="s">
        <v>40204</v>
      </c>
      <c r="K8125" s="128"/>
      <c r="L8125" s="199"/>
      <c r="M8125" s="128">
        <v>3</v>
      </c>
      <c r="N8125" s="108" t="s">
        <v>40205</v>
      </c>
      <c r="O8125" s="145" t="s">
        <v>2447</v>
      </c>
      <c r="P8125" s="145"/>
      <c r="Q8125" s="145" t="s">
        <v>38032</v>
      </c>
      <c r="R8125" s="145"/>
      <c r="S8125" s="128"/>
      <c r="T8125" s="128" t="s">
        <v>20579</v>
      </c>
      <c r="U8125" s="128" t="s">
        <v>40206</v>
      </c>
      <c r="V8125" s="145">
        <v>6.5</v>
      </c>
      <c r="W8125" s="130"/>
      <c r="X8125" s="113"/>
    </row>
    <row r="8126" spans="1:24" ht="12.95" customHeight="1" x14ac:dyDescent="0.2">
      <c r="A8126" s="265">
        <v>43727</v>
      </c>
      <c r="B8126" s="140" t="s">
        <v>30197</v>
      </c>
      <c r="C8126" s="128" t="s">
        <v>40174</v>
      </c>
      <c r="D8126" s="128" t="s">
        <v>40207</v>
      </c>
      <c r="E8126" s="128" t="s">
        <v>40181</v>
      </c>
      <c r="F8126" s="141" t="s">
        <v>14834</v>
      </c>
      <c r="G8126" s="152">
        <v>18673</v>
      </c>
      <c r="H8126" s="102" t="s">
        <v>40203</v>
      </c>
      <c r="I8126" s="102" t="s">
        <v>40216</v>
      </c>
      <c r="J8126" s="128" t="s">
        <v>40208</v>
      </c>
      <c r="K8126" s="128"/>
      <c r="L8126" s="199"/>
      <c r="M8126" s="128">
        <v>2</v>
      </c>
      <c r="N8126" s="108" t="s">
        <v>40209</v>
      </c>
      <c r="O8126" s="145" t="s">
        <v>162</v>
      </c>
      <c r="P8126" s="145" t="s">
        <v>9160</v>
      </c>
      <c r="Q8126" s="145" t="s">
        <v>21186</v>
      </c>
      <c r="R8126" s="145"/>
      <c r="S8126" s="128"/>
      <c r="T8126" s="128" t="s">
        <v>20579</v>
      </c>
      <c r="U8126" s="128" t="s">
        <v>40210</v>
      </c>
      <c r="V8126" s="145">
        <v>6</v>
      </c>
      <c r="W8126" s="130"/>
      <c r="X8126" s="113"/>
    </row>
    <row r="8127" spans="1:24" ht="12.95" customHeight="1" x14ac:dyDescent="0.2">
      <c r="A8127" s="265">
        <v>43727</v>
      </c>
      <c r="B8127" s="140" t="s">
        <v>30197</v>
      </c>
      <c r="C8127" s="128" t="s">
        <v>40174</v>
      </c>
      <c r="D8127" s="128" t="s">
        <v>40211</v>
      </c>
      <c r="E8127" s="128" t="s">
        <v>40182</v>
      </c>
      <c r="F8127" s="141" t="s">
        <v>14834</v>
      </c>
      <c r="G8127" s="152">
        <v>18722</v>
      </c>
      <c r="H8127" s="102" t="s">
        <v>40203</v>
      </c>
      <c r="I8127" s="102" t="s">
        <v>40216</v>
      </c>
      <c r="J8127" s="128" t="s">
        <v>40212</v>
      </c>
      <c r="K8127" s="128"/>
      <c r="L8127" s="199"/>
      <c r="M8127" s="128">
        <v>1</v>
      </c>
      <c r="N8127" s="144" t="s">
        <v>40213</v>
      </c>
      <c r="O8127" s="145" t="s">
        <v>13301</v>
      </c>
      <c r="P8127" s="145"/>
      <c r="Q8127" s="145" t="s">
        <v>16852</v>
      </c>
      <c r="R8127" s="145"/>
      <c r="S8127" s="128"/>
      <c r="T8127" s="128" t="s">
        <v>20579</v>
      </c>
      <c r="U8127" s="128" t="s">
        <v>40214</v>
      </c>
      <c r="V8127" s="145">
        <v>5.5</v>
      </c>
      <c r="W8127" s="130"/>
      <c r="X8127" s="113"/>
    </row>
    <row r="8128" spans="1:24" ht="12.95" customHeight="1" x14ac:dyDescent="0.2">
      <c r="A8128" s="265">
        <v>43727</v>
      </c>
      <c r="B8128" s="140" t="s">
        <v>30197</v>
      </c>
      <c r="C8128" s="128" t="s">
        <v>40174</v>
      </c>
      <c r="D8128" s="128" t="s">
        <v>40215</v>
      </c>
      <c r="E8128" s="128" t="s">
        <v>40183</v>
      </c>
      <c r="F8128" s="141" t="s">
        <v>14834</v>
      </c>
      <c r="G8128" s="152">
        <v>18740</v>
      </c>
      <c r="H8128" s="102" t="s">
        <v>40217</v>
      </c>
      <c r="I8128" s="102" t="s">
        <v>40216</v>
      </c>
      <c r="J8128" s="128" t="s">
        <v>40218</v>
      </c>
      <c r="K8128" s="128"/>
      <c r="L8128" s="199"/>
      <c r="M8128" s="128">
        <v>2</v>
      </c>
      <c r="N8128" s="108" t="s">
        <v>40219</v>
      </c>
      <c r="O8128" s="145"/>
      <c r="P8128" s="145"/>
      <c r="Q8128" s="145" t="s">
        <v>20322</v>
      </c>
      <c r="R8128" s="145"/>
      <c r="S8128" s="128"/>
      <c r="T8128" s="128" t="s">
        <v>20579</v>
      </c>
      <c r="U8128" s="128" t="s">
        <v>36378</v>
      </c>
      <c r="V8128" s="145">
        <v>5.5</v>
      </c>
      <c r="W8128" s="130"/>
      <c r="X8128" s="113"/>
    </row>
    <row r="8129" spans="1:24" ht="12.95" customHeight="1" x14ac:dyDescent="0.2">
      <c r="A8129" s="265">
        <v>43727</v>
      </c>
      <c r="B8129" s="140" t="s">
        <v>30197</v>
      </c>
      <c r="C8129" s="128" t="s">
        <v>40174</v>
      </c>
      <c r="D8129" s="128" t="s">
        <v>40220</v>
      </c>
      <c r="E8129" s="128" t="s">
        <v>40184</v>
      </c>
      <c r="F8129" s="141" t="s">
        <v>14834</v>
      </c>
      <c r="G8129" s="152">
        <v>18741</v>
      </c>
      <c r="H8129" s="102" t="s">
        <v>40203</v>
      </c>
      <c r="I8129" s="102" t="s">
        <v>40216</v>
      </c>
      <c r="J8129" s="128" t="s">
        <v>40221</v>
      </c>
      <c r="K8129" s="128"/>
      <c r="L8129" s="199"/>
      <c r="M8129" s="128">
        <v>1</v>
      </c>
      <c r="N8129" s="144" t="s">
        <v>40222</v>
      </c>
      <c r="O8129" s="145"/>
      <c r="P8129" s="145"/>
      <c r="Q8129" s="145" t="s">
        <v>15976</v>
      </c>
      <c r="R8129" s="145"/>
      <c r="S8129" s="128"/>
      <c r="T8129" s="128" t="s">
        <v>20579</v>
      </c>
      <c r="U8129" s="128" t="s">
        <v>40223</v>
      </c>
      <c r="V8129" s="145">
        <v>5.5</v>
      </c>
      <c r="W8129" s="130"/>
      <c r="X8129" s="113"/>
    </row>
    <row r="8130" spans="1:24" ht="12.95" customHeight="1" x14ac:dyDescent="0.2">
      <c r="A8130" s="149">
        <v>35339</v>
      </c>
      <c r="B8130" s="102" t="s">
        <v>11139</v>
      </c>
      <c r="C8130" s="103" t="s">
        <v>12364</v>
      </c>
      <c r="D8130" s="102" t="s">
        <v>6777</v>
      </c>
      <c r="E8130" s="102" t="s">
        <v>5650</v>
      </c>
      <c r="F8130" s="104" t="s">
        <v>14834</v>
      </c>
      <c r="G8130" s="105">
        <v>15886</v>
      </c>
      <c r="H8130" s="102" t="s">
        <v>2625</v>
      </c>
      <c r="I8130" s="102" t="s">
        <v>15082</v>
      </c>
      <c r="J8130" s="102" t="s">
        <v>13234</v>
      </c>
      <c r="K8130" s="102"/>
      <c r="L8130" s="111"/>
      <c r="M8130" s="107">
        <v>0.5</v>
      </c>
      <c r="N8130" s="108">
        <v>36</v>
      </c>
      <c r="O8130" s="102"/>
      <c r="P8130" s="39"/>
      <c r="Q8130" s="39" t="s">
        <v>16545</v>
      </c>
      <c r="R8130" s="109"/>
      <c r="S8130" s="102"/>
      <c r="T8130" s="102" t="s">
        <v>20545</v>
      </c>
      <c r="U8130" s="102" t="s">
        <v>30247</v>
      </c>
      <c r="V8130" s="109">
        <v>5.5</v>
      </c>
      <c r="W8130" s="107"/>
      <c r="X8130" s="113"/>
    </row>
    <row r="8131" spans="1:24" ht="12.95" customHeight="1" x14ac:dyDescent="0.2">
      <c r="A8131" s="149">
        <v>35339</v>
      </c>
      <c r="B8131" s="102" t="s">
        <v>11139</v>
      </c>
      <c r="C8131" s="102" t="s">
        <v>12364</v>
      </c>
      <c r="D8131" s="111" t="s">
        <v>14894</v>
      </c>
      <c r="E8131" s="102" t="s">
        <v>10941</v>
      </c>
      <c r="F8131" s="104" t="s">
        <v>14834</v>
      </c>
      <c r="G8131" s="105">
        <v>16427</v>
      </c>
      <c r="H8131" s="102" t="s">
        <v>10191</v>
      </c>
      <c r="I8131" s="102" t="s">
        <v>11819</v>
      </c>
      <c r="J8131" s="102" t="s">
        <v>226</v>
      </c>
      <c r="K8131" s="102"/>
      <c r="L8131" s="111" t="s">
        <v>10118</v>
      </c>
      <c r="M8131" s="107">
        <v>2</v>
      </c>
      <c r="N8131" s="112" t="s">
        <v>16745</v>
      </c>
      <c r="O8131" s="102" t="s">
        <v>15927</v>
      </c>
      <c r="P8131" s="39" t="s">
        <v>162</v>
      </c>
      <c r="Q8131" s="39" t="s">
        <v>16511</v>
      </c>
      <c r="R8131" s="109"/>
      <c r="S8131" s="102"/>
      <c r="T8131" s="102" t="s">
        <v>20547</v>
      </c>
      <c r="U8131" s="102" t="s">
        <v>3862</v>
      </c>
      <c r="V8131" s="109">
        <v>6</v>
      </c>
      <c r="W8131" s="107"/>
      <c r="X8131" s="113"/>
    </row>
    <row r="8132" spans="1:24" ht="12.95" customHeight="1" x14ac:dyDescent="0.2">
      <c r="A8132" s="149">
        <v>35339</v>
      </c>
      <c r="B8132" s="102" t="s">
        <v>11139</v>
      </c>
      <c r="C8132" s="102" t="s">
        <v>12364</v>
      </c>
      <c r="D8132" s="111" t="s">
        <v>6778</v>
      </c>
      <c r="E8132" s="102" t="s">
        <v>10942</v>
      </c>
      <c r="F8132" s="104" t="s">
        <v>14834</v>
      </c>
      <c r="G8132" s="105">
        <v>16423</v>
      </c>
      <c r="H8132" s="102" t="s">
        <v>10191</v>
      </c>
      <c r="I8132" s="102" t="s">
        <v>11819</v>
      </c>
      <c r="J8132" s="102" t="s">
        <v>10419</v>
      </c>
      <c r="K8132" s="102"/>
      <c r="L8132" s="111" t="s">
        <v>19660</v>
      </c>
      <c r="M8132" s="107">
        <v>1</v>
      </c>
      <c r="N8132" s="112">
        <v>17</v>
      </c>
      <c r="O8132" s="102" t="s">
        <v>16524</v>
      </c>
      <c r="P8132" s="39"/>
      <c r="Q8132" s="39" t="s">
        <v>30583</v>
      </c>
      <c r="R8132" s="109"/>
      <c r="S8132" s="102"/>
      <c r="T8132" s="102" t="s">
        <v>20547</v>
      </c>
      <c r="U8132" s="102" t="s">
        <v>30584</v>
      </c>
      <c r="V8132" s="109">
        <v>5.5</v>
      </c>
      <c r="W8132" s="107"/>
      <c r="X8132" s="113"/>
    </row>
    <row r="8133" spans="1:24" ht="12.95" customHeight="1" x14ac:dyDescent="0.2">
      <c r="A8133" s="149">
        <v>35339</v>
      </c>
      <c r="B8133" s="102" t="s">
        <v>11139</v>
      </c>
      <c r="C8133" s="102" t="s">
        <v>12364</v>
      </c>
      <c r="D8133" s="111" t="s">
        <v>9217</v>
      </c>
      <c r="E8133" s="102" t="s">
        <v>10420</v>
      </c>
      <c r="F8133" s="104" t="s">
        <v>14834</v>
      </c>
      <c r="G8133" s="105">
        <v>15974</v>
      </c>
      <c r="H8133" s="102" t="s">
        <v>11819</v>
      </c>
      <c r="I8133" s="102" t="s">
        <v>13336</v>
      </c>
      <c r="J8133" s="102" t="s">
        <v>10258</v>
      </c>
      <c r="K8133" s="102"/>
      <c r="L8133" s="111" t="s">
        <v>8542</v>
      </c>
      <c r="M8133" s="107">
        <v>2</v>
      </c>
      <c r="N8133" s="112" t="s">
        <v>18803</v>
      </c>
      <c r="O8133" s="102"/>
      <c r="P8133" s="39"/>
      <c r="Q8133" s="39" t="s">
        <v>19677</v>
      </c>
      <c r="R8133" s="109"/>
      <c r="S8133" s="102" t="s">
        <v>9435</v>
      </c>
      <c r="T8133" s="102" t="s">
        <v>21275</v>
      </c>
      <c r="U8133" s="102"/>
      <c r="V8133" s="109">
        <v>5.5</v>
      </c>
      <c r="W8133" s="107"/>
      <c r="X8133" s="113"/>
    </row>
    <row r="8134" spans="1:24" ht="12.95" customHeight="1" x14ac:dyDescent="0.2">
      <c r="A8134" s="149">
        <v>35339</v>
      </c>
      <c r="B8134" s="102" t="s">
        <v>11139</v>
      </c>
      <c r="C8134" s="102" t="s">
        <v>12364</v>
      </c>
      <c r="D8134" s="102" t="s">
        <v>7383</v>
      </c>
      <c r="E8134" s="102" t="s">
        <v>7382</v>
      </c>
      <c r="F8134" s="104" t="s">
        <v>14834</v>
      </c>
      <c r="G8134" s="105">
        <v>16264</v>
      </c>
      <c r="H8134" s="102" t="s">
        <v>11819</v>
      </c>
      <c r="I8134" s="102" t="s">
        <v>10191</v>
      </c>
      <c r="J8134" s="102" t="s">
        <v>7384</v>
      </c>
      <c r="K8134" s="102"/>
      <c r="L8134" s="111"/>
      <c r="M8134" s="107">
        <v>0.5</v>
      </c>
      <c r="N8134" s="108">
        <v>42</v>
      </c>
      <c r="O8134" s="102" t="s">
        <v>17734</v>
      </c>
      <c r="P8134" s="39"/>
      <c r="Q8134" s="39" t="s">
        <v>16511</v>
      </c>
      <c r="R8134" s="109"/>
      <c r="S8134" s="102"/>
      <c r="T8134" s="102" t="s">
        <v>20547</v>
      </c>
      <c r="U8134" s="102" t="s">
        <v>18804</v>
      </c>
      <c r="V8134" s="109">
        <v>4.5</v>
      </c>
      <c r="W8134" s="107"/>
      <c r="X8134" s="113"/>
    </row>
    <row r="8135" spans="1:24" ht="12.95" customHeight="1" x14ac:dyDescent="0.2">
      <c r="A8135" s="149">
        <v>35339</v>
      </c>
      <c r="B8135" s="102" t="s">
        <v>11139</v>
      </c>
      <c r="C8135" s="102" t="s">
        <v>12364</v>
      </c>
      <c r="D8135" s="102" t="s">
        <v>2986</v>
      </c>
      <c r="E8135" s="102" t="s">
        <v>2985</v>
      </c>
      <c r="F8135" s="104" t="s">
        <v>14834</v>
      </c>
      <c r="G8135" s="105">
        <v>15268</v>
      </c>
      <c r="H8135" s="102" t="s">
        <v>10103</v>
      </c>
      <c r="I8135" s="102" t="s">
        <v>33105</v>
      </c>
      <c r="J8135" s="102" t="s">
        <v>12971</v>
      </c>
      <c r="K8135" s="102"/>
      <c r="L8135" s="111"/>
      <c r="M8135" s="107">
        <v>1</v>
      </c>
      <c r="N8135" s="108" t="s">
        <v>32724</v>
      </c>
      <c r="O8135" s="102"/>
      <c r="P8135" s="39"/>
      <c r="Q8135" s="39" t="s">
        <v>18174</v>
      </c>
      <c r="R8135" s="109"/>
      <c r="S8135" s="102"/>
      <c r="T8135" s="102" t="s">
        <v>7789</v>
      </c>
      <c r="U8135" s="102" t="s">
        <v>30585</v>
      </c>
      <c r="V8135" s="109">
        <v>3.5</v>
      </c>
      <c r="W8135" s="107"/>
      <c r="X8135" s="113"/>
    </row>
    <row r="8136" spans="1:24" ht="12.95" customHeight="1" x14ac:dyDescent="0.2">
      <c r="A8136" s="149">
        <v>35339</v>
      </c>
      <c r="B8136" s="102" t="s">
        <v>11139</v>
      </c>
      <c r="C8136" s="102" t="s">
        <v>12364</v>
      </c>
      <c r="D8136" s="102" t="s">
        <v>945</v>
      </c>
      <c r="E8136" s="102" t="s">
        <v>6945</v>
      </c>
      <c r="F8136" s="104" t="s">
        <v>14834</v>
      </c>
      <c r="G8136" s="105">
        <v>16332</v>
      </c>
      <c r="H8136" s="102" t="s">
        <v>4890</v>
      </c>
      <c r="I8136" s="102" t="s">
        <v>13336</v>
      </c>
      <c r="J8136" s="102" t="s">
        <v>13788</v>
      </c>
      <c r="K8136" s="102"/>
      <c r="L8136" s="111"/>
      <c r="M8136" s="107">
        <v>0.75</v>
      </c>
      <c r="N8136" s="108">
        <v>42</v>
      </c>
      <c r="O8136" s="102" t="s">
        <v>9125</v>
      </c>
      <c r="P8136" s="39" t="s">
        <v>9160</v>
      </c>
      <c r="Q8136" s="39" t="s">
        <v>17191</v>
      </c>
      <c r="R8136" s="109"/>
      <c r="S8136" s="102"/>
      <c r="T8136" s="102" t="s">
        <v>20547</v>
      </c>
      <c r="U8136" s="102" t="s">
        <v>18805</v>
      </c>
      <c r="V8136" s="109">
        <v>5.5</v>
      </c>
      <c r="W8136" s="107"/>
      <c r="X8136" s="113"/>
    </row>
    <row r="8137" spans="1:24" ht="12.95" customHeight="1" x14ac:dyDescent="0.2">
      <c r="A8137" s="149">
        <v>35339</v>
      </c>
      <c r="B8137" s="102" t="s">
        <v>11139</v>
      </c>
      <c r="C8137" s="102" t="s">
        <v>12364</v>
      </c>
      <c r="D8137" s="102" t="s">
        <v>10087</v>
      </c>
      <c r="E8137" s="102" t="s">
        <v>10086</v>
      </c>
      <c r="F8137" s="104" t="s">
        <v>14834</v>
      </c>
      <c r="G8137" s="105">
        <v>15994</v>
      </c>
      <c r="H8137" s="102" t="s">
        <v>10103</v>
      </c>
      <c r="I8137" s="102" t="s">
        <v>11819</v>
      </c>
      <c r="J8137" s="102" t="s">
        <v>1657</v>
      </c>
      <c r="K8137" s="102"/>
      <c r="L8137" s="111"/>
      <c r="M8137" s="107">
        <v>2</v>
      </c>
      <c r="N8137" s="112" t="s">
        <v>16740</v>
      </c>
      <c r="O8137" s="102" t="s">
        <v>15906</v>
      </c>
      <c r="P8137" s="39" t="s">
        <v>9160</v>
      </c>
      <c r="Q8137" s="39" t="s">
        <v>16545</v>
      </c>
      <c r="R8137" s="109"/>
      <c r="S8137" s="102"/>
      <c r="T8137" s="102" t="s">
        <v>7789</v>
      </c>
      <c r="U8137" s="102" t="s">
        <v>30586</v>
      </c>
      <c r="V8137" s="109">
        <v>4</v>
      </c>
      <c r="W8137" s="107"/>
      <c r="X8137" s="113"/>
    </row>
    <row r="8138" spans="1:24" ht="12.95" customHeight="1" x14ac:dyDescent="0.2">
      <c r="A8138" s="149">
        <v>35339</v>
      </c>
      <c r="B8138" s="102" t="s">
        <v>11139</v>
      </c>
      <c r="C8138" s="102" t="s">
        <v>12364</v>
      </c>
      <c r="D8138" s="102" t="s">
        <v>1659</v>
      </c>
      <c r="E8138" s="102" t="s">
        <v>1658</v>
      </c>
      <c r="F8138" s="104" t="s">
        <v>14834</v>
      </c>
      <c r="G8138" s="105">
        <v>16441</v>
      </c>
      <c r="H8138" s="102" t="s">
        <v>2625</v>
      </c>
      <c r="I8138" s="102" t="s">
        <v>13336</v>
      </c>
      <c r="J8138" s="102" t="s">
        <v>8219</v>
      </c>
      <c r="K8138" s="102"/>
      <c r="L8138" s="111"/>
      <c r="M8138" s="107">
        <v>1</v>
      </c>
      <c r="N8138" s="112">
        <v>33</v>
      </c>
      <c r="O8138" s="102"/>
      <c r="P8138" s="39" t="s">
        <v>9125</v>
      </c>
      <c r="Q8138" s="39" t="s">
        <v>20474</v>
      </c>
      <c r="R8138" s="109"/>
      <c r="S8138" s="102" t="s">
        <v>8315</v>
      </c>
      <c r="T8138" s="102" t="s">
        <v>20543</v>
      </c>
      <c r="U8138" s="102" t="s">
        <v>21332</v>
      </c>
      <c r="V8138" s="109">
        <v>6.5</v>
      </c>
      <c r="W8138" s="107"/>
      <c r="X8138" s="113"/>
    </row>
    <row r="8139" spans="1:24" ht="12.95" customHeight="1" x14ac:dyDescent="0.2">
      <c r="A8139" s="149">
        <v>35339</v>
      </c>
      <c r="B8139" s="102" t="s">
        <v>11139</v>
      </c>
      <c r="C8139" s="102" t="s">
        <v>12364</v>
      </c>
      <c r="D8139" s="102" t="s">
        <v>8221</v>
      </c>
      <c r="E8139" s="102" t="s">
        <v>8220</v>
      </c>
      <c r="F8139" s="104" t="s">
        <v>14834</v>
      </c>
      <c r="G8139" s="105">
        <v>14758</v>
      </c>
      <c r="H8139" s="102" t="s">
        <v>13336</v>
      </c>
      <c r="I8139" s="102" t="s">
        <v>11819</v>
      </c>
      <c r="J8139" s="102" t="s">
        <v>8222</v>
      </c>
      <c r="K8139" s="102"/>
      <c r="L8139" s="111"/>
      <c r="M8139" s="107">
        <v>1</v>
      </c>
      <c r="N8139" s="108" t="s">
        <v>32012</v>
      </c>
      <c r="O8139" s="102" t="s">
        <v>16856</v>
      </c>
      <c r="P8139" s="39"/>
      <c r="Q8139" s="39" t="s">
        <v>16852</v>
      </c>
      <c r="R8139" s="109"/>
      <c r="S8139" s="102"/>
      <c r="T8139" s="102" t="s">
        <v>28757</v>
      </c>
      <c r="U8139" s="102" t="s">
        <v>2477</v>
      </c>
      <c r="V8139" s="109">
        <v>5</v>
      </c>
      <c r="W8139" s="107"/>
      <c r="X8139" s="113"/>
    </row>
    <row r="8140" spans="1:24" ht="12.95" customHeight="1" x14ac:dyDescent="0.2">
      <c r="A8140" s="149">
        <v>35339</v>
      </c>
      <c r="B8140" s="102" t="s">
        <v>11139</v>
      </c>
      <c r="C8140" s="102" t="s">
        <v>12364</v>
      </c>
      <c r="D8140" s="102" t="s">
        <v>5653</v>
      </c>
      <c r="E8140" s="102" t="s">
        <v>5652</v>
      </c>
      <c r="F8140" s="104" t="s">
        <v>14834</v>
      </c>
      <c r="G8140" s="105">
        <v>16476</v>
      </c>
      <c r="H8140" s="102" t="s">
        <v>10103</v>
      </c>
      <c r="I8140" s="102" t="s">
        <v>11819</v>
      </c>
      <c r="J8140" s="102" t="s">
        <v>13619</v>
      </c>
      <c r="K8140" s="102"/>
      <c r="L8140" s="111"/>
      <c r="M8140" s="107">
        <v>0.75</v>
      </c>
      <c r="N8140" s="108">
        <v>41</v>
      </c>
      <c r="O8140" s="102" t="s">
        <v>16982</v>
      </c>
      <c r="P8140" s="39" t="s">
        <v>9125</v>
      </c>
      <c r="Q8140" s="39" t="s">
        <v>16762</v>
      </c>
      <c r="R8140" s="109"/>
      <c r="S8140" s="102"/>
      <c r="T8140" s="102" t="s">
        <v>7789</v>
      </c>
      <c r="U8140" s="102"/>
      <c r="V8140" s="109">
        <v>7.5</v>
      </c>
      <c r="W8140" s="107"/>
      <c r="X8140" s="113"/>
    </row>
    <row r="8141" spans="1:24" ht="12.95" customHeight="1" x14ac:dyDescent="0.2">
      <c r="A8141" s="149">
        <v>35339</v>
      </c>
      <c r="B8141" s="102" t="s">
        <v>11139</v>
      </c>
      <c r="C8141" s="102" t="s">
        <v>12364</v>
      </c>
      <c r="D8141" s="102" t="s">
        <v>8344</v>
      </c>
      <c r="E8141" s="102" t="s">
        <v>7220</v>
      </c>
      <c r="F8141" s="104" t="s">
        <v>14834</v>
      </c>
      <c r="G8141" s="105">
        <v>15897</v>
      </c>
      <c r="H8141" s="102" t="s">
        <v>33106</v>
      </c>
      <c r="I8141" s="102" t="s">
        <v>10191</v>
      </c>
      <c r="J8141" s="102" t="s">
        <v>3510</v>
      </c>
      <c r="K8141" s="102"/>
      <c r="L8141" s="111"/>
      <c r="M8141" s="107">
        <v>1</v>
      </c>
      <c r="N8141" s="112">
        <v>11</v>
      </c>
      <c r="O8141" s="102"/>
      <c r="P8141" s="39"/>
      <c r="Q8141" s="39" t="s">
        <v>16121</v>
      </c>
      <c r="R8141" s="109"/>
      <c r="S8141" s="102"/>
      <c r="T8141" s="102" t="s">
        <v>21275</v>
      </c>
      <c r="U8141" s="102" t="s">
        <v>18307</v>
      </c>
      <c r="V8141" s="109">
        <v>4.5</v>
      </c>
      <c r="W8141" s="107"/>
      <c r="X8141" s="113"/>
    </row>
    <row r="8142" spans="1:24" ht="12.95" customHeight="1" x14ac:dyDescent="0.2">
      <c r="A8142" s="149">
        <v>35704</v>
      </c>
      <c r="B8142" s="102" t="s">
        <v>11139</v>
      </c>
      <c r="C8142" s="103" t="s">
        <v>12363</v>
      </c>
      <c r="D8142" s="111" t="s">
        <v>6293</v>
      </c>
      <c r="E8142" s="102" t="s">
        <v>3511</v>
      </c>
      <c r="F8142" s="102" t="s">
        <v>14834</v>
      </c>
      <c r="G8142" s="105">
        <v>16423</v>
      </c>
      <c r="H8142" s="102" t="s">
        <v>11819</v>
      </c>
      <c r="I8142" s="102" t="s">
        <v>10191</v>
      </c>
      <c r="J8142" s="102" t="s">
        <v>10419</v>
      </c>
      <c r="K8142" s="102"/>
      <c r="L8142" s="111" t="s">
        <v>14616</v>
      </c>
      <c r="M8142" s="109">
        <v>0.5</v>
      </c>
      <c r="N8142" s="108">
        <v>36</v>
      </c>
      <c r="O8142" s="102" t="s">
        <v>9125</v>
      </c>
      <c r="P8142" s="39"/>
      <c r="Q8142" s="39" t="s">
        <v>18159</v>
      </c>
      <c r="R8142" s="109"/>
      <c r="S8142" s="102"/>
      <c r="T8142" s="102" t="s">
        <v>20547</v>
      </c>
      <c r="U8142" s="102"/>
      <c r="V8142" s="109">
        <v>6.5</v>
      </c>
      <c r="W8142" s="107"/>
      <c r="X8142" s="113"/>
    </row>
    <row r="8143" spans="1:24" ht="12.95" customHeight="1" x14ac:dyDescent="0.2">
      <c r="A8143" s="149">
        <v>35704</v>
      </c>
      <c r="B8143" s="102" t="s">
        <v>11139</v>
      </c>
      <c r="C8143" s="102" t="s">
        <v>12363</v>
      </c>
      <c r="D8143" s="102" t="s">
        <v>1616</v>
      </c>
      <c r="E8143" s="102" t="s">
        <v>11223</v>
      </c>
      <c r="F8143" s="102" t="s">
        <v>14834</v>
      </c>
      <c r="G8143" s="105">
        <v>16286</v>
      </c>
      <c r="H8143" s="102" t="s">
        <v>2625</v>
      </c>
      <c r="I8143" s="102" t="s">
        <v>10191</v>
      </c>
      <c r="J8143" s="102" t="s">
        <v>1617</v>
      </c>
      <c r="K8143" s="102"/>
      <c r="L8143" s="111"/>
      <c r="M8143" s="109">
        <v>2</v>
      </c>
      <c r="N8143" s="138" t="s">
        <v>18806</v>
      </c>
      <c r="O8143" s="102" t="s">
        <v>10189</v>
      </c>
      <c r="P8143" s="39"/>
      <c r="Q8143" s="39" t="s">
        <v>19534</v>
      </c>
      <c r="R8143" s="109"/>
      <c r="S8143" s="102"/>
      <c r="T8143" s="102" t="s">
        <v>20545</v>
      </c>
      <c r="U8143" s="102" t="s">
        <v>21300</v>
      </c>
      <c r="V8143" s="109">
        <v>5</v>
      </c>
      <c r="W8143" s="107"/>
      <c r="X8143" s="113"/>
    </row>
    <row r="8144" spans="1:24" ht="12.95" customHeight="1" x14ac:dyDescent="0.2">
      <c r="A8144" s="149">
        <v>35704</v>
      </c>
      <c r="B8144" s="102" t="s">
        <v>11139</v>
      </c>
      <c r="C8144" s="102" t="s">
        <v>12363</v>
      </c>
      <c r="D8144" s="102" t="s">
        <v>1619</v>
      </c>
      <c r="E8144" s="102" t="s">
        <v>1618</v>
      </c>
      <c r="F8144" s="102" t="s">
        <v>14834</v>
      </c>
      <c r="G8144" s="105">
        <v>15960</v>
      </c>
      <c r="H8144" s="102" t="s">
        <v>11819</v>
      </c>
      <c r="I8144" s="102" t="s">
        <v>10191</v>
      </c>
      <c r="J8144" s="102" t="s">
        <v>1620</v>
      </c>
      <c r="K8144" s="102" t="s">
        <v>6526</v>
      </c>
      <c r="L8144" s="111"/>
      <c r="M8144" s="109">
        <v>3</v>
      </c>
      <c r="N8144" s="138" t="s">
        <v>18807</v>
      </c>
      <c r="O8144" s="102" t="s">
        <v>19527</v>
      </c>
      <c r="P8144" s="39" t="s">
        <v>8076</v>
      </c>
      <c r="Q8144" s="39" t="s">
        <v>27159</v>
      </c>
      <c r="R8144" s="109"/>
      <c r="S8144" s="102" t="s">
        <v>8315</v>
      </c>
      <c r="T8144" s="102" t="s">
        <v>21275</v>
      </c>
      <c r="U8144" s="102" t="s">
        <v>2476</v>
      </c>
      <c r="V8144" s="109">
        <v>6.5</v>
      </c>
      <c r="W8144" s="107"/>
      <c r="X8144" s="113"/>
    </row>
    <row r="8145" spans="1:24" ht="12.95" customHeight="1" x14ac:dyDescent="0.2">
      <c r="A8145" s="149">
        <v>35704</v>
      </c>
      <c r="B8145" s="102" t="s">
        <v>11139</v>
      </c>
      <c r="C8145" s="102" t="s">
        <v>12363</v>
      </c>
      <c r="D8145" s="102" t="s">
        <v>8545</v>
      </c>
      <c r="E8145" s="102" t="s">
        <v>7775</v>
      </c>
      <c r="F8145" s="102" t="s">
        <v>14834</v>
      </c>
      <c r="G8145" s="105">
        <v>16454</v>
      </c>
      <c r="H8145" s="102" t="s">
        <v>10191</v>
      </c>
      <c r="I8145" s="102" t="s">
        <v>11819</v>
      </c>
      <c r="J8145" s="102" t="s">
        <v>6891</v>
      </c>
      <c r="K8145" s="102" t="s">
        <v>1780</v>
      </c>
      <c r="L8145" s="111"/>
      <c r="M8145" s="109">
        <v>2</v>
      </c>
      <c r="N8145" s="138" t="s">
        <v>16050</v>
      </c>
      <c r="O8145" s="102" t="s">
        <v>18017</v>
      </c>
      <c r="P8145" s="39"/>
      <c r="Q8145" s="39" t="s">
        <v>20190</v>
      </c>
      <c r="R8145" s="109"/>
      <c r="S8145" s="102"/>
      <c r="T8145" s="102" t="s">
        <v>20546</v>
      </c>
      <c r="U8145" s="102" t="s">
        <v>30587</v>
      </c>
      <c r="V8145" s="109">
        <v>5.5</v>
      </c>
      <c r="W8145" s="107"/>
      <c r="X8145" s="113"/>
    </row>
    <row r="8146" spans="1:24" ht="12.95" customHeight="1" x14ac:dyDescent="0.2">
      <c r="A8146" s="149">
        <v>35704</v>
      </c>
      <c r="B8146" s="102" t="s">
        <v>11139</v>
      </c>
      <c r="C8146" s="102" t="s">
        <v>12363</v>
      </c>
      <c r="D8146" s="102" t="s">
        <v>6533</v>
      </c>
      <c r="E8146" s="102" t="s">
        <v>7776</v>
      </c>
      <c r="F8146" s="102" t="s">
        <v>14834</v>
      </c>
      <c r="G8146" s="105">
        <v>16452</v>
      </c>
      <c r="H8146" s="102" t="s">
        <v>10191</v>
      </c>
      <c r="I8146" s="102" t="s">
        <v>11819</v>
      </c>
      <c r="J8146" s="102" t="s">
        <v>6534</v>
      </c>
      <c r="K8146" s="102"/>
      <c r="L8146" s="111"/>
      <c r="M8146" s="109">
        <v>2</v>
      </c>
      <c r="N8146" s="138" t="s">
        <v>15848</v>
      </c>
      <c r="O8146" s="102" t="s">
        <v>17473</v>
      </c>
      <c r="P8146" s="39" t="s">
        <v>162</v>
      </c>
      <c r="Q8146" s="39" t="s">
        <v>17601</v>
      </c>
      <c r="R8146" s="109"/>
      <c r="S8146" s="102" t="s">
        <v>11080</v>
      </c>
      <c r="T8146" s="102" t="s">
        <v>20546</v>
      </c>
      <c r="U8146" s="102" t="s">
        <v>18808</v>
      </c>
      <c r="V8146" s="109">
        <v>5.5</v>
      </c>
      <c r="W8146" s="107" t="s">
        <v>7338</v>
      </c>
      <c r="X8146" s="113"/>
    </row>
    <row r="8147" spans="1:24" ht="12.95" customHeight="1" x14ac:dyDescent="0.2">
      <c r="A8147" s="149">
        <v>35704</v>
      </c>
      <c r="B8147" s="102" t="s">
        <v>11139</v>
      </c>
      <c r="C8147" s="102" t="s">
        <v>12363</v>
      </c>
      <c r="D8147" s="111" t="s">
        <v>9874</v>
      </c>
      <c r="E8147" s="102" t="s">
        <v>6535</v>
      </c>
      <c r="F8147" s="102" t="s">
        <v>14834</v>
      </c>
      <c r="G8147" s="105">
        <v>16548</v>
      </c>
      <c r="H8147" s="102" t="s">
        <v>11819</v>
      </c>
      <c r="I8147" s="102" t="s">
        <v>10191</v>
      </c>
      <c r="J8147" s="102" t="s">
        <v>9875</v>
      </c>
      <c r="K8147" s="102"/>
      <c r="L8147" s="111" t="s">
        <v>19661</v>
      </c>
      <c r="M8147" s="109">
        <v>0.5</v>
      </c>
      <c r="N8147" s="108" t="s">
        <v>12003</v>
      </c>
      <c r="O8147" s="102"/>
      <c r="P8147" s="39" t="s">
        <v>9125</v>
      </c>
      <c r="Q8147" s="39" t="s">
        <v>16565</v>
      </c>
      <c r="R8147" s="109"/>
      <c r="S8147" s="102"/>
      <c r="T8147" s="102" t="s">
        <v>21275</v>
      </c>
      <c r="U8147" s="102"/>
      <c r="V8147" s="109">
        <v>4.5</v>
      </c>
      <c r="W8147" s="107"/>
      <c r="X8147" s="113"/>
    </row>
    <row r="8148" spans="1:24" ht="12.95" customHeight="1" x14ac:dyDescent="0.2">
      <c r="A8148" s="149">
        <v>35704</v>
      </c>
      <c r="B8148" s="102" t="s">
        <v>11139</v>
      </c>
      <c r="C8148" s="102" t="s">
        <v>12363</v>
      </c>
      <c r="D8148" s="102" t="s">
        <v>12098</v>
      </c>
      <c r="E8148" s="102" t="s">
        <v>9876</v>
      </c>
      <c r="F8148" s="102" t="s">
        <v>14834</v>
      </c>
      <c r="G8148" s="105">
        <v>16415</v>
      </c>
      <c r="H8148" s="102" t="s">
        <v>12099</v>
      </c>
      <c r="I8148" s="102" t="s">
        <v>2625</v>
      </c>
      <c r="J8148" s="102" t="s">
        <v>12100</v>
      </c>
      <c r="K8148" s="102"/>
      <c r="L8148" s="111"/>
      <c r="M8148" s="109">
        <v>1</v>
      </c>
      <c r="N8148" s="108" t="s">
        <v>32004</v>
      </c>
      <c r="O8148" s="102"/>
      <c r="P8148" s="39"/>
      <c r="Q8148" s="39" t="s">
        <v>21462</v>
      </c>
      <c r="R8148" s="109"/>
      <c r="S8148" s="102" t="s">
        <v>8315</v>
      </c>
      <c r="T8148" s="102" t="s">
        <v>20543</v>
      </c>
      <c r="U8148" s="102" t="s">
        <v>21307</v>
      </c>
      <c r="V8148" s="109">
        <v>8</v>
      </c>
      <c r="W8148" s="107" t="s">
        <v>7338</v>
      </c>
      <c r="X8148" s="113"/>
    </row>
    <row r="8149" spans="1:24" ht="12.95" customHeight="1" x14ac:dyDescent="0.2">
      <c r="A8149" s="149">
        <v>35704</v>
      </c>
      <c r="B8149" s="102" t="s">
        <v>11139</v>
      </c>
      <c r="C8149" s="102" t="s">
        <v>12363</v>
      </c>
      <c r="D8149" s="102" t="s">
        <v>946</v>
      </c>
      <c r="E8149" s="102" t="s">
        <v>2012</v>
      </c>
      <c r="F8149" s="102" t="s">
        <v>14834</v>
      </c>
      <c r="G8149" s="105">
        <v>15433</v>
      </c>
      <c r="H8149" s="102" t="s">
        <v>33107</v>
      </c>
      <c r="I8149" s="102" t="s">
        <v>10103</v>
      </c>
      <c r="J8149" s="102" t="s">
        <v>1559</v>
      </c>
      <c r="K8149" s="102"/>
      <c r="L8149" s="111"/>
      <c r="M8149" s="109">
        <v>2</v>
      </c>
      <c r="N8149" s="138" t="s">
        <v>33108</v>
      </c>
      <c r="O8149" s="102" t="s">
        <v>16565</v>
      </c>
      <c r="P8149" s="39" t="s">
        <v>162</v>
      </c>
      <c r="Q8149" s="39" t="s">
        <v>19131</v>
      </c>
      <c r="R8149" s="109"/>
      <c r="S8149" s="102"/>
      <c r="T8149" s="102" t="s">
        <v>7789</v>
      </c>
      <c r="U8149" s="102" t="s">
        <v>30588</v>
      </c>
      <c r="V8149" s="109">
        <v>6</v>
      </c>
      <c r="W8149" s="107"/>
      <c r="X8149" s="113"/>
    </row>
    <row r="8150" spans="1:24" ht="12.95" customHeight="1" x14ac:dyDescent="0.2">
      <c r="A8150" s="149">
        <v>35704</v>
      </c>
      <c r="B8150" s="102" t="s">
        <v>11139</v>
      </c>
      <c r="C8150" s="102" t="s">
        <v>12363</v>
      </c>
      <c r="D8150" s="102" t="s">
        <v>1561</v>
      </c>
      <c r="E8150" s="102" t="s">
        <v>1560</v>
      </c>
      <c r="F8150" s="102" t="s">
        <v>14834</v>
      </c>
      <c r="G8150" s="105">
        <v>15901</v>
      </c>
      <c r="H8150" s="102" t="s">
        <v>32294</v>
      </c>
      <c r="I8150" s="102" t="s">
        <v>11819</v>
      </c>
      <c r="J8150" s="102" t="s">
        <v>9295</v>
      </c>
      <c r="K8150" s="102"/>
      <c r="L8150" s="111"/>
      <c r="M8150" s="109">
        <v>3</v>
      </c>
      <c r="N8150" s="138" t="s">
        <v>33109</v>
      </c>
      <c r="O8150" s="102" t="s">
        <v>10189</v>
      </c>
      <c r="P8150" s="39"/>
      <c r="Q8150" s="39" t="s">
        <v>16614</v>
      </c>
      <c r="R8150" s="109"/>
      <c r="S8150" s="102" t="s">
        <v>11080</v>
      </c>
      <c r="T8150" s="102" t="s">
        <v>21275</v>
      </c>
      <c r="U8150" s="102" t="s">
        <v>3909</v>
      </c>
      <c r="V8150" s="109">
        <v>7.5</v>
      </c>
      <c r="W8150" s="107" t="s">
        <v>7338</v>
      </c>
      <c r="X8150" s="113"/>
    </row>
    <row r="8151" spans="1:24" ht="12.95" customHeight="1" x14ac:dyDescent="0.2">
      <c r="A8151" s="149">
        <v>35704</v>
      </c>
      <c r="B8151" s="102" t="s">
        <v>11139</v>
      </c>
      <c r="C8151" s="102" t="s">
        <v>12363</v>
      </c>
      <c r="D8151" s="102" t="s">
        <v>14060</v>
      </c>
      <c r="E8151" s="102" t="s">
        <v>9296</v>
      </c>
      <c r="F8151" s="102" t="s">
        <v>14834</v>
      </c>
      <c r="G8151" s="105">
        <v>14758</v>
      </c>
      <c r="H8151" s="102" t="s">
        <v>11819</v>
      </c>
      <c r="I8151" s="102" t="s">
        <v>13336</v>
      </c>
      <c r="J8151" s="102" t="s">
        <v>14061</v>
      </c>
      <c r="K8151" s="102"/>
      <c r="L8151" s="111"/>
      <c r="M8151" s="109">
        <v>1</v>
      </c>
      <c r="N8151" s="108" t="s">
        <v>33030</v>
      </c>
      <c r="O8151" s="102" t="s">
        <v>9160</v>
      </c>
      <c r="P8151" s="39"/>
      <c r="Q8151" s="39" t="s">
        <v>20572</v>
      </c>
      <c r="R8151" s="109"/>
      <c r="S8151" s="102"/>
      <c r="T8151" s="102" t="s">
        <v>28757</v>
      </c>
      <c r="U8151" s="102" t="s">
        <v>18059</v>
      </c>
      <c r="V8151" s="109">
        <v>5</v>
      </c>
      <c r="W8151" s="107"/>
      <c r="X8151" s="113"/>
    </row>
    <row r="8152" spans="1:24" ht="12.95" customHeight="1" x14ac:dyDescent="0.2">
      <c r="A8152" s="149">
        <v>35704</v>
      </c>
      <c r="B8152" s="102" t="s">
        <v>11139</v>
      </c>
      <c r="C8152" s="102" t="s">
        <v>12363</v>
      </c>
      <c r="D8152" s="102" t="s">
        <v>947</v>
      </c>
      <c r="E8152" s="102" t="s">
        <v>15185</v>
      </c>
      <c r="F8152" s="102" t="s">
        <v>14834</v>
      </c>
      <c r="G8152" s="105">
        <v>16148</v>
      </c>
      <c r="H8152" s="102" t="s">
        <v>11819</v>
      </c>
      <c r="I8152" s="102" t="s">
        <v>13336</v>
      </c>
      <c r="J8152" s="102" t="s">
        <v>12959</v>
      </c>
      <c r="K8152" s="102"/>
      <c r="L8152" s="111"/>
      <c r="M8152" s="109">
        <v>2</v>
      </c>
      <c r="N8152" s="138" t="s">
        <v>18367</v>
      </c>
      <c r="O8152" s="102" t="s">
        <v>10189</v>
      </c>
      <c r="P8152" s="39"/>
      <c r="Q8152" s="39" t="s">
        <v>17935</v>
      </c>
      <c r="R8152" s="109"/>
      <c r="S8152" s="102"/>
      <c r="T8152" s="102" t="s">
        <v>21275</v>
      </c>
      <c r="U8152" s="102" t="s">
        <v>9293</v>
      </c>
      <c r="V8152" s="109">
        <v>6</v>
      </c>
      <c r="W8152" s="107"/>
      <c r="X8152" s="113"/>
    </row>
    <row r="8153" spans="1:24" ht="12.95" customHeight="1" x14ac:dyDescent="0.2">
      <c r="A8153" s="149">
        <v>35704</v>
      </c>
      <c r="B8153" s="102" t="s">
        <v>11139</v>
      </c>
      <c r="C8153" s="102" t="s">
        <v>12363</v>
      </c>
      <c r="D8153" s="102" t="s">
        <v>38</v>
      </c>
      <c r="E8153" s="102" t="s">
        <v>15186</v>
      </c>
      <c r="F8153" s="102" t="s">
        <v>14834</v>
      </c>
      <c r="G8153" s="105">
        <v>15180</v>
      </c>
      <c r="H8153" s="102" t="s">
        <v>10103</v>
      </c>
      <c r="I8153" s="102" t="s">
        <v>11819</v>
      </c>
      <c r="J8153" s="102" t="s">
        <v>11981</v>
      </c>
      <c r="K8153" s="102"/>
      <c r="L8153" s="111"/>
      <c r="M8153" s="109">
        <v>0.5</v>
      </c>
      <c r="N8153" s="108">
        <v>34</v>
      </c>
      <c r="O8153" s="102"/>
      <c r="P8153" s="39" t="s">
        <v>162</v>
      </c>
      <c r="Q8153" s="39" t="s">
        <v>17383</v>
      </c>
      <c r="R8153" s="109"/>
      <c r="S8153" s="102"/>
      <c r="T8153" s="102" t="s">
        <v>7789</v>
      </c>
      <c r="U8153" s="102" t="s">
        <v>2477</v>
      </c>
      <c r="V8153" s="109">
        <v>6</v>
      </c>
      <c r="W8153" s="107"/>
      <c r="X8153" s="113"/>
    </row>
    <row r="8154" spans="1:24" ht="12.95" customHeight="1" x14ac:dyDescent="0.2">
      <c r="A8154" s="149">
        <v>36069</v>
      </c>
      <c r="B8154" s="102" t="s">
        <v>11139</v>
      </c>
      <c r="C8154" s="103" t="s">
        <v>9183</v>
      </c>
      <c r="D8154" s="102" t="s">
        <v>39</v>
      </c>
      <c r="E8154" s="102" t="s">
        <v>7689</v>
      </c>
      <c r="F8154" s="102" t="s">
        <v>14834</v>
      </c>
      <c r="G8154" s="105">
        <v>15325</v>
      </c>
      <c r="H8154" s="102" t="s">
        <v>33001</v>
      </c>
      <c r="I8154" s="102" t="s">
        <v>30655</v>
      </c>
      <c r="J8154" s="102" t="s">
        <v>14075</v>
      </c>
      <c r="K8154" s="102"/>
      <c r="L8154" s="111"/>
      <c r="M8154" s="109">
        <v>3</v>
      </c>
      <c r="N8154" s="138" t="s">
        <v>33110</v>
      </c>
      <c r="O8154" s="102" t="s">
        <v>29669</v>
      </c>
      <c r="P8154" s="39"/>
      <c r="Q8154" s="39" t="s">
        <v>13555</v>
      </c>
      <c r="R8154" s="109"/>
      <c r="S8154" s="102"/>
      <c r="T8154" s="102" t="s">
        <v>14962</v>
      </c>
      <c r="U8154" s="102" t="s">
        <v>30589</v>
      </c>
      <c r="V8154" s="109">
        <v>5</v>
      </c>
      <c r="W8154" s="107"/>
      <c r="X8154" s="113"/>
    </row>
    <row r="8155" spans="1:24" ht="12.95" customHeight="1" x14ac:dyDescent="0.2">
      <c r="A8155" s="149">
        <v>36069</v>
      </c>
      <c r="B8155" s="102" t="s">
        <v>11139</v>
      </c>
      <c r="C8155" s="102" t="s">
        <v>9183</v>
      </c>
      <c r="D8155" s="111" t="s">
        <v>14076</v>
      </c>
      <c r="E8155" s="102" t="s">
        <v>7690</v>
      </c>
      <c r="F8155" s="102" t="s">
        <v>14834</v>
      </c>
      <c r="G8155" s="105">
        <v>16498</v>
      </c>
      <c r="H8155" s="102" t="s">
        <v>11819</v>
      </c>
      <c r="I8155" s="102" t="s">
        <v>10191</v>
      </c>
      <c r="J8155" s="102" t="s">
        <v>9069</v>
      </c>
      <c r="K8155" s="102"/>
      <c r="L8155" s="111" t="s">
        <v>19662</v>
      </c>
      <c r="M8155" s="109">
        <v>2</v>
      </c>
      <c r="N8155" s="112" t="s">
        <v>16744</v>
      </c>
      <c r="O8155" s="102" t="s">
        <v>18007</v>
      </c>
      <c r="P8155" s="39" t="s">
        <v>162</v>
      </c>
      <c r="Q8155" s="39" t="s">
        <v>19695</v>
      </c>
      <c r="R8155" s="109"/>
      <c r="S8155" s="102" t="s">
        <v>11080</v>
      </c>
      <c r="T8155" s="102" t="s">
        <v>20546</v>
      </c>
      <c r="U8155" s="102"/>
      <c r="V8155" s="109">
        <v>6.5</v>
      </c>
      <c r="W8155" s="107"/>
      <c r="X8155" s="113"/>
    </row>
    <row r="8156" spans="1:24" ht="12.95" customHeight="1" x14ac:dyDescent="0.2">
      <c r="A8156" s="149">
        <v>36069</v>
      </c>
      <c r="B8156" s="102" t="s">
        <v>11139</v>
      </c>
      <c r="C8156" s="102" t="s">
        <v>9183</v>
      </c>
      <c r="D8156" s="102" t="s">
        <v>9803</v>
      </c>
      <c r="E8156" s="102" t="s">
        <v>7691</v>
      </c>
      <c r="F8156" s="102" t="s">
        <v>14834</v>
      </c>
      <c r="G8156" s="105">
        <v>16253</v>
      </c>
      <c r="H8156" s="102" t="s">
        <v>13336</v>
      </c>
      <c r="I8156" s="102" t="s">
        <v>11819</v>
      </c>
      <c r="J8156" s="102" t="s">
        <v>14879</v>
      </c>
      <c r="K8156" s="102"/>
      <c r="L8156" s="111"/>
      <c r="M8156" s="109">
        <v>2</v>
      </c>
      <c r="N8156" s="112" t="s">
        <v>18809</v>
      </c>
      <c r="O8156" s="102" t="s">
        <v>15918</v>
      </c>
      <c r="P8156" s="39"/>
      <c r="Q8156" s="39"/>
      <c r="R8156" s="109"/>
      <c r="S8156" s="102"/>
      <c r="T8156" s="102" t="s">
        <v>20547</v>
      </c>
      <c r="U8156" s="102"/>
      <c r="V8156" s="109">
        <v>4.5</v>
      </c>
      <c r="W8156" s="107"/>
      <c r="X8156" s="113"/>
    </row>
    <row r="8157" spans="1:24" ht="12.95" customHeight="1" x14ac:dyDescent="0.2">
      <c r="A8157" s="149">
        <v>36069</v>
      </c>
      <c r="B8157" s="102" t="s">
        <v>11139</v>
      </c>
      <c r="C8157" s="102" t="s">
        <v>9183</v>
      </c>
      <c r="D8157" s="102" t="s">
        <v>8829</v>
      </c>
      <c r="E8157" s="102" t="s">
        <v>7692</v>
      </c>
      <c r="F8157" s="102" t="s">
        <v>14834</v>
      </c>
      <c r="G8157" s="105">
        <v>16480</v>
      </c>
      <c r="H8157" s="102" t="s">
        <v>11819</v>
      </c>
      <c r="I8157" s="102" t="s">
        <v>13336</v>
      </c>
      <c r="J8157" s="102" t="s">
        <v>1944</v>
      </c>
      <c r="K8157" s="102"/>
      <c r="L8157" s="111"/>
      <c r="M8157" s="109">
        <v>2</v>
      </c>
      <c r="N8157" s="112" t="s">
        <v>16767</v>
      </c>
      <c r="O8157" s="102" t="s">
        <v>20530</v>
      </c>
      <c r="P8157" s="39"/>
      <c r="Q8157" s="39" t="s">
        <v>17596</v>
      </c>
      <c r="R8157" s="109"/>
      <c r="S8157" s="102" t="s">
        <v>11080</v>
      </c>
      <c r="T8157" s="102" t="s">
        <v>20547</v>
      </c>
      <c r="U8157" s="102" t="s">
        <v>19649</v>
      </c>
      <c r="V8157" s="109">
        <v>6.5</v>
      </c>
      <c r="W8157" s="107"/>
      <c r="X8157" s="113"/>
    </row>
    <row r="8158" spans="1:24" ht="12.95" customHeight="1" x14ac:dyDescent="0.2">
      <c r="A8158" s="149">
        <v>36069</v>
      </c>
      <c r="B8158" s="102" t="s">
        <v>11139</v>
      </c>
      <c r="C8158" s="102" t="s">
        <v>9183</v>
      </c>
      <c r="D8158" s="102" t="s">
        <v>8543</v>
      </c>
      <c r="E8158" s="102" t="s">
        <v>7693</v>
      </c>
      <c r="F8158" s="102" t="s">
        <v>14834</v>
      </c>
      <c r="G8158" s="105">
        <v>16469</v>
      </c>
      <c r="H8158" s="102" t="s">
        <v>11819</v>
      </c>
      <c r="I8158" s="102" t="s">
        <v>10191</v>
      </c>
      <c r="J8158" s="102" t="s">
        <v>1945</v>
      </c>
      <c r="K8158" s="102" t="s">
        <v>15189</v>
      </c>
      <c r="L8158" s="111"/>
      <c r="M8158" s="109">
        <v>1</v>
      </c>
      <c r="N8158" s="112" t="s">
        <v>2482</v>
      </c>
      <c r="O8158" s="102" t="s">
        <v>9160</v>
      </c>
      <c r="P8158" s="39"/>
      <c r="Q8158" s="39" t="s">
        <v>17671</v>
      </c>
      <c r="R8158" s="109"/>
      <c r="S8158" s="102"/>
      <c r="T8158" s="102" t="s">
        <v>20546</v>
      </c>
      <c r="U8158" s="102" t="s">
        <v>18810</v>
      </c>
      <c r="V8158" s="109">
        <v>4.5</v>
      </c>
      <c r="W8158" s="107"/>
      <c r="X8158" s="113"/>
    </row>
    <row r="8159" spans="1:24" ht="12.95" customHeight="1" x14ac:dyDescent="0.2">
      <c r="A8159" s="149">
        <v>36069</v>
      </c>
      <c r="B8159" s="102" t="s">
        <v>11139</v>
      </c>
      <c r="C8159" s="102" t="s">
        <v>9183</v>
      </c>
      <c r="D8159" s="102" t="s">
        <v>8830</v>
      </c>
      <c r="E8159" s="102" t="s">
        <v>7719</v>
      </c>
      <c r="F8159" s="102" t="s">
        <v>14834</v>
      </c>
      <c r="G8159" s="105">
        <v>16661</v>
      </c>
      <c r="H8159" s="102" t="s">
        <v>2625</v>
      </c>
      <c r="I8159" s="102" t="s">
        <v>10103</v>
      </c>
      <c r="J8159" s="102" t="s">
        <v>4368</v>
      </c>
      <c r="K8159" s="102"/>
      <c r="L8159" s="111"/>
      <c r="M8159" s="109">
        <v>2</v>
      </c>
      <c r="N8159" s="112" t="s">
        <v>18456</v>
      </c>
      <c r="O8159" s="102" t="s">
        <v>12252</v>
      </c>
      <c r="P8159" s="39" t="s">
        <v>13301</v>
      </c>
      <c r="Q8159" s="39" t="s">
        <v>19692</v>
      </c>
      <c r="R8159" s="109"/>
      <c r="S8159" s="102" t="s">
        <v>8315</v>
      </c>
      <c r="T8159" s="102" t="s">
        <v>30477</v>
      </c>
      <c r="U8159" s="102" t="s">
        <v>29911</v>
      </c>
      <c r="V8159" s="109">
        <v>7.5</v>
      </c>
      <c r="W8159" s="107"/>
      <c r="X8159" s="113"/>
    </row>
    <row r="8160" spans="1:24" ht="12.95" customHeight="1" x14ac:dyDescent="0.2">
      <c r="A8160" s="149">
        <v>36069</v>
      </c>
      <c r="B8160" s="102" t="s">
        <v>11139</v>
      </c>
      <c r="C8160" s="102" t="s">
        <v>9183</v>
      </c>
      <c r="D8160" s="102" t="s">
        <v>254</v>
      </c>
      <c r="E8160" s="102" t="s">
        <v>5846</v>
      </c>
      <c r="F8160" s="102" t="s">
        <v>14834</v>
      </c>
      <c r="G8160" s="105">
        <v>15217</v>
      </c>
      <c r="H8160" s="102" t="s">
        <v>10103</v>
      </c>
      <c r="I8160" s="102" t="s">
        <v>11819</v>
      </c>
      <c r="J8160" s="102" t="s">
        <v>5945</v>
      </c>
      <c r="K8160" s="102"/>
      <c r="L8160" s="111"/>
      <c r="M8160" s="109">
        <v>3</v>
      </c>
      <c r="N8160" s="138" t="s">
        <v>33111</v>
      </c>
      <c r="O8160" s="102" t="s">
        <v>4187</v>
      </c>
      <c r="P8160" s="39" t="s">
        <v>13555</v>
      </c>
      <c r="Q8160" s="39" t="s">
        <v>30590</v>
      </c>
      <c r="R8160" s="109"/>
      <c r="S8160" s="102" t="s">
        <v>8315</v>
      </c>
      <c r="T8160" s="102" t="s">
        <v>7789</v>
      </c>
      <c r="U8160" s="102"/>
      <c r="V8160" s="109">
        <v>5.5</v>
      </c>
      <c r="W8160" s="107" t="s">
        <v>7338</v>
      </c>
      <c r="X8160" s="113"/>
    </row>
    <row r="8161" spans="1:24" ht="12.95" customHeight="1" x14ac:dyDescent="0.2">
      <c r="A8161" s="149">
        <v>36069</v>
      </c>
      <c r="B8161" s="102" t="s">
        <v>11139</v>
      </c>
      <c r="C8161" s="102" t="s">
        <v>9183</v>
      </c>
      <c r="D8161" s="102" t="s">
        <v>9804</v>
      </c>
      <c r="E8161" s="102" t="s">
        <v>5847</v>
      </c>
      <c r="F8161" s="102" t="s">
        <v>14834</v>
      </c>
      <c r="G8161" s="105">
        <v>14997</v>
      </c>
      <c r="H8161" s="102" t="s">
        <v>13336</v>
      </c>
      <c r="I8161" s="102" t="s">
        <v>7198</v>
      </c>
      <c r="J8161" s="102" t="s">
        <v>14278</v>
      </c>
      <c r="K8161" s="102"/>
      <c r="L8161" s="111"/>
      <c r="M8161" s="109">
        <v>2</v>
      </c>
      <c r="N8161" s="112" t="s">
        <v>18521</v>
      </c>
      <c r="O8161" s="109"/>
      <c r="P8161" s="193"/>
      <c r="Q8161" s="193" t="s">
        <v>17391</v>
      </c>
      <c r="R8161" s="109"/>
      <c r="S8161" s="102"/>
      <c r="T8161" s="102" t="s">
        <v>20538</v>
      </c>
      <c r="U8161" s="102" t="s">
        <v>30591</v>
      </c>
      <c r="V8161" s="109">
        <v>3</v>
      </c>
      <c r="W8161" s="107"/>
      <c r="X8161" s="113"/>
    </row>
    <row r="8162" spans="1:24" ht="12.95" customHeight="1" x14ac:dyDescent="0.2">
      <c r="A8162" s="149">
        <v>36069</v>
      </c>
      <c r="B8162" s="102" t="s">
        <v>11139</v>
      </c>
      <c r="C8162" s="102" t="s">
        <v>9183</v>
      </c>
      <c r="D8162" s="102" t="s">
        <v>9798</v>
      </c>
      <c r="E8162" s="102" t="s">
        <v>5848</v>
      </c>
      <c r="F8162" s="102" t="s">
        <v>14834</v>
      </c>
      <c r="G8162" s="105">
        <v>16227</v>
      </c>
      <c r="H8162" s="102" t="s">
        <v>11819</v>
      </c>
      <c r="I8162" s="102" t="s">
        <v>33112</v>
      </c>
      <c r="J8162" s="102" t="s">
        <v>13352</v>
      </c>
      <c r="K8162" s="102"/>
      <c r="L8162" s="111"/>
      <c r="M8162" s="109">
        <v>3</v>
      </c>
      <c r="N8162" s="138" t="s">
        <v>33113</v>
      </c>
      <c r="O8162" s="102" t="s">
        <v>19671</v>
      </c>
      <c r="P8162" s="39" t="s">
        <v>162</v>
      </c>
      <c r="Q8162" s="39" t="s">
        <v>16560</v>
      </c>
      <c r="R8162" s="109"/>
      <c r="S8162" s="102"/>
      <c r="T8162" s="102" t="s">
        <v>21275</v>
      </c>
      <c r="U8162" s="102" t="s">
        <v>19650</v>
      </c>
      <c r="V8162" s="109">
        <v>8.5</v>
      </c>
      <c r="W8162" s="107" t="s">
        <v>7338</v>
      </c>
      <c r="X8162" s="113"/>
    </row>
    <row r="8163" spans="1:24" ht="12.95" customHeight="1" x14ac:dyDescent="0.2">
      <c r="A8163" s="149">
        <v>36069</v>
      </c>
      <c r="B8163" s="102" t="s">
        <v>11139</v>
      </c>
      <c r="C8163" s="102" t="s">
        <v>9183</v>
      </c>
      <c r="D8163" s="102" t="s">
        <v>12411</v>
      </c>
      <c r="E8163" s="102" t="s">
        <v>9271</v>
      </c>
      <c r="F8163" s="102" t="s">
        <v>14834</v>
      </c>
      <c r="G8163" s="105">
        <v>14752</v>
      </c>
      <c r="H8163" s="102" t="s">
        <v>11819</v>
      </c>
      <c r="I8163" s="102" t="s">
        <v>13336</v>
      </c>
      <c r="J8163" s="102" t="s">
        <v>2868</v>
      </c>
      <c r="K8163" s="102"/>
      <c r="L8163" s="111"/>
      <c r="M8163" s="109">
        <v>2</v>
      </c>
      <c r="N8163" s="138" t="s">
        <v>33114</v>
      </c>
      <c r="O8163" s="102" t="s">
        <v>14682</v>
      </c>
      <c r="P8163" s="39" t="s">
        <v>13301</v>
      </c>
      <c r="Q8163" s="39" t="s">
        <v>19534</v>
      </c>
      <c r="R8163" s="109"/>
      <c r="S8163" s="102"/>
      <c r="T8163" s="102" t="s">
        <v>28757</v>
      </c>
      <c r="U8163" s="102" t="s">
        <v>2477</v>
      </c>
      <c r="V8163" s="109">
        <v>6.5</v>
      </c>
      <c r="W8163" s="107"/>
      <c r="X8163" s="113"/>
    </row>
    <row r="8164" spans="1:24" ht="12.95" customHeight="1" x14ac:dyDescent="0.2">
      <c r="A8164" s="149">
        <v>36069</v>
      </c>
      <c r="B8164" s="102" t="s">
        <v>11139</v>
      </c>
      <c r="C8164" s="102" t="s">
        <v>9183</v>
      </c>
      <c r="D8164" s="102" t="s">
        <v>8906</v>
      </c>
      <c r="E8164" s="102" t="s">
        <v>9272</v>
      </c>
      <c r="F8164" s="102" t="s">
        <v>14834</v>
      </c>
      <c r="G8164" s="105">
        <v>16221</v>
      </c>
      <c r="H8164" s="102" t="s">
        <v>10191</v>
      </c>
      <c r="I8164" s="102" t="s">
        <v>2625</v>
      </c>
      <c r="J8164" s="102" t="s">
        <v>8691</v>
      </c>
      <c r="K8164" s="102"/>
      <c r="L8164" s="111"/>
      <c r="M8164" s="102">
        <v>1</v>
      </c>
      <c r="N8164" s="112">
        <v>35</v>
      </c>
      <c r="O8164" s="102" t="s">
        <v>17391</v>
      </c>
      <c r="P8164" s="39"/>
      <c r="Q8164" s="39" t="s">
        <v>19627</v>
      </c>
      <c r="R8164" s="102"/>
      <c r="S8164" s="102"/>
      <c r="T8164" s="102" t="s">
        <v>20545</v>
      </c>
      <c r="U8164" s="102" t="s">
        <v>21337</v>
      </c>
      <c r="V8164" s="109">
        <v>5.5</v>
      </c>
      <c r="W8164" s="107"/>
      <c r="X8164" s="113"/>
    </row>
    <row r="8165" spans="1:24" ht="12.95" customHeight="1" x14ac:dyDescent="0.2">
      <c r="A8165" s="149">
        <v>36069</v>
      </c>
      <c r="B8165" s="102" t="s">
        <v>11139</v>
      </c>
      <c r="C8165" s="102" t="s">
        <v>9183</v>
      </c>
      <c r="D8165" s="102" t="s">
        <v>9274</v>
      </c>
      <c r="E8165" s="102" t="s">
        <v>9273</v>
      </c>
      <c r="F8165" s="102" t="s">
        <v>14834</v>
      </c>
      <c r="G8165" s="105">
        <v>16097</v>
      </c>
      <c r="H8165" s="115" t="s">
        <v>11819</v>
      </c>
      <c r="I8165" s="115" t="s">
        <v>33115</v>
      </c>
      <c r="J8165" s="115" t="s">
        <v>1927</v>
      </c>
      <c r="K8165" s="102" t="s">
        <v>1077</v>
      </c>
      <c r="L8165" s="111"/>
      <c r="M8165" s="109">
        <v>2</v>
      </c>
      <c r="N8165" s="138" t="s">
        <v>33116</v>
      </c>
      <c r="O8165" s="102" t="s">
        <v>5985</v>
      </c>
      <c r="P8165" s="39" t="s">
        <v>162</v>
      </c>
      <c r="Q8165" s="39" t="s">
        <v>17191</v>
      </c>
      <c r="R8165" s="109"/>
      <c r="S8165" s="102"/>
      <c r="T8165" s="102" t="s">
        <v>7789</v>
      </c>
      <c r="U8165" s="102" t="s">
        <v>8480</v>
      </c>
      <c r="V8165" s="109">
        <v>5.5</v>
      </c>
      <c r="W8165" s="107"/>
      <c r="X8165" s="113"/>
    </row>
    <row r="8166" spans="1:24" ht="12.95" customHeight="1" x14ac:dyDescent="0.2">
      <c r="A8166" s="149">
        <v>36434</v>
      </c>
      <c r="B8166" s="102" t="s">
        <v>11139</v>
      </c>
      <c r="C8166" s="103" t="s">
        <v>9184</v>
      </c>
      <c r="D8166" s="102" t="s">
        <v>40</v>
      </c>
      <c r="E8166" s="102" t="s">
        <v>3550</v>
      </c>
      <c r="F8166" s="102" t="s">
        <v>14834</v>
      </c>
      <c r="G8166" s="105">
        <v>16543</v>
      </c>
      <c r="H8166" s="115" t="s">
        <v>11819</v>
      </c>
      <c r="I8166" s="115" t="s">
        <v>10191</v>
      </c>
      <c r="J8166" s="115" t="s">
        <v>13639</v>
      </c>
      <c r="K8166" s="102"/>
      <c r="L8166" s="111"/>
      <c r="M8166" s="109">
        <v>3</v>
      </c>
      <c r="N8166" s="138" t="s">
        <v>18811</v>
      </c>
      <c r="O8166" s="102" t="s">
        <v>16022</v>
      </c>
      <c r="P8166" s="39"/>
      <c r="Q8166" s="39" t="s">
        <v>30592</v>
      </c>
      <c r="R8166" s="109"/>
      <c r="S8166" s="102" t="s">
        <v>11080</v>
      </c>
      <c r="T8166" s="102" t="s">
        <v>20546</v>
      </c>
      <c r="U8166" s="102" t="s">
        <v>13640</v>
      </c>
      <c r="V8166" s="109">
        <v>7.5</v>
      </c>
      <c r="W8166" s="107"/>
      <c r="X8166" s="113"/>
    </row>
    <row r="8167" spans="1:24" ht="12.95" customHeight="1" x14ac:dyDescent="0.2">
      <c r="A8167" s="149">
        <v>36434</v>
      </c>
      <c r="B8167" s="102" t="s">
        <v>11139</v>
      </c>
      <c r="C8167" s="102" t="s">
        <v>9184</v>
      </c>
      <c r="D8167" s="111" t="s">
        <v>8988</v>
      </c>
      <c r="E8167" s="102" t="s">
        <v>3551</v>
      </c>
      <c r="F8167" s="102" t="s">
        <v>14834</v>
      </c>
      <c r="G8167" s="105">
        <v>16101</v>
      </c>
      <c r="H8167" s="115" t="s">
        <v>11819</v>
      </c>
      <c r="I8167" s="115" t="s">
        <v>10191</v>
      </c>
      <c r="J8167" s="115" t="s">
        <v>8847</v>
      </c>
      <c r="K8167" s="102"/>
      <c r="L8167" s="111" t="s">
        <v>19663</v>
      </c>
      <c r="M8167" s="109">
        <v>2</v>
      </c>
      <c r="N8167" s="108" t="s">
        <v>33090</v>
      </c>
      <c r="O8167" s="102" t="s">
        <v>162</v>
      </c>
      <c r="P8167" s="39"/>
      <c r="Q8167" s="39" t="s">
        <v>16762</v>
      </c>
      <c r="R8167" s="109"/>
      <c r="S8167" s="102"/>
      <c r="T8167" s="102" t="s">
        <v>21275</v>
      </c>
      <c r="U8167" s="102" t="s">
        <v>30593</v>
      </c>
      <c r="V8167" s="109">
        <v>6</v>
      </c>
      <c r="W8167" s="107"/>
      <c r="X8167" s="113"/>
    </row>
    <row r="8168" spans="1:24" ht="12.95" customHeight="1" x14ac:dyDescent="0.2">
      <c r="A8168" s="149">
        <v>36434</v>
      </c>
      <c r="B8168" s="102" t="s">
        <v>11139</v>
      </c>
      <c r="C8168" s="102" t="s">
        <v>9184</v>
      </c>
      <c r="D8168" s="102" t="s">
        <v>9268</v>
      </c>
      <c r="E8168" s="102" t="s">
        <v>3552</v>
      </c>
      <c r="F8168" s="102" t="s">
        <v>14834</v>
      </c>
      <c r="G8168" s="105">
        <v>16237</v>
      </c>
      <c r="H8168" s="115" t="s">
        <v>2625</v>
      </c>
      <c r="I8168" s="115" t="s">
        <v>13336</v>
      </c>
      <c r="J8168" s="115" t="s">
        <v>9269</v>
      </c>
      <c r="K8168" s="102"/>
      <c r="L8168" s="111"/>
      <c r="M8168" s="109">
        <v>1</v>
      </c>
      <c r="N8168" s="138">
        <v>36</v>
      </c>
      <c r="O8168" s="102" t="s">
        <v>10189</v>
      </c>
      <c r="P8168" s="39" t="s">
        <v>162</v>
      </c>
      <c r="Q8168" s="39" t="s">
        <v>19671</v>
      </c>
      <c r="R8168" s="109"/>
      <c r="S8168" s="102"/>
      <c r="T8168" s="102" t="s">
        <v>20543</v>
      </c>
      <c r="U8168" s="102" t="s">
        <v>30594</v>
      </c>
      <c r="V8168" s="109">
        <v>6.5</v>
      </c>
      <c r="W8168" s="107"/>
      <c r="X8168" s="113"/>
    </row>
    <row r="8169" spans="1:24" ht="12.95" customHeight="1" x14ac:dyDescent="0.2">
      <c r="A8169" s="149">
        <v>36434</v>
      </c>
      <c r="B8169" s="102" t="s">
        <v>11139</v>
      </c>
      <c r="C8169" s="102" t="s">
        <v>9184</v>
      </c>
      <c r="D8169" s="102" t="s">
        <v>41</v>
      </c>
      <c r="E8169" s="102" t="s">
        <v>3553</v>
      </c>
      <c r="F8169" s="102" t="s">
        <v>14834</v>
      </c>
      <c r="G8169" s="105">
        <v>14758</v>
      </c>
      <c r="H8169" s="115" t="s">
        <v>13336</v>
      </c>
      <c r="I8169" s="115" t="s">
        <v>11819</v>
      </c>
      <c r="J8169" s="115" t="s">
        <v>8222</v>
      </c>
      <c r="K8169" s="102"/>
      <c r="L8169" s="111"/>
      <c r="M8169" s="109">
        <v>2</v>
      </c>
      <c r="N8169" s="108" t="s">
        <v>33117</v>
      </c>
      <c r="O8169" s="102" t="s">
        <v>16121</v>
      </c>
      <c r="P8169" s="39" t="s">
        <v>162</v>
      </c>
      <c r="Q8169" s="39" t="s">
        <v>15976</v>
      </c>
      <c r="R8169" s="109"/>
      <c r="S8169" s="102"/>
      <c r="T8169" s="102" t="s">
        <v>28757</v>
      </c>
      <c r="U8169" s="102" t="s">
        <v>2476</v>
      </c>
      <c r="V8169" s="109">
        <v>5.5</v>
      </c>
      <c r="W8169" s="107"/>
      <c r="X8169" s="113"/>
    </row>
    <row r="8170" spans="1:24" ht="12.95" customHeight="1" x14ac:dyDescent="0.2">
      <c r="A8170" s="149">
        <v>36434</v>
      </c>
      <c r="B8170" s="102" t="s">
        <v>11139</v>
      </c>
      <c r="C8170" s="102" t="s">
        <v>9184</v>
      </c>
      <c r="D8170" s="102" t="s">
        <v>276</v>
      </c>
      <c r="E8170" s="102" t="s">
        <v>82</v>
      </c>
      <c r="F8170" s="102" t="s">
        <v>14834</v>
      </c>
      <c r="G8170" s="105">
        <v>16236</v>
      </c>
      <c r="H8170" s="115" t="s">
        <v>10191</v>
      </c>
      <c r="I8170" s="115" t="s">
        <v>4890</v>
      </c>
      <c r="J8170" s="115" t="s">
        <v>11271</v>
      </c>
      <c r="K8170" s="102"/>
      <c r="L8170" s="111"/>
      <c r="M8170" s="109">
        <v>1</v>
      </c>
      <c r="N8170" s="108" t="s">
        <v>33118</v>
      </c>
      <c r="O8170" s="102" t="s">
        <v>10189</v>
      </c>
      <c r="P8170" s="39"/>
      <c r="Q8170" s="39" t="s">
        <v>15945</v>
      </c>
      <c r="R8170" s="109"/>
      <c r="S8170" s="102" t="s">
        <v>9435</v>
      </c>
      <c r="T8170" s="102" t="s">
        <v>20547</v>
      </c>
      <c r="U8170" s="102" t="s">
        <v>2477</v>
      </c>
      <c r="V8170" s="109">
        <v>4.5</v>
      </c>
      <c r="W8170" s="107"/>
      <c r="X8170" s="113"/>
    </row>
    <row r="8171" spans="1:24" ht="12.95" customHeight="1" x14ac:dyDescent="0.2">
      <c r="A8171" s="149">
        <v>36434</v>
      </c>
      <c r="B8171" s="102" t="s">
        <v>11139</v>
      </c>
      <c r="C8171" s="102" t="s">
        <v>9184</v>
      </c>
      <c r="D8171" s="102" t="s">
        <v>8939</v>
      </c>
      <c r="E8171" s="102" t="s">
        <v>3787</v>
      </c>
      <c r="F8171" s="102" t="s">
        <v>14834</v>
      </c>
      <c r="G8171" s="105">
        <v>17564</v>
      </c>
      <c r="H8171" s="115" t="s">
        <v>31108</v>
      </c>
      <c r="I8171" s="115" t="s">
        <v>33119</v>
      </c>
      <c r="J8171" s="115" t="s">
        <v>13209</v>
      </c>
      <c r="K8171" s="102"/>
      <c r="L8171" s="111"/>
      <c r="M8171" s="109">
        <v>1</v>
      </c>
      <c r="N8171" s="138">
        <v>42</v>
      </c>
      <c r="O8171" s="102"/>
      <c r="P8171" s="39"/>
      <c r="Q8171" s="39" t="s">
        <v>15923</v>
      </c>
      <c r="R8171" s="109"/>
      <c r="S8171" s="102"/>
      <c r="T8171" s="102" t="s">
        <v>30595</v>
      </c>
      <c r="U8171" s="102" t="s">
        <v>17154</v>
      </c>
      <c r="V8171" s="109">
        <v>5.5</v>
      </c>
      <c r="W8171" s="107"/>
      <c r="X8171" s="113"/>
    </row>
    <row r="8172" spans="1:24" ht="12.95" customHeight="1" x14ac:dyDescent="0.2">
      <c r="A8172" s="149">
        <v>36434</v>
      </c>
      <c r="B8172" s="102" t="s">
        <v>11139</v>
      </c>
      <c r="C8172" s="102" t="s">
        <v>9184</v>
      </c>
      <c r="D8172" s="102" t="s">
        <v>12160</v>
      </c>
      <c r="E8172" s="102" t="s">
        <v>3788</v>
      </c>
      <c r="F8172" s="102" t="s">
        <v>14834</v>
      </c>
      <c r="G8172" s="105">
        <v>16502</v>
      </c>
      <c r="H8172" s="115" t="s">
        <v>11819</v>
      </c>
      <c r="I8172" s="115" t="s">
        <v>10191</v>
      </c>
      <c r="J8172" s="115" t="s">
        <v>5111</v>
      </c>
      <c r="K8172" s="102"/>
      <c r="L8172" s="111"/>
      <c r="M8172" s="109">
        <v>1</v>
      </c>
      <c r="N8172" s="138">
        <v>45</v>
      </c>
      <c r="O8172" s="102" t="s">
        <v>16499</v>
      </c>
      <c r="P8172" s="39"/>
      <c r="Q8172" s="39" t="s">
        <v>17671</v>
      </c>
      <c r="R8172" s="109"/>
      <c r="S8172" s="102"/>
      <c r="T8172" s="102" t="s">
        <v>20546</v>
      </c>
      <c r="U8172" s="102" t="s">
        <v>28193</v>
      </c>
      <c r="V8172" s="109">
        <v>4.5</v>
      </c>
      <c r="W8172" s="107"/>
      <c r="X8172" s="113"/>
    </row>
    <row r="8173" spans="1:24" ht="12.95" customHeight="1" x14ac:dyDescent="0.2">
      <c r="A8173" s="149">
        <v>36434</v>
      </c>
      <c r="B8173" s="102" t="s">
        <v>11139</v>
      </c>
      <c r="C8173" s="102" t="s">
        <v>9184</v>
      </c>
      <c r="D8173" s="102" t="s">
        <v>5563</v>
      </c>
      <c r="E8173" s="102" t="s">
        <v>3548</v>
      </c>
      <c r="F8173" s="102" t="s">
        <v>14834</v>
      </c>
      <c r="G8173" s="105">
        <v>16244</v>
      </c>
      <c r="H8173" s="115" t="s">
        <v>33120</v>
      </c>
      <c r="I8173" s="115" t="s">
        <v>33121</v>
      </c>
      <c r="J8173" s="115" t="s">
        <v>3219</v>
      </c>
      <c r="K8173" s="102"/>
      <c r="L8173" s="111"/>
      <c r="M8173" s="109">
        <v>1</v>
      </c>
      <c r="N8173" s="108" t="s">
        <v>33122</v>
      </c>
      <c r="O8173" s="102"/>
      <c r="P8173" s="39"/>
      <c r="Q8173" s="39" t="s">
        <v>21024</v>
      </c>
      <c r="R8173" s="109"/>
      <c r="S8173" s="102"/>
      <c r="T8173" s="102" t="s">
        <v>20547</v>
      </c>
      <c r="U8173" s="102" t="s">
        <v>30596</v>
      </c>
      <c r="V8173" s="109">
        <v>5.5</v>
      </c>
      <c r="W8173" s="107"/>
      <c r="X8173" s="113"/>
    </row>
    <row r="8174" spans="1:24" ht="12.95" customHeight="1" x14ac:dyDescent="0.2">
      <c r="A8174" s="149">
        <v>36434</v>
      </c>
      <c r="B8174" s="102" t="s">
        <v>11139</v>
      </c>
      <c r="C8174" s="102" t="s">
        <v>9184</v>
      </c>
      <c r="D8174" s="102" t="s">
        <v>9935</v>
      </c>
      <c r="E8174" s="102" t="s">
        <v>3789</v>
      </c>
      <c r="F8174" s="102" t="s">
        <v>14834</v>
      </c>
      <c r="G8174" s="105">
        <v>16503</v>
      </c>
      <c r="H8174" s="115" t="s">
        <v>10103</v>
      </c>
      <c r="I8174" s="115" t="s">
        <v>4890</v>
      </c>
      <c r="J8174" s="115" t="s">
        <v>3220</v>
      </c>
      <c r="K8174" s="102"/>
      <c r="L8174" s="111"/>
      <c r="M8174" s="109">
        <v>1</v>
      </c>
      <c r="N8174" s="108" t="s">
        <v>33123</v>
      </c>
      <c r="O8174" s="102" t="s">
        <v>16022</v>
      </c>
      <c r="P8174" s="39" t="s">
        <v>9125</v>
      </c>
      <c r="Q8174" s="39" t="s">
        <v>17601</v>
      </c>
      <c r="R8174" s="109"/>
      <c r="S8174" s="102"/>
      <c r="T8174" s="102" t="s">
        <v>7789</v>
      </c>
      <c r="U8174" s="102"/>
      <c r="V8174" s="109">
        <v>6</v>
      </c>
      <c r="W8174" s="107"/>
      <c r="X8174" s="113"/>
    </row>
    <row r="8175" spans="1:24" ht="12.95" customHeight="1" x14ac:dyDescent="0.2">
      <c r="A8175" s="149">
        <v>36434</v>
      </c>
      <c r="B8175" s="102" t="s">
        <v>11139</v>
      </c>
      <c r="C8175" s="102" t="s">
        <v>9184</v>
      </c>
      <c r="D8175" s="102" t="s">
        <v>10722</v>
      </c>
      <c r="E8175" s="102" t="s">
        <v>3790</v>
      </c>
      <c r="F8175" s="102" t="s">
        <v>14834</v>
      </c>
      <c r="G8175" s="105">
        <v>15786</v>
      </c>
      <c r="H8175" s="115" t="s">
        <v>7198</v>
      </c>
      <c r="I8175" s="115" t="s">
        <v>10191</v>
      </c>
      <c r="J8175" s="115" t="s">
        <v>10723</v>
      </c>
      <c r="K8175" s="102"/>
      <c r="L8175" s="111"/>
      <c r="M8175" s="109">
        <v>1</v>
      </c>
      <c r="N8175" s="108" t="s">
        <v>33124</v>
      </c>
      <c r="O8175" s="102"/>
      <c r="P8175" s="39" t="s">
        <v>13301</v>
      </c>
      <c r="Q8175" s="39" t="s">
        <v>16560</v>
      </c>
      <c r="R8175" s="109"/>
      <c r="S8175" s="102"/>
      <c r="T8175" s="102" t="s">
        <v>14962</v>
      </c>
      <c r="U8175" s="102" t="s">
        <v>30597</v>
      </c>
      <c r="V8175" s="109">
        <v>5.5</v>
      </c>
      <c r="W8175" s="107"/>
      <c r="X8175" s="113"/>
    </row>
    <row r="8176" spans="1:24" ht="12.95" customHeight="1" x14ac:dyDescent="0.2">
      <c r="A8176" s="149">
        <v>36434</v>
      </c>
      <c r="B8176" s="102" t="s">
        <v>11139</v>
      </c>
      <c r="C8176" s="102" t="s">
        <v>9184</v>
      </c>
      <c r="D8176" s="102" t="s">
        <v>42</v>
      </c>
      <c r="E8176" s="102" t="s">
        <v>3791</v>
      </c>
      <c r="F8176" s="102" t="s">
        <v>14834</v>
      </c>
      <c r="G8176" s="105">
        <v>15664</v>
      </c>
      <c r="H8176" s="115" t="s">
        <v>9936</v>
      </c>
      <c r="I8176" s="115" t="s">
        <v>11819</v>
      </c>
      <c r="J8176" s="115" t="s">
        <v>12885</v>
      </c>
      <c r="K8176" s="102"/>
      <c r="L8176" s="111"/>
      <c r="M8176" s="109">
        <v>3</v>
      </c>
      <c r="N8176" s="138" t="s">
        <v>18812</v>
      </c>
      <c r="O8176" s="102" t="s">
        <v>13207</v>
      </c>
      <c r="P8176" s="39" t="s">
        <v>16499</v>
      </c>
      <c r="Q8176" s="39" t="s">
        <v>20941</v>
      </c>
      <c r="R8176" s="109"/>
      <c r="S8176" s="102" t="s">
        <v>11080</v>
      </c>
      <c r="T8176" s="102" t="s">
        <v>14962</v>
      </c>
      <c r="U8176" s="102" t="s">
        <v>30598</v>
      </c>
      <c r="V8176" s="109">
        <v>6.5</v>
      </c>
      <c r="W8176" s="107" t="s">
        <v>7338</v>
      </c>
      <c r="X8176" s="113"/>
    </row>
    <row r="8177" spans="1:24" ht="12.95" customHeight="1" x14ac:dyDescent="0.2">
      <c r="A8177" s="149">
        <v>36434</v>
      </c>
      <c r="B8177" s="102" t="s">
        <v>11139</v>
      </c>
      <c r="C8177" s="102" t="s">
        <v>9184</v>
      </c>
      <c r="D8177" s="102" t="s">
        <v>274</v>
      </c>
      <c r="E8177" s="102" t="s">
        <v>3549</v>
      </c>
      <c r="F8177" s="102" t="s">
        <v>14834</v>
      </c>
      <c r="G8177" s="105">
        <v>14507</v>
      </c>
      <c r="H8177" s="115" t="s">
        <v>31905</v>
      </c>
      <c r="I8177" s="115" t="s">
        <v>11819</v>
      </c>
      <c r="J8177" s="115" t="s">
        <v>13366</v>
      </c>
      <c r="K8177" s="102"/>
      <c r="L8177" s="111"/>
      <c r="M8177" s="109">
        <v>2</v>
      </c>
      <c r="N8177" s="138" t="s">
        <v>18813</v>
      </c>
      <c r="O8177" s="102" t="s">
        <v>15877</v>
      </c>
      <c r="P8177" s="39" t="s">
        <v>8076</v>
      </c>
      <c r="Q8177" s="39" t="s">
        <v>16157</v>
      </c>
      <c r="R8177" s="109"/>
      <c r="S8177" s="102" t="s">
        <v>9435</v>
      </c>
      <c r="T8177" s="102" t="s">
        <v>20541</v>
      </c>
      <c r="U8177" s="102"/>
      <c r="V8177" s="109">
        <v>5.5</v>
      </c>
      <c r="W8177" s="107"/>
      <c r="X8177" s="113"/>
    </row>
    <row r="8178" spans="1:24" ht="12.95" customHeight="1" x14ac:dyDescent="0.2">
      <c r="A8178" s="149">
        <v>36800</v>
      </c>
      <c r="B8178" s="102" t="s">
        <v>11139</v>
      </c>
      <c r="C8178" s="103" t="s">
        <v>12060</v>
      </c>
      <c r="D8178" s="102" t="s">
        <v>6971</v>
      </c>
      <c r="E8178" s="102" t="s">
        <v>5856</v>
      </c>
      <c r="F8178" s="102" t="s">
        <v>14834</v>
      </c>
      <c r="G8178" s="105">
        <v>16463</v>
      </c>
      <c r="H8178" s="115" t="s">
        <v>10191</v>
      </c>
      <c r="I8178" s="115" t="s">
        <v>11819</v>
      </c>
      <c r="J8178" s="115" t="s">
        <v>6730</v>
      </c>
      <c r="K8178" s="102"/>
      <c r="L8178" s="111"/>
      <c r="M8178" s="109">
        <v>2</v>
      </c>
      <c r="N8178" s="108" t="s">
        <v>33125</v>
      </c>
      <c r="O8178" s="102" t="s">
        <v>15927</v>
      </c>
      <c r="P8178" s="39"/>
      <c r="Q8178" s="39" t="s">
        <v>17935</v>
      </c>
      <c r="R8178" s="109"/>
      <c r="S8178" s="102" t="s">
        <v>9435</v>
      </c>
      <c r="T8178" s="102" t="s">
        <v>20546</v>
      </c>
      <c r="U8178" s="102" t="s">
        <v>16048</v>
      </c>
      <c r="V8178" s="109">
        <v>5.5</v>
      </c>
      <c r="W8178" s="107"/>
      <c r="X8178" s="113"/>
    </row>
    <row r="8179" spans="1:24" ht="12.95" customHeight="1" x14ac:dyDescent="0.2">
      <c r="A8179" s="149">
        <v>36800</v>
      </c>
      <c r="B8179" s="102" t="s">
        <v>11139</v>
      </c>
      <c r="C8179" s="102" t="s">
        <v>12060</v>
      </c>
      <c r="D8179" s="102" t="s">
        <v>6972</v>
      </c>
      <c r="E8179" s="102" t="s">
        <v>5857</v>
      </c>
      <c r="F8179" s="102" t="s">
        <v>14834</v>
      </c>
      <c r="G8179" s="105">
        <v>16477</v>
      </c>
      <c r="H8179" s="115" t="s">
        <v>2625</v>
      </c>
      <c r="I8179" s="115" t="s">
        <v>10191</v>
      </c>
      <c r="J8179" s="102" t="s">
        <v>11007</v>
      </c>
      <c r="K8179" s="102"/>
      <c r="L8179" s="111"/>
      <c r="M8179" s="109">
        <v>1</v>
      </c>
      <c r="N8179" s="108" t="s">
        <v>33126</v>
      </c>
      <c r="O8179" s="102"/>
      <c r="P8179" s="39" t="s">
        <v>13301</v>
      </c>
      <c r="Q8179" s="39" t="s">
        <v>16520</v>
      </c>
      <c r="R8179" s="109"/>
      <c r="S8179" s="102"/>
      <c r="T8179" s="102" t="s">
        <v>20545</v>
      </c>
      <c r="U8179" s="102" t="s">
        <v>30599</v>
      </c>
      <c r="V8179" s="109">
        <v>6.5</v>
      </c>
      <c r="W8179" s="107"/>
      <c r="X8179" s="113"/>
    </row>
    <row r="8180" spans="1:24" ht="12.95" customHeight="1" x14ac:dyDescent="0.2">
      <c r="A8180" s="149">
        <v>36800</v>
      </c>
      <c r="B8180" s="102" t="s">
        <v>11139</v>
      </c>
      <c r="C8180" s="102" t="s">
        <v>12060</v>
      </c>
      <c r="D8180" s="102" t="s">
        <v>6973</v>
      </c>
      <c r="E8180" s="102" t="s">
        <v>5858</v>
      </c>
      <c r="F8180" s="102" t="s">
        <v>14834</v>
      </c>
      <c r="G8180" s="105">
        <v>16520</v>
      </c>
      <c r="H8180" s="115" t="s">
        <v>11819</v>
      </c>
      <c r="I8180" s="115" t="s">
        <v>10191</v>
      </c>
      <c r="J8180" s="115" t="s">
        <v>2068</v>
      </c>
      <c r="K8180" s="102"/>
      <c r="L8180" s="111"/>
      <c r="M8180" s="109">
        <v>0.5</v>
      </c>
      <c r="N8180" s="108">
        <v>22</v>
      </c>
      <c r="O8180" s="102"/>
      <c r="P8180" s="39" t="s">
        <v>8076</v>
      </c>
      <c r="Q8180" s="39" t="s">
        <v>19136</v>
      </c>
      <c r="R8180" s="109"/>
      <c r="S8180" s="102"/>
      <c r="T8180" s="102" t="s">
        <v>20546</v>
      </c>
      <c r="U8180" s="102" t="s">
        <v>30600</v>
      </c>
      <c r="V8180" s="109">
        <v>5.5</v>
      </c>
      <c r="W8180" s="107"/>
      <c r="X8180" s="113"/>
    </row>
    <row r="8181" spans="1:24" ht="12.95" customHeight="1" x14ac:dyDescent="0.2">
      <c r="A8181" s="149">
        <v>36800</v>
      </c>
      <c r="B8181" s="102" t="s">
        <v>11139</v>
      </c>
      <c r="C8181" s="102" t="s">
        <v>12060</v>
      </c>
      <c r="D8181" s="111" t="s">
        <v>4163</v>
      </c>
      <c r="E8181" s="102" t="s">
        <v>4720</v>
      </c>
      <c r="F8181" s="102" t="s">
        <v>14834</v>
      </c>
      <c r="G8181" s="105">
        <v>16327</v>
      </c>
      <c r="H8181" s="115" t="s">
        <v>11819</v>
      </c>
      <c r="I8181" s="115" t="s">
        <v>10191</v>
      </c>
      <c r="J8181" s="115" t="s">
        <v>6449</v>
      </c>
      <c r="K8181" s="102"/>
      <c r="L8181" s="111" t="s">
        <v>19664</v>
      </c>
      <c r="M8181" s="109">
        <v>1</v>
      </c>
      <c r="N8181" s="108" t="s">
        <v>33091</v>
      </c>
      <c r="O8181" s="102" t="s">
        <v>15941</v>
      </c>
      <c r="P8181" s="39"/>
      <c r="Q8181" s="39" t="s">
        <v>16893</v>
      </c>
      <c r="R8181" s="109"/>
      <c r="S8181" s="102"/>
      <c r="T8181" s="102" t="s">
        <v>20547</v>
      </c>
      <c r="U8181" s="102" t="s">
        <v>6085</v>
      </c>
      <c r="V8181" s="109">
        <v>6.5</v>
      </c>
      <c r="W8181" s="107"/>
      <c r="X8181" s="113"/>
    </row>
    <row r="8182" spans="1:24" ht="12.95" customHeight="1" x14ac:dyDescent="0.2">
      <c r="A8182" s="149">
        <v>36800</v>
      </c>
      <c r="B8182" s="102" t="s">
        <v>11139</v>
      </c>
      <c r="C8182" s="102" t="s">
        <v>12060</v>
      </c>
      <c r="D8182" s="102" t="s">
        <v>10486</v>
      </c>
      <c r="E8182" s="102" t="s">
        <v>4721</v>
      </c>
      <c r="F8182" s="102" t="s">
        <v>14834</v>
      </c>
      <c r="G8182" s="105">
        <v>16427</v>
      </c>
      <c r="H8182" s="115" t="s">
        <v>11819</v>
      </c>
      <c r="I8182" s="115" t="s">
        <v>10191</v>
      </c>
      <c r="J8182" s="115" t="s">
        <v>6450</v>
      </c>
      <c r="K8182" s="102"/>
      <c r="L8182" s="111"/>
      <c r="M8182" s="109">
        <v>1</v>
      </c>
      <c r="N8182" s="108" t="s">
        <v>33127</v>
      </c>
      <c r="O8182" s="102" t="s">
        <v>15889</v>
      </c>
      <c r="P8182" s="39"/>
      <c r="Q8182" s="39" t="s">
        <v>18206</v>
      </c>
      <c r="R8182" s="109"/>
      <c r="S8182" s="102"/>
      <c r="T8182" s="102" t="s">
        <v>20547</v>
      </c>
      <c r="U8182" s="102" t="s">
        <v>10119</v>
      </c>
      <c r="V8182" s="109">
        <v>4.5</v>
      </c>
      <c r="W8182" s="107"/>
      <c r="X8182" s="113"/>
    </row>
    <row r="8183" spans="1:24" ht="12.95" customHeight="1" x14ac:dyDescent="0.2">
      <c r="A8183" s="149">
        <v>36800</v>
      </c>
      <c r="B8183" s="102" t="s">
        <v>11139</v>
      </c>
      <c r="C8183" s="102" t="s">
        <v>12060</v>
      </c>
      <c r="D8183" s="102" t="s">
        <v>4164</v>
      </c>
      <c r="E8183" s="102" t="s">
        <v>4722</v>
      </c>
      <c r="F8183" s="102" t="s">
        <v>14834</v>
      </c>
      <c r="G8183" s="105">
        <v>15639</v>
      </c>
      <c r="H8183" s="115" t="s">
        <v>15082</v>
      </c>
      <c r="I8183" s="115" t="s">
        <v>2625</v>
      </c>
      <c r="J8183" s="115" t="s">
        <v>13235</v>
      </c>
      <c r="K8183" s="102"/>
      <c r="L8183" s="111"/>
      <c r="M8183" s="109">
        <v>0.5</v>
      </c>
      <c r="N8183" s="108">
        <v>37</v>
      </c>
      <c r="O8183" s="102"/>
      <c r="P8183" s="39"/>
      <c r="Q8183" s="39" t="s">
        <v>20443</v>
      </c>
      <c r="R8183" s="109" t="s">
        <v>7035</v>
      </c>
      <c r="S8183" s="102"/>
      <c r="T8183" s="102" t="s">
        <v>20545</v>
      </c>
      <c r="U8183" s="102" t="s">
        <v>30601</v>
      </c>
      <c r="V8183" s="109">
        <v>7.5</v>
      </c>
      <c r="W8183" s="107"/>
      <c r="X8183" s="113"/>
    </row>
    <row r="8184" spans="1:24" ht="12.95" customHeight="1" x14ac:dyDescent="0.2">
      <c r="A8184" s="149">
        <v>36800</v>
      </c>
      <c r="B8184" s="102" t="s">
        <v>11139</v>
      </c>
      <c r="C8184" s="102" t="s">
        <v>12060</v>
      </c>
      <c r="D8184" s="102" t="s">
        <v>4165</v>
      </c>
      <c r="E8184" s="102" t="s">
        <v>4723</v>
      </c>
      <c r="F8184" s="102" t="s">
        <v>14834</v>
      </c>
      <c r="G8184" s="105">
        <v>15653</v>
      </c>
      <c r="H8184" s="115" t="s">
        <v>8934</v>
      </c>
      <c r="I8184" s="115" t="s">
        <v>10191</v>
      </c>
      <c r="J8184" s="115" t="s">
        <v>9475</v>
      </c>
      <c r="K8184" s="102" t="s">
        <v>346</v>
      </c>
      <c r="L8184" s="111"/>
      <c r="M8184" s="109">
        <v>1.5</v>
      </c>
      <c r="N8184" s="108" t="s">
        <v>32557</v>
      </c>
      <c r="O8184" s="102" t="s">
        <v>12252</v>
      </c>
      <c r="P8184" s="39" t="s">
        <v>8076</v>
      </c>
      <c r="Q8184" s="39" t="s">
        <v>19136</v>
      </c>
      <c r="R8184" s="109"/>
      <c r="S8184" s="102"/>
      <c r="T8184" s="102" t="s">
        <v>14962</v>
      </c>
      <c r="U8184" s="102" t="s">
        <v>30602</v>
      </c>
      <c r="V8184" s="109">
        <v>4.5</v>
      </c>
      <c r="W8184" s="107"/>
      <c r="X8184" s="113"/>
    </row>
    <row r="8185" spans="1:24" ht="12.95" customHeight="1" x14ac:dyDescent="0.2">
      <c r="A8185" s="149">
        <v>36800</v>
      </c>
      <c r="B8185" s="102" t="s">
        <v>11139</v>
      </c>
      <c r="C8185" s="102" t="s">
        <v>12060</v>
      </c>
      <c r="D8185" s="102" t="s">
        <v>6280</v>
      </c>
      <c r="E8185" s="102" t="s">
        <v>4724</v>
      </c>
      <c r="F8185" s="102" t="s">
        <v>14834</v>
      </c>
      <c r="G8185" s="105">
        <v>16334</v>
      </c>
      <c r="H8185" s="115" t="s">
        <v>15082</v>
      </c>
      <c r="I8185" s="115" t="s">
        <v>2625</v>
      </c>
      <c r="J8185" s="115" t="s">
        <v>12233</v>
      </c>
      <c r="K8185" s="102"/>
      <c r="L8185" s="111"/>
      <c r="M8185" s="109">
        <v>0.5</v>
      </c>
      <c r="N8185" s="108">
        <v>36</v>
      </c>
      <c r="O8185" s="102"/>
      <c r="P8185" s="39"/>
      <c r="Q8185" s="39" t="s">
        <v>19625</v>
      </c>
      <c r="R8185" s="109" t="s">
        <v>7035</v>
      </c>
      <c r="S8185" s="102" t="s">
        <v>9435</v>
      </c>
      <c r="T8185" s="102" t="s">
        <v>20545</v>
      </c>
      <c r="U8185" s="102" t="s">
        <v>21332</v>
      </c>
      <c r="V8185" s="109">
        <v>4.5</v>
      </c>
      <c r="W8185" s="107"/>
      <c r="X8185" s="113"/>
    </row>
    <row r="8186" spans="1:24" ht="12.95" customHeight="1" x14ac:dyDescent="0.2">
      <c r="A8186" s="149">
        <v>36800</v>
      </c>
      <c r="B8186" s="102" t="s">
        <v>11139</v>
      </c>
      <c r="C8186" s="102" t="s">
        <v>12060</v>
      </c>
      <c r="D8186" s="102" t="s">
        <v>10243</v>
      </c>
      <c r="E8186" s="102" t="s">
        <v>7054</v>
      </c>
      <c r="F8186" s="102" t="s">
        <v>14834</v>
      </c>
      <c r="G8186" s="105">
        <v>15375</v>
      </c>
      <c r="H8186" s="115" t="s">
        <v>2625</v>
      </c>
      <c r="I8186" s="115" t="s">
        <v>33128</v>
      </c>
      <c r="J8186" s="102" t="s">
        <v>7204</v>
      </c>
      <c r="K8186" s="102"/>
      <c r="L8186" s="111"/>
      <c r="M8186" s="109">
        <v>0.5</v>
      </c>
      <c r="N8186" s="108">
        <v>34</v>
      </c>
      <c r="O8186" s="102" t="s">
        <v>10189</v>
      </c>
      <c r="P8186" s="39"/>
      <c r="Q8186" s="39" t="s">
        <v>17422</v>
      </c>
      <c r="R8186" s="109"/>
      <c r="S8186" s="102"/>
      <c r="T8186" s="102" t="s">
        <v>20545</v>
      </c>
      <c r="U8186" s="102" t="s">
        <v>28442</v>
      </c>
      <c r="V8186" s="109">
        <v>5.5</v>
      </c>
      <c r="W8186" s="107"/>
      <c r="X8186" s="113"/>
    </row>
    <row r="8187" spans="1:24" ht="12.95" customHeight="1" x14ac:dyDescent="0.2">
      <c r="A8187" s="149">
        <v>36800</v>
      </c>
      <c r="B8187" s="102" t="s">
        <v>11139</v>
      </c>
      <c r="C8187" s="102" t="s">
        <v>12060</v>
      </c>
      <c r="D8187" s="102" t="s">
        <v>13982</v>
      </c>
      <c r="E8187" s="102" t="s">
        <v>5193</v>
      </c>
      <c r="F8187" s="102" t="s">
        <v>14834</v>
      </c>
      <c r="G8187" s="105">
        <v>16470</v>
      </c>
      <c r="H8187" s="115" t="s">
        <v>2625</v>
      </c>
      <c r="I8187" s="115" t="s">
        <v>10191</v>
      </c>
      <c r="J8187" s="115" t="s">
        <v>12075</v>
      </c>
      <c r="K8187" s="102"/>
      <c r="L8187" s="111"/>
      <c r="M8187" s="109">
        <v>1</v>
      </c>
      <c r="N8187" s="108" t="s">
        <v>30847</v>
      </c>
      <c r="O8187" s="102"/>
      <c r="P8187" s="39" t="s">
        <v>13301</v>
      </c>
      <c r="Q8187" s="39" t="s">
        <v>15870</v>
      </c>
      <c r="R8187" s="109"/>
      <c r="S8187" s="102"/>
      <c r="T8187" s="102" t="s">
        <v>20543</v>
      </c>
      <c r="U8187" s="102" t="s">
        <v>28523</v>
      </c>
      <c r="V8187" s="109">
        <v>7.5</v>
      </c>
      <c r="W8187" s="107"/>
      <c r="X8187" s="113"/>
    </row>
    <row r="8188" spans="1:24" ht="12.95" customHeight="1" x14ac:dyDescent="0.2">
      <c r="A8188" s="149">
        <v>36800</v>
      </c>
      <c r="B8188" s="102" t="s">
        <v>11139</v>
      </c>
      <c r="C8188" s="102" t="s">
        <v>12060</v>
      </c>
      <c r="D8188" s="102" t="s">
        <v>13983</v>
      </c>
      <c r="E8188" s="102" t="s">
        <v>6818</v>
      </c>
      <c r="F8188" s="102" t="s">
        <v>14834</v>
      </c>
      <c r="G8188" s="105">
        <v>16395</v>
      </c>
      <c r="H8188" s="115" t="s">
        <v>11819</v>
      </c>
      <c r="I8188" s="115" t="s">
        <v>10191</v>
      </c>
      <c r="J8188" s="115" t="s">
        <v>620</v>
      </c>
      <c r="K8188" s="102"/>
      <c r="L8188" s="111"/>
      <c r="M8188" s="109">
        <v>2</v>
      </c>
      <c r="N8188" s="112" t="s">
        <v>18350</v>
      </c>
      <c r="O8188" s="102" t="s">
        <v>17511</v>
      </c>
      <c r="P8188" s="39" t="s">
        <v>13301</v>
      </c>
      <c r="Q8188" s="39" t="s">
        <v>15927</v>
      </c>
      <c r="R8188" s="109"/>
      <c r="S8188" s="102"/>
      <c r="T8188" s="102" t="s">
        <v>20547</v>
      </c>
      <c r="U8188" s="102" t="s">
        <v>5978</v>
      </c>
      <c r="V8188" s="109">
        <v>5.5</v>
      </c>
      <c r="W8188" s="107"/>
      <c r="X8188" s="113"/>
    </row>
    <row r="8189" spans="1:24" ht="12.95" customHeight="1" x14ac:dyDescent="0.2">
      <c r="A8189" s="149">
        <v>36800</v>
      </c>
      <c r="B8189" s="102" t="s">
        <v>11139</v>
      </c>
      <c r="C8189" s="102" t="s">
        <v>12060</v>
      </c>
      <c r="D8189" s="102" t="s">
        <v>13984</v>
      </c>
      <c r="E8189" s="102" t="s">
        <v>6819</v>
      </c>
      <c r="F8189" s="102" t="s">
        <v>14834</v>
      </c>
      <c r="G8189" s="105">
        <v>15963</v>
      </c>
      <c r="H8189" s="115" t="s">
        <v>10191</v>
      </c>
      <c r="I8189" s="115" t="s">
        <v>11819</v>
      </c>
      <c r="J8189" s="115" t="s">
        <v>13985</v>
      </c>
      <c r="K8189" s="102"/>
      <c r="L8189" s="111"/>
      <c r="M8189" s="109">
        <v>3</v>
      </c>
      <c r="N8189" s="112" t="s">
        <v>17201</v>
      </c>
      <c r="O8189" s="102" t="s">
        <v>17596</v>
      </c>
      <c r="P8189" s="39" t="s">
        <v>9125</v>
      </c>
      <c r="Q8189" s="39" t="s">
        <v>16614</v>
      </c>
      <c r="R8189" s="109"/>
      <c r="S8189" s="102" t="s">
        <v>9435</v>
      </c>
      <c r="T8189" s="102" t="s">
        <v>21275</v>
      </c>
      <c r="U8189" s="102" t="s">
        <v>18814</v>
      </c>
      <c r="V8189" s="109">
        <v>7</v>
      </c>
      <c r="W8189" s="107" t="s">
        <v>7338</v>
      </c>
      <c r="X8189" s="113"/>
    </row>
    <row r="8190" spans="1:24" ht="12.95" customHeight="1" x14ac:dyDescent="0.2">
      <c r="A8190" s="149">
        <v>36800</v>
      </c>
      <c r="B8190" s="102" t="s">
        <v>11139</v>
      </c>
      <c r="C8190" s="103" t="s">
        <v>12061</v>
      </c>
      <c r="D8190" s="102" t="s">
        <v>5497</v>
      </c>
      <c r="E8190" s="102" t="s">
        <v>8817</v>
      </c>
      <c r="F8190" s="102" t="s">
        <v>14834</v>
      </c>
      <c r="G8190" s="105">
        <v>16529</v>
      </c>
      <c r="H8190" s="115" t="s">
        <v>11819</v>
      </c>
      <c r="I8190" s="115" t="s">
        <v>13336</v>
      </c>
      <c r="J8190" s="115" t="s">
        <v>2699</v>
      </c>
      <c r="K8190" s="102"/>
      <c r="L8190" s="111"/>
      <c r="M8190" s="109">
        <v>1</v>
      </c>
      <c r="N8190" s="108" t="s">
        <v>33129</v>
      </c>
      <c r="O8190" s="102"/>
      <c r="P8190" s="39"/>
      <c r="Q8190" s="39" t="s">
        <v>16524</v>
      </c>
      <c r="R8190" s="109"/>
      <c r="S8190" s="102"/>
      <c r="T8190" s="102" t="s">
        <v>21275</v>
      </c>
      <c r="U8190" s="102" t="s">
        <v>27584</v>
      </c>
      <c r="V8190" s="109">
        <v>4.5</v>
      </c>
      <c r="W8190" s="107"/>
      <c r="X8190" s="113"/>
    </row>
    <row r="8191" spans="1:24" ht="12.95" customHeight="1" x14ac:dyDescent="0.2">
      <c r="A8191" s="149">
        <v>36800</v>
      </c>
      <c r="B8191" s="102" t="s">
        <v>11139</v>
      </c>
      <c r="C8191" s="102" t="s">
        <v>12061</v>
      </c>
      <c r="D8191" s="111" t="s">
        <v>13880</v>
      </c>
      <c r="E8191" s="102" t="s">
        <v>8818</v>
      </c>
      <c r="F8191" s="102" t="s">
        <v>14834</v>
      </c>
      <c r="G8191" s="105">
        <v>16054</v>
      </c>
      <c r="H8191" s="115" t="s">
        <v>11819</v>
      </c>
      <c r="I8191" s="115" t="s">
        <v>31039</v>
      </c>
      <c r="J8191" s="115" t="s">
        <v>4205</v>
      </c>
      <c r="K8191" s="102" t="s">
        <v>4841</v>
      </c>
      <c r="L8191" s="111" t="s">
        <v>19665</v>
      </c>
      <c r="M8191" s="109">
        <v>2</v>
      </c>
      <c r="N8191" s="112" t="s">
        <v>18508</v>
      </c>
      <c r="O8191" s="102" t="s">
        <v>18206</v>
      </c>
      <c r="P8191" s="39" t="s">
        <v>9125</v>
      </c>
      <c r="Q8191" s="39" t="s">
        <v>20190</v>
      </c>
      <c r="R8191" s="109"/>
      <c r="S8191" s="102"/>
      <c r="T8191" s="102" t="s">
        <v>21275</v>
      </c>
      <c r="U8191" s="102" t="s">
        <v>30603</v>
      </c>
      <c r="V8191" s="109">
        <v>7</v>
      </c>
      <c r="W8191" s="107"/>
      <c r="X8191" s="113"/>
    </row>
    <row r="8192" spans="1:24" ht="12.95" customHeight="1" x14ac:dyDescent="0.2">
      <c r="A8192" s="149">
        <v>36800</v>
      </c>
      <c r="B8192" s="102" t="s">
        <v>11139</v>
      </c>
      <c r="C8192" s="102" t="s">
        <v>12061</v>
      </c>
      <c r="D8192" s="102" t="s">
        <v>13881</v>
      </c>
      <c r="E8192" s="102" t="s">
        <v>8819</v>
      </c>
      <c r="F8192" s="102" t="s">
        <v>14834</v>
      </c>
      <c r="G8192" s="105">
        <v>15537</v>
      </c>
      <c r="H8192" s="115" t="s">
        <v>6489</v>
      </c>
      <c r="I8192" s="115" t="s">
        <v>32790</v>
      </c>
      <c r="J8192" s="115" t="s">
        <v>2367</v>
      </c>
      <c r="K8192" s="102"/>
      <c r="L8192" s="111"/>
      <c r="M8192" s="109">
        <v>2</v>
      </c>
      <c r="N8192" s="112" t="s">
        <v>16393</v>
      </c>
      <c r="O8192" s="102" t="s">
        <v>162</v>
      </c>
      <c r="P8192" s="39" t="s">
        <v>162</v>
      </c>
      <c r="Q8192" s="39" t="s">
        <v>16140</v>
      </c>
      <c r="R8192" s="109"/>
      <c r="S8192" s="102"/>
      <c r="T8192" s="102" t="s">
        <v>14962</v>
      </c>
      <c r="U8192" s="102" t="s">
        <v>30604</v>
      </c>
      <c r="V8192" s="109">
        <v>5.5</v>
      </c>
      <c r="W8192" s="107"/>
      <c r="X8192" s="113"/>
    </row>
    <row r="8193" spans="1:24" ht="12.95" customHeight="1" x14ac:dyDescent="0.2">
      <c r="A8193" s="149">
        <v>36800</v>
      </c>
      <c r="B8193" s="102" t="s">
        <v>11139</v>
      </c>
      <c r="C8193" s="102" t="s">
        <v>12061</v>
      </c>
      <c r="D8193" s="102" t="s">
        <v>43</v>
      </c>
      <c r="E8193" s="102" t="s">
        <v>11623</v>
      </c>
      <c r="F8193" s="102" t="s">
        <v>14834</v>
      </c>
      <c r="G8193" s="105">
        <v>15825</v>
      </c>
      <c r="H8193" s="115" t="s">
        <v>13336</v>
      </c>
      <c r="I8193" s="115" t="s">
        <v>11819</v>
      </c>
      <c r="J8193" s="115" t="s">
        <v>2236</v>
      </c>
      <c r="K8193" s="102"/>
      <c r="L8193" s="111"/>
      <c r="M8193" s="109">
        <v>1</v>
      </c>
      <c r="N8193" s="108" t="s">
        <v>33130</v>
      </c>
      <c r="O8193" s="102"/>
      <c r="P8193" s="39" t="s">
        <v>9125</v>
      </c>
      <c r="Q8193" s="39" t="s">
        <v>19695</v>
      </c>
      <c r="R8193" s="109"/>
      <c r="S8193" s="102"/>
      <c r="T8193" s="102" t="s">
        <v>14962</v>
      </c>
      <c r="U8193" s="102" t="s">
        <v>30605</v>
      </c>
      <c r="V8193" s="109">
        <v>5</v>
      </c>
      <c r="W8193" s="107"/>
      <c r="X8193" s="113"/>
    </row>
    <row r="8194" spans="1:24" ht="12.95" customHeight="1" x14ac:dyDescent="0.2">
      <c r="A8194" s="149">
        <v>36800</v>
      </c>
      <c r="B8194" s="102" t="s">
        <v>11139</v>
      </c>
      <c r="C8194" s="102" t="s">
        <v>12061</v>
      </c>
      <c r="D8194" s="102" t="s">
        <v>6587</v>
      </c>
      <c r="E8194" s="102" t="s">
        <v>11624</v>
      </c>
      <c r="F8194" s="102" t="s">
        <v>14834</v>
      </c>
      <c r="G8194" s="105">
        <v>15853</v>
      </c>
      <c r="H8194" s="115" t="s">
        <v>2625</v>
      </c>
      <c r="I8194" s="115" t="s">
        <v>33131</v>
      </c>
      <c r="J8194" s="115" t="s">
        <v>13541</v>
      </c>
      <c r="K8194" s="102" t="s">
        <v>8300</v>
      </c>
      <c r="L8194" s="111"/>
      <c r="M8194" s="109">
        <v>0.75</v>
      </c>
      <c r="N8194" s="108">
        <v>44</v>
      </c>
      <c r="O8194" s="102"/>
      <c r="P8194" s="39"/>
      <c r="Q8194" s="39" t="s">
        <v>17671</v>
      </c>
      <c r="R8194" s="109"/>
      <c r="S8194" s="102"/>
      <c r="T8194" s="102" t="s">
        <v>20543</v>
      </c>
      <c r="U8194" s="102" t="s">
        <v>21332</v>
      </c>
      <c r="V8194" s="109">
        <v>5.5</v>
      </c>
      <c r="W8194" s="107"/>
      <c r="X8194" s="113"/>
    </row>
    <row r="8195" spans="1:24" ht="12.95" customHeight="1" x14ac:dyDescent="0.2">
      <c r="A8195" s="149">
        <v>36800</v>
      </c>
      <c r="B8195" s="102" t="s">
        <v>11139</v>
      </c>
      <c r="C8195" s="102" t="s">
        <v>12061</v>
      </c>
      <c r="D8195" s="102" t="s">
        <v>10865</v>
      </c>
      <c r="E8195" s="102" t="s">
        <v>14405</v>
      </c>
      <c r="F8195" s="102" t="s">
        <v>14834</v>
      </c>
      <c r="G8195" s="105">
        <v>14752</v>
      </c>
      <c r="H8195" s="115" t="s">
        <v>11819</v>
      </c>
      <c r="I8195" s="115" t="s">
        <v>33132</v>
      </c>
      <c r="J8195" s="115" t="s">
        <v>2400</v>
      </c>
      <c r="K8195" s="102"/>
      <c r="L8195" s="111"/>
      <c r="M8195" s="109">
        <v>2</v>
      </c>
      <c r="N8195" s="112" t="s">
        <v>18815</v>
      </c>
      <c r="O8195" s="102" t="s">
        <v>10189</v>
      </c>
      <c r="P8195" s="39"/>
      <c r="Q8195" s="39" t="s">
        <v>16157</v>
      </c>
      <c r="R8195" s="109"/>
      <c r="S8195" s="102"/>
      <c r="T8195" s="102" t="s">
        <v>28757</v>
      </c>
      <c r="U8195" s="102" t="s">
        <v>30606</v>
      </c>
      <c r="V8195" s="109">
        <v>7.5</v>
      </c>
      <c r="W8195" s="107"/>
      <c r="X8195" s="113"/>
    </row>
    <row r="8196" spans="1:24" ht="12.95" customHeight="1" x14ac:dyDescent="0.2">
      <c r="A8196" s="149">
        <v>36800</v>
      </c>
      <c r="B8196" s="102" t="s">
        <v>11139</v>
      </c>
      <c r="C8196" s="102" t="s">
        <v>12061</v>
      </c>
      <c r="D8196" s="102" t="s">
        <v>5946</v>
      </c>
      <c r="E8196" s="102" t="s">
        <v>14406</v>
      </c>
      <c r="F8196" s="102" t="s">
        <v>14834</v>
      </c>
      <c r="G8196" s="105">
        <v>16291</v>
      </c>
      <c r="H8196" s="115" t="s">
        <v>13336</v>
      </c>
      <c r="I8196" s="115" t="s">
        <v>4890</v>
      </c>
      <c r="J8196" s="115" t="s">
        <v>14212</v>
      </c>
      <c r="K8196" s="102"/>
      <c r="L8196" s="111"/>
      <c r="M8196" s="109">
        <v>3</v>
      </c>
      <c r="N8196" s="112" t="s">
        <v>18816</v>
      </c>
      <c r="O8196" s="102" t="s">
        <v>16762</v>
      </c>
      <c r="P8196" s="39" t="s">
        <v>162</v>
      </c>
      <c r="Q8196" s="39" t="s">
        <v>21025</v>
      </c>
      <c r="R8196" s="109"/>
      <c r="S8196" s="102" t="s">
        <v>11080</v>
      </c>
      <c r="T8196" s="102" t="s">
        <v>20547</v>
      </c>
      <c r="U8196" s="102" t="s">
        <v>2477</v>
      </c>
      <c r="V8196" s="109">
        <v>7.5</v>
      </c>
      <c r="W8196" s="107"/>
      <c r="X8196" s="113"/>
    </row>
    <row r="8197" spans="1:24" ht="12.95" customHeight="1" x14ac:dyDescent="0.2">
      <c r="A8197" s="149">
        <v>36800</v>
      </c>
      <c r="B8197" s="102" t="s">
        <v>11139</v>
      </c>
      <c r="C8197" s="102" t="s">
        <v>12061</v>
      </c>
      <c r="D8197" s="102" t="s">
        <v>10866</v>
      </c>
      <c r="E8197" s="102" t="s">
        <v>14407</v>
      </c>
      <c r="F8197" s="102" t="s">
        <v>14834</v>
      </c>
      <c r="G8197" s="105">
        <v>15505</v>
      </c>
      <c r="H8197" s="115" t="s">
        <v>13336</v>
      </c>
      <c r="I8197" s="115" t="s">
        <v>3805</v>
      </c>
      <c r="J8197" s="115" t="s">
        <v>9957</v>
      </c>
      <c r="K8197" s="102"/>
      <c r="L8197" s="111" t="s">
        <v>30607</v>
      </c>
      <c r="M8197" s="109">
        <v>2</v>
      </c>
      <c r="N8197" s="112" t="s">
        <v>16393</v>
      </c>
      <c r="O8197" s="102" t="s">
        <v>16157</v>
      </c>
      <c r="P8197" s="39"/>
      <c r="Q8197" s="39"/>
      <c r="R8197" s="109"/>
      <c r="S8197" s="102"/>
      <c r="T8197" s="102" t="s">
        <v>14962</v>
      </c>
      <c r="U8197" s="102" t="s">
        <v>27037</v>
      </c>
      <c r="V8197" s="109">
        <v>6.5</v>
      </c>
      <c r="W8197" s="107"/>
      <c r="X8197" s="113"/>
    </row>
    <row r="8198" spans="1:24" ht="12.95" customHeight="1" x14ac:dyDescent="0.2">
      <c r="A8198" s="149">
        <v>36800</v>
      </c>
      <c r="B8198" s="102" t="s">
        <v>11139</v>
      </c>
      <c r="C8198" s="102" t="s">
        <v>12061</v>
      </c>
      <c r="D8198" s="102" t="s">
        <v>10867</v>
      </c>
      <c r="E8198" s="102" t="s">
        <v>14408</v>
      </c>
      <c r="F8198" s="102" t="s">
        <v>14834</v>
      </c>
      <c r="G8198" s="105">
        <v>16498</v>
      </c>
      <c r="H8198" s="115" t="s">
        <v>2625</v>
      </c>
      <c r="I8198" s="115" t="s">
        <v>31108</v>
      </c>
      <c r="J8198" s="115" t="s">
        <v>4221</v>
      </c>
      <c r="K8198" s="102"/>
      <c r="L8198" s="111"/>
      <c r="M8198" s="109">
        <v>0.5</v>
      </c>
      <c r="N8198" s="108">
        <v>44</v>
      </c>
      <c r="O8198" s="102" t="s">
        <v>9160</v>
      </c>
      <c r="P8198" s="39"/>
      <c r="Q8198" s="39" t="s">
        <v>16868</v>
      </c>
      <c r="R8198" s="109"/>
      <c r="S8198" s="102"/>
      <c r="T8198" s="102" t="s">
        <v>20543</v>
      </c>
      <c r="U8198" s="102" t="s">
        <v>18817</v>
      </c>
      <c r="V8198" s="109">
        <v>5.5</v>
      </c>
      <c r="W8198" s="107"/>
      <c r="X8198" s="113"/>
    </row>
    <row r="8199" spans="1:24" ht="12.95" customHeight="1" x14ac:dyDescent="0.2">
      <c r="A8199" s="149">
        <v>36800</v>
      </c>
      <c r="B8199" s="102" t="s">
        <v>11139</v>
      </c>
      <c r="C8199" s="102" t="s">
        <v>12061</v>
      </c>
      <c r="D8199" s="102" t="s">
        <v>13878</v>
      </c>
      <c r="E8199" s="102" t="s">
        <v>8419</v>
      </c>
      <c r="F8199" s="102" t="s">
        <v>14834</v>
      </c>
      <c r="G8199" s="105">
        <v>16499</v>
      </c>
      <c r="H8199" s="115" t="s">
        <v>2625</v>
      </c>
      <c r="I8199" s="115" t="s">
        <v>33133</v>
      </c>
      <c r="J8199" s="115" t="s">
        <v>4222</v>
      </c>
      <c r="K8199" s="102"/>
      <c r="L8199" s="111"/>
      <c r="M8199" s="109">
        <v>1</v>
      </c>
      <c r="N8199" s="108" t="s">
        <v>31365</v>
      </c>
      <c r="O8199" s="102" t="s">
        <v>10189</v>
      </c>
      <c r="P8199" s="39" t="s">
        <v>9125</v>
      </c>
      <c r="Q8199" s="39" t="s">
        <v>16753</v>
      </c>
      <c r="R8199" s="109"/>
      <c r="S8199" s="102"/>
      <c r="T8199" s="102" t="s">
        <v>20543</v>
      </c>
      <c r="U8199" s="102" t="s">
        <v>5978</v>
      </c>
      <c r="V8199" s="109">
        <v>6.5</v>
      </c>
      <c r="W8199" s="107"/>
      <c r="X8199" s="113"/>
    </row>
    <row r="8200" spans="1:24" ht="12.95" customHeight="1" x14ac:dyDescent="0.2">
      <c r="A8200" s="149">
        <v>36800</v>
      </c>
      <c r="B8200" s="102" t="s">
        <v>11139</v>
      </c>
      <c r="C8200" s="102" t="s">
        <v>12061</v>
      </c>
      <c r="D8200" s="102" t="s">
        <v>13879</v>
      </c>
      <c r="E8200" s="102" t="s">
        <v>8420</v>
      </c>
      <c r="F8200" s="102" t="s">
        <v>14834</v>
      </c>
      <c r="G8200" s="105">
        <v>15146</v>
      </c>
      <c r="H8200" s="115" t="s">
        <v>8934</v>
      </c>
      <c r="I8200" s="115" t="s">
        <v>32234</v>
      </c>
      <c r="J8200" s="115" t="s">
        <v>4614</v>
      </c>
      <c r="K8200" s="102"/>
      <c r="L8200" s="111"/>
      <c r="M8200" s="109">
        <v>1</v>
      </c>
      <c r="N8200" s="108" t="s">
        <v>33134</v>
      </c>
      <c r="O8200" s="102" t="s">
        <v>8076</v>
      </c>
      <c r="P8200" s="39"/>
      <c r="Q8200" s="39" t="s">
        <v>16863</v>
      </c>
      <c r="R8200" s="109"/>
      <c r="S8200" s="102" t="s">
        <v>8315</v>
      </c>
      <c r="T8200" s="102" t="s">
        <v>30608</v>
      </c>
      <c r="U8200" s="102" t="s">
        <v>30605</v>
      </c>
      <c r="V8200" s="109">
        <v>6</v>
      </c>
      <c r="W8200" s="107"/>
      <c r="X8200" s="113"/>
    </row>
    <row r="8201" spans="1:24" ht="12.95" customHeight="1" x14ac:dyDescent="0.2">
      <c r="A8201" s="149">
        <v>36800</v>
      </c>
      <c r="B8201" s="102" t="s">
        <v>11139</v>
      </c>
      <c r="C8201" s="102" t="s">
        <v>12061</v>
      </c>
      <c r="D8201" s="102" t="s">
        <v>4842</v>
      </c>
      <c r="E8201" s="102" t="s">
        <v>4761</v>
      </c>
      <c r="F8201" s="102" t="s">
        <v>14834</v>
      </c>
      <c r="G8201" s="105">
        <v>16304</v>
      </c>
      <c r="H8201" s="115" t="s">
        <v>31039</v>
      </c>
      <c r="I8201" s="115" t="s">
        <v>4890</v>
      </c>
      <c r="J8201" s="115" t="s">
        <v>1424</v>
      </c>
      <c r="K8201" s="102"/>
      <c r="L8201" s="111"/>
      <c r="M8201" s="109">
        <v>2</v>
      </c>
      <c r="N8201" s="108" t="s">
        <v>33135</v>
      </c>
      <c r="O8201" s="102" t="s">
        <v>19625</v>
      </c>
      <c r="P8201" s="39" t="s">
        <v>9125</v>
      </c>
      <c r="Q8201" s="39" t="s">
        <v>20246</v>
      </c>
      <c r="R8201" s="109"/>
      <c r="S8201" s="102"/>
      <c r="T8201" s="102" t="s">
        <v>20547</v>
      </c>
      <c r="U8201" s="102"/>
      <c r="V8201" s="109">
        <v>7.5</v>
      </c>
      <c r="W8201" s="107"/>
      <c r="X8201" s="113"/>
    </row>
    <row r="8202" spans="1:24" ht="12.95" customHeight="1" x14ac:dyDescent="0.2">
      <c r="A8202" s="149">
        <v>37165</v>
      </c>
      <c r="B8202" s="102" t="s">
        <v>11139</v>
      </c>
      <c r="C8202" s="103" t="s">
        <v>11670</v>
      </c>
      <c r="D8202" s="102" t="s">
        <v>68</v>
      </c>
      <c r="E8202" s="102" t="s">
        <v>67</v>
      </c>
      <c r="F8202" s="104" t="s">
        <v>14834</v>
      </c>
      <c r="G8202" s="105">
        <v>16501</v>
      </c>
      <c r="H8202" s="102" t="s">
        <v>10103</v>
      </c>
      <c r="I8202" s="102" t="s">
        <v>11819</v>
      </c>
      <c r="J8202" s="102" t="s">
        <v>11567</v>
      </c>
      <c r="K8202" s="102"/>
      <c r="L8202" s="111"/>
      <c r="M8202" s="109">
        <v>3</v>
      </c>
      <c r="N8202" s="112" t="s">
        <v>18818</v>
      </c>
      <c r="O8202" s="102" t="s">
        <v>16122</v>
      </c>
      <c r="P8202" s="39"/>
      <c r="Q8202" s="39" t="s">
        <v>21025</v>
      </c>
      <c r="R8202" s="109"/>
      <c r="S8202" s="102" t="s">
        <v>11080</v>
      </c>
      <c r="T8202" s="102" t="s">
        <v>7789</v>
      </c>
      <c r="U8202" s="102" t="s">
        <v>12451</v>
      </c>
      <c r="V8202" s="109">
        <v>6.5</v>
      </c>
      <c r="W8202" s="107"/>
      <c r="X8202" s="113"/>
    </row>
    <row r="8203" spans="1:24" ht="12.95" customHeight="1" x14ac:dyDescent="0.2">
      <c r="A8203" s="149">
        <v>37165</v>
      </c>
      <c r="B8203" s="102" t="s">
        <v>11139</v>
      </c>
      <c r="C8203" s="102" t="s">
        <v>11670</v>
      </c>
      <c r="D8203" s="111" t="s">
        <v>9603</v>
      </c>
      <c r="E8203" s="102" t="s">
        <v>9602</v>
      </c>
      <c r="F8203" s="104" t="s">
        <v>14834</v>
      </c>
      <c r="G8203" s="105">
        <v>16553</v>
      </c>
      <c r="H8203" s="102" t="s">
        <v>11819</v>
      </c>
      <c r="I8203" s="102" t="s">
        <v>10103</v>
      </c>
      <c r="J8203" s="102" t="s">
        <v>9604</v>
      </c>
      <c r="K8203" s="102"/>
      <c r="L8203" s="111" t="s">
        <v>19666</v>
      </c>
      <c r="M8203" s="109">
        <v>2</v>
      </c>
      <c r="N8203" s="112" t="s">
        <v>18782</v>
      </c>
      <c r="O8203" s="102" t="s">
        <v>16565</v>
      </c>
      <c r="P8203" s="39"/>
      <c r="Q8203" s="39" t="s">
        <v>19695</v>
      </c>
      <c r="R8203" s="109"/>
      <c r="S8203" s="102"/>
      <c r="T8203" s="102" t="s">
        <v>7789</v>
      </c>
      <c r="U8203" s="102" t="s">
        <v>3848</v>
      </c>
      <c r="V8203" s="109">
        <v>6</v>
      </c>
      <c r="W8203" s="107"/>
      <c r="X8203" s="113"/>
    </row>
    <row r="8204" spans="1:24" ht="12.95" customHeight="1" x14ac:dyDescent="0.2">
      <c r="A8204" s="149">
        <v>37165</v>
      </c>
      <c r="B8204" s="102" t="s">
        <v>11139</v>
      </c>
      <c r="C8204" s="102" t="s">
        <v>11670</v>
      </c>
      <c r="D8204" s="102" t="s">
        <v>9606</v>
      </c>
      <c r="E8204" s="102" t="s">
        <v>9605</v>
      </c>
      <c r="F8204" s="104" t="s">
        <v>14834</v>
      </c>
      <c r="G8204" s="105">
        <v>16272</v>
      </c>
      <c r="H8204" s="115" t="s">
        <v>4890</v>
      </c>
      <c r="I8204" s="102" t="s">
        <v>13336</v>
      </c>
      <c r="J8204" s="102" t="s">
        <v>9607</v>
      </c>
      <c r="K8204" s="102"/>
      <c r="L8204" s="111"/>
      <c r="M8204" s="102">
        <v>2</v>
      </c>
      <c r="N8204" s="112" t="s">
        <v>16166</v>
      </c>
      <c r="O8204" s="102" t="s">
        <v>18166</v>
      </c>
      <c r="P8204" s="39"/>
      <c r="Q8204" s="39" t="s">
        <v>19113</v>
      </c>
      <c r="R8204" s="102"/>
      <c r="S8204" s="102"/>
      <c r="T8204" s="102" t="s">
        <v>20547</v>
      </c>
      <c r="U8204" s="102"/>
      <c r="V8204" s="109">
        <v>6.5</v>
      </c>
      <c r="W8204" s="107"/>
      <c r="X8204" s="113"/>
    </row>
    <row r="8205" spans="1:24" ht="12.95" customHeight="1" x14ac:dyDescent="0.2">
      <c r="A8205" s="149">
        <v>37165</v>
      </c>
      <c r="B8205" s="102" t="s">
        <v>11139</v>
      </c>
      <c r="C8205" s="102" t="s">
        <v>11670</v>
      </c>
      <c r="D8205" s="102" t="s">
        <v>13378</v>
      </c>
      <c r="E8205" s="102" t="s">
        <v>1870</v>
      </c>
      <c r="F8205" s="104" t="s">
        <v>14834</v>
      </c>
      <c r="G8205" s="105">
        <v>16346</v>
      </c>
      <c r="H8205" s="102" t="s">
        <v>13336</v>
      </c>
      <c r="I8205" s="102" t="s">
        <v>11819</v>
      </c>
      <c r="J8205" s="102" t="s">
        <v>7115</v>
      </c>
      <c r="K8205" s="102"/>
      <c r="L8205" s="111"/>
      <c r="M8205" s="102">
        <v>1</v>
      </c>
      <c r="N8205" s="108" t="s">
        <v>33136</v>
      </c>
      <c r="O8205" s="102" t="s">
        <v>18206</v>
      </c>
      <c r="P8205" s="39" t="s">
        <v>162</v>
      </c>
      <c r="Q8205" s="39" t="s">
        <v>15945</v>
      </c>
      <c r="R8205" s="102"/>
      <c r="S8205" s="102"/>
      <c r="T8205" s="102" t="s">
        <v>20547</v>
      </c>
      <c r="U8205" s="102"/>
      <c r="V8205" s="102">
        <v>4.5</v>
      </c>
      <c r="W8205" s="107"/>
      <c r="X8205" s="113"/>
    </row>
    <row r="8206" spans="1:24" ht="12.95" customHeight="1" x14ac:dyDescent="0.2">
      <c r="A8206" s="149">
        <v>37165</v>
      </c>
      <c r="B8206" s="102" t="s">
        <v>11139</v>
      </c>
      <c r="C8206" s="102" t="s">
        <v>11670</v>
      </c>
      <c r="D8206" s="102" t="s">
        <v>8043</v>
      </c>
      <c r="E8206" s="102" t="s">
        <v>13593</v>
      </c>
      <c r="F8206" s="104" t="s">
        <v>14834</v>
      </c>
      <c r="G8206" s="105">
        <v>14754</v>
      </c>
      <c r="H8206" s="102" t="s">
        <v>13336</v>
      </c>
      <c r="I8206" s="102" t="s">
        <v>11819</v>
      </c>
      <c r="J8206" s="102" t="s">
        <v>8044</v>
      </c>
      <c r="K8206" s="102"/>
      <c r="L8206" s="111"/>
      <c r="M8206" s="102">
        <v>0.5</v>
      </c>
      <c r="N8206" s="108">
        <v>23</v>
      </c>
      <c r="O8206" s="102" t="s">
        <v>16982</v>
      </c>
      <c r="P8206" s="39"/>
      <c r="Q8206" s="39" t="s">
        <v>16524</v>
      </c>
      <c r="R8206" s="102"/>
      <c r="S8206" s="102"/>
      <c r="T8206" s="102" t="s">
        <v>28757</v>
      </c>
      <c r="U8206" s="102" t="s">
        <v>12662</v>
      </c>
      <c r="V8206" s="102">
        <v>5.5</v>
      </c>
      <c r="W8206" s="107"/>
      <c r="X8206" s="113"/>
    </row>
    <row r="8207" spans="1:24" ht="12.95" customHeight="1" x14ac:dyDescent="0.2">
      <c r="A8207" s="149">
        <v>37165</v>
      </c>
      <c r="B8207" s="102" t="s">
        <v>11139</v>
      </c>
      <c r="C8207" s="102" t="s">
        <v>11670</v>
      </c>
      <c r="D8207" s="102" t="s">
        <v>8046</v>
      </c>
      <c r="E8207" s="102" t="s">
        <v>8045</v>
      </c>
      <c r="F8207" s="104" t="s">
        <v>14834</v>
      </c>
      <c r="G8207" s="105">
        <v>15925</v>
      </c>
      <c r="H8207" s="102" t="s">
        <v>10103</v>
      </c>
      <c r="I8207" s="102" t="s">
        <v>11819</v>
      </c>
      <c r="J8207" s="102" t="s">
        <v>8047</v>
      </c>
      <c r="K8207" s="102"/>
      <c r="L8207" s="111"/>
      <c r="M8207" s="102">
        <v>0.75</v>
      </c>
      <c r="N8207" s="108">
        <v>16</v>
      </c>
      <c r="O8207" s="102" t="s">
        <v>17391</v>
      </c>
      <c r="P8207" s="39"/>
      <c r="Q8207" s="39" t="s">
        <v>16525</v>
      </c>
      <c r="R8207" s="102"/>
      <c r="S8207" s="102"/>
      <c r="T8207" s="102" t="s">
        <v>7789</v>
      </c>
      <c r="U8207" s="102" t="s">
        <v>6455</v>
      </c>
      <c r="V8207" s="102">
        <v>5.5</v>
      </c>
      <c r="W8207" s="107"/>
      <c r="X8207" s="113"/>
    </row>
    <row r="8208" spans="1:24" ht="12.95" customHeight="1" x14ac:dyDescent="0.2">
      <c r="A8208" s="149">
        <v>37165</v>
      </c>
      <c r="B8208" s="102" t="s">
        <v>11139</v>
      </c>
      <c r="C8208" s="102" t="s">
        <v>11670</v>
      </c>
      <c r="D8208" s="102" t="s">
        <v>15206</v>
      </c>
      <c r="E8208" s="102" t="s">
        <v>6456</v>
      </c>
      <c r="F8208" s="104" t="s">
        <v>14834</v>
      </c>
      <c r="G8208" s="105">
        <v>15918</v>
      </c>
      <c r="H8208" s="102" t="s">
        <v>10103</v>
      </c>
      <c r="I8208" s="102" t="s">
        <v>11819</v>
      </c>
      <c r="J8208" s="102" t="s">
        <v>15207</v>
      </c>
      <c r="K8208" s="102"/>
      <c r="L8208" s="111"/>
      <c r="M8208" s="102">
        <v>2</v>
      </c>
      <c r="N8208" s="112" t="s">
        <v>18819</v>
      </c>
      <c r="O8208" s="102" t="s">
        <v>19566</v>
      </c>
      <c r="P8208" s="39"/>
      <c r="Q8208" s="39" t="s">
        <v>16863</v>
      </c>
      <c r="R8208" s="102"/>
      <c r="S8208" s="102"/>
      <c r="T8208" s="102" t="s">
        <v>7789</v>
      </c>
      <c r="U8208" s="102" t="s">
        <v>16549</v>
      </c>
      <c r="V8208" s="109">
        <v>6.5</v>
      </c>
      <c r="W8208" s="107"/>
      <c r="X8208" s="113"/>
    </row>
    <row r="8209" spans="1:24" ht="12.95" customHeight="1" x14ac:dyDescent="0.2">
      <c r="A8209" s="149">
        <v>37165</v>
      </c>
      <c r="B8209" s="102" t="s">
        <v>11139</v>
      </c>
      <c r="C8209" s="102" t="s">
        <v>11670</v>
      </c>
      <c r="D8209" s="102" t="s">
        <v>6347</v>
      </c>
      <c r="E8209" s="102" t="s">
        <v>15208</v>
      </c>
      <c r="F8209" s="104" t="s">
        <v>14834</v>
      </c>
      <c r="G8209" s="105">
        <v>15471</v>
      </c>
      <c r="H8209" s="115" t="s">
        <v>33131</v>
      </c>
      <c r="I8209" s="115" t="s">
        <v>2625</v>
      </c>
      <c r="J8209" s="115" t="s">
        <v>5754</v>
      </c>
      <c r="K8209" s="102"/>
      <c r="L8209" s="111"/>
      <c r="M8209" s="109">
        <v>1</v>
      </c>
      <c r="N8209" s="108" t="s">
        <v>33015</v>
      </c>
      <c r="O8209" s="102"/>
      <c r="P8209" s="39" t="s">
        <v>15889</v>
      </c>
      <c r="Q8209" s="39" t="s">
        <v>20884</v>
      </c>
      <c r="R8209" s="109"/>
      <c r="S8209" s="102"/>
      <c r="T8209" s="102" t="s">
        <v>20543</v>
      </c>
      <c r="U8209" s="102" t="s">
        <v>21332</v>
      </c>
      <c r="V8209" s="102">
        <v>5.5</v>
      </c>
      <c r="W8209" s="107"/>
      <c r="X8209" s="113"/>
    </row>
    <row r="8210" spans="1:24" ht="12.95" customHeight="1" x14ac:dyDescent="0.2">
      <c r="A8210" s="149">
        <v>37165</v>
      </c>
      <c r="B8210" s="102" t="s">
        <v>11139</v>
      </c>
      <c r="C8210" s="102" t="s">
        <v>11670</v>
      </c>
      <c r="D8210" s="102" t="s">
        <v>6349</v>
      </c>
      <c r="E8210" s="102" t="s">
        <v>6348</v>
      </c>
      <c r="F8210" s="104" t="s">
        <v>14834</v>
      </c>
      <c r="G8210" s="105">
        <v>16377</v>
      </c>
      <c r="H8210" s="115" t="s">
        <v>13336</v>
      </c>
      <c r="I8210" s="115" t="s">
        <v>11819</v>
      </c>
      <c r="J8210" s="115" t="s">
        <v>7116</v>
      </c>
      <c r="K8210" s="102"/>
      <c r="L8210" s="111"/>
      <c r="M8210" s="102">
        <v>0.5</v>
      </c>
      <c r="N8210" s="108">
        <v>51</v>
      </c>
      <c r="O8210" s="115"/>
      <c r="P8210" s="126"/>
      <c r="Q8210" s="126" t="s">
        <v>15945</v>
      </c>
      <c r="R8210" s="115"/>
      <c r="S8210" s="115"/>
      <c r="T8210" s="115" t="s">
        <v>20547</v>
      </c>
      <c r="U8210" s="115" t="s">
        <v>27584</v>
      </c>
      <c r="V8210" s="109">
        <v>6.5</v>
      </c>
      <c r="W8210" s="107"/>
      <c r="X8210" s="113"/>
    </row>
    <row r="8211" spans="1:24" ht="12.95" customHeight="1" x14ac:dyDescent="0.2">
      <c r="A8211" s="149">
        <v>37165</v>
      </c>
      <c r="B8211" s="102" t="s">
        <v>11139</v>
      </c>
      <c r="C8211" s="102" t="s">
        <v>11670</v>
      </c>
      <c r="D8211" s="102" t="s">
        <v>5947</v>
      </c>
      <c r="E8211" s="102" t="s">
        <v>158</v>
      </c>
      <c r="F8211" s="104" t="s">
        <v>14834</v>
      </c>
      <c r="G8211" s="105">
        <v>14716</v>
      </c>
      <c r="H8211" s="115" t="s">
        <v>11819</v>
      </c>
      <c r="I8211" s="115" t="s">
        <v>32533</v>
      </c>
      <c r="J8211" s="115" t="s">
        <v>2755</v>
      </c>
      <c r="K8211" s="102"/>
      <c r="L8211" s="111"/>
      <c r="M8211" s="109">
        <v>1</v>
      </c>
      <c r="N8211" s="108" t="s">
        <v>31355</v>
      </c>
      <c r="O8211" s="102"/>
      <c r="P8211" s="39"/>
      <c r="Q8211" s="39" t="s">
        <v>19534</v>
      </c>
      <c r="R8211" s="109"/>
      <c r="S8211" s="102"/>
      <c r="T8211" s="102" t="s">
        <v>20547</v>
      </c>
      <c r="U8211" s="102" t="s">
        <v>30609</v>
      </c>
      <c r="V8211" s="102">
        <v>5.5</v>
      </c>
      <c r="W8211" s="107"/>
      <c r="X8211" s="113"/>
    </row>
    <row r="8212" spans="1:24" ht="12.95" customHeight="1" x14ac:dyDescent="0.2">
      <c r="A8212" s="149">
        <v>37165</v>
      </c>
      <c r="B8212" s="102" t="s">
        <v>11139</v>
      </c>
      <c r="C8212" s="102" t="s">
        <v>11670</v>
      </c>
      <c r="D8212" s="102" t="s">
        <v>1722</v>
      </c>
      <c r="E8212" s="102" t="s">
        <v>2756</v>
      </c>
      <c r="F8212" s="104" t="s">
        <v>14834</v>
      </c>
      <c r="G8212" s="105">
        <v>16374</v>
      </c>
      <c r="H8212" s="102" t="s">
        <v>11819</v>
      </c>
      <c r="I8212" s="115" t="s">
        <v>13336</v>
      </c>
      <c r="J8212" s="102" t="s">
        <v>7117</v>
      </c>
      <c r="K8212" s="102"/>
      <c r="L8212" s="111"/>
      <c r="M8212" s="109">
        <v>2</v>
      </c>
      <c r="N8212" s="112" t="s">
        <v>18350</v>
      </c>
      <c r="O8212" s="102" t="s">
        <v>16911</v>
      </c>
      <c r="P8212" s="39" t="s">
        <v>162</v>
      </c>
      <c r="Q8212" s="39" t="s">
        <v>19534</v>
      </c>
      <c r="R8212" s="109"/>
      <c r="S8212" s="102"/>
      <c r="T8212" s="102" t="s">
        <v>20547</v>
      </c>
      <c r="U8212" s="102"/>
      <c r="V8212" s="109">
        <v>6.5</v>
      </c>
      <c r="W8212" s="107"/>
      <c r="X8212" s="113"/>
    </row>
    <row r="8213" spans="1:24" ht="12.95" customHeight="1" x14ac:dyDescent="0.2">
      <c r="A8213" s="149">
        <v>37165</v>
      </c>
      <c r="B8213" s="102" t="s">
        <v>11139</v>
      </c>
      <c r="C8213" s="102" t="s">
        <v>11670</v>
      </c>
      <c r="D8213" s="102" t="s">
        <v>5897</v>
      </c>
      <c r="E8213" s="102" t="s">
        <v>1723</v>
      </c>
      <c r="F8213" s="104" t="s">
        <v>14834</v>
      </c>
      <c r="G8213" s="105">
        <v>15671</v>
      </c>
      <c r="H8213" s="102" t="s">
        <v>10103</v>
      </c>
      <c r="I8213" s="102" t="s">
        <v>11819</v>
      </c>
      <c r="J8213" s="102" t="s">
        <v>5898</v>
      </c>
      <c r="K8213" s="102"/>
      <c r="L8213" s="111"/>
      <c r="M8213" s="109">
        <v>2</v>
      </c>
      <c r="N8213" s="112" t="s">
        <v>17943</v>
      </c>
      <c r="O8213" s="102" t="s">
        <v>19238</v>
      </c>
      <c r="P8213" s="39" t="s">
        <v>15941</v>
      </c>
      <c r="Q8213" s="39" t="s">
        <v>19145</v>
      </c>
      <c r="R8213" s="109"/>
      <c r="S8213" s="102"/>
      <c r="T8213" s="102" t="s">
        <v>7789</v>
      </c>
      <c r="U8213" s="102" t="s">
        <v>30610</v>
      </c>
      <c r="V8213" s="109">
        <v>6.5</v>
      </c>
      <c r="W8213" s="107"/>
      <c r="X8213" s="113"/>
    </row>
    <row r="8214" spans="1:24" ht="12.95" customHeight="1" x14ac:dyDescent="0.2">
      <c r="A8214" s="149">
        <v>37530</v>
      </c>
      <c r="B8214" s="104" t="s">
        <v>11139</v>
      </c>
      <c r="C8214" s="307" t="s">
        <v>11671</v>
      </c>
      <c r="D8214" s="102" t="s">
        <v>12226</v>
      </c>
      <c r="E8214" s="104" t="s">
        <v>5177</v>
      </c>
      <c r="F8214" s="104" t="s">
        <v>14834</v>
      </c>
      <c r="G8214" s="105">
        <v>16424</v>
      </c>
      <c r="H8214" s="104" t="s">
        <v>10191</v>
      </c>
      <c r="I8214" s="104" t="s">
        <v>4890</v>
      </c>
      <c r="J8214" s="104" t="s">
        <v>3488</v>
      </c>
      <c r="K8214" s="104"/>
      <c r="L8214" s="106"/>
      <c r="M8214" s="109">
        <v>2</v>
      </c>
      <c r="N8214" s="112" t="s">
        <v>17406</v>
      </c>
      <c r="O8214" s="102" t="s">
        <v>17525</v>
      </c>
      <c r="P8214" s="39"/>
      <c r="Q8214" s="39" t="s">
        <v>15945</v>
      </c>
      <c r="R8214" s="109"/>
      <c r="S8214" s="102"/>
      <c r="T8214" s="102" t="s">
        <v>20547</v>
      </c>
      <c r="U8214" s="102" t="s">
        <v>30611</v>
      </c>
      <c r="V8214" s="109">
        <v>6.5</v>
      </c>
      <c r="W8214" s="107"/>
      <c r="X8214" s="113"/>
    </row>
    <row r="8215" spans="1:24" ht="12.95" customHeight="1" x14ac:dyDescent="0.2">
      <c r="A8215" s="149">
        <v>37530</v>
      </c>
      <c r="B8215" s="104" t="s">
        <v>11139</v>
      </c>
      <c r="C8215" s="104" t="s">
        <v>11671</v>
      </c>
      <c r="D8215" s="102" t="s">
        <v>5948</v>
      </c>
      <c r="E8215" s="104" t="s">
        <v>11677</v>
      </c>
      <c r="F8215" s="104" t="s">
        <v>14834</v>
      </c>
      <c r="G8215" s="105">
        <v>16424</v>
      </c>
      <c r="H8215" s="104" t="s">
        <v>10191</v>
      </c>
      <c r="I8215" s="104" t="s">
        <v>4890</v>
      </c>
      <c r="J8215" s="104" t="s">
        <v>14010</v>
      </c>
      <c r="K8215" s="104"/>
      <c r="L8215" s="106"/>
      <c r="M8215" s="109">
        <v>2</v>
      </c>
      <c r="N8215" s="112" t="s">
        <v>16053</v>
      </c>
      <c r="O8215" s="102" t="s">
        <v>16121</v>
      </c>
      <c r="P8215" s="39" t="s">
        <v>162</v>
      </c>
      <c r="Q8215" s="39" t="s">
        <v>18156</v>
      </c>
      <c r="R8215" s="109"/>
      <c r="S8215" s="102" t="s">
        <v>8315</v>
      </c>
      <c r="T8215" s="102" t="s">
        <v>20547</v>
      </c>
      <c r="U8215" s="102" t="s">
        <v>3489</v>
      </c>
      <c r="V8215" s="109">
        <v>7.5</v>
      </c>
      <c r="W8215" s="107"/>
      <c r="X8215" s="113"/>
    </row>
    <row r="8216" spans="1:24" ht="12.95" customHeight="1" x14ac:dyDescent="0.2">
      <c r="A8216" s="149">
        <v>37530</v>
      </c>
      <c r="B8216" s="104" t="s">
        <v>11139</v>
      </c>
      <c r="C8216" s="104" t="s">
        <v>11671</v>
      </c>
      <c r="D8216" s="102" t="s">
        <v>12227</v>
      </c>
      <c r="E8216" s="104" t="s">
        <v>11678</v>
      </c>
      <c r="F8216" s="104" t="s">
        <v>14834</v>
      </c>
      <c r="G8216" s="105">
        <v>16092</v>
      </c>
      <c r="H8216" s="104" t="s">
        <v>30925</v>
      </c>
      <c r="I8216" s="104" t="s">
        <v>11819</v>
      </c>
      <c r="J8216" s="104" t="s">
        <v>13191</v>
      </c>
      <c r="K8216" s="104"/>
      <c r="L8216" s="106"/>
      <c r="M8216" s="109">
        <v>1</v>
      </c>
      <c r="N8216" s="112">
        <v>49</v>
      </c>
      <c r="O8216" s="102" t="s">
        <v>19566</v>
      </c>
      <c r="P8216" s="39" t="s">
        <v>9125</v>
      </c>
      <c r="Q8216" s="39" t="s">
        <v>17383</v>
      </c>
      <c r="R8216" s="109"/>
      <c r="S8216" s="102"/>
      <c r="T8216" s="102" t="s">
        <v>7789</v>
      </c>
      <c r="U8216" s="102" t="s">
        <v>10623</v>
      </c>
      <c r="V8216" s="109">
        <v>6.5</v>
      </c>
      <c r="W8216" s="107"/>
      <c r="X8216" s="113"/>
    </row>
    <row r="8217" spans="1:24" ht="12.95" customHeight="1" x14ac:dyDescent="0.2">
      <c r="A8217" s="149">
        <v>37530</v>
      </c>
      <c r="B8217" s="104" t="s">
        <v>11139</v>
      </c>
      <c r="C8217" s="104" t="s">
        <v>11671</v>
      </c>
      <c r="D8217" s="102" t="s">
        <v>9657</v>
      </c>
      <c r="E8217" s="104" t="s">
        <v>11679</v>
      </c>
      <c r="F8217" s="104" t="s">
        <v>14834</v>
      </c>
      <c r="G8217" s="105">
        <v>16455</v>
      </c>
      <c r="H8217" s="104" t="s">
        <v>10103</v>
      </c>
      <c r="I8217" s="104" t="s">
        <v>4890</v>
      </c>
      <c r="J8217" s="104" t="s">
        <v>5574</v>
      </c>
      <c r="K8217" s="104"/>
      <c r="L8217" s="106"/>
      <c r="M8217" s="109">
        <v>2</v>
      </c>
      <c r="N8217" s="112" t="s">
        <v>17033</v>
      </c>
      <c r="O8217" s="102" t="s">
        <v>17671</v>
      </c>
      <c r="P8217" s="39"/>
      <c r="Q8217" s="39" t="s">
        <v>2447</v>
      </c>
      <c r="R8217" s="109"/>
      <c r="S8217" s="102"/>
      <c r="T8217" s="102" t="s">
        <v>7789</v>
      </c>
      <c r="U8217" s="102"/>
      <c r="V8217" s="109">
        <v>5.5</v>
      </c>
      <c r="W8217" s="107"/>
      <c r="X8217" s="113"/>
    </row>
    <row r="8218" spans="1:24" ht="12.95" customHeight="1" x14ac:dyDescent="0.2">
      <c r="A8218" s="149">
        <v>37530</v>
      </c>
      <c r="B8218" s="104" t="s">
        <v>11139</v>
      </c>
      <c r="C8218" s="104" t="s">
        <v>11671</v>
      </c>
      <c r="D8218" s="111" t="s">
        <v>9307</v>
      </c>
      <c r="E8218" s="104" t="s">
        <v>11680</v>
      </c>
      <c r="F8218" s="104" t="s">
        <v>14834</v>
      </c>
      <c r="G8218" s="105">
        <v>16517</v>
      </c>
      <c r="H8218" s="104" t="s">
        <v>10103</v>
      </c>
      <c r="I8218" s="104" t="s">
        <v>4890</v>
      </c>
      <c r="J8218" s="104" t="s">
        <v>9317</v>
      </c>
      <c r="K8218" s="104"/>
      <c r="L8218" s="111" t="s">
        <v>19667</v>
      </c>
      <c r="M8218" s="109">
        <v>2</v>
      </c>
      <c r="N8218" s="112" t="s">
        <v>18786</v>
      </c>
      <c r="O8218" s="102" t="s">
        <v>17989</v>
      </c>
      <c r="P8218" s="39"/>
      <c r="Q8218" s="39" t="s">
        <v>16560</v>
      </c>
      <c r="R8218" s="109"/>
      <c r="S8218" s="102" t="s">
        <v>9435</v>
      </c>
      <c r="T8218" s="102" t="s">
        <v>7789</v>
      </c>
      <c r="U8218" s="102"/>
      <c r="V8218" s="109">
        <v>6</v>
      </c>
      <c r="W8218" s="107"/>
      <c r="X8218" s="113"/>
    </row>
    <row r="8219" spans="1:24" ht="12.95" customHeight="1" x14ac:dyDescent="0.2">
      <c r="A8219" s="149">
        <v>37530</v>
      </c>
      <c r="B8219" s="104" t="s">
        <v>11139</v>
      </c>
      <c r="C8219" s="104" t="s">
        <v>11671</v>
      </c>
      <c r="D8219" s="102" t="s">
        <v>9308</v>
      </c>
      <c r="E8219" s="104" t="s">
        <v>11681</v>
      </c>
      <c r="F8219" s="104" t="s">
        <v>14834</v>
      </c>
      <c r="G8219" s="105">
        <v>16304</v>
      </c>
      <c r="H8219" s="104" t="s">
        <v>31298</v>
      </c>
      <c r="I8219" s="104" t="s">
        <v>11819</v>
      </c>
      <c r="J8219" s="104" t="s">
        <v>9318</v>
      </c>
      <c r="K8219" s="104"/>
      <c r="L8219" s="106"/>
      <c r="M8219" s="109">
        <v>2</v>
      </c>
      <c r="N8219" s="112" t="s">
        <v>18501</v>
      </c>
      <c r="O8219" s="102" t="s">
        <v>16868</v>
      </c>
      <c r="P8219" s="39" t="s">
        <v>9125</v>
      </c>
      <c r="Q8219" s="39" t="s">
        <v>17383</v>
      </c>
      <c r="R8219" s="109"/>
      <c r="S8219" s="102"/>
      <c r="T8219" s="102" t="s">
        <v>20547</v>
      </c>
      <c r="U8219" s="102"/>
      <c r="V8219" s="109">
        <v>7.5</v>
      </c>
      <c r="W8219" s="107"/>
      <c r="X8219" s="113"/>
    </row>
    <row r="8220" spans="1:24" ht="12.95" customHeight="1" x14ac:dyDescent="0.2">
      <c r="A8220" s="149">
        <v>37530</v>
      </c>
      <c r="B8220" s="104" t="s">
        <v>11139</v>
      </c>
      <c r="C8220" s="104" t="s">
        <v>11671</v>
      </c>
      <c r="D8220" s="102" t="s">
        <v>8757</v>
      </c>
      <c r="E8220" s="104" t="s">
        <v>6355</v>
      </c>
      <c r="F8220" s="104" t="s">
        <v>14834</v>
      </c>
      <c r="G8220" s="105">
        <v>16121</v>
      </c>
      <c r="H8220" s="104" t="s">
        <v>10191</v>
      </c>
      <c r="I8220" s="104" t="s">
        <v>2625</v>
      </c>
      <c r="J8220" s="104" t="s">
        <v>9319</v>
      </c>
      <c r="K8220" s="104"/>
      <c r="L8220" s="106"/>
      <c r="M8220" s="109">
        <v>1</v>
      </c>
      <c r="N8220" s="108" t="s">
        <v>33015</v>
      </c>
      <c r="O8220" s="102" t="s">
        <v>162</v>
      </c>
      <c r="P8220" s="39"/>
      <c r="Q8220" s="39" t="s">
        <v>16520</v>
      </c>
      <c r="R8220" s="109"/>
      <c r="S8220" s="102"/>
      <c r="T8220" s="102" t="s">
        <v>20545</v>
      </c>
      <c r="U8220" s="102" t="s">
        <v>21337</v>
      </c>
      <c r="V8220" s="109">
        <v>4.5</v>
      </c>
      <c r="W8220" s="107"/>
      <c r="X8220" s="113"/>
    </row>
    <row r="8221" spans="1:24" ht="12.95" customHeight="1" x14ac:dyDescent="0.2">
      <c r="A8221" s="149">
        <v>37530</v>
      </c>
      <c r="B8221" s="104" t="s">
        <v>11139</v>
      </c>
      <c r="C8221" s="104" t="s">
        <v>11671</v>
      </c>
      <c r="D8221" s="102" t="s">
        <v>193</v>
      </c>
      <c r="E8221" s="104" t="s">
        <v>6356</v>
      </c>
      <c r="F8221" s="104" t="s">
        <v>14834</v>
      </c>
      <c r="G8221" s="105">
        <v>16543</v>
      </c>
      <c r="H8221" s="104" t="s">
        <v>11819</v>
      </c>
      <c r="I8221" s="104" t="s">
        <v>10103</v>
      </c>
      <c r="J8221" s="104" t="s">
        <v>4004</v>
      </c>
      <c r="K8221" s="104"/>
      <c r="L8221" s="106"/>
      <c r="M8221" s="109">
        <v>3</v>
      </c>
      <c r="N8221" s="112" t="s">
        <v>18820</v>
      </c>
      <c r="O8221" s="102" t="s">
        <v>17386</v>
      </c>
      <c r="P8221" s="39" t="s">
        <v>8076</v>
      </c>
      <c r="Q8221" s="39" t="s">
        <v>20936</v>
      </c>
      <c r="R8221" s="109"/>
      <c r="S8221" s="102"/>
      <c r="T8221" s="102" t="s">
        <v>7789</v>
      </c>
      <c r="U8221" s="102" t="s">
        <v>30612</v>
      </c>
      <c r="V8221" s="109">
        <v>7.5</v>
      </c>
      <c r="W8221" s="107"/>
      <c r="X8221" s="113"/>
    </row>
    <row r="8222" spans="1:24" ht="12.95" customHeight="1" x14ac:dyDescent="0.2">
      <c r="A8222" s="149">
        <v>37530</v>
      </c>
      <c r="B8222" s="104" t="s">
        <v>11139</v>
      </c>
      <c r="C8222" s="104" t="s">
        <v>11671</v>
      </c>
      <c r="D8222" s="102" t="s">
        <v>194</v>
      </c>
      <c r="E8222" s="104" t="s">
        <v>6357</v>
      </c>
      <c r="F8222" s="104" t="s">
        <v>14834</v>
      </c>
      <c r="G8222" s="105">
        <v>16464</v>
      </c>
      <c r="H8222" s="104" t="s">
        <v>11819</v>
      </c>
      <c r="I8222" s="104" t="s">
        <v>30925</v>
      </c>
      <c r="J8222" s="104" t="s">
        <v>9320</v>
      </c>
      <c r="K8222" s="104"/>
      <c r="L8222" s="106"/>
      <c r="M8222" s="109">
        <v>2</v>
      </c>
      <c r="N8222" s="112" t="s">
        <v>18580</v>
      </c>
      <c r="O8222" s="102" t="s">
        <v>17475</v>
      </c>
      <c r="P8222" s="39" t="s">
        <v>13301</v>
      </c>
      <c r="Q8222" s="39" t="s">
        <v>20830</v>
      </c>
      <c r="R8222" s="109"/>
      <c r="S8222" s="102"/>
      <c r="T8222" s="102" t="s">
        <v>7789</v>
      </c>
      <c r="U8222" s="102" t="s">
        <v>10119</v>
      </c>
      <c r="V8222" s="109">
        <v>5.5</v>
      </c>
      <c r="W8222" s="107"/>
      <c r="X8222" s="113"/>
    </row>
    <row r="8223" spans="1:24" ht="12.95" customHeight="1" x14ac:dyDescent="0.2">
      <c r="A8223" s="149">
        <v>37530</v>
      </c>
      <c r="B8223" s="104" t="s">
        <v>11139</v>
      </c>
      <c r="C8223" s="104" t="s">
        <v>11671</v>
      </c>
      <c r="D8223" s="102" t="s">
        <v>195</v>
      </c>
      <c r="E8223" s="104" t="s">
        <v>6358</v>
      </c>
      <c r="F8223" s="104" t="s">
        <v>14834</v>
      </c>
      <c r="G8223" s="105">
        <v>16217</v>
      </c>
      <c r="H8223" s="104" t="s">
        <v>32578</v>
      </c>
      <c r="I8223" s="104" t="s">
        <v>33137</v>
      </c>
      <c r="J8223" s="104" t="s">
        <v>9321</v>
      </c>
      <c r="K8223" s="104"/>
      <c r="L8223" s="106"/>
      <c r="M8223" s="109">
        <v>0.5</v>
      </c>
      <c r="N8223" s="108">
        <v>22</v>
      </c>
      <c r="O8223" s="102"/>
      <c r="P8223" s="39"/>
      <c r="Q8223" s="39" t="s">
        <v>20190</v>
      </c>
      <c r="R8223" s="109"/>
      <c r="S8223" s="102"/>
      <c r="T8223" s="102" t="s">
        <v>7789</v>
      </c>
      <c r="U8223" s="102" t="s">
        <v>30613</v>
      </c>
      <c r="V8223" s="109">
        <v>5.5</v>
      </c>
      <c r="W8223" s="107"/>
      <c r="X8223" s="113"/>
    </row>
    <row r="8224" spans="1:24" ht="12.95" customHeight="1" x14ac:dyDescent="0.2">
      <c r="A8224" s="149">
        <v>37530</v>
      </c>
      <c r="B8224" s="104" t="s">
        <v>11139</v>
      </c>
      <c r="C8224" s="104" t="s">
        <v>11671</v>
      </c>
      <c r="D8224" s="102" t="s">
        <v>196</v>
      </c>
      <c r="E8224" s="104" t="s">
        <v>6359</v>
      </c>
      <c r="F8224" s="104" t="s">
        <v>14834</v>
      </c>
      <c r="G8224" s="105">
        <v>15431</v>
      </c>
      <c r="H8224" s="104" t="s">
        <v>33138</v>
      </c>
      <c r="I8224" s="104" t="s">
        <v>2625</v>
      </c>
      <c r="J8224" s="104" t="s">
        <v>7463</v>
      </c>
      <c r="K8224" s="104"/>
      <c r="L8224" s="106"/>
      <c r="M8224" s="109">
        <v>1</v>
      </c>
      <c r="N8224" s="108" t="s">
        <v>32411</v>
      </c>
      <c r="O8224" s="102"/>
      <c r="P8224" s="39"/>
      <c r="Q8224" s="39" t="s">
        <v>16863</v>
      </c>
      <c r="R8224" s="109"/>
      <c r="S8224" s="102"/>
      <c r="T8224" s="102" t="s">
        <v>20543</v>
      </c>
      <c r="U8224" s="102" t="s">
        <v>6868</v>
      </c>
      <c r="V8224" s="109">
        <v>6.5</v>
      </c>
      <c r="W8224" s="107"/>
      <c r="X8224" s="113"/>
    </row>
    <row r="8225" spans="1:24" ht="12.95" customHeight="1" x14ac:dyDescent="0.2">
      <c r="A8225" s="149">
        <v>37530</v>
      </c>
      <c r="B8225" s="104" t="s">
        <v>11139</v>
      </c>
      <c r="C8225" s="104" t="s">
        <v>11671</v>
      </c>
      <c r="D8225" s="102" t="s">
        <v>6284</v>
      </c>
      <c r="E8225" s="104" t="s">
        <v>1497</v>
      </c>
      <c r="F8225" s="104" t="s">
        <v>14834</v>
      </c>
      <c r="G8225" s="105">
        <v>16535</v>
      </c>
      <c r="H8225" s="104" t="s">
        <v>4890</v>
      </c>
      <c r="I8225" s="104" t="s">
        <v>13336</v>
      </c>
      <c r="J8225" s="104" t="s">
        <v>3760</v>
      </c>
      <c r="K8225" s="104"/>
      <c r="L8225" s="106"/>
      <c r="M8225" s="109">
        <v>1</v>
      </c>
      <c r="N8225" s="108" t="s">
        <v>33139</v>
      </c>
      <c r="O8225" s="102" t="s">
        <v>12721</v>
      </c>
      <c r="P8225" s="39" t="s">
        <v>9125</v>
      </c>
      <c r="Q8225" s="39" t="s">
        <v>15913</v>
      </c>
      <c r="R8225" s="109"/>
      <c r="S8225" s="102"/>
      <c r="T8225" s="102" t="s">
        <v>20547</v>
      </c>
      <c r="U8225" s="102" t="s">
        <v>18821</v>
      </c>
      <c r="V8225" s="109">
        <v>5.5</v>
      </c>
      <c r="W8225" s="107"/>
      <c r="X8225" s="113"/>
    </row>
    <row r="8226" spans="1:24" ht="12.95" customHeight="1" x14ac:dyDescent="0.2">
      <c r="A8226" s="149">
        <v>37895</v>
      </c>
      <c r="B8226" s="104" t="s">
        <v>11139</v>
      </c>
      <c r="C8226" s="307" t="s">
        <v>9187</v>
      </c>
      <c r="D8226" s="102" t="s">
        <v>1868</v>
      </c>
      <c r="E8226" s="104" t="s">
        <v>1605</v>
      </c>
      <c r="F8226" s="104" t="s">
        <v>14834</v>
      </c>
      <c r="G8226" s="105"/>
      <c r="H8226" s="102"/>
      <c r="I8226" s="102"/>
      <c r="J8226" s="102"/>
      <c r="K8226" s="104"/>
      <c r="L8226" s="308" t="s">
        <v>1867</v>
      </c>
      <c r="M8226" s="102"/>
      <c r="N8226" s="112"/>
      <c r="O8226" s="102"/>
      <c r="P8226" s="39"/>
      <c r="Q8226" s="39"/>
      <c r="R8226" s="102"/>
      <c r="S8226" s="102"/>
      <c r="T8226" s="102"/>
      <c r="U8226" s="102"/>
      <c r="V8226" s="102" t="s">
        <v>10480</v>
      </c>
      <c r="W8226" s="102"/>
      <c r="X8226" s="113"/>
    </row>
    <row r="8227" spans="1:24" ht="12.95" customHeight="1" x14ac:dyDescent="0.2">
      <c r="A8227" s="149">
        <v>37895</v>
      </c>
      <c r="B8227" s="104" t="s">
        <v>11139</v>
      </c>
      <c r="C8227" s="104" t="s">
        <v>9187</v>
      </c>
      <c r="D8227" s="111" t="s">
        <v>2717</v>
      </c>
      <c r="E8227" s="104" t="s">
        <v>1498</v>
      </c>
      <c r="F8227" s="104" t="s">
        <v>14834</v>
      </c>
      <c r="G8227" s="105">
        <v>16563</v>
      </c>
      <c r="H8227" s="104" t="s">
        <v>11819</v>
      </c>
      <c r="I8227" s="104" t="s">
        <v>10103</v>
      </c>
      <c r="J8227" s="104" t="s">
        <v>19658</v>
      </c>
      <c r="K8227" s="104"/>
      <c r="L8227" s="111" t="s">
        <v>19659</v>
      </c>
      <c r="M8227" s="107" t="s">
        <v>3669</v>
      </c>
      <c r="N8227" s="125" t="s">
        <v>33092</v>
      </c>
      <c r="O8227" s="102" t="s">
        <v>15927</v>
      </c>
      <c r="P8227" s="39"/>
      <c r="Q8227" s="39" t="s">
        <v>17383</v>
      </c>
      <c r="R8227" s="109"/>
      <c r="S8227" s="102"/>
      <c r="T8227" s="102" t="s">
        <v>7789</v>
      </c>
      <c r="U8227" s="102" t="s">
        <v>30614</v>
      </c>
      <c r="V8227" s="109">
        <v>4.5</v>
      </c>
      <c r="W8227" s="107"/>
      <c r="X8227" s="113"/>
    </row>
    <row r="8228" spans="1:24" ht="12.95" customHeight="1" x14ac:dyDescent="0.2">
      <c r="A8228" s="149">
        <v>37895</v>
      </c>
      <c r="B8228" s="104" t="s">
        <v>11139</v>
      </c>
      <c r="C8228" s="104" t="s">
        <v>9187</v>
      </c>
      <c r="D8228" s="102" t="s">
        <v>2718</v>
      </c>
      <c r="E8228" s="104" t="s">
        <v>1499</v>
      </c>
      <c r="F8228" s="104" t="s">
        <v>14834</v>
      </c>
      <c r="G8228" s="105">
        <v>15892</v>
      </c>
      <c r="H8228" s="104" t="s">
        <v>10103</v>
      </c>
      <c r="I8228" s="104" t="s">
        <v>11819</v>
      </c>
      <c r="J8228" s="104" t="s">
        <v>19669</v>
      </c>
      <c r="K8228" s="104"/>
      <c r="L8228" s="106"/>
      <c r="M8228" s="107" t="s">
        <v>6453</v>
      </c>
      <c r="N8228" s="112" t="s">
        <v>19670</v>
      </c>
      <c r="O8228" s="102" t="s">
        <v>19238</v>
      </c>
      <c r="P8228" s="39" t="s">
        <v>8076</v>
      </c>
      <c r="Q8228" s="39" t="s">
        <v>19671</v>
      </c>
      <c r="R8228" s="109"/>
      <c r="S8228" s="102"/>
      <c r="T8228" s="102" t="s">
        <v>7789</v>
      </c>
      <c r="U8228" s="102" t="s">
        <v>21695</v>
      </c>
      <c r="V8228" s="109">
        <v>6.5</v>
      </c>
      <c r="W8228" s="107"/>
      <c r="X8228" s="113"/>
    </row>
    <row r="8229" spans="1:24" ht="12.95" customHeight="1" x14ac:dyDescent="0.2">
      <c r="A8229" s="149">
        <v>37895</v>
      </c>
      <c r="B8229" s="104" t="s">
        <v>11139</v>
      </c>
      <c r="C8229" s="104" t="s">
        <v>9187</v>
      </c>
      <c r="D8229" s="102" t="s">
        <v>2719</v>
      </c>
      <c r="E8229" s="104" t="s">
        <v>1500</v>
      </c>
      <c r="F8229" s="104" t="s">
        <v>14834</v>
      </c>
      <c r="G8229" s="105">
        <v>16517</v>
      </c>
      <c r="H8229" s="104" t="s">
        <v>11819</v>
      </c>
      <c r="I8229" s="104" t="s">
        <v>10191</v>
      </c>
      <c r="J8229" s="104" t="s">
        <v>19672</v>
      </c>
      <c r="K8229" s="104"/>
      <c r="L8229" s="106"/>
      <c r="M8229" s="107" t="s">
        <v>6453</v>
      </c>
      <c r="N8229" s="112" t="s">
        <v>18133</v>
      </c>
      <c r="O8229" s="102" t="s">
        <v>15846</v>
      </c>
      <c r="P8229" s="39"/>
      <c r="Q8229" s="39" t="s">
        <v>16831</v>
      </c>
      <c r="R8229" s="109"/>
      <c r="S8229" s="102"/>
      <c r="T8229" s="102" t="s">
        <v>20546</v>
      </c>
      <c r="U8229" s="102"/>
      <c r="V8229" s="109">
        <v>6</v>
      </c>
      <c r="W8229" s="107"/>
      <c r="X8229" s="113"/>
    </row>
    <row r="8230" spans="1:24" ht="12.95" customHeight="1" x14ac:dyDescent="0.2">
      <c r="A8230" s="149">
        <v>37895</v>
      </c>
      <c r="B8230" s="104" t="s">
        <v>11139</v>
      </c>
      <c r="C8230" s="104" t="s">
        <v>9187</v>
      </c>
      <c r="D8230" s="102" t="s">
        <v>99</v>
      </c>
      <c r="E8230" s="104" t="s">
        <v>2720</v>
      </c>
      <c r="F8230" s="104" t="s">
        <v>14834</v>
      </c>
      <c r="G8230" s="105">
        <v>15842</v>
      </c>
      <c r="H8230" s="104" t="s">
        <v>2625</v>
      </c>
      <c r="I8230" s="104" t="s">
        <v>10191</v>
      </c>
      <c r="J8230" s="104" t="s">
        <v>19673</v>
      </c>
      <c r="K8230" s="104"/>
      <c r="L8230" s="106"/>
      <c r="M8230" s="107" t="s">
        <v>3669</v>
      </c>
      <c r="N8230" s="112" t="s">
        <v>16976</v>
      </c>
      <c r="O8230" s="102"/>
      <c r="P8230" s="39"/>
      <c r="Q8230" s="39" t="s">
        <v>19674</v>
      </c>
      <c r="R8230" s="109"/>
      <c r="S8230" s="102"/>
      <c r="T8230" s="102" t="s">
        <v>20545</v>
      </c>
      <c r="U8230" s="102" t="s">
        <v>30615</v>
      </c>
      <c r="V8230" s="109">
        <v>4</v>
      </c>
      <c r="W8230" s="107"/>
      <c r="X8230" s="113"/>
    </row>
    <row r="8231" spans="1:24" ht="12.95" customHeight="1" x14ac:dyDescent="0.2">
      <c r="A8231" s="149">
        <v>37895</v>
      </c>
      <c r="B8231" s="104" t="s">
        <v>11139</v>
      </c>
      <c r="C8231" s="104" t="s">
        <v>9187</v>
      </c>
      <c r="D8231" s="102" t="s">
        <v>101</v>
      </c>
      <c r="E8231" s="104" t="s">
        <v>100</v>
      </c>
      <c r="F8231" s="104" t="s">
        <v>14834</v>
      </c>
      <c r="G8231" s="105">
        <v>15149</v>
      </c>
      <c r="H8231" s="104" t="s">
        <v>10103</v>
      </c>
      <c r="I8231" s="104" t="s">
        <v>11819</v>
      </c>
      <c r="J8231" s="104" t="s">
        <v>19675</v>
      </c>
      <c r="K8231" s="104"/>
      <c r="L8231" s="106"/>
      <c r="M8231" s="107" t="s">
        <v>6453</v>
      </c>
      <c r="N8231" s="112" t="s">
        <v>18628</v>
      </c>
      <c r="O8231" s="102" t="s">
        <v>17383</v>
      </c>
      <c r="P8231" s="39" t="s">
        <v>162</v>
      </c>
      <c r="Q8231" s="39" t="s">
        <v>19484</v>
      </c>
      <c r="R8231" s="109"/>
      <c r="S8231" s="102"/>
      <c r="T8231" s="102" t="s">
        <v>7789</v>
      </c>
      <c r="U8231" s="102" t="s">
        <v>30616</v>
      </c>
      <c r="V8231" s="109">
        <v>8</v>
      </c>
      <c r="W8231" s="107"/>
      <c r="X8231" s="113"/>
    </row>
    <row r="8232" spans="1:24" ht="12.95" customHeight="1" x14ac:dyDescent="0.2">
      <c r="A8232" s="149">
        <v>37895</v>
      </c>
      <c r="B8232" s="104" t="s">
        <v>11139</v>
      </c>
      <c r="C8232" s="104" t="s">
        <v>9187</v>
      </c>
      <c r="D8232" s="102" t="s">
        <v>15227</v>
      </c>
      <c r="E8232" s="104" t="s">
        <v>102</v>
      </c>
      <c r="F8232" s="104" t="s">
        <v>14834</v>
      </c>
      <c r="G8232" s="105">
        <v>16553</v>
      </c>
      <c r="H8232" s="104" t="s">
        <v>4890</v>
      </c>
      <c r="I8232" s="104" t="s">
        <v>10103</v>
      </c>
      <c r="J8232" s="104" t="s">
        <v>19676</v>
      </c>
      <c r="K8232" s="104" t="s">
        <v>15228</v>
      </c>
      <c r="L8232" s="106"/>
      <c r="M8232" s="107" t="s">
        <v>6453</v>
      </c>
      <c r="N8232" s="112" t="s">
        <v>17126</v>
      </c>
      <c r="O8232" s="102" t="s">
        <v>16880</v>
      </c>
      <c r="P8232" s="39"/>
      <c r="Q8232" s="39" t="s">
        <v>19677</v>
      </c>
      <c r="R8232" s="109"/>
      <c r="S8232" s="102"/>
      <c r="T8232" s="102" t="s">
        <v>7789</v>
      </c>
      <c r="U8232" s="102" t="s">
        <v>30617</v>
      </c>
      <c r="V8232" s="109">
        <v>7</v>
      </c>
      <c r="W8232" s="107"/>
      <c r="X8232" s="113"/>
    </row>
    <row r="8233" spans="1:24" ht="12.95" customHeight="1" x14ac:dyDescent="0.2">
      <c r="A8233" s="149">
        <v>37895</v>
      </c>
      <c r="B8233" s="104" t="s">
        <v>11139</v>
      </c>
      <c r="C8233" s="104" t="s">
        <v>9187</v>
      </c>
      <c r="D8233" s="102" t="s">
        <v>2640</v>
      </c>
      <c r="E8233" s="104" t="s">
        <v>2639</v>
      </c>
      <c r="F8233" s="104" t="s">
        <v>14834</v>
      </c>
      <c r="G8233" s="105">
        <v>16235</v>
      </c>
      <c r="H8233" s="104" t="s">
        <v>11819</v>
      </c>
      <c r="I8233" s="104" t="s">
        <v>10191</v>
      </c>
      <c r="J8233" s="104" t="s">
        <v>802</v>
      </c>
      <c r="K8233" s="104"/>
      <c r="L8233" s="106"/>
      <c r="M8233" s="107" t="s">
        <v>6453</v>
      </c>
      <c r="N8233" s="112" t="s">
        <v>16816</v>
      </c>
      <c r="O8233" s="102" t="s">
        <v>17392</v>
      </c>
      <c r="P8233" s="39"/>
      <c r="Q8233" s="39" t="s">
        <v>16863</v>
      </c>
      <c r="R8233" s="109"/>
      <c r="S8233" s="102"/>
      <c r="T8233" s="102" t="s">
        <v>20547</v>
      </c>
      <c r="U8233" s="102" t="s">
        <v>20037</v>
      </c>
      <c r="V8233" s="109">
        <v>6.5</v>
      </c>
      <c r="W8233" s="107"/>
      <c r="X8233" s="113"/>
    </row>
    <row r="8234" spans="1:24" ht="12.95" customHeight="1" x14ac:dyDescent="0.2">
      <c r="A8234" s="149">
        <v>37895</v>
      </c>
      <c r="B8234" s="104" t="s">
        <v>11139</v>
      </c>
      <c r="C8234" s="104" t="s">
        <v>9187</v>
      </c>
      <c r="D8234" s="102" t="s">
        <v>2642</v>
      </c>
      <c r="E8234" s="104" t="s">
        <v>2641</v>
      </c>
      <c r="F8234" s="104" t="s">
        <v>14834</v>
      </c>
      <c r="G8234" s="105">
        <v>16332</v>
      </c>
      <c r="H8234" s="104" t="s">
        <v>11819</v>
      </c>
      <c r="I8234" s="104" t="s">
        <v>10191</v>
      </c>
      <c r="J8234" s="104" t="s">
        <v>19678</v>
      </c>
      <c r="K8234" s="104"/>
      <c r="L8234" s="106"/>
      <c r="M8234" s="107" t="s">
        <v>19679</v>
      </c>
      <c r="N8234" s="125" t="s">
        <v>33140</v>
      </c>
      <c r="O8234" s="102"/>
      <c r="P8234" s="39" t="s">
        <v>162</v>
      </c>
      <c r="Q8234" s="39" t="s">
        <v>16805</v>
      </c>
      <c r="R8234" s="109"/>
      <c r="S8234" s="102"/>
      <c r="T8234" s="102" t="s">
        <v>20547</v>
      </c>
      <c r="U8234" s="102" t="s">
        <v>30618</v>
      </c>
      <c r="V8234" s="109">
        <v>7.5</v>
      </c>
      <c r="W8234" s="107"/>
      <c r="X8234" s="113"/>
    </row>
    <row r="8235" spans="1:24" ht="12.95" customHeight="1" x14ac:dyDescent="0.2">
      <c r="A8235" s="149">
        <v>37895</v>
      </c>
      <c r="B8235" s="104" t="s">
        <v>11139</v>
      </c>
      <c r="C8235" s="104" t="s">
        <v>9187</v>
      </c>
      <c r="D8235" s="102" t="s">
        <v>11208</v>
      </c>
      <c r="E8235" s="104" t="s">
        <v>2643</v>
      </c>
      <c r="F8235" s="104" t="s">
        <v>14834</v>
      </c>
      <c r="G8235" s="105">
        <v>14758</v>
      </c>
      <c r="H8235" s="104" t="s">
        <v>13336</v>
      </c>
      <c r="I8235" s="104" t="s">
        <v>4890</v>
      </c>
      <c r="J8235" s="104" t="s">
        <v>19680</v>
      </c>
      <c r="K8235" s="104"/>
      <c r="L8235" s="106"/>
      <c r="M8235" s="107" t="s">
        <v>6453</v>
      </c>
      <c r="N8235" s="112" t="s">
        <v>19681</v>
      </c>
      <c r="O8235" s="102" t="s">
        <v>19503</v>
      </c>
      <c r="P8235" s="39"/>
      <c r="Q8235" s="39" t="s">
        <v>16548</v>
      </c>
      <c r="R8235" s="109"/>
      <c r="S8235" s="102" t="s">
        <v>11080</v>
      </c>
      <c r="T8235" s="102" t="s">
        <v>28757</v>
      </c>
      <c r="U8235" s="102" t="s">
        <v>30619</v>
      </c>
      <c r="V8235" s="109">
        <v>9</v>
      </c>
      <c r="W8235" s="107"/>
      <c r="X8235" s="113"/>
    </row>
    <row r="8236" spans="1:24" ht="12.95" customHeight="1" x14ac:dyDescent="0.2">
      <c r="A8236" s="149">
        <v>37895</v>
      </c>
      <c r="B8236" s="104" t="s">
        <v>11139</v>
      </c>
      <c r="C8236" s="104" t="s">
        <v>9187</v>
      </c>
      <c r="D8236" s="102" t="s">
        <v>2645</v>
      </c>
      <c r="E8236" s="104" t="s">
        <v>2644</v>
      </c>
      <c r="F8236" s="104" t="s">
        <v>14834</v>
      </c>
      <c r="G8236" s="105">
        <v>16336</v>
      </c>
      <c r="H8236" s="104" t="s">
        <v>19684</v>
      </c>
      <c r="I8236" s="104" t="s">
        <v>4890</v>
      </c>
      <c r="J8236" s="104" t="s">
        <v>19682</v>
      </c>
      <c r="K8236" s="104"/>
      <c r="L8236" s="106"/>
      <c r="M8236" s="107" t="s">
        <v>6453</v>
      </c>
      <c r="N8236" s="112" t="s">
        <v>19683</v>
      </c>
      <c r="O8236" s="102" t="s">
        <v>17191</v>
      </c>
      <c r="P8236" s="39"/>
      <c r="Q8236" s="39" t="s">
        <v>17434</v>
      </c>
      <c r="R8236" s="109"/>
      <c r="S8236" s="102" t="s">
        <v>8315</v>
      </c>
      <c r="T8236" s="102" t="s">
        <v>20547</v>
      </c>
      <c r="U8236" s="102"/>
      <c r="V8236" s="109">
        <v>6.5</v>
      </c>
      <c r="W8236" s="107"/>
      <c r="X8236" s="113"/>
    </row>
    <row r="8237" spans="1:24" ht="12.95" customHeight="1" x14ac:dyDescent="0.2">
      <c r="A8237" s="149">
        <v>37895</v>
      </c>
      <c r="B8237" s="104" t="s">
        <v>11139</v>
      </c>
      <c r="C8237" s="104" t="s">
        <v>9187</v>
      </c>
      <c r="D8237" s="102" t="s">
        <v>2647</v>
      </c>
      <c r="E8237" s="104" t="s">
        <v>2646</v>
      </c>
      <c r="F8237" s="104" t="s">
        <v>14834</v>
      </c>
      <c r="G8237" s="105">
        <v>16355</v>
      </c>
      <c r="H8237" s="104" t="s">
        <v>11819</v>
      </c>
      <c r="I8237" s="104" t="s">
        <v>10191</v>
      </c>
      <c r="J8237" s="104" t="s">
        <v>19685</v>
      </c>
      <c r="K8237" s="104"/>
      <c r="L8237" s="106"/>
      <c r="M8237" s="107" t="s">
        <v>3669</v>
      </c>
      <c r="N8237" s="112" t="s">
        <v>6017</v>
      </c>
      <c r="O8237" s="102" t="s">
        <v>10189</v>
      </c>
      <c r="P8237" s="39" t="s">
        <v>9125</v>
      </c>
      <c r="Q8237" s="39" t="s">
        <v>16157</v>
      </c>
      <c r="R8237" s="109"/>
      <c r="S8237" s="102"/>
      <c r="T8237" s="102" t="s">
        <v>20547</v>
      </c>
      <c r="U8237" s="102" t="s">
        <v>29683</v>
      </c>
      <c r="V8237" s="109">
        <v>9</v>
      </c>
      <c r="W8237" s="107"/>
      <c r="X8237" s="113"/>
    </row>
    <row r="8238" spans="1:24" ht="12.95" customHeight="1" x14ac:dyDescent="0.2">
      <c r="A8238" s="149">
        <v>37895</v>
      </c>
      <c r="B8238" s="104" t="s">
        <v>11139</v>
      </c>
      <c r="C8238" s="104" t="s">
        <v>9187</v>
      </c>
      <c r="D8238" s="102" t="s">
        <v>12594</v>
      </c>
      <c r="E8238" s="104" t="s">
        <v>2648</v>
      </c>
      <c r="F8238" s="104" t="s">
        <v>14834</v>
      </c>
      <c r="G8238" s="105">
        <v>16544</v>
      </c>
      <c r="H8238" s="104" t="s">
        <v>4890</v>
      </c>
      <c r="I8238" s="104" t="s">
        <v>13336</v>
      </c>
      <c r="J8238" s="104" t="s">
        <v>19686</v>
      </c>
      <c r="K8238" s="104"/>
      <c r="L8238" s="106"/>
      <c r="M8238" s="107" t="s">
        <v>6453</v>
      </c>
      <c r="N8238" s="125" t="s">
        <v>33141</v>
      </c>
      <c r="O8238" s="102" t="s">
        <v>65</v>
      </c>
      <c r="P8238" s="39" t="s">
        <v>8076</v>
      </c>
      <c r="Q8238" s="39" t="s">
        <v>19103</v>
      </c>
      <c r="R8238" s="109"/>
      <c r="S8238" s="102"/>
      <c r="T8238" s="102" t="s">
        <v>20546</v>
      </c>
      <c r="U8238" s="102" t="s">
        <v>30620</v>
      </c>
      <c r="V8238" s="109">
        <v>6</v>
      </c>
      <c r="W8238" s="107"/>
      <c r="X8238" s="113"/>
    </row>
    <row r="8239" spans="1:24" ht="12.95" customHeight="1" x14ac:dyDescent="0.2">
      <c r="A8239" s="149">
        <v>38261</v>
      </c>
      <c r="B8239" s="104" t="s">
        <v>11139</v>
      </c>
      <c r="C8239" s="307" t="s">
        <v>9188</v>
      </c>
      <c r="D8239" s="102" t="s">
        <v>12596</v>
      </c>
      <c r="E8239" s="104" t="s">
        <v>12595</v>
      </c>
      <c r="F8239" s="104" t="s">
        <v>14834</v>
      </c>
      <c r="G8239" s="105">
        <v>16304</v>
      </c>
      <c r="H8239" s="104" t="s">
        <v>31298</v>
      </c>
      <c r="I8239" s="104" t="s">
        <v>4890</v>
      </c>
      <c r="J8239" s="104" t="s">
        <v>3761</v>
      </c>
      <c r="K8239" s="104"/>
      <c r="L8239" s="106"/>
      <c r="M8239" s="109">
        <v>3</v>
      </c>
      <c r="N8239" s="108" t="s">
        <v>33142</v>
      </c>
      <c r="O8239" s="102" t="s">
        <v>19677</v>
      </c>
      <c r="P8239" s="39" t="s">
        <v>162</v>
      </c>
      <c r="Q8239" s="39" t="s">
        <v>16725</v>
      </c>
      <c r="R8239" s="109"/>
      <c r="S8239" s="102" t="s">
        <v>9435</v>
      </c>
      <c r="T8239" s="102" t="s">
        <v>20547</v>
      </c>
      <c r="U8239" s="102"/>
      <c r="V8239" s="109">
        <v>6.5</v>
      </c>
      <c r="W8239" s="107"/>
      <c r="X8239" s="113"/>
    </row>
    <row r="8240" spans="1:24" ht="12.95" customHeight="1" x14ac:dyDescent="0.2">
      <c r="A8240" s="149">
        <v>38261</v>
      </c>
      <c r="B8240" s="104" t="s">
        <v>11139</v>
      </c>
      <c r="C8240" s="104" t="s">
        <v>9188</v>
      </c>
      <c r="D8240" s="102" t="s">
        <v>8752</v>
      </c>
      <c r="E8240" s="104" t="s">
        <v>12597</v>
      </c>
      <c r="F8240" s="104" t="s">
        <v>14834</v>
      </c>
      <c r="G8240" s="105">
        <v>15754</v>
      </c>
      <c r="H8240" s="104" t="s">
        <v>4890</v>
      </c>
      <c r="I8240" s="104" t="s">
        <v>10103</v>
      </c>
      <c r="J8240" s="104" t="s">
        <v>3762</v>
      </c>
      <c r="K8240" s="104"/>
      <c r="L8240" s="106"/>
      <c r="M8240" s="109">
        <v>1</v>
      </c>
      <c r="N8240" s="108" t="s">
        <v>33143</v>
      </c>
      <c r="O8240" s="102" t="s">
        <v>18017</v>
      </c>
      <c r="P8240" s="39" t="s">
        <v>9125</v>
      </c>
      <c r="Q8240" s="39" t="s">
        <v>20443</v>
      </c>
      <c r="R8240" s="109"/>
      <c r="S8240" s="102"/>
      <c r="T8240" s="102" t="s">
        <v>7789</v>
      </c>
      <c r="U8240" s="102" t="s">
        <v>1854</v>
      </c>
      <c r="V8240" s="109">
        <v>5.5</v>
      </c>
      <c r="W8240" s="107"/>
      <c r="X8240" s="113"/>
    </row>
    <row r="8241" spans="1:24" ht="12.95" customHeight="1" x14ac:dyDescent="0.2">
      <c r="A8241" s="149">
        <v>38261</v>
      </c>
      <c r="B8241" s="104" t="s">
        <v>11139</v>
      </c>
      <c r="C8241" s="104" t="s">
        <v>9188</v>
      </c>
      <c r="D8241" s="102" t="s">
        <v>9658</v>
      </c>
      <c r="E8241" s="104" t="s">
        <v>8753</v>
      </c>
      <c r="F8241" s="104" t="s">
        <v>14834</v>
      </c>
      <c r="G8241" s="105">
        <v>16338</v>
      </c>
      <c r="H8241" s="104" t="s">
        <v>11819</v>
      </c>
      <c r="I8241" s="104" t="s">
        <v>10191</v>
      </c>
      <c r="J8241" s="104" t="s">
        <v>7118</v>
      </c>
      <c r="K8241" s="104"/>
      <c r="L8241" s="106"/>
      <c r="M8241" s="109">
        <v>1</v>
      </c>
      <c r="N8241" s="112" t="s">
        <v>4130</v>
      </c>
      <c r="O8241" s="102"/>
      <c r="P8241" s="39"/>
      <c r="Q8241" s="39" t="s">
        <v>18182</v>
      </c>
      <c r="R8241" s="109"/>
      <c r="S8241" s="102"/>
      <c r="T8241" s="102" t="s">
        <v>20547</v>
      </c>
      <c r="U8241" s="102" t="s">
        <v>28184</v>
      </c>
      <c r="V8241" s="109">
        <v>4.5</v>
      </c>
      <c r="W8241" s="107"/>
      <c r="X8241" s="113"/>
    </row>
    <row r="8242" spans="1:24" ht="12.95" customHeight="1" x14ac:dyDescent="0.2">
      <c r="A8242" s="149">
        <v>38261</v>
      </c>
      <c r="B8242" s="104" t="s">
        <v>11139</v>
      </c>
      <c r="C8242" s="104" t="s">
        <v>9188</v>
      </c>
      <c r="D8242" s="102" t="s">
        <v>8755</v>
      </c>
      <c r="E8242" s="104" t="s">
        <v>8754</v>
      </c>
      <c r="F8242" s="104" t="s">
        <v>14834</v>
      </c>
      <c r="G8242" s="105">
        <v>16340</v>
      </c>
      <c r="H8242" s="104" t="s">
        <v>11819</v>
      </c>
      <c r="I8242" s="104" t="s">
        <v>13336</v>
      </c>
      <c r="J8242" s="104" t="s">
        <v>14455</v>
      </c>
      <c r="K8242" s="104"/>
      <c r="L8242" s="106"/>
      <c r="M8242" s="109">
        <v>2</v>
      </c>
      <c r="N8242" s="112" t="s">
        <v>18822</v>
      </c>
      <c r="O8242" s="102" t="s">
        <v>16524</v>
      </c>
      <c r="P8242" s="39"/>
      <c r="Q8242" s="39" t="s">
        <v>19503</v>
      </c>
      <c r="R8242" s="109"/>
      <c r="S8242" s="102"/>
      <c r="T8242" s="102" t="s">
        <v>20547</v>
      </c>
      <c r="U8242" s="102"/>
      <c r="V8242" s="109">
        <v>5</v>
      </c>
      <c r="W8242" s="107"/>
      <c r="X8242" s="113"/>
    </row>
    <row r="8243" spans="1:24" ht="12.95" customHeight="1" x14ac:dyDescent="0.2">
      <c r="A8243" s="149">
        <v>38261</v>
      </c>
      <c r="B8243" s="104" t="s">
        <v>11139</v>
      </c>
      <c r="C8243" s="104" t="s">
        <v>9188</v>
      </c>
      <c r="D8243" s="102" t="s">
        <v>9505</v>
      </c>
      <c r="E8243" s="104" t="s">
        <v>8756</v>
      </c>
      <c r="F8243" s="104" t="s">
        <v>14834</v>
      </c>
      <c r="G8243" s="105">
        <v>16264</v>
      </c>
      <c r="H8243" s="104" t="s">
        <v>30647</v>
      </c>
      <c r="I8243" s="104" t="s">
        <v>11819</v>
      </c>
      <c r="J8243" s="104" t="s">
        <v>6970</v>
      </c>
      <c r="K8243" s="104"/>
      <c r="L8243" s="106"/>
      <c r="M8243" s="109">
        <v>3</v>
      </c>
      <c r="N8243" s="112" t="s">
        <v>18823</v>
      </c>
      <c r="O8243" s="102" t="s">
        <v>20190</v>
      </c>
      <c r="P8243" s="39" t="s">
        <v>162</v>
      </c>
      <c r="Q8243" s="39" t="s">
        <v>17596</v>
      </c>
      <c r="R8243" s="109"/>
      <c r="S8243" s="102"/>
      <c r="T8243" s="102" t="s">
        <v>20547</v>
      </c>
      <c r="U8243" s="102"/>
      <c r="V8243" s="109">
        <v>6.5</v>
      </c>
      <c r="W8243" s="107"/>
      <c r="X8243" s="113"/>
    </row>
    <row r="8244" spans="1:24" ht="12.95" customHeight="1" x14ac:dyDescent="0.2">
      <c r="A8244" s="149">
        <v>38261</v>
      </c>
      <c r="B8244" s="104" t="s">
        <v>11139</v>
      </c>
      <c r="C8244" s="104" t="s">
        <v>9188</v>
      </c>
      <c r="D8244" s="102" t="s">
        <v>14323</v>
      </c>
      <c r="E8244" s="104" t="s">
        <v>14322</v>
      </c>
      <c r="F8244" s="104" t="s">
        <v>14834</v>
      </c>
      <c r="G8244" s="105">
        <v>16468</v>
      </c>
      <c r="H8244" s="104" t="s">
        <v>10103</v>
      </c>
      <c r="I8244" s="104" t="s">
        <v>11819</v>
      </c>
      <c r="J8244" s="104" t="s">
        <v>1871</v>
      </c>
      <c r="K8244" s="104"/>
      <c r="L8244" s="106"/>
      <c r="M8244" s="109">
        <v>2</v>
      </c>
      <c r="N8244" s="112" t="s">
        <v>15841</v>
      </c>
      <c r="O8244" s="102" t="s">
        <v>16568</v>
      </c>
      <c r="P8244" s="39" t="s">
        <v>162</v>
      </c>
      <c r="Q8244" s="39" t="s">
        <v>16814</v>
      </c>
      <c r="R8244" s="109"/>
      <c r="S8244" s="102" t="s">
        <v>9435</v>
      </c>
      <c r="T8244" s="102" t="s">
        <v>7789</v>
      </c>
      <c r="U8244" s="102" t="s">
        <v>7960</v>
      </c>
      <c r="V8244" s="109">
        <v>7.5</v>
      </c>
      <c r="W8244" s="107"/>
      <c r="X8244" s="113"/>
    </row>
    <row r="8245" spans="1:24" ht="12.95" customHeight="1" x14ac:dyDescent="0.2">
      <c r="A8245" s="149">
        <v>38261</v>
      </c>
      <c r="B8245" s="104" t="s">
        <v>11139</v>
      </c>
      <c r="C8245" s="104" t="s">
        <v>9188</v>
      </c>
      <c r="D8245" s="111" t="s">
        <v>5367</v>
      </c>
      <c r="E8245" s="104" t="s">
        <v>14324</v>
      </c>
      <c r="F8245" s="104" t="s">
        <v>14834</v>
      </c>
      <c r="G8245" s="105">
        <v>16248</v>
      </c>
      <c r="H8245" s="104" t="s">
        <v>13336</v>
      </c>
      <c r="I8245" s="104" t="s">
        <v>4890</v>
      </c>
      <c r="J8245" s="104" t="s">
        <v>1872</v>
      </c>
      <c r="K8245" s="104"/>
      <c r="L8245" s="111" t="s">
        <v>19668</v>
      </c>
      <c r="M8245" s="109">
        <v>1</v>
      </c>
      <c r="N8245" s="112">
        <v>22</v>
      </c>
      <c r="O8245" s="102" t="s">
        <v>18206</v>
      </c>
      <c r="P8245" s="39" t="s">
        <v>9125</v>
      </c>
      <c r="Q8245" s="39" t="s">
        <v>16813</v>
      </c>
      <c r="R8245" s="109"/>
      <c r="S8245" s="102"/>
      <c r="T8245" s="102" t="s">
        <v>20547</v>
      </c>
      <c r="U8245" s="102" t="s">
        <v>8480</v>
      </c>
      <c r="V8245" s="109">
        <v>5</v>
      </c>
      <c r="W8245" s="107"/>
      <c r="X8245" s="113"/>
    </row>
    <row r="8246" spans="1:24" ht="12.95" customHeight="1" x14ac:dyDescent="0.2">
      <c r="A8246" s="149">
        <v>38261</v>
      </c>
      <c r="B8246" s="104" t="s">
        <v>11139</v>
      </c>
      <c r="C8246" s="104" t="s">
        <v>9188</v>
      </c>
      <c r="D8246" s="102" t="s">
        <v>2275</v>
      </c>
      <c r="E8246" s="104" t="s">
        <v>2274</v>
      </c>
      <c r="F8246" s="104" t="s">
        <v>14834</v>
      </c>
      <c r="G8246" s="105">
        <v>16344</v>
      </c>
      <c r="H8246" s="104" t="s">
        <v>11819</v>
      </c>
      <c r="I8246" s="104" t="s">
        <v>30724</v>
      </c>
      <c r="J8246" s="104" t="s">
        <v>1873</v>
      </c>
      <c r="K8246" s="104"/>
      <c r="L8246" s="106"/>
      <c r="M8246" s="109">
        <v>0.5</v>
      </c>
      <c r="N8246" s="108">
        <v>49</v>
      </c>
      <c r="O8246" s="102" t="s">
        <v>15889</v>
      </c>
      <c r="P8246" s="39"/>
      <c r="Q8246" s="39" t="s">
        <v>16868</v>
      </c>
      <c r="R8246" s="109"/>
      <c r="S8246" s="102"/>
      <c r="T8246" s="102" t="s">
        <v>20547</v>
      </c>
      <c r="U8246" s="102"/>
      <c r="V8246" s="109">
        <v>4.5</v>
      </c>
      <c r="W8246" s="107"/>
      <c r="X8246" s="113"/>
    </row>
    <row r="8247" spans="1:24" ht="12.95" customHeight="1" x14ac:dyDescent="0.2">
      <c r="A8247" s="149">
        <v>38261</v>
      </c>
      <c r="B8247" s="104" t="s">
        <v>11139</v>
      </c>
      <c r="C8247" s="104" t="s">
        <v>9188</v>
      </c>
      <c r="D8247" s="102" t="s">
        <v>1113</v>
      </c>
      <c r="E8247" s="104" t="s">
        <v>2276</v>
      </c>
      <c r="F8247" s="104" t="s">
        <v>14834</v>
      </c>
      <c r="G8247" s="105">
        <v>15394</v>
      </c>
      <c r="H8247" s="104" t="s">
        <v>33144</v>
      </c>
      <c r="I8247" s="104" t="s">
        <v>2625</v>
      </c>
      <c r="J8247" s="104" t="s">
        <v>5754</v>
      </c>
      <c r="K8247" s="104"/>
      <c r="L8247" s="106"/>
      <c r="M8247" s="109">
        <v>0.5</v>
      </c>
      <c r="N8247" s="108">
        <v>20</v>
      </c>
      <c r="O8247" s="102" t="s">
        <v>8076</v>
      </c>
      <c r="P8247" s="39"/>
      <c r="Q8247" s="39" t="s">
        <v>16511</v>
      </c>
      <c r="R8247" s="109"/>
      <c r="S8247" s="102"/>
      <c r="T8247" s="102" t="s">
        <v>20543</v>
      </c>
      <c r="U8247" s="102" t="s">
        <v>27281</v>
      </c>
      <c r="V8247" s="109">
        <v>5.5</v>
      </c>
      <c r="W8247" s="107"/>
      <c r="X8247" s="113"/>
    </row>
    <row r="8248" spans="1:24" ht="12.95" customHeight="1" x14ac:dyDescent="0.2">
      <c r="A8248" s="149">
        <v>38261</v>
      </c>
      <c r="B8248" s="104" t="s">
        <v>11139</v>
      </c>
      <c r="C8248" s="104" t="s">
        <v>9188</v>
      </c>
      <c r="D8248" s="102" t="s">
        <v>7420</v>
      </c>
      <c r="E8248" s="104" t="s">
        <v>1114</v>
      </c>
      <c r="F8248" s="104" t="s">
        <v>14834</v>
      </c>
      <c r="G8248" s="105">
        <v>15429</v>
      </c>
      <c r="H8248" s="104" t="s">
        <v>14944</v>
      </c>
      <c r="I8248" s="104" t="s">
        <v>2625</v>
      </c>
      <c r="J8248" s="104" t="s">
        <v>7637</v>
      </c>
      <c r="K8248" s="104"/>
      <c r="L8248" s="106"/>
      <c r="M8248" s="109">
        <v>1</v>
      </c>
      <c r="N8248" s="108" t="s">
        <v>32587</v>
      </c>
      <c r="O8248" s="102" t="s">
        <v>3620</v>
      </c>
      <c r="P8248" s="39"/>
      <c r="Q8248" s="39" t="s">
        <v>19745</v>
      </c>
      <c r="R8248" s="109"/>
      <c r="S8248" s="102"/>
      <c r="T8248" s="102" t="s">
        <v>20543</v>
      </c>
      <c r="U8248" s="102" t="s">
        <v>21811</v>
      </c>
      <c r="V8248" s="109">
        <v>5.5</v>
      </c>
      <c r="W8248" s="107"/>
      <c r="X8248" s="113"/>
    </row>
    <row r="8249" spans="1:24" ht="12.95" customHeight="1" x14ac:dyDescent="0.2">
      <c r="A8249" s="149">
        <v>38261</v>
      </c>
      <c r="B8249" s="104" t="s">
        <v>11139</v>
      </c>
      <c r="C8249" s="104" t="s">
        <v>9188</v>
      </c>
      <c r="D8249" s="102" t="s">
        <v>7968</v>
      </c>
      <c r="E8249" s="104" t="s">
        <v>8972</v>
      </c>
      <c r="F8249" s="104" t="s">
        <v>14834</v>
      </c>
      <c r="G8249" s="105">
        <v>16374</v>
      </c>
      <c r="H8249" s="104" t="s">
        <v>11819</v>
      </c>
      <c r="I8249" s="104" t="s">
        <v>30647</v>
      </c>
      <c r="J8249" s="104" t="s">
        <v>14456</v>
      </c>
      <c r="K8249" s="104"/>
      <c r="L8249" s="106"/>
      <c r="M8249" s="109">
        <v>1</v>
      </c>
      <c r="N8249" s="108" t="s">
        <v>32064</v>
      </c>
      <c r="O8249" s="102" t="s">
        <v>9125</v>
      </c>
      <c r="P8249" s="39"/>
      <c r="Q8249" s="39" t="s">
        <v>16760</v>
      </c>
      <c r="R8249" s="109"/>
      <c r="S8249" s="102"/>
      <c r="T8249" s="102" t="s">
        <v>20547</v>
      </c>
      <c r="U8249" s="102" t="s">
        <v>30621</v>
      </c>
      <c r="V8249" s="109">
        <v>7.5</v>
      </c>
      <c r="W8249" s="107"/>
      <c r="X8249" s="113"/>
    </row>
    <row r="8250" spans="1:24" ht="12.95" customHeight="1" x14ac:dyDescent="0.2">
      <c r="A8250" s="149">
        <v>38261</v>
      </c>
      <c r="B8250" s="104" t="s">
        <v>11139</v>
      </c>
      <c r="C8250" s="104" t="s">
        <v>9188</v>
      </c>
      <c r="D8250" s="102" t="s">
        <v>3195</v>
      </c>
      <c r="E8250" s="104" t="s">
        <v>4286</v>
      </c>
      <c r="F8250" s="104" t="s">
        <v>14834</v>
      </c>
      <c r="G8250" s="105">
        <v>16414</v>
      </c>
      <c r="H8250" s="104" t="s">
        <v>10191</v>
      </c>
      <c r="I8250" s="104" t="s">
        <v>11819</v>
      </c>
      <c r="J8250" s="104" t="s">
        <v>15127</v>
      </c>
      <c r="K8250" s="104"/>
      <c r="L8250" s="106"/>
      <c r="M8250" s="109">
        <v>1</v>
      </c>
      <c r="N8250" s="108" t="s">
        <v>30953</v>
      </c>
      <c r="O8250" s="102" t="s">
        <v>15928</v>
      </c>
      <c r="P8250" s="39"/>
      <c r="Q8250" s="39" t="s">
        <v>16885</v>
      </c>
      <c r="R8250" s="109"/>
      <c r="S8250" s="102" t="s">
        <v>8315</v>
      </c>
      <c r="T8250" s="102" t="s">
        <v>20547</v>
      </c>
      <c r="U8250" s="102" t="s">
        <v>2477</v>
      </c>
      <c r="V8250" s="109">
        <v>7</v>
      </c>
      <c r="W8250" s="107"/>
      <c r="X8250" s="113"/>
    </row>
    <row r="8251" spans="1:24" ht="12.95" customHeight="1" x14ac:dyDescent="0.2">
      <c r="A8251" s="149">
        <v>38626</v>
      </c>
      <c r="B8251" s="102" t="s">
        <v>11139</v>
      </c>
      <c r="C8251" s="103" t="s">
        <v>9373</v>
      </c>
      <c r="D8251" s="102" t="s">
        <v>12396</v>
      </c>
      <c r="E8251" s="102" t="s">
        <v>13415</v>
      </c>
      <c r="F8251" s="104" t="s">
        <v>14834</v>
      </c>
      <c r="G8251" s="105">
        <v>16422</v>
      </c>
      <c r="H8251" s="104" t="s">
        <v>10191</v>
      </c>
      <c r="I8251" s="104" t="s">
        <v>11819</v>
      </c>
      <c r="J8251" s="102" t="s">
        <v>14106</v>
      </c>
      <c r="K8251" s="102"/>
      <c r="L8251" s="111"/>
      <c r="M8251" s="109">
        <v>1</v>
      </c>
      <c r="N8251" s="108" t="s">
        <v>32024</v>
      </c>
      <c r="O8251" s="102" t="s">
        <v>10189</v>
      </c>
      <c r="P8251" s="39"/>
      <c r="Q8251" s="39" t="s">
        <v>15945</v>
      </c>
      <c r="R8251" s="109"/>
      <c r="S8251" s="102" t="s">
        <v>9435</v>
      </c>
      <c r="T8251" s="102" t="s">
        <v>20547</v>
      </c>
      <c r="U8251" s="102" t="s">
        <v>30622</v>
      </c>
      <c r="V8251" s="109">
        <v>4.5</v>
      </c>
      <c r="W8251" s="107"/>
      <c r="X8251" s="113"/>
    </row>
    <row r="8252" spans="1:24" ht="12.95" customHeight="1" x14ac:dyDescent="0.2">
      <c r="A8252" s="149">
        <v>38626</v>
      </c>
      <c r="B8252" s="102" t="s">
        <v>11139</v>
      </c>
      <c r="C8252" s="102" t="s">
        <v>9373</v>
      </c>
      <c r="D8252" s="102" t="s">
        <v>14107</v>
      </c>
      <c r="E8252" s="102" t="s">
        <v>13416</v>
      </c>
      <c r="F8252" s="104" t="s">
        <v>14834</v>
      </c>
      <c r="G8252" s="105">
        <v>16532</v>
      </c>
      <c r="H8252" s="104" t="s">
        <v>11819</v>
      </c>
      <c r="I8252" s="104" t="s">
        <v>30791</v>
      </c>
      <c r="J8252" s="102" t="s">
        <v>14108</v>
      </c>
      <c r="K8252" s="102"/>
      <c r="L8252" s="111"/>
      <c r="M8252" s="109">
        <v>2</v>
      </c>
      <c r="N8252" s="112" t="s">
        <v>17212</v>
      </c>
      <c r="O8252" s="102" t="s">
        <v>18007</v>
      </c>
      <c r="P8252" s="39"/>
      <c r="Q8252" s="39" t="s">
        <v>20102</v>
      </c>
      <c r="R8252" s="109"/>
      <c r="S8252" s="102"/>
      <c r="T8252" s="102" t="s">
        <v>20546</v>
      </c>
      <c r="U8252" s="102"/>
      <c r="V8252" s="109">
        <v>6.5</v>
      </c>
      <c r="W8252" s="107"/>
      <c r="X8252" s="113"/>
    </row>
    <row r="8253" spans="1:24" ht="12.95" customHeight="1" x14ac:dyDescent="0.2">
      <c r="A8253" s="149">
        <v>38626</v>
      </c>
      <c r="B8253" s="102" t="s">
        <v>11139</v>
      </c>
      <c r="C8253" s="102" t="s">
        <v>9373</v>
      </c>
      <c r="D8253" s="102" t="s">
        <v>14109</v>
      </c>
      <c r="E8253" s="102" t="s">
        <v>13417</v>
      </c>
      <c r="F8253" s="104" t="s">
        <v>14834</v>
      </c>
      <c r="G8253" s="105">
        <v>16544</v>
      </c>
      <c r="H8253" s="104" t="s">
        <v>30647</v>
      </c>
      <c r="I8253" s="104" t="s">
        <v>11819</v>
      </c>
      <c r="J8253" s="102" t="s">
        <v>14457</v>
      </c>
      <c r="K8253" s="102"/>
      <c r="L8253" s="111"/>
      <c r="M8253" s="109">
        <v>1</v>
      </c>
      <c r="N8253" s="108" t="s">
        <v>33145</v>
      </c>
      <c r="O8253" s="102" t="s">
        <v>17422</v>
      </c>
      <c r="P8253" s="39"/>
      <c r="Q8253" s="39" t="s">
        <v>20443</v>
      </c>
      <c r="R8253" s="109"/>
      <c r="S8253" s="102"/>
      <c r="T8253" s="102" t="s">
        <v>20546</v>
      </c>
      <c r="U8253" s="102" t="s">
        <v>13485</v>
      </c>
      <c r="V8253" s="109">
        <v>6</v>
      </c>
      <c r="W8253" s="107"/>
      <c r="X8253" s="113"/>
    </row>
    <row r="8254" spans="1:24" ht="12.95" customHeight="1" x14ac:dyDescent="0.2">
      <c r="A8254" s="149">
        <v>38626</v>
      </c>
      <c r="B8254" s="102" t="s">
        <v>11139</v>
      </c>
      <c r="C8254" s="102" t="s">
        <v>9373</v>
      </c>
      <c r="D8254" s="102" t="s">
        <v>13620</v>
      </c>
      <c r="E8254" s="102" t="s">
        <v>13418</v>
      </c>
      <c r="F8254" s="104" t="s">
        <v>14834</v>
      </c>
      <c r="G8254" s="105">
        <v>15445</v>
      </c>
      <c r="H8254" s="104" t="s">
        <v>10103</v>
      </c>
      <c r="I8254" s="102" t="s">
        <v>11819</v>
      </c>
      <c r="J8254" s="102" t="s">
        <v>13621</v>
      </c>
      <c r="K8254" s="102"/>
      <c r="L8254" s="111"/>
      <c r="M8254" s="109">
        <v>2</v>
      </c>
      <c r="N8254" s="112" t="s">
        <v>18353</v>
      </c>
      <c r="O8254" s="102" t="s">
        <v>16096</v>
      </c>
      <c r="P8254" s="39" t="s">
        <v>8076</v>
      </c>
      <c r="Q8254" s="39" t="s">
        <v>17297</v>
      </c>
      <c r="R8254" s="109"/>
      <c r="S8254" s="102" t="s">
        <v>8315</v>
      </c>
      <c r="T8254" s="102" t="s">
        <v>7789</v>
      </c>
      <c r="U8254" s="102" t="s">
        <v>2477</v>
      </c>
      <c r="V8254" s="109">
        <v>6.5</v>
      </c>
      <c r="W8254" s="107"/>
      <c r="X8254" s="113"/>
    </row>
    <row r="8255" spans="1:24" ht="12.95" customHeight="1" x14ac:dyDescent="0.2">
      <c r="A8255" s="149">
        <v>38626</v>
      </c>
      <c r="B8255" s="102" t="s">
        <v>11139</v>
      </c>
      <c r="C8255" s="102" t="s">
        <v>9373</v>
      </c>
      <c r="D8255" s="102" t="s">
        <v>13622</v>
      </c>
      <c r="E8255" s="102" t="s">
        <v>6333</v>
      </c>
      <c r="F8255" s="104" t="s">
        <v>14834</v>
      </c>
      <c r="G8255" s="105">
        <v>16195</v>
      </c>
      <c r="H8255" s="102" t="s">
        <v>2625</v>
      </c>
      <c r="I8255" s="102" t="s">
        <v>30779</v>
      </c>
      <c r="J8255" s="102" t="s">
        <v>13623</v>
      </c>
      <c r="K8255" s="102"/>
      <c r="L8255" s="111"/>
      <c r="M8255" s="109">
        <v>0.5</v>
      </c>
      <c r="N8255" s="108">
        <v>50</v>
      </c>
      <c r="O8255" s="102"/>
      <c r="P8255" s="39"/>
      <c r="Q8255" s="39" t="s">
        <v>18182</v>
      </c>
      <c r="R8255" s="109"/>
      <c r="S8255" s="102"/>
      <c r="T8255" s="102" t="s">
        <v>20543</v>
      </c>
      <c r="U8255" s="102" t="s">
        <v>6868</v>
      </c>
      <c r="V8255" s="109">
        <v>4.5</v>
      </c>
      <c r="W8255" s="107"/>
      <c r="X8255" s="113"/>
    </row>
    <row r="8256" spans="1:24" ht="12.95" customHeight="1" x14ac:dyDescent="0.2">
      <c r="A8256" s="149">
        <v>38626</v>
      </c>
      <c r="B8256" s="102" t="s">
        <v>11139</v>
      </c>
      <c r="C8256" s="102" t="s">
        <v>9373</v>
      </c>
      <c r="D8256" s="102" t="s">
        <v>13624</v>
      </c>
      <c r="E8256" s="102" t="s">
        <v>6334</v>
      </c>
      <c r="F8256" s="104" t="s">
        <v>14834</v>
      </c>
      <c r="G8256" s="105">
        <v>16279</v>
      </c>
      <c r="H8256" s="102" t="s">
        <v>31503</v>
      </c>
      <c r="I8256" s="102" t="s">
        <v>2625</v>
      </c>
      <c r="J8256" s="102" t="s">
        <v>13625</v>
      </c>
      <c r="K8256" s="102"/>
      <c r="L8256" s="111"/>
      <c r="M8256" s="109">
        <v>1</v>
      </c>
      <c r="N8256" s="108" t="s">
        <v>32009</v>
      </c>
      <c r="O8256" s="102"/>
      <c r="P8256" s="39"/>
      <c r="Q8256" s="39" t="s">
        <v>16751</v>
      </c>
      <c r="R8256" s="109"/>
      <c r="S8256" s="102"/>
      <c r="T8256" s="102" t="s">
        <v>20543</v>
      </c>
      <c r="U8256" s="102" t="s">
        <v>6868</v>
      </c>
      <c r="V8256" s="109">
        <v>5.5</v>
      </c>
      <c r="W8256" s="107"/>
      <c r="X8256" s="113"/>
    </row>
    <row r="8257" spans="1:24" ht="12.95" customHeight="1" x14ac:dyDescent="0.2">
      <c r="A8257" s="149">
        <v>38626</v>
      </c>
      <c r="B8257" s="102" t="s">
        <v>11139</v>
      </c>
      <c r="C8257" s="102" t="s">
        <v>9373</v>
      </c>
      <c r="D8257" s="102" t="s">
        <v>6958</v>
      </c>
      <c r="E8257" s="102" t="s">
        <v>6335</v>
      </c>
      <c r="F8257" s="104" t="s">
        <v>14834</v>
      </c>
      <c r="G8257" s="105">
        <v>15394</v>
      </c>
      <c r="H8257" s="102" t="s">
        <v>30779</v>
      </c>
      <c r="I8257" s="102" t="s">
        <v>2625</v>
      </c>
      <c r="J8257" s="102" t="s">
        <v>6959</v>
      </c>
      <c r="K8257" s="102"/>
      <c r="L8257" s="111"/>
      <c r="M8257" s="109">
        <v>1</v>
      </c>
      <c r="N8257" s="108" t="s">
        <v>31927</v>
      </c>
      <c r="O8257" s="102"/>
      <c r="P8257" s="39"/>
      <c r="Q8257" s="39" t="s">
        <v>19455</v>
      </c>
      <c r="R8257" s="109"/>
      <c r="S8257" s="102"/>
      <c r="T8257" s="102" t="s">
        <v>20543</v>
      </c>
      <c r="U8257" s="102" t="s">
        <v>21337</v>
      </c>
      <c r="V8257" s="109">
        <v>6.5</v>
      </c>
      <c r="W8257" s="107"/>
      <c r="X8257" s="113"/>
    </row>
    <row r="8258" spans="1:24" ht="12.95" customHeight="1" x14ac:dyDescent="0.2">
      <c r="A8258" s="149">
        <v>38626</v>
      </c>
      <c r="B8258" s="102" t="s">
        <v>11139</v>
      </c>
      <c r="C8258" s="102" t="s">
        <v>9373</v>
      </c>
      <c r="D8258" s="102" t="s">
        <v>6960</v>
      </c>
      <c r="E8258" s="102" t="s">
        <v>6336</v>
      </c>
      <c r="F8258" s="104" t="s">
        <v>14834</v>
      </c>
      <c r="G8258" s="105">
        <v>15454</v>
      </c>
      <c r="H8258" s="102" t="s">
        <v>2625</v>
      </c>
      <c r="I8258" s="102" t="s">
        <v>14944</v>
      </c>
      <c r="J8258" s="102" t="s">
        <v>6961</v>
      </c>
      <c r="K8258" s="102"/>
      <c r="L8258" s="111"/>
      <c r="M8258" s="109">
        <v>1</v>
      </c>
      <c r="N8258" s="108" t="s">
        <v>31345</v>
      </c>
      <c r="O8258" s="102"/>
      <c r="P8258" s="39" t="s">
        <v>9125</v>
      </c>
      <c r="Q8258" s="39" t="s">
        <v>16568</v>
      </c>
      <c r="R8258" s="109"/>
      <c r="S8258" s="102"/>
      <c r="T8258" s="102" t="s">
        <v>20543</v>
      </c>
      <c r="U8258" s="102" t="s">
        <v>30623</v>
      </c>
      <c r="V8258" s="109">
        <v>5.5</v>
      </c>
      <c r="W8258" s="107"/>
      <c r="X8258" s="113"/>
    </row>
    <row r="8259" spans="1:24" ht="12.95" customHeight="1" x14ac:dyDescent="0.2">
      <c r="A8259" s="149">
        <v>38626</v>
      </c>
      <c r="B8259" s="102" t="s">
        <v>11139</v>
      </c>
      <c r="C8259" s="102" t="s">
        <v>9373</v>
      </c>
      <c r="D8259" s="102" t="s">
        <v>3175</v>
      </c>
      <c r="E8259" s="102" t="s">
        <v>12392</v>
      </c>
      <c r="F8259" s="104" t="s">
        <v>14834</v>
      </c>
      <c r="G8259" s="105">
        <v>15763</v>
      </c>
      <c r="H8259" s="102" t="s">
        <v>10103</v>
      </c>
      <c r="I8259" s="104" t="s">
        <v>4890</v>
      </c>
      <c r="J8259" s="102" t="s">
        <v>3113</v>
      </c>
      <c r="K8259" s="102"/>
      <c r="L8259" s="111"/>
      <c r="M8259" s="109">
        <v>2</v>
      </c>
      <c r="N8259" s="112" t="s">
        <v>17212</v>
      </c>
      <c r="O8259" s="102" t="s">
        <v>1949</v>
      </c>
      <c r="P8259" s="39" t="s">
        <v>162</v>
      </c>
      <c r="Q8259" s="39" t="s">
        <v>16560</v>
      </c>
      <c r="R8259" s="109"/>
      <c r="S8259" s="102"/>
      <c r="T8259" s="102" t="s">
        <v>7789</v>
      </c>
      <c r="U8259" s="102" t="s">
        <v>30624</v>
      </c>
      <c r="V8259" s="109">
        <v>7.5</v>
      </c>
      <c r="W8259" s="107"/>
      <c r="X8259" s="113"/>
    </row>
    <row r="8260" spans="1:24" ht="12.95" customHeight="1" x14ac:dyDescent="0.2">
      <c r="A8260" s="149">
        <v>38626</v>
      </c>
      <c r="B8260" s="102" t="s">
        <v>11139</v>
      </c>
      <c r="C8260" s="102" t="s">
        <v>9373</v>
      </c>
      <c r="D8260" s="102" t="s">
        <v>14953</v>
      </c>
      <c r="E8260" s="102" t="s">
        <v>12393</v>
      </c>
      <c r="F8260" s="104" t="s">
        <v>14834</v>
      </c>
      <c r="G8260" s="105">
        <v>15894</v>
      </c>
      <c r="H8260" s="102" t="s">
        <v>10103</v>
      </c>
      <c r="I8260" s="104" t="s">
        <v>4890</v>
      </c>
      <c r="J8260" s="102" t="s">
        <v>14954</v>
      </c>
      <c r="K8260" s="102"/>
      <c r="L8260" s="111"/>
      <c r="M8260" s="109">
        <v>2</v>
      </c>
      <c r="N8260" s="112" t="s">
        <v>16494</v>
      </c>
      <c r="O8260" s="102" t="s">
        <v>13340</v>
      </c>
      <c r="P8260" s="39" t="s">
        <v>13301</v>
      </c>
      <c r="Q8260" s="39" t="s">
        <v>19131</v>
      </c>
      <c r="R8260" s="109"/>
      <c r="S8260" s="102"/>
      <c r="T8260" s="102" t="s">
        <v>7789</v>
      </c>
      <c r="U8260" s="102" t="s">
        <v>30625</v>
      </c>
      <c r="V8260" s="109">
        <v>5.5</v>
      </c>
      <c r="W8260" s="107"/>
      <c r="X8260" s="113"/>
    </row>
    <row r="8261" spans="1:24" ht="12.95" customHeight="1" x14ac:dyDescent="0.2">
      <c r="A8261" s="149">
        <v>38626</v>
      </c>
      <c r="B8261" s="102" t="s">
        <v>11139</v>
      </c>
      <c r="C8261" s="102" t="s">
        <v>9373</v>
      </c>
      <c r="D8261" s="102" t="s">
        <v>14955</v>
      </c>
      <c r="E8261" s="102" t="s">
        <v>12394</v>
      </c>
      <c r="F8261" s="104" t="s">
        <v>14834</v>
      </c>
      <c r="G8261" s="105">
        <v>16335</v>
      </c>
      <c r="H8261" s="102" t="s">
        <v>1332</v>
      </c>
      <c r="I8261" s="102" t="s">
        <v>11819</v>
      </c>
      <c r="J8261" s="102" t="s">
        <v>14458</v>
      </c>
      <c r="K8261" s="102"/>
      <c r="L8261" s="111"/>
      <c r="M8261" s="109">
        <v>2</v>
      </c>
      <c r="N8261" s="112" t="s">
        <v>17448</v>
      </c>
      <c r="O8261" s="102" t="s">
        <v>6053</v>
      </c>
      <c r="P8261" s="39" t="s">
        <v>9125</v>
      </c>
      <c r="Q8261" s="39" t="s">
        <v>19671</v>
      </c>
      <c r="R8261" s="109"/>
      <c r="S8261" s="102" t="s">
        <v>9435</v>
      </c>
      <c r="T8261" s="102" t="s">
        <v>20547</v>
      </c>
      <c r="U8261" s="102" t="s">
        <v>30626</v>
      </c>
      <c r="V8261" s="109">
        <v>7</v>
      </c>
      <c r="W8261" s="107" t="s">
        <v>7338</v>
      </c>
      <c r="X8261" s="113"/>
    </row>
    <row r="8262" spans="1:24" ht="12.95" customHeight="1" x14ac:dyDescent="0.2">
      <c r="A8262" s="149">
        <v>38626</v>
      </c>
      <c r="B8262" s="102" t="s">
        <v>11139</v>
      </c>
      <c r="C8262" s="102" t="s">
        <v>9373</v>
      </c>
      <c r="D8262" s="102" t="s">
        <v>14956</v>
      </c>
      <c r="E8262" s="102" t="s">
        <v>12395</v>
      </c>
      <c r="F8262" s="104" t="s">
        <v>14834</v>
      </c>
      <c r="G8262" s="105">
        <v>16503</v>
      </c>
      <c r="H8262" s="102" t="s">
        <v>11819</v>
      </c>
      <c r="I8262" s="102" t="s">
        <v>10191</v>
      </c>
      <c r="J8262" s="102" t="s">
        <v>14957</v>
      </c>
      <c r="K8262" s="102"/>
      <c r="L8262" s="111"/>
      <c r="M8262" s="109">
        <v>1.5</v>
      </c>
      <c r="N8262" s="108" t="s">
        <v>33146</v>
      </c>
      <c r="O8262" s="102" t="s">
        <v>12252</v>
      </c>
      <c r="P8262" s="39" t="s">
        <v>13301</v>
      </c>
      <c r="Q8262" s="39" t="s">
        <v>15832</v>
      </c>
      <c r="R8262" s="109"/>
      <c r="S8262" s="102"/>
      <c r="T8262" s="102" t="s">
        <v>20546</v>
      </c>
      <c r="U8262" s="102" t="s">
        <v>30627</v>
      </c>
      <c r="V8262" s="109">
        <v>6.5</v>
      </c>
      <c r="W8262" s="107"/>
      <c r="X8262" s="113"/>
    </row>
    <row r="8263" spans="1:24" ht="12.95" customHeight="1" x14ac:dyDescent="0.2">
      <c r="A8263" s="149">
        <v>38991</v>
      </c>
      <c r="B8263" s="102" t="s">
        <v>11139</v>
      </c>
      <c r="C8263" s="103" t="s">
        <v>9374</v>
      </c>
      <c r="D8263" s="102" t="s">
        <v>10307</v>
      </c>
      <c r="E8263" s="102" t="s">
        <v>8891</v>
      </c>
      <c r="F8263" s="104" t="s">
        <v>14834</v>
      </c>
      <c r="G8263" s="105">
        <v>16521</v>
      </c>
      <c r="H8263" s="102" t="s">
        <v>11819</v>
      </c>
      <c r="I8263" s="102" t="s">
        <v>10191</v>
      </c>
      <c r="J8263" s="102" t="s">
        <v>10308</v>
      </c>
      <c r="K8263" s="102"/>
      <c r="L8263" s="111"/>
      <c r="M8263" s="109">
        <v>2</v>
      </c>
      <c r="N8263" s="108" t="s">
        <v>31704</v>
      </c>
      <c r="O8263" s="102" t="s">
        <v>283</v>
      </c>
      <c r="P8263" s="39" t="s">
        <v>13301</v>
      </c>
      <c r="Q8263" s="39" t="s">
        <v>17297</v>
      </c>
      <c r="R8263" s="109"/>
      <c r="S8263" s="102"/>
      <c r="T8263" s="102" t="s">
        <v>20550</v>
      </c>
      <c r="U8263" s="102" t="s">
        <v>30628</v>
      </c>
      <c r="V8263" s="109">
        <v>6.5</v>
      </c>
      <c r="W8263" s="107"/>
      <c r="X8263" s="113"/>
    </row>
    <row r="8264" spans="1:24" ht="12.95" customHeight="1" x14ac:dyDescent="0.2">
      <c r="A8264" s="149">
        <v>38991</v>
      </c>
      <c r="B8264" s="102" t="s">
        <v>11139</v>
      </c>
      <c r="C8264" s="102" t="s">
        <v>9374</v>
      </c>
      <c r="D8264" s="102" t="s">
        <v>14385</v>
      </c>
      <c r="E8264" s="102" t="s">
        <v>7277</v>
      </c>
      <c r="F8264" s="104" t="s">
        <v>14834</v>
      </c>
      <c r="G8264" s="105">
        <v>16248</v>
      </c>
      <c r="H8264" s="102" t="s">
        <v>4890</v>
      </c>
      <c r="I8264" s="102" t="s">
        <v>13336</v>
      </c>
      <c r="J8264" s="102" t="s">
        <v>10618</v>
      </c>
      <c r="K8264" s="102"/>
      <c r="L8264" s="111"/>
      <c r="M8264" s="109">
        <v>1</v>
      </c>
      <c r="N8264" s="108" t="s">
        <v>33147</v>
      </c>
      <c r="O8264" s="102" t="s">
        <v>283</v>
      </c>
      <c r="P8264" s="39"/>
      <c r="Q8264" s="39" t="s">
        <v>15870</v>
      </c>
      <c r="R8264" s="109"/>
      <c r="S8264" s="102"/>
      <c r="T8264" s="102" t="s">
        <v>20547</v>
      </c>
      <c r="U8264" s="102" t="s">
        <v>4410</v>
      </c>
      <c r="V8264" s="109">
        <v>5.5</v>
      </c>
      <c r="W8264" s="107"/>
      <c r="X8264" s="113"/>
    </row>
    <row r="8265" spans="1:24" ht="12.95" customHeight="1" x14ac:dyDescent="0.2">
      <c r="A8265" s="149">
        <v>38991</v>
      </c>
      <c r="B8265" s="102" t="s">
        <v>11139</v>
      </c>
      <c r="C8265" s="102" t="s">
        <v>9374</v>
      </c>
      <c r="D8265" s="102" t="s">
        <v>14332</v>
      </c>
      <c r="E8265" s="102" t="s">
        <v>14298</v>
      </c>
      <c r="F8265" s="104" t="s">
        <v>14834</v>
      </c>
      <c r="G8265" s="105">
        <v>16529</v>
      </c>
      <c r="H8265" s="102" t="s">
        <v>11819</v>
      </c>
      <c r="I8265" s="102" t="s">
        <v>13336</v>
      </c>
      <c r="J8265" s="102" t="s">
        <v>14333</v>
      </c>
      <c r="K8265" s="102"/>
      <c r="L8265" s="111"/>
      <c r="M8265" s="109">
        <v>1</v>
      </c>
      <c r="N8265" s="108" t="s">
        <v>31672</v>
      </c>
      <c r="O8265" s="102" t="s">
        <v>30629</v>
      </c>
      <c r="P8265" s="39"/>
      <c r="Q8265" s="39" t="s">
        <v>16831</v>
      </c>
      <c r="R8265" s="109"/>
      <c r="S8265" s="102"/>
      <c r="T8265" s="102" t="s">
        <v>20546</v>
      </c>
      <c r="U8265" s="102" t="s">
        <v>16986</v>
      </c>
      <c r="V8265" s="109">
        <v>5.5</v>
      </c>
      <c r="W8265" s="107"/>
      <c r="X8265" s="113"/>
    </row>
    <row r="8266" spans="1:24" ht="12.95" customHeight="1" x14ac:dyDescent="0.2">
      <c r="A8266" s="149">
        <v>38991</v>
      </c>
      <c r="B8266" s="102" t="s">
        <v>11139</v>
      </c>
      <c r="C8266" s="102" t="s">
        <v>9374</v>
      </c>
      <c r="D8266" s="102" t="s">
        <v>12579</v>
      </c>
      <c r="E8266" s="102" t="s">
        <v>14299</v>
      </c>
      <c r="F8266" s="104" t="s">
        <v>14834</v>
      </c>
      <c r="G8266" s="105">
        <v>16448</v>
      </c>
      <c r="H8266" s="102" t="s">
        <v>10103</v>
      </c>
      <c r="I8266" s="102" t="s">
        <v>31838</v>
      </c>
      <c r="J8266" s="102" t="s">
        <v>10139</v>
      </c>
      <c r="K8266" s="102"/>
      <c r="L8266" s="111"/>
      <c r="M8266" s="109">
        <v>1</v>
      </c>
      <c r="N8266" s="112">
        <v>45</v>
      </c>
      <c r="O8266" s="102" t="s">
        <v>1023</v>
      </c>
      <c r="P8266" s="39" t="s">
        <v>9125</v>
      </c>
      <c r="Q8266" s="39" t="s">
        <v>17601</v>
      </c>
      <c r="R8266" s="109"/>
      <c r="S8266" s="102"/>
      <c r="T8266" s="102" t="s">
        <v>7789</v>
      </c>
      <c r="U8266" s="102"/>
      <c r="V8266" s="109">
        <v>5.5</v>
      </c>
      <c r="W8266" s="107"/>
      <c r="X8266" s="113"/>
    </row>
    <row r="8267" spans="1:24" ht="12.95" customHeight="1" x14ac:dyDescent="0.2">
      <c r="A8267" s="149">
        <v>38991</v>
      </c>
      <c r="B8267" s="102" t="s">
        <v>11139</v>
      </c>
      <c r="C8267" s="102" t="s">
        <v>9374</v>
      </c>
      <c r="D8267" s="102" t="s">
        <v>12580</v>
      </c>
      <c r="E8267" s="102" t="s">
        <v>14300</v>
      </c>
      <c r="F8267" s="104" t="s">
        <v>14834</v>
      </c>
      <c r="G8267" s="105">
        <v>16337</v>
      </c>
      <c r="H8267" s="102" t="s">
        <v>10103</v>
      </c>
      <c r="I8267" s="102" t="s">
        <v>31838</v>
      </c>
      <c r="J8267" s="102" t="s">
        <v>12581</v>
      </c>
      <c r="K8267" s="102"/>
      <c r="L8267" s="111"/>
      <c r="M8267" s="109">
        <v>2</v>
      </c>
      <c r="N8267" s="112" t="s">
        <v>15973</v>
      </c>
      <c r="O8267" s="102" t="s">
        <v>2411</v>
      </c>
      <c r="P8267" s="39" t="s">
        <v>162</v>
      </c>
      <c r="Q8267" s="39" t="s">
        <v>16990</v>
      </c>
      <c r="R8267" s="109"/>
      <c r="S8267" s="102"/>
      <c r="T8267" s="102" t="s">
        <v>7789</v>
      </c>
      <c r="U8267" s="102"/>
      <c r="V8267" s="109">
        <v>4.5</v>
      </c>
      <c r="W8267" s="107"/>
      <c r="X8267" s="113"/>
    </row>
    <row r="8268" spans="1:24" ht="12.95" customHeight="1" x14ac:dyDescent="0.2">
      <c r="A8268" s="149">
        <v>38991</v>
      </c>
      <c r="B8268" s="102" t="s">
        <v>11139</v>
      </c>
      <c r="C8268" s="102" t="s">
        <v>9374</v>
      </c>
      <c r="D8268" s="102" t="s">
        <v>8899</v>
      </c>
      <c r="E8268" s="102" t="s">
        <v>10300</v>
      </c>
      <c r="F8268" s="104" t="s">
        <v>14834</v>
      </c>
      <c r="G8268" s="105">
        <v>16536</v>
      </c>
      <c r="H8268" s="102" t="s">
        <v>13336</v>
      </c>
      <c r="I8268" s="102" t="s">
        <v>4890</v>
      </c>
      <c r="J8268" s="102" t="s">
        <v>13687</v>
      </c>
      <c r="K8268" s="102"/>
      <c r="L8268" s="111"/>
      <c r="M8268" s="109">
        <v>2</v>
      </c>
      <c r="N8268" s="112" t="s">
        <v>18824</v>
      </c>
      <c r="O8268" s="102" t="s">
        <v>7207</v>
      </c>
      <c r="P8268" s="39"/>
      <c r="Q8268" s="39" t="s">
        <v>20102</v>
      </c>
      <c r="R8268" s="109"/>
      <c r="S8268" s="102" t="s">
        <v>11080</v>
      </c>
      <c r="T8268" s="102" t="s">
        <v>20546</v>
      </c>
      <c r="U8268" s="102"/>
      <c r="V8268" s="109">
        <v>7</v>
      </c>
      <c r="W8268" s="107"/>
      <c r="X8268" s="113"/>
    </row>
    <row r="8269" spans="1:24" ht="12.95" customHeight="1" x14ac:dyDescent="0.2">
      <c r="A8269" s="149">
        <v>38991</v>
      </c>
      <c r="B8269" s="102" t="s">
        <v>11139</v>
      </c>
      <c r="C8269" s="102" t="s">
        <v>9374</v>
      </c>
      <c r="D8269" s="102" t="s">
        <v>13688</v>
      </c>
      <c r="E8269" s="102" t="s">
        <v>10301</v>
      </c>
      <c r="F8269" s="104" t="s">
        <v>14834</v>
      </c>
      <c r="G8269" s="105">
        <v>16470</v>
      </c>
      <c r="H8269" s="102" t="s">
        <v>10103</v>
      </c>
      <c r="I8269" s="102" t="s">
        <v>11819</v>
      </c>
      <c r="J8269" s="102" t="s">
        <v>13689</v>
      </c>
      <c r="K8269" s="102"/>
      <c r="L8269" s="111"/>
      <c r="M8269" s="109">
        <v>1.5</v>
      </c>
      <c r="N8269" s="108" t="s">
        <v>33148</v>
      </c>
      <c r="O8269" s="102" t="s">
        <v>12252</v>
      </c>
      <c r="P8269" s="39" t="s">
        <v>162</v>
      </c>
      <c r="Q8269" s="39" t="s">
        <v>15945</v>
      </c>
      <c r="R8269" s="109"/>
      <c r="S8269" s="102"/>
      <c r="T8269" s="102" t="s">
        <v>7789</v>
      </c>
      <c r="U8269" s="102" t="s">
        <v>30630</v>
      </c>
      <c r="V8269" s="109">
        <v>6.5</v>
      </c>
      <c r="W8269" s="107"/>
      <c r="X8269" s="113"/>
    </row>
    <row r="8270" spans="1:24" ht="12.95" customHeight="1" x14ac:dyDescent="0.2">
      <c r="A8270" s="149">
        <v>38991</v>
      </c>
      <c r="B8270" s="102" t="s">
        <v>11139</v>
      </c>
      <c r="C8270" s="102" t="s">
        <v>9374</v>
      </c>
      <c r="D8270" s="102" t="s">
        <v>13690</v>
      </c>
      <c r="E8270" s="102" t="s">
        <v>10302</v>
      </c>
      <c r="F8270" s="104" t="s">
        <v>14834</v>
      </c>
      <c r="G8270" s="105">
        <v>15612</v>
      </c>
      <c r="H8270" s="102" t="s">
        <v>10103</v>
      </c>
      <c r="I8270" s="102" t="s">
        <v>4890</v>
      </c>
      <c r="J8270" s="102" t="s">
        <v>13691</v>
      </c>
      <c r="K8270" s="102"/>
      <c r="L8270" s="111"/>
      <c r="M8270" s="109">
        <v>3</v>
      </c>
      <c r="N8270" s="112" t="s">
        <v>18825</v>
      </c>
      <c r="O8270" s="102" t="s">
        <v>19089</v>
      </c>
      <c r="P8270" s="39"/>
      <c r="Q8270" s="39" t="s">
        <v>15902</v>
      </c>
      <c r="R8270" s="109"/>
      <c r="S8270" s="102" t="s">
        <v>9435</v>
      </c>
      <c r="T8270" s="102" t="s">
        <v>7789</v>
      </c>
      <c r="U8270" s="102" t="s">
        <v>2475</v>
      </c>
      <c r="V8270" s="109">
        <v>6.5</v>
      </c>
      <c r="W8270" s="107"/>
      <c r="X8270" s="113"/>
    </row>
    <row r="8271" spans="1:24" ht="12.95" customHeight="1" x14ac:dyDescent="0.2">
      <c r="A8271" s="149">
        <v>38991</v>
      </c>
      <c r="B8271" s="102" t="s">
        <v>11139</v>
      </c>
      <c r="C8271" s="102" t="s">
        <v>9374</v>
      </c>
      <c r="D8271" s="102" t="s">
        <v>13692</v>
      </c>
      <c r="E8271" s="102" t="s">
        <v>10303</v>
      </c>
      <c r="F8271" s="104" t="s">
        <v>14834</v>
      </c>
      <c r="G8271" s="105">
        <v>16335</v>
      </c>
      <c r="H8271" s="102" t="s">
        <v>10191</v>
      </c>
      <c r="I8271" s="102" t="s">
        <v>11819</v>
      </c>
      <c r="J8271" s="102" t="s">
        <v>10760</v>
      </c>
      <c r="K8271" s="102"/>
      <c r="L8271" s="111"/>
      <c r="M8271" s="109">
        <v>0.5</v>
      </c>
      <c r="N8271" s="108" t="s">
        <v>4130</v>
      </c>
      <c r="O8271" s="102" t="s">
        <v>10189</v>
      </c>
      <c r="P8271" s="39"/>
      <c r="Q8271" s="39" t="s">
        <v>19521</v>
      </c>
      <c r="R8271" s="109"/>
      <c r="S8271" s="102"/>
      <c r="T8271" s="102" t="s">
        <v>20547</v>
      </c>
      <c r="U8271" s="102" t="s">
        <v>5978</v>
      </c>
      <c r="V8271" s="109">
        <v>6.5</v>
      </c>
      <c r="W8271" s="107"/>
      <c r="X8271" s="113"/>
    </row>
    <row r="8272" spans="1:24" ht="12.95" customHeight="1" x14ac:dyDescent="0.2">
      <c r="A8272" s="149">
        <v>38991</v>
      </c>
      <c r="B8272" s="102" t="s">
        <v>11139</v>
      </c>
      <c r="C8272" s="102" t="s">
        <v>9374</v>
      </c>
      <c r="D8272" s="102" t="s">
        <v>13693</v>
      </c>
      <c r="E8272" s="102" t="s">
        <v>10304</v>
      </c>
      <c r="F8272" s="104" t="s">
        <v>14834</v>
      </c>
      <c r="G8272" s="105">
        <v>15917</v>
      </c>
      <c r="H8272" s="102" t="s">
        <v>10103</v>
      </c>
      <c r="I8272" s="102" t="s">
        <v>4890</v>
      </c>
      <c r="J8272" s="102" t="s">
        <v>13694</v>
      </c>
      <c r="K8272" s="102"/>
      <c r="L8272" s="111"/>
      <c r="M8272" s="109">
        <v>1</v>
      </c>
      <c r="N8272" s="108" t="s">
        <v>33149</v>
      </c>
      <c r="O8272" s="102" t="s">
        <v>16856</v>
      </c>
      <c r="P8272" s="39" t="s">
        <v>9125</v>
      </c>
      <c r="Q8272" s="39" t="s">
        <v>19521</v>
      </c>
      <c r="R8272" s="109"/>
      <c r="S8272" s="102"/>
      <c r="T8272" s="102" t="s">
        <v>7789</v>
      </c>
      <c r="U8272" s="102" t="s">
        <v>33150</v>
      </c>
      <c r="V8272" s="109">
        <v>6.5</v>
      </c>
      <c r="W8272" s="107"/>
      <c r="X8272" s="113"/>
    </row>
    <row r="8273" spans="1:24" ht="12.95" customHeight="1" x14ac:dyDescent="0.2">
      <c r="A8273" s="149">
        <v>38991</v>
      </c>
      <c r="B8273" s="102" t="s">
        <v>11139</v>
      </c>
      <c r="C8273" s="102" t="s">
        <v>9374</v>
      </c>
      <c r="D8273" s="102" t="s">
        <v>11457</v>
      </c>
      <c r="E8273" s="102" t="s">
        <v>10305</v>
      </c>
      <c r="F8273" s="104" t="s">
        <v>14834</v>
      </c>
      <c r="G8273" s="105">
        <v>15653</v>
      </c>
      <c r="H8273" s="102" t="s">
        <v>8934</v>
      </c>
      <c r="I8273" s="102" t="s">
        <v>10191</v>
      </c>
      <c r="J8273" s="102" t="s">
        <v>7905</v>
      </c>
      <c r="K8273" s="102"/>
      <c r="L8273" s="111"/>
      <c r="M8273" s="109">
        <v>1</v>
      </c>
      <c r="N8273" s="108" t="s">
        <v>33151</v>
      </c>
      <c r="O8273" s="102" t="s">
        <v>7906</v>
      </c>
      <c r="P8273" s="39"/>
      <c r="Q8273" s="39" t="s">
        <v>30631</v>
      </c>
      <c r="R8273" s="109"/>
      <c r="S8273" s="102"/>
      <c r="T8273" s="102" t="s">
        <v>14962</v>
      </c>
      <c r="U8273" s="102" t="s">
        <v>4775</v>
      </c>
      <c r="V8273" s="109">
        <v>6.5</v>
      </c>
      <c r="W8273" s="107"/>
      <c r="X8273" s="113"/>
    </row>
    <row r="8274" spans="1:24" ht="12.95" customHeight="1" x14ac:dyDescent="0.2">
      <c r="A8274" s="149">
        <v>38991</v>
      </c>
      <c r="B8274" s="102" t="s">
        <v>11139</v>
      </c>
      <c r="C8274" s="102" t="s">
        <v>9374</v>
      </c>
      <c r="D8274" s="102" t="s">
        <v>5957</v>
      </c>
      <c r="E8274" s="102" t="s">
        <v>10306</v>
      </c>
      <c r="F8274" s="104" t="s">
        <v>14834</v>
      </c>
      <c r="G8274" s="105">
        <v>15467</v>
      </c>
      <c r="H8274" s="102" t="s">
        <v>15082</v>
      </c>
      <c r="I8274" s="102" t="s">
        <v>2625</v>
      </c>
      <c r="J8274" s="102" t="s">
        <v>7205</v>
      </c>
      <c r="K8274" s="102"/>
      <c r="L8274" s="111"/>
      <c r="M8274" s="109">
        <v>1</v>
      </c>
      <c r="N8274" s="108" t="s">
        <v>33152</v>
      </c>
      <c r="O8274" s="102" t="s">
        <v>3620</v>
      </c>
      <c r="P8274" s="39"/>
      <c r="Q8274" s="39" t="s">
        <v>16894</v>
      </c>
      <c r="R8274" s="109"/>
      <c r="S8274" s="102"/>
      <c r="T8274" s="102" t="s">
        <v>20545</v>
      </c>
      <c r="U8274" s="102" t="s">
        <v>30632</v>
      </c>
      <c r="V8274" s="109">
        <v>6.5</v>
      </c>
      <c r="W8274" s="107"/>
      <c r="X8274" s="113"/>
    </row>
    <row r="8275" spans="1:24" ht="12.95" customHeight="1" x14ac:dyDescent="0.2">
      <c r="A8275" s="149">
        <v>39356</v>
      </c>
      <c r="B8275" s="102" t="s">
        <v>11139</v>
      </c>
      <c r="C8275" s="103" t="s">
        <v>9375</v>
      </c>
      <c r="D8275" s="102" t="s">
        <v>7589</v>
      </c>
      <c r="E8275" s="102" t="s">
        <v>7577</v>
      </c>
      <c r="F8275" s="104" t="s">
        <v>14834</v>
      </c>
      <c r="G8275" s="105">
        <v>16307</v>
      </c>
      <c r="H8275" s="102" t="s">
        <v>10191</v>
      </c>
      <c r="I8275" s="102" t="s">
        <v>11819</v>
      </c>
      <c r="J8275" s="102" t="s">
        <v>7590</v>
      </c>
      <c r="K8275" s="102"/>
      <c r="L8275" s="111"/>
      <c r="M8275" s="109">
        <v>2</v>
      </c>
      <c r="N8275" s="112" t="s">
        <v>16633</v>
      </c>
      <c r="O8275" s="102" t="s">
        <v>19503</v>
      </c>
      <c r="P8275" s="39"/>
      <c r="Q8275" s="39" t="s">
        <v>17596</v>
      </c>
      <c r="R8275" s="109"/>
      <c r="S8275" s="102"/>
      <c r="T8275" s="102" t="s">
        <v>20547</v>
      </c>
      <c r="U8275" s="102"/>
      <c r="V8275" s="109">
        <v>6.5</v>
      </c>
      <c r="W8275" s="107"/>
      <c r="X8275" s="113"/>
    </row>
    <row r="8276" spans="1:24" ht="12.95" customHeight="1" x14ac:dyDescent="0.2">
      <c r="A8276" s="149">
        <v>39356</v>
      </c>
      <c r="B8276" s="102" t="s">
        <v>11139</v>
      </c>
      <c r="C8276" s="102" t="s">
        <v>9375</v>
      </c>
      <c r="D8276" s="102" t="s">
        <v>3266</v>
      </c>
      <c r="E8276" s="102" t="s">
        <v>7578</v>
      </c>
      <c r="F8276" s="104" t="s">
        <v>14834</v>
      </c>
      <c r="G8276" s="105">
        <v>16518</v>
      </c>
      <c r="H8276" s="102" t="s">
        <v>4890</v>
      </c>
      <c r="I8276" s="102" t="s">
        <v>10191</v>
      </c>
      <c r="J8276" s="102" t="s">
        <v>9383</v>
      </c>
      <c r="K8276" s="102"/>
      <c r="L8276" s="111"/>
      <c r="M8276" s="109">
        <v>2</v>
      </c>
      <c r="N8276" s="108" t="s">
        <v>33153</v>
      </c>
      <c r="O8276" s="102" t="s">
        <v>16121</v>
      </c>
      <c r="P8276" s="39"/>
      <c r="Q8276" s="39" t="s">
        <v>19571</v>
      </c>
      <c r="R8276" s="109"/>
      <c r="S8276" s="102"/>
      <c r="T8276" s="102" t="s">
        <v>20546</v>
      </c>
      <c r="U8276" s="102" t="s">
        <v>28730</v>
      </c>
      <c r="V8276" s="109">
        <v>6.5</v>
      </c>
      <c r="W8276" s="107"/>
      <c r="X8276" s="113"/>
    </row>
    <row r="8277" spans="1:24" ht="12.95" customHeight="1" x14ac:dyDescent="0.2">
      <c r="A8277" s="149">
        <v>39356</v>
      </c>
      <c r="B8277" s="102" t="s">
        <v>11139</v>
      </c>
      <c r="C8277" s="102" t="s">
        <v>9375</v>
      </c>
      <c r="D8277" s="102" t="s">
        <v>5575</v>
      </c>
      <c r="E8277" s="102" t="s">
        <v>7579</v>
      </c>
      <c r="F8277" s="104" t="s">
        <v>14834</v>
      </c>
      <c r="G8277" s="105">
        <v>16502</v>
      </c>
      <c r="H8277" s="102" t="s">
        <v>11819</v>
      </c>
      <c r="I8277" s="102" t="s">
        <v>10191</v>
      </c>
      <c r="J8277" s="102" t="s">
        <v>5111</v>
      </c>
      <c r="K8277" s="102"/>
      <c r="L8277" s="111"/>
      <c r="M8277" s="109">
        <v>1</v>
      </c>
      <c r="N8277" s="108" t="s">
        <v>33147</v>
      </c>
      <c r="O8277" s="102" t="s">
        <v>15959</v>
      </c>
      <c r="P8277" s="39"/>
      <c r="Q8277" s="39" t="s">
        <v>19103</v>
      </c>
      <c r="R8277" s="109"/>
      <c r="S8277" s="102"/>
      <c r="T8277" s="102" t="s">
        <v>20546</v>
      </c>
      <c r="U8277" s="102"/>
      <c r="V8277" s="109">
        <v>5.5</v>
      </c>
      <c r="W8277" s="107"/>
      <c r="X8277" s="113"/>
    </row>
    <row r="8278" spans="1:24" ht="12.95" customHeight="1" x14ac:dyDescent="0.2">
      <c r="A8278" s="149">
        <v>39356</v>
      </c>
      <c r="B8278" s="102" t="s">
        <v>11139</v>
      </c>
      <c r="C8278" s="102" t="s">
        <v>9375</v>
      </c>
      <c r="D8278" s="102" t="s">
        <v>7470</v>
      </c>
      <c r="E8278" s="102" t="s">
        <v>7580</v>
      </c>
      <c r="F8278" s="104" t="s">
        <v>14834</v>
      </c>
      <c r="G8278" s="105">
        <v>16298</v>
      </c>
      <c r="H8278" s="102" t="s">
        <v>11819</v>
      </c>
      <c r="I8278" s="102" t="s">
        <v>13336</v>
      </c>
      <c r="J8278" s="102" t="s">
        <v>7471</v>
      </c>
      <c r="K8278" s="102"/>
      <c r="L8278" s="111"/>
      <c r="M8278" s="109">
        <v>2</v>
      </c>
      <c r="N8278" s="112" t="s">
        <v>16903</v>
      </c>
      <c r="O8278" s="102" t="s">
        <v>15927</v>
      </c>
      <c r="P8278" s="39"/>
      <c r="Q8278" s="39" t="s">
        <v>19131</v>
      </c>
      <c r="R8278" s="109"/>
      <c r="S8278" s="102"/>
      <c r="T8278" s="102" t="s">
        <v>20547</v>
      </c>
      <c r="U8278" s="102"/>
      <c r="V8278" s="109">
        <v>6.5</v>
      </c>
      <c r="W8278" s="107"/>
      <c r="X8278" s="113"/>
    </row>
    <row r="8279" spans="1:24" ht="12.95" customHeight="1" x14ac:dyDescent="0.2">
      <c r="A8279" s="149">
        <v>39356</v>
      </c>
      <c r="B8279" s="102" t="s">
        <v>11139</v>
      </c>
      <c r="C8279" s="102" t="s">
        <v>9375</v>
      </c>
      <c r="D8279" s="102" t="s">
        <v>7472</v>
      </c>
      <c r="E8279" s="102" t="s">
        <v>7581</v>
      </c>
      <c r="F8279" s="104" t="s">
        <v>14834</v>
      </c>
      <c r="G8279" s="105">
        <v>14745</v>
      </c>
      <c r="H8279" s="102" t="s">
        <v>5011</v>
      </c>
      <c r="I8279" s="102" t="s">
        <v>11819</v>
      </c>
      <c r="J8279" s="102" t="s">
        <v>7473</v>
      </c>
      <c r="K8279" s="102"/>
      <c r="L8279" s="111"/>
      <c r="M8279" s="109">
        <v>2</v>
      </c>
      <c r="N8279" s="112" t="s">
        <v>18826</v>
      </c>
      <c r="O8279" s="102" t="s">
        <v>16982</v>
      </c>
      <c r="P8279" s="39"/>
      <c r="Q8279" s="39" t="s">
        <v>17446</v>
      </c>
      <c r="R8279" s="109"/>
      <c r="S8279" s="102"/>
      <c r="T8279" s="102" t="s">
        <v>28757</v>
      </c>
      <c r="U8279" s="102" t="s">
        <v>2477</v>
      </c>
      <c r="V8279" s="109">
        <v>5.5</v>
      </c>
      <c r="W8279" s="107"/>
      <c r="X8279" s="113"/>
    </row>
    <row r="8280" spans="1:24" ht="12.95" customHeight="1" x14ac:dyDescent="0.2">
      <c r="A8280" s="149">
        <v>39356</v>
      </c>
      <c r="B8280" s="102" t="s">
        <v>11139</v>
      </c>
      <c r="C8280" s="102" t="s">
        <v>9375</v>
      </c>
      <c r="D8280" s="102" t="s">
        <v>34711</v>
      </c>
      <c r="E8280" s="102" t="s">
        <v>7582</v>
      </c>
      <c r="F8280" s="104" t="s">
        <v>14834</v>
      </c>
      <c r="G8280" s="105">
        <v>16398</v>
      </c>
      <c r="H8280" s="102" t="s">
        <v>11819</v>
      </c>
      <c r="I8280" s="102" t="s">
        <v>10191</v>
      </c>
      <c r="J8280" s="102" t="s">
        <v>9331</v>
      </c>
      <c r="K8280" s="102"/>
      <c r="L8280" s="111"/>
      <c r="M8280" s="109">
        <v>2</v>
      </c>
      <c r="N8280" s="112" t="s">
        <v>17145</v>
      </c>
      <c r="O8280" s="102" t="s">
        <v>17191</v>
      </c>
      <c r="P8280" s="39"/>
      <c r="Q8280" s="39" t="s">
        <v>19131</v>
      </c>
      <c r="R8280" s="109"/>
      <c r="S8280" s="102"/>
      <c r="T8280" s="102" t="s">
        <v>20547</v>
      </c>
      <c r="U8280" s="102" t="s">
        <v>3848</v>
      </c>
      <c r="V8280" s="109">
        <v>5</v>
      </c>
      <c r="W8280" s="107"/>
      <c r="X8280" s="113"/>
    </row>
    <row r="8281" spans="1:24" ht="12.95" customHeight="1" x14ac:dyDescent="0.2">
      <c r="A8281" s="149">
        <v>39356</v>
      </c>
      <c r="B8281" s="102" t="s">
        <v>11139</v>
      </c>
      <c r="C8281" s="102" t="s">
        <v>9375</v>
      </c>
      <c r="D8281" s="102" t="s">
        <v>7441</v>
      </c>
      <c r="E8281" s="102" t="s">
        <v>7583</v>
      </c>
      <c r="F8281" s="104" t="s">
        <v>14834</v>
      </c>
      <c r="G8281" s="105">
        <v>16135</v>
      </c>
      <c r="H8281" s="102" t="s">
        <v>11819</v>
      </c>
      <c r="I8281" s="102" t="s">
        <v>10103</v>
      </c>
      <c r="J8281" s="102" t="s">
        <v>14209</v>
      </c>
      <c r="K8281" s="102"/>
      <c r="L8281" s="111"/>
      <c r="M8281" s="109">
        <v>2</v>
      </c>
      <c r="N8281" s="112" t="s">
        <v>16153</v>
      </c>
      <c r="O8281" s="102" t="s">
        <v>18166</v>
      </c>
      <c r="P8281" s="39"/>
      <c r="Q8281" s="39" t="s">
        <v>16823</v>
      </c>
      <c r="R8281" s="109"/>
      <c r="S8281" s="102"/>
      <c r="T8281" s="102" t="s">
        <v>7789</v>
      </c>
      <c r="U8281" s="102" t="s">
        <v>2475</v>
      </c>
      <c r="V8281" s="109">
        <v>5.5</v>
      </c>
      <c r="W8281" s="107"/>
      <c r="X8281" s="113"/>
    </row>
    <row r="8282" spans="1:24" ht="12.95" customHeight="1" x14ac:dyDescent="0.2">
      <c r="A8282" s="149">
        <v>39356</v>
      </c>
      <c r="B8282" s="102" t="s">
        <v>11139</v>
      </c>
      <c r="C8282" s="102" t="s">
        <v>9375</v>
      </c>
      <c r="D8282" s="102" t="s">
        <v>14210</v>
      </c>
      <c r="E8282" s="102" t="s">
        <v>7584</v>
      </c>
      <c r="F8282" s="104" t="s">
        <v>14834</v>
      </c>
      <c r="G8282" s="105">
        <v>16115</v>
      </c>
      <c r="H8282" s="102" t="s">
        <v>4890</v>
      </c>
      <c r="I8282" s="102" t="s">
        <v>10103</v>
      </c>
      <c r="J8282" s="102" t="s">
        <v>14211</v>
      </c>
      <c r="K8282" s="102"/>
      <c r="L8282" s="111"/>
      <c r="M8282" s="109">
        <v>2</v>
      </c>
      <c r="N8282" s="108" t="s">
        <v>33154</v>
      </c>
      <c r="O8282" s="102" t="s">
        <v>16565</v>
      </c>
      <c r="P8282" s="39" t="s">
        <v>9125</v>
      </c>
      <c r="Q8282" s="39" t="s">
        <v>19499</v>
      </c>
      <c r="R8282" s="109"/>
      <c r="S8282" s="102"/>
      <c r="T8282" s="102" t="s">
        <v>7789</v>
      </c>
      <c r="U8282" s="102" t="s">
        <v>2477</v>
      </c>
      <c r="V8282" s="109">
        <v>7.5</v>
      </c>
      <c r="W8282" s="107"/>
      <c r="X8282" s="113"/>
    </row>
    <row r="8283" spans="1:24" ht="12.95" customHeight="1" x14ac:dyDescent="0.2">
      <c r="A8283" s="149">
        <v>39356</v>
      </c>
      <c r="B8283" s="102" t="s">
        <v>11139</v>
      </c>
      <c r="C8283" s="102" t="s">
        <v>9375</v>
      </c>
      <c r="D8283" s="102" t="s">
        <v>1389</v>
      </c>
      <c r="E8283" s="102" t="s">
        <v>7585</v>
      </c>
      <c r="F8283" s="104" t="s">
        <v>14834</v>
      </c>
      <c r="G8283" s="105">
        <v>16483</v>
      </c>
      <c r="H8283" s="102" t="s">
        <v>30958</v>
      </c>
      <c r="I8283" s="102" t="s">
        <v>2625</v>
      </c>
      <c r="J8283" s="102" t="s">
        <v>1390</v>
      </c>
      <c r="K8283" s="102"/>
      <c r="L8283" s="111"/>
      <c r="M8283" s="109">
        <v>2</v>
      </c>
      <c r="N8283" s="108" t="s">
        <v>33155</v>
      </c>
      <c r="O8283" s="102" t="s">
        <v>162</v>
      </c>
      <c r="P8283" s="39"/>
      <c r="Q8283" s="39" t="s">
        <v>16990</v>
      </c>
      <c r="R8283" s="109"/>
      <c r="S8283" s="102"/>
      <c r="T8283" s="102" t="s">
        <v>20543</v>
      </c>
      <c r="U8283" s="102" t="s">
        <v>2475</v>
      </c>
      <c r="V8283" s="109">
        <v>6.5</v>
      </c>
      <c r="W8283" s="107"/>
      <c r="X8283" s="113"/>
    </row>
    <row r="8284" spans="1:24" ht="12.95" customHeight="1" x14ac:dyDescent="0.2">
      <c r="A8284" s="149">
        <v>39356</v>
      </c>
      <c r="B8284" s="102" t="s">
        <v>11139</v>
      </c>
      <c r="C8284" s="102" t="s">
        <v>9375</v>
      </c>
      <c r="D8284" s="102" t="s">
        <v>12590</v>
      </c>
      <c r="E8284" s="102" t="s">
        <v>7586</v>
      </c>
      <c r="F8284" s="104" t="s">
        <v>14834</v>
      </c>
      <c r="G8284" s="105">
        <v>16340</v>
      </c>
      <c r="H8284" s="102" t="s">
        <v>11819</v>
      </c>
      <c r="I8284" s="102" t="s">
        <v>1332</v>
      </c>
      <c r="J8284" s="102" t="s">
        <v>10761</v>
      </c>
      <c r="K8284" s="102"/>
      <c r="L8284" s="111"/>
      <c r="M8284" s="109">
        <v>1</v>
      </c>
      <c r="N8284" s="108" t="s">
        <v>31380</v>
      </c>
      <c r="O8284" s="102" t="s">
        <v>17734</v>
      </c>
      <c r="P8284" s="39"/>
      <c r="Q8284" s="39" t="s">
        <v>19534</v>
      </c>
      <c r="R8284" s="109"/>
      <c r="S8284" s="102"/>
      <c r="T8284" s="102" t="s">
        <v>20547</v>
      </c>
      <c r="U8284" s="102" t="s">
        <v>2477</v>
      </c>
      <c r="V8284" s="109">
        <v>5.5</v>
      </c>
      <c r="W8284" s="107"/>
      <c r="X8284" s="113"/>
    </row>
    <row r="8285" spans="1:24" ht="12.95" customHeight="1" x14ac:dyDescent="0.2">
      <c r="A8285" s="149">
        <v>39356</v>
      </c>
      <c r="B8285" s="102" t="s">
        <v>11139</v>
      </c>
      <c r="C8285" s="102" t="s">
        <v>9375</v>
      </c>
      <c r="D8285" s="102" t="s">
        <v>8271</v>
      </c>
      <c r="E8285" s="102" t="s">
        <v>7587</v>
      </c>
      <c r="F8285" s="104" t="s">
        <v>14834</v>
      </c>
      <c r="G8285" s="105">
        <v>16279</v>
      </c>
      <c r="H8285" s="102" t="s">
        <v>15082</v>
      </c>
      <c r="I8285" s="102" t="s">
        <v>2625</v>
      </c>
      <c r="J8285" s="102" t="s">
        <v>12096</v>
      </c>
      <c r="K8285" s="102"/>
      <c r="L8285" s="111"/>
      <c r="M8285" s="109">
        <v>0.5</v>
      </c>
      <c r="N8285" s="108">
        <v>38</v>
      </c>
      <c r="O8285" s="102"/>
      <c r="P8285" s="39"/>
      <c r="Q8285" s="39" t="s">
        <v>17527</v>
      </c>
      <c r="R8285" s="109"/>
      <c r="S8285" s="102"/>
      <c r="T8285" s="102" t="s">
        <v>20545</v>
      </c>
      <c r="U8285" s="102" t="s">
        <v>30633</v>
      </c>
      <c r="V8285" s="109">
        <v>6.5</v>
      </c>
      <c r="W8285" s="107"/>
      <c r="X8285" s="113"/>
    </row>
    <row r="8286" spans="1:24" ht="12.95" customHeight="1" x14ac:dyDescent="0.2">
      <c r="A8286" s="149">
        <v>39356</v>
      </c>
      <c r="B8286" s="102" t="s">
        <v>11139</v>
      </c>
      <c r="C8286" s="102" t="s">
        <v>9375</v>
      </c>
      <c r="D8286" s="102" t="s">
        <v>8272</v>
      </c>
      <c r="E8286" s="102" t="s">
        <v>7588</v>
      </c>
      <c r="F8286" s="104" t="s">
        <v>14834</v>
      </c>
      <c r="G8286" s="105">
        <v>15716</v>
      </c>
      <c r="H8286" s="102" t="s">
        <v>11819</v>
      </c>
      <c r="I8286" s="102" t="s">
        <v>10103</v>
      </c>
      <c r="J8286" s="102" t="s">
        <v>8273</v>
      </c>
      <c r="K8286" s="102"/>
      <c r="L8286" s="111"/>
      <c r="M8286" s="109">
        <v>2</v>
      </c>
      <c r="N8286" s="112" t="s">
        <v>16166</v>
      </c>
      <c r="O8286" s="102" t="s">
        <v>16764</v>
      </c>
      <c r="P8286" s="39" t="s">
        <v>15928</v>
      </c>
      <c r="Q8286" s="39" t="s">
        <v>20279</v>
      </c>
      <c r="R8286" s="109"/>
      <c r="S8286" s="102"/>
      <c r="T8286" s="102" t="s">
        <v>7789</v>
      </c>
      <c r="U8286" s="102" t="s">
        <v>7960</v>
      </c>
      <c r="V8286" s="109">
        <v>7</v>
      </c>
      <c r="W8286" s="107"/>
      <c r="X8286" s="113"/>
    </row>
    <row r="8287" spans="1:24" ht="12.95" customHeight="1" x14ac:dyDescent="0.2">
      <c r="A8287" s="149">
        <v>39722</v>
      </c>
      <c r="B8287" s="102" t="s">
        <v>11139</v>
      </c>
      <c r="C8287" s="103" t="s">
        <v>9405</v>
      </c>
      <c r="D8287" s="102" t="s">
        <v>7033</v>
      </c>
      <c r="E8287" s="102" t="s">
        <v>9406</v>
      </c>
      <c r="F8287" s="104" t="s">
        <v>14834</v>
      </c>
      <c r="G8287" s="105">
        <v>16500</v>
      </c>
      <c r="H8287" s="102" t="s">
        <v>11819</v>
      </c>
      <c r="I8287" s="102" t="s">
        <v>10191</v>
      </c>
      <c r="J8287" s="102" t="s">
        <v>9438</v>
      </c>
      <c r="K8287" s="102"/>
      <c r="L8287" s="111"/>
      <c r="M8287" s="109">
        <v>1</v>
      </c>
      <c r="N8287" s="112" t="s">
        <v>12538</v>
      </c>
      <c r="O8287" s="102" t="s">
        <v>19698</v>
      </c>
      <c r="P8287" s="39"/>
      <c r="Q8287" s="39" t="s">
        <v>17196</v>
      </c>
      <c r="R8287" s="109"/>
      <c r="S8287" s="102"/>
      <c r="T8287" s="102" t="s">
        <v>20546</v>
      </c>
      <c r="U8287" s="102"/>
      <c r="V8287" s="109">
        <v>4.5</v>
      </c>
      <c r="W8287" s="107"/>
      <c r="X8287" s="113"/>
    </row>
    <row r="8288" spans="1:24" ht="12.95" customHeight="1" x14ac:dyDescent="0.2">
      <c r="A8288" s="149">
        <v>39722</v>
      </c>
      <c r="B8288" s="102" t="s">
        <v>11139</v>
      </c>
      <c r="C8288" s="102" t="s">
        <v>9405</v>
      </c>
      <c r="D8288" s="102" t="s">
        <v>15217</v>
      </c>
      <c r="E8288" s="102" t="s">
        <v>9407</v>
      </c>
      <c r="F8288" s="104" t="s">
        <v>14834</v>
      </c>
      <c r="G8288" s="105">
        <v>14745</v>
      </c>
      <c r="H8288" s="102" t="s">
        <v>5011</v>
      </c>
      <c r="I8288" s="102" t="s">
        <v>11819</v>
      </c>
      <c r="J8288" s="102" t="s">
        <v>9437</v>
      </c>
      <c r="K8288" s="102"/>
      <c r="L8288" s="111"/>
      <c r="M8288" s="109">
        <v>2</v>
      </c>
      <c r="N8288" s="108" t="s">
        <v>33156</v>
      </c>
      <c r="O8288" s="102" t="s">
        <v>17473</v>
      </c>
      <c r="P8288" s="39" t="s">
        <v>9125</v>
      </c>
      <c r="Q8288" s="39" t="s">
        <v>19101</v>
      </c>
      <c r="R8288" s="109"/>
      <c r="S8288" s="102"/>
      <c r="T8288" s="102" t="s">
        <v>28757</v>
      </c>
      <c r="U8288" s="102" t="s">
        <v>4888</v>
      </c>
      <c r="V8288" s="109">
        <v>6.5</v>
      </c>
      <c r="W8288" s="107"/>
      <c r="X8288" s="113"/>
    </row>
    <row r="8289" spans="1:24" ht="12.95" customHeight="1" x14ac:dyDescent="0.2">
      <c r="A8289" s="149">
        <v>39722</v>
      </c>
      <c r="B8289" s="102" t="s">
        <v>11139</v>
      </c>
      <c r="C8289" s="102" t="s">
        <v>9405</v>
      </c>
      <c r="D8289" s="102" t="s">
        <v>15218</v>
      </c>
      <c r="E8289" s="102" t="s">
        <v>9408</v>
      </c>
      <c r="F8289" s="104" t="s">
        <v>14834</v>
      </c>
      <c r="G8289" s="105">
        <v>16117</v>
      </c>
      <c r="H8289" s="102" t="s">
        <v>11819</v>
      </c>
      <c r="I8289" s="102" t="s">
        <v>10103</v>
      </c>
      <c r="J8289" s="102" t="s">
        <v>8301</v>
      </c>
      <c r="K8289" s="102"/>
      <c r="L8289" s="111"/>
      <c r="M8289" s="109">
        <v>2</v>
      </c>
      <c r="N8289" s="112" t="s">
        <v>18520</v>
      </c>
      <c r="O8289" s="102" t="s">
        <v>16565</v>
      </c>
      <c r="P8289" s="39" t="s">
        <v>9125</v>
      </c>
      <c r="Q8289" s="39" t="s">
        <v>16760</v>
      </c>
      <c r="R8289" s="109"/>
      <c r="S8289" s="102"/>
      <c r="T8289" s="102" t="s">
        <v>7789</v>
      </c>
      <c r="U8289" s="102" t="s">
        <v>2477</v>
      </c>
      <c r="V8289" s="109">
        <v>5.5</v>
      </c>
      <c r="W8289" s="107"/>
      <c r="X8289" s="113"/>
    </row>
    <row r="8290" spans="1:24" ht="12.95" customHeight="1" x14ac:dyDescent="0.2">
      <c r="A8290" s="149">
        <v>39722</v>
      </c>
      <c r="B8290" s="102" t="s">
        <v>11139</v>
      </c>
      <c r="C8290" s="102" t="s">
        <v>9405</v>
      </c>
      <c r="D8290" s="102" t="s">
        <v>15219</v>
      </c>
      <c r="E8290" s="102" t="s">
        <v>9409</v>
      </c>
      <c r="F8290" s="104" t="s">
        <v>14834</v>
      </c>
      <c r="G8290" s="105">
        <v>15909</v>
      </c>
      <c r="H8290" s="102" t="s">
        <v>30647</v>
      </c>
      <c r="I8290" s="102" t="s">
        <v>11819</v>
      </c>
      <c r="J8290" s="102" t="s">
        <v>15220</v>
      </c>
      <c r="K8290" s="102"/>
      <c r="L8290" s="111"/>
      <c r="M8290" s="109">
        <v>2</v>
      </c>
      <c r="N8290" s="112" t="s">
        <v>16744</v>
      </c>
      <c r="O8290" s="102" t="s">
        <v>16798</v>
      </c>
      <c r="P8290" s="39" t="s">
        <v>15941</v>
      </c>
      <c r="Q8290" s="39" t="s">
        <v>16584</v>
      </c>
      <c r="R8290" s="109"/>
      <c r="S8290" s="102"/>
      <c r="T8290" s="102" t="s">
        <v>21275</v>
      </c>
      <c r="U8290" s="102" t="s">
        <v>12662</v>
      </c>
      <c r="V8290" s="109">
        <v>7</v>
      </c>
      <c r="W8290" s="107"/>
      <c r="X8290" s="113"/>
    </row>
    <row r="8291" spans="1:24" ht="12.95" customHeight="1" x14ac:dyDescent="0.2">
      <c r="A8291" s="149">
        <v>39722</v>
      </c>
      <c r="B8291" s="102" t="s">
        <v>11139</v>
      </c>
      <c r="C8291" s="102" t="s">
        <v>9405</v>
      </c>
      <c r="D8291" s="102" t="s">
        <v>15221</v>
      </c>
      <c r="E8291" s="102" t="s">
        <v>9410</v>
      </c>
      <c r="F8291" s="104" t="s">
        <v>14834</v>
      </c>
      <c r="G8291" s="105">
        <v>16246</v>
      </c>
      <c r="H8291" s="102" t="s">
        <v>10103</v>
      </c>
      <c r="I8291" s="102" t="s">
        <v>11819</v>
      </c>
      <c r="J8291" s="102" t="s">
        <v>9436</v>
      </c>
      <c r="K8291" s="102"/>
      <c r="L8291" s="111"/>
      <c r="M8291" s="109">
        <v>1</v>
      </c>
      <c r="N8291" s="112" t="s">
        <v>18827</v>
      </c>
      <c r="O8291" s="102" t="s">
        <v>16524</v>
      </c>
      <c r="P8291" s="39"/>
      <c r="Q8291" s="39" t="s">
        <v>16725</v>
      </c>
      <c r="R8291" s="109"/>
      <c r="S8291" s="102"/>
      <c r="T8291" s="102" t="s">
        <v>7789</v>
      </c>
      <c r="U8291" s="102" t="s">
        <v>2476</v>
      </c>
      <c r="V8291" s="109">
        <v>7</v>
      </c>
      <c r="W8291" s="107"/>
      <c r="X8291" s="113"/>
    </row>
    <row r="8292" spans="1:24" ht="12.95" customHeight="1" x14ac:dyDescent="0.2">
      <c r="A8292" s="149">
        <v>39722</v>
      </c>
      <c r="B8292" s="102" t="s">
        <v>11139</v>
      </c>
      <c r="C8292" s="102" t="s">
        <v>9405</v>
      </c>
      <c r="D8292" s="102" t="s">
        <v>15222</v>
      </c>
      <c r="E8292" s="102" t="s">
        <v>9411</v>
      </c>
      <c r="F8292" s="104" t="s">
        <v>14834</v>
      </c>
      <c r="G8292" s="105">
        <v>15363</v>
      </c>
      <c r="H8292" s="102" t="s">
        <v>33157</v>
      </c>
      <c r="I8292" s="102" t="s">
        <v>2625</v>
      </c>
      <c r="J8292" s="102" t="s">
        <v>5754</v>
      </c>
      <c r="K8292" s="102"/>
      <c r="L8292" s="111"/>
      <c r="M8292" s="109">
        <v>3</v>
      </c>
      <c r="N8292" s="112" t="s">
        <v>18828</v>
      </c>
      <c r="O8292" s="102"/>
      <c r="P8292" s="39"/>
      <c r="Q8292" s="39" t="s">
        <v>28319</v>
      </c>
      <c r="R8292" s="109"/>
      <c r="S8292" s="102"/>
      <c r="T8292" s="102" t="s">
        <v>20543</v>
      </c>
      <c r="U8292" s="102" t="s">
        <v>27281</v>
      </c>
      <c r="V8292" s="109">
        <v>8</v>
      </c>
      <c r="W8292" s="107"/>
      <c r="X8292" s="113"/>
    </row>
    <row r="8293" spans="1:24" ht="12.95" customHeight="1" x14ac:dyDescent="0.2">
      <c r="A8293" s="149">
        <v>39722</v>
      </c>
      <c r="B8293" s="102" t="s">
        <v>11139</v>
      </c>
      <c r="C8293" s="102" t="s">
        <v>9405</v>
      </c>
      <c r="D8293" s="102" t="s">
        <v>15233</v>
      </c>
      <c r="E8293" s="102" t="s">
        <v>9412</v>
      </c>
      <c r="F8293" s="104" t="s">
        <v>14834</v>
      </c>
      <c r="G8293" s="105">
        <v>16018</v>
      </c>
      <c r="H8293" s="102" t="s">
        <v>11819</v>
      </c>
      <c r="I8293" s="102" t="s">
        <v>10103</v>
      </c>
      <c r="J8293" s="102" t="s">
        <v>15223</v>
      </c>
      <c r="K8293" s="102"/>
      <c r="L8293" s="111"/>
      <c r="M8293" s="109">
        <v>2</v>
      </c>
      <c r="N8293" s="112" t="s">
        <v>18092</v>
      </c>
      <c r="O8293" s="102" t="s">
        <v>19099</v>
      </c>
      <c r="P8293" s="39"/>
      <c r="Q8293" s="39" t="s">
        <v>19131</v>
      </c>
      <c r="R8293" s="109"/>
      <c r="S8293" s="102"/>
      <c r="T8293" s="102" t="s">
        <v>7789</v>
      </c>
      <c r="U8293" s="102" t="s">
        <v>33288</v>
      </c>
      <c r="V8293" s="109">
        <v>6.5</v>
      </c>
      <c r="W8293" s="107"/>
      <c r="X8293" s="113"/>
    </row>
    <row r="8294" spans="1:24" ht="12.95" customHeight="1" x14ac:dyDescent="0.2">
      <c r="A8294" s="149">
        <v>39722</v>
      </c>
      <c r="B8294" s="102" t="s">
        <v>11139</v>
      </c>
      <c r="C8294" s="102" t="s">
        <v>9405</v>
      </c>
      <c r="D8294" s="102" t="s">
        <v>4698</v>
      </c>
      <c r="E8294" s="102" t="s">
        <v>9413</v>
      </c>
      <c r="F8294" s="104" t="s">
        <v>14834</v>
      </c>
      <c r="G8294" s="105">
        <v>14516</v>
      </c>
      <c r="H8294" s="102" t="s">
        <v>30796</v>
      </c>
      <c r="I8294" s="102" t="s">
        <v>10103</v>
      </c>
      <c r="J8294" s="102" t="s">
        <v>4699</v>
      </c>
      <c r="K8294" s="102"/>
      <c r="L8294" s="111"/>
      <c r="M8294" s="109">
        <v>1</v>
      </c>
      <c r="N8294" s="108" t="s">
        <v>33158</v>
      </c>
      <c r="O8294" s="102" t="s">
        <v>12721</v>
      </c>
      <c r="P8294" s="39" t="s">
        <v>13301</v>
      </c>
      <c r="Q8294" s="39" t="s">
        <v>19671</v>
      </c>
      <c r="R8294" s="109"/>
      <c r="S8294" s="102"/>
      <c r="T8294" s="102" t="s">
        <v>20541</v>
      </c>
      <c r="U8294" s="102" t="s">
        <v>19652</v>
      </c>
      <c r="V8294" s="109">
        <v>6.5</v>
      </c>
      <c r="W8294" s="107"/>
      <c r="X8294" s="113"/>
    </row>
    <row r="8295" spans="1:24" ht="12.95" customHeight="1" x14ac:dyDescent="0.2">
      <c r="A8295" s="149">
        <v>39722</v>
      </c>
      <c r="B8295" s="102" t="s">
        <v>11139</v>
      </c>
      <c r="C8295" s="102" t="s">
        <v>9405</v>
      </c>
      <c r="D8295" s="102" t="s">
        <v>4700</v>
      </c>
      <c r="E8295" s="102" t="s">
        <v>9445</v>
      </c>
      <c r="F8295" s="104" t="s">
        <v>14834</v>
      </c>
      <c r="G8295" s="105">
        <v>16484</v>
      </c>
      <c r="H8295" s="102" t="s">
        <v>2625</v>
      </c>
      <c r="I8295" s="102" t="s">
        <v>10191</v>
      </c>
      <c r="J8295" s="102" t="s">
        <v>7205</v>
      </c>
      <c r="K8295" s="102"/>
      <c r="L8295" s="111"/>
      <c r="M8295" s="109">
        <v>1</v>
      </c>
      <c r="N8295" s="108" t="s">
        <v>33159</v>
      </c>
      <c r="O8295" s="102"/>
      <c r="P8295" s="39" t="s">
        <v>9125</v>
      </c>
      <c r="Q8295" s="39" t="s">
        <v>26988</v>
      </c>
      <c r="R8295" s="109"/>
      <c r="S8295" s="102"/>
      <c r="T8295" s="102" t="s">
        <v>20545</v>
      </c>
      <c r="U8295" s="102" t="s">
        <v>6868</v>
      </c>
      <c r="V8295" s="109">
        <v>6</v>
      </c>
      <c r="W8295" s="107"/>
      <c r="X8295" s="113"/>
    </row>
    <row r="8296" spans="1:24" ht="12.95" customHeight="1" x14ac:dyDescent="0.2">
      <c r="A8296" s="149">
        <v>39722</v>
      </c>
      <c r="B8296" s="102" t="s">
        <v>11139</v>
      </c>
      <c r="C8296" s="102" t="s">
        <v>9405</v>
      </c>
      <c r="D8296" s="102" t="s">
        <v>2909</v>
      </c>
      <c r="E8296" s="102" t="s">
        <v>9446</v>
      </c>
      <c r="F8296" s="104" t="s">
        <v>14834</v>
      </c>
      <c r="G8296" s="105">
        <v>15364</v>
      </c>
      <c r="H8296" s="102" t="s">
        <v>2625</v>
      </c>
      <c r="I8296" s="102" t="s">
        <v>15082</v>
      </c>
      <c r="J8296" s="102" t="s">
        <v>11309</v>
      </c>
      <c r="K8296" s="102"/>
      <c r="L8296" s="111"/>
      <c r="M8296" s="109">
        <v>2</v>
      </c>
      <c r="N8296" s="112" t="s">
        <v>18829</v>
      </c>
      <c r="O8296" s="102"/>
      <c r="P8296" s="39"/>
      <c r="Q8296" s="39" t="s">
        <v>16122</v>
      </c>
      <c r="R8296" s="109"/>
      <c r="S8296" s="102"/>
      <c r="T8296" s="102" t="s">
        <v>20545</v>
      </c>
      <c r="U8296" s="102" t="s">
        <v>21332</v>
      </c>
      <c r="V8296" s="109">
        <v>6.5</v>
      </c>
      <c r="W8296" s="107"/>
      <c r="X8296" s="113"/>
    </row>
    <row r="8297" spans="1:24" ht="12.95" customHeight="1" x14ac:dyDescent="0.2">
      <c r="A8297" s="149">
        <v>39722</v>
      </c>
      <c r="B8297" s="102" t="s">
        <v>11139</v>
      </c>
      <c r="C8297" s="102" t="s">
        <v>9405</v>
      </c>
      <c r="D8297" s="102" t="s">
        <v>15230</v>
      </c>
      <c r="E8297" s="102" t="s">
        <v>10654</v>
      </c>
      <c r="F8297" s="104" t="s">
        <v>14834</v>
      </c>
      <c r="G8297" s="105">
        <v>16422</v>
      </c>
      <c r="H8297" s="102" t="s">
        <v>10191</v>
      </c>
      <c r="I8297" s="102" t="s">
        <v>11819</v>
      </c>
      <c r="J8297" s="102" t="s">
        <v>11957</v>
      </c>
      <c r="K8297" s="102"/>
      <c r="L8297" s="111"/>
      <c r="M8297" s="109">
        <v>1</v>
      </c>
      <c r="N8297" s="108" t="s">
        <v>31650</v>
      </c>
      <c r="O8297" s="102" t="s">
        <v>16022</v>
      </c>
      <c r="P8297" s="39" t="s">
        <v>9125</v>
      </c>
      <c r="Q8297" s="39" t="s">
        <v>15976</v>
      </c>
      <c r="R8297" s="109"/>
      <c r="S8297" s="102"/>
      <c r="T8297" s="102" t="s">
        <v>20547</v>
      </c>
      <c r="U8297" s="102" t="s">
        <v>33289</v>
      </c>
      <c r="V8297" s="109">
        <v>6.5</v>
      </c>
      <c r="W8297" s="107"/>
      <c r="X8297" s="113"/>
    </row>
    <row r="8298" spans="1:24" ht="12.95" customHeight="1" x14ac:dyDescent="0.2">
      <c r="A8298" s="149">
        <v>39722</v>
      </c>
      <c r="B8298" s="102" t="s">
        <v>11139</v>
      </c>
      <c r="C8298" s="102" t="s">
        <v>9405</v>
      </c>
      <c r="D8298" s="102" t="s">
        <v>15231</v>
      </c>
      <c r="E8298" s="102" t="s">
        <v>10655</v>
      </c>
      <c r="F8298" s="104" t="s">
        <v>14834</v>
      </c>
      <c r="G8298" s="105">
        <v>16164</v>
      </c>
      <c r="H8298" s="102" t="s">
        <v>10103</v>
      </c>
      <c r="I8298" s="102" t="s">
        <v>4890</v>
      </c>
      <c r="J8298" s="102" t="s">
        <v>15232</v>
      </c>
      <c r="K8298" s="102"/>
      <c r="L8298" s="111"/>
      <c r="M8298" s="109">
        <v>1</v>
      </c>
      <c r="N8298" s="108" t="s">
        <v>33160</v>
      </c>
      <c r="O8298" s="102" t="s">
        <v>16022</v>
      </c>
      <c r="P8298" s="39" t="s">
        <v>162</v>
      </c>
      <c r="Q8298" s="39" t="s">
        <v>16543</v>
      </c>
      <c r="R8298" s="109"/>
      <c r="S8298" s="102"/>
      <c r="T8298" s="102" t="s">
        <v>7789</v>
      </c>
      <c r="U8298" s="102" t="s">
        <v>33290</v>
      </c>
      <c r="V8298" s="109">
        <v>6.5</v>
      </c>
      <c r="W8298" s="107"/>
      <c r="X8298" s="113"/>
    </row>
    <row r="8299" spans="1:24" ht="12.95" customHeight="1" x14ac:dyDescent="0.2">
      <c r="A8299" s="149">
        <v>40087</v>
      </c>
      <c r="B8299" s="102" t="s">
        <v>11139</v>
      </c>
      <c r="C8299" s="103" t="s">
        <v>5521</v>
      </c>
      <c r="D8299" s="102" t="s">
        <v>12977</v>
      </c>
      <c r="E8299" s="102" t="s">
        <v>12978</v>
      </c>
      <c r="F8299" s="104" t="s">
        <v>14834</v>
      </c>
      <c r="G8299" s="105">
        <v>16500</v>
      </c>
      <c r="H8299" s="102" t="s">
        <v>11819</v>
      </c>
      <c r="I8299" s="102" t="s">
        <v>13336</v>
      </c>
      <c r="J8299" s="102" t="s">
        <v>10762</v>
      </c>
      <c r="K8299" s="102"/>
      <c r="L8299" s="111"/>
      <c r="M8299" s="109">
        <v>3</v>
      </c>
      <c r="N8299" s="112" t="s">
        <v>18831</v>
      </c>
      <c r="O8299" s="102" t="s">
        <v>17381</v>
      </c>
      <c r="P8299" s="39"/>
      <c r="Q8299" s="39" t="s">
        <v>15923</v>
      </c>
      <c r="R8299" s="109"/>
      <c r="S8299" s="102"/>
      <c r="T8299" s="102" t="s">
        <v>20547</v>
      </c>
      <c r="U8299" s="102" t="s">
        <v>33291</v>
      </c>
      <c r="V8299" s="109">
        <v>6.5</v>
      </c>
      <c r="W8299" s="107"/>
      <c r="X8299" s="113"/>
    </row>
    <row r="8300" spans="1:24" ht="12.95" customHeight="1" x14ac:dyDescent="0.2">
      <c r="A8300" s="149">
        <v>40087</v>
      </c>
      <c r="B8300" s="102" t="s">
        <v>11139</v>
      </c>
      <c r="C8300" s="102" t="s">
        <v>5521</v>
      </c>
      <c r="D8300" s="102" t="s">
        <v>1695</v>
      </c>
      <c r="E8300" s="102" t="s">
        <v>12979</v>
      </c>
      <c r="F8300" s="104" t="s">
        <v>14834</v>
      </c>
      <c r="G8300" s="105">
        <v>16230</v>
      </c>
      <c r="H8300" s="234" t="s">
        <v>30647</v>
      </c>
      <c r="I8300" s="102" t="s">
        <v>11819</v>
      </c>
      <c r="J8300" s="102" t="s">
        <v>1696</v>
      </c>
      <c r="K8300" s="102"/>
      <c r="L8300" s="111"/>
      <c r="M8300" s="109">
        <v>2</v>
      </c>
      <c r="N8300" s="112" t="s">
        <v>18832</v>
      </c>
      <c r="O8300" s="102" t="s">
        <v>10189</v>
      </c>
      <c r="P8300" s="39"/>
      <c r="Q8300" s="39" t="s">
        <v>19517</v>
      </c>
      <c r="R8300" s="109"/>
      <c r="S8300" s="102" t="s">
        <v>9435</v>
      </c>
      <c r="T8300" s="102" t="s">
        <v>20547</v>
      </c>
      <c r="U8300" s="102"/>
      <c r="V8300" s="109">
        <v>5</v>
      </c>
      <c r="W8300" s="107"/>
      <c r="X8300" s="113"/>
    </row>
    <row r="8301" spans="1:24" ht="12.95" customHeight="1" x14ac:dyDescent="0.2">
      <c r="A8301" s="149">
        <v>40087</v>
      </c>
      <c r="B8301" s="102" t="s">
        <v>11139</v>
      </c>
      <c r="C8301" s="102" t="s">
        <v>5521</v>
      </c>
      <c r="D8301" s="102" t="s">
        <v>1697</v>
      </c>
      <c r="E8301" s="102" t="s">
        <v>12980</v>
      </c>
      <c r="F8301" s="104" t="s">
        <v>14834</v>
      </c>
      <c r="G8301" s="105">
        <v>16419</v>
      </c>
      <c r="H8301" s="102" t="s">
        <v>11819</v>
      </c>
      <c r="I8301" s="102" t="s">
        <v>10191</v>
      </c>
      <c r="J8301" s="102" t="s">
        <v>1698</v>
      </c>
      <c r="K8301" s="102"/>
      <c r="L8301" s="111"/>
      <c r="M8301" s="109">
        <v>1</v>
      </c>
      <c r="N8301" s="112">
        <v>57</v>
      </c>
      <c r="O8301" s="102"/>
      <c r="P8301" s="39"/>
      <c r="Q8301" s="39" t="s">
        <v>16823</v>
      </c>
      <c r="R8301" s="109"/>
      <c r="S8301" s="102"/>
      <c r="T8301" s="102" t="s">
        <v>20547</v>
      </c>
      <c r="U8301" s="102" t="s">
        <v>19653</v>
      </c>
      <c r="V8301" s="109">
        <v>5.5</v>
      </c>
      <c r="W8301" s="107"/>
      <c r="X8301" s="113"/>
    </row>
    <row r="8302" spans="1:24" ht="12.95" customHeight="1" x14ac:dyDescent="0.2">
      <c r="A8302" s="149">
        <v>40087</v>
      </c>
      <c r="B8302" s="102" t="s">
        <v>11139</v>
      </c>
      <c r="C8302" s="102" t="s">
        <v>5521</v>
      </c>
      <c r="D8302" s="102" t="s">
        <v>1506</v>
      </c>
      <c r="E8302" s="102" t="s">
        <v>12981</v>
      </c>
      <c r="F8302" s="104" t="s">
        <v>14834</v>
      </c>
      <c r="G8302" s="105">
        <v>16285</v>
      </c>
      <c r="H8302" s="102" t="s">
        <v>13336</v>
      </c>
      <c r="I8302" s="102" t="s">
        <v>11819</v>
      </c>
      <c r="J8302" s="102" t="s">
        <v>1699</v>
      </c>
      <c r="K8302" s="102"/>
      <c r="L8302" s="111"/>
      <c r="M8302" s="109">
        <v>2</v>
      </c>
      <c r="N8302" s="112" t="s">
        <v>17424</v>
      </c>
      <c r="O8302" s="102" t="s">
        <v>16096</v>
      </c>
      <c r="P8302" s="39" t="s">
        <v>9125</v>
      </c>
      <c r="Q8302" s="39" t="s">
        <v>20321</v>
      </c>
      <c r="R8302" s="109"/>
      <c r="S8302" s="102" t="s">
        <v>9435</v>
      </c>
      <c r="T8302" s="102" t="s">
        <v>20547</v>
      </c>
      <c r="U8302" s="102" t="s">
        <v>2477</v>
      </c>
      <c r="V8302" s="109">
        <v>7</v>
      </c>
      <c r="W8302" s="107"/>
      <c r="X8302" s="113"/>
    </row>
    <row r="8303" spans="1:24" ht="12.95" customHeight="1" x14ac:dyDescent="0.2">
      <c r="A8303" s="149">
        <v>40087</v>
      </c>
      <c r="B8303" s="102" t="s">
        <v>11139</v>
      </c>
      <c r="C8303" s="102" t="s">
        <v>5521</v>
      </c>
      <c r="D8303" s="102" t="s">
        <v>1700</v>
      </c>
      <c r="E8303" s="102" t="s">
        <v>12982</v>
      </c>
      <c r="F8303" s="104" t="s">
        <v>14834</v>
      </c>
      <c r="G8303" s="105">
        <v>16547</v>
      </c>
      <c r="H8303" s="102" t="s">
        <v>11819</v>
      </c>
      <c r="I8303" s="102" t="s">
        <v>10103</v>
      </c>
      <c r="J8303" s="102" t="s">
        <v>1701</v>
      </c>
      <c r="K8303" s="102"/>
      <c r="L8303" s="111"/>
      <c r="M8303" s="109">
        <v>1</v>
      </c>
      <c r="N8303" s="112">
        <v>17</v>
      </c>
      <c r="O8303" s="102" t="s">
        <v>16764</v>
      </c>
      <c r="P8303" s="39"/>
      <c r="Q8303" s="39" t="s">
        <v>19625</v>
      </c>
      <c r="R8303" s="109"/>
      <c r="S8303" s="102"/>
      <c r="T8303" s="102" t="s">
        <v>7789</v>
      </c>
      <c r="U8303" s="102" t="s">
        <v>2477</v>
      </c>
      <c r="V8303" s="109">
        <v>4.5</v>
      </c>
      <c r="W8303" s="107"/>
      <c r="X8303" s="113"/>
    </row>
    <row r="8304" spans="1:24" ht="12.95" customHeight="1" x14ac:dyDescent="0.2">
      <c r="A8304" s="149">
        <v>40087</v>
      </c>
      <c r="B8304" s="102" t="s">
        <v>11139</v>
      </c>
      <c r="C8304" s="102" t="s">
        <v>5521</v>
      </c>
      <c r="D8304" s="102" t="s">
        <v>3642</v>
      </c>
      <c r="E8304" s="102" t="s">
        <v>12983</v>
      </c>
      <c r="F8304" s="104" t="s">
        <v>14834</v>
      </c>
      <c r="G8304" s="105">
        <v>16251</v>
      </c>
      <c r="H8304" s="102" t="s">
        <v>11819</v>
      </c>
      <c r="I8304" s="102" t="s">
        <v>10103</v>
      </c>
      <c r="J8304" s="102" t="s">
        <v>1507</v>
      </c>
      <c r="K8304" s="102"/>
      <c r="L8304" s="111"/>
      <c r="M8304" s="109">
        <v>2</v>
      </c>
      <c r="N8304" s="108" t="s">
        <v>33161</v>
      </c>
      <c r="O8304" s="102" t="s">
        <v>17392</v>
      </c>
      <c r="P8304" s="39"/>
      <c r="Q8304" s="39" t="s">
        <v>16895</v>
      </c>
      <c r="R8304" s="109"/>
      <c r="S8304" s="102"/>
      <c r="T8304" s="102" t="s">
        <v>7789</v>
      </c>
      <c r="U8304" s="102"/>
      <c r="V8304" s="109">
        <v>6.5</v>
      </c>
      <c r="W8304" s="107"/>
      <c r="X8304" s="113"/>
    </row>
    <row r="8305" spans="1:24" ht="12.95" customHeight="1" x14ac:dyDescent="0.2">
      <c r="A8305" s="149">
        <v>40087</v>
      </c>
      <c r="B8305" s="102" t="s">
        <v>11139</v>
      </c>
      <c r="C8305" s="102" t="s">
        <v>5521</v>
      </c>
      <c r="D8305" s="102" t="s">
        <v>1508</v>
      </c>
      <c r="E8305" s="102" t="s">
        <v>12984</v>
      </c>
      <c r="F8305" s="104" t="s">
        <v>14834</v>
      </c>
      <c r="G8305" s="105">
        <v>16352</v>
      </c>
      <c r="H8305" s="102" t="s">
        <v>10103</v>
      </c>
      <c r="I8305" s="102" t="s">
        <v>11819</v>
      </c>
      <c r="J8305" s="102" t="s">
        <v>3643</v>
      </c>
      <c r="K8305" s="102"/>
      <c r="L8305" s="111"/>
      <c r="M8305" s="109">
        <v>2</v>
      </c>
      <c r="N8305" s="112" t="s">
        <v>17071</v>
      </c>
      <c r="O8305" s="102" t="s">
        <v>16545</v>
      </c>
      <c r="P8305" s="39"/>
      <c r="Q8305" s="39" t="s">
        <v>19521</v>
      </c>
      <c r="R8305" s="109"/>
      <c r="S8305" s="102"/>
      <c r="T8305" s="102" t="s">
        <v>7789</v>
      </c>
      <c r="U8305" s="102" t="s">
        <v>6855</v>
      </c>
      <c r="V8305" s="109">
        <v>5.5</v>
      </c>
      <c r="W8305" s="107"/>
      <c r="X8305" s="113"/>
    </row>
    <row r="8306" spans="1:24" ht="12.95" customHeight="1" x14ac:dyDescent="0.2">
      <c r="A8306" s="149">
        <v>40087</v>
      </c>
      <c r="B8306" s="102" t="s">
        <v>11139</v>
      </c>
      <c r="C8306" s="102" t="s">
        <v>5521</v>
      </c>
      <c r="D8306" s="102" t="s">
        <v>3644</v>
      </c>
      <c r="E8306" s="102" t="s">
        <v>12985</v>
      </c>
      <c r="F8306" s="104" t="s">
        <v>14834</v>
      </c>
      <c r="G8306" s="105">
        <v>16118</v>
      </c>
      <c r="H8306" s="102" t="s">
        <v>10191</v>
      </c>
      <c r="I8306" s="102" t="s">
        <v>11819</v>
      </c>
      <c r="J8306" s="102" t="s">
        <v>1509</v>
      </c>
      <c r="K8306" s="102"/>
      <c r="L8306" s="111"/>
      <c r="M8306" s="109">
        <v>2</v>
      </c>
      <c r="N8306" s="108" t="s">
        <v>33162</v>
      </c>
      <c r="O8306" s="102" t="s">
        <v>16856</v>
      </c>
      <c r="P8306" s="39"/>
      <c r="Q8306" s="39" t="s">
        <v>15976</v>
      </c>
      <c r="R8306" s="109"/>
      <c r="S8306" s="102"/>
      <c r="T8306" s="102" t="s">
        <v>21275</v>
      </c>
      <c r="U8306" s="102" t="s">
        <v>33292</v>
      </c>
      <c r="V8306" s="109">
        <v>5.5</v>
      </c>
      <c r="W8306" s="107"/>
      <c r="X8306" s="113"/>
    </row>
    <row r="8307" spans="1:24" ht="12.95" customHeight="1" x14ac:dyDescent="0.2">
      <c r="A8307" s="149">
        <v>40087</v>
      </c>
      <c r="B8307" s="102" t="s">
        <v>11139</v>
      </c>
      <c r="C8307" s="102" t="s">
        <v>5521</v>
      </c>
      <c r="D8307" s="102" t="s">
        <v>3645</v>
      </c>
      <c r="E8307" s="102" t="s">
        <v>12986</v>
      </c>
      <c r="F8307" s="104" t="s">
        <v>14834</v>
      </c>
      <c r="G8307" s="105">
        <v>16482</v>
      </c>
      <c r="H8307" s="163" t="s">
        <v>33163</v>
      </c>
      <c r="I8307" s="102" t="s">
        <v>2625</v>
      </c>
      <c r="J8307" s="102" t="s">
        <v>5214</v>
      </c>
      <c r="K8307" s="102"/>
      <c r="L8307" s="111"/>
      <c r="M8307" s="109">
        <v>0.5</v>
      </c>
      <c r="N8307" s="108">
        <v>53</v>
      </c>
      <c r="O8307" s="102"/>
      <c r="P8307" s="39"/>
      <c r="Q8307" s="39" t="s">
        <v>16140</v>
      </c>
      <c r="R8307" s="109"/>
      <c r="S8307" s="102"/>
      <c r="T8307" s="102" t="s">
        <v>20545</v>
      </c>
      <c r="U8307" s="102" t="s">
        <v>21373</v>
      </c>
      <c r="V8307" s="109">
        <v>5</v>
      </c>
      <c r="W8307" s="107"/>
      <c r="X8307" s="113"/>
    </row>
    <row r="8308" spans="1:24" ht="12.95" customHeight="1" x14ac:dyDescent="0.2">
      <c r="A8308" s="149">
        <v>40087</v>
      </c>
      <c r="B8308" s="102" t="s">
        <v>11139</v>
      </c>
      <c r="C8308" s="102" t="s">
        <v>5521</v>
      </c>
      <c r="D8308" s="102" t="s">
        <v>8302</v>
      </c>
      <c r="E8308" s="102" t="s">
        <v>12987</v>
      </c>
      <c r="F8308" s="104" t="s">
        <v>14834</v>
      </c>
      <c r="G8308" s="105">
        <v>15449</v>
      </c>
      <c r="H8308" s="102" t="s">
        <v>2625</v>
      </c>
      <c r="I8308" s="102" t="s">
        <v>7335</v>
      </c>
      <c r="J8308" s="102" t="s">
        <v>5215</v>
      </c>
      <c r="K8308" s="102"/>
      <c r="L8308" s="111"/>
      <c r="M8308" s="109">
        <v>0.5</v>
      </c>
      <c r="N8308" s="108">
        <v>37</v>
      </c>
      <c r="O8308" s="102" t="s">
        <v>10189</v>
      </c>
      <c r="P8308" s="39" t="s">
        <v>9125</v>
      </c>
      <c r="Q8308" s="39" t="s">
        <v>15870</v>
      </c>
      <c r="R8308" s="109"/>
      <c r="S8308" s="102"/>
      <c r="T8308" s="102" t="s">
        <v>20543</v>
      </c>
      <c r="U8308" s="102" t="s">
        <v>33293</v>
      </c>
      <c r="V8308" s="109">
        <v>6.5</v>
      </c>
      <c r="W8308" s="107"/>
      <c r="X8308" s="113"/>
    </row>
    <row r="8309" spans="1:24" ht="12.95" customHeight="1" x14ac:dyDescent="0.2">
      <c r="A8309" s="149">
        <v>40087</v>
      </c>
      <c r="B8309" s="102" t="s">
        <v>11139</v>
      </c>
      <c r="C8309" s="102" t="s">
        <v>5521</v>
      </c>
      <c r="D8309" s="102" t="s">
        <v>8303</v>
      </c>
      <c r="E8309" s="102" t="s">
        <v>1693</v>
      </c>
      <c r="F8309" s="104" t="s">
        <v>14834</v>
      </c>
      <c r="G8309" s="105">
        <v>16323</v>
      </c>
      <c r="H8309" s="102" t="s">
        <v>11819</v>
      </c>
      <c r="I8309" s="102" t="s">
        <v>10191</v>
      </c>
      <c r="J8309" s="102" t="s">
        <v>8304</v>
      </c>
      <c r="K8309" s="102"/>
      <c r="L8309" s="111"/>
      <c r="M8309" s="109">
        <v>0.5</v>
      </c>
      <c r="N8309" s="108">
        <v>55</v>
      </c>
      <c r="O8309" s="102" t="s">
        <v>3620</v>
      </c>
      <c r="P8309" s="39" t="s">
        <v>162</v>
      </c>
      <c r="Q8309" s="39" t="s">
        <v>17596</v>
      </c>
      <c r="R8309" s="109"/>
      <c r="S8309" s="102"/>
      <c r="T8309" s="102" t="s">
        <v>20547</v>
      </c>
      <c r="U8309" s="102"/>
      <c r="V8309" s="109">
        <v>5.5</v>
      </c>
      <c r="W8309" s="107"/>
      <c r="X8309" s="113"/>
    </row>
    <row r="8310" spans="1:24" ht="12.95" customHeight="1" x14ac:dyDescent="0.2">
      <c r="A8310" s="149">
        <v>40087</v>
      </c>
      <c r="B8310" s="102" t="s">
        <v>11139</v>
      </c>
      <c r="C8310" s="102" t="s">
        <v>5521</v>
      </c>
      <c r="D8310" s="102" t="s">
        <v>5216</v>
      </c>
      <c r="E8310" s="102" t="s">
        <v>1694</v>
      </c>
      <c r="F8310" s="104" t="s">
        <v>14834</v>
      </c>
      <c r="G8310" s="105">
        <v>16357</v>
      </c>
      <c r="H8310" s="102" t="s">
        <v>10103</v>
      </c>
      <c r="I8310" s="102" t="s">
        <v>11819</v>
      </c>
      <c r="J8310" s="102" t="s">
        <v>8305</v>
      </c>
      <c r="K8310" s="102"/>
      <c r="L8310" s="111"/>
      <c r="M8310" s="109">
        <v>1</v>
      </c>
      <c r="N8310" s="108" t="s">
        <v>33164</v>
      </c>
      <c r="O8310" s="102" t="s">
        <v>16856</v>
      </c>
      <c r="P8310" s="39" t="s">
        <v>9125</v>
      </c>
      <c r="Q8310" s="39" t="s">
        <v>17596</v>
      </c>
      <c r="R8310" s="109"/>
      <c r="S8310" s="102"/>
      <c r="T8310" s="102" t="s">
        <v>7789</v>
      </c>
      <c r="U8310" s="102" t="s">
        <v>33294</v>
      </c>
      <c r="V8310" s="109">
        <v>6.5</v>
      </c>
      <c r="W8310" s="107"/>
      <c r="X8310" s="113"/>
    </row>
    <row r="8311" spans="1:24" ht="12.95" customHeight="1" x14ac:dyDescent="0.2">
      <c r="A8311" s="149">
        <v>40452</v>
      </c>
      <c r="B8311" s="102" t="s">
        <v>11139</v>
      </c>
      <c r="C8311" s="103" t="s">
        <v>12294</v>
      </c>
      <c r="D8311" s="102" t="s">
        <v>12307</v>
      </c>
      <c r="E8311" s="102" t="s">
        <v>12295</v>
      </c>
      <c r="F8311" s="104" t="s">
        <v>14834</v>
      </c>
      <c r="G8311" s="105">
        <v>15910</v>
      </c>
      <c r="H8311" s="102" t="s">
        <v>11819</v>
      </c>
      <c r="I8311" s="102" t="s">
        <v>10103</v>
      </c>
      <c r="J8311" s="102" t="s">
        <v>12046</v>
      </c>
      <c r="K8311" s="102"/>
      <c r="L8311" s="111"/>
      <c r="M8311" s="109">
        <v>2</v>
      </c>
      <c r="N8311" s="112" t="s">
        <v>16940</v>
      </c>
      <c r="O8311" s="102" t="s">
        <v>17391</v>
      </c>
      <c r="P8311" s="39"/>
      <c r="Q8311" s="39" t="s">
        <v>16869</v>
      </c>
      <c r="R8311" s="109"/>
      <c r="S8311" s="102"/>
      <c r="T8311" s="102" t="s">
        <v>7789</v>
      </c>
      <c r="U8311" s="102"/>
      <c r="V8311" s="109">
        <v>5.5</v>
      </c>
      <c r="W8311" s="107"/>
      <c r="X8311" s="113"/>
    </row>
    <row r="8312" spans="1:24" ht="12.95" customHeight="1" x14ac:dyDescent="0.2">
      <c r="A8312" s="149">
        <v>40452</v>
      </c>
      <c r="B8312" s="102" t="s">
        <v>11139</v>
      </c>
      <c r="C8312" s="102" t="s">
        <v>12294</v>
      </c>
      <c r="D8312" s="102" t="s">
        <v>12047</v>
      </c>
      <c r="E8312" s="102" t="s">
        <v>12296</v>
      </c>
      <c r="F8312" s="104" t="s">
        <v>14834</v>
      </c>
      <c r="G8312" s="105">
        <v>16498</v>
      </c>
      <c r="H8312" s="102" t="s">
        <v>11819</v>
      </c>
      <c r="I8312" s="102" t="s">
        <v>10103</v>
      </c>
      <c r="J8312" s="102" t="s">
        <v>12048</v>
      </c>
      <c r="K8312" s="102"/>
      <c r="L8312" s="111"/>
      <c r="M8312" s="109">
        <v>3</v>
      </c>
      <c r="N8312" s="112" t="s">
        <v>18833</v>
      </c>
      <c r="O8312" s="102" t="s">
        <v>16511</v>
      </c>
      <c r="P8312" s="39" t="s">
        <v>9125</v>
      </c>
      <c r="Q8312" s="39" t="s">
        <v>20904</v>
      </c>
      <c r="R8312" s="109"/>
      <c r="S8312" s="102"/>
      <c r="T8312" s="102" t="s">
        <v>7789</v>
      </c>
      <c r="U8312" s="102" t="s">
        <v>18464</v>
      </c>
      <c r="V8312" s="109">
        <v>5.5</v>
      </c>
      <c r="W8312" s="107"/>
      <c r="X8312" s="113"/>
    </row>
    <row r="8313" spans="1:24" ht="12.95" customHeight="1" x14ac:dyDescent="0.2">
      <c r="A8313" s="149">
        <v>40452</v>
      </c>
      <c r="B8313" s="102" t="s">
        <v>11139</v>
      </c>
      <c r="C8313" s="102" t="s">
        <v>12294</v>
      </c>
      <c r="D8313" s="102" t="s">
        <v>11913</v>
      </c>
      <c r="E8313" s="102" t="s">
        <v>12297</v>
      </c>
      <c r="F8313" s="104" t="s">
        <v>14834</v>
      </c>
      <c r="G8313" s="105">
        <v>16564</v>
      </c>
      <c r="H8313" s="102" t="s">
        <v>2625</v>
      </c>
      <c r="I8313" s="102" t="s">
        <v>15082</v>
      </c>
      <c r="J8313" s="102" t="s">
        <v>33772</v>
      </c>
      <c r="K8313" s="102"/>
      <c r="L8313" s="111"/>
      <c r="M8313" s="109">
        <v>0.5</v>
      </c>
      <c r="N8313" s="108" t="s">
        <v>199</v>
      </c>
      <c r="O8313" s="102"/>
      <c r="P8313" s="39"/>
      <c r="Q8313" s="39" t="s">
        <v>16868</v>
      </c>
      <c r="R8313" s="109"/>
      <c r="S8313" s="102"/>
      <c r="T8313" s="102" t="s">
        <v>20545</v>
      </c>
      <c r="U8313" s="102"/>
      <c r="V8313" s="109">
        <v>5.5</v>
      </c>
      <c r="W8313" s="107"/>
      <c r="X8313" s="113"/>
    </row>
    <row r="8314" spans="1:24" ht="12.95" customHeight="1" x14ac:dyDescent="0.2">
      <c r="A8314" s="149">
        <v>40452</v>
      </c>
      <c r="B8314" s="102" t="s">
        <v>11139</v>
      </c>
      <c r="C8314" s="102" t="s">
        <v>12294</v>
      </c>
      <c r="D8314" s="102" t="s">
        <v>10013</v>
      </c>
      <c r="E8314" s="102" t="s">
        <v>12298</v>
      </c>
      <c r="F8314" s="104" t="s">
        <v>14834</v>
      </c>
      <c r="G8314" s="105">
        <v>15155</v>
      </c>
      <c r="H8314" s="102" t="s">
        <v>10103</v>
      </c>
      <c r="I8314" s="102" t="s">
        <v>11819</v>
      </c>
      <c r="J8314" s="102" t="s">
        <v>10014</v>
      </c>
      <c r="K8314" s="102"/>
      <c r="L8314" s="111"/>
      <c r="M8314" s="109">
        <v>2</v>
      </c>
      <c r="N8314" s="112" t="s">
        <v>18834</v>
      </c>
      <c r="O8314" s="102" t="s">
        <v>17473</v>
      </c>
      <c r="P8314" s="39"/>
      <c r="Q8314" s="39" t="s">
        <v>18159</v>
      </c>
      <c r="R8314" s="109"/>
      <c r="S8314" s="102"/>
      <c r="T8314" s="102" t="s">
        <v>7789</v>
      </c>
      <c r="U8314" s="102" t="s">
        <v>33773</v>
      </c>
      <c r="V8314" s="109" t="s">
        <v>10015</v>
      </c>
      <c r="W8314" s="107"/>
      <c r="X8314" s="113"/>
    </row>
    <row r="8315" spans="1:24" ht="12.95" customHeight="1" x14ac:dyDescent="0.2">
      <c r="A8315" s="149">
        <v>40452</v>
      </c>
      <c r="B8315" s="102" t="s">
        <v>11139</v>
      </c>
      <c r="C8315" s="102" t="s">
        <v>12294</v>
      </c>
      <c r="D8315" s="102" t="s">
        <v>10016</v>
      </c>
      <c r="E8315" s="102" t="s">
        <v>12299</v>
      </c>
      <c r="F8315" s="104" t="s">
        <v>14834</v>
      </c>
      <c r="G8315" s="105">
        <v>15150</v>
      </c>
      <c r="H8315" s="102" t="s">
        <v>10103</v>
      </c>
      <c r="I8315" s="102" t="s">
        <v>11819</v>
      </c>
      <c r="J8315" s="102" t="s">
        <v>10017</v>
      </c>
      <c r="K8315" s="102"/>
      <c r="L8315" s="133" t="s">
        <v>10018</v>
      </c>
      <c r="M8315" s="109">
        <v>1</v>
      </c>
      <c r="N8315" s="108" t="s">
        <v>33165</v>
      </c>
      <c r="O8315" s="102" t="s">
        <v>18206</v>
      </c>
      <c r="P8315" s="39"/>
      <c r="Q8315" s="39"/>
      <c r="R8315" s="109"/>
      <c r="S8315" s="102"/>
      <c r="T8315" s="102" t="s">
        <v>7789</v>
      </c>
      <c r="U8315" s="102"/>
      <c r="V8315" s="109">
        <v>4.5</v>
      </c>
      <c r="W8315" s="107"/>
      <c r="X8315" s="113"/>
    </row>
    <row r="8316" spans="1:24" ht="12.95" customHeight="1" x14ac:dyDescent="0.2">
      <c r="A8316" s="149">
        <v>40452</v>
      </c>
      <c r="B8316" s="102" t="s">
        <v>11139</v>
      </c>
      <c r="C8316" s="102" t="s">
        <v>12294</v>
      </c>
      <c r="D8316" s="102" t="s">
        <v>10019</v>
      </c>
      <c r="E8316" s="102" t="s">
        <v>12300</v>
      </c>
      <c r="F8316" s="104" t="s">
        <v>14834</v>
      </c>
      <c r="G8316" s="105">
        <v>14743</v>
      </c>
      <c r="H8316" s="102" t="s">
        <v>11819</v>
      </c>
      <c r="I8316" s="102" t="s">
        <v>5011</v>
      </c>
      <c r="J8316" s="102" t="s">
        <v>12007</v>
      </c>
      <c r="K8316" s="102"/>
      <c r="L8316" s="111"/>
      <c r="M8316" s="109">
        <v>2</v>
      </c>
      <c r="N8316" s="112" t="s">
        <v>16968</v>
      </c>
      <c r="O8316" s="102" t="s">
        <v>17392</v>
      </c>
      <c r="P8316" s="39"/>
      <c r="Q8316" s="39" t="s">
        <v>16814</v>
      </c>
      <c r="R8316" s="109"/>
      <c r="S8316" s="102" t="s">
        <v>11080</v>
      </c>
      <c r="T8316" s="102" t="s">
        <v>28757</v>
      </c>
      <c r="U8316" s="102"/>
      <c r="V8316" s="109">
        <v>6</v>
      </c>
      <c r="W8316" s="107"/>
      <c r="X8316" s="113"/>
    </row>
    <row r="8317" spans="1:24" ht="12.95" customHeight="1" x14ac:dyDescent="0.2">
      <c r="A8317" s="149">
        <v>40452</v>
      </c>
      <c r="B8317" s="102" t="s">
        <v>11139</v>
      </c>
      <c r="C8317" s="102" t="s">
        <v>12294</v>
      </c>
      <c r="D8317" s="102" t="s">
        <v>12008</v>
      </c>
      <c r="E8317" s="102" t="s">
        <v>12301</v>
      </c>
      <c r="F8317" s="104" t="s">
        <v>14834</v>
      </c>
      <c r="G8317" s="105">
        <v>13702</v>
      </c>
      <c r="H8317" s="102" t="s">
        <v>32524</v>
      </c>
      <c r="I8317" s="102" t="s">
        <v>7144</v>
      </c>
      <c r="J8317" s="102" t="s">
        <v>12009</v>
      </c>
      <c r="K8317" s="102"/>
      <c r="L8317" s="111"/>
      <c r="M8317" s="109">
        <v>1</v>
      </c>
      <c r="N8317" s="112">
        <v>58</v>
      </c>
      <c r="O8317" s="102"/>
      <c r="P8317" s="39"/>
      <c r="Q8317" s="39" t="s">
        <v>16579</v>
      </c>
      <c r="R8317" s="109"/>
      <c r="S8317" s="102"/>
      <c r="T8317" s="102" t="s">
        <v>21408</v>
      </c>
      <c r="U8317" s="102"/>
      <c r="V8317" s="109">
        <v>6.5</v>
      </c>
      <c r="W8317" s="107"/>
      <c r="X8317" s="113"/>
    </row>
    <row r="8318" spans="1:24" ht="12.95" customHeight="1" x14ac:dyDescent="0.2">
      <c r="A8318" s="149">
        <v>40452</v>
      </c>
      <c r="B8318" s="102" t="s">
        <v>11139</v>
      </c>
      <c r="C8318" s="102" t="s">
        <v>12294</v>
      </c>
      <c r="D8318" s="102" t="s">
        <v>12010</v>
      </c>
      <c r="E8318" s="102" t="s">
        <v>12302</v>
      </c>
      <c r="F8318" s="104" t="s">
        <v>14834</v>
      </c>
      <c r="G8318" s="105">
        <v>16453</v>
      </c>
      <c r="H8318" s="102" t="s">
        <v>10191</v>
      </c>
      <c r="I8318" s="102" t="s">
        <v>2625</v>
      </c>
      <c r="J8318" s="102" t="s">
        <v>12011</v>
      </c>
      <c r="K8318" s="102"/>
      <c r="L8318" s="111"/>
      <c r="M8318" s="109">
        <v>0.5</v>
      </c>
      <c r="N8318" s="112" t="s">
        <v>12012</v>
      </c>
      <c r="O8318" s="102" t="s">
        <v>17392</v>
      </c>
      <c r="P8318" s="39"/>
      <c r="Q8318" s="39" t="s">
        <v>17601</v>
      </c>
      <c r="R8318" s="109"/>
      <c r="S8318" s="102"/>
      <c r="T8318" s="102" t="s">
        <v>20545</v>
      </c>
      <c r="U8318" s="102" t="s">
        <v>33774</v>
      </c>
      <c r="V8318" s="109">
        <v>5.5</v>
      </c>
      <c r="W8318" s="107"/>
      <c r="X8318" s="113"/>
    </row>
    <row r="8319" spans="1:24" ht="12.95" customHeight="1" x14ac:dyDescent="0.2">
      <c r="A8319" s="149">
        <v>40452</v>
      </c>
      <c r="B8319" s="102" t="s">
        <v>11139</v>
      </c>
      <c r="C8319" s="102" t="s">
        <v>12294</v>
      </c>
      <c r="D8319" s="102" t="s">
        <v>12013</v>
      </c>
      <c r="E8319" s="102" t="s">
        <v>12303</v>
      </c>
      <c r="F8319" s="104" t="s">
        <v>14834</v>
      </c>
      <c r="G8319" s="105">
        <v>16520</v>
      </c>
      <c r="H8319" s="102" t="s">
        <v>11819</v>
      </c>
      <c r="I8319" s="102" t="s">
        <v>30647</v>
      </c>
      <c r="J8319" s="102" t="s">
        <v>12014</v>
      </c>
      <c r="K8319" s="102"/>
      <c r="L8319" s="111"/>
      <c r="M8319" s="109">
        <v>3</v>
      </c>
      <c r="N8319" s="112" t="s">
        <v>18835</v>
      </c>
      <c r="O8319" s="102" t="s">
        <v>18017</v>
      </c>
      <c r="P8319" s="39" t="s">
        <v>13301</v>
      </c>
      <c r="Q8319" s="39" t="s">
        <v>20820</v>
      </c>
      <c r="R8319" s="109"/>
      <c r="S8319" s="102" t="s">
        <v>9435</v>
      </c>
      <c r="T8319" s="102" t="s">
        <v>20546</v>
      </c>
      <c r="U8319" s="102" t="s">
        <v>33775</v>
      </c>
      <c r="V8319" s="109">
        <v>5.5</v>
      </c>
      <c r="W8319" s="107"/>
      <c r="X8319" s="113"/>
    </row>
    <row r="8320" spans="1:24" ht="12.95" customHeight="1" x14ac:dyDescent="0.2">
      <c r="A8320" s="149">
        <v>40452</v>
      </c>
      <c r="B8320" s="102" t="s">
        <v>11139</v>
      </c>
      <c r="C8320" s="102" t="s">
        <v>12294</v>
      </c>
      <c r="D8320" s="102" t="s">
        <v>12015</v>
      </c>
      <c r="E8320" s="102" t="s">
        <v>12304</v>
      </c>
      <c r="F8320" s="104" t="s">
        <v>14834</v>
      </c>
      <c r="G8320" s="105">
        <v>15680</v>
      </c>
      <c r="H8320" s="102" t="s">
        <v>2625</v>
      </c>
      <c r="I8320" s="102" t="s">
        <v>10191</v>
      </c>
      <c r="J8320" s="102" t="s">
        <v>12016</v>
      </c>
      <c r="K8320" s="102"/>
      <c r="L8320" s="111"/>
      <c r="M8320" s="109">
        <v>2.5</v>
      </c>
      <c r="N8320" s="108" t="s">
        <v>33166</v>
      </c>
      <c r="O8320" s="102"/>
      <c r="P8320" s="39"/>
      <c r="Q8320" s="39" t="s">
        <v>19823</v>
      </c>
      <c r="R8320" s="109"/>
      <c r="S8320" s="102"/>
      <c r="T8320" s="102" t="s">
        <v>21291</v>
      </c>
      <c r="U8320" s="102" t="s">
        <v>21332</v>
      </c>
      <c r="V8320" s="109">
        <v>6</v>
      </c>
      <c r="W8320" s="107"/>
      <c r="X8320" s="113"/>
    </row>
    <row r="8321" spans="1:24" ht="12.95" customHeight="1" x14ac:dyDescent="0.2">
      <c r="A8321" s="149">
        <v>40452</v>
      </c>
      <c r="B8321" s="102" t="s">
        <v>11139</v>
      </c>
      <c r="C8321" s="102" t="s">
        <v>12294</v>
      </c>
      <c r="D8321" s="102" t="s">
        <v>13858</v>
      </c>
      <c r="E8321" s="102" t="s">
        <v>12305</v>
      </c>
      <c r="F8321" s="104" t="s">
        <v>14834</v>
      </c>
      <c r="G8321" s="105">
        <v>16315</v>
      </c>
      <c r="H8321" s="102" t="s">
        <v>33167</v>
      </c>
      <c r="I8321" s="102" t="s">
        <v>11819</v>
      </c>
      <c r="J8321" s="102" t="s">
        <v>13859</v>
      </c>
      <c r="K8321" s="102"/>
      <c r="L8321" s="111"/>
      <c r="M8321" s="109">
        <v>2</v>
      </c>
      <c r="N8321" s="108" t="s">
        <v>33168</v>
      </c>
      <c r="O8321" s="102" t="s">
        <v>16798</v>
      </c>
      <c r="P8321" s="39" t="s">
        <v>162</v>
      </c>
      <c r="Q8321" s="39" t="s">
        <v>20830</v>
      </c>
      <c r="R8321" s="109"/>
      <c r="S8321" s="102"/>
      <c r="T8321" s="102" t="s">
        <v>20542</v>
      </c>
      <c r="U8321" s="102" t="s">
        <v>33776</v>
      </c>
      <c r="V8321" s="109">
        <v>7.5</v>
      </c>
      <c r="W8321" s="107"/>
      <c r="X8321" s="113"/>
    </row>
    <row r="8322" spans="1:24" ht="12.95" customHeight="1" x14ac:dyDescent="0.2">
      <c r="A8322" s="149">
        <v>40452</v>
      </c>
      <c r="B8322" s="102" t="s">
        <v>11139</v>
      </c>
      <c r="C8322" s="102" t="s">
        <v>12294</v>
      </c>
      <c r="D8322" s="102" t="s">
        <v>13860</v>
      </c>
      <c r="E8322" s="102" t="s">
        <v>12306</v>
      </c>
      <c r="F8322" s="104" t="s">
        <v>14834</v>
      </c>
      <c r="G8322" s="105">
        <v>16341</v>
      </c>
      <c r="H8322" s="234" t="s">
        <v>31838</v>
      </c>
      <c r="I8322" s="102" t="s">
        <v>10103</v>
      </c>
      <c r="J8322" s="102" t="s">
        <v>12042</v>
      </c>
      <c r="K8322" s="102"/>
      <c r="L8322" s="111"/>
      <c r="M8322" s="109">
        <v>1</v>
      </c>
      <c r="N8322" s="112">
        <v>59</v>
      </c>
      <c r="O8322" s="102" t="s">
        <v>16764</v>
      </c>
      <c r="P8322" s="39" t="s">
        <v>9125</v>
      </c>
      <c r="Q8322" s="39" t="s">
        <v>17297</v>
      </c>
      <c r="R8322" s="109"/>
      <c r="S8322" s="102"/>
      <c r="T8322" s="102" t="s">
        <v>7789</v>
      </c>
      <c r="U8322" s="102" t="s">
        <v>17062</v>
      </c>
      <c r="V8322" s="109">
        <v>5.5</v>
      </c>
      <c r="W8322" s="107"/>
      <c r="X8322" s="113"/>
    </row>
    <row r="8323" spans="1:24" ht="12.95" customHeight="1" x14ac:dyDescent="0.2">
      <c r="A8323" s="149">
        <v>40817</v>
      </c>
      <c r="B8323" s="102" t="s">
        <v>11139</v>
      </c>
      <c r="C8323" s="103" t="s">
        <v>9233</v>
      </c>
      <c r="D8323" s="102" t="s">
        <v>9246</v>
      </c>
      <c r="E8323" s="102" t="s">
        <v>9234</v>
      </c>
      <c r="F8323" s="104" t="s">
        <v>14834</v>
      </c>
      <c r="G8323" s="105">
        <v>16544</v>
      </c>
      <c r="H8323" s="102" t="s">
        <v>2625</v>
      </c>
      <c r="I8323" s="102" t="s">
        <v>10191</v>
      </c>
      <c r="J8323" s="234" t="s">
        <v>546</v>
      </c>
      <c r="K8323" s="102"/>
      <c r="L8323" s="111"/>
      <c r="M8323" s="102">
        <v>0.5</v>
      </c>
      <c r="N8323" s="108" t="s">
        <v>33169</v>
      </c>
      <c r="O8323" s="109" t="s">
        <v>16982</v>
      </c>
      <c r="P8323" s="193"/>
      <c r="Q8323" s="193" t="s">
        <v>16805</v>
      </c>
      <c r="R8323" s="109"/>
      <c r="S8323" s="102"/>
      <c r="T8323" s="102" t="s">
        <v>20545</v>
      </c>
      <c r="U8323" s="102" t="s">
        <v>6868</v>
      </c>
      <c r="V8323" s="109">
        <v>5.5</v>
      </c>
      <c r="W8323" s="107"/>
      <c r="X8323" s="113"/>
    </row>
    <row r="8324" spans="1:24" ht="12.95" customHeight="1" x14ac:dyDescent="0.2">
      <c r="A8324" s="149">
        <v>40817</v>
      </c>
      <c r="B8324" s="102" t="s">
        <v>11139</v>
      </c>
      <c r="C8324" s="102" t="s">
        <v>9233</v>
      </c>
      <c r="D8324" s="102" t="s">
        <v>9247</v>
      </c>
      <c r="E8324" s="102" t="s">
        <v>9235</v>
      </c>
      <c r="F8324" s="104" t="s">
        <v>14834</v>
      </c>
      <c r="G8324" s="105">
        <v>15157</v>
      </c>
      <c r="H8324" s="102" t="s">
        <v>10103</v>
      </c>
      <c r="I8324" s="102" t="s">
        <v>11819</v>
      </c>
      <c r="J8324" s="234" t="s">
        <v>9248</v>
      </c>
      <c r="K8324" s="102"/>
      <c r="L8324" s="111"/>
      <c r="M8324" s="102">
        <v>1.5</v>
      </c>
      <c r="N8324" s="112" t="s">
        <v>33170</v>
      </c>
      <c r="O8324" s="109" t="s">
        <v>16868</v>
      </c>
      <c r="P8324" s="193"/>
      <c r="Q8324" s="193" t="s">
        <v>15923</v>
      </c>
      <c r="R8324" s="109"/>
      <c r="S8324" s="102"/>
      <c r="T8324" s="102" t="s">
        <v>7789</v>
      </c>
      <c r="U8324" s="102"/>
      <c r="V8324" s="109">
        <v>5.5</v>
      </c>
      <c r="W8324" s="107"/>
      <c r="X8324" s="113"/>
    </row>
    <row r="8325" spans="1:24" ht="12.95" customHeight="1" x14ac:dyDescent="0.2">
      <c r="A8325" s="149">
        <v>40817</v>
      </c>
      <c r="B8325" s="102" t="s">
        <v>11139</v>
      </c>
      <c r="C8325" s="102" t="s">
        <v>9233</v>
      </c>
      <c r="D8325" s="102" t="s">
        <v>9249</v>
      </c>
      <c r="E8325" s="102" t="s">
        <v>9236</v>
      </c>
      <c r="F8325" s="104" t="s">
        <v>14834</v>
      </c>
      <c r="G8325" s="105">
        <v>14743</v>
      </c>
      <c r="H8325" s="102" t="s">
        <v>5011</v>
      </c>
      <c r="I8325" s="102" t="s">
        <v>11819</v>
      </c>
      <c r="J8325" s="234" t="s">
        <v>9250</v>
      </c>
      <c r="K8325" s="102"/>
      <c r="L8325" s="111"/>
      <c r="M8325" s="102">
        <v>2</v>
      </c>
      <c r="N8325" s="108" t="s">
        <v>33171</v>
      </c>
      <c r="O8325" s="163" t="s">
        <v>16893</v>
      </c>
      <c r="P8325" s="209" t="s">
        <v>9125</v>
      </c>
      <c r="Q8325" s="209" t="s">
        <v>15832</v>
      </c>
      <c r="R8325" s="109"/>
      <c r="S8325" s="102"/>
      <c r="T8325" s="102" t="s">
        <v>28757</v>
      </c>
      <c r="U8325" s="102"/>
      <c r="V8325" s="109">
        <v>5</v>
      </c>
      <c r="W8325" s="107"/>
      <c r="X8325" s="113"/>
    </row>
    <row r="8326" spans="1:24" ht="12.95" customHeight="1" x14ac:dyDescent="0.2">
      <c r="A8326" s="149">
        <v>40817</v>
      </c>
      <c r="B8326" s="102" t="s">
        <v>11139</v>
      </c>
      <c r="C8326" s="102" t="s">
        <v>9233</v>
      </c>
      <c r="D8326" s="102" t="s">
        <v>9251</v>
      </c>
      <c r="E8326" s="102" t="s">
        <v>9237</v>
      </c>
      <c r="F8326" s="104" t="s">
        <v>14834</v>
      </c>
      <c r="G8326" s="105">
        <v>16498</v>
      </c>
      <c r="H8326" s="102" t="s">
        <v>11819</v>
      </c>
      <c r="I8326" s="102" t="s">
        <v>13336</v>
      </c>
      <c r="J8326" s="234" t="s">
        <v>9252</v>
      </c>
      <c r="K8326" s="102"/>
      <c r="L8326" s="111"/>
      <c r="M8326" s="102">
        <v>1</v>
      </c>
      <c r="N8326" s="108" t="s">
        <v>33172</v>
      </c>
      <c r="O8326" s="163" t="s">
        <v>15959</v>
      </c>
      <c r="P8326" s="209"/>
      <c r="Q8326" s="209" t="s">
        <v>19521</v>
      </c>
      <c r="R8326" s="109"/>
      <c r="S8326" s="102"/>
      <c r="T8326" s="102" t="s">
        <v>20546</v>
      </c>
      <c r="U8326" s="102" t="s">
        <v>6085</v>
      </c>
      <c r="V8326" s="109">
        <v>4.5</v>
      </c>
      <c r="W8326" s="107"/>
      <c r="X8326" s="113"/>
    </row>
    <row r="8327" spans="1:24" ht="12.95" customHeight="1" x14ac:dyDescent="0.2">
      <c r="A8327" s="149">
        <v>40817</v>
      </c>
      <c r="B8327" s="102" t="s">
        <v>11139</v>
      </c>
      <c r="C8327" s="102" t="s">
        <v>9233</v>
      </c>
      <c r="D8327" s="102" t="s">
        <v>9253</v>
      </c>
      <c r="E8327" s="102" t="s">
        <v>9238</v>
      </c>
      <c r="F8327" s="104" t="s">
        <v>14834</v>
      </c>
      <c r="G8327" s="105">
        <v>15527</v>
      </c>
      <c r="H8327" s="102" t="s">
        <v>11819</v>
      </c>
      <c r="I8327" s="102" t="s">
        <v>10103</v>
      </c>
      <c r="J8327" s="234" t="s">
        <v>9254</v>
      </c>
      <c r="K8327" s="102"/>
      <c r="L8327" s="111"/>
      <c r="M8327" s="102">
        <v>3</v>
      </c>
      <c r="N8327" s="112" t="s">
        <v>18836</v>
      </c>
      <c r="O8327" s="163" t="s">
        <v>16157</v>
      </c>
      <c r="P8327" s="209"/>
      <c r="Q8327" s="209" t="s">
        <v>16982</v>
      </c>
      <c r="R8327" s="109"/>
      <c r="S8327" s="102"/>
      <c r="T8327" s="102" t="s">
        <v>7789</v>
      </c>
      <c r="U8327" s="102" t="s">
        <v>33777</v>
      </c>
      <c r="V8327" s="109">
        <v>5.5</v>
      </c>
      <c r="W8327" s="107"/>
      <c r="X8327" s="113"/>
    </row>
    <row r="8328" spans="1:24" ht="12.95" customHeight="1" x14ac:dyDescent="0.2">
      <c r="A8328" s="149">
        <v>40817</v>
      </c>
      <c r="B8328" s="102" t="s">
        <v>11139</v>
      </c>
      <c r="C8328" s="102" t="s">
        <v>9233</v>
      </c>
      <c r="D8328" s="102" t="s">
        <v>9255</v>
      </c>
      <c r="E8328" s="102" t="s">
        <v>9239</v>
      </c>
      <c r="F8328" s="104" t="s">
        <v>14834</v>
      </c>
      <c r="G8328" s="105">
        <v>16553</v>
      </c>
      <c r="H8328" s="102" t="s">
        <v>11819</v>
      </c>
      <c r="I8328" s="102" t="s">
        <v>10103</v>
      </c>
      <c r="J8328" s="234" t="s">
        <v>547</v>
      </c>
      <c r="K8328" s="102"/>
      <c r="L8328" s="111"/>
      <c r="M8328" s="102">
        <v>1</v>
      </c>
      <c r="N8328" s="112" t="s">
        <v>199</v>
      </c>
      <c r="O8328" s="109" t="s">
        <v>15959</v>
      </c>
      <c r="P8328" s="193"/>
      <c r="Q8328" s="193" t="s">
        <v>16868</v>
      </c>
      <c r="R8328" s="109"/>
      <c r="S8328" s="102"/>
      <c r="T8328" s="102" t="s">
        <v>7789</v>
      </c>
      <c r="U8328" s="102"/>
      <c r="V8328" s="109">
        <v>5.5</v>
      </c>
      <c r="W8328" s="107"/>
      <c r="X8328" s="113"/>
    </row>
    <row r="8329" spans="1:24" ht="12.95" customHeight="1" x14ac:dyDescent="0.2">
      <c r="A8329" s="149">
        <v>40817</v>
      </c>
      <c r="B8329" s="102" t="s">
        <v>11139</v>
      </c>
      <c r="C8329" s="102" t="s">
        <v>9233</v>
      </c>
      <c r="D8329" s="102" t="s">
        <v>9256</v>
      </c>
      <c r="E8329" s="102" t="s">
        <v>9240</v>
      </c>
      <c r="F8329" s="104" t="s">
        <v>14834</v>
      </c>
      <c r="G8329" s="105">
        <v>16009</v>
      </c>
      <c r="H8329" s="102" t="s">
        <v>15082</v>
      </c>
      <c r="I8329" s="102" t="s">
        <v>2625</v>
      </c>
      <c r="J8329" s="234" t="s">
        <v>13236</v>
      </c>
      <c r="K8329" s="102"/>
      <c r="L8329" s="111"/>
      <c r="M8329" s="102">
        <v>1</v>
      </c>
      <c r="N8329" s="112" t="s">
        <v>199</v>
      </c>
      <c r="O8329" s="102"/>
      <c r="P8329" s="39"/>
      <c r="Q8329" s="39" t="s">
        <v>16584</v>
      </c>
      <c r="R8329" s="109"/>
      <c r="S8329" s="102"/>
      <c r="T8329" s="102" t="s">
        <v>20545</v>
      </c>
      <c r="U8329" s="102" t="s">
        <v>28523</v>
      </c>
      <c r="V8329" s="109">
        <v>7</v>
      </c>
      <c r="W8329" s="107"/>
      <c r="X8329" s="113"/>
    </row>
    <row r="8330" spans="1:24" ht="12.95" customHeight="1" x14ac:dyDescent="0.2">
      <c r="A8330" s="149">
        <v>40817</v>
      </c>
      <c r="B8330" s="102" t="s">
        <v>11139</v>
      </c>
      <c r="C8330" s="102" t="s">
        <v>9233</v>
      </c>
      <c r="D8330" s="102" t="s">
        <v>9257</v>
      </c>
      <c r="E8330" s="102" t="s">
        <v>9241</v>
      </c>
      <c r="F8330" s="104" t="s">
        <v>14834</v>
      </c>
      <c r="G8330" s="105">
        <v>16293</v>
      </c>
      <c r="H8330" s="102" t="s">
        <v>4890</v>
      </c>
      <c r="I8330" s="102" t="s">
        <v>31298</v>
      </c>
      <c r="J8330" s="234" t="s">
        <v>9258</v>
      </c>
      <c r="K8330" s="102"/>
      <c r="L8330" s="111"/>
      <c r="M8330" s="102">
        <v>2</v>
      </c>
      <c r="N8330" s="112" t="s">
        <v>17140</v>
      </c>
      <c r="O8330" s="163" t="s">
        <v>33778</v>
      </c>
      <c r="P8330" s="209"/>
      <c r="Q8330" s="209" t="s">
        <v>16121</v>
      </c>
      <c r="R8330" s="109"/>
      <c r="S8330" s="102"/>
      <c r="T8330" s="102" t="s">
        <v>20547</v>
      </c>
      <c r="U8330" s="102" t="s">
        <v>28730</v>
      </c>
      <c r="V8330" s="109">
        <v>4.5</v>
      </c>
      <c r="W8330" s="107"/>
      <c r="X8330" s="113"/>
    </row>
    <row r="8331" spans="1:24" ht="12.95" customHeight="1" x14ac:dyDescent="0.2">
      <c r="A8331" s="149">
        <v>40817</v>
      </c>
      <c r="B8331" s="102" t="s">
        <v>11139</v>
      </c>
      <c r="C8331" s="102" t="s">
        <v>9233</v>
      </c>
      <c r="D8331" s="102" t="s">
        <v>9259</v>
      </c>
      <c r="E8331" s="102" t="s">
        <v>9242</v>
      </c>
      <c r="F8331" s="104" t="s">
        <v>14834</v>
      </c>
      <c r="G8331" s="105">
        <v>16317</v>
      </c>
      <c r="H8331" s="102" t="s">
        <v>4890</v>
      </c>
      <c r="I8331" s="102" t="s">
        <v>33173</v>
      </c>
      <c r="J8331" s="234" t="s">
        <v>9260</v>
      </c>
      <c r="K8331" s="102"/>
      <c r="L8331" s="111"/>
      <c r="M8331" s="102">
        <v>3</v>
      </c>
      <c r="N8331" s="112" t="s">
        <v>18837</v>
      </c>
      <c r="O8331" s="163"/>
      <c r="P8331" s="209"/>
      <c r="Q8331" s="209" t="s">
        <v>20627</v>
      </c>
      <c r="R8331" s="109"/>
      <c r="S8331" s="102"/>
      <c r="T8331" s="102" t="s">
        <v>20547</v>
      </c>
      <c r="U8331" s="102" t="s">
        <v>548</v>
      </c>
      <c r="V8331" s="109">
        <v>5.5</v>
      </c>
      <c r="W8331" s="107"/>
      <c r="X8331" s="113"/>
    </row>
    <row r="8332" spans="1:24" ht="12.95" customHeight="1" x14ac:dyDescent="0.2">
      <c r="A8332" s="149">
        <v>40817</v>
      </c>
      <c r="B8332" s="102" t="s">
        <v>11139</v>
      </c>
      <c r="C8332" s="102" t="s">
        <v>9233</v>
      </c>
      <c r="D8332" s="102" t="s">
        <v>11229</v>
      </c>
      <c r="E8332" s="102" t="s">
        <v>9243</v>
      </c>
      <c r="F8332" s="104" t="s">
        <v>14834</v>
      </c>
      <c r="G8332" s="105">
        <v>16551</v>
      </c>
      <c r="H8332" s="102" t="s">
        <v>10103</v>
      </c>
      <c r="I8332" s="102" t="s">
        <v>4890</v>
      </c>
      <c r="J8332" s="234" t="s">
        <v>11230</v>
      </c>
      <c r="K8332" s="102"/>
      <c r="L8332" s="111"/>
      <c r="M8332" s="102">
        <v>1</v>
      </c>
      <c r="N8332" s="112" t="s">
        <v>7004</v>
      </c>
      <c r="O8332" s="102" t="s">
        <v>19674</v>
      </c>
      <c r="P8332" s="39" t="s">
        <v>162</v>
      </c>
      <c r="Q8332" s="39" t="s">
        <v>19141</v>
      </c>
      <c r="R8332" s="109"/>
      <c r="S8332" s="102"/>
      <c r="T8332" s="102" t="s">
        <v>7789</v>
      </c>
      <c r="U8332" s="102" t="s">
        <v>2477</v>
      </c>
      <c r="V8332" s="109">
        <v>6</v>
      </c>
      <c r="W8332" s="107"/>
      <c r="X8332" s="113"/>
    </row>
    <row r="8333" spans="1:24" ht="12.95" customHeight="1" x14ac:dyDescent="0.2">
      <c r="A8333" s="149">
        <v>40817</v>
      </c>
      <c r="B8333" s="102" t="s">
        <v>11139</v>
      </c>
      <c r="C8333" s="102" t="s">
        <v>9233</v>
      </c>
      <c r="D8333" s="102" t="s">
        <v>11231</v>
      </c>
      <c r="E8333" s="102" t="s">
        <v>9244</v>
      </c>
      <c r="F8333" s="104" t="s">
        <v>14834</v>
      </c>
      <c r="G8333" s="105">
        <v>16357</v>
      </c>
      <c r="H8333" s="102" t="s">
        <v>33174</v>
      </c>
      <c r="I8333" s="102" t="s">
        <v>10103</v>
      </c>
      <c r="J8333" s="234" t="s">
        <v>11232</v>
      </c>
      <c r="K8333" s="102"/>
      <c r="L8333" s="111"/>
      <c r="M8333" s="102">
        <v>1</v>
      </c>
      <c r="N8333" s="108" t="s">
        <v>33175</v>
      </c>
      <c r="O8333" s="163" t="s">
        <v>17734</v>
      </c>
      <c r="P8333" s="209" t="s">
        <v>9125</v>
      </c>
      <c r="Q8333" s="209" t="s">
        <v>16884</v>
      </c>
      <c r="R8333" s="109"/>
      <c r="S8333" s="102"/>
      <c r="T8333" s="102" t="s">
        <v>7789</v>
      </c>
      <c r="U8333" s="102" t="s">
        <v>18720</v>
      </c>
      <c r="V8333" s="109">
        <v>6.5</v>
      </c>
      <c r="W8333" s="107" t="s">
        <v>7338</v>
      </c>
      <c r="X8333" s="113"/>
    </row>
    <row r="8334" spans="1:24" ht="12.95" customHeight="1" x14ac:dyDescent="0.2">
      <c r="A8334" s="149">
        <v>40817</v>
      </c>
      <c r="B8334" s="102" t="s">
        <v>11139</v>
      </c>
      <c r="C8334" s="102" t="s">
        <v>9233</v>
      </c>
      <c r="D8334" s="102" t="s">
        <v>11233</v>
      </c>
      <c r="E8334" s="102" t="s">
        <v>9245</v>
      </c>
      <c r="F8334" s="104" t="s">
        <v>14834</v>
      </c>
      <c r="G8334" s="105">
        <v>16434</v>
      </c>
      <c r="H8334" s="102" t="s">
        <v>11819</v>
      </c>
      <c r="I8334" s="102" t="s">
        <v>10191</v>
      </c>
      <c r="J8334" s="234" t="s">
        <v>11234</v>
      </c>
      <c r="K8334" s="102"/>
      <c r="L8334" s="111"/>
      <c r="M8334" s="102">
        <v>1</v>
      </c>
      <c r="N8334" s="108" t="s">
        <v>33176</v>
      </c>
      <c r="O8334" s="163" t="s">
        <v>33779</v>
      </c>
      <c r="P8334" s="209"/>
      <c r="Q8334" s="209" t="s">
        <v>15945</v>
      </c>
      <c r="R8334" s="109"/>
      <c r="S8334" s="102"/>
      <c r="T8334" s="102" t="s">
        <v>20547</v>
      </c>
      <c r="U8334" s="102" t="s">
        <v>7960</v>
      </c>
      <c r="V8334" s="109">
        <v>6</v>
      </c>
      <c r="W8334" s="107"/>
      <c r="X8334" s="324"/>
    </row>
    <row r="8335" spans="1:24" ht="12.95" customHeight="1" x14ac:dyDescent="0.2">
      <c r="A8335" s="149">
        <v>41194</v>
      </c>
      <c r="B8335" s="115" t="s">
        <v>11139</v>
      </c>
      <c r="C8335" s="164" t="s">
        <v>18838</v>
      </c>
      <c r="D8335" s="102" t="s">
        <v>19687</v>
      </c>
      <c r="E8335" s="102" t="s">
        <v>18839</v>
      </c>
      <c r="F8335" s="104" t="s">
        <v>14834</v>
      </c>
      <c r="G8335" s="105">
        <v>15914</v>
      </c>
      <c r="H8335" s="102" t="s">
        <v>11819</v>
      </c>
      <c r="I8335" s="102" t="s">
        <v>10103</v>
      </c>
      <c r="J8335" s="234" t="s">
        <v>13694</v>
      </c>
      <c r="K8335" s="102"/>
      <c r="L8335" s="111"/>
      <c r="M8335" s="102">
        <v>1</v>
      </c>
      <c r="N8335" s="112" t="s">
        <v>19688</v>
      </c>
      <c r="O8335" s="163" t="s">
        <v>17392</v>
      </c>
      <c r="P8335" s="163" t="s">
        <v>162</v>
      </c>
      <c r="Q8335" s="163" t="s">
        <v>17297</v>
      </c>
      <c r="R8335" s="109"/>
      <c r="S8335" s="102"/>
      <c r="T8335" s="102" t="s">
        <v>7789</v>
      </c>
      <c r="U8335" s="102"/>
      <c r="V8335" s="109">
        <v>5.5</v>
      </c>
      <c r="W8335" s="107"/>
      <c r="X8335" s="324"/>
    </row>
    <row r="8336" spans="1:24" ht="12.95" customHeight="1" x14ac:dyDescent="0.2">
      <c r="A8336" s="149">
        <v>41194</v>
      </c>
      <c r="B8336" s="115" t="s">
        <v>11139</v>
      </c>
      <c r="C8336" s="102" t="s">
        <v>18838</v>
      </c>
      <c r="D8336" s="102" t="s">
        <v>19689</v>
      </c>
      <c r="E8336" s="102" t="s">
        <v>18840</v>
      </c>
      <c r="F8336" s="104" t="s">
        <v>14834</v>
      </c>
      <c r="G8336" s="105">
        <v>15900</v>
      </c>
      <c r="H8336" s="102" t="s">
        <v>4890</v>
      </c>
      <c r="I8336" s="102" t="s">
        <v>10103</v>
      </c>
      <c r="J8336" s="234" t="s">
        <v>19690</v>
      </c>
      <c r="K8336" s="102"/>
      <c r="L8336" s="111"/>
      <c r="M8336" s="102">
        <v>2</v>
      </c>
      <c r="N8336" s="112" t="s">
        <v>19691</v>
      </c>
      <c r="O8336" s="163" t="s">
        <v>19238</v>
      </c>
      <c r="P8336" s="163" t="s">
        <v>15941</v>
      </c>
      <c r="Q8336" s="163" t="s">
        <v>19692</v>
      </c>
      <c r="R8336" s="109"/>
      <c r="S8336" s="102"/>
      <c r="T8336" s="102" t="s">
        <v>7789</v>
      </c>
      <c r="U8336" s="102"/>
      <c r="V8336" s="109">
        <v>6.5</v>
      </c>
      <c r="W8336" s="107"/>
      <c r="X8336" s="324"/>
    </row>
    <row r="8337" spans="1:24" ht="12.95" customHeight="1" x14ac:dyDescent="0.2">
      <c r="A8337" s="149">
        <v>41194</v>
      </c>
      <c r="B8337" s="115" t="s">
        <v>11139</v>
      </c>
      <c r="C8337" s="102" t="s">
        <v>18838</v>
      </c>
      <c r="D8337" s="102" t="s">
        <v>19693</v>
      </c>
      <c r="E8337" s="102" t="s">
        <v>18841</v>
      </c>
      <c r="F8337" s="104" t="s">
        <v>14834</v>
      </c>
      <c r="G8337" s="105">
        <v>14742</v>
      </c>
      <c r="H8337" s="234" t="s">
        <v>30739</v>
      </c>
      <c r="I8337" s="102" t="s">
        <v>11819</v>
      </c>
      <c r="J8337" s="234" t="s">
        <v>11210</v>
      </c>
      <c r="K8337" s="102" t="s">
        <v>19694</v>
      </c>
      <c r="L8337" s="111"/>
      <c r="M8337" s="102">
        <v>1</v>
      </c>
      <c r="N8337" s="125" t="s">
        <v>33177</v>
      </c>
      <c r="O8337" s="163"/>
      <c r="P8337" s="163" t="s">
        <v>3620</v>
      </c>
      <c r="Q8337" s="163" t="s">
        <v>19695</v>
      </c>
      <c r="R8337" s="109"/>
      <c r="S8337" s="102"/>
      <c r="T8337" s="102" t="s">
        <v>28757</v>
      </c>
      <c r="U8337" s="102"/>
      <c r="V8337" s="109">
        <v>5.5</v>
      </c>
      <c r="W8337" s="107"/>
      <c r="X8337" s="324"/>
    </row>
    <row r="8338" spans="1:24" ht="12.95" customHeight="1" x14ac:dyDescent="0.2">
      <c r="A8338" s="149">
        <v>41194</v>
      </c>
      <c r="B8338" s="115" t="s">
        <v>11139</v>
      </c>
      <c r="C8338" s="102" t="s">
        <v>18838</v>
      </c>
      <c r="D8338" s="102" t="s">
        <v>19696</v>
      </c>
      <c r="E8338" s="102" t="s">
        <v>18842</v>
      </c>
      <c r="F8338" s="104" t="s">
        <v>14834</v>
      </c>
      <c r="G8338" s="105">
        <v>16546</v>
      </c>
      <c r="H8338" s="102" t="s">
        <v>11819</v>
      </c>
      <c r="I8338" s="102" t="s">
        <v>13336</v>
      </c>
      <c r="J8338" s="234" t="s">
        <v>19697</v>
      </c>
      <c r="K8338" s="102"/>
      <c r="L8338" s="111"/>
      <c r="M8338" s="102">
        <v>1</v>
      </c>
      <c r="N8338" s="112" t="s">
        <v>15020</v>
      </c>
      <c r="O8338" s="163" t="s">
        <v>19698</v>
      </c>
      <c r="P8338" s="163" t="s">
        <v>162</v>
      </c>
      <c r="Q8338" s="163" t="s">
        <v>16646</v>
      </c>
      <c r="R8338" s="109"/>
      <c r="S8338" s="102"/>
      <c r="T8338" s="102" t="s">
        <v>21275</v>
      </c>
      <c r="U8338" s="102" t="s">
        <v>14790</v>
      </c>
      <c r="V8338" s="109">
        <v>5.5</v>
      </c>
      <c r="W8338" s="107"/>
      <c r="X8338" s="324"/>
    </row>
    <row r="8339" spans="1:24" ht="12.95" customHeight="1" x14ac:dyDescent="0.2">
      <c r="A8339" s="149">
        <v>41194</v>
      </c>
      <c r="B8339" s="115" t="s">
        <v>11139</v>
      </c>
      <c r="C8339" s="102" t="s">
        <v>18838</v>
      </c>
      <c r="D8339" s="102" t="s">
        <v>19699</v>
      </c>
      <c r="E8339" s="102" t="s">
        <v>18843</v>
      </c>
      <c r="F8339" s="104" t="s">
        <v>14834</v>
      </c>
      <c r="G8339" s="105">
        <v>16502</v>
      </c>
      <c r="H8339" s="102" t="s">
        <v>10191</v>
      </c>
      <c r="I8339" s="102" t="s">
        <v>4890</v>
      </c>
      <c r="J8339" s="234" t="s">
        <v>19700</v>
      </c>
      <c r="K8339" s="102"/>
      <c r="L8339" s="111"/>
      <c r="M8339" s="102">
        <v>3</v>
      </c>
      <c r="N8339" s="112" t="s">
        <v>33178</v>
      </c>
      <c r="O8339" s="163" t="s">
        <v>16680</v>
      </c>
      <c r="P8339" s="163" t="s">
        <v>19503</v>
      </c>
      <c r="Q8339" s="163" t="s">
        <v>19701</v>
      </c>
      <c r="R8339" s="109"/>
      <c r="S8339" s="102"/>
      <c r="T8339" s="102" t="s">
        <v>20547</v>
      </c>
      <c r="U8339" s="102" t="s">
        <v>19704</v>
      </c>
      <c r="V8339" s="109">
        <v>6.5</v>
      </c>
      <c r="W8339" s="107"/>
      <c r="X8339" s="324"/>
    </row>
    <row r="8340" spans="1:24" ht="12.95" customHeight="1" x14ac:dyDescent="0.2">
      <c r="A8340" s="149">
        <v>41194</v>
      </c>
      <c r="B8340" s="115" t="s">
        <v>11139</v>
      </c>
      <c r="C8340" s="102" t="s">
        <v>18838</v>
      </c>
      <c r="D8340" s="102" t="s">
        <v>19702</v>
      </c>
      <c r="E8340" s="102" t="s">
        <v>18844</v>
      </c>
      <c r="F8340" s="104" t="s">
        <v>14834</v>
      </c>
      <c r="G8340" s="105">
        <v>16299</v>
      </c>
      <c r="H8340" s="102" t="s">
        <v>11819</v>
      </c>
      <c r="I8340" s="102" t="s">
        <v>19562</v>
      </c>
      <c r="J8340" s="234" t="s">
        <v>13824</v>
      </c>
      <c r="K8340" s="102"/>
      <c r="L8340" s="111"/>
      <c r="M8340" s="102">
        <v>1</v>
      </c>
      <c r="N8340" s="112" t="s">
        <v>19703</v>
      </c>
      <c r="O8340" s="163"/>
      <c r="P8340" s="163"/>
      <c r="Q8340" s="163" t="s">
        <v>19099</v>
      </c>
      <c r="R8340" s="109"/>
      <c r="S8340" s="102"/>
      <c r="T8340" s="102" t="s">
        <v>20547</v>
      </c>
      <c r="U8340" s="102" t="s">
        <v>33780</v>
      </c>
      <c r="V8340" s="109">
        <v>5</v>
      </c>
      <c r="W8340" s="107"/>
      <c r="X8340" s="324"/>
    </row>
    <row r="8341" spans="1:24" ht="12.95" customHeight="1" x14ac:dyDescent="0.2">
      <c r="A8341" s="149">
        <v>41194</v>
      </c>
      <c r="B8341" s="115" t="s">
        <v>11139</v>
      </c>
      <c r="C8341" s="102" t="s">
        <v>18838</v>
      </c>
      <c r="D8341" s="102" t="s">
        <v>19705</v>
      </c>
      <c r="E8341" s="102" t="s">
        <v>18845</v>
      </c>
      <c r="F8341" s="104" t="s">
        <v>14834</v>
      </c>
      <c r="G8341" s="105">
        <v>16478</v>
      </c>
      <c r="H8341" s="102" t="s">
        <v>11819</v>
      </c>
      <c r="I8341" s="102" t="s">
        <v>10103</v>
      </c>
      <c r="J8341" s="234" t="s">
        <v>19706</v>
      </c>
      <c r="K8341" s="102"/>
      <c r="L8341" s="111"/>
      <c r="M8341" s="102">
        <v>3</v>
      </c>
      <c r="N8341" s="112" t="s">
        <v>19707</v>
      </c>
      <c r="O8341" s="163" t="s">
        <v>17511</v>
      </c>
      <c r="P8341" s="163" t="s">
        <v>162</v>
      </c>
      <c r="Q8341" s="163" t="s">
        <v>19708</v>
      </c>
      <c r="R8341" s="109"/>
      <c r="S8341" s="102"/>
      <c r="T8341" s="102" t="s">
        <v>7789</v>
      </c>
      <c r="U8341" s="102" t="s">
        <v>5978</v>
      </c>
      <c r="V8341" s="109">
        <v>6.5</v>
      </c>
      <c r="W8341" s="107"/>
      <c r="X8341" s="324"/>
    </row>
    <row r="8342" spans="1:24" ht="12.95" customHeight="1" x14ac:dyDescent="0.2">
      <c r="A8342" s="149">
        <v>41194</v>
      </c>
      <c r="B8342" s="115" t="s">
        <v>11139</v>
      </c>
      <c r="C8342" s="102" t="s">
        <v>18838</v>
      </c>
      <c r="D8342" s="102" t="s">
        <v>19709</v>
      </c>
      <c r="E8342" s="102" t="s">
        <v>18846</v>
      </c>
      <c r="F8342" s="104" t="s">
        <v>14834</v>
      </c>
      <c r="G8342" s="105">
        <v>16209</v>
      </c>
      <c r="H8342" s="102" t="s">
        <v>2625</v>
      </c>
      <c r="I8342" s="102" t="s">
        <v>14944</v>
      </c>
      <c r="J8342" s="234" t="s">
        <v>19710</v>
      </c>
      <c r="K8342" s="102"/>
      <c r="L8342" s="111"/>
      <c r="M8342" s="102">
        <v>2</v>
      </c>
      <c r="N8342" s="112" t="s">
        <v>19711</v>
      </c>
      <c r="O8342" s="163"/>
      <c r="P8342" s="163" t="s">
        <v>162</v>
      </c>
      <c r="Q8342" s="163" t="s">
        <v>19478</v>
      </c>
      <c r="R8342" s="109"/>
      <c r="S8342" s="102"/>
      <c r="T8342" s="102" t="s">
        <v>20543</v>
      </c>
      <c r="U8342" s="102" t="s">
        <v>6868</v>
      </c>
      <c r="V8342" s="109">
        <v>5.5</v>
      </c>
      <c r="W8342" s="107"/>
      <c r="X8342" s="324"/>
    </row>
    <row r="8343" spans="1:24" ht="12.95" customHeight="1" x14ac:dyDescent="0.2">
      <c r="A8343" s="149">
        <v>41194</v>
      </c>
      <c r="B8343" s="115" t="s">
        <v>11139</v>
      </c>
      <c r="C8343" s="102" t="s">
        <v>18838</v>
      </c>
      <c r="D8343" s="102" t="s">
        <v>19712</v>
      </c>
      <c r="E8343" s="102" t="s">
        <v>18847</v>
      </c>
      <c r="F8343" s="104" t="s">
        <v>14834</v>
      </c>
      <c r="G8343" s="105">
        <v>15341</v>
      </c>
      <c r="H8343" s="102" t="s">
        <v>10191</v>
      </c>
      <c r="I8343" s="102" t="s">
        <v>2625</v>
      </c>
      <c r="J8343" s="234" t="s">
        <v>19713</v>
      </c>
      <c r="K8343" s="102"/>
      <c r="L8343" s="111"/>
      <c r="M8343" s="102">
        <v>2</v>
      </c>
      <c r="N8343" s="112" t="s">
        <v>19714</v>
      </c>
      <c r="O8343" s="163" t="s">
        <v>15927</v>
      </c>
      <c r="P8343" s="163"/>
      <c r="Q8343" s="163" t="s">
        <v>19571</v>
      </c>
      <c r="R8343" s="109"/>
      <c r="S8343" s="102"/>
      <c r="T8343" s="102" t="s">
        <v>20545</v>
      </c>
      <c r="U8343" s="102" t="s">
        <v>6868</v>
      </c>
      <c r="V8343" s="109">
        <v>5.5</v>
      </c>
      <c r="W8343" s="107"/>
      <c r="X8343" s="324"/>
    </row>
    <row r="8344" spans="1:24" ht="12.95" customHeight="1" x14ac:dyDescent="0.2">
      <c r="A8344" s="149">
        <v>41194</v>
      </c>
      <c r="B8344" s="115" t="s">
        <v>11139</v>
      </c>
      <c r="C8344" s="102" t="s">
        <v>18838</v>
      </c>
      <c r="D8344" s="102" t="s">
        <v>19715</v>
      </c>
      <c r="E8344" s="102" t="s">
        <v>18848</v>
      </c>
      <c r="F8344" s="104" t="s">
        <v>14834</v>
      </c>
      <c r="G8344" s="105">
        <v>13956</v>
      </c>
      <c r="H8344" s="234" t="s">
        <v>33179</v>
      </c>
      <c r="I8344" s="234" t="s">
        <v>33180</v>
      </c>
      <c r="J8344" s="234" t="s">
        <v>19716</v>
      </c>
      <c r="K8344" s="102"/>
      <c r="L8344" s="111"/>
      <c r="M8344" s="102">
        <v>2</v>
      </c>
      <c r="N8344" s="125" t="s">
        <v>33181</v>
      </c>
      <c r="O8344" s="163" t="s">
        <v>15906</v>
      </c>
      <c r="P8344" s="163" t="s">
        <v>9160</v>
      </c>
      <c r="Q8344" s="163" t="s">
        <v>17742</v>
      </c>
      <c r="R8344" s="109"/>
      <c r="S8344" s="102"/>
      <c r="T8344" s="102" t="s">
        <v>21408</v>
      </c>
      <c r="U8344" s="102" t="s">
        <v>19717</v>
      </c>
      <c r="V8344" s="109">
        <v>5.5</v>
      </c>
      <c r="W8344" s="107"/>
      <c r="X8344" s="324"/>
    </row>
    <row r="8345" spans="1:24" ht="12.95" customHeight="1" x14ac:dyDescent="0.2">
      <c r="A8345" s="149">
        <v>41194</v>
      </c>
      <c r="B8345" s="115" t="s">
        <v>11139</v>
      </c>
      <c r="C8345" s="102" t="s">
        <v>18838</v>
      </c>
      <c r="D8345" s="102" t="s">
        <v>19718</v>
      </c>
      <c r="E8345" s="102" t="s">
        <v>18849</v>
      </c>
      <c r="F8345" s="104" t="s">
        <v>14834</v>
      </c>
      <c r="G8345" s="105">
        <v>16366</v>
      </c>
      <c r="H8345" s="234" t="s">
        <v>31838</v>
      </c>
      <c r="I8345" s="234" t="s">
        <v>32094</v>
      </c>
      <c r="J8345" s="234" t="s">
        <v>33781</v>
      </c>
      <c r="K8345" s="102"/>
      <c r="L8345" s="111"/>
      <c r="M8345" s="102">
        <v>1</v>
      </c>
      <c r="N8345" s="125" t="s">
        <v>33182</v>
      </c>
      <c r="O8345" s="163" t="s">
        <v>18206</v>
      </c>
      <c r="P8345" s="163" t="s">
        <v>9125</v>
      </c>
      <c r="Q8345" s="163" t="s">
        <v>17601</v>
      </c>
      <c r="R8345" s="109"/>
      <c r="S8345" s="102"/>
      <c r="T8345" s="102" t="s">
        <v>7789</v>
      </c>
      <c r="U8345" s="102" t="s">
        <v>2477</v>
      </c>
      <c r="V8345" s="109">
        <v>5.5</v>
      </c>
      <c r="W8345" s="107"/>
      <c r="X8345" s="324"/>
    </row>
    <row r="8346" spans="1:24" ht="12.95" customHeight="1" x14ac:dyDescent="0.2">
      <c r="A8346" s="149">
        <v>41194</v>
      </c>
      <c r="B8346" s="115" t="s">
        <v>11139</v>
      </c>
      <c r="C8346" s="102" t="s">
        <v>18838</v>
      </c>
      <c r="D8346" s="102" t="s">
        <v>19719</v>
      </c>
      <c r="E8346" s="102" t="s">
        <v>18850</v>
      </c>
      <c r="F8346" s="104" t="s">
        <v>14834</v>
      </c>
      <c r="G8346" s="105">
        <v>15724</v>
      </c>
      <c r="H8346" s="102" t="s">
        <v>10103</v>
      </c>
      <c r="I8346" s="102" t="s">
        <v>11819</v>
      </c>
      <c r="J8346" s="234" t="s">
        <v>19720</v>
      </c>
      <c r="K8346" s="102"/>
      <c r="L8346" s="111"/>
      <c r="M8346" s="102">
        <v>2</v>
      </c>
      <c r="N8346" s="112" t="s">
        <v>17705</v>
      </c>
      <c r="O8346" s="163" t="s">
        <v>17504</v>
      </c>
      <c r="P8346" s="163" t="s">
        <v>9125</v>
      </c>
      <c r="Q8346" s="163" t="s">
        <v>19627</v>
      </c>
      <c r="R8346" s="109"/>
      <c r="S8346" s="102"/>
      <c r="T8346" s="102" t="s">
        <v>7789</v>
      </c>
      <c r="U8346" s="102" t="s">
        <v>33782</v>
      </c>
      <c r="V8346" s="109">
        <v>5.5</v>
      </c>
      <c r="W8346" s="107"/>
      <c r="X8346" s="324"/>
    </row>
    <row r="8347" spans="1:24" ht="12.95" customHeight="1" x14ac:dyDescent="0.2">
      <c r="A8347" s="305">
        <v>41194</v>
      </c>
      <c r="B8347" s="139" t="s">
        <v>11139</v>
      </c>
      <c r="C8347" s="226" t="s">
        <v>18851</v>
      </c>
      <c r="D8347" s="188" t="s">
        <v>19970</v>
      </c>
      <c r="E8347" s="188" t="s">
        <v>18852</v>
      </c>
      <c r="F8347" s="225" t="s">
        <v>14834</v>
      </c>
      <c r="G8347" s="204">
        <v>16509</v>
      </c>
      <c r="H8347" s="188" t="s">
        <v>10191</v>
      </c>
      <c r="I8347" s="188" t="s">
        <v>11819</v>
      </c>
      <c r="J8347" s="288" t="s">
        <v>19971</v>
      </c>
      <c r="K8347" s="188"/>
      <c r="L8347" s="187"/>
      <c r="M8347" s="188">
        <v>2</v>
      </c>
      <c r="N8347" s="223" t="s">
        <v>33783</v>
      </c>
      <c r="O8347" s="205" t="s">
        <v>16545</v>
      </c>
      <c r="P8347" s="205" t="s">
        <v>11565</v>
      </c>
      <c r="Q8347" s="205" t="s">
        <v>19527</v>
      </c>
      <c r="R8347" s="206"/>
      <c r="S8347" s="188"/>
      <c r="T8347" s="188" t="s">
        <v>20547</v>
      </c>
      <c r="U8347" s="188" t="s">
        <v>11565</v>
      </c>
      <c r="V8347" s="206">
        <v>5</v>
      </c>
      <c r="W8347" s="205"/>
      <c r="X8347" s="324"/>
    </row>
    <row r="8348" spans="1:24" ht="12.95" customHeight="1" x14ac:dyDescent="0.2">
      <c r="A8348" s="305">
        <v>41559</v>
      </c>
      <c r="B8348" s="139" t="s">
        <v>11139</v>
      </c>
      <c r="C8348" s="188" t="s">
        <v>18851</v>
      </c>
      <c r="D8348" s="188" t="s">
        <v>19972</v>
      </c>
      <c r="E8348" s="188" t="s">
        <v>18853</v>
      </c>
      <c r="F8348" s="225" t="s">
        <v>14834</v>
      </c>
      <c r="G8348" s="204">
        <v>16447</v>
      </c>
      <c r="H8348" s="188" t="s">
        <v>19973</v>
      </c>
      <c r="I8348" s="188" t="s">
        <v>1919</v>
      </c>
      <c r="J8348" s="288" t="s">
        <v>10139</v>
      </c>
      <c r="K8348" s="188"/>
      <c r="L8348" s="187"/>
      <c r="M8348" s="188">
        <v>2</v>
      </c>
      <c r="N8348" s="223" t="s">
        <v>33784</v>
      </c>
      <c r="O8348" s="205" t="s">
        <v>3620</v>
      </c>
      <c r="P8348" s="205" t="s">
        <v>11565</v>
      </c>
      <c r="Q8348" s="205" t="s">
        <v>19531</v>
      </c>
      <c r="R8348" s="206"/>
      <c r="S8348" s="188"/>
      <c r="T8348" s="188" t="s">
        <v>7789</v>
      </c>
      <c r="U8348" s="188" t="s">
        <v>18144</v>
      </c>
      <c r="V8348" s="206">
        <v>4.5</v>
      </c>
      <c r="W8348" s="205"/>
      <c r="X8348" s="324"/>
    </row>
    <row r="8349" spans="1:24" ht="12.95" customHeight="1" x14ac:dyDescent="0.2">
      <c r="A8349" s="305">
        <v>41559</v>
      </c>
      <c r="B8349" s="139" t="s">
        <v>11139</v>
      </c>
      <c r="C8349" s="188" t="s">
        <v>18851</v>
      </c>
      <c r="D8349" s="188" t="s">
        <v>19975</v>
      </c>
      <c r="E8349" s="188" t="s">
        <v>18854</v>
      </c>
      <c r="F8349" s="225" t="s">
        <v>14834</v>
      </c>
      <c r="G8349" s="204">
        <v>16011</v>
      </c>
      <c r="H8349" s="188" t="s">
        <v>2625</v>
      </c>
      <c r="I8349" s="188" t="s">
        <v>10191</v>
      </c>
      <c r="J8349" s="288" t="s">
        <v>19976</v>
      </c>
      <c r="K8349" s="188"/>
      <c r="L8349" s="187"/>
      <c r="M8349" s="188">
        <v>1</v>
      </c>
      <c r="N8349" s="223" t="s">
        <v>864</v>
      </c>
      <c r="O8349" s="205" t="s">
        <v>11565</v>
      </c>
      <c r="P8349" s="205" t="s">
        <v>9125</v>
      </c>
      <c r="Q8349" s="205" t="s">
        <v>16893</v>
      </c>
      <c r="R8349" s="206"/>
      <c r="S8349" s="188"/>
      <c r="T8349" s="188" t="s">
        <v>20545</v>
      </c>
      <c r="U8349" s="188" t="s">
        <v>21296</v>
      </c>
      <c r="V8349" s="206">
        <v>3.5</v>
      </c>
      <c r="W8349" s="205"/>
      <c r="X8349" s="324"/>
    </row>
    <row r="8350" spans="1:24" ht="12.95" customHeight="1" x14ac:dyDescent="0.2">
      <c r="A8350" s="305">
        <v>41559</v>
      </c>
      <c r="B8350" s="139" t="s">
        <v>11139</v>
      </c>
      <c r="C8350" s="188" t="s">
        <v>18851</v>
      </c>
      <c r="D8350" s="188" t="s">
        <v>19977</v>
      </c>
      <c r="E8350" s="188" t="s">
        <v>18855</v>
      </c>
      <c r="F8350" s="225" t="s">
        <v>14834</v>
      </c>
      <c r="G8350" s="204">
        <v>14744</v>
      </c>
      <c r="H8350" s="188" t="s">
        <v>5011</v>
      </c>
      <c r="I8350" s="188" t="s">
        <v>11819</v>
      </c>
      <c r="J8350" s="288" t="s">
        <v>19978</v>
      </c>
      <c r="K8350" s="188"/>
      <c r="L8350" s="187"/>
      <c r="M8350" s="188">
        <v>2</v>
      </c>
      <c r="N8350" s="223" t="s">
        <v>33785</v>
      </c>
      <c r="O8350" s="205" t="s">
        <v>16545</v>
      </c>
      <c r="P8350" s="205" t="s">
        <v>11565</v>
      </c>
      <c r="Q8350" s="205" t="s">
        <v>17383</v>
      </c>
      <c r="R8350" s="206"/>
      <c r="S8350" s="188"/>
      <c r="T8350" s="188" t="s">
        <v>28757</v>
      </c>
      <c r="U8350" s="188"/>
      <c r="V8350" s="206">
        <v>6</v>
      </c>
      <c r="W8350" s="205"/>
      <c r="X8350" s="324"/>
    </row>
    <row r="8351" spans="1:24" ht="12.95" customHeight="1" x14ac:dyDescent="0.2">
      <c r="A8351" s="305">
        <v>41559</v>
      </c>
      <c r="B8351" s="139" t="s">
        <v>11139</v>
      </c>
      <c r="C8351" s="188" t="s">
        <v>18851</v>
      </c>
      <c r="D8351" s="188" t="s">
        <v>19979</v>
      </c>
      <c r="E8351" s="188" t="s">
        <v>18856</v>
      </c>
      <c r="F8351" s="225" t="s">
        <v>14834</v>
      </c>
      <c r="G8351" s="204">
        <v>16535</v>
      </c>
      <c r="H8351" s="188" t="s">
        <v>11819</v>
      </c>
      <c r="I8351" s="188" t="s">
        <v>10103</v>
      </c>
      <c r="J8351" s="288" t="s">
        <v>3350</v>
      </c>
      <c r="K8351" s="188"/>
      <c r="L8351" s="187"/>
      <c r="M8351" s="188">
        <v>1</v>
      </c>
      <c r="N8351" s="223" t="s">
        <v>15117</v>
      </c>
      <c r="O8351" s="205" t="s">
        <v>16499</v>
      </c>
      <c r="P8351" s="205" t="s">
        <v>11565</v>
      </c>
      <c r="Q8351" s="205" t="s">
        <v>15945</v>
      </c>
      <c r="R8351" s="206"/>
      <c r="S8351" s="188"/>
      <c r="T8351" s="188" t="s">
        <v>7789</v>
      </c>
      <c r="U8351" s="188" t="s">
        <v>33787</v>
      </c>
      <c r="V8351" s="206">
        <v>4.5</v>
      </c>
      <c r="W8351" s="205"/>
      <c r="X8351" s="324"/>
    </row>
    <row r="8352" spans="1:24" ht="12.95" customHeight="1" x14ac:dyDescent="0.2">
      <c r="A8352" s="305">
        <v>41559</v>
      </c>
      <c r="B8352" s="139" t="s">
        <v>11139</v>
      </c>
      <c r="C8352" s="188" t="s">
        <v>18851</v>
      </c>
      <c r="D8352" s="188" t="s">
        <v>19980</v>
      </c>
      <c r="E8352" s="188" t="s">
        <v>18857</v>
      </c>
      <c r="F8352" s="225" t="s">
        <v>14834</v>
      </c>
      <c r="G8352" s="204">
        <v>15150</v>
      </c>
      <c r="H8352" s="188" t="s">
        <v>10103</v>
      </c>
      <c r="I8352" s="188" t="s">
        <v>11819</v>
      </c>
      <c r="J8352" s="288" t="s">
        <v>19981</v>
      </c>
      <c r="K8352" s="188"/>
      <c r="L8352" s="187"/>
      <c r="M8352" s="188">
        <v>2</v>
      </c>
      <c r="N8352" s="223" t="s">
        <v>32117</v>
      </c>
      <c r="O8352" s="205" t="s">
        <v>17504</v>
      </c>
      <c r="P8352" s="205" t="s">
        <v>9125</v>
      </c>
      <c r="Q8352" s="205" t="s">
        <v>15976</v>
      </c>
      <c r="R8352" s="206"/>
      <c r="S8352" s="188"/>
      <c r="T8352" s="188" t="s">
        <v>7789</v>
      </c>
      <c r="U8352" s="188" t="s">
        <v>2477</v>
      </c>
      <c r="V8352" s="206">
        <v>5.5</v>
      </c>
      <c r="W8352" s="205"/>
      <c r="X8352" s="324"/>
    </row>
    <row r="8353" spans="1:24" ht="12.95" customHeight="1" x14ac:dyDescent="0.2">
      <c r="A8353" s="305">
        <v>41559</v>
      </c>
      <c r="B8353" s="139" t="s">
        <v>11139</v>
      </c>
      <c r="C8353" s="188" t="s">
        <v>18851</v>
      </c>
      <c r="D8353" s="188" t="s">
        <v>19982</v>
      </c>
      <c r="E8353" s="188" t="s">
        <v>18858</v>
      </c>
      <c r="F8353" s="225" t="s">
        <v>14834</v>
      </c>
      <c r="G8353" s="204">
        <v>15165</v>
      </c>
      <c r="H8353" s="188" t="s">
        <v>10103</v>
      </c>
      <c r="I8353" s="188" t="s">
        <v>11819</v>
      </c>
      <c r="J8353" s="288" t="s">
        <v>19983</v>
      </c>
      <c r="K8353" s="188"/>
      <c r="L8353" s="187"/>
      <c r="M8353" s="188">
        <v>1</v>
      </c>
      <c r="N8353" s="223" t="s">
        <v>7004</v>
      </c>
      <c r="O8353" s="205" t="s">
        <v>16798</v>
      </c>
      <c r="P8353" s="205" t="s">
        <v>9160</v>
      </c>
      <c r="Q8353" s="205" t="s">
        <v>17446</v>
      </c>
      <c r="R8353" s="206"/>
      <c r="S8353" s="188"/>
      <c r="T8353" s="188" t="s">
        <v>7789</v>
      </c>
      <c r="U8353" s="188"/>
      <c r="V8353" s="206">
        <v>4.5</v>
      </c>
      <c r="W8353" s="205"/>
      <c r="X8353" s="324"/>
    </row>
    <row r="8354" spans="1:24" ht="12.95" customHeight="1" x14ac:dyDescent="0.2">
      <c r="A8354" s="305">
        <v>41559</v>
      </c>
      <c r="B8354" s="139" t="s">
        <v>11139</v>
      </c>
      <c r="C8354" s="188" t="s">
        <v>18851</v>
      </c>
      <c r="D8354" s="188" t="s">
        <v>19984</v>
      </c>
      <c r="E8354" s="188" t="s">
        <v>18859</v>
      </c>
      <c r="F8354" s="225" t="s">
        <v>14834</v>
      </c>
      <c r="G8354" s="204">
        <v>16488</v>
      </c>
      <c r="H8354" s="188" t="s">
        <v>11819</v>
      </c>
      <c r="I8354" s="188" t="s">
        <v>10191</v>
      </c>
      <c r="J8354" s="288" t="s">
        <v>19985</v>
      </c>
      <c r="K8354" s="188"/>
      <c r="L8354" s="187"/>
      <c r="M8354" s="188">
        <v>1</v>
      </c>
      <c r="N8354" s="223" t="s">
        <v>19986</v>
      </c>
      <c r="O8354" s="205" t="s">
        <v>16686</v>
      </c>
      <c r="P8354" s="205" t="s">
        <v>9125</v>
      </c>
      <c r="Q8354" s="205" t="s">
        <v>16893</v>
      </c>
      <c r="R8354" s="206"/>
      <c r="S8354" s="188"/>
      <c r="T8354" s="188" t="s">
        <v>20546</v>
      </c>
      <c r="U8354" s="188"/>
      <c r="V8354" s="206">
        <v>4.5</v>
      </c>
      <c r="W8354" s="205"/>
      <c r="X8354" s="324"/>
    </row>
    <row r="8355" spans="1:24" ht="12.95" customHeight="1" x14ac:dyDescent="0.2">
      <c r="A8355" s="305">
        <v>41559</v>
      </c>
      <c r="B8355" s="139" t="s">
        <v>11139</v>
      </c>
      <c r="C8355" s="188" t="s">
        <v>18851</v>
      </c>
      <c r="D8355" s="188" t="s">
        <v>19987</v>
      </c>
      <c r="E8355" s="188" t="s">
        <v>18860</v>
      </c>
      <c r="F8355" s="225" t="s">
        <v>14834</v>
      </c>
      <c r="G8355" s="204">
        <v>15191</v>
      </c>
      <c r="H8355" s="188" t="s">
        <v>10103</v>
      </c>
      <c r="I8355" s="188" t="s">
        <v>11819</v>
      </c>
      <c r="J8355" s="288" t="s">
        <v>554</v>
      </c>
      <c r="K8355" s="188"/>
      <c r="L8355" s="187"/>
      <c r="M8355" s="188">
        <v>1</v>
      </c>
      <c r="N8355" s="223" t="s">
        <v>19988</v>
      </c>
      <c r="O8355" s="205" t="s">
        <v>162</v>
      </c>
      <c r="P8355" s="205" t="s">
        <v>19503</v>
      </c>
      <c r="Q8355" s="205" t="s">
        <v>16823</v>
      </c>
      <c r="R8355" s="206"/>
      <c r="S8355" s="188"/>
      <c r="T8355" s="188" t="s">
        <v>7789</v>
      </c>
      <c r="U8355" s="188" t="s">
        <v>33788</v>
      </c>
      <c r="V8355" s="206">
        <v>4.5</v>
      </c>
      <c r="W8355" s="205"/>
      <c r="X8355" s="324"/>
    </row>
    <row r="8356" spans="1:24" ht="12.95" customHeight="1" x14ac:dyDescent="0.2">
      <c r="A8356" s="305">
        <v>41559</v>
      </c>
      <c r="B8356" s="139" t="s">
        <v>11139</v>
      </c>
      <c r="C8356" s="188" t="s">
        <v>18851</v>
      </c>
      <c r="D8356" s="188" t="s">
        <v>19989</v>
      </c>
      <c r="E8356" s="188" t="s">
        <v>18861</v>
      </c>
      <c r="F8356" s="225" t="s">
        <v>14834</v>
      </c>
      <c r="G8356" s="204">
        <v>15279</v>
      </c>
      <c r="H8356" s="188" t="s">
        <v>10103</v>
      </c>
      <c r="I8356" s="188" t="s">
        <v>11819</v>
      </c>
      <c r="J8356" s="288" t="s">
        <v>19990</v>
      </c>
      <c r="K8356" s="188"/>
      <c r="L8356" s="187"/>
      <c r="M8356" s="188">
        <v>2</v>
      </c>
      <c r="N8356" s="223" t="s">
        <v>33786</v>
      </c>
      <c r="O8356" s="205" t="s">
        <v>16565</v>
      </c>
      <c r="P8356" s="205" t="s">
        <v>162</v>
      </c>
      <c r="Q8356" s="205" t="s">
        <v>19454</v>
      </c>
      <c r="R8356" s="206"/>
      <c r="S8356" s="188"/>
      <c r="T8356" s="188" t="s">
        <v>7789</v>
      </c>
      <c r="U8356" s="188" t="s">
        <v>33789</v>
      </c>
      <c r="V8356" s="206">
        <v>5.5</v>
      </c>
      <c r="W8356" s="205"/>
      <c r="X8356" s="324"/>
    </row>
    <row r="8357" spans="1:24" ht="12.95" customHeight="1" x14ac:dyDescent="0.2">
      <c r="A8357" s="305">
        <v>41559</v>
      </c>
      <c r="B8357" s="139" t="s">
        <v>11139</v>
      </c>
      <c r="C8357" s="188" t="s">
        <v>18851</v>
      </c>
      <c r="D8357" s="188" t="s">
        <v>19991</v>
      </c>
      <c r="E8357" s="188" t="s">
        <v>18862</v>
      </c>
      <c r="F8357" s="225" t="s">
        <v>14834</v>
      </c>
      <c r="G8357" s="204">
        <v>16258</v>
      </c>
      <c r="H8357" s="102" t="s">
        <v>30647</v>
      </c>
      <c r="I8357" s="188" t="s">
        <v>11819</v>
      </c>
      <c r="J8357" s="288" t="s">
        <v>9306</v>
      </c>
      <c r="K8357" s="188"/>
      <c r="L8357" s="187"/>
      <c r="M8357" s="188">
        <v>2</v>
      </c>
      <c r="N8357" s="223" t="s">
        <v>33006</v>
      </c>
      <c r="O8357" s="205" t="s">
        <v>10189</v>
      </c>
      <c r="P8357" s="205" t="s">
        <v>11565</v>
      </c>
      <c r="Q8357" s="205" t="s">
        <v>16813</v>
      </c>
      <c r="R8357" s="206"/>
      <c r="S8357" s="188"/>
      <c r="T8357" s="188" t="s">
        <v>20547</v>
      </c>
      <c r="U8357" s="188" t="s">
        <v>33790</v>
      </c>
      <c r="V8357" s="206">
        <v>6.5</v>
      </c>
      <c r="W8357" s="205"/>
      <c r="X8357" s="324"/>
    </row>
    <row r="8358" spans="1:24" ht="12.95" customHeight="1" x14ac:dyDescent="0.2">
      <c r="A8358" s="305">
        <v>41559</v>
      </c>
      <c r="B8358" s="139" t="s">
        <v>11139</v>
      </c>
      <c r="C8358" s="188" t="s">
        <v>18851</v>
      </c>
      <c r="D8358" s="188" t="s">
        <v>19993</v>
      </c>
      <c r="E8358" s="188" t="s">
        <v>18863</v>
      </c>
      <c r="F8358" s="225" t="s">
        <v>14834</v>
      </c>
      <c r="G8358" s="204">
        <v>16320</v>
      </c>
      <c r="H8358" s="188" t="s">
        <v>11819</v>
      </c>
      <c r="I8358" s="188" t="s">
        <v>19994</v>
      </c>
      <c r="J8358" s="288" t="s">
        <v>3638</v>
      </c>
      <c r="K8358" s="188"/>
      <c r="L8358" s="187"/>
      <c r="M8358" s="188">
        <v>2</v>
      </c>
      <c r="N8358" s="223" t="s">
        <v>33791</v>
      </c>
      <c r="O8358" s="205" t="s">
        <v>16856</v>
      </c>
      <c r="P8358" s="205" t="s">
        <v>162</v>
      </c>
      <c r="Q8358" s="205" t="s">
        <v>19478</v>
      </c>
      <c r="R8358" s="206"/>
      <c r="S8358" s="188"/>
      <c r="T8358" s="188" t="s">
        <v>20542</v>
      </c>
      <c r="U8358" s="188"/>
      <c r="V8358" s="206">
        <v>5.5</v>
      </c>
      <c r="W8358" s="205"/>
      <c r="X8358" s="194"/>
    </row>
    <row r="8359" spans="1:24" ht="12.95" customHeight="1" x14ac:dyDescent="0.2">
      <c r="A8359" s="265">
        <v>41926</v>
      </c>
      <c r="B8359" s="140" t="s">
        <v>11139</v>
      </c>
      <c r="C8359" s="197" t="s">
        <v>29440</v>
      </c>
      <c r="D8359" s="128" t="s">
        <v>29453</v>
      </c>
      <c r="E8359" s="188" t="s">
        <v>29441</v>
      </c>
      <c r="F8359" s="225" t="s">
        <v>14834</v>
      </c>
      <c r="G8359" s="152">
        <v>16505</v>
      </c>
      <c r="H8359" s="128" t="s">
        <v>10103</v>
      </c>
      <c r="I8359" s="128" t="s">
        <v>11819</v>
      </c>
      <c r="J8359" s="309" t="s">
        <v>6591</v>
      </c>
      <c r="K8359" s="128"/>
      <c r="L8359" s="143"/>
      <c r="M8359" s="128">
        <v>2.5</v>
      </c>
      <c r="N8359" s="153" t="s">
        <v>33183</v>
      </c>
      <c r="O8359" s="130" t="s">
        <v>19136</v>
      </c>
      <c r="P8359" s="130"/>
      <c r="Q8359" s="130" t="s">
        <v>16751</v>
      </c>
      <c r="R8359" s="145"/>
      <c r="S8359" s="128"/>
      <c r="T8359" s="128" t="s">
        <v>7789</v>
      </c>
      <c r="U8359" s="128" t="s">
        <v>7960</v>
      </c>
      <c r="V8359" s="145">
        <v>4.5</v>
      </c>
      <c r="W8359" s="130"/>
      <c r="X8359" s="194"/>
    </row>
    <row r="8360" spans="1:24" ht="12.95" customHeight="1" x14ac:dyDescent="0.2">
      <c r="A8360" s="265">
        <v>41926</v>
      </c>
      <c r="B8360" s="140" t="s">
        <v>11139</v>
      </c>
      <c r="C8360" s="128" t="s">
        <v>29440</v>
      </c>
      <c r="D8360" s="128" t="s">
        <v>29454</v>
      </c>
      <c r="E8360" s="188" t="s">
        <v>29442</v>
      </c>
      <c r="F8360" s="225" t="s">
        <v>14834</v>
      </c>
      <c r="G8360" s="152">
        <v>16446</v>
      </c>
      <c r="H8360" s="128" t="s">
        <v>10191</v>
      </c>
      <c r="I8360" s="128" t="s">
        <v>11819</v>
      </c>
      <c r="J8360" s="309" t="s">
        <v>29455</v>
      </c>
      <c r="K8360" s="128"/>
      <c r="L8360" s="143"/>
      <c r="M8360" s="128">
        <v>3</v>
      </c>
      <c r="N8360" s="144" t="s">
        <v>29456</v>
      </c>
      <c r="O8360" s="130" t="s">
        <v>17030</v>
      </c>
      <c r="P8360" s="130" t="s">
        <v>13301</v>
      </c>
      <c r="Q8360" s="130" t="s">
        <v>16885</v>
      </c>
      <c r="R8360" s="145"/>
      <c r="S8360" s="128" t="s">
        <v>11080</v>
      </c>
      <c r="T8360" s="128" t="s">
        <v>20547</v>
      </c>
      <c r="U8360" s="128"/>
      <c r="V8360" s="145">
        <v>5.5</v>
      </c>
      <c r="W8360" s="130"/>
      <c r="X8360" s="194"/>
    </row>
    <row r="8361" spans="1:24" ht="12.95" customHeight="1" x14ac:dyDescent="0.2">
      <c r="A8361" s="265">
        <v>41926</v>
      </c>
      <c r="B8361" s="140" t="s">
        <v>11139</v>
      </c>
      <c r="C8361" s="128" t="s">
        <v>29440</v>
      </c>
      <c r="D8361" s="128" t="s">
        <v>29457</v>
      </c>
      <c r="E8361" s="188" t="s">
        <v>29443</v>
      </c>
      <c r="F8361" s="225" t="s">
        <v>14834</v>
      </c>
      <c r="G8361" s="152">
        <v>16182</v>
      </c>
      <c r="H8361" s="128" t="s">
        <v>10103</v>
      </c>
      <c r="I8361" s="234" t="s">
        <v>31838</v>
      </c>
      <c r="J8361" s="309" t="s">
        <v>29458</v>
      </c>
      <c r="K8361" s="128"/>
      <c r="L8361" s="143"/>
      <c r="M8361" s="128">
        <v>2</v>
      </c>
      <c r="N8361" s="144" t="s">
        <v>29459</v>
      </c>
      <c r="O8361" s="130" t="s">
        <v>15927</v>
      </c>
      <c r="P8361" s="130" t="s">
        <v>19503</v>
      </c>
      <c r="Q8361" s="130" t="s">
        <v>17297</v>
      </c>
      <c r="R8361" s="145"/>
      <c r="S8361" s="128"/>
      <c r="T8361" s="128" t="s">
        <v>7789</v>
      </c>
      <c r="U8361" s="128"/>
      <c r="V8361" s="145">
        <v>5.5</v>
      </c>
      <c r="W8361" s="130"/>
      <c r="X8361" s="194"/>
    </row>
    <row r="8362" spans="1:24" ht="12.95" customHeight="1" x14ac:dyDescent="0.2">
      <c r="A8362" s="265">
        <v>41926</v>
      </c>
      <c r="B8362" s="140" t="s">
        <v>11139</v>
      </c>
      <c r="C8362" s="128" t="s">
        <v>29440</v>
      </c>
      <c r="D8362" s="128" t="s">
        <v>29460</v>
      </c>
      <c r="E8362" s="188" t="s">
        <v>29444</v>
      </c>
      <c r="F8362" s="225" t="s">
        <v>14834</v>
      </c>
      <c r="G8362" s="152">
        <v>15893</v>
      </c>
      <c r="H8362" s="128" t="s">
        <v>10103</v>
      </c>
      <c r="I8362" s="128" t="s">
        <v>11819</v>
      </c>
      <c r="J8362" s="309" t="s">
        <v>29461</v>
      </c>
      <c r="K8362" s="128"/>
      <c r="L8362" s="143"/>
      <c r="M8362" s="128">
        <v>3</v>
      </c>
      <c r="N8362" s="153" t="s">
        <v>33184</v>
      </c>
      <c r="O8362" s="130" t="s">
        <v>19136</v>
      </c>
      <c r="P8362" s="130" t="s">
        <v>13301</v>
      </c>
      <c r="Q8362" s="130" t="s">
        <v>20318</v>
      </c>
      <c r="R8362" s="145"/>
      <c r="S8362" s="128"/>
      <c r="T8362" s="128" t="s">
        <v>7789</v>
      </c>
      <c r="U8362" s="128"/>
      <c r="V8362" s="145">
        <v>6.5</v>
      </c>
      <c r="W8362" s="130"/>
      <c r="X8362" s="194"/>
    </row>
    <row r="8363" spans="1:24" ht="12.95" customHeight="1" x14ac:dyDescent="0.2">
      <c r="A8363" s="265">
        <v>41926</v>
      </c>
      <c r="B8363" s="140" t="s">
        <v>11139</v>
      </c>
      <c r="C8363" s="128" t="s">
        <v>29440</v>
      </c>
      <c r="D8363" s="128" t="s">
        <v>29462</v>
      </c>
      <c r="E8363" s="188" t="s">
        <v>29445</v>
      </c>
      <c r="F8363" s="225" t="s">
        <v>14834</v>
      </c>
      <c r="G8363" s="152">
        <v>16334</v>
      </c>
      <c r="H8363" s="128" t="s">
        <v>19684</v>
      </c>
      <c r="I8363" s="128" t="s">
        <v>11819</v>
      </c>
      <c r="J8363" s="309" t="s">
        <v>29463</v>
      </c>
      <c r="K8363" s="128"/>
      <c r="L8363" s="143"/>
      <c r="M8363" s="128">
        <v>2</v>
      </c>
      <c r="N8363" s="144" t="s">
        <v>29464</v>
      </c>
      <c r="O8363" s="130" t="s">
        <v>16823</v>
      </c>
      <c r="P8363" s="130"/>
      <c r="Q8363" s="130" t="s">
        <v>16666</v>
      </c>
      <c r="R8363" s="145"/>
      <c r="S8363" s="128"/>
      <c r="T8363" s="128" t="s">
        <v>20547</v>
      </c>
      <c r="U8363" s="128"/>
      <c r="V8363" s="145">
        <v>5</v>
      </c>
      <c r="W8363" s="130"/>
      <c r="X8363" s="194"/>
    </row>
    <row r="8364" spans="1:24" ht="12.95" customHeight="1" x14ac:dyDescent="0.2">
      <c r="A8364" s="265">
        <v>41926</v>
      </c>
      <c r="B8364" s="140" t="s">
        <v>11139</v>
      </c>
      <c r="C8364" s="128" t="s">
        <v>29440</v>
      </c>
      <c r="D8364" s="128" t="s">
        <v>29465</v>
      </c>
      <c r="E8364" s="188" t="s">
        <v>29446</v>
      </c>
      <c r="F8364" s="225" t="s">
        <v>14834</v>
      </c>
      <c r="G8364" s="152">
        <v>16551</v>
      </c>
      <c r="H8364" s="128" t="s">
        <v>11819</v>
      </c>
      <c r="I8364" s="128" t="s">
        <v>10103</v>
      </c>
      <c r="J8364" s="309" t="s">
        <v>29466</v>
      </c>
      <c r="K8364" s="128"/>
      <c r="L8364" s="143"/>
      <c r="M8364" s="128">
        <v>2</v>
      </c>
      <c r="N8364" s="144" t="s">
        <v>20181</v>
      </c>
      <c r="O8364" s="130" t="s">
        <v>17191</v>
      </c>
      <c r="P8364" s="130"/>
      <c r="Q8364" s="130" t="s">
        <v>17434</v>
      </c>
      <c r="R8364" s="145"/>
      <c r="S8364" s="128"/>
      <c r="T8364" s="128" t="s">
        <v>7789</v>
      </c>
      <c r="U8364" s="128" t="s">
        <v>2477</v>
      </c>
      <c r="V8364" s="145">
        <v>5</v>
      </c>
      <c r="W8364" s="130"/>
      <c r="X8364" s="194"/>
    </row>
    <row r="8365" spans="1:24" ht="12.95" customHeight="1" x14ac:dyDescent="0.2">
      <c r="A8365" s="265">
        <v>41926</v>
      </c>
      <c r="B8365" s="140" t="s">
        <v>11139</v>
      </c>
      <c r="C8365" s="128" t="s">
        <v>29440</v>
      </c>
      <c r="D8365" s="128" t="s">
        <v>29467</v>
      </c>
      <c r="E8365" s="188" t="s">
        <v>29447</v>
      </c>
      <c r="F8365" s="225" t="s">
        <v>14834</v>
      </c>
      <c r="G8365" s="152">
        <v>16430</v>
      </c>
      <c r="H8365" s="128" t="s">
        <v>10191</v>
      </c>
      <c r="I8365" s="128" t="s">
        <v>11819</v>
      </c>
      <c r="J8365" s="309" t="s">
        <v>29468</v>
      </c>
      <c r="K8365" s="128"/>
      <c r="L8365" s="143"/>
      <c r="M8365" s="128">
        <v>1</v>
      </c>
      <c r="N8365" s="144">
        <v>64</v>
      </c>
      <c r="O8365" s="130" t="s">
        <v>16905</v>
      </c>
      <c r="P8365" s="130"/>
      <c r="Q8365" s="130" t="s">
        <v>15976</v>
      </c>
      <c r="R8365" s="145"/>
      <c r="S8365" s="128" t="s">
        <v>9435</v>
      </c>
      <c r="T8365" s="128" t="s">
        <v>20547</v>
      </c>
      <c r="U8365" s="128" t="s">
        <v>29469</v>
      </c>
      <c r="V8365" s="145">
        <v>5.5</v>
      </c>
      <c r="W8365" s="130"/>
      <c r="X8365" s="194"/>
    </row>
    <row r="8366" spans="1:24" ht="12.95" customHeight="1" x14ac:dyDescent="0.2">
      <c r="A8366" s="265">
        <v>41926</v>
      </c>
      <c r="B8366" s="140" t="s">
        <v>11139</v>
      </c>
      <c r="C8366" s="128" t="s">
        <v>29440</v>
      </c>
      <c r="D8366" s="128" t="s">
        <v>29470</v>
      </c>
      <c r="E8366" s="188" t="s">
        <v>29448</v>
      </c>
      <c r="F8366" s="225" t="s">
        <v>14834</v>
      </c>
      <c r="G8366" s="152">
        <v>14744</v>
      </c>
      <c r="H8366" s="234" t="s">
        <v>30739</v>
      </c>
      <c r="I8366" s="128" t="s">
        <v>11819</v>
      </c>
      <c r="J8366" s="309" t="s">
        <v>29471</v>
      </c>
      <c r="K8366" s="128"/>
      <c r="L8366" s="143"/>
      <c r="M8366" s="128">
        <v>1</v>
      </c>
      <c r="N8366" s="153" t="s">
        <v>33185</v>
      </c>
      <c r="O8366" s="130" t="s">
        <v>16121</v>
      </c>
      <c r="P8366" s="130" t="s">
        <v>9125</v>
      </c>
      <c r="Q8366" s="130" t="s">
        <v>16751</v>
      </c>
      <c r="R8366" s="145"/>
      <c r="S8366" s="128"/>
      <c r="T8366" s="128" t="s">
        <v>28757</v>
      </c>
      <c r="U8366" s="128"/>
      <c r="V8366" s="145">
        <v>5.5</v>
      </c>
      <c r="W8366" s="130"/>
      <c r="X8366" s="194"/>
    </row>
    <row r="8367" spans="1:24" ht="12.95" customHeight="1" x14ac:dyDescent="0.2">
      <c r="A8367" s="265">
        <v>41926</v>
      </c>
      <c r="B8367" s="140" t="s">
        <v>11139</v>
      </c>
      <c r="C8367" s="128" t="s">
        <v>29440</v>
      </c>
      <c r="D8367" s="128" t="s">
        <v>29472</v>
      </c>
      <c r="E8367" s="188" t="s">
        <v>29449</v>
      </c>
      <c r="F8367" s="225" t="s">
        <v>14834</v>
      </c>
      <c r="G8367" s="152">
        <v>13746</v>
      </c>
      <c r="H8367" s="128" t="s">
        <v>14944</v>
      </c>
      <c r="I8367" s="128" t="s">
        <v>2625</v>
      </c>
      <c r="J8367" s="309" t="s">
        <v>5427</v>
      </c>
      <c r="K8367" s="128"/>
      <c r="L8367" s="143"/>
      <c r="M8367" s="128">
        <v>1</v>
      </c>
      <c r="N8367" s="153" t="s">
        <v>19157</v>
      </c>
      <c r="O8367" s="130" t="s">
        <v>16022</v>
      </c>
      <c r="P8367" s="130" t="s">
        <v>9125</v>
      </c>
      <c r="Q8367" s="130" t="s">
        <v>28873</v>
      </c>
      <c r="R8367" s="145"/>
      <c r="S8367" s="128" t="s">
        <v>8315</v>
      </c>
      <c r="T8367" s="128" t="s">
        <v>8947</v>
      </c>
      <c r="U8367" s="128" t="s">
        <v>29473</v>
      </c>
      <c r="V8367" s="145">
        <v>4.5</v>
      </c>
      <c r="W8367" s="130"/>
      <c r="X8367" s="194"/>
    </row>
    <row r="8368" spans="1:24" ht="12.95" customHeight="1" x14ac:dyDescent="0.2">
      <c r="A8368" s="265">
        <v>41926</v>
      </c>
      <c r="B8368" s="140" t="s">
        <v>11139</v>
      </c>
      <c r="C8368" s="128" t="s">
        <v>29440</v>
      </c>
      <c r="D8368" s="128" t="s">
        <v>29474</v>
      </c>
      <c r="E8368" s="188" t="s">
        <v>29450</v>
      </c>
      <c r="F8368" s="225" t="s">
        <v>14834</v>
      </c>
      <c r="G8368" s="152">
        <v>15154</v>
      </c>
      <c r="H8368" s="128" t="s">
        <v>10103</v>
      </c>
      <c r="I8368" s="128" t="s">
        <v>11819</v>
      </c>
      <c r="J8368" s="309" t="s">
        <v>29475</v>
      </c>
      <c r="K8368" s="128"/>
      <c r="L8368" s="143"/>
      <c r="M8368" s="128">
        <v>1.75</v>
      </c>
      <c r="N8368" s="153" t="s">
        <v>33164</v>
      </c>
      <c r="O8368" s="130" t="s">
        <v>17196</v>
      </c>
      <c r="P8368" s="130" t="s">
        <v>162</v>
      </c>
      <c r="Q8368" s="130" t="s">
        <v>20279</v>
      </c>
      <c r="R8368" s="145"/>
      <c r="S8368" s="128" t="s">
        <v>9435</v>
      </c>
      <c r="T8368" s="128" t="s">
        <v>7789</v>
      </c>
      <c r="U8368" s="128" t="s">
        <v>29476</v>
      </c>
      <c r="V8368" s="145">
        <v>5.5</v>
      </c>
      <c r="W8368" s="130"/>
      <c r="X8368" s="194"/>
    </row>
    <row r="8369" spans="1:24" ht="12.95" customHeight="1" x14ac:dyDescent="0.2">
      <c r="A8369" s="265">
        <v>41926</v>
      </c>
      <c r="B8369" s="140" t="s">
        <v>11139</v>
      </c>
      <c r="C8369" s="128" t="s">
        <v>29440</v>
      </c>
      <c r="D8369" s="128" t="s">
        <v>29477</v>
      </c>
      <c r="E8369" s="188" t="s">
        <v>29451</v>
      </c>
      <c r="F8369" s="225" t="s">
        <v>14834</v>
      </c>
      <c r="G8369" s="152">
        <v>15582</v>
      </c>
      <c r="H8369" s="102" t="s">
        <v>30643</v>
      </c>
      <c r="I8369" s="128" t="s">
        <v>2625</v>
      </c>
      <c r="J8369" s="309" t="s">
        <v>29478</v>
      </c>
      <c r="K8369" s="128"/>
      <c r="L8369" s="143"/>
      <c r="M8369" s="128">
        <v>0.5</v>
      </c>
      <c r="N8369" s="153">
        <v>36</v>
      </c>
      <c r="O8369" s="130"/>
      <c r="P8369" s="130"/>
      <c r="Q8369" s="130" t="s">
        <v>19103</v>
      </c>
      <c r="R8369" s="145"/>
      <c r="S8369" s="128"/>
      <c r="T8369" s="128" t="s">
        <v>20545</v>
      </c>
      <c r="U8369" s="128" t="s">
        <v>6868</v>
      </c>
      <c r="V8369" s="145">
        <v>3.5</v>
      </c>
      <c r="W8369" s="130"/>
      <c r="X8369" s="194"/>
    </row>
    <row r="8370" spans="1:24" ht="12.95" customHeight="1" x14ac:dyDescent="0.2">
      <c r="A8370" s="265">
        <v>41926</v>
      </c>
      <c r="B8370" s="140" t="s">
        <v>11139</v>
      </c>
      <c r="C8370" s="128" t="s">
        <v>29440</v>
      </c>
      <c r="D8370" s="128" t="s">
        <v>33792</v>
      </c>
      <c r="E8370" s="188" t="s">
        <v>29452</v>
      </c>
      <c r="F8370" s="141" t="s">
        <v>14834</v>
      </c>
      <c r="G8370" s="152">
        <v>14753</v>
      </c>
      <c r="H8370" s="128" t="s">
        <v>13336</v>
      </c>
      <c r="I8370" s="128" t="s">
        <v>11819</v>
      </c>
      <c r="J8370" s="309" t="s">
        <v>29479</v>
      </c>
      <c r="K8370" s="128"/>
      <c r="L8370" s="143"/>
      <c r="M8370" s="128">
        <v>0.5</v>
      </c>
      <c r="N8370" s="153">
        <v>56</v>
      </c>
      <c r="O8370" s="130" t="s">
        <v>162</v>
      </c>
      <c r="P8370" s="130"/>
      <c r="Q8370" s="130" t="s">
        <v>17191</v>
      </c>
      <c r="R8370" s="145"/>
      <c r="S8370" s="128"/>
      <c r="T8370" s="128" t="s">
        <v>28757</v>
      </c>
      <c r="U8370" s="128"/>
      <c r="V8370" s="145">
        <v>4.5</v>
      </c>
      <c r="W8370" s="130"/>
      <c r="X8370" s="194"/>
    </row>
    <row r="8371" spans="1:24" ht="12.95" customHeight="1" x14ac:dyDescent="0.2">
      <c r="A8371" s="265">
        <v>42283</v>
      </c>
      <c r="B8371" s="140" t="s">
        <v>11139</v>
      </c>
      <c r="C8371" s="197" t="s">
        <v>30248</v>
      </c>
      <c r="D8371" s="128" t="s">
        <v>33859</v>
      </c>
      <c r="E8371" s="188" t="s">
        <v>30249</v>
      </c>
      <c r="F8371" s="141" t="s">
        <v>14834</v>
      </c>
      <c r="G8371" s="152">
        <v>14746</v>
      </c>
      <c r="H8371" s="128" t="s">
        <v>5011</v>
      </c>
      <c r="I8371" s="128" t="s">
        <v>11819</v>
      </c>
      <c r="J8371" s="309" t="s">
        <v>33860</v>
      </c>
      <c r="K8371" s="128"/>
      <c r="L8371" s="143"/>
      <c r="M8371" s="128">
        <v>2</v>
      </c>
      <c r="N8371" s="200" t="s">
        <v>33861</v>
      </c>
      <c r="O8371" s="130" t="s">
        <v>19698</v>
      </c>
      <c r="P8371" s="130" t="s">
        <v>2447</v>
      </c>
      <c r="Q8371" s="130" t="s">
        <v>16584</v>
      </c>
      <c r="R8371" s="145"/>
      <c r="S8371" s="128"/>
      <c r="T8371" s="128" t="s">
        <v>28757</v>
      </c>
      <c r="U8371" s="128"/>
      <c r="V8371" s="145">
        <v>5.5</v>
      </c>
      <c r="W8371" s="130"/>
      <c r="X8371" s="194"/>
    </row>
    <row r="8372" spans="1:24" ht="12.95" customHeight="1" x14ac:dyDescent="0.2">
      <c r="A8372" s="265">
        <v>42283</v>
      </c>
      <c r="B8372" s="140" t="s">
        <v>11139</v>
      </c>
      <c r="C8372" s="128" t="s">
        <v>30248</v>
      </c>
      <c r="D8372" s="128" t="s">
        <v>33862</v>
      </c>
      <c r="E8372" s="188" t="s">
        <v>30250</v>
      </c>
      <c r="F8372" s="141" t="s">
        <v>14834</v>
      </c>
      <c r="G8372" s="152">
        <v>15801</v>
      </c>
      <c r="H8372" s="128" t="s">
        <v>7198</v>
      </c>
      <c r="I8372" s="102" t="s">
        <v>30993</v>
      </c>
      <c r="J8372" s="309" t="s">
        <v>33863</v>
      </c>
      <c r="K8372" s="128"/>
      <c r="L8372" s="143"/>
      <c r="M8372" s="128">
        <v>1</v>
      </c>
      <c r="N8372" s="144">
        <v>9</v>
      </c>
      <c r="O8372" s="130"/>
      <c r="P8372" s="130" t="s">
        <v>9125</v>
      </c>
      <c r="Q8372" s="130" t="s">
        <v>16157</v>
      </c>
      <c r="R8372" s="145"/>
      <c r="S8372" s="128"/>
      <c r="T8372" s="128" t="s">
        <v>14962</v>
      </c>
      <c r="U8372" s="128"/>
      <c r="V8372" s="145">
        <v>5</v>
      </c>
      <c r="W8372" s="130"/>
      <c r="X8372" s="194"/>
    </row>
    <row r="8373" spans="1:24" ht="12.95" customHeight="1" x14ac:dyDescent="0.2">
      <c r="A8373" s="265">
        <v>42283</v>
      </c>
      <c r="B8373" s="140" t="s">
        <v>11139</v>
      </c>
      <c r="C8373" s="128" t="s">
        <v>30248</v>
      </c>
      <c r="D8373" s="128" t="s">
        <v>33864</v>
      </c>
      <c r="E8373" s="188" t="s">
        <v>30251</v>
      </c>
      <c r="F8373" s="141" t="s">
        <v>14834</v>
      </c>
      <c r="G8373" s="152">
        <v>16455</v>
      </c>
      <c r="H8373" s="128" t="s">
        <v>10103</v>
      </c>
      <c r="I8373" s="128" t="s">
        <v>11819</v>
      </c>
      <c r="J8373" s="309" t="s">
        <v>33865</v>
      </c>
      <c r="K8373" s="128"/>
      <c r="L8373" s="143"/>
      <c r="M8373" s="128">
        <v>2</v>
      </c>
      <c r="N8373" s="144" t="s">
        <v>33866</v>
      </c>
      <c r="O8373" s="130" t="s">
        <v>18166</v>
      </c>
      <c r="P8373" s="130" t="s">
        <v>162</v>
      </c>
      <c r="Q8373" s="130" t="s">
        <v>17446</v>
      </c>
      <c r="R8373" s="145"/>
      <c r="S8373" s="128"/>
      <c r="T8373" s="128" t="s">
        <v>7789</v>
      </c>
      <c r="U8373" s="128" t="s">
        <v>9548</v>
      </c>
      <c r="V8373" s="145">
        <v>4.5</v>
      </c>
      <c r="W8373" s="130"/>
      <c r="X8373" s="194"/>
    </row>
    <row r="8374" spans="1:24" ht="12.95" customHeight="1" x14ac:dyDescent="0.2">
      <c r="A8374" s="265">
        <v>42283</v>
      </c>
      <c r="B8374" s="140" t="s">
        <v>11139</v>
      </c>
      <c r="C8374" s="128" t="s">
        <v>30248</v>
      </c>
      <c r="D8374" s="128" t="s">
        <v>33867</v>
      </c>
      <c r="E8374" s="188" t="s">
        <v>30252</v>
      </c>
      <c r="F8374" s="141" t="s">
        <v>14834</v>
      </c>
      <c r="G8374" s="152">
        <v>16516</v>
      </c>
      <c r="H8374" s="128" t="s">
        <v>4890</v>
      </c>
      <c r="I8374" s="128" t="s">
        <v>10103</v>
      </c>
      <c r="J8374" s="309" t="s">
        <v>33868</v>
      </c>
      <c r="K8374" s="128"/>
      <c r="L8374" s="143"/>
      <c r="M8374" s="128">
        <v>2</v>
      </c>
      <c r="N8374" s="144" t="s">
        <v>29616</v>
      </c>
      <c r="O8374" s="130" t="s">
        <v>16121</v>
      </c>
      <c r="P8374" s="130"/>
      <c r="Q8374" s="130" t="s">
        <v>17297</v>
      </c>
      <c r="R8374" s="145"/>
      <c r="S8374" s="128"/>
      <c r="T8374" s="128" t="s">
        <v>7789</v>
      </c>
      <c r="U8374" s="128"/>
      <c r="V8374" s="145">
        <v>6.5</v>
      </c>
      <c r="W8374" s="130"/>
      <c r="X8374" s="194"/>
    </row>
    <row r="8375" spans="1:24" ht="12.95" customHeight="1" x14ac:dyDescent="0.2">
      <c r="A8375" s="265">
        <v>42283</v>
      </c>
      <c r="B8375" s="140" t="s">
        <v>11139</v>
      </c>
      <c r="C8375" s="128" t="s">
        <v>30248</v>
      </c>
      <c r="D8375" s="128" t="s">
        <v>33869</v>
      </c>
      <c r="E8375" s="188" t="s">
        <v>30253</v>
      </c>
      <c r="F8375" s="141" t="s">
        <v>14834</v>
      </c>
      <c r="G8375" s="152">
        <v>16548</v>
      </c>
      <c r="H8375" s="128" t="s">
        <v>11819</v>
      </c>
      <c r="I8375" s="128" t="s">
        <v>10191</v>
      </c>
      <c r="J8375" s="309" t="s">
        <v>33870</v>
      </c>
      <c r="K8375" s="128"/>
      <c r="L8375" s="143"/>
      <c r="M8375" s="128">
        <v>1</v>
      </c>
      <c r="N8375" s="144">
        <v>20</v>
      </c>
      <c r="O8375" s="130" t="s">
        <v>16905</v>
      </c>
      <c r="P8375" s="130"/>
      <c r="Q8375" s="130" t="s">
        <v>16646</v>
      </c>
      <c r="R8375" s="145"/>
      <c r="S8375" s="128"/>
      <c r="T8375" s="128" t="s">
        <v>20546</v>
      </c>
      <c r="U8375" s="128"/>
      <c r="V8375" s="145">
        <v>4.5</v>
      </c>
      <c r="W8375" s="130"/>
      <c r="X8375" s="194"/>
    </row>
    <row r="8376" spans="1:24" ht="12.95" customHeight="1" x14ac:dyDescent="0.2">
      <c r="A8376" s="265">
        <v>42283</v>
      </c>
      <c r="B8376" s="140" t="s">
        <v>11139</v>
      </c>
      <c r="C8376" s="128" t="s">
        <v>30248</v>
      </c>
      <c r="D8376" s="128" t="s">
        <v>33871</v>
      </c>
      <c r="E8376" s="188" t="s">
        <v>30254</v>
      </c>
      <c r="F8376" s="141" t="s">
        <v>14834</v>
      </c>
      <c r="G8376" s="152">
        <v>16512</v>
      </c>
      <c r="H8376" s="128" t="s">
        <v>11819</v>
      </c>
      <c r="I8376" s="128" t="s">
        <v>10103</v>
      </c>
      <c r="J8376" s="309" t="s">
        <v>33872</v>
      </c>
      <c r="K8376" s="128"/>
      <c r="L8376" s="143"/>
      <c r="M8376" s="128">
        <v>2</v>
      </c>
      <c r="N8376" s="144" t="s">
        <v>33873</v>
      </c>
      <c r="O8376" s="130" t="s">
        <v>17191</v>
      </c>
      <c r="P8376" s="130" t="s">
        <v>9160</v>
      </c>
      <c r="Q8376" s="130" t="s">
        <v>16873</v>
      </c>
      <c r="R8376" s="145"/>
      <c r="S8376" s="128"/>
      <c r="T8376" s="128" t="s">
        <v>7789</v>
      </c>
      <c r="U8376" s="128" t="s">
        <v>33874</v>
      </c>
      <c r="V8376" s="145">
        <v>6.5</v>
      </c>
      <c r="W8376" s="130"/>
      <c r="X8376" s="194"/>
    </row>
    <row r="8377" spans="1:24" ht="12.95" customHeight="1" x14ac:dyDescent="0.2">
      <c r="A8377" s="265">
        <v>42283</v>
      </c>
      <c r="B8377" s="140" t="s">
        <v>11139</v>
      </c>
      <c r="C8377" s="128" t="s">
        <v>30248</v>
      </c>
      <c r="D8377" s="128" t="s">
        <v>33875</v>
      </c>
      <c r="E8377" s="188" t="s">
        <v>30255</v>
      </c>
      <c r="F8377" s="141" t="s">
        <v>14834</v>
      </c>
      <c r="G8377" s="152">
        <v>16529</v>
      </c>
      <c r="H8377" s="128" t="s">
        <v>11819</v>
      </c>
      <c r="I8377" s="128" t="s">
        <v>10191</v>
      </c>
      <c r="J8377" s="309" t="s">
        <v>33876</v>
      </c>
      <c r="K8377" s="128"/>
      <c r="L8377" s="143"/>
      <c r="M8377" s="128">
        <v>0.5</v>
      </c>
      <c r="N8377" s="200">
        <v>41</v>
      </c>
      <c r="O8377" s="130" t="s">
        <v>15889</v>
      </c>
      <c r="P8377" s="130"/>
      <c r="Q8377" s="130" t="s">
        <v>19527</v>
      </c>
      <c r="R8377" s="145"/>
      <c r="S8377" s="128"/>
      <c r="T8377" s="128" t="s">
        <v>20546</v>
      </c>
      <c r="U8377" s="128"/>
      <c r="V8377" s="145">
        <v>4.5</v>
      </c>
      <c r="W8377" s="130"/>
      <c r="X8377" s="194"/>
    </row>
    <row r="8378" spans="1:24" ht="12.95" customHeight="1" x14ac:dyDescent="0.2">
      <c r="A8378" s="265">
        <v>42283</v>
      </c>
      <c r="B8378" s="140" t="s">
        <v>11139</v>
      </c>
      <c r="C8378" s="128" t="s">
        <v>30248</v>
      </c>
      <c r="D8378" s="128" t="s">
        <v>33877</v>
      </c>
      <c r="E8378" s="188" t="s">
        <v>30256</v>
      </c>
      <c r="F8378" s="141" t="s">
        <v>14834</v>
      </c>
      <c r="G8378" s="152">
        <v>16454</v>
      </c>
      <c r="H8378" s="128" t="s">
        <v>2625</v>
      </c>
      <c r="I8378" s="128" t="s">
        <v>10191</v>
      </c>
      <c r="J8378" s="309" t="s">
        <v>33878</v>
      </c>
      <c r="K8378" s="128"/>
      <c r="L8378" s="143"/>
      <c r="M8378" s="128">
        <v>1</v>
      </c>
      <c r="N8378" s="200" t="s">
        <v>33879</v>
      </c>
      <c r="O8378" s="130" t="s">
        <v>16022</v>
      </c>
      <c r="P8378" s="130" t="s">
        <v>9125</v>
      </c>
      <c r="Q8378" s="130" t="s">
        <v>19113</v>
      </c>
      <c r="R8378" s="145"/>
      <c r="S8378" s="128"/>
      <c r="T8378" s="128" t="s">
        <v>20545</v>
      </c>
      <c r="U8378" s="128" t="s">
        <v>6868</v>
      </c>
      <c r="V8378" s="145">
        <v>5.5</v>
      </c>
      <c r="W8378" s="130"/>
      <c r="X8378" s="194"/>
    </row>
    <row r="8379" spans="1:24" ht="12.95" customHeight="1" x14ac:dyDescent="0.2">
      <c r="A8379" s="265">
        <v>42283</v>
      </c>
      <c r="B8379" s="140" t="s">
        <v>11139</v>
      </c>
      <c r="C8379" s="128" t="s">
        <v>30248</v>
      </c>
      <c r="D8379" s="128" t="s">
        <v>33880</v>
      </c>
      <c r="E8379" s="188" t="s">
        <v>30257</v>
      </c>
      <c r="F8379" s="141" t="s">
        <v>14834</v>
      </c>
      <c r="G8379" s="152">
        <v>16145</v>
      </c>
      <c r="H8379" s="102" t="s">
        <v>30993</v>
      </c>
      <c r="I8379" s="128" t="s">
        <v>2625</v>
      </c>
      <c r="J8379" s="309" t="s">
        <v>33881</v>
      </c>
      <c r="K8379" s="128"/>
      <c r="L8379" s="143"/>
      <c r="M8379" s="128">
        <v>1</v>
      </c>
      <c r="N8379" s="200" t="s">
        <v>33882</v>
      </c>
      <c r="O8379" s="130" t="s">
        <v>3620</v>
      </c>
      <c r="P8379" s="130"/>
      <c r="Q8379" s="130" t="s">
        <v>16893</v>
      </c>
      <c r="R8379" s="145"/>
      <c r="S8379" s="128"/>
      <c r="T8379" s="128" t="s">
        <v>20543</v>
      </c>
      <c r="U8379" s="128" t="s">
        <v>6868</v>
      </c>
      <c r="V8379" s="145">
        <v>4.5</v>
      </c>
      <c r="W8379" s="130"/>
      <c r="X8379" s="194"/>
    </row>
    <row r="8380" spans="1:24" ht="12.95" customHeight="1" x14ac:dyDescent="0.2">
      <c r="A8380" s="265">
        <v>42283</v>
      </c>
      <c r="B8380" s="140" t="s">
        <v>11139</v>
      </c>
      <c r="C8380" s="128" t="s">
        <v>30248</v>
      </c>
      <c r="D8380" s="128" t="s">
        <v>33883</v>
      </c>
      <c r="E8380" s="188" t="s">
        <v>30258</v>
      </c>
      <c r="F8380" s="141" t="s">
        <v>14834</v>
      </c>
      <c r="G8380" s="152">
        <v>13956</v>
      </c>
      <c r="H8380" s="128" t="s">
        <v>14944</v>
      </c>
      <c r="I8380" s="128" t="s">
        <v>2625</v>
      </c>
      <c r="J8380" s="309" t="s">
        <v>33884</v>
      </c>
      <c r="K8380" s="128"/>
      <c r="L8380" s="143"/>
      <c r="M8380" s="128">
        <v>0.5</v>
      </c>
      <c r="N8380" s="200">
        <v>51</v>
      </c>
      <c r="O8380" s="130" t="s">
        <v>3620</v>
      </c>
      <c r="P8380" s="130" t="s">
        <v>162</v>
      </c>
      <c r="Q8380" s="130" t="s">
        <v>16576</v>
      </c>
      <c r="R8380" s="145"/>
      <c r="S8380" s="128"/>
      <c r="T8380" s="128" t="s">
        <v>8947</v>
      </c>
      <c r="U8380" s="128"/>
      <c r="V8380" s="145">
        <v>4.5</v>
      </c>
      <c r="W8380" s="130"/>
      <c r="X8380" s="194"/>
    </row>
    <row r="8381" spans="1:24" ht="12.95" customHeight="1" x14ac:dyDescent="0.2">
      <c r="A8381" s="265">
        <v>42283</v>
      </c>
      <c r="B8381" s="140" t="s">
        <v>11139</v>
      </c>
      <c r="C8381" s="128" t="s">
        <v>30248</v>
      </c>
      <c r="D8381" s="128" t="s">
        <v>33885</v>
      </c>
      <c r="E8381" s="188" t="s">
        <v>30259</v>
      </c>
      <c r="F8381" s="141" t="s">
        <v>14834</v>
      </c>
      <c r="G8381" s="152">
        <v>15276</v>
      </c>
      <c r="H8381" s="128" t="s">
        <v>10103</v>
      </c>
      <c r="I8381" s="128" t="s">
        <v>11819</v>
      </c>
      <c r="J8381" s="309" t="s">
        <v>33886</v>
      </c>
      <c r="K8381" s="128"/>
      <c r="L8381" s="143"/>
      <c r="M8381" s="128">
        <v>1.5</v>
      </c>
      <c r="N8381" s="144" t="s">
        <v>33887</v>
      </c>
      <c r="O8381" s="130" t="s">
        <v>19534</v>
      </c>
      <c r="P8381" s="130" t="s">
        <v>9125</v>
      </c>
      <c r="Q8381" s="130" t="s">
        <v>16121</v>
      </c>
      <c r="R8381" s="145"/>
      <c r="S8381" s="128"/>
      <c r="T8381" s="128" t="s">
        <v>7789</v>
      </c>
      <c r="U8381" s="128"/>
      <c r="V8381" s="145">
        <v>5</v>
      </c>
      <c r="W8381" s="130"/>
      <c r="X8381" s="194"/>
    </row>
    <row r="8382" spans="1:24" ht="12.95" customHeight="1" x14ac:dyDescent="0.2">
      <c r="A8382" s="265">
        <v>42283</v>
      </c>
      <c r="B8382" s="140" t="s">
        <v>11139</v>
      </c>
      <c r="C8382" s="128" t="s">
        <v>30248</v>
      </c>
      <c r="D8382" s="128" t="s">
        <v>33888</v>
      </c>
      <c r="E8382" s="188" t="s">
        <v>30260</v>
      </c>
      <c r="F8382" s="141" t="s">
        <v>14834</v>
      </c>
      <c r="G8382" s="152">
        <v>16170</v>
      </c>
      <c r="H8382" s="128" t="s">
        <v>11819</v>
      </c>
      <c r="I8382" s="128" t="s">
        <v>10103</v>
      </c>
      <c r="J8382" s="309" t="s">
        <v>33889</v>
      </c>
      <c r="K8382" s="128"/>
      <c r="L8382" s="143"/>
      <c r="M8382" s="128">
        <v>1</v>
      </c>
      <c r="N8382" s="144">
        <v>69</v>
      </c>
      <c r="O8382" s="130" t="s">
        <v>20468</v>
      </c>
      <c r="P8382" s="130" t="s">
        <v>162</v>
      </c>
      <c r="Q8382" s="130" t="s">
        <v>16121</v>
      </c>
      <c r="R8382" s="145"/>
      <c r="S8382" s="128"/>
      <c r="T8382" s="128" t="s">
        <v>7789</v>
      </c>
      <c r="U8382" s="128" t="s">
        <v>30560</v>
      </c>
      <c r="V8382" s="145">
        <v>5.5</v>
      </c>
      <c r="W8382" s="130"/>
      <c r="X8382" s="113"/>
    </row>
    <row r="8383" spans="1:24" ht="12.95" customHeight="1" x14ac:dyDescent="0.2">
      <c r="A8383" s="265">
        <v>42644</v>
      </c>
      <c r="B8383" s="140" t="s">
        <v>11139</v>
      </c>
      <c r="C8383" s="197" t="s">
        <v>34627</v>
      </c>
      <c r="D8383" s="128" t="s">
        <v>34640</v>
      </c>
      <c r="E8383" s="128" t="s">
        <v>34628</v>
      </c>
      <c r="F8383" s="141" t="s">
        <v>14834</v>
      </c>
      <c r="G8383" s="152">
        <v>14744</v>
      </c>
      <c r="H8383" s="128" t="s">
        <v>11819</v>
      </c>
      <c r="I8383" s="102" t="s">
        <v>30788</v>
      </c>
      <c r="J8383" s="309" t="s">
        <v>34641</v>
      </c>
      <c r="K8383" s="128"/>
      <c r="L8383" s="143"/>
      <c r="M8383" s="128">
        <v>1</v>
      </c>
      <c r="N8383" s="200" t="s">
        <v>34642</v>
      </c>
      <c r="O8383" s="130" t="s">
        <v>34643</v>
      </c>
      <c r="P8383" s="130" t="s">
        <v>34644</v>
      </c>
      <c r="Q8383" s="130" t="s">
        <v>16751</v>
      </c>
      <c r="R8383" s="145"/>
      <c r="S8383" s="128"/>
      <c r="T8383" s="128" t="s">
        <v>28757</v>
      </c>
      <c r="U8383" s="128"/>
      <c r="V8383" s="145">
        <v>4.5</v>
      </c>
      <c r="W8383" s="130"/>
      <c r="X8383" s="113"/>
    </row>
    <row r="8384" spans="1:24" ht="12.95" customHeight="1" x14ac:dyDescent="0.2">
      <c r="A8384" s="265">
        <v>42644</v>
      </c>
      <c r="B8384" s="140" t="s">
        <v>11139</v>
      </c>
      <c r="C8384" s="128" t="s">
        <v>34627</v>
      </c>
      <c r="D8384" s="128" t="s">
        <v>34645</v>
      </c>
      <c r="E8384" s="128" t="s">
        <v>34629</v>
      </c>
      <c r="F8384" s="141" t="s">
        <v>14834</v>
      </c>
      <c r="G8384" s="152">
        <v>14745</v>
      </c>
      <c r="H8384" s="128" t="s">
        <v>5011</v>
      </c>
      <c r="I8384" s="128" t="s">
        <v>11819</v>
      </c>
      <c r="J8384" s="309" t="s">
        <v>4212</v>
      </c>
      <c r="K8384" s="128"/>
      <c r="L8384" s="143"/>
      <c r="M8384" s="128">
        <v>2</v>
      </c>
      <c r="N8384" s="200" t="s">
        <v>34646</v>
      </c>
      <c r="O8384" s="130" t="s">
        <v>19203</v>
      </c>
      <c r="P8384" s="130"/>
      <c r="Q8384" s="130" t="s">
        <v>20459</v>
      </c>
      <c r="R8384" s="145"/>
      <c r="S8384" s="128"/>
      <c r="T8384" s="128" t="s">
        <v>28757</v>
      </c>
      <c r="U8384" s="128"/>
      <c r="V8384" s="145">
        <v>6</v>
      </c>
      <c r="W8384" s="130"/>
      <c r="X8384" s="113"/>
    </row>
    <row r="8385" spans="1:24" ht="12.95" customHeight="1" x14ac:dyDescent="0.2">
      <c r="A8385" s="265">
        <v>42644</v>
      </c>
      <c r="B8385" s="140" t="s">
        <v>11139</v>
      </c>
      <c r="C8385" s="128" t="s">
        <v>34627</v>
      </c>
      <c r="D8385" s="128" t="s">
        <v>34647</v>
      </c>
      <c r="E8385" s="128" t="s">
        <v>34630</v>
      </c>
      <c r="F8385" s="141" t="s">
        <v>14834</v>
      </c>
      <c r="G8385" s="152">
        <v>15255</v>
      </c>
      <c r="H8385" s="128" t="s">
        <v>10103</v>
      </c>
      <c r="I8385" s="128" t="s">
        <v>11819</v>
      </c>
      <c r="J8385" s="309" t="s">
        <v>34648</v>
      </c>
      <c r="K8385" s="128"/>
      <c r="L8385" s="143"/>
      <c r="M8385" s="128">
        <v>2</v>
      </c>
      <c r="N8385" s="144" t="s">
        <v>34649</v>
      </c>
      <c r="O8385" s="130" t="s">
        <v>18156</v>
      </c>
      <c r="P8385" s="130" t="s">
        <v>9125</v>
      </c>
      <c r="Q8385" s="130" t="s">
        <v>18156</v>
      </c>
      <c r="R8385" s="145"/>
      <c r="S8385" s="128"/>
      <c r="T8385" s="128" t="s">
        <v>7789</v>
      </c>
      <c r="U8385" s="128" t="s">
        <v>2477</v>
      </c>
      <c r="V8385" s="145">
        <v>5.5</v>
      </c>
      <c r="W8385" s="130"/>
      <c r="X8385" s="113"/>
    </row>
    <row r="8386" spans="1:24" ht="12.95" customHeight="1" x14ac:dyDescent="0.2">
      <c r="A8386" s="265">
        <v>42644</v>
      </c>
      <c r="B8386" s="140" t="s">
        <v>11139</v>
      </c>
      <c r="C8386" s="128" t="s">
        <v>34627</v>
      </c>
      <c r="D8386" s="128" t="s">
        <v>34650</v>
      </c>
      <c r="E8386" s="128" t="s">
        <v>34631</v>
      </c>
      <c r="F8386" s="141" t="s">
        <v>14834</v>
      </c>
      <c r="G8386" s="152">
        <v>15406</v>
      </c>
      <c r="H8386" s="102" t="s">
        <v>30788</v>
      </c>
      <c r="I8386" s="128" t="s">
        <v>2625</v>
      </c>
      <c r="J8386" s="309" t="s">
        <v>34651</v>
      </c>
      <c r="K8386" s="128"/>
      <c r="L8386" s="143"/>
      <c r="M8386" s="128">
        <v>1</v>
      </c>
      <c r="N8386" s="144" t="s">
        <v>34652</v>
      </c>
      <c r="O8386" s="130"/>
      <c r="P8386" s="130" t="s">
        <v>9125</v>
      </c>
      <c r="Q8386" s="130" t="s">
        <v>20557</v>
      </c>
      <c r="R8386" s="145"/>
      <c r="S8386" s="128"/>
      <c r="T8386" s="128" t="s">
        <v>21409</v>
      </c>
      <c r="U8386" s="128"/>
      <c r="V8386" s="145">
        <v>6</v>
      </c>
      <c r="W8386" s="130"/>
      <c r="X8386" s="113"/>
    </row>
    <row r="8387" spans="1:24" ht="12.95" customHeight="1" x14ac:dyDescent="0.2">
      <c r="A8387" s="265">
        <v>42644</v>
      </c>
      <c r="B8387" s="140" t="s">
        <v>11139</v>
      </c>
      <c r="C8387" s="128" t="s">
        <v>34627</v>
      </c>
      <c r="D8387" s="128" t="s">
        <v>34653</v>
      </c>
      <c r="E8387" s="128" t="s">
        <v>34632</v>
      </c>
      <c r="F8387" s="141" t="s">
        <v>14834</v>
      </c>
      <c r="G8387" s="152">
        <v>16286</v>
      </c>
      <c r="H8387" s="128" t="s">
        <v>11819</v>
      </c>
      <c r="I8387" s="128" t="s">
        <v>13336</v>
      </c>
      <c r="J8387" s="309" t="s">
        <v>34654</v>
      </c>
      <c r="K8387" s="128"/>
      <c r="L8387" s="143"/>
      <c r="M8387" s="128">
        <v>2</v>
      </c>
      <c r="N8387" s="144" t="s">
        <v>34655</v>
      </c>
      <c r="O8387" s="130" t="s">
        <v>16542</v>
      </c>
      <c r="P8387" s="130"/>
      <c r="Q8387" s="130" t="s">
        <v>15913</v>
      </c>
      <c r="R8387" s="145"/>
      <c r="S8387" s="128" t="s">
        <v>8315</v>
      </c>
      <c r="T8387" s="128" t="s">
        <v>20547</v>
      </c>
      <c r="U8387" s="128" t="s">
        <v>2477</v>
      </c>
      <c r="V8387" s="145">
        <v>4.5</v>
      </c>
      <c r="W8387" s="130"/>
      <c r="X8387" s="113"/>
    </row>
    <row r="8388" spans="1:24" ht="12.95" customHeight="1" x14ac:dyDescent="0.2">
      <c r="A8388" s="265">
        <v>42644</v>
      </c>
      <c r="B8388" s="140" t="s">
        <v>11139</v>
      </c>
      <c r="C8388" s="128" t="s">
        <v>34627</v>
      </c>
      <c r="D8388" s="128" t="s">
        <v>34656</v>
      </c>
      <c r="E8388" s="128" t="s">
        <v>34633</v>
      </c>
      <c r="F8388" s="141" t="s">
        <v>14834</v>
      </c>
      <c r="G8388" s="152">
        <v>16295</v>
      </c>
      <c r="H8388" s="128" t="s">
        <v>11819</v>
      </c>
      <c r="I8388" s="128" t="s">
        <v>13336</v>
      </c>
      <c r="J8388" s="309" t="s">
        <v>34657</v>
      </c>
      <c r="K8388" s="128"/>
      <c r="L8388" s="143"/>
      <c r="M8388" s="128">
        <v>2</v>
      </c>
      <c r="N8388" s="144" t="s">
        <v>34658</v>
      </c>
      <c r="O8388" s="130" t="s">
        <v>18017</v>
      </c>
      <c r="P8388" s="130"/>
      <c r="Q8388" s="130" t="s">
        <v>20102</v>
      </c>
      <c r="R8388" s="145"/>
      <c r="S8388" s="128"/>
      <c r="T8388" s="128" t="s">
        <v>20547</v>
      </c>
      <c r="U8388" s="128" t="s">
        <v>2477</v>
      </c>
      <c r="V8388" s="145">
        <v>4.5</v>
      </c>
      <c r="W8388" s="130"/>
      <c r="X8388" s="113"/>
    </row>
    <row r="8389" spans="1:24" ht="12.95" customHeight="1" x14ac:dyDescent="0.2">
      <c r="A8389" s="265">
        <v>42644</v>
      </c>
      <c r="B8389" s="140" t="s">
        <v>11139</v>
      </c>
      <c r="C8389" s="128" t="s">
        <v>34627</v>
      </c>
      <c r="D8389" s="128" t="s">
        <v>34659</v>
      </c>
      <c r="E8389" s="128" t="s">
        <v>34634</v>
      </c>
      <c r="F8389" s="141" t="s">
        <v>14834</v>
      </c>
      <c r="G8389" s="152">
        <v>16564</v>
      </c>
      <c r="H8389" s="128" t="s">
        <v>11819</v>
      </c>
      <c r="I8389" s="128" t="s">
        <v>10103</v>
      </c>
      <c r="J8389" s="309" t="s">
        <v>34660</v>
      </c>
      <c r="K8389" s="128"/>
      <c r="L8389" s="143"/>
      <c r="M8389" s="128">
        <v>2</v>
      </c>
      <c r="N8389" s="144" t="s">
        <v>28141</v>
      </c>
      <c r="O8389" s="130" t="s">
        <v>17449</v>
      </c>
      <c r="P8389" s="130"/>
      <c r="Q8389" s="130" t="s">
        <v>16823</v>
      </c>
      <c r="R8389" s="145"/>
      <c r="S8389" s="128"/>
      <c r="T8389" s="128" t="s">
        <v>7789</v>
      </c>
      <c r="U8389" s="128"/>
      <c r="V8389" s="145">
        <v>4.5</v>
      </c>
      <c r="W8389" s="130"/>
      <c r="X8389" s="113"/>
    </row>
    <row r="8390" spans="1:24" ht="12.95" customHeight="1" x14ac:dyDescent="0.2">
      <c r="A8390" s="265">
        <v>42644</v>
      </c>
      <c r="B8390" s="140" t="s">
        <v>11139</v>
      </c>
      <c r="C8390" s="128" t="s">
        <v>34627</v>
      </c>
      <c r="D8390" s="128" t="s">
        <v>34661</v>
      </c>
      <c r="E8390" s="128" t="s">
        <v>34635</v>
      </c>
      <c r="F8390" s="141" t="s">
        <v>14834</v>
      </c>
      <c r="G8390" s="152">
        <v>14598</v>
      </c>
      <c r="H8390" s="128" t="s">
        <v>3253</v>
      </c>
      <c r="I8390" s="128" t="s">
        <v>10103</v>
      </c>
      <c r="J8390" s="309" t="s">
        <v>34662</v>
      </c>
      <c r="K8390" s="128"/>
      <c r="L8390" s="143"/>
      <c r="M8390" s="128">
        <v>1</v>
      </c>
      <c r="N8390" s="200" t="s">
        <v>34663</v>
      </c>
      <c r="O8390" s="130" t="s">
        <v>12252</v>
      </c>
      <c r="P8390" s="130" t="s">
        <v>34664</v>
      </c>
      <c r="Q8390" s="130" t="s">
        <v>21164</v>
      </c>
      <c r="R8390" s="145"/>
      <c r="S8390" s="128"/>
      <c r="T8390" s="128" t="s">
        <v>20549</v>
      </c>
      <c r="U8390" s="128" t="s">
        <v>34665</v>
      </c>
      <c r="V8390" s="145">
        <v>5.5</v>
      </c>
      <c r="W8390" s="130"/>
      <c r="X8390" s="113"/>
    </row>
    <row r="8391" spans="1:24" ht="12.95" customHeight="1" x14ac:dyDescent="0.2">
      <c r="A8391" s="265">
        <v>42644</v>
      </c>
      <c r="B8391" s="140" t="s">
        <v>11139</v>
      </c>
      <c r="C8391" s="128" t="s">
        <v>34627</v>
      </c>
      <c r="D8391" s="128" t="s">
        <v>34666</v>
      </c>
      <c r="E8391" s="128" t="s">
        <v>34636</v>
      </c>
      <c r="F8391" s="141" t="s">
        <v>14834</v>
      </c>
      <c r="G8391" s="152">
        <v>15651</v>
      </c>
      <c r="H8391" s="128" t="s">
        <v>11819</v>
      </c>
      <c r="I8391" s="128" t="s">
        <v>10103</v>
      </c>
      <c r="J8391" s="309" t="s">
        <v>34667</v>
      </c>
      <c r="K8391" s="128"/>
      <c r="L8391" s="143"/>
      <c r="M8391" s="128">
        <v>1</v>
      </c>
      <c r="N8391" s="144" t="s">
        <v>28276</v>
      </c>
      <c r="O8391" s="130" t="s">
        <v>19674</v>
      </c>
      <c r="P8391" s="130"/>
      <c r="Q8391" s="130" t="s">
        <v>16885</v>
      </c>
      <c r="R8391" s="145"/>
      <c r="S8391" s="128"/>
      <c r="T8391" s="128" t="s">
        <v>7789</v>
      </c>
      <c r="U8391" s="128" t="s">
        <v>34668</v>
      </c>
      <c r="V8391" s="145">
        <v>4.5</v>
      </c>
      <c r="W8391" s="130"/>
      <c r="X8391" s="113"/>
    </row>
    <row r="8392" spans="1:24" ht="12.95" customHeight="1" x14ac:dyDescent="0.2">
      <c r="A8392" s="265">
        <v>42644</v>
      </c>
      <c r="B8392" s="140" t="s">
        <v>11139</v>
      </c>
      <c r="C8392" s="128" t="s">
        <v>34627</v>
      </c>
      <c r="D8392" s="128" t="s">
        <v>34669</v>
      </c>
      <c r="E8392" s="128" t="s">
        <v>34637</v>
      </c>
      <c r="F8392" s="141" t="s">
        <v>14834</v>
      </c>
      <c r="G8392" s="152">
        <v>15675</v>
      </c>
      <c r="H8392" s="128" t="s">
        <v>11819</v>
      </c>
      <c r="I8392" s="128" t="s">
        <v>10103</v>
      </c>
      <c r="J8392" s="309" t="s">
        <v>34670</v>
      </c>
      <c r="K8392" s="128"/>
      <c r="L8392" s="143"/>
      <c r="M8392" s="128">
        <v>1</v>
      </c>
      <c r="N8392" s="200" t="s">
        <v>32763</v>
      </c>
      <c r="O8392" s="130" t="s">
        <v>16565</v>
      </c>
      <c r="P8392" s="130"/>
      <c r="Q8392" s="130" t="s">
        <v>16757</v>
      </c>
      <c r="R8392" s="145"/>
      <c r="S8392" s="128"/>
      <c r="T8392" s="128" t="s">
        <v>7789</v>
      </c>
      <c r="U8392" s="128" t="s">
        <v>34671</v>
      </c>
      <c r="V8392" s="145">
        <v>5.5</v>
      </c>
      <c r="W8392" s="130"/>
      <c r="X8392" s="113"/>
    </row>
    <row r="8393" spans="1:24" ht="12.95" customHeight="1" x14ac:dyDescent="0.2">
      <c r="A8393" s="265">
        <v>42644</v>
      </c>
      <c r="B8393" s="140" t="s">
        <v>11139</v>
      </c>
      <c r="C8393" s="128" t="s">
        <v>34627</v>
      </c>
      <c r="D8393" s="128" t="s">
        <v>34672</v>
      </c>
      <c r="E8393" s="128" t="s">
        <v>34638</v>
      </c>
      <c r="F8393" s="141" t="s">
        <v>14834</v>
      </c>
      <c r="G8393" s="152">
        <v>15893</v>
      </c>
      <c r="H8393" s="128" t="s">
        <v>10103</v>
      </c>
      <c r="I8393" s="128" t="s">
        <v>11819</v>
      </c>
      <c r="J8393" s="309" t="s">
        <v>34673</v>
      </c>
      <c r="K8393" s="128"/>
      <c r="L8393" s="143"/>
      <c r="M8393" s="128">
        <v>1</v>
      </c>
      <c r="N8393" s="144">
        <v>72</v>
      </c>
      <c r="O8393" s="130" t="s">
        <v>10189</v>
      </c>
      <c r="P8393" s="130" t="s">
        <v>34664</v>
      </c>
      <c r="Q8393" s="130" t="s">
        <v>18156</v>
      </c>
      <c r="R8393" s="145"/>
      <c r="S8393" s="128"/>
      <c r="T8393" s="128" t="s">
        <v>7789</v>
      </c>
      <c r="U8393" s="128" t="s">
        <v>2477</v>
      </c>
      <c r="V8393" s="145">
        <v>5.5</v>
      </c>
      <c r="W8393" s="130"/>
      <c r="X8393" s="113"/>
    </row>
    <row r="8394" spans="1:24" ht="12.95" customHeight="1" x14ac:dyDescent="0.2">
      <c r="A8394" s="265">
        <v>42644</v>
      </c>
      <c r="B8394" s="140" t="s">
        <v>11139</v>
      </c>
      <c r="C8394" s="128" t="s">
        <v>34627</v>
      </c>
      <c r="D8394" s="128" t="s">
        <v>34675</v>
      </c>
      <c r="E8394" s="128" t="s">
        <v>34639</v>
      </c>
      <c r="F8394" s="141" t="s">
        <v>14834</v>
      </c>
      <c r="G8394" s="152">
        <v>16344</v>
      </c>
      <c r="H8394" s="102" t="s">
        <v>34679</v>
      </c>
      <c r="I8394" s="128" t="s">
        <v>29370</v>
      </c>
      <c r="J8394" s="309" t="s">
        <v>34676</v>
      </c>
      <c r="K8394" s="128"/>
      <c r="L8394" s="143"/>
      <c r="M8394" s="128">
        <v>1</v>
      </c>
      <c r="N8394" s="144" t="s">
        <v>28285</v>
      </c>
      <c r="O8394" s="130" t="s">
        <v>9160</v>
      </c>
      <c r="P8394" s="130" t="s">
        <v>34677</v>
      </c>
      <c r="Q8394" s="130" t="s">
        <v>15913</v>
      </c>
      <c r="R8394" s="145"/>
      <c r="S8394" s="128"/>
      <c r="T8394" s="128" t="s">
        <v>7789</v>
      </c>
      <c r="U8394" s="128" t="s">
        <v>34678</v>
      </c>
      <c r="V8394" s="145">
        <v>5.5</v>
      </c>
      <c r="W8394" s="130"/>
      <c r="X8394" s="113"/>
    </row>
    <row r="8395" spans="1:24" ht="12.95" customHeight="1" x14ac:dyDescent="0.2">
      <c r="A8395" s="265">
        <v>43086</v>
      </c>
      <c r="B8395" s="140" t="s">
        <v>11139</v>
      </c>
      <c r="C8395" s="197" t="s">
        <v>36118</v>
      </c>
      <c r="D8395" s="128" t="s">
        <v>36119</v>
      </c>
      <c r="E8395" s="128" t="s">
        <v>36108</v>
      </c>
      <c r="F8395" s="141" t="s">
        <v>14834</v>
      </c>
      <c r="G8395" s="152">
        <v>14744</v>
      </c>
      <c r="H8395" s="128" t="s">
        <v>5011</v>
      </c>
      <c r="I8395" s="128" t="s">
        <v>11819</v>
      </c>
      <c r="J8395" s="309" t="s">
        <v>8775</v>
      </c>
      <c r="K8395" s="128"/>
      <c r="L8395" s="143"/>
      <c r="M8395" s="128">
        <v>2</v>
      </c>
      <c r="N8395" s="144" t="s">
        <v>36120</v>
      </c>
      <c r="O8395" s="130" t="s">
        <v>20486</v>
      </c>
      <c r="P8395" s="130" t="s">
        <v>162</v>
      </c>
      <c r="Q8395" s="130" t="s">
        <v>18156</v>
      </c>
      <c r="R8395" s="145"/>
      <c r="S8395" s="128"/>
      <c r="T8395" s="128" t="s">
        <v>28757</v>
      </c>
      <c r="U8395" s="128"/>
      <c r="V8395" s="145">
        <v>4.5</v>
      </c>
      <c r="W8395" s="130"/>
      <c r="X8395" s="113"/>
    </row>
    <row r="8396" spans="1:24" ht="12.95" customHeight="1" x14ac:dyDescent="0.2">
      <c r="A8396" s="265">
        <v>43086</v>
      </c>
      <c r="B8396" s="140" t="s">
        <v>11139</v>
      </c>
      <c r="C8396" s="128" t="s">
        <v>36118</v>
      </c>
      <c r="D8396" s="128" t="s">
        <v>36121</v>
      </c>
      <c r="E8396" s="128" t="s">
        <v>36109</v>
      </c>
      <c r="F8396" s="141" t="s">
        <v>14834</v>
      </c>
      <c r="G8396" s="152">
        <v>16170</v>
      </c>
      <c r="H8396" s="128" t="s">
        <v>10103</v>
      </c>
      <c r="I8396" s="128" t="s">
        <v>4890</v>
      </c>
      <c r="J8396" s="309" t="s">
        <v>36122</v>
      </c>
      <c r="K8396" s="128"/>
      <c r="L8396" s="143"/>
      <c r="M8396" s="128">
        <v>2</v>
      </c>
      <c r="N8396" s="144" t="s">
        <v>36123</v>
      </c>
      <c r="O8396" s="130" t="s">
        <v>15959</v>
      </c>
      <c r="P8396" s="130" t="s">
        <v>9125</v>
      </c>
      <c r="Q8396" s="130" t="s">
        <v>16751</v>
      </c>
      <c r="R8396" s="145"/>
      <c r="S8396" s="128"/>
      <c r="T8396" s="128" t="s">
        <v>7789</v>
      </c>
      <c r="U8396" s="128"/>
      <c r="V8396" s="145">
        <v>6.5</v>
      </c>
      <c r="W8396" s="130"/>
      <c r="X8396" s="113"/>
    </row>
    <row r="8397" spans="1:24" ht="12.95" customHeight="1" x14ac:dyDescent="0.2">
      <c r="A8397" s="265">
        <v>43086</v>
      </c>
      <c r="B8397" s="140" t="s">
        <v>11139</v>
      </c>
      <c r="C8397" s="128" t="s">
        <v>36118</v>
      </c>
      <c r="D8397" s="128" t="s">
        <v>36124</v>
      </c>
      <c r="E8397" s="128" t="s">
        <v>36110</v>
      </c>
      <c r="F8397" s="141" t="s">
        <v>14834</v>
      </c>
      <c r="G8397" s="152">
        <v>15761</v>
      </c>
      <c r="H8397" s="128" t="s">
        <v>10103</v>
      </c>
      <c r="I8397" s="128" t="s">
        <v>4890</v>
      </c>
      <c r="J8397" s="309" t="s">
        <v>36125</v>
      </c>
      <c r="K8397" s="128"/>
      <c r="L8397" s="143"/>
      <c r="M8397" s="128">
        <v>2</v>
      </c>
      <c r="N8397" s="144" t="s">
        <v>36126</v>
      </c>
      <c r="O8397" s="130" t="s">
        <v>19787</v>
      </c>
      <c r="P8397" s="130" t="s">
        <v>13301</v>
      </c>
      <c r="Q8397" s="130" t="s">
        <v>19239</v>
      </c>
      <c r="R8397" s="145"/>
      <c r="S8397" s="128"/>
      <c r="T8397" s="128" t="s">
        <v>7789</v>
      </c>
      <c r="U8397" s="128" t="s">
        <v>7960</v>
      </c>
      <c r="V8397" s="145">
        <v>5.5</v>
      </c>
      <c r="W8397" s="130"/>
      <c r="X8397" s="113"/>
    </row>
    <row r="8398" spans="1:24" ht="12.95" customHeight="1" x14ac:dyDescent="0.2">
      <c r="A8398" s="265">
        <v>43086</v>
      </c>
      <c r="B8398" s="140" t="s">
        <v>11139</v>
      </c>
      <c r="C8398" s="128" t="s">
        <v>36118</v>
      </c>
      <c r="D8398" s="128" t="s">
        <v>36127</v>
      </c>
      <c r="E8398" s="128" t="s">
        <v>36111</v>
      </c>
      <c r="F8398" s="141" t="s">
        <v>14834</v>
      </c>
      <c r="G8398" s="152">
        <v>15405</v>
      </c>
      <c r="H8398" s="102" t="s">
        <v>30788</v>
      </c>
      <c r="I8398" s="128" t="s">
        <v>2625</v>
      </c>
      <c r="J8398" s="309" t="s">
        <v>34651</v>
      </c>
      <c r="K8398" s="128"/>
      <c r="L8398" s="143"/>
      <c r="M8398" s="128">
        <v>1.5</v>
      </c>
      <c r="N8398" s="144" t="s">
        <v>36128</v>
      </c>
      <c r="O8398" s="130" t="s">
        <v>17734</v>
      </c>
      <c r="P8398" s="130" t="s">
        <v>162</v>
      </c>
      <c r="Q8398" s="130" t="s">
        <v>16157</v>
      </c>
      <c r="R8398" s="145"/>
      <c r="S8398" s="128"/>
      <c r="T8398" s="128" t="s">
        <v>21409</v>
      </c>
      <c r="U8398" s="128" t="s">
        <v>6868</v>
      </c>
      <c r="V8398" s="145">
        <v>5.5</v>
      </c>
      <c r="W8398" s="130"/>
      <c r="X8398" s="113"/>
    </row>
    <row r="8399" spans="1:24" ht="12.95" customHeight="1" x14ac:dyDescent="0.2">
      <c r="A8399" s="265">
        <v>43086</v>
      </c>
      <c r="B8399" s="140" t="s">
        <v>11139</v>
      </c>
      <c r="C8399" s="128" t="s">
        <v>36118</v>
      </c>
      <c r="D8399" s="128" t="s">
        <v>36129</v>
      </c>
      <c r="E8399" s="128" t="s">
        <v>36112</v>
      </c>
      <c r="F8399" s="141" t="s">
        <v>14834</v>
      </c>
      <c r="G8399" s="152">
        <v>15776</v>
      </c>
      <c r="H8399" s="128" t="s">
        <v>10103</v>
      </c>
      <c r="I8399" s="128" t="s">
        <v>4890</v>
      </c>
      <c r="J8399" s="309" t="s">
        <v>36130</v>
      </c>
      <c r="K8399" s="128"/>
      <c r="L8399" s="143"/>
      <c r="M8399" s="128">
        <v>1</v>
      </c>
      <c r="N8399" s="200" t="s">
        <v>36131</v>
      </c>
      <c r="O8399" s="130" t="s">
        <v>16565</v>
      </c>
      <c r="P8399" s="130" t="s">
        <v>9125</v>
      </c>
      <c r="Q8399" s="130" t="s">
        <v>17386</v>
      </c>
      <c r="R8399" s="145"/>
      <c r="S8399" s="128"/>
      <c r="T8399" s="128" t="s">
        <v>7789</v>
      </c>
      <c r="U8399" s="128" t="s">
        <v>36132</v>
      </c>
      <c r="V8399" s="145">
        <v>5.5</v>
      </c>
      <c r="W8399" s="130"/>
      <c r="X8399" s="113"/>
    </row>
    <row r="8400" spans="1:24" ht="12.95" customHeight="1" x14ac:dyDescent="0.2">
      <c r="A8400" s="265">
        <v>43086</v>
      </c>
      <c r="B8400" s="140" t="s">
        <v>11139</v>
      </c>
      <c r="C8400" s="128" t="s">
        <v>36118</v>
      </c>
      <c r="D8400" s="128" t="s">
        <v>36133</v>
      </c>
      <c r="E8400" s="128" t="s">
        <v>36113</v>
      </c>
      <c r="F8400" s="141" t="s">
        <v>14834</v>
      </c>
      <c r="G8400" s="152">
        <v>16563</v>
      </c>
      <c r="H8400" s="128" t="s">
        <v>11819</v>
      </c>
      <c r="I8400" s="128" t="s">
        <v>10103</v>
      </c>
      <c r="J8400" s="309" t="s">
        <v>36134</v>
      </c>
      <c r="K8400" s="128"/>
      <c r="L8400" s="143"/>
      <c r="M8400" s="128">
        <v>1</v>
      </c>
      <c r="N8400" s="144">
        <v>76</v>
      </c>
      <c r="O8400" s="130" t="s">
        <v>18206</v>
      </c>
      <c r="P8400" s="130"/>
      <c r="Q8400" s="130" t="s">
        <v>16868</v>
      </c>
      <c r="R8400" s="145"/>
      <c r="S8400" s="128"/>
      <c r="T8400" s="128" t="s">
        <v>7789</v>
      </c>
      <c r="U8400" s="128"/>
      <c r="V8400" s="145">
        <v>4.5</v>
      </c>
      <c r="W8400" s="130"/>
      <c r="X8400" s="113"/>
    </row>
    <row r="8401" spans="1:24" ht="12.95" customHeight="1" x14ac:dyDescent="0.2">
      <c r="A8401" s="265">
        <v>43086</v>
      </c>
      <c r="B8401" s="140" t="s">
        <v>11139</v>
      </c>
      <c r="C8401" s="128" t="s">
        <v>36118</v>
      </c>
      <c r="D8401" s="128" t="s">
        <v>36135</v>
      </c>
      <c r="E8401" s="128" t="s">
        <v>36114</v>
      </c>
      <c r="F8401" s="141" t="s">
        <v>14834</v>
      </c>
      <c r="G8401" s="152">
        <v>14742</v>
      </c>
      <c r="H8401" s="102" t="s">
        <v>30788</v>
      </c>
      <c r="I8401" s="128" t="s">
        <v>4890</v>
      </c>
      <c r="J8401" s="309" t="s">
        <v>36136</v>
      </c>
      <c r="K8401" s="128"/>
      <c r="L8401" s="143"/>
      <c r="M8401" s="128">
        <v>1</v>
      </c>
      <c r="N8401" s="200" t="s">
        <v>36137</v>
      </c>
      <c r="O8401" s="130"/>
      <c r="P8401" s="130"/>
      <c r="Q8401" s="130" t="s">
        <v>19531</v>
      </c>
      <c r="R8401" s="145"/>
      <c r="S8401" s="128"/>
      <c r="T8401" s="128" t="s">
        <v>28757</v>
      </c>
      <c r="U8401" s="128" t="s">
        <v>5978</v>
      </c>
      <c r="V8401" s="145">
        <v>4.5</v>
      </c>
      <c r="W8401" s="130"/>
      <c r="X8401" s="113"/>
    </row>
    <row r="8402" spans="1:24" ht="12.95" customHeight="1" x14ac:dyDescent="0.2">
      <c r="A8402" s="265">
        <v>43086</v>
      </c>
      <c r="B8402" s="140" t="s">
        <v>11139</v>
      </c>
      <c r="C8402" s="128" t="s">
        <v>36118</v>
      </c>
      <c r="D8402" s="128" t="s">
        <v>36138</v>
      </c>
      <c r="E8402" s="128" t="s">
        <v>36115</v>
      </c>
      <c r="F8402" s="141" t="s">
        <v>14834</v>
      </c>
      <c r="G8402" s="152">
        <v>16291</v>
      </c>
      <c r="H8402" s="128" t="s">
        <v>2625</v>
      </c>
      <c r="I8402" s="128" t="s">
        <v>10191</v>
      </c>
      <c r="J8402" s="309" t="s">
        <v>36139</v>
      </c>
      <c r="K8402" s="128"/>
      <c r="L8402" s="143"/>
      <c r="M8402" s="128">
        <v>1</v>
      </c>
      <c r="N8402" s="200" t="s">
        <v>36140</v>
      </c>
      <c r="O8402" s="130" t="s">
        <v>16856</v>
      </c>
      <c r="P8402" s="130" t="s">
        <v>9125</v>
      </c>
      <c r="Q8402" s="130" t="s">
        <v>19101</v>
      </c>
      <c r="R8402" s="145"/>
      <c r="S8402" s="128"/>
      <c r="T8402" s="128" t="s">
        <v>20545</v>
      </c>
      <c r="U8402" s="128" t="s">
        <v>6868</v>
      </c>
      <c r="V8402" s="145">
        <v>6.5</v>
      </c>
      <c r="W8402" s="130"/>
      <c r="X8402" s="113"/>
    </row>
    <row r="8403" spans="1:24" ht="12.95" customHeight="1" x14ac:dyDescent="0.2">
      <c r="A8403" s="265">
        <v>43086</v>
      </c>
      <c r="B8403" s="140" t="s">
        <v>11139</v>
      </c>
      <c r="C8403" s="128" t="s">
        <v>36118</v>
      </c>
      <c r="D8403" s="128" t="s">
        <v>36143</v>
      </c>
      <c r="E8403" s="128" t="s">
        <v>36116</v>
      </c>
      <c r="F8403" s="141" t="s">
        <v>14834</v>
      </c>
      <c r="G8403" s="152">
        <v>15186</v>
      </c>
      <c r="H8403" s="128" t="s">
        <v>4890</v>
      </c>
      <c r="I8403" s="128" t="s">
        <v>10103</v>
      </c>
      <c r="J8403" s="309" t="s">
        <v>36144</v>
      </c>
      <c r="K8403" s="128"/>
      <c r="L8403" s="143"/>
      <c r="M8403" s="128">
        <v>1</v>
      </c>
      <c r="N8403" s="200" t="s">
        <v>36145</v>
      </c>
      <c r="O8403" s="130" t="s">
        <v>20676</v>
      </c>
      <c r="P8403" s="130" t="s">
        <v>9125</v>
      </c>
      <c r="Q8403" s="130" t="s">
        <v>15870</v>
      </c>
      <c r="R8403" s="145"/>
      <c r="S8403" s="128"/>
      <c r="T8403" s="128" t="s">
        <v>7789</v>
      </c>
      <c r="U8403" s="128" t="s">
        <v>36146</v>
      </c>
      <c r="V8403" s="145">
        <v>4</v>
      </c>
      <c r="W8403" s="130"/>
      <c r="X8403" s="113"/>
    </row>
    <row r="8404" spans="1:24" ht="12.95" customHeight="1" x14ac:dyDescent="0.2">
      <c r="A8404" s="265">
        <v>43086</v>
      </c>
      <c r="B8404" s="140" t="s">
        <v>11139</v>
      </c>
      <c r="C8404" s="128" t="s">
        <v>36118</v>
      </c>
      <c r="D8404" s="128" t="s">
        <v>36149</v>
      </c>
      <c r="E8404" s="128" t="s">
        <v>36117</v>
      </c>
      <c r="F8404" s="141" t="s">
        <v>14834</v>
      </c>
      <c r="G8404" s="152">
        <v>15477</v>
      </c>
      <c r="H8404" s="128" t="s">
        <v>11819</v>
      </c>
      <c r="I8404" s="128" t="s">
        <v>10103</v>
      </c>
      <c r="J8404" s="309" t="s">
        <v>36147</v>
      </c>
      <c r="K8404" s="128"/>
      <c r="L8404" s="143"/>
      <c r="M8404" s="128">
        <v>2</v>
      </c>
      <c r="N8404" s="144" t="s">
        <v>34658</v>
      </c>
      <c r="O8404" s="130" t="s">
        <v>13525</v>
      </c>
      <c r="P8404" s="130" t="s">
        <v>162</v>
      </c>
      <c r="Q8404" s="130" t="s">
        <v>15923</v>
      </c>
      <c r="R8404" s="145"/>
      <c r="S8404" s="128"/>
      <c r="T8404" s="128" t="s">
        <v>7789</v>
      </c>
      <c r="U8404" s="128" t="s">
        <v>36148</v>
      </c>
      <c r="V8404" s="145">
        <v>5</v>
      </c>
      <c r="W8404" s="130"/>
      <c r="X8404" s="113"/>
    </row>
    <row r="8405" spans="1:24" ht="12.95" customHeight="1" x14ac:dyDescent="0.2">
      <c r="A8405" s="265">
        <v>43086</v>
      </c>
      <c r="B8405" s="140" t="s">
        <v>11139</v>
      </c>
      <c r="C8405" s="128" t="s">
        <v>36118</v>
      </c>
      <c r="D8405" s="128" t="s">
        <v>36150</v>
      </c>
      <c r="E8405" s="128" t="s">
        <v>36141</v>
      </c>
      <c r="F8405" s="141" t="s">
        <v>14834</v>
      </c>
      <c r="G8405" s="152">
        <v>15044</v>
      </c>
      <c r="H8405" s="102" t="s">
        <v>30684</v>
      </c>
      <c r="I8405" s="128" t="s">
        <v>7198</v>
      </c>
      <c r="J8405" s="309" t="s">
        <v>36151</v>
      </c>
      <c r="K8405" s="128"/>
      <c r="L8405" s="143"/>
      <c r="M8405" s="128">
        <v>1</v>
      </c>
      <c r="N8405" s="144">
        <v>50</v>
      </c>
      <c r="O8405" s="130"/>
      <c r="P8405" s="130" t="s">
        <v>9125</v>
      </c>
      <c r="Q8405" s="130" t="s">
        <v>19625</v>
      </c>
      <c r="R8405" s="145"/>
      <c r="S8405" s="128"/>
      <c r="T8405" s="128" t="s">
        <v>21275</v>
      </c>
      <c r="U8405" s="128"/>
      <c r="V8405" s="145">
        <v>4.5</v>
      </c>
      <c r="W8405" s="130"/>
      <c r="X8405" s="113"/>
    </row>
    <row r="8406" spans="1:24" ht="12.95" customHeight="1" x14ac:dyDescent="0.2">
      <c r="A8406" s="265">
        <v>43086</v>
      </c>
      <c r="B8406" s="140" t="s">
        <v>11139</v>
      </c>
      <c r="C8406" s="128" t="s">
        <v>36118</v>
      </c>
      <c r="D8406" s="128" t="s">
        <v>36152</v>
      </c>
      <c r="E8406" s="128" t="s">
        <v>36142</v>
      </c>
      <c r="F8406" s="141" t="s">
        <v>14834</v>
      </c>
      <c r="G8406" s="152">
        <v>16373</v>
      </c>
      <c r="H8406" s="128" t="s">
        <v>2625</v>
      </c>
      <c r="I8406" s="128" t="s">
        <v>10191</v>
      </c>
      <c r="J8406" s="309" t="s">
        <v>36153</v>
      </c>
      <c r="K8406" s="128"/>
      <c r="L8406" s="143"/>
      <c r="M8406" s="128">
        <v>1</v>
      </c>
      <c r="N8406" s="144">
        <v>34</v>
      </c>
      <c r="O8406" s="130"/>
      <c r="P8406" s="130"/>
      <c r="Q8406" s="130" t="s">
        <v>16122</v>
      </c>
      <c r="R8406" s="145"/>
      <c r="S8406" s="128"/>
      <c r="T8406" s="128" t="s">
        <v>20545</v>
      </c>
      <c r="U8406" s="128" t="s">
        <v>6868</v>
      </c>
      <c r="V8406" s="145">
        <v>5</v>
      </c>
      <c r="W8406" s="130"/>
      <c r="X8406" s="113"/>
    </row>
    <row r="8407" spans="1:24" ht="12.95" customHeight="1" x14ac:dyDescent="0.2">
      <c r="A8407" s="115">
        <v>1993</v>
      </c>
      <c r="B8407" s="102" t="s">
        <v>11139</v>
      </c>
      <c r="C8407" s="102" t="s">
        <v>5555</v>
      </c>
      <c r="D8407" s="111"/>
      <c r="E8407" s="188" t="s">
        <v>11565</v>
      </c>
      <c r="F8407" s="104" t="s">
        <v>14834</v>
      </c>
      <c r="G8407" s="105"/>
      <c r="H8407" s="102"/>
      <c r="I8407" s="102"/>
      <c r="J8407" s="102"/>
      <c r="K8407" s="102"/>
      <c r="L8407" s="111"/>
      <c r="M8407" s="107"/>
      <c r="N8407" s="112"/>
      <c r="O8407" s="102"/>
      <c r="P8407" s="39"/>
      <c r="Q8407" s="39"/>
      <c r="R8407" s="109"/>
      <c r="S8407" s="102"/>
      <c r="T8407" s="102"/>
      <c r="U8407" s="102"/>
      <c r="V8407" s="118" t="s">
        <v>5147</v>
      </c>
      <c r="W8407" s="107"/>
      <c r="X8407" s="113"/>
    </row>
    <row r="8408" spans="1:24" ht="12.95" customHeight="1" x14ac:dyDescent="0.2">
      <c r="A8408" s="115">
        <v>1994</v>
      </c>
      <c r="B8408" s="102" t="s">
        <v>11139</v>
      </c>
      <c r="C8408" s="102" t="s">
        <v>5734</v>
      </c>
      <c r="D8408" s="111"/>
      <c r="E8408" s="188" t="s">
        <v>11565</v>
      </c>
      <c r="F8408" s="104" t="s">
        <v>14834</v>
      </c>
      <c r="G8408" s="105"/>
      <c r="H8408" s="102"/>
      <c r="I8408" s="102"/>
      <c r="J8408" s="102"/>
      <c r="K8408" s="102"/>
      <c r="L8408" s="111"/>
      <c r="M8408" s="107"/>
      <c r="N8408" s="112"/>
      <c r="O8408" s="102"/>
      <c r="P8408" s="39"/>
      <c r="Q8408" s="39"/>
      <c r="R8408" s="109"/>
      <c r="S8408" s="102"/>
      <c r="T8408" s="102"/>
      <c r="U8408" s="102"/>
      <c r="V8408" s="118" t="s">
        <v>5147</v>
      </c>
      <c r="W8408" s="107"/>
      <c r="X8408" s="113"/>
    </row>
    <row r="8409" spans="1:24" ht="12.95" customHeight="1" x14ac:dyDescent="0.2">
      <c r="A8409" s="115">
        <v>1995</v>
      </c>
      <c r="B8409" s="102" t="s">
        <v>11139</v>
      </c>
      <c r="C8409" s="102" t="s">
        <v>7973</v>
      </c>
      <c r="D8409" s="127" t="s">
        <v>14894</v>
      </c>
      <c r="E8409" s="102" t="s">
        <v>2737</v>
      </c>
      <c r="F8409" s="104" t="s">
        <v>14834</v>
      </c>
      <c r="G8409" s="105">
        <v>16427</v>
      </c>
      <c r="H8409" s="102" t="s">
        <v>10191</v>
      </c>
      <c r="I8409" s="102" t="s">
        <v>11819</v>
      </c>
      <c r="J8409" s="102" t="s">
        <v>226</v>
      </c>
      <c r="K8409" s="102"/>
      <c r="L8409" s="111" t="s">
        <v>5477</v>
      </c>
      <c r="M8409" s="107">
        <v>2</v>
      </c>
      <c r="N8409" s="112" t="s">
        <v>16745</v>
      </c>
      <c r="O8409" s="102" t="s">
        <v>14244</v>
      </c>
      <c r="P8409" s="39"/>
      <c r="Q8409" s="39"/>
      <c r="R8409" s="109"/>
      <c r="S8409" s="102"/>
      <c r="T8409" s="102"/>
      <c r="U8409" s="102" t="s">
        <v>3862</v>
      </c>
      <c r="V8409" s="109">
        <v>6</v>
      </c>
      <c r="W8409" s="107"/>
      <c r="X8409" s="113"/>
    </row>
    <row r="8410" spans="1:24" ht="12.95" customHeight="1" x14ac:dyDescent="0.2">
      <c r="A8410" s="115">
        <v>1995</v>
      </c>
      <c r="B8410" s="102" t="s">
        <v>11139</v>
      </c>
      <c r="C8410" s="102" t="s">
        <v>7973</v>
      </c>
      <c r="D8410" s="127" t="s">
        <v>13583</v>
      </c>
      <c r="E8410" s="102" t="s">
        <v>2738</v>
      </c>
      <c r="F8410" s="104" t="s">
        <v>14834</v>
      </c>
      <c r="G8410" s="105">
        <v>15754</v>
      </c>
      <c r="H8410" s="102" t="s">
        <v>10191</v>
      </c>
      <c r="I8410" s="102" t="s">
        <v>11819</v>
      </c>
      <c r="J8410" s="102" t="s">
        <v>1882</v>
      </c>
      <c r="K8410" s="102"/>
      <c r="L8410" s="111"/>
      <c r="M8410" s="109">
        <v>4</v>
      </c>
      <c r="N8410" s="112" t="s">
        <v>15838</v>
      </c>
      <c r="O8410" s="102" t="s">
        <v>4271</v>
      </c>
      <c r="P8410" s="39"/>
      <c r="Q8410" s="39"/>
      <c r="R8410" s="109"/>
      <c r="S8410" s="102" t="s">
        <v>9435</v>
      </c>
      <c r="T8410" s="102" t="s">
        <v>11610</v>
      </c>
      <c r="U8410" s="102" t="s">
        <v>11605</v>
      </c>
      <c r="V8410" s="109">
        <v>7</v>
      </c>
      <c r="W8410" s="107"/>
      <c r="X8410" s="113"/>
    </row>
    <row r="8411" spans="1:24" ht="12.95" customHeight="1" x14ac:dyDescent="0.2">
      <c r="A8411" s="115">
        <v>1995</v>
      </c>
      <c r="B8411" s="102" t="s">
        <v>11139</v>
      </c>
      <c r="C8411" s="102" t="s">
        <v>7973</v>
      </c>
      <c r="D8411" s="127" t="s">
        <v>3512</v>
      </c>
      <c r="E8411" s="102" t="s">
        <v>13584</v>
      </c>
      <c r="F8411" s="104" t="s">
        <v>14834</v>
      </c>
      <c r="G8411" s="105">
        <v>16423</v>
      </c>
      <c r="H8411" s="102" t="s">
        <v>11819</v>
      </c>
      <c r="I8411" s="102" t="s">
        <v>10191</v>
      </c>
      <c r="J8411" s="102" t="s">
        <v>10419</v>
      </c>
      <c r="K8411" s="102"/>
      <c r="L8411" s="111" t="s">
        <v>8490</v>
      </c>
      <c r="M8411" s="109">
        <v>0.5</v>
      </c>
      <c r="N8411" s="108">
        <v>36</v>
      </c>
      <c r="O8411" s="102" t="s">
        <v>9125</v>
      </c>
      <c r="P8411" s="39"/>
      <c r="Q8411" s="39"/>
      <c r="R8411" s="109"/>
      <c r="S8411" s="102"/>
      <c r="T8411" s="102"/>
      <c r="U8411" s="102"/>
      <c r="V8411" s="109">
        <v>6.5</v>
      </c>
      <c r="W8411" s="107"/>
      <c r="X8411" s="113"/>
    </row>
    <row r="8412" spans="1:24" ht="12.95" customHeight="1" x14ac:dyDescent="0.2">
      <c r="A8412" s="115">
        <v>1995</v>
      </c>
      <c r="B8412" s="102" t="s">
        <v>11139</v>
      </c>
      <c r="C8412" s="102" t="s">
        <v>7973</v>
      </c>
      <c r="D8412" s="127" t="s">
        <v>6778</v>
      </c>
      <c r="E8412" s="102" t="s">
        <v>3513</v>
      </c>
      <c r="F8412" s="104" t="s">
        <v>14834</v>
      </c>
      <c r="G8412" s="105">
        <v>16423</v>
      </c>
      <c r="H8412" s="102" t="s">
        <v>10191</v>
      </c>
      <c r="I8412" s="102" t="s">
        <v>11819</v>
      </c>
      <c r="J8412" s="102" t="s">
        <v>10419</v>
      </c>
      <c r="K8412" s="102"/>
      <c r="L8412" s="111" t="s">
        <v>5478</v>
      </c>
      <c r="M8412" s="107">
        <v>1</v>
      </c>
      <c r="N8412" s="112">
        <v>17</v>
      </c>
      <c r="O8412" s="102" t="s">
        <v>3893</v>
      </c>
      <c r="P8412" s="39"/>
      <c r="Q8412" s="39"/>
      <c r="R8412" s="109"/>
      <c r="S8412" s="102"/>
      <c r="T8412" s="102"/>
      <c r="U8412" s="102" t="s">
        <v>3863</v>
      </c>
      <c r="V8412" s="109">
        <v>5.5</v>
      </c>
      <c r="W8412" s="107"/>
      <c r="X8412" s="113"/>
    </row>
    <row r="8413" spans="1:24" ht="12.95" customHeight="1" x14ac:dyDescent="0.2">
      <c r="A8413" s="115">
        <v>1995</v>
      </c>
      <c r="B8413" s="102" t="s">
        <v>11139</v>
      </c>
      <c r="C8413" s="102" t="s">
        <v>7973</v>
      </c>
      <c r="D8413" s="127" t="s">
        <v>9217</v>
      </c>
      <c r="E8413" s="102" t="s">
        <v>6069</v>
      </c>
      <c r="F8413" s="104" t="s">
        <v>14834</v>
      </c>
      <c r="G8413" s="105">
        <v>15974</v>
      </c>
      <c r="H8413" s="102" t="s">
        <v>11819</v>
      </c>
      <c r="I8413" s="102" t="s">
        <v>13336</v>
      </c>
      <c r="J8413" s="102" t="s">
        <v>10258</v>
      </c>
      <c r="K8413" s="102"/>
      <c r="L8413" s="111" t="s">
        <v>4900</v>
      </c>
      <c r="M8413" s="107">
        <v>2</v>
      </c>
      <c r="N8413" s="112" t="s">
        <v>18803</v>
      </c>
      <c r="O8413" s="102"/>
      <c r="P8413" s="39"/>
      <c r="Q8413" s="39"/>
      <c r="R8413" s="109"/>
      <c r="S8413" s="102" t="s">
        <v>9435</v>
      </c>
      <c r="T8413" s="102"/>
      <c r="U8413" s="102"/>
      <c r="V8413" s="109">
        <v>5.5</v>
      </c>
      <c r="W8413" s="107"/>
      <c r="X8413" s="113"/>
    </row>
    <row r="8414" spans="1:24" ht="12.95" customHeight="1" x14ac:dyDescent="0.2">
      <c r="A8414" s="115"/>
      <c r="B8414" s="102" t="s">
        <v>4799</v>
      </c>
      <c r="C8414" s="102" t="s">
        <v>7793</v>
      </c>
      <c r="D8414" s="102" t="s">
        <v>10264</v>
      </c>
      <c r="E8414" s="102" t="s">
        <v>33793</v>
      </c>
      <c r="F8414" s="104" t="s">
        <v>14834</v>
      </c>
      <c r="G8414" s="105">
        <v>16541</v>
      </c>
      <c r="H8414" s="102" t="s">
        <v>11819</v>
      </c>
      <c r="I8414" s="102" t="s">
        <v>13336</v>
      </c>
      <c r="J8414" s="102" t="s">
        <v>13128</v>
      </c>
      <c r="K8414" s="102"/>
      <c r="L8414" s="111"/>
      <c r="M8414" s="109">
        <v>1</v>
      </c>
      <c r="N8414" s="112">
        <v>52</v>
      </c>
      <c r="O8414" s="102" t="s">
        <v>12644</v>
      </c>
      <c r="P8414" s="39"/>
      <c r="Q8414" s="39" t="s">
        <v>20307</v>
      </c>
      <c r="R8414" s="109"/>
      <c r="S8414" s="102"/>
      <c r="T8414" s="102" t="s">
        <v>20546</v>
      </c>
      <c r="U8414" s="102" t="s">
        <v>13305</v>
      </c>
      <c r="V8414" s="109">
        <v>9</v>
      </c>
      <c r="W8414" s="107"/>
      <c r="X8414" s="113"/>
    </row>
    <row r="8415" spans="1:24" ht="12.95" customHeight="1" x14ac:dyDescent="0.2">
      <c r="A8415" s="115"/>
      <c r="B8415" s="102" t="s">
        <v>4799</v>
      </c>
      <c r="C8415" s="102" t="s">
        <v>7793</v>
      </c>
      <c r="D8415" s="102" t="s">
        <v>14829</v>
      </c>
      <c r="E8415" s="102" t="s">
        <v>14828</v>
      </c>
      <c r="F8415" s="104" t="s">
        <v>14834</v>
      </c>
      <c r="G8415" s="105">
        <v>16306</v>
      </c>
      <c r="H8415" s="102" t="s">
        <v>10191</v>
      </c>
      <c r="I8415" s="102" t="s">
        <v>4890</v>
      </c>
      <c r="J8415" s="102" t="s">
        <v>1047</v>
      </c>
      <c r="K8415" s="102"/>
      <c r="L8415" s="111"/>
      <c r="M8415" s="109">
        <v>3</v>
      </c>
      <c r="N8415" s="108" t="s">
        <v>33186</v>
      </c>
      <c r="O8415" s="102" t="s">
        <v>21120</v>
      </c>
      <c r="P8415" s="39" t="s">
        <v>2447</v>
      </c>
      <c r="Q8415" s="39" t="s">
        <v>20517</v>
      </c>
      <c r="R8415" s="109"/>
      <c r="S8415" s="102" t="s">
        <v>11080</v>
      </c>
      <c r="T8415" s="102" t="s">
        <v>20547</v>
      </c>
      <c r="U8415" s="102" t="s">
        <v>33794</v>
      </c>
      <c r="V8415" s="109">
        <v>8</v>
      </c>
      <c r="W8415" s="107"/>
      <c r="X8415" s="113"/>
    </row>
    <row r="8416" spans="1:24" ht="12.95" customHeight="1" x14ac:dyDescent="0.2">
      <c r="A8416" s="162">
        <v>36770</v>
      </c>
      <c r="B8416" s="102" t="s">
        <v>4799</v>
      </c>
      <c r="C8416" s="103" t="s">
        <v>5953</v>
      </c>
      <c r="D8416" s="127" t="s">
        <v>9175</v>
      </c>
      <c r="E8416" s="102"/>
      <c r="F8416" s="156" t="s">
        <v>10085</v>
      </c>
      <c r="G8416" s="105">
        <v>18450</v>
      </c>
      <c r="H8416" s="115" t="s">
        <v>31906</v>
      </c>
      <c r="I8416" s="115" t="s">
        <v>15082</v>
      </c>
      <c r="J8416" s="115" t="s">
        <v>9176</v>
      </c>
      <c r="K8416" s="102"/>
      <c r="L8416" s="111"/>
      <c r="M8416" s="109">
        <v>1</v>
      </c>
      <c r="N8416" s="112" t="s">
        <v>5130</v>
      </c>
      <c r="O8416" s="102" t="s">
        <v>15148</v>
      </c>
      <c r="P8416" s="39"/>
      <c r="Q8416" s="39"/>
      <c r="R8416" s="109"/>
      <c r="S8416" s="102"/>
      <c r="T8416" s="102"/>
      <c r="U8416" s="102" t="s">
        <v>2217</v>
      </c>
      <c r="V8416" s="118">
        <v>9</v>
      </c>
      <c r="W8416" s="107"/>
      <c r="X8416" s="113"/>
    </row>
    <row r="8417" spans="1:24" ht="12.95" customHeight="1" x14ac:dyDescent="0.2">
      <c r="A8417" s="162">
        <v>36800</v>
      </c>
      <c r="B8417" s="102" t="s">
        <v>4799</v>
      </c>
      <c r="C8417" s="103" t="s">
        <v>5954</v>
      </c>
      <c r="D8417" s="102" t="s">
        <v>1428</v>
      </c>
      <c r="E8417" s="102" t="s">
        <v>237</v>
      </c>
      <c r="F8417" s="102" t="s">
        <v>14834</v>
      </c>
      <c r="G8417" s="105">
        <v>16433</v>
      </c>
      <c r="H8417" s="102" t="s">
        <v>4890</v>
      </c>
      <c r="I8417" s="102" t="s">
        <v>10103</v>
      </c>
      <c r="J8417" s="102" t="s">
        <v>1429</v>
      </c>
      <c r="K8417" s="102"/>
      <c r="L8417" s="111"/>
      <c r="M8417" s="109">
        <v>0.5</v>
      </c>
      <c r="N8417" s="108">
        <v>41</v>
      </c>
      <c r="O8417" s="102" t="s">
        <v>16982</v>
      </c>
      <c r="P8417" s="39" t="s">
        <v>9125</v>
      </c>
      <c r="Q8417" s="39" t="s">
        <v>21566</v>
      </c>
      <c r="R8417" s="109"/>
      <c r="S8417" s="102"/>
      <c r="T8417" s="102" t="s">
        <v>20547</v>
      </c>
      <c r="U8417" s="102" t="s">
        <v>18864</v>
      </c>
      <c r="V8417" s="109">
        <v>7</v>
      </c>
      <c r="W8417" s="107"/>
      <c r="X8417" s="113"/>
    </row>
    <row r="8418" spans="1:24" ht="12.95" customHeight="1" x14ac:dyDescent="0.2">
      <c r="A8418" s="162">
        <v>36800</v>
      </c>
      <c r="B8418" s="102" t="s">
        <v>4799</v>
      </c>
      <c r="C8418" s="102" t="s">
        <v>5954</v>
      </c>
      <c r="D8418" s="102" t="s">
        <v>9386</v>
      </c>
      <c r="E8418" s="102" t="s">
        <v>238</v>
      </c>
      <c r="F8418" s="102" t="s">
        <v>14834</v>
      </c>
      <c r="G8418" s="105">
        <v>16431</v>
      </c>
      <c r="H8418" s="102" t="s">
        <v>10103</v>
      </c>
      <c r="I8418" s="102" t="s">
        <v>31195</v>
      </c>
      <c r="J8418" s="102" t="s">
        <v>9387</v>
      </c>
      <c r="K8418" s="102"/>
      <c r="L8418" s="111"/>
      <c r="M8418" s="109">
        <v>0.5</v>
      </c>
      <c r="N8418" s="108">
        <v>45</v>
      </c>
      <c r="O8418" s="102" t="s">
        <v>17734</v>
      </c>
      <c r="P8418" s="39"/>
      <c r="Q8418" s="39" t="s">
        <v>15945</v>
      </c>
      <c r="R8418" s="109"/>
      <c r="S8418" s="102"/>
      <c r="T8418" s="102" t="s">
        <v>7789</v>
      </c>
      <c r="U8418" s="102" t="s">
        <v>33795</v>
      </c>
      <c r="V8418" s="109">
        <v>5.5</v>
      </c>
      <c r="W8418" s="107"/>
      <c r="X8418" s="113"/>
    </row>
    <row r="8419" spans="1:24" ht="12.95" customHeight="1" x14ac:dyDescent="0.2">
      <c r="A8419" s="162">
        <v>36831</v>
      </c>
      <c r="B8419" s="102" t="s">
        <v>4799</v>
      </c>
      <c r="C8419" s="103" t="s">
        <v>5955</v>
      </c>
      <c r="D8419" s="111" t="s">
        <v>11458</v>
      </c>
      <c r="E8419" s="102" t="s">
        <v>3347</v>
      </c>
      <c r="F8419" s="104" t="s">
        <v>14834</v>
      </c>
      <c r="G8419" s="105">
        <v>16452</v>
      </c>
      <c r="H8419" s="102" t="s">
        <v>33187</v>
      </c>
      <c r="I8419" s="102" t="s">
        <v>33188</v>
      </c>
      <c r="J8419" s="102" t="s">
        <v>566</v>
      </c>
      <c r="K8419" s="267"/>
      <c r="L8419" s="111" t="s">
        <v>10906</v>
      </c>
      <c r="M8419" s="102">
        <v>2</v>
      </c>
      <c r="N8419" s="112" t="s">
        <v>17032</v>
      </c>
      <c r="O8419" s="102" t="s">
        <v>14682</v>
      </c>
      <c r="P8419" s="39" t="s">
        <v>13555</v>
      </c>
      <c r="Q8419" s="39" t="s">
        <v>19747</v>
      </c>
      <c r="R8419" s="102"/>
      <c r="S8419" s="102" t="s">
        <v>8315</v>
      </c>
      <c r="T8419" s="102" t="s">
        <v>7789</v>
      </c>
      <c r="U8419" s="102" t="s">
        <v>33796</v>
      </c>
      <c r="V8419" s="102">
        <v>7.5</v>
      </c>
      <c r="W8419" s="102"/>
      <c r="X8419" s="113"/>
    </row>
    <row r="8420" spans="1:24" ht="12.95" customHeight="1" x14ac:dyDescent="0.2">
      <c r="A8420" s="162">
        <v>36831</v>
      </c>
      <c r="B8420" s="102" t="s">
        <v>4799</v>
      </c>
      <c r="C8420" s="102" t="s">
        <v>5955</v>
      </c>
      <c r="D8420" s="102" t="s">
        <v>9388</v>
      </c>
      <c r="E8420" s="102" t="s">
        <v>239</v>
      </c>
      <c r="F8420" s="104" t="s">
        <v>14834</v>
      </c>
      <c r="G8420" s="105">
        <v>16459</v>
      </c>
      <c r="H8420" s="102" t="s">
        <v>10103</v>
      </c>
      <c r="I8420" s="102" t="s">
        <v>31195</v>
      </c>
      <c r="J8420" s="102" t="s">
        <v>9387</v>
      </c>
      <c r="K8420" s="102"/>
      <c r="L8420" s="111"/>
      <c r="M8420" s="109">
        <v>1</v>
      </c>
      <c r="N8420" s="108" t="s">
        <v>33189</v>
      </c>
      <c r="O8420" s="102" t="s">
        <v>10189</v>
      </c>
      <c r="P8420" s="39"/>
      <c r="Q8420" s="39" t="s">
        <v>20691</v>
      </c>
      <c r="R8420" s="109"/>
      <c r="S8420" s="102"/>
      <c r="T8420" s="102" t="s">
        <v>7789</v>
      </c>
      <c r="U8420" s="102" t="s">
        <v>19637</v>
      </c>
      <c r="V8420" s="109">
        <v>7</v>
      </c>
      <c r="W8420" s="107"/>
      <c r="X8420" s="113"/>
    </row>
    <row r="8421" spans="1:24" ht="12.95" customHeight="1" x14ac:dyDescent="0.2">
      <c r="A8421" s="162">
        <v>36861</v>
      </c>
      <c r="B8421" s="102" t="s">
        <v>4799</v>
      </c>
      <c r="C8421" s="103" t="s">
        <v>5956</v>
      </c>
      <c r="D8421" s="111" t="s">
        <v>3483</v>
      </c>
      <c r="E8421" s="102" t="s">
        <v>3348</v>
      </c>
      <c r="F8421" s="104" t="s">
        <v>14834</v>
      </c>
      <c r="G8421" s="105">
        <v>16305</v>
      </c>
      <c r="H8421" s="102" t="s">
        <v>11819</v>
      </c>
      <c r="I8421" s="102" t="s">
        <v>10191</v>
      </c>
      <c r="J8421" s="102" t="s">
        <v>4825</v>
      </c>
      <c r="K8421" s="102"/>
      <c r="L8421" s="111" t="s">
        <v>11749</v>
      </c>
      <c r="M8421" s="102">
        <v>1</v>
      </c>
      <c r="N8421" s="112">
        <v>41</v>
      </c>
      <c r="O8421" s="102" t="s">
        <v>9125</v>
      </c>
      <c r="P8421" s="39"/>
      <c r="Q8421" s="39" t="s">
        <v>33797</v>
      </c>
      <c r="R8421" s="102"/>
      <c r="S8421" s="102"/>
      <c r="T8421" s="102" t="s">
        <v>20547</v>
      </c>
      <c r="U8421" s="102" t="s">
        <v>19748</v>
      </c>
      <c r="V8421" s="102">
        <v>5.5</v>
      </c>
      <c r="W8421" s="102"/>
      <c r="X8421" s="113"/>
    </row>
    <row r="8422" spans="1:24" ht="12.95" customHeight="1" x14ac:dyDescent="0.2">
      <c r="A8422" s="162">
        <v>36861</v>
      </c>
      <c r="B8422" s="102" t="s">
        <v>4799</v>
      </c>
      <c r="C8422" s="102" t="s">
        <v>5956</v>
      </c>
      <c r="D8422" s="111" t="s">
        <v>7211</v>
      </c>
      <c r="E8422" s="102" t="s">
        <v>3349</v>
      </c>
      <c r="F8422" s="104" t="s">
        <v>14834</v>
      </c>
      <c r="G8422" s="105">
        <v>16444</v>
      </c>
      <c r="H8422" s="102" t="s">
        <v>10103</v>
      </c>
      <c r="I8422" s="102" t="s">
        <v>4890</v>
      </c>
      <c r="J8422" s="102" t="s">
        <v>682</v>
      </c>
      <c r="K8422" s="132" t="s">
        <v>13215</v>
      </c>
      <c r="L8422" s="111" t="s">
        <v>11750</v>
      </c>
      <c r="M8422" s="102">
        <v>2</v>
      </c>
      <c r="N8422" s="125" t="s">
        <v>33190</v>
      </c>
      <c r="O8422" s="102" t="s">
        <v>17727</v>
      </c>
      <c r="P8422" s="39" t="s">
        <v>15906</v>
      </c>
      <c r="Q8422" s="39" t="s">
        <v>19749</v>
      </c>
      <c r="R8422" s="102"/>
      <c r="S8422" s="102" t="s">
        <v>9435</v>
      </c>
      <c r="T8422" s="102" t="s">
        <v>7789</v>
      </c>
      <c r="U8422" s="102" t="s">
        <v>33798</v>
      </c>
      <c r="V8422" s="102">
        <v>11</v>
      </c>
      <c r="W8422" s="102"/>
      <c r="X8422" s="113"/>
    </row>
    <row r="8423" spans="1:24" ht="12.95" customHeight="1" x14ac:dyDescent="0.2">
      <c r="A8423" s="162">
        <v>36861</v>
      </c>
      <c r="B8423" s="102" t="s">
        <v>4799</v>
      </c>
      <c r="C8423" s="102" t="s">
        <v>5956</v>
      </c>
      <c r="D8423" s="127" t="s">
        <v>13309</v>
      </c>
      <c r="E8423" s="102" t="s">
        <v>14404</v>
      </c>
      <c r="F8423" s="310" t="s">
        <v>235</v>
      </c>
      <c r="G8423" s="105">
        <v>23013</v>
      </c>
      <c r="H8423" s="115" t="s">
        <v>33191</v>
      </c>
      <c r="I8423" s="115" t="s">
        <v>10191</v>
      </c>
      <c r="J8423" s="115" t="s">
        <v>234</v>
      </c>
      <c r="K8423" s="102"/>
      <c r="L8423" s="111"/>
      <c r="M8423" s="109">
        <v>2</v>
      </c>
      <c r="N8423" s="112" t="s">
        <v>18865</v>
      </c>
      <c r="O8423" s="102"/>
      <c r="P8423" s="39"/>
      <c r="Q8423" s="39"/>
      <c r="R8423" s="109"/>
      <c r="S8423" s="102"/>
      <c r="T8423" s="102" t="s">
        <v>33801</v>
      </c>
      <c r="U8423" s="102" t="s">
        <v>21337</v>
      </c>
      <c r="V8423" s="118">
        <v>9</v>
      </c>
      <c r="W8423" s="107"/>
      <c r="X8423" s="113"/>
    </row>
    <row r="8424" spans="1:24" ht="12.95" customHeight="1" x14ac:dyDescent="0.2">
      <c r="A8424" s="162">
        <v>36892</v>
      </c>
      <c r="B8424" s="102" t="s">
        <v>4799</v>
      </c>
      <c r="C8424" s="103" t="s">
        <v>7791</v>
      </c>
      <c r="D8424" s="127" t="s">
        <v>7856</v>
      </c>
      <c r="E8424" s="102" t="s">
        <v>7857</v>
      </c>
      <c r="F8424" s="104" t="s">
        <v>14834</v>
      </c>
      <c r="G8424" s="105">
        <v>15389</v>
      </c>
      <c r="H8424" s="115" t="s">
        <v>2625</v>
      </c>
      <c r="I8424" s="115" t="s">
        <v>15082</v>
      </c>
      <c r="J8424" s="115" t="s">
        <v>1914</v>
      </c>
      <c r="K8424" s="102"/>
      <c r="L8424" s="111"/>
      <c r="M8424" s="109">
        <v>1</v>
      </c>
      <c r="N8424" s="112" t="s">
        <v>7858</v>
      </c>
      <c r="O8424" s="102"/>
      <c r="P8424" s="39"/>
      <c r="Q8424" s="39"/>
      <c r="R8424" s="109"/>
      <c r="S8424" s="102"/>
      <c r="T8424" s="102" t="s">
        <v>20545</v>
      </c>
      <c r="U8424" s="102" t="s">
        <v>33799</v>
      </c>
      <c r="V8424" s="118">
        <v>4.5</v>
      </c>
      <c r="W8424" s="107"/>
      <c r="X8424" s="113"/>
    </row>
    <row r="8425" spans="1:24" ht="12.95" customHeight="1" x14ac:dyDescent="0.2">
      <c r="A8425" s="162">
        <v>36892</v>
      </c>
      <c r="B8425" s="102" t="s">
        <v>4799</v>
      </c>
      <c r="C8425" s="102" t="s">
        <v>7791</v>
      </c>
      <c r="D8425" s="127" t="s">
        <v>13310</v>
      </c>
      <c r="E8425" s="102" t="s">
        <v>1915</v>
      </c>
      <c r="F8425" s="104" t="s">
        <v>14834</v>
      </c>
      <c r="G8425" s="105">
        <v>15030</v>
      </c>
      <c r="H8425" s="115" t="s">
        <v>15082</v>
      </c>
      <c r="I8425" s="115" t="s">
        <v>2625</v>
      </c>
      <c r="J8425" s="115" t="s">
        <v>13552</v>
      </c>
      <c r="K8425" s="102"/>
      <c r="L8425" s="111"/>
      <c r="M8425" s="109">
        <v>1</v>
      </c>
      <c r="N8425" s="112" t="s">
        <v>12110</v>
      </c>
      <c r="O8425" s="102"/>
      <c r="P8425" s="39"/>
      <c r="Q8425" s="39"/>
      <c r="R8425" s="109"/>
      <c r="S8425" s="102" t="s">
        <v>8315</v>
      </c>
      <c r="T8425" s="102" t="s">
        <v>20545</v>
      </c>
      <c r="U8425" s="102" t="s">
        <v>33800</v>
      </c>
      <c r="V8425" s="127">
        <v>7.5</v>
      </c>
      <c r="W8425" s="107"/>
      <c r="X8425" s="113"/>
    </row>
    <row r="8426" spans="1:24" ht="12.95" customHeight="1" x14ac:dyDescent="0.2">
      <c r="A8426" s="162">
        <v>40603</v>
      </c>
      <c r="B8426" s="102" t="s">
        <v>4799</v>
      </c>
      <c r="C8426" s="103" t="s">
        <v>5952</v>
      </c>
      <c r="D8426" s="102" t="s">
        <v>7795</v>
      </c>
      <c r="E8426" s="102" t="s">
        <v>7792</v>
      </c>
      <c r="F8426" s="260" t="s">
        <v>14007</v>
      </c>
      <c r="G8426" s="105"/>
      <c r="H8426" s="102"/>
      <c r="I8426" s="115" t="s">
        <v>11819</v>
      </c>
      <c r="J8426" s="102"/>
      <c r="K8426" s="102"/>
      <c r="L8426" s="133" t="s">
        <v>7794</v>
      </c>
      <c r="M8426" s="102"/>
      <c r="N8426" s="112"/>
      <c r="O8426" s="102" t="s">
        <v>20529</v>
      </c>
      <c r="P8426" s="39" t="s">
        <v>20529</v>
      </c>
      <c r="Q8426" s="39" t="s">
        <v>20529</v>
      </c>
      <c r="R8426" s="109"/>
      <c r="S8426" s="102"/>
      <c r="T8426" s="102"/>
      <c r="U8426" s="102"/>
      <c r="V8426" s="102" t="s">
        <v>19794</v>
      </c>
      <c r="W8426" s="107"/>
      <c r="X8426" s="113"/>
    </row>
    <row r="8427" spans="1:24" ht="12.95" customHeight="1" x14ac:dyDescent="0.2">
      <c r="A8427" s="115"/>
      <c r="B8427" s="102" t="s">
        <v>83</v>
      </c>
      <c r="C8427" s="102" t="s">
        <v>85</v>
      </c>
      <c r="D8427" s="102" t="s">
        <v>11620</v>
      </c>
      <c r="E8427" s="102" t="s">
        <v>8551</v>
      </c>
      <c r="F8427" s="260" t="s">
        <v>14007</v>
      </c>
      <c r="G8427" s="105">
        <v>16096</v>
      </c>
      <c r="H8427" s="102" t="s">
        <v>11819</v>
      </c>
      <c r="I8427" s="102" t="s">
        <v>13336</v>
      </c>
      <c r="J8427" s="102" t="s">
        <v>1751</v>
      </c>
      <c r="K8427" s="102"/>
      <c r="L8427" s="111"/>
      <c r="M8427" s="109">
        <v>1</v>
      </c>
      <c r="N8427" s="311" t="s">
        <v>13953</v>
      </c>
      <c r="O8427" s="102" t="s">
        <v>33802</v>
      </c>
      <c r="P8427" s="39"/>
      <c r="Q8427" s="39" t="s">
        <v>33802</v>
      </c>
      <c r="R8427" s="109"/>
      <c r="S8427" s="102" t="s">
        <v>8315</v>
      </c>
      <c r="T8427" s="102" t="s">
        <v>21275</v>
      </c>
      <c r="U8427" s="102"/>
      <c r="V8427" s="109">
        <v>12</v>
      </c>
      <c r="W8427" s="107"/>
      <c r="X8427" s="113"/>
    </row>
    <row r="8428" spans="1:24" ht="12.95" customHeight="1" x14ac:dyDescent="0.2">
      <c r="A8428" s="115"/>
      <c r="B8428" s="102" t="s">
        <v>83</v>
      </c>
      <c r="C8428" s="102" t="s">
        <v>85</v>
      </c>
      <c r="D8428" s="102" t="s">
        <v>84</v>
      </c>
      <c r="E8428" s="102" t="s">
        <v>2485</v>
      </c>
      <c r="F8428" s="196" t="s">
        <v>10085</v>
      </c>
      <c r="G8428" s="105">
        <v>16096</v>
      </c>
      <c r="H8428" s="102" t="s">
        <v>11819</v>
      </c>
      <c r="I8428" s="102" t="s">
        <v>13336</v>
      </c>
      <c r="J8428" s="102" t="s">
        <v>1751</v>
      </c>
      <c r="K8428" s="102"/>
      <c r="L8428" s="111"/>
      <c r="M8428" s="109">
        <v>1</v>
      </c>
      <c r="N8428" s="311" t="s">
        <v>13953</v>
      </c>
      <c r="O8428" s="102" t="s">
        <v>12721</v>
      </c>
      <c r="P8428" s="39" t="s">
        <v>9125</v>
      </c>
      <c r="Q8428" s="39" t="s">
        <v>16548</v>
      </c>
      <c r="R8428" s="109"/>
      <c r="S8428" s="102" t="s">
        <v>8315</v>
      </c>
      <c r="T8428" s="102" t="s">
        <v>21275</v>
      </c>
      <c r="U8428" s="102" t="s">
        <v>4410</v>
      </c>
      <c r="V8428" s="109">
        <v>7.5</v>
      </c>
      <c r="W8428" s="107"/>
      <c r="X8428" s="113"/>
    </row>
    <row r="8429" spans="1:24" ht="12.95" customHeight="1" x14ac:dyDescent="0.2">
      <c r="A8429" s="115"/>
      <c r="B8429" s="102" t="s">
        <v>83</v>
      </c>
      <c r="C8429" s="102" t="s">
        <v>85</v>
      </c>
      <c r="D8429" s="102" t="s">
        <v>86</v>
      </c>
      <c r="E8429" s="102" t="s">
        <v>2486</v>
      </c>
      <c r="F8429" s="196" t="s">
        <v>10085</v>
      </c>
      <c r="G8429" s="105">
        <v>16097</v>
      </c>
      <c r="H8429" s="102" t="s">
        <v>13336</v>
      </c>
      <c r="I8429" s="102" t="s">
        <v>11819</v>
      </c>
      <c r="J8429" s="102" t="s">
        <v>1751</v>
      </c>
      <c r="K8429" s="102"/>
      <c r="L8429" s="111"/>
      <c r="M8429" s="109">
        <v>1</v>
      </c>
      <c r="N8429" s="311" t="s">
        <v>13953</v>
      </c>
      <c r="O8429" s="102" t="s">
        <v>5985</v>
      </c>
      <c r="P8429" s="39" t="s">
        <v>13301</v>
      </c>
      <c r="Q8429" s="39" t="s">
        <v>16990</v>
      </c>
      <c r="R8429" s="109"/>
      <c r="S8429" s="102" t="s">
        <v>11080</v>
      </c>
      <c r="T8429" s="102" t="s">
        <v>21275</v>
      </c>
      <c r="U8429" s="102" t="s">
        <v>13954</v>
      </c>
      <c r="V8429" s="109">
        <v>7</v>
      </c>
      <c r="W8429" s="107"/>
      <c r="X8429" s="113"/>
    </row>
    <row r="8430" spans="1:24" ht="12.95" customHeight="1" x14ac:dyDescent="0.2">
      <c r="A8430" s="115"/>
      <c r="B8430" s="102" t="s">
        <v>83</v>
      </c>
      <c r="C8430" s="102" t="s">
        <v>85</v>
      </c>
      <c r="D8430" s="102" t="s">
        <v>11621</v>
      </c>
      <c r="E8430" s="102" t="s">
        <v>2487</v>
      </c>
      <c r="F8430" s="196" t="s">
        <v>10085</v>
      </c>
      <c r="G8430" s="105">
        <v>16110</v>
      </c>
      <c r="H8430" s="102" t="s">
        <v>11819</v>
      </c>
      <c r="I8430" s="102" t="s">
        <v>3804</v>
      </c>
      <c r="J8430" s="102" t="s">
        <v>1751</v>
      </c>
      <c r="K8430" s="102"/>
      <c r="L8430" s="111"/>
      <c r="M8430" s="109">
        <v>1</v>
      </c>
      <c r="N8430" s="311" t="s">
        <v>13953</v>
      </c>
      <c r="O8430" s="102" t="s">
        <v>10189</v>
      </c>
      <c r="P8430" s="39"/>
      <c r="Q8430" s="39" t="s">
        <v>16852</v>
      </c>
      <c r="R8430" s="109"/>
      <c r="S8430" s="102"/>
      <c r="T8430" s="102" t="s">
        <v>21275</v>
      </c>
      <c r="U8430" s="102"/>
      <c r="V8430" s="109">
        <v>4.5</v>
      </c>
      <c r="W8430" s="107"/>
      <c r="X8430" s="113"/>
    </row>
    <row r="8431" spans="1:24" ht="12.95" customHeight="1" x14ac:dyDescent="0.2">
      <c r="A8431" s="115"/>
      <c r="B8431" s="102" t="s">
        <v>83</v>
      </c>
      <c r="C8431" s="102" t="s">
        <v>85</v>
      </c>
      <c r="D8431" s="102" t="s">
        <v>11622</v>
      </c>
      <c r="E8431" s="102" t="s">
        <v>2488</v>
      </c>
      <c r="F8431" s="196" t="s">
        <v>10085</v>
      </c>
      <c r="G8431" s="105">
        <v>16111</v>
      </c>
      <c r="H8431" s="102" t="s">
        <v>13336</v>
      </c>
      <c r="I8431" s="102" t="s">
        <v>11819</v>
      </c>
      <c r="J8431" s="102" t="s">
        <v>1751</v>
      </c>
      <c r="K8431" s="102"/>
      <c r="L8431" s="111"/>
      <c r="M8431" s="109">
        <v>1</v>
      </c>
      <c r="N8431" s="311" t="s">
        <v>13953</v>
      </c>
      <c r="O8431" s="102" t="s">
        <v>15928</v>
      </c>
      <c r="P8431" s="39"/>
      <c r="Q8431" s="39" t="s">
        <v>16516</v>
      </c>
      <c r="R8431" s="109" t="s">
        <v>7035</v>
      </c>
      <c r="S8431" s="102"/>
      <c r="T8431" s="102" t="s">
        <v>21275</v>
      </c>
      <c r="U8431" s="102" t="s">
        <v>8480</v>
      </c>
      <c r="V8431" s="109">
        <v>7</v>
      </c>
      <c r="W8431" s="107"/>
      <c r="X8431" s="113"/>
    </row>
    <row r="8432" spans="1:24" ht="12.95" customHeight="1" x14ac:dyDescent="0.2">
      <c r="A8432" s="115"/>
      <c r="B8432" s="102" t="s">
        <v>83</v>
      </c>
      <c r="C8432" s="102" t="s">
        <v>85</v>
      </c>
      <c r="D8432" s="102" t="s">
        <v>3780</v>
      </c>
      <c r="E8432" s="102" t="s">
        <v>2489</v>
      </c>
      <c r="F8432" s="196" t="s">
        <v>10085</v>
      </c>
      <c r="G8432" s="105">
        <v>16113</v>
      </c>
      <c r="H8432" s="102" t="s">
        <v>11819</v>
      </c>
      <c r="I8432" s="102" t="s">
        <v>10191</v>
      </c>
      <c r="J8432" s="102" t="s">
        <v>1751</v>
      </c>
      <c r="K8432" s="102"/>
      <c r="L8432" s="111"/>
      <c r="M8432" s="109">
        <v>1</v>
      </c>
      <c r="N8432" s="312" t="s">
        <v>13953</v>
      </c>
      <c r="O8432" s="102" t="s">
        <v>15846</v>
      </c>
      <c r="P8432" s="39" t="s">
        <v>162</v>
      </c>
      <c r="Q8432" s="39" t="s">
        <v>27920</v>
      </c>
      <c r="R8432" s="109"/>
      <c r="S8432" s="102" t="s">
        <v>11080</v>
      </c>
      <c r="T8432" s="102" t="s">
        <v>21275</v>
      </c>
      <c r="U8432" s="102" t="s">
        <v>18866</v>
      </c>
      <c r="V8432" s="109">
        <v>11.5</v>
      </c>
      <c r="W8432" s="107"/>
      <c r="X8432" s="113"/>
    </row>
    <row r="8433" spans="1:24" ht="12.95" customHeight="1" x14ac:dyDescent="0.2">
      <c r="A8433" s="115"/>
      <c r="B8433" s="102" t="s">
        <v>83</v>
      </c>
      <c r="C8433" s="102" t="s">
        <v>85</v>
      </c>
      <c r="D8433" s="102" t="s">
        <v>7260</v>
      </c>
      <c r="E8433" s="102" t="s">
        <v>2490</v>
      </c>
      <c r="F8433" s="196" t="s">
        <v>10085</v>
      </c>
      <c r="G8433" s="105">
        <v>16114</v>
      </c>
      <c r="H8433" s="102" t="s">
        <v>11819</v>
      </c>
      <c r="I8433" s="102" t="s">
        <v>10191</v>
      </c>
      <c r="J8433" s="102" t="s">
        <v>1751</v>
      </c>
      <c r="K8433" s="102"/>
      <c r="L8433" s="111"/>
      <c r="M8433" s="109">
        <v>1</v>
      </c>
      <c r="N8433" s="311" t="s">
        <v>13953</v>
      </c>
      <c r="O8433" s="102" t="s">
        <v>15928</v>
      </c>
      <c r="P8433" s="39"/>
      <c r="Q8433" s="39" t="s">
        <v>19550</v>
      </c>
      <c r="R8433" s="109" t="s">
        <v>7035</v>
      </c>
      <c r="S8433" s="102"/>
      <c r="T8433" s="102" t="s">
        <v>21275</v>
      </c>
      <c r="U8433" s="102" t="s">
        <v>8480</v>
      </c>
      <c r="V8433" s="109">
        <v>8</v>
      </c>
      <c r="W8433" s="107"/>
      <c r="X8433" s="113"/>
    </row>
    <row r="8434" spans="1:24" ht="12.95" customHeight="1" x14ac:dyDescent="0.2">
      <c r="A8434" s="115"/>
      <c r="B8434" s="102" t="s">
        <v>83</v>
      </c>
      <c r="C8434" s="103" t="s">
        <v>8781</v>
      </c>
      <c r="D8434" s="102" t="s">
        <v>6493</v>
      </c>
      <c r="E8434" s="102" t="s">
        <v>14862</v>
      </c>
      <c r="F8434" s="196" t="s">
        <v>10085</v>
      </c>
      <c r="G8434" s="105">
        <v>15498</v>
      </c>
      <c r="H8434" s="102" t="s">
        <v>15082</v>
      </c>
      <c r="I8434" s="102" t="s">
        <v>2625</v>
      </c>
      <c r="J8434" s="102" t="s">
        <v>602</v>
      </c>
      <c r="K8434" s="102"/>
      <c r="L8434" s="111"/>
      <c r="M8434" s="109">
        <v>1</v>
      </c>
      <c r="N8434" s="311" t="s">
        <v>147</v>
      </c>
      <c r="O8434" s="102" t="s">
        <v>8076</v>
      </c>
      <c r="P8434" s="39"/>
      <c r="Q8434" s="39" t="s">
        <v>20445</v>
      </c>
      <c r="R8434" s="109" t="s">
        <v>7035</v>
      </c>
      <c r="S8434" s="102"/>
      <c r="T8434" s="102" t="s">
        <v>20545</v>
      </c>
      <c r="U8434" s="102" t="s">
        <v>33803</v>
      </c>
      <c r="V8434" s="109">
        <v>7.5</v>
      </c>
      <c r="W8434" s="107"/>
      <c r="X8434" s="113"/>
    </row>
    <row r="8435" spans="1:24" ht="12.95" customHeight="1" x14ac:dyDescent="0.2">
      <c r="A8435" s="115"/>
      <c r="B8435" s="102" t="s">
        <v>83</v>
      </c>
      <c r="C8435" s="102" t="s">
        <v>8781</v>
      </c>
      <c r="D8435" s="102" t="s">
        <v>12112</v>
      </c>
      <c r="E8435" s="102" t="s">
        <v>14863</v>
      </c>
      <c r="F8435" s="196" t="s">
        <v>10085</v>
      </c>
      <c r="G8435" s="105">
        <v>15498</v>
      </c>
      <c r="H8435" s="102" t="s">
        <v>2625</v>
      </c>
      <c r="I8435" s="102" t="s">
        <v>15082</v>
      </c>
      <c r="J8435" s="102" t="s">
        <v>602</v>
      </c>
      <c r="K8435" s="102"/>
      <c r="L8435" s="111"/>
      <c r="M8435" s="109">
        <v>1</v>
      </c>
      <c r="N8435" s="311" t="s">
        <v>147</v>
      </c>
      <c r="O8435" s="102"/>
      <c r="P8435" s="39"/>
      <c r="Q8435" s="39" t="s">
        <v>19089</v>
      </c>
      <c r="R8435" s="109" t="s">
        <v>7035</v>
      </c>
      <c r="S8435" s="102" t="s">
        <v>8315</v>
      </c>
      <c r="T8435" s="102" t="s">
        <v>20545</v>
      </c>
      <c r="U8435" s="102" t="s">
        <v>149</v>
      </c>
      <c r="V8435" s="109">
        <v>6</v>
      </c>
      <c r="W8435" s="107"/>
      <c r="X8435" s="113"/>
    </row>
    <row r="8436" spans="1:24" ht="12.95" customHeight="1" x14ac:dyDescent="0.2">
      <c r="A8436" s="115"/>
      <c r="B8436" s="102" t="s">
        <v>83</v>
      </c>
      <c r="C8436" s="102" t="s">
        <v>8781</v>
      </c>
      <c r="D8436" s="102" t="s">
        <v>11920</v>
      </c>
      <c r="E8436" s="102" t="s">
        <v>14864</v>
      </c>
      <c r="F8436" s="196" t="s">
        <v>10085</v>
      </c>
      <c r="G8436" s="105">
        <v>15498</v>
      </c>
      <c r="H8436" s="102" t="s">
        <v>15082</v>
      </c>
      <c r="I8436" s="102" t="s">
        <v>2625</v>
      </c>
      <c r="J8436" s="102" t="s">
        <v>602</v>
      </c>
      <c r="K8436" s="102"/>
      <c r="L8436" s="111"/>
      <c r="M8436" s="109">
        <v>1</v>
      </c>
      <c r="N8436" s="311" t="s">
        <v>147</v>
      </c>
      <c r="O8436" s="102" t="s">
        <v>9125</v>
      </c>
      <c r="P8436" s="39" t="s">
        <v>33804</v>
      </c>
      <c r="Q8436" s="39" t="s">
        <v>20676</v>
      </c>
      <c r="R8436" s="109" t="s">
        <v>7035</v>
      </c>
      <c r="S8436" s="102"/>
      <c r="T8436" s="102" t="s">
        <v>20545</v>
      </c>
      <c r="U8436" s="102" t="s">
        <v>33805</v>
      </c>
      <c r="V8436" s="109">
        <v>5.5</v>
      </c>
      <c r="W8436" s="107"/>
      <c r="X8436" s="113"/>
    </row>
    <row r="8437" spans="1:24" ht="12.95" customHeight="1" x14ac:dyDescent="0.2">
      <c r="A8437" s="115"/>
      <c r="B8437" s="102" t="s">
        <v>83</v>
      </c>
      <c r="C8437" s="102" t="s">
        <v>8781</v>
      </c>
      <c r="D8437" s="102" t="s">
        <v>10073</v>
      </c>
      <c r="E8437" s="102" t="s">
        <v>14865</v>
      </c>
      <c r="F8437" s="196" t="s">
        <v>10085</v>
      </c>
      <c r="G8437" s="105">
        <v>15499</v>
      </c>
      <c r="H8437" s="102" t="s">
        <v>15082</v>
      </c>
      <c r="I8437" s="102" t="s">
        <v>2625</v>
      </c>
      <c r="J8437" s="102" t="s">
        <v>602</v>
      </c>
      <c r="K8437" s="102"/>
      <c r="L8437" s="111"/>
      <c r="M8437" s="109">
        <v>1</v>
      </c>
      <c r="N8437" s="313" t="s">
        <v>147</v>
      </c>
      <c r="O8437" s="102" t="s">
        <v>2447</v>
      </c>
      <c r="P8437" s="39" t="s">
        <v>28899</v>
      </c>
      <c r="Q8437" s="39" t="s">
        <v>33806</v>
      </c>
      <c r="R8437" s="109"/>
      <c r="S8437" s="102" t="s">
        <v>8315</v>
      </c>
      <c r="T8437" s="102" t="s">
        <v>20545</v>
      </c>
      <c r="U8437" s="102" t="s">
        <v>33807</v>
      </c>
      <c r="V8437" s="109">
        <v>10.5</v>
      </c>
      <c r="W8437" s="107"/>
      <c r="X8437" s="113"/>
    </row>
    <row r="8438" spans="1:24" ht="12.95" customHeight="1" x14ac:dyDescent="0.2">
      <c r="A8438" s="115"/>
      <c r="B8438" s="102" t="s">
        <v>83</v>
      </c>
      <c r="C8438" s="102" t="s">
        <v>8780</v>
      </c>
      <c r="D8438" s="102" t="s">
        <v>3377</v>
      </c>
      <c r="E8438" s="102" t="s">
        <v>1160</v>
      </c>
      <c r="F8438" s="196" t="s">
        <v>10085</v>
      </c>
      <c r="G8438" s="105">
        <v>16562</v>
      </c>
      <c r="H8438" s="102" t="s">
        <v>4890</v>
      </c>
      <c r="I8438" s="102" t="s">
        <v>33192</v>
      </c>
      <c r="J8438" s="102" t="s">
        <v>3378</v>
      </c>
      <c r="K8438" s="102"/>
      <c r="L8438" s="111"/>
      <c r="M8438" s="109">
        <v>1</v>
      </c>
      <c r="N8438" s="112" t="s">
        <v>148</v>
      </c>
      <c r="O8438" s="102" t="s">
        <v>2447</v>
      </c>
      <c r="P8438" s="39"/>
      <c r="Q8438" s="39" t="s">
        <v>17597</v>
      </c>
      <c r="R8438" s="109"/>
      <c r="S8438" s="102"/>
      <c r="T8438" s="102" t="s">
        <v>20546</v>
      </c>
      <c r="U8438" s="102"/>
      <c r="V8438" s="109">
        <v>6</v>
      </c>
      <c r="W8438" s="107"/>
      <c r="X8438" s="113"/>
    </row>
    <row r="8439" spans="1:24" ht="12.95" customHeight="1" x14ac:dyDescent="0.2">
      <c r="A8439" s="115"/>
      <c r="B8439" s="102" t="s">
        <v>83</v>
      </c>
      <c r="C8439" s="102" t="s">
        <v>8780</v>
      </c>
      <c r="D8439" s="102" t="s">
        <v>11864</v>
      </c>
      <c r="E8439" s="102" t="s">
        <v>1159</v>
      </c>
      <c r="F8439" s="104" t="s">
        <v>14834</v>
      </c>
      <c r="G8439" s="105">
        <v>16660</v>
      </c>
      <c r="H8439" s="102" t="s">
        <v>2625</v>
      </c>
      <c r="I8439" s="102" t="s">
        <v>10103</v>
      </c>
      <c r="J8439" s="102" t="s">
        <v>10432</v>
      </c>
      <c r="K8439" s="102"/>
      <c r="L8439" s="111"/>
      <c r="M8439" s="109">
        <v>2</v>
      </c>
      <c r="N8439" s="112" t="s">
        <v>18867</v>
      </c>
      <c r="O8439" s="102" t="s">
        <v>10189</v>
      </c>
      <c r="P8439" s="39" t="s">
        <v>162</v>
      </c>
      <c r="Q8439" s="39" t="s">
        <v>19486</v>
      </c>
      <c r="R8439" s="109"/>
      <c r="S8439" s="102" t="s">
        <v>8315</v>
      </c>
      <c r="T8439" s="102" t="s">
        <v>30477</v>
      </c>
      <c r="U8439" s="102" t="s">
        <v>33808</v>
      </c>
      <c r="V8439" s="109">
        <v>7</v>
      </c>
      <c r="W8439" s="107"/>
      <c r="X8439" s="113"/>
    </row>
    <row r="8440" spans="1:24" ht="12.95" customHeight="1" x14ac:dyDescent="0.2">
      <c r="A8440" s="115"/>
      <c r="B8440" s="102" t="s">
        <v>83</v>
      </c>
      <c r="C8440" s="102" t="s">
        <v>8780</v>
      </c>
      <c r="D8440" s="102" t="s">
        <v>2876</v>
      </c>
      <c r="E8440" s="102" t="s">
        <v>1158</v>
      </c>
      <c r="F8440" s="104" t="s">
        <v>14834</v>
      </c>
      <c r="G8440" s="105">
        <v>14092</v>
      </c>
      <c r="H8440" s="102" t="s">
        <v>10103</v>
      </c>
      <c r="I8440" s="102" t="s">
        <v>2625</v>
      </c>
      <c r="J8440" s="102" t="s">
        <v>458</v>
      </c>
      <c r="K8440" s="102"/>
      <c r="L8440" s="111"/>
      <c r="M8440" s="109">
        <v>2</v>
      </c>
      <c r="N8440" s="112" t="s">
        <v>18868</v>
      </c>
      <c r="O8440" s="102" t="s">
        <v>13207</v>
      </c>
      <c r="P8440" s="39"/>
      <c r="Q8440" s="39" t="s">
        <v>20917</v>
      </c>
      <c r="R8440" s="109" t="s">
        <v>7035</v>
      </c>
      <c r="S8440" s="102"/>
      <c r="T8440" s="102" t="s">
        <v>33809</v>
      </c>
      <c r="U8440" s="102"/>
      <c r="V8440" s="109">
        <v>8</v>
      </c>
      <c r="W8440" s="107"/>
      <c r="X8440" s="113"/>
    </row>
    <row r="8441" spans="1:24" ht="12.95" customHeight="1" x14ac:dyDescent="0.2">
      <c r="A8441" s="115"/>
      <c r="B8441" s="102" t="s">
        <v>83</v>
      </c>
      <c r="C8441" s="102" t="s">
        <v>8780</v>
      </c>
      <c r="D8441" s="102" t="s">
        <v>15103</v>
      </c>
      <c r="E8441" s="102" t="s">
        <v>3053</v>
      </c>
      <c r="F8441" s="104" t="s">
        <v>14834</v>
      </c>
      <c r="G8441" s="105">
        <v>16229</v>
      </c>
      <c r="H8441" s="102" t="s">
        <v>30993</v>
      </c>
      <c r="I8441" s="102" t="s">
        <v>2625</v>
      </c>
      <c r="J8441" s="122" t="s">
        <v>14219</v>
      </c>
      <c r="K8441" s="102"/>
      <c r="L8441" s="111"/>
      <c r="M8441" s="109">
        <v>1</v>
      </c>
      <c r="N8441" s="112">
        <v>36</v>
      </c>
      <c r="O8441" s="102"/>
      <c r="P8441" s="39"/>
      <c r="Q8441" s="39" t="s">
        <v>19627</v>
      </c>
      <c r="R8441" s="109"/>
      <c r="S8441" s="102"/>
      <c r="T8441" s="102" t="s">
        <v>20544</v>
      </c>
      <c r="U8441" s="102" t="s">
        <v>33799</v>
      </c>
      <c r="V8441" s="109">
        <v>5.5</v>
      </c>
      <c r="W8441" s="107"/>
      <c r="X8441" s="113"/>
    </row>
    <row r="8442" spans="1:24" ht="12.95" customHeight="1" x14ac:dyDescent="0.2">
      <c r="A8442" s="115"/>
      <c r="B8442" s="102" t="s">
        <v>83</v>
      </c>
      <c r="C8442" s="102" t="s">
        <v>8780</v>
      </c>
      <c r="D8442" s="102" t="s">
        <v>13955</v>
      </c>
      <c r="E8442" s="102" t="s">
        <v>1157</v>
      </c>
      <c r="F8442" s="104" t="s">
        <v>14834</v>
      </c>
      <c r="G8442" s="105">
        <v>15738</v>
      </c>
      <c r="H8442" s="102" t="s">
        <v>10103</v>
      </c>
      <c r="I8442" s="102" t="s">
        <v>4890</v>
      </c>
      <c r="J8442" s="122" t="s">
        <v>3060</v>
      </c>
      <c r="K8442" s="102"/>
      <c r="L8442" s="111"/>
      <c r="M8442" s="109">
        <v>2</v>
      </c>
      <c r="N8442" s="112" t="s">
        <v>18527</v>
      </c>
      <c r="O8442" s="102"/>
      <c r="P8442" s="39"/>
      <c r="Q8442" s="39" t="s">
        <v>19440</v>
      </c>
      <c r="R8442" s="109"/>
      <c r="S8442" s="102"/>
      <c r="T8442" s="102" t="s">
        <v>29217</v>
      </c>
      <c r="U8442" s="102" t="s">
        <v>33810</v>
      </c>
      <c r="V8442" s="109">
        <v>8.5</v>
      </c>
      <c r="W8442" s="107"/>
      <c r="X8442" s="113"/>
    </row>
    <row r="8443" spans="1:24" ht="12.95" customHeight="1" x14ac:dyDescent="0.2">
      <c r="A8443" s="115"/>
      <c r="B8443" s="102" t="s">
        <v>83</v>
      </c>
      <c r="C8443" s="102" t="s">
        <v>8780</v>
      </c>
      <c r="D8443" s="102" t="s">
        <v>9870</v>
      </c>
      <c r="E8443" s="102" t="s">
        <v>11472</v>
      </c>
      <c r="F8443" s="104" t="s">
        <v>14834</v>
      </c>
      <c r="G8443" s="105">
        <v>15571</v>
      </c>
      <c r="H8443" s="102" t="s">
        <v>10103</v>
      </c>
      <c r="I8443" s="102" t="s">
        <v>11819</v>
      </c>
      <c r="J8443" s="122" t="s">
        <v>3380</v>
      </c>
      <c r="K8443" s="102"/>
      <c r="L8443" s="111"/>
      <c r="M8443" s="109">
        <v>1</v>
      </c>
      <c r="N8443" s="108" t="s">
        <v>33193</v>
      </c>
      <c r="O8443" s="102"/>
      <c r="P8443" s="39"/>
      <c r="Q8443" s="39" t="s">
        <v>19473</v>
      </c>
      <c r="R8443" s="109"/>
      <c r="S8443" s="102" t="s">
        <v>8315</v>
      </c>
      <c r="T8443" s="102" t="s">
        <v>7789</v>
      </c>
      <c r="U8443" s="102" t="s">
        <v>5978</v>
      </c>
      <c r="V8443" s="109">
        <v>6.5</v>
      </c>
      <c r="W8443" s="107"/>
      <c r="X8443" s="113"/>
    </row>
    <row r="8444" spans="1:24" ht="12.95" customHeight="1" x14ac:dyDescent="0.2">
      <c r="A8444" s="115"/>
      <c r="B8444" s="102" t="s">
        <v>83</v>
      </c>
      <c r="C8444" s="102" t="s">
        <v>8780</v>
      </c>
      <c r="D8444" s="102" t="s">
        <v>3133</v>
      </c>
      <c r="E8444" s="102" t="s">
        <v>3052</v>
      </c>
      <c r="F8444" s="104" t="s">
        <v>14834</v>
      </c>
      <c r="G8444" s="105">
        <v>15752</v>
      </c>
      <c r="H8444" s="102" t="s">
        <v>4890</v>
      </c>
      <c r="I8444" s="102" t="s">
        <v>10103</v>
      </c>
      <c r="J8444" s="122" t="s">
        <v>3134</v>
      </c>
      <c r="K8444" s="102"/>
      <c r="L8444" s="111"/>
      <c r="M8444" s="109">
        <v>2</v>
      </c>
      <c r="N8444" s="108" t="s">
        <v>33194</v>
      </c>
      <c r="O8444" s="102" t="s">
        <v>12252</v>
      </c>
      <c r="P8444" s="39" t="s">
        <v>162</v>
      </c>
      <c r="Q8444" s="39" t="s">
        <v>16122</v>
      </c>
      <c r="R8444" s="109"/>
      <c r="S8444" s="102"/>
      <c r="T8444" s="102" t="s">
        <v>7789</v>
      </c>
      <c r="U8444" s="102" t="s">
        <v>18830</v>
      </c>
      <c r="V8444" s="109">
        <v>7</v>
      </c>
      <c r="W8444" s="107"/>
      <c r="X8444" s="113"/>
    </row>
    <row r="8445" spans="1:24" ht="12.95" customHeight="1" x14ac:dyDescent="0.2">
      <c r="A8445" s="115"/>
      <c r="B8445" s="102" t="s">
        <v>83</v>
      </c>
      <c r="C8445" s="102" t="s">
        <v>8780</v>
      </c>
      <c r="D8445" s="102" t="s">
        <v>15104</v>
      </c>
      <c r="E8445" s="102" t="s">
        <v>14574</v>
      </c>
      <c r="F8445" s="104" t="s">
        <v>14834</v>
      </c>
      <c r="G8445" s="105">
        <v>16357</v>
      </c>
      <c r="H8445" s="102" t="s">
        <v>11819</v>
      </c>
      <c r="I8445" s="102" t="s">
        <v>10103</v>
      </c>
      <c r="J8445" s="122" t="s">
        <v>385</v>
      </c>
      <c r="K8445" s="102"/>
      <c r="L8445" s="129"/>
      <c r="M8445" s="109">
        <v>1</v>
      </c>
      <c r="N8445" s="108" t="s">
        <v>33195</v>
      </c>
      <c r="O8445" s="102" t="s">
        <v>5985</v>
      </c>
      <c r="P8445" s="39" t="s">
        <v>162</v>
      </c>
      <c r="Q8445" s="39" t="s">
        <v>16579</v>
      </c>
      <c r="R8445" s="109" t="s">
        <v>7035</v>
      </c>
      <c r="S8445" s="102" t="s">
        <v>8315</v>
      </c>
      <c r="T8445" s="102" t="s">
        <v>7789</v>
      </c>
      <c r="U8445" s="102" t="s">
        <v>33811</v>
      </c>
      <c r="V8445" s="109">
        <v>8</v>
      </c>
      <c r="W8445" s="107"/>
      <c r="X8445" s="113"/>
    </row>
    <row r="8446" spans="1:24" ht="12.95" customHeight="1" x14ac:dyDescent="0.2">
      <c r="A8446" s="115"/>
      <c r="B8446" s="102" t="s">
        <v>83</v>
      </c>
      <c r="C8446" s="102" t="s">
        <v>8780</v>
      </c>
      <c r="D8446" s="102" t="s">
        <v>37732</v>
      </c>
      <c r="E8446" s="102" t="s">
        <v>14574</v>
      </c>
      <c r="F8446" s="104" t="s">
        <v>14834</v>
      </c>
      <c r="G8446" s="105">
        <v>16357</v>
      </c>
      <c r="H8446" s="102" t="s">
        <v>11819</v>
      </c>
      <c r="I8446" s="102" t="s">
        <v>10103</v>
      </c>
      <c r="J8446" s="122" t="s">
        <v>385</v>
      </c>
      <c r="K8446" s="102"/>
      <c r="L8446" s="129"/>
      <c r="M8446" s="109">
        <v>1</v>
      </c>
      <c r="N8446" s="108" t="s">
        <v>33195</v>
      </c>
      <c r="O8446" s="102" t="s">
        <v>5985</v>
      </c>
      <c r="P8446" s="39"/>
      <c r="Q8446" s="39"/>
      <c r="R8446" s="109" t="s">
        <v>7035</v>
      </c>
      <c r="S8446" s="102" t="s">
        <v>8315</v>
      </c>
      <c r="T8446" s="102" t="s">
        <v>7789</v>
      </c>
      <c r="U8446" s="102" t="s">
        <v>10668</v>
      </c>
      <c r="V8446" s="109">
        <v>8</v>
      </c>
      <c r="W8446" s="107"/>
      <c r="X8446" s="113"/>
    </row>
    <row r="8447" spans="1:24" ht="12.95" customHeight="1" x14ac:dyDescent="0.2">
      <c r="A8447" s="115">
        <v>2002</v>
      </c>
      <c r="B8447" s="102" t="s">
        <v>83</v>
      </c>
      <c r="C8447" s="102" t="s">
        <v>8780</v>
      </c>
      <c r="D8447" s="102" t="s">
        <v>15105</v>
      </c>
      <c r="E8447" s="102" t="s">
        <v>3051</v>
      </c>
      <c r="F8447" s="104" t="s">
        <v>14834</v>
      </c>
      <c r="G8447" s="105">
        <v>16155</v>
      </c>
      <c r="H8447" s="102" t="s">
        <v>30993</v>
      </c>
      <c r="I8447" s="102" t="s">
        <v>2625</v>
      </c>
      <c r="J8447" s="102" t="s">
        <v>11089</v>
      </c>
      <c r="K8447" s="102"/>
      <c r="L8447" s="111"/>
      <c r="M8447" s="109">
        <v>1.25</v>
      </c>
      <c r="N8447" s="108" t="s">
        <v>33196</v>
      </c>
      <c r="O8447" s="102" t="s">
        <v>12721</v>
      </c>
      <c r="P8447" s="39"/>
      <c r="Q8447" s="39" t="s">
        <v>33812</v>
      </c>
      <c r="R8447" s="102" t="s">
        <v>7035</v>
      </c>
      <c r="S8447" s="102" t="s">
        <v>11080</v>
      </c>
      <c r="T8447" s="102" t="s">
        <v>33813</v>
      </c>
      <c r="U8447" s="102" t="s">
        <v>21519</v>
      </c>
      <c r="V8447" s="102">
        <v>7.5</v>
      </c>
      <c r="W8447" s="107"/>
      <c r="X8447" s="113"/>
    </row>
    <row r="8448" spans="1:24" ht="12.95" customHeight="1" x14ac:dyDescent="0.2">
      <c r="A8448" s="115"/>
      <c r="B8448" s="102" t="s">
        <v>83</v>
      </c>
      <c r="C8448" s="102" t="s">
        <v>8780</v>
      </c>
      <c r="D8448" s="102" t="s">
        <v>386</v>
      </c>
      <c r="E8448" s="102" t="s">
        <v>3050</v>
      </c>
      <c r="F8448" s="104" t="s">
        <v>14834</v>
      </c>
      <c r="G8448" s="105">
        <v>16137</v>
      </c>
      <c r="H8448" s="102" t="s">
        <v>4890</v>
      </c>
      <c r="I8448" s="102" t="s">
        <v>10103</v>
      </c>
      <c r="J8448" s="122" t="s">
        <v>11090</v>
      </c>
      <c r="K8448" s="102" t="s">
        <v>6993</v>
      </c>
      <c r="L8448" s="111"/>
      <c r="M8448" s="109">
        <v>1</v>
      </c>
      <c r="N8448" s="108" t="s">
        <v>33006</v>
      </c>
      <c r="O8448" s="102" t="s">
        <v>19238</v>
      </c>
      <c r="P8448" s="39"/>
      <c r="Q8448" s="39" t="s">
        <v>16511</v>
      </c>
      <c r="R8448" s="102" t="s">
        <v>7035</v>
      </c>
      <c r="S8448" s="102"/>
      <c r="T8448" s="102" t="s">
        <v>7789</v>
      </c>
      <c r="U8448" s="102" t="s">
        <v>2477</v>
      </c>
      <c r="V8448" s="102">
        <v>5.5</v>
      </c>
      <c r="W8448" s="107"/>
      <c r="X8448" s="113"/>
    </row>
    <row r="8449" spans="1:24" ht="12.95" customHeight="1" x14ac:dyDescent="0.2">
      <c r="A8449" s="115"/>
      <c r="B8449" s="102" t="s">
        <v>83</v>
      </c>
      <c r="C8449" s="102" t="s">
        <v>8780</v>
      </c>
      <c r="D8449" s="102" t="s">
        <v>37733</v>
      </c>
      <c r="E8449" s="102" t="s">
        <v>12666</v>
      </c>
      <c r="F8449" s="158" t="s">
        <v>14961</v>
      </c>
      <c r="G8449" s="105">
        <v>15702</v>
      </c>
      <c r="H8449" s="102" t="s">
        <v>10103</v>
      </c>
      <c r="I8449" s="102" t="s">
        <v>32566</v>
      </c>
      <c r="J8449" s="102" t="s">
        <v>2359</v>
      </c>
      <c r="K8449" s="102"/>
      <c r="L8449" s="111"/>
      <c r="M8449" s="109">
        <v>3</v>
      </c>
      <c r="N8449" s="108" t="s">
        <v>33197</v>
      </c>
      <c r="O8449" s="102" t="s">
        <v>20529</v>
      </c>
      <c r="P8449" s="39" t="s">
        <v>20529</v>
      </c>
      <c r="Q8449" s="39" t="s">
        <v>20529</v>
      </c>
      <c r="R8449" s="109"/>
      <c r="S8449" s="102" t="s">
        <v>8315</v>
      </c>
      <c r="T8449" s="102" t="s">
        <v>7789</v>
      </c>
      <c r="U8449" s="102" t="s">
        <v>18869</v>
      </c>
      <c r="V8449" s="109" t="s">
        <v>2448</v>
      </c>
      <c r="W8449" s="107"/>
      <c r="X8449" s="113"/>
    </row>
    <row r="8450" spans="1:24" ht="12.95" customHeight="1" x14ac:dyDescent="0.2">
      <c r="A8450" s="115"/>
      <c r="B8450" s="102" t="s">
        <v>83</v>
      </c>
      <c r="C8450" s="102" t="s">
        <v>8780</v>
      </c>
      <c r="D8450" s="102" t="s">
        <v>15106</v>
      </c>
      <c r="E8450" s="102" t="s">
        <v>8094</v>
      </c>
      <c r="F8450" s="104" t="s">
        <v>14834</v>
      </c>
      <c r="G8450" s="105">
        <v>16466</v>
      </c>
      <c r="H8450" s="102" t="s">
        <v>11819</v>
      </c>
      <c r="I8450" s="102" t="s">
        <v>31436</v>
      </c>
      <c r="J8450" s="122" t="s">
        <v>11091</v>
      </c>
      <c r="K8450" s="102"/>
      <c r="L8450" s="111"/>
      <c r="M8450" s="109">
        <v>3</v>
      </c>
      <c r="N8450" s="112" t="s">
        <v>33198</v>
      </c>
      <c r="O8450" s="102" t="s">
        <v>16798</v>
      </c>
      <c r="P8450" s="39"/>
      <c r="Q8450" s="39" t="s">
        <v>27159</v>
      </c>
      <c r="R8450" s="102"/>
      <c r="S8450" s="102"/>
      <c r="T8450" s="102" t="s">
        <v>7789</v>
      </c>
      <c r="U8450" s="102" t="s">
        <v>18870</v>
      </c>
      <c r="V8450" s="102">
        <v>6.5</v>
      </c>
      <c r="W8450" s="107"/>
      <c r="X8450" s="113"/>
    </row>
    <row r="8451" spans="1:24" ht="12.95" customHeight="1" x14ac:dyDescent="0.2">
      <c r="A8451" s="115">
        <v>2000</v>
      </c>
      <c r="B8451" s="102" t="s">
        <v>9458</v>
      </c>
      <c r="C8451" s="102" t="s">
        <v>1580</v>
      </c>
      <c r="D8451" s="102" t="s">
        <v>37734</v>
      </c>
      <c r="E8451" s="102" t="s">
        <v>240</v>
      </c>
      <c r="F8451" s="104" t="s">
        <v>14834</v>
      </c>
      <c r="G8451" s="105">
        <v>15693</v>
      </c>
      <c r="H8451" s="102" t="s">
        <v>11819</v>
      </c>
      <c r="I8451" s="102" t="s">
        <v>10103</v>
      </c>
      <c r="J8451" s="102" t="s">
        <v>10909</v>
      </c>
      <c r="K8451" s="102" t="s">
        <v>13711</v>
      </c>
      <c r="L8451" s="111"/>
      <c r="M8451" s="109">
        <v>2</v>
      </c>
      <c r="N8451" s="112" t="s">
        <v>15982</v>
      </c>
      <c r="O8451" s="102" t="s">
        <v>19798</v>
      </c>
      <c r="P8451" s="39"/>
      <c r="Q8451" s="39" t="s">
        <v>16753</v>
      </c>
      <c r="R8451" s="102"/>
      <c r="S8451" s="102" t="s">
        <v>8315</v>
      </c>
      <c r="T8451" s="102" t="s">
        <v>7789</v>
      </c>
      <c r="U8451" s="102" t="s">
        <v>18871</v>
      </c>
      <c r="V8451" s="102">
        <v>7.5</v>
      </c>
      <c r="W8451" s="102"/>
      <c r="X8451" s="113"/>
    </row>
    <row r="8452" spans="1:24" ht="12.95" customHeight="1" x14ac:dyDescent="0.2">
      <c r="A8452" s="115">
        <v>2000</v>
      </c>
      <c r="B8452" s="102" t="s">
        <v>9458</v>
      </c>
      <c r="C8452" s="102" t="s">
        <v>1580</v>
      </c>
      <c r="D8452" s="102" t="s">
        <v>37735</v>
      </c>
      <c r="E8452" s="102" t="s">
        <v>13646</v>
      </c>
      <c r="F8452" s="104" t="s">
        <v>14834</v>
      </c>
      <c r="G8452" s="105">
        <v>15747</v>
      </c>
      <c r="H8452" s="102" t="s">
        <v>30783</v>
      </c>
      <c r="I8452" s="102" t="s">
        <v>10103</v>
      </c>
      <c r="J8452" s="102" t="s">
        <v>5114</v>
      </c>
      <c r="K8452" s="132" t="s">
        <v>12255</v>
      </c>
      <c r="L8452" s="111"/>
      <c r="M8452" s="109">
        <v>3</v>
      </c>
      <c r="N8452" s="112" t="s">
        <v>18872</v>
      </c>
      <c r="O8452" s="102" t="s">
        <v>5985</v>
      </c>
      <c r="P8452" s="39" t="s">
        <v>162</v>
      </c>
      <c r="Q8452" s="39" t="s">
        <v>29104</v>
      </c>
      <c r="R8452" s="109"/>
      <c r="S8452" s="102" t="s">
        <v>11080</v>
      </c>
      <c r="T8452" s="102" t="s">
        <v>7789</v>
      </c>
      <c r="U8452" s="102" t="s">
        <v>5115</v>
      </c>
      <c r="V8452" s="109">
        <v>9</v>
      </c>
      <c r="W8452" s="107"/>
      <c r="X8452" s="113"/>
    </row>
    <row r="8453" spans="1:24" ht="12.95" customHeight="1" x14ac:dyDescent="0.2">
      <c r="A8453" s="115">
        <v>2000</v>
      </c>
      <c r="B8453" s="102" t="s">
        <v>9458</v>
      </c>
      <c r="C8453" s="102" t="s">
        <v>1580</v>
      </c>
      <c r="D8453" s="102" t="s">
        <v>37736</v>
      </c>
      <c r="E8453" s="102" t="s">
        <v>13647</v>
      </c>
      <c r="F8453" s="104" t="s">
        <v>14834</v>
      </c>
      <c r="G8453" s="105">
        <v>15263</v>
      </c>
      <c r="H8453" s="102" t="s">
        <v>30783</v>
      </c>
      <c r="I8453" s="102" t="s">
        <v>10103</v>
      </c>
      <c r="J8453" s="102" t="s">
        <v>4545</v>
      </c>
      <c r="K8453" s="132" t="s">
        <v>5859</v>
      </c>
      <c r="L8453" s="111"/>
      <c r="M8453" s="109">
        <v>0.5</v>
      </c>
      <c r="N8453" s="108" t="s">
        <v>8214</v>
      </c>
      <c r="O8453" s="102"/>
      <c r="P8453" s="39"/>
      <c r="Q8453" s="39" t="s">
        <v>33814</v>
      </c>
      <c r="R8453" s="109"/>
      <c r="S8453" s="102"/>
      <c r="T8453" s="102" t="s">
        <v>7789</v>
      </c>
      <c r="U8453" s="102"/>
      <c r="V8453" s="109">
        <v>5</v>
      </c>
      <c r="W8453" s="107"/>
      <c r="X8453" s="113"/>
    </row>
    <row r="8454" spans="1:24" ht="12.95" customHeight="1" x14ac:dyDescent="0.2">
      <c r="A8454" s="115">
        <v>2000</v>
      </c>
      <c r="B8454" s="102" t="s">
        <v>9458</v>
      </c>
      <c r="C8454" s="102" t="s">
        <v>1580</v>
      </c>
      <c r="D8454" s="102" t="s">
        <v>37737</v>
      </c>
      <c r="E8454" s="102" t="s">
        <v>13648</v>
      </c>
      <c r="F8454" s="104" t="s">
        <v>14834</v>
      </c>
      <c r="G8454" s="105">
        <v>15278</v>
      </c>
      <c r="H8454" s="102" t="s">
        <v>10103</v>
      </c>
      <c r="I8454" s="102" t="s">
        <v>30783</v>
      </c>
      <c r="J8454" s="102" t="s">
        <v>6574</v>
      </c>
      <c r="K8454" s="132" t="s">
        <v>13712</v>
      </c>
      <c r="L8454" s="111"/>
      <c r="M8454" s="109">
        <v>2</v>
      </c>
      <c r="N8454" s="112" t="s">
        <v>18873</v>
      </c>
      <c r="O8454" s="102"/>
      <c r="P8454" s="39" t="s">
        <v>13555</v>
      </c>
      <c r="Q8454" s="39" t="s">
        <v>20896</v>
      </c>
      <c r="R8454" s="109"/>
      <c r="S8454" s="102" t="s">
        <v>8315</v>
      </c>
      <c r="T8454" s="102" t="s">
        <v>7789</v>
      </c>
      <c r="U8454" s="102" t="s">
        <v>13055</v>
      </c>
      <c r="V8454" s="109">
        <v>8</v>
      </c>
      <c r="W8454" s="107"/>
      <c r="X8454" s="113"/>
    </row>
    <row r="8455" spans="1:24" ht="12.95" customHeight="1" x14ac:dyDescent="0.2">
      <c r="A8455" s="101">
        <v>36100</v>
      </c>
      <c r="B8455" s="102" t="s">
        <v>4800</v>
      </c>
      <c r="C8455" s="103" t="s">
        <v>3890</v>
      </c>
      <c r="D8455" s="111" t="s">
        <v>104</v>
      </c>
      <c r="E8455" s="102" t="s">
        <v>103</v>
      </c>
      <c r="F8455" s="102" t="s">
        <v>14834</v>
      </c>
      <c r="G8455" s="105">
        <v>15896</v>
      </c>
      <c r="H8455" s="102" t="s">
        <v>10103</v>
      </c>
      <c r="I8455" s="102" t="s">
        <v>32043</v>
      </c>
      <c r="J8455" s="102" t="s">
        <v>228</v>
      </c>
      <c r="K8455" s="102"/>
      <c r="L8455" s="111"/>
      <c r="M8455" s="107">
        <v>1</v>
      </c>
      <c r="N8455" s="112" t="s">
        <v>12955</v>
      </c>
      <c r="O8455" s="102" t="s">
        <v>15959</v>
      </c>
      <c r="P8455" s="39" t="s">
        <v>9125</v>
      </c>
      <c r="Q8455" s="39" t="s">
        <v>16511</v>
      </c>
      <c r="R8455" s="109"/>
      <c r="S8455" s="102"/>
      <c r="T8455" s="102" t="s">
        <v>7789</v>
      </c>
      <c r="U8455" s="102" t="s">
        <v>33815</v>
      </c>
      <c r="V8455" s="109">
        <v>1</v>
      </c>
      <c r="W8455" s="107"/>
      <c r="X8455" s="113"/>
    </row>
    <row r="8456" spans="1:24" ht="12.95" customHeight="1" x14ac:dyDescent="0.2">
      <c r="A8456" s="102">
        <v>1999</v>
      </c>
      <c r="B8456" s="102" t="s">
        <v>4800</v>
      </c>
      <c r="C8456" s="103" t="s">
        <v>8504</v>
      </c>
      <c r="D8456" s="127" t="s">
        <v>5134</v>
      </c>
      <c r="E8456" s="102" t="s">
        <v>14273</v>
      </c>
      <c r="F8456" s="102" t="s">
        <v>14834</v>
      </c>
      <c r="G8456" s="105"/>
      <c r="H8456" s="102"/>
      <c r="I8456" s="102"/>
      <c r="J8456" s="102"/>
      <c r="K8456" s="102"/>
      <c r="L8456" s="111" t="s">
        <v>13464</v>
      </c>
      <c r="M8456" s="102"/>
      <c r="N8456" s="112"/>
      <c r="O8456" s="102"/>
      <c r="P8456" s="39"/>
      <c r="Q8456" s="39"/>
      <c r="R8456" s="102"/>
      <c r="S8456" s="102"/>
      <c r="T8456" s="102"/>
      <c r="U8456" s="102"/>
      <c r="V8456" s="118" t="s">
        <v>5147</v>
      </c>
      <c r="W8456" s="102"/>
      <c r="X8456" s="113"/>
    </row>
    <row r="8457" spans="1:24" ht="12.95" customHeight="1" x14ac:dyDescent="0.2">
      <c r="A8457" s="102">
        <v>2000</v>
      </c>
      <c r="B8457" s="102" t="s">
        <v>4800</v>
      </c>
      <c r="C8457" s="103" t="s">
        <v>9232</v>
      </c>
      <c r="D8457" s="111" t="s">
        <v>1280</v>
      </c>
      <c r="E8457" s="102" t="s">
        <v>8418</v>
      </c>
      <c r="F8457" s="102" t="s">
        <v>14834</v>
      </c>
      <c r="G8457" s="105">
        <v>15898</v>
      </c>
      <c r="H8457" s="102" t="s">
        <v>10191</v>
      </c>
      <c r="I8457" s="102" t="s">
        <v>11167</v>
      </c>
      <c r="J8457" s="102" t="s">
        <v>13278</v>
      </c>
      <c r="K8457" s="115"/>
      <c r="L8457" s="111" t="s">
        <v>6305</v>
      </c>
      <c r="M8457" s="102">
        <v>2</v>
      </c>
      <c r="N8457" s="112" t="s">
        <v>19721</v>
      </c>
      <c r="O8457" s="102" t="s">
        <v>12721</v>
      </c>
      <c r="P8457" s="39" t="s">
        <v>9125</v>
      </c>
      <c r="Q8457" s="39" t="s">
        <v>19722</v>
      </c>
      <c r="R8457" s="102"/>
      <c r="S8457" s="102"/>
      <c r="T8457" s="102" t="s">
        <v>21275</v>
      </c>
      <c r="U8457" s="102" t="s">
        <v>27318</v>
      </c>
      <c r="V8457" s="102">
        <v>8</v>
      </c>
      <c r="W8457" s="102"/>
      <c r="X8457" s="113"/>
    </row>
    <row r="8458" spans="1:24" ht="12.95" customHeight="1" x14ac:dyDescent="0.2">
      <c r="A8458" s="102">
        <v>2001</v>
      </c>
      <c r="B8458" s="102" t="s">
        <v>4800</v>
      </c>
      <c r="C8458" s="103" t="s">
        <v>9035</v>
      </c>
      <c r="D8458" s="127" t="s">
        <v>3483</v>
      </c>
      <c r="E8458" s="102" t="s">
        <v>923</v>
      </c>
      <c r="F8458" s="104" t="s">
        <v>14834</v>
      </c>
      <c r="G8458" s="105">
        <v>16305</v>
      </c>
      <c r="H8458" s="102" t="s">
        <v>4890</v>
      </c>
      <c r="I8458" s="102" t="s">
        <v>10191</v>
      </c>
      <c r="J8458" s="102" t="s">
        <v>4825</v>
      </c>
      <c r="K8458" s="102"/>
      <c r="L8458" s="111" t="s">
        <v>5040</v>
      </c>
      <c r="M8458" s="109">
        <v>0.5</v>
      </c>
      <c r="N8458" s="108">
        <v>41</v>
      </c>
      <c r="O8458" s="102" t="s">
        <v>9125</v>
      </c>
      <c r="P8458" s="39"/>
      <c r="Q8458" s="39"/>
      <c r="R8458" s="109"/>
      <c r="S8458" s="102"/>
      <c r="T8458" s="102"/>
      <c r="U8458" s="102" t="s">
        <v>19654</v>
      </c>
      <c r="V8458" s="118">
        <v>5.5</v>
      </c>
      <c r="W8458" s="107"/>
      <c r="X8458" s="113"/>
    </row>
    <row r="8459" spans="1:24" ht="12.95" customHeight="1" x14ac:dyDescent="0.2">
      <c r="A8459" s="102">
        <v>2001</v>
      </c>
      <c r="B8459" s="102" t="s">
        <v>4800</v>
      </c>
      <c r="C8459" s="102" t="s">
        <v>9035</v>
      </c>
      <c r="D8459" s="127" t="s">
        <v>11458</v>
      </c>
      <c r="E8459" s="102" t="s">
        <v>3346</v>
      </c>
      <c r="F8459" s="104" t="s">
        <v>14834</v>
      </c>
      <c r="G8459" s="105">
        <v>16452</v>
      </c>
      <c r="H8459" s="102" t="s">
        <v>32446</v>
      </c>
      <c r="I8459" s="102" t="s">
        <v>33199</v>
      </c>
      <c r="J8459" s="102" t="s">
        <v>566</v>
      </c>
      <c r="K8459" s="102"/>
      <c r="L8459" s="111" t="s">
        <v>8503</v>
      </c>
      <c r="M8459" s="109">
        <v>2</v>
      </c>
      <c r="N8459" s="112" t="s">
        <v>16050</v>
      </c>
      <c r="O8459" s="102" t="s">
        <v>14682</v>
      </c>
      <c r="P8459" s="39"/>
      <c r="Q8459" s="39"/>
      <c r="R8459" s="109"/>
      <c r="S8459" s="102" t="s">
        <v>8315</v>
      </c>
      <c r="T8459" s="102"/>
      <c r="U8459" s="102" t="s">
        <v>18874</v>
      </c>
      <c r="V8459" s="118">
        <v>7.5</v>
      </c>
      <c r="W8459" s="107"/>
      <c r="X8459" s="113"/>
    </row>
    <row r="8460" spans="1:24" ht="12.95" customHeight="1" x14ac:dyDescent="0.2">
      <c r="A8460" s="102">
        <v>2001</v>
      </c>
      <c r="B8460" s="102" t="s">
        <v>4800</v>
      </c>
      <c r="C8460" s="102" t="s">
        <v>9035</v>
      </c>
      <c r="D8460" s="127" t="s">
        <v>7211</v>
      </c>
      <c r="E8460" s="102" t="s">
        <v>3345</v>
      </c>
      <c r="F8460" s="104" t="s">
        <v>14834</v>
      </c>
      <c r="G8460" s="105">
        <v>16444</v>
      </c>
      <c r="H8460" s="102" t="s">
        <v>10103</v>
      </c>
      <c r="I8460" s="102" t="s">
        <v>33200</v>
      </c>
      <c r="J8460" s="102" t="s">
        <v>682</v>
      </c>
      <c r="K8460" s="102" t="s">
        <v>13215</v>
      </c>
      <c r="L8460" s="111" t="s">
        <v>5039</v>
      </c>
      <c r="M8460" s="109">
        <v>2</v>
      </c>
      <c r="N8460" s="108" t="s">
        <v>33201</v>
      </c>
      <c r="O8460" s="102" t="s">
        <v>12931</v>
      </c>
      <c r="P8460" s="39"/>
      <c r="Q8460" s="39"/>
      <c r="R8460" s="109"/>
      <c r="S8460" s="102" t="s">
        <v>9435</v>
      </c>
      <c r="T8460" s="102"/>
      <c r="U8460" s="102" t="s">
        <v>19655</v>
      </c>
      <c r="V8460" s="118">
        <v>11</v>
      </c>
      <c r="W8460" s="107"/>
      <c r="X8460" s="113"/>
    </row>
    <row r="8461" spans="1:24" ht="12.95" customHeight="1" x14ac:dyDescent="0.2">
      <c r="A8461" s="102">
        <v>2001</v>
      </c>
      <c r="B8461" s="102" t="s">
        <v>4800</v>
      </c>
      <c r="C8461" s="103" t="s">
        <v>12109</v>
      </c>
      <c r="D8461" s="111"/>
      <c r="E8461" s="102" t="s">
        <v>9871</v>
      </c>
      <c r="F8461" s="104" t="s">
        <v>14834</v>
      </c>
      <c r="G8461" s="105"/>
      <c r="H8461" s="102"/>
      <c r="I8461" s="102"/>
      <c r="J8461" s="102"/>
      <c r="K8461" s="102"/>
      <c r="L8461" s="111"/>
      <c r="M8461" s="107"/>
      <c r="N8461" s="108"/>
      <c r="O8461" s="102"/>
      <c r="P8461" s="39"/>
      <c r="Q8461" s="39"/>
      <c r="R8461" s="109"/>
      <c r="S8461" s="102"/>
      <c r="T8461" s="102"/>
      <c r="U8461" s="102"/>
      <c r="V8461" s="118" t="s">
        <v>5147</v>
      </c>
      <c r="W8461" s="107"/>
      <c r="X8461" s="113"/>
    </row>
    <row r="8462" spans="1:24" ht="12.95" customHeight="1" x14ac:dyDescent="0.2">
      <c r="A8462" s="102">
        <v>2001</v>
      </c>
      <c r="B8462" s="102" t="s">
        <v>4800</v>
      </c>
      <c r="C8462" s="103" t="s">
        <v>8289</v>
      </c>
      <c r="D8462" s="111" t="s">
        <v>12659</v>
      </c>
      <c r="E8462" s="102" t="s">
        <v>8290</v>
      </c>
      <c r="F8462" s="104" t="s">
        <v>14834</v>
      </c>
      <c r="G8462" s="105">
        <v>16556</v>
      </c>
      <c r="H8462" s="102" t="s">
        <v>4890</v>
      </c>
      <c r="I8462" s="102" t="s">
        <v>10103</v>
      </c>
      <c r="J8462" s="102" t="s">
        <v>7665</v>
      </c>
      <c r="K8462" s="102"/>
      <c r="L8462" s="133" t="s">
        <v>12658</v>
      </c>
      <c r="M8462" s="109">
        <v>0.5</v>
      </c>
      <c r="N8462" s="108" t="s">
        <v>2178</v>
      </c>
      <c r="O8462" s="102" t="s">
        <v>33816</v>
      </c>
      <c r="P8462" s="39" t="s">
        <v>33817</v>
      </c>
      <c r="Q8462" s="39" t="s">
        <v>33818</v>
      </c>
      <c r="R8462" s="109"/>
      <c r="S8462" s="102" t="s">
        <v>8315</v>
      </c>
      <c r="T8462" s="102" t="s">
        <v>7789</v>
      </c>
      <c r="U8462" s="102" t="s">
        <v>33819</v>
      </c>
      <c r="V8462" s="109">
        <v>7</v>
      </c>
      <c r="W8462" s="107"/>
      <c r="X8462" s="113"/>
    </row>
    <row r="8463" spans="1:24" ht="12.95" customHeight="1" x14ac:dyDescent="0.2">
      <c r="A8463" s="102">
        <v>2001</v>
      </c>
      <c r="B8463" s="102" t="s">
        <v>4800</v>
      </c>
      <c r="C8463" s="102" t="s">
        <v>8289</v>
      </c>
      <c r="D8463" s="127" t="s">
        <v>5552</v>
      </c>
      <c r="E8463" s="102" t="s">
        <v>8291</v>
      </c>
      <c r="F8463" s="104" t="s">
        <v>14834</v>
      </c>
      <c r="G8463" s="105"/>
      <c r="H8463" s="102"/>
      <c r="I8463" s="102"/>
      <c r="J8463" s="102"/>
      <c r="K8463" s="102"/>
      <c r="L8463" s="111" t="s">
        <v>8998</v>
      </c>
      <c r="M8463" s="102"/>
      <c r="N8463" s="112"/>
      <c r="O8463" s="102"/>
      <c r="P8463" s="39"/>
      <c r="Q8463" s="39"/>
      <c r="R8463" s="102"/>
      <c r="S8463" s="102"/>
      <c r="T8463" s="102"/>
      <c r="U8463" s="102"/>
      <c r="V8463" s="118" t="s">
        <v>5147</v>
      </c>
      <c r="W8463" s="102"/>
      <c r="X8463" s="113"/>
    </row>
    <row r="8464" spans="1:24" ht="12.95" customHeight="1" x14ac:dyDescent="0.2">
      <c r="A8464" s="102">
        <v>2003</v>
      </c>
      <c r="B8464" s="102" t="s">
        <v>4800</v>
      </c>
      <c r="C8464" s="103" t="s">
        <v>18875</v>
      </c>
      <c r="D8464" s="102" t="s">
        <v>14247</v>
      </c>
      <c r="E8464" s="102" t="s">
        <v>2069</v>
      </c>
      <c r="F8464" s="102" t="s">
        <v>14834</v>
      </c>
      <c r="G8464" s="105">
        <v>14993</v>
      </c>
      <c r="H8464" s="102" t="s">
        <v>30684</v>
      </c>
      <c r="I8464" s="102" t="s">
        <v>7198</v>
      </c>
      <c r="J8464" s="102" t="s">
        <v>9231</v>
      </c>
      <c r="K8464" s="102"/>
      <c r="L8464" s="111"/>
      <c r="M8464" s="109">
        <v>1</v>
      </c>
      <c r="N8464" s="108" t="s">
        <v>33202</v>
      </c>
      <c r="O8464" s="102" t="s">
        <v>3620</v>
      </c>
      <c r="P8464" s="39"/>
      <c r="Q8464" s="39" t="s">
        <v>20459</v>
      </c>
      <c r="R8464" s="102"/>
      <c r="S8464" s="102"/>
      <c r="T8464" s="102" t="s">
        <v>20542</v>
      </c>
      <c r="U8464" s="102" t="s">
        <v>7960</v>
      </c>
      <c r="V8464" s="109">
        <v>7.5</v>
      </c>
      <c r="W8464" s="107"/>
      <c r="X8464" s="113"/>
    </row>
    <row r="8465" spans="1:24" ht="12.95" customHeight="1" x14ac:dyDescent="0.2">
      <c r="A8465" s="102">
        <v>2003</v>
      </c>
      <c r="B8465" s="102" t="s">
        <v>4800</v>
      </c>
      <c r="C8465" s="102" t="s">
        <v>18875</v>
      </c>
      <c r="D8465" s="102" t="s">
        <v>7542</v>
      </c>
      <c r="E8465" s="102" t="s">
        <v>2070</v>
      </c>
      <c r="F8465" s="123" t="s">
        <v>10085</v>
      </c>
      <c r="G8465" s="105">
        <v>16382</v>
      </c>
      <c r="H8465" s="102" t="s">
        <v>11819</v>
      </c>
      <c r="I8465" s="102" t="s">
        <v>10191</v>
      </c>
      <c r="J8465" s="102" t="s">
        <v>6865</v>
      </c>
      <c r="K8465" s="102"/>
      <c r="L8465" s="111"/>
      <c r="M8465" s="109">
        <v>1</v>
      </c>
      <c r="N8465" s="112" t="s">
        <v>5458</v>
      </c>
      <c r="O8465" s="102" t="s">
        <v>17391</v>
      </c>
      <c r="P8465" s="39" t="s">
        <v>9125</v>
      </c>
      <c r="Q8465" s="39" t="s">
        <v>20806</v>
      </c>
      <c r="R8465" s="102"/>
      <c r="S8465" s="102" t="s">
        <v>11080</v>
      </c>
      <c r="T8465" s="102" t="s">
        <v>20547</v>
      </c>
      <c r="U8465" s="102" t="s">
        <v>21587</v>
      </c>
      <c r="V8465" s="109">
        <v>7.5</v>
      </c>
      <c r="W8465" s="107"/>
      <c r="X8465" s="113"/>
    </row>
    <row r="8466" spans="1:24" ht="12.95" customHeight="1" x14ac:dyDescent="0.2">
      <c r="A8466" s="102">
        <v>2003</v>
      </c>
      <c r="B8466" s="102" t="s">
        <v>4800</v>
      </c>
      <c r="C8466" s="102" t="s">
        <v>18875</v>
      </c>
      <c r="D8466" s="102" t="s">
        <v>9400</v>
      </c>
      <c r="E8466" s="102" t="s">
        <v>2071</v>
      </c>
      <c r="F8466" s="102" t="s">
        <v>14834</v>
      </c>
      <c r="G8466" s="105">
        <v>16382</v>
      </c>
      <c r="H8466" s="102" t="s">
        <v>10191</v>
      </c>
      <c r="I8466" s="102" t="s">
        <v>11819</v>
      </c>
      <c r="J8466" s="102" t="s">
        <v>4891</v>
      </c>
      <c r="K8466" s="102"/>
      <c r="L8466" s="111"/>
      <c r="M8466" s="109">
        <v>0.5</v>
      </c>
      <c r="N8466" s="108">
        <v>41</v>
      </c>
      <c r="O8466" s="102" t="s">
        <v>16545</v>
      </c>
      <c r="P8466" s="39" t="s">
        <v>9160</v>
      </c>
      <c r="Q8466" s="39" t="s">
        <v>33820</v>
      </c>
      <c r="R8466" s="102"/>
      <c r="S8466" s="102"/>
      <c r="T8466" s="102" t="s">
        <v>20547</v>
      </c>
      <c r="U8466" s="102" t="s">
        <v>33821</v>
      </c>
      <c r="V8466" s="109">
        <v>6</v>
      </c>
      <c r="W8466" s="107"/>
      <c r="X8466" s="113"/>
    </row>
    <row r="8467" spans="1:24" ht="12.95" customHeight="1" x14ac:dyDescent="0.2">
      <c r="A8467" s="102">
        <v>2003</v>
      </c>
      <c r="B8467" s="102" t="s">
        <v>4800</v>
      </c>
      <c r="C8467" s="102" t="s">
        <v>18875</v>
      </c>
      <c r="D8467" s="102" t="s">
        <v>9401</v>
      </c>
      <c r="E8467" s="102" t="s">
        <v>2072</v>
      </c>
      <c r="F8467" s="102" t="s">
        <v>14834</v>
      </c>
      <c r="G8467" s="105">
        <v>16392</v>
      </c>
      <c r="H8467" s="102" t="s">
        <v>11819</v>
      </c>
      <c r="I8467" s="102" t="s">
        <v>10191</v>
      </c>
      <c r="J8467" s="102" t="s">
        <v>9403</v>
      </c>
      <c r="K8467" s="102"/>
      <c r="L8467" s="111"/>
      <c r="M8467" s="109">
        <v>2</v>
      </c>
      <c r="N8467" s="112" t="s">
        <v>16536</v>
      </c>
      <c r="O8467" s="102" t="s">
        <v>33822</v>
      </c>
      <c r="P8467" s="39" t="s">
        <v>162</v>
      </c>
      <c r="Q8467" s="39" t="s">
        <v>20102</v>
      </c>
      <c r="R8467" s="102"/>
      <c r="S8467" s="102" t="s">
        <v>9435</v>
      </c>
      <c r="T8467" s="102" t="s">
        <v>20547</v>
      </c>
      <c r="U8467" s="102" t="s">
        <v>33823</v>
      </c>
      <c r="V8467" s="109">
        <v>6</v>
      </c>
      <c r="W8467" s="107"/>
      <c r="X8467" s="113"/>
    </row>
    <row r="8468" spans="1:24" ht="12.95" customHeight="1" x14ac:dyDescent="0.2">
      <c r="A8468" s="102">
        <v>2003</v>
      </c>
      <c r="B8468" s="102" t="s">
        <v>4800</v>
      </c>
      <c r="C8468" s="102" t="s">
        <v>18875</v>
      </c>
      <c r="D8468" s="102" t="s">
        <v>3910</v>
      </c>
      <c r="E8468" s="102" t="s">
        <v>9132</v>
      </c>
      <c r="F8468" s="102" t="s">
        <v>14834</v>
      </c>
      <c r="G8468" s="105">
        <v>16394</v>
      </c>
      <c r="H8468" s="102" t="s">
        <v>11819</v>
      </c>
      <c r="I8468" s="102" t="s">
        <v>10191</v>
      </c>
      <c r="J8468" s="102" t="s">
        <v>9403</v>
      </c>
      <c r="K8468" s="102"/>
      <c r="L8468" s="111"/>
      <c r="M8468" s="109">
        <v>0.5</v>
      </c>
      <c r="N8468" s="108">
        <v>42</v>
      </c>
      <c r="O8468" s="102" t="s">
        <v>19765</v>
      </c>
      <c r="P8468" s="39" t="s">
        <v>162</v>
      </c>
      <c r="Q8468" s="39" t="s">
        <v>33824</v>
      </c>
      <c r="R8468" s="102"/>
      <c r="S8468" s="102"/>
      <c r="T8468" s="102" t="s">
        <v>20547</v>
      </c>
      <c r="U8468" s="102" t="s">
        <v>33825</v>
      </c>
      <c r="V8468" s="109">
        <v>4.5</v>
      </c>
      <c r="W8468" s="107"/>
      <c r="X8468" s="113"/>
    </row>
    <row r="8469" spans="1:24" ht="12.95" customHeight="1" x14ac:dyDescent="0.2">
      <c r="A8469" s="102">
        <v>2003</v>
      </c>
      <c r="B8469" s="102" t="s">
        <v>4800</v>
      </c>
      <c r="C8469" s="102" t="s">
        <v>18875</v>
      </c>
      <c r="D8469" s="102" t="s">
        <v>7421</v>
      </c>
      <c r="E8469" s="102" t="s">
        <v>9133</v>
      </c>
      <c r="F8469" s="102" t="s">
        <v>14834</v>
      </c>
      <c r="G8469" s="105">
        <v>16422</v>
      </c>
      <c r="H8469" s="102" t="s">
        <v>10191</v>
      </c>
      <c r="I8469" s="102" t="s">
        <v>11819</v>
      </c>
      <c r="J8469" s="102" t="s">
        <v>11957</v>
      </c>
      <c r="K8469" s="102"/>
      <c r="L8469" s="111"/>
      <c r="M8469" s="109">
        <v>1</v>
      </c>
      <c r="N8469" s="112">
        <v>17</v>
      </c>
      <c r="O8469" s="102" t="s">
        <v>33822</v>
      </c>
      <c r="P8469" s="39" t="s">
        <v>7906</v>
      </c>
      <c r="Q8469" s="39" t="s">
        <v>33826</v>
      </c>
      <c r="R8469" s="102"/>
      <c r="S8469" s="102"/>
      <c r="T8469" s="102" t="s">
        <v>20547</v>
      </c>
      <c r="U8469" s="102" t="s">
        <v>33827</v>
      </c>
      <c r="V8469" s="109">
        <v>6.5</v>
      </c>
      <c r="W8469" s="107"/>
      <c r="X8469" s="113"/>
    </row>
    <row r="8470" spans="1:24" ht="12.95" customHeight="1" x14ac:dyDescent="0.2">
      <c r="A8470" s="102">
        <v>2004</v>
      </c>
      <c r="B8470" s="102" t="s">
        <v>4800</v>
      </c>
      <c r="C8470" s="103" t="s">
        <v>18876</v>
      </c>
      <c r="D8470" s="102" t="s">
        <v>1510</v>
      </c>
      <c r="E8470" s="102" t="s">
        <v>9134</v>
      </c>
      <c r="F8470" s="102" t="s">
        <v>14834</v>
      </c>
      <c r="G8470" s="105">
        <v>15162</v>
      </c>
      <c r="H8470" s="102" t="s">
        <v>33828</v>
      </c>
      <c r="I8470" s="102" t="s">
        <v>33203</v>
      </c>
      <c r="J8470" s="102" t="s">
        <v>5683</v>
      </c>
      <c r="K8470" s="102" t="s">
        <v>9486</v>
      </c>
      <c r="L8470" s="111"/>
      <c r="M8470" s="109">
        <v>0.5</v>
      </c>
      <c r="N8470" s="108">
        <v>10</v>
      </c>
      <c r="O8470" s="102"/>
      <c r="P8470" s="39"/>
      <c r="Q8470" s="39" t="s">
        <v>18159</v>
      </c>
      <c r="R8470" s="102"/>
      <c r="S8470" s="102"/>
      <c r="T8470" s="102" t="s">
        <v>33829</v>
      </c>
      <c r="U8470" s="102" t="s">
        <v>33830</v>
      </c>
      <c r="V8470" s="109">
        <v>4.5</v>
      </c>
      <c r="W8470" s="107"/>
      <c r="X8470" s="113"/>
    </row>
    <row r="8471" spans="1:24" ht="12.95" customHeight="1" x14ac:dyDescent="0.2">
      <c r="A8471" s="102">
        <v>2004</v>
      </c>
      <c r="B8471" s="102" t="s">
        <v>4800</v>
      </c>
      <c r="C8471" s="102" t="s">
        <v>18876</v>
      </c>
      <c r="D8471" s="102" t="s">
        <v>5684</v>
      </c>
      <c r="E8471" s="102" t="s">
        <v>9135</v>
      </c>
      <c r="F8471" s="102" t="s">
        <v>14834</v>
      </c>
      <c r="G8471" s="105">
        <v>16229</v>
      </c>
      <c r="H8471" s="102" t="s">
        <v>11819</v>
      </c>
      <c r="I8471" s="102" t="s">
        <v>30647</v>
      </c>
      <c r="J8471" s="102" t="s">
        <v>5685</v>
      </c>
      <c r="K8471" s="102"/>
      <c r="L8471" s="111"/>
      <c r="M8471" s="109">
        <v>1.5</v>
      </c>
      <c r="N8471" s="108" t="s">
        <v>33204</v>
      </c>
      <c r="O8471" s="102" t="s">
        <v>20676</v>
      </c>
      <c r="P8471" s="39" t="s">
        <v>13301</v>
      </c>
      <c r="Q8471" s="39" t="s">
        <v>16121</v>
      </c>
      <c r="R8471" s="102"/>
      <c r="S8471" s="102"/>
      <c r="T8471" s="102" t="s">
        <v>20547</v>
      </c>
      <c r="U8471" s="102" t="s">
        <v>5978</v>
      </c>
      <c r="V8471" s="109">
        <v>6</v>
      </c>
      <c r="W8471" s="107"/>
      <c r="X8471" s="113"/>
    </row>
    <row r="8472" spans="1:24" ht="12.95" customHeight="1" x14ac:dyDescent="0.2">
      <c r="A8472" s="102">
        <v>2004</v>
      </c>
      <c r="B8472" s="102" t="s">
        <v>4800</v>
      </c>
      <c r="C8472" s="102" t="s">
        <v>18876</v>
      </c>
      <c r="D8472" s="102" t="s">
        <v>3864</v>
      </c>
      <c r="E8472" s="102" t="s">
        <v>9136</v>
      </c>
      <c r="F8472" s="102" t="s">
        <v>14834</v>
      </c>
      <c r="G8472" s="105">
        <v>16174</v>
      </c>
      <c r="H8472" s="115" t="s">
        <v>31893</v>
      </c>
      <c r="I8472" s="102" t="s">
        <v>10103</v>
      </c>
      <c r="J8472" s="102" t="s">
        <v>4192</v>
      </c>
      <c r="K8472" s="102"/>
      <c r="L8472" s="111"/>
      <c r="M8472" s="109">
        <v>6</v>
      </c>
      <c r="N8472" s="112" t="s">
        <v>16538</v>
      </c>
      <c r="O8472" s="102" t="s">
        <v>20468</v>
      </c>
      <c r="P8472" s="39" t="s">
        <v>2447</v>
      </c>
      <c r="Q8472" s="39" t="s">
        <v>20296</v>
      </c>
      <c r="R8472" s="102"/>
      <c r="S8472" s="102"/>
      <c r="T8472" s="102" t="s">
        <v>7789</v>
      </c>
      <c r="U8472" s="102" t="s">
        <v>33831</v>
      </c>
      <c r="V8472" s="109">
        <v>7</v>
      </c>
      <c r="W8472" s="107"/>
      <c r="X8472" s="113"/>
    </row>
    <row r="8473" spans="1:24" ht="12.95" customHeight="1" x14ac:dyDescent="0.2">
      <c r="A8473" s="102">
        <v>2004</v>
      </c>
      <c r="B8473" s="102" t="s">
        <v>4800</v>
      </c>
      <c r="C8473" s="102" t="s">
        <v>18876</v>
      </c>
      <c r="D8473" s="102" t="s">
        <v>4193</v>
      </c>
      <c r="E8473" s="102" t="s">
        <v>11221</v>
      </c>
      <c r="F8473" s="102" t="s">
        <v>14834</v>
      </c>
      <c r="G8473" s="105">
        <v>16424</v>
      </c>
      <c r="H8473" s="102" t="s">
        <v>10191</v>
      </c>
      <c r="I8473" s="102" t="s">
        <v>4890</v>
      </c>
      <c r="J8473" s="102" t="s">
        <v>8479</v>
      </c>
      <c r="K8473" s="102"/>
      <c r="L8473" s="111"/>
      <c r="M8473" s="109">
        <v>1.5</v>
      </c>
      <c r="N8473" s="108" t="s">
        <v>33205</v>
      </c>
      <c r="O8473" s="102" t="s">
        <v>17670</v>
      </c>
      <c r="P8473" s="39" t="s">
        <v>9125</v>
      </c>
      <c r="Q8473" s="39" t="s">
        <v>20443</v>
      </c>
      <c r="R8473" s="102"/>
      <c r="S8473" s="102"/>
      <c r="T8473" s="102" t="s">
        <v>20547</v>
      </c>
      <c r="U8473" s="102" t="s">
        <v>33833</v>
      </c>
      <c r="V8473" s="109">
        <v>7.5</v>
      </c>
      <c r="W8473" s="107"/>
      <c r="X8473" s="113"/>
    </row>
    <row r="8474" spans="1:24" ht="12.95" customHeight="1" x14ac:dyDescent="0.2">
      <c r="A8474" s="102">
        <v>2004</v>
      </c>
      <c r="B8474" s="102" t="s">
        <v>4800</v>
      </c>
      <c r="C8474" s="102" t="s">
        <v>18876</v>
      </c>
      <c r="D8474" s="179" t="s">
        <v>4194</v>
      </c>
      <c r="E8474" s="102" t="s">
        <v>11222</v>
      </c>
      <c r="F8474" s="123" t="s">
        <v>10085</v>
      </c>
      <c r="G8474" s="105">
        <v>15656</v>
      </c>
      <c r="H8474" s="102" t="s">
        <v>11819</v>
      </c>
      <c r="I8474" s="102" t="s">
        <v>10103</v>
      </c>
      <c r="J8474" s="102" t="s">
        <v>9568</v>
      </c>
      <c r="K8474" s="102"/>
      <c r="L8474" s="111"/>
      <c r="M8474" s="109">
        <v>1</v>
      </c>
      <c r="N8474" s="108" t="s">
        <v>13389</v>
      </c>
      <c r="O8474" s="102" t="s">
        <v>15959</v>
      </c>
      <c r="P8474" s="39" t="s">
        <v>15941</v>
      </c>
      <c r="Q8474" s="39" t="s">
        <v>21836</v>
      </c>
      <c r="R8474" s="102"/>
      <c r="S8474" s="102"/>
      <c r="T8474" s="102" t="s">
        <v>7789</v>
      </c>
      <c r="U8474" s="102" t="s">
        <v>33832</v>
      </c>
      <c r="V8474" s="109">
        <v>7</v>
      </c>
      <c r="W8474" s="107"/>
      <c r="X8474" s="113"/>
    </row>
    <row r="8475" spans="1:24" ht="12.95" customHeight="1" x14ac:dyDescent="0.2">
      <c r="A8475" s="102">
        <v>2004</v>
      </c>
      <c r="B8475" s="102" t="s">
        <v>4800</v>
      </c>
      <c r="C8475" s="102" t="s">
        <v>18876</v>
      </c>
      <c r="D8475" s="102" t="s">
        <v>4195</v>
      </c>
      <c r="E8475" s="102" t="s">
        <v>7541</v>
      </c>
      <c r="F8475" s="102" t="s">
        <v>14834</v>
      </c>
      <c r="G8475" s="105">
        <v>15475</v>
      </c>
      <c r="H8475" s="102" t="s">
        <v>10103</v>
      </c>
      <c r="I8475" s="102" t="s">
        <v>11819</v>
      </c>
      <c r="J8475" s="102" t="s">
        <v>4196</v>
      </c>
      <c r="K8475" s="102"/>
      <c r="L8475" s="111"/>
      <c r="M8475" s="109">
        <v>1.5</v>
      </c>
      <c r="N8475" s="108" t="s">
        <v>33206</v>
      </c>
      <c r="O8475" s="102" t="s">
        <v>17191</v>
      </c>
      <c r="P8475" s="39" t="s">
        <v>15922</v>
      </c>
      <c r="Q8475" s="39" t="s">
        <v>19486</v>
      </c>
      <c r="R8475" s="102"/>
      <c r="S8475" s="102"/>
      <c r="T8475" s="102" t="s">
        <v>7789</v>
      </c>
      <c r="U8475" s="102" t="s">
        <v>33834</v>
      </c>
      <c r="V8475" s="109">
        <v>6.5</v>
      </c>
      <c r="W8475" s="107"/>
      <c r="X8475" s="113"/>
    </row>
    <row r="8476" spans="1:24" ht="12.95" customHeight="1" x14ac:dyDescent="0.2">
      <c r="A8476" s="102">
        <v>2008</v>
      </c>
      <c r="B8476" s="102" t="s">
        <v>4800</v>
      </c>
      <c r="C8476" s="103" t="s">
        <v>18877</v>
      </c>
      <c r="D8476" s="102" t="s">
        <v>3531</v>
      </c>
      <c r="E8476" s="102" t="s">
        <v>3530</v>
      </c>
      <c r="F8476" s="114" t="s">
        <v>6406</v>
      </c>
      <c r="G8476" s="105">
        <v>16443</v>
      </c>
      <c r="H8476" s="102" t="s">
        <v>4890</v>
      </c>
      <c r="I8476" s="102" t="s">
        <v>10191</v>
      </c>
      <c r="J8476" s="102" t="s">
        <v>4137</v>
      </c>
      <c r="K8476" s="102"/>
      <c r="L8476" s="111"/>
      <c r="M8476" s="109">
        <v>1</v>
      </c>
      <c r="N8476" s="112" t="s">
        <v>4435</v>
      </c>
      <c r="O8476" s="102"/>
      <c r="P8476" s="39"/>
      <c r="Q8476" s="39" t="s">
        <v>16545</v>
      </c>
      <c r="R8476" s="102"/>
      <c r="S8476" s="102"/>
      <c r="T8476" s="102" t="s">
        <v>20546</v>
      </c>
      <c r="U8476" s="102" t="s">
        <v>33835</v>
      </c>
      <c r="V8476" s="109">
        <v>4.5</v>
      </c>
      <c r="W8476" s="107"/>
      <c r="X8476" s="113"/>
    </row>
    <row r="8477" spans="1:24" ht="12.95" customHeight="1" x14ac:dyDescent="0.2">
      <c r="A8477" s="102">
        <v>2008</v>
      </c>
      <c r="B8477" s="102" t="s">
        <v>4800</v>
      </c>
      <c r="C8477" s="102" t="s">
        <v>18877</v>
      </c>
      <c r="D8477" s="102" t="s">
        <v>3533</v>
      </c>
      <c r="E8477" s="102" t="s">
        <v>3532</v>
      </c>
      <c r="F8477" s="102" t="s">
        <v>14834</v>
      </c>
      <c r="G8477" s="105">
        <v>15935</v>
      </c>
      <c r="H8477" s="102" t="s">
        <v>11819</v>
      </c>
      <c r="I8477" s="102" t="s">
        <v>10103</v>
      </c>
      <c r="J8477" s="102" t="s">
        <v>8332</v>
      </c>
      <c r="K8477" s="102"/>
      <c r="L8477" s="111"/>
      <c r="M8477" s="109">
        <v>0.5</v>
      </c>
      <c r="N8477" s="108">
        <v>42</v>
      </c>
      <c r="O8477" s="102" t="s">
        <v>16905</v>
      </c>
      <c r="P8477" s="39"/>
      <c r="Q8477" s="39" t="s">
        <v>17671</v>
      </c>
      <c r="R8477" s="102"/>
      <c r="S8477" s="102"/>
      <c r="T8477" s="102" t="s">
        <v>7789</v>
      </c>
      <c r="U8477" s="102" t="s">
        <v>28567</v>
      </c>
      <c r="V8477" s="109">
        <v>5.5</v>
      </c>
      <c r="W8477" s="107"/>
      <c r="X8477" s="113"/>
    </row>
    <row r="8478" spans="1:24" ht="12.95" customHeight="1" x14ac:dyDescent="0.2">
      <c r="A8478" s="102">
        <v>2008</v>
      </c>
      <c r="B8478" s="102" t="s">
        <v>4800</v>
      </c>
      <c r="C8478" s="102" t="s">
        <v>18877</v>
      </c>
      <c r="D8478" s="102" t="s">
        <v>924</v>
      </c>
      <c r="E8478" s="102" t="s">
        <v>3534</v>
      </c>
      <c r="F8478" s="102" t="s">
        <v>14834</v>
      </c>
      <c r="G8478" s="105">
        <v>16135</v>
      </c>
      <c r="H8478" s="102" t="s">
        <v>10191</v>
      </c>
      <c r="I8478" s="102" t="s">
        <v>2625</v>
      </c>
      <c r="J8478" s="102" t="s">
        <v>5004</v>
      </c>
      <c r="K8478" s="102"/>
      <c r="L8478" s="111"/>
      <c r="M8478" s="109">
        <v>0.5</v>
      </c>
      <c r="N8478" s="108">
        <v>37</v>
      </c>
      <c r="O8478" s="102"/>
      <c r="P8478" s="39"/>
      <c r="Q8478" s="39" t="s">
        <v>16646</v>
      </c>
      <c r="R8478" s="102"/>
      <c r="S8478" s="102" t="s">
        <v>9435</v>
      </c>
      <c r="T8478" s="102" t="s">
        <v>20543</v>
      </c>
      <c r="U8478" s="102" t="s">
        <v>33836</v>
      </c>
      <c r="V8478" s="109">
        <v>6.5</v>
      </c>
      <c r="W8478" s="107"/>
      <c r="X8478" s="113"/>
    </row>
    <row r="8479" spans="1:24" ht="12.95" customHeight="1" x14ac:dyDescent="0.2">
      <c r="A8479" s="102">
        <v>2008</v>
      </c>
      <c r="B8479" s="102" t="s">
        <v>4800</v>
      </c>
      <c r="C8479" s="102" t="s">
        <v>18877</v>
      </c>
      <c r="D8479" s="102" t="s">
        <v>9897</v>
      </c>
      <c r="E8479" s="102" t="s">
        <v>9896</v>
      </c>
      <c r="F8479" s="102" t="s">
        <v>14834</v>
      </c>
      <c r="G8479" s="105">
        <v>16368</v>
      </c>
      <c r="H8479" s="102" t="s">
        <v>11819</v>
      </c>
      <c r="I8479" s="102" t="s">
        <v>10103</v>
      </c>
      <c r="J8479" s="102" t="s">
        <v>8333</v>
      </c>
      <c r="K8479" s="102"/>
      <c r="L8479" s="111"/>
      <c r="M8479" s="109">
        <v>1</v>
      </c>
      <c r="N8479" s="108" t="s">
        <v>32023</v>
      </c>
      <c r="O8479" s="102" t="s">
        <v>10189</v>
      </c>
      <c r="P8479" s="39" t="s">
        <v>162</v>
      </c>
      <c r="Q8479" s="39" t="s">
        <v>16895</v>
      </c>
      <c r="R8479" s="102"/>
      <c r="S8479" s="102"/>
      <c r="T8479" s="102" t="s">
        <v>7789</v>
      </c>
      <c r="U8479" s="102" t="s">
        <v>33837</v>
      </c>
      <c r="V8479" s="109">
        <v>8.5</v>
      </c>
      <c r="W8479" s="107"/>
      <c r="X8479" s="113"/>
    </row>
    <row r="8480" spans="1:24" ht="12.95" customHeight="1" x14ac:dyDescent="0.2">
      <c r="A8480" s="102">
        <v>2008</v>
      </c>
      <c r="B8480" s="102" t="s">
        <v>4800</v>
      </c>
      <c r="C8480" s="102" t="s">
        <v>18877</v>
      </c>
      <c r="D8480" s="102" t="s">
        <v>4676</v>
      </c>
      <c r="E8480" s="102" t="s">
        <v>4675</v>
      </c>
      <c r="F8480" s="102" t="s">
        <v>14834</v>
      </c>
      <c r="G8480" s="105">
        <v>15429</v>
      </c>
      <c r="H8480" s="102" t="s">
        <v>30855</v>
      </c>
      <c r="I8480" s="102" t="s">
        <v>2625</v>
      </c>
      <c r="J8480" s="102" t="s">
        <v>6577</v>
      </c>
      <c r="K8480" s="102"/>
      <c r="L8480" s="111"/>
      <c r="M8480" s="109">
        <v>1</v>
      </c>
      <c r="N8480" s="108" t="s">
        <v>33207</v>
      </c>
      <c r="O8480" s="102"/>
      <c r="P8480" s="39"/>
      <c r="Q8480" s="39" t="s">
        <v>15832</v>
      </c>
      <c r="R8480" s="102"/>
      <c r="S8480" s="102"/>
      <c r="T8480" s="102" t="s">
        <v>20543</v>
      </c>
      <c r="U8480" s="102" t="s">
        <v>6868</v>
      </c>
      <c r="V8480" s="109">
        <v>6.5</v>
      </c>
      <c r="W8480" s="107"/>
      <c r="X8480" s="113"/>
    </row>
    <row r="8481" spans="1:24" ht="12.95" customHeight="1" x14ac:dyDescent="0.2">
      <c r="A8481" s="102">
        <v>2008</v>
      </c>
      <c r="B8481" s="102" t="s">
        <v>4800</v>
      </c>
      <c r="C8481" s="102" t="s">
        <v>18877</v>
      </c>
      <c r="D8481" s="102" t="s">
        <v>6606</v>
      </c>
      <c r="E8481" s="102" t="s">
        <v>4677</v>
      </c>
      <c r="F8481" s="102" t="s">
        <v>14834</v>
      </c>
      <c r="G8481" s="105">
        <v>15196</v>
      </c>
      <c r="H8481" s="102" t="s">
        <v>10103</v>
      </c>
      <c r="I8481" s="102" t="s">
        <v>11819</v>
      </c>
      <c r="J8481" s="102" t="s">
        <v>908</v>
      </c>
      <c r="K8481" s="102"/>
      <c r="L8481" s="111"/>
      <c r="M8481" s="109">
        <v>0.5</v>
      </c>
      <c r="N8481" s="108">
        <v>32</v>
      </c>
      <c r="O8481" s="102" t="s">
        <v>9160</v>
      </c>
      <c r="P8481" s="39" t="s">
        <v>9125</v>
      </c>
      <c r="Q8481" s="39" t="s">
        <v>19145</v>
      </c>
      <c r="R8481" s="102"/>
      <c r="S8481" s="102"/>
      <c r="T8481" s="102" t="s">
        <v>7789</v>
      </c>
      <c r="U8481" s="102" t="s">
        <v>33838</v>
      </c>
      <c r="V8481" s="109">
        <v>6.5</v>
      </c>
      <c r="W8481" s="107"/>
      <c r="X8481" s="113"/>
    </row>
    <row r="8482" spans="1:24" ht="12.95" customHeight="1" x14ac:dyDescent="0.2">
      <c r="A8482" s="102">
        <v>2008</v>
      </c>
      <c r="B8482" s="102" t="s">
        <v>4800</v>
      </c>
      <c r="C8482" s="102" t="s">
        <v>18877</v>
      </c>
      <c r="D8482" s="102" t="s">
        <v>6608</v>
      </c>
      <c r="E8482" s="102" t="s">
        <v>6607</v>
      </c>
      <c r="F8482" s="102" t="s">
        <v>14834</v>
      </c>
      <c r="G8482" s="105">
        <v>15358</v>
      </c>
      <c r="H8482" s="102" t="s">
        <v>10103</v>
      </c>
      <c r="I8482" s="102" t="s">
        <v>33208</v>
      </c>
      <c r="J8482" s="102" t="s">
        <v>6018</v>
      </c>
      <c r="K8482" s="102"/>
      <c r="L8482" s="111"/>
      <c r="M8482" s="109">
        <v>0.5</v>
      </c>
      <c r="N8482" s="108">
        <v>18</v>
      </c>
      <c r="O8482" s="102"/>
      <c r="P8482" s="39"/>
      <c r="Q8482" s="39" t="s">
        <v>15913</v>
      </c>
      <c r="R8482" s="102"/>
      <c r="S8482" s="102"/>
      <c r="T8482" s="102" t="s">
        <v>7789</v>
      </c>
      <c r="U8482" s="102" t="s">
        <v>33839</v>
      </c>
      <c r="V8482" s="109">
        <v>5.5</v>
      </c>
      <c r="W8482" s="107"/>
      <c r="X8482" s="113"/>
    </row>
    <row r="8483" spans="1:24" ht="12.95" customHeight="1" x14ac:dyDescent="0.2">
      <c r="A8483" s="115">
        <v>2004</v>
      </c>
      <c r="B8483" s="102" t="s">
        <v>14325</v>
      </c>
      <c r="C8483" s="164" t="s">
        <v>42450</v>
      </c>
      <c r="D8483" s="127" t="s">
        <v>686</v>
      </c>
      <c r="E8483" s="102" t="s">
        <v>14397</v>
      </c>
      <c r="F8483" s="104" t="s">
        <v>14834</v>
      </c>
      <c r="G8483" s="105">
        <v>16229</v>
      </c>
      <c r="H8483" s="102" t="s">
        <v>11819</v>
      </c>
      <c r="I8483" s="102" t="s">
        <v>10191</v>
      </c>
      <c r="J8483" s="102" t="s">
        <v>14398</v>
      </c>
      <c r="K8483" s="182"/>
      <c r="L8483" s="111"/>
      <c r="M8483" s="109">
        <v>0.5</v>
      </c>
      <c r="N8483" s="112" t="s">
        <v>6214</v>
      </c>
      <c r="O8483" s="102" t="s">
        <v>5865</v>
      </c>
      <c r="P8483" s="39"/>
      <c r="Q8483" s="39"/>
      <c r="R8483" s="109"/>
      <c r="S8483" s="102" t="s">
        <v>11080</v>
      </c>
      <c r="T8483" s="102"/>
      <c r="U8483" s="102" t="s">
        <v>1713</v>
      </c>
      <c r="V8483" s="118">
        <v>5</v>
      </c>
      <c r="W8483" s="107"/>
      <c r="X8483" s="113"/>
    </row>
    <row r="8484" spans="1:24" ht="12.95" customHeight="1" x14ac:dyDescent="0.2">
      <c r="A8484" s="115">
        <v>2004</v>
      </c>
      <c r="B8484" s="102" t="s">
        <v>14325</v>
      </c>
      <c r="C8484" s="102" t="s">
        <v>42450</v>
      </c>
      <c r="D8484" s="127" t="s">
        <v>5864</v>
      </c>
      <c r="E8484" s="102" t="s">
        <v>14397</v>
      </c>
      <c r="F8484" s="104" t="s">
        <v>14834</v>
      </c>
      <c r="G8484" s="105">
        <v>16229</v>
      </c>
      <c r="H8484" s="102" t="s">
        <v>11819</v>
      </c>
      <c r="I8484" s="102" t="s">
        <v>10191</v>
      </c>
      <c r="J8484" s="102" t="s">
        <v>14398</v>
      </c>
      <c r="K8484" s="102"/>
      <c r="L8484" s="111"/>
      <c r="M8484" s="109">
        <v>0.5</v>
      </c>
      <c r="N8484" s="112" t="s">
        <v>6214</v>
      </c>
      <c r="O8484" s="102" t="s">
        <v>14400</v>
      </c>
      <c r="P8484" s="39"/>
      <c r="Q8484" s="39"/>
      <c r="R8484" s="109"/>
      <c r="S8484" s="102" t="s">
        <v>11080</v>
      </c>
      <c r="T8484" s="102"/>
      <c r="U8484" s="102" t="s">
        <v>1713</v>
      </c>
      <c r="V8484" s="118">
        <v>5</v>
      </c>
      <c r="W8484" s="107"/>
      <c r="X8484" s="113"/>
    </row>
    <row r="8485" spans="1:24" ht="12.95" customHeight="1" x14ac:dyDescent="0.2">
      <c r="A8485" s="115">
        <v>2004</v>
      </c>
      <c r="B8485" s="102" t="s">
        <v>14325</v>
      </c>
      <c r="C8485" s="102" t="s">
        <v>42450</v>
      </c>
      <c r="D8485" s="127" t="s">
        <v>4065</v>
      </c>
      <c r="E8485" s="102" t="s">
        <v>13094</v>
      </c>
      <c r="F8485" s="104" t="s">
        <v>14834</v>
      </c>
      <c r="G8485" s="105">
        <v>15896</v>
      </c>
      <c r="H8485" s="102" t="s">
        <v>11819</v>
      </c>
      <c r="I8485" s="102" t="s">
        <v>10103</v>
      </c>
      <c r="J8485" s="102" t="s">
        <v>4066</v>
      </c>
      <c r="K8485" s="102"/>
      <c r="L8485" s="111"/>
      <c r="M8485" s="109">
        <v>0.5</v>
      </c>
      <c r="N8485" s="112" t="s">
        <v>11872</v>
      </c>
      <c r="O8485" s="102" t="s">
        <v>162</v>
      </c>
      <c r="P8485" s="39"/>
      <c r="Q8485" s="39"/>
      <c r="R8485" s="109"/>
      <c r="S8485" s="102"/>
      <c r="T8485" s="102"/>
      <c r="U8485" s="102" t="s">
        <v>18878</v>
      </c>
      <c r="V8485" s="118">
        <v>6</v>
      </c>
      <c r="W8485" s="107"/>
      <c r="X8485" s="113"/>
    </row>
    <row r="8486" spans="1:24" ht="12.95" customHeight="1" x14ac:dyDescent="0.2">
      <c r="A8486" s="115">
        <v>2005</v>
      </c>
      <c r="B8486" s="102" t="s">
        <v>14325</v>
      </c>
      <c r="C8486" s="102" t="s">
        <v>42450</v>
      </c>
      <c r="D8486" s="102" t="s">
        <v>14401</v>
      </c>
      <c r="E8486" s="102" t="s">
        <v>13093</v>
      </c>
      <c r="F8486" s="104" t="s">
        <v>14834</v>
      </c>
      <c r="G8486" s="105">
        <v>16568</v>
      </c>
      <c r="H8486" s="102" t="s">
        <v>33209</v>
      </c>
      <c r="I8486" s="102" t="s">
        <v>33210</v>
      </c>
      <c r="J8486" s="102" t="s">
        <v>2731</v>
      </c>
      <c r="K8486" s="102"/>
      <c r="L8486" s="111"/>
      <c r="M8486" s="109">
        <v>2</v>
      </c>
      <c r="N8486" s="112" t="s">
        <v>18879</v>
      </c>
      <c r="O8486" s="102" t="s">
        <v>8076</v>
      </c>
      <c r="P8486" s="39" t="s">
        <v>9160</v>
      </c>
      <c r="Q8486" s="39" t="s">
        <v>20508</v>
      </c>
      <c r="R8486" s="109"/>
      <c r="S8486" s="102"/>
      <c r="T8486" s="102" t="s">
        <v>21275</v>
      </c>
      <c r="U8486" s="102" t="s">
        <v>4888</v>
      </c>
      <c r="V8486" s="109">
        <v>7</v>
      </c>
      <c r="W8486" s="107" t="s">
        <v>7338</v>
      </c>
      <c r="X8486" s="113"/>
    </row>
    <row r="8487" spans="1:24" ht="12.95" customHeight="1" x14ac:dyDescent="0.2">
      <c r="A8487" s="115">
        <v>1990</v>
      </c>
      <c r="B8487" s="102" t="s">
        <v>14325</v>
      </c>
      <c r="C8487" s="102" t="s">
        <v>42450</v>
      </c>
      <c r="D8487" s="102" t="s">
        <v>13095</v>
      </c>
      <c r="E8487" s="102" t="s">
        <v>13092</v>
      </c>
      <c r="F8487" s="114" t="s">
        <v>6406</v>
      </c>
      <c r="G8487" s="105">
        <v>16236</v>
      </c>
      <c r="H8487" s="102" t="s">
        <v>4890</v>
      </c>
      <c r="I8487" s="102" t="s">
        <v>13336</v>
      </c>
      <c r="J8487" s="102" t="s">
        <v>5670</v>
      </c>
      <c r="K8487" s="102"/>
      <c r="L8487" s="111"/>
      <c r="M8487" s="109">
        <v>3</v>
      </c>
      <c r="N8487" s="112" t="s">
        <v>18880</v>
      </c>
      <c r="O8487" s="102" t="s">
        <v>16686</v>
      </c>
      <c r="P8487" s="39"/>
      <c r="Q8487" s="39" t="s">
        <v>16856</v>
      </c>
      <c r="R8487" s="109"/>
      <c r="S8487" s="102"/>
      <c r="T8487" s="102" t="s">
        <v>20547</v>
      </c>
      <c r="U8487" s="102" t="s">
        <v>18619</v>
      </c>
      <c r="V8487" s="109">
        <v>5</v>
      </c>
      <c r="W8487" s="107"/>
      <c r="X8487" s="113"/>
    </row>
    <row r="8488" spans="1:24" ht="12.95" customHeight="1" x14ac:dyDescent="0.2">
      <c r="A8488" s="115">
        <v>1996</v>
      </c>
      <c r="B8488" s="102" t="s">
        <v>14325</v>
      </c>
      <c r="C8488" s="102" t="s">
        <v>42450</v>
      </c>
      <c r="D8488" s="102" t="s">
        <v>14830</v>
      </c>
      <c r="E8488" s="102" t="s">
        <v>14480</v>
      </c>
      <c r="F8488" s="104" t="s">
        <v>14834</v>
      </c>
      <c r="G8488" s="105">
        <v>16538</v>
      </c>
      <c r="H8488" s="102" t="s">
        <v>11819</v>
      </c>
      <c r="I8488" s="102" t="s">
        <v>10191</v>
      </c>
      <c r="J8488" s="102" t="s">
        <v>1054</v>
      </c>
      <c r="K8488" s="102"/>
      <c r="L8488" s="111"/>
      <c r="M8488" s="109">
        <v>4</v>
      </c>
      <c r="N8488" s="112" t="s">
        <v>18881</v>
      </c>
      <c r="O8488" s="102" t="s">
        <v>20529</v>
      </c>
      <c r="P8488" s="39" t="s">
        <v>20529</v>
      </c>
      <c r="Q8488" s="39" t="s">
        <v>20529</v>
      </c>
      <c r="R8488" s="109"/>
      <c r="S8488" s="102"/>
      <c r="T8488" s="102" t="s">
        <v>20546</v>
      </c>
      <c r="U8488" s="102" t="s">
        <v>33840</v>
      </c>
      <c r="V8488" s="109" t="s">
        <v>1865</v>
      </c>
      <c r="W8488" s="107"/>
      <c r="X8488" s="113"/>
    </row>
    <row r="8489" spans="1:24" ht="12.95" customHeight="1" x14ac:dyDescent="0.2">
      <c r="A8489" s="115">
        <v>2004</v>
      </c>
      <c r="B8489" s="102" t="s">
        <v>14325</v>
      </c>
      <c r="C8489" s="102" t="s">
        <v>42450</v>
      </c>
      <c r="D8489" s="102" t="s">
        <v>14481</v>
      </c>
      <c r="E8489" s="102" t="s">
        <v>14479</v>
      </c>
      <c r="F8489" s="104" t="s">
        <v>14834</v>
      </c>
      <c r="G8489" s="105">
        <v>16558</v>
      </c>
      <c r="H8489" s="102" t="s">
        <v>30710</v>
      </c>
      <c r="I8489" s="102" t="s">
        <v>31175</v>
      </c>
      <c r="J8489" s="102" t="s">
        <v>14482</v>
      </c>
      <c r="K8489" s="102"/>
      <c r="L8489" s="111"/>
      <c r="M8489" s="109">
        <v>1</v>
      </c>
      <c r="N8489" s="112" t="s">
        <v>33211</v>
      </c>
      <c r="O8489" s="102"/>
      <c r="P8489" s="39" t="s">
        <v>30445</v>
      </c>
      <c r="Q8489" s="39" t="s">
        <v>33842</v>
      </c>
      <c r="R8489" s="109"/>
      <c r="S8489" s="102"/>
      <c r="T8489" s="102" t="s">
        <v>20542</v>
      </c>
      <c r="U8489" s="102"/>
      <c r="V8489" s="109" t="s">
        <v>14483</v>
      </c>
      <c r="W8489" s="107"/>
      <c r="X8489" s="113"/>
    </row>
    <row r="8490" spans="1:24" ht="12.95" customHeight="1" x14ac:dyDescent="0.2">
      <c r="A8490" s="115">
        <v>2006</v>
      </c>
      <c r="B8490" s="102" t="s">
        <v>14325</v>
      </c>
      <c r="C8490" s="102" t="s">
        <v>42450</v>
      </c>
      <c r="D8490" s="102" t="s">
        <v>848</v>
      </c>
      <c r="E8490" s="102" t="s">
        <v>7345</v>
      </c>
      <c r="F8490" s="104" t="s">
        <v>14834</v>
      </c>
      <c r="G8490" s="105">
        <v>17012</v>
      </c>
      <c r="H8490" s="102" t="s">
        <v>32225</v>
      </c>
      <c r="I8490" s="102" t="s">
        <v>15082</v>
      </c>
      <c r="J8490" s="102" t="s">
        <v>849</v>
      </c>
      <c r="K8490" s="102"/>
      <c r="L8490" s="111"/>
      <c r="M8490" s="109">
        <v>2</v>
      </c>
      <c r="N8490" s="112" t="s">
        <v>17002</v>
      </c>
      <c r="O8490" s="102" t="s">
        <v>3620</v>
      </c>
      <c r="P8490" s="39"/>
      <c r="Q8490" s="39" t="s">
        <v>19798</v>
      </c>
      <c r="R8490" s="109"/>
      <c r="S8490" s="102"/>
      <c r="T8490" s="102" t="s">
        <v>8947</v>
      </c>
      <c r="U8490" s="102" t="s">
        <v>33841</v>
      </c>
      <c r="V8490" s="109" t="s">
        <v>9643</v>
      </c>
      <c r="W8490" s="107"/>
      <c r="X8490" s="113"/>
    </row>
    <row r="8491" spans="1:24" ht="12.95" customHeight="1" x14ac:dyDescent="0.2">
      <c r="A8491" s="115">
        <v>2006</v>
      </c>
      <c r="B8491" s="102" t="s">
        <v>14325</v>
      </c>
      <c r="C8491" s="102" t="s">
        <v>42450</v>
      </c>
      <c r="D8491" s="102" t="s">
        <v>11673</v>
      </c>
      <c r="E8491" s="102" t="s">
        <v>12237</v>
      </c>
      <c r="F8491" s="104" t="s">
        <v>14834</v>
      </c>
      <c r="G8491" s="105">
        <v>16229</v>
      </c>
      <c r="H8491" s="102" t="s">
        <v>11819</v>
      </c>
      <c r="I8491" s="102" t="s">
        <v>10191</v>
      </c>
      <c r="J8491" s="102" t="s">
        <v>2937</v>
      </c>
      <c r="K8491" s="102"/>
      <c r="L8491" s="111"/>
      <c r="M8491" s="109">
        <v>1</v>
      </c>
      <c r="N8491" s="112" t="s">
        <v>33212</v>
      </c>
      <c r="O8491" s="102"/>
      <c r="P8491" s="39"/>
      <c r="Q8491" s="39" t="s">
        <v>20102</v>
      </c>
      <c r="R8491" s="109" t="s">
        <v>7035</v>
      </c>
      <c r="S8491" s="102"/>
      <c r="T8491" s="102" t="s">
        <v>20547</v>
      </c>
      <c r="U8491" s="102" t="s">
        <v>18882</v>
      </c>
      <c r="V8491" s="109" t="s">
        <v>11674</v>
      </c>
      <c r="W8491" s="107"/>
      <c r="X8491" s="113"/>
    </row>
    <row r="8492" spans="1:24" ht="12.95" customHeight="1" x14ac:dyDescent="0.2">
      <c r="A8492" s="115">
        <v>2006</v>
      </c>
      <c r="B8492" s="102" t="s">
        <v>14325</v>
      </c>
      <c r="C8492" s="102" t="s">
        <v>42450</v>
      </c>
      <c r="D8492" s="102" t="s">
        <v>1148</v>
      </c>
      <c r="E8492" s="102" t="s">
        <v>1147</v>
      </c>
      <c r="F8492" s="104" t="s">
        <v>14834</v>
      </c>
      <c r="G8492" s="105">
        <v>16402</v>
      </c>
      <c r="H8492" s="102" t="s">
        <v>4890</v>
      </c>
      <c r="I8492" s="102" t="s">
        <v>33213</v>
      </c>
      <c r="J8492" s="102" t="s">
        <v>8803</v>
      </c>
      <c r="K8492" s="102"/>
      <c r="L8492" s="111"/>
      <c r="M8492" s="109">
        <v>1</v>
      </c>
      <c r="N8492" s="112">
        <v>33</v>
      </c>
      <c r="O8492" s="102" t="s">
        <v>18017</v>
      </c>
      <c r="P8492" s="39" t="s">
        <v>9125</v>
      </c>
      <c r="Q8492" s="39" t="s">
        <v>16863</v>
      </c>
      <c r="R8492" s="109"/>
      <c r="S8492" s="102"/>
      <c r="T8492" s="102" t="s">
        <v>20547</v>
      </c>
      <c r="U8492" s="102" t="s">
        <v>33214</v>
      </c>
      <c r="V8492" s="109">
        <v>7</v>
      </c>
      <c r="W8492" s="107"/>
      <c r="X8492" s="113"/>
    </row>
    <row r="8493" spans="1:24" ht="12.95" customHeight="1" x14ac:dyDescent="0.2">
      <c r="A8493" s="140">
        <v>2018</v>
      </c>
      <c r="B8493" s="128" t="s">
        <v>14325</v>
      </c>
      <c r="C8493" s="102" t="s">
        <v>42450</v>
      </c>
      <c r="D8493" s="128" t="s">
        <v>42455</v>
      </c>
      <c r="E8493" s="128" t="s">
        <v>42452</v>
      </c>
      <c r="F8493" s="104" t="s">
        <v>14834</v>
      </c>
      <c r="G8493" s="142">
        <v>18439</v>
      </c>
      <c r="H8493" s="102" t="s">
        <v>36409</v>
      </c>
      <c r="I8493" s="102" t="s">
        <v>36410</v>
      </c>
      <c r="J8493" s="128" t="s">
        <v>42453</v>
      </c>
      <c r="K8493" s="128"/>
      <c r="L8493" s="143"/>
      <c r="M8493" s="145">
        <v>1</v>
      </c>
      <c r="N8493" s="144">
        <v>58</v>
      </c>
      <c r="O8493" s="128"/>
      <c r="P8493" s="128"/>
      <c r="Q8493" s="128" t="s">
        <v>16885</v>
      </c>
      <c r="R8493" s="145"/>
      <c r="S8493" s="128"/>
      <c r="T8493" s="128" t="s">
        <v>20579</v>
      </c>
      <c r="U8493" s="296" t="s">
        <v>42454</v>
      </c>
      <c r="V8493" s="145">
        <v>7</v>
      </c>
      <c r="W8493" s="130"/>
      <c r="X8493" s="113"/>
    </row>
    <row r="8494" spans="1:24" ht="12.95" customHeight="1" x14ac:dyDescent="0.2">
      <c r="A8494" s="140">
        <v>2018</v>
      </c>
      <c r="B8494" s="128" t="s">
        <v>14325</v>
      </c>
      <c r="C8494" s="102" t="s">
        <v>42450</v>
      </c>
      <c r="D8494" s="128" t="s">
        <v>42456</v>
      </c>
      <c r="E8494" s="128" t="s">
        <v>42451</v>
      </c>
      <c r="F8494" s="104" t="s">
        <v>14834</v>
      </c>
      <c r="G8494" s="142">
        <v>18439</v>
      </c>
      <c r="H8494" s="102" t="s">
        <v>36409</v>
      </c>
      <c r="I8494" s="102" t="s">
        <v>36410</v>
      </c>
      <c r="J8494" s="128" t="s">
        <v>42453</v>
      </c>
      <c r="K8494" s="128"/>
      <c r="L8494" s="143"/>
      <c r="M8494" s="145">
        <v>1</v>
      </c>
      <c r="N8494" s="144">
        <v>78</v>
      </c>
      <c r="O8494" s="128" t="s">
        <v>12252</v>
      </c>
      <c r="P8494" s="128"/>
      <c r="Q8494" s="128" t="s">
        <v>16885</v>
      </c>
      <c r="R8494" s="145"/>
      <c r="S8494" s="128"/>
      <c r="T8494" s="128" t="s">
        <v>20579</v>
      </c>
      <c r="U8494" s="296" t="s">
        <v>36378</v>
      </c>
      <c r="V8494" s="145">
        <v>7</v>
      </c>
      <c r="W8494" s="130"/>
      <c r="X8494" s="113"/>
    </row>
    <row r="8495" spans="1:24" ht="12.95" customHeight="1" x14ac:dyDescent="0.2">
      <c r="A8495" s="140">
        <v>2018</v>
      </c>
      <c r="B8495" s="128" t="s">
        <v>14325</v>
      </c>
      <c r="C8495" s="102" t="s">
        <v>42450</v>
      </c>
      <c r="D8495" s="128" t="s">
        <v>42462</v>
      </c>
      <c r="E8495" s="128" t="s">
        <v>42457</v>
      </c>
      <c r="F8495" s="104" t="s">
        <v>14834</v>
      </c>
      <c r="G8495" s="142">
        <v>18439</v>
      </c>
      <c r="H8495" s="102" t="s">
        <v>36410</v>
      </c>
      <c r="I8495" s="102" t="s">
        <v>36409</v>
      </c>
      <c r="J8495" s="128" t="s">
        <v>42458</v>
      </c>
      <c r="K8495" s="128"/>
      <c r="L8495" s="143"/>
      <c r="M8495" s="145">
        <v>2</v>
      </c>
      <c r="N8495" s="144" t="s">
        <v>42459</v>
      </c>
      <c r="O8495" s="128"/>
      <c r="P8495" s="128"/>
      <c r="Q8495" s="128" t="s">
        <v>19506</v>
      </c>
      <c r="R8495" s="145"/>
      <c r="S8495" s="128"/>
      <c r="T8495" s="128" t="s">
        <v>20579</v>
      </c>
      <c r="U8495" s="296" t="s">
        <v>42460</v>
      </c>
      <c r="V8495" s="145">
        <v>7</v>
      </c>
      <c r="W8495" s="130"/>
      <c r="X8495" s="113"/>
    </row>
    <row r="8496" spans="1:24" ht="12.95" customHeight="1" x14ac:dyDescent="0.2">
      <c r="A8496" s="140">
        <v>2018</v>
      </c>
      <c r="B8496" s="128" t="s">
        <v>14325</v>
      </c>
      <c r="C8496" s="102" t="s">
        <v>42450</v>
      </c>
      <c r="D8496" s="128" t="s">
        <v>42463</v>
      </c>
      <c r="E8496" s="128" t="s">
        <v>42461</v>
      </c>
      <c r="F8496" s="104" t="s">
        <v>14834</v>
      </c>
      <c r="G8496" s="142">
        <v>18439</v>
      </c>
      <c r="H8496" s="102" t="s">
        <v>36409</v>
      </c>
      <c r="I8496" s="102" t="s">
        <v>36410</v>
      </c>
      <c r="J8496" s="128" t="s">
        <v>42458</v>
      </c>
      <c r="K8496" s="128"/>
      <c r="L8496" s="143"/>
      <c r="M8496" s="145">
        <v>3</v>
      </c>
      <c r="N8496" s="144" t="s">
        <v>42464</v>
      </c>
      <c r="O8496" s="128" t="s">
        <v>12252</v>
      </c>
      <c r="P8496" s="128"/>
      <c r="Q8496" s="128" t="s">
        <v>21754</v>
      </c>
      <c r="R8496" s="145"/>
      <c r="S8496" s="128"/>
      <c r="T8496" s="128" t="s">
        <v>20579</v>
      </c>
      <c r="U8496" s="296" t="s">
        <v>42460</v>
      </c>
      <c r="V8496" s="145">
        <v>9</v>
      </c>
      <c r="W8496" s="130"/>
      <c r="X8496" s="113"/>
    </row>
    <row r="8497" spans="1:24" ht="12.95" customHeight="1" x14ac:dyDescent="0.2">
      <c r="A8497" s="140">
        <v>2019</v>
      </c>
      <c r="B8497" s="128" t="s">
        <v>14325</v>
      </c>
      <c r="C8497" s="102" t="s">
        <v>42450</v>
      </c>
      <c r="D8497" s="128" t="s">
        <v>9946</v>
      </c>
      <c r="E8497" s="128">
        <v>30</v>
      </c>
      <c r="F8497" s="104" t="s">
        <v>14834</v>
      </c>
      <c r="G8497" s="142">
        <v>15666</v>
      </c>
      <c r="H8497" s="102" t="s">
        <v>42471</v>
      </c>
      <c r="I8497" s="128" t="s">
        <v>7198</v>
      </c>
      <c r="J8497" s="128" t="s">
        <v>9947</v>
      </c>
      <c r="K8497" s="128"/>
      <c r="L8497" s="143"/>
      <c r="M8497" s="145">
        <v>2</v>
      </c>
      <c r="N8497" s="144" t="s">
        <v>17224</v>
      </c>
      <c r="O8497" s="128" t="s">
        <v>325</v>
      </c>
      <c r="P8497" s="128"/>
      <c r="Q8497" s="128" t="s">
        <v>42465</v>
      </c>
      <c r="R8497" s="145"/>
      <c r="S8497" s="128"/>
      <c r="T8497" s="128" t="s">
        <v>14962</v>
      </c>
      <c r="U8497" s="128" t="s">
        <v>42466</v>
      </c>
      <c r="V8497" s="145">
        <v>7</v>
      </c>
      <c r="W8497" s="130"/>
      <c r="X8497" s="113"/>
    </row>
    <row r="8498" spans="1:24" ht="12.95" customHeight="1" x14ac:dyDescent="0.2">
      <c r="A8498" s="140">
        <v>2019</v>
      </c>
      <c r="B8498" s="128" t="s">
        <v>14325</v>
      </c>
      <c r="C8498" s="102" t="s">
        <v>42450</v>
      </c>
      <c r="D8498" s="128" t="s">
        <v>3672</v>
      </c>
      <c r="E8498" s="128">
        <v>31</v>
      </c>
      <c r="F8498" s="104" t="s">
        <v>14834</v>
      </c>
      <c r="G8498" s="142">
        <v>15365</v>
      </c>
      <c r="H8498" s="128" t="s">
        <v>11819</v>
      </c>
      <c r="I8498" s="128" t="s">
        <v>10103</v>
      </c>
      <c r="J8498" s="128" t="s">
        <v>42467</v>
      </c>
      <c r="K8498" s="128"/>
      <c r="L8498" s="143"/>
      <c r="M8498" s="145">
        <v>1</v>
      </c>
      <c r="N8498" s="144" t="s">
        <v>42468</v>
      </c>
      <c r="O8498" s="128"/>
      <c r="P8498" s="128" t="s">
        <v>162</v>
      </c>
      <c r="Q8498" s="128" t="s">
        <v>15945</v>
      </c>
      <c r="R8498" s="145" t="s">
        <v>7035</v>
      </c>
      <c r="S8498" s="128"/>
      <c r="T8498" s="128" t="s">
        <v>7789</v>
      </c>
      <c r="U8498" s="128" t="s">
        <v>42469</v>
      </c>
      <c r="V8498" s="145">
        <v>6</v>
      </c>
      <c r="W8498" s="130"/>
      <c r="X8498" s="113"/>
    </row>
    <row r="8499" spans="1:24" ht="12.95" customHeight="1" x14ac:dyDescent="0.2">
      <c r="A8499" s="140">
        <v>2019</v>
      </c>
      <c r="B8499" s="128" t="s">
        <v>14325</v>
      </c>
      <c r="C8499" s="102" t="s">
        <v>42450</v>
      </c>
      <c r="D8499" s="128" t="s">
        <v>1673</v>
      </c>
      <c r="E8499" s="128">
        <v>302</v>
      </c>
      <c r="F8499" s="141" t="s">
        <v>14834</v>
      </c>
      <c r="G8499" s="142">
        <v>16362</v>
      </c>
      <c r="H8499" s="128" t="s">
        <v>2625</v>
      </c>
      <c r="I8499" s="128" t="s">
        <v>10191</v>
      </c>
      <c r="J8499" s="128" t="s">
        <v>42470</v>
      </c>
      <c r="K8499" s="128"/>
      <c r="L8499" s="143"/>
      <c r="M8499" s="145">
        <v>0.5</v>
      </c>
      <c r="N8499" s="144">
        <v>50</v>
      </c>
      <c r="O8499" s="128"/>
      <c r="P8499" s="128"/>
      <c r="Q8499" s="128" t="s">
        <v>16524</v>
      </c>
      <c r="R8499" s="145"/>
      <c r="S8499" s="128"/>
      <c r="T8499" s="128" t="s">
        <v>20545</v>
      </c>
      <c r="U8499" s="128" t="s">
        <v>27658</v>
      </c>
      <c r="V8499" s="145">
        <v>6</v>
      </c>
      <c r="W8499" s="130"/>
      <c r="X8499" s="113"/>
    </row>
    <row r="8500" spans="1:24" ht="12.95" customHeight="1" x14ac:dyDescent="0.2">
      <c r="A8500" s="140">
        <v>2019</v>
      </c>
      <c r="B8500" s="128" t="s">
        <v>14325</v>
      </c>
      <c r="C8500" s="102" t="s">
        <v>42450</v>
      </c>
      <c r="D8500" s="128" t="s">
        <v>1325</v>
      </c>
      <c r="E8500" s="128">
        <v>303</v>
      </c>
      <c r="F8500" s="141" t="s">
        <v>2735</v>
      </c>
      <c r="G8500" s="142">
        <v>15320</v>
      </c>
      <c r="H8500" s="102" t="s">
        <v>42472</v>
      </c>
      <c r="I8500" s="128" t="s">
        <v>2625</v>
      </c>
      <c r="J8500" s="128" t="s">
        <v>42473</v>
      </c>
      <c r="K8500" s="128"/>
      <c r="L8500" s="143"/>
      <c r="M8500" s="145">
        <v>1</v>
      </c>
      <c r="N8500" s="144" t="s">
        <v>42474</v>
      </c>
      <c r="O8500" s="128"/>
      <c r="P8500" s="128"/>
      <c r="Q8500" s="128" t="s">
        <v>16157</v>
      </c>
      <c r="R8500" s="145"/>
      <c r="S8500" s="128"/>
      <c r="T8500" s="128" t="s">
        <v>20545</v>
      </c>
      <c r="U8500" s="128" t="s">
        <v>6868</v>
      </c>
      <c r="V8500" s="145">
        <v>7</v>
      </c>
      <c r="W8500" s="130"/>
      <c r="X8500" s="113"/>
    </row>
    <row r="8501" spans="1:24" ht="12.95" customHeight="1" x14ac:dyDescent="0.2">
      <c r="A8501" s="102">
        <v>2008</v>
      </c>
      <c r="B8501" s="102" t="s">
        <v>9821</v>
      </c>
      <c r="C8501" s="103" t="s">
        <v>9822</v>
      </c>
      <c r="D8501" s="102" t="s">
        <v>9823</v>
      </c>
      <c r="E8501" s="102" t="s">
        <v>4529</v>
      </c>
      <c r="F8501" s="104" t="s">
        <v>14834</v>
      </c>
      <c r="G8501" s="105">
        <v>14579</v>
      </c>
      <c r="H8501" s="102" t="s">
        <v>3253</v>
      </c>
      <c r="I8501" s="102" t="s">
        <v>10103</v>
      </c>
      <c r="J8501" s="102" t="s">
        <v>10965</v>
      </c>
      <c r="K8501" s="115"/>
      <c r="L8501" s="111"/>
      <c r="M8501" s="109">
        <v>2.25</v>
      </c>
      <c r="N8501" s="108" t="s">
        <v>33215</v>
      </c>
      <c r="O8501" s="102" t="s">
        <v>683</v>
      </c>
      <c r="P8501" s="39"/>
      <c r="Q8501" s="39" t="s">
        <v>33843</v>
      </c>
      <c r="R8501" s="109"/>
      <c r="S8501" s="102" t="s">
        <v>8315</v>
      </c>
      <c r="T8501" s="102" t="s">
        <v>20549</v>
      </c>
      <c r="U8501" s="102" t="s">
        <v>33844</v>
      </c>
      <c r="V8501" s="109">
        <v>11.5</v>
      </c>
      <c r="W8501" s="107"/>
      <c r="X8501" s="113"/>
    </row>
    <row r="8502" spans="1:24" ht="12.95" customHeight="1" x14ac:dyDescent="0.2">
      <c r="A8502" s="102">
        <v>2008</v>
      </c>
      <c r="B8502" s="102" t="s">
        <v>9821</v>
      </c>
      <c r="C8502" s="102" t="s">
        <v>9822</v>
      </c>
      <c r="D8502" s="102" t="s">
        <v>9824</v>
      </c>
      <c r="E8502" s="102" t="s">
        <v>4530</v>
      </c>
      <c r="F8502" s="104" t="s">
        <v>14834</v>
      </c>
      <c r="G8502" s="105">
        <v>15486</v>
      </c>
      <c r="H8502" s="102" t="s">
        <v>11819</v>
      </c>
      <c r="I8502" s="102" t="s">
        <v>10103</v>
      </c>
      <c r="J8502" s="102" t="s">
        <v>4531</v>
      </c>
      <c r="K8502" s="115"/>
      <c r="L8502" s="111"/>
      <c r="M8502" s="109">
        <v>3</v>
      </c>
      <c r="N8502" s="108" t="s">
        <v>33216</v>
      </c>
      <c r="O8502" s="102" t="s">
        <v>27362</v>
      </c>
      <c r="P8502" s="39" t="s">
        <v>8076</v>
      </c>
      <c r="Q8502" s="39" t="s">
        <v>33845</v>
      </c>
      <c r="R8502" s="109"/>
      <c r="S8502" s="102" t="s">
        <v>9435</v>
      </c>
      <c r="T8502" s="102" t="s">
        <v>7789</v>
      </c>
      <c r="U8502" s="102" t="s">
        <v>33846</v>
      </c>
      <c r="V8502" s="109">
        <v>10.5</v>
      </c>
      <c r="W8502" s="107"/>
      <c r="X8502" s="113"/>
    </row>
    <row r="8503" spans="1:24" ht="12.95" customHeight="1" x14ac:dyDescent="0.2">
      <c r="A8503" s="102">
        <v>2008</v>
      </c>
      <c r="B8503" s="102" t="s">
        <v>9821</v>
      </c>
      <c r="C8503" s="102" t="s">
        <v>9822</v>
      </c>
      <c r="D8503" s="102" t="s">
        <v>10240</v>
      </c>
      <c r="E8503" s="102" t="s">
        <v>14519</v>
      </c>
      <c r="F8503" s="104" t="s">
        <v>14834</v>
      </c>
      <c r="G8503" s="105">
        <v>15546</v>
      </c>
      <c r="H8503" s="102" t="s">
        <v>10103</v>
      </c>
      <c r="I8503" s="102" t="s">
        <v>4890</v>
      </c>
      <c r="J8503" s="102" t="s">
        <v>6924</v>
      </c>
      <c r="K8503" s="115"/>
      <c r="L8503" s="111"/>
      <c r="M8503" s="109">
        <v>1</v>
      </c>
      <c r="N8503" s="108" t="s">
        <v>33217</v>
      </c>
      <c r="O8503" s="102" t="s">
        <v>12252</v>
      </c>
      <c r="P8503" s="39" t="s">
        <v>9125</v>
      </c>
      <c r="Q8503" s="39" t="s">
        <v>20809</v>
      </c>
      <c r="R8503" s="109"/>
      <c r="S8503" s="102"/>
      <c r="T8503" s="102" t="s">
        <v>7789</v>
      </c>
      <c r="U8503" s="102" t="s">
        <v>33847</v>
      </c>
      <c r="V8503" s="109">
        <v>9.5</v>
      </c>
      <c r="W8503" s="107"/>
      <c r="X8503" s="113"/>
    </row>
    <row r="8504" spans="1:24" ht="12.95" customHeight="1" x14ac:dyDescent="0.2">
      <c r="A8504" s="102">
        <v>2008</v>
      </c>
      <c r="B8504" s="102" t="s">
        <v>9821</v>
      </c>
      <c r="C8504" s="102" t="s">
        <v>9822</v>
      </c>
      <c r="D8504" s="102" t="s">
        <v>15239</v>
      </c>
      <c r="E8504" s="102" t="s">
        <v>14520</v>
      </c>
      <c r="F8504" s="104" t="s">
        <v>14834</v>
      </c>
      <c r="G8504" s="105">
        <v>15892</v>
      </c>
      <c r="H8504" s="102" t="s">
        <v>10103</v>
      </c>
      <c r="I8504" s="102" t="s">
        <v>11819</v>
      </c>
      <c r="J8504" s="102" t="s">
        <v>14644</v>
      </c>
      <c r="K8504" s="115"/>
      <c r="L8504" s="111"/>
      <c r="M8504" s="109">
        <v>1</v>
      </c>
      <c r="N8504" s="108" t="s">
        <v>33218</v>
      </c>
      <c r="O8504" s="102" t="s">
        <v>5985</v>
      </c>
      <c r="P8504" s="39" t="s">
        <v>2447</v>
      </c>
      <c r="Q8504" s="39" t="s">
        <v>20813</v>
      </c>
      <c r="R8504" s="109"/>
      <c r="S8504" s="102"/>
      <c r="T8504" s="102" t="s">
        <v>7789</v>
      </c>
      <c r="U8504" s="102" t="s">
        <v>33848</v>
      </c>
      <c r="V8504" s="109">
        <v>10</v>
      </c>
      <c r="W8504" s="107"/>
      <c r="X8504" s="113"/>
    </row>
    <row r="8505" spans="1:24" ht="12.95" customHeight="1" x14ac:dyDescent="0.2">
      <c r="A8505" s="102">
        <v>2008</v>
      </c>
      <c r="B8505" s="102" t="s">
        <v>9821</v>
      </c>
      <c r="C8505" s="102" t="s">
        <v>9822</v>
      </c>
      <c r="D8505" s="102" t="s">
        <v>14494</v>
      </c>
      <c r="E8505" s="102" t="s">
        <v>14521</v>
      </c>
      <c r="F8505" s="104" t="s">
        <v>14834</v>
      </c>
      <c r="G8505" s="105">
        <v>16116</v>
      </c>
      <c r="H8505" s="102" t="s">
        <v>4890</v>
      </c>
      <c r="I8505" s="102" t="s">
        <v>10103</v>
      </c>
      <c r="J8505" s="102" t="s">
        <v>14522</v>
      </c>
      <c r="K8505" s="115"/>
      <c r="L8505" s="111"/>
      <c r="M8505" s="109">
        <v>1</v>
      </c>
      <c r="N8505" s="108" t="s">
        <v>33219</v>
      </c>
      <c r="O8505" s="107" t="s">
        <v>12424</v>
      </c>
      <c r="P8505" s="280" t="s">
        <v>162</v>
      </c>
      <c r="Q8505" s="280" t="s">
        <v>20811</v>
      </c>
      <c r="R8505" s="109"/>
      <c r="S8505" s="102" t="s">
        <v>8315</v>
      </c>
      <c r="T8505" s="102" t="s">
        <v>7789</v>
      </c>
      <c r="U8505" s="102" t="s">
        <v>16986</v>
      </c>
      <c r="V8505" s="109">
        <v>9.5</v>
      </c>
      <c r="W8505" s="107"/>
      <c r="X8505" s="113"/>
    </row>
    <row r="8506" spans="1:24" ht="12.95" customHeight="1" x14ac:dyDescent="0.2">
      <c r="A8506" s="102">
        <v>2008</v>
      </c>
      <c r="B8506" s="102" t="s">
        <v>9821</v>
      </c>
      <c r="C8506" s="102" t="s">
        <v>9822</v>
      </c>
      <c r="D8506" s="102" t="s">
        <v>14495</v>
      </c>
      <c r="E8506" s="102" t="s">
        <v>12425</v>
      </c>
      <c r="F8506" s="104" t="s">
        <v>14834</v>
      </c>
      <c r="G8506" s="105">
        <v>16300</v>
      </c>
      <c r="H8506" s="102" t="s">
        <v>10103</v>
      </c>
      <c r="I8506" s="102" t="s">
        <v>11819</v>
      </c>
      <c r="J8506" s="102" t="s">
        <v>5133</v>
      </c>
      <c r="K8506" s="115"/>
      <c r="L8506" s="111"/>
      <c r="M8506" s="109">
        <v>2</v>
      </c>
      <c r="N8506" s="108" t="s">
        <v>33220</v>
      </c>
      <c r="O8506" s="102" t="s">
        <v>15927</v>
      </c>
      <c r="P8506" s="39" t="s">
        <v>8076</v>
      </c>
      <c r="Q8506" s="39" t="s">
        <v>20817</v>
      </c>
      <c r="R8506" s="109"/>
      <c r="S8506" s="102" t="s">
        <v>8315</v>
      </c>
      <c r="T8506" s="102" t="s">
        <v>7789</v>
      </c>
      <c r="U8506" s="102" t="s">
        <v>33849</v>
      </c>
      <c r="V8506" s="109">
        <v>10.5</v>
      </c>
      <c r="W8506" s="107"/>
      <c r="X8506" s="113"/>
    </row>
    <row r="8507" spans="1:24" ht="12.95" customHeight="1" x14ac:dyDescent="0.2">
      <c r="A8507" s="128">
        <v>2015</v>
      </c>
      <c r="B8507" s="128" t="s">
        <v>30136</v>
      </c>
      <c r="C8507" s="197" t="s">
        <v>30137</v>
      </c>
      <c r="D8507" s="128" t="s">
        <v>30155</v>
      </c>
      <c r="E8507" s="128" t="s">
        <v>30138</v>
      </c>
      <c r="F8507" s="141" t="s">
        <v>14834</v>
      </c>
      <c r="G8507" s="142">
        <v>15435</v>
      </c>
      <c r="H8507" s="128" t="s">
        <v>2625</v>
      </c>
      <c r="I8507" s="128" t="s">
        <v>14944</v>
      </c>
      <c r="J8507" s="128" t="s">
        <v>30156</v>
      </c>
      <c r="K8507" s="140"/>
      <c r="L8507" s="143"/>
      <c r="M8507" s="145">
        <v>2</v>
      </c>
      <c r="N8507" s="144" t="s">
        <v>33221</v>
      </c>
      <c r="O8507" s="128" t="s">
        <v>17514</v>
      </c>
      <c r="P8507" s="128" t="s">
        <v>12252</v>
      </c>
      <c r="Q8507" s="128" t="s">
        <v>20872</v>
      </c>
      <c r="R8507" s="145"/>
      <c r="S8507" s="128"/>
      <c r="T8507" s="128" t="s">
        <v>20543</v>
      </c>
      <c r="U8507" s="128" t="s">
        <v>30165</v>
      </c>
      <c r="V8507" s="145">
        <v>7</v>
      </c>
      <c r="W8507" s="130"/>
      <c r="X8507" s="113"/>
    </row>
    <row r="8508" spans="1:24" ht="12.95" customHeight="1" x14ac:dyDescent="0.2">
      <c r="A8508" s="128">
        <v>2015</v>
      </c>
      <c r="B8508" s="128" t="s">
        <v>30136</v>
      </c>
      <c r="C8508" s="128" t="s">
        <v>30137</v>
      </c>
      <c r="D8508" s="128" t="s">
        <v>30157</v>
      </c>
      <c r="E8508" s="128" t="s">
        <v>30139</v>
      </c>
      <c r="F8508" s="141" t="s">
        <v>14834</v>
      </c>
      <c r="G8508" s="142">
        <v>15358</v>
      </c>
      <c r="H8508" s="128" t="s">
        <v>2625</v>
      </c>
      <c r="I8508" s="102" t="s">
        <v>31362</v>
      </c>
      <c r="J8508" s="128" t="s">
        <v>30158</v>
      </c>
      <c r="K8508" s="140"/>
      <c r="L8508" s="143"/>
      <c r="M8508" s="145">
        <v>0.75</v>
      </c>
      <c r="N8508" s="200" t="s">
        <v>6158</v>
      </c>
      <c r="O8508" s="128" t="s">
        <v>11565</v>
      </c>
      <c r="P8508" s="128"/>
      <c r="Q8508" s="128" t="s">
        <v>19571</v>
      </c>
      <c r="R8508" s="145"/>
      <c r="S8508" s="128"/>
      <c r="T8508" s="128" t="s">
        <v>20543</v>
      </c>
      <c r="U8508" s="128" t="s">
        <v>30159</v>
      </c>
      <c r="V8508" s="145">
        <v>6</v>
      </c>
      <c r="W8508" s="130"/>
      <c r="X8508" s="113"/>
    </row>
    <row r="8509" spans="1:24" ht="12.95" customHeight="1" x14ac:dyDescent="0.2">
      <c r="A8509" s="128">
        <v>2015</v>
      </c>
      <c r="B8509" s="128" t="s">
        <v>30136</v>
      </c>
      <c r="C8509" s="128" t="s">
        <v>30137</v>
      </c>
      <c r="D8509" s="128" t="s">
        <v>30160</v>
      </c>
      <c r="E8509" s="128" t="s">
        <v>30140</v>
      </c>
      <c r="F8509" s="141" t="s">
        <v>14834</v>
      </c>
      <c r="G8509" s="142">
        <v>15361</v>
      </c>
      <c r="H8509" s="102" t="s">
        <v>31362</v>
      </c>
      <c r="I8509" s="128" t="s">
        <v>2625</v>
      </c>
      <c r="J8509" s="128" t="s">
        <v>30161</v>
      </c>
      <c r="K8509" s="140"/>
      <c r="L8509" s="143"/>
      <c r="M8509" s="145">
        <v>1</v>
      </c>
      <c r="N8509" s="144" t="s">
        <v>33222</v>
      </c>
      <c r="O8509" s="128"/>
      <c r="P8509" s="128"/>
      <c r="Q8509" s="128" t="s">
        <v>16753</v>
      </c>
      <c r="R8509" s="145"/>
      <c r="S8509" s="128"/>
      <c r="T8509" s="128" t="s">
        <v>20543</v>
      </c>
      <c r="U8509" s="128" t="s">
        <v>6868</v>
      </c>
      <c r="V8509" s="145">
        <v>5</v>
      </c>
      <c r="W8509" s="130"/>
      <c r="X8509" s="113"/>
    </row>
    <row r="8510" spans="1:24" ht="12.95" customHeight="1" x14ac:dyDescent="0.2">
      <c r="A8510" s="128">
        <v>2015</v>
      </c>
      <c r="B8510" s="128" t="s">
        <v>30136</v>
      </c>
      <c r="C8510" s="128" t="s">
        <v>30137</v>
      </c>
      <c r="D8510" s="128" t="s">
        <v>30162</v>
      </c>
      <c r="E8510" s="128" t="s">
        <v>30141</v>
      </c>
      <c r="F8510" s="141" t="s">
        <v>14834</v>
      </c>
      <c r="G8510" s="142">
        <v>15361</v>
      </c>
      <c r="H8510" s="102" t="s">
        <v>2625</v>
      </c>
      <c r="I8510" s="102" t="s">
        <v>31362</v>
      </c>
      <c r="J8510" s="128" t="s">
        <v>30161</v>
      </c>
      <c r="K8510" s="140"/>
      <c r="L8510" s="143"/>
      <c r="M8510" s="145">
        <v>2</v>
      </c>
      <c r="N8510" s="144" t="s">
        <v>33223</v>
      </c>
      <c r="O8510" s="128"/>
      <c r="P8510" s="128"/>
      <c r="Q8510" s="128" t="s">
        <v>21478</v>
      </c>
      <c r="R8510" s="145"/>
      <c r="S8510" s="128"/>
      <c r="T8510" s="128" t="s">
        <v>20543</v>
      </c>
      <c r="U8510" s="128" t="s">
        <v>6868</v>
      </c>
      <c r="V8510" s="145">
        <v>6</v>
      </c>
      <c r="W8510" s="130"/>
      <c r="X8510" s="113"/>
    </row>
    <row r="8511" spans="1:24" ht="12.95" customHeight="1" x14ac:dyDescent="0.2">
      <c r="A8511" s="128">
        <v>2015</v>
      </c>
      <c r="B8511" s="128" t="s">
        <v>30136</v>
      </c>
      <c r="C8511" s="128" t="s">
        <v>30137</v>
      </c>
      <c r="D8511" s="128" t="s">
        <v>30163</v>
      </c>
      <c r="E8511" s="128" t="s">
        <v>30142</v>
      </c>
      <c r="F8511" s="141" t="s">
        <v>14834</v>
      </c>
      <c r="G8511" s="142">
        <v>15371</v>
      </c>
      <c r="H8511" s="102" t="s">
        <v>31362</v>
      </c>
      <c r="I8511" s="128" t="s">
        <v>2625</v>
      </c>
      <c r="J8511" s="128" t="s">
        <v>30164</v>
      </c>
      <c r="K8511" s="140"/>
      <c r="L8511" s="143"/>
      <c r="M8511" s="145">
        <v>1</v>
      </c>
      <c r="N8511" s="144">
        <v>37</v>
      </c>
      <c r="O8511" s="128"/>
      <c r="P8511" s="128"/>
      <c r="Q8511" s="128" t="s">
        <v>20190</v>
      </c>
      <c r="R8511" s="145"/>
      <c r="S8511" s="128"/>
      <c r="T8511" s="128" t="s">
        <v>20543</v>
      </c>
      <c r="U8511" s="128" t="s">
        <v>27224</v>
      </c>
      <c r="V8511" s="145">
        <v>4.5</v>
      </c>
      <c r="W8511" s="130"/>
      <c r="X8511" s="113"/>
    </row>
    <row r="8512" spans="1:24" ht="12.95" customHeight="1" x14ac:dyDescent="0.2">
      <c r="A8512" s="128">
        <v>2015</v>
      </c>
      <c r="B8512" s="128" t="s">
        <v>30136</v>
      </c>
      <c r="C8512" s="128" t="s">
        <v>30137</v>
      </c>
      <c r="D8512" s="128" t="s">
        <v>30166</v>
      </c>
      <c r="E8512" s="128" t="s">
        <v>30143</v>
      </c>
      <c r="F8512" s="141" t="s">
        <v>14834</v>
      </c>
      <c r="G8512" s="142">
        <v>15371</v>
      </c>
      <c r="H8512" s="102" t="s">
        <v>31362</v>
      </c>
      <c r="I8512" s="128" t="s">
        <v>2625</v>
      </c>
      <c r="J8512" s="128" t="s">
        <v>20365</v>
      </c>
      <c r="K8512" s="140"/>
      <c r="L8512" s="143"/>
      <c r="M8512" s="145">
        <v>2</v>
      </c>
      <c r="N8512" s="144" t="s">
        <v>33224</v>
      </c>
      <c r="O8512" s="128"/>
      <c r="P8512" s="128" t="s">
        <v>13301</v>
      </c>
      <c r="Q8512" s="128" t="s">
        <v>16869</v>
      </c>
      <c r="R8512" s="145"/>
      <c r="S8512" s="128" t="s">
        <v>8315</v>
      </c>
      <c r="T8512" s="128" t="s">
        <v>20543</v>
      </c>
      <c r="U8512" s="128" t="s">
        <v>6868</v>
      </c>
      <c r="V8512" s="145">
        <v>6.5</v>
      </c>
      <c r="W8512" s="130"/>
      <c r="X8512" s="113"/>
    </row>
    <row r="8513" spans="1:24" ht="12.95" customHeight="1" x14ac:dyDescent="0.2">
      <c r="A8513" s="128">
        <v>2015</v>
      </c>
      <c r="B8513" s="128" t="s">
        <v>30136</v>
      </c>
      <c r="C8513" s="128" t="s">
        <v>30137</v>
      </c>
      <c r="D8513" s="128" t="s">
        <v>30167</v>
      </c>
      <c r="E8513" s="128" t="s">
        <v>30144</v>
      </c>
      <c r="F8513" s="141" t="s">
        <v>14834</v>
      </c>
      <c r="G8513" s="142">
        <v>15381</v>
      </c>
      <c r="H8513" s="102" t="s">
        <v>2625</v>
      </c>
      <c r="I8513" s="102" t="s">
        <v>31362</v>
      </c>
      <c r="J8513" s="128" t="s">
        <v>30168</v>
      </c>
      <c r="K8513" s="140"/>
      <c r="L8513" s="143"/>
      <c r="M8513" s="145">
        <v>2</v>
      </c>
      <c r="N8513" s="144" t="s">
        <v>30169</v>
      </c>
      <c r="O8513" s="128"/>
      <c r="P8513" s="128" t="s">
        <v>9125</v>
      </c>
      <c r="Q8513" s="128" t="s">
        <v>15832</v>
      </c>
      <c r="R8513" s="145"/>
      <c r="S8513" s="128"/>
      <c r="T8513" s="128" t="s">
        <v>20543</v>
      </c>
      <c r="U8513" s="128" t="s">
        <v>30170</v>
      </c>
      <c r="V8513" s="145">
        <v>6.5</v>
      </c>
      <c r="W8513" s="130"/>
      <c r="X8513" s="113"/>
    </row>
    <row r="8514" spans="1:24" ht="12.95" customHeight="1" x14ac:dyDescent="0.2">
      <c r="A8514" s="128">
        <v>2015</v>
      </c>
      <c r="B8514" s="128" t="s">
        <v>30136</v>
      </c>
      <c r="C8514" s="128" t="s">
        <v>30137</v>
      </c>
      <c r="D8514" s="128" t="s">
        <v>30171</v>
      </c>
      <c r="E8514" s="128" t="s">
        <v>30145</v>
      </c>
      <c r="F8514" s="141" t="s">
        <v>14834</v>
      </c>
      <c r="G8514" s="142">
        <v>15384</v>
      </c>
      <c r="H8514" s="102" t="s">
        <v>31362</v>
      </c>
      <c r="I8514" s="128" t="s">
        <v>2625</v>
      </c>
      <c r="J8514" s="128" t="s">
        <v>30172</v>
      </c>
      <c r="K8514" s="140"/>
      <c r="L8514" s="143"/>
      <c r="M8514" s="145">
        <v>1.75</v>
      </c>
      <c r="N8514" s="200" t="s">
        <v>33225</v>
      </c>
      <c r="O8514" s="128"/>
      <c r="P8514" s="128" t="s">
        <v>15941</v>
      </c>
      <c r="Q8514" s="128" t="s">
        <v>16877</v>
      </c>
      <c r="R8514" s="145" t="s">
        <v>3735</v>
      </c>
      <c r="S8514" s="128"/>
      <c r="T8514" s="128" t="s">
        <v>20543</v>
      </c>
      <c r="U8514" s="128" t="s">
        <v>30173</v>
      </c>
      <c r="V8514" s="145">
        <v>7</v>
      </c>
      <c r="W8514" s="130"/>
      <c r="X8514" s="113"/>
    </row>
    <row r="8515" spans="1:24" ht="12.95" customHeight="1" x14ac:dyDescent="0.2">
      <c r="A8515" s="128">
        <v>2015</v>
      </c>
      <c r="B8515" s="128" t="s">
        <v>30136</v>
      </c>
      <c r="C8515" s="128" t="s">
        <v>30137</v>
      </c>
      <c r="D8515" s="128" t="s">
        <v>30174</v>
      </c>
      <c r="E8515" s="128" t="s">
        <v>30146</v>
      </c>
      <c r="F8515" s="141" t="s">
        <v>14834</v>
      </c>
      <c r="G8515" s="142">
        <v>15389</v>
      </c>
      <c r="H8515" s="102" t="s">
        <v>31362</v>
      </c>
      <c r="I8515" s="128" t="s">
        <v>2625</v>
      </c>
      <c r="J8515" s="128" t="s">
        <v>30175</v>
      </c>
      <c r="K8515" s="140"/>
      <c r="L8515" s="143"/>
      <c r="M8515" s="145">
        <v>3</v>
      </c>
      <c r="N8515" s="144" t="s">
        <v>30176</v>
      </c>
      <c r="O8515" s="128" t="s">
        <v>9125</v>
      </c>
      <c r="P8515" s="128" t="s">
        <v>162</v>
      </c>
      <c r="Q8515" s="128" t="s">
        <v>30177</v>
      </c>
      <c r="R8515" s="145"/>
      <c r="S8515" s="128"/>
      <c r="T8515" s="128" t="s">
        <v>20543</v>
      </c>
      <c r="U8515" s="128" t="s">
        <v>30178</v>
      </c>
      <c r="V8515" s="145">
        <v>8.5</v>
      </c>
      <c r="W8515" s="130"/>
      <c r="X8515" s="113"/>
    </row>
    <row r="8516" spans="1:24" ht="12.95" customHeight="1" x14ac:dyDescent="0.2">
      <c r="A8516" s="128">
        <v>2015</v>
      </c>
      <c r="B8516" s="128" t="s">
        <v>30136</v>
      </c>
      <c r="C8516" s="128" t="s">
        <v>30137</v>
      </c>
      <c r="D8516" s="128" t="s">
        <v>30179</v>
      </c>
      <c r="E8516" s="128" t="s">
        <v>30147</v>
      </c>
      <c r="F8516" s="141" t="s">
        <v>14834</v>
      </c>
      <c r="G8516" s="142">
        <v>15404</v>
      </c>
      <c r="H8516" s="102" t="s">
        <v>33226</v>
      </c>
      <c r="I8516" s="102" t="s">
        <v>31362</v>
      </c>
      <c r="J8516" s="128" t="s">
        <v>30180</v>
      </c>
      <c r="K8516" s="140"/>
      <c r="L8516" s="143"/>
      <c r="M8516" s="145">
        <v>0.5</v>
      </c>
      <c r="N8516" s="200">
        <v>67</v>
      </c>
      <c r="O8516" s="128"/>
      <c r="P8516" s="128"/>
      <c r="Q8516" s="128" t="s">
        <v>20465</v>
      </c>
      <c r="R8516" s="145"/>
      <c r="S8516" s="128"/>
      <c r="T8516" s="128" t="s">
        <v>20543</v>
      </c>
      <c r="U8516" s="128" t="s">
        <v>30181</v>
      </c>
      <c r="V8516" s="145">
        <v>4.5</v>
      </c>
      <c r="W8516" s="130"/>
      <c r="X8516" s="113"/>
    </row>
    <row r="8517" spans="1:24" ht="12.95" customHeight="1" x14ac:dyDescent="0.2">
      <c r="A8517" s="128">
        <v>2015</v>
      </c>
      <c r="B8517" s="128" t="s">
        <v>30136</v>
      </c>
      <c r="C8517" s="128" t="s">
        <v>30137</v>
      </c>
      <c r="D8517" s="128" t="s">
        <v>30184</v>
      </c>
      <c r="E8517" s="128" t="s">
        <v>30148</v>
      </c>
      <c r="F8517" s="141" t="s">
        <v>14834</v>
      </c>
      <c r="G8517" s="142">
        <v>15406</v>
      </c>
      <c r="H8517" s="102" t="s">
        <v>2625</v>
      </c>
      <c r="I8517" s="102" t="s">
        <v>31362</v>
      </c>
      <c r="J8517" s="128" t="s">
        <v>30185</v>
      </c>
      <c r="K8517" s="140"/>
      <c r="L8517" s="143"/>
      <c r="M8517" s="145">
        <v>1.75</v>
      </c>
      <c r="N8517" s="108" t="s">
        <v>33227</v>
      </c>
      <c r="O8517" s="128" t="s">
        <v>18151</v>
      </c>
      <c r="P8517" s="128" t="s">
        <v>162</v>
      </c>
      <c r="Q8517" s="128" t="s">
        <v>16869</v>
      </c>
      <c r="R8517" s="145"/>
      <c r="S8517" s="128"/>
      <c r="T8517" s="128" t="s">
        <v>20543</v>
      </c>
      <c r="U8517" s="128" t="s">
        <v>6868</v>
      </c>
      <c r="V8517" s="145">
        <v>7.5</v>
      </c>
      <c r="W8517" s="130"/>
      <c r="X8517" s="113"/>
    </row>
    <row r="8518" spans="1:24" ht="12.95" customHeight="1" x14ac:dyDescent="0.2">
      <c r="A8518" s="128">
        <v>2015</v>
      </c>
      <c r="B8518" s="128" t="s">
        <v>30136</v>
      </c>
      <c r="C8518" s="128" t="s">
        <v>30137</v>
      </c>
      <c r="D8518" s="128" t="s">
        <v>30182</v>
      </c>
      <c r="E8518" s="128" t="s">
        <v>30148</v>
      </c>
      <c r="F8518" s="141" t="s">
        <v>14834</v>
      </c>
      <c r="G8518" s="142">
        <v>15417</v>
      </c>
      <c r="H8518" s="128" t="s">
        <v>2625</v>
      </c>
      <c r="I8518" s="128" t="s">
        <v>14944</v>
      </c>
      <c r="J8518" s="128" t="s">
        <v>30183</v>
      </c>
      <c r="K8518" s="140"/>
      <c r="L8518" s="143"/>
      <c r="M8518" s="145">
        <v>1.75</v>
      </c>
      <c r="N8518" s="144" t="s">
        <v>33228</v>
      </c>
      <c r="O8518" s="128" t="s">
        <v>10189</v>
      </c>
      <c r="P8518" s="128" t="s">
        <v>15941</v>
      </c>
      <c r="Q8518" s="128" t="s">
        <v>19534</v>
      </c>
      <c r="R8518" s="145"/>
      <c r="S8518" s="128"/>
      <c r="T8518" s="128" t="s">
        <v>20543</v>
      </c>
      <c r="U8518" s="128" t="s">
        <v>11565</v>
      </c>
      <c r="V8518" s="145">
        <v>6.5</v>
      </c>
      <c r="W8518" s="130"/>
      <c r="X8518" s="113"/>
    </row>
    <row r="8519" spans="1:24" ht="12.95" customHeight="1" x14ac:dyDescent="0.2">
      <c r="A8519" s="128">
        <v>2015</v>
      </c>
      <c r="B8519" s="128" t="s">
        <v>30136</v>
      </c>
      <c r="C8519" s="128" t="s">
        <v>30137</v>
      </c>
      <c r="D8519" s="128" t="s">
        <v>30186</v>
      </c>
      <c r="E8519" s="128" t="s">
        <v>30149</v>
      </c>
      <c r="F8519" s="141" t="s">
        <v>14834</v>
      </c>
      <c r="G8519" s="142">
        <v>15407</v>
      </c>
      <c r="H8519" s="102" t="s">
        <v>2625</v>
      </c>
      <c r="I8519" s="102" t="s">
        <v>31362</v>
      </c>
      <c r="J8519" s="128" t="s">
        <v>30187</v>
      </c>
      <c r="K8519" s="140"/>
      <c r="L8519" s="143"/>
      <c r="M8519" s="145">
        <v>0.5</v>
      </c>
      <c r="N8519" s="200" t="s">
        <v>30188</v>
      </c>
      <c r="O8519" s="128" t="s">
        <v>14682</v>
      </c>
      <c r="P8519" s="128" t="s">
        <v>15906</v>
      </c>
      <c r="Q8519" s="128" t="s">
        <v>30189</v>
      </c>
      <c r="R8519" s="145"/>
      <c r="S8519" s="128" t="s">
        <v>8315</v>
      </c>
      <c r="T8519" s="128" t="s">
        <v>20543</v>
      </c>
      <c r="U8519" s="128" t="s">
        <v>30190</v>
      </c>
      <c r="V8519" s="145">
        <v>6.5</v>
      </c>
      <c r="W8519" s="130"/>
      <c r="X8519" s="113"/>
    </row>
    <row r="8520" spans="1:24" ht="12.95" customHeight="1" x14ac:dyDescent="0.2">
      <c r="A8520" s="128">
        <v>2015</v>
      </c>
      <c r="B8520" s="128" t="s">
        <v>30136</v>
      </c>
      <c r="C8520" s="128" t="s">
        <v>30137</v>
      </c>
      <c r="D8520" s="128" t="s">
        <v>30191</v>
      </c>
      <c r="E8520" s="128" t="s">
        <v>30151</v>
      </c>
      <c r="F8520" s="141" t="s">
        <v>14834</v>
      </c>
      <c r="G8520" s="142">
        <v>15407</v>
      </c>
      <c r="H8520" s="102" t="s">
        <v>2625</v>
      </c>
      <c r="I8520" s="102" t="s">
        <v>31362</v>
      </c>
      <c r="J8520" s="128" t="s">
        <v>30192</v>
      </c>
      <c r="K8520" s="140"/>
      <c r="L8520" s="143"/>
      <c r="M8520" s="145">
        <v>0.25</v>
      </c>
      <c r="N8520" s="200" t="s">
        <v>30188</v>
      </c>
      <c r="O8520" s="128" t="s">
        <v>10189</v>
      </c>
      <c r="P8520" s="128" t="s">
        <v>15889</v>
      </c>
      <c r="Q8520" s="128" t="s">
        <v>19521</v>
      </c>
      <c r="R8520" s="145"/>
      <c r="S8520" s="128"/>
      <c r="T8520" s="128" t="s">
        <v>20543</v>
      </c>
      <c r="U8520" s="128" t="s">
        <v>30193</v>
      </c>
      <c r="V8520" s="145">
        <v>6</v>
      </c>
      <c r="W8520" s="130"/>
      <c r="X8520" s="113"/>
    </row>
    <row r="8521" spans="1:24" ht="12.95" customHeight="1" x14ac:dyDescent="0.2">
      <c r="A8521" s="128">
        <v>2015</v>
      </c>
      <c r="B8521" s="128" t="s">
        <v>30136</v>
      </c>
      <c r="C8521" s="128" t="s">
        <v>30137</v>
      </c>
      <c r="D8521" s="128" t="s">
        <v>30194</v>
      </c>
      <c r="E8521" s="128" t="s">
        <v>30152</v>
      </c>
      <c r="F8521" s="141" t="s">
        <v>14834</v>
      </c>
      <c r="G8521" s="142">
        <v>15407</v>
      </c>
      <c r="H8521" s="102" t="s">
        <v>2625</v>
      </c>
      <c r="I8521" s="102" t="s">
        <v>31362</v>
      </c>
      <c r="J8521" s="128" t="s">
        <v>30195</v>
      </c>
      <c r="K8521" s="140"/>
      <c r="L8521" s="143"/>
      <c r="M8521" s="145">
        <v>1</v>
      </c>
      <c r="N8521" s="144" t="s">
        <v>30188</v>
      </c>
      <c r="O8521" s="128" t="s">
        <v>15913</v>
      </c>
      <c r="P8521" s="128" t="s">
        <v>16022</v>
      </c>
      <c r="Q8521" s="128" t="s">
        <v>30196</v>
      </c>
      <c r="R8521" s="145"/>
      <c r="S8521" s="128" t="s">
        <v>9435</v>
      </c>
      <c r="T8521" s="128" t="s">
        <v>20543</v>
      </c>
      <c r="U8521" s="128" t="s">
        <v>30190</v>
      </c>
      <c r="V8521" s="145">
        <v>7.5</v>
      </c>
      <c r="W8521" s="130"/>
      <c r="X8521" s="113"/>
    </row>
    <row r="8522" spans="1:24" ht="12.95" customHeight="1" x14ac:dyDescent="0.2">
      <c r="A8522" s="128">
        <v>2015</v>
      </c>
      <c r="B8522" s="128" t="s">
        <v>30136</v>
      </c>
      <c r="C8522" s="128" t="s">
        <v>30137</v>
      </c>
      <c r="D8522" s="128" t="s">
        <v>30186</v>
      </c>
      <c r="E8522" s="128" t="s">
        <v>30150</v>
      </c>
      <c r="F8522" s="141" t="s">
        <v>14834</v>
      </c>
      <c r="G8522" s="142">
        <v>15407</v>
      </c>
      <c r="H8522" s="102" t="s">
        <v>2625</v>
      </c>
      <c r="I8522" s="102" t="s">
        <v>31362</v>
      </c>
      <c r="J8522" s="128" t="s">
        <v>30187</v>
      </c>
      <c r="K8522" s="140"/>
      <c r="L8522" s="143"/>
      <c r="M8522" s="145">
        <v>0.5</v>
      </c>
      <c r="N8522" s="200" t="s">
        <v>30188</v>
      </c>
      <c r="O8522" s="128" t="s">
        <v>15934</v>
      </c>
      <c r="P8522" s="128" t="s">
        <v>15934</v>
      </c>
      <c r="Q8522" s="128" t="s">
        <v>15934</v>
      </c>
      <c r="R8522" s="145"/>
      <c r="S8522" s="128"/>
      <c r="T8522" s="128" t="s">
        <v>20543</v>
      </c>
      <c r="U8522" s="128" t="s">
        <v>30190</v>
      </c>
      <c r="V8522" s="145">
        <v>6.5</v>
      </c>
      <c r="W8522" s="130"/>
      <c r="X8522" s="113"/>
    </row>
    <row r="8523" spans="1:24" ht="12.95" customHeight="1" x14ac:dyDescent="0.2">
      <c r="A8523" s="128">
        <v>2015</v>
      </c>
      <c r="B8523" s="128" t="s">
        <v>30136</v>
      </c>
      <c r="C8523" s="128" t="s">
        <v>30137</v>
      </c>
      <c r="D8523" s="128" t="s">
        <v>30191</v>
      </c>
      <c r="E8523" s="128" t="s">
        <v>30153</v>
      </c>
      <c r="F8523" s="141" t="s">
        <v>14834</v>
      </c>
      <c r="G8523" s="142">
        <v>15407</v>
      </c>
      <c r="H8523" s="102" t="s">
        <v>2625</v>
      </c>
      <c r="I8523" s="102" t="s">
        <v>31362</v>
      </c>
      <c r="J8523" s="128" t="s">
        <v>30192</v>
      </c>
      <c r="K8523" s="140"/>
      <c r="L8523" s="143"/>
      <c r="M8523" s="145">
        <v>0.25</v>
      </c>
      <c r="N8523" s="200" t="s">
        <v>30188</v>
      </c>
      <c r="O8523" s="128" t="s">
        <v>15934</v>
      </c>
      <c r="P8523" s="128" t="s">
        <v>15934</v>
      </c>
      <c r="Q8523" s="128" t="s">
        <v>15934</v>
      </c>
      <c r="R8523" s="145"/>
      <c r="S8523" s="128"/>
      <c r="T8523" s="128" t="s">
        <v>20543</v>
      </c>
      <c r="U8523" s="128" t="s">
        <v>30193</v>
      </c>
      <c r="V8523" s="145">
        <v>6</v>
      </c>
      <c r="W8523" s="130"/>
      <c r="X8523" s="113"/>
    </row>
    <row r="8524" spans="1:24" ht="12.95" customHeight="1" x14ac:dyDescent="0.2">
      <c r="A8524" s="128">
        <v>2015</v>
      </c>
      <c r="B8524" s="128" t="s">
        <v>30136</v>
      </c>
      <c r="C8524" s="128" t="s">
        <v>30137</v>
      </c>
      <c r="D8524" s="128" t="s">
        <v>30194</v>
      </c>
      <c r="E8524" s="128" t="s">
        <v>30154</v>
      </c>
      <c r="F8524" s="141" t="s">
        <v>14834</v>
      </c>
      <c r="G8524" s="142">
        <v>15407</v>
      </c>
      <c r="H8524" s="102" t="s">
        <v>2625</v>
      </c>
      <c r="I8524" s="102" t="s">
        <v>31362</v>
      </c>
      <c r="J8524" s="128" t="s">
        <v>30195</v>
      </c>
      <c r="K8524" s="140"/>
      <c r="L8524" s="143"/>
      <c r="M8524" s="145">
        <v>1</v>
      </c>
      <c r="N8524" s="144" t="s">
        <v>30188</v>
      </c>
      <c r="O8524" s="128" t="s">
        <v>15934</v>
      </c>
      <c r="P8524" s="128" t="s">
        <v>15934</v>
      </c>
      <c r="Q8524" s="128" t="s">
        <v>15934</v>
      </c>
      <c r="R8524" s="145"/>
      <c r="S8524" s="128"/>
      <c r="T8524" s="128" t="s">
        <v>20543</v>
      </c>
      <c r="U8524" s="128" t="s">
        <v>30190</v>
      </c>
      <c r="V8524" s="145">
        <v>7.5</v>
      </c>
      <c r="W8524" s="130"/>
      <c r="X8524" s="113"/>
    </row>
    <row r="8525" spans="1:24" ht="12.95" customHeight="1" x14ac:dyDescent="0.2">
      <c r="A8525" s="128">
        <v>2018</v>
      </c>
      <c r="B8525" s="128" t="s">
        <v>36349</v>
      </c>
      <c r="C8525" s="128" t="s">
        <v>36350</v>
      </c>
      <c r="D8525" s="128" t="s">
        <v>36351</v>
      </c>
      <c r="E8525" s="128" t="s">
        <v>36352</v>
      </c>
      <c r="F8525" s="141" t="s">
        <v>14834</v>
      </c>
      <c r="G8525" s="142">
        <v>14645</v>
      </c>
      <c r="H8525" s="128" t="s">
        <v>7198</v>
      </c>
      <c r="I8525" s="102" t="s">
        <v>31362</v>
      </c>
      <c r="J8525" s="128" t="s">
        <v>36360</v>
      </c>
      <c r="K8525" s="140"/>
      <c r="L8525" s="143"/>
      <c r="M8525" s="145">
        <v>1</v>
      </c>
      <c r="N8525" s="144" t="s">
        <v>36361</v>
      </c>
      <c r="O8525" s="128"/>
      <c r="P8525" s="128"/>
      <c r="Q8525" s="128" t="s">
        <v>21015</v>
      </c>
      <c r="R8525" s="145" t="s">
        <v>7035</v>
      </c>
      <c r="S8525" s="128"/>
      <c r="T8525" s="128" t="s">
        <v>20538</v>
      </c>
      <c r="U8525" s="128" t="s">
        <v>36473</v>
      </c>
      <c r="V8525" s="145">
        <v>6</v>
      </c>
      <c r="W8525" s="130"/>
      <c r="X8525" s="113"/>
    </row>
    <row r="8526" spans="1:24" ht="12.95" customHeight="1" x14ac:dyDescent="0.2">
      <c r="A8526" s="128">
        <v>2018</v>
      </c>
      <c r="B8526" s="128" t="s">
        <v>36349</v>
      </c>
      <c r="C8526" s="128" t="s">
        <v>36350</v>
      </c>
      <c r="D8526" s="128" t="s">
        <v>36470</v>
      </c>
      <c r="E8526" s="128" t="s">
        <v>36353</v>
      </c>
      <c r="F8526" s="141" t="s">
        <v>14834</v>
      </c>
      <c r="G8526" s="142">
        <v>14744</v>
      </c>
      <c r="H8526" s="128" t="s">
        <v>5011</v>
      </c>
      <c r="I8526" s="128" t="s">
        <v>11819</v>
      </c>
      <c r="J8526" s="128" t="s">
        <v>36471</v>
      </c>
      <c r="K8526" s="140"/>
      <c r="L8526" s="143"/>
      <c r="M8526" s="145">
        <v>3</v>
      </c>
      <c r="N8526" s="108" t="s">
        <v>36472</v>
      </c>
      <c r="O8526" s="128" t="s">
        <v>16646</v>
      </c>
      <c r="P8526" s="128" t="s">
        <v>17110</v>
      </c>
      <c r="Q8526" s="128" t="s">
        <v>16533</v>
      </c>
      <c r="R8526" s="145"/>
      <c r="S8526" s="128"/>
      <c r="T8526" s="128" t="s">
        <v>28757</v>
      </c>
      <c r="U8526" s="128" t="s">
        <v>36474</v>
      </c>
      <c r="V8526" s="145">
        <v>6.5</v>
      </c>
      <c r="W8526" s="130"/>
      <c r="X8526" s="113"/>
    </row>
    <row r="8527" spans="1:24" ht="12.95" customHeight="1" x14ac:dyDescent="0.2">
      <c r="A8527" s="128">
        <v>2018</v>
      </c>
      <c r="B8527" s="128" t="s">
        <v>36349</v>
      </c>
      <c r="C8527" s="128" t="s">
        <v>36350</v>
      </c>
      <c r="D8527" s="128" t="s">
        <v>36475</v>
      </c>
      <c r="E8527" s="128" t="s">
        <v>36354</v>
      </c>
      <c r="F8527" s="141" t="s">
        <v>14834</v>
      </c>
      <c r="G8527" s="142">
        <v>15406</v>
      </c>
      <c r="H8527" s="102" t="s">
        <v>36478</v>
      </c>
      <c r="I8527" s="128" t="s">
        <v>2625</v>
      </c>
      <c r="J8527" s="128" t="s">
        <v>36476</v>
      </c>
      <c r="K8527" s="140"/>
      <c r="L8527" s="143"/>
      <c r="M8527" s="145">
        <v>1</v>
      </c>
      <c r="N8527" s="144" t="s">
        <v>36477</v>
      </c>
      <c r="O8527" s="128"/>
      <c r="P8527" s="128" t="s">
        <v>8076</v>
      </c>
      <c r="Q8527" s="128" t="s">
        <v>16653</v>
      </c>
      <c r="R8527" s="145"/>
      <c r="S8527" s="128"/>
      <c r="T8527" s="128" t="s">
        <v>21409</v>
      </c>
      <c r="U8527" s="128" t="s">
        <v>36479</v>
      </c>
      <c r="V8527" s="145">
        <v>7</v>
      </c>
      <c r="W8527" s="130"/>
      <c r="X8527" s="113"/>
    </row>
    <row r="8528" spans="1:24" ht="12.95" customHeight="1" x14ac:dyDescent="0.2">
      <c r="A8528" s="128">
        <v>2018</v>
      </c>
      <c r="B8528" s="128" t="s">
        <v>36349</v>
      </c>
      <c r="C8528" s="128" t="s">
        <v>36350</v>
      </c>
      <c r="D8528" s="128" t="s">
        <v>36480</v>
      </c>
      <c r="E8528" s="128" t="s">
        <v>36355</v>
      </c>
      <c r="F8528" s="141" t="s">
        <v>14834</v>
      </c>
      <c r="G8528" s="142">
        <v>16177</v>
      </c>
      <c r="H8528" s="102" t="s">
        <v>33104</v>
      </c>
      <c r="I8528" s="128" t="s">
        <v>10103</v>
      </c>
      <c r="J8528" s="128" t="s">
        <v>35406</v>
      </c>
      <c r="K8528" s="140"/>
      <c r="L8528" s="143"/>
      <c r="M8528" s="145">
        <v>2</v>
      </c>
      <c r="N8528" s="144" t="s">
        <v>36107</v>
      </c>
      <c r="O8528" s="128" t="s">
        <v>17391</v>
      </c>
      <c r="P8528" s="128" t="s">
        <v>9125</v>
      </c>
      <c r="Q8528" s="128" t="s">
        <v>19671</v>
      </c>
      <c r="R8528" s="145"/>
      <c r="S8528" s="128"/>
      <c r="T8528" s="128" t="s">
        <v>7789</v>
      </c>
      <c r="U8528" s="128" t="s">
        <v>36481</v>
      </c>
      <c r="V8528" s="145">
        <v>6</v>
      </c>
      <c r="W8528" s="130"/>
      <c r="X8528" s="113"/>
    </row>
    <row r="8529" spans="1:24" ht="12.95" customHeight="1" x14ac:dyDescent="0.2">
      <c r="A8529" s="128">
        <v>2018</v>
      </c>
      <c r="B8529" s="128" t="s">
        <v>36349</v>
      </c>
      <c r="C8529" s="128" t="s">
        <v>36350</v>
      </c>
      <c r="D8529" s="128" t="s">
        <v>36482</v>
      </c>
      <c r="E8529" s="128" t="s">
        <v>36356</v>
      </c>
      <c r="F8529" s="141" t="s">
        <v>14834</v>
      </c>
      <c r="G8529" s="142">
        <v>16291</v>
      </c>
      <c r="H8529" s="102" t="s">
        <v>36483</v>
      </c>
      <c r="I8529" s="128" t="s">
        <v>4890</v>
      </c>
      <c r="J8529" s="128" t="s">
        <v>10218</v>
      </c>
      <c r="K8529" s="140"/>
      <c r="L8529" s="143"/>
      <c r="M8529" s="145">
        <v>0.75</v>
      </c>
      <c r="N8529" s="200">
        <v>51</v>
      </c>
      <c r="O8529" s="128"/>
      <c r="P8529" s="128"/>
      <c r="Q8529" s="128" t="s">
        <v>16546</v>
      </c>
      <c r="R8529" s="145"/>
      <c r="S8529" s="128"/>
      <c r="T8529" s="128" t="s">
        <v>7789</v>
      </c>
      <c r="U8529" s="128" t="s">
        <v>36484</v>
      </c>
      <c r="V8529" s="145">
        <v>5.5</v>
      </c>
      <c r="W8529" s="130"/>
      <c r="X8529" s="113"/>
    </row>
    <row r="8530" spans="1:24" ht="12.95" customHeight="1" x14ac:dyDescent="0.2">
      <c r="A8530" s="128">
        <v>2018</v>
      </c>
      <c r="B8530" s="128" t="s">
        <v>36349</v>
      </c>
      <c r="C8530" s="128" t="s">
        <v>36350</v>
      </c>
      <c r="D8530" s="128" t="s">
        <v>36485</v>
      </c>
      <c r="E8530" s="128" t="s">
        <v>36357</v>
      </c>
      <c r="F8530" s="141" t="s">
        <v>14834</v>
      </c>
      <c r="G8530" s="142">
        <v>16516</v>
      </c>
      <c r="H8530" s="128" t="s">
        <v>4890</v>
      </c>
      <c r="I8530" s="128" t="s">
        <v>10103</v>
      </c>
      <c r="J8530" s="128" t="s">
        <v>36486</v>
      </c>
      <c r="K8530" s="140"/>
      <c r="L8530" s="143"/>
      <c r="M8530" s="145">
        <v>1.75</v>
      </c>
      <c r="N8530" s="144" t="s">
        <v>36487</v>
      </c>
      <c r="O8530" s="128" t="s">
        <v>18151</v>
      </c>
      <c r="P8530" s="128"/>
      <c r="Q8530" s="128" t="s">
        <v>16894</v>
      </c>
      <c r="R8530" s="145"/>
      <c r="S8530" s="128"/>
      <c r="T8530" s="128" t="s">
        <v>7789</v>
      </c>
      <c r="U8530" s="128" t="s">
        <v>36488</v>
      </c>
      <c r="V8530" s="145">
        <v>6.5</v>
      </c>
      <c r="W8530" s="130"/>
      <c r="X8530" s="113"/>
    </row>
    <row r="8531" spans="1:24" ht="12.95" customHeight="1" x14ac:dyDescent="0.2">
      <c r="A8531" s="128">
        <v>2018</v>
      </c>
      <c r="B8531" s="128" t="s">
        <v>36349</v>
      </c>
      <c r="C8531" s="128" t="s">
        <v>36350</v>
      </c>
      <c r="D8531" s="128" t="s">
        <v>36489</v>
      </c>
      <c r="E8531" s="128" t="s">
        <v>36358</v>
      </c>
      <c r="F8531" s="141" t="s">
        <v>14834</v>
      </c>
      <c r="G8531" s="142">
        <v>16547</v>
      </c>
      <c r="H8531" s="102" t="s">
        <v>36490</v>
      </c>
      <c r="I8531" s="128" t="s">
        <v>11819</v>
      </c>
      <c r="J8531" s="128" t="s">
        <v>36491</v>
      </c>
      <c r="K8531" s="140"/>
      <c r="L8531" s="143"/>
      <c r="M8531" s="145">
        <v>4</v>
      </c>
      <c r="N8531" s="144" t="s">
        <v>36492</v>
      </c>
      <c r="O8531" s="128" t="s">
        <v>20468</v>
      </c>
      <c r="P8531" s="128"/>
      <c r="Q8531" s="128" t="s">
        <v>20407</v>
      </c>
      <c r="R8531" s="145"/>
      <c r="S8531" s="128"/>
      <c r="T8531" s="128" t="s">
        <v>7789</v>
      </c>
      <c r="U8531" s="128" t="s">
        <v>36493</v>
      </c>
      <c r="V8531" s="145">
        <v>5.5</v>
      </c>
      <c r="W8531" s="130"/>
      <c r="X8531" s="113"/>
    </row>
    <row r="8532" spans="1:24" ht="12.95" customHeight="1" x14ac:dyDescent="0.2">
      <c r="A8532" s="128">
        <v>2018</v>
      </c>
      <c r="B8532" s="128" t="s">
        <v>36349</v>
      </c>
      <c r="C8532" s="128" t="s">
        <v>36350</v>
      </c>
      <c r="D8532" s="128" t="s">
        <v>36494</v>
      </c>
      <c r="E8532" s="128" t="s">
        <v>36359</v>
      </c>
      <c r="F8532" s="141" t="s">
        <v>14834</v>
      </c>
      <c r="G8532" s="142">
        <v>18014</v>
      </c>
      <c r="H8532" s="102" t="s">
        <v>36495</v>
      </c>
      <c r="I8532" s="102" t="s">
        <v>36496</v>
      </c>
      <c r="J8532" s="128" t="s">
        <v>36497</v>
      </c>
      <c r="K8532" s="140"/>
      <c r="L8532" s="143"/>
      <c r="M8532" s="145">
        <v>1.75</v>
      </c>
      <c r="N8532" s="144" t="s">
        <v>36498</v>
      </c>
      <c r="O8532" s="128"/>
      <c r="P8532" s="128"/>
      <c r="Q8532" s="128" t="s">
        <v>20099</v>
      </c>
      <c r="R8532" s="145"/>
      <c r="S8532" s="128"/>
      <c r="T8532" s="128" t="s">
        <v>21410</v>
      </c>
      <c r="U8532" s="128" t="s">
        <v>36499</v>
      </c>
      <c r="V8532" s="145">
        <v>5.5</v>
      </c>
      <c r="W8532" s="130"/>
      <c r="X8532" s="113"/>
    </row>
    <row r="8533" spans="1:24" ht="12.95" customHeight="1" x14ac:dyDescent="0.2">
      <c r="A8533" s="115"/>
      <c r="B8533" s="102" t="s">
        <v>3752</v>
      </c>
      <c r="C8533" s="102" t="s">
        <v>5104</v>
      </c>
      <c r="D8533" s="127" t="s">
        <v>5105</v>
      </c>
      <c r="E8533" s="102"/>
      <c r="F8533" s="104" t="s">
        <v>14834</v>
      </c>
      <c r="G8533" s="105">
        <v>14603</v>
      </c>
      <c r="H8533" s="115"/>
      <c r="I8533" s="102"/>
      <c r="J8533" s="102" t="s">
        <v>14356</v>
      </c>
      <c r="K8533" s="102"/>
      <c r="L8533" s="111"/>
      <c r="M8533" s="107"/>
      <c r="N8533" s="112"/>
      <c r="O8533" s="102"/>
      <c r="P8533" s="39"/>
      <c r="Q8533" s="39"/>
      <c r="R8533" s="109"/>
      <c r="S8533" s="102"/>
      <c r="T8533" s="102"/>
      <c r="U8533" s="102"/>
      <c r="V8533" s="118" t="s">
        <v>5147</v>
      </c>
      <c r="W8533" s="107"/>
      <c r="X8533" s="113"/>
    </row>
    <row r="8534" spans="1:24" ht="12.95" customHeight="1" x14ac:dyDescent="0.2">
      <c r="A8534" s="115"/>
      <c r="B8534" s="102" t="s">
        <v>3752</v>
      </c>
      <c r="C8534" s="102" t="s">
        <v>3751</v>
      </c>
      <c r="D8534" s="127" t="s">
        <v>5106</v>
      </c>
      <c r="E8534" s="102"/>
      <c r="F8534" s="104" t="s">
        <v>14834</v>
      </c>
      <c r="G8534" s="105">
        <v>14917</v>
      </c>
      <c r="H8534" s="115" t="s">
        <v>31098</v>
      </c>
      <c r="I8534" s="102" t="s">
        <v>7198</v>
      </c>
      <c r="J8534" s="102" t="s">
        <v>14357</v>
      </c>
      <c r="K8534" s="102"/>
      <c r="L8534" s="111"/>
      <c r="M8534" s="107"/>
      <c r="N8534" s="112"/>
      <c r="O8534" s="102"/>
      <c r="P8534" s="39"/>
      <c r="Q8534" s="39"/>
      <c r="R8534" s="109"/>
      <c r="S8534" s="102"/>
      <c r="T8534" s="102"/>
      <c r="U8534" s="102"/>
      <c r="V8534" s="118" t="s">
        <v>5147</v>
      </c>
      <c r="W8534" s="107"/>
      <c r="X8534" s="113"/>
    </row>
    <row r="8535" spans="1:24" ht="12.95" customHeight="1" x14ac:dyDescent="0.2">
      <c r="A8535" s="102">
        <v>2009</v>
      </c>
      <c r="B8535" s="102" t="s">
        <v>2946</v>
      </c>
      <c r="C8535" s="103" t="s">
        <v>2945</v>
      </c>
      <c r="D8535" s="111" t="s">
        <v>7008</v>
      </c>
      <c r="E8535" s="102" t="s">
        <v>5598</v>
      </c>
      <c r="F8535" s="104" t="s">
        <v>14834</v>
      </c>
      <c r="G8535" s="105">
        <v>14668</v>
      </c>
      <c r="H8535" s="102" t="s">
        <v>33229</v>
      </c>
      <c r="I8535" s="102" t="s">
        <v>10103</v>
      </c>
      <c r="J8535" s="102" t="s">
        <v>7010</v>
      </c>
      <c r="K8535" s="115"/>
      <c r="L8535" s="111" t="s">
        <v>42198</v>
      </c>
      <c r="M8535" s="109">
        <v>1</v>
      </c>
      <c r="N8535" s="108" t="s">
        <v>33230</v>
      </c>
      <c r="O8535" s="102" t="s">
        <v>10189</v>
      </c>
      <c r="P8535" s="39" t="s">
        <v>162</v>
      </c>
      <c r="Q8535" s="39" t="s">
        <v>16880</v>
      </c>
      <c r="R8535" s="109"/>
      <c r="S8535" s="102" t="s">
        <v>9435</v>
      </c>
      <c r="T8535" s="102" t="s">
        <v>20549</v>
      </c>
      <c r="U8535" s="102" t="s">
        <v>18883</v>
      </c>
      <c r="V8535" s="109">
        <v>4.5</v>
      </c>
      <c r="W8535" s="107"/>
      <c r="X8535" s="113"/>
    </row>
    <row r="8536" spans="1:24" ht="12.95" customHeight="1" x14ac:dyDescent="0.2">
      <c r="A8536" s="102">
        <v>2009</v>
      </c>
      <c r="B8536" s="102" t="s">
        <v>2946</v>
      </c>
      <c r="C8536" s="102" t="s">
        <v>2945</v>
      </c>
      <c r="D8536" s="111" t="s">
        <v>51</v>
      </c>
      <c r="E8536" s="102" t="s">
        <v>5599</v>
      </c>
      <c r="F8536" s="104" t="s">
        <v>14834</v>
      </c>
      <c r="G8536" s="105">
        <v>14672</v>
      </c>
      <c r="H8536" s="102" t="s">
        <v>33229</v>
      </c>
      <c r="I8536" s="102" t="s">
        <v>10103</v>
      </c>
      <c r="J8536" s="102" t="s">
        <v>7010</v>
      </c>
      <c r="K8536" s="115"/>
      <c r="L8536" s="111" t="s">
        <v>42199</v>
      </c>
      <c r="M8536" s="109">
        <v>1</v>
      </c>
      <c r="N8536" s="108" t="s">
        <v>31201</v>
      </c>
      <c r="O8536" s="102"/>
      <c r="P8536" s="39"/>
      <c r="Q8536" s="39" t="s">
        <v>21134</v>
      </c>
      <c r="R8536" s="109"/>
      <c r="S8536" s="102"/>
      <c r="T8536" s="102" t="s">
        <v>20549</v>
      </c>
      <c r="U8536" s="102" t="s">
        <v>7011</v>
      </c>
      <c r="V8536" s="109">
        <v>5.5</v>
      </c>
      <c r="W8536" s="107"/>
      <c r="X8536" s="113"/>
    </row>
    <row r="8537" spans="1:24" ht="12.95" customHeight="1" x14ac:dyDescent="0.2">
      <c r="A8537" s="102">
        <v>2009</v>
      </c>
      <c r="B8537" s="102" t="s">
        <v>2946</v>
      </c>
      <c r="C8537" s="102" t="s">
        <v>2945</v>
      </c>
      <c r="D8537" s="111" t="s">
        <v>5121</v>
      </c>
      <c r="E8537" s="102" t="s">
        <v>5600</v>
      </c>
      <c r="F8537" s="104" t="s">
        <v>14834</v>
      </c>
      <c r="G8537" s="105">
        <v>14680</v>
      </c>
      <c r="H8537" s="102" t="s">
        <v>33229</v>
      </c>
      <c r="I8537" s="102" t="s">
        <v>10103</v>
      </c>
      <c r="J8537" s="102" t="s">
        <v>7010</v>
      </c>
      <c r="K8537" s="115"/>
      <c r="L8537" s="111" t="s">
        <v>42200</v>
      </c>
      <c r="M8537" s="109">
        <v>2.25</v>
      </c>
      <c r="N8537" s="108" t="s">
        <v>33231</v>
      </c>
      <c r="O8537" s="102"/>
      <c r="P8537" s="39"/>
      <c r="Q8537" s="39" t="s">
        <v>18159</v>
      </c>
      <c r="R8537" s="109"/>
      <c r="S8537" s="102" t="s">
        <v>8315</v>
      </c>
      <c r="T8537" s="102" t="s">
        <v>20549</v>
      </c>
      <c r="U8537" s="102" t="s">
        <v>18884</v>
      </c>
      <c r="V8537" s="109">
        <v>5.5</v>
      </c>
      <c r="W8537" s="107"/>
      <c r="X8537" s="113"/>
    </row>
    <row r="8538" spans="1:24" ht="12.95" customHeight="1" x14ac:dyDescent="0.2">
      <c r="A8538" s="102">
        <v>2009</v>
      </c>
      <c r="B8538" s="102" t="s">
        <v>2946</v>
      </c>
      <c r="C8538" s="102" t="s">
        <v>2945</v>
      </c>
      <c r="D8538" s="111" t="s">
        <v>12963</v>
      </c>
      <c r="E8538" s="102" t="s">
        <v>5601</v>
      </c>
      <c r="F8538" s="104" t="s">
        <v>14834</v>
      </c>
      <c r="G8538" s="105">
        <v>14717</v>
      </c>
      <c r="H8538" s="102" t="s">
        <v>33232</v>
      </c>
      <c r="I8538" s="102" t="s">
        <v>11819</v>
      </c>
      <c r="J8538" s="102" t="s">
        <v>12964</v>
      </c>
      <c r="K8538" s="115"/>
      <c r="L8538" s="111" t="s">
        <v>42201</v>
      </c>
      <c r="M8538" s="109">
        <v>1.5</v>
      </c>
      <c r="N8538" s="108" t="s">
        <v>33233</v>
      </c>
      <c r="O8538" s="102"/>
      <c r="P8538" s="39" t="s">
        <v>19503</v>
      </c>
      <c r="Q8538" s="39" t="s">
        <v>16805</v>
      </c>
      <c r="R8538" s="109"/>
      <c r="S8538" s="102"/>
      <c r="T8538" s="102" t="s">
        <v>20548</v>
      </c>
      <c r="U8538" s="102" t="s">
        <v>33850</v>
      </c>
      <c r="V8538" s="109">
        <v>5.5</v>
      </c>
      <c r="W8538" s="107"/>
      <c r="X8538" s="113"/>
    </row>
    <row r="8539" spans="1:24" ht="12.95" customHeight="1" x14ac:dyDescent="0.2">
      <c r="A8539" s="102">
        <v>2009</v>
      </c>
      <c r="B8539" s="102" t="s">
        <v>2946</v>
      </c>
      <c r="C8539" s="102" t="s">
        <v>2945</v>
      </c>
      <c r="D8539" s="111" t="s">
        <v>6015</v>
      </c>
      <c r="E8539" s="102" t="s">
        <v>5602</v>
      </c>
      <c r="F8539" s="104" t="s">
        <v>14834</v>
      </c>
      <c r="G8539" s="105">
        <v>14733</v>
      </c>
      <c r="H8539" s="102" t="s">
        <v>33232</v>
      </c>
      <c r="I8539" s="102" t="s">
        <v>11819</v>
      </c>
      <c r="J8539" s="102" t="s">
        <v>6016</v>
      </c>
      <c r="K8539" s="115"/>
      <c r="L8539" s="111" t="s">
        <v>42224</v>
      </c>
      <c r="M8539" s="109">
        <v>0.5</v>
      </c>
      <c r="N8539" s="108" t="s">
        <v>6017</v>
      </c>
      <c r="O8539" s="102" t="s">
        <v>7684</v>
      </c>
      <c r="P8539" s="39" t="s">
        <v>9160</v>
      </c>
      <c r="Q8539" s="39" t="s">
        <v>16757</v>
      </c>
      <c r="R8539" s="109"/>
      <c r="S8539" s="102"/>
      <c r="T8539" s="102" t="s">
        <v>20548</v>
      </c>
      <c r="U8539" s="102" t="s">
        <v>33851</v>
      </c>
      <c r="V8539" s="109">
        <v>4.5</v>
      </c>
      <c r="W8539" s="107"/>
      <c r="X8539" s="113"/>
    </row>
    <row r="8540" spans="1:24" ht="12.95" customHeight="1" x14ac:dyDescent="0.2">
      <c r="A8540" s="102">
        <v>2009</v>
      </c>
      <c r="B8540" s="102" t="s">
        <v>2946</v>
      </c>
      <c r="C8540" s="102" t="s">
        <v>2945</v>
      </c>
      <c r="D8540" s="111" t="s">
        <v>3460</v>
      </c>
      <c r="E8540" s="102" t="s">
        <v>3335</v>
      </c>
      <c r="F8540" s="104" t="s">
        <v>14834</v>
      </c>
      <c r="G8540" s="105">
        <v>14748</v>
      </c>
      <c r="H8540" s="102" t="s">
        <v>33234</v>
      </c>
      <c r="I8540" s="102" t="s">
        <v>11819</v>
      </c>
      <c r="J8540" s="102" t="s">
        <v>5870</v>
      </c>
      <c r="K8540" s="115"/>
      <c r="L8540" s="111" t="s">
        <v>42225</v>
      </c>
      <c r="M8540" s="109">
        <v>2</v>
      </c>
      <c r="N8540" s="112" t="s">
        <v>18885</v>
      </c>
      <c r="O8540" s="102"/>
      <c r="P8540" s="39" t="s">
        <v>162</v>
      </c>
      <c r="Q8540" s="39" t="s">
        <v>17601</v>
      </c>
      <c r="R8540" s="109"/>
      <c r="S8540" s="102"/>
      <c r="T8540" s="102" t="s">
        <v>20548</v>
      </c>
      <c r="U8540" s="102" t="s">
        <v>33852</v>
      </c>
      <c r="V8540" s="109">
        <v>6.5</v>
      </c>
      <c r="W8540" s="107"/>
      <c r="X8540" s="113"/>
    </row>
    <row r="8541" spans="1:24" ht="12.95" customHeight="1" x14ac:dyDescent="0.2">
      <c r="A8541" s="102">
        <v>2009</v>
      </c>
      <c r="B8541" s="102" t="s">
        <v>2946</v>
      </c>
      <c r="C8541" s="102" t="s">
        <v>2945</v>
      </c>
      <c r="D8541" s="111" t="s">
        <v>5871</v>
      </c>
      <c r="E8541" s="102" t="s">
        <v>7007</v>
      </c>
      <c r="F8541" s="104" t="s">
        <v>14834</v>
      </c>
      <c r="G8541" s="105">
        <v>15404</v>
      </c>
      <c r="H8541" s="102" t="s">
        <v>10103</v>
      </c>
      <c r="I8541" s="102" t="s">
        <v>33229</v>
      </c>
      <c r="J8541" s="102" t="s">
        <v>5872</v>
      </c>
      <c r="K8541" s="115"/>
      <c r="L8541" s="111" t="s">
        <v>42226</v>
      </c>
      <c r="M8541" s="109">
        <v>1</v>
      </c>
      <c r="N8541" s="112" t="s">
        <v>5873</v>
      </c>
      <c r="O8541" s="102"/>
      <c r="P8541" s="39"/>
      <c r="Q8541" s="39" t="s">
        <v>17730</v>
      </c>
      <c r="R8541" s="109"/>
      <c r="S8541" s="102"/>
      <c r="T8541" s="102" t="s">
        <v>7789</v>
      </c>
      <c r="U8541" s="102" t="s">
        <v>18886</v>
      </c>
      <c r="V8541" s="109">
        <v>6.5</v>
      </c>
      <c r="W8541" s="107"/>
      <c r="X8541" s="113"/>
    </row>
    <row r="8542" spans="1:24" ht="12.95" customHeight="1" x14ac:dyDescent="0.2">
      <c r="A8542" s="102">
        <v>2009</v>
      </c>
      <c r="B8542" s="102" t="s">
        <v>2946</v>
      </c>
      <c r="C8542" s="102" t="s">
        <v>2945</v>
      </c>
      <c r="D8542" s="111" t="s">
        <v>5879</v>
      </c>
      <c r="E8542" s="102" t="s">
        <v>5874</v>
      </c>
      <c r="F8542" s="104" t="s">
        <v>14834</v>
      </c>
      <c r="G8542" s="105">
        <v>15449</v>
      </c>
      <c r="H8542" s="102" t="s">
        <v>10103</v>
      </c>
      <c r="I8542" s="102" t="s">
        <v>33235</v>
      </c>
      <c r="J8542" s="102" t="s">
        <v>5880</v>
      </c>
      <c r="K8542" s="115"/>
      <c r="L8542" s="111" t="s">
        <v>42227</v>
      </c>
      <c r="M8542" s="109">
        <v>0.5</v>
      </c>
      <c r="N8542" s="108" t="s">
        <v>5881</v>
      </c>
      <c r="O8542" s="102"/>
      <c r="P8542" s="39"/>
      <c r="Q8542" s="39" t="s">
        <v>21118</v>
      </c>
      <c r="R8542" s="109"/>
      <c r="S8542" s="102" t="s">
        <v>11080</v>
      </c>
      <c r="T8542" s="102" t="s">
        <v>7789</v>
      </c>
      <c r="U8542" s="102" t="s">
        <v>33853</v>
      </c>
      <c r="V8542" s="109">
        <v>8</v>
      </c>
      <c r="W8542" s="107"/>
      <c r="X8542" s="113"/>
    </row>
    <row r="8543" spans="1:24" ht="12.95" customHeight="1" x14ac:dyDescent="0.2">
      <c r="A8543" s="102">
        <v>2009</v>
      </c>
      <c r="B8543" s="102" t="s">
        <v>2946</v>
      </c>
      <c r="C8543" s="102" t="s">
        <v>2945</v>
      </c>
      <c r="D8543" s="111" t="s">
        <v>4865</v>
      </c>
      <c r="E8543" s="102" t="s">
        <v>5875</v>
      </c>
      <c r="F8543" s="104" t="s">
        <v>14834</v>
      </c>
      <c r="G8543" s="105">
        <v>15486</v>
      </c>
      <c r="H8543" s="102" t="s">
        <v>33229</v>
      </c>
      <c r="I8543" s="102" t="s">
        <v>10103</v>
      </c>
      <c r="J8543" s="102" t="s">
        <v>5872</v>
      </c>
      <c r="K8543" s="115"/>
      <c r="L8543" s="111" t="s">
        <v>42228</v>
      </c>
      <c r="M8543" s="109">
        <v>0.5</v>
      </c>
      <c r="N8543" s="108">
        <v>34</v>
      </c>
      <c r="O8543" s="102"/>
      <c r="P8543" s="39"/>
      <c r="Q8543" s="39" t="s">
        <v>17386</v>
      </c>
      <c r="R8543" s="109"/>
      <c r="S8543" s="102"/>
      <c r="T8543" s="102" t="s">
        <v>7789</v>
      </c>
      <c r="U8543" s="102" t="s">
        <v>33848</v>
      </c>
      <c r="V8543" s="109">
        <v>5.5</v>
      </c>
      <c r="W8543" s="107"/>
      <c r="X8543" s="113"/>
    </row>
    <row r="8544" spans="1:24" ht="12.95" customHeight="1" x14ac:dyDescent="0.2">
      <c r="A8544" s="102">
        <v>2009</v>
      </c>
      <c r="B8544" s="102" t="s">
        <v>2946</v>
      </c>
      <c r="C8544" s="102" t="s">
        <v>2945</v>
      </c>
      <c r="D8544" s="111" t="s">
        <v>4866</v>
      </c>
      <c r="E8544" s="102" t="s">
        <v>5876</v>
      </c>
      <c r="F8544" s="104" t="s">
        <v>14834</v>
      </c>
      <c r="G8544" s="105">
        <v>16244</v>
      </c>
      <c r="H8544" s="102" t="s">
        <v>33229</v>
      </c>
      <c r="I8544" s="102" t="s">
        <v>10103</v>
      </c>
      <c r="J8544" s="102" t="s">
        <v>4867</v>
      </c>
      <c r="K8544" s="115"/>
      <c r="L8544" s="111" t="s">
        <v>42229</v>
      </c>
      <c r="M8544" s="109">
        <v>1.5</v>
      </c>
      <c r="N8544" s="108" t="s">
        <v>33236</v>
      </c>
      <c r="O8544" s="102"/>
      <c r="P8544" s="39" t="s">
        <v>3620</v>
      </c>
      <c r="Q8544" s="39" t="s">
        <v>17596</v>
      </c>
      <c r="R8544" s="109"/>
      <c r="S8544" s="102" t="s">
        <v>11080</v>
      </c>
      <c r="T8544" s="102" t="s">
        <v>7789</v>
      </c>
      <c r="U8544" s="102" t="s">
        <v>33848</v>
      </c>
      <c r="V8544" s="109">
        <v>5</v>
      </c>
      <c r="W8544" s="107"/>
      <c r="X8544" s="113"/>
    </row>
    <row r="8545" spans="1:24" ht="12.95" customHeight="1" x14ac:dyDescent="0.2">
      <c r="A8545" s="102">
        <v>2009</v>
      </c>
      <c r="B8545" s="102" t="s">
        <v>2946</v>
      </c>
      <c r="C8545" s="102" t="s">
        <v>2945</v>
      </c>
      <c r="D8545" s="111" t="s">
        <v>4868</v>
      </c>
      <c r="E8545" s="102" t="s">
        <v>5877</v>
      </c>
      <c r="F8545" s="104" t="s">
        <v>14834</v>
      </c>
      <c r="G8545" s="105">
        <v>16248</v>
      </c>
      <c r="H8545" s="102" t="s">
        <v>10103</v>
      </c>
      <c r="I8545" s="102" t="s">
        <v>33237</v>
      </c>
      <c r="J8545" s="102" t="s">
        <v>4869</v>
      </c>
      <c r="K8545" s="115"/>
      <c r="L8545" s="111" t="s">
        <v>42230</v>
      </c>
      <c r="M8545" s="109">
        <v>0.5</v>
      </c>
      <c r="N8545" s="108" t="s">
        <v>8214</v>
      </c>
      <c r="O8545" s="102"/>
      <c r="P8545" s="39"/>
      <c r="Q8545" s="39" t="s">
        <v>28541</v>
      </c>
      <c r="R8545" s="109"/>
      <c r="S8545" s="102" t="s">
        <v>9435</v>
      </c>
      <c r="T8545" s="102" t="s">
        <v>7789</v>
      </c>
      <c r="U8545" s="102" t="s">
        <v>33854</v>
      </c>
      <c r="V8545" s="109">
        <v>5</v>
      </c>
      <c r="W8545" s="107"/>
      <c r="X8545" s="113"/>
    </row>
    <row r="8546" spans="1:24" ht="12.95" customHeight="1" x14ac:dyDescent="0.2">
      <c r="A8546" s="102">
        <v>2009</v>
      </c>
      <c r="B8546" s="102" t="s">
        <v>2946</v>
      </c>
      <c r="C8546" s="102" t="s">
        <v>2945</v>
      </c>
      <c r="D8546" s="111" t="s">
        <v>4870</v>
      </c>
      <c r="E8546" s="102" t="s">
        <v>5878</v>
      </c>
      <c r="F8546" s="104" t="s">
        <v>14834</v>
      </c>
      <c r="G8546" s="105">
        <v>16249</v>
      </c>
      <c r="H8546" s="102" t="s">
        <v>33237</v>
      </c>
      <c r="I8546" s="102" t="s">
        <v>10103</v>
      </c>
      <c r="J8546" s="102" t="s">
        <v>4869</v>
      </c>
      <c r="K8546" s="115"/>
      <c r="L8546" s="111" t="s">
        <v>42231</v>
      </c>
      <c r="M8546" s="109">
        <v>1</v>
      </c>
      <c r="N8546" s="108" t="s">
        <v>33238</v>
      </c>
      <c r="O8546" s="102" t="s">
        <v>12252</v>
      </c>
      <c r="P8546" s="39"/>
      <c r="Q8546" s="39" t="s">
        <v>19101</v>
      </c>
      <c r="R8546" s="109"/>
      <c r="S8546" s="102"/>
      <c r="T8546" s="102" t="s">
        <v>7789</v>
      </c>
      <c r="U8546" s="102" t="s">
        <v>33855</v>
      </c>
      <c r="V8546" s="109">
        <v>5.5</v>
      </c>
      <c r="W8546" s="107"/>
      <c r="X8546" s="113"/>
    </row>
    <row r="8547" spans="1:24" ht="12.95" customHeight="1" x14ac:dyDescent="0.2">
      <c r="A8547" s="102">
        <v>2009</v>
      </c>
      <c r="B8547" s="102" t="s">
        <v>2946</v>
      </c>
      <c r="C8547" s="102" t="s">
        <v>2945</v>
      </c>
      <c r="D8547" s="111" t="s">
        <v>2354</v>
      </c>
      <c r="E8547" s="102" t="s">
        <v>4871</v>
      </c>
      <c r="F8547" s="104" t="s">
        <v>14834</v>
      </c>
      <c r="G8547" s="105">
        <v>16249</v>
      </c>
      <c r="H8547" s="102" t="s">
        <v>33237</v>
      </c>
      <c r="I8547" s="102" t="s">
        <v>10103</v>
      </c>
      <c r="J8547" s="102" t="s">
        <v>4869</v>
      </c>
      <c r="K8547" s="115"/>
      <c r="L8547" s="111" t="s">
        <v>42232</v>
      </c>
      <c r="M8547" s="109">
        <v>2</v>
      </c>
      <c r="N8547" s="108" t="s">
        <v>33239</v>
      </c>
      <c r="O8547" s="102" t="s">
        <v>12252</v>
      </c>
      <c r="P8547" s="39" t="s">
        <v>162</v>
      </c>
      <c r="Q8547" s="39" t="s">
        <v>18156</v>
      </c>
      <c r="R8547" s="109"/>
      <c r="S8547" s="102" t="s">
        <v>8315</v>
      </c>
      <c r="T8547" s="102" t="s">
        <v>7789</v>
      </c>
      <c r="U8547" s="102" t="s">
        <v>33856</v>
      </c>
      <c r="V8547" s="109">
        <v>6</v>
      </c>
      <c r="W8547" s="107"/>
      <c r="X8547" s="113"/>
    </row>
    <row r="8548" spans="1:24" ht="12.95" customHeight="1" x14ac:dyDescent="0.2">
      <c r="A8548" s="102">
        <v>2009</v>
      </c>
      <c r="B8548" s="102" t="s">
        <v>2946</v>
      </c>
      <c r="C8548" s="102" t="s">
        <v>2945</v>
      </c>
      <c r="D8548" s="111" t="s">
        <v>4147</v>
      </c>
      <c r="E8548" s="102" t="s">
        <v>4872</v>
      </c>
      <c r="F8548" s="104" t="s">
        <v>14834</v>
      </c>
      <c r="G8548" s="105">
        <v>16251</v>
      </c>
      <c r="H8548" s="102" t="s">
        <v>10103</v>
      </c>
      <c r="I8548" s="102" t="s">
        <v>33240</v>
      </c>
      <c r="J8548" s="102" t="s">
        <v>4869</v>
      </c>
      <c r="K8548" s="115"/>
      <c r="L8548" s="111" t="s">
        <v>42233</v>
      </c>
      <c r="M8548" s="109">
        <v>1</v>
      </c>
      <c r="N8548" s="108" t="s">
        <v>33241</v>
      </c>
      <c r="O8548" s="102" t="s">
        <v>19464</v>
      </c>
      <c r="P8548" s="39" t="s">
        <v>15928</v>
      </c>
      <c r="Q8548" s="39" t="s">
        <v>19627</v>
      </c>
      <c r="R8548" s="109"/>
      <c r="S8548" s="102" t="s">
        <v>9435</v>
      </c>
      <c r="T8548" s="102" t="s">
        <v>7789</v>
      </c>
      <c r="U8548" s="102" t="s">
        <v>33857</v>
      </c>
      <c r="V8548" s="109">
        <v>5</v>
      </c>
      <c r="W8548" s="107"/>
      <c r="X8548" s="113"/>
    </row>
    <row r="8549" spans="1:24" ht="12.95" customHeight="1" x14ac:dyDescent="0.2">
      <c r="A8549" s="128">
        <v>1991</v>
      </c>
      <c r="B8549" s="102" t="s">
        <v>9444</v>
      </c>
      <c r="C8549" s="164" t="s">
        <v>34530</v>
      </c>
      <c r="D8549" s="128" t="s">
        <v>5934</v>
      </c>
      <c r="E8549" s="102" t="s">
        <v>33890</v>
      </c>
      <c r="F8549" s="104" t="s">
        <v>14834</v>
      </c>
      <c r="G8549" s="142">
        <v>16317</v>
      </c>
      <c r="H8549" s="128" t="s">
        <v>13336</v>
      </c>
      <c r="I8549" s="128" t="s">
        <v>11819</v>
      </c>
      <c r="J8549" s="128" t="s">
        <v>16562</v>
      </c>
      <c r="K8549" s="140"/>
      <c r="L8549" s="143"/>
      <c r="M8549" s="145">
        <v>0.5</v>
      </c>
      <c r="N8549" s="200">
        <v>1</v>
      </c>
      <c r="O8549" s="128" t="s">
        <v>10189</v>
      </c>
      <c r="P8549" s="128" t="s">
        <v>9125</v>
      </c>
      <c r="Q8549" s="128" t="s">
        <v>19521</v>
      </c>
      <c r="R8549" s="145"/>
      <c r="S8549" s="128"/>
      <c r="T8549" s="128" t="s">
        <v>20547</v>
      </c>
      <c r="U8549" s="128" t="s">
        <v>33891</v>
      </c>
      <c r="V8549" s="145">
        <v>5</v>
      </c>
      <c r="W8549" s="130"/>
      <c r="X8549" s="113"/>
    </row>
    <row r="8550" spans="1:24" ht="12.95" customHeight="1" x14ac:dyDescent="0.2">
      <c r="A8550" s="128">
        <v>1991</v>
      </c>
      <c r="B8550" s="102" t="s">
        <v>9444</v>
      </c>
      <c r="C8550" s="102" t="s">
        <v>34530</v>
      </c>
      <c r="D8550" s="128" t="s">
        <v>33892</v>
      </c>
      <c r="E8550" s="102" t="s">
        <v>33893</v>
      </c>
      <c r="F8550" s="104" t="s">
        <v>14834</v>
      </c>
      <c r="G8550" s="142">
        <v>15300</v>
      </c>
      <c r="H8550" s="128" t="s">
        <v>11819</v>
      </c>
      <c r="I8550" s="102" t="s">
        <v>30643</v>
      </c>
      <c r="J8550" s="128" t="s">
        <v>33895</v>
      </c>
      <c r="K8550" s="140"/>
      <c r="L8550" s="143"/>
      <c r="M8550" s="145">
        <v>2</v>
      </c>
      <c r="N8550" s="144" t="s">
        <v>15978</v>
      </c>
      <c r="O8550" s="128" t="s">
        <v>17478</v>
      </c>
      <c r="P8550" s="128" t="s">
        <v>9160</v>
      </c>
      <c r="Q8550" s="128" t="s">
        <v>20459</v>
      </c>
      <c r="R8550" s="145"/>
      <c r="S8550" s="128"/>
      <c r="T8550" s="128" t="s">
        <v>14962</v>
      </c>
      <c r="U8550" s="128" t="s">
        <v>33896</v>
      </c>
      <c r="V8550" s="145">
        <v>8</v>
      </c>
      <c r="W8550" s="130"/>
      <c r="X8550" s="113"/>
    </row>
    <row r="8551" spans="1:24" ht="12.95" customHeight="1" x14ac:dyDescent="0.2">
      <c r="A8551" s="128">
        <v>1991</v>
      </c>
      <c r="B8551" s="102" t="s">
        <v>9444</v>
      </c>
      <c r="C8551" s="102" t="s">
        <v>34530</v>
      </c>
      <c r="D8551" s="128" t="s">
        <v>8930</v>
      </c>
      <c r="E8551" s="102" t="s">
        <v>33894</v>
      </c>
      <c r="F8551" s="104" t="s">
        <v>14834</v>
      </c>
      <c r="G8551" s="142">
        <v>16238</v>
      </c>
      <c r="H8551" s="128" t="s">
        <v>1520</v>
      </c>
      <c r="I8551" s="128" t="s">
        <v>2625</v>
      </c>
      <c r="J8551" s="128" t="s">
        <v>33897</v>
      </c>
      <c r="K8551" s="140"/>
      <c r="L8551" s="143"/>
      <c r="M8551" s="145">
        <v>2</v>
      </c>
      <c r="N8551" s="144" t="s">
        <v>33898</v>
      </c>
      <c r="O8551" s="128" t="s">
        <v>12252</v>
      </c>
      <c r="P8551" s="128"/>
      <c r="Q8551" s="128" t="s">
        <v>15832</v>
      </c>
      <c r="R8551" s="145"/>
      <c r="S8551" s="128"/>
      <c r="T8551" s="128" t="s">
        <v>21291</v>
      </c>
      <c r="U8551" s="128" t="s">
        <v>21333</v>
      </c>
      <c r="V8551" s="145">
        <v>7.5</v>
      </c>
      <c r="W8551" s="130"/>
      <c r="X8551" s="113"/>
    </row>
    <row r="8552" spans="1:24" ht="12.95" customHeight="1" x14ac:dyDescent="0.2">
      <c r="A8552" s="128">
        <v>1992</v>
      </c>
      <c r="B8552" s="128" t="s">
        <v>9444</v>
      </c>
      <c r="C8552" s="197" t="s">
        <v>40582</v>
      </c>
      <c r="D8552" s="128" t="s">
        <v>40583</v>
      </c>
      <c r="E8552" s="128" t="s">
        <v>40575</v>
      </c>
      <c r="F8552" s="104" t="s">
        <v>14834</v>
      </c>
      <c r="G8552" s="142">
        <v>16427</v>
      </c>
      <c r="H8552" s="102" t="s">
        <v>40584</v>
      </c>
      <c r="I8552" s="128" t="s">
        <v>40585</v>
      </c>
      <c r="J8552" s="128" t="s">
        <v>40586</v>
      </c>
      <c r="K8552" s="140"/>
      <c r="L8552" s="143"/>
      <c r="M8552" s="145">
        <v>3</v>
      </c>
      <c r="N8552" s="144" t="s">
        <v>40587</v>
      </c>
      <c r="O8552" s="128" t="s">
        <v>15928</v>
      </c>
      <c r="P8552" s="128"/>
      <c r="Q8552" s="128" t="s">
        <v>19798</v>
      </c>
      <c r="R8552" s="145"/>
      <c r="S8552" s="128"/>
      <c r="T8552" s="128" t="s">
        <v>20542</v>
      </c>
      <c r="U8552" s="128" t="s">
        <v>40588</v>
      </c>
      <c r="V8552" s="145">
        <v>8</v>
      </c>
      <c r="W8552" s="130"/>
      <c r="X8552" s="113"/>
    </row>
    <row r="8553" spans="1:24" ht="12.95" customHeight="1" x14ac:dyDescent="0.2">
      <c r="A8553" s="128">
        <v>1992</v>
      </c>
      <c r="B8553" s="128" t="s">
        <v>9444</v>
      </c>
      <c r="C8553" s="128" t="s">
        <v>40582</v>
      </c>
      <c r="D8553" s="128" t="s">
        <v>40589</v>
      </c>
      <c r="E8553" s="128" t="s">
        <v>40576</v>
      </c>
      <c r="F8553" s="104" t="s">
        <v>14834</v>
      </c>
      <c r="G8553" s="142">
        <v>16346</v>
      </c>
      <c r="H8553" s="102" t="s">
        <v>40590</v>
      </c>
      <c r="I8553" s="128" t="s">
        <v>2625</v>
      </c>
      <c r="J8553" s="128" t="s">
        <v>21291</v>
      </c>
      <c r="K8553" s="140"/>
      <c r="L8553" s="143"/>
      <c r="M8553" s="145">
        <v>3</v>
      </c>
      <c r="N8553" s="144" t="s">
        <v>40591</v>
      </c>
      <c r="O8553" s="128"/>
      <c r="P8553" s="128" t="s">
        <v>9125</v>
      </c>
      <c r="Q8553" s="128" t="s">
        <v>19671</v>
      </c>
      <c r="R8553" s="145"/>
      <c r="S8553" s="128"/>
      <c r="T8553" s="128" t="s">
        <v>21291</v>
      </c>
      <c r="U8553" s="128" t="s">
        <v>6868</v>
      </c>
      <c r="V8553" s="145">
        <v>5</v>
      </c>
      <c r="W8553" s="130"/>
      <c r="X8553" s="113"/>
    </row>
    <row r="8554" spans="1:24" ht="12.95" customHeight="1" x14ac:dyDescent="0.2">
      <c r="A8554" s="128">
        <v>1992</v>
      </c>
      <c r="B8554" s="128" t="s">
        <v>9444</v>
      </c>
      <c r="C8554" s="128" t="s">
        <v>40574</v>
      </c>
      <c r="D8554" s="128" t="s">
        <v>10978</v>
      </c>
      <c r="E8554" s="128" t="s">
        <v>40577</v>
      </c>
      <c r="F8554" s="104" t="s">
        <v>14834</v>
      </c>
      <c r="G8554" s="142">
        <v>16443</v>
      </c>
      <c r="H8554" s="102" t="s">
        <v>31838</v>
      </c>
      <c r="I8554" s="128" t="s">
        <v>10103</v>
      </c>
      <c r="J8554" s="128" t="s">
        <v>10139</v>
      </c>
      <c r="K8554" s="140"/>
      <c r="L8554" s="143"/>
      <c r="M8554" s="145">
        <v>2</v>
      </c>
      <c r="N8554" s="144" t="s">
        <v>16694</v>
      </c>
      <c r="O8554" s="128" t="s">
        <v>16764</v>
      </c>
      <c r="P8554" s="128" t="s">
        <v>15941</v>
      </c>
      <c r="Q8554" s="128" t="s">
        <v>16831</v>
      </c>
      <c r="R8554" s="145"/>
      <c r="S8554" s="128"/>
      <c r="T8554" s="128" t="s">
        <v>7789</v>
      </c>
      <c r="U8554" s="128" t="s">
        <v>28577</v>
      </c>
      <c r="V8554" s="145">
        <v>7</v>
      </c>
      <c r="W8554" s="130"/>
      <c r="X8554" s="113"/>
    </row>
    <row r="8555" spans="1:24" ht="12.95" customHeight="1" x14ac:dyDescent="0.2">
      <c r="A8555" s="128">
        <v>1992</v>
      </c>
      <c r="B8555" s="128" t="s">
        <v>9444</v>
      </c>
      <c r="C8555" s="128" t="s">
        <v>40574</v>
      </c>
      <c r="D8555" s="143" t="s">
        <v>13453</v>
      </c>
      <c r="E8555" s="128" t="s">
        <v>40578</v>
      </c>
      <c r="F8555" s="104" t="s">
        <v>14834</v>
      </c>
      <c r="G8555" s="142">
        <v>15359</v>
      </c>
      <c r="H8555" s="128" t="s">
        <v>2625</v>
      </c>
      <c r="I8555" s="102" t="s">
        <v>30643</v>
      </c>
      <c r="J8555" s="128" t="s">
        <v>40592</v>
      </c>
      <c r="K8555" s="140"/>
      <c r="L8555" s="111" t="s">
        <v>40601</v>
      </c>
      <c r="M8555" s="145">
        <v>1</v>
      </c>
      <c r="N8555" s="144" t="s">
        <v>40593</v>
      </c>
      <c r="O8555" s="128" t="s">
        <v>9125</v>
      </c>
      <c r="P8555" s="128"/>
      <c r="Q8555" s="128" t="s">
        <v>15976</v>
      </c>
      <c r="R8555" s="145"/>
      <c r="S8555" s="128" t="s">
        <v>8315</v>
      </c>
      <c r="T8555" s="128" t="s">
        <v>20543</v>
      </c>
      <c r="U8555" s="128" t="s">
        <v>18217</v>
      </c>
      <c r="V8555" s="145">
        <v>5.5</v>
      </c>
      <c r="W8555" s="130"/>
      <c r="X8555" s="113"/>
    </row>
    <row r="8556" spans="1:24" ht="12.95" customHeight="1" x14ac:dyDescent="0.2">
      <c r="A8556" s="128">
        <v>1992</v>
      </c>
      <c r="B8556" s="128" t="s">
        <v>9444</v>
      </c>
      <c r="C8556" s="128" t="s">
        <v>40582</v>
      </c>
      <c r="D8556" s="143" t="s">
        <v>40594</v>
      </c>
      <c r="E8556" s="128" t="s">
        <v>40579</v>
      </c>
      <c r="F8556" s="104" t="s">
        <v>14834</v>
      </c>
      <c r="G8556" s="142">
        <v>14757</v>
      </c>
      <c r="H8556" s="128" t="s">
        <v>13336</v>
      </c>
      <c r="I8556" s="128" t="s">
        <v>11819</v>
      </c>
      <c r="J8556" s="128" t="s">
        <v>9812</v>
      </c>
      <c r="K8556" s="140"/>
      <c r="L8556" s="111" t="s">
        <v>40599</v>
      </c>
      <c r="M8556" s="145">
        <v>1</v>
      </c>
      <c r="N8556" s="144">
        <v>10</v>
      </c>
      <c r="O8556" s="128" t="s">
        <v>12721</v>
      </c>
      <c r="P8556" s="128" t="s">
        <v>162</v>
      </c>
      <c r="Q8556" s="128" t="s">
        <v>19131</v>
      </c>
      <c r="R8556" s="145"/>
      <c r="S8556" s="128"/>
      <c r="T8556" s="128" t="s">
        <v>28757</v>
      </c>
      <c r="U8556" s="128"/>
      <c r="V8556" s="145">
        <v>7</v>
      </c>
      <c r="W8556" s="130"/>
      <c r="X8556" s="113"/>
    </row>
    <row r="8557" spans="1:24" ht="12.95" customHeight="1" x14ac:dyDescent="0.2">
      <c r="A8557" s="128">
        <v>1992</v>
      </c>
      <c r="B8557" s="128" t="s">
        <v>9444</v>
      </c>
      <c r="C8557" s="128" t="s">
        <v>40574</v>
      </c>
      <c r="D8557" s="128" t="s">
        <v>15146</v>
      </c>
      <c r="E8557" s="128" t="s">
        <v>40580</v>
      </c>
      <c r="F8557" s="104" t="s">
        <v>14834</v>
      </c>
      <c r="G8557" s="142">
        <v>15806</v>
      </c>
      <c r="H8557" s="128" t="s">
        <v>11819</v>
      </c>
      <c r="I8557" s="128" t="s">
        <v>10191</v>
      </c>
      <c r="J8557" s="128" t="s">
        <v>15636</v>
      </c>
      <c r="K8557" s="140"/>
      <c r="L8557" s="143"/>
      <c r="M8557" s="145">
        <v>2</v>
      </c>
      <c r="N8557" s="144" t="s">
        <v>16572</v>
      </c>
      <c r="O8557" s="128" t="s">
        <v>17670</v>
      </c>
      <c r="P8557" s="128"/>
      <c r="Q8557" s="128" t="s">
        <v>15976</v>
      </c>
      <c r="R8557" s="145"/>
      <c r="S8557" s="128"/>
      <c r="T8557" s="128" t="s">
        <v>14962</v>
      </c>
      <c r="U8557" s="128" t="s">
        <v>40595</v>
      </c>
      <c r="V8557" s="145">
        <v>6</v>
      </c>
      <c r="W8557" s="130"/>
      <c r="X8557" s="113"/>
    </row>
    <row r="8558" spans="1:24" ht="12.95" customHeight="1" x14ac:dyDescent="0.2">
      <c r="A8558" s="128">
        <v>1992</v>
      </c>
      <c r="B8558" s="128" t="s">
        <v>9444</v>
      </c>
      <c r="C8558" s="128" t="s">
        <v>40582</v>
      </c>
      <c r="D8558" s="143" t="s">
        <v>11083</v>
      </c>
      <c r="E8558" s="128" t="s">
        <v>40581</v>
      </c>
      <c r="F8558" s="104" t="s">
        <v>14834</v>
      </c>
      <c r="G8558" s="142">
        <v>14141</v>
      </c>
      <c r="H8558" s="102" t="s">
        <v>40596</v>
      </c>
      <c r="I8558" s="102" t="s">
        <v>40597</v>
      </c>
      <c r="J8558" s="128" t="s">
        <v>40598</v>
      </c>
      <c r="K8558" s="140"/>
      <c r="L8558" s="111" t="s">
        <v>40600</v>
      </c>
      <c r="M8558" s="145">
        <v>1</v>
      </c>
      <c r="N8558" s="144">
        <v>16</v>
      </c>
      <c r="O8558" s="128"/>
      <c r="P8558" s="128" t="s">
        <v>9125</v>
      </c>
      <c r="Q8558" s="128" t="s">
        <v>17790</v>
      </c>
      <c r="R8558" s="145"/>
      <c r="S8558" s="128"/>
      <c r="T8558" s="128" t="s">
        <v>8947</v>
      </c>
      <c r="U8558" s="128" t="s">
        <v>21332</v>
      </c>
      <c r="V8558" s="145">
        <v>5.5</v>
      </c>
      <c r="W8558" s="130"/>
      <c r="X8558" s="113"/>
    </row>
    <row r="8559" spans="1:24" ht="12.95" customHeight="1" x14ac:dyDescent="0.2">
      <c r="A8559" s="115">
        <v>1993</v>
      </c>
      <c r="B8559" s="102" t="s">
        <v>9444</v>
      </c>
      <c r="C8559" s="164" t="s">
        <v>34531</v>
      </c>
      <c r="D8559" s="127" t="s">
        <v>881</v>
      </c>
      <c r="E8559" s="102" t="s">
        <v>7985</v>
      </c>
      <c r="F8559" s="102" t="s">
        <v>14834</v>
      </c>
      <c r="G8559" s="105">
        <v>14393</v>
      </c>
      <c r="H8559" s="102" t="s">
        <v>880</v>
      </c>
      <c r="I8559" s="102" t="s">
        <v>2625</v>
      </c>
      <c r="J8559" s="102" t="s">
        <v>10848</v>
      </c>
      <c r="K8559" s="116"/>
      <c r="L8559" s="111"/>
      <c r="M8559" s="107"/>
      <c r="N8559" s="112"/>
      <c r="O8559" s="102"/>
      <c r="P8559" s="39"/>
      <c r="Q8559" s="39"/>
      <c r="R8559" s="109"/>
      <c r="S8559" s="102"/>
      <c r="T8559" s="102"/>
      <c r="U8559" s="102"/>
      <c r="V8559" s="118" t="s">
        <v>5147</v>
      </c>
      <c r="W8559" s="107"/>
      <c r="X8559" s="113"/>
    </row>
    <row r="8560" spans="1:24" ht="12.95" customHeight="1" x14ac:dyDescent="0.2">
      <c r="A8560" s="115">
        <v>1993</v>
      </c>
      <c r="B8560" s="102" t="s">
        <v>9444</v>
      </c>
      <c r="C8560" s="102" t="s">
        <v>34532</v>
      </c>
      <c r="D8560" s="127" t="s">
        <v>8973</v>
      </c>
      <c r="E8560" s="102" t="s">
        <v>882</v>
      </c>
      <c r="F8560" s="102" t="s">
        <v>14834</v>
      </c>
      <c r="G8560" s="105">
        <v>16237</v>
      </c>
      <c r="H8560" s="102"/>
      <c r="I8560" s="102"/>
      <c r="J8560" s="102" t="s">
        <v>11566</v>
      </c>
      <c r="K8560" s="116"/>
      <c r="L8560" s="111"/>
      <c r="M8560" s="107"/>
      <c r="N8560" s="112"/>
      <c r="O8560" s="102"/>
      <c r="P8560" s="39"/>
      <c r="Q8560" s="39"/>
      <c r="R8560" s="109"/>
      <c r="S8560" s="102"/>
      <c r="T8560" s="102"/>
      <c r="U8560" s="102"/>
      <c r="V8560" s="118" t="s">
        <v>5147</v>
      </c>
      <c r="W8560" s="107"/>
      <c r="X8560" s="113"/>
    </row>
    <row r="8561" spans="1:24" ht="12.95" customHeight="1" x14ac:dyDescent="0.2">
      <c r="A8561" s="115">
        <v>1994</v>
      </c>
      <c r="B8561" s="102" t="s">
        <v>9444</v>
      </c>
      <c r="C8561" s="164" t="s">
        <v>34533</v>
      </c>
      <c r="D8561" s="127" t="s">
        <v>5798</v>
      </c>
      <c r="E8561" s="102" t="s">
        <v>14887</v>
      </c>
      <c r="F8561" s="102" t="s">
        <v>14834</v>
      </c>
      <c r="G8561" s="105"/>
      <c r="H8561" s="102"/>
      <c r="I8561" s="102"/>
      <c r="J8561" s="102"/>
      <c r="K8561" s="102"/>
      <c r="L8561" s="111" t="s">
        <v>783</v>
      </c>
      <c r="M8561" s="102"/>
      <c r="N8561" s="112"/>
      <c r="O8561" s="102"/>
      <c r="P8561" s="39"/>
      <c r="Q8561" s="39"/>
      <c r="R8561" s="102"/>
      <c r="S8561" s="102"/>
      <c r="T8561" s="102"/>
      <c r="U8561" s="102"/>
      <c r="V8561" s="118" t="s">
        <v>5147</v>
      </c>
      <c r="W8561" s="102"/>
      <c r="X8561" s="113"/>
    </row>
    <row r="8562" spans="1:24" ht="12.95" customHeight="1" x14ac:dyDescent="0.2">
      <c r="A8562" s="115">
        <v>1994</v>
      </c>
      <c r="B8562" s="102" t="s">
        <v>9444</v>
      </c>
      <c r="C8562" s="102" t="s">
        <v>34534</v>
      </c>
      <c r="D8562" s="102" t="s">
        <v>8977</v>
      </c>
      <c r="E8562" s="102" t="s">
        <v>8976</v>
      </c>
      <c r="F8562" s="102" t="s">
        <v>14834</v>
      </c>
      <c r="G8562" s="105">
        <v>15322</v>
      </c>
      <c r="H8562" s="102" t="s">
        <v>30993</v>
      </c>
      <c r="I8562" s="102" t="s">
        <v>2625</v>
      </c>
      <c r="J8562" s="102" t="s">
        <v>8978</v>
      </c>
      <c r="K8562" s="116"/>
      <c r="L8562" s="111"/>
      <c r="M8562" s="109">
        <v>2</v>
      </c>
      <c r="N8562" s="138" t="s">
        <v>33242</v>
      </c>
      <c r="O8562" s="102" t="s">
        <v>10189</v>
      </c>
      <c r="P8562" s="39"/>
      <c r="Q8562" s="39"/>
      <c r="R8562" s="109"/>
      <c r="S8562" s="102"/>
      <c r="T8562" s="102" t="s">
        <v>10901</v>
      </c>
      <c r="U8562" s="102"/>
      <c r="V8562" s="109">
        <v>6</v>
      </c>
      <c r="W8562" s="107"/>
      <c r="X8562" s="113"/>
    </row>
    <row r="8563" spans="1:24" ht="12.95" customHeight="1" x14ac:dyDescent="0.2">
      <c r="A8563" s="115">
        <v>1994</v>
      </c>
      <c r="B8563" s="102" t="s">
        <v>9444</v>
      </c>
      <c r="C8563" s="102" t="s">
        <v>34534</v>
      </c>
      <c r="D8563" s="127" t="s">
        <v>5797</v>
      </c>
      <c r="E8563" s="102" t="s">
        <v>12745</v>
      </c>
      <c r="F8563" s="102" t="s">
        <v>14834</v>
      </c>
      <c r="G8563" s="105"/>
      <c r="H8563" s="102"/>
      <c r="I8563" s="102"/>
      <c r="J8563" s="102"/>
      <c r="K8563" s="102"/>
      <c r="L8563" s="111" t="s">
        <v>712</v>
      </c>
      <c r="M8563" s="102"/>
      <c r="N8563" s="112"/>
      <c r="O8563" s="102"/>
      <c r="P8563" s="39"/>
      <c r="Q8563" s="39"/>
      <c r="R8563" s="102"/>
      <c r="S8563" s="102"/>
      <c r="T8563" s="102"/>
      <c r="U8563" s="102"/>
      <c r="V8563" s="118" t="s">
        <v>5147</v>
      </c>
      <c r="W8563" s="102"/>
      <c r="X8563" s="113"/>
    </row>
    <row r="8564" spans="1:24" ht="12.95" customHeight="1" x14ac:dyDescent="0.2">
      <c r="A8564" s="115">
        <v>1994</v>
      </c>
      <c r="B8564" s="102" t="s">
        <v>9444</v>
      </c>
      <c r="C8564" s="102" t="s">
        <v>34534</v>
      </c>
      <c r="D8564" s="127" t="s">
        <v>15107</v>
      </c>
      <c r="E8564" s="102" t="s">
        <v>8975</v>
      </c>
      <c r="F8564" s="102" t="s">
        <v>14834</v>
      </c>
      <c r="G8564" s="105">
        <v>14980</v>
      </c>
      <c r="H8564" s="102" t="s">
        <v>7198</v>
      </c>
      <c r="I8564" s="102" t="s">
        <v>30643</v>
      </c>
      <c r="J8564" s="102" t="s">
        <v>8974</v>
      </c>
      <c r="K8564" s="116"/>
      <c r="L8564" s="111"/>
      <c r="M8564" s="107"/>
      <c r="N8564" s="112"/>
      <c r="O8564" s="102"/>
      <c r="P8564" s="39"/>
      <c r="Q8564" s="39"/>
      <c r="R8564" s="109"/>
      <c r="S8564" s="102"/>
      <c r="T8564" s="102"/>
      <c r="U8564" s="102"/>
      <c r="V8564" s="118" t="s">
        <v>5147</v>
      </c>
      <c r="W8564" s="107"/>
      <c r="X8564" s="113"/>
    </row>
    <row r="8565" spans="1:24" ht="12.95" customHeight="1" x14ac:dyDescent="0.2">
      <c r="A8565" s="115">
        <v>1994</v>
      </c>
      <c r="B8565" s="102" t="s">
        <v>9444</v>
      </c>
      <c r="C8565" s="102" t="s">
        <v>34534</v>
      </c>
      <c r="D8565" s="102" t="s">
        <v>1735</v>
      </c>
      <c r="E8565" s="102" t="s">
        <v>4912</v>
      </c>
      <c r="F8565" s="102" t="s">
        <v>14834</v>
      </c>
      <c r="G8565" s="105">
        <v>16224</v>
      </c>
      <c r="H8565" s="102" t="s">
        <v>10103</v>
      </c>
      <c r="I8565" s="102" t="s">
        <v>11819</v>
      </c>
      <c r="J8565" s="102" t="s">
        <v>11052</v>
      </c>
      <c r="K8565" s="102"/>
      <c r="L8565" s="111" t="s">
        <v>8402</v>
      </c>
      <c r="M8565" s="102">
        <v>3</v>
      </c>
      <c r="N8565" s="112" t="s">
        <v>17390</v>
      </c>
      <c r="O8565" s="102" t="s">
        <v>16852</v>
      </c>
      <c r="P8565" s="39" t="s">
        <v>9125</v>
      </c>
      <c r="Q8565" s="39" t="s">
        <v>20443</v>
      </c>
      <c r="R8565" s="102"/>
      <c r="S8565" s="102"/>
      <c r="T8565" s="102" t="s">
        <v>7789</v>
      </c>
      <c r="U8565" s="102"/>
      <c r="V8565" s="109">
        <v>6</v>
      </c>
      <c r="W8565" s="102"/>
      <c r="X8565" s="113"/>
    </row>
    <row r="8566" spans="1:24" ht="12.95" customHeight="1" x14ac:dyDescent="0.2">
      <c r="A8566" s="115">
        <v>1994</v>
      </c>
      <c r="B8566" s="102" t="s">
        <v>9444</v>
      </c>
      <c r="C8566" s="102" t="s">
        <v>34533</v>
      </c>
      <c r="D8566" s="127" t="s">
        <v>13454</v>
      </c>
      <c r="E8566" s="102" t="s">
        <v>12746</v>
      </c>
      <c r="F8566" s="102" t="s">
        <v>14834</v>
      </c>
      <c r="G8566" s="105"/>
      <c r="H8566" s="102"/>
      <c r="I8566" s="102"/>
      <c r="J8566" s="102"/>
      <c r="K8566" s="102"/>
      <c r="L8566" s="111" t="s">
        <v>4091</v>
      </c>
      <c r="M8566" s="102"/>
      <c r="N8566" s="112"/>
      <c r="O8566" s="102"/>
      <c r="P8566" s="39"/>
      <c r="Q8566" s="39"/>
      <c r="R8566" s="102"/>
      <c r="S8566" s="102"/>
      <c r="T8566" s="102"/>
      <c r="U8566" s="102"/>
      <c r="V8566" s="118" t="s">
        <v>5147</v>
      </c>
      <c r="W8566" s="102"/>
      <c r="X8566" s="113"/>
    </row>
    <row r="8567" spans="1:24" ht="12.95" customHeight="1" x14ac:dyDescent="0.2">
      <c r="A8567" s="115">
        <v>1995</v>
      </c>
      <c r="B8567" s="102" t="s">
        <v>9444</v>
      </c>
      <c r="C8567" s="164" t="s">
        <v>34535</v>
      </c>
      <c r="D8567" s="127" t="s">
        <v>12095</v>
      </c>
      <c r="E8567" s="102" t="s">
        <v>12747</v>
      </c>
      <c r="F8567" s="102" t="s">
        <v>14834</v>
      </c>
      <c r="G8567" s="105"/>
      <c r="H8567" s="102"/>
      <c r="I8567" s="102"/>
      <c r="J8567" s="102"/>
      <c r="K8567" s="102"/>
      <c r="L8567" s="111" t="s">
        <v>12752</v>
      </c>
      <c r="M8567" s="102"/>
      <c r="N8567" s="112"/>
      <c r="O8567" s="102"/>
      <c r="P8567" s="39"/>
      <c r="Q8567" s="39"/>
      <c r="R8567" s="102"/>
      <c r="S8567" s="102"/>
      <c r="T8567" s="102"/>
      <c r="U8567" s="102"/>
      <c r="V8567" s="118" t="s">
        <v>5147</v>
      </c>
      <c r="W8567" s="102"/>
      <c r="X8567" s="113"/>
    </row>
    <row r="8568" spans="1:24" ht="12.95" customHeight="1" x14ac:dyDescent="0.2">
      <c r="A8568" s="115">
        <v>1995</v>
      </c>
      <c r="B8568" s="102" t="s">
        <v>9444</v>
      </c>
      <c r="C8568" s="102" t="s">
        <v>34536</v>
      </c>
      <c r="D8568" s="127" t="s">
        <v>10729</v>
      </c>
      <c r="E8568" s="102" t="s">
        <v>13626</v>
      </c>
      <c r="F8568" s="102" t="s">
        <v>14834</v>
      </c>
      <c r="G8568" s="105">
        <v>16448</v>
      </c>
      <c r="H8568" s="102"/>
      <c r="I8568" s="102"/>
      <c r="J8568" s="102" t="s">
        <v>10139</v>
      </c>
      <c r="K8568" s="116"/>
      <c r="L8568" s="111"/>
      <c r="M8568" s="107"/>
      <c r="N8568" s="112"/>
      <c r="O8568" s="102"/>
      <c r="P8568" s="39"/>
      <c r="Q8568" s="39"/>
      <c r="R8568" s="109"/>
      <c r="S8568" s="102"/>
      <c r="T8568" s="102"/>
      <c r="U8568" s="102"/>
      <c r="V8568" s="118" t="s">
        <v>5147</v>
      </c>
      <c r="W8568" s="107"/>
      <c r="X8568" s="113"/>
    </row>
    <row r="8569" spans="1:24" ht="12.95" customHeight="1" x14ac:dyDescent="0.2">
      <c r="A8569" s="115">
        <v>1995</v>
      </c>
      <c r="B8569" s="102" t="s">
        <v>9444</v>
      </c>
      <c r="C8569" s="102" t="s">
        <v>34535</v>
      </c>
      <c r="D8569" s="127" t="s">
        <v>5782</v>
      </c>
      <c r="E8569" s="102" t="s">
        <v>12748</v>
      </c>
      <c r="F8569" s="102" t="s">
        <v>14834</v>
      </c>
      <c r="G8569" s="105"/>
      <c r="H8569" s="102"/>
      <c r="I8569" s="102"/>
      <c r="J8569" s="102"/>
      <c r="K8569" s="102"/>
      <c r="L8569" s="111" t="s">
        <v>6140</v>
      </c>
      <c r="M8569" s="102"/>
      <c r="N8569" s="112"/>
      <c r="O8569" s="102"/>
      <c r="P8569" s="39"/>
      <c r="Q8569" s="39"/>
      <c r="R8569" s="102"/>
      <c r="S8569" s="102"/>
      <c r="T8569" s="102"/>
      <c r="U8569" s="102"/>
      <c r="V8569" s="118" t="s">
        <v>5147</v>
      </c>
      <c r="W8569" s="102"/>
      <c r="X8569" s="113"/>
    </row>
    <row r="8570" spans="1:24" ht="12.95" customHeight="1" x14ac:dyDescent="0.2">
      <c r="A8570" s="115">
        <v>1995</v>
      </c>
      <c r="B8570" s="102" t="s">
        <v>9444</v>
      </c>
      <c r="C8570" s="102" t="s">
        <v>34535</v>
      </c>
      <c r="D8570" s="127" t="s">
        <v>9128</v>
      </c>
      <c r="E8570" s="102" t="s">
        <v>12749</v>
      </c>
      <c r="F8570" s="102" t="s">
        <v>14834</v>
      </c>
      <c r="G8570" s="105"/>
      <c r="H8570" s="102"/>
      <c r="I8570" s="102"/>
      <c r="J8570" s="102"/>
      <c r="K8570" s="102"/>
      <c r="L8570" s="111" t="s">
        <v>12753</v>
      </c>
      <c r="M8570" s="102"/>
      <c r="N8570" s="112"/>
      <c r="O8570" s="102"/>
      <c r="P8570" s="39"/>
      <c r="Q8570" s="39"/>
      <c r="R8570" s="102"/>
      <c r="S8570" s="102"/>
      <c r="T8570" s="102"/>
      <c r="U8570" s="102"/>
      <c r="V8570" s="118" t="s">
        <v>5147</v>
      </c>
      <c r="W8570" s="102"/>
      <c r="X8570" s="113"/>
    </row>
    <row r="8571" spans="1:24" ht="12.95" customHeight="1" x14ac:dyDescent="0.2">
      <c r="A8571" s="115">
        <v>1995</v>
      </c>
      <c r="B8571" s="102" t="s">
        <v>9444</v>
      </c>
      <c r="C8571" s="102" t="s">
        <v>34536</v>
      </c>
      <c r="D8571" s="127" t="s">
        <v>5218</v>
      </c>
      <c r="E8571" s="102" t="s">
        <v>12750</v>
      </c>
      <c r="F8571" s="102" t="s">
        <v>14834</v>
      </c>
      <c r="G8571" s="105"/>
      <c r="H8571" s="102"/>
      <c r="I8571" s="102"/>
      <c r="J8571" s="102"/>
      <c r="K8571" s="102"/>
      <c r="L8571" s="111" t="s">
        <v>1314</v>
      </c>
      <c r="M8571" s="102"/>
      <c r="N8571" s="112"/>
      <c r="O8571" s="102"/>
      <c r="P8571" s="39"/>
      <c r="Q8571" s="39"/>
      <c r="R8571" s="102"/>
      <c r="S8571" s="102"/>
      <c r="T8571" s="102"/>
      <c r="U8571" s="102"/>
      <c r="V8571" s="118" t="s">
        <v>5147</v>
      </c>
      <c r="W8571" s="102"/>
      <c r="X8571" s="113"/>
    </row>
    <row r="8572" spans="1:24" ht="12.95" customHeight="1" x14ac:dyDescent="0.2">
      <c r="A8572" s="115">
        <v>1996</v>
      </c>
      <c r="B8572" s="102" t="s">
        <v>9444</v>
      </c>
      <c r="C8572" s="164" t="s">
        <v>34537</v>
      </c>
      <c r="D8572" s="102" t="s">
        <v>1748</v>
      </c>
      <c r="E8572" s="102" t="s">
        <v>12509</v>
      </c>
      <c r="F8572" s="104" t="s">
        <v>14834</v>
      </c>
      <c r="G8572" s="105">
        <v>14752</v>
      </c>
      <c r="H8572" s="102" t="s">
        <v>11819</v>
      </c>
      <c r="I8572" s="102" t="s">
        <v>5011</v>
      </c>
      <c r="J8572" s="107" t="s">
        <v>1038</v>
      </c>
      <c r="K8572" s="102"/>
      <c r="L8572" s="111"/>
      <c r="M8572" s="107" t="s">
        <v>5401</v>
      </c>
      <c r="N8572" s="112" t="s">
        <v>18887</v>
      </c>
      <c r="O8572" s="102" t="s">
        <v>17422</v>
      </c>
      <c r="P8572" s="39"/>
      <c r="Q8572" s="39" t="s">
        <v>19439</v>
      </c>
      <c r="R8572" s="109"/>
      <c r="S8572" s="102"/>
      <c r="T8572" s="102" t="s">
        <v>28757</v>
      </c>
      <c r="U8572" s="102"/>
      <c r="V8572" s="109">
        <v>8</v>
      </c>
      <c r="W8572" s="107"/>
      <c r="X8572" s="113"/>
    </row>
    <row r="8573" spans="1:24" ht="12.95" customHeight="1" x14ac:dyDescent="0.2">
      <c r="A8573" s="115">
        <v>1996</v>
      </c>
      <c r="B8573" s="102" t="s">
        <v>9444</v>
      </c>
      <c r="C8573" s="102" t="s">
        <v>34537</v>
      </c>
      <c r="D8573" s="102" t="s">
        <v>597</v>
      </c>
      <c r="E8573" s="102" t="s">
        <v>14312</v>
      </c>
      <c r="F8573" s="104" t="s">
        <v>14834</v>
      </c>
      <c r="G8573" s="105">
        <v>15759</v>
      </c>
      <c r="H8573" s="102" t="s">
        <v>2625</v>
      </c>
      <c r="I8573" s="102" t="s">
        <v>13336</v>
      </c>
      <c r="J8573" s="107" t="s">
        <v>11985</v>
      </c>
      <c r="K8573" s="102"/>
      <c r="L8573" s="111"/>
      <c r="M8573" s="107" t="s">
        <v>6453</v>
      </c>
      <c r="N8573" s="112" t="s">
        <v>18118</v>
      </c>
      <c r="O8573" s="102"/>
      <c r="P8573" s="39"/>
      <c r="Q8573" s="39" t="s">
        <v>16096</v>
      </c>
      <c r="R8573" s="109"/>
      <c r="S8573" s="102"/>
      <c r="T8573" s="102" t="s">
        <v>20543</v>
      </c>
      <c r="U8573" s="102" t="s">
        <v>6868</v>
      </c>
      <c r="V8573" s="109">
        <v>6</v>
      </c>
      <c r="W8573" s="107"/>
      <c r="X8573" s="113"/>
    </row>
    <row r="8574" spans="1:24" ht="12.95" customHeight="1" x14ac:dyDescent="0.2">
      <c r="A8574" s="115">
        <v>1996</v>
      </c>
      <c r="B8574" s="102" t="s">
        <v>9444</v>
      </c>
      <c r="C8574" s="102" t="s">
        <v>34537</v>
      </c>
      <c r="D8574" s="102" t="s">
        <v>599</v>
      </c>
      <c r="E8574" s="102" t="s">
        <v>837</v>
      </c>
      <c r="F8574" s="104" t="s">
        <v>14834</v>
      </c>
      <c r="G8574" s="105">
        <v>16543</v>
      </c>
      <c r="H8574" s="102" t="s">
        <v>11819</v>
      </c>
      <c r="I8574" s="102" t="s">
        <v>10103</v>
      </c>
      <c r="J8574" s="107" t="s">
        <v>8851</v>
      </c>
      <c r="K8574" s="102"/>
      <c r="L8574" s="111"/>
      <c r="M8574" s="107" t="s">
        <v>5401</v>
      </c>
      <c r="N8574" s="112" t="s">
        <v>18888</v>
      </c>
      <c r="O8574" s="102" t="s">
        <v>16856</v>
      </c>
      <c r="P8574" s="39" t="s">
        <v>13301</v>
      </c>
      <c r="Q8574" s="39" t="s">
        <v>19746</v>
      </c>
      <c r="R8574" s="109"/>
      <c r="S8574" s="102" t="s">
        <v>8315</v>
      </c>
      <c r="T8574" s="102" t="s">
        <v>7789</v>
      </c>
      <c r="U8574" s="102" t="s">
        <v>11565</v>
      </c>
      <c r="V8574" s="109">
        <v>10</v>
      </c>
      <c r="W8574" s="107"/>
      <c r="X8574" s="113"/>
    </row>
    <row r="8575" spans="1:24" ht="12.95" customHeight="1" x14ac:dyDescent="0.2">
      <c r="A8575" s="115">
        <v>1996</v>
      </c>
      <c r="B8575" s="102" t="s">
        <v>9444</v>
      </c>
      <c r="C8575" s="102" t="s">
        <v>34537</v>
      </c>
      <c r="D8575" s="102" t="s">
        <v>3894</v>
      </c>
      <c r="E8575" s="102" t="s">
        <v>600</v>
      </c>
      <c r="F8575" s="104" t="s">
        <v>14834</v>
      </c>
      <c r="G8575" s="105">
        <v>16408</v>
      </c>
      <c r="H8575" s="102" t="s">
        <v>10191</v>
      </c>
      <c r="I8575" s="102" t="s">
        <v>11819</v>
      </c>
      <c r="J8575" s="107" t="s">
        <v>2119</v>
      </c>
      <c r="K8575" s="102"/>
      <c r="L8575" s="111"/>
      <c r="M8575" s="107" t="s">
        <v>6453</v>
      </c>
      <c r="N8575" s="112" t="s">
        <v>16737</v>
      </c>
      <c r="O8575" s="102" t="s">
        <v>19698</v>
      </c>
      <c r="P8575" s="39"/>
      <c r="Q8575" s="39" t="s">
        <v>17730</v>
      </c>
      <c r="R8575" s="109"/>
      <c r="S8575" s="102"/>
      <c r="T8575" s="102" t="s">
        <v>20547</v>
      </c>
      <c r="U8575" s="102" t="s">
        <v>2477</v>
      </c>
      <c r="V8575" s="109">
        <v>7</v>
      </c>
      <c r="W8575" s="107"/>
      <c r="X8575" s="113"/>
    </row>
    <row r="8576" spans="1:24" ht="12.95" customHeight="1" x14ac:dyDescent="0.2">
      <c r="A8576" s="115">
        <v>1996</v>
      </c>
      <c r="B8576" s="102" t="s">
        <v>9444</v>
      </c>
      <c r="C8576" s="102" t="s">
        <v>34537</v>
      </c>
      <c r="D8576" s="111" t="s">
        <v>12725</v>
      </c>
      <c r="E8576" s="102" t="s">
        <v>12609</v>
      </c>
      <c r="F8576" s="104" t="s">
        <v>14834</v>
      </c>
      <c r="G8576" s="105">
        <v>15906</v>
      </c>
      <c r="H8576" s="102" t="s">
        <v>11819</v>
      </c>
      <c r="I8576" s="102" t="s">
        <v>13336</v>
      </c>
      <c r="J8576" s="102" t="s">
        <v>19723</v>
      </c>
      <c r="K8576" s="102"/>
      <c r="L8576" s="111" t="s">
        <v>1316</v>
      </c>
      <c r="M8576" s="102">
        <v>2</v>
      </c>
      <c r="N8576" s="112" t="s">
        <v>15848</v>
      </c>
      <c r="O8576" s="102" t="s">
        <v>15889</v>
      </c>
      <c r="P8576" s="39"/>
      <c r="Q8576" s="39" t="s">
        <v>16524</v>
      </c>
      <c r="R8576" s="102"/>
      <c r="S8576" s="102"/>
      <c r="T8576" s="102" t="s">
        <v>21275</v>
      </c>
      <c r="U8576" s="102" t="s">
        <v>10050</v>
      </c>
      <c r="V8576" s="102">
        <v>7</v>
      </c>
      <c r="W8576" s="102"/>
      <c r="X8576" s="113"/>
    </row>
    <row r="8577" spans="1:24" ht="12.95" customHeight="1" x14ac:dyDescent="0.2">
      <c r="A8577" s="115">
        <v>1996</v>
      </c>
      <c r="B8577" s="102" t="s">
        <v>9444</v>
      </c>
      <c r="C8577" s="102" t="s">
        <v>34538</v>
      </c>
      <c r="D8577" s="127" t="s">
        <v>12754</v>
      </c>
      <c r="E8577" s="102" t="s">
        <v>12609</v>
      </c>
      <c r="F8577" s="102" t="s">
        <v>14834</v>
      </c>
      <c r="G8577" s="105">
        <v>15908</v>
      </c>
      <c r="H8577" s="102"/>
      <c r="I8577" s="102"/>
      <c r="J8577" s="102" t="s">
        <v>2839</v>
      </c>
      <c r="K8577" s="116"/>
      <c r="L8577" s="111"/>
      <c r="M8577" s="107"/>
      <c r="N8577" s="112"/>
      <c r="O8577" s="102"/>
      <c r="P8577" s="39"/>
      <c r="Q8577" s="39"/>
      <c r="R8577" s="109"/>
      <c r="S8577" s="102"/>
      <c r="T8577" s="102"/>
      <c r="U8577" s="102"/>
      <c r="V8577" s="118" t="s">
        <v>5147</v>
      </c>
      <c r="W8577" s="107"/>
      <c r="X8577" s="113"/>
    </row>
    <row r="8578" spans="1:24" ht="12.95" customHeight="1" x14ac:dyDescent="0.2">
      <c r="A8578" s="115">
        <v>1996</v>
      </c>
      <c r="B8578" s="102" t="s">
        <v>9444</v>
      </c>
      <c r="C8578" s="102" t="s">
        <v>34538</v>
      </c>
      <c r="D8578" s="127" t="s">
        <v>7222</v>
      </c>
      <c r="E8578" s="102"/>
      <c r="F8578" s="102" t="s">
        <v>14834</v>
      </c>
      <c r="G8578" s="105"/>
      <c r="H8578" s="102"/>
      <c r="I8578" s="102"/>
      <c r="J8578" s="102"/>
      <c r="K8578" s="102"/>
      <c r="L8578" s="111" t="s">
        <v>12755</v>
      </c>
      <c r="M8578" s="102"/>
      <c r="N8578" s="112"/>
      <c r="O8578" s="102"/>
      <c r="P8578" s="39"/>
      <c r="Q8578" s="39"/>
      <c r="R8578" s="102"/>
      <c r="S8578" s="102"/>
      <c r="T8578" s="102"/>
      <c r="U8578" s="102"/>
      <c r="V8578" s="118" t="s">
        <v>5147</v>
      </c>
      <c r="W8578" s="102"/>
      <c r="X8578" s="113"/>
    </row>
    <row r="8579" spans="1:24" ht="12.95" customHeight="1" x14ac:dyDescent="0.2">
      <c r="A8579" s="115">
        <v>1997</v>
      </c>
      <c r="B8579" s="102" t="s">
        <v>9444</v>
      </c>
      <c r="C8579" s="164" t="s">
        <v>34539</v>
      </c>
      <c r="D8579" s="102" t="s">
        <v>10730</v>
      </c>
      <c r="E8579" s="102" t="s">
        <v>14663</v>
      </c>
      <c r="F8579" s="167" t="s">
        <v>6406</v>
      </c>
      <c r="G8579" s="105">
        <v>16492</v>
      </c>
      <c r="H8579" s="102" t="s">
        <v>2625</v>
      </c>
      <c r="I8579" s="102" t="s">
        <v>10191</v>
      </c>
      <c r="J8579" s="179" t="s">
        <v>11007</v>
      </c>
      <c r="K8579" s="102"/>
      <c r="L8579" s="111"/>
      <c r="M8579" s="115">
        <v>2</v>
      </c>
      <c r="N8579" s="138" t="s">
        <v>15869</v>
      </c>
      <c r="O8579" s="115" t="s">
        <v>15889</v>
      </c>
      <c r="P8579" s="126" t="s">
        <v>9125</v>
      </c>
      <c r="Q8579" s="126" t="s">
        <v>19521</v>
      </c>
      <c r="R8579" s="115"/>
      <c r="S8579" s="115"/>
      <c r="T8579" s="115" t="s">
        <v>20545</v>
      </c>
      <c r="U8579" s="115" t="s">
        <v>30334</v>
      </c>
      <c r="V8579" s="109">
        <v>6.5</v>
      </c>
      <c r="W8579" s="107"/>
      <c r="X8579" s="113"/>
    </row>
    <row r="8580" spans="1:24" ht="12.95" customHeight="1" x14ac:dyDescent="0.2">
      <c r="A8580" s="115">
        <v>1997</v>
      </c>
      <c r="B8580" s="102" t="s">
        <v>9444</v>
      </c>
      <c r="C8580" s="102" t="s">
        <v>34539</v>
      </c>
      <c r="D8580" s="111" t="s">
        <v>13642</v>
      </c>
      <c r="E8580" s="102" t="s">
        <v>14664</v>
      </c>
      <c r="F8580" s="102" t="s">
        <v>14834</v>
      </c>
      <c r="G8580" s="105">
        <v>16512</v>
      </c>
      <c r="H8580" s="102" t="s">
        <v>4890</v>
      </c>
      <c r="I8580" s="102" t="s">
        <v>10103</v>
      </c>
      <c r="J8580" s="102" t="s">
        <v>33899</v>
      </c>
      <c r="K8580" s="102"/>
      <c r="L8580" s="111" t="s">
        <v>14321</v>
      </c>
      <c r="M8580" s="102">
        <v>2</v>
      </c>
      <c r="N8580" s="112" t="s">
        <v>17261</v>
      </c>
      <c r="O8580" s="102" t="s">
        <v>16565</v>
      </c>
      <c r="P8580" s="39"/>
      <c r="Q8580" s="39" t="s">
        <v>16121</v>
      </c>
      <c r="R8580" s="102"/>
      <c r="S8580" s="102"/>
      <c r="T8580" s="102" t="s">
        <v>7789</v>
      </c>
      <c r="U8580" s="102" t="s">
        <v>33900</v>
      </c>
      <c r="V8580" s="109">
        <v>6</v>
      </c>
      <c r="W8580" s="102"/>
      <c r="X8580" s="113"/>
    </row>
    <row r="8581" spans="1:24" ht="12.95" customHeight="1" x14ac:dyDescent="0.2">
      <c r="A8581" s="115">
        <v>1997</v>
      </c>
      <c r="B8581" s="102" t="s">
        <v>9444</v>
      </c>
      <c r="C8581" s="102" t="s">
        <v>34539</v>
      </c>
      <c r="D8581" s="111" t="s">
        <v>12031</v>
      </c>
      <c r="E8581" s="102" t="s">
        <v>14666</v>
      </c>
      <c r="F8581" s="102" t="s">
        <v>14834</v>
      </c>
      <c r="G8581" s="105">
        <v>16549</v>
      </c>
      <c r="H8581" s="102" t="s">
        <v>11819</v>
      </c>
      <c r="I8581" s="102" t="s">
        <v>13336</v>
      </c>
      <c r="J8581" s="102" t="s">
        <v>33901</v>
      </c>
      <c r="K8581" s="102"/>
      <c r="L8581" s="111" t="s">
        <v>6141</v>
      </c>
      <c r="M8581" s="102">
        <v>2</v>
      </c>
      <c r="N8581" s="112" t="s">
        <v>18193</v>
      </c>
      <c r="O8581" s="102" t="s">
        <v>16880</v>
      </c>
      <c r="P8581" s="39" t="s">
        <v>9125</v>
      </c>
      <c r="Q8581" s="39" t="s">
        <v>16029</v>
      </c>
      <c r="R8581" s="102"/>
      <c r="S8581" s="102"/>
      <c r="T8581" s="102" t="s">
        <v>21275</v>
      </c>
      <c r="U8581" s="102" t="s">
        <v>33902</v>
      </c>
      <c r="V8581" s="109">
        <v>7</v>
      </c>
      <c r="W8581" s="102"/>
      <c r="X8581" s="113"/>
    </row>
    <row r="8582" spans="1:24" ht="12.95" customHeight="1" x14ac:dyDescent="0.2">
      <c r="A8582" s="115">
        <v>1997</v>
      </c>
      <c r="B8582" s="102" t="s">
        <v>9444</v>
      </c>
      <c r="C8582" s="102" t="s">
        <v>34539</v>
      </c>
      <c r="D8582" s="111" t="s">
        <v>2336</v>
      </c>
      <c r="E8582" s="102" t="s">
        <v>14668</v>
      </c>
      <c r="F8582" s="102" t="s">
        <v>14834</v>
      </c>
      <c r="G8582" s="105">
        <v>15075</v>
      </c>
      <c r="H8582" s="115" t="s">
        <v>33903</v>
      </c>
      <c r="I8582" s="102" t="s">
        <v>7198</v>
      </c>
      <c r="J8582" s="102" t="s">
        <v>1857</v>
      </c>
      <c r="K8582" s="102" t="s">
        <v>2134</v>
      </c>
      <c r="L8582" s="111" t="s">
        <v>14667</v>
      </c>
      <c r="M8582" s="115">
        <v>1</v>
      </c>
      <c r="N8582" s="125" t="s">
        <v>33904</v>
      </c>
      <c r="O8582" s="102"/>
      <c r="P8582" s="39" t="s">
        <v>19503</v>
      </c>
      <c r="Q8582" s="39" t="s">
        <v>19521</v>
      </c>
      <c r="R8582" s="102"/>
      <c r="S8582" s="102"/>
      <c r="T8582" s="102" t="s">
        <v>20542</v>
      </c>
      <c r="U8582" s="102" t="s">
        <v>29352</v>
      </c>
      <c r="V8582" s="109">
        <v>7</v>
      </c>
      <c r="W8582" s="102"/>
      <c r="X8582" s="113"/>
    </row>
    <row r="8583" spans="1:24" ht="12.95" customHeight="1" x14ac:dyDescent="0.2">
      <c r="A8583" s="115">
        <v>1997</v>
      </c>
      <c r="B8583" s="102" t="s">
        <v>9444</v>
      </c>
      <c r="C8583" s="102" t="s">
        <v>34539</v>
      </c>
      <c r="D8583" s="111" t="s">
        <v>884</v>
      </c>
      <c r="E8583" s="102" t="s">
        <v>14665</v>
      </c>
      <c r="F8583" s="102" t="s">
        <v>14834</v>
      </c>
      <c r="G8583" s="105">
        <v>15892</v>
      </c>
      <c r="H8583" s="102" t="s">
        <v>10103</v>
      </c>
      <c r="I8583" s="102" t="s">
        <v>11819</v>
      </c>
      <c r="J8583" s="102" t="s">
        <v>33905</v>
      </c>
      <c r="K8583" s="102" t="s">
        <v>12136</v>
      </c>
      <c r="L8583" s="111" t="s">
        <v>14670</v>
      </c>
      <c r="M8583" s="102">
        <v>1</v>
      </c>
      <c r="N8583" s="112">
        <v>18</v>
      </c>
      <c r="O8583" s="102" t="s">
        <v>21160</v>
      </c>
      <c r="P8583" s="39" t="s">
        <v>13301</v>
      </c>
      <c r="Q8583" s="39" t="s">
        <v>16880</v>
      </c>
      <c r="R8583" s="102"/>
      <c r="S8583" s="102"/>
      <c r="T8583" s="102" t="s">
        <v>7789</v>
      </c>
      <c r="U8583" s="102" t="s">
        <v>33906</v>
      </c>
      <c r="V8583" s="109">
        <v>6.5</v>
      </c>
      <c r="W8583" s="102"/>
      <c r="X8583" s="113"/>
    </row>
    <row r="8584" spans="1:24" ht="12.95" customHeight="1" x14ac:dyDescent="0.2">
      <c r="A8584" s="115">
        <v>1998</v>
      </c>
      <c r="B8584" s="102" t="s">
        <v>9444</v>
      </c>
      <c r="C8584" s="164" t="s">
        <v>34540</v>
      </c>
      <c r="D8584" s="102" t="s">
        <v>7447</v>
      </c>
      <c r="E8584" s="102" t="s">
        <v>144</v>
      </c>
      <c r="F8584" s="102" t="s">
        <v>14834</v>
      </c>
      <c r="G8584" s="105">
        <v>18472</v>
      </c>
      <c r="H8584" s="115" t="s">
        <v>31906</v>
      </c>
      <c r="I8584" s="102" t="s">
        <v>10191</v>
      </c>
      <c r="J8584" s="102" t="s">
        <v>11813</v>
      </c>
      <c r="K8584" s="102"/>
      <c r="L8584" s="111"/>
      <c r="M8584" s="115">
        <v>0.5</v>
      </c>
      <c r="N8584" s="125">
        <v>42</v>
      </c>
      <c r="O8584" s="115" t="s">
        <v>15941</v>
      </c>
      <c r="P8584" s="126"/>
      <c r="Q8584" s="126" t="s">
        <v>17527</v>
      </c>
      <c r="R8584" s="115"/>
      <c r="S8584" s="115"/>
      <c r="T8584" s="115" t="s">
        <v>20579</v>
      </c>
      <c r="U8584" s="115"/>
      <c r="V8584" s="109">
        <v>6</v>
      </c>
      <c r="W8584" s="107"/>
      <c r="X8584" s="113"/>
    </row>
    <row r="8585" spans="1:24" ht="12.95" customHeight="1" x14ac:dyDescent="0.2">
      <c r="A8585" s="115">
        <v>1998</v>
      </c>
      <c r="B8585" s="102" t="s">
        <v>9444</v>
      </c>
      <c r="C8585" s="102" t="s">
        <v>34540</v>
      </c>
      <c r="D8585" s="102" t="s">
        <v>1718</v>
      </c>
      <c r="E8585" s="102" t="s">
        <v>145</v>
      </c>
      <c r="F8585" s="102" t="s">
        <v>14834</v>
      </c>
      <c r="G8585" s="105">
        <v>18532</v>
      </c>
      <c r="H8585" s="115" t="s">
        <v>31906</v>
      </c>
      <c r="I8585" s="102" t="s">
        <v>15082</v>
      </c>
      <c r="J8585" s="102" t="s">
        <v>11812</v>
      </c>
      <c r="K8585" s="102"/>
      <c r="L8585" s="111"/>
      <c r="M8585" s="115">
        <v>1</v>
      </c>
      <c r="N8585" s="138">
        <v>1</v>
      </c>
      <c r="O8585" s="115" t="s">
        <v>9160</v>
      </c>
      <c r="P8585" s="126"/>
      <c r="Q8585" s="126" t="s">
        <v>17527</v>
      </c>
      <c r="R8585" s="115"/>
      <c r="S8585" s="115"/>
      <c r="T8585" s="115" t="s">
        <v>20579</v>
      </c>
      <c r="U8585" s="115" t="s">
        <v>33907</v>
      </c>
      <c r="V8585" s="109">
        <v>6</v>
      </c>
      <c r="W8585" s="107"/>
      <c r="X8585" s="113"/>
    </row>
    <row r="8586" spans="1:24" ht="12.95" customHeight="1" x14ac:dyDescent="0.2">
      <c r="A8586" s="115">
        <v>1998</v>
      </c>
      <c r="B8586" s="102" t="s">
        <v>9444</v>
      </c>
      <c r="C8586" s="102" t="s">
        <v>34541</v>
      </c>
      <c r="D8586" s="102" t="s">
        <v>885</v>
      </c>
      <c r="E8586" s="102" t="s">
        <v>143</v>
      </c>
      <c r="F8586" s="102" t="s">
        <v>14834</v>
      </c>
      <c r="G8586" s="105">
        <v>16561</v>
      </c>
      <c r="H8586" s="102" t="s">
        <v>2625</v>
      </c>
      <c r="I8586" s="102" t="s">
        <v>13336</v>
      </c>
      <c r="J8586" s="102" t="s">
        <v>588</v>
      </c>
      <c r="K8586" s="102"/>
      <c r="L8586" s="111"/>
      <c r="M8586" s="115">
        <v>0.5</v>
      </c>
      <c r="N8586" s="125">
        <v>42</v>
      </c>
      <c r="O8586" s="115" t="s">
        <v>3620</v>
      </c>
      <c r="P8586" s="126" t="s">
        <v>9125</v>
      </c>
      <c r="Q8586" s="126" t="s">
        <v>17527</v>
      </c>
      <c r="R8586" s="115"/>
      <c r="S8586" s="115"/>
      <c r="T8586" s="115" t="s">
        <v>21409</v>
      </c>
      <c r="U8586" s="115" t="s">
        <v>6868</v>
      </c>
      <c r="V8586" s="109">
        <v>5</v>
      </c>
      <c r="W8586" s="107"/>
      <c r="X8586" s="113"/>
    </row>
    <row r="8587" spans="1:24" ht="12.95" customHeight="1" x14ac:dyDescent="0.2">
      <c r="A8587" s="115">
        <v>1998</v>
      </c>
      <c r="B8587" s="102" t="s">
        <v>9444</v>
      </c>
      <c r="C8587" s="102" t="s">
        <v>34540</v>
      </c>
      <c r="D8587" s="111" t="s">
        <v>33908</v>
      </c>
      <c r="E8587" s="102" t="s">
        <v>9736</v>
      </c>
      <c r="F8587" s="102" t="s">
        <v>14834</v>
      </c>
      <c r="G8587" s="105">
        <v>11933</v>
      </c>
      <c r="H8587" s="115" t="s">
        <v>33909</v>
      </c>
      <c r="I8587" s="115" t="s">
        <v>33910</v>
      </c>
      <c r="J8587" s="102" t="s">
        <v>33911</v>
      </c>
      <c r="K8587" s="102"/>
      <c r="L8587" s="111" t="s">
        <v>9484</v>
      </c>
      <c r="M8587" s="102">
        <v>2</v>
      </c>
      <c r="N8587" s="112" t="s">
        <v>33912</v>
      </c>
      <c r="O8587" s="102"/>
      <c r="P8587" s="39" t="s">
        <v>3620</v>
      </c>
      <c r="Q8587" s="39" t="s">
        <v>19671</v>
      </c>
      <c r="R8587" s="102"/>
      <c r="S8587" s="102"/>
      <c r="T8587" s="102" t="s">
        <v>33913</v>
      </c>
      <c r="U8587" s="102" t="s">
        <v>33914</v>
      </c>
      <c r="V8587" s="109">
        <v>8</v>
      </c>
      <c r="W8587" s="102"/>
      <c r="X8587" s="113"/>
    </row>
    <row r="8588" spans="1:24" ht="12.95" customHeight="1" x14ac:dyDescent="0.2">
      <c r="A8588" s="115">
        <v>1999</v>
      </c>
      <c r="B8588" s="102" t="s">
        <v>9444</v>
      </c>
      <c r="C8588" s="164" t="s">
        <v>34542</v>
      </c>
      <c r="D8588" s="102" t="s">
        <v>11017</v>
      </c>
      <c r="E8588" s="102" t="s">
        <v>11018</v>
      </c>
      <c r="F8588" s="102" t="s">
        <v>14834</v>
      </c>
      <c r="G8588" s="105">
        <v>18533</v>
      </c>
      <c r="H8588" s="115" t="s">
        <v>31906</v>
      </c>
      <c r="I8588" s="115" t="s">
        <v>10191</v>
      </c>
      <c r="J8588" s="115" t="s">
        <v>9567</v>
      </c>
      <c r="K8588" s="102"/>
      <c r="L8588" s="111"/>
      <c r="M8588" s="115">
        <v>2</v>
      </c>
      <c r="N8588" s="138" t="s">
        <v>17261</v>
      </c>
      <c r="O8588" s="115" t="s">
        <v>19745</v>
      </c>
      <c r="P8588" s="126" t="s">
        <v>9160</v>
      </c>
      <c r="Q8588" s="126" t="s">
        <v>5985</v>
      </c>
      <c r="R8588" s="115" t="s">
        <v>7035</v>
      </c>
      <c r="S8588" s="115"/>
      <c r="T8588" s="115" t="s">
        <v>20579</v>
      </c>
      <c r="U8588" s="115" t="s">
        <v>33915</v>
      </c>
      <c r="V8588" s="115">
        <v>5</v>
      </c>
      <c r="W8588" s="107"/>
      <c r="X8588" s="113"/>
    </row>
    <row r="8589" spans="1:24" ht="12.95" customHeight="1" x14ac:dyDescent="0.2">
      <c r="A8589" s="115">
        <v>1999</v>
      </c>
      <c r="B8589" s="102" t="s">
        <v>9444</v>
      </c>
      <c r="C8589" s="102" t="s">
        <v>34543</v>
      </c>
      <c r="D8589" s="102" t="s">
        <v>6457</v>
      </c>
      <c r="E8589" s="102" t="s">
        <v>142</v>
      </c>
      <c r="F8589" s="102" t="s">
        <v>14834</v>
      </c>
      <c r="G8589" s="105">
        <v>15170</v>
      </c>
      <c r="H8589" s="115" t="s">
        <v>7198</v>
      </c>
      <c r="I8589" s="115" t="s">
        <v>33243</v>
      </c>
      <c r="J8589" s="115" t="s">
        <v>2279</v>
      </c>
      <c r="K8589" s="102"/>
      <c r="L8589" s="111"/>
      <c r="M8589" s="115">
        <v>1</v>
      </c>
      <c r="N8589" s="138">
        <v>3</v>
      </c>
      <c r="O8589" s="115" t="s">
        <v>9125</v>
      </c>
      <c r="P8589" s="126" t="s">
        <v>9125</v>
      </c>
      <c r="Q8589" s="126" t="s">
        <v>16873</v>
      </c>
      <c r="R8589" s="115"/>
      <c r="S8589" s="115"/>
      <c r="T8589" s="115" t="s">
        <v>20542</v>
      </c>
      <c r="U8589" s="115" t="s">
        <v>2477</v>
      </c>
      <c r="V8589" s="115">
        <v>8</v>
      </c>
      <c r="W8589" s="107"/>
      <c r="X8589" s="113"/>
    </row>
    <row r="8590" spans="1:24" ht="12.95" customHeight="1" x14ac:dyDescent="0.2">
      <c r="A8590" s="115">
        <v>1999</v>
      </c>
      <c r="B8590" s="102" t="s">
        <v>9444</v>
      </c>
      <c r="C8590" s="102" t="s">
        <v>34542</v>
      </c>
      <c r="D8590" s="102" t="s">
        <v>11990</v>
      </c>
      <c r="E8590" s="102" t="s">
        <v>11991</v>
      </c>
      <c r="F8590" s="102" t="s">
        <v>14834</v>
      </c>
      <c r="G8590" s="105">
        <v>16365</v>
      </c>
      <c r="H8590" s="234" t="s">
        <v>33917</v>
      </c>
      <c r="I8590" s="115" t="s">
        <v>33244</v>
      </c>
      <c r="J8590" s="115" t="s">
        <v>9565</v>
      </c>
      <c r="K8590" s="102"/>
      <c r="L8590" s="111"/>
      <c r="M8590" s="115">
        <v>2</v>
      </c>
      <c r="N8590" s="125" t="s">
        <v>33916</v>
      </c>
      <c r="O8590" s="115" t="s">
        <v>19228</v>
      </c>
      <c r="P8590" s="126" t="s">
        <v>17110</v>
      </c>
      <c r="Q8590" s="126" t="s">
        <v>19506</v>
      </c>
      <c r="R8590" s="115"/>
      <c r="S8590" s="115" t="s">
        <v>8315</v>
      </c>
      <c r="T8590" s="115" t="s">
        <v>7789</v>
      </c>
      <c r="U8590" s="115" t="s">
        <v>33918</v>
      </c>
      <c r="V8590" s="115">
        <v>9</v>
      </c>
      <c r="W8590" s="107"/>
      <c r="X8590" s="113"/>
    </row>
    <row r="8591" spans="1:24" ht="12.95" customHeight="1" x14ac:dyDescent="0.2">
      <c r="A8591" s="115">
        <v>1999</v>
      </c>
      <c r="B8591" s="102" t="s">
        <v>9444</v>
      </c>
      <c r="C8591" s="102" t="s">
        <v>34543</v>
      </c>
      <c r="D8591" s="111" t="s">
        <v>798</v>
      </c>
      <c r="E8591" s="102" t="s">
        <v>11992</v>
      </c>
      <c r="F8591" s="102" t="s">
        <v>14834</v>
      </c>
      <c r="G8591" s="105">
        <v>14992</v>
      </c>
      <c r="H8591" s="102" t="s">
        <v>33245</v>
      </c>
      <c r="I8591" s="115" t="s">
        <v>8934</v>
      </c>
      <c r="J8591" s="115" t="s">
        <v>14499</v>
      </c>
      <c r="K8591" s="102"/>
      <c r="L8591" s="328" t="s">
        <v>41725</v>
      </c>
      <c r="M8591" s="115">
        <v>2</v>
      </c>
      <c r="N8591" s="138" t="s">
        <v>18580</v>
      </c>
      <c r="O8591" s="115" t="s">
        <v>17391</v>
      </c>
      <c r="P8591" s="126" t="s">
        <v>19503</v>
      </c>
      <c r="Q8591" s="126" t="s">
        <v>19744</v>
      </c>
      <c r="R8591" s="115"/>
      <c r="S8591" s="115" t="s">
        <v>8315</v>
      </c>
      <c r="T8591" s="115" t="s">
        <v>20540</v>
      </c>
      <c r="U8591" s="115" t="s">
        <v>33919</v>
      </c>
      <c r="V8591" s="115">
        <v>8</v>
      </c>
      <c r="W8591" s="107"/>
      <c r="X8591" s="113"/>
    </row>
    <row r="8592" spans="1:24" ht="12.95" customHeight="1" x14ac:dyDescent="0.2">
      <c r="A8592" s="115">
        <v>2000</v>
      </c>
      <c r="B8592" s="102" t="s">
        <v>9444</v>
      </c>
      <c r="C8592" s="164" t="s">
        <v>34544</v>
      </c>
      <c r="D8592" s="102" t="s">
        <v>6853</v>
      </c>
      <c r="E8592" s="102" t="s">
        <v>11986</v>
      </c>
      <c r="F8592" s="102" t="s">
        <v>14834</v>
      </c>
      <c r="G8592" s="105">
        <v>16234</v>
      </c>
      <c r="H8592" s="115" t="s">
        <v>13336</v>
      </c>
      <c r="I8592" s="115" t="s">
        <v>11819</v>
      </c>
      <c r="J8592" s="115" t="s">
        <v>6854</v>
      </c>
      <c r="K8592" s="102"/>
      <c r="L8592" s="111"/>
      <c r="M8592" s="115">
        <v>2</v>
      </c>
      <c r="N8592" s="112" t="s">
        <v>17617</v>
      </c>
      <c r="O8592" s="115" t="s">
        <v>843</v>
      </c>
      <c r="P8592" s="126" t="s">
        <v>162</v>
      </c>
      <c r="Q8592" s="126" t="s">
        <v>19113</v>
      </c>
      <c r="R8592" s="115"/>
      <c r="S8592" s="115"/>
      <c r="T8592" s="115" t="s">
        <v>20547</v>
      </c>
      <c r="U8592" s="115"/>
      <c r="V8592" s="115">
        <v>7.5</v>
      </c>
      <c r="W8592" s="107"/>
      <c r="X8592" s="113"/>
    </row>
    <row r="8593" spans="1:24" ht="12.95" customHeight="1" x14ac:dyDescent="0.2">
      <c r="A8593" s="115">
        <v>2000</v>
      </c>
      <c r="B8593" s="102" t="s">
        <v>9444</v>
      </c>
      <c r="C8593" s="102" t="s">
        <v>34545</v>
      </c>
      <c r="D8593" s="111" t="s">
        <v>14242</v>
      </c>
      <c r="E8593" s="102" t="s">
        <v>11988</v>
      </c>
      <c r="F8593" s="102" t="s">
        <v>14834</v>
      </c>
      <c r="G8593" s="105">
        <v>16259</v>
      </c>
      <c r="H8593" s="102" t="s">
        <v>11819</v>
      </c>
      <c r="I8593" s="102" t="s">
        <v>10103</v>
      </c>
      <c r="J8593" s="102" t="s">
        <v>19724</v>
      </c>
      <c r="K8593" s="102"/>
      <c r="L8593" s="111" t="s">
        <v>9728</v>
      </c>
      <c r="M8593" s="102">
        <v>1</v>
      </c>
      <c r="N8593" s="112">
        <v>42</v>
      </c>
      <c r="O8593" s="102" t="s">
        <v>17511</v>
      </c>
      <c r="P8593" s="39" t="s">
        <v>9125</v>
      </c>
      <c r="Q8593" s="39" t="s">
        <v>16121</v>
      </c>
      <c r="R8593" s="102"/>
      <c r="S8593" s="102"/>
      <c r="T8593" s="102" t="s">
        <v>7789</v>
      </c>
      <c r="U8593" s="102" t="s">
        <v>20773</v>
      </c>
      <c r="V8593" s="102">
        <v>6</v>
      </c>
      <c r="W8593" s="102"/>
      <c r="X8593" s="113"/>
    </row>
    <row r="8594" spans="1:24" ht="12.95" customHeight="1" x14ac:dyDescent="0.2">
      <c r="A8594" s="115">
        <v>2000</v>
      </c>
      <c r="B8594" s="102" t="s">
        <v>9444</v>
      </c>
      <c r="C8594" s="102" t="s">
        <v>34544</v>
      </c>
      <c r="D8594" s="111" t="s">
        <v>12172</v>
      </c>
      <c r="E8594" s="102" t="s">
        <v>11987</v>
      </c>
      <c r="F8594" s="102" t="s">
        <v>14834</v>
      </c>
      <c r="G8594" s="105">
        <v>14755</v>
      </c>
      <c r="H8594" s="102" t="s">
        <v>11819</v>
      </c>
      <c r="I8594" s="102" t="s">
        <v>13336</v>
      </c>
      <c r="J8594" s="102" t="s">
        <v>19725</v>
      </c>
      <c r="K8594" s="102"/>
      <c r="L8594" s="111" t="s">
        <v>9599</v>
      </c>
      <c r="M8594" s="102">
        <v>1</v>
      </c>
      <c r="N8594" s="112">
        <v>12</v>
      </c>
      <c r="O8594" s="102" t="s">
        <v>5985</v>
      </c>
      <c r="P8594" s="39" t="s">
        <v>13301</v>
      </c>
      <c r="Q8594" s="39" t="s">
        <v>19131</v>
      </c>
      <c r="R8594" s="102"/>
      <c r="S8594" s="102"/>
      <c r="T8594" s="102" t="s">
        <v>28757</v>
      </c>
      <c r="U8594" s="102" t="s">
        <v>19726</v>
      </c>
      <c r="V8594" s="102">
        <v>5.5</v>
      </c>
      <c r="W8594" s="102"/>
      <c r="X8594" s="113"/>
    </row>
    <row r="8595" spans="1:24" ht="12.95" customHeight="1" x14ac:dyDescent="0.2">
      <c r="A8595" s="115">
        <v>2000</v>
      </c>
      <c r="B8595" s="102" t="s">
        <v>9444</v>
      </c>
      <c r="C8595" s="102" t="s">
        <v>34545</v>
      </c>
      <c r="D8595" s="102" t="s">
        <v>12173</v>
      </c>
      <c r="E8595" s="102" t="s">
        <v>11989</v>
      </c>
      <c r="F8595" s="102" t="s">
        <v>14834</v>
      </c>
      <c r="G8595" s="105">
        <v>16505</v>
      </c>
      <c r="H8595" s="115" t="s">
        <v>10103</v>
      </c>
      <c r="I8595" s="115" t="s">
        <v>4890</v>
      </c>
      <c r="J8595" s="115" t="s">
        <v>6591</v>
      </c>
      <c r="K8595" s="102"/>
      <c r="L8595" s="111"/>
      <c r="M8595" s="115">
        <v>1.5</v>
      </c>
      <c r="N8595" s="125" t="s">
        <v>33920</v>
      </c>
      <c r="O8595" s="115" t="s">
        <v>18166</v>
      </c>
      <c r="P8595" s="126" t="s">
        <v>162</v>
      </c>
      <c r="Q8595" s="126" t="s">
        <v>16835</v>
      </c>
      <c r="R8595" s="115"/>
      <c r="S8595" s="115"/>
      <c r="T8595" s="115" t="s">
        <v>7789</v>
      </c>
      <c r="U8595" s="115" t="s">
        <v>33921</v>
      </c>
      <c r="V8595" s="115">
        <v>6</v>
      </c>
      <c r="W8595" s="107"/>
      <c r="X8595" s="113"/>
    </row>
    <row r="8596" spans="1:24" ht="12.95" customHeight="1" x14ac:dyDescent="0.2">
      <c r="A8596" s="115">
        <v>2001</v>
      </c>
      <c r="B8596" s="102" t="s">
        <v>9444</v>
      </c>
      <c r="C8596" s="164" t="s">
        <v>34546</v>
      </c>
      <c r="D8596" s="102" t="s">
        <v>3490</v>
      </c>
      <c r="E8596" s="102" t="s">
        <v>8315</v>
      </c>
      <c r="F8596" s="102" t="s">
        <v>14834</v>
      </c>
      <c r="G8596" s="105">
        <v>14098</v>
      </c>
      <c r="H8596" s="115" t="s">
        <v>2625</v>
      </c>
      <c r="I8596" s="115" t="s">
        <v>10103</v>
      </c>
      <c r="J8596" s="115" t="s">
        <v>3491</v>
      </c>
      <c r="K8596" s="102"/>
      <c r="L8596" s="111"/>
      <c r="M8596" s="115">
        <v>0.5</v>
      </c>
      <c r="N8596" s="112" t="s">
        <v>12003</v>
      </c>
      <c r="O8596" s="115" t="s">
        <v>10189</v>
      </c>
      <c r="P8596" s="126"/>
      <c r="Q8596" s="126" t="s">
        <v>19238</v>
      </c>
      <c r="R8596" s="115"/>
      <c r="S8596" s="115"/>
      <c r="T8596" s="115" t="s">
        <v>33922</v>
      </c>
      <c r="U8596" s="115" t="s">
        <v>12193</v>
      </c>
      <c r="V8596" s="115">
        <v>7</v>
      </c>
      <c r="W8596" s="107"/>
      <c r="X8596" s="113"/>
    </row>
    <row r="8597" spans="1:24" ht="12.95" customHeight="1" x14ac:dyDescent="0.2">
      <c r="A8597" s="115">
        <v>2001</v>
      </c>
      <c r="B8597" s="102" t="s">
        <v>9444</v>
      </c>
      <c r="C8597" s="102" t="s">
        <v>34546</v>
      </c>
      <c r="D8597" s="102" t="s">
        <v>3492</v>
      </c>
      <c r="E8597" s="102" t="s">
        <v>11080</v>
      </c>
      <c r="F8597" s="102" t="s">
        <v>14834</v>
      </c>
      <c r="G8597" s="105">
        <v>14652</v>
      </c>
      <c r="H8597" s="115" t="s">
        <v>3253</v>
      </c>
      <c r="I8597" s="115" t="s">
        <v>10103</v>
      </c>
      <c r="J8597" s="115" t="s">
        <v>3493</v>
      </c>
      <c r="K8597" s="102"/>
      <c r="L8597" s="111" t="s">
        <v>146</v>
      </c>
      <c r="M8597" s="115">
        <v>1.5</v>
      </c>
      <c r="N8597" s="112" t="s">
        <v>33246</v>
      </c>
      <c r="O8597" s="115" t="s">
        <v>12252</v>
      </c>
      <c r="P8597" s="126"/>
      <c r="Q8597" s="126" t="s">
        <v>16823</v>
      </c>
      <c r="R8597" s="115"/>
      <c r="S8597" s="115"/>
      <c r="T8597" s="115" t="s">
        <v>20549</v>
      </c>
      <c r="U8597" s="115" t="s">
        <v>33923</v>
      </c>
      <c r="V8597" s="115">
        <v>7</v>
      </c>
      <c r="W8597" s="107"/>
      <c r="X8597" s="113"/>
    </row>
    <row r="8598" spans="1:24" ht="12.95" customHeight="1" x14ac:dyDescent="0.2">
      <c r="A8598" s="115">
        <v>2001</v>
      </c>
      <c r="B8598" s="102" t="s">
        <v>9444</v>
      </c>
      <c r="C8598" s="102" t="s">
        <v>34546</v>
      </c>
      <c r="D8598" s="127" t="s">
        <v>5257</v>
      </c>
      <c r="E8598" s="102" t="s">
        <v>13561</v>
      </c>
      <c r="F8598" s="102" t="s">
        <v>14834</v>
      </c>
      <c r="G8598" s="105">
        <v>15678</v>
      </c>
      <c r="H8598" s="234" t="s">
        <v>30841</v>
      </c>
      <c r="I8598" s="115" t="s">
        <v>10103</v>
      </c>
      <c r="J8598" s="115" t="s">
        <v>5258</v>
      </c>
      <c r="K8598" s="102"/>
      <c r="L8598" s="111"/>
      <c r="M8598" s="115"/>
      <c r="N8598" s="112"/>
      <c r="O8598" s="115"/>
      <c r="P8598" s="126"/>
      <c r="Q8598" s="126"/>
      <c r="R8598" s="115"/>
      <c r="S8598" s="115"/>
      <c r="T8598" s="115" t="s">
        <v>7789</v>
      </c>
      <c r="U8598" s="107" t="s">
        <v>3263</v>
      </c>
      <c r="V8598" s="127">
        <v>6</v>
      </c>
      <c r="W8598" s="107"/>
      <c r="X8598" s="113"/>
    </row>
    <row r="8599" spans="1:24" ht="12.95" customHeight="1" x14ac:dyDescent="0.2">
      <c r="A8599" s="115">
        <v>2001</v>
      </c>
      <c r="B8599" s="102" t="s">
        <v>9444</v>
      </c>
      <c r="C8599" s="102" t="s">
        <v>34547</v>
      </c>
      <c r="D8599" s="102" t="s">
        <v>5259</v>
      </c>
      <c r="E8599" s="102" t="s">
        <v>9435</v>
      </c>
      <c r="F8599" s="102" t="s">
        <v>14834</v>
      </c>
      <c r="G8599" s="105">
        <v>15750</v>
      </c>
      <c r="H8599" s="115" t="s">
        <v>10103</v>
      </c>
      <c r="I8599" s="115" t="s">
        <v>11819</v>
      </c>
      <c r="J8599" s="115" t="s">
        <v>10878</v>
      </c>
      <c r="K8599" s="102"/>
      <c r="L8599" s="111"/>
      <c r="M8599" s="115">
        <v>1</v>
      </c>
      <c r="N8599" s="112" t="s">
        <v>33247</v>
      </c>
      <c r="O8599" s="115" t="s">
        <v>12721</v>
      </c>
      <c r="P8599" s="126"/>
      <c r="Q8599" s="126" t="s">
        <v>19745</v>
      </c>
      <c r="R8599" s="115"/>
      <c r="S8599" s="115"/>
      <c r="T8599" s="115" t="s">
        <v>7789</v>
      </c>
      <c r="U8599" s="115" t="s">
        <v>33924</v>
      </c>
      <c r="V8599" s="115">
        <v>6</v>
      </c>
      <c r="W8599" s="107"/>
      <c r="X8599" s="113"/>
    </row>
    <row r="8600" spans="1:24" ht="12.95" customHeight="1" x14ac:dyDescent="0.2">
      <c r="A8600" s="115">
        <v>2001</v>
      </c>
      <c r="B8600" s="102" t="s">
        <v>9444</v>
      </c>
      <c r="C8600" s="102" t="s">
        <v>34546</v>
      </c>
      <c r="D8600" s="102" t="s">
        <v>13845</v>
      </c>
      <c r="E8600" s="102" t="s">
        <v>13563</v>
      </c>
      <c r="F8600" s="167" t="s">
        <v>6406</v>
      </c>
      <c r="G8600" s="105">
        <v>16524</v>
      </c>
      <c r="H8600" s="115" t="s">
        <v>11819</v>
      </c>
      <c r="I8600" s="115" t="s">
        <v>10103</v>
      </c>
      <c r="J8600" s="115" t="s">
        <v>11672</v>
      </c>
      <c r="K8600" s="102"/>
      <c r="L8600" s="111"/>
      <c r="M8600" s="115">
        <v>2</v>
      </c>
      <c r="N8600" s="112" t="s">
        <v>18889</v>
      </c>
      <c r="O8600" s="115" t="s">
        <v>16499</v>
      </c>
      <c r="P8600" s="126"/>
      <c r="Q8600" s="126" t="s">
        <v>16157</v>
      </c>
      <c r="R8600" s="115"/>
      <c r="S8600" s="115"/>
      <c r="T8600" s="115" t="s">
        <v>7789</v>
      </c>
      <c r="U8600" s="115" t="s">
        <v>18890</v>
      </c>
      <c r="V8600" s="115">
        <v>7</v>
      </c>
      <c r="W8600" s="107"/>
      <c r="X8600" s="113"/>
    </row>
    <row r="8601" spans="1:24" ht="12.95" customHeight="1" x14ac:dyDescent="0.2">
      <c r="A8601" s="115">
        <v>2002</v>
      </c>
      <c r="B8601" s="102" t="s">
        <v>9444</v>
      </c>
      <c r="C8601" s="164" t="s">
        <v>34548</v>
      </c>
      <c r="D8601" s="127" t="s">
        <v>10733</v>
      </c>
      <c r="E8601" s="102" t="s">
        <v>10731</v>
      </c>
      <c r="F8601" s="102" t="s">
        <v>14834</v>
      </c>
      <c r="G8601" s="105">
        <v>14745</v>
      </c>
      <c r="H8601" s="115"/>
      <c r="I8601" s="115"/>
      <c r="J8601" s="115" t="s">
        <v>3137</v>
      </c>
      <c r="K8601" s="102"/>
      <c r="L8601" s="111"/>
      <c r="M8601" s="115"/>
      <c r="N8601" s="112"/>
      <c r="O8601" s="115"/>
      <c r="P8601" s="126"/>
      <c r="Q8601" s="126"/>
      <c r="R8601" s="115"/>
      <c r="S8601" s="115"/>
      <c r="T8601" s="115"/>
      <c r="U8601" s="115"/>
      <c r="V8601" s="127" t="s">
        <v>5147</v>
      </c>
      <c r="W8601" s="107"/>
      <c r="X8601" s="113"/>
    </row>
    <row r="8602" spans="1:24" ht="12.95" customHeight="1" x14ac:dyDescent="0.2">
      <c r="A8602" s="115">
        <v>2002</v>
      </c>
      <c r="B8602" s="102" t="s">
        <v>9444</v>
      </c>
      <c r="C8602" s="102" t="s">
        <v>34548</v>
      </c>
      <c r="D8602" s="127" t="s">
        <v>9835</v>
      </c>
      <c r="E8602" s="102" t="s">
        <v>10732</v>
      </c>
      <c r="F8602" s="102" t="s">
        <v>14834</v>
      </c>
      <c r="G8602" s="105">
        <v>16222</v>
      </c>
      <c r="H8602" s="115"/>
      <c r="I8602" s="115"/>
      <c r="J8602" s="115" t="s">
        <v>9836</v>
      </c>
      <c r="K8602" s="102"/>
      <c r="L8602" s="111"/>
      <c r="M8602" s="115"/>
      <c r="N8602" s="112"/>
      <c r="O8602" s="115"/>
      <c r="P8602" s="126"/>
      <c r="Q8602" s="126"/>
      <c r="R8602" s="115"/>
      <c r="S8602" s="115"/>
      <c r="T8602" s="115"/>
      <c r="U8602" s="115"/>
      <c r="V8602" s="127" t="s">
        <v>5147</v>
      </c>
      <c r="W8602" s="107"/>
      <c r="X8602" s="113"/>
    </row>
    <row r="8603" spans="1:24" ht="12.95" customHeight="1" x14ac:dyDescent="0.2">
      <c r="A8603" s="140">
        <v>2014</v>
      </c>
      <c r="B8603" s="128" t="s">
        <v>30362</v>
      </c>
      <c r="C8603" s="128" t="s">
        <v>30360</v>
      </c>
      <c r="D8603" s="128" t="s">
        <v>30361</v>
      </c>
      <c r="E8603" s="128" t="s">
        <v>30363</v>
      </c>
      <c r="F8603" s="128" t="s">
        <v>14834</v>
      </c>
      <c r="G8603" s="142">
        <v>15183</v>
      </c>
      <c r="H8603" s="140" t="s">
        <v>11819</v>
      </c>
      <c r="I8603" s="140" t="s">
        <v>10103</v>
      </c>
      <c r="J8603" s="140" t="s">
        <v>29668</v>
      </c>
      <c r="K8603" s="128"/>
      <c r="L8603" s="143"/>
      <c r="M8603" s="140">
        <v>1</v>
      </c>
      <c r="N8603" s="144">
        <v>33</v>
      </c>
      <c r="O8603" s="140"/>
      <c r="P8603" s="140"/>
      <c r="Q8603" s="140" t="s">
        <v>29669</v>
      </c>
      <c r="R8603" s="140"/>
      <c r="S8603" s="140"/>
      <c r="T8603" s="140" t="s">
        <v>7789</v>
      </c>
      <c r="U8603" s="140" t="s">
        <v>3909</v>
      </c>
      <c r="V8603" s="128">
        <v>6</v>
      </c>
      <c r="W8603" s="130"/>
      <c r="X8603" s="113"/>
    </row>
    <row r="8604" spans="1:24" ht="12.95" customHeight="1" x14ac:dyDescent="0.2">
      <c r="A8604" s="140">
        <v>2014</v>
      </c>
      <c r="B8604" s="128" t="s">
        <v>30362</v>
      </c>
      <c r="C8604" s="128" t="s">
        <v>30360</v>
      </c>
      <c r="D8604" s="128" t="s">
        <v>29670</v>
      </c>
      <c r="E8604" s="128" t="s">
        <v>30364</v>
      </c>
      <c r="F8604" s="128" t="s">
        <v>14834</v>
      </c>
      <c r="G8604" s="142">
        <v>16257</v>
      </c>
      <c r="H8604" s="140" t="s">
        <v>11819</v>
      </c>
      <c r="I8604" s="102" t="s">
        <v>30647</v>
      </c>
      <c r="J8604" s="140" t="s">
        <v>30365</v>
      </c>
      <c r="K8604" s="128"/>
      <c r="L8604" s="143"/>
      <c r="M8604" s="140">
        <v>3</v>
      </c>
      <c r="N8604" s="144" t="s">
        <v>30366</v>
      </c>
      <c r="O8604" s="140" t="s">
        <v>15959</v>
      </c>
      <c r="P8604" s="140" t="s">
        <v>17110</v>
      </c>
      <c r="Q8604" s="140" t="s">
        <v>16546</v>
      </c>
      <c r="R8604" s="140"/>
      <c r="S8604" s="140"/>
      <c r="T8604" s="140" t="s">
        <v>20547</v>
      </c>
      <c r="U8604" s="140"/>
      <c r="V8604" s="128">
        <v>7.5</v>
      </c>
      <c r="W8604" s="130"/>
      <c r="X8604" s="113"/>
    </row>
    <row r="8605" spans="1:24" ht="12.95" customHeight="1" x14ac:dyDescent="0.2">
      <c r="A8605" s="102">
        <v>2006</v>
      </c>
      <c r="B8605" s="102" t="s">
        <v>7849</v>
      </c>
      <c r="C8605" s="102" t="s">
        <v>33248</v>
      </c>
      <c r="D8605" s="127" t="s">
        <v>2370</v>
      </c>
      <c r="E8605" s="102"/>
      <c r="F8605" s="102" t="s">
        <v>14834</v>
      </c>
      <c r="G8605" s="105">
        <v>15165</v>
      </c>
      <c r="H8605" s="102"/>
      <c r="I8605" s="102"/>
      <c r="J8605" s="102" t="s">
        <v>2371</v>
      </c>
      <c r="K8605" s="102"/>
      <c r="L8605" s="111"/>
      <c r="M8605" s="102"/>
      <c r="N8605" s="112"/>
      <c r="O8605" s="102"/>
      <c r="P8605" s="39"/>
      <c r="Q8605" s="39"/>
      <c r="R8605" s="102"/>
      <c r="S8605" s="102"/>
      <c r="T8605" s="102"/>
      <c r="U8605" s="102"/>
      <c r="V8605" s="127" t="s">
        <v>5147</v>
      </c>
      <c r="W8605" s="102"/>
      <c r="X8605" s="113"/>
    </row>
    <row r="8606" spans="1:24" ht="12.95" customHeight="1" x14ac:dyDescent="0.2">
      <c r="A8606" s="102">
        <v>2006</v>
      </c>
      <c r="B8606" s="102" t="s">
        <v>7849</v>
      </c>
      <c r="C8606" s="102" t="s">
        <v>33248</v>
      </c>
      <c r="D8606" s="127" t="s">
        <v>2372</v>
      </c>
      <c r="E8606" s="102"/>
      <c r="F8606" s="102" t="s">
        <v>14834</v>
      </c>
      <c r="G8606" s="105">
        <v>15155</v>
      </c>
      <c r="H8606" s="102"/>
      <c r="I8606" s="102"/>
      <c r="J8606" s="102" t="s">
        <v>2373</v>
      </c>
      <c r="K8606" s="102"/>
      <c r="L8606" s="111"/>
      <c r="M8606" s="102"/>
      <c r="N8606" s="112"/>
      <c r="O8606" s="102"/>
      <c r="P8606" s="39"/>
      <c r="Q8606" s="39"/>
      <c r="R8606" s="102"/>
      <c r="S8606" s="102"/>
      <c r="T8606" s="102"/>
      <c r="U8606" s="102"/>
      <c r="V8606" s="127" t="s">
        <v>5147</v>
      </c>
      <c r="W8606" s="102"/>
      <c r="X8606" s="113"/>
    </row>
    <row r="8607" spans="1:24" ht="12.95" customHeight="1" x14ac:dyDescent="0.2">
      <c r="A8607" s="102">
        <v>2007</v>
      </c>
      <c r="B8607" s="102" t="s">
        <v>7849</v>
      </c>
      <c r="C8607" s="102" t="s">
        <v>33249</v>
      </c>
      <c r="D8607" s="127" t="s">
        <v>2377</v>
      </c>
      <c r="E8607" s="102" t="s">
        <v>11565</v>
      </c>
      <c r="F8607" s="102" t="s">
        <v>14834</v>
      </c>
      <c r="G8607" s="105">
        <v>16543</v>
      </c>
      <c r="H8607" s="102"/>
      <c r="I8607" s="102"/>
      <c r="J8607" s="102" t="s">
        <v>2378</v>
      </c>
      <c r="K8607" s="102"/>
      <c r="L8607" s="111"/>
      <c r="M8607" s="102"/>
      <c r="N8607" s="112"/>
      <c r="O8607" s="102"/>
      <c r="P8607" s="39"/>
      <c r="Q8607" s="39"/>
      <c r="R8607" s="102"/>
      <c r="S8607" s="102"/>
      <c r="T8607" s="102"/>
      <c r="U8607" s="102"/>
      <c r="V8607" s="127" t="s">
        <v>5147</v>
      </c>
      <c r="W8607" s="102"/>
      <c r="X8607" s="113"/>
    </row>
    <row r="8608" spans="1:24" ht="12.95" customHeight="1" x14ac:dyDescent="0.2">
      <c r="A8608" s="102">
        <v>2007</v>
      </c>
      <c r="B8608" s="102" t="s">
        <v>7849</v>
      </c>
      <c r="C8608" s="102" t="s">
        <v>33249</v>
      </c>
      <c r="D8608" s="127" t="s">
        <v>2375</v>
      </c>
      <c r="E8608" s="102"/>
      <c r="F8608" s="102" t="s">
        <v>14834</v>
      </c>
      <c r="G8608" s="105">
        <v>14504</v>
      </c>
      <c r="H8608" s="102" t="s">
        <v>2376</v>
      </c>
      <c r="I8608" s="102" t="s">
        <v>11819</v>
      </c>
      <c r="J8608" s="102" t="s">
        <v>15076</v>
      </c>
      <c r="K8608" s="102"/>
      <c r="L8608" s="111"/>
      <c r="M8608" s="102"/>
      <c r="N8608" s="112"/>
      <c r="O8608" s="102"/>
      <c r="P8608" s="39"/>
      <c r="Q8608" s="39"/>
      <c r="R8608" s="102"/>
      <c r="S8608" s="102"/>
      <c r="T8608" s="102"/>
      <c r="U8608" s="102"/>
      <c r="V8608" s="127" t="s">
        <v>5147</v>
      </c>
      <c r="W8608" s="102"/>
      <c r="X8608" s="113"/>
    </row>
    <row r="8609" spans="1:24" ht="12.95" customHeight="1" x14ac:dyDescent="0.2">
      <c r="A8609" s="102">
        <v>2008</v>
      </c>
      <c r="B8609" s="102" t="s">
        <v>7849</v>
      </c>
      <c r="C8609" s="102" t="s">
        <v>33250</v>
      </c>
      <c r="D8609" s="127" t="s">
        <v>8746</v>
      </c>
      <c r="E8609" s="102"/>
      <c r="F8609" s="102" t="s">
        <v>14834</v>
      </c>
      <c r="G8609" s="105">
        <v>15778</v>
      </c>
      <c r="H8609" s="102"/>
      <c r="I8609" s="102"/>
      <c r="J8609" s="102" t="s">
        <v>5433</v>
      </c>
      <c r="K8609" s="102"/>
      <c r="L8609" s="111"/>
      <c r="M8609" s="102"/>
      <c r="N8609" s="112"/>
      <c r="O8609" s="102"/>
      <c r="P8609" s="39"/>
      <c r="Q8609" s="39"/>
      <c r="R8609" s="102"/>
      <c r="S8609" s="102"/>
      <c r="T8609" s="102"/>
      <c r="U8609" s="102"/>
      <c r="V8609" s="127" t="s">
        <v>5147</v>
      </c>
      <c r="W8609" s="102"/>
      <c r="X8609" s="113"/>
    </row>
    <row r="8610" spans="1:24" ht="12.95" customHeight="1" x14ac:dyDescent="0.2">
      <c r="A8610" s="102">
        <v>2012</v>
      </c>
      <c r="B8610" s="102" t="s">
        <v>7849</v>
      </c>
      <c r="C8610" s="102" t="s">
        <v>33251</v>
      </c>
      <c r="D8610" s="102" t="s">
        <v>15288</v>
      </c>
      <c r="E8610" s="102" t="s">
        <v>15278</v>
      </c>
      <c r="F8610" s="102" t="s">
        <v>14834</v>
      </c>
      <c r="G8610" s="105">
        <v>16202</v>
      </c>
      <c r="H8610" s="102" t="s">
        <v>10103</v>
      </c>
      <c r="I8610" s="102" t="s">
        <v>11819</v>
      </c>
      <c r="J8610" s="102" t="s">
        <v>15289</v>
      </c>
      <c r="K8610" s="102"/>
      <c r="L8610" s="111"/>
      <c r="M8610" s="102">
        <v>2</v>
      </c>
      <c r="N8610" s="112" t="s">
        <v>17070</v>
      </c>
      <c r="O8610" s="102" t="s">
        <v>325</v>
      </c>
      <c r="P8610" s="39" t="s">
        <v>13301</v>
      </c>
      <c r="Q8610" s="39" t="s">
        <v>19627</v>
      </c>
      <c r="R8610" s="102"/>
      <c r="S8610" s="102"/>
      <c r="T8610" s="102" t="s">
        <v>7789</v>
      </c>
      <c r="U8610" s="102"/>
      <c r="V8610" s="102">
        <v>5.5</v>
      </c>
      <c r="W8610" s="102"/>
      <c r="X8610" s="113"/>
    </row>
    <row r="8611" spans="1:24" ht="12.95" customHeight="1" x14ac:dyDescent="0.2">
      <c r="A8611" s="102">
        <v>2012</v>
      </c>
      <c r="B8611" s="102" t="s">
        <v>7849</v>
      </c>
      <c r="C8611" s="102" t="s">
        <v>33251</v>
      </c>
      <c r="D8611" s="102" t="s">
        <v>15290</v>
      </c>
      <c r="E8611" s="102" t="s">
        <v>15279</v>
      </c>
      <c r="F8611" s="102" t="s">
        <v>14834</v>
      </c>
      <c r="G8611" s="105">
        <v>16438</v>
      </c>
      <c r="H8611" s="102" t="s">
        <v>4890</v>
      </c>
      <c r="I8611" s="102" t="s">
        <v>10191</v>
      </c>
      <c r="J8611" s="102" t="s">
        <v>15291</v>
      </c>
      <c r="K8611" s="102"/>
      <c r="L8611" s="111"/>
      <c r="M8611" s="102">
        <v>2</v>
      </c>
      <c r="N8611" s="112" t="s">
        <v>15912</v>
      </c>
      <c r="O8611" s="102" t="s">
        <v>16666</v>
      </c>
      <c r="P8611" s="39"/>
      <c r="Q8611" s="39"/>
      <c r="R8611" s="102"/>
      <c r="S8611" s="102"/>
      <c r="T8611" s="102" t="s">
        <v>20547</v>
      </c>
      <c r="U8611" s="102" t="s">
        <v>33925</v>
      </c>
      <c r="V8611" s="102">
        <v>4.5</v>
      </c>
      <c r="W8611" s="102"/>
      <c r="X8611" s="113"/>
    </row>
    <row r="8612" spans="1:24" ht="12.95" customHeight="1" x14ac:dyDescent="0.2">
      <c r="A8612" s="102">
        <v>2012</v>
      </c>
      <c r="B8612" s="102" t="s">
        <v>7849</v>
      </c>
      <c r="C8612" s="102" t="s">
        <v>33251</v>
      </c>
      <c r="D8612" s="102" t="s">
        <v>15292</v>
      </c>
      <c r="E8612" s="102" t="s">
        <v>15280</v>
      </c>
      <c r="F8612" s="102" t="s">
        <v>14834</v>
      </c>
      <c r="G8612" s="105">
        <v>15664</v>
      </c>
      <c r="H8612" s="102" t="s">
        <v>30841</v>
      </c>
      <c r="I8612" s="102" t="s">
        <v>10103</v>
      </c>
      <c r="J8612" s="102" t="s">
        <v>15293</v>
      </c>
      <c r="K8612" s="102"/>
      <c r="L8612" s="111"/>
      <c r="M8612" s="102">
        <v>1</v>
      </c>
      <c r="N8612" s="112" t="s">
        <v>33252</v>
      </c>
      <c r="O8612" s="102" t="s">
        <v>15294</v>
      </c>
      <c r="P8612" s="39" t="s">
        <v>7684</v>
      </c>
      <c r="Q8612" s="39" t="s">
        <v>19086</v>
      </c>
      <c r="R8612" s="102"/>
      <c r="S8612" s="102"/>
      <c r="T8612" s="102" t="s">
        <v>7789</v>
      </c>
      <c r="U8612" s="102" t="s">
        <v>16048</v>
      </c>
      <c r="V8612" s="102">
        <v>5.5</v>
      </c>
      <c r="W8612" s="102"/>
      <c r="X8612" s="113"/>
    </row>
    <row r="8613" spans="1:24" ht="12.95" customHeight="1" x14ac:dyDescent="0.2">
      <c r="A8613" s="102">
        <v>2012</v>
      </c>
      <c r="B8613" s="102" t="s">
        <v>7849</v>
      </c>
      <c r="C8613" s="102" t="s">
        <v>33251</v>
      </c>
      <c r="D8613" s="102" t="s">
        <v>15295</v>
      </c>
      <c r="E8613" s="102" t="s">
        <v>15281</v>
      </c>
      <c r="F8613" s="102" t="s">
        <v>14834</v>
      </c>
      <c r="G8613" s="105">
        <v>15744</v>
      </c>
      <c r="H8613" s="102" t="s">
        <v>11819</v>
      </c>
      <c r="I8613" s="102" t="s">
        <v>30925</v>
      </c>
      <c r="J8613" s="102" t="s">
        <v>5433</v>
      </c>
      <c r="K8613" s="102"/>
      <c r="L8613" s="111"/>
      <c r="M8613" s="102">
        <v>1</v>
      </c>
      <c r="N8613" s="112" t="s">
        <v>33253</v>
      </c>
      <c r="O8613" s="102" t="s">
        <v>15296</v>
      </c>
      <c r="P8613" s="39" t="s">
        <v>13301</v>
      </c>
      <c r="Q8613" s="39" t="s">
        <v>33926</v>
      </c>
      <c r="R8613" s="102"/>
      <c r="S8613" s="102"/>
      <c r="T8613" s="102" t="s">
        <v>7789</v>
      </c>
      <c r="U8613" s="102" t="s">
        <v>33927</v>
      </c>
      <c r="V8613" s="102">
        <v>5.5</v>
      </c>
      <c r="W8613" s="102"/>
      <c r="X8613" s="113"/>
    </row>
    <row r="8614" spans="1:24" ht="12.95" customHeight="1" x14ac:dyDescent="0.2">
      <c r="A8614" s="102">
        <v>2012</v>
      </c>
      <c r="B8614" s="102" t="s">
        <v>7849</v>
      </c>
      <c r="C8614" s="102" t="s">
        <v>33251</v>
      </c>
      <c r="D8614" s="102" t="s">
        <v>15297</v>
      </c>
      <c r="E8614" s="102" t="s">
        <v>15282</v>
      </c>
      <c r="F8614" s="102" t="s">
        <v>14834</v>
      </c>
      <c r="G8614" s="105">
        <v>16317</v>
      </c>
      <c r="H8614" s="102" t="s">
        <v>10191</v>
      </c>
      <c r="I8614" s="102" t="s">
        <v>11819</v>
      </c>
      <c r="J8614" s="102" t="s">
        <v>7358</v>
      </c>
      <c r="K8614" s="102"/>
      <c r="L8614" s="111"/>
      <c r="M8614" s="102">
        <v>1</v>
      </c>
      <c r="N8614" s="112">
        <v>21</v>
      </c>
      <c r="O8614" s="102" t="s">
        <v>16894</v>
      </c>
      <c r="P8614" s="39"/>
      <c r="Q8614" s="39" t="s">
        <v>17191</v>
      </c>
      <c r="R8614" s="102"/>
      <c r="S8614" s="102"/>
      <c r="T8614" s="102" t="s">
        <v>20547</v>
      </c>
      <c r="U8614" s="102" t="s">
        <v>8425</v>
      </c>
      <c r="V8614" s="102">
        <v>5.5</v>
      </c>
      <c r="W8614" s="102"/>
      <c r="X8614" s="113"/>
    </row>
    <row r="8615" spans="1:24" ht="12.95" customHeight="1" x14ac:dyDescent="0.2">
      <c r="A8615" s="102">
        <v>2012</v>
      </c>
      <c r="B8615" s="102" t="s">
        <v>7849</v>
      </c>
      <c r="C8615" s="102" t="s">
        <v>33251</v>
      </c>
      <c r="D8615" s="102" t="s">
        <v>15299</v>
      </c>
      <c r="E8615" s="102" t="s">
        <v>15283</v>
      </c>
      <c r="F8615" s="102" t="s">
        <v>14834</v>
      </c>
      <c r="G8615" s="105">
        <v>16194</v>
      </c>
      <c r="H8615" s="102" t="s">
        <v>11819</v>
      </c>
      <c r="I8615" s="102" t="s">
        <v>10103</v>
      </c>
      <c r="J8615" s="102" t="s">
        <v>6139</v>
      </c>
      <c r="K8615" s="102"/>
      <c r="L8615" s="111"/>
      <c r="M8615" s="102">
        <v>2</v>
      </c>
      <c r="N8615" s="112" t="s">
        <v>16181</v>
      </c>
      <c r="O8615" s="102" t="s">
        <v>16880</v>
      </c>
      <c r="P8615" s="39" t="s">
        <v>9125</v>
      </c>
      <c r="Q8615" s="39" t="s">
        <v>15837</v>
      </c>
      <c r="R8615" s="102"/>
      <c r="S8615" s="102" t="s">
        <v>9435</v>
      </c>
      <c r="T8615" s="102" t="s">
        <v>7789</v>
      </c>
      <c r="U8615" s="102" t="s">
        <v>33928</v>
      </c>
      <c r="V8615" s="102">
        <v>6.5</v>
      </c>
      <c r="W8615" s="102"/>
      <c r="X8615" s="113"/>
    </row>
    <row r="8616" spans="1:24" ht="12.95" customHeight="1" x14ac:dyDescent="0.2">
      <c r="A8616" s="102">
        <v>2012</v>
      </c>
      <c r="B8616" s="102" t="s">
        <v>7849</v>
      </c>
      <c r="C8616" s="102" t="s">
        <v>33251</v>
      </c>
      <c r="D8616" s="111" t="s">
        <v>15300</v>
      </c>
      <c r="E8616" s="102" t="s">
        <v>15284</v>
      </c>
      <c r="F8616" s="102" t="s">
        <v>14834</v>
      </c>
      <c r="G8616" s="105">
        <v>16541</v>
      </c>
      <c r="H8616" s="102" t="s">
        <v>10191</v>
      </c>
      <c r="I8616" s="102" t="s">
        <v>11819</v>
      </c>
      <c r="J8616" s="102" t="s">
        <v>8295</v>
      </c>
      <c r="K8616" s="102"/>
      <c r="L8616" s="111" t="s">
        <v>15307</v>
      </c>
      <c r="M8616" s="102">
        <v>1</v>
      </c>
      <c r="N8616" s="112" t="s">
        <v>33254</v>
      </c>
      <c r="O8616" s="102" t="s">
        <v>10189</v>
      </c>
      <c r="P8616" s="39"/>
      <c r="Q8616" s="39" t="s">
        <v>19089</v>
      </c>
      <c r="R8616" s="102"/>
      <c r="S8616" s="102" t="s">
        <v>9435</v>
      </c>
      <c r="T8616" s="102" t="s">
        <v>20546</v>
      </c>
      <c r="U8616" s="102" t="s">
        <v>16172</v>
      </c>
      <c r="V8616" s="102">
        <v>7</v>
      </c>
      <c r="W8616" s="102"/>
      <c r="X8616" s="113"/>
    </row>
    <row r="8617" spans="1:24" ht="12.95" customHeight="1" x14ac:dyDescent="0.2">
      <c r="A8617" s="102">
        <v>2012</v>
      </c>
      <c r="B8617" s="102" t="s">
        <v>7849</v>
      </c>
      <c r="C8617" s="102" t="s">
        <v>33251</v>
      </c>
      <c r="D8617" s="102" t="s">
        <v>15301</v>
      </c>
      <c r="E8617" s="102" t="s">
        <v>15285</v>
      </c>
      <c r="F8617" s="102" t="s">
        <v>14834</v>
      </c>
      <c r="G8617" s="105">
        <v>16290</v>
      </c>
      <c r="H8617" s="102" t="s">
        <v>11819</v>
      </c>
      <c r="I8617" s="102" t="s">
        <v>10103</v>
      </c>
      <c r="J8617" s="102" t="s">
        <v>8297</v>
      </c>
      <c r="K8617" s="102"/>
      <c r="L8617" s="111"/>
      <c r="M8617" s="102">
        <v>2</v>
      </c>
      <c r="N8617" s="112" t="s">
        <v>16178</v>
      </c>
      <c r="O8617" s="102" t="s">
        <v>17386</v>
      </c>
      <c r="P8617" s="39"/>
      <c r="Q8617" s="39" t="s">
        <v>19090</v>
      </c>
      <c r="R8617" s="102"/>
      <c r="S8617" s="102" t="s">
        <v>9435</v>
      </c>
      <c r="T8617" s="102" t="s">
        <v>7789</v>
      </c>
      <c r="U8617" s="102" t="s">
        <v>15302</v>
      </c>
      <c r="V8617" s="102">
        <v>6</v>
      </c>
      <c r="W8617" s="102"/>
      <c r="X8617" s="113"/>
    </row>
    <row r="8618" spans="1:24" ht="12.95" customHeight="1" x14ac:dyDescent="0.2">
      <c r="A8618" s="102">
        <v>2012</v>
      </c>
      <c r="B8618" s="102" t="s">
        <v>7849</v>
      </c>
      <c r="C8618" s="102" t="s">
        <v>33251</v>
      </c>
      <c r="D8618" s="111" t="s">
        <v>15303</v>
      </c>
      <c r="E8618" s="102" t="s">
        <v>15286</v>
      </c>
      <c r="F8618" s="102" t="s">
        <v>14834</v>
      </c>
      <c r="G8618" s="105">
        <v>15324</v>
      </c>
      <c r="H8618" s="102" t="s">
        <v>11819</v>
      </c>
      <c r="I8618" s="102" t="s">
        <v>10103</v>
      </c>
      <c r="J8618" s="102" t="s">
        <v>9024</v>
      </c>
      <c r="K8618" s="102"/>
      <c r="L8618" s="111" t="s">
        <v>15308</v>
      </c>
      <c r="M8618" s="102">
        <v>2</v>
      </c>
      <c r="N8618" s="112" t="s">
        <v>16174</v>
      </c>
      <c r="O8618" s="102" t="s">
        <v>16029</v>
      </c>
      <c r="P8618" s="39" t="s">
        <v>162</v>
      </c>
      <c r="Q8618" s="39" t="s">
        <v>16760</v>
      </c>
      <c r="R8618" s="102"/>
      <c r="S8618" s="102" t="s">
        <v>9435</v>
      </c>
      <c r="T8618" s="102" t="s">
        <v>7789</v>
      </c>
      <c r="U8618" s="102" t="s">
        <v>18938</v>
      </c>
      <c r="V8618" s="102">
        <v>6.5</v>
      </c>
      <c r="W8618" s="102"/>
      <c r="X8618" s="113"/>
    </row>
    <row r="8619" spans="1:24" ht="12.95" customHeight="1" x14ac:dyDescent="0.2">
      <c r="A8619" s="102">
        <v>2012</v>
      </c>
      <c r="B8619" s="102" t="s">
        <v>7849</v>
      </c>
      <c r="C8619" s="102" t="s">
        <v>33251</v>
      </c>
      <c r="D8619" s="111" t="s">
        <v>15304</v>
      </c>
      <c r="E8619" s="102" t="s">
        <v>15287</v>
      </c>
      <c r="F8619" s="102" t="s">
        <v>14834</v>
      </c>
      <c r="G8619" s="105">
        <v>15771</v>
      </c>
      <c r="H8619" s="102" t="s">
        <v>4890</v>
      </c>
      <c r="I8619" s="102" t="s">
        <v>10103</v>
      </c>
      <c r="J8619" s="102" t="s">
        <v>9019</v>
      </c>
      <c r="K8619" s="102"/>
      <c r="L8619" s="111" t="s">
        <v>15306</v>
      </c>
      <c r="M8619" s="102">
        <v>2</v>
      </c>
      <c r="N8619" s="112" t="s">
        <v>18939</v>
      </c>
      <c r="O8619" s="102" t="s">
        <v>15305</v>
      </c>
      <c r="P8619" s="39"/>
      <c r="Q8619" s="39" t="s">
        <v>19228</v>
      </c>
      <c r="R8619" s="102"/>
      <c r="S8619" s="102"/>
      <c r="T8619" s="102" t="s">
        <v>7789</v>
      </c>
      <c r="U8619" s="102" t="s">
        <v>33929</v>
      </c>
      <c r="V8619" s="102">
        <v>4</v>
      </c>
      <c r="W8619" s="102"/>
      <c r="X8619" s="113"/>
    </row>
    <row r="8620" spans="1:24" ht="12.95" customHeight="1" x14ac:dyDescent="0.2">
      <c r="A8620" s="102">
        <v>1993</v>
      </c>
      <c r="B8620" s="102" t="s">
        <v>9343</v>
      </c>
      <c r="C8620" s="164" t="s">
        <v>19068</v>
      </c>
      <c r="D8620" s="127" t="s">
        <v>9801</v>
      </c>
      <c r="E8620" s="102" t="s">
        <v>11814</v>
      </c>
      <c r="F8620" s="102" t="s">
        <v>14834</v>
      </c>
      <c r="G8620" s="105">
        <v>15732</v>
      </c>
      <c r="H8620" s="102"/>
      <c r="I8620" s="102"/>
      <c r="J8620" s="102" t="s">
        <v>12176</v>
      </c>
      <c r="K8620" s="102"/>
      <c r="L8620" s="111"/>
      <c r="M8620" s="102"/>
      <c r="N8620" s="112"/>
      <c r="O8620" s="102"/>
      <c r="P8620" s="39"/>
      <c r="Q8620" s="39"/>
      <c r="R8620" s="102"/>
      <c r="S8620" s="102"/>
      <c r="T8620" s="102"/>
      <c r="U8620" s="102"/>
      <c r="V8620" s="127" t="s">
        <v>5147</v>
      </c>
      <c r="W8620" s="102"/>
      <c r="X8620" s="113"/>
    </row>
    <row r="8621" spans="1:24" ht="12.95" customHeight="1" x14ac:dyDescent="0.2">
      <c r="A8621" s="102">
        <v>1993</v>
      </c>
      <c r="B8621" s="102" t="s">
        <v>9343</v>
      </c>
      <c r="C8621" s="102" t="s">
        <v>19068</v>
      </c>
      <c r="D8621" s="127" t="s">
        <v>9802</v>
      </c>
      <c r="E8621" s="102" t="s">
        <v>2441</v>
      </c>
      <c r="F8621" s="102" t="s">
        <v>14834</v>
      </c>
      <c r="G8621" s="105">
        <v>15728</v>
      </c>
      <c r="H8621" s="102"/>
      <c r="I8621" s="102"/>
      <c r="J8621" s="102" t="s">
        <v>13237</v>
      </c>
      <c r="K8621" s="102"/>
      <c r="L8621" s="111"/>
      <c r="M8621" s="102"/>
      <c r="N8621" s="112"/>
      <c r="O8621" s="102"/>
      <c r="P8621" s="39"/>
      <c r="Q8621" s="39"/>
      <c r="R8621" s="102"/>
      <c r="S8621" s="102"/>
      <c r="T8621" s="102"/>
      <c r="U8621" s="102"/>
      <c r="V8621" s="127" t="s">
        <v>5147</v>
      </c>
      <c r="W8621" s="102"/>
      <c r="X8621" s="113"/>
    </row>
    <row r="8622" spans="1:24" ht="12.95" customHeight="1" x14ac:dyDescent="0.2">
      <c r="A8622" s="102">
        <v>1993</v>
      </c>
      <c r="B8622" s="102" t="s">
        <v>9343</v>
      </c>
      <c r="C8622" s="102" t="s">
        <v>19068</v>
      </c>
      <c r="D8622" s="127" t="s">
        <v>5334</v>
      </c>
      <c r="E8622" s="102" t="s">
        <v>2442</v>
      </c>
      <c r="F8622" s="102" t="s">
        <v>14834</v>
      </c>
      <c r="G8622" s="105">
        <v>15728</v>
      </c>
      <c r="H8622" s="102"/>
      <c r="I8622" s="102"/>
      <c r="J8622" s="102" t="s">
        <v>5335</v>
      </c>
      <c r="K8622" s="102"/>
      <c r="L8622" s="111"/>
      <c r="M8622" s="102"/>
      <c r="N8622" s="112"/>
      <c r="O8622" s="102"/>
      <c r="P8622" s="39"/>
      <c r="Q8622" s="39"/>
      <c r="R8622" s="102"/>
      <c r="S8622" s="102"/>
      <c r="T8622" s="102"/>
      <c r="U8622" s="102"/>
      <c r="V8622" s="127" t="s">
        <v>5147</v>
      </c>
      <c r="W8622" s="102"/>
      <c r="X8622" s="113"/>
    </row>
    <row r="8623" spans="1:24" ht="12.95" customHeight="1" x14ac:dyDescent="0.2">
      <c r="A8623" s="102">
        <v>1993</v>
      </c>
      <c r="B8623" s="102" t="s">
        <v>9343</v>
      </c>
      <c r="C8623" s="102" t="s">
        <v>19068</v>
      </c>
      <c r="D8623" s="127" t="s">
        <v>5336</v>
      </c>
      <c r="E8623" s="102" t="s">
        <v>2443</v>
      </c>
      <c r="F8623" s="102" t="s">
        <v>14834</v>
      </c>
      <c r="G8623" s="105">
        <v>15707</v>
      </c>
      <c r="H8623" s="102"/>
      <c r="I8623" s="102"/>
      <c r="J8623" s="102" t="s">
        <v>8438</v>
      </c>
      <c r="K8623" s="102"/>
      <c r="L8623" s="111"/>
      <c r="M8623" s="102"/>
      <c r="N8623" s="112"/>
      <c r="O8623" s="102"/>
      <c r="P8623" s="39"/>
      <c r="Q8623" s="39"/>
      <c r="R8623" s="102"/>
      <c r="S8623" s="102"/>
      <c r="T8623" s="102"/>
      <c r="U8623" s="102"/>
      <c r="V8623" s="127" t="s">
        <v>5147</v>
      </c>
      <c r="W8623" s="102"/>
      <c r="X8623" s="113"/>
    </row>
    <row r="8624" spans="1:24" ht="12.95" customHeight="1" x14ac:dyDescent="0.2">
      <c r="A8624" s="102">
        <v>1993</v>
      </c>
      <c r="B8624" s="102" t="s">
        <v>9343</v>
      </c>
      <c r="C8624" s="102" t="s">
        <v>19068</v>
      </c>
      <c r="D8624" s="127" t="s">
        <v>5060</v>
      </c>
      <c r="E8624" s="102" t="s">
        <v>14527</v>
      </c>
      <c r="F8624" s="102" t="s">
        <v>14834</v>
      </c>
      <c r="G8624" s="105">
        <v>15734</v>
      </c>
      <c r="H8624" s="102"/>
      <c r="I8624" s="102"/>
      <c r="J8624" s="102" t="s">
        <v>5061</v>
      </c>
      <c r="K8624" s="102"/>
      <c r="L8624" s="111"/>
      <c r="M8624" s="102"/>
      <c r="N8624" s="112"/>
      <c r="O8624" s="102"/>
      <c r="P8624" s="39"/>
      <c r="Q8624" s="39"/>
      <c r="R8624" s="102"/>
      <c r="S8624" s="102"/>
      <c r="T8624" s="102"/>
      <c r="U8624" s="102"/>
      <c r="V8624" s="127" t="s">
        <v>5147</v>
      </c>
      <c r="W8624" s="102"/>
      <c r="X8624" s="113"/>
    </row>
    <row r="8625" spans="1:24" ht="12.95" customHeight="1" x14ac:dyDescent="0.2">
      <c r="A8625" s="102">
        <v>1995</v>
      </c>
      <c r="B8625" s="102" t="s">
        <v>9343</v>
      </c>
      <c r="C8625" s="164" t="s">
        <v>19070</v>
      </c>
      <c r="D8625" s="102" t="s">
        <v>13901</v>
      </c>
      <c r="E8625" s="102" t="s">
        <v>11814</v>
      </c>
      <c r="F8625" s="102" t="s">
        <v>14834</v>
      </c>
      <c r="G8625" s="105">
        <v>14782</v>
      </c>
      <c r="H8625" s="102" t="s">
        <v>33255</v>
      </c>
      <c r="I8625" s="102" t="s">
        <v>7198</v>
      </c>
      <c r="J8625" s="102" t="s">
        <v>13902</v>
      </c>
      <c r="K8625" s="102"/>
      <c r="L8625" s="111"/>
      <c r="M8625" s="102">
        <v>1</v>
      </c>
      <c r="N8625" s="125" t="s">
        <v>33256</v>
      </c>
      <c r="O8625" s="102" t="s">
        <v>16905</v>
      </c>
      <c r="P8625" s="39"/>
      <c r="Q8625" s="39" t="s">
        <v>19531</v>
      </c>
      <c r="R8625" s="102"/>
      <c r="S8625" s="102"/>
      <c r="T8625" s="102" t="s">
        <v>28757</v>
      </c>
      <c r="U8625" s="102" t="s">
        <v>5081</v>
      </c>
      <c r="V8625" s="102">
        <v>6.5</v>
      </c>
      <c r="W8625" s="102"/>
      <c r="X8625" s="113"/>
    </row>
    <row r="8626" spans="1:24" ht="12.95" customHeight="1" x14ac:dyDescent="0.2">
      <c r="A8626" s="102">
        <v>1995</v>
      </c>
      <c r="B8626" s="102" t="s">
        <v>9343</v>
      </c>
      <c r="C8626" s="102" t="s">
        <v>19069</v>
      </c>
      <c r="D8626" s="102" t="s">
        <v>11995</v>
      </c>
      <c r="E8626" s="102" t="s">
        <v>2441</v>
      </c>
      <c r="F8626" s="102" t="s">
        <v>14834</v>
      </c>
      <c r="G8626" s="105">
        <v>15334</v>
      </c>
      <c r="H8626" s="102" t="s">
        <v>31503</v>
      </c>
      <c r="I8626" s="102" t="s">
        <v>2625</v>
      </c>
      <c r="J8626" s="102" t="s">
        <v>11996</v>
      </c>
      <c r="K8626" s="102"/>
      <c r="L8626" s="111"/>
      <c r="M8626" s="102">
        <v>1</v>
      </c>
      <c r="N8626" s="112">
        <v>1</v>
      </c>
      <c r="O8626" s="102" t="s">
        <v>16499</v>
      </c>
      <c r="P8626" s="39" t="s">
        <v>9125</v>
      </c>
      <c r="Q8626" s="39" t="s">
        <v>16646</v>
      </c>
      <c r="R8626" s="102"/>
      <c r="S8626" s="102" t="s">
        <v>8315</v>
      </c>
      <c r="T8626" s="102" t="s">
        <v>11996</v>
      </c>
      <c r="U8626" s="102" t="s">
        <v>19727</v>
      </c>
      <c r="V8626" s="102">
        <v>7</v>
      </c>
      <c r="W8626" s="102"/>
      <c r="X8626" s="113"/>
    </row>
    <row r="8627" spans="1:24" ht="12.95" customHeight="1" x14ac:dyDescent="0.2">
      <c r="A8627" s="102">
        <v>1995</v>
      </c>
      <c r="B8627" s="102" t="s">
        <v>9343</v>
      </c>
      <c r="C8627" s="102" t="s">
        <v>19070</v>
      </c>
      <c r="D8627" s="102" t="s">
        <v>11997</v>
      </c>
      <c r="E8627" s="102" t="s">
        <v>2442</v>
      </c>
      <c r="F8627" s="102" t="s">
        <v>14834</v>
      </c>
      <c r="G8627" s="105">
        <v>16323</v>
      </c>
      <c r="H8627" s="102" t="s">
        <v>11819</v>
      </c>
      <c r="I8627" s="102" t="s">
        <v>10191</v>
      </c>
      <c r="J8627" s="102" t="s">
        <v>13900</v>
      </c>
      <c r="K8627" s="102"/>
      <c r="L8627" s="111"/>
      <c r="M8627" s="102">
        <v>2</v>
      </c>
      <c r="N8627" s="112" t="s">
        <v>17245</v>
      </c>
      <c r="O8627" s="102" t="s">
        <v>15941</v>
      </c>
      <c r="P8627" s="39"/>
      <c r="Q8627" s="39" t="s">
        <v>16831</v>
      </c>
      <c r="R8627" s="102"/>
      <c r="S8627" s="102"/>
      <c r="T8627" s="102" t="s">
        <v>20547</v>
      </c>
      <c r="U8627" s="102" t="s">
        <v>6085</v>
      </c>
      <c r="V8627" s="102">
        <v>5</v>
      </c>
      <c r="W8627" s="102"/>
      <c r="X8627" s="113"/>
    </row>
    <row r="8628" spans="1:24" ht="12.95" customHeight="1" x14ac:dyDescent="0.2">
      <c r="A8628" s="102">
        <v>1995</v>
      </c>
      <c r="B8628" s="102" t="s">
        <v>9343</v>
      </c>
      <c r="C8628" s="102" t="s">
        <v>19070</v>
      </c>
      <c r="D8628" s="111" t="s">
        <v>7209</v>
      </c>
      <c r="E8628" s="102" t="s">
        <v>2443</v>
      </c>
      <c r="F8628" s="102" t="s">
        <v>14834</v>
      </c>
      <c r="G8628" s="105">
        <v>13773</v>
      </c>
      <c r="H8628" s="102" t="s">
        <v>14944</v>
      </c>
      <c r="I8628" s="102" t="s">
        <v>2625</v>
      </c>
      <c r="J8628" s="102" t="s">
        <v>19728</v>
      </c>
      <c r="K8628" s="102"/>
      <c r="L8628" s="111" t="s">
        <v>5063</v>
      </c>
      <c r="M8628" s="102">
        <v>3</v>
      </c>
      <c r="N8628" s="112" t="s">
        <v>19729</v>
      </c>
      <c r="O8628" s="102" t="s">
        <v>3620</v>
      </c>
      <c r="P8628" s="39"/>
      <c r="Q8628" s="39" t="s">
        <v>19730</v>
      </c>
      <c r="R8628" s="102"/>
      <c r="S8628" s="102"/>
      <c r="T8628" s="102" t="s">
        <v>8947</v>
      </c>
      <c r="U8628" s="102"/>
      <c r="V8628" s="102">
        <v>8</v>
      </c>
      <c r="W8628" s="102"/>
      <c r="X8628" s="113"/>
    </row>
    <row r="8629" spans="1:24" ht="12.95" customHeight="1" x14ac:dyDescent="0.2">
      <c r="A8629" s="102">
        <v>1995</v>
      </c>
      <c r="B8629" s="102" t="s">
        <v>9343</v>
      </c>
      <c r="C8629" s="102" t="s">
        <v>19069</v>
      </c>
      <c r="D8629" s="111" t="s">
        <v>11827</v>
      </c>
      <c r="E8629" s="102" t="s">
        <v>14527</v>
      </c>
      <c r="F8629" s="102" t="s">
        <v>14834</v>
      </c>
      <c r="G8629" s="105">
        <v>16229</v>
      </c>
      <c r="H8629" s="102" t="s">
        <v>11819</v>
      </c>
      <c r="I8629" s="102" t="s">
        <v>33255</v>
      </c>
      <c r="J8629" s="102" t="s">
        <v>19731</v>
      </c>
      <c r="K8629" s="102"/>
      <c r="L8629" s="111" t="s">
        <v>5062</v>
      </c>
      <c r="M8629" s="102">
        <v>2</v>
      </c>
      <c r="N8629" s="112" t="s">
        <v>18703</v>
      </c>
      <c r="O8629" s="102" t="s">
        <v>9160</v>
      </c>
      <c r="P8629" s="39" t="s">
        <v>162</v>
      </c>
      <c r="Q8629" s="39" t="s">
        <v>17191</v>
      </c>
      <c r="R8629" s="102"/>
      <c r="S8629" s="102"/>
      <c r="T8629" s="102" t="s">
        <v>20547</v>
      </c>
      <c r="U8629" s="102" t="s">
        <v>33930</v>
      </c>
      <c r="V8629" s="102">
        <v>7.5</v>
      </c>
      <c r="W8629" s="102"/>
      <c r="X8629" s="113"/>
    </row>
    <row r="8630" spans="1:24" ht="12.95" customHeight="1" x14ac:dyDescent="0.2">
      <c r="A8630" s="102">
        <v>1995</v>
      </c>
      <c r="B8630" s="102" t="s">
        <v>9343</v>
      </c>
      <c r="C8630" s="102" t="s">
        <v>19070</v>
      </c>
      <c r="D8630" s="102" t="s">
        <v>14525</v>
      </c>
      <c r="E8630" s="102" t="s">
        <v>14528</v>
      </c>
      <c r="F8630" s="102" t="s">
        <v>14834</v>
      </c>
      <c r="G8630" s="105">
        <v>16380</v>
      </c>
      <c r="H8630" s="102" t="s">
        <v>11819</v>
      </c>
      <c r="I8630" s="102" t="s">
        <v>10103</v>
      </c>
      <c r="J8630" s="102" t="s">
        <v>14526</v>
      </c>
      <c r="K8630" s="102"/>
      <c r="L8630" s="111"/>
      <c r="M8630" s="102">
        <v>3</v>
      </c>
      <c r="N8630" s="112" t="s">
        <v>19732</v>
      </c>
      <c r="O8630" s="102" t="s">
        <v>15934</v>
      </c>
      <c r="P8630" s="39" t="s">
        <v>15934</v>
      </c>
      <c r="Q8630" s="39" t="s">
        <v>15934</v>
      </c>
      <c r="R8630" s="102"/>
      <c r="S8630" s="102" t="s">
        <v>11080</v>
      </c>
      <c r="T8630" s="102" t="s">
        <v>7789</v>
      </c>
      <c r="U8630" s="102" t="s">
        <v>2217</v>
      </c>
      <c r="V8630" s="102">
        <v>9</v>
      </c>
      <c r="W8630" s="102"/>
      <c r="X8630" s="113"/>
    </row>
    <row r="8631" spans="1:24" ht="12.95" customHeight="1" x14ac:dyDescent="0.2">
      <c r="A8631" s="102">
        <v>1997</v>
      </c>
      <c r="B8631" s="102" t="s">
        <v>9343</v>
      </c>
      <c r="C8631" s="164" t="s">
        <v>19071</v>
      </c>
      <c r="D8631" s="111" t="s">
        <v>12724</v>
      </c>
      <c r="E8631" s="102" t="s">
        <v>14900</v>
      </c>
      <c r="F8631" s="102" t="s">
        <v>14834</v>
      </c>
      <c r="G8631" s="105">
        <v>15802</v>
      </c>
      <c r="H8631" s="102" t="s">
        <v>13336</v>
      </c>
      <c r="I8631" s="102" t="s">
        <v>11819</v>
      </c>
      <c r="J8631" s="102" t="s">
        <v>1322</v>
      </c>
      <c r="K8631" s="102"/>
      <c r="L8631" s="111" t="s">
        <v>1308</v>
      </c>
      <c r="M8631" s="102">
        <v>0.75</v>
      </c>
      <c r="N8631" s="125">
        <v>25</v>
      </c>
      <c r="O8631" s="102"/>
      <c r="P8631" s="39"/>
      <c r="Q8631" s="39" t="s">
        <v>19479</v>
      </c>
      <c r="R8631" s="102"/>
      <c r="S8631" s="102" t="s">
        <v>9435</v>
      </c>
      <c r="T8631" s="102" t="s">
        <v>14962</v>
      </c>
      <c r="U8631" s="102"/>
      <c r="V8631" s="102">
        <v>6.5</v>
      </c>
      <c r="W8631" s="102"/>
      <c r="X8631" s="113"/>
    </row>
    <row r="8632" spans="1:24" ht="12.95" customHeight="1" x14ac:dyDescent="0.2">
      <c r="A8632" s="102">
        <v>1997</v>
      </c>
      <c r="B8632" s="102" t="s">
        <v>9343</v>
      </c>
      <c r="C8632" s="102" t="s">
        <v>19071</v>
      </c>
      <c r="D8632" s="102" t="s">
        <v>10507</v>
      </c>
      <c r="E8632" s="102" t="s">
        <v>14901</v>
      </c>
      <c r="F8632" s="167" t="s">
        <v>6406</v>
      </c>
      <c r="G8632" s="105">
        <v>16306</v>
      </c>
      <c r="H8632" s="102" t="s">
        <v>13336</v>
      </c>
      <c r="I8632" s="102" t="s">
        <v>11819</v>
      </c>
      <c r="J8632" s="102" t="s">
        <v>9301</v>
      </c>
      <c r="K8632" s="102"/>
      <c r="L8632" s="111"/>
      <c r="M8632" s="102">
        <v>2</v>
      </c>
      <c r="N8632" s="112" t="s">
        <v>18292</v>
      </c>
      <c r="O8632" s="102" t="s">
        <v>162</v>
      </c>
      <c r="P8632" s="39"/>
      <c r="Q8632" s="39" t="s">
        <v>16157</v>
      </c>
      <c r="R8632" s="102"/>
      <c r="S8632" s="102"/>
      <c r="T8632" s="102" t="s">
        <v>20547</v>
      </c>
      <c r="U8632" s="102" t="s">
        <v>11983</v>
      </c>
      <c r="V8632" s="102">
        <v>7</v>
      </c>
      <c r="W8632" s="102"/>
      <c r="X8632" s="113"/>
    </row>
    <row r="8633" spans="1:24" ht="12.95" customHeight="1" x14ac:dyDescent="0.2">
      <c r="A8633" s="102">
        <v>1997</v>
      </c>
      <c r="B8633" s="102" t="s">
        <v>9343</v>
      </c>
      <c r="C8633" s="102" t="s">
        <v>19071</v>
      </c>
      <c r="D8633" s="111" t="s">
        <v>12028</v>
      </c>
      <c r="E8633" s="102" t="s">
        <v>14902</v>
      </c>
      <c r="F8633" s="102" t="s">
        <v>14834</v>
      </c>
      <c r="G8633" s="105">
        <v>15395</v>
      </c>
      <c r="H8633" s="102" t="s">
        <v>11819</v>
      </c>
      <c r="I8633" s="102" t="s">
        <v>10103</v>
      </c>
      <c r="J8633" s="102" t="s">
        <v>15143</v>
      </c>
      <c r="K8633" s="102"/>
      <c r="L8633" s="111" t="s">
        <v>10219</v>
      </c>
      <c r="M8633" s="102">
        <v>0.5</v>
      </c>
      <c r="N8633" s="125">
        <v>20</v>
      </c>
      <c r="O8633" s="102" t="s">
        <v>10189</v>
      </c>
      <c r="P8633" s="39" t="s">
        <v>9125</v>
      </c>
      <c r="Q8633" s="39" t="s">
        <v>19101</v>
      </c>
      <c r="R8633" s="102"/>
      <c r="S8633" s="102"/>
      <c r="T8633" s="102" t="s">
        <v>7789</v>
      </c>
      <c r="U8633" s="102" t="s">
        <v>33931</v>
      </c>
      <c r="V8633" s="102">
        <v>6</v>
      </c>
      <c r="W8633" s="102"/>
      <c r="X8633" s="113"/>
    </row>
    <row r="8634" spans="1:24" ht="12.95" customHeight="1" x14ac:dyDescent="0.2">
      <c r="A8634" s="102">
        <v>1997</v>
      </c>
      <c r="B8634" s="102" t="s">
        <v>9343</v>
      </c>
      <c r="C8634" s="102" t="s">
        <v>19071</v>
      </c>
      <c r="D8634" s="111" t="s">
        <v>9058</v>
      </c>
      <c r="E8634" s="102" t="s">
        <v>14903</v>
      </c>
      <c r="F8634" s="102" t="s">
        <v>14834</v>
      </c>
      <c r="G8634" s="105">
        <v>14773</v>
      </c>
      <c r="H8634" s="102" t="s">
        <v>5011</v>
      </c>
      <c r="I8634" s="102" t="s">
        <v>11819</v>
      </c>
      <c r="J8634" s="102" t="s">
        <v>4292</v>
      </c>
      <c r="K8634" s="102"/>
      <c r="L8634" s="111" t="s">
        <v>10220</v>
      </c>
      <c r="M8634" s="102">
        <v>1</v>
      </c>
      <c r="N8634" s="125" t="s">
        <v>33257</v>
      </c>
      <c r="O8634" s="102" t="s">
        <v>162</v>
      </c>
      <c r="P8634" s="39"/>
      <c r="Q8634" s="39" t="s">
        <v>19474</v>
      </c>
      <c r="R8634" s="102"/>
      <c r="S8634" s="102"/>
      <c r="T8634" s="102" t="s">
        <v>28757</v>
      </c>
      <c r="U8634" s="102" t="s">
        <v>16549</v>
      </c>
      <c r="V8634" s="102">
        <v>6.5</v>
      </c>
      <c r="W8634" s="102"/>
      <c r="X8634" s="113"/>
    </row>
    <row r="8635" spans="1:24" ht="12.95" customHeight="1" x14ac:dyDescent="0.2">
      <c r="A8635" s="102">
        <v>1997</v>
      </c>
      <c r="B8635" s="102" t="s">
        <v>9343</v>
      </c>
      <c r="C8635" s="102" t="s">
        <v>19071</v>
      </c>
      <c r="D8635" s="102" t="s">
        <v>10126</v>
      </c>
      <c r="E8635" s="102" t="s">
        <v>14904</v>
      </c>
      <c r="F8635" s="102" t="s">
        <v>14834</v>
      </c>
      <c r="G8635" s="105">
        <v>16430</v>
      </c>
      <c r="H8635" s="102" t="s">
        <v>10191</v>
      </c>
      <c r="I8635" s="102" t="s">
        <v>4890</v>
      </c>
      <c r="J8635" s="102" t="s">
        <v>12895</v>
      </c>
      <c r="K8635" s="102"/>
      <c r="L8635" s="111"/>
      <c r="M8635" s="102">
        <v>1</v>
      </c>
      <c r="N8635" s="112">
        <v>17</v>
      </c>
      <c r="O8635" s="102" t="s">
        <v>16022</v>
      </c>
      <c r="P8635" s="39" t="s">
        <v>162</v>
      </c>
      <c r="Q8635" s="39" t="s">
        <v>17191</v>
      </c>
      <c r="R8635" s="102"/>
      <c r="S8635" s="102"/>
      <c r="T8635" s="102" t="s">
        <v>20547</v>
      </c>
      <c r="U8635" s="102" t="s">
        <v>11605</v>
      </c>
      <c r="V8635" s="102">
        <v>7</v>
      </c>
      <c r="W8635" s="102"/>
      <c r="X8635" s="113"/>
    </row>
    <row r="8636" spans="1:24" ht="12.95" customHeight="1" x14ac:dyDescent="0.2">
      <c r="A8636" s="102">
        <v>1998</v>
      </c>
      <c r="B8636" s="102" t="s">
        <v>9343</v>
      </c>
      <c r="C8636" s="164" t="s">
        <v>19074</v>
      </c>
      <c r="D8636" s="111" t="s">
        <v>9058</v>
      </c>
      <c r="E8636" s="102">
        <v>1</v>
      </c>
      <c r="F8636" s="102" t="s">
        <v>14834</v>
      </c>
      <c r="G8636" s="105">
        <v>14773</v>
      </c>
      <c r="H8636" s="102" t="s">
        <v>5011</v>
      </c>
      <c r="I8636" s="102" t="s">
        <v>11819</v>
      </c>
      <c r="J8636" s="102" t="s">
        <v>4292</v>
      </c>
      <c r="K8636" s="102"/>
      <c r="L8636" s="111" t="s">
        <v>10220</v>
      </c>
      <c r="M8636" s="102">
        <v>2</v>
      </c>
      <c r="N8636" s="125" t="s">
        <v>33257</v>
      </c>
      <c r="O8636" s="102" t="s">
        <v>162</v>
      </c>
      <c r="P8636" s="39"/>
      <c r="Q8636" s="39" t="s">
        <v>19474</v>
      </c>
      <c r="R8636" s="102"/>
      <c r="S8636" s="102"/>
      <c r="T8636" s="102" t="s">
        <v>28757</v>
      </c>
      <c r="U8636" s="102" t="s">
        <v>16549</v>
      </c>
      <c r="V8636" s="102">
        <v>7</v>
      </c>
      <c r="W8636" s="102"/>
      <c r="X8636" s="113"/>
    </row>
    <row r="8637" spans="1:24" ht="12.95" customHeight="1" x14ac:dyDescent="0.2">
      <c r="A8637" s="102">
        <v>1998</v>
      </c>
      <c r="B8637" s="102" t="s">
        <v>9343</v>
      </c>
      <c r="C8637" s="102" t="s">
        <v>19072</v>
      </c>
      <c r="D8637" s="111" t="s">
        <v>10063</v>
      </c>
      <c r="E8637" s="102">
        <v>2</v>
      </c>
      <c r="F8637" s="167" t="s">
        <v>6406</v>
      </c>
      <c r="G8637" s="105">
        <v>15578</v>
      </c>
      <c r="H8637" s="102" t="s">
        <v>10103</v>
      </c>
      <c r="I8637" s="102" t="s">
        <v>11819</v>
      </c>
      <c r="J8637" s="102" t="s">
        <v>9568</v>
      </c>
      <c r="K8637" s="102"/>
      <c r="L8637" s="111" t="s">
        <v>6042</v>
      </c>
      <c r="M8637" s="102">
        <v>2</v>
      </c>
      <c r="N8637" s="112" t="s">
        <v>15869</v>
      </c>
      <c r="O8637" s="102" t="s">
        <v>3620</v>
      </c>
      <c r="P8637" s="39" t="s">
        <v>19503</v>
      </c>
      <c r="Q8637" s="39" t="s">
        <v>16653</v>
      </c>
      <c r="R8637" s="102"/>
      <c r="S8637" s="102"/>
      <c r="T8637" s="102" t="s">
        <v>7789</v>
      </c>
      <c r="U8637" s="102" t="s">
        <v>33932</v>
      </c>
      <c r="V8637" s="102">
        <v>5</v>
      </c>
      <c r="W8637" s="102"/>
      <c r="X8637" s="113"/>
    </row>
    <row r="8638" spans="1:24" ht="12.95" customHeight="1" x14ac:dyDescent="0.2">
      <c r="A8638" s="102">
        <v>1998</v>
      </c>
      <c r="B8638" s="102" t="s">
        <v>9343</v>
      </c>
      <c r="C8638" s="102" t="s">
        <v>19072</v>
      </c>
      <c r="D8638" s="102" t="s">
        <v>10127</v>
      </c>
      <c r="E8638" s="102">
        <v>3</v>
      </c>
      <c r="F8638" s="102" t="s">
        <v>14834</v>
      </c>
      <c r="G8638" s="105">
        <v>15723</v>
      </c>
      <c r="H8638" s="102" t="s">
        <v>30867</v>
      </c>
      <c r="I8638" s="102" t="s">
        <v>2625</v>
      </c>
      <c r="J8638" s="102" t="s">
        <v>13846</v>
      </c>
      <c r="K8638" s="102"/>
      <c r="L8638" s="111"/>
      <c r="M8638" s="102">
        <v>1</v>
      </c>
      <c r="N8638" s="112" t="s">
        <v>19063</v>
      </c>
      <c r="O8638" s="102"/>
      <c r="P8638" s="39"/>
      <c r="Q8638" s="39" t="s">
        <v>19113</v>
      </c>
      <c r="R8638" s="102"/>
      <c r="S8638" s="102"/>
      <c r="T8638" s="102" t="s">
        <v>21291</v>
      </c>
      <c r="U8638" s="102" t="s">
        <v>33933</v>
      </c>
      <c r="V8638" s="102">
        <v>6.5</v>
      </c>
      <c r="W8638" s="102"/>
      <c r="X8638" s="113"/>
    </row>
    <row r="8639" spans="1:24" ht="12.95" customHeight="1" x14ac:dyDescent="0.2">
      <c r="A8639" s="102">
        <v>1998</v>
      </c>
      <c r="B8639" s="102" t="s">
        <v>9343</v>
      </c>
      <c r="C8639" s="102" t="s">
        <v>19073</v>
      </c>
      <c r="D8639" s="111" t="s">
        <v>12029</v>
      </c>
      <c r="E8639" s="102">
        <v>4</v>
      </c>
      <c r="F8639" s="102" t="s">
        <v>14834</v>
      </c>
      <c r="G8639" s="105">
        <v>16184</v>
      </c>
      <c r="H8639" s="102" t="s">
        <v>2625</v>
      </c>
      <c r="I8639" s="102" t="s">
        <v>33258</v>
      </c>
      <c r="J8639" s="102" t="s">
        <v>19734</v>
      </c>
      <c r="K8639" s="102"/>
      <c r="L8639" s="111" t="s">
        <v>10221</v>
      </c>
      <c r="M8639" s="102">
        <v>0.25</v>
      </c>
      <c r="N8639" s="125" t="s">
        <v>19735</v>
      </c>
      <c r="O8639" s="102" t="s">
        <v>13301</v>
      </c>
      <c r="P8639" s="39" t="s">
        <v>3620</v>
      </c>
      <c r="Q8639" s="39" t="s">
        <v>15976</v>
      </c>
      <c r="R8639" s="102"/>
      <c r="S8639" s="102"/>
      <c r="T8639" s="102" t="s">
        <v>33934</v>
      </c>
      <c r="U8639" s="102" t="s">
        <v>2475</v>
      </c>
      <c r="V8639" s="102">
        <v>5.5</v>
      </c>
      <c r="W8639" s="102"/>
      <c r="X8639" s="113"/>
    </row>
    <row r="8640" spans="1:24" ht="12.95" customHeight="1" x14ac:dyDescent="0.2">
      <c r="A8640" s="102">
        <v>1998</v>
      </c>
      <c r="B8640" s="102" t="s">
        <v>9343</v>
      </c>
      <c r="C8640" s="102" t="s">
        <v>19072</v>
      </c>
      <c r="D8640" s="111" t="s">
        <v>12030</v>
      </c>
      <c r="E8640" s="102">
        <v>5</v>
      </c>
      <c r="F8640" s="102" t="s">
        <v>14834</v>
      </c>
      <c r="G8640" s="105">
        <v>16511</v>
      </c>
      <c r="H8640" s="102" t="s">
        <v>10191</v>
      </c>
      <c r="I8640" s="102" t="s">
        <v>4890</v>
      </c>
      <c r="J8640" s="102" t="s">
        <v>19736</v>
      </c>
      <c r="K8640" s="102"/>
      <c r="L8640" s="111" t="s">
        <v>10222</v>
      </c>
      <c r="M8640" s="102">
        <v>1.5</v>
      </c>
      <c r="N8640" s="125" t="s">
        <v>33259</v>
      </c>
      <c r="O8640" s="102" t="s">
        <v>17514</v>
      </c>
      <c r="P8640" s="39"/>
      <c r="Q8640" s="39" t="s">
        <v>19737</v>
      </c>
      <c r="R8640" s="102"/>
      <c r="S8640" s="102"/>
      <c r="T8640" s="102" t="s">
        <v>20546</v>
      </c>
      <c r="U8640" s="102"/>
      <c r="V8640" s="102">
        <v>6</v>
      </c>
      <c r="W8640" s="102"/>
      <c r="X8640" s="113"/>
    </row>
    <row r="8641" spans="1:24" ht="12.95" customHeight="1" x14ac:dyDescent="0.2">
      <c r="A8641" s="102">
        <v>1999</v>
      </c>
      <c r="B8641" s="102" t="s">
        <v>9343</v>
      </c>
      <c r="C8641" s="164" t="s">
        <v>10179</v>
      </c>
      <c r="D8641" s="102" t="s">
        <v>33935</v>
      </c>
      <c r="E8641" s="102" t="s">
        <v>837</v>
      </c>
      <c r="F8641" s="102" t="s">
        <v>14834</v>
      </c>
      <c r="G8641" s="105">
        <v>14806</v>
      </c>
      <c r="H8641" s="102" t="s">
        <v>13336</v>
      </c>
      <c r="I8641" s="102" t="s">
        <v>11819</v>
      </c>
      <c r="J8641" s="102" t="s">
        <v>8149</v>
      </c>
      <c r="K8641" s="102"/>
      <c r="L8641" s="111"/>
      <c r="M8641" s="102">
        <v>1</v>
      </c>
      <c r="N8641" s="125" t="s">
        <v>33260</v>
      </c>
      <c r="O8641" s="102"/>
      <c r="P8641" s="39"/>
      <c r="Q8641" s="102" t="s">
        <v>19089</v>
      </c>
      <c r="R8641" s="102"/>
      <c r="S8641" s="102"/>
      <c r="T8641" s="102" t="s">
        <v>20546</v>
      </c>
      <c r="U8641" s="102" t="s">
        <v>33936</v>
      </c>
      <c r="V8641" s="102">
        <v>4.5</v>
      </c>
      <c r="W8641" s="102"/>
      <c r="X8641" s="113"/>
    </row>
    <row r="8642" spans="1:24" ht="12.95" customHeight="1" x14ac:dyDescent="0.2">
      <c r="A8642" s="102">
        <v>1999</v>
      </c>
      <c r="B8642" s="102" t="s">
        <v>9343</v>
      </c>
      <c r="C8642" s="102" t="s">
        <v>19085</v>
      </c>
      <c r="D8642" s="102" t="s">
        <v>7450</v>
      </c>
      <c r="E8642" s="102" t="s">
        <v>600</v>
      </c>
      <c r="F8642" s="102" t="s">
        <v>14834</v>
      </c>
      <c r="G8642" s="105">
        <v>16598</v>
      </c>
      <c r="H8642" s="102" t="s">
        <v>2625</v>
      </c>
      <c r="I8642" s="102" t="s">
        <v>30867</v>
      </c>
      <c r="J8642" s="102" t="s">
        <v>14531</v>
      </c>
      <c r="K8642" s="102"/>
      <c r="L8642" s="111"/>
      <c r="M8642" s="102">
        <v>1</v>
      </c>
      <c r="N8642" s="125" t="s">
        <v>33937</v>
      </c>
      <c r="O8642" s="102" t="s">
        <v>3620</v>
      </c>
      <c r="P8642" s="39"/>
      <c r="Q8642" s="39" t="s">
        <v>17596</v>
      </c>
      <c r="R8642" s="102"/>
      <c r="S8642" s="102" t="s">
        <v>8315</v>
      </c>
      <c r="T8642" s="102" t="s">
        <v>21409</v>
      </c>
      <c r="U8642" s="102" t="s">
        <v>33938</v>
      </c>
      <c r="V8642" s="102" t="s">
        <v>8014</v>
      </c>
      <c r="W8642" s="102"/>
      <c r="X8642" s="113"/>
    </row>
    <row r="8643" spans="1:24" ht="12.95" customHeight="1" x14ac:dyDescent="0.2">
      <c r="A8643" s="102">
        <v>1999</v>
      </c>
      <c r="B8643" s="102" t="s">
        <v>9343</v>
      </c>
      <c r="C8643" s="102" t="s">
        <v>10179</v>
      </c>
      <c r="D8643" s="102" t="s">
        <v>7451</v>
      </c>
      <c r="E8643" s="102" t="s">
        <v>12609</v>
      </c>
      <c r="F8643" s="102" t="s">
        <v>14834</v>
      </c>
      <c r="G8643" s="105">
        <v>14744</v>
      </c>
      <c r="H8643" s="102" t="s">
        <v>5011</v>
      </c>
      <c r="I8643" s="102" t="s">
        <v>11819</v>
      </c>
      <c r="J8643" s="102" t="s">
        <v>14530</v>
      </c>
      <c r="K8643" s="102"/>
      <c r="L8643" s="111"/>
      <c r="M8643" s="102">
        <v>1.5</v>
      </c>
      <c r="N8643" s="125" t="s">
        <v>33261</v>
      </c>
      <c r="O8643" s="102" t="s">
        <v>16880</v>
      </c>
      <c r="P8643" s="39"/>
      <c r="Q8643" s="39" t="s">
        <v>19739</v>
      </c>
      <c r="R8643" s="102"/>
      <c r="S8643" s="102"/>
      <c r="T8643" s="102" t="s">
        <v>28757</v>
      </c>
      <c r="U8643" s="102" t="s">
        <v>2477</v>
      </c>
      <c r="V8643" s="102">
        <v>5</v>
      </c>
      <c r="W8643" s="102"/>
      <c r="X8643" s="113"/>
    </row>
    <row r="8644" spans="1:24" ht="12.95" customHeight="1" x14ac:dyDescent="0.2">
      <c r="A8644" s="102">
        <v>1999</v>
      </c>
      <c r="B8644" s="102" t="s">
        <v>9343</v>
      </c>
      <c r="C8644" s="102" t="s">
        <v>10179</v>
      </c>
      <c r="D8644" s="102" t="s">
        <v>3333</v>
      </c>
      <c r="E8644" s="102" t="s">
        <v>7452</v>
      </c>
      <c r="F8644" s="102" t="s">
        <v>14834</v>
      </c>
      <c r="G8644" s="105">
        <v>15432</v>
      </c>
      <c r="H8644" s="102" t="s">
        <v>13336</v>
      </c>
      <c r="I8644" s="102" t="s">
        <v>10103</v>
      </c>
      <c r="J8644" s="102" t="s">
        <v>19740</v>
      </c>
      <c r="K8644" s="102"/>
      <c r="L8644" s="111"/>
      <c r="M8644" s="102">
        <v>2</v>
      </c>
      <c r="N8644" s="125" t="s">
        <v>33262</v>
      </c>
      <c r="O8644" s="102" t="s">
        <v>18017</v>
      </c>
      <c r="P8644" s="39" t="s">
        <v>162</v>
      </c>
      <c r="Q8644" s="39" t="s">
        <v>17297</v>
      </c>
      <c r="R8644" s="102"/>
      <c r="S8644" s="102"/>
      <c r="T8644" s="102" t="s">
        <v>28688</v>
      </c>
      <c r="U8644" s="102" t="s">
        <v>33939</v>
      </c>
      <c r="V8644" s="102">
        <v>6.5</v>
      </c>
      <c r="W8644" s="102"/>
      <c r="X8644" s="113"/>
    </row>
    <row r="8645" spans="1:24" ht="12.95" customHeight="1" x14ac:dyDescent="0.2">
      <c r="A8645" s="102">
        <v>2006</v>
      </c>
      <c r="B8645" s="102" t="s">
        <v>9343</v>
      </c>
      <c r="C8645" s="164" t="s">
        <v>8150</v>
      </c>
      <c r="D8645" s="102" t="s">
        <v>9592</v>
      </c>
      <c r="E8645" s="102" t="s">
        <v>9591</v>
      </c>
      <c r="F8645" s="102" t="s">
        <v>14834</v>
      </c>
      <c r="G8645" s="105">
        <v>15878</v>
      </c>
      <c r="H8645" s="102" t="s">
        <v>2625</v>
      </c>
      <c r="I8645" s="102" t="s">
        <v>30867</v>
      </c>
      <c r="J8645" s="102" t="s">
        <v>14529</v>
      </c>
      <c r="K8645" s="102"/>
      <c r="L8645" s="111"/>
      <c r="M8645" s="102">
        <v>1</v>
      </c>
      <c r="N8645" s="125" t="s">
        <v>33263</v>
      </c>
      <c r="O8645" s="102"/>
      <c r="P8645" s="39"/>
      <c r="Q8645" s="39" t="s">
        <v>19737</v>
      </c>
      <c r="R8645" s="102"/>
      <c r="S8645" s="102"/>
      <c r="T8645" s="102" t="s">
        <v>21291</v>
      </c>
      <c r="U8645" s="102" t="s">
        <v>28294</v>
      </c>
      <c r="V8645" s="102">
        <v>5.5</v>
      </c>
      <c r="W8645" s="102"/>
      <c r="X8645" s="113"/>
    </row>
    <row r="8646" spans="1:24" ht="12.95" customHeight="1" x14ac:dyDescent="0.2">
      <c r="A8646" s="102">
        <v>2006</v>
      </c>
      <c r="B8646" s="102" t="s">
        <v>9343</v>
      </c>
      <c r="C8646" s="102" t="s">
        <v>8150</v>
      </c>
      <c r="D8646" s="111" t="s">
        <v>9593</v>
      </c>
      <c r="E8646" s="102" t="s">
        <v>8151</v>
      </c>
      <c r="F8646" s="102" t="s">
        <v>14834</v>
      </c>
      <c r="G8646" s="105">
        <v>15958</v>
      </c>
      <c r="H8646" s="102" t="s">
        <v>11819</v>
      </c>
      <c r="I8646" s="102" t="s">
        <v>13336</v>
      </c>
      <c r="J8646" s="102" t="s">
        <v>19738</v>
      </c>
      <c r="K8646" s="102"/>
      <c r="L8646" s="111" t="s">
        <v>2679</v>
      </c>
      <c r="M8646" s="102">
        <v>1</v>
      </c>
      <c r="N8646" s="125" t="s">
        <v>33264</v>
      </c>
      <c r="O8646" s="102"/>
      <c r="P8646" s="39" t="s">
        <v>162</v>
      </c>
      <c r="Q8646" s="39" t="s">
        <v>16511</v>
      </c>
      <c r="R8646" s="102"/>
      <c r="S8646" s="102"/>
      <c r="T8646" s="102" t="s">
        <v>21275</v>
      </c>
      <c r="U8646" s="102"/>
      <c r="V8646" s="102">
        <v>4.5</v>
      </c>
      <c r="W8646" s="102"/>
      <c r="X8646" s="113"/>
    </row>
    <row r="8647" spans="1:24" ht="12.95" customHeight="1" x14ac:dyDescent="0.2">
      <c r="A8647" s="102">
        <v>2006</v>
      </c>
      <c r="B8647" s="102" t="s">
        <v>9343</v>
      </c>
      <c r="C8647" s="102" t="s">
        <v>8150</v>
      </c>
      <c r="D8647" s="111" t="s">
        <v>2682</v>
      </c>
      <c r="E8647" s="102" t="s">
        <v>8152</v>
      </c>
      <c r="F8647" s="102" t="s">
        <v>14834</v>
      </c>
      <c r="G8647" s="105">
        <v>15958</v>
      </c>
      <c r="H8647" s="102" t="s">
        <v>11819</v>
      </c>
      <c r="I8647" s="102" t="s">
        <v>13336</v>
      </c>
      <c r="J8647" s="102" t="s">
        <v>19738</v>
      </c>
      <c r="K8647" s="102"/>
      <c r="L8647" s="111" t="s">
        <v>2683</v>
      </c>
      <c r="M8647" s="102">
        <v>1</v>
      </c>
      <c r="N8647" s="125" t="s">
        <v>33264</v>
      </c>
      <c r="O8647" s="102" t="s">
        <v>15889</v>
      </c>
      <c r="P8647" s="39"/>
      <c r="Q8647" s="39" t="s">
        <v>17671</v>
      </c>
      <c r="R8647" s="102"/>
      <c r="S8647" s="102"/>
      <c r="T8647" s="102" t="s">
        <v>21275</v>
      </c>
      <c r="U8647" s="102"/>
      <c r="V8647" s="102">
        <v>4.5</v>
      </c>
      <c r="W8647" s="102"/>
      <c r="X8647" s="113"/>
    </row>
    <row r="8648" spans="1:24" ht="12.95" customHeight="1" x14ac:dyDescent="0.2">
      <c r="A8648" s="102">
        <v>2006</v>
      </c>
      <c r="B8648" s="102" t="s">
        <v>9343</v>
      </c>
      <c r="C8648" s="102" t="s">
        <v>8150</v>
      </c>
      <c r="D8648" s="111" t="s">
        <v>15229</v>
      </c>
      <c r="E8648" s="102" t="s">
        <v>9590</v>
      </c>
      <c r="F8648" s="102" t="s">
        <v>14834</v>
      </c>
      <c r="G8648" s="105">
        <v>15958</v>
      </c>
      <c r="H8648" s="102" t="s">
        <v>11819</v>
      </c>
      <c r="I8648" s="102" t="s">
        <v>13336</v>
      </c>
      <c r="J8648" s="102" t="s">
        <v>19738</v>
      </c>
      <c r="K8648" s="102"/>
      <c r="L8648" s="111" t="s">
        <v>2686</v>
      </c>
      <c r="M8648" s="102">
        <v>1</v>
      </c>
      <c r="N8648" s="125" t="s">
        <v>33264</v>
      </c>
      <c r="O8648" s="102" t="s">
        <v>19520</v>
      </c>
      <c r="P8648" s="39"/>
      <c r="Q8648" s="39" t="s">
        <v>17392</v>
      </c>
      <c r="R8648" s="102"/>
      <c r="S8648" s="102"/>
      <c r="T8648" s="102" t="s">
        <v>21275</v>
      </c>
      <c r="U8648" s="102"/>
      <c r="V8648" s="102">
        <v>4.5</v>
      </c>
      <c r="W8648" s="102"/>
      <c r="X8648" s="113"/>
    </row>
    <row r="8649" spans="1:24" ht="12.95" customHeight="1" x14ac:dyDescent="0.2">
      <c r="A8649" s="102">
        <v>2006</v>
      </c>
      <c r="B8649" s="102" t="s">
        <v>9343</v>
      </c>
      <c r="C8649" s="102" t="s">
        <v>8150</v>
      </c>
      <c r="D8649" s="188" t="s">
        <v>12360</v>
      </c>
      <c r="E8649" s="188" t="s">
        <v>19741</v>
      </c>
      <c r="F8649" s="188" t="s">
        <v>14834</v>
      </c>
      <c r="G8649" s="203">
        <v>18532</v>
      </c>
      <c r="H8649" s="102" t="s">
        <v>33265</v>
      </c>
      <c r="I8649" s="102" t="s">
        <v>15082</v>
      </c>
      <c r="J8649" s="188" t="s">
        <v>19742</v>
      </c>
      <c r="K8649" s="188"/>
      <c r="L8649" s="187"/>
      <c r="M8649" s="188">
        <v>3</v>
      </c>
      <c r="N8649" s="207" t="s">
        <v>19743</v>
      </c>
      <c r="O8649" s="188" t="s">
        <v>3620</v>
      </c>
      <c r="P8649" s="188" t="s">
        <v>162</v>
      </c>
      <c r="Q8649" s="188" t="s">
        <v>19101</v>
      </c>
      <c r="R8649" s="188"/>
      <c r="S8649" s="188"/>
      <c r="T8649" s="188" t="s">
        <v>20579</v>
      </c>
      <c r="U8649" s="188" t="s">
        <v>33940</v>
      </c>
      <c r="V8649" s="188">
        <v>5.5</v>
      </c>
      <c r="W8649" s="188"/>
      <c r="X8649" s="113"/>
    </row>
    <row r="8650" spans="1:24" ht="12.95" customHeight="1" x14ac:dyDescent="0.2">
      <c r="A8650" s="102">
        <v>2007</v>
      </c>
      <c r="B8650" s="102" t="s">
        <v>9343</v>
      </c>
      <c r="C8650" s="164" t="s">
        <v>7900</v>
      </c>
      <c r="D8650" s="127" t="s">
        <v>7902</v>
      </c>
      <c r="E8650" s="102" t="s">
        <v>7901</v>
      </c>
      <c r="F8650" s="102" t="s">
        <v>14834</v>
      </c>
      <c r="G8650" s="105">
        <v>18565</v>
      </c>
      <c r="H8650" s="102" t="s">
        <v>31662</v>
      </c>
      <c r="I8650" s="102" t="s">
        <v>5411</v>
      </c>
      <c r="J8650" s="102" t="s">
        <v>7903</v>
      </c>
      <c r="K8650" s="102"/>
      <c r="L8650" s="111"/>
      <c r="M8650" s="102"/>
      <c r="N8650" s="112"/>
      <c r="O8650" s="102"/>
      <c r="P8650" s="39"/>
      <c r="Q8650" s="39"/>
      <c r="R8650" s="102"/>
      <c r="S8650" s="102"/>
      <c r="T8650" s="102"/>
      <c r="U8650" s="102"/>
      <c r="V8650" s="127" t="s">
        <v>5147</v>
      </c>
      <c r="W8650" s="102"/>
      <c r="X8650" s="113"/>
    </row>
    <row r="8651" spans="1:24" ht="12.95" customHeight="1" x14ac:dyDescent="0.2">
      <c r="A8651" s="128">
        <v>2012</v>
      </c>
      <c r="B8651" s="102" t="s">
        <v>9343</v>
      </c>
      <c r="C8651" s="164" t="s">
        <v>33941</v>
      </c>
      <c r="D8651" s="128" t="s">
        <v>33942</v>
      </c>
      <c r="E8651" s="128" t="s">
        <v>33943</v>
      </c>
      <c r="F8651" s="102" t="s">
        <v>14834</v>
      </c>
      <c r="G8651" s="142">
        <v>16157</v>
      </c>
      <c r="H8651" s="128" t="s">
        <v>2625</v>
      </c>
      <c r="I8651" s="102" t="s">
        <v>30779</v>
      </c>
      <c r="J8651" s="128" t="s">
        <v>33949</v>
      </c>
      <c r="K8651" s="128"/>
      <c r="L8651" s="143"/>
      <c r="M8651" s="102">
        <v>1</v>
      </c>
      <c r="N8651" s="125" t="s">
        <v>33950</v>
      </c>
      <c r="O8651" s="128"/>
      <c r="P8651" s="128" t="s">
        <v>162</v>
      </c>
      <c r="Q8651" s="128" t="s">
        <v>16885</v>
      </c>
      <c r="R8651" s="128"/>
      <c r="S8651" s="128"/>
      <c r="T8651" s="128" t="s">
        <v>33934</v>
      </c>
      <c r="U8651" s="128" t="s">
        <v>29293</v>
      </c>
      <c r="V8651" s="128">
        <v>5</v>
      </c>
      <c r="W8651" s="128"/>
      <c r="X8651" s="113"/>
    </row>
    <row r="8652" spans="1:24" ht="12.95" customHeight="1" x14ac:dyDescent="0.2">
      <c r="A8652" s="128">
        <v>2012</v>
      </c>
      <c r="B8652" s="102" t="s">
        <v>9343</v>
      </c>
      <c r="C8652" s="102" t="s">
        <v>33941</v>
      </c>
      <c r="D8652" s="128" t="s">
        <v>33951</v>
      </c>
      <c r="E8652" s="128" t="s">
        <v>33944</v>
      </c>
      <c r="F8652" s="102" t="s">
        <v>14834</v>
      </c>
      <c r="G8652" s="142">
        <v>15384</v>
      </c>
      <c r="H8652" s="128" t="s">
        <v>4890</v>
      </c>
      <c r="I8652" s="128" t="s">
        <v>10103</v>
      </c>
      <c r="J8652" s="128" t="s">
        <v>33952</v>
      </c>
      <c r="K8652" s="128"/>
      <c r="L8652" s="143"/>
      <c r="M8652" s="128">
        <v>1</v>
      </c>
      <c r="N8652" s="144" t="s">
        <v>11021</v>
      </c>
      <c r="O8652" s="128" t="s">
        <v>16764</v>
      </c>
      <c r="P8652" s="128" t="s">
        <v>162</v>
      </c>
      <c r="Q8652" s="128" t="s">
        <v>16885</v>
      </c>
      <c r="R8652" s="128"/>
      <c r="S8652" s="128"/>
      <c r="T8652" s="128" t="s">
        <v>7789</v>
      </c>
      <c r="U8652" s="128" t="s">
        <v>33953</v>
      </c>
      <c r="V8652" s="128">
        <v>6</v>
      </c>
      <c r="W8652" s="128"/>
      <c r="X8652" s="113"/>
    </row>
    <row r="8653" spans="1:24" ht="12.95" customHeight="1" x14ac:dyDescent="0.2">
      <c r="A8653" s="128">
        <v>2012</v>
      </c>
      <c r="B8653" s="102" t="s">
        <v>9343</v>
      </c>
      <c r="C8653" s="102" t="s">
        <v>33941</v>
      </c>
      <c r="D8653" s="128" t="s">
        <v>33954</v>
      </c>
      <c r="E8653" s="128" t="s">
        <v>33945</v>
      </c>
      <c r="F8653" s="102" t="s">
        <v>14834</v>
      </c>
      <c r="G8653" s="142">
        <v>15146</v>
      </c>
      <c r="H8653" s="128" t="s">
        <v>5011</v>
      </c>
      <c r="I8653" s="102" t="s">
        <v>30643</v>
      </c>
      <c r="J8653" s="128" t="s">
        <v>4614</v>
      </c>
      <c r="K8653" s="128"/>
      <c r="L8653" s="143"/>
      <c r="M8653" s="128">
        <v>0.75</v>
      </c>
      <c r="N8653" s="200">
        <v>60</v>
      </c>
      <c r="O8653" s="128" t="s">
        <v>162</v>
      </c>
      <c r="P8653" s="128"/>
      <c r="Q8653" s="128" t="s">
        <v>17601</v>
      </c>
      <c r="R8653" s="128"/>
      <c r="S8653" s="128"/>
      <c r="T8653" s="128" t="s">
        <v>21275</v>
      </c>
      <c r="U8653" s="128" t="s">
        <v>33955</v>
      </c>
      <c r="V8653" s="128">
        <v>4.5</v>
      </c>
      <c r="W8653" s="128"/>
      <c r="X8653" s="113"/>
    </row>
    <row r="8654" spans="1:24" ht="12.95" customHeight="1" x14ac:dyDescent="0.2">
      <c r="A8654" s="128">
        <v>2012</v>
      </c>
      <c r="B8654" s="102" t="s">
        <v>9343</v>
      </c>
      <c r="C8654" s="102" t="s">
        <v>33941</v>
      </c>
      <c r="D8654" s="128" t="s">
        <v>33956</v>
      </c>
      <c r="E8654" s="128" t="s">
        <v>33946</v>
      </c>
      <c r="F8654" s="102" t="s">
        <v>14834</v>
      </c>
      <c r="G8654" s="142">
        <v>16286</v>
      </c>
      <c r="H8654" s="102" t="s">
        <v>33200</v>
      </c>
      <c r="I8654" s="128" t="s">
        <v>13336</v>
      </c>
      <c r="J8654" s="128" t="s">
        <v>33957</v>
      </c>
      <c r="K8654" s="128"/>
      <c r="L8654" s="143"/>
      <c r="M8654" s="102">
        <v>1</v>
      </c>
      <c r="N8654" s="125" t="s">
        <v>32838</v>
      </c>
      <c r="O8654" s="128" t="s">
        <v>16545</v>
      </c>
      <c r="P8654" s="128" t="s">
        <v>9125</v>
      </c>
      <c r="Q8654" s="128" t="s">
        <v>16157</v>
      </c>
      <c r="R8654" s="128"/>
      <c r="S8654" s="128"/>
      <c r="T8654" s="128" t="s">
        <v>20547</v>
      </c>
      <c r="U8654" s="128" t="s">
        <v>28397</v>
      </c>
      <c r="V8654" s="128">
        <v>5.5</v>
      </c>
      <c r="W8654" s="128"/>
      <c r="X8654" s="113"/>
    </row>
    <row r="8655" spans="1:24" ht="12.95" customHeight="1" x14ac:dyDescent="0.2">
      <c r="A8655" s="128">
        <v>2012</v>
      </c>
      <c r="B8655" s="102" t="s">
        <v>9343</v>
      </c>
      <c r="C8655" s="102" t="s">
        <v>33941</v>
      </c>
      <c r="D8655" s="128" t="s">
        <v>33958</v>
      </c>
      <c r="E8655" s="128" t="s">
        <v>33947</v>
      </c>
      <c r="F8655" s="102" t="s">
        <v>14834</v>
      </c>
      <c r="G8655" s="142">
        <v>16361</v>
      </c>
      <c r="H8655" s="128" t="s">
        <v>11819</v>
      </c>
      <c r="I8655" s="128" t="s">
        <v>10191</v>
      </c>
      <c r="J8655" s="128" t="s">
        <v>755</v>
      </c>
      <c r="K8655" s="128"/>
      <c r="L8655" s="143"/>
      <c r="M8655" s="102">
        <v>1</v>
      </c>
      <c r="N8655" s="125" t="s">
        <v>33959</v>
      </c>
      <c r="O8655" s="128" t="s">
        <v>16982</v>
      </c>
      <c r="P8655" s="128" t="s">
        <v>9125</v>
      </c>
      <c r="Q8655" s="128" t="s">
        <v>16525</v>
      </c>
      <c r="R8655" s="128"/>
      <c r="S8655" s="128"/>
      <c r="T8655" s="128" t="s">
        <v>20547</v>
      </c>
      <c r="U8655" s="128" t="s">
        <v>2475</v>
      </c>
      <c r="V8655" s="128">
        <v>5.5</v>
      </c>
      <c r="W8655" s="128"/>
      <c r="X8655" s="113"/>
    </row>
    <row r="8656" spans="1:24" ht="12.95" customHeight="1" x14ac:dyDescent="0.2">
      <c r="A8656" s="128">
        <v>2012</v>
      </c>
      <c r="B8656" s="102" t="s">
        <v>9343</v>
      </c>
      <c r="C8656" s="102" t="s">
        <v>33941</v>
      </c>
      <c r="D8656" s="128" t="s">
        <v>33960</v>
      </c>
      <c r="E8656" s="128" t="s">
        <v>33948</v>
      </c>
      <c r="F8656" s="102" t="s">
        <v>14834</v>
      </c>
      <c r="G8656" s="142">
        <v>16070</v>
      </c>
      <c r="H8656" s="128" t="s">
        <v>2625</v>
      </c>
      <c r="I8656" s="128" t="s">
        <v>10191</v>
      </c>
      <c r="J8656" s="128" t="s">
        <v>33961</v>
      </c>
      <c r="K8656" s="128"/>
      <c r="L8656" s="143"/>
      <c r="M8656" s="102">
        <v>1</v>
      </c>
      <c r="N8656" s="125" t="s">
        <v>33962</v>
      </c>
      <c r="O8656" s="128"/>
      <c r="P8656" s="128" t="s">
        <v>9125</v>
      </c>
      <c r="Q8656" s="128" t="s">
        <v>16885</v>
      </c>
      <c r="R8656" s="128"/>
      <c r="S8656" s="128"/>
      <c r="T8656" s="128" t="s">
        <v>20545</v>
      </c>
      <c r="U8656" s="128" t="s">
        <v>21337</v>
      </c>
      <c r="V8656" s="128">
        <v>5</v>
      </c>
      <c r="W8656" s="128"/>
      <c r="X8656" s="113"/>
    </row>
    <row r="8657" spans="1:24" ht="12.95" customHeight="1" x14ac:dyDescent="0.2">
      <c r="A8657" s="128">
        <v>2013</v>
      </c>
      <c r="B8657" s="102" t="s">
        <v>9343</v>
      </c>
      <c r="C8657" s="164" t="s">
        <v>33963</v>
      </c>
      <c r="D8657" s="143" t="s">
        <v>28928</v>
      </c>
      <c r="E8657" s="128" t="s">
        <v>33964</v>
      </c>
      <c r="F8657" s="102" t="s">
        <v>14834</v>
      </c>
      <c r="G8657" s="142">
        <v>15717</v>
      </c>
      <c r="H8657" s="128" t="s">
        <v>2625</v>
      </c>
      <c r="I8657" s="102" t="s">
        <v>30867</v>
      </c>
      <c r="J8657" s="128" t="s">
        <v>33968</v>
      </c>
      <c r="K8657" s="128"/>
      <c r="L8657" s="329" t="s">
        <v>33970</v>
      </c>
      <c r="M8657" s="102">
        <v>1</v>
      </c>
      <c r="N8657" s="125" t="s">
        <v>33969</v>
      </c>
      <c r="O8657" s="128"/>
      <c r="P8657" s="128" t="s">
        <v>15941</v>
      </c>
      <c r="Q8657" s="128" t="s">
        <v>16885</v>
      </c>
      <c r="R8657" s="128"/>
      <c r="S8657" s="128"/>
      <c r="T8657" s="128" t="s">
        <v>21291</v>
      </c>
      <c r="U8657" s="128" t="s">
        <v>6868</v>
      </c>
      <c r="V8657" s="128">
        <v>5</v>
      </c>
      <c r="W8657" s="128"/>
      <c r="X8657" s="113"/>
    </row>
    <row r="8658" spans="1:24" ht="12.95" customHeight="1" x14ac:dyDescent="0.2">
      <c r="A8658" s="128">
        <v>2013</v>
      </c>
      <c r="B8658" s="102" t="s">
        <v>9343</v>
      </c>
      <c r="C8658" s="102" t="s">
        <v>33963</v>
      </c>
      <c r="D8658" s="128" t="s">
        <v>33972</v>
      </c>
      <c r="E8658" s="128" t="s">
        <v>33965</v>
      </c>
      <c r="F8658" s="102" t="s">
        <v>14834</v>
      </c>
      <c r="G8658" s="142">
        <v>16446</v>
      </c>
      <c r="H8658" s="128" t="s">
        <v>11819</v>
      </c>
      <c r="I8658" s="128" t="s">
        <v>10191</v>
      </c>
      <c r="J8658" s="128" t="s">
        <v>33973</v>
      </c>
      <c r="K8658" s="128"/>
      <c r="L8658" s="143"/>
      <c r="M8658" s="128">
        <v>1.5</v>
      </c>
      <c r="N8658" s="200" t="s">
        <v>33974</v>
      </c>
      <c r="O8658" s="128" t="s">
        <v>15959</v>
      </c>
      <c r="P8658" s="128"/>
      <c r="Q8658" s="128" t="s">
        <v>20190</v>
      </c>
      <c r="R8658" s="128"/>
      <c r="S8658" s="128"/>
      <c r="T8658" s="128" t="s">
        <v>20546</v>
      </c>
      <c r="U8658" s="128" t="s">
        <v>33975</v>
      </c>
      <c r="V8658" s="128">
        <v>4.5</v>
      </c>
      <c r="W8658" s="128"/>
      <c r="X8658" s="113"/>
    </row>
    <row r="8659" spans="1:24" ht="12.95" customHeight="1" x14ac:dyDescent="0.2">
      <c r="A8659" s="128">
        <v>2013</v>
      </c>
      <c r="B8659" s="102" t="s">
        <v>9343</v>
      </c>
      <c r="C8659" s="102" t="s">
        <v>33963</v>
      </c>
      <c r="D8659" s="128" t="s">
        <v>23</v>
      </c>
      <c r="E8659" s="128" t="s">
        <v>33966</v>
      </c>
      <c r="F8659" s="102" t="s">
        <v>14834</v>
      </c>
      <c r="G8659" s="142">
        <v>16235</v>
      </c>
      <c r="H8659" s="128" t="s">
        <v>2625</v>
      </c>
      <c r="I8659" s="128" t="s">
        <v>10191</v>
      </c>
      <c r="J8659" s="128" t="s">
        <v>33976</v>
      </c>
      <c r="K8659" s="128"/>
      <c r="L8659" s="143"/>
      <c r="M8659" s="128">
        <v>1.5</v>
      </c>
      <c r="N8659" s="200" t="s">
        <v>33977</v>
      </c>
      <c r="O8659" s="128"/>
      <c r="P8659" s="128" t="s">
        <v>9125</v>
      </c>
      <c r="Q8659" s="128" t="s">
        <v>19708</v>
      </c>
      <c r="R8659" s="128"/>
      <c r="S8659" s="128"/>
      <c r="T8659" s="128" t="s">
        <v>21291</v>
      </c>
      <c r="U8659" s="128" t="s">
        <v>33978</v>
      </c>
      <c r="V8659" s="128">
        <v>5</v>
      </c>
      <c r="W8659" s="128"/>
      <c r="X8659" s="113"/>
    </row>
    <row r="8660" spans="1:24" ht="12.95" customHeight="1" x14ac:dyDescent="0.2">
      <c r="A8660" s="128">
        <v>2013</v>
      </c>
      <c r="B8660" s="102" t="s">
        <v>9343</v>
      </c>
      <c r="C8660" s="102" t="s">
        <v>33963</v>
      </c>
      <c r="D8660" s="128" t="s">
        <v>33979</v>
      </c>
      <c r="E8660" s="128" t="s">
        <v>33967</v>
      </c>
      <c r="F8660" s="102" t="s">
        <v>14834</v>
      </c>
      <c r="G8660" s="142">
        <v>15780</v>
      </c>
      <c r="H8660" s="128" t="s">
        <v>4890</v>
      </c>
      <c r="I8660" s="128" t="s">
        <v>10103</v>
      </c>
      <c r="J8660" s="128" t="s">
        <v>33980</v>
      </c>
      <c r="K8660" s="128"/>
      <c r="L8660" s="143"/>
      <c r="M8660" s="128">
        <v>1.5</v>
      </c>
      <c r="N8660" s="200" t="s">
        <v>33974</v>
      </c>
      <c r="O8660" s="128" t="s">
        <v>2447</v>
      </c>
      <c r="P8660" s="128" t="s">
        <v>10189</v>
      </c>
      <c r="Q8660" s="128" t="s">
        <v>16533</v>
      </c>
      <c r="R8660" s="128"/>
      <c r="S8660" s="128"/>
      <c r="T8660" s="128" t="s">
        <v>7789</v>
      </c>
      <c r="U8660" s="128" t="s">
        <v>33981</v>
      </c>
      <c r="V8660" s="128">
        <v>5</v>
      </c>
      <c r="W8660" s="128"/>
      <c r="X8660" s="113"/>
    </row>
    <row r="8661" spans="1:24" ht="12.95" customHeight="1" x14ac:dyDescent="0.2">
      <c r="A8661" s="102">
        <v>1996</v>
      </c>
      <c r="B8661" s="102" t="s">
        <v>10039</v>
      </c>
      <c r="C8661" s="102" t="s">
        <v>11455</v>
      </c>
      <c r="D8661" s="127" t="s">
        <v>10551</v>
      </c>
      <c r="E8661" s="102" t="s">
        <v>1980</v>
      </c>
      <c r="F8661" s="102" t="s">
        <v>14834</v>
      </c>
      <c r="G8661" s="105">
        <v>14590</v>
      </c>
      <c r="H8661" s="102" t="s">
        <v>10103</v>
      </c>
      <c r="I8661" s="102" t="s">
        <v>33266</v>
      </c>
      <c r="J8661" s="102" t="s">
        <v>9124</v>
      </c>
      <c r="K8661" s="102"/>
      <c r="L8661" s="111"/>
      <c r="M8661" s="102">
        <v>1</v>
      </c>
      <c r="N8661" s="112">
        <v>39</v>
      </c>
      <c r="O8661" s="102" t="s">
        <v>9125</v>
      </c>
      <c r="P8661" s="39"/>
      <c r="Q8661" s="39"/>
      <c r="R8661" s="102"/>
      <c r="S8661" s="102"/>
      <c r="T8661" s="102"/>
      <c r="U8661" s="102" t="s">
        <v>18940</v>
      </c>
      <c r="V8661" s="127">
        <v>8</v>
      </c>
      <c r="W8661" s="102"/>
      <c r="X8661" s="113"/>
    </row>
    <row r="8662" spans="1:24" ht="12.95" customHeight="1" x14ac:dyDescent="0.2">
      <c r="A8662" s="102">
        <v>1996</v>
      </c>
      <c r="B8662" s="102" t="s">
        <v>10039</v>
      </c>
      <c r="C8662" s="102" t="s">
        <v>11455</v>
      </c>
      <c r="D8662" s="127" t="s">
        <v>12695</v>
      </c>
      <c r="E8662" s="102" t="s">
        <v>1980</v>
      </c>
      <c r="F8662" s="102" t="s">
        <v>14834</v>
      </c>
      <c r="G8662" s="105">
        <v>16520</v>
      </c>
      <c r="H8662" s="102" t="s">
        <v>15082</v>
      </c>
      <c r="I8662" s="102" t="s">
        <v>2625</v>
      </c>
      <c r="J8662" s="102" t="s">
        <v>4038</v>
      </c>
      <c r="K8662" s="102"/>
      <c r="L8662" s="111" t="s">
        <v>5780</v>
      </c>
      <c r="M8662" s="102">
        <v>0.5</v>
      </c>
      <c r="N8662" s="112">
        <v>34</v>
      </c>
      <c r="O8662" s="102"/>
      <c r="P8662" s="39"/>
      <c r="Q8662" s="39"/>
      <c r="R8662" s="102"/>
      <c r="S8662" s="102"/>
      <c r="T8662" s="102"/>
      <c r="U8662" s="102" t="s">
        <v>9745</v>
      </c>
      <c r="V8662" s="127">
        <v>6</v>
      </c>
      <c r="W8662" s="102"/>
      <c r="X8662" s="113"/>
    </row>
    <row r="8663" spans="1:24" ht="12.95" customHeight="1" x14ac:dyDescent="0.2">
      <c r="A8663" s="102">
        <v>1994</v>
      </c>
      <c r="B8663" s="102" t="s">
        <v>11008</v>
      </c>
      <c r="C8663" s="102" t="s">
        <v>14909</v>
      </c>
      <c r="D8663" s="353" t="s">
        <v>37738</v>
      </c>
      <c r="E8663" s="102" t="s">
        <v>12871</v>
      </c>
      <c r="F8663" s="102" t="s">
        <v>14834</v>
      </c>
      <c r="G8663" s="105">
        <v>16283</v>
      </c>
      <c r="H8663" s="102" t="s">
        <v>10191</v>
      </c>
      <c r="I8663" s="102" t="s">
        <v>4890</v>
      </c>
      <c r="J8663" s="102" t="s">
        <v>8447</v>
      </c>
      <c r="K8663" s="179" t="s">
        <v>3973</v>
      </c>
      <c r="L8663" s="111"/>
      <c r="M8663" s="102">
        <v>1</v>
      </c>
      <c r="N8663" s="112">
        <v>17</v>
      </c>
      <c r="O8663" s="102" t="s">
        <v>8448</v>
      </c>
      <c r="P8663" s="39"/>
      <c r="Q8663" s="39"/>
      <c r="R8663" s="102"/>
      <c r="S8663" s="102"/>
      <c r="T8663" s="102"/>
      <c r="U8663" s="102" t="s">
        <v>18941</v>
      </c>
      <c r="V8663" s="127">
        <v>5</v>
      </c>
      <c r="W8663" s="102"/>
      <c r="X8663" s="113"/>
    </row>
    <row r="8664" spans="1:24" ht="12.95" customHeight="1" x14ac:dyDescent="0.2">
      <c r="A8664" s="102">
        <v>1995</v>
      </c>
      <c r="B8664" s="102" t="s">
        <v>11008</v>
      </c>
      <c r="C8664" s="102" t="s">
        <v>14909</v>
      </c>
      <c r="D8664" s="127" t="s">
        <v>37739</v>
      </c>
      <c r="E8664" s="102" t="s">
        <v>12872</v>
      </c>
      <c r="F8664" s="102" t="s">
        <v>14834</v>
      </c>
      <c r="G8664" s="105">
        <v>15896</v>
      </c>
      <c r="H8664" s="102" t="s">
        <v>10103</v>
      </c>
      <c r="I8664" s="102" t="s">
        <v>11819</v>
      </c>
      <c r="J8664" s="102" t="s">
        <v>6731</v>
      </c>
      <c r="K8664" s="102" t="s">
        <v>12446</v>
      </c>
      <c r="L8664" s="111"/>
      <c r="M8664" s="102">
        <v>1</v>
      </c>
      <c r="N8664" s="112" t="s">
        <v>19064</v>
      </c>
      <c r="O8664" s="102"/>
      <c r="P8664" s="39"/>
      <c r="Q8664" s="39"/>
      <c r="R8664" s="102"/>
      <c r="S8664" s="102"/>
      <c r="T8664" s="102"/>
      <c r="U8664" s="102"/>
      <c r="V8664" s="127">
        <v>7</v>
      </c>
      <c r="W8664" s="102"/>
      <c r="X8664" s="113"/>
    </row>
    <row r="8665" spans="1:24" ht="12.95" customHeight="1" x14ac:dyDescent="0.2">
      <c r="A8665" s="102">
        <v>1995</v>
      </c>
      <c r="B8665" s="102" t="s">
        <v>11008</v>
      </c>
      <c r="C8665" s="102" t="s">
        <v>14909</v>
      </c>
      <c r="D8665" s="127" t="s">
        <v>37740</v>
      </c>
      <c r="E8665" s="102" t="s">
        <v>12873</v>
      </c>
      <c r="F8665" s="102" t="s">
        <v>14834</v>
      </c>
      <c r="G8665" s="105">
        <v>15896</v>
      </c>
      <c r="H8665" s="102" t="s">
        <v>10103</v>
      </c>
      <c r="I8665" s="102" t="s">
        <v>11819</v>
      </c>
      <c r="J8665" s="102" t="s">
        <v>6731</v>
      </c>
      <c r="K8665" s="102"/>
      <c r="L8665" s="111"/>
      <c r="M8665" s="102">
        <v>0.5</v>
      </c>
      <c r="N8665" s="112">
        <v>10</v>
      </c>
      <c r="O8665" s="102"/>
      <c r="P8665" s="39"/>
      <c r="Q8665" s="39"/>
      <c r="R8665" s="102"/>
      <c r="S8665" s="102"/>
      <c r="T8665" s="102"/>
      <c r="U8665" s="102"/>
      <c r="V8665" s="127">
        <v>7</v>
      </c>
      <c r="W8665" s="102"/>
      <c r="X8665" s="113"/>
    </row>
    <row r="8666" spans="1:24" ht="12.95" customHeight="1" x14ac:dyDescent="0.2">
      <c r="A8666" s="102">
        <v>2009</v>
      </c>
      <c r="B8666" s="102" t="s">
        <v>10402</v>
      </c>
      <c r="C8666" s="102" t="s">
        <v>10403</v>
      </c>
      <c r="D8666" s="127" t="s">
        <v>10404</v>
      </c>
      <c r="E8666" s="102">
        <v>1</v>
      </c>
      <c r="F8666" s="102" t="s">
        <v>14834</v>
      </c>
      <c r="G8666" s="105">
        <v>14746</v>
      </c>
      <c r="H8666" s="102" t="s">
        <v>11819</v>
      </c>
      <c r="I8666" s="102" t="s">
        <v>5011</v>
      </c>
      <c r="J8666" s="102" t="s">
        <v>11144</v>
      </c>
      <c r="K8666" s="102"/>
      <c r="L8666" s="111" t="s">
        <v>4773</v>
      </c>
      <c r="M8666" s="102">
        <v>1</v>
      </c>
      <c r="N8666" s="112" t="s">
        <v>33267</v>
      </c>
      <c r="O8666" s="102" t="s">
        <v>13529</v>
      </c>
      <c r="P8666" s="39"/>
      <c r="Q8666" s="39"/>
      <c r="R8666" s="102"/>
      <c r="S8666" s="102"/>
      <c r="T8666" s="102"/>
      <c r="U8666" s="102"/>
      <c r="V8666" s="127">
        <v>6.5</v>
      </c>
      <c r="W8666" s="102"/>
      <c r="X8666" s="113"/>
    </row>
    <row r="8667" spans="1:24" ht="12.95" customHeight="1" x14ac:dyDescent="0.2">
      <c r="A8667" s="102">
        <v>1990</v>
      </c>
      <c r="B8667" s="179" t="s">
        <v>11834</v>
      </c>
      <c r="C8667" s="102" t="s">
        <v>6840</v>
      </c>
      <c r="D8667" s="102" t="s">
        <v>11838</v>
      </c>
      <c r="E8667" s="102" t="s">
        <v>11835</v>
      </c>
      <c r="F8667" s="102" t="s">
        <v>14834</v>
      </c>
      <c r="G8667" s="105">
        <v>16543</v>
      </c>
      <c r="H8667" s="102" t="s">
        <v>11819</v>
      </c>
      <c r="I8667" s="102" t="s">
        <v>10103</v>
      </c>
      <c r="J8667" s="102" t="s">
        <v>12466</v>
      </c>
      <c r="K8667" s="102"/>
      <c r="L8667" s="111"/>
      <c r="M8667" s="102">
        <v>2</v>
      </c>
      <c r="N8667" s="112" t="s">
        <v>16067</v>
      </c>
      <c r="O8667" s="102" t="s">
        <v>683</v>
      </c>
      <c r="P8667" s="39" t="s">
        <v>4709</v>
      </c>
      <c r="Q8667" s="39" t="s">
        <v>33982</v>
      </c>
      <c r="R8667" s="102"/>
      <c r="S8667" s="102"/>
      <c r="T8667" s="102" t="s">
        <v>7789</v>
      </c>
      <c r="U8667" s="102" t="s">
        <v>33983</v>
      </c>
      <c r="V8667" s="102">
        <v>10</v>
      </c>
      <c r="W8667" s="102"/>
      <c r="X8667" s="113"/>
    </row>
    <row r="8668" spans="1:24" ht="12.95" customHeight="1" x14ac:dyDescent="0.2">
      <c r="A8668" s="102">
        <v>1990</v>
      </c>
      <c r="B8668" s="102" t="s">
        <v>11834</v>
      </c>
      <c r="C8668" s="102" t="s">
        <v>6840</v>
      </c>
      <c r="D8668" s="102" t="s">
        <v>11839</v>
      </c>
      <c r="E8668" s="102" t="s">
        <v>11836</v>
      </c>
      <c r="F8668" s="102" t="s">
        <v>14834</v>
      </c>
      <c r="G8668" s="105">
        <v>16537</v>
      </c>
      <c r="H8668" s="102" t="s">
        <v>11819</v>
      </c>
      <c r="I8668" s="102" t="s">
        <v>10191</v>
      </c>
      <c r="J8668" s="102" t="s">
        <v>1315</v>
      </c>
      <c r="K8668" s="102"/>
      <c r="L8668" s="111"/>
      <c r="M8668" s="102">
        <v>3</v>
      </c>
      <c r="N8668" s="112" t="s">
        <v>18942</v>
      </c>
      <c r="O8668" s="102" t="s">
        <v>16757</v>
      </c>
      <c r="P8668" s="39" t="s">
        <v>9160</v>
      </c>
      <c r="Q8668" s="39" t="s">
        <v>16873</v>
      </c>
      <c r="R8668" s="102"/>
      <c r="S8668" s="102" t="s">
        <v>8315</v>
      </c>
      <c r="T8668" s="102" t="s">
        <v>20546</v>
      </c>
      <c r="U8668" s="102" t="s">
        <v>33984</v>
      </c>
      <c r="V8668" s="102">
        <v>10</v>
      </c>
      <c r="W8668" s="102"/>
      <c r="X8668" s="113"/>
    </row>
    <row r="8669" spans="1:24" ht="12.95" customHeight="1" x14ac:dyDescent="0.2">
      <c r="A8669" s="102">
        <v>1990</v>
      </c>
      <c r="B8669" s="102" t="s">
        <v>11834</v>
      </c>
      <c r="C8669" s="102" t="s">
        <v>6840</v>
      </c>
      <c r="D8669" s="102" t="s">
        <v>13527</v>
      </c>
      <c r="E8669" s="102" t="s">
        <v>11837</v>
      </c>
      <c r="F8669" s="102" t="s">
        <v>14834</v>
      </c>
      <c r="G8669" s="105">
        <v>16096</v>
      </c>
      <c r="H8669" s="102" t="s">
        <v>11819</v>
      </c>
      <c r="I8669" s="102" t="s">
        <v>30925</v>
      </c>
      <c r="J8669" s="102" t="s">
        <v>5508</v>
      </c>
      <c r="K8669" s="102"/>
      <c r="L8669" s="111"/>
      <c r="M8669" s="102">
        <v>3</v>
      </c>
      <c r="N8669" s="112" t="s">
        <v>16619</v>
      </c>
      <c r="O8669" s="102" t="s">
        <v>20495</v>
      </c>
      <c r="P8669" s="39" t="s">
        <v>162</v>
      </c>
      <c r="Q8669" s="39" t="s">
        <v>16760</v>
      </c>
      <c r="R8669" s="102"/>
      <c r="S8669" s="102"/>
      <c r="T8669" s="102" t="s">
        <v>7789</v>
      </c>
      <c r="U8669" s="102" t="s">
        <v>10485</v>
      </c>
      <c r="V8669" s="102">
        <v>10</v>
      </c>
      <c r="W8669" s="102"/>
      <c r="X8669" s="113"/>
    </row>
    <row r="8670" spans="1:24" ht="12.95" customHeight="1" x14ac:dyDescent="0.2">
      <c r="A8670" s="102">
        <v>2008</v>
      </c>
      <c r="B8670" s="102" t="s">
        <v>5472</v>
      </c>
      <c r="C8670" s="102" t="s">
        <v>9489</v>
      </c>
      <c r="D8670" s="102" t="s">
        <v>3275</v>
      </c>
      <c r="E8670" s="102">
        <v>1</v>
      </c>
      <c r="F8670" s="148" t="s">
        <v>10085</v>
      </c>
      <c r="G8670" s="105">
        <v>16234</v>
      </c>
      <c r="H8670" s="102" t="s">
        <v>11819</v>
      </c>
      <c r="I8670" s="102" t="s">
        <v>10191</v>
      </c>
      <c r="J8670" s="102" t="s">
        <v>3454</v>
      </c>
      <c r="K8670" s="102"/>
      <c r="L8670" s="111"/>
      <c r="M8670" s="102">
        <v>1</v>
      </c>
      <c r="N8670" s="112" t="s">
        <v>3455</v>
      </c>
      <c r="O8670" s="102" t="s">
        <v>5985</v>
      </c>
      <c r="P8670" s="39"/>
      <c r="Q8670" s="39" t="s">
        <v>16835</v>
      </c>
      <c r="R8670" s="102"/>
      <c r="S8670" s="102"/>
      <c r="T8670" s="102" t="s">
        <v>20547</v>
      </c>
      <c r="U8670" s="102" t="s">
        <v>1713</v>
      </c>
      <c r="V8670" s="102">
        <v>7.5</v>
      </c>
      <c r="W8670" s="102"/>
      <c r="X8670" s="113"/>
    </row>
    <row r="8671" spans="1:24" ht="12.95" customHeight="1" x14ac:dyDescent="0.2">
      <c r="A8671" s="102">
        <v>2008</v>
      </c>
      <c r="B8671" s="102" t="s">
        <v>5472</v>
      </c>
      <c r="C8671" s="102" t="s">
        <v>9489</v>
      </c>
      <c r="D8671" s="102" t="s">
        <v>14358</v>
      </c>
      <c r="E8671" s="102">
        <v>2</v>
      </c>
      <c r="F8671" s="148" t="s">
        <v>10085</v>
      </c>
      <c r="G8671" s="105">
        <v>16234</v>
      </c>
      <c r="H8671" s="102" t="s">
        <v>11819</v>
      </c>
      <c r="I8671" s="102" t="s">
        <v>10191</v>
      </c>
      <c r="J8671" s="102" t="s">
        <v>3454</v>
      </c>
      <c r="K8671" s="102"/>
      <c r="L8671" s="111"/>
      <c r="M8671" s="102">
        <v>1</v>
      </c>
      <c r="N8671" s="112" t="s">
        <v>3455</v>
      </c>
      <c r="O8671" s="102" t="s">
        <v>16524</v>
      </c>
      <c r="P8671" s="39" t="s">
        <v>162</v>
      </c>
      <c r="Q8671" s="39" t="s">
        <v>20807</v>
      </c>
      <c r="R8671" s="102"/>
      <c r="S8671" s="102"/>
      <c r="T8671" s="102" t="s">
        <v>20547</v>
      </c>
      <c r="U8671" s="102" t="s">
        <v>17349</v>
      </c>
      <c r="V8671" s="102">
        <v>12.5</v>
      </c>
      <c r="W8671" s="102" t="s">
        <v>3276</v>
      </c>
      <c r="X8671" s="113"/>
    </row>
    <row r="8672" spans="1:24" ht="12.95" customHeight="1" x14ac:dyDescent="0.2">
      <c r="A8672" s="102">
        <v>2008</v>
      </c>
      <c r="B8672" s="102" t="s">
        <v>5472</v>
      </c>
      <c r="C8672" s="102" t="s">
        <v>9488</v>
      </c>
      <c r="D8672" s="127" t="s">
        <v>5474</v>
      </c>
      <c r="E8672" s="102" t="s">
        <v>5473</v>
      </c>
      <c r="F8672" s="102" t="s">
        <v>14834</v>
      </c>
      <c r="G8672" s="105">
        <v>16528</v>
      </c>
      <c r="H8672" s="102" t="s">
        <v>13550</v>
      </c>
      <c r="I8672" s="102" t="s">
        <v>13550</v>
      </c>
      <c r="J8672" s="102" t="s">
        <v>3452</v>
      </c>
      <c r="K8672" s="102"/>
      <c r="L8672" s="111"/>
      <c r="M8672" s="102"/>
      <c r="N8672" s="112" t="s">
        <v>13550</v>
      </c>
      <c r="O8672" s="102"/>
      <c r="P8672" s="39"/>
      <c r="Q8672" s="39"/>
      <c r="R8672" s="102"/>
      <c r="S8672" s="102"/>
      <c r="T8672" s="102"/>
      <c r="U8672" s="102"/>
      <c r="V8672" s="127" t="s">
        <v>5147</v>
      </c>
      <c r="W8672" s="102" t="s">
        <v>3453</v>
      </c>
      <c r="X8672" s="113"/>
    </row>
    <row r="8673" spans="1:24" ht="12.95" customHeight="1" x14ac:dyDescent="0.2">
      <c r="A8673" s="128">
        <v>2016</v>
      </c>
      <c r="B8673" s="128" t="s">
        <v>2749</v>
      </c>
      <c r="C8673" s="197" t="s">
        <v>35707</v>
      </c>
      <c r="D8673" s="143" t="s">
        <v>35720</v>
      </c>
      <c r="E8673" s="128" t="s">
        <v>2315</v>
      </c>
      <c r="F8673" s="102" t="s">
        <v>14834</v>
      </c>
      <c r="G8673" s="142">
        <v>16335</v>
      </c>
      <c r="H8673" s="128" t="s">
        <v>4890</v>
      </c>
      <c r="I8673" s="128" t="s">
        <v>13336</v>
      </c>
      <c r="J8673" s="128" t="s">
        <v>35463</v>
      </c>
      <c r="K8673" s="128"/>
      <c r="L8673" s="143"/>
      <c r="M8673" s="128">
        <v>2</v>
      </c>
      <c r="N8673" s="144" t="s">
        <v>35721</v>
      </c>
      <c r="O8673" s="128"/>
      <c r="P8673" s="128" t="s">
        <v>9125</v>
      </c>
      <c r="Q8673" s="128" t="s">
        <v>19671</v>
      </c>
      <c r="R8673" s="128"/>
      <c r="S8673" s="128"/>
      <c r="T8673" s="128" t="s">
        <v>20547</v>
      </c>
      <c r="U8673" s="128" t="s">
        <v>35722</v>
      </c>
      <c r="V8673" s="128">
        <v>6</v>
      </c>
      <c r="W8673" s="128"/>
      <c r="X8673" s="113"/>
    </row>
    <row r="8674" spans="1:24" ht="12.95" customHeight="1" x14ac:dyDescent="0.2">
      <c r="A8674" s="128">
        <v>2016</v>
      </c>
      <c r="B8674" s="128" t="s">
        <v>2749</v>
      </c>
      <c r="C8674" s="128" t="s">
        <v>35707</v>
      </c>
      <c r="D8674" s="143" t="s">
        <v>14241</v>
      </c>
      <c r="E8674" s="128" t="s">
        <v>2316</v>
      </c>
      <c r="F8674" s="102" t="s">
        <v>14834</v>
      </c>
      <c r="G8674" s="142">
        <v>16497</v>
      </c>
      <c r="H8674" s="128" t="s">
        <v>11819</v>
      </c>
      <c r="I8674" s="102" t="s">
        <v>32094</v>
      </c>
      <c r="J8674" s="128" t="s">
        <v>13461</v>
      </c>
      <c r="K8674" s="128"/>
      <c r="L8674" s="143"/>
      <c r="M8674" s="128">
        <v>1</v>
      </c>
      <c r="N8674" s="144">
        <v>33</v>
      </c>
      <c r="O8674" s="128" t="s">
        <v>17511</v>
      </c>
      <c r="P8674" s="128"/>
      <c r="Q8674" s="128" t="s">
        <v>17422</v>
      </c>
      <c r="R8674" s="128"/>
      <c r="S8674" s="128"/>
      <c r="T8674" s="128" t="s">
        <v>7789</v>
      </c>
      <c r="U8674" s="128" t="s">
        <v>35723</v>
      </c>
      <c r="V8674" s="128">
        <v>6</v>
      </c>
      <c r="W8674" s="128"/>
      <c r="X8674" s="113"/>
    </row>
    <row r="8675" spans="1:24" ht="12.95" customHeight="1" x14ac:dyDescent="0.2">
      <c r="A8675" s="128">
        <v>2016</v>
      </c>
      <c r="B8675" s="128" t="s">
        <v>2749</v>
      </c>
      <c r="C8675" s="128" t="s">
        <v>35707</v>
      </c>
      <c r="D8675" s="143" t="s">
        <v>35724</v>
      </c>
      <c r="E8675" s="128" t="s">
        <v>35708</v>
      </c>
      <c r="F8675" s="102" t="s">
        <v>14834</v>
      </c>
      <c r="G8675" s="142">
        <v>13558</v>
      </c>
      <c r="H8675" s="102" t="s">
        <v>35725</v>
      </c>
      <c r="I8675" s="102" t="s">
        <v>35726</v>
      </c>
      <c r="J8675" s="128" t="s">
        <v>35352</v>
      </c>
      <c r="K8675" s="128"/>
      <c r="L8675" s="143"/>
      <c r="M8675" s="128">
        <v>2</v>
      </c>
      <c r="N8675" s="144" t="s">
        <v>15986</v>
      </c>
      <c r="O8675" s="128"/>
      <c r="P8675" s="128"/>
      <c r="Q8675" s="128" t="s">
        <v>35727</v>
      </c>
      <c r="R8675" s="128"/>
      <c r="S8675" s="128" t="s">
        <v>8315</v>
      </c>
      <c r="T8675" s="128" t="s">
        <v>21408</v>
      </c>
      <c r="U8675" s="128" t="s">
        <v>35728</v>
      </c>
      <c r="V8675" s="128">
        <v>6.5</v>
      </c>
      <c r="W8675" s="128"/>
      <c r="X8675" s="113"/>
    </row>
    <row r="8676" spans="1:24" ht="12.95" customHeight="1" x14ac:dyDescent="0.2">
      <c r="A8676" s="128">
        <v>2016</v>
      </c>
      <c r="B8676" s="128" t="s">
        <v>2749</v>
      </c>
      <c r="C8676" s="128" t="s">
        <v>35707</v>
      </c>
      <c r="D8676" s="143" t="s">
        <v>35355</v>
      </c>
      <c r="E8676" s="128" t="s">
        <v>35709</v>
      </c>
      <c r="F8676" s="102" t="s">
        <v>14834</v>
      </c>
      <c r="G8676" s="142">
        <v>14743</v>
      </c>
      <c r="H8676" s="128" t="s">
        <v>5011</v>
      </c>
      <c r="I8676" s="128" t="s">
        <v>11819</v>
      </c>
      <c r="J8676" s="128" t="s">
        <v>35356</v>
      </c>
      <c r="K8676" s="128"/>
      <c r="L8676" s="143"/>
      <c r="M8676" s="128">
        <v>0.75</v>
      </c>
      <c r="N8676" s="144">
        <v>70</v>
      </c>
      <c r="O8676" s="128" t="s">
        <v>16856</v>
      </c>
      <c r="P8676" s="128"/>
      <c r="Q8676" s="128" t="s">
        <v>17473</v>
      </c>
      <c r="R8676" s="128"/>
      <c r="S8676" s="128"/>
      <c r="T8676" s="128" t="s">
        <v>28757</v>
      </c>
      <c r="U8676" s="128" t="s">
        <v>35729</v>
      </c>
      <c r="V8676" s="128">
        <v>4.5</v>
      </c>
      <c r="W8676" s="128"/>
      <c r="X8676" s="113"/>
    </row>
    <row r="8677" spans="1:24" ht="12.95" customHeight="1" x14ac:dyDescent="0.2">
      <c r="A8677" s="128">
        <v>2016</v>
      </c>
      <c r="B8677" s="128" t="s">
        <v>2749</v>
      </c>
      <c r="C8677" s="128" t="s">
        <v>35707</v>
      </c>
      <c r="D8677" s="143" t="s">
        <v>6964</v>
      </c>
      <c r="E8677" s="128" t="s">
        <v>35710</v>
      </c>
      <c r="F8677" s="102" t="s">
        <v>14834</v>
      </c>
      <c r="G8677" s="142">
        <v>14780</v>
      </c>
      <c r="H8677" s="128" t="s">
        <v>5011</v>
      </c>
      <c r="I8677" s="128" t="s">
        <v>11819</v>
      </c>
      <c r="J8677" s="128" t="s">
        <v>35359</v>
      </c>
      <c r="K8677" s="128"/>
      <c r="L8677" s="143"/>
      <c r="M8677" s="128">
        <v>2</v>
      </c>
      <c r="N8677" s="200" t="s">
        <v>35730</v>
      </c>
      <c r="O8677" s="128" t="s">
        <v>12252</v>
      </c>
      <c r="P8677" s="128" t="s">
        <v>162</v>
      </c>
      <c r="Q8677" s="128" t="s">
        <v>16805</v>
      </c>
      <c r="R8677" s="128"/>
      <c r="S8677" s="128"/>
      <c r="T8677" s="128" t="s">
        <v>28757</v>
      </c>
      <c r="U8677" s="128" t="s">
        <v>21695</v>
      </c>
      <c r="V8677" s="128">
        <v>7.5</v>
      </c>
      <c r="W8677" s="128"/>
      <c r="X8677" s="113"/>
    </row>
    <row r="8678" spans="1:24" ht="12.95" customHeight="1" x14ac:dyDescent="0.2">
      <c r="A8678" s="128">
        <v>2016</v>
      </c>
      <c r="B8678" s="128" t="s">
        <v>2749</v>
      </c>
      <c r="C8678" s="128" t="s">
        <v>35707</v>
      </c>
      <c r="D8678" s="143" t="s">
        <v>35731</v>
      </c>
      <c r="E8678" s="128" t="s">
        <v>35711</v>
      </c>
      <c r="F8678" s="102" t="s">
        <v>14834</v>
      </c>
      <c r="G8678" s="142">
        <v>15175</v>
      </c>
      <c r="H8678" s="128" t="s">
        <v>7198</v>
      </c>
      <c r="I8678" s="128" t="s">
        <v>13336</v>
      </c>
      <c r="J8678" s="128" t="s">
        <v>6492</v>
      </c>
      <c r="K8678" s="128"/>
      <c r="L8678" s="143"/>
      <c r="M8678" s="128">
        <v>2</v>
      </c>
      <c r="N8678" s="144" t="s">
        <v>15978</v>
      </c>
      <c r="O8678" s="128"/>
      <c r="P8678" s="128" t="s">
        <v>13301</v>
      </c>
      <c r="Q8678" s="128" t="s">
        <v>19626</v>
      </c>
      <c r="R8678" s="128" t="s">
        <v>7035</v>
      </c>
      <c r="S8678" s="128"/>
      <c r="T8678" s="128" t="s">
        <v>14962</v>
      </c>
      <c r="U8678" s="128" t="s">
        <v>35732</v>
      </c>
      <c r="V8678" s="128">
        <v>5.5</v>
      </c>
      <c r="W8678" s="128"/>
      <c r="X8678" s="113"/>
    </row>
    <row r="8679" spans="1:24" ht="12.95" customHeight="1" x14ac:dyDescent="0.2">
      <c r="A8679" s="128">
        <v>2016</v>
      </c>
      <c r="B8679" s="128" t="s">
        <v>2749</v>
      </c>
      <c r="C8679" s="128" t="s">
        <v>35707</v>
      </c>
      <c r="D8679" s="143" t="s">
        <v>35425</v>
      </c>
      <c r="E8679" s="128" t="s">
        <v>35712</v>
      </c>
      <c r="F8679" s="102" t="s">
        <v>14834</v>
      </c>
      <c r="G8679" s="142">
        <v>16030</v>
      </c>
      <c r="H8679" s="128" t="s">
        <v>15082</v>
      </c>
      <c r="I8679" s="128" t="s">
        <v>2625</v>
      </c>
      <c r="J8679" s="128" t="s">
        <v>30542</v>
      </c>
      <c r="K8679" s="128"/>
      <c r="L8679" s="143"/>
      <c r="M8679" s="128">
        <v>0.5</v>
      </c>
      <c r="N8679" s="200">
        <v>50</v>
      </c>
      <c r="O8679" s="128"/>
      <c r="P8679" s="128"/>
      <c r="Q8679" s="128" t="s">
        <v>17392</v>
      </c>
      <c r="R8679" s="128"/>
      <c r="S8679" s="128"/>
      <c r="T8679" s="128" t="s">
        <v>20545</v>
      </c>
      <c r="U8679" s="128" t="s">
        <v>6868</v>
      </c>
      <c r="V8679" s="128">
        <v>5</v>
      </c>
      <c r="W8679" s="128"/>
      <c r="X8679" s="113"/>
    </row>
    <row r="8680" spans="1:24" ht="12.95" customHeight="1" x14ac:dyDescent="0.2">
      <c r="A8680" s="128">
        <v>2016</v>
      </c>
      <c r="B8680" s="128" t="s">
        <v>2749</v>
      </c>
      <c r="C8680" s="128" t="s">
        <v>35707</v>
      </c>
      <c r="D8680" s="143" t="s">
        <v>35426</v>
      </c>
      <c r="E8680" s="128" t="s">
        <v>35713</v>
      </c>
      <c r="F8680" s="102" t="s">
        <v>14834</v>
      </c>
      <c r="G8680" s="142">
        <v>16091</v>
      </c>
      <c r="H8680" s="128" t="s">
        <v>10103</v>
      </c>
      <c r="I8680" s="128" t="s">
        <v>11819</v>
      </c>
      <c r="J8680" s="128" t="s">
        <v>35427</v>
      </c>
      <c r="K8680" s="128"/>
      <c r="L8680" s="143"/>
      <c r="M8680" s="128">
        <v>1</v>
      </c>
      <c r="N8680" s="144" t="s">
        <v>35733</v>
      </c>
      <c r="O8680" s="128" t="s">
        <v>18174</v>
      </c>
      <c r="P8680" s="128"/>
      <c r="Q8680" s="128" t="s">
        <v>16157</v>
      </c>
      <c r="R8680" s="128"/>
      <c r="S8680" s="128"/>
      <c r="T8680" s="128" t="s">
        <v>7789</v>
      </c>
      <c r="U8680" s="128" t="s">
        <v>35734</v>
      </c>
      <c r="V8680" s="128">
        <v>5.5</v>
      </c>
      <c r="W8680" s="128"/>
      <c r="X8680" s="113"/>
    </row>
    <row r="8681" spans="1:24" ht="12.95" customHeight="1" x14ac:dyDescent="0.2">
      <c r="A8681" s="128">
        <v>2016</v>
      </c>
      <c r="B8681" s="128" t="s">
        <v>2749</v>
      </c>
      <c r="C8681" s="128" t="s">
        <v>35707</v>
      </c>
      <c r="D8681" s="143" t="s">
        <v>35720</v>
      </c>
      <c r="E8681" s="128" t="s">
        <v>35714</v>
      </c>
      <c r="F8681" s="102" t="s">
        <v>14834</v>
      </c>
      <c r="G8681" s="142">
        <v>16335</v>
      </c>
      <c r="H8681" s="128" t="s">
        <v>4890</v>
      </c>
      <c r="I8681" s="128" t="s">
        <v>13336</v>
      </c>
      <c r="J8681" s="128" t="s">
        <v>35463</v>
      </c>
      <c r="K8681" s="128"/>
      <c r="L8681" s="143"/>
      <c r="M8681" s="128">
        <v>2</v>
      </c>
      <c r="N8681" s="144" t="s">
        <v>35721</v>
      </c>
      <c r="O8681" s="128"/>
      <c r="P8681" s="128" t="s">
        <v>9125</v>
      </c>
      <c r="Q8681" s="128" t="s">
        <v>19671</v>
      </c>
      <c r="R8681" s="128"/>
      <c r="S8681" s="128"/>
      <c r="T8681" s="128" t="s">
        <v>20547</v>
      </c>
      <c r="U8681" s="128" t="s">
        <v>35722</v>
      </c>
      <c r="V8681" s="128">
        <v>6</v>
      </c>
      <c r="W8681" s="128"/>
      <c r="X8681" s="113"/>
    </row>
    <row r="8682" spans="1:24" ht="12.95" customHeight="1" x14ac:dyDescent="0.2">
      <c r="A8682" s="128">
        <v>2016</v>
      </c>
      <c r="B8682" s="128" t="s">
        <v>2749</v>
      </c>
      <c r="C8682" s="128" t="s">
        <v>35707</v>
      </c>
      <c r="D8682" s="143" t="s">
        <v>35735</v>
      </c>
      <c r="E8682" s="128" t="s">
        <v>35715</v>
      </c>
      <c r="F8682" s="102" t="s">
        <v>14834</v>
      </c>
      <c r="G8682" s="142">
        <v>16488</v>
      </c>
      <c r="H8682" s="128" t="s">
        <v>13336</v>
      </c>
      <c r="I8682" s="128" t="s">
        <v>11819</v>
      </c>
      <c r="J8682" s="128" t="s">
        <v>35736</v>
      </c>
      <c r="K8682" s="128"/>
      <c r="L8682" s="143"/>
      <c r="M8682" s="128">
        <v>1</v>
      </c>
      <c r="N8682" s="108" t="s">
        <v>7017</v>
      </c>
      <c r="O8682" s="128" t="s">
        <v>16022</v>
      </c>
      <c r="P8682" s="128"/>
      <c r="Q8682" s="128" t="s">
        <v>16894</v>
      </c>
      <c r="R8682" s="128"/>
      <c r="S8682" s="128"/>
      <c r="T8682" s="128" t="s">
        <v>20546</v>
      </c>
      <c r="U8682" s="128" t="s">
        <v>35737</v>
      </c>
      <c r="V8682" s="128">
        <v>6.5</v>
      </c>
      <c r="W8682" s="128"/>
      <c r="X8682" s="113"/>
    </row>
    <row r="8683" spans="1:24" ht="12.95" customHeight="1" x14ac:dyDescent="0.2">
      <c r="A8683" s="128">
        <v>2016</v>
      </c>
      <c r="B8683" s="128" t="s">
        <v>2749</v>
      </c>
      <c r="C8683" s="128" t="s">
        <v>35707</v>
      </c>
      <c r="D8683" s="143" t="s">
        <v>35471</v>
      </c>
      <c r="E8683" s="128" t="s">
        <v>35716</v>
      </c>
      <c r="F8683" s="102" t="s">
        <v>14834</v>
      </c>
      <c r="G8683" s="142">
        <v>16452</v>
      </c>
      <c r="H8683" s="128" t="s">
        <v>11819</v>
      </c>
      <c r="I8683" s="128" t="s">
        <v>10191</v>
      </c>
      <c r="J8683" s="128" t="s">
        <v>35738</v>
      </c>
      <c r="K8683" s="128"/>
      <c r="L8683" s="199" t="s">
        <v>27689</v>
      </c>
      <c r="M8683" s="128">
        <v>2</v>
      </c>
      <c r="N8683" s="144" t="s">
        <v>15986</v>
      </c>
      <c r="O8683" s="128" t="s">
        <v>19103</v>
      </c>
      <c r="P8683" s="128"/>
      <c r="Q8683" s="128"/>
      <c r="R8683" s="128"/>
      <c r="S8683" s="128"/>
      <c r="T8683" s="128" t="s">
        <v>20546</v>
      </c>
      <c r="U8683" s="128" t="s">
        <v>35739</v>
      </c>
      <c r="V8683" s="128">
        <v>4</v>
      </c>
      <c r="W8683" s="128"/>
      <c r="X8683" s="113"/>
    </row>
    <row r="8684" spans="1:24" ht="12.95" customHeight="1" x14ac:dyDescent="0.2">
      <c r="A8684" s="128">
        <v>2016</v>
      </c>
      <c r="B8684" s="128" t="s">
        <v>2749</v>
      </c>
      <c r="C8684" s="128" t="s">
        <v>35707</v>
      </c>
      <c r="D8684" s="143" t="s">
        <v>35472</v>
      </c>
      <c r="E8684" s="128" t="s">
        <v>35717</v>
      </c>
      <c r="F8684" s="102" t="s">
        <v>14834</v>
      </c>
      <c r="G8684" s="142">
        <v>16484</v>
      </c>
      <c r="H8684" s="128" t="s">
        <v>2625</v>
      </c>
      <c r="I8684" s="128" t="s">
        <v>10191</v>
      </c>
      <c r="J8684" s="128" t="s">
        <v>35740</v>
      </c>
      <c r="K8684" s="128"/>
      <c r="L8684" s="143"/>
      <c r="M8684" s="128">
        <v>1.5</v>
      </c>
      <c r="N8684" s="144" t="s">
        <v>35741</v>
      </c>
      <c r="O8684" s="128"/>
      <c r="P8684" s="128" t="s">
        <v>15941</v>
      </c>
      <c r="Q8684" s="128" t="s">
        <v>17596</v>
      </c>
      <c r="R8684" s="128"/>
      <c r="S8684" s="128"/>
      <c r="T8684" s="128" t="s">
        <v>20545</v>
      </c>
      <c r="U8684" s="128" t="s">
        <v>35749</v>
      </c>
      <c r="V8684" s="128">
        <v>7</v>
      </c>
      <c r="W8684" s="128"/>
      <c r="X8684" s="113"/>
    </row>
    <row r="8685" spans="1:24" ht="12.95" customHeight="1" x14ac:dyDescent="0.2">
      <c r="A8685" s="128">
        <v>2016</v>
      </c>
      <c r="B8685" s="128" t="s">
        <v>2749</v>
      </c>
      <c r="C8685" s="128" t="s">
        <v>35707</v>
      </c>
      <c r="D8685" s="143" t="s">
        <v>14241</v>
      </c>
      <c r="E8685" s="128" t="s">
        <v>35745</v>
      </c>
      <c r="F8685" s="102" t="s">
        <v>14834</v>
      </c>
      <c r="G8685" s="142">
        <v>16497</v>
      </c>
      <c r="H8685" s="128" t="s">
        <v>11819</v>
      </c>
      <c r="I8685" s="102" t="s">
        <v>32094</v>
      </c>
      <c r="J8685" s="128" t="s">
        <v>13461</v>
      </c>
      <c r="K8685" s="128"/>
      <c r="L8685" s="143"/>
      <c r="M8685" s="128">
        <v>1</v>
      </c>
      <c r="N8685" s="144">
        <v>33</v>
      </c>
      <c r="O8685" s="128" t="s">
        <v>17511</v>
      </c>
      <c r="P8685" s="128"/>
      <c r="Q8685" s="128" t="s">
        <v>17422</v>
      </c>
      <c r="R8685" s="128"/>
      <c r="S8685" s="128"/>
      <c r="T8685" s="128" t="s">
        <v>7789</v>
      </c>
      <c r="U8685" s="128" t="s">
        <v>35723</v>
      </c>
      <c r="V8685" s="128">
        <v>6</v>
      </c>
      <c r="W8685" s="128"/>
      <c r="X8685" s="113"/>
    </row>
    <row r="8686" spans="1:24" ht="12.95" customHeight="1" x14ac:dyDescent="0.2">
      <c r="A8686" s="128">
        <v>2016</v>
      </c>
      <c r="B8686" s="128" t="s">
        <v>2749</v>
      </c>
      <c r="C8686" s="128" t="s">
        <v>35707</v>
      </c>
      <c r="D8686" s="143" t="s">
        <v>35465</v>
      </c>
      <c r="E8686" s="128" t="s">
        <v>35718</v>
      </c>
      <c r="F8686" s="336" t="s">
        <v>6406</v>
      </c>
      <c r="G8686" s="142">
        <v>16372</v>
      </c>
      <c r="H8686" s="128" t="s">
        <v>10191</v>
      </c>
      <c r="I8686" s="128" t="s">
        <v>11819</v>
      </c>
      <c r="J8686" s="128" t="s">
        <v>35742</v>
      </c>
      <c r="K8686" s="128"/>
      <c r="L8686" s="143"/>
      <c r="M8686" s="128">
        <v>3</v>
      </c>
      <c r="N8686" s="144" t="s">
        <v>35743</v>
      </c>
      <c r="O8686" s="128" t="s">
        <v>3620</v>
      </c>
      <c r="P8686" s="128"/>
      <c r="Q8686" s="128" t="s">
        <v>19131</v>
      </c>
      <c r="R8686" s="128"/>
      <c r="S8686" s="128"/>
      <c r="T8686" s="128" t="s">
        <v>20547</v>
      </c>
      <c r="U8686" s="128" t="s">
        <v>35744</v>
      </c>
      <c r="V8686" s="128">
        <v>4.5</v>
      </c>
      <c r="W8686" s="128"/>
      <c r="X8686" s="113"/>
    </row>
    <row r="8687" spans="1:24" ht="12.95" customHeight="1" x14ac:dyDescent="0.2">
      <c r="A8687" s="128">
        <v>2016</v>
      </c>
      <c r="B8687" s="128" t="s">
        <v>2749</v>
      </c>
      <c r="C8687" s="128" t="s">
        <v>35707</v>
      </c>
      <c r="D8687" s="143" t="s">
        <v>35746</v>
      </c>
      <c r="E8687" s="128" t="s">
        <v>35719</v>
      </c>
      <c r="F8687" s="102" t="s">
        <v>14834</v>
      </c>
      <c r="G8687" s="142">
        <v>16466</v>
      </c>
      <c r="H8687" s="128" t="s">
        <v>2625</v>
      </c>
      <c r="I8687" s="128" t="s">
        <v>13336</v>
      </c>
      <c r="J8687" s="128" t="s">
        <v>35747</v>
      </c>
      <c r="K8687" s="128"/>
      <c r="L8687" s="143"/>
      <c r="M8687" s="128">
        <v>2</v>
      </c>
      <c r="N8687" s="144" t="s">
        <v>35748</v>
      </c>
      <c r="O8687" s="128"/>
      <c r="P8687" s="128" t="s">
        <v>7684</v>
      </c>
      <c r="Q8687" s="128" t="s">
        <v>20838</v>
      </c>
      <c r="R8687" s="128"/>
      <c r="S8687" s="128"/>
      <c r="T8687" s="128" t="s">
        <v>20543</v>
      </c>
      <c r="U8687" s="128" t="s">
        <v>29325</v>
      </c>
      <c r="V8687" s="128">
        <v>6.5</v>
      </c>
      <c r="W8687" s="128"/>
      <c r="X8687" s="113"/>
    </row>
    <row r="8688" spans="1:24" ht="12.95" customHeight="1" x14ac:dyDescent="0.2">
      <c r="A8688" s="102">
        <v>2000</v>
      </c>
      <c r="B8688" s="102" t="s">
        <v>1721</v>
      </c>
      <c r="C8688" s="102" t="s">
        <v>4201</v>
      </c>
      <c r="D8688" s="111" t="s">
        <v>12707</v>
      </c>
      <c r="E8688" s="102">
        <v>1001</v>
      </c>
      <c r="F8688" s="102" t="s">
        <v>14834</v>
      </c>
      <c r="G8688" s="105">
        <v>15640</v>
      </c>
      <c r="H8688" s="102" t="s">
        <v>3805</v>
      </c>
      <c r="I8688" s="102" t="s">
        <v>30643</v>
      </c>
      <c r="J8688" s="102" t="s">
        <v>8865</v>
      </c>
      <c r="K8688" s="102"/>
      <c r="L8688" s="111" t="s">
        <v>33268</v>
      </c>
      <c r="M8688" s="102">
        <v>6</v>
      </c>
      <c r="N8688" s="112" t="s">
        <v>16538</v>
      </c>
      <c r="O8688" s="102" t="s">
        <v>1889</v>
      </c>
      <c r="P8688" s="39"/>
      <c r="Q8688" s="39"/>
      <c r="R8688" s="102"/>
      <c r="S8688" s="102"/>
      <c r="T8688" s="102" t="s">
        <v>11610</v>
      </c>
      <c r="U8688" s="102" t="s">
        <v>8670</v>
      </c>
      <c r="V8688" s="102">
        <v>10</v>
      </c>
      <c r="W8688" s="102" t="s">
        <v>1688</v>
      </c>
      <c r="X8688" s="113"/>
    </row>
    <row r="8689" spans="1:24" ht="12.95" customHeight="1" x14ac:dyDescent="0.2">
      <c r="A8689" s="102">
        <v>2000</v>
      </c>
      <c r="B8689" s="102" t="s">
        <v>1721</v>
      </c>
      <c r="C8689" s="102" t="s">
        <v>4201</v>
      </c>
      <c r="D8689" s="111" t="s">
        <v>5759</v>
      </c>
      <c r="E8689" s="102">
        <v>1002.1</v>
      </c>
      <c r="F8689" s="102" t="s">
        <v>14834</v>
      </c>
      <c r="G8689" s="105">
        <v>15899</v>
      </c>
      <c r="H8689" s="102" t="s">
        <v>10103</v>
      </c>
      <c r="I8689" s="102" t="s">
        <v>11819</v>
      </c>
      <c r="J8689" s="102" t="s">
        <v>7913</v>
      </c>
      <c r="K8689" s="102"/>
      <c r="L8689" s="111" t="s">
        <v>33269</v>
      </c>
      <c r="M8689" s="102">
        <v>2</v>
      </c>
      <c r="N8689" s="112" t="s">
        <v>19065</v>
      </c>
      <c r="O8689" s="102"/>
      <c r="P8689" s="39"/>
      <c r="Q8689" s="39"/>
      <c r="R8689" s="102"/>
      <c r="S8689" s="102"/>
      <c r="T8689" s="102"/>
      <c r="U8689" s="102"/>
      <c r="V8689" s="102">
        <v>9</v>
      </c>
      <c r="W8689" s="102" t="s">
        <v>1688</v>
      </c>
      <c r="X8689" s="113"/>
    </row>
    <row r="8690" spans="1:24" ht="12.95" customHeight="1" x14ac:dyDescent="0.2">
      <c r="A8690" s="102">
        <v>2000</v>
      </c>
      <c r="B8690" s="102" t="s">
        <v>1721</v>
      </c>
      <c r="C8690" s="102" t="s">
        <v>4201</v>
      </c>
      <c r="D8690" s="111" t="s">
        <v>7914</v>
      </c>
      <c r="E8690" s="102">
        <v>1002.2</v>
      </c>
      <c r="F8690" s="102" t="s">
        <v>14834</v>
      </c>
      <c r="G8690" s="105">
        <v>15899</v>
      </c>
      <c r="H8690" s="102" t="s">
        <v>10103</v>
      </c>
      <c r="I8690" s="102" t="s">
        <v>11819</v>
      </c>
      <c r="J8690" s="102" t="s">
        <v>7913</v>
      </c>
      <c r="K8690" s="102"/>
      <c r="L8690" s="111" t="s">
        <v>33270</v>
      </c>
      <c r="M8690" s="102">
        <v>2</v>
      </c>
      <c r="N8690" s="112" t="s">
        <v>18296</v>
      </c>
      <c r="O8690" s="102"/>
      <c r="P8690" s="39"/>
      <c r="Q8690" s="39"/>
      <c r="R8690" s="102"/>
      <c r="S8690" s="102"/>
      <c r="T8690" s="102"/>
      <c r="U8690" s="102" t="s">
        <v>8671</v>
      </c>
      <c r="V8690" s="102">
        <v>9</v>
      </c>
      <c r="W8690" s="102" t="s">
        <v>1688</v>
      </c>
      <c r="X8690" s="113"/>
    </row>
    <row r="8691" spans="1:24" ht="12.95" customHeight="1" x14ac:dyDescent="0.2">
      <c r="A8691" s="102">
        <v>2000</v>
      </c>
      <c r="B8691" s="102" t="s">
        <v>1721</v>
      </c>
      <c r="C8691" s="102" t="s">
        <v>4201</v>
      </c>
      <c r="D8691" s="111" t="s">
        <v>5937</v>
      </c>
      <c r="E8691" s="102">
        <v>1002.3</v>
      </c>
      <c r="F8691" s="102" t="s">
        <v>14834</v>
      </c>
      <c r="G8691" s="105">
        <v>15899</v>
      </c>
      <c r="H8691" s="102" t="s">
        <v>10103</v>
      </c>
      <c r="I8691" s="102" t="s">
        <v>11819</v>
      </c>
      <c r="J8691" s="102" t="s">
        <v>7913</v>
      </c>
      <c r="K8691" s="102"/>
      <c r="L8691" s="111" t="s">
        <v>33271</v>
      </c>
      <c r="M8691" s="102">
        <v>2</v>
      </c>
      <c r="N8691" s="112" t="s">
        <v>19066</v>
      </c>
      <c r="O8691" s="102"/>
      <c r="P8691" s="39"/>
      <c r="Q8691" s="39"/>
      <c r="R8691" s="102"/>
      <c r="S8691" s="102"/>
      <c r="T8691" s="102"/>
      <c r="U8691" s="102" t="s">
        <v>2475</v>
      </c>
      <c r="V8691" s="102">
        <v>9</v>
      </c>
      <c r="W8691" s="102" t="s">
        <v>1688</v>
      </c>
      <c r="X8691" s="113"/>
    </row>
    <row r="8692" spans="1:24" ht="12.95" customHeight="1" x14ac:dyDescent="0.2">
      <c r="A8692" s="102">
        <v>2000</v>
      </c>
      <c r="B8692" s="102" t="s">
        <v>1721</v>
      </c>
      <c r="C8692" s="102" t="s">
        <v>4201</v>
      </c>
      <c r="D8692" s="111" t="s">
        <v>3480</v>
      </c>
      <c r="E8692" s="102">
        <v>1002.4</v>
      </c>
      <c r="F8692" s="102" t="s">
        <v>14834</v>
      </c>
      <c r="G8692" s="105">
        <v>15899</v>
      </c>
      <c r="H8692" s="102" t="s">
        <v>10103</v>
      </c>
      <c r="I8692" s="102" t="s">
        <v>11819</v>
      </c>
      <c r="J8692" s="102" t="s">
        <v>7913</v>
      </c>
      <c r="K8692" s="102"/>
      <c r="L8692" s="111" t="s">
        <v>33272</v>
      </c>
      <c r="M8692" s="102">
        <v>2</v>
      </c>
      <c r="N8692" s="112" t="s">
        <v>16944</v>
      </c>
      <c r="O8692" s="102"/>
      <c r="P8692" s="39"/>
      <c r="Q8692" s="39"/>
      <c r="R8692" s="102"/>
      <c r="S8692" s="102"/>
      <c r="T8692" s="102"/>
      <c r="U8692" s="102" t="s">
        <v>15834</v>
      </c>
      <c r="V8692" s="102">
        <v>9</v>
      </c>
      <c r="W8692" s="102" t="s">
        <v>1688</v>
      </c>
      <c r="X8692" s="113"/>
    </row>
    <row r="8693" spans="1:24" ht="12.95" customHeight="1" x14ac:dyDescent="0.2">
      <c r="A8693" s="102">
        <v>2000</v>
      </c>
      <c r="B8693" s="102" t="s">
        <v>1721</v>
      </c>
      <c r="C8693" s="102" t="s">
        <v>4201</v>
      </c>
      <c r="D8693" s="111" t="s">
        <v>224</v>
      </c>
      <c r="E8693" s="102">
        <v>1003.1</v>
      </c>
      <c r="F8693" s="102" t="s">
        <v>14834</v>
      </c>
      <c r="G8693" s="105">
        <v>16229</v>
      </c>
      <c r="H8693" s="102" t="s">
        <v>11819</v>
      </c>
      <c r="I8693" s="102" t="s">
        <v>13336</v>
      </c>
      <c r="J8693" s="102" t="s">
        <v>3436</v>
      </c>
      <c r="K8693" s="102"/>
      <c r="L8693" s="111" t="s">
        <v>33273</v>
      </c>
      <c r="M8693" s="102">
        <v>3</v>
      </c>
      <c r="N8693" s="112" t="s">
        <v>18943</v>
      </c>
      <c r="O8693" s="102"/>
      <c r="P8693" s="39"/>
      <c r="Q8693" s="39"/>
      <c r="R8693" s="102"/>
      <c r="S8693" s="102" t="s">
        <v>8315</v>
      </c>
      <c r="T8693" s="102"/>
      <c r="U8693" s="102" t="s">
        <v>18944</v>
      </c>
      <c r="V8693" s="102">
        <v>11</v>
      </c>
      <c r="W8693" s="102" t="s">
        <v>1688</v>
      </c>
      <c r="X8693" s="113"/>
    </row>
    <row r="8694" spans="1:24" ht="12.95" customHeight="1" x14ac:dyDescent="0.2">
      <c r="A8694" s="102">
        <v>2000</v>
      </c>
      <c r="B8694" s="102" t="s">
        <v>1721</v>
      </c>
      <c r="C8694" s="102" t="s">
        <v>4201</v>
      </c>
      <c r="D8694" s="111" t="s">
        <v>225</v>
      </c>
      <c r="E8694" s="102">
        <v>1003.2</v>
      </c>
      <c r="F8694" s="102" t="s">
        <v>14834</v>
      </c>
      <c r="G8694" s="105">
        <v>16229</v>
      </c>
      <c r="H8694" s="102" t="s">
        <v>11819</v>
      </c>
      <c r="I8694" s="102" t="s">
        <v>13336</v>
      </c>
      <c r="J8694" s="102" t="s">
        <v>3436</v>
      </c>
      <c r="K8694" s="102"/>
      <c r="L8694" s="111" t="s">
        <v>33274</v>
      </c>
      <c r="M8694" s="102">
        <v>3</v>
      </c>
      <c r="N8694" s="112" t="s">
        <v>18945</v>
      </c>
      <c r="O8694" s="102"/>
      <c r="P8694" s="39"/>
      <c r="Q8694" s="39"/>
      <c r="R8694" s="102"/>
      <c r="S8694" s="102" t="s">
        <v>8315</v>
      </c>
      <c r="T8694" s="102"/>
      <c r="U8694" s="102" t="s">
        <v>18944</v>
      </c>
      <c r="V8694" s="102">
        <v>11</v>
      </c>
      <c r="W8694" s="102" t="s">
        <v>1688</v>
      </c>
      <c r="X8694" s="113"/>
    </row>
    <row r="8695" spans="1:24" ht="12.95" customHeight="1" x14ac:dyDescent="0.2">
      <c r="A8695" s="102">
        <v>2000</v>
      </c>
      <c r="B8695" s="102" t="s">
        <v>1721</v>
      </c>
      <c r="C8695" s="102" t="s">
        <v>4201</v>
      </c>
      <c r="D8695" s="111" t="s">
        <v>4387</v>
      </c>
      <c r="E8695" s="102">
        <v>1003.3</v>
      </c>
      <c r="F8695" s="102" t="s">
        <v>14834</v>
      </c>
      <c r="G8695" s="105">
        <v>16229</v>
      </c>
      <c r="H8695" s="102" t="s">
        <v>11819</v>
      </c>
      <c r="I8695" s="102" t="s">
        <v>13336</v>
      </c>
      <c r="J8695" s="102" t="s">
        <v>3436</v>
      </c>
      <c r="K8695" s="102"/>
      <c r="L8695" s="111" t="s">
        <v>33275</v>
      </c>
      <c r="M8695" s="102">
        <v>3</v>
      </c>
      <c r="N8695" s="112" t="s">
        <v>18946</v>
      </c>
      <c r="O8695" s="102"/>
      <c r="P8695" s="39"/>
      <c r="Q8695" s="39"/>
      <c r="R8695" s="102"/>
      <c r="S8695" s="102" t="s">
        <v>8315</v>
      </c>
      <c r="T8695" s="102"/>
      <c r="U8695" s="102" t="s">
        <v>33276</v>
      </c>
      <c r="V8695" s="102">
        <v>11</v>
      </c>
      <c r="W8695" s="102" t="s">
        <v>1688</v>
      </c>
      <c r="X8695" s="113"/>
    </row>
    <row r="8696" spans="1:24" ht="12.95" customHeight="1" x14ac:dyDescent="0.2">
      <c r="A8696" s="102">
        <v>2000</v>
      </c>
      <c r="B8696" s="102" t="s">
        <v>1721</v>
      </c>
      <c r="C8696" s="102" t="s">
        <v>4201</v>
      </c>
      <c r="D8696" s="111" t="s">
        <v>3381</v>
      </c>
      <c r="E8696" s="102">
        <v>1003.4</v>
      </c>
      <c r="F8696" s="102" t="s">
        <v>14834</v>
      </c>
      <c r="G8696" s="105">
        <v>16229</v>
      </c>
      <c r="H8696" s="102" t="s">
        <v>11819</v>
      </c>
      <c r="I8696" s="102" t="s">
        <v>13336</v>
      </c>
      <c r="J8696" s="102" t="s">
        <v>3436</v>
      </c>
      <c r="K8696" s="102"/>
      <c r="L8696" s="111" t="s">
        <v>33277</v>
      </c>
      <c r="M8696" s="102">
        <v>3</v>
      </c>
      <c r="N8696" s="112" t="s">
        <v>18947</v>
      </c>
      <c r="O8696" s="102"/>
      <c r="P8696" s="39"/>
      <c r="Q8696" s="39"/>
      <c r="R8696" s="102"/>
      <c r="S8696" s="102" t="s">
        <v>8315</v>
      </c>
      <c r="T8696" s="102"/>
      <c r="U8696" s="102" t="s">
        <v>18948</v>
      </c>
      <c r="V8696" s="102">
        <v>11</v>
      </c>
      <c r="W8696" s="102" t="s">
        <v>1688</v>
      </c>
      <c r="X8696" s="113"/>
    </row>
    <row r="8697" spans="1:24" ht="12.95" customHeight="1" x14ac:dyDescent="0.2">
      <c r="A8697" s="102">
        <v>2000</v>
      </c>
      <c r="B8697" s="102" t="s">
        <v>1721</v>
      </c>
      <c r="C8697" s="102" t="s">
        <v>4201</v>
      </c>
      <c r="D8697" s="111" t="s">
        <v>13288</v>
      </c>
      <c r="E8697" s="102">
        <v>1003.5</v>
      </c>
      <c r="F8697" s="102" t="s">
        <v>14834</v>
      </c>
      <c r="G8697" s="105">
        <v>16229</v>
      </c>
      <c r="H8697" s="102" t="s">
        <v>11819</v>
      </c>
      <c r="I8697" s="102" t="s">
        <v>13336</v>
      </c>
      <c r="J8697" s="102" t="s">
        <v>3436</v>
      </c>
      <c r="K8697" s="102"/>
      <c r="L8697" s="111" t="s">
        <v>33278</v>
      </c>
      <c r="M8697" s="102">
        <v>3</v>
      </c>
      <c r="N8697" s="112" t="s">
        <v>18949</v>
      </c>
      <c r="O8697" s="102"/>
      <c r="P8697" s="39"/>
      <c r="Q8697" s="39"/>
      <c r="R8697" s="102"/>
      <c r="S8697" s="102" t="s">
        <v>8315</v>
      </c>
      <c r="T8697" s="102"/>
      <c r="U8697" s="102" t="s">
        <v>18950</v>
      </c>
      <c r="V8697" s="102">
        <v>11</v>
      </c>
      <c r="W8697" s="102" t="s">
        <v>1688</v>
      </c>
      <c r="X8697" s="113"/>
    </row>
    <row r="8698" spans="1:24" ht="12.95" customHeight="1" x14ac:dyDescent="0.2">
      <c r="A8698" s="102">
        <v>2000</v>
      </c>
      <c r="B8698" s="102" t="s">
        <v>1721</v>
      </c>
      <c r="C8698" s="102" t="s">
        <v>4201</v>
      </c>
      <c r="D8698" s="111" t="s">
        <v>1976</v>
      </c>
      <c r="E8698" s="102">
        <v>1003.6</v>
      </c>
      <c r="F8698" s="102" t="s">
        <v>14834</v>
      </c>
      <c r="G8698" s="105">
        <v>16229</v>
      </c>
      <c r="H8698" s="102" t="s">
        <v>11819</v>
      </c>
      <c r="I8698" s="102" t="s">
        <v>13336</v>
      </c>
      <c r="J8698" s="102" t="s">
        <v>3436</v>
      </c>
      <c r="K8698" s="102"/>
      <c r="L8698" s="111" t="s">
        <v>33279</v>
      </c>
      <c r="M8698" s="102">
        <v>3</v>
      </c>
      <c r="N8698" s="112" t="s">
        <v>17388</v>
      </c>
      <c r="O8698" s="102"/>
      <c r="P8698" s="39"/>
      <c r="Q8698" s="39"/>
      <c r="R8698" s="102"/>
      <c r="S8698" s="102" t="s">
        <v>8315</v>
      </c>
      <c r="T8698" s="102"/>
      <c r="U8698" s="102" t="s">
        <v>18951</v>
      </c>
      <c r="V8698" s="102">
        <v>11</v>
      </c>
      <c r="W8698" s="102" t="s">
        <v>1688</v>
      </c>
      <c r="X8698" s="113"/>
    </row>
    <row r="8699" spans="1:24" ht="12.95" customHeight="1" x14ac:dyDescent="0.2">
      <c r="A8699" s="102">
        <v>2000</v>
      </c>
      <c r="B8699" s="102" t="s">
        <v>1721</v>
      </c>
      <c r="C8699" s="102" t="s">
        <v>4201</v>
      </c>
      <c r="D8699" s="111" t="s">
        <v>3704</v>
      </c>
      <c r="E8699" s="102">
        <v>1003.7</v>
      </c>
      <c r="F8699" s="102" t="s">
        <v>14834</v>
      </c>
      <c r="G8699" s="105">
        <v>16229</v>
      </c>
      <c r="H8699" s="102" t="s">
        <v>11819</v>
      </c>
      <c r="I8699" s="102" t="s">
        <v>13336</v>
      </c>
      <c r="J8699" s="102" t="s">
        <v>3436</v>
      </c>
      <c r="K8699" s="102"/>
      <c r="L8699" s="111" t="s">
        <v>33280</v>
      </c>
      <c r="M8699" s="102">
        <v>3</v>
      </c>
      <c r="N8699" s="112" t="s">
        <v>18479</v>
      </c>
      <c r="O8699" s="102"/>
      <c r="P8699" s="39"/>
      <c r="Q8699" s="39"/>
      <c r="R8699" s="102"/>
      <c r="S8699" s="102" t="s">
        <v>8315</v>
      </c>
      <c r="T8699" s="102"/>
      <c r="U8699" s="102" t="s">
        <v>18948</v>
      </c>
      <c r="V8699" s="102">
        <v>11</v>
      </c>
      <c r="W8699" s="102" t="s">
        <v>1688</v>
      </c>
      <c r="X8699" s="113"/>
    </row>
    <row r="8700" spans="1:24" ht="12.95" customHeight="1" x14ac:dyDescent="0.2">
      <c r="A8700" s="102">
        <v>2000</v>
      </c>
      <c r="B8700" s="102" t="s">
        <v>1721</v>
      </c>
      <c r="C8700" s="102" t="s">
        <v>4201</v>
      </c>
      <c r="D8700" s="111" t="s">
        <v>7486</v>
      </c>
      <c r="E8700" s="102">
        <v>1003.8</v>
      </c>
      <c r="F8700" s="102" t="s">
        <v>14834</v>
      </c>
      <c r="G8700" s="105">
        <v>16229</v>
      </c>
      <c r="H8700" s="102" t="s">
        <v>11819</v>
      </c>
      <c r="I8700" s="102" t="s">
        <v>13336</v>
      </c>
      <c r="J8700" s="102" t="s">
        <v>3436</v>
      </c>
      <c r="K8700" s="102"/>
      <c r="L8700" s="111" t="s">
        <v>33281</v>
      </c>
      <c r="M8700" s="102">
        <v>3</v>
      </c>
      <c r="N8700" s="112" t="s">
        <v>18952</v>
      </c>
      <c r="O8700" s="102"/>
      <c r="P8700" s="39"/>
      <c r="Q8700" s="39"/>
      <c r="R8700" s="102"/>
      <c r="S8700" s="102" t="s">
        <v>8315</v>
      </c>
      <c r="T8700" s="102"/>
      <c r="U8700" s="102" t="s">
        <v>18944</v>
      </c>
      <c r="V8700" s="102">
        <v>11</v>
      </c>
      <c r="W8700" s="102" t="s">
        <v>1688</v>
      </c>
      <c r="X8700" s="113"/>
    </row>
    <row r="8701" spans="1:24" ht="12.95" customHeight="1" x14ac:dyDescent="0.2">
      <c r="A8701" s="102">
        <v>2000</v>
      </c>
      <c r="B8701" s="102" t="s">
        <v>1721</v>
      </c>
      <c r="C8701" s="102" t="s">
        <v>4201</v>
      </c>
      <c r="D8701" s="111" t="s">
        <v>7487</v>
      </c>
      <c r="E8701" s="102">
        <v>1004</v>
      </c>
      <c r="F8701" s="102" t="s">
        <v>14834</v>
      </c>
      <c r="G8701" s="105">
        <v>16260</v>
      </c>
      <c r="H8701" s="102" t="s">
        <v>10191</v>
      </c>
      <c r="I8701" s="102" t="s">
        <v>2625</v>
      </c>
      <c r="J8701" s="102" t="s">
        <v>3948</v>
      </c>
      <c r="K8701" s="102"/>
      <c r="L8701" s="111" t="s">
        <v>33282</v>
      </c>
      <c r="M8701" s="102">
        <v>6</v>
      </c>
      <c r="N8701" s="112" t="s">
        <v>18953</v>
      </c>
      <c r="O8701" s="102" t="s">
        <v>245</v>
      </c>
      <c r="P8701" s="39"/>
      <c r="Q8701" s="39"/>
      <c r="R8701" s="102"/>
      <c r="S8701" s="102"/>
      <c r="T8701" s="102" t="s">
        <v>10901</v>
      </c>
      <c r="U8701" s="102" t="s">
        <v>6595</v>
      </c>
      <c r="V8701" s="102" t="s">
        <v>9660</v>
      </c>
      <c r="W8701" s="102" t="s">
        <v>1688</v>
      </c>
      <c r="X8701" s="113"/>
    </row>
    <row r="8702" spans="1:24" ht="12.95" customHeight="1" x14ac:dyDescent="0.2">
      <c r="A8702" s="102">
        <v>2000</v>
      </c>
      <c r="B8702" s="102" t="s">
        <v>1721</v>
      </c>
      <c r="C8702" s="102" t="s">
        <v>4201</v>
      </c>
      <c r="D8702" s="111" t="s">
        <v>13431</v>
      </c>
      <c r="E8702" s="102">
        <v>1005</v>
      </c>
      <c r="F8702" s="102" t="s">
        <v>14834</v>
      </c>
      <c r="G8702" s="105">
        <v>16493</v>
      </c>
      <c r="H8702" s="102" t="s">
        <v>2625</v>
      </c>
      <c r="I8702" s="102" t="s">
        <v>15082</v>
      </c>
      <c r="J8702" s="102" t="s">
        <v>11094</v>
      </c>
      <c r="K8702" s="102"/>
      <c r="L8702" s="111" t="s">
        <v>33283</v>
      </c>
      <c r="M8702" s="102">
        <v>2</v>
      </c>
      <c r="N8702" s="112" t="s">
        <v>16434</v>
      </c>
      <c r="O8702" s="102" t="s">
        <v>1023</v>
      </c>
      <c r="P8702" s="39"/>
      <c r="Q8702" s="39"/>
      <c r="R8702" s="102"/>
      <c r="S8702" s="102" t="s">
        <v>8315</v>
      </c>
      <c r="T8702" s="102"/>
      <c r="U8702" s="102" t="s">
        <v>18954</v>
      </c>
      <c r="V8702" s="102">
        <v>10</v>
      </c>
      <c r="W8702" s="102" t="s">
        <v>1688</v>
      </c>
      <c r="X8702" s="113"/>
    </row>
    <row r="8703" spans="1:24" ht="12.95" customHeight="1" x14ac:dyDescent="0.2">
      <c r="A8703" s="102">
        <v>2000</v>
      </c>
      <c r="B8703" s="102" t="s">
        <v>1721</v>
      </c>
      <c r="C8703" s="102" t="s">
        <v>4201</v>
      </c>
      <c r="D8703" s="111" t="s">
        <v>9372</v>
      </c>
      <c r="E8703" s="102">
        <v>1006</v>
      </c>
      <c r="F8703" s="102" t="s">
        <v>14834</v>
      </c>
      <c r="G8703" s="105">
        <v>16493</v>
      </c>
      <c r="H8703" s="102" t="s">
        <v>2625</v>
      </c>
      <c r="I8703" s="102" t="s">
        <v>15082</v>
      </c>
      <c r="J8703" s="102" t="s">
        <v>11094</v>
      </c>
      <c r="K8703" s="102"/>
      <c r="L8703" s="111" t="s">
        <v>33284</v>
      </c>
      <c r="M8703" s="102">
        <v>2</v>
      </c>
      <c r="N8703" s="112" t="s">
        <v>16867</v>
      </c>
      <c r="O8703" s="102" t="s">
        <v>14244</v>
      </c>
      <c r="P8703" s="39"/>
      <c r="Q8703" s="39"/>
      <c r="R8703" s="102"/>
      <c r="S8703" s="102" t="s">
        <v>8315</v>
      </c>
      <c r="T8703" s="102"/>
      <c r="U8703" s="102" t="s">
        <v>18954</v>
      </c>
      <c r="V8703" s="102">
        <v>10</v>
      </c>
      <c r="W8703" s="102" t="s">
        <v>1688</v>
      </c>
      <c r="X8703" s="113"/>
    </row>
    <row r="8704" spans="1:24" ht="12.95" customHeight="1" x14ac:dyDescent="0.2">
      <c r="A8704" s="102">
        <v>2000</v>
      </c>
      <c r="B8704" s="102" t="s">
        <v>1721</v>
      </c>
      <c r="C8704" s="102" t="s">
        <v>4201</v>
      </c>
      <c r="D8704" s="111" t="s">
        <v>4272</v>
      </c>
      <c r="E8704" s="102">
        <v>1007</v>
      </c>
      <c r="F8704" s="102" t="s">
        <v>14834</v>
      </c>
      <c r="G8704" s="105">
        <v>15676</v>
      </c>
      <c r="H8704" s="102" t="s">
        <v>2625</v>
      </c>
      <c r="I8704" s="102" t="s">
        <v>15082</v>
      </c>
      <c r="J8704" s="102" t="s">
        <v>4273</v>
      </c>
      <c r="K8704" s="102"/>
      <c r="L8704" s="111" t="s">
        <v>33285</v>
      </c>
      <c r="M8704" s="102">
        <v>2</v>
      </c>
      <c r="N8704" s="112" t="s">
        <v>18955</v>
      </c>
      <c r="O8704" s="102"/>
      <c r="P8704" s="39"/>
      <c r="Q8704" s="39"/>
      <c r="R8704" s="102"/>
      <c r="S8704" s="102"/>
      <c r="T8704" s="102" t="s">
        <v>10901</v>
      </c>
      <c r="U8704" s="102" t="s">
        <v>17119</v>
      </c>
      <c r="V8704" s="102">
        <v>7</v>
      </c>
      <c r="W8704" s="102"/>
      <c r="X8704" s="113"/>
    </row>
    <row r="8705" spans="1:24" ht="12.95" customHeight="1" x14ac:dyDescent="0.2">
      <c r="A8705" s="102">
        <v>2000</v>
      </c>
      <c r="B8705" s="102" t="s">
        <v>1721</v>
      </c>
      <c r="C8705" s="102" t="s">
        <v>4201</v>
      </c>
      <c r="D8705" s="111" t="s">
        <v>3328</v>
      </c>
      <c r="E8705" s="102">
        <v>1008</v>
      </c>
      <c r="F8705" s="102" t="s">
        <v>14834</v>
      </c>
      <c r="G8705" s="105">
        <v>15683</v>
      </c>
      <c r="H8705" s="102" t="s">
        <v>10191</v>
      </c>
      <c r="I8705" s="102" t="s">
        <v>2625</v>
      </c>
      <c r="J8705" s="102" t="s">
        <v>3329</v>
      </c>
      <c r="K8705" s="102"/>
      <c r="L8705" s="111" t="s">
        <v>33286</v>
      </c>
      <c r="M8705" s="102">
        <v>3</v>
      </c>
      <c r="N8705" s="112" t="s">
        <v>18956</v>
      </c>
      <c r="O8705" s="102"/>
      <c r="P8705" s="39"/>
      <c r="Q8705" s="39"/>
      <c r="R8705" s="102"/>
      <c r="S8705" s="102"/>
      <c r="T8705" s="102"/>
      <c r="U8705" s="102" t="s">
        <v>14875</v>
      </c>
      <c r="V8705" s="102">
        <v>8</v>
      </c>
      <c r="W8705" s="102" t="s">
        <v>1688</v>
      </c>
      <c r="X8705" s="113"/>
    </row>
    <row r="8706" spans="1:24" ht="12.95" customHeight="1" x14ac:dyDescent="0.2">
      <c r="A8706" s="102">
        <v>2000</v>
      </c>
      <c r="B8706" s="102" t="s">
        <v>1721</v>
      </c>
      <c r="C8706" s="102" t="s">
        <v>4201</v>
      </c>
      <c r="D8706" s="111" t="s">
        <v>875</v>
      </c>
      <c r="E8706" s="102">
        <v>1009</v>
      </c>
      <c r="F8706" s="102" t="s">
        <v>14834</v>
      </c>
      <c r="G8706" s="105">
        <v>16373</v>
      </c>
      <c r="H8706" s="102" t="s">
        <v>2625</v>
      </c>
      <c r="I8706" s="102" t="s">
        <v>10191</v>
      </c>
      <c r="J8706" s="102" t="s">
        <v>7182</v>
      </c>
      <c r="K8706" s="102"/>
      <c r="L8706" s="111" t="s">
        <v>33287</v>
      </c>
      <c r="M8706" s="102">
        <v>3</v>
      </c>
      <c r="N8706" s="112" t="s">
        <v>18957</v>
      </c>
      <c r="O8706" s="102" t="s">
        <v>12721</v>
      </c>
      <c r="P8706" s="39"/>
      <c r="Q8706" s="39"/>
      <c r="R8706" s="102"/>
      <c r="S8706" s="102"/>
      <c r="T8706" s="102" t="s">
        <v>10901</v>
      </c>
      <c r="U8706" s="102" t="s">
        <v>4884</v>
      </c>
      <c r="V8706" s="102">
        <v>8</v>
      </c>
      <c r="W8706" s="102" t="s">
        <v>1688</v>
      </c>
      <c r="X8706" s="113"/>
    </row>
    <row r="8707" spans="1:24" ht="12.95" customHeight="1" x14ac:dyDescent="0.2">
      <c r="A8707" s="102">
        <v>2000</v>
      </c>
      <c r="B8707" s="102" t="s">
        <v>1721</v>
      </c>
      <c r="C8707" s="102" t="s">
        <v>4201</v>
      </c>
      <c r="D8707" s="102" t="s">
        <v>2153</v>
      </c>
      <c r="E8707" s="102">
        <v>1010</v>
      </c>
      <c r="F8707" s="102" t="s">
        <v>14834</v>
      </c>
      <c r="G8707" s="105">
        <v>16555</v>
      </c>
      <c r="H8707" s="102" t="s">
        <v>11819</v>
      </c>
      <c r="I8707" s="102" t="s">
        <v>10103</v>
      </c>
      <c r="J8707" s="102" t="s">
        <v>7665</v>
      </c>
      <c r="K8707" s="102" t="s">
        <v>13479</v>
      </c>
      <c r="L8707" s="111"/>
      <c r="M8707" s="102">
        <v>12</v>
      </c>
      <c r="N8707" s="112" t="s">
        <v>10386</v>
      </c>
      <c r="O8707" s="102" t="s">
        <v>4885</v>
      </c>
      <c r="P8707" s="39"/>
      <c r="Q8707" s="39"/>
      <c r="R8707" s="102"/>
      <c r="S8707" s="102" t="s">
        <v>11080</v>
      </c>
      <c r="T8707" s="102"/>
      <c r="U8707" s="102" t="s">
        <v>18958</v>
      </c>
      <c r="V8707" s="102">
        <v>9</v>
      </c>
      <c r="W8707" s="102" t="s">
        <v>1688</v>
      </c>
      <c r="X8707" s="113"/>
    </row>
    <row r="8708" spans="1:24" ht="12.95" customHeight="1" x14ac:dyDescent="0.2">
      <c r="A8708" s="102">
        <v>2000</v>
      </c>
      <c r="B8708" s="102" t="s">
        <v>1721</v>
      </c>
      <c r="C8708" s="102" t="s">
        <v>4201</v>
      </c>
      <c r="D8708" s="102" t="s">
        <v>2282</v>
      </c>
      <c r="E8708" s="102" t="s">
        <v>5896</v>
      </c>
      <c r="F8708" s="102" t="s">
        <v>14834</v>
      </c>
      <c r="G8708" s="105">
        <v>12752</v>
      </c>
      <c r="H8708" s="102" t="s">
        <v>32225</v>
      </c>
      <c r="I8708" s="102" t="s">
        <v>14944</v>
      </c>
      <c r="J8708" s="102" t="s">
        <v>5763</v>
      </c>
      <c r="K8708" s="102"/>
      <c r="L8708" s="111"/>
      <c r="M8708" s="102">
        <v>2</v>
      </c>
      <c r="N8708" s="112" t="s">
        <v>18959</v>
      </c>
      <c r="O8708" s="102"/>
      <c r="P8708" s="39"/>
      <c r="Q8708" s="39"/>
      <c r="R8708" s="102"/>
      <c r="S8708" s="102"/>
      <c r="T8708" s="102" t="s">
        <v>6868</v>
      </c>
      <c r="U8708" s="102" t="s">
        <v>5764</v>
      </c>
      <c r="V8708" s="102">
        <v>6</v>
      </c>
      <c r="W8708" s="102"/>
      <c r="X8708" s="113"/>
    </row>
    <row r="8709" spans="1:24" ht="12.95" customHeight="1" x14ac:dyDescent="0.2">
      <c r="A8709" s="102">
        <v>1997</v>
      </c>
      <c r="B8709" s="102" t="s">
        <v>7391</v>
      </c>
      <c r="C8709" s="102" t="s">
        <v>852</v>
      </c>
      <c r="D8709" s="111"/>
      <c r="E8709" s="102"/>
      <c r="F8709" s="102" t="s">
        <v>14834</v>
      </c>
      <c r="G8709" s="105"/>
      <c r="H8709" s="102" t="s">
        <v>5891</v>
      </c>
      <c r="I8709" s="102" t="s">
        <v>7198</v>
      </c>
      <c r="J8709" s="102"/>
      <c r="K8709" s="102"/>
      <c r="L8709" s="111"/>
      <c r="M8709" s="102"/>
      <c r="N8709" s="112"/>
      <c r="O8709" s="102"/>
      <c r="P8709" s="39"/>
      <c r="Q8709" s="39"/>
      <c r="R8709" s="102"/>
      <c r="S8709" s="102"/>
      <c r="T8709" s="102"/>
      <c r="U8709" s="102"/>
      <c r="V8709" s="127" t="s">
        <v>5147</v>
      </c>
      <c r="W8709" s="102"/>
      <c r="X8709" s="113"/>
    </row>
    <row r="8710" spans="1:24" ht="12.95" customHeight="1" x14ac:dyDescent="0.2">
      <c r="A8710" s="102">
        <v>1997</v>
      </c>
      <c r="B8710" s="102" t="s">
        <v>7391</v>
      </c>
      <c r="C8710" s="102" t="s">
        <v>1888</v>
      </c>
      <c r="D8710" s="127" t="s">
        <v>1887</v>
      </c>
      <c r="E8710" s="102"/>
      <c r="F8710" s="102" t="s">
        <v>14834</v>
      </c>
      <c r="G8710" s="105"/>
      <c r="H8710" s="102"/>
      <c r="I8710" s="102"/>
      <c r="J8710" s="102"/>
      <c r="K8710" s="102"/>
      <c r="L8710" s="111" t="s">
        <v>17210</v>
      </c>
      <c r="M8710" s="102"/>
      <c r="N8710" s="112"/>
      <c r="O8710" s="102"/>
      <c r="P8710" s="39"/>
      <c r="Q8710" s="39"/>
      <c r="R8710" s="102"/>
      <c r="S8710" s="102"/>
      <c r="T8710" s="102"/>
      <c r="U8710" s="102"/>
      <c r="V8710" s="127" t="s">
        <v>5147</v>
      </c>
      <c r="W8710" s="102"/>
      <c r="X8710" s="113"/>
    </row>
    <row r="8711" spans="1:24" ht="12.95" customHeight="1" x14ac:dyDescent="0.2">
      <c r="A8711" s="102">
        <v>1997</v>
      </c>
      <c r="B8711" s="102" t="s">
        <v>7391</v>
      </c>
      <c r="C8711" s="102" t="s">
        <v>1888</v>
      </c>
      <c r="D8711" s="127" t="s">
        <v>8613</v>
      </c>
      <c r="E8711" s="102"/>
      <c r="F8711" s="167" t="s">
        <v>6406</v>
      </c>
      <c r="G8711" s="105"/>
      <c r="H8711" s="102"/>
      <c r="I8711" s="102"/>
      <c r="J8711" s="102"/>
      <c r="K8711" s="102"/>
      <c r="L8711" s="111" t="s">
        <v>5781</v>
      </c>
      <c r="M8711" s="102"/>
      <c r="N8711" s="112"/>
      <c r="O8711" s="102"/>
      <c r="P8711" s="39"/>
      <c r="Q8711" s="39"/>
      <c r="R8711" s="102"/>
      <c r="S8711" s="102"/>
      <c r="T8711" s="102"/>
      <c r="U8711" s="102"/>
      <c r="V8711" s="127" t="s">
        <v>5147</v>
      </c>
      <c r="W8711" s="102"/>
      <c r="X8711" s="113"/>
    </row>
    <row r="8712" spans="1:24" ht="12.95" customHeight="1" x14ac:dyDescent="0.2">
      <c r="A8712" s="102">
        <v>1997</v>
      </c>
      <c r="B8712" s="102" t="s">
        <v>7391</v>
      </c>
      <c r="C8712" s="102" t="s">
        <v>1888</v>
      </c>
      <c r="D8712" s="111"/>
      <c r="E8712" s="102"/>
      <c r="F8712" s="102" t="s">
        <v>14834</v>
      </c>
      <c r="G8712" s="105"/>
      <c r="H8712" s="102" t="s">
        <v>4890</v>
      </c>
      <c r="I8712" s="102" t="s">
        <v>30804</v>
      </c>
      <c r="J8712" s="102"/>
      <c r="K8712" s="102"/>
      <c r="L8712" s="111"/>
      <c r="M8712" s="102"/>
      <c r="N8712" s="112"/>
      <c r="O8712" s="102"/>
      <c r="P8712" s="39"/>
      <c r="Q8712" s="39"/>
      <c r="R8712" s="102"/>
      <c r="S8712" s="102"/>
      <c r="T8712" s="102"/>
      <c r="U8712" s="102"/>
      <c r="V8712" s="127" t="s">
        <v>5147</v>
      </c>
      <c r="W8712" s="102"/>
      <c r="X8712" s="113"/>
    </row>
    <row r="8713" spans="1:24" ht="12.95" customHeight="1" x14ac:dyDescent="0.2">
      <c r="A8713" s="102">
        <v>1996</v>
      </c>
      <c r="B8713" s="102" t="s">
        <v>7392</v>
      </c>
      <c r="C8713" s="102" t="s">
        <v>6130</v>
      </c>
      <c r="D8713" s="111" t="s">
        <v>4718</v>
      </c>
      <c r="E8713" s="102" t="s">
        <v>12876</v>
      </c>
      <c r="F8713" s="102" t="s">
        <v>14834</v>
      </c>
      <c r="G8713" s="105">
        <v>14495</v>
      </c>
      <c r="H8713" s="102" t="s">
        <v>11819</v>
      </c>
      <c r="I8713" s="102" t="s">
        <v>30796</v>
      </c>
      <c r="J8713" s="102" t="s">
        <v>13741</v>
      </c>
      <c r="K8713" s="102"/>
      <c r="L8713" s="111" t="s">
        <v>12487</v>
      </c>
      <c r="M8713" s="102">
        <v>0.75</v>
      </c>
      <c r="N8713" s="125">
        <v>12</v>
      </c>
      <c r="O8713" s="102"/>
      <c r="P8713" s="39"/>
      <c r="Q8713" s="39" t="s">
        <v>20508</v>
      </c>
      <c r="R8713" s="102"/>
      <c r="S8713" s="102"/>
      <c r="T8713" s="102" t="s">
        <v>20541</v>
      </c>
      <c r="U8713" s="102" t="s">
        <v>34455</v>
      </c>
      <c r="V8713" s="102">
        <v>7</v>
      </c>
      <c r="W8713" s="102"/>
      <c r="X8713" s="113"/>
    </row>
    <row r="8714" spans="1:24" ht="12.95" customHeight="1" x14ac:dyDescent="0.2">
      <c r="A8714" s="102">
        <v>1996</v>
      </c>
      <c r="B8714" s="102" t="s">
        <v>7392</v>
      </c>
      <c r="C8714" s="102" t="s">
        <v>6130</v>
      </c>
      <c r="D8714" s="111" t="s">
        <v>14804</v>
      </c>
      <c r="E8714" s="102" t="s">
        <v>2758</v>
      </c>
      <c r="F8714" s="102" t="s">
        <v>14834</v>
      </c>
      <c r="G8714" s="105">
        <v>15802</v>
      </c>
      <c r="H8714" s="102" t="s">
        <v>11819</v>
      </c>
      <c r="I8714" s="102" t="s">
        <v>13336</v>
      </c>
      <c r="J8714" s="102" t="s">
        <v>5561</v>
      </c>
      <c r="K8714" s="102"/>
      <c r="L8714" s="111" t="s">
        <v>10889</v>
      </c>
      <c r="M8714" s="102">
        <v>0.5</v>
      </c>
      <c r="N8714" s="125" t="s">
        <v>12955</v>
      </c>
      <c r="O8714" s="102"/>
      <c r="P8714" s="39" t="s">
        <v>15928</v>
      </c>
      <c r="Q8714" s="39" t="s">
        <v>19571</v>
      </c>
      <c r="R8714" s="102"/>
      <c r="S8714" s="102"/>
      <c r="T8714" s="102" t="s">
        <v>14962</v>
      </c>
      <c r="U8714" s="102"/>
      <c r="V8714" s="102" t="s">
        <v>9643</v>
      </c>
      <c r="W8714" s="102"/>
      <c r="X8714" s="113"/>
    </row>
    <row r="8715" spans="1:24" ht="12.95" customHeight="1" x14ac:dyDescent="0.2">
      <c r="A8715" s="102">
        <v>1996</v>
      </c>
      <c r="B8715" s="102" t="s">
        <v>7392</v>
      </c>
      <c r="C8715" s="102" t="s">
        <v>6130</v>
      </c>
      <c r="D8715" s="111" t="s">
        <v>10593</v>
      </c>
      <c r="E8715" s="102" t="s">
        <v>2760</v>
      </c>
      <c r="F8715" s="102" t="s">
        <v>14834</v>
      </c>
      <c r="G8715" s="105">
        <v>15736</v>
      </c>
      <c r="H8715" s="102" t="s">
        <v>10103</v>
      </c>
      <c r="I8715" s="102" t="s">
        <v>4890</v>
      </c>
      <c r="J8715" s="102" t="s">
        <v>13742</v>
      </c>
      <c r="K8715" s="102"/>
      <c r="L8715" s="111"/>
      <c r="M8715" s="102">
        <v>2</v>
      </c>
      <c r="N8715" s="112" t="s">
        <v>16077</v>
      </c>
      <c r="O8715" s="102" t="s">
        <v>16684</v>
      </c>
      <c r="P8715" s="39" t="s">
        <v>162</v>
      </c>
      <c r="Q8715" s="39" t="s">
        <v>162</v>
      </c>
      <c r="R8715" s="102"/>
      <c r="S8715" s="102"/>
      <c r="T8715" s="102" t="s">
        <v>7789</v>
      </c>
      <c r="U8715" s="102" t="s">
        <v>34456</v>
      </c>
      <c r="V8715" s="102">
        <v>7</v>
      </c>
      <c r="W8715" s="102"/>
      <c r="X8715" s="113"/>
    </row>
    <row r="8716" spans="1:24" ht="12.95" customHeight="1" x14ac:dyDescent="0.2">
      <c r="A8716" s="102">
        <v>1996</v>
      </c>
      <c r="B8716" s="102" t="s">
        <v>7392</v>
      </c>
      <c r="C8716" s="102" t="s">
        <v>6130</v>
      </c>
      <c r="D8716" s="111" t="s">
        <v>8146</v>
      </c>
      <c r="E8716" s="102" t="s">
        <v>2759</v>
      </c>
      <c r="F8716" s="102" t="s">
        <v>14834</v>
      </c>
      <c r="G8716" s="105">
        <v>16236</v>
      </c>
      <c r="H8716" s="102" t="s">
        <v>13336</v>
      </c>
      <c r="I8716" s="102" t="s">
        <v>11819</v>
      </c>
      <c r="J8716" s="102" t="s">
        <v>5670</v>
      </c>
      <c r="K8716" s="102"/>
      <c r="L8716" s="111"/>
      <c r="M8716" s="102">
        <v>0.75</v>
      </c>
      <c r="N8716" s="112" t="s">
        <v>15848</v>
      </c>
      <c r="O8716" s="102" t="s">
        <v>17422</v>
      </c>
      <c r="P8716" s="39" t="s">
        <v>9125</v>
      </c>
      <c r="Q8716" s="39"/>
      <c r="R8716" s="102"/>
      <c r="S8716" s="102"/>
      <c r="T8716" s="102" t="s">
        <v>20547</v>
      </c>
      <c r="U8716" s="102"/>
      <c r="V8716" s="102">
        <v>4.5</v>
      </c>
      <c r="W8716" s="102"/>
      <c r="X8716" s="113"/>
    </row>
    <row r="8717" spans="1:24" ht="12.95" customHeight="1" x14ac:dyDescent="0.2">
      <c r="A8717" s="102">
        <v>1996</v>
      </c>
      <c r="B8717" s="102" t="s">
        <v>7392</v>
      </c>
      <c r="C8717" s="102" t="s">
        <v>6130</v>
      </c>
      <c r="D8717" s="111" t="s">
        <v>35036</v>
      </c>
      <c r="E8717" s="102" t="s">
        <v>2761</v>
      </c>
      <c r="F8717" s="102" t="s">
        <v>14834</v>
      </c>
      <c r="G8717" s="105">
        <v>16425</v>
      </c>
      <c r="H8717" s="102" t="s">
        <v>10191</v>
      </c>
      <c r="I8717" s="102" t="s">
        <v>11819</v>
      </c>
      <c r="J8717" s="102" t="s">
        <v>2918</v>
      </c>
      <c r="K8717" s="102"/>
      <c r="L8717" s="111" t="s">
        <v>35038</v>
      </c>
      <c r="M8717" s="102">
        <v>1</v>
      </c>
      <c r="N8717" s="112">
        <v>24</v>
      </c>
      <c r="O8717" s="102" t="s">
        <v>12252</v>
      </c>
      <c r="P8717" s="39"/>
      <c r="Q8717" s="39" t="s">
        <v>16894</v>
      </c>
      <c r="R8717" s="102"/>
      <c r="S8717" s="102"/>
      <c r="T8717" s="102" t="s">
        <v>20547</v>
      </c>
      <c r="U8717" s="102"/>
      <c r="V8717" s="102">
        <v>7</v>
      </c>
      <c r="W8717" s="102"/>
      <c r="X8717" s="113"/>
    </row>
    <row r="8718" spans="1:24" ht="12.95" customHeight="1" x14ac:dyDescent="0.2">
      <c r="A8718" s="102">
        <v>1996</v>
      </c>
      <c r="B8718" s="102" t="s">
        <v>7392</v>
      </c>
      <c r="C8718" s="102" t="s">
        <v>6130</v>
      </c>
      <c r="D8718" s="102" t="s">
        <v>4794</v>
      </c>
      <c r="E8718" s="102" t="s">
        <v>2762</v>
      </c>
      <c r="F8718" s="102" t="s">
        <v>14834</v>
      </c>
      <c r="G8718" s="105">
        <v>13583</v>
      </c>
      <c r="H8718" s="102" t="s">
        <v>34457</v>
      </c>
      <c r="I8718" s="102" t="s">
        <v>32524</v>
      </c>
      <c r="J8718" s="102" t="s">
        <v>2781</v>
      </c>
      <c r="K8718" s="102" t="s">
        <v>2483</v>
      </c>
      <c r="L8718" s="111"/>
      <c r="M8718" s="102">
        <v>0.5</v>
      </c>
      <c r="N8718" s="112">
        <v>36</v>
      </c>
      <c r="O8718" s="102"/>
      <c r="P8718" s="39"/>
      <c r="Q8718" s="39" t="s">
        <v>17297</v>
      </c>
      <c r="R8718" s="102"/>
      <c r="S8718" s="102"/>
      <c r="T8718" s="102" t="s">
        <v>21408</v>
      </c>
      <c r="U8718" s="102" t="s">
        <v>19656</v>
      </c>
      <c r="V8718" s="102">
        <v>6</v>
      </c>
      <c r="W8718" s="102"/>
      <c r="X8718" s="113"/>
    </row>
    <row r="8719" spans="1:24" ht="12.95" customHeight="1" x14ac:dyDescent="0.2">
      <c r="A8719" s="102">
        <v>1996</v>
      </c>
      <c r="B8719" s="102" t="s">
        <v>7392</v>
      </c>
      <c r="C8719" s="102" t="s">
        <v>6130</v>
      </c>
      <c r="D8719" s="102" t="s">
        <v>8017</v>
      </c>
      <c r="E8719" s="102" t="s">
        <v>2763</v>
      </c>
      <c r="F8719" s="102" t="s">
        <v>14834</v>
      </c>
      <c r="G8719" s="105">
        <v>16304</v>
      </c>
      <c r="H8719" s="102" t="s">
        <v>10103</v>
      </c>
      <c r="I8719" s="102" t="s">
        <v>4890</v>
      </c>
      <c r="J8719" s="102" t="s">
        <v>12</v>
      </c>
      <c r="K8719" s="102"/>
      <c r="L8719" s="111"/>
      <c r="M8719" s="102">
        <v>1</v>
      </c>
      <c r="N8719" s="112" t="s">
        <v>34458</v>
      </c>
      <c r="O8719" s="102" t="s">
        <v>18206</v>
      </c>
      <c r="P8719" s="39" t="s">
        <v>9125</v>
      </c>
      <c r="Q8719" s="39" t="s">
        <v>20190</v>
      </c>
      <c r="R8719" s="102"/>
      <c r="S8719" s="102" t="s">
        <v>8315</v>
      </c>
      <c r="T8719" s="102" t="s">
        <v>7789</v>
      </c>
      <c r="U8719" s="102" t="s">
        <v>2475</v>
      </c>
      <c r="V8719" s="102">
        <v>6</v>
      </c>
      <c r="W8719" s="102"/>
      <c r="X8719" s="113"/>
    </row>
    <row r="8720" spans="1:24" ht="12.95" customHeight="1" x14ac:dyDescent="0.2">
      <c r="A8720" s="102">
        <v>1996</v>
      </c>
      <c r="B8720" s="102" t="s">
        <v>7392</v>
      </c>
      <c r="C8720" s="102" t="s">
        <v>6130</v>
      </c>
      <c r="D8720" s="102" t="s">
        <v>15108</v>
      </c>
      <c r="E8720" s="102" t="s">
        <v>2764</v>
      </c>
      <c r="F8720" s="102" t="s">
        <v>14834</v>
      </c>
      <c r="G8720" s="105">
        <v>16548</v>
      </c>
      <c r="H8720" s="102" t="s">
        <v>13336</v>
      </c>
      <c r="I8720" s="102" t="s">
        <v>11819</v>
      </c>
      <c r="J8720" s="102" t="s">
        <v>2122</v>
      </c>
      <c r="K8720" s="102"/>
      <c r="L8720" s="111"/>
      <c r="M8720" s="102">
        <v>0.75</v>
      </c>
      <c r="N8720" s="112">
        <v>17</v>
      </c>
      <c r="O8720" s="102" t="s">
        <v>17670</v>
      </c>
      <c r="P8720" s="39"/>
      <c r="Q8720" s="39" t="s">
        <v>16545</v>
      </c>
      <c r="R8720" s="102"/>
      <c r="S8720" s="102"/>
      <c r="T8720" s="102" t="s">
        <v>20546</v>
      </c>
      <c r="U8720" s="102" t="s">
        <v>12344</v>
      </c>
      <c r="V8720" s="102">
        <v>5</v>
      </c>
      <c r="W8720" s="102"/>
      <c r="X8720" s="113"/>
    </row>
    <row r="8721" spans="1:24" ht="12.95" customHeight="1" x14ac:dyDescent="0.2">
      <c r="A8721" s="102">
        <v>1996</v>
      </c>
      <c r="B8721" s="102" t="s">
        <v>7392</v>
      </c>
      <c r="C8721" s="102" t="s">
        <v>6130</v>
      </c>
      <c r="D8721" s="102" t="s">
        <v>2123</v>
      </c>
      <c r="E8721" s="102" t="s">
        <v>2765</v>
      </c>
      <c r="F8721" s="102" t="s">
        <v>14834</v>
      </c>
      <c r="G8721" s="105">
        <v>15335</v>
      </c>
      <c r="H8721" s="102" t="s">
        <v>10103</v>
      </c>
      <c r="I8721" s="102" t="s">
        <v>11819</v>
      </c>
      <c r="J8721" s="102" t="s">
        <v>2124</v>
      </c>
      <c r="K8721" s="102"/>
      <c r="L8721" s="111"/>
      <c r="M8721" s="102">
        <v>0.5</v>
      </c>
      <c r="N8721" s="112">
        <v>37</v>
      </c>
      <c r="O8721" s="102" t="s">
        <v>9160</v>
      </c>
      <c r="P8721" s="39"/>
      <c r="Q8721" s="39" t="s">
        <v>16868</v>
      </c>
      <c r="R8721" s="102" t="s">
        <v>7035</v>
      </c>
      <c r="S8721" s="102"/>
      <c r="T8721" s="102" t="s">
        <v>7789</v>
      </c>
      <c r="U8721" s="102" t="s">
        <v>34459</v>
      </c>
      <c r="V8721" s="102">
        <v>6.5</v>
      </c>
      <c r="W8721" s="102"/>
      <c r="X8721" s="113"/>
    </row>
    <row r="8722" spans="1:24" ht="12.95" customHeight="1" x14ac:dyDescent="0.2">
      <c r="A8722" s="102">
        <v>1996</v>
      </c>
      <c r="B8722" s="102" t="s">
        <v>7392</v>
      </c>
      <c r="C8722" s="102" t="s">
        <v>6130</v>
      </c>
      <c r="D8722" s="102" t="s">
        <v>15109</v>
      </c>
      <c r="E8722" s="102" t="s">
        <v>2766</v>
      </c>
      <c r="F8722" s="102" t="s">
        <v>14834</v>
      </c>
      <c r="G8722" s="105">
        <v>13856</v>
      </c>
      <c r="H8722" s="102" t="s">
        <v>14944</v>
      </c>
      <c r="I8722" s="102" t="s">
        <v>2625</v>
      </c>
      <c r="J8722" s="102" t="s">
        <v>8641</v>
      </c>
      <c r="K8722" s="102"/>
      <c r="L8722" s="111"/>
      <c r="M8722" s="102">
        <v>2</v>
      </c>
      <c r="N8722" s="112" t="s">
        <v>18960</v>
      </c>
      <c r="O8722" s="102" t="s">
        <v>19674</v>
      </c>
      <c r="P8722" s="39" t="s">
        <v>9125</v>
      </c>
      <c r="Q8722" s="39" t="s">
        <v>19489</v>
      </c>
      <c r="R8722" s="102"/>
      <c r="S8722" s="102"/>
      <c r="T8722" s="102" t="s">
        <v>8947</v>
      </c>
      <c r="U8722" s="102" t="s">
        <v>28523</v>
      </c>
      <c r="V8722" s="102">
        <v>7</v>
      </c>
      <c r="W8722" s="102"/>
      <c r="X8722" s="113"/>
    </row>
    <row r="8723" spans="1:24" ht="12.95" customHeight="1" x14ac:dyDescent="0.2">
      <c r="A8723" s="102">
        <v>1995</v>
      </c>
      <c r="B8723" s="102" t="s">
        <v>7392</v>
      </c>
      <c r="C8723" s="102" t="s">
        <v>2747</v>
      </c>
      <c r="D8723" s="127" t="s">
        <v>4718</v>
      </c>
      <c r="E8723" s="102" t="s">
        <v>12874</v>
      </c>
      <c r="F8723" s="102" t="s">
        <v>14834</v>
      </c>
      <c r="G8723" s="105"/>
      <c r="H8723" s="102"/>
      <c r="I8723" s="102"/>
      <c r="J8723" s="102"/>
      <c r="K8723" s="102"/>
      <c r="L8723" s="111" t="s">
        <v>12487</v>
      </c>
      <c r="M8723" s="102"/>
      <c r="N8723" s="112"/>
      <c r="O8723" s="102"/>
      <c r="P8723" s="39"/>
      <c r="Q8723" s="39"/>
      <c r="R8723" s="102"/>
      <c r="S8723" s="102"/>
      <c r="T8723" s="102"/>
      <c r="U8723" s="102"/>
      <c r="V8723" s="127"/>
      <c r="W8723" s="102"/>
      <c r="X8723" s="113"/>
    </row>
    <row r="8724" spans="1:24" ht="12.95" customHeight="1" x14ac:dyDescent="0.2">
      <c r="A8724" s="102">
        <v>1995</v>
      </c>
      <c r="B8724" s="102" t="s">
        <v>7392</v>
      </c>
      <c r="C8724" s="102" t="s">
        <v>2747</v>
      </c>
      <c r="D8724" s="127" t="s">
        <v>14804</v>
      </c>
      <c r="E8724" s="102" t="s">
        <v>12875</v>
      </c>
      <c r="F8724" s="102" t="s">
        <v>14834</v>
      </c>
      <c r="G8724" s="105"/>
      <c r="H8724" s="102"/>
      <c r="I8724" s="102"/>
      <c r="J8724" s="102"/>
      <c r="K8724" s="102"/>
      <c r="L8724" s="111" t="s">
        <v>10890</v>
      </c>
      <c r="M8724" s="102"/>
      <c r="N8724" s="112"/>
      <c r="O8724" s="102"/>
      <c r="P8724" s="39"/>
      <c r="Q8724" s="39"/>
      <c r="R8724" s="102"/>
      <c r="S8724" s="102"/>
      <c r="T8724" s="102"/>
      <c r="U8724" s="102"/>
      <c r="V8724" s="127"/>
      <c r="W8724" s="102"/>
      <c r="X8724" s="113"/>
    </row>
    <row r="8725" spans="1:24" ht="12.95" customHeight="1" x14ac:dyDescent="0.2">
      <c r="A8725" s="102">
        <v>36708</v>
      </c>
      <c r="B8725" s="102" t="s">
        <v>7947</v>
      </c>
      <c r="C8725" s="102" t="s">
        <v>265</v>
      </c>
      <c r="D8725" s="127" t="s">
        <v>5825</v>
      </c>
      <c r="E8725" s="102" t="s">
        <v>8315</v>
      </c>
      <c r="F8725" s="102" t="s">
        <v>14834</v>
      </c>
      <c r="G8725" s="105">
        <v>16261</v>
      </c>
      <c r="H8725" s="102" t="s">
        <v>11819</v>
      </c>
      <c r="I8725" s="102" t="s">
        <v>10191</v>
      </c>
      <c r="J8725" s="102" t="s">
        <v>5372</v>
      </c>
      <c r="K8725" s="102"/>
      <c r="L8725" s="111"/>
      <c r="M8725" s="102">
        <v>0.5</v>
      </c>
      <c r="N8725" s="112">
        <v>24</v>
      </c>
      <c r="O8725" s="102" t="s">
        <v>14682</v>
      </c>
      <c r="P8725" s="39"/>
      <c r="Q8725" s="39"/>
      <c r="R8725" s="102"/>
      <c r="S8725" s="102" t="s">
        <v>8315</v>
      </c>
      <c r="T8725" s="102"/>
      <c r="U8725" s="102" t="s">
        <v>18961</v>
      </c>
      <c r="V8725" s="127">
        <v>5.5</v>
      </c>
      <c r="W8725" s="102"/>
      <c r="X8725" s="113"/>
    </row>
    <row r="8726" spans="1:24" ht="12.95" customHeight="1" x14ac:dyDescent="0.2">
      <c r="A8726" s="102">
        <v>36739</v>
      </c>
      <c r="B8726" s="102" t="s">
        <v>7947</v>
      </c>
      <c r="C8726" s="102" t="s">
        <v>265</v>
      </c>
      <c r="D8726" s="127" t="s">
        <v>5373</v>
      </c>
      <c r="E8726" s="102" t="s">
        <v>11080</v>
      </c>
      <c r="F8726" s="102" t="s">
        <v>14834</v>
      </c>
      <c r="G8726" s="105">
        <v>15081</v>
      </c>
      <c r="H8726" s="102" t="s">
        <v>11819</v>
      </c>
      <c r="I8726" s="102" t="s">
        <v>13336</v>
      </c>
      <c r="J8726" s="102" t="s">
        <v>14075</v>
      </c>
      <c r="K8726" s="102"/>
      <c r="L8726" s="111"/>
      <c r="M8726" s="102">
        <v>3</v>
      </c>
      <c r="N8726" s="112" t="s">
        <v>18719</v>
      </c>
      <c r="O8726" s="102" t="s">
        <v>5374</v>
      </c>
      <c r="P8726" s="39"/>
      <c r="Q8726" s="39"/>
      <c r="R8726" s="102"/>
      <c r="S8726" s="102" t="s">
        <v>8315</v>
      </c>
      <c r="T8726" s="102" t="s">
        <v>11610</v>
      </c>
      <c r="U8726" s="102" t="s">
        <v>18962</v>
      </c>
      <c r="V8726" s="127">
        <v>8</v>
      </c>
      <c r="W8726" s="102"/>
      <c r="X8726" s="113"/>
    </row>
    <row r="8727" spans="1:24" ht="12.95" customHeight="1" x14ac:dyDescent="0.2">
      <c r="A8727" s="102">
        <v>36770</v>
      </c>
      <c r="B8727" s="102" t="s">
        <v>7947</v>
      </c>
      <c r="C8727" s="102" t="s">
        <v>265</v>
      </c>
      <c r="D8727" s="127"/>
      <c r="E8727" s="102" t="s">
        <v>13561</v>
      </c>
      <c r="F8727" s="102" t="s">
        <v>14834</v>
      </c>
      <c r="G8727" s="105"/>
      <c r="H8727" s="102"/>
      <c r="I8727" s="102"/>
      <c r="J8727" s="102"/>
      <c r="K8727" s="102"/>
      <c r="L8727" s="111"/>
      <c r="M8727" s="102"/>
      <c r="N8727" s="112"/>
      <c r="O8727" s="102"/>
      <c r="P8727" s="39"/>
      <c r="Q8727" s="39"/>
      <c r="R8727" s="102"/>
      <c r="S8727" s="102"/>
      <c r="T8727" s="102"/>
      <c r="U8727" s="102"/>
      <c r="V8727" s="127"/>
      <c r="W8727" s="102"/>
      <c r="X8727" s="113"/>
    </row>
    <row r="8728" spans="1:24" ht="12.95" customHeight="1" x14ac:dyDescent="0.2">
      <c r="A8728" s="102">
        <v>36800</v>
      </c>
      <c r="B8728" s="102" t="s">
        <v>7947</v>
      </c>
      <c r="C8728" s="102" t="s">
        <v>265</v>
      </c>
      <c r="D8728" s="127" t="s">
        <v>7612</v>
      </c>
      <c r="E8728" s="102" t="s">
        <v>9435</v>
      </c>
      <c r="F8728" s="102" t="s">
        <v>14834</v>
      </c>
      <c r="G8728" s="105">
        <v>16132</v>
      </c>
      <c r="H8728" s="102" t="s">
        <v>10191</v>
      </c>
      <c r="I8728" s="102" t="s">
        <v>11819</v>
      </c>
      <c r="J8728" s="102" t="s">
        <v>7424</v>
      </c>
      <c r="K8728" s="102"/>
      <c r="L8728" s="111"/>
      <c r="M8728" s="102">
        <v>2</v>
      </c>
      <c r="N8728" s="112" t="s">
        <v>16150</v>
      </c>
      <c r="O8728" s="102" t="s">
        <v>12721</v>
      </c>
      <c r="P8728" s="39"/>
      <c r="Q8728" s="39"/>
      <c r="R8728" s="102"/>
      <c r="S8728" s="102" t="s">
        <v>9435</v>
      </c>
      <c r="T8728" s="102"/>
      <c r="U8728" s="102" t="s">
        <v>12451</v>
      </c>
      <c r="V8728" s="127">
        <v>6.5</v>
      </c>
      <c r="W8728" s="102"/>
      <c r="X8728" s="113"/>
    </row>
    <row r="8729" spans="1:24" ht="12.95" customHeight="1" x14ac:dyDescent="0.2">
      <c r="A8729" s="102">
        <v>2001</v>
      </c>
      <c r="B8729" s="102" t="s">
        <v>2749</v>
      </c>
      <c r="C8729" s="102" t="s">
        <v>18963</v>
      </c>
      <c r="D8729" s="127" t="s">
        <v>10592</v>
      </c>
      <c r="E8729" s="102" t="s">
        <v>2315</v>
      </c>
      <c r="F8729" s="102" t="s">
        <v>14834</v>
      </c>
      <c r="G8729" s="105">
        <v>16335</v>
      </c>
      <c r="H8729" s="102" t="s">
        <v>4890</v>
      </c>
      <c r="I8729" s="102" t="s">
        <v>13336</v>
      </c>
      <c r="J8729" s="102" t="s">
        <v>13789</v>
      </c>
      <c r="K8729" s="102"/>
      <c r="L8729" s="111"/>
      <c r="M8729" s="102">
        <v>1</v>
      </c>
      <c r="N8729" s="112" t="s">
        <v>19067</v>
      </c>
      <c r="O8729" s="102"/>
      <c r="P8729" s="39"/>
      <c r="Q8729" s="39"/>
      <c r="R8729" s="102"/>
      <c r="S8729" s="102"/>
      <c r="T8729" s="102"/>
      <c r="U8729" s="102" t="s">
        <v>18964</v>
      </c>
      <c r="V8729" s="127">
        <v>5.5</v>
      </c>
      <c r="W8729" s="102"/>
      <c r="X8729" s="113"/>
    </row>
    <row r="8730" spans="1:24" ht="12.95" customHeight="1" x14ac:dyDescent="0.2">
      <c r="A8730" s="102">
        <v>2001</v>
      </c>
      <c r="B8730" s="102" t="s">
        <v>2749</v>
      </c>
      <c r="C8730" s="102" t="s">
        <v>18963</v>
      </c>
      <c r="D8730" s="127" t="s">
        <v>14241</v>
      </c>
      <c r="E8730" s="102" t="s">
        <v>2316</v>
      </c>
      <c r="F8730" s="102" t="s">
        <v>14834</v>
      </c>
      <c r="G8730" s="105">
        <v>16497</v>
      </c>
      <c r="H8730" s="102" t="s">
        <v>11819</v>
      </c>
      <c r="I8730" s="102" t="s">
        <v>30925</v>
      </c>
      <c r="J8730" s="102" t="s">
        <v>13461</v>
      </c>
      <c r="K8730" s="102" t="s">
        <v>2767</v>
      </c>
      <c r="L8730" s="111"/>
      <c r="M8730" s="102">
        <v>1</v>
      </c>
      <c r="N8730" s="112">
        <v>33</v>
      </c>
      <c r="O8730" s="102" t="s">
        <v>13462</v>
      </c>
      <c r="P8730" s="39"/>
      <c r="Q8730" s="39"/>
      <c r="R8730" s="102"/>
      <c r="S8730" s="102"/>
      <c r="T8730" s="102"/>
      <c r="U8730" s="102" t="s">
        <v>12451</v>
      </c>
      <c r="V8730" s="127">
        <v>5.5</v>
      </c>
      <c r="W8730" s="102"/>
      <c r="X8730" s="113"/>
    </row>
    <row r="8731" spans="1:24" ht="12.95" customHeight="1" x14ac:dyDescent="0.2">
      <c r="A8731" s="113"/>
      <c r="B8731" s="302"/>
      <c r="C8731" s="302"/>
      <c r="D8731" s="315"/>
      <c r="E8731" s="302"/>
      <c r="F8731" s="302"/>
      <c r="G8731" s="314"/>
      <c r="H8731" s="113"/>
      <c r="I8731" s="113"/>
      <c r="J8731" s="113"/>
      <c r="K8731" s="113"/>
      <c r="L8731" s="315"/>
      <c r="M8731" s="113"/>
      <c r="N8731" s="316"/>
      <c r="O8731" s="113"/>
      <c r="P8731" s="113"/>
      <c r="Q8731" s="113"/>
      <c r="R8731" s="113"/>
      <c r="S8731" s="113"/>
      <c r="T8731" s="317"/>
      <c r="U8731" s="113"/>
      <c r="V8731" s="113"/>
      <c r="W8731" s="113"/>
    </row>
    <row r="8732" spans="1:24" ht="12.95" customHeight="1" x14ac:dyDescent="0.2">
      <c r="D8732" s="320"/>
      <c r="L8732" s="320"/>
    </row>
    <row r="8733" spans="1:24" ht="12.95" customHeight="1" x14ac:dyDescent="0.2">
      <c r="D8733" s="320"/>
      <c r="L8733" s="320"/>
    </row>
    <row r="8734" spans="1:24" ht="12.95" customHeight="1" x14ac:dyDescent="0.2">
      <c r="D8734" s="320"/>
      <c r="L8734" s="320"/>
    </row>
    <row r="8735" spans="1:24" ht="12.95" customHeight="1" x14ac:dyDescent="0.2">
      <c r="D8735" s="320"/>
      <c r="L8735" s="320"/>
    </row>
    <row r="8736" spans="1:24" ht="12.95" customHeight="1" x14ac:dyDescent="0.2">
      <c r="D8736" s="320"/>
      <c r="L8736" s="320"/>
    </row>
    <row r="8737" spans="4:12" ht="12.95" customHeight="1" x14ac:dyDescent="0.2">
      <c r="D8737" s="320"/>
      <c r="L8737" s="320"/>
    </row>
    <row r="8738" spans="4:12" ht="12.95" customHeight="1" x14ac:dyDescent="0.2">
      <c r="D8738" s="320"/>
      <c r="L8738" s="320"/>
    </row>
    <row r="8739" spans="4:12" ht="12.95" customHeight="1" x14ac:dyDescent="0.2">
      <c r="D8739" s="320"/>
      <c r="L8739" s="320"/>
    </row>
    <row r="8740" spans="4:12" ht="12.95" customHeight="1" x14ac:dyDescent="0.2">
      <c r="D8740" s="320"/>
      <c r="L8740" s="320"/>
    </row>
    <row r="8741" spans="4:12" ht="12.95" customHeight="1" x14ac:dyDescent="0.2">
      <c r="D8741" s="320"/>
      <c r="L8741" s="320"/>
    </row>
    <row r="8742" spans="4:12" ht="12.95" customHeight="1" x14ac:dyDescent="0.2">
      <c r="D8742" s="320"/>
      <c r="L8742" s="320"/>
    </row>
    <row r="8743" spans="4:12" ht="12.95" customHeight="1" x14ac:dyDescent="0.2">
      <c r="D8743" s="320"/>
      <c r="L8743" s="320"/>
    </row>
    <row r="8744" spans="4:12" ht="12.95" customHeight="1" x14ac:dyDescent="0.2">
      <c r="D8744" s="320"/>
      <c r="L8744" s="320"/>
    </row>
    <row r="8745" spans="4:12" ht="12.95" customHeight="1" x14ac:dyDescent="0.2">
      <c r="D8745" s="320"/>
      <c r="L8745" s="320"/>
    </row>
    <row r="8746" spans="4:12" ht="12.95" customHeight="1" x14ac:dyDescent="0.2">
      <c r="D8746" s="320"/>
      <c r="L8746" s="320"/>
    </row>
    <row r="8747" spans="4:12" ht="12.95" customHeight="1" x14ac:dyDescent="0.2">
      <c r="D8747" s="320"/>
      <c r="L8747" s="320"/>
    </row>
    <row r="8748" spans="4:12" ht="12.95" customHeight="1" x14ac:dyDescent="0.2">
      <c r="D8748" s="320"/>
      <c r="L8748" s="320"/>
    </row>
    <row r="8749" spans="4:12" ht="12.95" customHeight="1" x14ac:dyDescent="0.2">
      <c r="D8749" s="320"/>
      <c r="L8749" s="320"/>
    </row>
    <row r="8750" spans="4:12" ht="12.95" customHeight="1" x14ac:dyDescent="0.2">
      <c r="D8750" s="320"/>
      <c r="L8750" s="320"/>
    </row>
    <row r="8751" spans="4:12" ht="12.95" customHeight="1" x14ac:dyDescent="0.2">
      <c r="D8751" s="320"/>
      <c r="L8751" s="320"/>
    </row>
    <row r="8752" spans="4:12" ht="12.95" customHeight="1" x14ac:dyDescent="0.2">
      <c r="D8752" s="320"/>
      <c r="L8752" s="320"/>
    </row>
    <row r="8753" spans="4:12" ht="12.95" customHeight="1" x14ac:dyDescent="0.2">
      <c r="D8753" s="320"/>
      <c r="L8753" s="320"/>
    </row>
    <row r="8754" spans="4:12" ht="12.95" customHeight="1" x14ac:dyDescent="0.2">
      <c r="D8754" s="320"/>
      <c r="L8754" s="320"/>
    </row>
    <row r="8755" spans="4:12" ht="12.95" customHeight="1" x14ac:dyDescent="0.2">
      <c r="D8755" s="320"/>
      <c r="L8755" s="320"/>
    </row>
    <row r="8756" spans="4:12" ht="12.95" customHeight="1" x14ac:dyDescent="0.2">
      <c r="D8756" s="320"/>
      <c r="L8756" s="320"/>
    </row>
    <row r="8757" spans="4:12" ht="12.95" customHeight="1" x14ac:dyDescent="0.2">
      <c r="D8757" s="320"/>
      <c r="L8757" s="320"/>
    </row>
    <row r="8758" spans="4:12" ht="12.95" customHeight="1" x14ac:dyDescent="0.2">
      <c r="D8758" s="320"/>
      <c r="L8758" s="320"/>
    </row>
    <row r="8759" spans="4:12" ht="12.95" customHeight="1" x14ac:dyDescent="0.2">
      <c r="D8759" s="320"/>
      <c r="L8759" s="320"/>
    </row>
    <row r="8760" spans="4:12" ht="12.95" customHeight="1" x14ac:dyDescent="0.2">
      <c r="D8760" s="320"/>
      <c r="L8760" s="320"/>
    </row>
    <row r="8761" spans="4:12" ht="12.95" customHeight="1" x14ac:dyDescent="0.2">
      <c r="D8761" s="320"/>
      <c r="L8761" s="320"/>
    </row>
    <row r="8762" spans="4:12" ht="12.95" customHeight="1" x14ac:dyDescent="0.2">
      <c r="D8762" s="320"/>
      <c r="L8762" s="320"/>
    </row>
    <row r="8763" spans="4:12" ht="12.95" customHeight="1" x14ac:dyDescent="0.2">
      <c r="D8763" s="320"/>
      <c r="L8763" s="320"/>
    </row>
    <row r="8764" spans="4:12" ht="12.95" customHeight="1" x14ac:dyDescent="0.2">
      <c r="D8764" s="320"/>
      <c r="L8764" s="320"/>
    </row>
    <row r="8765" spans="4:12" ht="12.95" customHeight="1" x14ac:dyDescent="0.2">
      <c r="D8765" s="320"/>
      <c r="L8765" s="320"/>
    </row>
    <row r="8766" spans="4:12" ht="12.95" customHeight="1" x14ac:dyDescent="0.2">
      <c r="D8766" s="320"/>
      <c r="L8766" s="320"/>
    </row>
    <row r="8767" spans="4:12" ht="12.95" customHeight="1" x14ac:dyDescent="0.2">
      <c r="D8767" s="320"/>
      <c r="L8767" s="320"/>
    </row>
    <row r="8768" spans="4:12" ht="12.95" customHeight="1" x14ac:dyDescent="0.2">
      <c r="D8768" s="320"/>
      <c r="L8768" s="320"/>
    </row>
    <row r="8769" spans="4:12" ht="12.95" customHeight="1" x14ac:dyDescent="0.2">
      <c r="D8769" s="320"/>
      <c r="L8769" s="320"/>
    </row>
    <row r="8770" spans="4:12" ht="12.95" customHeight="1" x14ac:dyDescent="0.2">
      <c r="D8770" s="320"/>
      <c r="L8770" s="320"/>
    </row>
    <row r="8771" spans="4:12" ht="12.95" customHeight="1" x14ac:dyDescent="0.2">
      <c r="D8771" s="320"/>
      <c r="L8771" s="320"/>
    </row>
    <row r="8772" spans="4:12" ht="12.95" customHeight="1" x14ac:dyDescent="0.2">
      <c r="D8772" s="320"/>
      <c r="L8772" s="320"/>
    </row>
    <row r="8773" spans="4:12" ht="12.95" customHeight="1" x14ac:dyDescent="0.2">
      <c r="D8773" s="320"/>
      <c r="L8773" s="320"/>
    </row>
    <row r="8774" spans="4:12" ht="12.95" customHeight="1" x14ac:dyDescent="0.2">
      <c r="D8774" s="320"/>
      <c r="L8774" s="320"/>
    </row>
    <row r="8775" spans="4:12" ht="12.95" customHeight="1" x14ac:dyDescent="0.2">
      <c r="D8775" s="320"/>
      <c r="L8775" s="320"/>
    </row>
    <row r="8776" spans="4:12" ht="12.95" customHeight="1" x14ac:dyDescent="0.2">
      <c r="D8776" s="320"/>
      <c r="L8776" s="320"/>
    </row>
    <row r="8777" spans="4:12" ht="12.95" customHeight="1" x14ac:dyDescent="0.2">
      <c r="D8777" s="320"/>
      <c r="L8777" s="320"/>
    </row>
    <row r="8778" spans="4:12" ht="12.95" customHeight="1" x14ac:dyDescent="0.2">
      <c r="D8778" s="320"/>
      <c r="L8778" s="320"/>
    </row>
    <row r="8779" spans="4:12" ht="12.95" customHeight="1" x14ac:dyDescent="0.2">
      <c r="D8779" s="320"/>
      <c r="L8779" s="320"/>
    </row>
    <row r="8780" spans="4:12" ht="12.95" customHeight="1" x14ac:dyDescent="0.2">
      <c r="D8780" s="320"/>
      <c r="L8780" s="320"/>
    </row>
    <row r="8781" spans="4:12" ht="12.95" customHeight="1" x14ac:dyDescent="0.2">
      <c r="D8781" s="320"/>
      <c r="L8781" s="320"/>
    </row>
    <row r="8782" spans="4:12" ht="12.95" customHeight="1" x14ac:dyDescent="0.2">
      <c r="D8782" s="320"/>
      <c r="L8782" s="320"/>
    </row>
    <row r="8783" spans="4:12" ht="12.95" customHeight="1" x14ac:dyDescent="0.2">
      <c r="D8783" s="320"/>
      <c r="L8783" s="320"/>
    </row>
    <row r="8784" spans="4:12" ht="12.95" customHeight="1" x14ac:dyDescent="0.2">
      <c r="D8784" s="320"/>
      <c r="L8784" s="320"/>
    </row>
    <row r="8785" spans="4:12" ht="12.95" customHeight="1" x14ac:dyDescent="0.2">
      <c r="D8785" s="320"/>
      <c r="L8785" s="320"/>
    </row>
    <row r="8786" spans="4:12" ht="12.95" customHeight="1" x14ac:dyDescent="0.2">
      <c r="D8786" s="320"/>
      <c r="L8786" s="320"/>
    </row>
    <row r="8787" spans="4:12" ht="12.95" customHeight="1" x14ac:dyDescent="0.2">
      <c r="D8787" s="320"/>
    </row>
    <row r="8788" spans="4:12" ht="12.95" customHeight="1" x14ac:dyDescent="0.2">
      <c r="D8788" s="320"/>
    </row>
    <row r="8789" spans="4:12" ht="12.95" customHeight="1" x14ac:dyDescent="0.2">
      <c r="D8789" s="320"/>
    </row>
    <row r="8790" spans="4:12" ht="12.95" customHeight="1" x14ac:dyDescent="0.2">
      <c r="D8790" s="320"/>
    </row>
    <row r="8791" spans="4:12" ht="12.95" customHeight="1" x14ac:dyDescent="0.2">
      <c r="D8791" s="320"/>
    </row>
    <row r="8792" spans="4:12" ht="12.95" customHeight="1" x14ac:dyDescent="0.2">
      <c r="D8792" s="320"/>
    </row>
    <row r="8793" spans="4:12" ht="12.95" customHeight="1" x14ac:dyDescent="0.2">
      <c r="D8793" s="320"/>
    </row>
    <row r="8794" spans="4:12" ht="12.95" customHeight="1" x14ac:dyDescent="0.2">
      <c r="D8794" s="320"/>
    </row>
    <row r="8795" spans="4:12" ht="12.95" customHeight="1" x14ac:dyDescent="0.2">
      <c r="D8795" s="320"/>
    </row>
    <row r="8796" spans="4:12" ht="12.95" customHeight="1" x14ac:dyDescent="0.2">
      <c r="D8796" s="320"/>
    </row>
    <row r="8797" spans="4:12" ht="12.95" customHeight="1" x14ac:dyDescent="0.2">
      <c r="D8797" s="320"/>
    </row>
    <row r="8798" spans="4:12" ht="12.95" customHeight="1" x14ac:dyDescent="0.2">
      <c r="D8798" s="320"/>
    </row>
    <row r="8799" spans="4:12" ht="12.95" customHeight="1" x14ac:dyDescent="0.2">
      <c r="D8799" s="320"/>
    </row>
    <row r="8800" spans="4:12" ht="12.95" customHeight="1" x14ac:dyDescent="0.2">
      <c r="D8800" s="320"/>
    </row>
    <row r="8801" spans="4:4" ht="12.95" customHeight="1" x14ac:dyDescent="0.2">
      <c r="D8801" s="320"/>
    </row>
    <row r="8802" spans="4:4" ht="12.95" customHeight="1" x14ac:dyDescent="0.2">
      <c r="D8802" s="320"/>
    </row>
    <row r="8803" spans="4:4" ht="12.95" customHeight="1" x14ac:dyDescent="0.2">
      <c r="D8803" s="320"/>
    </row>
    <row r="8804" spans="4:4" ht="12.95" customHeight="1" x14ac:dyDescent="0.2">
      <c r="D8804" s="320"/>
    </row>
    <row r="8805" spans="4:4" ht="12.95" customHeight="1" x14ac:dyDescent="0.2">
      <c r="D8805" s="320"/>
    </row>
    <row r="8806" spans="4:4" ht="12.95" customHeight="1" x14ac:dyDescent="0.2">
      <c r="D8806" s="320"/>
    </row>
    <row r="8807" spans="4:4" ht="12.95" customHeight="1" x14ac:dyDescent="0.2">
      <c r="D8807" s="320"/>
    </row>
    <row r="8808" spans="4:4" ht="12.95" customHeight="1" x14ac:dyDescent="0.2">
      <c r="D8808" s="320"/>
    </row>
    <row r="8809" spans="4:4" ht="12.95" customHeight="1" x14ac:dyDescent="0.2">
      <c r="D8809" s="320"/>
    </row>
    <row r="8810" spans="4:4" ht="12.95" customHeight="1" x14ac:dyDescent="0.2">
      <c r="D8810" s="320"/>
    </row>
    <row r="8811" spans="4:4" ht="12.95" customHeight="1" x14ac:dyDescent="0.2">
      <c r="D8811" s="320"/>
    </row>
    <row r="8812" spans="4:4" ht="12.95" customHeight="1" x14ac:dyDescent="0.2">
      <c r="D8812" s="320"/>
    </row>
    <row r="8813" spans="4:4" ht="12.95" customHeight="1" x14ac:dyDescent="0.2">
      <c r="D8813" s="320"/>
    </row>
  </sheetData>
  <sortState xmlns:xlrd2="http://schemas.microsoft.com/office/spreadsheetml/2017/richdata2" ref="A5464:AA5465">
    <sortCondition ref="E5464:E5465"/>
  </sortState>
  <phoneticPr fontId="92" type="noConversion"/>
  <conditionalFormatting sqref="U4917:U4918 U4927 U4930 U2914:U2917 U2919:U2920 U243:V243 U5335 U5338 U4922:U4925 U2049">
    <cfRule type="expression" dxfId="27" priority="37" stopIfTrue="1">
      <formula>IF(#REF!="",FALSE(),TRUE())</formula>
    </cfRule>
  </conditionalFormatting>
  <conditionalFormatting sqref="U2048">
    <cfRule type="expression" dxfId="26" priority="33" stopIfTrue="1">
      <formula>IF(#REF!="",FALSE(),TRUE())</formula>
    </cfRule>
  </conditionalFormatting>
  <conditionalFormatting sqref="U5339">
    <cfRule type="expression" dxfId="25" priority="32" stopIfTrue="1">
      <formula>IF(#REF!="",FALSE(),TRUE())</formula>
    </cfRule>
  </conditionalFormatting>
  <conditionalFormatting sqref="U5340">
    <cfRule type="expression" dxfId="24" priority="31" stopIfTrue="1">
      <formula>IF(#REF!="",FALSE(),TRUE())</formula>
    </cfRule>
  </conditionalFormatting>
  <conditionalFormatting sqref="U5341">
    <cfRule type="expression" dxfId="23" priority="30" stopIfTrue="1">
      <formula>IF(#REF!="",FALSE(),TRUE())</formula>
    </cfRule>
  </conditionalFormatting>
  <conditionalFormatting sqref="U5342">
    <cfRule type="expression" dxfId="22" priority="29" stopIfTrue="1">
      <formula>IF(#REF!="",FALSE(),TRUE())</formula>
    </cfRule>
  </conditionalFormatting>
  <conditionalFormatting sqref="U5343">
    <cfRule type="expression" dxfId="21" priority="28" stopIfTrue="1">
      <formula>IF(#REF!="",FALSE(),TRUE())</formula>
    </cfRule>
  </conditionalFormatting>
  <conditionalFormatting sqref="U5344">
    <cfRule type="expression" dxfId="20" priority="27" stopIfTrue="1">
      <formula>IF(#REF!="",FALSE(),TRUE())</formula>
    </cfRule>
  </conditionalFormatting>
  <conditionalFormatting sqref="U5346">
    <cfRule type="expression" dxfId="19" priority="26" stopIfTrue="1">
      <formula>IF(#REF!="",FALSE(),TRUE())</formula>
    </cfRule>
  </conditionalFormatting>
  <conditionalFormatting sqref="U3109">
    <cfRule type="expression" dxfId="18" priority="12" stopIfTrue="1">
      <formula>IF(#REF!="",FALSE(),TRUE())</formula>
    </cfRule>
  </conditionalFormatting>
  <conditionalFormatting sqref="U3036">
    <cfRule type="expression" dxfId="17" priority="15" stopIfTrue="1">
      <formula>IF(#REF!="",FALSE(),TRUE())</formula>
    </cfRule>
  </conditionalFormatting>
  <conditionalFormatting sqref="U3037:U3042">
    <cfRule type="expression" dxfId="16" priority="14" stopIfTrue="1">
      <formula>IF(#REF!="",FALSE(),TRUE())</formula>
    </cfRule>
  </conditionalFormatting>
  <conditionalFormatting sqref="U3055:U3056">
    <cfRule type="expression" dxfId="15" priority="13" stopIfTrue="1">
      <formula>IF(#REF!="",FALSE(),TRUE())</formula>
    </cfRule>
  </conditionalFormatting>
  <conditionalFormatting sqref="U124:V124">
    <cfRule type="expression" dxfId="14" priority="22" stopIfTrue="1">
      <formula>IF(#REF!="",FALSE(),TRUE())</formula>
    </cfRule>
  </conditionalFormatting>
  <conditionalFormatting sqref="E589">
    <cfRule type="expression" dxfId="13" priority="16" stopIfTrue="1">
      <formula>IF(#REF!="",FALSE(),IF(#REF!="",TRUE()))</formula>
    </cfRule>
    <cfRule type="expression" dxfId="12" priority="17" stopIfTrue="1">
      <formula>IF(#REF!="",IF(#REF!="",TRUE()))</formula>
    </cfRule>
    <cfRule type="expression" dxfId="11" priority="18" stopIfTrue="1">
      <formula>IF(#REF!="",FALSE(),IF(#REF!="",FALSE(),TRUE()))</formula>
    </cfRule>
  </conditionalFormatting>
  <conditionalFormatting sqref="D589">
    <cfRule type="expression" dxfId="10" priority="19" stopIfTrue="1">
      <formula>IF(#REF!="",FALSE(),IF(#REF!="",TRUE()))</formula>
    </cfRule>
    <cfRule type="expression" dxfId="9" priority="20" stopIfTrue="1">
      <formula>IF(#REF!="",IF(#REF!="",TRUE()))</formula>
    </cfRule>
    <cfRule type="expression" dxfId="8" priority="21" stopIfTrue="1">
      <formula>IF(#REF!="",FALSE(),IF(#REF!="",FALSE(),TRUE()))</formula>
    </cfRule>
  </conditionalFormatting>
  <conditionalFormatting sqref="U2925">
    <cfRule type="expression" dxfId="7" priority="11" stopIfTrue="1">
      <formula>IF(#REF!="",FALSE(),TRUE())</formula>
    </cfRule>
  </conditionalFormatting>
  <conditionalFormatting sqref="U2969:U2970 U2972:U2973">
    <cfRule type="expression" dxfId="6" priority="10" stopIfTrue="1">
      <formula>IF(#REF!="",FALSE(),TRUE())</formula>
    </cfRule>
  </conditionalFormatting>
  <conditionalFormatting sqref="U2974">
    <cfRule type="expression" dxfId="5" priority="9" stopIfTrue="1">
      <formula>IF(#REF!="",FALSE(),TRUE())</formula>
    </cfRule>
  </conditionalFormatting>
  <conditionalFormatting sqref="U2050:U2073">
    <cfRule type="expression" dxfId="4" priority="8" stopIfTrue="1">
      <formula>IF(#REF!="",FALSE(),TRUE())</formula>
    </cfRule>
  </conditionalFormatting>
  <conditionalFormatting sqref="U3594">
    <cfRule type="expression" dxfId="3" priority="6" stopIfTrue="1">
      <formula>IF(#REF!="",FALSE(),TRUE())</formula>
    </cfRule>
  </conditionalFormatting>
  <conditionalFormatting sqref="U3589:U3590 U3592:U3593">
    <cfRule type="expression" dxfId="2" priority="7" stopIfTrue="1">
      <formula>IF(#REF!="",FALSE(),TRUE())</formula>
    </cfRule>
  </conditionalFormatting>
  <conditionalFormatting sqref="U2921">
    <cfRule type="expression" dxfId="1" priority="5" stopIfTrue="1">
      <formula>IF(#REF!="",FALSE(),TRUE())</formula>
    </cfRule>
  </conditionalFormatting>
  <conditionalFormatting sqref="U3987:U3988">
    <cfRule type="expression" dxfId="0" priority="1" stopIfTrue="1">
      <formula>IF(#REF!="",FALSE(),TRUE())</formula>
    </cfRule>
  </conditionalFormatting>
  <hyperlinks>
    <hyperlink ref="K354" r:id="rId1" xr:uid="{00000000-0004-0000-0200-000000000000}"/>
    <hyperlink ref="K355" r:id="rId2" xr:uid="{00000000-0004-0000-0200-000001000000}"/>
    <hyperlink ref="K356" r:id="rId3" xr:uid="{00000000-0004-0000-0200-000002000000}"/>
    <hyperlink ref="K385" r:id="rId4" display="Opération Brassard: Marciana Marina (English)" xr:uid="{00000000-0004-0000-0200-000003000000}"/>
    <hyperlink ref="K386" r:id="rId5" display="Opération Brassard: Monte Costello (French)" xr:uid="{00000000-0004-0000-0200-000004000000}"/>
    <hyperlink ref="C2681" r:id="rId6" display="Finland at War: Jatkosota" xr:uid="{00000000-0004-0000-0200-000005000000}"/>
    <hyperlink ref="C3212" r:id="rId7" xr:uid="{00000000-0004-0000-0200-000006000000}"/>
    <hyperlink ref="C3225" r:id="rId8" xr:uid="{00000000-0004-0000-0200-000007000000}"/>
    <hyperlink ref="C3233" r:id="rId9" xr:uid="{00000000-0004-0000-0200-000008000000}"/>
    <hyperlink ref="C3125" r:id="rId10" xr:uid="{00000000-0004-0000-0200-000009000000}"/>
    <hyperlink ref="C3014" r:id="rId11" xr:uid="{00000000-0004-0000-0200-00000A000000}"/>
    <hyperlink ref="C3032" r:id="rId12" xr:uid="{00000000-0004-0000-0200-00000B000000}"/>
    <hyperlink ref="C49" r:id="rId13" xr:uid="{00000000-0004-0000-0200-00000C000000}"/>
    <hyperlink ref="C6548" r:id="rId14" xr:uid="{00000000-0004-0000-0200-00000D000000}"/>
    <hyperlink ref="C6560" r:id="rId15" xr:uid="{00000000-0004-0000-0200-00000E000000}"/>
    <hyperlink ref="C1350" r:id="rId16" xr:uid="{00000000-0004-0000-0200-00000F000000}"/>
    <hyperlink ref="C1411" r:id="rId17" xr:uid="{00000000-0004-0000-0200-000010000000}"/>
    <hyperlink ref="C5579" r:id="rId18" xr:uid="{00000000-0004-0000-0200-000011000000}"/>
    <hyperlink ref="C5590" r:id="rId19" xr:uid="{00000000-0004-0000-0200-000012000000}"/>
    <hyperlink ref="C5814" r:id="rId20" xr:uid="{00000000-0004-0000-0200-000013000000}"/>
    <hyperlink ref="C5824" r:id="rId21" xr:uid="{00000000-0004-0000-0200-000014000000}"/>
    <hyperlink ref="C5836" r:id="rId22" xr:uid="{00000000-0004-0000-0200-000015000000}"/>
    <hyperlink ref="C5847" r:id="rId23" xr:uid="{00000000-0004-0000-0200-000016000000}"/>
    <hyperlink ref="C5600" r:id="rId24" xr:uid="{00000000-0004-0000-0200-000017000000}"/>
    <hyperlink ref="C1722" r:id="rId25" xr:uid="{00000000-0004-0000-0200-000018000000}"/>
    <hyperlink ref="C1702" r:id="rId26" xr:uid="{00000000-0004-0000-0200-000019000000}"/>
    <hyperlink ref="C1712" r:id="rId27" xr:uid="{00000000-0004-0000-0200-00001A000000}"/>
    <hyperlink ref="C1771" r:id="rId28" xr:uid="{00000000-0004-0000-0200-00001B000000}"/>
    <hyperlink ref="C1781" r:id="rId29" xr:uid="{00000000-0004-0000-0200-00001C000000}"/>
    <hyperlink ref="C3074" r:id="rId30" xr:uid="{00000000-0004-0000-0200-00001D000000}"/>
    <hyperlink ref="C607" r:id="rId31" xr:uid="{00000000-0004-0000-0200-00001E000000}"/>
    <hyperlink ref="C599" r:id="rId32" xr:uid="{00000000-0004-0000-0200-00001F000000}"/>
    <hyperlink ref="C939" r:id="rId33" xr:uid="{00000000-0004-0000-0200-000020000000}"/>
    <hyperlink ref="C6496" r:id="rId34" xr:uid="{00000000-0004-0000-0200-000021000000}"/>
    <hyperlink ref="C432" r:id="rId35" xr:uid="{00000000-0004-0000-0200-000022000000}"/>
    <hyperlink ref="C6488" r:id="rId36" xr:uid="{00000000-0004-0000-0200-000023000000}"/>
    <hyperlink ref="C966" r:id="rId37" xr:uid="{00000000-0004-0000-0200-000024000000}"/>
    <hyperlink ref="C4915" r:id="rId38" xr:uid="{00000000-0004-0000-0200-000025000000}"/>
    <hyperlink ref="C4939" r:id="rId39" display="Firefights! 2" xr:uid="{00000000-0004-0000-0200-000026000000}"/>
    <hyperlink ref="C4975" r:id="rId40" xr:uid="{00000000-0004-0000-0200-000027000000}"/>
    <hyperlink ref="C5002" r:id="rId41" xr:uid="{00000000-0004-0000-0200-000028000000}"/>
    <hyperlink ref="C5053" r:id="rId42" xr:uid="{00000000-0004-0000-0200-000029000000}"/>
    <hyperlink ref="C5083" r:id="rId43" xr:uid="{00000000-0004-0000-0200-00002A000000}"/>
    <hyperlink ref="C5103" r:id="rId44" display="Special Forces: LRDG &amp; SAS!" xr:uid="{00000000-0004-0000-0200-00002B000000}"/>
    <hyperlink ref="C5133" r:id="rId45" xr:uid="{00000000-0004-0000-0200-00002C000000}"/>
    <hyperlink ref="C5159" r:id="rId46" xr:uid="{00000000-0004-0000-0200-00002D000000}"/>
    <hyperlink ref="C5935" r:id="rId47" xr:uid="{00000000-0004-0000-0200-00002E000000}"/>
    <hyperlink ref="C5951" r:id="rId48" xr:uid="{00000000-0004-0000-0200-00002F000000}"/>
    <hyperlink ref="C5989" r:id="rId49" xr:uid="{00000000-0004-0000-0200-000030000000}"/>
    <hyperlink ref="C5994" r:id="rId50" xr:uid="{00000000-0004-0000-0200-000031000000}"/>
    <hyperlink ref="C6014" r:id="rId51" xr:uid="{00000000-0004-0000-0200-000032000000}"/>
    <hyperlink ref="C6048" r:id="rId52" xr:uid="{00000000-0004-0000-0200-000033000000}"/>
    <hyperlink ref="C6080" r:id="rId53" xr:uid="{00000000-0004-0000-0200-000034000000}"/>
    <hyperlink ref="C6104" r:id="rId54" xr:uid="{00000000-0004-0000-0200-000035000000}"/>
    <hyperlink ref="C6127" r:id="rId55" xr:uid="{00000000-0004-0000-0200-000036000000}"/>
    <hyperlink ref="C6166" r:id="rId56" xr:uid="{00000000-0004-0000-0200-000037000000}"/>
    <hyperlink ref="C6172" r:id="rId57" xr:uid="{00000000-0004-0000-0200-000038000000}"/>
    <hyperlink ref="C6182" r:id="rId58" xr:uid="{00000000-0004-0000-0200-000039000000}"/>
    <hyperlink ref="C6764" r:id="rId59" xr:uid="{00000000-0004-0000-0200-00003A000000}"/>
    <hyperlink ref="C6777" r:id="rId60" xr:uid="{00000000-0004-0000-0200-00003B000000}"/>
    <hyperlink ref="C6807" r:id="rId61" xr:uid="{00000000-0004-0000-0200-00003C000000}"/>
    <hyperlink ref="C7055" r:id="rId62" xr:uid="{00000000-0004-0000-0200-00003D000000}"/>
    <hyperlink ref="C7310" r:id="rId63" xr:uid="{00000000-0004-0000-0200-00003E000000}"/>
    <hyperlink ref="C7327" r:id="rId64" xr:uid="{00000000-0004-0000-0200-00003F000000}"/>
    <hyperlink ref="C7355" r:id="rId65" xr:uid="{00000000-0004-0000-0200-000040000000}"/>
    <hyperlink ref="C7374" r:id="rId66" display="Out of the Attic" xr:uid="{00000000-0004-0000-0200-000041000000}"/>
    <hyperlink ref="C7725" r:id="rId67" display="ASLOK XX Scenario Pack" xr:uid="{00000000-0004-0000-0200-000042000000}"/>
    <hyperlink ref="C7736" r:id="rId68" xr:uid="{00000000-0004-0000-0200-000043000000}"/>
    <hyperlink ref="C7735" r:id="rId69" xr:uid="{00000000-0004-0000-0200-000044000000}"/>
    <hyperlink ref="C7744" r:id="rId70" xr:uid="{00000000-0004-0000-0200-000045000000}"/>
    <hyperlink ref="C7746" r:id="rId71" xr:uid="{00000000-0004-0000-0200-000046000000}"/>
    <hyperlink ref="C7748" r:id="rId72" xr:uid="{00000000-0004-0000-0200-000047000000}"/>
    <hyperlink ref="C7750" r:id="rId73" xr:uid="{00000000-0004-0000-0200-000048000000}"/>
    <hyperlink ref="C7752" r:id="rId74" xr:uid="{00000000-0004-0000-0200-000049000000}"/>
    <hyperlink ref="C7754" r:id="rId75" xr:uid="{00000000-0004-0000-0200-00004A000000}"/>
    <hyperlink ref="C7756" r:id="rId76" xr:uid="{00000000-0004-0000-0200-00004B000000}"/>
    <hyperlink ref="C7758" r:id="rId77" xr:uid="{00000000-0004-0000-0200-00004C000000}"/>
    <hyperlink ref="C7761" r:id="rId78" xr:uid="{00000000-0004-0000-0200-00004D000000}"/>
    <hyperlink ref="C7763" r:id="rId79" xr:uid="{00000000-0004-0000-0200-00004E000000}"/>
    <hyperlink ref="C7765" r:id="rId80" xr:uid="{00000000-0004-0000-0200-00004F000000}"/>
    <hyperlink ref="C7767" r:id="rId81" xr:uid="{00000000-0004-0000-0200-000050000000}"/>
    <hyperlink ref="C7769" r:id="rId82" xr:uid="{00000000-0004-0000-0200-000051000000}"/>
    <hyperlink ref="C7771" r:id="rId83" xr:uid="{00000000-0004-0000-0200-000052000000}"/>
    <hyperlink ref="C7773" r:id="rId84" xr:uid="{00000000-0004-0000-0200-000053000000}"/>
    <hyperlink ref="C7774" r:id="rId85" xr:uid="{00000000-0004-0000-0200-000054000000}"/>
    <hyperlink ref="C7789" r:id="rId86" xr:uid="{00000000-0004-0000-0200-000055000000}"/>
    <hyperlink ref="C7791" r:id="rId87" xr:uid="{00000000-0004-0000-0200-000056000000}"/>
    <hyperlink ref="C7793" r:id="rId88" xr:uid="{00000000-0004-0000-0200-000057000000}"/>
    <hyperlink ref="C7795" r:id="rId89" xr:uid="{00000000-0004-0000-0200-000058000000}"/>
    <hyperlink ref="C7797" r:id="rId90" xr:uid="{00000000-0004-0000-0200-000059000000}"/>
    <hyperlink ref="C7799" r:id="rId91" xr:uid="{00000000-0004-0000-0200-00005A000000}"/>
    <hyperlink ref="C7801" r:id="rId92" xr:uid="{00000000-0004-0000-0200-00005B000000}"/>
    <hyperlink ref="C7803" r:id="rId93" xr:uid="{00000000-0004-0000-0200-00005C000000}"/>
    <hyperlink ref="C7805" r:id="rId94" xr:uid="{00000000-0004-0000-0200-00005D000000}"/>
    <hyperlink ref="C7956" r:id="rId95" xr:uid="{00000000-0004-0000-0200-00005E000000}"/>
    <hyperlink ref="C7958" r:id="rId96" xr:uid="{00000000-0004-0000-0200-00005F000000}"/>
    <hyperlink ref="C7980" r:id="rId97" xr:uid="{00000000-0004-0000-0200-000060000000}"/>
    <hyperlink ref="C8130" r:id="rId98" display="Schwerpunkt Issue  1" xr:uid="{00000000-0004-0000-0200-000061000000}"/>
    <hyperlink ref="C8142" r:id="rId99" display="Schwerpunkt Issue  2" xr:uid="{00000000-0004-0000-0200-000062000000}"/>
    <hyperlink ref="C8154" r:id="rId100" xr:uid="{00000000-0004-0000-0200-000063000000}"/>
    <hyperlink ref="C8166" r:id="rId101" xr:uid="{00000000-0004-0000-0200-000064000000}"/>
    <hyperlink ref="C8178" r:id="rId102" xr:uid="{00000000-0004-0000-0200-000065000000}"/>
    <hyperlink ref="C8190" r:id="rId103" xr:uid="{00000000-0004-0000-0200-000066000000}"/>
    <hyperlink ref="C8202" r:id="rId104" xr:uid="{00000000-0004-0000-0200-000067000000}"/>
    <hyperlink ref="C8287" r:id="rId105" xr:uid="{00000000-0004-0000-0200-000068000000}"/>
    <hyperlink ref="C7705" r:id="rId106" display=" Rate of Fire Issue 12" xr:uid="{00000000-0004-0000-0200-000069000000}"/>
    <hyperlink ref="C7715" r:id="rId107" display=" Rate of Fire Issue 14" xr:uid="{00000000-0004-0000-0200-00006A000000}"/>
    <hyperlink ref="C7716" r:id="rId108" display=" Rate of Fire Issue 17 Online" xr:uid="{00000000-0004-0000-0200-00006B000000}"/>
    <hyperlink ref="C8416" r:id="rId109" display="Point Blank Issue 1.1" xr:uid="{00000000-0004-0000-0200-00006C000000}"/>
    <hyperlink ref="C8417" r:id="rId110" display="Point Blank Issue 1.2" xr:uid="{00000000-0004-0000-0200-00006D000000}"/>
    <hyperlink ref="C8419" r:id="rId111" display="Point Blank Issue 1.3" xr:uid="{00000000-0004-0000-0200-00006E000000}"/>
    <hyperlink ref="C8421" r:id="rId112" display="Point Blank Issue 1.4" xr:uid="{00000000-0004-0000-0200-00006F000000}"/>
    <hyperlink ref="C8424" r:id="rId113" display="Point Blank Issue 2.1" xr:uid="{00000000-0004-0000-0200-000070000000}"/>
    <hyperlink ref="C8464" r:id="rId114" xr:uid="{00000000-0004-0000-0200-000071000000}"/>
    <hyperlink ref="C8470" r:id="rId115" xr:uid="{00000000-0004-0000-0200-000072000000}"/>
    <hyperlink ref="C8476" r:id="rId116" xr:uid="{00000000-0004-0000-0200-000073000000}"/>
    <hyperlink ref="C8455" r:id="rId117" xr:uid="{00000000-0004-0000-0200-000074000000}"/>
    <hyperlink ref="C8456" r:id="rId118" xr:uid="{00000000-0004-0000-0200-000075000000}"/>
    <hyperlink ref="C8457" r:id="rId119" xr:uid="{00000000-0004-0000-0200-000076000000}"/>
    <hyperlink ref="C8458" r:id="rId120" xr:uid="{00000000-0004-0000-0200-000077000000}"/>
    <hyperlink ref="C8461" r:id="rId121" xr:uid="{00000000-0004-0000-0200-000078000000}"/>
    <hyperlink ref="C8462" r:id="rId122" xr:uid="{00000000-0004-0000-0200-000079000000}"/>
    <hyperlink ref="C4789" r:id="rId123" display="Monkeys With Typewriters: Battles of Carpiquet" xr:uid="{00000000-0004-0000-0200-00007A000000}"/>
    <hyperlink ref="C7420" r:id="rId124" xr:uid="{00000000-0004-0000-0200-00007B000000}"/>
    <hyperlink ref="C249" r:id="rId125" xr:uid="{00000000-0004-0000-0200-00007C000000}"/>
    <hyperlink ref="C4851" r:id="rId126" xr:uid="{00000000-0004-0000-0200-00007D000000}"/>
    <hyperlink ref="C8725" r:id="rId127" display="Rally Point Tournament Scenario July 2000" xr:uid="{00000000-0004-0000-0200-00007E000000}"/>
    <hyperlink ref="C4780" r:id="rId128" xr:uid="{00000000-0004-0000-0200-00007F000000}"/>
    <hyperlink ref="C224" r:id="rId129" display="Club Dragon" xr:uid="{00000000-0004-0000-0200-000080000000}"/>
    <hyperlink ref="C6072" r:id="rId130" xr:uid="{00000000-0004-0000-0200-000081000000}"/>
    <hyperlink ref="C3098" r:id="rId131" xr:uid="{00000000-0004-0000-0200-000082000000}"/>
    <hyperlink ref="C6056" r:id="rId132" xr:uid="{00000000-0004-0000-0200-000083000000}"/>
    <hyperlink ref="C7231" r:id="rId133" xr:uid="{00000000-0004-0000-0200-000084000000}"/>
    <hyperlink ref="C391" r:id="rId134" display="Poland Aflame" xr:uid="{00000000-0004-0000-0200-000085000000}"/>
    <hyperlink ref="C423" r:id="rId135" xr:uid="{00000000-0004-0000-0200-000086000000}"/>
    <hyperlink ref="C427" r:id="rId136" xr:uid="{00000000-0004-0000-0200-000087000000}"/>
    <hyperlink ref="C429" r:id="rId137" xr:uid="{00000000-0004-0000-0200-000088000000}"/>
    <hyperlink ref="C5475" r:id="rId138" xr:uid="{00000000-0004-0000-0200-000089000000}"/>
    <hyperlink ref="C6024" r:id="rId139" display="Combat History of Schwere Panzerjager Abteilung 653" xr:uid="{00000000-0004-0000-0200-00008A000000}"/>
    <hyperlink ref="C5944" r:id="rId140" xr:uid="{00000000-0004-0000-0200-00008B000000}"/>
    <hyperlink ref="C5333" r:id="rId141" display="March Madness 2008 Pusan Perimeter Pack: Korean War ASL Teaser" xr:uid="{00000000-0004-0000-0200-00008C000000}"/>
    <hyperlink ref="C6040" r:id="rId142" xr:uid="{00000000-0004-0000-0200-00008D000000}"/>
    <hyperlink ref="C32" r:id="rId143" xr:uid="{00000000-0004-0000-0200-00008E000000}"/>
    <hyperlink ref="C5173" r:id="rId144" display="Vae Victis Issue  1" xr:uid="{00000000-0004-0000-0200-00008F000000}"/>
    <hyperlink ref="C5174" r:id="rId145" display="Vae Victis Issue  2" xr:uid="{00000000-0004-0000-0200-000090000000}"/>
    <hyperlink ref="C5177" r:id="rId146" display="Vae Victis Issue 10" xr:uid="{00000000-0004-0000-0200-000091000000}"/>
    <hyperlink ref="C5178" r:id="rId147" display="Vae Victis Issue 11" xr:uid="{00000000-0004-0000-0200-000092000000}"/>
    <hyperlink ref="C5179" r:id="rId148" display="Vae Victis Issue 12" xr:uid="{00000000-0004-0000-0200-000093000000}"/>
    <hyperlink ref="C5180" r:id="rId149" display="Vae Victis Issue 13" xr:uid="{00000000-0004-0000-0200-000094000000}"/>
    <hyperlink ref="C5182" r:id="rId150" display="Vae Victis Issue 14" xr:uid="{00000000-0004-0000-0200-000095000000}"/>
    <hyperlink ref="C5183" r:id="rId151" display="Vae Victis Issue 15" xr:uid="{00000000-0004-0000-0200-000096000000}"/>
    <hyperlink ref="C5184" r:id="rId152" display="Vae Victis Issue 16" xr:uid="{00000000-0004-0000-0200-000097000000}"/>
    <hyperlink ref="C5185" r:id="rId153" display="Vae Victis Issue 17" xr:uid="{00000000-0004-0000-0200-000098000000}"/>
    <hyperlink ref="C5186" r:id="rId154" display="Vae Victis Issue 18" xr:uid="{00000000-0004-0000-0200-000099000000}"/>
    <hyperlink ref="C5187" r:id="rId155" display="Vae Victis Issue 19" xr:uid="{00000000-0004-0000-0200-00009A000000}"/>
    <hyperlink ref="C5188" r:id="rId156" display="Vae Victis Issue 20" xr:uid="{00000000-0004-0000-0200-00009B000000}"/>
    <hyperlink ref="C5189" r:id="rId157" display="Vae Victis Issue 21" xr:uid="{00000000-0004-0000-0200-00009C000000}"/>
    <hyperlink ref="C5190" r:id="rId158" display="Vae Victis Issue 22" xr:uid="{00000000-0004-0000-0200-00009D000000}"/>
    <hyperlink ref="C5191" r:id="rId159" display="Vae Victis Issue 23" xr:uid="{00000000-0004-0000-0200-00009E000000}"/>
    <hyperlink ref="C5192" r:id="rId160" display="Vae Victis Issue 24" xr:uid="{00000000-0004-0000-0200-00009F000000}"/>
    <hyperlink ref="C5193" r:id="rId161" display="Vae Victis Issue 25" xr:uid="{00000000-0004-0000-0200-0000A0000000}"/>
    <hyperlink ref="C5194" r:id="rId162" display="Vae Victis Issue 26" xr:uid="{00000000-0004-0000-0200-0000A1000000}"/>
    <hyperlink ref="C5195" r:id="rId163" display="Vae Victis Issue 27" xr:uid="{00000000-0004-0000-0200-0000A2000000}"/>
    <hyperlink ref="C5196" r:id="rId164" display="Vae Victis Issue 28" xr:uid="{00000000-0004-0000-0200-0000A3000000}"/>
    <hyperlink ref="C5197" r:id="rId165" display="Vae Victis Issue 29" xr:uid="{00000000-0004-0000-0200-0000A4000000}"/>
    <hyperlink ref="C5198" r:id="rId166" display="Vae Victis Issue 33" xr:uid="{00000000-0004-0000-0200-0000A5000000}"/>
    <hyperlink ref="C5199" r:id="rId167" display="Vae Victis Issue 35" xr:uid="{00000000-0004-0000-0200-0000A6000000}"/>
    <hyperlink ref="C5200" r:id="rId168" display="Vae Victis Issue 37" xr:uid="{00000000-0004-0000-0200-0000A7000000}"/>
    <hyperlink ref="C5201" r:id="rId169" display="Vae Victis Issue 39" xr:uid="{00000000-0004-0000-0200-0000A8000000}"/>
    <hyperlink ref="C5202" r:id="rId170" display="Vae Victis Issue 42" xr:uid="{00000000-0004-0000-0200-0000A9000000}"/>
    <hyperlink ref="C5203" r:id="rId171" display="Vae Victis Issue 43" xr:uid="{00000000-0004-0000-0200-0000AA000000}"/>
    <hyperlink ref="C5204" r:id="rId172" display="Vae Victis Issue 46" xr:uid="{00000000-0004-0000-0200-0000AB000000}"/>
    <hyperlink ref="C5205" r:id="rId173" display="Vae Victis Issue 48" xr:uid="{00000000-0004-0000-0200-0000AC000000}"/>
    <hyperlink ref="C5206" r:id="rId174" display="Vae Victis Issue 50" xr:uid="{00000000-0004-0000-0200-0000AD000000}"/>
    <hyperlink ref="C5207" r:id="rId175" display="Vae Victis Issue 52" xr:uid="{00000000-0004-0000-0200-0000AE000000}"/>
    <hyperlink ref="C5208" r:id="rId176" display="Vae Victis Issue 55" xr:uid="{00000000-0004-0000-0200-0000AF000000}"/>
    <hyperlink ref="C5209" r:id="rId177" display="Vae Victis Issue 57" xr:uid="{00000000-0004-0000-0200-0000B0000000}"/>
    <hyperlink ref="C5210" r:id="rId178" display="Vae Victis Issue 58" xr:uid="{00000000-0004-0000-0200-0000B1000000}"/>
    <hyperlink ref="C5211" r:id="rId179" display="Vae Victis Issue 59" xr:uid="{00000000-0004-0000-0200-0000B2000000}"/>
    <hyperlink ref="C5212" r:id="rId180" display="Vae Victis Issue 61" xr:uid="{00000000-0004-0000-0200-0000B3000000}"/>
    <hyperlink ref="C5213" r:id="rId181" display="Vae Victis Issue 63" xr:uid="{00000000-0004-0000-0200-0000B4000000}"/>
    <hyperlink ref="C5214" r:id="rId182" display="Vae Victis Issue 64" xr:uid="{00000000-0004-0000-0200-0000B5000000}"/>
    <hyperlink ref="C5216" r:id="rId183" display="Vae Victis Issue 66" xr:uid="{00000000-0004-0000-0200-0000B6000000}"/>
    <hyperlink ref="C5217" r:id="rId184" display="Vae Victis Issue 68" xr:uid="{00000000-0004-0000-0200-0000B7000000}"/>
    <hyperlink ref="C5218" r:id="rId185" display="Vae Victis Issue 70" xr:uid="{00000000-0004-0000-0200-0000B8000000}"/>
    <hyperlink ref="C5219" r:id="rId186" display="Vae Victis Issue 72" xr:uid="{00000000-0004-0000-0200-0000B9000000}"/>
    <hyperlink ref="C5221" r:id="rId187" display="Vae Victis Issue 75" xr:uid="{00000000-0004-0000-0200-0000BA000000}"/>
    <hyperlink ref="C5223" r:id="rId188" display="Vae Victis Issue 76" xr:uid="{00000000-0004-0000-0200-0000BB000000}"/>
    <hyperlink ref="C5224" r:id="rId189" display="Vae Victis Issue 77" xr:uid="{00000000-0004-0000-0200-0000BC000000}"/>
    <hyperlink ref="C5225" r:id="rId190" display="Vae Victis Issue 78" xr:uid="{00000000-0004-0000-0200-0000BD000000}"/>
    <hyperlink ref="C1535" r:id="rId191" display="Breakout! 42" xr:uid="{00000000-0004-0000-0200-0000BE000000}"/>
    <hyperlink ref="C5550" r:id="rId192" display="Journal du Stratège Issue 39" xr:uid="{00000000-0004-0000-0200-0000BF000000}"/>
    <hyperlink ref="C5556" r:id="rId193" display="Journal du Stratège Issue 57" xr:uid="{00000000-0004-0000-0200-0000C0000000}"/>
    <hyperlink ref="C5558" r:id="rId194" display="Journal du Stratège Issue 60/61" xr:uid="{00000000-0004-0000-0200-0000C1000000}"/>
    <hyperlink ref="C5559" r:id="rId195" display="Journal du Stratège Issue 62" xr:uid="{00000000-0004-0000-0200-0000C2000000}"/>
    <hyperlink ref="C5560" r:id="rId196" display="Journal du Stratège Issue 63/64" xr:uid="{00000000-0004-0000-0200-0000C3000000}"/>
    <hyperlink ref="C5565" r:id="rId197" display="Journal du Stratège Issue 67/68" xr:uid="{00000000-0004-0000-0200-0000C4000000}"/>
    <hyperlink ref="C4248" r:id="rId198" xr:uid="{00000000-0004-0000-0200-0000C5000000}"/>
    <hyperlink ref="C4232" r:id="rId199" xr:uid="{00000000-0004-0000-0200-0000C6000000}"/>
    <hyperlink ref="C955" r:id="rId200" xr:uid="{00000000-0004-0000-0200-0000C7000000}"/>
    <hyperlink ref="K8422" r:id="rId201" xr:uid="{00000000-0004-0000-0200-0000C8000000}"/>
    <hyperlink ref="C8434" r:id="rId202" xr:uid="{00000000-0004-0000-0200-0000C9000000}"/>
    <hyperlink ref="K5191" r:id="rId203" xr:uid="{00000000-0004-0000-0200-0000CA000000}"/>
    <hyperlink ref="K5190" r:id="rId204" xr:uid="{00000000-0004-0000-0200-0000CB000000}"/>
    <hyperlink ref="K5192" r:id="rId205" xr:uid="{00000000-0004-0000-0200-0000CC000000}"/>
    <hyperlink ref="K5189" r:id="rId206" xr:uid="{00000000-0004-0000-0200-0000CD000000}"/>
    <hyperlink ref="C8501" r:id="rId207" xr:uid="{00000000-0004-0000-0200-0000CE000000}"/>
    <hyperlink ref="C931" r:id="rId208" xr:uid="{00000000-0004-0000-0200-0000CF000000}"/>
    <hyperlink ref="C923" r:id="rId209" xr:uid="{00000000-0004-0000-0200-0000D0000000}"/>
    <hyperlink ref="C915" r:id="rId210" xr:uid="{00000000-0004-0000-0200-0000D1000000}"/>
    <hyperlink ref="C899" r:id="rId211" xr:uid="{00000000-0004-0000-0200-0000D2000000}"/>
    <hyperlink ref="C891" r:id="rId212" xr:uid="{00000000-0004-0000-0200-0000D3000000}"/>
    <hyperlink ref="C883" r:id="rId213" xr:uid="{00000000-0004-0000-0200-0000D4000000}"/>
    <hyperlink ref="C875" r:id="rId214" xr:uid="{00000000-0004-0000-0200-0000D5000000}"/>
    <hyperlink ref="C956" r:id="rId215" xr:uid="{00000000-0004-0000-0200-0000D6000000}"/>
    <hyperlink ref="C974" r:id="rId216" xr:uid="{00000000-0004-0000-0200-0000D7000000}"/>
    <hyperlink ref="C990" r:id="rId217" display="HASL Module 2: Kampfgruppe Peiper II" xr:uid="{00000000-0004-0000-0200-0000D8000000}"/>
    <hyperlink ref="C998" r:id="rId218" xr:uid="{00000000-0004-0000-0200-0000D9000000}"/>
    <hyperlink ref="C6572" r:id="rId219" xr:uid="{00000000-0004-0000-0200-0000DA000000}"/>
    <hyperlink ref="C6981" r:id="rId220" xr:uid="{00000000-0004-0000-0200-0000DB000000}"/>
    <hyperlink ref="C7220" r:id="rId221" xr:uid="{00000000-0004-0000-0200-0000DC000000}"/>
    <hyperlink ref="C7210" r:id="rId222" xr:uid="{00000000-0004-0000-0200-0000DD000000}"/>
    <hyperlink ref="C7970" r:id="rId223" xr:uid="{00000000-0004-0000-0200-0000DE000000}"/>
    <hyperlink ref="C6198" r:id="rId224" xr:uid="{00000000-0004-0000-0200-0000DF000000}"/>
    <hyperlink ref="C3487" r:id="rId225" xr:uid="{00000000-0004-0000-0200-0000E0000000}"/>
    <hyperlink ref="C389" r:id="rId226" xr:uid="{00000000-0004-0000-0200-0000E1000000}"/>
    <hyperlink ref="K387" r:id="rId227" xr:uid="{00000000-0004-0000-0200-0000E2000000}"/>
    <hyperlink ref="C411" r:id="rId228" xr:uid="{00000000-0004-0000-0200-0000E3000000}"/>
    <hyperlink ref="C407" r:id="rId229" xr:uid="{00000000-0004-0000-0200-0000E4000000}"/>
    <hyperlink ref="C385" r:id="rId230" xr:uid="{00000000-0004-0000-0200-0000E5000000}"/>
    <hyperlink ref="C448" r:id="rId231" xr:uid="{00000000-0004-0000-0200-0000E6000000}"/>
    <hyperlink ref="C609" r:id="rId232" xr:uid="{00000000-0004-0000-0200-0000E7000000}"/>
    <hyperlink ref="C7209" r:id="rId233" xr:uid="{00000000-0004-0000-0200-0000E8000000}"/>
    <hyperlink ref="C5045" r:id="rId234" xr:uid="{00000000-0004-0000-0200-0000E9000000}"/>
    <hyperlink ref="C8723" r:id="rId235" xr:uid="{00000000-0004-0000-0200-0000EA000000}"/>
    <hyperlink ref="C3433" r:id="rId236" xr:uid="{00000000-0004-0000-0200-0000EB000000}"/>
    <hyperlink ref="C205" r:id="rId237" xr:uid="{00000000-0004-0000-0200-0000EC000000}"/>
    <hyperlink ref="C8214" r:id="rId238" xr:uid="{00000000-0004-0000-0200-0000ED000000}"/>
    <hyperlink ref="C8226" r:id="rId239" xr:uid="{00000000-0004-0000-0200-0000EE000000}"/>
    <hyperlink ref="C8239" r:id="rId240" xr:uid="{00000000-0004-0000-0200-0000EF000000}"/>
    <hyperlink ref="C8251" r:id="rId241" xr:uid="{00000000-0004-0000-0200-0000F0000000}"/>
    <hyperlink ref="C7502" r:id="rId242" xr:uid="{00000000-0004-0000-0200-0000F1000000}"/>
    <hyperlink ref="C7354" r:id="rId243" xr:uid="{00000000-0004-0000-0200-0000F2000000}"/>
    <hyperlink ref="K407" r:id="rId244" display="Putot-en-Bessin-1 (French)" xr:uid="{00000000-0004-0000-0200-0000F3000000}"/>
    <hyperlink ref="K408" r:id="rId245" xr:uid="{00000000-0004-0000-0200-0000F4000000}"/>
    <hyperlink ref="C5339" r:id="rId246" xr:uid="{00000000-0004-0000-0200-0000F5000000}"/>
    <hyperlink ref="C8661" r:id="rId247" xr:uid="{00000000-0004-0000-0200-0000F6000000}"/>
    <hyperlink ref="C6214" r:id="rId248" xr:uid="{00000000-0004-0000-0200-0000F7000000}"/>
    <hyperlink ref="C6215" r:id="rId249" xr:uid="{00000000-0004-0000-0200-0000F8000000}"/>
    <hyperlink ref="C6216" r:id="rId250" xr:uid="{00000000-0004-0000-0200-0000F9000000}"/>
    <hyperlink ref="C6217" r:id="rId251" xr:uid="{00000000-0004-0000-0200-0000FA000000}"/>
    <hyperlink ref="C6218" r:id="rId252" xr:uid="{00000000-0004-0000-0200-0000FB000000}"/>
    <hyperlink ref="C6219" r:id="rId253" xr:uid="{00000000-0004-0000-0200-0000FC000000}"/>
    <hyperlink ref="C6220" r:id="rId254" xr:uid="{00000000-0004-0000-0200-0000FD000000}"/>
    <hyperlink ref="C6221" r:id="rId255" xr:uid="{00000000-0004-0000-0200-0000FE000000}"/>
    <hyperlink ref="C6227" r:id="rId256" xr:uid="{00000000-0004-0000-0200-0000FF000000}"/>
    <hyperlink ref="C6228" r:id="rId257" xr:uid="{00000000-0004-0000-0200-000000010000}"/>
    <hyperlink ref="C6230" r:id="rId258" xr:uid="{00000000-0004-0000-0200-000001010000}"/>
    <hyperlink ref="C6231" r:id="rId259" xr:uid="{00000000-0004-0000-0200-000002010000}"/>
    <hyperlink ref="C1159" r:id="rId260" xr:uid="{00000000-0004-0000-0200-000003010000}"/>
    <hyperlink ref="C8275" r:id="rId261" xr:uid="{00000000-0004-0000-0200-000004010000}"/>
    <hyperlink ref="C8263" r:id="rId262" xr:uid="{00000000-0004-0000-0200-000005010000}"/>
    <hyperlink ref="C6540" r:id="rId263" xr:uid="{00000000-0004-0000-0200-000006010000}"/>
    <hyperlink ref="C3432" r:id="rId264" display="Operations of SS Panzer Abteilung 102" xr:uid="{00000000-0004-0000-0200-000007010000}"/>
    <hyperlink ref="C8688" r:id="rId265" xr:uid="{00000000-0004-0000-0200-000008010000}"/>
    <hyperlink ref="K5173" r:id="rId266" xr:uid="{00000000-0004-0000-0200-000009010000}"/>
    <hyperlink ref="K5174" r:id="rId267" xr:uid="{00000000-0004-0000-0200-00000A010000}"/>
    <hyperlink ref="K5563" r:id="rId268" xr:uid="{00000000-0004-0000-0200-00000B010000}"/>
    <hyperlink ref="K5561" r:id="rId269" xr:uid="{00000000-0004-0000-0200-00000C010000}"/>
    <hyperlink ref="K5562" r:id="rId270" xr:uid="{00000000-0004-0000-0200-00000D010000}"/>
    <hyperlink ref="C5561" r:id="rId271" xr:uid="{00000000-0004-0000-0200-00000E010000}"/>
    <hyperlink ref="C1143" r:id="rId272" xr:uid="{00000000-0004-0000-0200-00000F010000}"/>
    <hyperlink ref="C5234" r:id="rId273" display="Vae Victis Issue 87" xr:uid="{00000000-0004-0000-0200-000010010000}"/>
    <hyperlink ref="C5235" r:id="rId274" display="Vae Victis Issue 88" xr:uid="{00000000-0004-0000-0200-000011010000}"/>
    <hyperlink ref="C8535" r:id="rId275" xr:uid="{00000000-0004-0000-0200-000012010000}"/>
    <hyperlink ref="C5115" r:id="rId276" xr:uid="{00000000-0004-0000-0200-000013010000}"/>
    <hyperlink ref="C4249" r:id="rId277" xr:uid="{00000000-0004-0000-0200-000014010000}"/>
    <hyperlink ref="C4259" r:id="rId278" xr:uid="{00000000-0004-0000-0200-000015010000}"/>
    <hyperlink ref="C4271" r:id="rId279" xr:uid="{00000000-0004-0000-0200-000016010000}"/>
    <hyperlink ref="C4286" r:id="rId280" xr:uid="{00000000-0004-0000-0200-000017010000}"/>
    <hyperlink ref="C4384" r:id="rId281" xr:uid="{00000000-0004-0000-0200-000018010000}"/>
    <hyperlink ref="C5610" r:id="rId282" xr:uid="{00000000-0004-0000-0200-000019010000}"/>
    <hyperlink ref="C6512" r:id="rId283" xr:uid="{00000000-0004-0000-0200-00001A010000}"/>
    <hyperlink ref="C7960" r:id="rId284" xr:uid="{00000000-0004-0000-0200-00001B010000}"/>
    <hyperlink ref="C8299" r:id="rId285" xr:uid="{00000000-0004-0000-0200-00001C010000}"/>
    <hyperlink ref="C5236" r:id="rId286" display="Vae Victis Issue 89" xr:uid="{00000000-0004-0000-0200-00001D010000}"/>
    <hyperlink ref="C8666" r:id="rId287" xr:uid="{00000000-0004-0000-0200-00001E010000}"/>
    <hyperlink ref="C8729" r:id="rId288" xr:uid="{00000000-0004-0000-0200-00001F010000}"/>
    <hyperlink ref="K8663" r:id="rId289" display="Double Assault" xr:uid="{00000000-0004-0000-0200-000020010000}"/>
    <hyperlink ref="C1111" r:id="rId290" xr:uid="{00000000-0004-0000-0200-000021010000}"/>
    <hyperlink ref="C1113" r:id="rId291" xr:uid="{00000000-0004-0000-0200-000022010000}"/>
    <hyperlink ref="C6232" r:id="rId292" xr:uid="{00000000-0004-0000-0200-000023010000}"/>
    <hyperlink ref="C7693" r:id="rId293" display=" Rate of Fire Issue  3" xr:uid="{00000000-0004-0000-0200-000024010000}"/>
    <hyperlink ref="C7695" r:id="rId294" display=" Rate of Fire Issue  6" xr:uid="{00000000-0004-0000-0200-000025010000}"/>
    <hyperlink ref="C7697" r:id="rId295" display=" Rate of Fire Issue  7" xr:uid="{00000000-0004-0000-0200-000026010000}"/>
    <hyperlink ref="C7702" r:id="rId296" display=" Rate of Fire Issue  9" xr:uid="{00000000-0004-0000-0200-000027010000}"/>
    <hyperlink ref="C7704" r:id="rId297" display=" Rate of Fire Issue 10" xr:uid="{00000000-0004-0000-0200-000028010000}"/>
    <hyperlink ref="C7694" r:id="rId298" display=" Rate of Fire Issue  5" xr:uid="{00000000-0004-0000-0200-000029010000}"/>
    <hyperlink ref="C5957" r:id="rId299" xr:uid="{00000000-0004-0000-0200-00002A010000}"/>
    <hyperlink ref="C5231" r:id="rId300" display="Vae Victis Issue 86" xr:uid="{00000000-0004-0000-0200-00002B010000}"/>
    <hyperlink ref="C5228" r:id="rId301" display="Vae Victis Issue 82" xr:uid="{00000000-0004-0000-0200-00002C010000}"/>
    <hyperlink ref="C5229" r:id="rId302" display="Vae Victis Issue 84" xr:uid="{00000000-0004-0000-0200-00002D010000}"/>
    <hyperlink ref="C5230" r:id="rId303" display="Vae Victis Issue 85" xr:uid="{00000000-0004-0000-0200-00002E010000}"/>
    <hyperlink ref="C7347" r:id="rId304" xr:uid="{00000000-0004-0000-0200-00002F010000}"/>
    <hyperlink ref="C7348" r:id="rId305" xr:uid="{00000000-0004-0000-0200-000030010000}"/>
    <hyperlink ref="C7349" r:id="rId306" xr:uid="{00000000-0004-0000-0200-000031010000}"/>
    <hyperlink ref="C7350" r:id="rId307" xr:uid="{00000000-0004-0000-0200-000032010000}"/>
    <hyperlink ref="C7351" r:id="rId308" xr:uid="{00000000-0004-0000-0200-000033010000}"/>
    <hyperlink ref="C7353" r:id="rId309" xr:uid="{00000000-0004-0000-0200-000034010000}"/>
    <hyperlink ref="C6584" r:id="rId310" xr:uid="{00000000-0004-0000-0200-000035010000}"/>
    <hyperlink ref="C400" r:id="rId311" xr:uid="{00000000-0004-0000-0200-000036010000}"/>
    <hyperlink ref="C984" r:id="rId312" xr:uid="{00000000-0004-0000-0200-000037010000}"/>
    <hyperlink ref="C5858" r:id="rId313" display="Le Franc Tireur Issue 12" xr:uid="{00000000-0004-0000-0200-000038010000}"/>
    <hyperlink ref="C7990" r:id="rId314" xr:uid="{00000000-0004-0000-0200-000039010000}"/>
    <hyperlink ref="C10" r:id="rId315" xr:uid="{00000000-0004-0000-0200-00003A010000}"/>
    <hyperlink ref="C4" r:id="rId316" xr:uid="{00000000-0004-0000-0200-00003B010000}"/>
    <hyperlink ref="C14" r:id="rId317" xr:uid="{00000000-0004-0000-0200-00003C010000}"/>
    <hyperlink ref="C5" r:id="rId318" xr:uid="{00000000-0004-0000-0200-00003D010000}"/>
    <hyperlink ref="C2" r:id="rId319" xr:uid="{00000000-0004-0000-0200-00003E010000}"/>
    <hyperlink ref="C8" r:id="rId320" xr:uid="{00000000-0004-0000-0200-00003F010000}"/>
    <hyperlink ref="C4301" r:id="rId321" xr:uid="{00000000-0004-0000-0200-000040010000}"/>
    <hyperlink ref="C5027" r:id="rId322" xr:uid="{00000000-0004-0000-0200-000041010000}"/>
    <hyperlink ref="C5232" r:id="rId323" xr:uid="{00000000-0004-0000-0200-000042010000}"/>
    <hyperlink ref="C5220" r:id="rId324" xr:uid="{00000000-0004-0000-0200-000043010000}"/>
    <hyperlink ref="C5226" r:id="rId325" display="Vae Victis Hors-Série Issue 11" xr:uid="{00000000-0004-0000-0200-000044010000}"/>
    <hyperlink ref="C5237" r:id="rId326" xr:uid="{00000000-0004-0000-0200-000045010000}"/>
    <hyperlink ref="C5239" r:id="rId327" display="Vae Victis Issue 90" xr:uid="{00000000-0004-0000-0200-000046010000}"/>
    <hyperlink ref="C8663" r:id="rId328" xr:uid="{00000000-0004-0000-0200-000047010000}"/>
    <hyperlink ref="C1419" r:id="rId329" xr:uid="{00000000-0004-0000-0200-000048010000}"/>
    <hyperlink ref="C1412" r:id="rId330" xr:uid="{00000000-0004-0000-0200-000049010000}"/>
    <hyperlink ref="C7522" r:id="rId331" xr:uid="{00000000-0004-0000-0200-00004A010000}"/>
    <hyperlink ref="C7361" r:id="rId332" xr:uid="{00000000-0004-0000-0200-00004B010000}"/>
    <hyperlink ref="C1114" r:id="rId333" xr:uid="{00000000-0004-0000-0200-00004C010000}"/>
    <hyperlink ref="C7352" r:id="rId334" xr:uid="{00000000-0004-0000-0200-00004D010000}"/>
    <hyperlink ref="C6523" r:id="rId335" xr:uid="{00000000-0004-0000-0200-00004E010000}"/>
    <hyperlink ref="C4379" r:id="rId336" display=" Oktobermessed! Zombie Rules for ASL" xr:uid="{00000000-0004-0000-0200-00004F010000}"/>
    <hyperlink ref="K5565" r:id="rId337" xr:uid="{00000000-0004-0000-0200-000050010000}"/>
    <hyperlink ref="C2994" r:id="rId338" display="Hell's Bridgehead: The Battle For Kursk 2nd Edition " xr:uid="{00000000-0004-0000-0200-000051010000}"/>
    <hyperlink ref="C2718" r:id="rId339" xr:uid="{00000000-0004-0000-0200-000052010000}"/>
    <hyperlink ref="C466" r:id="rId340" display="Yahoo.com Groups ASL Australian Players" xr:uid="{00000000-0004-0000-0200-000053010000}"/>
    <hyperlink ref="C5348" r:id="rId341" xr:uid="{00000000-0004-0000-0200-000054010000}"/>
    <hyperlink ref="C4828" r:id="rId342" display="Death On the Eismeer Strasse" xr:uid="{00000000-0004-0000-0200-000055010000}"/>
    <hyperlink ref="C4827" r:id="rId343" display="Death On the Eismeer Strasse" xr:uid="{00000000-0004-0000-0200-000056010000}"/>
    <hyperlink ref="C4806:C4808" r:id="rId344" display="Death On the Eismeer Strasse" xr:uid="{00000000-0004-0000-0200-000057010000}"/>
    <hyperlink ref="C7808" r:id="rId345" xr:uid="{00000000-0004-0000-0200-000058010000}"/>
    <hyperlink ref="C473" r:id="rId346" display="Yahoo.com Groups - Houston Half Squads" xr:uid="{00000000-0004-0000-0200-000059010000}"/>
    <hyperlink ref="C7524" r:id="rId347" xr:uid="{00000000-0004-0000-0200-00005A010000}"/>
    <hyperlink ref="C6916" r:id="rId348" xr:uid="{00000000-0004-0000-0200-00005B010000}"/>
    <hyperlink ref="C8620" r:id="rId349" display="CanCon Tournament Scenario 1993" xr:uid="{00000000-0004-0000-0200-00005C010000}"/>
    <hyperlink ref="C5356" r:id="rId350" xr:uid="{00000000-0004-0000-0200-00005D010000}"/>
    <hyperlink ref="C5243" r:id="rId351" xr:uid="{00000000-0004-0000-0200-00005E010000}"/>
    <hyperlink ref="C5240" r:id="rId352" display="Vae Victis Issue 91" xr:uid="{00000000-0004-0000-0200-00005F010000}"/>
    <hyperlink ref="C5241" r:id="rId353" display="Vae Victis Issue 92" xr:uid="{00000000-0004-0000-0200-000060010000}"/>
    <hyperlink ref="C5242" r:id="rId354" display="Vae Victis Issue 93" xr:uid="{00000000-0004-0000-0200-000061010000}"/>
    <hyperlink ref="C5245" r:id="rId355" display="Vae Victis Issue 94" xr:uid="{00000000-0004-0000-0200-000062010000}"/>
    <hyperlink ref="C5247" r:id="rId356" display="Vae Victis Issue 95" xr:uid="{00000000-0004-0000-0200-000063010000}"/>
    <hyperlink ref="C1116" r:id="rId357" xr:uid="{00000000-0004-0000-0200-000064010000}"/>
    <hyperlink ref="C1118" r:id="rId358" xr:uid="{00000000-0004-0000-0200-000065010000}"/>
    <hyperlink ref="C5249" r:id="rId359" display="Vae Victis Issue 96" xr:uid="{00000000-0004-0000-0200-000066010000}"/>
    <hyperlink ref="C5246" r:id="rId360" xr:uid="{00000000-0004-0000-0200-000067010000}"/>
    <hyperlink ref="C1426" r:id="rId361" xr:uid="{00000000-0004-0000-0200-000068010000}"/>
    <hyperlink ref="C2981" r:id="rId362" display="Hell's Bridgehead 3rd Edition" xr:uid="{00000000-0004-0000-0200-000069010000}"/>
    <hyperlink ref="C1171" r:id="rId363" xr:uid="{00000000-0004-0000-0200-00006A010000}"/>
    <hyperlink ref="C1334" r:id="rId364" xr:uid="{00000000-0004-0000-0200-00006B010000}"/>
    <hyperlink ref="C1654" r:id="rId365" xr:uid="{00000000-0004-0000-0200-00006C010000}"/>
    <hyperlink ref="C1662" r:id="rId366" xr:uid="{00000000-0004-0000-0200-00006D010000}"/>
    <hyperlink ref="C3479" r:id="rId367" xr:uid="{00000000-0004-0000-0200-00006E010000}"/>
    <hyperlink ref="C8311" r:id="rId368" xr:uid="{00000000-0004-0000-0200-00006F010000}"/>
    <hyperlink ref="C8000" r:id="rId369" xr:uid="{00000000-0004-0000-0200-000070010000}"/>
    <hyperlink ref="C4319" r:id="rId370" xr:uid="{00000000-0004-0000-0200-000071010000}"/>
    <hyperlink ref="C4422" r:id="rId371" xr:uid="{00000000-0004-0000-0200-000072010000}"/>
    <hyperlink ref="C4447" r:id="rId372" xr:uid="{00000000-0004-0000-0200-000073010000}"/>
    <hyperlink ref="C4595" r:id="rId373" xr:uid="{00000000-0004-0000-0200-000074010000}"/>
    <hyperlink ref="C4594" r:id="rId374" xr:uid="{00000000-0004-0000-0200-000075010000}"/>
    <hyperlink ref="C4574" r:id="rId375" display="The Polish Campaign" xr:uid="{00000000-0004-0000-0200-000076010000}"/>
    <hyperlink ref="C5630" r:id="rId376" xr:uid="{00000000-0004-0000-0200-000077010000}"/>
    <hyperlink ref="C4505" r:id="rId377" xr:uid="{00000000-0004-0000-0200-000078010000}"/>
    <hyperlink ref="C1638" r:id="rId378" xr:uid="{00000000-0004-0000-0200-000079010000}"/>
    <hyperlink ref="C1613" r:id="rId379" xr:uid="{00000000-0004-0000-0200-00007A010000}"/>
    <hyperlink ref="C1605" r:id="rId380" xr:uid="{00000000-0004-0000-0200-00007B010000}"/>
    <hyperlink ref="C1630" r:id="rId381" xr:uid="{00000000-0004-0000-0200-00007C010000}"/>
    <hyperlink ref="C7363" r:id="rId382" xr:uid="{00000000-0004-0000-0200-00007D010000}"/>
    <hyperlink ref="C5520" r:id="rId383" xr:uid="{00000000-0004-0000-0200-00007E010000}"/>
    <hyperlink ref="C6791" r:id="rId384" xr:uid="{00000000-0004-0000-0200-00007F010000}"/>
    <hyperlink ref="C6819" r:id="rId385" xr:uid="{00000000-0004-0000-0200-000080010000}"/>
    <hyperlink ref="C6835" r:id="rId386" xr:uid="{00000000-0004-0000-0200-000081010000}"/>
    <hyperlink ref="C1589" r:id="rId387" xr:uid="{00000000-0004-0000-0200-000082010000}"/>
    <hyperlink ref="C1597" r:id="rId388" xr:uid="{00000000-0004-0000-0200-000083010000}"/>
    <hyperlink ref="C1581" r:id="rId389" xr:uid="{00000000-0004-0000-0200-000084010000}"/>
    <hyperlink ref="C1571" r:id="rId390" xr:uid="{00000000-0004-0000-0200-000085010000}"/>
    <hyperlink ref="C1672" r:id="rId391" xr:uid="{00000000-0004-0000-0200-000086010000}"/>
    <hyperlink ref="C4398" r:id="rId392" xr:uid="{00000000-0004-0000-0200-000087010000}"/>
    <hyperlink ref="C4410" r:id="rId393" xr:uid="{00000000-0004-0000-0200-000088010000}"/>
    <hyperlink ref="C4435" r:id="rId394" xr:uid="{00000000-0004-0000-0200-000089010000}"/>
    <hyperlink ref="C4475" r:id="rId395" xr:uid="{00000000-0004-0000-0200-00008A010000}"/>
    <hyperlink ref="C4493" r:id="rId396" xr:uid="{00000000-0004-0000-0200-00008B010000}"/>
    <hyperlink ref="C5454" r:id="rId397" xr:uid="{00000000-0004-0000-0200-00008C010000}"/>
    <hyperlink ref="C5463" r:id="rId398" xr:uid="{00000000-0004-0000-0200-00008D010000}"/>
    <hyperlink ref="C4532" r:id="rId399" xr:uid="{00000000-0004-0000-0200-00008E010000}"/>
    <hyperlink ref="C4550" r:id="rId400" xr:uid="{00000000-0004-0000-0200-00008F010000}"/>
    <hyperlink ref="C4959" r:id="rId401" xr:uid="{00000000-0004-0000-0200-000090010000}"/>
    <hyperlink ref="C38" r:id="rId402" xr:uid="{00000000-0004-0000-0200-000091010000}"/>
    <hyperlink ref="C2734" r:id="rId403" xr:uid="{00000000-0004-0000-0200-000092010000}"/>
    <hyperlink ref="C5507" r:id="rId404" xr:uid="{00000000-0004-0000-0200-000093010000}"/>
    <hyperlink ref="C4948" r:id="rId405" xr:uid="{00000000-0004-0000-0200-000094010000}"/>
    <hyperlink ref="C4989" r:id="rId406" xr:uid="{00000000-0004-0000-0200-000095010000}"/>
    <hyperlink ref="C7708" r:id="rId407" display=" Rate of Fire Issue 13 Online" xr:uid="{00000000-0004-0000-0200-000096010000}"/>
    <hyperlink ref="C65" r:id="rId408" display="Allen, Jeffrey T. - 442nd Nisei Scenario" xr:uid="{00000000-0004-0000-0200-000097010000}"/>
    <hyperlink ref="C4213" r:id="rId409" xr:uid="{00000000-0004-0000-0200-000098010000}"/>
    <hyperlink ref="C4217" r:id="rId410" xr:uid="{00000000-0004-0000-0200-000099010000}"/>
    <hyperlink ref="C6691" r:id="rId411" xr:uid="{00000000-0004-0000-0200-00009A010000}"/>
    <hyperlink ref="C6732" r:id="rId412" xr:uid="{00000000-0004-0000-0200-00009B010000}"/>
    <hyperlink ref="C6708" r:id="rId413" display="ASL Journal Issue 2" xr:uid="{00000000-0004-0000-0200-00009C010000}"/>
    <hyperlink ref="C5063" r:id="rId414" xr:uid="{00000000-0004-0000-0200-00009D010000}"/>
    <hyperlink ref="C6002" r:id="rId415" xr:uid="{00000000-0004-0000-0200-00009E010000}"/>
    <hyperlink ref="C5109" r:id="rId416" xr:uid="{00000000-0004-0000-0200-00009F010000}"/>
    <hyperlink ref="C5250" r:id="rId417" display="Vae Victis Issue 97" xr:uid="{00000000-0004-0000-0200-0000A0010000}"/>
    <hyperlink ref="C5363" r:id="rId418" xr:uid="{00000000-0004-0000-0200-0000A1010000}"/>
    <hyperlink ref="C7208" r:id="rId419" xr:uid="{00000000-0004-0000-0200-0000A2010000}"/>
    <hyperlink ref="C7390" r:id="rId420" xr:uid="{00000000-0004-0000-0200-0000A3010000}"/>
    <hyperlink ref="C1567" r:id="rId421" xr:uid="{00000000-0004-0000-0200-0000A4010000}"/>
    <hyperlink ref="C1621" r:id="rId422" xr:uid="{00000000-0004-0000-0200-0000A5010000}"/>
    <hyperlink ref="C1646" r:id="rId423" xr:uid="{00000000-0004-0000-0200-0000A6010000}"/>
    <hyperlink ref="C1697" r:id="rId424" xr:uid="{00000000-0004-0000-0200-0000A7010000}"/>
    <hyperlink ref="C8426" r:id="rId425" display="Point Blank Issue 5.2" xr:uid="{00000000-0004-0000-0200-0000A8010000}"/>
    <hyperlink ref="C1799" r:id="rId426" display="BoB Normandy" xr:uid="{00000000-0004-0000-0200-0000A9010000}"/>
    <hyperlink ref="C7406" r:id="rId427" xr:uid="{00000000-0004-0000-0200-0000AA010000}"/>
    <hyperlink ref="C6594" r:id="rId428" xr:uid="{00000000-0004-0000-0200-0000AB010000}"/>
    <hyperlink ref="C4236" r:id="rId429" xr:uid="{00000000-0004-0000-0200-0000AC010000}"/>
    <hyperlink ref="C3006" r:id="rId430" xr:uid="{00000000-0004-0000-0200-0000AD010000}"/>
    <hyperlink ref="C3022" r:id="rId431" xr:uid="{00000000-0004-0000-0200-0000AE010000}"/>
    <hyperlink ref="C1998" r:id="rId432" xr:uid="{00000000-0004-0000-0200-0000AF010000}"/>
    <hyperlink ref="C488" r:id="rId433" xr:uid="{00000000-0004-0000-0200-0000B0010000}"/>
    <hyperlink ref="C5251" r:id="rId434" display="Vae Victis Issue 97" xr:uid="{00000000-0004-0000-0200-0000B1010000}"/>
    <hyperlink ref="K6232" r:id="rId435" xr:uid="{00000000-0004-0000-0200-0000B2010000}"/>
    <hyperlink ref="C6229" r:id="rId436" xr:uid="{00000000-0004-0000-0200-0000B3010000}"/>
    <hyperlink ref="K5202" r:id="rId437" xr:uid="{00000000-0004-0000-0200-0000B4010000}"/>
    <hyperlink ref="C5438" r:id="rId438" xr:uid="{00000000-0004-0000-0200-0000B5010000}"/>
    <hyperlink ref="C4513" r:id="rId439" xr:uid="{00000000-0004-0000-0200-0000B6010000}"/>
    <hyperlink ref="C3335" r:id="rId440" xr:uid="{00000000-0004-0000-0200-0000B7010000}"/>
    <hyperlink ref="C7445" r:id="rId441" xr:uid="{00000000-0004-0000-0200-0000B8010000}"/>
    <hyperlink ref="C7876" r:id="rId442" xr:uid="{00000000-0004-0000-0200-0000B9010000}"/>
    <hyperlink ref="C388" r:id="rId443" xr:uid="{00000000-0004-0000-0200-0000BA010000}"/>
    <hyperlink ref="K8452" r:id="rId444" xr:uid="{00000000-0004-0000-0200-0000BB010000}"/>
    <hyperlink ref="K8453" r:id="rId445" xr:uid="{00000000-0004-0000-0200-0000BC010000}"/>
    <hyperlink ref="K8454" r:id="rId446" xr:uid="{00000000-0004-0000-0200-0000BD010000}"/>
    <hyperlink ref="C5644" r:id="rId447" xr:uid="{00000000-0004-0000-0200-0000BE010000}"/>
    <hyperlink ref="C5711" r:id="rId448" xr:uid="{00000000-0004-0000-0200-0000BF010000}"/>
    <hyperlink ref="C5252" r:id="rId449" display="Vae Victis Issue 98" xr:uid="{00000000-0004-0000-0200-0000C0010000}"/>
    <hyperlink ref="C7466" r:id="rId450" xr:uid="{00000000-0004-0000-0200-0000C1010000}"/>
    <hyperlink ref="C7880" r:id="rId451" display="Dispatches From the Bunker Issue 32" xr:uid="{00000000-0004-0000-0200-0000C2010000}"/>
    <hyperlink ref="C5253" r:id="rId452" xr:uid="{00000000-0004-0000-0200-0000C3010000}"/>
    <hyperlink ref="C1218" r:id="rId453" xr:uid="{00000000-0004-0000-0200-0000C4010000}"/>
    <hyperlink ref="C1536" r:id="rId454" display="Critical Hit Issue 6.2" xr:uid="{00000000-0004-0000-0200-0000C5010000}"/>
    <hyperlink ref="C1899" r:id="rId455" display="Baraque de Fraiture: The Battle for Parker's Crossroads 2nd Edition" xr:uid="{00000000-0004-0000-0200-0000C6010000}"/>
    <hyperlink ref="C2667" r:id="rId456" xr:uid="{00000000-0004-0000-0200-0000C7010000}"/>
    <hyperlink ref="C5254" r:id="rId457" display="Vae Victis Issue 100" xr:uid="{00000000-0004-0000-0200-0000C8010000}"/>
    <hyperlink ref="C8323" r:id="rId458" xr:uid="{00000000-0004-0000-0200-0000C9010000}"/>
    <hyperlink ref="C8010" r:id="rId459" xr:uid="{00000000-0004-0000-0200-0000CA010000}"/>
    <hyperlink ref="C1866" r:id="rId460" xr:uid="{00000000-0004-0000-0200-0000CB010000}"/>
    <hyperlink ref="C2468" r:id="rId461" xr:uid="{00000000-0004-0000-0200-0000CC010000}"/>
    <hyperlink ref="C4331" r:id="rId462" xr:uid="{00000000-0004-0000-0200-0000CD010000}"/>
    <hyperlink ref="C1933" r:id="rId463" display="Berlin Final Days: the Final Days of the Third Reich" xr:uid="{00000000-0004-0000-0200-0000CE010000}"/>
    <hyperlink ref="C6208" r:id="rId464" xr:uid="{00000000-0004-0000-0200-0000CF010000}"/>
    <hyperlink ref="C6604" r:id="rId465" xr:uid="{00000000-0004-0000-0200-0000D0010000}"/>
    <hyperlink ref="C5255" r:id="rId466" xr:uid="{00000000-0004-0000-0200-0000D1010000}"/>
    <hyperlink ref="C7884" r:id="rId467" xr:uid="{00000000-0004-0000-0200-0000D2010000}"/>
    <hyperlink ref="C7717" r:id="rId468" display="Desert Rats" xr:uid="{00000000-0004-0000-0200-0000D3010000}"/>
    <hyperlink ref="C8610" r:id="rId469" display="Dos Equis Scearios Especial: Texas Team Tournament 20th Anniversary Scenario Pack" xr:uid="{00000000-0004-0000-0200-0000D4010000}"/>
    <hyperlink ref="C4933" r:id="rId470" display="Firefights! 1" xr:uid="{00000000-0004-0000-0200-0000D5010000}"/>
    <hyperlink ref="C5473" r:id="rId471" xr:uid="{00000000-0004-0000-0200-0000D6010000}"/>
    <hyperlink ref="N8434" r:id="rId472" xr:uid="{00000000-0004-0000-0200-0000D7010000}"/>
    <hyperlink ref="N8435" r:id="rId473" xr:uid="{00000000-0004-0000-0200-0000D8010000}"/>
    <hyperlink ref="N8436" r:id="rId474" xr:uid="{00000000-0004-0000-0200-0000D9010000}"/>
    <hyperlink ref="N8437" r:id="rId475" xr:uid="{00000000-0004-0000-0200-0000DA010000}"/>
    <hyperlink ref="N8427" r:id="rId476" xr:uid="{00000000-0004-0000-0200-0000DB010000}"/>
    <hyperlink ref="N8428" r:id="rId477" xr:uid="{00000000-0004-0000-0200-0000DC010000}"/>
    <hyperlink ref="N8429" r:id="rId478" xr:uid="{00000000-0004-0000-0200-0000DD010000}"/>
    <hyperlink ref="N8430" r:id="rId479" xr:uid="{00000000-0004-0000-0200-0000DE010000}"/>
    <hyperlink ref="N8431" r:id="rId480" xr:uid="{00000000-0004-0000-0200-0000DF010000}"/>
    <hyperlink ref="N8433" r:id="rId481" xr:uid="{00000000-0004-0000-0200-0000E0010000}"/>
    <hyperlink ref="N8432" r:id="rId482" xr:uid="{00000000-0004-0000-0200-0000E1010000}"/>
    <hyperlink ref="C2925" r:id="rId483" xr:uid="{00000000-0004-0000-0200-0000E2010000}"/>
    <hyperlink ref="C5259" r:id="rId484" xr:uid="{00000000-0004-0000-0200-0000E3010000}"/>
    <hyperlink ref="C5256" r:id="rId485" xr:uid="{00000000-0004-0000-0200-0000E4010000}"/>
    <hyperlink ref="C5258" r:id="rId486" xr:uid="{00000000-0004-0000-0200-0000E5010000}"/>
    <hyperlink ref="C5257" r:id="rId487" display="Vae Victis Issue 103" xr:uid="{00000000-0004-0000-0200-0000E6010000}"/>
    <hyperlink ref="C4344" r:id="rId488" xr:uid="{00000000-0004-0000-0200-0000E7010000}"/>
    <hyperlink ref="C7251" r:id="rId489" xr:uid="{00000000-0004-0000-0200-0000E8010000}"/>
    <hyperlink ref="C3290" r:id="rId490" xr:uid="{00000000-0004-0000-0200-0000E9010000}"/>
    <hyperlink ref="C497" r:id="rId491" display="Клементи Ворошилов Website Scenario" xr:uid="{00000000-0004-0000-0200-0000EA010000}"/>
    <hyperlink ref="C5870" r:id="rId492" xr:uid="{00000000-0004-0000-0200-0000EB010000}"/>
    <hyperlink ref="C2778" r:id="rId493" xr:uid="{00000000-0004-0000-0200-0000EC010000}"/>
    <hyperlink ref="C5370" r:id="rId494" display="March Madness 2011 Texel Pack" xr:uid="{00000000-0004-0000-0200-0000ED010000}"/>
    <hyperlink ref="C5442" r:id="rId495" xr:uid="{00000000-0004-0000-0200-0000EE010000}"/>
    <hyperlink ref="C7889" r:id="rId496" display="Dispatches From the Bunker Issue 34" xr:uid="{00000000-0004-0000-0200-0000EF010000}"/>
    <hyperlink ref="C5260" r:id="rId497" display="Vae Victis Issue 107" xr:uid="{00000000-0004-0000-0200-0000F0010000}"/>
    <hyperlink ref="C7776" r:id="rId498" xr:uid="{00000000-0004-0000-0200-0000F1010000}"/>
    <hyperlink ref="C7777" r:id="rId499" xr:uid="{00000000-0004-0000-0200-0000F2010000}"/>
    <hyperlink ref="C2551" r:id="rId500" xr:uid="{00000000-0004-0000-0200-0000F3010000}"/>
    <hyperlink ref="C3148" r:id="rId501" display="Critical%20Hit\K43\CH-K43.pdf" xr:uid="{00000000-0004-0000-0200-0000F4010000}"/>
    <hyperlink ref="C6" r:id="rId502" xr:uid="{00000000-0004-0000-0200-0000F5010000}"/>
    <hyperlink ref="C7" r:id="rId503" xr:uid="{00000000-0004-0000-0200-0000F6010000}"/>
    <hyperlink ref="K111" r:id="rId504" xr:uid="{00000000-0004-0000-0200-0000F7010000}"/>
    <hyperlink ref="C701" r:id="rId505" xr:uid="{00000000-0004-0000-0200-0000F8010000}"/>
    <hyperlink ref="K661" r:id="rId506" xr:uid="{00000000-0004-0000-0200-0000F9010000}"/>
    <hyperlink ref="K662" r:id="rId507" xr:uid="{00000000-0004-0000-0200-0000FA010000}"/>
    <hyperlink ref="K663" r:id="rId508" xr:uid="{00000000-0004-0000-0200-0000FB010000}"/>
    <hyperlink ref="K664" r:id="rId509" xr:uid="{00000000-0004-0000-0200-0000FC010000}"/>
    <hyperlink ref="K665" r:id="rId510" display="The Fox's Children " xr:uid="{00000000-0004-0000-0200-0000FD010000}"/>
    <hyperlink ref="K666" r:id="rId511" xr:uid="{00000000-0004-0000-0200-0000FE010000}"/>
    <hyperlink ref="K667" r:id="rId512" xr:uid="{00000000-0004-0000-0200-0000FF010000}"/>
    <hyperlink ref="K668" r:id="rId513" display="The Rail Battle " xr:uid="{00000000-0004-0000-0200-000000020000}"/>
    <hyperlink ref="K669" r:id="rId514" xr:uid="{00000000-0004-0000-0200-000001020000}"/>
    <hyperlink ref="K670" r:id="rId515" xr:uid="{00000000-0004-0000-0200-000002020000}"/>
    <hyperlink ref="K671" r:id="rId516" xr:uid="{00000000-0004-0000-0200-000003020000}"/>
    <hyperlink ref="K672" r:id="rId517" xr:uid="{00000000-0004-0000-0200-000004020000}"/>
    <hyperlink ref="K673" r:id="rId518" xr:uid="{00000000-0004-0000-0200-000005020000}"/>
    <hyperlink ref="K674" r:id="rId519" xr:uid="{00000000-0004-0000-0200-000006020000}"/>
    <hyperlink ref="K675" r:id="rId520" xr:uid="{00000000-0004-0000-0200-000007020000}"/>
    <hyperlink ref="K686" r:id="rId521" xr:uid="{00000000-0004-0000-0200-000008020000}"/>
    <hyperlink ref="K676" r:id="rId522" xr:uid="{00000000-0004-0000-0200-000009020000}"/>
    <hyperlink ref="K677" r:id="rId523" xr:uid="{00000000-0004-0000-0200-00000A020000}"/>
    <hyperlink ref="K678" r:id="rId524" xr:uid="{00000000-0004-0000-0200-00000B020000}"/>
    <hyperlink ref="K679" r:id="rId525" xr:uid="{00000000-0004-0000-0200-00000C020000}"/>
    <hyperlink ref="K680" r:id="rId526" xr:uid="{00000000-0004-0000-0200-00000D020000}"/>
    <hyperlink ref="K681" r:id="rId527" xr:uid="{00000000-0004-0000-0200-00000E020000}"/>
    <hyperlink ref="K682" r:id="rId528" xr:uid="{00000000-0004-0000-0200-00000F020000}"/>
    <hyperlink ref="K683" r:id="rId529" xr:uid="{00000000-0004-0000-0200-000010020000}"/>
    <hyperlink ref="K610" r:id="rId530" xr:uid="{00000000-0004-0000-0200-000011020000}"/>
    <hyperlink ref="K611" r:id="rId531" xr:uid="{00000000-0004-0000-0200-000012020000}"/>
    <hyperlink ref="K612" r:id="rId532" xr:uid="{00000000-0004-0000-0200-000013020000}"/>
    <hyperlink ref="K613" r:id="rId533" xr:uid="{00000000-0004-0000-0200-000014020000}"/>
    <hyperlink ref="K614" r:id="rId534" xr:uid="{00000000-0004-0000-0200-000015020000}"/>
    <hyperlink ref="K615" r:id="rId535" xr:uid="{00000000-0004-0000-0200-000016020000}"/>
    <hyperlink ref="K616" r:id="rId536" xr:uid="{00000000-0004-0000-0200-000017020000}"/>
    <hyperlink ref="K617" r:id="rId537" xr:uid="{00000000-0004-0000-0200-000018020000}"/>
    <hyperlink ref="K618" r:id="rId538" xr:uid="{00000000-0004-0000-0200-000019020000}"/>
    <hyperlink ref="K619" r:id="rId539" xr:uid="{00000000-0004-0000-0200-00001A020000}"/>
    <hyperlink ref="K620" r:id="rId540" xr:uid="{00000000-0004-0000-0200-00001B020000}"/>
    <hyperlink ref="K635" r:id="rId541" display="Orange at Walawbum" xr:uid="{00000000-0004-0000-0200-00001C020000}"/>
    <hyperlink ref="K622" r:id="rId542" xr:uid="{00000000-0004-0000-0200-00001D020000}"/>
    <hyperlink ref="K623" r:id="rId543" xr:uid="{00000000-0004-0000-0200-00001E020000}"/>
    <hyperlink ref="K624" r:id="rId544" xr:uid="{00000000-0004-0000-0200-00001F020000}"/>
    <hyperlink ref="K625" r:id="rId545" xr:uid="{00000000-0004-0000-0200-000020020000}"/>
    <hyperlink ref="K626" r:id="rId546" xr:uid="{00000000-0004-0000-0200-000021020000}"/>
    <hyperlink ref="K627" r:id="rId547" xr:uid="{00000000-0004-0000-0200-000022020000}"/>
    <hyperlink ref="K628" r:id="rId548" xr:uid="{00000000-0004-0000-0200-000023020000}"/>
    <hyperlink ref="K629" r:id="rId549" xr:uid="{00000000-0004-0000-0200-000024020000}"/>
    <hyperlink ref="K621" r:id="rId550" xr:uid="{00000000-0004-0000-0200-000025020000}"/>
    <hyperlink ref="K631" r:id="rId551" xr:uid="{00000000-0004-0000-0200-000026020000}"/>
    <hyperlink ref="K632" r:id="rId552" xr:uid="{00000000-0004-0000-0200-000027020000}"/>
    <hyperlink ref="K633" r:id="rId553" xr:uid="{00000000-0004-0000-0200-000028020000}"/>
    <hyperlink ref="K634" r:id="rId554" xr:uid="{00000000-0004-0000-0200-000029020000}"/>
    <hyperlink ref="K637" r:id="rId555" xr:uid="{00000000-0004-0000-0200-00002A020000}"/>
    <hyperlink ref="K638" r:id="rId556" xr:uid="{00000000-0004-0000-0200-00002B020000}"/>
    <hyperlink ref="K639" r:id="rId557" xr:uid="{00000000-0004-0000-0200-00002C020000}"/>
    <hyperlink ref="K640" r:id="rId558" xr:uid="{00000000-0004-0000-0200-00002D020000}"/>
    <hyperlink ref="K641" r:id="rId559" xr:uid="{00000000-0004-0000-0200-00002E020000}"/>
    <hyperlink ref="K642" r:id="rId560" xr:uid="{00000000-0004-0000-0200-00002F020000}"/>
    <hyperlink ref="K643" r:id="rId561" xr:uid="{00000000-0004-0000-0200-000030020000}"/>
    <hyperlink ref="K644" r:id="rId562" display="Against the Whole World " xr:uid="{00000000-0004-0000-0200-000031020000}"/>
    <hyperlink ref="K645" r:id="rId563" xr:uid="{00000000-0004-0000-0200-000032020000}"/>
    <hyperlink ref="K646" r:id="rId564" xr:uid="{00000000-0004-0000-0200-000033020000}"/>
    <hyperlink ref="K647" r:id="rId565" xr:uid="{00000000-0004-0000-0200-000034020000}"/>
    <hyperlink ref="K630" r:id="rId566" xr:uid="{00000000-0004-0000-0200-000035020000}"/>
    <hyperlink ref="C660" r:id="rId567" xr:uid="{00000000-0004-0000-0200-000036020000}"/>
    <hyperlink ref="C610" r:id="rId568" xr:uid="{00000000-0004-0000-0200-000037020000}"/>
    <hyperlink ref="C630" r:id="rId569" xr:uid="{00000000-0004-0000-0200-000038020000}"/>
    <hyperlink ref="C640" r:id="rId570" xr:uid="{00000000-0004-0000-0200-000039020000}"/>
    <hyperlink ref="C620" r:id="rId571" xr:uid="{00000000-0004-0000-0200-00003A020000}"/>
    <hyperlink ref="K685" r:id="rId572" xr:uid="{00000000-0004-0000-0200-00003B020000}"/>
    <hyperlink ref="C685" r:id="rId573" xr:uid="{00000000-0004-0000-0200-00003C020000}"/>
    <hyperlink ref="K687" r:id="rId574" display="Le Ciel et la Boue" xr:uid="{00000000-0004-0000-0200-00003D020000}"/>
    <hyperlink ref="C687" r:id="rId575" xr:uid="{00000000-0004-0000-0200-00003E020000}"/>
    <hyperlink ref="K688" r:id="rId576" xr:uid="{00000000-0004-0000-0200-00003F020000}"/>
    <hyperlink ref="K684" r:id="rId577" xr:uid="{00000000-0004-0000-0200-000040020000}"/>
    <hyperlink ref="C700" r:id="rId578" xr:uid="{00000000-0004-0000-0200-000041020000}"/>
    <hyperlink ref="C697" r:id="rId579" xr:uid="{00000000-0004-0000-0200-000042020000}"/>
    <hyperlink ref="C698" r:id="rId580" xr:uid="{00000000-0004-0000-0200-000043020000}"/>
    <hyperlink ref="C699" r:id="rId581" xr:uid="{00000000-0004-0000-0200-000044020000}"/>
    <hyperlink ref="C795" r:id="rId582" xr:uid="{00000000-0004-0000-0200-000045020000}"/>
    <hyperlink ref="C833" r:id="rId583" xr:uid="{00000000-0004-0000-0200-000046020000}"/>
    <hyperlink ref="C819" r:id="rId584" xr:uid="{00000000-0004-0000-0200-000047020000}"/>
    <hyperlink ref="C783" r:id="rId585" xr:uid="{00000000-0004-0000-0200-000048020000}"/>
    <hyperlink ref="C772" r:id="rId586" xr:uid="{00000000-0004-0000-0200-000049020000}"/>
    <hyperlink ref="C757" r:id="rId587" xr:uid="{00000000-0004-0000-0200-00004A020000}"/>
    <hyperlink ref="C740" r:id="rId588" xr:uid="{00000000-0004-0000-0200-00004B020000}"/>
    <hyperlink ref="C724" r:id="rId589" xr:uid="{00000000-0004-0000-0200-00004C020000}"/>
    <hyperlink ref="C709" r:id="rId590" xr:uid="{00000000-0004-0000-0200-00004D020000}"/>
    <hyperlink ref="C849" r:id="rId591" xr:uid="{00000000-0004-0000-0200-00004E020000}"/>
    <hyperlink ref="C865" r:id="rId592" xr:uid="{00000000-0004-0000-0200-00004F020000}"/>
    <hyperlink ref="C907" r:id="rId593" xr:uid="{00000000-0004-0000-0200-000050020000}"/>
    <hyperlink ref="C1006" r:id="rId594" xr:uid="{00000000-0004-0000-0200-000051020000}"/>
    <hyperlink ref="C1020" r:id="rId595" xr:uid="{00000000-0004-0000-0200-000052020000}"/>
    <hyperlink ref="C1049" r:id="rId596" xr:uid="{00000000-0004-0000-0200-000053020000}"/>
    <hyperlink ref="C1039" r:id="rId597" xr:uid="{00000000-0004-0000-0200-000054020000}"/>
    <hyperlink ref="C1027" r:id="rId598" xr:uid="{00000000-0004-0000-0200-000055020000}"/>
    <hyperlink ref="C1085" r:id="rId599" xr:uid="{00000000-0004-0000-0200-000056020000}"/>
    <hyperlink ref="C1079" r:id="rId600" xr:uid="{00000000-0004-0000-0200-000057020000}"/>
    <hyperlink ref="C1081" r:id="rId601" xr:uid="{00000000-0004-0000-0200-000058020000}"/>
    <hyperlink ref="C1084" r:id="rId602" xr:uid="{00000000-0004-0000-0200-000059020000}"/>
    <hyperlink ref="C1087" r:id="rId603" xr:uid="{00000000-0004-0000-0200-00005A020000}"/>
    <hyperlink ref="C1089" r:id="rId604" xr:uid="{00000000-0004-0000-0200-00005B020000}"/>
    <hyperlink ref="C1101" r:id="rId605" xr:uid="{00000000-0004-0000-0200-00005C020000}"/>
    <hyperlink ref="C1103" r:id="rId606" xr:uid="{00000000-0004-0000-0200-00005D020000}"/>
    <hyperlink ref="C1105" r:id="rId607" xr:uid="{00000000-0004-0000-0200-00005E020000}"/>
    <hyperlink ref="C1070" r:id="rId608" xr:uid="{00000000-0004-0000-0200-00005F020000}"/>
    <hyperlink ref="C1063" r:id="rId609" xr:uid="{00000000-0004-0000-0200-000060020000}"/>
    <hyperlink ref="C1058" r:id="rId610" xr:uid="{00000000-0004-0000-0200-000061020000}"/>
    <hyperlink ref="C1053" r:id="rId611" xr:uid="{00000000-0004-0000-0200-000062020000}"/>
    <hyperlink ref="C1051" r:id="rId612" xr:uid="{00000000-0004-0000-0200-000063020000}"/>
    <hyperlink ref="C1041" r:id="rId613" xr:uid="{00000000-0004-0000-0200-000064020000}"/>
    <hyperlink ref="C1047" r:id="rId614" xr:uid="{00000000-0004-0000-0200-000065020000}"/>
    <hyperlink ref="C1044" r:id="rId615" xr:uid="{00000000-0004-0000-0200-000066020000}"/>
    <hyperlink ref="C1029" r:id="rId616" xr:uid="{00000000-0004-0000-0200-000067020000}"/>
    <hyperlink ref="C1024" r:id="rId617" xr:uid="{00000000-0004-0000-0200-000068020000}"/>
    <hyperlink ref="C1026" r:id="rId618" xr:uid="{00000000-0004-0000-0200-000069020000}"/>
    <hyperlink ref="C1021" r:id="rId619" xr:uid="{00000000-0004-0000-0200-00006A020000}"/>
    <hyperlink ref="C1032" r:id="rId620" xr:uid="{00000000-0004-0000-0200-00006B020000}"/>
    <hyperlink ref="C1107" r:id="rId621" xr:uid="{00000000-0004-0000-0200-00006C020000}"/>
    <hyperlink ref="C1109" r:id="rId622" xr:uid="{00000000-0004-0000-0200-00006D020000}"/>
    <hyperlink ref="C1095" r:id="rId623" xr:uid="{00000000-0004-0000-0200-00006E020000}"/>
    <hyperlink ref="C1097" r:id="rId624" xr:uid="{00000000-0004-0000-0200-00006F020000}"/>
    <hyperlink ref="C1099" r:id="rId625" xr:uid="{00000000-0004-0000-0200-000070020000}"/>
    <hyperlink ref="C1093" r:id="rId626" xr:uid="{00000000-0004-0000-0200-000071020000}"/>
    <hyperlink ref="C1092" r:id="rId627" xr:uid="{00000000-0004-0000-0200-000072020000}"/>
    <hyperlink ref="C1075" r:id="rId628" xr:uid="{00000000-0004-0000-0200-000073020000}"/>
    <hyperlink ref="C1077" r:id="rId629" xr:uid="{00000000-0004-0000-0200-000074020000}"/>
    <hyperlink ref="C1073" r:id="rId630" xr:uid="{00000000-0004-0000-0200-000075020000}"/>
    <hyperlink ref="C1071" r:id="rId631" xr:uid="{00000000-0004-0000-0200-000076020000}"/>
    <hyperlink ref="C1068" r:id="rId632" xr:uid="{00000000-0004-0000-0200-000077020000}"/>
    <hyperlink ref="C1066" r:id="rId633" xr:uid="{00000000-0004-0000-0200-000078020000}"/>
    <hyperlink ref="C1061" r:id="rId634" xr:uid="{00000000-0004-0000-0200-000079020000}"/>
    <hyperlink ref="C1060" r:id="rId635" xr:uid="{00000000-0004-0000-0200-00007A020000}"/>
    <hyperlink ref="C1056" r:id="rId636" xr:uid="{00000000-0004-0000-0200-00007B020000}"/>
    <hyperlink ref="C1055" r:id="rId637" xr:uid="{00000000-0004-0000-0200-00007C020000}"/>
    <hyperlink ref="C1046" r:id="rId638" xr:uid="{00000000-0004-0000-0200-00007D020000}"/>
    <hyperlink ref="C1042" r:id="rId639" xr:uid="{00000000-0004-0000-0200-00007E020000}"/>
    <hyperlink ref="C1037" r:id="rId640" xr:uid="{00000000-0004-0000-0200-00007F020000}"/>
    <hyperlink ref="C1033" r:id="rId641" xr:uid="{00000000-0004-0000-0200-000080020000}"/>
    <hyperlink ref="C1088" r:id="rId642" xr:uid="{00000000-0004-0000-0200-000081020000}"/>
    <hyperlink ref="C1132" r:id="rId643" xr:uid="{00000000-0004-0000-0200-000082020000}"/>
    <hyperlink ref="C1133" r:id="rId644" xr:uid="{00000000-0004-0000-0200-000083020000}"/>
    <hyperlink ref="C1134" r:id="rId645" xr:uid="{00000000-0004-0000-0200-000084020000}"/>
    <hyperlink ref="C1138" r:id="rId646" xr:uid="{00000000-0004-0000-0200-000085020000}"/>
    <hyperlink ref="C1120" r:id="rId647" display="Southern Cross Scenario Pack `96" xr:uid="{00000000-0004-0000-0200-000086020000}"/>
    <hyperlink ref="C1319" r:id="rId648" xr:uid="{00000000-0004-0000-0200-000087020000}"/>
    <hyperlink ref="D1415" r:id="rId649" xr:uid="{00000000-0004-0000-0200-000088020000}"/>
    <hyperlink ref="D1416" r:id="rId650" xr:uid="{00000000-0004-0000-0200-000089020000}"/>
    <hyperlink ref="D1417" r:id="rId651" xr:uid="{00000000-0004-0000-0200-00008A020000}"/>
    <hyperlink ref="D1418" r:id="rId652" xr:uid="{00000000-0004-0000-0200-00008B020000}"/>
    <hyperlink ref="D1467" r:id="rId653" xr:uid="{00000000-0004-0000-0200-00008C020000}"/>
    <hyperlink ref="C1442" r:id="rId654" xr:uid="{00000000-0004-0000-0200-00008D020000}"/>
    <hyperlink ref="C1465" r:id="rId655" xr:uid="{00000000-0004-0000-0200-00008E020000}"/>
    <hyperlink ref="C1438" r:id="rId656" xr:uid="{00000000-0004-0000-0200-00008F020000}"/>
    <hyperlink ref="C1462" r:id="rId657" xr:uid="{00000000-0004-0000-0200-000090020000}"/>
    <hyperlink ref="C1463" r:id="rId658" xr:uid="{00000000-0004-0000-0200-000091020000}"/>
    <hyperlink ref="C1464" r:id="rId659" xr:uid="{00000000-0004-0000-0200-000092020000}"/>
    <hyperlink ref="C1461" r:id="rId660" xr:uid="{00000000-0004-0000-0200-000093020000}"/>
    <hyperlink ref="C1434" r:id="rId661" xr:uid="{00000000-0004-0000-0200-000094020000}"/>
    <hyperlink ref="C1440" r:id="rId662" xr:uid="{00000000-0004-0000-0200-000095020000}"/>
    <hyperlink ref="C5696" r:id="rId663" display="St. Nazaire: Operation Chariot" xr:uid="{00000000-0004-0000-0200-000096020000}"/>
    <hyperlink ref="K5766" r:id="rId664" xr:uid="{00000000-0004-0000-0200-000097020000}"/>
    <hyperlink ref="K5767" r:id="rId665" xr:uid="{00000000-0004-0000-0200-000098020000}"/>
    <hyperlink ref="K5768" r:id="rId666" xr:uid="{00000000-0004-0000-0200-000099020000}"/>
    <hyperlink ref="K5769" r:id="rId667" xr:uid="{00000000-0004-0000-0200-00009A020000}"/>
    <hyperlink ref="K5770" r:id="rId668" xr:uid="{00000000-0004-0000-0200-00009B020000}"/>
    <hyperlink ref="K5772" r:id="rId669" xr:uid="{00000000-0004-0000-0200-00009C020000}"/>
    <hyperlink ref="K5773" r:id="rId670" xr:uid="{00000000-0004-0000-0200-00009D020000}"/>
    <hyperlink ref="K5771" r:id="rId671" xr:uid="{00000000-0004-0000-0200-00009E020000}"/>
    <hyperlink ref="K5764" r:id="rId672" xr:uid="{00000000-0004-0000-0200-00009F020000}"/>
    <hyperlink ref="K5765" r:id="rId673" xr:uid="{00000000-0004-0000-0200-0000A0020000}"/>
    <hyperlink ref="D5762" r:id="rId674" display="Le Temps des Humiliations" xr:uid="{00000000-0004-0000-0200-0000A1020000}"/>
    <hyperlink ref="D5763" r:id="rId675" display="Juste Une Illusion" xr:uid="{00000000-0004-0000-0200-0000A2020000}"/>
    <hyperlink ref="K5762" r:id="rId676" xr:uid="{00000000-0004-0000-0200-0000A3020000}"/>
    <hyperlink ref="K5763" r:id="rId677" xr:uid="{00000000-0004-0000-0200-0000A4020000}"/>
    <hyperlink ref="D5774" r:id="rId678" xr:uid="{00000000-0004-0000-0200-0000A5020000}"/>
    <hyperlink ref="D5775" r:id="rId679" xr:uid="{00000000-0004-0000-0200-0000A6020000}"/>
    <hyperlink ref="D5776" r:id="rId680" xr:uid="{00000000-0004-0000-0200-0000A7020000}"/>
    <hyperlink ref="D5777" r:id="rId681" xr:uid="{00000000-0004-0000-0200-0000A8020000}"/>
    <hyperlink ref="D5778" r:id="rId682" xr:uid="{00000000-0004-0000-0200-0000A9020000}"/>
    <hyperlink ref="D5779" r:id="rId683" xr:uid="{00000000-0004-0000-0200-0000AA020000}"/>
    <hyperlink ref="D5780" r:id="rId684" xr:uid="{00000000-0004-0000-0200-0000AB020000}"/>
    <hyperlink ref="D5781" r:id="rId685" xr:uid="{00000000-0004-0000-0200-0000AC020000}"/>
    <hyperlink ref="D5782" r:id="rId686" xr:uid="{00000000-0004-0000-0200-0000AD020000}"/>
    <hyperlink ref="D5783" r:id="rId687" xr:uid="{00000000-0004-0000-0200-0000AE020000}"/>
    <hyperlink ref="D5789" r:id="rId688" xr:uid="{00000000-0004-0000-0200-0000AF020000}"/>
    <hyperlink ref="D5761" r:id="rId689" xr:uid="{00000000-0004-0000-0200-0000B0020000}"/>
    <hyperlink ref="D5803" r:id="rId690" xr:uid="{00000000-0004-0000-0200-0000B1020000}"/>
    <hyperlink ref="D5805" r:id="rId691" xr:uid="{00000000-0004-0000-0200-0000B2020000}"/>
    <hyperlink ref="D5806" r:id="rId692" xr:uid="{00000000-0004-0000-0200-0000B3020000}"/>
    <hyperlink ref="D5807" r:id="rId693" xr:uid="{00000000-0004-0000-0200-0000B4020000}"/>
    <hyperlink ref="D5808" r:id="rId694" xr:uid="{00000000-0004-0000-0200-0000B5020000}"/>
    <hyperlink ref="D5813" r:id="rId695" display="Borodino 1941" xr:uid="{00000000-0004-0000-0200-0000B6020000}"/>
    <hyperlink ref="C5762" r:id="rId696" xr:uid="{00000000-0004-0000-0200-0000B7020000}"/>
    <hyperlink ref="C5766" r:id="rId697" xr:uid="{00000000-0004-0000-0200-0000B8020000}"/>
    <hyperlink ref="C5770" r:id="rId698" xr:uid="{00000000-0004-0000-0200-0000B9020000}"/>
    <hyperlink ref="C5790" r:id="rId699" xr:uid="{00000000-0004-0000-0200-0000BA020000}"/>
    <hyperlink ref="C5802" r:id="rId700" xr:uid="{00000000-0004-0000-0200-0000BB020000}"/>
    <hyperlink ref="C5784" r:id="rId701" xr:uid="{00000000-0004-0000-0200-0000BC020000}"/>
    <hyperlink ref="D5919" r:id="rId702" xr:uid="{00000000-0004-0000-0200-0000BD020000}"/>
    <hyperlink ref="D1495" r:id="rId703" xr:uid="{00000000-0004-0000-0200-0000BE020000}"/>
    <hyperlink ref="D1500" r:id="rId704" xr:uid="{00000000-0004-0000-0200-0000BF020000}"/>
    <hyperlink ref="D1499" r:id="rId705" xr:uid="{00000000-0004-0000-0200-0000C0020000}"/>
    <hyperlink ref="D1501" r:id="rId706" xr:uid="{00000000-0004-0000-0200-0000C1020000}"/>
    <hyperlink ref="D1502" r:id="rId707" xr:uid="{00000000-0004-0000-0200-0000C2020000}"/>
    <hyperlink ref="D1516" r:id="rId708" xr:uid="{00000000-0004-0000-0200-0000C3020000}"/>
    <hyperlink ref="D1515" r:id="rId709" xr:uid="{00000000-0004-0000-0200-0000C4020000}"/>
    <hyperlink ref="D1525" r:id="rId710" xr:uid="{00000000-0004-0000-0200-0000C5020000}"/>
    <hyperlink ref="D1526" r:id="rId711" xr:uid="{00000000-0004-0000-0200-0000C6020000}"/>
    <hyperlink ref="D1518" r:id="rId712" xr:uid="{00000000-0004-0000-0200-0000C7020000}"/>
    <hyperlink ref="D1523" r:id="rId713" xr:uid="{00000000-0004-0000-0200-0000C8020000}"/>
    <hyperlink ref="D1522" r:id="rId714" xr:uid="{00000000-0004-0000-0200-0000C9020000}"/>
    <hyperlink ref="D1521" r:id="rId715" xr:uid="{00000000-0004-0000-0200-0000CA020000}"/>
    <hyperlink ref="C1525" r:id="rId716" xr:uid="{00000000-0004-0000-0200-0000CB020000}"/>
    <hyperlink ref="C1527" r:id="rId717" xr:uid="{00000000-0004-0000-0200-0000CC020000}"/>
    <hyperlink ref="D1541" r:id="rId718" display="Group Iron" xr:uid="{00000000-0004-0000-0200-0000CD020000}"/>
    <hyperlink ref="C1685" r:id="rId719" display="Airborne Stand (Remake of All American I &amp; II)" xr:uid="{00000000-0004-0000-0200-0000CE020000}"/>
    <hyperlink ref="D1685" r:id="rId720" display="Advance to Contact" xr:uid="{00000000-0004-0000-0200-0000CF020000}"/>
    <hyperlink ref="D1686" r:id="rId721" xr:uid="{00000000-0004-0000-0200-0000D0020000}"/>
    <hyperlink ref="D1687" r:id="rId722" xr:uid="{00000000-0004-0000-0200-0000D1020000}"/>
    <hyperlink ref="D1688" r:id="rId723" xr:uid="{00000000-0004-0000-0200-0000D2020000}"/>
    <hyperlink ref="D1689" r:id="rId724" xr:uid="{00000000-0004-0000-0200-0000D3020000}"/>
    <hyperlink ref="D1690" r:id="rId725" xr:uid="{00000000-0004-0000-0200-0000D4020000}"/>
    <hyperlink ref="D1691" r:id="rId726" xr:uid="{00000000-0004-0000-0200-0000D5020000}"/>
    <hyperlink ref="D1692" r:id="rId727" xr:uid="{00000000-0004-0000-0200-0000D6020000}"/>
    <hyperlink ref="D1693" r:id="rId728" display="Forming The Perimeter" xr:uid="{00000000-0004-0000-0200-0000D7020000}"/>
    <hyperlink ref="D1694" r:id="rId729" xr:uid="{00000000-0004-0000-0200-0000D8020000}"/>
    <hyperlink ref="D1695" r:id="rId730" xr:uid="{00000000-0004-0000-0200-0000D9020000}"/>
    <hyperlink ref="D1696" r:id="rId731" xr:uid="{00000000-0004-0000-0200-0000DA020000}"/>
    <hyperlink ref="D1763" r:id="rId732" xr:uid="{00000000-0004-0000-0200-0000DB020000}"/>
    <hyperlink ref="D1764" r:id="rId733" xr:uid="{00000000-0004-0000-0200-0000DC020000}"/>
    <hyperlink ref="D1765" r:id="rId734" xr:uid="{00000000-0004-0000-0200-0000DD020000}"/>
    <hyperlink ref="D1766" r:id="rId735" xr:uid="{00000000-0004-0000-0200-0000DE020000}"/>
    <hyperlink ref="D1767" r:id="rId736" xr:uid="{00000000-0004-0000-0200-0000DF020000}"/>
    <hyperlink ref="D1768" r:id="rId737" xr:uid="{00000000-0004-0000-0200-0000E0020000}"/>
    <hyperlink ref="D1769" r:id="rId738" xr:uid="{00000000-0004-0000-0200-0000E1020000}"/>
    <hyperlink ref="D1770" r:id="rId739" xr:uid="{00000000-0004-0000-0200-0000E2020000}"/>
    <hyperlink ref="D1744" r:id="rId740" xr:uid="{00000000-0004-0000-0200-0000E3020000}"/>
    <hyperlink ref="D1745" r:id="rId741" xr:uid="{00000000-0004-0000-0200-0000E4020000}"/>
    <hyperlink ref="D1746" r:id="rId742" xr:uid="{00000000-0004-0000-0200-0000E5020000}"/>
    <hyperlink ref="D1747" r:id="rId743" xr:uid="{00000000-0004-0000-0200-0000E6020000}"/>
    <hyperlink ref="D1748" r:id="rId744" xr:uid="{00000000-0004-0000-0200-0000E7020000}"/>
    <hyperlink ref="D1742" r:id="rId745" xr:uid="{00000000-0004-0000-0200-0000E8020000}"/>
    <hyperlink ref="D1743" r:id="rId746" xr:uid="{00000000-0004-0000-0200-0000E9020000}"/>
    <hyperlink ref="D1749" r:id="rId747" xr:uid="{00000000-0004-0000-0200-0000EA020000}"/>
    <hyperlink ref="D1750" r:id="rId748" xr:uid="{00000000-0004-0000-0200-0000EB020000}"/>
    <hyperlink ref="C1763" r:id="rId749" display="ASL News Pack 1 (Euro-Pack 1: European Designers)" xr:uid="{00000000-0004-0000-0200-0000EC020000}"/>
    <hyperlink ref="C1742" r:id="rId750" xr:uid="{00000000-0004-0000-0200-0000ED020000}"/>
    <hyperlink ref="D1854" r:id="rId751" xr:uid="{00000000-0004-0000-0200-0000EE020000}"/>
    <hyperlink ref="D1856" r:id="rId752" display="Back In the Saddle Again" xr:uid="{00000000-0004-0000-0200-0000EF020000}"/>
    <hyperlink ref="D1857" r:id="rId753" xr:uid="{00000000-0004-0000-0200-0000F0020000}"/>
    <hyperlink ref="D1858" r:id="rId754" xr:uid="{00000000-0004-0000-0200-0000F1020000}"/>
    <hyperlink ref="D1859" r:id="rId755" xr:uid="{00000000-0004-0000-0200-0000F2020000}"/>
    <hyperlink ref="D1860" r:id="rId756" xr:uid="{00000000-0004-0000-0200-0000F3020000}"/>
    <hyperlink ref="D1861" r:id="rId757" xr:uid="{00000000-0004-0000-0200-0000F4020000}"/>
    <hyperlink ref="D1862" r:id="rId758" xr:uid="{00000000-0004-0000-0200-0000F5020000}"/>
    <hyperlink ref="D1863" r:id="rId759" xr:uid="{00000000-0004-0000-0200-0000F6020000}"/>
    <hyperlink ref="D1864" r:id="rId760" xr:uid="{00000000-0004-0000-0200-0000F7020000}"/>
    <hyperlink ref="D1865" r:id="rId761" display="Last Gasp At Champs" xr:uid="{00000000-0004-0000-0200-0000F8020000}"/>
    <hyperlink ref="D1822" r:id="rId762" xr:uid="{00000000-0004-0000-0200-0000F9020000}"/>
    <hyperlink ref="D1823" r:id="rId763" display="Brief Breakfast - version 1.1" xr:uid="{00000000-0004-0000-0200-0000FA020000}"/>
    <hyperlink ref="D1824" r:id="rId764" xr:uid="{00000000-0004-0000-0200-0000FB020000}"/>
    <hyperlink ref="D1825" r:id="rId765" xr:uid="{00000000-0004-0000-0200-0000FC020000}"/>
    <hyperlink ref="D1827" r:id="rId766" display="Cold Reception - version 1.1" xr:uid="{00000000-0004-0000-0200-0000FD020000}"/>
    <hyperlink ref="C1829" r:id="rId767" display="Bataan: Battle For the Mabatng Line 1941" xr:uid="{00000000-0004-0000-0200-0000FE020000}"/>
    <hyperlink ref="C1854" r:id="rId768" display="Battle of the Brachhi Hills: On the Road to Rome" xr:uid="{00000000-0004-0000-0200-0000FF020000}"/>
    <hyperlink ref="C1820" r:id="rId769" display="Baraque de Fraiture: The Battle for Parker's Crossroads 2nd Edition" xr:uid="{00000000-0004-0000-0200-000000030000}"/>
    <hyperlink ref="D2032" r:id="rId770" xr:uid="{00000000-0004-0000-0200-000001030000}"/>
    <hyperlink ref="D2033" r:id="rId771" xr:uid="{00000000-0004-0000-0200-000002030000}"/>
    <hyperlink ref="D2034" r:id="rId772" xr:uid="{00000000-0004-0000-0200-000003030000}"/>
    <hyperlink ref="D2035" r:id="rId773" xr:uid="{00000000-0004-0000-0200-000004030000}"/>
    <hyperlink ref="D2036" r:id="rId774" xr:uid="{00000000-0004-0000-0200-000005030000}"/>
    <hyperlink ref="D2037" r:id="rId775" xr:uid="{00000000-0004-0000-0200-000006030000}"/>
    <hyperlink ref="D2168" r:id="rId776" xr:uid="{00000000-0004-0000-0200-000007030000}"/>
    <hyperlink ref="D2165" r:id="rId777" xr:uid="{00000000-0004-0000-0200-000008030000}"/>
    <hyperlink ref="D2166" r:id="rId778" xr:uid="{00000000-0004-0000-0200-000009030000}"/>
    <hyperlink ref="D2167" r:id="rId779" xr:uid="{00000000-0004-0000-0200-00000A030000}"/>
    <hyperlink ref="D2169" r:id="rId780" xr:uid="{00000000-0004-0000-0200-00000B030000}"/>
    <hyperlink ref="D2170" r:id="rId781" xr:uid="{00000000-0004-0000-0200-00000C030000}"/>
    <hyperlink ref="D2171" r:id="rId782" display="Prelude to Breakthrough" xr:uid="{00000000-0004-0000-0200-00000D030000}"/>
    <hyperlink ref="D2172" r:id="rId783" xr:uid="{00000000-0004-0000-0200-00000E030000}"/>
    <hyperlink ref="D2173" r:id="rId784" xr:uid="{00000000-0004-0000-0200-00000F030000}"/>
    <hyperlink ref="D2174" r:id="rId785" xr:uid="{00000000-0004-0000-0200-000010030000}"/>
    <hyperlink ref="D2175" r:id="rId786" xr:uid="{00000000-0004-0000-0200-000011030000}"/>
    <hyperlink ref="D2176" r:id="rId787" xr:uid="{00000000-0004-0000-0200-000012030000}"/>
    <hyperlink ref="D2177" r:id="rId788" xr:uid="{00000000-0004-0000-0200-000013030000}"/>
    <hyperlink ref="D2179" r:id="rId789" xr:uid="{00000000-0004-0000-0200-000014030000}"/>
    <hyperlink ref="D2181" r:id="rId790" xr:uid="{00000000-0004-0000-0200-000015030000}"/>
    <hyperlink ref="D2182" r:id="rId791" xr:uid="{00000000-0004-0000-0200-000016030000}"/>
    <hyperlink ref="D2183" r:id="rId792" xr:uid="{00000000-0004-0000-0200-000017030000}"/>
    <hyperlink ref="D2188" r:id="rId793" xr:uid="{00000000-0004-0000-0200-000018030000}"/>
    <hyperlink ref="D2180" r:id="rId794" xr:uid="{00000000-0004-0000-0200-000019030000}"/>
    <hyperlink ref="D2184" r:id="rId795" xr:uid="{00000000-0004-0000-0200-00001A030000}"/>
    <hyperlink ref="D2185" r:id="rId796" xr:uid="{00000000-0004-0000-0200-00001B030000}"/>
    <hyperlink ref="D2186" r:id="rId797" xr:uid="{00000000-0004-0000-0200-00001C030000}"/>
    <hyperlink ref="D2187" r:id="rId798" xr:uid="{00000000-0004-0000-0200-00001D030000}"/>
    <hyperlink ref="D2189" r:id="rId799" xr:uid="{00000000-0004-0000-0200-00001E030000}"/>
    <hyperlink ref="D2178" r:id="rId800" xr:uid="{00000000-0004-0000-0200-00001F030000}"/>
    <hyperlink ref="D2190" r:id="rId801" xr:uid="{00000000-0004-0000-0200-000020030000}"/>
    <hyperlink ref="D2191" r:id="rId802" xr:uid="{00000000-0004-0000-0200-000021030000}"/>
    <hyperlink ref="D2192" r:id="rId803" xr:uid="{00000000-0004-0000-0200-000022030000}"/>
    <hyperlink ref="D2193" r:id="rId804" xr:uid="{00000000-0004-0000-0200-000023030000}"/>
    <hyperlink ref="D2194" r:id="rId805" xr:uid="{00000000-0004-0000-0200-000024030000}"/>
    <hyperlink ref="D2195" r:id="rId806" xr:uid="{00000000-0004-0000-0200-000025030000}"/>
    <hyperlink ref="D2196" r:id="rId807" xr:uid="{00000000-0004-0000-0200-000026030000}"/>
    <hyperlink ref="D2197" r:id="rId808" xr:uid="{00000000-0004-0000-0200-000027030000}"/>
    <hyperlink ref="D2198" r:id="rId809" xr:uid="{00000000-0004-0000-0200-000028030000}"/>
    <hyperlink ref="D2199" r:id="rId810" xr:uid="{00000000-0004-0000-0200-000029030000}"/>
    <hyperlink ref="D2200" r:id="rId811" xr:uid="{00000000-0004-0000-0200-00002A030000}"/>
    <hyperlink ref="D2201" r:id="rId812" xr:uid="{00000000-0004-0000-0200-00002B030000}"/>
    <hyperlink ref="D2202" r:id="rId813" xr:uid="{00000000-0004-0000-0200-00002C030000}"/>
    <hyperlink ref="D2203" r:id="rId814" xr:uid="{00000000-0004-0000-0200-00002D030000}"/>
    <hyperlink ref="D2204" r:id="rId815" xr:uid="{00000000-0004-0000-0200-00002E030000}"/>
    <hyperlink ref="D2205" r:id="rId816" xr:uid="{00000000-0004-0000-0200-00002F030000}"/>
    <hyperlink ref="D2206" r:id="rId817" xr:uid="{00000000-0004-0000-0200-000030030000}"/>
    <hyperlink ref="D2207" r:id="rId818" xr:uid="{00000000-0004-0000-0200-000031030000}"/>
    <hyperlink ref="D2208" r:id="rId819" xr:uid="{00000000-0004-0000-0200-000032030000}"/>
    <hyperlink ref="D2209" r:id="rId820" xr:uid="{00000000-0004-0000-0200-000033030000}"/>
    <hyperlink ref="D2210" r:id="rId821" xr:uid="{00000000-0004-0000-0200-000034030000}"/>
    <hyperlink ref="D2212" r:id="rId822" display="Lighter Than A Feather" xr:uid="{00000000-0004-0000-0200-000035030000}"/>
    <hyperlink ref="D2213" r:id="rId823" xr:uid="{00000000-0004-0000-0200-000036030000}"/>
    <hyperlink ref="D2211" r:id="rId824" xr:uid="{00000000-0004-0000-0200-000037030000}"/>
    <hyperlink ref="D2214" r:id="rId825" xr:uid="{00000000-0004-0000-0200-000038030000}"/>
    <hyperlink ref="D2215" r:id="rId826" xr:uid="{00000000-0004-0000-0200-000039030000}"/>
    <hyperlink ref="D2243" r:id="rId827" xr:uid="{00000000-0004-0000-0200-00003A030000}"/>
    <hyperlink ref="D2240" r:id="rId828" xr:uid="{00000000-0004-0000-0200-00003B030000}"/>
    <hyperlink ref="D2241" r:id="rId829" xr:uid="{00000000-0004-0000-0200-00003C030000}"/>
    <hyperlink ref="D2244" r:id="rId830" xr:uid="{00000000-0004-0000-0200-00003D030000}"/>
    <hyperlink ref="D2245" r:id="rId831" xr:uid="{00000000-0004-0000-0200-00003E030000}"/>
    <hyperlink ref="D2246" r:id="rId832" xr:uid="{00000000-0004-0000-0200-00003F030000}"/>
    <hyperlink ref="D2247" r:id="rId833" xr:uid="{00000000-0004-0000-0200-000040030000}"/>
    <hyperlink ref="D2248" r:id="rId834" xr:uid="{00000000-0004-0000-0200-000041030000}"/>
    <hyperlink ref="D2230" r:id="rId835" xr:uid="{00000000-0004-0000-0200-000042030000}"/>
    <hyperlink ref="D2236" r:id="rId836" xr:uid="{00000000-0004-0000-0200-000043030000}"/>
    <hyperlink ref="D2237" r:id="rId837" xr:uid="{00000000-0004-0000-0200-000044030000}"/>
    <hyperlink ref="D2238" r:id="rId838" xr:uid="{00000000-0004-0000-0200-000045030000}"/>
    <hyperlink ref="D2239" r:id="rId839" xr:uid="{00000000-0004-0000-0200-000046030000}"/>
    <hyperlink ref="D2234" r:id="rId840" xr:uid="{00000000-0004-0000-0200-000047030000}"/>
    <hyperlink ref="D2235" r:id="rId841" xr:uid="{00000000-0004-0000-0200-000048030000}"/>
    <hyperlink ref="D2217" r:id="rId842" xr:uid="{00000000-0004-0000-0200-000049030000}"/>
    <hyperlink ref="D2220" r:id="rId843" xr:uid="{00000000-0004-0000-0200-00004A030000}"/>
    <hyperlink ref="D2221" r:id="rId844" xr:uid="{00000000-0004-0000-0200-00004B030000}"/>
    <hyperlink ref="D2222" r:id="rId845" xr:uid="{00000000-0004-0000-0200-00004C030000}"/>
    <hyperlink ref="D2223" r:id="rId846" xr:uid="{00000000-0004-0000-0200-00004D030000}"/>
    <hyperlink ref="D2224" r:id="rId847" xr:uid="{00000000-0004-0000-0200-00004E030000}"/>
    <hyperlink ref="D2225" r:id="rId848" xr:uid="{00000000-0004-0000-0200-00004F030000}"/>
    <hyperlink ref="D2226" r:id="rId849" xr:uid="{00000000-0004-0000-0200-000050030000}"/>
    <hyperlink ref="D2227" r:id="rId850" xr:uid="{00000000-0004-0000-0200-000051030000}"/>
    <hyperlink ref="D2228" r:id="rId851" xr:uid="{00000000-0004-0000-0200-000052030000}"/>
    <hyperlink ref="D2242" r:id="rId852" xr:uid="{00000000-0004-0000-0200-000053030000}"/>
    <hyperlink ref="D2216" r:id="rId853" xr:uid="{00000000-0004-0000-0200-000054030000}"/>
    <hyperlink ref="D2229" r:id="rId854" xr:uid="{00000000-0004-0000-0200-000055030000}"/>
    <hyperlink ref="D2218" r:id="rId855" xr:uid="{00000000-0004-0000-0200-000056030000}"/>
    <hyperlink ref="D2219" r:id="rId856" xr:uid="{00000000-0004-0000-0200-000057030000}"/>
    <hyperlink ref="D2266" r:id="rId857" xr:uid="{00000000-0004-0000-0200-000058030000}"/>
    <hyperlink ref="D2250" r:id="rId858" xr:uid="{00000000-0004-0000-0200-000059030000}"/>
    <hyperlink ref="D2255" r:id="rId859" xr:uid="{00000000-0004-0000-0200-00005A030000}"/>
    <hyperlink ref="D2258" r:id="rId860" xr:uid="{00000000-0004-0000-0200-00005B030000}"/>
    <hyperlink ref="D2259" r:id="rId861" xr:uid="{00000000-0004-0000-0200-00005C030000}"/>
    <hyperlink ref="D2260" r:id="rId862" display="Welcome to Sunny Italy" xr:uid="{00000000-0004-0000-0200-00005D030000}"/>
    <hyperlink ref="D2261" r:id="rId863" xr:uid="{00000000-0004-0000-0200-00005E030000}"/>
    <hyperlink ref="D2262" r:id="rId864" xr:uid="{00000000-0004-0000-0200-00005F030000}"/>
    <hyperlink ref="D2263" r:id="rId865" xr:uid="{00000000-0004-0000-0200-000060030000}"/>
    <hyperlink ref="D2264" r:id="rId866" xr:uid="{00000000-0004-0000-0200-000061030000}"/>
    <hyperlink ref="D2265" r:id="rId867" xr:uid="{00000000-0004-0000-0200-000062030000}"/>
    <hyperlink ref="D2256" r:id="rId868" xr:uid="{00000000-0004-0000-0200-000063030000}"/>
    <hyperlink ref="D2251" r:id="rId869" xr:uid="{00000000-0004-0000-0200-000064030000}"/>
    <hyperlink ref="D2252" r:id="rId870" xr:uid="{00000000-0004-0000-0200-000065030000}"/>
    <hyperlink ref="D2253" r:id="rId871" xr:uid="{00000000-0004-0000-0200-000066030000}"/>
    <hyperlink ref="D2254" r:id="rId872" xr:uid="{00000000-0004-0000-0200-000067030000}"/>
    <hyperlink ref="D2267" r:id="rId873" xr:uid="{00000000-0004-0000-0200-000068030000}"/>
    <hyperlink ref="D2268" r:id="rId874" xr:uid="{00000000-0004-0000-0200-000069030000}"/>
    <hyperlink ref="D2269" r:id="rId875" xr:uid="{00000000-0004-0000-0200-00006A030000}"/>
    <hyperlink ref="D2270" r:id="rId876" xr:uid="{00000000-0004-0000-0200-00006B030000}"/>
    <hyperlink ref="D2271" r:id="rId877" xr:uid="{00000000-0004-0000-0200-00006C030000}"/>
    <hyperlink ref="D2272" r:id="rId878" xr:uid="{00000000-0004-0000-0200-00006D030000}"/>
    <hyperlink ref="D2273" r:id="rId879" xr:uid="{00000000-0004-0000-0200-00006E030000}"/>
    <hyperlink ref="D2284" r:id="rId880" display="The Battle of the St. Homme Crossroads" xr:uid="{00000000-0004-0000-0200-00006F030000}"/>
    <hyperlink ref="D2274" r:id="rId881" xr:uid="{00000000-0004-0000-0200-000070030000}"/>
    <hyperlink ref="D2275" r:id="rId882" xr:uid="{00000000-0004-0000-0200-000071030000}"/>
    <hyperlink ref="D2276" r:id="rId883" xr:uid="{00000000-0004-0000-0200-000072030000}"/>
    <hyperlink ref="D2277" r:id="rId884" xr:uid="{00000000-0004-0000-0200-000073030000}"/>
    <hyperlink ref="D2278" r:id="rId885" xr:uid="{00000000-0004-0000-0200-000074030000}"/>
    <hyperlink ref="D2279" r:id="rId886" xr:uid="{00000000-0004-0000-0200-000075030000}"/>
    <hyperlink ref="D2280" r:id="rId887" xr:uid="{00000000-0004-0000-0200-000076030000}"/>
    <hyperlink ref="D2282" r:id="rId888" xr:uid="{00000000-0004-0000-0200-000077030000}"/>
    <hyperlink ref="D2281" r:id="rId889" xr:uid="{00000000-0004-0000-0200-000078030000}"/>
    <hyperlink ref="D2283" r:id="rId890" xr:uid="{00000000-0004-0000-0200-000079030000}"/>
    <hyperlink ref="D2257" r:id="rId891" xr:uid="{00000000-0004-0000-0200-00007A030000}"/>
    <hyperlink ref="D2286" r:id="rId892" xr:uid="{00000000-0004-0000-0200-00007B030000}"/>
    <hyperlink ref="D2285" r:id="rId893" xr:uid="{00000000-0004-0000-0200-00007C030000}"/>
    <hyperlink ref="D2249" r:id="rId894" display="Hard to Kill" xr:uid="{00000000-0004-0000-0200-00007D030000}"/>
    <hyperlink ref="D2299" r:id="rId895" xr:uid="{00000000-0004-0000-0200-00007E030000}"/>
    <hyperlink ref="D2300" r:id="rId896" xr:uid="{00000000-0004-0000-0200-00007F030000}"/>
    <hyperlink ref="D2301" r:id="rId897" xr:uid="{00000000-0004-0000-0200-000080030000}"/>
    <hyperlink ref="D2302" r:id="rId898" xr:uid="{00000000-0004-0000-0200-000081030000}"/>
    <hyperlink ref="D2303" r:id="rId899" display="Trapped at Authie" xr:uid="{00000000-0004-0000-0200-000082030000}"/>
    <hyperlink ref="D2304" r:id="rId900" xr:uid="{00000000-0004-0000-0200-000083030000}"/>
    <hyperlink ref="D2305" r:id="rId901" xr:uid="{00000000-0004-0000-0200-000084030000}"/>
    <hyperlink ref="D2306" r:id="rId902" xr:uid="{00000000-0004-0000-0200-000085030000}"/>
    <hyperlink ref="D2308" r:id="rId903" xr:uid="{00000000-0004-0000-0200-000086030000}"/>
    <hyperlink ref="D2309" r:id="rId904" xr:uid="{00000000-0004-0000-0200-000087030000}"/>
    <hyperlink ref="D2310" r:id="rId905" xr:uid="{00000000-0004-0000-0200-000088030000}"/>
    <hyperlink ref="D2311" r:id="rId906" xr:uid="{00000000-0004-0000-0200-000089030000}"/>
    <hyperlink ref="D2312" r:id="rId907" xr:uid="{00000000-0004-0000-0200-00008A030000}"/>
    <hyperlink ref="D2313" r:id="rId908" xr:uid="{00000000-0004-0000-0200-00008B030000}"/>
    <hyperlink ref="D2314" r:id="rId909" xr:uid="{00000000-0004-0000-0200-00008C030000}"/>
    <hyperlink ref="D2315" r:id="rId910" xr:uid="{00000000-0004-0000-0200-00008D030000}"/>
    <hyperlink ref="D2316" r:id="rId911" xr:uid="{00000000-0004-0000-0200-00008E030000}"/>
    <hyperlink ref="D2317" r:id="rId912" xr:uid="{00000000-0004-0000-0200-00008F030000}"/>
    <hyperlink ref="D2318" r:id="rId913" xr:uid="{00000000-0004-0000-0200-000090030000}"/>
    <hyperlink ref="D2321" r:id="rId914" xr:uid="{00000000-0004-0000-0200-000091030000}"/>
    <hyperlink ref="D2322" r:id="rId915" xr:uid="{00000000-0004-0000-0200-000092030000}"/>
    <hyperlink ref="D2289" r:id="rId916" xr:uid="{00000000-0004-0000-0200-000093030000}"/>
    <hyperlink ref="D2290" r:id="rId917" display="Betrayed by General Winter" xr:uid="{00000000-0004-0000-0200-000094030000}"/>
    <hyperlink ref="D2291" r:id="rId918" xr:uid="{00000000-0004-0000-0200-000095030000}"/>
    <hyperlink ref="D2292" r:id="rId919" xr:uid="{00000000-0004-0000-0200-000096030000}"/>
    <hyperlink ref="D2293" r:id="rId920" xr:uid="{00000000-0004-0000-0200-000097030000}"/>
    <hyperlink ref="D2294" r:id="rId921" xr:uid="{00000000-0004-0000-0200-000098030000}"/>
    <hyperlink ref="D2307" r:id="rId922" xr:uid="{00000000-0004-0000-0200-000099030000}"/>
    <hyperlink ref="D2298" r:id="rId923" xr:uid="{00000000-0004-0000-0200-00009A030000}"/>
    <hyperlink ref="D2295" r:id="rId924" xr:uid="{00000000-0004-0000-0200-00009B030000}"/>
    <hyperlink ref="D2296" r:id="rId925" xr:uid="{00000000-0004-0000-0200-00009C030000}"/>
    <hyperlink ref="D2297" r:id="rId926" xr:uid="{00000000-0004-0000-0200-00009D030000}"/>
    <hyperlink ref="D2319" r:id="rId927" display="Critical Hit Issue 6.4 HB7" xr:uid="{00000000-0004-0000-0200-00009E030000}"/>
    <hyperlink ref="D2320" r:id="rId928" display="Critical Hit Issue 6.4 HB8" xr:uid="{00000000-0004-0000-0200-00009F030000}"/>
    <hyperlink ref="D2353" r:id="rId929" xr:uid="{00000000-0004-0000-0200-0000A0030000}"/>
    <hyperlink ref="D2354" r:id="rId930" xr:uid="{00000000-0004-0000-0200-0000A1030000}"/>
    <hyperlink ref="D2323" r:id="rId931" xr:uid="{00000000-0004-0000-0200-0000A2030000}"/>
    <hyperlink ref="D2324" r:id="rId932" xr:uid="{00000000-0004-0000-0200-0000A3030000}"/>
    <hyperlink ref="D2325" r:id="rId933" display="Bruised at Bruree" xr:uid="{00000000-0004-0000-0200-0000A4030000}"/>
    <hyperlink ref="D2326" r:id="rId934" xr:uid="{00000000-0004-0000-0200-0000A5030000}"/>
    <hyperlink ref="D2327" r:id="rId935" xr:uid="{00000000-0004-0000-0200-0000A6030000}"/>
    <hyperlink ref="D2328" r:id="rId936" xr:uid="{00000000-0004-0000-0200-0000A7030000}"/>
    <hyperlink ref="D2329" r:id="rId937" xr:uid="{00000000-0004-0000-0200-0000A8030000}"/>
    <hyperlink ref="D2330" r:id="rId938" xr:uid="{00000000-0004-0000-0200-0000A9030000}"/>
    <hyperlink ref="D2331" r:id="rId939" xr:uid="{00000000-0004-0000-0200-0000AA030000}"/>
    <hyperlink ref="D2335" r:id="rId940" xr:uid="{00000000-0004-0000-0200-0000AB030000}"/>
    <hyperlink ref="D2336" r:id="rId941" xr:uid="{00000000-0004-0000-0200-0000AC030000}"/>
    <hyperlink ref="D2337" r:id="rId942" xr:uid="{00000000-0004-0000-0200-0000AD030000}"/>
    <hyperlink ref="D2338" r:id="rId943" xr:uid="{00000000-0004-0000-0200-0000AE030000}"/>
    <hyperlink ref="D2339" r:id="rId944" xr:uid="{00000000-0004-0000-0200-0000AF030000}"/>
    <hyperlink ref="D2340" r:id="rId945" display="Battling for Belgium" xr:uid="{00000000-0004-0000-0200-0000B0030000}"/>
    <hyperlink ref="D2341" r:id="rId946" xr:uid="{00000000-0004-0000-0200-0000B1030000}"/>
    <hyperlink ref="D2342" r:id="rId947" xr:uid="{00000000-0004-0000-0200-0000B2030000}"/>
    <hyperlink ref="D2343" r:id="rId948" xr:uid="{00000000-0004-0000-0200-0000B3030000}"/>
    <hyperlink ref="D2344" r:id="rId949" xr:uid="{00000000-0004-0000-0200-0000B4030000}"/>
    <hyperlink ref="D2345" r:id="rId950" xr:uid="{00000000-0004-0000-0200-0000B5030000}"/>
    <hyperlink ref="D2346" r:id="rId951" xr:uid="{00000000-0004-0000-0200-0000B6030000}"/>
    <hyperlink ref="D2347" r:id="rId952" xr:uid="{00000000-0004-0000-0200-0000B7030000}"/>
    <hyperlink ref="D2348" r:id="rId953" xr:uid="{00000000-0004-0000-0200-0000B8030000}"/>
    <hyperlink ref="D2349" r:id="rId954" xr:uid="{00000000-0004-0000-0200-0000B9030000}"/>
    <hyperlink ref="D2350" r:id="rId955" xr:uid="{00000000-0004-0000-0200-0000BA030000}"/>
    <hyperlink ref="D2351" r:id="rId956" display="Mourning in Mouen" xr:uid="{00000000-0004-0000-0200-0000BB030000}"/>
    <hyperlink ref="D2352" r:id="rId957" xr:uid="{00000000-0004-0000-0200-0000BC030000}"/>
    <hyperlink ref="D2333" r:id="rId958" xr:uid="{00000000-0004-0000-0200-0000BD030000}"/>
    <hyperlink ref="D2334" r:id="rId959" xr:uid="{00000000-0004-0000-0200-0000BE030000}"/>
    <hyperlink ref="D2332" r:id="rId960" xr:uid="{00000000-0004-0000-0200-0000BF030000}"/>
    <hyperlink ref="D2383" r:id="rId961" xr:uid="{00000000-0004-0000-0200-0000C0030000}"/>
    <hyperlink ref="D2384" r:id="rId962" xr:uid="{00000000-0004-0000-0200-0000C1030000}"/>
    <hyperlink ref="D2371" r:id="rId963" xr:uid="{00000000-0004-0000-0200-0000C2030000}"/>
    <hyperlink ref="D2372" r:id="rId964" xr:uid="{00000000-0004-0000-0200-0000C3030000}"/>
    <hyperlink ref="D2373" r:id="rId965" xr:uid="{00000000-0004-0000-0200-0000C4030000}"/>
    <hyperlink ref="D2374" r:id="rId966" xr:uid="{00000000-0004-0000-0200-0000C5030000}"/>
    <hyperlink ref="D2376" r:id="rId967" display="Repulsed on the Beach" xr:uid="{00000000-0004-0000-0200-0000C6030000}"/>
    <hyperlink ref="D2375" r:id="rId968" xr:uid="{00000000-0004-0000-0200-0000C7030000}"/>
    <hyperlink ref="D2377" r:id="rId969" display="New Kid on the Block" xr:uid="{00000000-0004-0000-0200-0000C8030000}"/>
    <hyperlink ref="D2378" r:id="rId970" display="Orders for the Major" xr:uid="{00000000-0004-0000-0200-0000C9030000}"/>
    <hyperlink ref="C2044" r:id="rId971" xr:uid="{00000000-0004-0000-0200-0000CA030000}"/>
    <hyperlink ref="C2165" r:id="rId972" xr:uid="{00000000-0004-0000-0200-0000CB030000}"/>
    <hyperlink ref="C2175" r:id="rId973" xr:uid="{00000000-0004-0000-0200-0000CC030000}"/>
    <hyperlink ref="C2190" r:id="rId974" xr:uid="{00000000-0004-0000-0200-0000CD030000}"/>
    <hyperlink ref="C2208" r:id="rId975" xr:uid="{00000000-0004-0000-0200-0000CE030000}"/>
    <hyperlink ref="C2220" r:id="rId976" xr:uid="{00000000-0004-0000-0200-0000CF030000}"/>
    <hyperlink ref="C2230" r:id="rId977" xr:uid="{00000000-0004-0000-0200-0000D0030000}"/>
    <hyperlink ref="C2250" r:id="rId978" xr:uid="{00000000-0004-0000-0200-0000D1030000}"/>
    <hyperlink ref="C2258" r:id="rId979" xr:uid="{00000000-0004-0000-0200-0000D2030000}"/>
    <hyperlink ref="C2266" r:id="rId980" xr:uid="{00000000-0004-0000-0200-0000D3030000}"/>
    <hyperlink ref="C2289" r:id="rId981" xr:uid="{00000000-0004-0000-0200-0000D4030000}"/>
    <hyperlink ref="C2299" r:id="rId982" xr:uid="{00000000-0004-0000-0200-0000D5030000}"/>
    <hyperlink ref="C2341" r:id="rId983" xr:uid="{00000000-0004-0000-0200-0000D6030000}"/>
    <hyperlink ref="C2371" r:id="rId984" xr:uid="{00000000-0004-0000-0200-0000D7030000}"/>
    <hyperlink ref="C2374" r:id="rId985" xr:uid="{00000000-0004-0000-0200-0000D8030000}"/>
    <hyperlink ref="C2377" r:id="rId986" xr:uid="{00000000-0004-0000-0200-0000D9030000}"/>
    <hyperlink ref="C2389" r:id="rId987" xr:uid="{00000000-0004-0000-0200-0000DA030000}"/>
    <hyperlink ref="C2323" r:id="rId988" xr:uid="{00000000-0004-0000-0200-0000DB030000}"/>
    <hyperlink ref="C2242" r:id="rId989" xr:uid="{00000000-0004-0000-0200-0000DC030000}"/>
    <hyperlink ref="C2379" r:id="rId990" xr:uid="{00000000-0004-0000-0200-0000DD030000}"/>
    <hyperlink ref="C2404" r:id="rId991" xr:uid="{00000000-0004-0000-0200-0000DE030000}"/>
    <hyperlink ref="C2413" r:id="rId992" xr:uid="{00000000-0004-0000-0200-0000DF030000}"/>
    <hyperlink ref="C2032" r:id="rId993" xr:uid="{00000000-0004-0000-0200-0000E0030000}"/>
    <hyperlink ref="C2353" r:id="rId994" xr:uid="{00000000-0004-0000-0200-0000E1030000}"/>
    <hyperlink ref="C2274" r:id="rId995" xr:uid="{00000000-0004-0000-0200-0000E2030000}"/>
    <hyperlink ref="C2075" r:id="rId996" xr:uid="{00000000-0004-0000-0200-0000E3030000}"/>
    <hyperlink ref="D2074" r:id="rId997" xr:uid="{00000000-0004-0000-0200-0000E4030000}"/>
    <hyperlink ref="D2563" r:id="rId998" xr:uid="{00000000-0004-0000-0200-0000E5030000}"/>
    <hyperlink ref="D2564" r:id="rId999" xr:uid="{00000000-0004-0000-0200-0000E6030000}"/>
    <hyperlink ref="D2575" r:id="rId1000" xr:uid="{00000000-0004-0000-0200-0000E7030000}"/>
    <hyperlink ref="D2576" r:id="rId1001" xr:uid="{00000000-0004-0000-0200-0000E8030000}"/>
    <hyperlink ref="D2577" r:id="rId1002" xr:uid="{00000000-0004-0000-0200-0000E9030000}"/>
    <hyperlink ref="D2578" r:id="rId1003" xr:uid="{00000000-0004-0000-0200-0000EA030000}"/>
    <hyperlink ref="D2573" r:id="rId1004" xr:uid="{00000000-0004-0000-0200-0000EB030000}"/>
    <hyperlink ref="D2574" r:id="rId1005" xr:uid="{00000000-0004-0000-0200-0000EC030000}"/>
    <hyperlink ref="D2609" r:id="rId1006" xr:uid="{00000000-0004-0000-0200-0000ED030000}"/>
    <hyperlink ref="D2610" r:id="rId1007" xr:uid="{00000000-0004-0000-0200-0000EE030000}"/>
    <hyperlink ref="D2611" r:id="rId1008" xr:uid="{00000000-0004-0000-0200-0000EF030000}"/>
    <hyperlink ref="D2612" r:id="rId1009" xr:uid="{00000000-0004-0000-0200-0000F0030000}"/>
    <hyperlink ref="D2613" r:id="rId1010" xr:uid="{00000000-0004-0000-0200-0000F1030000}"/>
    <hyperlink ref="D2614" r:id="rId1011" xr:uid="{00000000-0004-0000-0200-0000F2030000}"/>
    <hyperlink ref="D2615" r:id="rId1012" xr:uid="{00000000-0004-0000-0200-0000F3030000}"/>
    <hyperlink ref="D2616" r:id="rId1013" xr:uid="{00000000-0004-0000-0200-0000F4030000}"/>
    <hyperlink ref="D2617" r:id="rId1014" xr:uid="{00000000-0004-0000-0200-0000F5030000}"/>
    <hyperlink ref="D2618" r:id="rId1015" xr:uid="{00000000-0004-0000-0200-0000F6030000}"/>
    <hyperlink ref="D2635" r:id="rId1016" xr:uid="{00000000-0004-0000-0200-0000F7030000}"/>
    <hyperlink ref="D2636" r:id="rId1017" xr:uid="{00000000-0004-0000-0200-0000F8030000}"/>
    <hyperlink ref="D2637" r:id="rId1018" xr:uid="{00000000-0004-0000-0200-0000F9030000}"/>
    <hyperlink ref="D2638" r:id="rId1019" xr:uid="{00000000-0004-0000-0200-0000FA030000}"/>
    <hyperlink ref="D2639" r:id="rId1020" xr:uid="{00000000-0004-0000-0200-0000FB030000}"/>
    <hyperlink ref="D2640" r:id="rId1021" xr:uid="{00000000-0004-0000-0200-0000FC030000}"/>
    <hyperlink ref="D2641" r:id="rId1022" xr:uid="{00000000-0004-0000-0200-0000FD030000}"/>
    <hyperlink ref="D2642" r:id="rId1023" xr:uid="{00000000-0004-0000-0200-0000FE030000}"/>
    <hyperlink ref="D2627" r:id="rId1024" xr:uid="{00000000-0004-0000-0200-0000FF030000}"/>
    <hyperlink ref="D2628" r:id="rId1025" xr:uid="{00000000-0004-0000-0200-000000040000}"/>
    <hyperlink ref="D2630" r:id="rId1026" xr:uid="{00000000-0004-0000-0200-000001040000}"/>
    <hyperlink ref="D2631" r:id="rId1027" xr:uid="{00000000-0004-0000-0200-000002040000}"/>
    <hyperlink ref="D2632" r:id="rId1028" xr:uid="{00000000-0004-0000-0200-000003040000}"/>
    <hyperlink ref="D2633" r:id="rId1029" xr:uid="{00000000-0004-0000-0200-000004040000}"/>
    <hyperlink ref="D2634" r:id="rId1030" xr:uid="{00000000-0004-0000-0200-000005040000}"/>
    <hyperlink ref="D2644" r:id="rId1031" xr:uid="{00000000-0004-0000-0200-000006040000}"/>
    <hyperlink ref="D2645" r:id="rId1032" xr:uid="{00000000-0004-0000-0200-000007040000}"/>
    <hyperlink ref="D2646" r:id="rId1033" xr:uid="{00000000-0004-0000-0200-000008040000}"/>
    <hyperlink ref="D2643" r:id="rId1034" xr:uid="{00000000-0004-0000-0200-000009040000}"/>
    <hyperlink ref="D2619" r:id="rId1035" xr:uid="{00000000-0004-0000-0200-00000A040000}"/>
    <hyperlink ref="D2620" r:id="rId1036" xr:uid="{00000000-0004-0000-0200-00000B040000}"/>
    <hyperlink ref="D2621" r:id="rId1037" xr:uid="{00000000-0004-0000-0200-00000C040000}"/>
    <hyperlink ref="D2622" r:id="rId1038" xr:uid="{00000000-0004-0000-0200-00000D040000}"/>
    <hyperlink ref="D2623" r:id="rId1039" xr:uid="{00000000-0004-0000-0200-00000E040000}"/>
    <hyperlink ref="D2624" r:id="rId1040" xr:uid="{00000000-0004-0000-0200-00000F040000}"/>
    <hyperlink ref="D2625" r:id="rId1041" xr:uid="{00000000-0004-0000-0200-000010040000}"/>
    <hyperlink ref="D2626" r:id="rId1042" xr:uid="{00000000-0004-0000-0200-000011040000}"/>
    <hyperlink ref="D2629" r:id="rId1043" xr:uid="{00000000-0004-0000-0200-000012040000}"/>
    <hyperlink ref="C2627" r:id="rId1044" xr:uid="{00000000-0004-0000-0200-000013040000}"/>
    <hyperlink ref="C2635" r:id="rId1045" xr:uid="{00000000-0004-0000-0200-000014040000}"/>
    <hyperlink ref="C2643" r:id="rId1046" xr:uid="{00000000-0004-0000-0200-000015040000}"/>
    <hyperlink ref="C2659" r:id="rId1047" display="Euro-Pack 6: Partisana and Irregulars" xr:uid="{00000000-0004-0000-0200-000016040000}"/>
    <hyperlink ref="C2573" r:id="rId1048" xr:uid="{00000000-0004-0000-0200-000017040000}"/>
    <hyperlink ref="C2619" r:id="rId1049" display="Euro-Pack 1: European Designers (See ASL News Pack 1)" xr:uid="{00000000-0004-0000-0200-000018040000}"/>
    <hyperlink ref="C2609" r:id="rId1050" xr:uid="{00000000-0004-0000-0200-000019040000}"/>
    <hyperlink ref="C2651" r:id="rId1051" xr:uid="{00000000-0004-0000-0200-00001A040000}"/>
    <hyperlink ref="D2787" r:id="rId1052" xr:uid="{00000000-0004-0000-0200-00001B040000}"/>
    <hyperlink ref="D2788" r:id="rId1053" xr:uid="{00000000-0004-0000-0200-00001C040000}"/>
    <hyperlink ref="D2789" r:id="rId1054" xr:uid="{00000000-0004-0000-0200-00001D040000}"/>
    <hyperlink ref="D2790" r:id="rId1055" display="Thisnes at Dusk" xr:uid="{00000000-0004-0000-0200-00001E040000}"/>
    <hyperlink ref="D2791" r:id="rId1056" xr:uid="{00000000-0004-0000-0200-00001F040000}"/>
    <hyperlink ref="D2792" r:id="rId1057" xr:uid="{00000000-0004-0000-0200-000020040000}"/>
    <hyperlink ref="D2793" r:id="rId1058" xr:uid="{00000000-0004-0000-0200-000021040000}"/>
    <hyperlink ref="D2794" r:id="rId1059" display="Death on a Hollow Road" xr:uid="{00000000-0004-0000-0200-000022040000}"/>
    <hyperlink ref="D2795" r:id="rId1060" xr:uid="{00000000-0004-0000-0200-000023040000}"/>
    <hyperlink ref="D2796" r:id="rId1061" xr:uid="{00000000-0004-0000-0200-000024040000}"/>
    <hyperlink ref="D2797" r:id="rId1062" xr:uid="{00000000-0004-0000-0200-000025040000}"/>
    <hyperlink ref="D2798" r:id="rId1063" xr:uid="{00000000-0004-0000-0200-000026040000}"/>
    <hyperlink ref="D2799" r:id="rId1064" xr:uid="{00000000-0004-0000-0200-000027040000}"/>
    <hyperlink ref="D2800" r:id="rId1065" xr:uid="{00000000-0004-0000-0200-000028040000}"/>
    <hyperlink ref="D2801" r:id="rId1066" xr:uid="{00000000-0004-0000-0200-000029040000}"/>
    <hyperlink ref="D2802" r:id="rId1067" xr:uid="{00000000-0004-0000-0200-00002A040000}"/>
    <hyperlink ref="D2803" r:id="rId1068" xr:uid="{00000000-0004-0000-0200-00002B040000}"/>
    <hyperlink ref="D2805" r:id="rId1069" xr:uid="{00000000-0004-0000-0200-00002C040000}"/>
    <hyperlink ref="D2806" r:id="rId1070" xr:uid="{00000000-0004-0000-0200-00002D040000}"/>
    <hyperlink ref="D2807" r:id="rId1071" xr:uid="{00000000-0004-0000-0200-00002E040000}"/>
    <hyperlink ref="D2811" r:id="rId1072" xr:uid="{00000000-0004-0000-0200-00002F040000}"/>
    <hyperlink ref="D2809" r:id="rId1073" xr:uid="{00000000-0004-0000-0200-000030040000}"/>
    <hyperlink ref="D2810" r:id="rId1074" xr:uid="{00000000-0004-0000-0200-000031040000}"/>
    <hyperlink ref="D2804" r:id="rId1075" xr:uid="{00000000-0004-0000-0200-000032040000}"/>
    <hyperlink ref="D2808" r:id="rId1076" xr:uid="{00000000-0004-0000-0200-000033040000}"/>
    <hyperlink ref="D2909" r:id="rId1077" xr:uid="{00000000-0004-0000-0200-000034040000}"/>
    <hyperlink ref="D2910" r:id="rId1078" xr:uid="{00000000-0004-0000-0200-000035040000}"/>
    <hyperlink ref="D2911" r:id="rId1079" xr:uid="{00000000-0004-0000-0200-000036040000}"/>
    <hyperlink ref="D2912" r:id="rId1080" xr:uid="{00000000-0004-0000-0200-000037040000}"/>
    <hyperlink ref="D2915" r:id="rId1081" xr:uid="{00000000-0004-0000-0200-000038040000}"/>
    <hyperlink ref="D2916" r:id="rId1082" xr:uid="{00000000-0004-0000-0200-000039040000}"/>
    <hyperlink ref="D2917" r:id="rId1083" xr:uid="{00000000-0004-0000-0200-00003A040000}"/>
    <hyperlink ref="D2918" r:id="rId1084" xr:uid="{00000000-0004-0000-0200-00003B040000}"/>
    <hyperlink ref="D2919" r:id="rId1085" xr:uid="{00000000-0004-0000-0200-00003C040000}"/>
    <hyperlink ref="D2920" r:id="rId1086" xr:uid="{00000000-0004-0000-0200-00003D040000}"/>
    <hyperlink ref="D2890" r:id="rId1087" xr:uid="{00000000-0004-0000-0200-00003E040000}"/>
    <hyperlink ref="D2891" r:id="rId1088" display="A Will To Fight" xr:uid="{00000000-0004-0000-0200-00003F040000}"/>
    <hyperlink ref="D2906" r:id="rId1089" xr:uid="{00000000-0004-0000-0200-000040040000}"/>
    <hyperlink ref="D2907" r:id="rId1090" xr:uid="{00000000-0004-0000-0200-000041040000}"/>
    <hyperlink ref="D2908" r:id="rId1091" xr:uid="{00000000-0004-0000-0200-000042040000}"/>
    <hyperlink ref="D2892" r:id="rId1092" xr:uid="{00000000-0004-0000-0200-000043040000}"/>
    <hyperlink ref="D2893" r:id="rId1093" display="Trial of Strength" xr:uid="{00000000-0004-0000-0200-000044040000}"/>
    <hyperlink ref="D2894" r:id="rId1094" display="The Butcher" xr:uid="{00000000-0004-0000-0200-000045040000}"/>
    <hyperlink ref="D2895" r:id="rId1095" display="A New Day Dawning" xr:uid="{00000000-0004-0000-0200-000046040000}"/>
    <hyperlink ref="D2896" r:id="rId1096" xr:uid="{00000000-0004-0000-0200-000047040000}"/>
    <hyperlink ref="D2897" r:id="rId1097" xr:uid="{00000000-0004-0000-0200-000048040000}"/>
    <hyperlink ref="D2898" r:id="rId1098" xr:uid="{00000000-0004-0000-0200-000049040000}"/>
    <hyperlink ref="D2899" r:id="rId1099" xr:uid="{00000000-0004-0000-0200-00004A040000}"/>
    <hyperlink ref="D2900" r:id="rId1100" xr:uid="{00000000-0004-0000-0200-00004B040000}"/>
    <hyperlink ref="D2901" r:id="rId1101" xr:uid="{00000000-0004-0000-0200-00004C040000}"/>
    <hyperlink ref="D2902" r:id="rId1102" xr:uid="{00000000-0004-0000-0200-00004D040000}"/>
    <hyperlink ref="D2903" r:id="rId1103" xr:uid="{00000000-0004-0000-0200-00004E040000}"/>
    <hyperlink ref="D2904" r:id="rId1104" xr:uid="{00000000-0004-0000-0200-00004F040000}"/>
    <hyperlink ref="D2905" r:id="rId1105" xr:uid="{00000000-0004-0000-0200-000050040000}"/>
    <hyperlink ref="D2913" r:id="rId1106" xr:uid="{00000000-0004-0000-0200-000051040000}"/>
    <hyperlink ref="D2914" r:id="rId1107" xr:uid="{00000000-0004-0000-0200-000052040000}"/>
    <hyperlink ref="C2787" r:id="rId1108" xr:uid="{00000000-0004-0000-0200-000053040000}"/>
    <hyperlink ref="C2909" r:id="rId1109" display="Guerra Civil: The Spanish Civil  War" xr:uid="{00000000-0004-0000-0200-000054040000}"/>
    <hyperlink ref="C2796" r:id="rId1110" xr:uid="{00000000-0004-0000-0200-000055040000}"/>
    <hyperlink ref="C2890" r:id="rId1111" xr:uid="{00000000-0004-0000-0200-000056040000}"/>
    <hyperlink ref="C2812" r:id="rId1112" display="Genesis II: Te Arab Israeli Wars" xr:uid="{00000000-0004-0000-0200-000057040000}"/>
    <hyperlink ref="D3126" r:id="rId1113" xr:uid="{00000000-0004-0000-0200-000058040000}"/>
    <hyperlink ref="D3214" r:id="rId1114" xr:uid="{00000000-0004-0000-0200-000059040000}"/>
    <hyperlink ref="D3215" r:id="rId1115" display="Tempest at Tombe" xr:uid="{00000000-0004-0000-0200-00005A040000}"/>
    <hyperlink ref="D3219" r:id="rId1116" xr:uid="{00000000-0004-0000-0200-00005B040000}"/>
    <hyperlink ref="D3354" r:id="rId1117" display="Smasher Karl" xr:uid="{00000000-0004-0000-0200-00005C040000}"/>
    <hyperlink ref="D3355" r:id="rId1118" xr:uid="{00000000-0004-0000-0200-00005D040000}"/>
    <hyperlink ref="D3356" r:id="rId1119" xr:uid="{00000000-0004-0000-0200-00005E040000}"/>
    <hyperlink ref="D3357" r:id="rId1120" xr:uid="{00000000-0004-0000-0200-00005F040000}"/>
    <hyperlink ref="D3358" r:id="rId1121" display="Gap at Grunewald" xr:uid="{00000000-0004-0000-0200-000060040000}"/>
    <hyperlink ref="D3359" r:id="rId1122" xr:uid="{00000000-0004-0000-0200-000061040000}"/>
    <hyperlink ref="D3360" r:id="rId1123" display="King's Pawn to … Taejon?" xr:uid="{00000000-0004-0000-0200-000062040000}"/>
    <hyperlink ref="D3361" r:id="rId1124" display="Attack at Martinville Ridge" xr:uid="{00000000-0004-0000-0200-000063040000}"/>
    <hyperlink ref="D3362" r:id="rId1125" display="Hell's Fire at Meuncheberg" xr:uid="{00000000-0004-0000-0200-000064040000}"/>
    <hyperlink ref="D3363" r:id="rId1126" display="The Struggle Begins: Panzers at Rasienai" xr:uid="{00000000-0004-0000-0200-000065040000}"/>
    <hyperlink ref="C3354" r:id="rId1127" xr:uid="{00000000-0004-0000-0200-000066040000}"/>
    <hyperlink ref="D3491" r:id="rId1128" xr:uid="{00000000-0004-0000-0200-000067040000}"/>
    <hyperlink ref="D3607" r:id="rId1129" xr:uid="{00000000-0004-0000-0200-000068040000}"/>
    <hyperlink ref="D3608" r:id="rId1130" xr:uid="{00000000-0004-0000-0200-000069040000}"/>
    <hyperlink ref="D3605" r:id="rId1131" xr:uid="{00000000-0004-0000-0200-00006A040000}"/>
    <hyperlink ref="D3606" r:id="rId1132" xr:uid="{00000000-0004-0000-0200-00006B040000}"/>
    <hyperlink ref="D3609" r:id="rId1133" xr:uid="{00000000-0004-0000-0200-00006C040000}"/>
    <hyperlink ref="D3610" r:id="rId1134" xr:uid="{00000000-0004-0000-0200-00006D040000}"/>
    <hyperlink ref="D3611" r:id="rId1135" xr:uid="{00000000-0004-0000-0200-00006E040000}"/>
    <hyperlink ref="D3612" r:id="rId1136" xr:uid="{00000000-0004-0000-0200-00006F040000}"/>
    <hyperlink ref="D3613" r:id="rId1137" xr:uid="{00000000-0004-0000-0200-000070040000}"/>
    <hyperlink ref="D3614" r:id="rId1138" xr:uid="{00000000-0004-0000-0200-000071040000}"/>
    <hyperlink ref="D3615" r:id="rId1139" xr:uid="{00000000-0004-0000-0200-000072040000}"/>
    <hyperlink ref="D3616" r:id="rId1140" xr:uid="{00000000-0004-0000-0200-000073040000}"/>
    <hyperlink ref="D3617" r:id="rId1141" xr:uid="{00000000-0004-0000-0200-000074040000}"/>
    <hyperlink ref="D3618" r:id="rId1142" xr:uid="{00000000-0004-0000-0200-000075040000}"/>
    <hyperlink ref="D3619" r:id="rId1143" xr:uid="{00000000-0004-0000-0200-000076040000}"/>
    <hyperlink ref="D3620" r:id="rId1144" xr:uid="{00000000-0004-0000-0200-000077040000}"/>
    <hyperlink ref="D3621" r:id="rId1145" xr:uid="{00000000-0004-0000-0200-000078040000}"/>
    <hyperlink ref="D3568" r:id="rId1146" xr:uid="{00000000-0004-0000-0200-000079040000}"/>
    <hyperlink ref="D3569" r:id="rId1147" xr:uid="{00000000-0004-0000-0200-00007A040000}"/>
    <hyperlink ref="D3570" r:id="rId1148" xr:uid="{00000000-0004-0000-0200-00007B040000}"/>
    <hyperlink ref="D3571" r:id="rId1149" xr:uid="{00000000-0004-0000-0200-00007C040000}"/>
    <hyperlink ref="D3572" r:id="rId1150" xr:uid="{00000000-0004-0000-0200-00007D040000}"/>
    <hyperlink ref="D3573" r:id="rId1151" xr:uid="{00000000-0004-0000-0200-00007E040000}"/>
    <hyperlink ref="D3574" r:id="rId1152" xr:uid="{00000000-0004-0000-0200-00007F040000}"/>
    <hyperlink ref="D3575" r:id="rId1153" xr:uid="{00000000-0004-0000-0200-000080040000}"/>
    <hyperlink ref="D3576" r:id="rId1154" xr:uid="{00000000-0004-0000-0200-000081040000}"/>
    <hyperlink ref="D3577" r:id="rId1155" xr:uid="{00000000-0004-0000-0200-000082040000}"/>
    <hyperlink ref="D3578" r:id="rId1156" xr:uid="{00000000-0004-0000-0200-000083040000}"/>
    <hyperlink ref="D3579" r:id="rId1157" xr:uid="{00000000-0004-0000-0200-000084040000}"/>
    <hyperlink ref="D3580" r:id="rId1158" xr:uid="{00000000-0004-0000-0200-000085040000}"/>
    <hyperlink ref="K3569" r:id="rId1159" display="Rolling Down Rollbahn D" xr:uid="{00000000-0004-0000-0200-000086040000}"/>
    <hyperlink ref="D3634" r:id="rId1160" xr:uid="{00000000-0004-0000-0200-000087040000}"/>
    <hyperlink ref="D3671" r:id="rId1161" xr:uid="{00000000-0004-0000-0200-000088040000}"/>
    <hyperlink ref="D3672" r:id="rId1162" xr:uid="{00000000-0004-0000-0200-000089040000}"/>
    <hyperlink ref="D3673" r:id="rId1163" xr:uid="{00000000-0004-0000-0200-00008A040000}"/>
    <hyperlink ref="D3674" r:id="rId1164" xr:uid="{00000000-0004-0000-0200-00008B040000}"/>
    <hyperlink ref="D3676" r:id="rId1165" xr:uid="{00000000-0004-0000-0200-00008C040000}"/>
    <hyperlink ref="D3675" r:id="rId1166" xr:uid="{00000000-0004-0000-0200-00008D040000}"/>
    <hyperlink ref="C3605" r:id="rId1167" xr:uid="{00000000-0004-0000-0200-00008E040000}"/>
    <hyperlink ref="C3563" r:id="rId1168" xr:uid="{00000000-0004-0000-0200-00008F040000}"/>
    <hyperlink ref="C3617" r:id="rId1169" xr:uid="{00000000-0004-0000-0200-000090040000}"/>
    <hyperlink ref="C3627" r:id="rId1170" xr:uid="{00000000-0004-0000-0200-000091040000}"/>
    <hyperlink ref="C3509" r:id="rId1171" xr:uid="{00000000-0004-0000-0200-000092040000}"/>
    <hyperlink ref="C3502" r:id="rId1172" xr:uid="{00000000-0004-0000-0200-000093040000}"/>
    <hyperlink ref="C3671" r:id="rId1173" xr:uid="{00000000-0004-0000-0200-000094040000}"/>
    <hyperlink ref="C3547" r:id="rId1174" xr:uid="{00000000-0004-0000-0200-000095040000}"/>
    <hyperlink ref="C3571" r:id="rId1175" xr:uid="{00000000-0004-0000-0200-000096040000}"/>
    <hyperlink ref="C3609" r:id="rId1176" xr:uid="{00000000-0004-0000-0200-000097040000}"/>
    <hyperlink ref="C2600" r:id="rId1177" xr:uid="{00000000-0004-0000-0200-000098040000}"/>
    <hyperlink ref="D3724" r:id="rId1178" xr:uid="{00000000-0004-0000-0200-000099040000}"/>
    <hyperlink ref="D3725" r:id="rId1179" xr:uid="{00000000-0004-0000-0200-00009A040000}"/>
    <hyperlink ref="D3726" r:id="rId1180" xr:uid="{00000000-0004-0000-0200-00009B040000}"/>
    <hyperlink ref="D3727" r:id="rId1181" xr:uid="{00000000-0004-0000-0200-00009C040000}"/>
    <hyperlink ref="D3730" r:id="rId1182" xr:uid="{00000000-0004-0000-0200-00009D040000}"/>
    <hyperlink ref="D3731" r:id="rId1183" xr:uid="{00000000-0004-0000-0200-00009E040000}"/>
    <hyperlink ref="D3732" r:id="rId1184" xr:uid="{00000000-0004-0000-0200-00009F040000}"/>
    <hyperlink ref="D3734" r:id="rId1185" xr:uid="{00000000-0004-0000-0200-0000A0040000}"/>
    <hyperlink ref="D3733" r:id="rId1186" xr:uid="{00000000-0004-0000-0200-0000A1040000}"/>
    <hyperlink ref="D3736" r:id="rId1187" xr:uid="{00000000-0004-0000-0200-0000A2040000}"/>
    <hyperlink ref="D3735" r:id="rId1188" xr:uid="{00000000-0004-0000-0200-0000A3040000}"/>
    <hyperlink ref="D3737" r:id="rId1189" xr:uid="{00000000-0004-0000-0200-0000A4040000}"/>
    <hyperlink ref="D3728" r:id="rId1190" xr:uid="{00000000-0004-0000-0200-0000A5040000}"/>
    <hyperlink ref="D3729" r:id="rId1191" xr:uid="{00000000-0004-0000-0200-0000A6040000}"/>
    <hyperlink ref="D2453" r:id="rId1192" xr:uid="{00000000-0004-0000-0200-0000A7040000}"/>
    <hyperlink ref="D2445" r:id="rId1193" xr:uid="{00000000-0004-0000-0200-0000A8040000}"/>
    <hyperlink ref="D2446" r:id="rId1194" xr:uid="{00000000-0004-0000-0200-0000A9040000}"/>
    <hyperlink ref="D2447" r:id="rId1195" xr:uid="{00000000-0004-0000-0200-0000AA040000}"/>
    <hyperlink ref="D2448" r:id="rId1196" xr:uid="{00000000-0004-0000-0200-0000AB040000}"/>
    <hyperlink ref="D2449" r:id="rId1197" xr:uid="{00000000-0004-0000-0200-0000AC040000}"/>
    <hyperlink ref="D2450" r:id="rId1198" xr:uid="{00000000-0004-0000-0200-0000AD040000}"/>
    <hyperlink ref="D2451" r:id="rId1199" xr:uid="{00000000-0004-0000-0200-0000AE040000}"/>
    <hyperlink ref="D2452" r:id="rId1200" xr:uid="{00000000-0004-0000-0200-0000AF040000}"/>
    <hyperlink ref="D2461" r:id="rId1201" display="New Kid on the Block" xr:uid="{00000000-0004-0000-0200-0000B0040000}"/>
    <hyperlink ref="D3778" r:id="rId1202" xr:uid="{00000000-0004-0000-0200-0000B1040000}"/>
    <hyperlink ref="D4085" r:id="rId1203" xr:uid="{00000000-0004-0000-0200-0000B2040000}"/>
    <hyperlink ref="D4086" r:id="rId1204" xr:uid="{00000000-0004-0000-0200-0000B3040000}"/>
    <hyperlink ref="D4087" r:id="rId1205" xr:uid="{00000000-0004-0000-0200-0000B4040000}"/>
    <hyperlink ref="D4088" r:id="rId1206" xr:uid="{00000000-0004-0000-0200-0000B5040000}"/>
    <hyperlink ref="D4089" r:id="rId1207" xr:uid="{00000000-0004-0000-0200-0000B6040000}"/>
    <hyperlink ref="D4090" r:id="rId1208" xr:uid="{00000000-0004-0000-0200-0000B7040000}"/>
    <hyperlink ref="D4091" r:id="rId1209" xr:uid="{00000000-0004-0000-0200-0000B8040000}"/>
    <hyperlink ref="D4084" r:id="rId1210" xr:uid="{00000000-0004-0000-0200-0000B9040000}"/>
    <hyperlink ref="D4083" r:id="rId1211" xr:uid="{00000000-0004-0000-0200-0000BA040000}"/>
    <hyperlink ref="D4082" r:id="rId1212" xr:uid="{00000000-0004-0000-0200-0000BB040000}"/>
    <hyperlink ref="D4081" r:id="rId1213" xr:uid="{00000000-0004-0000-0200-0000BC040000}"/>
    <hyperlink ref="D4080" r:id="rId1214" xr:uid="{00000000-0004-0000-0200-0000BD040000}"/>
    <hyperlink ref="D4079" r:id="rId1215" xr:uid="{00000000-0004-0000-0200-0000BE040000}"/>
    <hyperlink ref="D4078" r:id="rId1216" xr:uid="{00000000-0004-0000-0200-0000BF040000}"/>
    <hyperlink ref="D4077" r:id="rId1217" xr:uid="{00000000-0004-0000-0200-0000C0040000}"/>
    <hyperlink ref="D4017:D4019" r:id="rId1218" display="Critical Hit\BotB\CH-DD-DD007.PDF" xr:uid="{00000000-0004-0000-0200-0000C1040000}"/>
    <hyperlink ref="D3869" r:id="rId1219" xr:uid="{00000000-0004-0000-0200-0000C2040000}"/>
    <hyperlink ref="D3870" r:id="rId1220" xr:uid="{00000000-0004-0000-0200-0000C3040000}"/>
    <hyperlink ref="D3871" r:id="rId1221" xr:uid="{00000000-0004-0000-0200-0000C4040000}"/>
    <hyperlink ref="D3872" r:id="rId1222" xr:uid="{00000000-0004-0000-0200-0000C5040000}"/>
    <hyperlink ref="D3873" r:id="rId1223" xr:uid="{00000000-0004-0000-0200-0000C6040000}"/>
    <hyperlink ref="D3874" r:id="rId1224" xr:uid="{00000000-0004-0000-0200-0000C7040000}"/>
    <hyperlink ref="D3875" r:id="rId1225" xr:uid="{00000000-0004-0000-0200-0000C8040000}"/>
    <hyperlink ref="D3876" r:id="rId1226" xr:uid="{00000000-0004-0000-0200-0000C9040000}"/>
    <hyperlink ref="D4033" r:id="rId1227" xr:uid="{00000000-0004-0000-0200-0000CA040000}"/>
    <hyperlink ref="D4034" r:id="rId1228" xr:uid="{00000000-0004-0000-0200-0000CB040000}"/>
    <hyperlink ref="D4035" r:id="rId1229" xr:uid="{00000000-0004-0000-0200-0000CC040000}"/>
    <hyperlink ref="D4036" r:id="rId1230" display="Battle at Baliugag" xr:uid="{00000000-0004-0000-0200-0000CD040000}"/>
    <hyperlink ref="D4037" r:id="rId1231" xr:uid="{00000000-0004-0000-0200-0000CE040000}"/>
    <hyperlink ref="D4038" r:id="rId1232" xr:uid="{00000000-0004-0000-0200-0000CF040000}"/>
    <hyperlink ref="D4039" r:id="rId1233" xr:uid="{00000000-0004-0000-0200-0000D0040000}"/>
    <hyperlink ref="D4040" r:id="rId1234" xr:uid="{00000000-0004-0000-0200-0000D1040000}"/>
    <hyperlink ref="C3877" r:id="rId1235" xr:uid="{00000000-0004-0000-0200-0000D2040000}"/>
    <hyperlink ref="C4033" r:id="rId1236" xr:uid="{00000000-0004-0000-0200-0000D3040000}"/>
    <hyperlink ref="C4012" r:id="rId1237" display="Total Axis Pack 2: A World Ablaze" xr:uid="{00000000-0004-0000-0200-0000D4040000}"/>
    <hyperlink ref="C3869" r:id="rId1238" xr:uid="{00000000-0004-0000-0200-0000D5040000}"/>
    <hyperlink ref="C3765" r:id="rId1239" xr:uid="{00000000-0004-0000-0200-0000D6040000}"/>
    <hyperlink ref="C3724" r:id="rId1240" xr:uid="{00000000-0004-0000-0200-0000D7040000}"/>
    <hyperlink ref="C3757" r:id="rId1241" xr:uid="{00000000-0004-0000-0200-0000D8040000}"/>
    <hyperlink ref="C3678" r:id="rId1242" xr:uid="{00000000-0004-0000-0200-0000D9040000}"/>
    <hyperlink ref="C3927" r:id="rId1243" xr:uid="{00000000-0004-0000-0200-0000DA040000}"/>
    <hyperlink ref="C4120" r:id="rId1244" xr:uid="{00000000-0004-0000-0200-0000DB040000}"/>
    <hyperlink ref="C3773" r:id="rId1245" xr:uid="{00000000-0004-0000-0200-0000DC040000}"/>
    <hyperlink ref="C4081" r:id="rId1246" display="Berlin: Tyrant's Lair" xr:uid="{00000000-0004-0000-0200-0000DD040000}"/>
    <hyperlink ref="C3689" r:id="rId1247" xr:uid="{00000000-0004-0000-0200-0000DE040000}"/>
    <hyperlink ref="C2422" r:id="rId1248" display="Special Edition: Operation Compass &amp; Wavell's 30,000" xr:uid="{00000000-0004-0000-0200-0000DF040000}"/>
    <hyperlink ref="C2454" r:id="rId1249" display="Special Edition: Tanks!" xr:uid="{00000000-0004-0000-0200-0000E0040000}"/>
    <hyperlink ref="C4077" r:id="rId1250" display="Berlin: Tyrant's Lair" xr:uid="{00000000-0004-0000-0200-0000E1040000}"/>
    <hyperlink ref="C2444" r:id="rId1251" display="Special Edition: Stalingrad!" xr:uid="{00000000-0004-0000-0200-0000E2040000}"/>
    <hyperlink ref="C3791" r:id="rId1252" xr:uid="{00000000-0004-0000-0200-0000E3040000}"/>
    <hyperlink ref="C3951" r:id="rId1253" display="Tigers To The Front!" xr:uid="{00000000-0004-0000-0200-0000E4040000}"/>
    <hyperlink ref="C3972" r:id="rId1254" xr:uid="{00000000-0004-0000-0200-0000E5040000}"/>
    <hyperlink ref="C4154" r:id="rId1255" xr:uid="{00000000-0004-0000-0200-0000E6040000}"/>
    <hyperlink ref="C4025" r:id="rId1256" xr:uid="{00000000-0004-0000-0200-0000E7040000}"/>
    <hyperlink ref="C3911" r:id="rId1257" xr:uid="{00000000-0004-0000-0200-0000E8040000}"/>
    <hyperlink ref="C3889" r:id="rId1258" xr:uid="{00000000-0004-0000-0200-0000E9040000}"/>
    <hyperlink ref="C3511" r:id="rId1259" display="The Battle of Pork Chop Hill" xr:uid="{00000000-0004-0000-0200-0000EA040000}"/>
    <hyperlink ref="D4207" r:id="rId1260" xr:uid="{00000000-0004-0000-0200-0000EB040000}"/>
    <hyperlink ref="D4208" r:id="rId1261" xr:uid="{00000000-0004-0000-0200-0000EC040000}"/>
    <hyperlink ref="D4209" r:id="rId1262" xr:uid="{00000000-0004-0000-0200-0000ED040000}"/>
    <hyperlink ref="D4210" r:id="rId1263" xr:uid="{00000000-0004-0000-0200-0000EE040000}"/>
    <hyperlink ref="D4211" r:id="rId1264" xr:uid="{00000000-0004-0000-0200-0000EF040000}"/>
    <hyperlink ref="D4212" r:id="rId1265" xr:uid="{00000000-0004-0000-0200-0000F0040000}"/>
    <hyperlink ref="D4175" r:id="rId1266" xr:uid="{00000000-0004-0000-0200-0000F1040000}"/>
    <hyperlink ref="D4176" r:id="rId1267" xr:uid="{00000000-0004-0000-0200-0000F2040000}"/>
    <hyperlink ref="D4177" r:id="rId1268" xr:uid="{00000000-0004-0000-0200-0000F3040000}"/>
    <hyperlink ref="D4178" r:id="rId1269" xr:uid="{00000000-0004-0000-0200-0000F4040000}"/>
    <hyperlink ref="D4179" r:id="rId1270" xr:uid="{00000000-0004-0000-0200-0000F5040000}"/>
    <hyperlink ref="D4180" r:id="rId1271" xr:uid="{00000000-0004-0000-0200-0000F6040000}"/>
    <hyperlink ref="D4182" r:id="rId1272" xr:uid="{00000000-0004-0000-0200-0000F7040000}"/>
    <hyperlink ref="D4183" r:id="rId1273" xr:uid="{00000000-0004-0000-0200-0000F8040000}"/>
    <hyperlink ref="D4184" r:id="rId1274" xr:uid="{00000000-0004-0000-0200-0000F9040000}"/>
    <hyperlink ref="D4185" r:id="rId1275" xr:uid="{00000000-0004-0000-0200-0000FA040000}"/>
    <hyperlink ref="D4186" r:id="rId1276" xr:uid="{00000000-0004-0000-0200-0000FB040000}"/>
    <hyperlink ref="D4187" r:id="rId1277" xr:uid="{00000000-0004-0000-0200-0000FC040000}"/>
    <hyperlink ref="D4188" r:id="rId1278" xr:uid="{00000000-0004-0000-0200-0000FD040000}"/>
    <hyperlink ref="D4189" r:id="rId1279" xr:uid="{00000000-0004-0000-0200-0000FE040000}"/>
    <hyperlink ref="D4190" r:id="rId1280" xr:uid="{00000000-0004-0000-0200-0000FF040000}"/>
    <hyperlink ref="D4191" r:id="rId1281" xr:uid="{00000000-0004-0000-0200-000000050000}"/>
    <hyperlink ref="D4192" r:id="rId1282" xr:uid="{00000000-0004-0000-0200-000001050000}"/>
    <hyperlink ref="D4193" r:id="rId1283" xr:uid="{00000000-0004-0000-0200-000002050000}"/>
    <hyperlink ref="D4194" r:id="rId1284" xr:uid="{00000000-0004-0000-0200-000003050000}"/>
    <hyperlink ref="D4195" r:id="rId1285" xr:uid="{00000000-0004-0000-0200-000004050000}"/>
    <hyperlink ref="D4196" r:id="rId1286" xr:uid="{00000000-0004-0000-0200-000005050000}"/>
    <hyperlink ref="D4197" r:id="rId1287" xr:uid="{00000000-0004-0000-0200-000006050000}"/>
    <hyperlink ref="D4198" r:id="rId1288" xr:uid="{00000000-0004-0000-0200-000007050000}"/>
    <hyperlink ref="D4199" r:id="rId1289" xr:uid="{00000000-0004-0000-0200-000008050000}"/>
    <hyperlink ref="D4200" r:id="rId1290" xr:uid="{00000000-0004-0000-0200-000009050000}"/>
    <hyperlink ref="D4201" r:id="rId1291" xr:uid="{00000000-0004-0000-0200-00000A050000}"/>
    <hyperlink ref="D4202" r:id="rId1292" xr:uid="{00000000-0004-0000-0200-00000B050000}"/>
    <hyperlink ref="D4203" r:id="rId1293" xr:uid="{00000000-0004-0000-0200-00000C050000}"/>
    <hyperlink ref="D4204" r:id="rId1294" xr:uid="{00000000-0004-0000-0200-00000D050000}"/>
    <hyperlink ref="D4205" r:id="rId1295" xr:uid="{00000000-0004-0000-0200-00000E050000}"/>
    <hyperlink ref="D4206" r:id="rId1296" xr:uid="{00000000-0004-0000-0200-00000F050000}"/>
    <hyperlink ref="D4181" r:id="rId1297" xr:uid="{00000000-0004-0000-0200-000010050000}"/>
    <hyperlink ref="C4172" r:id="rId1298" display="Moves Issue 69" xr:uid="{00000000-0004-0000-0200-000011050000}"/>
    <hyperlink ref="C4205" r:id="rId1299" xr:uid="{00000000-0004-0000-0200-000012050000}"/>
    <hyperlink ref="C4199" r:id="rId1300" xr:uid="{00000000-0004-0000-0200-000013050000}"/>
    <hyperlink ref="C4192" r:id="rId1301" xr:uid="{00000000-0004-0000-0200-000014050000}"/>
    <hyperlink ref="C4239" r:id="rId1302" display="Battleplan Issue 9" xr:uid="{00000000-0004-0000-0200-000015050000}"/>
    <hyperlink ref="C4238" r:id="rId1303" xr:uid="{00000000-0004-0000-0200-000016050000}"/>
    <hyperlink ref="D4390" r:id="rId1304" xr:uid="{00000000-0004-0000-0200-000017050000}"/>
    <hyperlink ref="D4391" r:id="rId1305" xr:uid="{00000000-0004-0000-0200-000018050000}"/>
    <hyperlink ref="D4392" r:id="rId1306" xr:uid="{00000000-0004-0000-0200-000019050000}"/>
    <hyperlink ref="D4393" r:id="rId1307" xr:uid="{00000000-0004-0000-0200-00001A050000}"/>
    <hyperlink ref="D4394" r:id="rId1308" xr:uid="{00000000-0004-0000-0200-00001B050000}"/>
    <hyperlink ref="D4395" r:id="rId1309" xr:uid="{00000000-0004-0000-0200-00001C050000}"/>
    <hyperlink ref="D4396" r:id="rId1310" xr:uid="{00000000-0004-0000-0200-00001D050000}"/>
    <hyperlink ref="D4397" r:id="rId1311" display="Last Hope at New Flower" xr:uid="{00000000-0004-0000-0200-00001E050000}"/>
    <hyperlink ref="C4390" r:id="rId1312" xr:uid="{00000000-0004-0000-0200-00001F050000}"/>
    <hyperlink ref="C4459" r:id="rId1313" xr:uid="{00000000-0004-0000-0200-000020050000}"/>
    <hyperlink ref="D4562" r:id="rId1314" xr:uid="{00000000-0004-0000-0200-000021050000}"/>
    <hyperlink ref="D4563" r:id="rId1315" xr:uid="{00000000-0004-0000-0200-000022050000}"/>
    <hyperlink ref="D4564" r:id="rId1316" xr:uid="{00000000-0004-0000-0200-000023050000}"/>
    <hyperlink ref="D4565" r:id="rId1317" xr:uid="{00000000-0004-0000-0200-000024050000}"/>
    <hyperlink ref="D4566" r:id="rId1318" xr:uid="{00000000-0004-0000-0200-000025050000}"/>
    <hyperlink ref="D4567" r:id="rId1319" xr:uid="{00000000-0004-0000-0200-000026050000}"/>
    <hyperlink ref="D4568" r:id="rId1320" xr:uid="{00000000-0004-0000-0200-000027050000}"/>
    <hyperlink ref="D4569" r:id="rId1321" xr:uid="{00000000-0004-0000-0200-000028050000}"/>
    <hyperlink ref="D4570" r:id="rId1322" xr:uid="{00000000-0004-0000-0200-000029050000}"/>
    <hyperlink ref="D4571" r:id="rId1323" xr:uid="{00000000-0004-0000-0200-00002A050000}"/>
    <hyperlink ref="D4572" r:id="rId1324" xr:uid="{00000000-0004-0000-0200-00002B050000}"/>
    <hyperlink ref="D4573" r:id="rId1325" display="Urban Combat" xr:uid="{00000000-0004-0000-0200-00002C050000}"/>
    <hyperlink ref="C4562" r:id="rId1326" xr:uid="{00000000-0004-0000-0200-00002D050000}"/>
    <hyperlink ref="D4601" r:id="rId1327" xr:uid="{00000000-0004-0000-0200-00002E050000}"/>
    <hyperlink ref="D4604" r:id="rId1328" xr:uid="{00000000-0004-0000-0200-00002F050000}"/>
    <hyperlink ref="D4607" r:id="rId1329" xr:uid="{00000000-0004-0000-0200-000030050000}"/>
    <hyperlink ref="D4608" r:id="rId1330" xr:uid="{00000000-0004-0000-0200-000031050000}"/>
    <hyperlink ref="D4627" r:id="rId1331" xr:uid="{00000000-0004-0000-0200-000032050000}"/>
    <hyperlink ref="D4624" r:id="rId1332" xr:uid="{00000000-0004-0000-0200-000033050000}"/>
    <hyperlink ref="D4623" r:id="rId1333" xr:uid="{00000000-0004-0000-0200-000034050000}"/>
    <hyperlink ref="D4609" r:id="rId1334" xr:uid="{00000000-0004-0000-0200-000035050000}"/>
    <hyperlink ref="D4610" r:id="rId1335" xr:uid="{00000000-0004-0000-0200-000036050000}"/>
    <hyperlink ref="D4614" r:id="rId1336" display="Raiders on Butaritari" xr:uid="{00000000-0004-0000-0200-000037050000}"/>
    <hyperlink ref="D4615" r:id="rId1337" xr:uid="{00000000-0004-0000-0200-000038050000}"/>
    <hyperlink ref="D4616" r:id="rId1338" xr:uid="{00000000-0004-0000-0200-000039050000}"/>
    <hyperlink ref="D4617" r:id="rId1339" xr:uid="{00000000-0004-0000-0200-00003A050000}"/>
    <hyperlink ref="D4605" r:id="rId1340" display="A Tough Nut to Crack" xr:uid="{00000000-0004-0000-0200-00003B050000}"/>
    <hyperlink ref="D4606" r:id="rId1341" xr:uid="{00000000-0004-0000-0200-00003C050000}"/>
    <hyperlink ref="D4622" r:id="rId1342" xr:uid="{00000000-0004-0000-0200-00003D050000}"/>
    <hyperlink ref="D4603" r:id="rId1343" xr:uid="{00000000-0004-0000-0200-00003E050000}"/>
    <hyperlink ref="D4625" r:id="rId1344" xr:uid="{00000000-0004-0000-0200-00003F050000}"/>
    <hyperlink ref="D4611" r:id="rId1345" xr:uid="{00000000-0004-0000-0200-000040050000}"/>
    <hyperlink ref="D4613" r:id="rId1346" xr:uid="{00000000-0004-0000-0200-000041050000}"/>
    <hyperlink ref="D4626" r:id="rId1347" xr:uid="{00000000-0004-0000-0200-000042050000}"/>
    <hyperlink ref="D4612" r:id="rId1348" xr:uid="{00000000-0004-0000-0200-000043050000}"/>
    <hyperlink ref="C4622" r:id="rId1349" xr:uid="{00000000-0004-0000-0200-000044050000}"/>
    <hyperlink ref="C4603" r:id="rId1350" xr:uid="{00000000-0004-0000-0200-000045050000}"/>
    <hyperlink ref="C4605" r:id="rId1351" xr:uid="{00000000-0004-0000-0200-000046050000}"/>
    <hyperlink ref="C4607" r:id="rId1352" xr:uid="{00000000-0004-0000-0200-000047050000}"/>
    <hyperlink ref="C4609" r:id="rId1353" xr:uid="{00000000-0004-0000-0200-000048050000}"/>
    <hyperlink ref="C4611" r:id="rId1354" xr:uid="{00000000-0004-0000-0200-000049050000}"/>
    <hyperlink ref="C4613" r:id="rId1355" xr:uid="{00000000-0004-0000-0200-00004A050000}"/>
    <hyperlink ref="C4616" r:id="rId1356" xr:uid="{00000000-0004-0000-0200-00004B050000}"/>
    <hyperlink ref="C4620" r:id="rId1357" xr:uid="{00000000-0004-0000-0200-00004C050000}"/>
    <hyperlink ref="C4601" r:id="rId1358" xr:uid="{00000000-0004-0000-0200-00004D050000}"/>
    <hyperlink ref="D4634" r:id="rId1359" xr:uid="{00000000-0004-0000-0200-00004E050000}"/>
    <hyperlink ref="D4648" r:id="rId1360" xr:uid="{00000000-0004-0000-0200-00004F050000}"/>
    <hyperlink ref="D4658" r:id="rId1361" xr:uid="{00000000-0004-0000-0200-000050050000}"/>
    <hyperlink ref="D4657" r:id="rId1362" xr:uid="{00000000-0004-0000-0200-000051050000}"/>
    <hyperlink ref="D4656" r:id="rId1363" xr:uid="{00000000-0004-0000-0200-000052050000}"/>
    <hyperlink ref="D4655" r:id="rId1364" xr:uid="{00000000-0004-0000-0200-000053050000}"/>
    <hyperlink ref="D4654" r:id="rId1365" xr:uid="{00000000-0004-0000-0200-000054050000}"/>
    <hyperlink ref="D4653" r:id="rId1366" xr:uid="{00000000-0004-0000-0200-000055050000}"/>
    <hyperlink ref="D4652" r:id="rId1367" xr:uid="{00000000-0004-0000-0200-000056050000}"/>
    <hyperlink ref="D4636" r:id="rId1368" xr:uid="{00000000-0004-0000-0200-000057050000}"/>
    <hyperlink ref="D4637" r:id="rId1369" xr:uid="{00000000-0004-0000-0200-000058050000}"/>
    <hyperlink ref="D4638" r:id="rId1370" xr:uid="{00000000-0004-0000-0200-000059050000}"/>
    <hyperlink ref="D4639" r:id="rId1371" xr:uid="{00000000-0004-0000-0200-00005A050000}"/>
    <hyperlink ref="D4640" r:id="rId1372" xr:uid="{00000000-0004-0000-0200-00005B050000}"/>
    <hyperlink ref="D4641" r:id="rId1373" xr:uid="{00000000-0004-0000-0200-00005C050000}"/>
    <hyperlink ref="D4642" r:id="rId1374" xr:uid="{00000000-0004-0000-0200-00005D050000}"/>
    <hyperlink ref="D4643" r:id="rId1375" xr:uid="{00000000-0004-0000-0200-00005E050000}"/>
    <hyperlink ref="D4644" r:id="rId1376" xr:uid="{00000000-0004-0000-0200-00005F050000}"/>
    <hyperlink ref="D4645" r:id="rId1377" xr:uid="{00000000-0004-0000-0200-000060050000}"/>
    <hyperlink ref="D4646" r:id="rId1378" xr:uid="{00000000-0004-0000-0200-000061050000}"/>
    <hyperlink ref="D4647" r:id="rId1379" xr:uid="{00000000-0004-0000-0200-000062050000}"/>
    <hyperlink ref="D4649" r:id="rId1380" xr:uid="{00000000-0004-0000-0200-000063050000}"/>
    <hyperlink ref="D4651" r:id="rId1381" xr:uid="{00000000-0004-0000-0200-000064050000}"/>
    <hyperlink ref="D4650" r:id="rId1382" xr:uid="{00000000-0004-0000-0200-000065050000}"/>
    <hyperlink ref="D4630" r:id="rId1383" xr:uid="{00000000-0004-0000-0200-000066050000}"/>
    <hyperlink ref="D4631" r:id="rId1384" xr:uid="{00000000-0004-0000-0200-000067050000}"/>
    <hyperlink ref="D4632" r:id="rId1385" xr:uid="{00000000-0004-0000-0200-000068050000}"/>
    <hyperlink ref="D4633" r:id="rId1386" xr:uid="{00000000-0004-0000-0200-000069050000}"/>
    <hyperlink ref="D4635" r:id="rId1387" xr:uid="{00000000-0004-0000-0200-00006A050000}"/>
    <hyperlink ref="C4652" r:id="rId1388" xr:uid="{00000000-0004-0000-0200-00006B050000}"/>
    <hyperlink ref="C4636" r:id="rId1389" xr:uid="{00000000-0004-0000-0200-00006C050000}"/>
    <hyperlink ref="C4662" r:id="rId1390" xr:uid="{00000000-0004-0000-0200-00006D050000}"/>
    <hyperlink ref="C4644" r:id="rId1391" xr:uid="{00000000-0004-0000-0200-00006E050000}"/>
    <hyperlink ref="C4672" r:id="rId1392" xr:uid="{00000000-0004-0000-0200-00006F050000}"/>
    <hyperlink ref="C4628" r:id="rId1393" xr:uid="{00000000-0004-0000-0200-000070050000}"/>
    <hyperlink ref="C4680" r:id="rId1394" xr:uid="{00000000-0004-0000-0200-000071050000}"/>
    <hyperlink ref="D4687" r:id="rId1395" display="Forsthaus Clash" xr:uid="{00000000-0004-0000-0200-000072050000}"/>
    <hyperlink ref="D4730" r:id="rId1396" xr:uid="{00000000-0004-0000-0200-000073050000}"/>
    <hyperlink ref="D4731" r:id="rId1397" xr:uid="{00000000-0004-0000-0200-000074050000}"/>
    <hyperlink ref="D4732" r:id="rId1398" xr:uid="{00000000-0004-0000-0200-000075050000}"/>
    <hyperlink ref="D4733" r:id="rId1399" xr:uid="{00000000-0004-0000-0200-000076050000}"/>
    <hyperlink ref="D4734" r:id="rId1400" xr:uid="{00000000-0004-0000-0200-000077050000}"/>
    <hyperlink ref="D4735" r:id="rId1401" xr:uid="{00000000-0004-0000-0200-000078050000}"/>
    <hyperlink ref="D4736" r:id="rId1402" xr:uid="{00000000-0004-0000-0200-000079050000}"/>
    <hyperlink ref="D4737" r:id="rId1403" xr:uid="{00000000-0004-0000-0200-00007A050000}"/>
    <hyperlink ref="D4738" r:id="rId1404" xr:uid="{00000000-0004-0000-0200-00007B050000}"/>
    <hyperlink ref="C4730" r:id="rId1405" xr:uid="{00000000-0004-0000-0200-00007C050000}"/>
    <hyperlink ref="D4745" r:id="rId1406" xr:uid="{00000000-0004-0000-0200-00007D050000}"/>
    <hyperlink ref="D4747" r:id="rId1407" display="Uncles and Pups version 2" xr:uid="{00000000-0004-0000-0200-00007E050000}"/>
    <hyperlink ref="D4746" r:id="rId1408" xr:uid="{00000000-0004-0000-0200-00007F050000}"/>
    <hyperlink ref="D4762" r:id="rId1409" display="Fighting Withdrawal 2" xr:uid="{00000000-0004-0000-0200-000080050000}"/>
    <hyperlink ref="D4777" r:id="rId1410" xr:uid="{00000000-0004-0000-0200-000081050000}"/>
    <hyperlink ref="D4776" r:id="rId1411" xr:uid="{00000000-0004-0000-0200-000082050000}"/>
    <hyperlink ref="D4775" r:id="rId1412" xr:uid="{00000000-0004-0000-0200-000083050000}"/>
    <hyperlink ref="D4803" r:id="rId1413" xr:uid="{00000000-0004-0000-0200-000084050000}"/>
    <hyperlink ref="C4803" r:id="rId1414" xr:uid="{00000000-0004-0000-0200-000085050000}"/>
    <hyperlink ref="D4810" r:id="rId1415" display="Dorway To Norway" xr:uid="{00000000-0004-0000-0200-000086050000}"/>
    <hyperlink ref="D4817" r:id="rId1416" xr:uid="{00000000-0004-0000-0200-000087050000}"/>
    <hyperlink ref="C4817" r:id="rId1417" xr:uid="{00000000-0004-0000-0200-000088050000}"/>
    <hyperlink ref="D4836" r:id="rId1418" xr:uid="{00000000-0004-0000-0200-000089050000}"/>
    <hyperlink ref="C4836" r:id="rId1419" xr:uid="{00000000-0004-0000-0200-00008A050000}"/>
    <hyperlink ref="K4862" r:id="rId1420" xr:uid="{00000000-0004-0000-0200-00008B050000}"/>
    <hyperlink ref="K4863" r:id="rId1421" xr:uid="{00000000-0004-0000-0200-00008C050000}"/>
    <hyperlink ref="K4864" r:id="rId1422" xr:uid="{00000000-0004-0000-0200-00008D050000}"/>
    <hyperlink ref="K4865" r:id="rId1423" xr:uid="{00000000-0004-0000-0200-00008E050000}"/>
    <hyperlink ref="K4867" r:id="rId1424" xr:uid="{00000000-0004-0000-0200-00008F050000}"/>
    <hyperlink ref="K4861" r:id="rId1425" xr:uid="{00000000-0004-0000-0200-000090050000}"/>
    <hyperlink ref="D4854" r:id="rId1426" xr:uid="{00000000-0004-0000-0200-000091050000}"/>
    <hyperlink ref="D4869" r:id="rId1427" xr:uid="{00000000-0004-0000-0200-000092050000}"/>
    <hyperlink ref="D4868" r:id="rId1428" xr:uid="{00000000-0004-0000-0200-000093050000}"/>
    <hyperlink ref="D4870" r:id="rId1429" xr:uid="{00000000-0004-0000-0200-000094050000}"/>
    <hyperlink ref="D4872" r:id="rId1430" xr:uid="{00000000-0004-0000-0200-000095050000}"/>
    <hyperlink ref="D4877" r:id="rId1431" xr:uid="{00000000-0004-0000-0200-000096050000}"/>
    <hyperlink ref="D4879" r:id="rId1432" xr:uid="{00000000-0004-0000-0200-000097050000}"/>
    <hyperlink ref="D4883" r:id="rId1433" display="One Eye to the West" xr:uid="{00000000-0004-0000-0200-000098050000}"/>
    <hyperlink ref="D4884" r:id="rId1434" xr:uid="{00000000-0004-0000-0200-000099050000}"/>
    <hyperlink ref="D4896" r:id="rId1435" xr:uid="{00000000-0004-0000-0200-00009A050000}"/>
    <hyperlink ref="D4897" r:id="rId1436" xr:uid="{00000000-0004-0000-0200-00009B050000}"/>
    <hyperlink ref="D4900" r:id="rId1437" xr:uid="{00000000-0004-0000-0200-00009C050000}"/>
    <hyperlink ref="D4901" r:id="rId1438" xr:uid="{00000000-0004-0000-0200-00009D050000}"/>
    <hyperlink ref="D4902" r:id="rId1439" display="Blood on Hill 192" xr:uid="{00000000-0004-0000-0200-00009E050000}"/>
    <hyperlink ref="D4903" r:id="rId1440" xr:uid="{00000000-0004-0000-0200-00009F050000}"/>
    <hyperlink ref="D4898" r:id="rId1441" xr:uid="{00000000-0004-0000-0200-0000A0050000}"/>
    <hyperlink ref="D4899" r:id="rId1442" display="Firestorm in St. Manvieu" xr:uid="{00000000-0004-0000-0200-0000A1050000}"/>
    <hyperlink ref="D4909" r:id="rId1443" xr:uid="{00000000-0004-0000-0200-0000A2050000}"/>
    <hyperlink ref="D4910" r:id="rId1444" xr:uid="{00000000-0004-0000-0200-0000A3050000}"/>
    <hyperlink ref="D4911" r:id="rId1445" xr:uid="{00000000-0004-0000-0200-0000A4050000}"/>
    <hyperlink ref="D4912" r:id="rId1446" xr:uid="{00000000-0004-0000-0200-0000A5050000}"/>
    <hyperlink ref="D4914" r:id="rId1447" xr:uid="{00000000-0004-0000-0200-0000A6050000}"/>
    <hyperlink ref="D4913" r:id="rId1448" xr:uid="{00000000-0004-0000-0200-0000A7050000}"/>
    <hyperlink ref="C4882" r:id="rId1449" xr:uid="{00000000-0004-0000-0200-0000A8050000}"/>
    <hyperlink ref="C4861" r:id="rId1450" xr:uid="{00000000-0004-0000-0200-0000A9050000}"/>
    <hyperlink ref="C4862" r:id="rId1451" xr:uid="{00000000-0004-0000-0200-0000AA050000}"/>
    <hyperlink ref="C4866" r:id="rId1452" xr:uid="{00000000-0004-0000-0200-0000AB050000}"/>
    <hyperlink ref="C4867" r:id="rId1453" xr:uid="{00000000-0004-0000-0200-0000AC050000}"/>
    <hyperlink ref="C4886:C4888" r:id="rId1454" display="Death On the Eismeer Strasse" xr:uid="{00000000-0004-0000-0200-0000AD050000}"/>
    <hyperlink ref="C4880" r:id="rId1455" xr:uid="{00000000-0004-0000-0200-0000AE050000}"/>
    <hyperlink ref="C4904" r:id="rId1456" display="Blood Reef Tarawa" xr:uid="{00000000-0004-0000-0200-0000AF050000}"/>
    <hyperlink ref="C4874" r:id="rId1457" xr:uid="{00000000-0004-0000-0200-0000B0050000}"/>
    <hyperlink ref="C4873" r:id="rId1458" xr:uid="{00000000-0004-0000-0200-0000B1050000}"/>
    <hyperlink ref="C4871" r:id="rId1459" xr:uid="{00000000-0004-0000-0200-0000B2050000}"/>
    <hyperlink ref="C4870" r:id="rId1460" xr:uid="{00000000-0004-0000-0200-0000B3050000}"/>
    <hyperlink ref="C4868" r:id="rId1461" xr:uid="{00000000-0004-0000-0200-0000B4050000}"/>
    <hyperlink ref="C4885" r:id="rId1462" xr:uid="{00000000-0004-0000-0200-0000B5050000}"/>
    <hyperlink ref="D4968" r:id="rId1463" xr:uid="{00000000-0004-0000-0200-0000B6050000}"/>
    <hyperlink ref="D4969" r:id="rId1464" xr:uid="{00000000-0004-0000-0200-0000B7050000}"/>
    <hyperlink ref="D4970" r:id="rId1465" xr:uid="{00000000-0004-0000-0200-0000B8050000}"/>
    <hyperlink ref="D4971" r:id="rId1466" xr:uid="{00000000-0004-0000-0200-0000B9050000}"/>
    <hyperlink ref="D4972" r:id="rId1467" xr:uid="{00000000-0004-0000-0200-0000BA050000}"/>
    <hyperlink ref="D4973" r:id="rId1468" xr:uid="{00000000-0004-0000-0200-0000BB050000}"/>
    <hyperlink ref="C4967" r:id="rId1469" xr:uid="{00000000-0004-0000-0200-0000BC050000}"/>
    <hyperlink ref="D5049" r:id="rId1470" xr:uid="{00000000-0004-0000-0200-0000BD050000}"/>
    <hyperlink ref="D5048" r:id="rId1471" xr:uid="{00000000-0004-0000-0200-0000BE050000}"/>
    <hyperlink ref="D5141" r:id="rId1472" xr:uid="{00000000-0004-0000-0200-0000BF050000}"/>
    <hyperlink ref="D5144" r:id="rId1473" xr:uid="{00000000-0004-0000-0200-0000C0050000}"/>
    <hyperlink ref="D5147" r:id="rId1474" xr:uid="{00000000-0004-0000-0200-0000C1050000}"/>
    <hyperlink ref="D5149" r:id="rId1475" xr:uid="{00000000-0004-0000-0200-0000C2050000}"/>
    <hyperlink ref="D5151" r:id="rId1476" xr:uid="{00000000-0004-0000-0200-0000C3050000}"/>
    <hyperlink ref="D5152" r:id="rId1477" xr:uid="{00000000-0004-0000-0200-0000C4050000}"/>
    <hyperlink ref="D5153" r:id="rId1478" xr:uid="{00000000-0004-0000-0200-0000C5050000}"/>
    <hyperlink ref="D5154" r:id="rId1479" xr:uid="{00000000-0004-0000-0200-0000C6050000}"/>
    <hyperlink ref="D5155" r:id="rId1480" xr:uid="{00000000-0004-0000-0200-0000C7050000}"/>
    <hyperlink ref="D5156" r:id="rId1481" xr:uid="{00000000-0004-0000-0200-0000C8050000}"/>
    <hyperlink ref="D5157" r:id="rId1482" xr:uid="{00000000-0004-0000-0200-0000C9050000}"/>
    <hyperlink ref="D5158" r:id="rId1483" xr:uid="{00000000-0004-0000-0200-0000CA050000}"/>
    <hyperlink ref="D5145" r:id="rId1484" xr:uid="{00000000-0004-0000-0200-0000CB050000}"/>
    <hyperlink ref="D5146" r:id="rId1485" xr:uid="{00000000-0004-0000-0200-0000CC050000}"/>
    <hyperlink ref="D5148" r:id="rId1486" xr:uid="{00000000-0004-0000-0200-0000CD050000}"/>
    <hyperlink ref="D5150" r:id="rId1487" xr:uid="{00000000-0004-0000-0200-0000CE050000}"/>
    <hyperlink ref="C5145" r:id="rId1488" xr:uid="{00000000-0004-0000-0200-0000CF050000}"/>
    <hyperlink ref="C5151" r:id="rId1489" xr:uid="{00000000-0004-0000-0200-0000D0050000}"/>
    <hyperlink ref="D5172" r:id="rId1490" xr:uid="{00000000-0004-0000-0200-0000D1050000}"/>
    <hyperlink ref="C5261" r:id="rId1491" display="Vae Victis Issue 107" xr:uid="{00000000-0004-0000-0200-0000D2050000}"/>
    <hyperlink ref="D5307" r:id="rId1492" xr:uid="{00000000-0004-0000-0200-0000D3050000}"/>
    <hyperlink ref="D5308" r:id="rId1493" xr:uid="{00000000-0004-0000-0200-0000D4050000}"/>
    <hyperlink ref="D5309" r:id="rId1494" xr:uid="{00000000-0004-0000-0200-0000D5050000}"/>
    <hyperlink ref="D5310" r:id="rId1495" xr:uid="{00000000-0004-0000-0200-0000D6050000}"/>
    <hyperlink ref="D5311" r:id="rId1496" xr:uid="{00000000-0004-0000-0200-0000D7050000}"/>
    <hyperlink ref="D5312" r:id="rId1497" xr:uid="{00000000-0004-0000-0200-0000D8050000}"/>
    <hyperlink ref="D5313" r:id="rId1498" xr:uid="{00000000-0004-0000-0200-0000D9050000}"/>
    <hyperlink ref="D5314" r:id="rId1499" xr:uid="{00000000-0004-0000-0200-0000DA050000}"/>
    <hyperlink ref="D5315" r:id="rId1500" xr:uid="{00000000-0004-0000-0200-0000DB050000}"/>
    <hyperlink ref="D5316" r:id="rId1501" xr:uid="{00000000-0004-0000-0200-0000DC050000}"/>
    <hyperlink ref="D5317" r:id="rId1502" xr:uid="{00000000-0004-0000-0200-0000DD050000}"/>
    <hyperlink ref="D5318" r:id="rId1503" xr:uid="{00000000-0004-0000-0200-0000DE050000}"/>
    <hyperlink ref="C5487" r:id="rId1504" xr:uid="{00000000-0004-0000-0200-0000DF050000}"/>
    <hyperlink ref="C5522" r:id="rId1505" xr:uid="{00000000-0004-0000-0200-0000E0050000}"/>
    <hyperlink ref="N5926" r:id="rId1506" xr:uid="{00000000-0004-0000-0200-0000E1050000}"/>
    <hyperlink ref="C5923" r:id="rId1507" xr:uid="{00000000-0004-0000-0200-0000E2050000}"/>
    <hyperlink ref="C5925" r:id="rId1508" xr:uid="{00000000-0004-0000-0200-0000E3050000}"/>
    <hyperlink ref="C5926" r:id="rId1509" xr:uid="{00000000-0004-0000-0200-0000E4050000}"/>
    <hyperlink ref="C5983" r:id="rId1510" xr:uid="{00000000-0004-0000-0200-0000E5050000}"/>
    <hyperlink ref="C6088" r:id="rId1511" xr:uid="{00000000-0004-0000-0200-0000E6050000}"/>
    <hyperlink ref="C6089:C6095" r:id="rId1512" display="Leibstandarte Pack 5: Scorched Earth" xr:uid="{00000000-0004-0000-0200-0000E7050000}"/>
    <hyperlink ref="C7168" r:id="rId1513" xr:uid="{00000000-0004-0000-0200-0000E8050000}"/>
    <hyperlink ref="C7177" r:id="rId1514" xr:uid="{00000000-0004-0000-0200-0000E9050000}"/>
    <hyperlink ref="C7344" r:id="rId1515" xr:uid="{00000000-0004-0000-0200-0000EA050000}"/>
    <hyperlink ref="C7614" r:id="rId1516" display="ASL News Issue 26" xr:uid="{00000000-0004-0000-0200-0000EB050000}"/>
    <hyperlink ref="C7617" r:id="rId1517" xr:uid="{00000000-0004-0000-0200-0000EC050000}"/>
    <hyperlink ref="C7619" r:id="rId1518" xr:uid="{00000000-0004-0000-0200-0000ED050000}"/>
    <hyperlink ref="C7624" r:id="rId1519" xr:uid="{00000000-0004-0000-0200-0000EE050000}"/>
    <hyperlink ref="C7628" r:id="rId1520" xr:uid="{00000000-0004-0000-0200-0000EF050000}"/>
    <hyperlink ref="C7632" r:id="rId1521" xr:uid="{00000000-0004-0000-0200-0000F0050000}"/>
    <hyperlink ref="K7658" r:id="rId1522" xr:uid="{00000000-0004-0000-0200-0000F1050000}"/>
    <hyperlink ref="K7659" r:id="rId1523" xr:uid="{00000000-0004-0000-0200-0000F2050000}"/>
    <hyperlink ref="C7642" r:id="rId1524" xr:uid="{00000000-0004-0000-0200-0000F3050000}"/>
    <hyperlink ref="C7658" r:id="rId1525" xr:uid="{00000000-0004-0000-0200-0000F4050000}"/>
    <hyperlink ref="C7787" r:id="rId1526" display="View From the Trenches Issue 86" xr:uid="{00000000-0004-0000-0200-0000F5050000}"/>
    <hyperlink ref="C6249" r:id="rId1527" xr:uid="{00000000-0004-0000-0200-0000F6050000}"/>
    <hyperlink ref="C6307" r:id="rId1528" xr:uid="{00000000-0004-0000-0200-0000F7050000}"/>
    <hyperlink ref="C6276" r:id="rId1529" xr:uid="{00000000-0004-0000-0200-0000F8050000}"/>
    <hyperlink ref="C6278" r:id="rId1530" xr:uid="{00000000-0004-0000-0200-0000F9050000}"/>
    <hyperlink ref="C6279" r:id="rId1531" xr:uid="{00000000-0004-0000-0200-0000FA050000}"/>
    <hyperlink ref="C6329" r:id="rId1532" xr:uid="{00000000-0004-0000-0200-0000FB050000}"/>
    <hyperlink ref="C6331" r:id="rId1533" xr:uid="{00000000-0004-0000-0200-0000FC050000}"/>
    <hyperlink ref="C6350" r:id="rId1534" xr:uid="{00000000-0004-0000-0200-0000FD050000}"/>
    <hyperlink ref="C6354" r:id="rId1535" xr:uid="{00000000-0004-0000-0200-0000FE050000}"/>
    <hyperlink ref="C6348" r:id="rId1536" xr:uid="{00000000-0004-0000-0200-0000FF050000}"/>
    <hyperlink ref="C6322" r:id="rId1537" xr:uid="{00000000-0004-0000-0200-000000060000}"/>
    <hyperlink ref="C6242" r:id="rId1538" xr:uid="{00000000-0004-0000-0200-000001060000}"/>
    <hyperlink ref="C6241" r:id="rId1539" xr:uid="{00000000-0004-0000-0200-000002060000}"/>
    <hyperlink ref="C6243" r:id="rId1540" xr:uid="{00000000-0004-0000-0200-000003060000}"/>
    <hyperlink ref="C6244" r:id="rId1541" xr:uid="{00000000-0004-0000-0200-000004060000}"/>
    <hyperlink ref="C6245" r:id="rId1542" xr:uid="{00000000-0004-0000-0200-000005060000}"/>
    <hyperlink ref="C6246" r:id="rId1543" xr:uid="{00000000-0004-0000-0200-000006060000}"/>
    <hyperlink ref="C6247" r:id="rId1544" xr:uid="{00000000-0004-0000-0200-000007060000}"/>
    <hyperlink ref="C6248" r:id="rId1545" xr:uid="{00000000-0004-0000-0200-000008060000}"/>
    <hyperlink ref="C6250" r:id="rId1546" xr:uid="{00000000-0004-0000-0200-000009060000}"/>
    <hyperlink ref="C6253" r:id="rId1547" xr:uid="{00000000-0004-0000-0200-00000A060000}"/>
    <hyperlink ref="C6252" r:id="rId1548" xr:uid="{00000000-0004-0000-0200-00000B060000}"/>
    <hyperlink ref="C6251" r:id="rId1549" xr:uid="{00000000-0004-0000-0200-00000C060000}"/>
    <hyperlink ref="C6254" r:id="rId1550" xr:uid="{00000000-0004-0000-0200-00000D060000}"/>
    <hyperlink ref="C6256" r:id="rId1551" xr:uid="{00000000-0004-0000-0200-00000E060000}"/>
    <hyperlink ref="C6257" r:id="rId1552" xr:uid="{00000000-0004-0000-0200-00000F060000}"/>
    <hyperlink ref="C6258" r:id="rId1553" xr:uid="{00000000-0004-0000-0200-000010060000}"/>
    <hyperlink ref="C6260" r:id="rId1554" xr:uid="{00000000-0004-0000-0200-000011060000}"/>
    <hyperlink ref="C6267" r:id="rId1555" xr:uid="{00000000-0004-0000-0200-000012060000}"/>
    <hyperlink ref="C6269" r:id="rId1556" xr:uid="{00000000-0004-0000-0200-000013060000}"/>
    <hyperlink ref="C6270" r:id="rId1557" xr:uid="{00000000-0004-0000-0200-000014060000}"/>
    <hyperlink ref="C6272" r:id="rId1558" xr:uid="{00000000-0004-0000-0200-000015060000}"/>
    <hyperlink ref="C6274" r:id="rId1559" xr:uid="{00000000-0004-0000-0200-000016060000}"/>
    <hyperlink ref="C6280" r:id="rId1560" xr:uid="{00000000-0004-0000-0200-000017060000}"/>
    <hyperlink ref="C6281" r:id="rId1561" xr:uid="{00000000-0004-0000-0200-000018060000}"/>
    <hyperlink ref="C6283" r:id="rId1562" xr:uid="{00000000-0004-0000-0200-000019060000}"/>
    <hyperlink ref="C6284" r:id="rId1563" xr:uid="{00000000-0004-0000-0200-00001A060000}"/>
    <hyperlink ref="C6286" r:id="rId1564" xr:uid="{00000000-0004-0000-0200-00001B060000}"/>
    <hyperlink ref="C6288" r:id="rId1565" xr:uid="{00000000-0004-0000-0200-00001C060000}"/>
    <hyperlink ref="C6290" r:id="rId1566" xr:uid="{00000000-0004-0000-0200-00001D060000}"/>
    <hyperlink ref="C6292" r:id="rId1567" display="On All Fronts Issue  76" xr:uid="{00000000-0004-0000-0200-00001E060000}"/>
    <hyperlink ref="C6296" r:id="rId1568" xr:uid="{00000000-0004-0000-0200-00001F060000}"/>
    <hyperlink ref="C6299" r:id="rId1569" xr:uid="{00000000-0004-0000-0200-000020060000}"/>
    <hyperlink ref="C6300" r:id="rId1570" xr:uid="{00000000-0004-0000-0200-000021060000}"/>
    <hyperlink ref="C6302" r:id="rId1571" xr:uid="{00000000-0004-0000-0200-000022060000}"/>
    <hyperlink ref="C6304" r:id="rId1572" xr:uid="{00000000-0004-0000-0200-000023060000}"/>
    <hyperlink ref="C6309" r:id="rId1573" xr:uid="{00000000-0004-0000-0200-000024060000}"/>
    <hyperlink ref="C6310" r:id="rId1574" xr:uid="{00000000-0004-0000-0200-000025060000}"/>
    <hyperlink ref="C6312" r:id="rId1575" xr:uid="{00000000-0004-0000-0200-000026060000}"/>
    <hyperlink ref="C6315" r:id="rId1576" xr:uid="{00000000-0004-0000-0200-000027060000}"/>
    <hyperlink ref="C6317" r:id="rId1577" xr:uid="{00000000-0004-0000-0200-000028060000}"/>
    <hyperlink ref="C6319" r:id="rId1578" xr:uid="{00000000-0004-0000-0200-000029060000}"/>
    <hyperlink ref="C6324" r:id="rId1579" xr:uid="{00000000-0004-0000-0200-00002A060000}"/>
    <hyperlink ref="C6326" r:id="rId1580" xr:uid="{00000000-0004-0000-0200-00002B060000}"/>
    <hyperlink ref="C6333" r:id="rId1581" xr:uid="{00000000-0004-0000-0200-00002C060000}"/>
    <hyperlink ref="C6335" r:id="rId1582" xr:uid="{00000000-0004-0000-0200-00002D060000}"/>
    <hyperlink ref="C6337" r:id="rId1583" xr:uid="{00000000-0004-0000-0200-00002E060000}"/>
    <hyperlink ref="C6339" r:id="rId1584" xr:uid="{00000000-0004-0000-0200-00002F060000}"/>
    <hyperlink ref="C6341" r:id="rId1585" xr:uid="{00000000-0004-0000-0200-000030060000}"/>
    <hyperlink ref="C6343" r:id="rId1586" xr:uid="{00000000-0004-0000-0200-000031060000}"/>
    <hyperlink ref="C6346" r:id="rId1587" xr:uid="{00000000-0004-0000-0200-000032060000}"/>
    <hyperlink ref="C6352" r:id="rId1588" xr:uid="{00000000-0004-0000-0200-000033060000}"/>
    <hyperlink ref="C6357" r:id="rId1589" xr:uid="{00000000-0004-0000-0200-000034060000}"/>
    <hyperlink ref="C6359" r:id="rId1590" xr:uid="{00000000-0004-0000-0200-000035060000}"/>
    <hyperlink ref="C6361" r:id="rId1591" xr:uid="{00000000-0004-0000-0200-000036060000}"/>
    <hyperlink ref="C6415" r:id="rId1592" xr:uid="{00000000-0004-0000-0200-000037060000}"/>
    <hyperlink ref="C6428" r:id="rId1593" xr:uid="{00000000-0004-0000-0200-000038060000}"/>
    <hyperlink ref="C6429" r:id="rId1594" xr:uid="{00000000-0004-0000-0200-000039060000}"/>
    <hyperlink ref="C6437" r:id="rId1595" xr:uid="{00000000-0004-0000-0200-00003A060000}"/>
    <hyperlink ref="C6442" r:id="rId1596" xr:uid="{00000000-0004-0000-0200-00003B060000}"/>
    <hyperlink ref="C6451" r:id="rId1597" xr:uid="{00000000-0004-0000-0200-00003C060000}"/>
    <hyperlink ref="C6377" r:id="rId1598" xr:uid="{00000000-0004-0000-0200-00003D060000}"/>
    <hyperlink ref="C6379" r:id="rId1599" xr:uid="{00000000-0004-0000-0200-00003E060000}"/>
    <hyperlink ref="C6381" r:id="rId1600" xr:uid="{00000000-0004-0000-0200-00003F060000}"/>
    <hyperlink ref="C6384" r:id="rId1601" xr:uid="{00000000-0004-0000-0200-000040060000}"/>
    <hyperlink ref="C6388" r:id="rId1602" xr:uid="{00000000-0004-0000-0200-000041060000}"/>
    <hyperlink ref="C6393" r:id="rId1603" xr:uid="{00000000-0004-0000-0200-000042060000}"/>
    <hyperlink ref="C6397" r:id="rId1604" xr:uid="{00000000-0004-0000-0200-000043060000}"/>
    <hyperlink ref="C6400" r:id="rId1605" xr:uid="{00000000-0004-0000-0200-000044060000}"/>
    <hyperlink ref="C6404" r:id="rId1606" xr:uid="{00000000-0004-0000-0200-000045060000}"/>
    <hyperlink ref="C6407" r:id="rId1607" xr:uid="{00000000-0004-0000-0200-000046060000}"/>
    <hyperlink ref="C6411" r:id="rId1608" xr:uid="{00000000-0004-0000-0200-000047060000}"/>
    <hyperlink ref="C6375" r:id="rId1609" xr:uid="{00000000-0004-0000-0200-000048060000}"/>
    <hyperlink ref="C6373" r:id="rId1610" xr:uid="{00000000-0004-0000-0200-000049060000}"/>
    <hyperlink ref="C6371" r:id="rId1611" xr:uid="{00000000-0004-0000-0200-00004A060000}"/>
    <hyperlink ref="C6368" r:id="rId1612" xr:uid="{00000000-0004-0000-0200-00004B060000}"/>
    <hyperlink ref="C6363" r:id="rId1613" xr:uid="{00000000-0004-0000-0200-00004C060000}"/>
    <hyperlink ref="C6365" r:id="rId1614" xr:uid="{00000000-0004-0000-0200-00004D060000}"/>
    <hyperlink ref="C6468" r:id="rId1615" xr:uid="{00000000-0004-0000-0200-00004E060000}"/>
    <hyperlink ref="C6458" r:id="rId1616" xr:uid="{00000000-0004-0000-0200-00004F060000}"/>
    <hyperlink ref="C6461" r:id="rId1617" xr:uid="{00000000-0004-0000-0200-000050060000}"/>
    <hyperlink ref="C8621:C8624" r:id="rId1618" display="CanCon Tournament Scenario 1993" xr:uid="{00000000-0004-0000-0200-000051060000}"/>
    <hyperlink ref="C6464" r:id="rId1619" xr:uid="{00000000-0004-0000-0200-000052060000}"/>
    <hyperlink ref="C6469" r:id="rId1620" display="G.I.'s Dozen" xr:uid="{00000000-0004-0000-0200-000053060000}"/>
    <hyperlink ref="C6482" r:id="rId1621" xr:uid="{00000000-0004-0000-0200-000054060000}"/>
    <hyperlink ref="D7677" r:id="rId1622" xr:uid="{00000000-0004-0000-0200-000055060000}"/>
    <hyperlink ref="C7778" r:id="rId1623" xr:uid="{00000000-0004-0000-0200-000056060000}"/>
    <hyperlink ref="C7779" r:id="rId1624" xr:uid="{00000000-0004-0000-0200-000057060000}"/>
    <hyperlink ref="C7780" r:id="rId1625" xr:uid="{00000000-0004-0000-0200-000058060000}"/>
    <hyperlink ref="C7781" r:id="rId1626" xr:uid="{00000000-0004-0000-0200-000059060000}"/>
    <hyperlink ref="C7782" r:id="rId1627" xr:uid="{00000000-0004-0000-0200-00005A060000}"/>
    <hyperlink ref="C7783" r:id="rId1628" xr:uid="{00000000-0004-0000-0200-00005B060000}"/>
    <hyperlink ref="C7784" r:id="rId1629" xr:uid="{00000000-0004-0000-0200-00005C060000}"/>
    <hyperlink ref="C7785" r:id="rId1630" xr:uid="{00000000-0004-0000-0200-00005D060000}"/>
    <hyperlink ref="C7786" r:id="rId1631" xr:uid="{00000000-0004-0000-0200-00005E060000}"/>
    <hyperlink ref="C7176" r:id="rId1632" xr:uid="{00000000-0004-0000-0200-00005F060000}"/>
    <hyperlink ref="D3603" r:id="rId1633" xr:uid="{00000000-0004-0000-0200-000060060000}"/>
    <hyperlink ref="D3604" r:id="rId1634" xr:uid="{00000000-0004-0000-0200-000061060000}"/>
    <hyperlink ref="D3601" r:id="rId1635" xr:uid="{00000000-0004-0000-0200-000062060000}"/>
    <hyperlink ref="D3602" r:id="rId1636" xr:uid="{00000000-0004-0000-0200-000063060000}"/>
    <hyperlink ref="D7118" r:id="rId1637" xr:uid="{00000000-0004-0000-0200-000064060000}"/>
    <hyperlink ref="D7124" r:id="rId1638" display="Baintsagan" xr:uid="{00000000-0004-0000-0200-000065060000}"/>
    <hyperlink ref="D7128" r:id="rId1639" display="Baintsagan" xr:uid="{00000000-0004-0000-0200-000066060000}"/>
    <hyperlink ref="D1735" r:id="rId1640" xr:uid="{00000000-0004-0000-0200-000067060000}"/>
    <hyperlink ref="D1736" r:id="rId1641" xr:uid="{00000000-0004-0000-0200-000068060000}"/>
    <hyperlink ref="D1737" r:id="rId1642" xr:uid="{00000000-0004-0000-0200-000069060000}"/>
    <hyperlink ref="D1738" r:id="rId1643" xr:uid="{00000000-0004-0000-0200-00006A060000}"/>
    <hyperlink ref="D1739" r:id="rId1644" xr:uid="{00000000-0004-0000-0200-00006B060000}"/>
    <hyperlink ref="D2605" r:id="rId1645" xr:uid="{00000000-0004-0000-0200-00006C060000}"/>
    <hyperlink ref="D3810" r:id="rId1646" xr:uid="{00000000-0004-0000-0200-00006D060000}"/>
    <hyperlink ref="D3811" r:id="rId1647" display="A Will To Fight" xr:uid="{00000000-0004-0000-0200-00006E060000}"/>
    <hyperlink ref="D3812" r:id="rId1648" xr:uid="{00000000-0004-0000-0200-00006F060000}"/>
    <hyperlink ref="D3813" r:id="rId1649" xr:uid="{00000000-0004-0000-0200-000070060000}"/>
    <hyperlink ref="D3814" r:id="rId1650" xr:uid="{00000000-0004-0000-0200-000071060000}"/>
    <hyperlink ref="D3815" r:id="rId1651" xr:uid="{00000000-0004-0000-0200-000072060000}"/>
    <hyperlink ref="D1988" r:id="rId1652" display="Race to the Reichstag" xr:uid="{00000000-0004-0000-0200-000073060000}"/>
    <hyperlink ref="D1987" r:id="rId1653" xr:uid="{00000000-0004-0000-0200-000074060000}"/>
    <hyperlink ref="D3911" r:id="rId1654" xr:uid="{00000000-0004-0000-0200-000075060000}"/>
    <hyperlink ref="D3912" r:id="rId1655" display="A Will To Fight" xr:uid="{00000000-0004-0000-0200-000076060000}"/>
    <hyperlink ref="D3913" r:id="rId1656" xr:uid="{00000000-0004-0000-0200-000077060000}"/>
    <hyperlink ref="D3914" r:id="rId1657" display="Trial of Strength" xr:uid="{00000000-0004-0000-0200-000078060000}"/>
    <hyperlink ref="D3915" r:id="rId1658" display="The Butcher" xr:uid="{00000000-0004-0000-0200-000079060000}"/>
    <hyperlink ref="D3916" r:id="rId1659" display="A New Day Dawning" xr:uid="{00000000-0004-0000-0200-00007A060000}"/>
    <hyperlink ref="D3917" r:id="rId1660" xr:uid="{00000000-0004-0000-0200-00007B060000}"/>
    <hyperlink ref="D3918" r:id="rId1661" xr:uid="{00000000-0004-0000-0200-00007C060000}"/>
    <hyperlink ref="D3919" r:id="rId1662" xr:uid="{00000000-0004-0000-0200-00007D060000}"/>
    <hyperlink ref="D3920" r:id="rId1663" xr:uid="{00000000-0004-0000-0200-00007E060000}"/>
    <hyperlink ref="D3921" r:id="rId1664" xr:uid="{00000000-0004-0000-0200-00007F060000}"/>
    <hyperlink ref="D3922" r:id="rId1665" xr:uid="{00000000-0004-0000-0200-000080060000}"/>
    <hyperlink ref="D3923" r:id="rId1666" xr:uid="{00000000-0004-0000-0200-000081060000}"/>
    <hyperlink ref="D3924" r:id="rId1667" xr:uid="{00000000-0004-0000-0200-000082060000}"/>
    <hyperlink ref="D3925" r:id="rId1668" xr:uid="{00000000-0004-0000-0200-000083060000}"/>
    <hyperlink ref="D3926" r:id="rId1669" xr:uid="{00000000-0004-0000-0200-000084060000}"/>
    <hyperlink ref="D3908" r:id="rId1670" xr:uid="{00000000-0004-0000-0200-000085060000}"/>
    <hyperlink ref="D3909" r:id="rId1671" xr:uid="{00000000-0004-0000-0200-000086060000}"/>
    <hyperlink ref="D3910" r:id="rId1672" xr:uid="{00000000-0004-0000-0200-000087060000}"/>
    <hyperlink ref="D1962" r:id="rId1673" display="Fires In the Night" xr:uid="{00000000-0004-0000-0200-000088060000}"/>
    <hyperlink ref="D1963" r:id="rId1674" display="Toast the Morning With Tanks" xr:uid="{00000000-0004-0000-0200-000089060000}"/>
    <hyperlink ref="D1964" r:id="rId1675" display="French Fries" xr:uid="{00000000-0004-0000-0200-00008A060000}"/>
    <hyperlink ref="D1965" r:id="rId1676" display="The Downfall" xr:uid="{00000000-0004-0000-0200-00008B060000}"/>
    <hyperlink ref="D1966" r:id="rId1677" display="Turk's Tank" xr:uid="{00000000-0004-0000-0200-00008C060000}"/>
    <hyperlink ref="D1967" r:id="rId1678" display="Tiger Station" xr:uid="{00000000-0004-0000-0200-00008D060000}"/>
    <hyperlink ref="D1968" r:id="rId1679" display="Counter-Attack On the Friedrichstrasse" xr:uid="{00000000-0004-0000-0200-00008E060000}"/>
    <hyperlink ref="D1961" r:id="rId1680" display="The Salient" xr:uid="{00000000-0004-0000-0200-00008F060000}"/>
    <hyperlink ref="D1960" r:id="rId1681" display="Rock the Block" xr:uid="{00000000-0004-0000-0200-000090060000}"/>
    <hyperlink ref="D1959" r:id="rId1682" display="Breaking Berlin" xr:uid="{00000000-0004-0000-0200-000091060000}"/>
    <hyperlink ref="D1958" r:id="rId1683" display="Charge of the Light Brigade" xr:uid="{00000000-0004-0000-0200-000092060000}"/>
    <hyperlink ref="D1957" r:id="rId1684" display="Faustniks" xr:uid="{00000000-0004-0000-0200-000093060000}"/>
    <hyperlink ref="D1956" r:id="rId1685" display="Flanking the Canal" xr:uid="{00000000-0004-0000-0200-000094060000}"/>
    <hyperlink ref="D1955" r:id="rId1686" display="Blow the Bridge" xr:uid="{00000000-0004-0000-0200-000095060000}"/>
    <hyperlink ref="D1954" r:id="rId1687" display="Urban Fortress" xr:uid="{00000000-0004-0000-0200-000096060000}"/>
    <hyperlink ref="C2969" r:id="rId1688" xr:uid="{00000000-0004-0000-0200-000097060000}"/>
    <hyperlink ref="P6749" r:id="rId1689" display="D@" xr:uid="{00000000-0004-0000-0200-000098060000}"/>
    <hyperlink ref="C5175" r:id="rId1690" display="Vae Victis Issue  5" xr:uid="{00000000-0004-0000-0200-000099060000}"/>
    <hyperlink ref="C5176" r:id="rId1691" display="Vae Victis Issue  9" xr:uid="{00000000-0004-0000-0200-00009A060000}"/>
    <hyperlink ref="K5175" r:id="rId1692" xr:uid="{00000000-0004-0000-0200-00009B060000}"/>
    <hyperlink ref="C6064" r:id="rId1693" xr:uid="{00000000-0004-0000-0200-00009C060000}"/>
    <hyperlink ref="C469" r:id="rId1694" display="Yahoo.com Groups ASL Australian Players" xr:uid="{00000000-0004-0000-0200-00009D060000}"/>
    <hyperlink ref="C470:C472" r:id="rId1695" display="Yahoo.com Groups ASL Australian Players" xr:uid="{00000000-0004-0000-0200-00009E060000}"/>
    <hyperlink ref="C467:C468" r:id="rId1696" display="Yahoo.com Groups ASL Australian Players" xr:uid="{00000000-0004-0000-0200-00009F060000}"/>
    <hyperlink ref="L6956" r:id="rId1697" display="The General Issue 28.1" xr:uid="{00000000-0004-0000-0200-0000A0060000}"/>
    <hyperlink ref="C259" r:id="rId1698" xr:uid="{00000000-0004-0000-0200-0000A1060000}"/>
    <hyperlink ref="C2921" r:id="rId1699" xr:uid="{00000000-0004-0000-0200-0000A2060000}"/>
    <hyperlink ref="C2922" r:id="rId1700" xr:uid="{00000000-0004-0000-0200-0000A3060000}"/>
    <hyperlink ref="C2923" r:id="rId1701" xr:uid="{00000000-0004-0000-0200-0000A4060000}"/>
    <hyperlink ref="C2924" r:id="rId1702" xr:uid="{00000000-0004-0000-0200-0000A5060000}"/>
    <hyperlink ref="C4000" r:id="rId1703" xr:uid="{00000000-0004-0000-0200-0000A6060000}"/>
    <hyperlink ref="C6096" r:id="rId1704" display="Leibstandarte Pack 5: Scorched Earth" xr:uid="{00000000-0004-0000-0200-0000A7060000}"/>
    <hyperlink ref="C6097" r:id="rId1705" display="Leibstandarte Pack 5: Scorched Earth" xr:uid="{00000000-0004-0000-0200-0000A8060000}"/>
    <hyperlink ref="C6098" r:id="rId1706" display="Leibstandarte Pack 5: Scorched Earth" xr:uid="{00000000-0004-0000-0200-0000A9060000}"/>
    <hyperlink ref="C6099" r:id="rId1707" display="Leibstandarte Pack 5: Scorched Earth" xr:uid="{00000000-0004-0000-0200-0000AA060000}"/>
    <hyperlink ref="C6100" r:id="rId1708" display="Leibstandarte Pack 5: Scorched Earth" xr:uid="{00000000-0004-0000-0200-0000AB060000}"/>
    <hyperlink ref="C6101" r:id="rId1709" display="Leibstandarte Pack 5: Scorched Earth" xr:uid="{00000000-0004-0000-0200-0000AC060000}"/>
    <hyperlink ref="C6102" r:id="rId1710" display="Leibstandarte Pack 5: Scorched Earth" xr:uid="{00000000-0004-0000-0200-0000AD060000}"/>
    <hyperlink ref="C6103" r:id="rId1711" display="Leibstandarte Pack 5: Scorched Earth" xr:uid="{00000000-0004-0000-0200-0000AE060000}"/>
    <hyperlink ref="D7197" r:id="rId1712" xr:uid="{417164F1-57C4-463A-8C3E-88CF34D08AEF}"/>
    <hyperlink ref="D7201" r:id="rId1713" xr:uid="{FAEE03B4-6311-4E94-BCAB-3B5319903223}"/>
    <hyperlink ref="D7207" r:id="rId1714" display="Forsthaus Clash" xr:uid="{CD4DEFB5-804E-4CC5-88D2-9E1D7D669FEE}"/>
  </hyperlinks>
  <pageMargins left="0.7" right="0.7" top="0.75" bottom="0.75" header="0.3" footer="0.3"/>
  <pageSetup orientation="portrait" horizontalDpi="4294967293" r:id="rId17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7"/>
  <sheetViews>
    <sheetView workbookViewId="0">
      <pane ySplit="1" topLeftCell="A2" activePane="bottomLeft" state="frozen"/>
      <selection pane="bottomLeft" activeCell="B56" sqref="B56"/>
    </sheetView>
  </sheetViews>
  <sheetFormatPr defaultColWidth="67" defaultRowHeight="12.95" customHeight="1" x14ac:dyDescent="0.2"/>
  <cols>
    <col min="1" max="1" width="68.7109375" customWidth="1"/>
    <col min="2" max="2" width="50.7109375" customWidth="1"/>
    <col min="3" max="6" width="49.7109375" customWidth="1"/>
  </cols>
  <sheetData>
    <row r="1" spans="1:6" s="42" customFormat="1" ht="21.95" customHeight="1" x14ac:dyDescent="0.3">
      <c r="A1" s="40" t="s">
        <v>18969</v>
      </c>
      <c r="B1" s="40" t="s">
        <v>18970</v>
      </c>
      <c r="C1" s="40" t="s">
        <v>18971</v>
      </c>
      <c r="D1" s="41" t="s">
        <v>18972</v>
      </c>
      <c r="E1" s="41" t="s">
        <v>36933</v>
      </c>
      <c r="F1" s="41" t="s">
        <v>41540</v>
      </c>
    </row>
    <row r="2" spans="1:6" s="29" customFormat="1" ht="15" customHeight="1" x14ac:dyDescent="0.2">
      <c r="A2" s="30" t="s">
        <v>19075</v>
      </c>
      <c r="B2" s="30" t="s">
        <v>18995</v>
      </c>
      <c r="C2" s="30" t="s">
        <v>38738</v>
      </c>
      <c r="D2" s="31"/>
      <c r="E2" s="31"/>
      <c r="F2" s="31"/>
    </row>
    <row r="3" spans="1:6" s="29" customFormat="1" ht="15" customHeight="1" x14ac:dyDescent="0.2">
      <c r="A3" s="27" t="s">
        <v>18973</v>
      </c>
      <c r="B3" s="27" t="s">
        <v>18974</v>
      </c>
      <c r="C3" s="27" t="s">
        <v>18975</v>
      </c>
      <c r="D3" s="28" t="s">
        <v>37089</v>
      </c>
      <c r="E3" s="28" t="s">
        <v>37092</v>
      </c>
      <c r="F3" s="28"/>
    </row>
    <row r="4" spans="1:6" s="29" customFormat="1" ht="15" customHeight="1" x14ac:dyDescent="0.2">
      <c r="A4" s="27" t="s">
        <v>18976</v>
      </c>
      <c r="B4" s="27" t="s">
        <v>18977</v>
      </c>
      <c r="C4" s="27" t="s">
        <v>18978</v>
      </c>
      <c r="D4" s="28" t="s">
        <v>37090</v>
      </c>
      <c r="E4" s="28" t="s">
        <v>37091</v>
      </c>
      <c r="F4" s="28"/>
    </row>
    <row r="5" spans="1:6" s="29" customFormat="1" ht="15" customHeight="1" x14ac:dyDescent="0.2">
      <c r="A5" s="27" t="s">
        <v>18979</v>
      </c>
      <c r="B5" s="27" t="s">
        <v>27229</v>
      </c>
      <c r="C5" s="27"/>
      <c r="D5" s="28"/>
      <c r="E5" s="28"/>
      <c r="F5" s="28"/>
    </row>
    <row r="6" spans="1:6" s="29" customFormat="1" ht="15" customHeight="1" x14ac:dyDescent="0.2">
      <c r="A6" s="27" t="s">
        <v>18980</v>
      </c>
      <c r="B6" s="27" t="s">
        <v>18981</v>
      </c>
      <c r="C6" s="27"/>
      <c r="D6" s="28"/>
      <c r="E6" s="28"/>
      <c r="F6" s="28"/>
    </row>
    <row r="7" spans="1:6" s="29" customFormat="1" ht="15" customHeight="1" x14ac:dyDescent="0.2">
      <c r="A7" s="75" t="s">
        <v>27232</v>
      </c>
      <c r="B7" s="75" t="s">
        <v>27269</v>
      </c>
      <c r="C7" s="75" t="s">
        <v>41547</v>
      </c>
      <c r="D7" s="76"/>
      <c r="E7" s="76"/>
      <c r="F7" s="76"/>
    </row>
    <row r="8" spans="1:6" s="29" customFormat="1" ht="15" customHeight="1" x14ac:dyDescent="0.2">
      <c r="A8" s="75" t="s">
        <v>27233</v>
      </c>
      <c r="B8" s="75" t="s">
        <v>27270</v>
      </c>
      <c r="C8" s="75" t="s">
        <v>41548</v>
      </c>
      <c r="D8" s="76"/>
      <c r="E8" s="76"/>
      <c r="F8" s="76"/>
    </row>
    <row r="9" spans="1:6" s="29" customFormat="1" ht="15" customHeight="1" x14ac:dyDescent="0.2">
      <c r="A9" s="75" t="s">
        <v>27234</v>
      </c>
      <c r="B9" s="75"/>
      <c r="C9" s="75" t="s">
        <v>41549</v>
      </c>
      <c r="D9" s="76"/>
      <c r="E9" s="76"/>
      <c r="F9" s="76"/>
    </row>
    <row r="10" spans="1:6" s="29" customFormat="1" ht="15" customHeight="1" x14ac:dyDescent="0.2">
      <c r="A10" s="75" t="s">
        <v>27235</v>
      </c>
      <c r="B10" s="75" t="s">
        <v>27271</v>
      </c>
      <c r="C10" s="75" t="s">
        <v>41550</v>
      </c>
      <c r="D10" s="76"/>
      <c r="E10" s="76"/>
      <c r="F10" s="76"/>
    </row>
    <row r="11" spans="1:6" s="29" customFormat="1" ht="15" customHeight="1" x14ac:dyDescent="0.2">
      <c r="A11" s="75" t="s">
        <v>27236</v>
      </c>
      <c r="B11" s="75"/>
      <c r="C11" s="75" t="s">
        <v>41551</v>
      </c>
      <c r="D11" s="76"/>
      <c r="E11" s="76"/>
      <c r="F11" s="76"/>
    </row>
    <row r="12" spans="1:6" s="29" customFormat="1" ht="15" customHeight="1" x14ac:dyDescent="0.2">
      <c r="A12" s="75" t="s">
        <v>27237</v>
      </c>
      <c r="B12" s="75"/>
      <c r="C12" s="75" t="s">
        <v>41552</v>
      </c>
      <c r="D12" s="76"/>
      <c r="E12" s="76"/>
      <c r="F12" s="76"/>
    </row>
    <row r="13" spans="1:6" s="29" customFormat="1" ht="15" customHeight="1" x14ac:dyDescent="0.2">
      <c r="A13" s="75" t="s">
        <v>27238</v>
      </c>
      <c r="B13" s="75"/>
      <c r="C13" s="75" t="s">
        <v>41553</v>
      </c>
      <c r="D13" s="76"/>
      <c r="E13" s="76"/>
      <c r="F13" s="76"/>
    </row>
    <row r="14" spans="1:6" s="29" customFormat="1" ht="15" customHeight="1" x14ac:dyDescent="0.2">
      <c r="A14" s="75" t="s">
        <v>27239</v>
      </c>
      <c r="B14" s="75"/>
      <c r="C14" s="75" t="s">
        <v>41554</v>
      </c>
      <c r="D14" s="76"/>
      <c r="E14" s="76"/>
      <c r="F14" s="76"/>
    </row>
    <row r="15" spans="1:6" s="29" customFormat="1" ht="15" customHeight="1" x14ac:dyDescent="0.2">
      <c r="A15" s="75" t="s">
        <v>27240</v>
      </c>
      <c r="B15" s="75"/>
      <c r="C15" s="75" t="s">
        <v>41555</v>
      </c>
      <c r="D15" s="76"/>
      <c r="E15" s="76"/>
      <c r="F15" s="76"/>
    </row>
    <row r="16" spans="1:6" s="29" customFormat="1" ht="15" customHeight="1" x14ac:dyDescent="0.2">
      <c r="A16" s="75" t="s">
        <v>27241</v>
      </c>
      <c r="B16" s="75"/>
      <c r="C16" s="75" t="s">
        <v>41556</v>
      </c>
      <c r="D16" s="76"/>
      <c r="E16" s="76"/>
      <c r="F16" s="76"/>
    </row>
    <row r="17" spans="1:6" s="29" customFormat="1" ht="15" customHeight="1" x14ac:dyDescent="0.2">
      <c r="A17" s="75" t="s">
        <v>27242</v>
      </c>
      <c r="B17" s="75"/>
      <c r="C17" s="75" t="s">
        <v>41557</v>
      </c>
      <c r="D17" s="76"/>
      <c r="E17" s="76"/>
      <c r="F17" s="76"/>
    </row>
    <row r="18" spans="1:6" s="29" customFormat="1" ht="15" customHeight="1" x14ac:dyDescent="0.2">
      <c r="A18" s="75" t="s">
        <v>27243</v>
      </c>
      <c r="B18" s="75"/>
      <c r="C18" s="75" t="s">
        <v>41558</v>
      </c>
      <c r="D18" s="76"/>
      <c r="E18" s="76"/>
      <c r="F18" s="76"/>
    </row>
    <row r="19" spans="1:6" s="29" customFormat="1" ht="15" customHeight="1" x14ac:dyDescent="0.2">
      <c r="A19" s="27" t="s">
        <v>18982</v>
      </c>
      <c r="B19" s="27" t="s">
        <v>37118</v>
      </c>
      <c r="C19" s="27" t="s">
        <v>37119</v>
      </c>
      <c r="D19" s="28" t="s">
        <v>37120</v>
      </c>
      <c r="E19" s="28" t="s">
        <v>37121</v>
      </c>
      <c r="F19" s="28" t="s">
        <v>41541</v>
      </c>
    </row>
    <row r="20" spans="1:6" s="29" customFormat="1" ht="15" customHeight="1" x14ac:dyDescent="0.2">
      <c r="A20" s="36"/>
      <c r="B20" s="75" t="s">
        <v>38972</v>
      </c>
      <c r="C20" s="75" t="s">
        <v>41538</v>
      </c>
      <c r="D20" s="76"/>
      <c r="E20" s="76"/>
      <c r="F20" s="76"/>
    </row>
    <row r="21" spans="1:6" s="29" customFormat="1" ht="15" customHeight="1" x14ac:dyDescent="0.2">
      <c r="A21" s="365" t="s">
        <v>18983</v>
      </c>
      <c r="B21" s="30" t="s">
        <v>38973</v>
      </c>
      <c r="C21" s="30" t="s">
        <v>41539</v>
      </c>
      <c r="D21" s="28"/>
      <c r="E21" s="28"/>
      <c r="F21" s="28"/>
    </row>
    <row r="22" spans="1:6" s="29" customFormat="1" ht="15" customHeight="1" x14ac:dyDescent="0.2">
      <c r="A22" s="32" t="s">
        <v>18984</v>
      </c>
      <c r="B22" s="30" t="s">
        <v>37131</v>
      </c>
      <c r="C22" s="30"/>
      <c r="D22" s="28"/>
      <c r="E22" s="28"/>
      <c r="F22" s="28"/>
    </row>
    <row r="23" spans="1:6" s="29" customFormat="1" ht="15" customHeight="1" x14ac:dyDescent="0.2">
      <c r="A23" s="33" t="s">
        <v>27266</v>
      </c>
      <c r="B23" s="27" t="s">
        <v>36931</v>
      </c>
      <c r="C23" s="27" t="s">
        <v>36932</v>
      </c>
      <c r="D23" s="28" t="s">
        <v>36934</v>
      </c>
      <c r="E23" s="28" t="s">
        <v>36935</v>
      </c>
      <c r="F23" s="28"/>
    </row>
    <row r="24" spans="1:6" s="29" customFormat="1" ht="15" customHeight="1" x14ac:dyDescent="0.2">
      <c r="A24" s="33" t="s">
        <v>18985</v>
      </c>
      <c r="B24" s="27" t="s">
        <v>18986</v>
      </c>
      <c r="C24" s="27" t="s">
        <v>36960</v>
      </c>
      <c r="D24" s="28"/>
      <c r="E24" s="28"/>
      <c r="F24" s="28"/>
    </row>
    <row r="25" spans="1:6" s="29" customFormat="1" ht="15" customHeight="1" x14ac:dyDescent="0.2">
      <c r="A25" s="90" t="s">
        <v>38929</v>
      </c>
      <c r="B25" s="75"/>
      <c r="C25" s="75"/>
      <c r="D25" s="76"/>
      <c r="E25" s="76"/>
      <c r="F25" s="76"/>
    </row>
    <row r="26" spans="1:6" s="29" customFormat="1" ht="15" customHeight="1" x14ac:dyDescent="0.2">
      <c r="A26" s="90" t="s">
        <v>41565</v>
      </c>
      <c r="B26" s="75" t="s">
        <v>41566</v>
      </c>
      <c r="C26" s="75"/>
      <c r="D26" s="76"/>
      <c r="E26" s="76"/>
      <c r="F26" s="76"/>
    </row>
    <row r="27" spans="1:6" s="29" customFormat="1" ht="15" customHeight="1" x14ac:dyDescent="0.2">
      <c r="A27" s="33" t="s">
        <v>18987</v>
      </c>
      <c r="B27" s="33" t="s">
        <v>18988</v>
      </c>
      <c r="C27" s="33" t="s">
        <v>18989</v>
      </c>
      <c r="D27" s="33" t="s">
        <v>18990</v>
      </c>
      <c r="E27" s="33" t="s">
        <v>36961</v>
      </c>
      <c r="F27" s="33"/>
    </row>
    <row r="28" spans="1:6" s="29" customFormat="1" ht="15" customHeight="1" x14ac:dyDescent="0.2">
      <c r="A28" s="90" t="s">
        <v>27264</v>
      </c>
      <c r="B28" s="90" t="s">
        <v>27265</v>
      </c>
      <c r="C28" s="90" t="s">
        <v>37123</v>
      </c>
      <c r="D28" s="76"/>
      <c r="E28" s="76"/>
      <c r="F28" s="76"/>
    </row>
    <row r="29" spans="1:6" s="29" customFormat="1" ht="15" customHeight="1" x14ac:dyDescent="0.2">
      <c r="A29" s="33" t="s">
        <v>18991</v>
      </c>
      <c r="B29" s="33" t="s">
        <v>41569</v>
      </c>
      <c r="C29" s="33"/>
      <c r="D29" s="28"/>
      <c r="E29" s="28"/>
      <c r="F29" s="28"/>
    </row>
    <row r="30" spans="1:6" s="29" customFormat="1" ht="15" customHeight="1" x14ac:dyDescent="0.2">
      <c r="A30" s="90" t="s">
        <v>41499</v>
      </c>
      <c r="B30" s="90"/>
      <c r="C30" s="90"/>
      <c r="D30" s="76"/>
      <c r="E30" s="76"/>
      <c r="F30" s="76"/>
    </row>
    <row r="31" spans="1:6" s="29" customFormat="1" ht="15" customHeight="1" x14ac:dyDescent="0.2">
      <c r="A31" s="33" t="s">
        <v>18992</v>
      </c>
      <c r="B31" s="33" t="s">
        <v>18993</v>
      </c>
      <c r="C31" s="33" t="s">
        <v>18994</v>
      </c>
      <c r="D31" s="28" t="s">
        <v>20669</v>
      </c>
      <c r="E31" s="28" t="s">
        <v>37180</v>
      </c>
      <c r="F31" s="28"/>
    </row>
    <row r="32" spans="1:6" s="29" customFormat="1" ht="15" customHeight="1" x14ac:dyDescent="0.2">
      <c r="A32" s="33" t="s">
        <v>18996</v>
      </c>
      <c r="B32" s="27" t="s">
        <v>18997</v>
      </c>
      <c r="C32" s="27"/>
      <c r="D32" s="28"/>
      <c r="E32" s="28"/>
      <c r="F32" s="28"/>
    </row>
    <row r="33" spans="1:6" s="29" customFormat="1" ht="15" customHeight="1" x14ac:dyDescent="0.2">
      <c r="A33" s="90" t="s">
        <v>41500</v>
      </c>
      <c r="B33" s="36"/>
      <c r="C33" s="75"/>
      <c r="D33" s="76"/>
      <c r="E33" s="76"/>
      <c r="F33" s="76"/>
    </row>
    <row r="34" spans="1:6" s="29" customFormat="1" ht="15" customHeight="1" x14ac:dyDescent="0.2">
      <c r="A34" s="30" t="s">
        <v>18998</v>
      </c>
      <c r="B34" s="415" t="s">
        <v>18999</v>
      </c>
      <c r="C34" s="30"/>
      <c r="D34" s="28"/>
      <c r="E34" s="28"/>
      <c r="F34" s="28"/>
    </row>
    <row r="35" spans="1:6" s="29" customFormat="1" ht="15" customHeight="1" x14ac:dyDescent="0.2">
      <c r="A35" s="30" t="s">
        <v>19000</v>
      </c>
      <c r="B35" s="416"/>
      <c r="C35" s="30"/>
      <c r="D35" s="28"/>
      <c r="E35" s="28"/>
      <c r="F35" s="28"/>
    </row>
    <row r="36" spans="1:6" s="29" customFormat="1" ht="15" customHeight="1" x14ac:dyDescent="0.2">
      <c r="A36" s="30" t="s">
        <v>19001</v>
      </c>
      <c r="B36" s="34" t="s">
        <v>19002</v>
      </c>
      <c r="C36" s="30"/>
      <c r="D36" s="28"/>
      <c r="E36" s="28"/>
      <c r="F36" s="28"/>
    </row>
    <row r="37" spans="1:6" s="29" customFormat="1" ht="15" customHeight="1" x14ac:dyDescent="0.25">
      <c r="A37" s="27" t="s">
        <v>19003</v>
      </c>
      <c r="B37" s="27" t="s">
        <v>19004</v>
      </c>
      <c r="C37" s="35" t="s">
        <v>27231</v>
      </c>
      <c r="D37" s="28" t="s">
        <v>41570</v>
      </c>
      <c r="E37" s="28"/>
      <c r="F37" s="28"/>
    </row>
    <row r="38" spans="1:6" s="29" customFormat="1" ht="15" customHeight="1" x14ac:dyDescent="0.25">
      <c r="A38" s="75" t="s">
        <v>41519</v>
      </c>
      <c r="B38" s="75"/>
      <c r="C38" s="374"/>
      <c r="D38" s="76"/>
      <c r="E38" s="76"/>
      <c r="F38" s="76"/>
    </row>
    <row r="39" spans="1:6" s="29" customFormat="1" ht="15" customHeight="1" x14ac:dyDescent="0.25">
      <c r="A39" s="75" t="s">
        <v>41523</v>
      </c>
      <c r="B39" s="75" t="s">
        <v>41521</v>
      </c>
      <c r="C39" s="374" t="s">
        <v>41524</v>
      </c>
      <c r="D39" s="76" t="s">
        <v>41525</v>
      </c>
      <c r="E39" s="76"/>
      <c r="F39" s="76"/>
    </row>
    <row r="40" spans="1:6" s="29" customFormat="1" ht="15" customHeight="1" x14ac:dyDescent="0.25">
      <c r="A40" s="75" t="s">
        <v>41522</v>
      </c>
      <c r="B40" s="75" t="s">
        <v>41526</v>
      </c>
      <c r="C40" s="374" t="s">
        <v>41527</v>
      </c>
      <c r="D40" s="76" t="s">
        <v>41528</v>
      </c>
      <c r="E40" s="76" t="s">
        <v>41529</v>
      </c>
      <c r="F40" s="76"/>
    </row>
    <row r="41" spans="1:6" s="29" customFormat="1" ht="15" customHeight="1" x14ac:dyDescent="0.25">
      <c r="A41" s="75" t="s">
        <v>41530</v>
      </c>
      <c r="B41" s="75" t="s">
        <v>41531</v>
      </c>
      <c r="C41" s="374"/>
      <c r="D41" s="76"/>
      <c r="E41" s="76"/>
      <c r="F41" s="76"/>
    </row>
    <row r="42" spans="1:6" s="29" customFormat="1" ht="15" customHeight="1" x14ac:dyDescent="0.25">
      <c r="A42" s="75" t="s">
        <v>41532</v>
      </c>
      <c r="B42" s="75" t="s">
        <v>41533</v>
      </c>
      <c r="C42" s="374"/>
      <c r="D42" s="76"/>
      <c r="E42" s="76"/>
      <c r="F42" s="76"/>
    </row>
    <row r="43" spans="1:6" s="29" customFormat="1" ht="15" customHeight="1" x14ac:dyDescent="0.25">
      <c r="A43" s="75" t="s">
        <v>41534</v>
      </c>
      <c r="B43" s="75" t="s">
        <v>41535</v>
      </c>
      <c r="C43" s="374"/>
      <c r="D43" s="76"/>
      <c r="E43" s="76"/>
      <c r="F43" s="76"/>
    </row>
    <row r="44" spans="1:6" s="29" customFormat="1" ht="15" customHeight="1" x14ac:dyDescent="0.25">
      <c r="A44" s="75" t="s">
        <v>41536</v>
      </c>
      <c r="B44" s="75" t="s">
        <v>41537</v>
      </c>
      <c r="C44" s="374"/>
      <c r="D44" s="76"/>
      <c r="E44" s="76"/>
      <c r="F44" s="76"/>
    </row>
    <row r="45" spans="1:6" s="29" customFormat="1" ht="15" customHeight="1" x14ac:dyDescent="0.2">
      <c r="A45" s="30" t="s">
        <v>19005</v>
      </c>
      <c r="B45" s="30" t="s">
        <v>19006</v>
      </c>
      <c r="C45" s="30" t="s">
        <v>37272</v>
      </c>
      <c r="D45" s="28"/>
      <c r="E45" s="28"/>
      <c r="F45" s="28"/>
    </row>
    <row r="46" spans="1:6" s="29" customFormat="1" ht="15" customHeight="1" x14ac:dyDescent="0.2">
      <c r="A46" s="33" t="s">
        <v>19018</v>
      </c>
      <c r="B46" s="37" t="s">
        <v>19019</v>
      </c>
      <c r="C46" s="30" t="s">
        <v>37271</v>
      </c>
      <c r="D46" s="28"/>
      <c r="E46" s="28"/>
      <c r="F46" s="28"/>
    </row>
    <row r="47" spans="1:6" s="29" customFormat="1" ht="15" customHeight="1" x14ac:dyDescent="0.2">
      <c r="A47" s="90" t="s">
        <v>41518</v>
      </c>
      <c r="B47" s="37"/>
      <c r="C47" s="89"/>
      <c r="D47" s="76"/>
      <c r="E47" s="76"/>
      <c r="F47" s="76"/>
    </row>
    <row r="48" spans="1:6" s="29" customFormat="1" ht="15" customHeight="1" x14ac:dyDescent="0.2">
      <c r="A48" s="90" t="s">
        <v>41501</v>
      </c>
      <c r="B48" s="37"/>
      <c r="C48" s="89"/>
      <c r="D48" s="76"/>
      <c r="E48" s="76"/>
      <c r="F48" s="76"/>
    </row>
    <row r="49" spans="1:6" s="29" customFormat="1" ht="15" customHeight="1" x14ac:dyDescent="0.2">
      <c r="A49" s="90" t="s">
        <v>41502</v>
      </c>
      <c r="B49" s="37"/>
      <c r="C49" s="89"/>
      <c r="D49" s="76"/>
      <c r="E49" s="76"/>
      <c r="F49" s="76"/>
    </row>
    <row r="50" spans="1:6" s="29" customFormat="1" ht="15" customHeight="1" x14ac:dyDescent="0.2">
      <c r="A50" s="90" t="s">
        <v>41545</v>
      </c>
      <c r="B50" s="37"/>
      <c r="C50" s="89"/>
      <c r="D50" s="76"/>
      <c r="E50" s="76"/>
      <c r="F50" s="76"/>
    </row>
    <row r="51" spans="1:6" s="29" customFormat="1" ht="15" customHeight="1" x14ac:dyDescent="0.2">
      <c r="A51" s="90" t="s">
        <v>41546</v>
      </c>
      <c r="B51" s="37"/>
      <c r="C51" s="89"/>
      <c r="D51" s="76"/>
      <c r="E51" s="76"/>
      <c r="F51" s="76"/>
    </row>
    <row r="52" spans="1:6" s="29" customFormat="1" ht="15" customHeight="1" x14ac:dyDescent="0.2">
      <c r="A52" s="89" t="s">
        <v>37437</v>
      </c>
      <c r="B52" s="89" t="s">
        <v>37438</v>
      </c>
      <c r="C52" s="89"/>
      <c r="D52" s="76"/>
      <c r="E52" s="76"/>
      <c r="F52" s="76"/>
    </row>
    <row r="53" spans="1:6" s="29" customFormat="1" ht="15" customHeight="1" x14ac:dyDescent="0.2">
      <c r="A53" s="30" t="s">
        <v>19009</v>
      </c>
      <c r="B53" s="30" t="s">
        <v>19010</v>
      </c>
      <c r="C53" s="30" t="s">
        <v>41542</v>
      </c>
      <c r="D53" s="28"/>
      <c r="E53" s="28"/>
      <c r="F53" s="28"/>
    </row>
    <row r="54" spans="1:6" s="29" customFormat="1" ht="15" customHeight="1" x14ac:dyDescent="0.2">
      <c r="A54" s="362" t="s">
        <v>19008</v>
      </c>
      <c r="B54" s="90" t="s">
        <v>41571</v>
      </c>
      <c r="C54" s="30" t="s">
        <v>41572</v>
      </c>
      <c r="D54" s="28"/>
      <c r="E54" s="76"/>
      <c r="F54" s="76"/>
    </row>
    <row r="55" spans="1:6" s="29" customFormat="1" ht="15" customHeight="1" x14ac:dyDescent="0.2">
      <c r="A55" s="30" t="s">
        <v>37273</v>
      </c>
      <c r="B55" s="30" t="s">
        <v>37943</v>
      </c>
      <c r="C55" s="89"/>
      <c r="D55" s="76"/>
      <c r="E55" s="76"/>
      <c r="F55" s="76"/>
    </row>
    <row r="56" spans="1:6" s="29" customFormat="1" ht="15" customHeight="1" x14ac:dyDescent="0.2">
      <c r="A56" s="376"/>
      <c r="B56" s="376" t="s">
        <v>41576</v>
      </c>
      <c r="C56" s="89"/>
      <c r="D56" s="76"/>
      <c r="E56" s="76"/>
      <c r="F56" s="76"/>
    </row>
    <row r="57" spans="1:6" s="29" customFormat="1" ht="15" customHeight="1" x14ac:dyDescent="0.2">
      <c r="A57" s="372" t="s">
        <v>41574</v>
      </c>
      <c r="B57" s="376"/>
      <c r="C57" s="89"/>
      <c r="D57" s="76"/>
      <c r="E57" s="76"/>
      <c r="F57" s="76"/>
    </row>
    <row r="58" spans="1:6" s="29" customFormat="1" ht="15" customHeight="1" x14ac:dyDescent="0.2">
      <c r="A58" s="361"/>
      <c r="B58" s="358"/>
      <c r="C58" s="89" t="s">
        <v>38188</v>
      </c>
      <c r="D58" s="76"/>
      <c r="E58" s="76"/>
      <c r="F58" s="76"/>
    </row>
    <row r="59" spans="1:6" s="29" customFormat="1" ht="15" customHeight="1" x14ac:dyDescent="0.2">
      <c r="A59" s="37" t="s">
        <v>19011</v>
      </c>
      <c r="B59" s="37" t="s">
        <v>19012</v>
      </c>
      <c r="C59" s="27" t="s">
        <v>38189</v>
      </c>
      <c r="D59" s="28"/>
      <c r="E59" s="28"/>
      <c r="F59" s="28"/>
    </row>
    <row r="60" spans="1:6" s="29" customFormat="1" ht="15" customHeight="1" x14ac:dyDescent="0.2">
      <c r="A60" s="27" t="s">
        <v>19013</v>
      </c>
      <c r="B60" s="27" t="s">
        <v>37340</v>
      </c>
      <c r="C60" s="27" t="s">
        <v>37341</v>
      </c>
      <c r="D60" s="28"/>
      <c r="E60" s="28"/>
      <c r="F60" s="28"/>
    </row>
    <row r="61" spans="1:6" s="29" customFormat="1" ht="15" customHeight="1" x14ac:dyDescent="0.2">
      <c r="A61" s="373" t="s">
        <v>41503</v>
      </c>
      <c r="B61" s="75"/>
      <c r="C61" s="75"/>
      <c r="D61" s="76"/>
      <c r="E61" s="76"/>
      <c r="F61" s="76"/>
    </row>
    <row r="62" spans="1:6" s="29" customFormat="1" ht="15" customHeight="1" x14ac:dyDescent="0.2">
      <c r="A62" s="373" t="s">
        <v>41504</v>
      </c>
      <c r="B62" s="75"/>
      <c r="C62" s="75"/>
      <c r="D62" s="76"/>
      <c r="E62" s="76"/>
      <c r="F62" s="76"/>
    </row>
    <row r="63" spans="1:6" s="29" customFormat="1" ht="15" customHeight="1" x14ac:dyDescent="0.2">
      <c r="A63" s="373" t="s">
        <v>41505</v>
      </c>
      <c r="B63" s="75"/>
      <c r="C63" s="75"/>
      <c r="D63" s="76"/>
      <c r="E63" s="76"/>
      <c r="F63" s="76"/>
    </row>
    <row r="64" spans="1:6" s="29" customFormat="1" ht="15" customHeight="1" x14ac:dyDescent="0.2">
      <c r="A64" s="373" t="s">
        <v>41506</v>
      </c>
      <c r="B64" s="75"/>
      <c r="C64" s="75"/>
      <c r="D64" s="76"/>
      <c r="E64" s="76"/>
      <c r="F64" s="76"/>
    </row>
    <row r="65" spans="1:6" s="29" customFormat="1" ht="15" customHeight="1" x14ac:dyDescent="0.2">
      <c r="A65" s="26" t="s">
        <v>19014</v>
      </c>
      <c r="B65" s="27" t="s">
        <v>37240</v>
      </c>
      <c r="C65" s="27"/>
      <c r="D65" s="28"/>
      <c r="E65" s="28"/>
      <c r="F65" s="28"/>
    </row>
    <row r="66" spans="1:6" s="29" customFormat="1" ht="15" customHeight="1" x14ac:dyDescent="0.2">
      <c r="A66" s="74" t="s">
        <v>37946</v>
      </c>
      <c r="B66" s="75" t="s">
        <v>37947</v>
      </c>
      <c r="C66" s="75"/>
      <c r="D66" s="76"/>
      <c r="E66" s="76"/>
      <c r="F66" s="76"/>
    </row>
    <row r="67" spans="1:6" s="29" customFormat="1" ht="15" customHeight="1" x14ac:dyDescent="0.2">
      <c r="A67" s="74" t="s">
        <v>37948</v>
      </c>
      <c r="B67" s="75" t="s">
        <v>37951</v>
      </c>
      <c r="C67" s="75"/>
      <c r="D67" s="76"/>
      <c r="E67" s="76"/>
      <c r="F67" s="76"/>
    </row>
    <row r="68" spans="1:6" s="29" customFormat="1" ht="15" customHeight="1" x14ac:dyDescent="0.2">
      <c r="A68" s="74" t="s">
        <v>37949</v>
      </c>
      <c r="B68" s="75" t="s">
        <v>37952</v>
      </c>
      <c r="C68" s="75"/>
      <c r="D68" s="76"/>
      <c r="E68" s="76"/>
      <c r="F68" s="76"/>
    </row>
    <row r="69" spans="1:6" s="29" customFormat="1" ht="15" customHeight="1" x14ac:dyDescent="0.2">
      <c r="A69" s="74" t="s">
        <v>37950</v>
      </c>
      <c r="B69" s="75" t="s">
        <v>37953</v>
      </c>
      <c r="C69" s="75"/>
      <c r="D69" s="76"/>
      <c r="E69" s="76"/>
      <c r="F69" s="76"/>
    </row>
    <row r="70" spans="1:6" s="29" customFormat="1" ht="15" customHeight="1" x14ac:dyDescent="0.2">
      <c r="A70" s="30" t="s">
        <v>19015</v>
      </c>
      <c r="B70" s="30" t="s">
        <v>19016</v>
      </c>
      <c r="C70" s="30" t="s">
        <v>39227</v>
      </c>
      <c r="D70" s="28"/>
      <c r="E70" s="28"/>
      <c r="F70" s="28"/>
    </row>
    <row r="71" spans="1:6" s="29" customFormat="1" ht="15" customHeight="1" x14ac:dyDescent="0.2">
      <c r="A71" s="26" t="s">
        <v>19017</v>
      </c>
      <c r="B71" s="27" t="s">
        <v>20670</v>
      </c>
      <c r="C71" s="27"/>
      <c r="D71" s="28"/>
      <c r="E71" s="28"/>
      <c r="F71" s="28"/>
    </row>
    <row r="72" spans="1:6" s="29" customFormat="1" ht="15" customHeight="1" x14ac:dyDescent="0.2">
      <c r="A72" s="89" t="s">
        <v>37453</v>
      </c>
      <c r="B72" s="75"/>
      <c r="C72" s="75"/>
      <c r="D72" s="76"/>
      <c r="E72" s="76"/>
      <c r="F72" s="76"/>
    </row>
    <row r="73" spans="1:6" s="29" customFormat="1" ht="15" customHeight="1" x14ac:dyDescent="0.2">
      <c r="A73" s="363" t="s">
        <v>38772</v>
      </c>
      <c r="B73" s="75" t="s">
        <v>38773</v>
      </c>
      <c r="C73" s="75"/>
      <c r="D73" s="76"/>
      <c r="E73" s="76"/>
      <c r="F73" s="76"/>
    </row>
    <row r="74" spans="1:6" s="29" customFormat="1" ht="15" customHeight="1" x14ac:dyDescent="0.2">
      <c r="A74" s="74" t="s">
        <v>20671</v>
      </c>
      <c r="B74" s="75"/>
      <c r="C74" s="75"/>
      <c r="D74" s="76"/>
      <c r="E74" s="76"/>
      <c r="F74" s="76"/>
    </row>
    <row r="75" spans="1:6" s="29" customFormat="1" ht="15" customHeight="1" x14ac:dyDescent="0.2">
      <c r="A75" s="26" t="s">
        <v>20673</v>
      </c>
      <c r="B75" s="75" t="s">
        <v>41560</v>
      </c>
      <c r="C75" s="27"/>
      <c r="D75" s="28"/>
      <c r="E75" s="28"/>
      <c r="F75" s="28"/>
    </row>
    <row r="76" spans="1:6" s="29" customFormat="1" ht="15" customHeight="1" x14ac:dyDescent="0.2">
      <c r="A76" s="377"/>
      <c r="B76" s="37" t="s">
        <v>41577</v>
      </c>
      <c r="C76" s="75"/>
      <c r="D76" s="76"/>
      <c r="E76" s="76"/>
      <c r="F76" s="76"/>
    </row>
    <row r="77" spans="1:6" s="29" customFormat="1" ht="15" customHeight="1" x14ac:dyDescent="0.2">
      <c r="A77" s="378" t="s">
        <v>41575</v>
      </c>
      <c r="B77" s="37"/>
      <c r="C77" s="75"/>
      <c r="D77" s="76"/>
      <c r="E77" s="76"/>
      <c r="F77" s="76"/>
    </row>
    <row r="78" spans="1:6" s="29" customFormat="1" ht="15" customHeight="1" x14ac:dyDescent="0.2">
      <c r="A78" s="89" t="s">
        <v>37457</v>
      </c>
      <c r="B78" s="343"/>
      <c r="C78" s="89"/>
      <c r="D78" s="76"/>
      <c r="E78" s="76"/>
      <c r="F78" s="76"/>
    </row>
    <row r="79" spans="1:6" s="29" customFormat="1" ht="15" customHeight="1" x14ac:dyDescent="0.2">
      <c r="A79" s="33" t="s">
        <v>19020</v>
      </c>
      <c r="B79" s="37" t="s">
        <v>34519</v>
      </c>
      <c r="C79" s="30"/>
      <c r="D79" s="28"/>
      <c r="E79" s="28"/>
      <c r="F79" s="28"/>
    </row>
    <row r="80" spans="1:6" s="29" customFormat="1" ht="15" customHeight="1" x14ac:dyDescent="0.2">
      <c r="A80" s="90" t="s">
        <v>38837</v>
      </c>
      <c r="B80" s="37" t="s">
        <v>41562</v>
      </c>
      <c r="C80" s="89"/>
      <c r="D80" s="76"/>
      <c r="E80" s="76"/>
      <c r="F80" s="76"/>
    </row>
    <row r="81" spans="1:6" s="29" customFormat="1" ht="15" customHeight="1" x14ac:dyDescent="0.2">
      <c r="A81" s="90" t="s">
        <v>41517</v>
      </c>
      <c r="B81" s="37"/>
      <c r="C81" s="89"/>
      <c r="D81" s="76"/>
      <c r="E81" s="76"/>
      <c r="F81" s="76"/>
    </row>
    <row r="82" spans="1:6" s="29" customFormat="1" ht="15" customHeight="1" x14ac:dyDescent="0.2">
      <c r="A82" s="90" t="s">
        <v>41563</v>
      </c>
      <c r="B82" s="37"/>
      <c r="C82" s="89"/>
      <c r="D82" s="76"/>
      <c r="E82" s="76"/>
      <c r="F82" s="76"/>
    </row>
    <row r="83" spans="1:6" s="29" customFormat="1" ht="15" customHeight="1" x14ac:dyDescent="0.2">
      <c r="A83" s="33" t="s">
        <v>37436</v>
      </c>
      <c r="B83" s="27" t="s">
        <v>37440</v>
      </c>
      <c r="C83" s="30" t="s">
        <v>37435</v>
      </c>
      <c r="D83" s="28"/>
      <c r="E83" s="28"/>
      <c r="F83" s="28"/>
    </row>
    <row r="84" spans="1:6" s="29" customFormat="1" ht="15" customHeight="1" x14ac:dyDescent="0.2">
      <c r="A84" s="90" t="s">
        <v>41515</v>
      </c>
      <c r="B84" s="75"/>
      <c r="C84" s="89"/>
      <c r="D84" s="76"/>
      <c r="E84" s="76"/>
      <c r="F84" s="76"/>
    </row>
    <row r="85" spans="1:6" s="29" customFormat="1" ht="15" customHeight="1" x14ac:dyDescent="0.2">
      <c r="A85" s="89" t="s">
        <v>38975</v>
      </c>
      <c r="B85" s="75"/>
      <c r="C85" s="89"/>
      <c r="D85" s="76"/>
      <c r="E85" s="76"/>
      <c r="F85" s="76"/>
    </row>
    <row r="86" spans="1:6" s="29" customFormat="1" ht="15" customHeight="1" x14ac:dyDescent="0.2">
      <c r="A86" s="89" t="s">
        <v>41498</v>
      </c>
      <c r="B86" s="75"/>
      <c r="C86" s="89"/>
      <c r="D86" s="76"/>
      <c r="E86" s="76"/>
      <c r="F86" s="76"/>
    </row>
    <row r="87" spans="1:6" s="29" customFormat="1" ht="15" customHeight="1" x14ac:dyDescent="0.2">
      <c r="A87" s="89" t="s">
        <v>40498</v>
      </c>
      <c r="B87" s="75"/>
      <c r="C87" s="89"/>
      <c r="D87" s="76"/>
      <c r="E87" s="76"/>
      <c r="F87" s="76"/>
    </row>
    <row r="88" spans="1:6" s="29" customFormat="1" ht="15" customHeight="1" x14ac:dyDescent="0.2">
      <c r="A88" s="89" t="s">
        <v>41513</v>
      </c>
      <c r="B88" s="75"/>
      <c r="C88" s="89"/>
      <c r="D88" s="76"/>
      <c r="E88" s="76"/>
      <c r="F88" s="76"/>
    </row>
    <row r="89" spans="1:6" s="29" customFormat="1" ht="15" customHeight="1" x14ac:dyDescent="0.2">
      <c r="A89" s="89" t="s">
        <v>37942</v>
      </c>
      <c r="B89" s="75"/>
      <c r="C89" s="89"/>
      <c r="D89" s="76"/>
      <c r="E89" s="76"/>
      <c r="F89" s="76"/>
    </row>
    <row r="90" spans="1:6" s="29" customFormat="1" ht="15" customHeight="1" x14ac:dyDescent="0.2">
      <c r="A90" s="30" t="s">
        <v>19021</v>
      </c>
      <c r="B90" s="30"/>
      <c r="C90" s="30"/>
      <c r="D90" s="28"/>
      <c r="E90" s="28"/>
      <c r="F90" s="28"/>
    </row>
    <row r="91" spans="1:6" s="29" customFormat="1" ht="15" customHeight="1" x14ac:dyDescent="0.2">
      <c r="A91" s="89" t="s">
        <v>41564</v>
      </c>
      <c r="B91" s="89"/>
      <c r="C91" s="89"/>
      <c r="D91" s="76"/>
      <c r="E91" s="76"/>
      <c r="F91" s="76"/>
    </row>
    <row r="92" spans="1:6" s="29" customFormat="1" ht="15" customHeight="1" x14ac:dyDescent="0.2">
      <c r="A92" s="27" t="s">
        <v>19022</v>
      </c>
      <c r="B92" s="27" t="s">
        <v>37439</v>
      </c>
      <c r="C92" s="30"/>
      <c r="D92" s="28"/>
      <c r="E92" s="28"/>
      <c r="F92" s="28"/>
    </row>
    <row r="93" spans="1:6" s="29" customFormat="1" ht="15" customHeight="1" x14ac:dyDescent="0.2">
      <c r="A93" s="75" t="s">
        <v>34517</v>
      </c>
      <c r="B93" s="75"/>
      <c r="C93" s="89"/>
      <c r="D93" s="76"/>
      <c r="E93" s="76"/>
      <c r="F93" s="76"/>
    </row>
    <row r="94" spans="1:6" s="29" customFormat="1" ht="15" customHeight="1" x14ac:dyDescent="0.2">
      <c r="A94" s="30" t="s">
        <v>19007</v>
      </c>
      <c r="B94" s="30" t="s">
        <v>34518</v>
      </c>
      <c r="C94" s="30" t="s">
        <v>37261</v>
      </c>
      <c r="D94" s="28"/>
      <c r="E94" s="28"/>
      <c r="F94" s="28"/>
    </row>
    <row r="95" spans="1:6" s="29" customFormat="1" ht="15" customHeight="1" x14ac:dyDescent="0.2">
      <c r="A95" s="75" t="s">
        <v>39228</v>
      </c>
      <c r="B95" s="75"/>
      <c r="C95" s="89"/>
      <c r="D95" s="76"/>
      <c r="E95" s="76"/>
      <c r="F95" s="76"/>
    </row>
    <row r="96" spans="1:6" s="29" customFormat="1" ht="15" customHeight="1" x14ac:dyDescent="0.2">
      <c r="A96" s="27" t="s">
        <v>19023</v>
      </c>
      <c r="B96" s="27"/>
      <c r="C96" s="30"/>
      <c r="D96" s="28"/>
      <c r="E96" s="28"/>
      <c r="F96" s="28"/>
    </row>
    <row r="97" spans="1:6" s="29" customFormat="1" ht="15" customHeight="1" x14ac:dyDescent="0.2">
      <c r="A97" s="27" t="s">
        <v>19024</v>
      </c>
      <c r="B97" s="27" t="s">
        <v>20672</v>
      </c>
      <c r="C97" s="30"/>
      <c r="D97" s="28"/>
      <c r="E97" s="28"/>
      <c r="F97" s="28"/>
    </row>
    <row r="98" spans="1:6" s="29" customFormat="1" ht="15" customHeight="1" x14ac:dyDescent="0.2">
      <c r="A98" s="27" t="s">
        <v>19025</v>
      </c>
      <c r="B98" s="27" t="s">
        <v>19026</v>
      </c>
      <c r="C98" s="30" t="s">
        <v>19027</v>
      </c>
      <c r="D98" s="28"/>
      <c r="E98" s="28"/>
      <c r="F98" s="28"/>
    </row>
    <row r="99" spans="1:6" s="29" customFormat="1" ht="15" customHeight="1" x14ac:dyDescent="0.2">
      <c r="A99" s="27" t="s">
        <v>19028</v>
      </c>
      <c r="B99" s="27"/>
      <c r="C99" s="30"/>
      <c r="D99" s="28"/>
      <c r="E99" s="28"/>
      <c r="F99" s="28"/>
    </row>
    <row r="100" spans="1:6" s="29" customFormat="1" ht="15" customHeight="1" x14ac:dyDescent="0.2">
      <c r="A100" s="373" t="s">
        <v>41561</v>
      </c>
      <c r="B100" s="75"/>
      <c r="C100" s="89"/>
      <c r="D100" s="76"/>
      <c r="E100" s="76"/>
      <c r="F100" s="76"/>
    </row>
    <row r="101" spans="1:6" s="29" customFormat="1" ht="15" customHeight="1" x14ac:dyDescent="0.2">
      <c r="A101" s="38" t="s">
        <v>19029</v>
      </c>
      <c r="B101" s="27" t="s">
        <v>19030</v>
      </c>
      <c r="C101" s="30"/>
      <c r="D101" s="28"/>
      <c r="E101" s="28"/>
      <c r="F101" s="28"/>
    </row>
    <row r="102" spans="1:6" s="29" customFormat="1" ht="15" customHeight="1" x14ac:dyDescent="0.2">
      <c r="A102" s="364" t="s">
        <v>38838</v>
      </c>
      <c r="B102" s="75"/>
      <c r="C102" s="89"/>
      <c r="D102" s="76"/>
      <c r="E102" s="76"/>
      <c r="F102" s="76"/>
    </row>
    <row r="103" spans="1:6" s="29" customFormat="1" ht="15" customHeight="1" x14ac:dyDescent="0.2">
      <c r="A103" s="26" t="s">
        <v>19031</v>
      </c>
      <c r="B103" s="27" t="s">
        <v>19032</v>
      </c>
      <c r="C103" s="30"/>
      <c r="D103" s="28"/>
      <c r="E103" s="28"/>
      <c r="F103" s="28"/>
    </row>
    <row r="104" spans="1:6" s="29" customFormat="1" ht="15" customHeight="1" x14ac:dyDescent="0.2">
      <c r="A104" s="375" t="s">
        <v>41567</v>
      </c>
      <c r="B104" s="75" t="s">
        <v>41568</v>
      </c>
      <c r="C104" s="89"/>
      <c r="D104" s="76"/>
      <c r="E104" s="76"/>
      <c r="F104" s="76"/>
    </row>
    <row r="105" spans="1:6" s="29" customFormat="1" ht="15" customHeight="1" x14ac:dyDescent="0.2">
      <c r="A105" s="27" t="s">
        <v>19033</v>
      </c>
      <c r="B105" s="27" t="s">
        <v>19034</v>
      </c>
      <c r="C105" s="30"/>
      <c r="D105" s="28"/>
      <c r="E105" s="28"/>
      <c r="F105" s="28"/>
    </row>
    <row r="106" spans="1:6" s="29" customFormat="1" ht="15" customHeight="1" x14ac:dyDescent="0.2">
      <c r="A106" s="30" t="s">
        <v>19035</v>
      </c>
      <c r="B106" s="30" t="s">
        <v>19036</v>
      </c>
      <c r="C106" s="27" t="s">
        <v>19037</v>
      </c>
      <c r="D106" s="28"/>
      <c r="E106" s="28"/>
      <c r="F106" s="28"/>
    </row>
    <row r="107" spans="1:6" s="29" customFormat="1" ht="15" customHeight="1" x14ac:dyDescent="0.2">
      <c r="A107" s="30" t="s">
        <v>19038</v>
      </c>
      <c r="B107" s="30" t="s">
        <v>19039</v>
      </c>
      <c r="C107" s="27" t="s">
        <v>19040</v>
      </c>
      <c r="D107" s="28"/>
      <c r="E107" s="28"/>
      <c r="F107" s="28"/>
    </row>
    <row r="108" spans="1:6" s="29" customFormat="1" ht="15" customHeight="1" x14ac:dyDescent="0.2">
      <c r="A108" s="89" t="s">
        <v>41543</v>
      </c>
      <c r="B108" s="89"/>
      <c r="C108" s="75"/>
      <c r="D108" s="76"/>
      <c r="E108" s="76"/>
      <c r="F108" s="76"/>
    </row>
    <row r="109" spans="1:6" s="29" customFormat="1" ht="15" customHeight="1" x14ac:dyDescent="0.2">
      <c r="A109" s="89" t="s">
        <v>38974</v>
      </c>
      <c r="B109" s="89"/>
      <c r="C109" s="75"/>
      <c r="D109" s="76"/>
      <c r="E109" s="76"/>
      <c r="F109" s="76"/>
    </row>
    <row r="110" spans="1:6" s="29" customFormat="1" ht="15" customHeight="1" x14ac:dyDescent="0.2">
      <c r="A110" s="89" t="s">
        <v>27262</v>
      </c>
      <c r="B110" s="89" t="s">
        <v>27230</v>
      </c>
      <c r="C110" s="75"/>
      <c r="D110" s="76"/>
      <c r="E110" s="76"/>
      <c r="F110" s="76"/>
    </row>
    <row r="111" spans="1:6" s="29" customFormat="1" ht="15" customHeight="1" x14ac:dyDescent="0.2">
      <c r="A111" s="30" t="s">
        <v>19041</v>
      </c>
      <c r="B111" s="30" t="s">
        <v>19042</v>
      </c>
      <c r="C111" s="27" t="s">
        <v>27231</v>
      </c>
      <c r="D111" s="28"/>
      <c r="E111" s="28"/>
      <c r="F111" s="28"/>
    </row>
    <row r="112" spans="1:6" s="29" customFormat="1" ht="15" customHeight="1" x14ac:dyDescent="0.2">
      <c r="A112" s="89" t="s">
        <v>41514</v>
      </c>
      <c r="B112" s="89"/>
      <c r="C112" s="75"/>
      <c r="D112" s="76"/>
      <c r="E112" s="76"/>
      <c r="F112" s="76"/>
    </row>
    <row r="113" spans="1:6" s="29" customFormat="1" ht="15" customHeight="1" x14ac:dyDescent="0.2">
      <c r="A113" s="33" t="s">
        <v>19043</v>
      </c>
      <c r="B113" s="33" t="s">
        <v>19044</v>
      </c>
      <c r="C113" s="30"/>
      <c r="D113" s="28"/>
      <c r="E113" s="28"/>
      <c r="F113" s="28"/>
    </row>
    <row r="114" spans="1:6" s="29" customFormat="1" ht="15" customHeight="1" x14ac:dyDescent="0.2">
      <c r="A114" s="90" t="s">
        <v>41512</v>
      </c>
      <c r="B114" s="90"/>
      <c r="C114" s="89"/>
      <c r="D114" s="76"/>
      <c r="E114" s="76"/>
      <c r="F114" s="76"/>
    </row>
    <row r="115" spans="1:6" s="29" customFormat="1" ht="15" customHeight="1" x14ac:dyDescent="0.2">
      <c r="A115" s="27" t="s">
        <v>19045</v>
      </c>
      <c r="B115" s="39" t="s">
        <v>19076</v>
      </c>
      <c r="C115" s="33" t="s">
        <v>19046</v>
      </c>
      <c r="D115" s="28"/>
      <c r="E115" s="28"/>
      <c r="F115" s="28"/>
    </row>
    <row r="116" spans="1:6" s="29" customFormat="1" ht="15" customHeight="1" x14ac:dyDescent="0.2">
      <c r="A116" s="75" t="s">
        <v>41573</v>
      </c>
      <c r="B116" s="128"/>
      <c r="C116" s="90"/>
      <c r="D116" s="76"/>
      <c r="E116" s="76"/>
      <c r="F116" s="76"/>
    </row>
    <row r="117" spans="1:6" s="29" customFormat="1" ht="15" customHeight="1" x14ac:dyDescent="0.2">
      <c r="A117" s="75" t="s">
        <v>41520</v>
      </c>
      <c r="B117" s="128"/>
      <c r="C117" s="90"/>
      <c r="D117" s="76"/>
      <c r="E117" s="76"/>
      <c r="F117" s="76"/>
    </row>
    <row r="118" spans="1:6" s="29" customFormat="1" ht="15" customHeight="1" x14ac:dyDescent="0.2">
      <c r="A118" s="75" t="s">
        <v>41559</v>
      </c>
      <c r="B118" s="128"/>
      <c r="C118" s="90"/>
      <c r="D118" s="76"/>
      <c r="E118" s="76"/>
      <c r="F118" s="76"/>
    </row>
    <row r="119" spans="1:6" s="29" customFormat="1" ht="15" customHeight="1" x14ac:dyDescent="0.2">
      <c r="A119" s="33" t="s">
        <v>19047</v>
      </c>
      <c r="B119" s="27" t="s">
        <v>19048</v>
      </c>
      <c r="C119" s="27" t="s">
        <v>37249</v>
      </c>
      <c r="D119" s="28"/>
      <c r="E119" s="28"/>
      <c r="F119" s="28"/>
    </row>
    <row r="120" spans="1:6" s="29" customFormat="1" ht="15" customHeight="1" x14ac:dyDescent="0.2">
      <c r="A120" s="90" t="s">
        <v>27259</v>
      </c>
      <c r="B120" s="75" t="s">
        <v>27260</v>
      </c>
      <c r="C120" s="75" t="s">
        <v>27261</v>
      </c>
      <c r="D120" s="76"/>
      <c r="E120" s="76"/>
      <c r="F120" s="76"/>
    </row>
    <row r="121" spans="1:6" s="29" customFormat="1" ht="15" customHeight="1" x14ac:dyDescent="0.2">
      <c r="A121" s="27" t="s">
        <v>19049</v>
      </c>
      <c r="B121" s="39" t="s">
        <v>27263</v>
      </c>
      <c r="C121" s="33"/>
      <c r="D121" s="28"/>
      <c r="E121" s="28"/>
      <c r="F121" s="28"/>
    </row>
    <row r="122" spans="1:6" s="29" customFormat="1" ht="15" customHeight="1" x14ac:dyDescent="0.2">
      <c r="A122" s="33" t="s">
        <v>19050</v>
      </c>
      <c r="B122" s="27" t="s">
        <v>19051</v>
      </c>
      <c r="C122" s="27"/>
      <c r="D122" s="28"/>
      <c r="E122" s="28"/>
      <c r="F122" s="28"/>
    </row>
    <row r="123" spans="1:6" s="29" customFormat="1" ht="15" customHeight="1" x14ac:dyDescent="0.2">
      <c r="A123" s="30" t="s">
        <v>19052</v>
      </c>
      <c r="B123" s="27" t="s">
        <v>19053</v>
      </c>
      <c r="C123" s="27"/>
      <c r="D123" s="28"/>
      <c r="E123" s="28"/>
      <c r="F123" s="28"/>
    </row>
    <row r="124" spans="1:6" s="29" customFormat="1" ht="15" customHeight="1" x14ac:dyDescent="0.2">
      <c r="A124" s="30" t="s">
        <v>19054</v>
      </c>
      <c r="B124" s="30" t="s">
        <v>19055</v>
      </c>
      <c r="C124" s="30"/>
      <c r="D124" s="28"/>
      <c r="E124" s="28"/>
      <c r="F124" s="28"/>
    </row>
    <row r="125" spans="1:6" s="29" customFormat="1" ht="15" customHeight="1" x14ac:dyDescent="0.2">
      <c r="A125" s="89" t="s">
        <v>41516</v>
      </c>
      <c r="B125" s="89"/>
      <c r="C125" s="89"/>
      <c r="D125" s="76"/>
      <c r="E125" s="76"/>
      <c r="F125" s="76"/>
    </row>
    <row r="126" spans="1:6" s="29" customFormat="1" ht="15" customHeight="1" x14ac:dyDescent="0.2">
      <c r="A126" s="89" t="s">
        <v>41508</v>
      </c>
      <c r="B126" s="89"/>
      <c r="C126" s="89"/>
      <c r="D126" s="76"/>
      <c r="E126" s="76"/>
      <c r="F126" s="76"/>
    </row>
    <row r="127" spans="1:6" s="29" customFormat="1" ht="15" customHeight="1" x14ac:dyDescent="0.2">
      <c r="A127" s="89" t="s">
        <v>41509</v>
      </c>
      <c r="B127" s="89"/>
      <c r="C127" s="89"/>
      <c r="D127" s="76"/>
      <c r="E127" s="76"/>
      <c r="F127" s="76"/>
    </row>
    <row r="128" spans="1:6" s="29" customFormat="1" ht="15" customHeight="1" x14ac:dyDescent="0.2">
      <c r="A128" s="89" t="s">
        <v>41510</v>
      </c>
      <c r="B128" s="89"/>
      <c r="C128" s="89"/>
      <c r="D128" s="76"/>
      <c r="E128" s="76"/>
      <c r="F128" s="76"/>
    </row>
    <row r="129" spans="1:6" s="29" customFormat="1" ht="15" customHeight="1" x14ac:dyDescent="0.2">
      <c r="A129" s="89" t="s">
        <v>41511</v>
      </c>
      <c r="B129" s="89"/>
      <c r="C129" s="89"/>
      <c r="D129" s="76"/>
      <c r="E129" s="76"/>
      <c r="F129" s="76"/>
    </row>
    <row r="130" spans="1:6" s="29" customFormat="1" ht="15" customHeight="1" x14ac:dyDescent="0.2">
      <c r="A130" s="33" t="s">
        <v>19056</v>
      </c>
      <c r="B130" s="33" t="s">
        <v>36962</v>
      </c>
      <c r="C130" s="30"/>
      <c r="D130" s="28"/>
      <c r="E130" s="28"/>
      <c r="F130" s="28"/>
    </row>
    <row r="131" spans="1:6" s="29" customFormat="1" ht="15" customHeight="1" x14ac:dyDescent="0.2">
      <c r="A131" s="33" t="s">
        <v>19057</v>
      </c>
      <c r="B131" s="33" t="s">
        <v>19058</v>
      </c>
      <c r="C131" s="30"/>
      <c r="D131" s="28"/>
      <c r="E131" s="28"/>
      <c r="F131" s="28"/>
    </row>
    <row r="132" spans="1:6" s="29" customFormat="1" ht="15" customHeight="1" x14ac:dyDescent="0.2">
      <c r="A132" s="89" t="s">
        <v>37454</v>
      </c>
      <c r="B132" s="90"/>
      <c r="C132" s="89"/>
      <c r="D132" s="76"/>
      <c r="E132" s="76"/>
      <c r="F132" s="76"/>
    </row>
    <row r="133" spans="1:6" s="29" customFormat="1" ht="15" customHeight="1" x14ac:dyDescent="0.2">
      <c r="A133" s="89" t="s">
        <v>37944</v>
      </c>
      <c r="B133" s="90"/>
      <c r="C133" s="89"/>
      <c r="D133" s="76"/>
      <c r="E133" s="76"/>
      <c r="F133" s="76"/>
    </row>
    <row r="134" spans="1:6" s="29" customFormat="1" ht="15" customHeight="1" x14ac:dyDescent="0.2">
      <c r="A134" s="28" t="s">
        <v>37945</v>
      </c>
      <c r="B134" s="30" t="s">
        <v>19059</v>
      </c>
      <c r="C134" s="30"/>
      <c r="D134" s="28"/>
      <c r="E134" s="28"/>
      <c r="F134" s="28"/>
    </row>
    <row r="135" spans="1:6" s="29" customFormat="1" ht="15" customHeight="1" x14ac:dyDescent="0.2">
      <c r="A135" s="76" t="s">
        <v>41544</v>
      </c>
      <c r="B135" s="89"/>
      <c r="C135" s="89"/>
      <c r="D135" s="76"/>
      <c r="E135" s="76"/>
      <c r="F135" s="76"/>
    </row>
    <row r="136" spans="1:6" s="29" customFormat="1" ht="15" customHeight="1" x14ac:dyDescent="0.2">
      <c r="A136" s="30" t="s">
        <v>19060</v>
      </c>
      <c r="B136" s="27" t="s">
        <v>19061</v>
      </c>
      <c r="C136" s="30" t="s">
        <v>36963</v>
      </c>
      <c r="D136" s="28"/>
      <c r="E136" s="28"/>
      <c r="F136" s="28"/>
    </row>
    <row r="137" spans="1:6" s="29" customFormat="1" ht="15" customHeight="1" x14ac:dyDescent="0.2">
      <c r="A137" s="30" t="s">
        <v>41507</v>
      </c>
      <c r="B137" s="30"/>
      <c r="C137" s="30"/>
      <c r="D137" s="28"/>
      <c r="E137" s="28"/>
      <c r="F137" s="28"/>
    </row>
  </sheetData>
  <mergeCells count="1">
    <mergeCell ref="B34:B35"/>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F999-1820-458B-8527-7C0D62A857AF}">
  <dimension ref="A1:G6819"/>
  <sheetViews>
    <sheetView workbookViewId="0">
      <selection activeCell="J18" sqref="J18"/>
    </sheetView>
  </sheetViews>
  <sheetFormatPr defaultRowHeight="14.25" x14ac:dyDescent="0.25"/>
  <cols>
    <col min="1" max="1" width="65.7109375" style="397" customWidth="1"/>
    <col min="2" max="2" width="25.7109375" style="397" customWidth="1"/>
    <col min="3" max="3" width="12.7109375" style="397" customWidth="1"/>
    <col min="4" max="4" width="25.7109375" style="397" customWidth="1"/>
    <col min="5" max="6" width="12.7109375" style="397" customWidth="1"/>
    <col min="7" max="16384" width="9.140625" style="394"/>
  </cols>
  <sheetData>
    <row r="1" spans="1:7" ht="17.25" x14ac:dyDescent="0.3">
      <c r="A1" s="390"/>
      <c r="B1" s="390"/>
      <c r="C1" s="390"/>
      <c r="D1" s="390"/>
      <c r="E1" s="390"/>
      <c r="F1" s="390"/>
      <c r="G1" s="388"/>
    </row>
    <row r="2" spans="1:7" ht="17.25" x14ac:dyDescent="0.3">
      <c r="A2" s="390"/>
      <c r="B2" s="390"/>
      <c r="C2" s="390"/>
      <c r="D2" s="390"/>
      <c r="E2" s="390"/>
      <c r="F2" s="390"/>
      <c r="G2" s="388"/>
    </row>
    <row r="3" spans="1:7" ht="17.25" x14ac:dyDescent="0.3">
      <c r="A3" s="391" t="s">
        <v>21862</v>
      </c>
      <c r="B3" s="390"/>
      <c r="C3" s="390"/>
      <c r="D3" s="390"/>
      <c r="E3" s="390"/>
      <c r="F3" s="390"/>
      <c r="G3" s="388"/>
    </row>
    <row r="4" spans="1:7" ht="17.25" x14ac:dyDescent="0.3">
      <c r="A4" s="390"/>
      <c r="B4" s="390"/>
      <c r="C4" s="390"/>
      <c r="D4" s="390"/>
      <c r="E4" s="390"/>
      <c r="F4" s="390"/>
      <c r="G4" s="388"/>
    </row>
    <row r="5" spans="1:7" ht="17.25" x14ac:dyDescent="0.3">
      <c r="A5" s="391" t="s">
        <v>21863</v>
      </c>
      <c r="B5" s="390"/>
      <c r="C5" s="390"/>
      <c r="D5" s="390"/>
      <c r="E5" s="390"/>
      <c r="F5" s="390"/>
      <c r="G5" s="388"/>
    </row>
    <row r="6" spans="1:7" ht="17.25" x14ac:dyDescent="0.3">
      <c r="A6" s="390"/>
      <c r="B6" s="390"/>
      <c r="C6" s="390"/>
      <c r="D6" s="390"/>
      <c r="E6" s="390"/>
      <c r="F6" s="390"/>
      <c r="G6" s="388"/>
    </row>
    <row r="7" spans="1:7" ht="17.25" x14ac:dyDescent="0.3">
      <c r="A7" s="391" t="s">
        <v>42761</v>
      </c>
      <c r="B7" s="390"/>
      <c r="C7" s="390"/>
      <c r="D7" s="390"/>
      <c r="E7" s="390"/>
      <c r="F7" s="390"/>
      <c r="G7" s="388"/>
    </row>
    <row r="8" spans="1:7" ht="17.25" x14ac:dyDescent="0.3">
      <c r="A8" s="391" t="s">
        <v>42762</v>
      </c>
      <c r="B8" s="390"/>
      <c r="C8" s="390"/>
      <c r="D8" s="390"/>
      <c r="E8" s="390"/>
      <c r="F8" s="390"/>
      <c r="G8" s="388"/>
    </row>
    <row r="9" spans="1:7" ht="17.25" x14ac:dyDescent="0.3">
      <c r="A9" s="390"/>
      <c r="B9" s="390"/>
      <c r="C9" s="390"/>
      <c r="D9" s="390"/>
      <c r="E9" s="390"/>
      <c r="F9" s="390"/>
      <c r="G9" s="388"/>
    </row>
    <row r="10" spans="1:7" ht="17.25" x14ac:dyDescent="0.3">
      <c r="A10" s="390"/>
      <c r="B10" s="390"/>
      <c r="C10" s="390"/>
      <c r="D10" s="390"/>
      <c r="E10" s="390"/>
      <c r="F10" s="390"/>
      <c r="G10" s="388"/>
    </row>
    <row r="11" spans="1:7" ht="17.25" x14ac:dyDescent="0.3">
      <c r="A11" s="390"/>
      <c r="B11" s="390"/>
      <c r="C11" s="390"/>
      <c r="D11" s="390"/>
      <c r="E11" s="390"/>
      <c r="F11" s="390"/>
      <c r="G11" s="388"/>
    </row>
    <row r="12" spans="1:7" ht="17.25" x14ac:dyDescent="0.3">
      <c r="A12" s="392" t="s">
        <v>21864</v>
      </c>
      <c r="B12" s="392" t="s">
        <v>21865</v>
      </c>
      <c r="C12" s="392" t="s">
        <v>21866</v>
      </c>
      <c r="D12" s="392" t="s">
        <v>21865</v>
      </c>
      <c r="E12" s="392" t="s">
        <v>21866</v>
      </c>
      <c r="F12" s="392" t="s">
        <v>21867</v>
      </c>
      <c r="G12" s="388"/>
    </row>
    <row r="13" spans="1:7" ht="12.75" customHeight="1" x14ac:dyDescent="0.3">
      <c r="A13" s="417" t="s">
        <v>21868</v>
      </c>
      <c r="B13" s="417"/>
      <c r="C13" s="417"/>
      <c r="D13" s="417"/>
      <c r="E13" s="417"/>
      <c r="F13" s="417"/>
      <c r="G13" s="388"/>
    </row>
    <row r="14" spans="1:7" ht="17.25" x14ac:dyDescent="0.3">
      <c r="A14" s="389" t="s">
        <v>21869</v>
      </c>
      <c r="B14" s="393" t="s">
        <v>3253</v>
      </c>
      <c r="C14" s="393">
        <v>280</v>
      </c>
      <c r="D14" s="393" t="s">
        <v>10103</v>
      </c>
      <c r="E14" s="393">
        <v>329</v>
      </c>
      <c r="F14" s="396"/>
      <c r="G14" s="388"/>
    </row>
    <row r="15" spans="1:7" ht="17.25" x14ac:dyDescent="0.3">
      <c r="A15" s="389" t="s">
        <v>21870</v>
      </c>
      <c r="B15" s="393" t="s">
        <v>16663</v>
      </c>
      <c r="C15" s="393">
        <v>102</v>
      </c>
      <c r="D15" s="393" t="s">
        <v>11819</v>
      </c>
      <c r="E15" s="393">
        <v>109</v>
      </c>
      <c r="F15" s="396"/>
      <c r="G15" s="388"/>
    </row>
    <row r="16" spans="1:7" ht="17.25" x14ac:dyDescent="0.3">
      <c r="A16" s="389" t="s">
        <v>21871</v>
      </c>
      <c r="B16" s="393" t="s">
        <v>11819</v>
      </c>
      <c r="C16" s="393">
        <v>101</v>
      </c>
      <c r="D16" s="393" t="s">
        <v>21872</v>
      </c>
      <c r="E16" s="393">
        <v>112</v>
      </c>
      <c r="F16" s="396"/>
      <c r="G16" s="388"/>
    </row>
    <row r="17" spans="1:7" ht="17.25" x14ac:dyDescent="0.3">
      <c r="A17" s="389" t="s">
        <v>21873</v>
      </c>
      <c r="B17" s="393" t="s">
        <v>11819</v>
      </c>
      <c r="C17" s="393">
        <v>153</v>
      </c>
      <c r="D17" s="393" t="s">
        <v>10103</v>
      </c>
      <c r="E17" s="393">
        <v>150</v>
      </c>
      <c r="F17" s="396"/>
      <c r="G17" s="388"/>
    </row>
    <row r="18" spans="1:7" ht="17.25" x14ac:dyDescent="0.3">
      <c r="A18" s="389" t="s">
        <v>21874</v>
      </c>
      <c r="B18" s="393" t="s">
        <v>11819</v>
      </c>
      <c r="C18" s="393">
        <v>50</v>
      </c>
      <c r="D18" s="393" t="s">
        <v>10103</v>
      </c>
      <c r="E18" s="393">
        <v>98</v>
      </c>
      <c r="F18" s="396"/>
      <c r="G18" s="388"/>
    </row>
    <row r="19" spans="1:7" ht="17.25" x14ac:dyDescent="0.3">
      <c r="A19" s="389" t="s">
        <v>21875</v>
      </c>
      <c r="B19" s="393" t="s">
        <v>11819</v>
      </c>
      <c r="C19" s="393">
        <v>89</v>
      </c>
      <c r="D19" s="393" t="s">
        <v>10103</v>
      </c>
      <c r="E19" s="393">
        <v>111</v>
      </c>
      <c r="F19" s="396"/>
      <c r="G19" s="388"/>
    </row>
    <row r="20" spans="1:7" ht="17.25" x14ac:dyDescent="0.3">
      <c r="A20" s="389" t="s">
        <v>21876</v>
      </c>
      <c r="B20" s="393" t="s">
        <v>10103</v>
      </c>
      <c r="C20" s="393">
        <v>30</v>
      </c>
      <c r="D20" s="393" t="s">
        <v>11819</v>
      </c>
      <c r="E20" s="393">
        <v>51</v>
      </c>
      <c r="F20" s="396"/>
      <c r="G20" s="388"/>
    </row>
    <row r="21" spans="1:7" ht="17.25" x14ac:dyDescent="0.3">
      <c r="A21" s="389" t="s">
        <v>21877</v>
      </c>
      <c r="B21" s="393" t="s">
        <v>11819</v>
      </c>
      <c r="C21" s="393">
        <v>84</v>
      </c>
      <c r="D21" s="393" t="s">
        <v>10103</v>
      </c>
      <c r="E21" s="393">
        <v>125</v>
      </c>
      <c r="F21" s="396"/>
      <c r="G21" s="388"/>
    </row>
    <row r="22" spans="1:7" ht="17.25" x14ac:dyDescent="0.3">
      <c r="A22" s="389" t="s">
        <v>21878</v>
      </c>
      <c r="B22" s="393" t="s">
        <v>11819</v>
      </c>
      <c r="C22" s="393">
        <v>42</v>
      </c>
      <c r="D22" s="393" t="s">
        <v>10103</v>
      </c>
      <c r="E22" s="393">
        <v>56</v>
      </c>
      <c r="F22" s="396"/>
      <c r="G22" s="388"/>
    </row>
    <row r="23" spans="1:7" ht="17.25" x14ac:dyDescent="0.3">
      <c r="A23" s="389" t="s">
        <v>21879</v>
      </c>
      <c r="B23" s="393" t="s">
        <v>11819</v>
      </c>
      <c r="C23" s="393">
        <v>77</v>
      </c>
      <c r="D23" s="393" t="s">
        <v>10103</v>
      </c>
      <c r="E23" s="393">
        <v>105</v>
      </c>
      <c r="F23" s="396"/>
      <c r="G23" s="388"/>
    </row>
    <row r="24" spans="1:7" ht="12.75" customHeight="1" x14ac:dyDescent="0.3">
      <c r="A24" s="417" t="s">
        <v>21881</v>
      </c>
      <c r="B24" s="417"/>
      <c r="C24" s="417"/>
      <c r="D24" s="417"/>
      <c r="E24" s="417"/>
      <c r="F24" s="417"/>
      <c r="G24" s="388"/>
    </row>
    <row r="25" spans="1:7" ht="17.25" x14ac:dyDescent="0.3">
      <c r="A25" s="389" t="s">
        <v>21882</v>
      </c>
      <c r="B25" s="393" t="s">
        <v>3253</v>
      </c>
      <c r="C25" s="393">
        <v>10</v>
      </c>
      <c r="D25" s="393" t="s">
        <v>10103</v>
      </c>
      <c r="E25" s="393">
        <v>7</v>
      </c>
      <c r="F25" s="396"/>
      <c r="G25" s="388"/>
    </row>
    <row r="26" spans="1:7" ht="17.25" x14ac:dyDescent="0.3">
      <c r="A26" s="389" t="s">
        <v>21883</v>
      </c>
      <c r="B26" s="393" t="s">
        <v>10103</v>
      </c>
      <c r="C26" s="393">
        <v>6</v>
      </c>
      <c r="D26" s="393" t="s">
        <v>3253</v>
      </c>
      <c r="E26" s="393">
        <v>5</v>
      </c>
      <c r="F26" s="396"/>
      <c r="G26" s="388"/>
    </row>
    <row r="27" spans="1:7" ht="17.25" x14ac:dyDescent="0.3">
      <c r="A27" s="389" t="s">
        <v>21884</v>
      </c>
      <c r="B27" s="393" t="s">
        <v>11819</v>
      </c>
      <c r="C27" s="393">
        <v>22</v>
      </c>
      <c r="D27" s="393" t="s">
        <v>10103</v>
      </c>
      <c r="E27" s="393">
        <v>7</v>
      </c>
      <c r="F27" s="396"/>
      <c r="G27" s="388"/>
    </row>
    <row r="28" spans="1:7" ht="17.25" x14ac:dyDescent="0.3">
      <c r="A28" s="389" t="s">
        <v>21885</v>
      </c>
      <c r="B28" s="393" t="s">
        <v>10103</v>
      </c>
      <c r="C28" s="393">
        <v>76</v>
      </c>
      <c r="D28" s="393" t="s">
        <v>11819</v>
      </c>
      <c r="E28" s="393">
        <v>83</v>
      </c>
      <c r="F28" s="396"/>
      <c r="G28" s="388"/>
    </row>
    <row r="29" spans="1:7" ht="17.25" x14ac:dyDescent="0.3">
      <c r="A29" s="389" t="s">
        <v>21886</v>
      </c>
      <c r="B29" s="393" t="s">
        <v>10103</v>
      </c>
      <c r="C29" s="393">
        <v>13</v>
      </c>
      <c r="D29" s="393" t="s">
        <v>11819</v>
      </c>
      <c r="E29" s="393">
        <v>5</v>
      </c>
      <c r="F29" s="396"/>
      <c r="G29" s="388"/>
    </row>
    <row r="30" spans="1:7" ht="17.25" x14ac:dyDescent="0.3">
      <c r="A30" s="389" t="s">
        <v>21887</v>
      </c>
      <c r="B30" s="393" t="s">
        <v>10103</v>
      </c>
      <c r="C30" s="393">
        <v>3</v>
      </c>
      <c r="D30" s="393" t="s">
        <v>11819</v>
      </c>
      <c r="E30" s="393">
        <v>6</v>
      </c>
      <c r="F30" s="396"/>
      <c r="G30" s="388"/>
    </row>
    <row r="31" spans="1:7" ht="17.25" x14ac:dyDescent="0.3">
      <c r="A31" s="389" t="s">
        <v>21888</v>
      </c>
      <c r="B31" s="393" t="s">
        <v>10103</v>
      </c>
      <c r="C31" s="393">
        <v>30</v>
      </c>
      <c r="D31" s="393" t="s">
        <v>11819</v>
      </c>
      <c r="E31" s="393">
        <v>20</v>
      </c>
      <c r="F31" s="396"/>
      <c r="G31" s="388"/>
    </row>
    <row r="32" spans="1:7" ht="17.25" x14ac:dyDescent="0.3">
      <c r="A32" s="389" t="s">
        <v>21889</v>
      </c>
      <c r="B32" s="393" t="s">
        <v>10103</v>
      </c>
      <c r="C32" s="393">
        <v>3</v>
      </c>
      <c r="D32" s="393" t="s">
        <v>11819</v>
      </c>
      <c r="E32" s="393">
        <v>4</v>
      </c>
      <c r="F32" s="396"/>
      <c r="G32" s="388"/>
    </row>
    <row r="33" spans="1:7" ht="17.25" x14ac:dyDescent="0.3">
      <c r="A33" s="389" t="s">
        <v>21890</v>
      </c>
      <c r="B33" s="393" t="s">
        <v>10103</v>
      </c>
      <c r="C33" s="393">
        <v>9</v>
      </c>
      <c r="D33" s="393" t="s">
        <v>11819</v>
      </c>
      <c r="E33" s="393">
        <v>13</v>
      </c>
      <c r="F33" s="396"/>
      <c r="G33" s="388"/>
    </row>
    <row r="34" spans="1:7" ht="17.25" x14ac:dyDescent="0.3">
      <c r="A34" s="389" t="s">
        <v>21891</v>
      </c>
      <c r="B34" s="393" t="s">
        <v>10103</v>
      </c>
      <c r="C34" s="393">
        <v>11</v>
      </c>
      <c r="D34" s="393" t="s">
        <v>11819</v>
      </c>
      <c r="E34" s="393">
        <v>14</v>
      </c>
      <c r="F34" s="396"/>
      <c r="G34" s="388"/>
    </row>
    <row r="35" spans="1:7" ht="17.25" x14ac:dyDescent="0.3">
      <c r="A35" s="389" t="s">
        <v>21892</v>
      </c>
      <c r="B35" s="393" t="s">
        <v>10103</v>
      </c>
      <c r="C35" s="393">
        <v>10</v>
      </c>
      <c r="D35" s="393" t="s">
        <v>11819</v>
      </c>
      <c r="E35" s="393">
        <v>13</v>
      </c>
      <c r="F35" s="396"/>
      <c r="G35" s="388"/>
    </row>
    <row r="36" spans="1:7" ht="17.25" x14ac:dyDescent="0.3">
      <c r="A36" s="389" t="s">
        <v>21893</v>
      </c>
      <c r="B36" s="393" t="s">
        <v>10103</v>
      </c>
      <c r="C36" s="393">
        <v>17</v>
      </c>
      <c r="D36" s="393" t="s">
        <v>11819</v>
      </c>
      <c r="E36" s="393">
        <v>13</v>
      </c>
      <c r="F36" s="396"/>
      <c r="G36" s="388"/>
    </row>
    <row r="37" spans="1:7" ht="17.25" x14ac:dyDescent="0.3">
      <c r="A37" s="389" t="s">
        <v>21894</v>
      </c>
      <c r="B37" s="393" t="s">
        <v>10103</v>
      </c>
      <c r="C37" s="393">
        <v>18</v>
      </c>
      <c r="D37" s="393" t="s">
        <v>11819</v>
      </c>
      <c r="E37" s="393">
        <v>13</v>
      </c>
      <c r="F37" s="396"/>
      <c r="G37" s="388"/>
    </row>
    <row r="38" spans="1:7" ht="17.25" x14ac:dyDescent="0.3">
      <c r="A38" s="389" t="s">
        <v>21895</v>
      </c>
      <c r="B38" s="393" t="s">
        <v>11819</v>
      </c>
      <c r="C38" s="393">
        <v>22</v>
      </c>
      <c r="D38" s="393" t="s">
        <v>10103</v>
      </c>
      <c r="E38" s="393">
        <v>7</v>
      </c>
      <c r="F38" s="396"/>
      <c r="G38" s="388"/>
    </row>
    <row r="39" spans="1:7" ht="12.75" customHeight="1" x14ac:dyDescent="0.3">
      <c r="A39" s="417" t="s">
        <v>21896</v>
      </c>
      <c r="B39" s="417"/>
      <c r="C39" s="417"/>
      <c r="D39" s="417"/>
      <c r="E39" s="417"/>
      <c r="F39" s="417"/>
      <c r="G39" s="388"/>
    </row>
    <row r="40" spans="1:7" ht="17.25" x14ac:dyDescent="0.3">
      <c r="A40" s="389" t="s">
        <v>21897</v>
      </c>
      <c r="B40" s="393" t="s">
        <v>10191</v>
      </c>
      <c r="C40" s="393">
        <v>216</v>
      </c>
      <c r="D40" s="393" t="s">
        <v>11819</v>
      </c>
      <c r="E40" s="393">
        <v>225</v>
      </c>
      <c r="F40" s="396"/>
      <c r="G40" s="388"/>
    </row>
    <row r="41" spans="1:7" ht="17.25" x14ac:dyDescent="0.3">
      <c r="A41" s="389" t="s">
        <v>21898</v>
      </c>
      <c r="B41" s="393" t="s">
        <v>10191</v>
      </c>
      <c r="C41" s="393">
        <v>108</v>
      </c>
      <c r="D41" s="393" t="s">
        <v>11819</v>
      </c>
      <c r="E41" s="393">
        <v>79</v>
      </c>
      <c r="F41" s="396"/>
      <c r="G41" s="388"/>
    </row>
    <row r="42" spans="1:7" ht="17.25" x14ac:dyDescent="0.3">
      <c r="A42" s="389" t="s">
        <v>21899</v>
      </c>
      <c r="B42" s="393" t="s">
        <v>10191</v>
      </c>
      <c r="C42" s="393">
        <v>173</v>
      </c>
      <c r="D42" s="393" t="s">
        <v>11819</v>
      </c>
      <c r="E42" s="393">
        <v>83</v>
      </c>
      <c r="F42" s="396"/>
      <c r="G42" s="388"/>
    </row>
    <row r="43" spans="1:7" ht="17.25" x14ac:dyDescent="0.3">
      <c r="A43" s="389" t="s">
        <v>21900</v>
      </c>
      <c r="B43" s="393" t="s">
        <v>10191</v>
      </c>
      <c r="C43" s="393">
        <v>144</v>
      </c>
      <c r="D43" s="393" t="s">
        <v>11819</v>
      </c>
      <c r="E43" s="393">
        <v>244</v>
      </c>
      <c r="F43" s="396"/>
      <c r="G43" s="388"/>
    </row>
    <row r="44" spans="1:7" ht="17.25" x14ac:dyDescent="0.3">
      <c r="A44" s="389" t="s">
        <v>21901</v>
      </c>
      <c r="B44" s="393" t="s">
        <v>10191</v>
      </c>
      <c r="C44" s="393">
        <v>34</v>
      </c>
      <c r="D44" s="393" t="s">
        <v>11819</v>
      </c>
      <c r="E44" s="393">
        <v>52</v>
      </c>
      <c r="F44" s="396"/>
      <c r="G44" s="388"/>
    </row>
    <row r="45" spans="1:7" ht="17.25" x14ac:dyDescent="0.3">
      <c r="A45" s="389" t="s">
        <v>21902</v>
      </c>
      <c r="B45" s="393" t="s">
        <v>11819</v>
      </c>
      <c r="C45" s="393">
        <v>107</v>
      </c>
      <c r="D45" s="393" t="s">
        <v>10191</v>
      </c>
      <c r="E45" s="393">
        <v>59</v>
      </c>
      <c r="F45" s="396"/>
      <c r="G45" s="388"/>
    </row>
    <row r="46" spans="1:7" ht="17.25" x14ac:dyDescent="0.3">
      <c r="A46" s="389" t="s">
        <v>21903</v>
      </c>
      <c r="B46" s="393" t="s">
        <v>11819</v>
      </c>
      <c r="C46" s="393">
        <v>114</v>
      </c>
      <c r="D46" s="393" t="s">
        <v>10191</v>
      </c>
      <c r="E46" s="393">
        <v>101</v>
      </c>
      <c r="F46" s="396"/>
      <c r="G46" s="388"/>
    </row>
    <row r="47" spans="1:7" ht="17.25" x14ac:dyDescent="0.3">
      <c r="A47" s="389" t="s">
        <v>21904</v>
      </c>
      <c r="B47" s="393" t="s">
        <v>10191</v>
      </c>
      <c r="C47" s="393">
        <v>37</v>
      </c>
      <c r="D47" s="393" t="s">
        <v>11819</v>
      </c>
      <c r="E47" s="393">
        <v>27</v>
      </c>
      <c r="F47" s="396"/>
      <c r="G47" s="388"/>
    </row>
    <row r="48" spans="1:7" ht="12.75" customHeight="1" x14ac:dyDescent="0.3">
      <c r="A48" s="417" t="s">
        <v>21905</v>
      </c>
      <c r="B48" s="417"/>
      <c r="C48" s="417"/>
      <c r="D48" s="417"/>
      <c r="E48" s="417"/>
      <c r="F48" s="417"/>
      <c r="G48" s="388"/>
    </row>
    <row r="49" spans="1:7" ht="17.25" x14ac:dyDescent="0.3">
      <c r="A49" s="389" t="s">
        <v>21906</v>
      </c>
      <c r="B49" s="393" t="s">
        <v>10191</v>
      </c>
      <c r="C49" s="393">
        <v>59</v>
      </c>
      <c r="D49" s="393" t="s">
        <v>11819</v>
      </c>
      <c r="E49" s="393">
        <v>84</v>
      </c>
      <c r="F49" s="396"/>
      <c r="G49" s="388"/>
    </row>
    <row r="50" spans="1:7" ht="17.25" x14ac:dyDescent="0.3">
      <c r="A50" s="389" t="s">
        <v>21907</v>
      </c>
      <c r="B50" s="393" t="s">
        <v>11819</v>
      </c>
      <c r="C50" s="393">
        <v>36</v>
      </c>
      <c r="D50" s="393" t="s">
        <v>10191</v>
      </c>
      <c r="E50" s="393">
        <v>56</v>
      </c>
      <c r="F50" s="396"/>
      <c r="G50" s="388"/>
    </row>
    <row r="51" spans="1:7" ht="17.25" x14ac:dyDescent="0.3">
      <c r="A51" s="389" t="s">
        <v>21908</v>
      </c>
      <c r="B51" s="393" t="s">
        <v>11819</v>
      </c>
      <c r="C51" s="393">
        <v>93</v>
      </c>
      <c r="D51" s="393" t="s">
        <v>10191</v>
      </c>
      <c r="E51" s="393">
        <v>98</v>
      </c>
      <c r="F51" s="396"/>
      <c r="G51" s="388"/>
    </row>
    <row r="52" spans="1:7" ht="17.25" x14ac:dyDescent="0.3">
      <c r="A52" s="389" t="s">
        <v>21909</v>
      </c>
      <c r="B52" s="393" t="s">
        <v>10191</v>
      </c>
      <c r="C52" s="393">
        <v>39</v>
      </c>
      <c r="D52" s="393" t="s">
        <v>11819</v>
      </c>
      <c r="E52" s="393">
        <v>81</v>
      </c>
      <c r="F52" s="396"/>
      <c r="G52" s="388"/>
    </row>
    <row r="53" spans="1:7" ht="17.25" x14ac:dyDescent="0.3">
      <c r="A53" s="389" t="s">
        <v>21910</v>
      </c>
      <c r="B53" s="393" t="s">
        <v>10191</v>
      </c>
      <c r="C53" s="393">
        <v>203</v>
      </c>
      <c r="D53" s="393" t="s">
        <v>11819</v>
      </c>
      <c r="E53" s="393">
        <v>207</v>
      </c>
      <c r="F53" s="396"/>
      <c r="G53" s="388"/>
    </row>
    <row r="54" spans="1:7" ht="17.25" x14ac:dyDescent="0.3">
      <c r="A54" s="389" t="s">
        <v>21911</v>
      </c>
      <c r="B54" s="393" t="s">
        <v>10191</v>
      </c>
      <c r="C54" s="393">
        <v>27</v>
      </c>
      <c r="D54" s="393" t="s">
        <v>11819</v>
      </c>
      <c r="E54" s="393">
        <v>90</v>
      </c>
      <c r="F54" s="396"/>
      <c r="G54" s="388"/>
    </row>
    <row r="55" spans="1:7" ht="17.25" x14ac:dyDescent="0.3">
      <c r="A55" s="389" t="s">
        <v>21912</v>
      </c>
      <c r="B55" s="393" t="s">
        <v>10191</v>
      </c>
      <c r="C55" s="393">
        <v>22</v>
      </c>
      <c r="D55" s="393" t="s">
        <v>11819</v>
      </c>
      <c r="E55" s="393">
        <v>24</v>
      </c>
      <c r="F55" s="396"/>
      <c r="G55" s="388"/>
    </row>
    <row r="56" spans="1:7" ht="17.25" x14ac:dyDescent="0.3">
      <c r="A56" s="389" t="s">
        <v>21913</v>
      </c>
      <c r="B56" s="393" t="s">
        <v>11819</v>
      </c>
      <c r="C56" s="393">
        <v>35</v>
      </c>
      <c r="D56" s="393" t="s">
        <v>10191</v>
      </c>
      <c r="E56" s="393">
        <v>17</v>
      </c>
      <c r="F56" s="396"/>
      <c r="G56" s="388"/>
    </row>
    <row r="57" spans="1:7" ht="12.75" customHeight="1" x14ac:dyDescent="0.3">
      <c r="A57" s="417" t="s">
        <v>39397</v>
      </c>
      <c r="B57" s="417"/>
      <c r="C57" s="417"/>
      <c r="D57" s="417"/>
      <c r="E57" s="417"/>
      <c r="F57" s="417"/>
      <c r="G57" s="388"/>
    </row>
    <row r="58" spans="1:7" ht="17.25" x14ac:dyDescent="0.3">
      <c r="A58" s="389" t="s">
        <v>42763</v>
      </c>
      <c r="B58" s="393" t="s">
        <v>10191</v>
      </c>
      <c r="C58" s="393">
        <v>3</v>
      </c>
      <c r="D58" s="393" t="s">
        <v>11819</v>
      </c>
      <c r="E58" s="393">
        <v>5</v>
      </c>
      <c r="F58" s="396"/>
      <c r="G58" s="388"/>
    </row>
    <row r="59" spans="1:7" ht="17.25" x14ac:dyDescent="0.3">
      <c r="A59" s="389" t="s">
        <v>39398</v>
      </c>
      <c r="B59" s="393" t="s">
        <v>10191</v>
      </c>
      <c r="C59" s="393">
        <v>4</v>
      </c>
      <c r="D59" s="393" t="s">
        <v>11819</v>
      </c>
      <c r="E59" s="393">
        <v>17</v>
      </c>
      <c r="F59" s="396"/>
      <c r="G59" s="388"/>
    </row>
    <row r="60" spans="1:7" ht="17.25" x14ac:dyDescent="0.3">
      <c r="A60" s="389" t="s">
        <v>39399</v>
      </c>
      <c r="B60" s="393" t="s">
        <v>11819</v>
      </c>
      <c r="C60" s="393">
        <v>6</v>
      </c>
      <c r="D60" s="393" t="s">
        <v>10191</v>
      </c>
      <c r="E60" s="393">
        <v>16</v>
      </c>
      <c r="F60" s="396"/>
      <c r="G60" s="388"/>
    </row>
    <row r="61" spans="1:7" ht="17.25" x14ac:dyDescent="0.3">
      <c r="A61" s="389" t="s">
        <v>39400</v>
      </c>
      <c r="B61" s="393" t="s">
        <v>10191</v>
      </c>
      <c r="C61" s="393">
        <v>18</v>
      </c>
      <c r="D61" s="393" t="s">
        <v>11819</v>
      </c>
      <c r="E61" s="393">
        <v>13</v>
      </c>
      <c r="F61" s="396"/>
      <c r="G61" s="388"/>
    </row>
    <row r="62" spans="1:7" ht="17.25" x14ac:dyDescent="0.3">
      <c r="A62" s="389" t="s">
        <v>39401</v>
      </c>
      <c r="B62" s="393" t="s">
        <v>10191</v>
      </c>
      <c r="C62" s="393">
        <v>7</v>
      </c>
      <c r="D62" s="393" t="s">
        <v>11819</v>
      </c>
      <c r="E62" s="393">
        <v>7</v>
      </c>
      <c r="F62" s="396"/>
      <c r="G62" s="388"/>
    </row>
    <row r="63" spans="1:7" ht="17.25" x14ac:dyDescent="0.3">
      <c r="A63" s="389" t="s">
        <v>39402</v>
      </c>
      <c r="B63" s="393" t="s">
        <v>11819</v>
      </c>
      <c r="C63" s="393">
        <v>4</v>
      </c>
      <c r="D63" s="393" t="s">
        <v>10191</v>
      </c>
      <c r="E63" s="393">
        <v>7</v>
      </c>
      <c r="F63" s="396"/>
      <c r="G63" s="388"/>
    </row>
    <row r="64" spans="1:7" ht="17.25" x14ac:dyDescent="0.3">
      <c r="A64" s="389" t="s">
        <v>39403</v>
      </c>
      <c r="B64" s="393" t="s">
        <v>10191</v>
      </c>
      <c r="C64" s="393">
        <v>3</v>
      </c>
      <c r="D64" s="393" t="s">
        <v>11819</v>
      </c>
      <c r="E64" s="393">
        <v>1</v>
      </c>
      <c r="F64" s="396"/>
      <c r="G64" s="388"/>
    </row>
    <row r="65" spans="1:7" ht="17.25" x14ac:dyDescent="0.3">
      <c r="A65" s="389" t="s">
        <v>39404</v>
      </c>
      <c r="B65" s="393" t="s">
        <v>11819</v>
      </c>
      <c r="C65" s="393">
        <v>5</v>
      </c>
      <c r="D65" s="393" t="s">
        <v>10191</v>
      </c>
      <c r="E65" s="393">
        <v>9</v>
      </c>
      <c r="F65" s="396"/>
      <c r="G65" s="388"/>
    </row>
    <row r="66" spans="1:7" ht="17.25" x14ac:dyDescent="0.3">
      <c r="A66" s="389" t="s">
        <v>39405</v>
      </c>
      <c r="B66" s="393" t="s">
        <v>10191</v>
      </c>
      <c r="C66" s="393">
        <v>11</v>
      </c>
      <c r="D66" s="393" t="s">
        <v>11819</v>
      </c>
      <c r="E66" s="393">
        <v>12</v>
      </c>
      <c r="F66" s="396"/>
      <c r="G66" s="388"/>
    </row>
    <row r="67" spans="1:7" ht="17.25" x14ac:dyDescent="0.3">
      <c r="A67" s="389" t="s">
        <v>39406</v>
      </c>
      <c r="B67" s="393" t="s">
        <v>10191</v>
      </c>
      <c r="C67" s="393">
        <v>17</v>
      </c>
      <c r="D67" s="393" t="s">
        <v>11819</v>
      </c>
      <c r="E67" s="393">
        <v>18</v>
      </c>
      <c r="F67" s="396"/>
      <c r="G67" s="388"/>
    </row>
    <row r="68" spans="1:7" ht="17.25" x14ac:dyDescent="0.3">
      <c r="A68" s="389" t="s">
        <v>39407</v>
      </c>
      <c r="B68" s="393" t="s">
        <v>10191</v>
      </c>
      <c r="C68" s="393">
        <v>3</v>
      </c>
      <c r="D68" s="393" t="s">
        <v>11819</v>
      </c>
      <c r="E68" s="393">
        <v>8</v>
      </c>
      <c r="F68" s="396"/>
      <c r="G68" s="388"/>
    </row>
    <row r="69" spans="1:7" ht="17.25" x14ac:dyDescent="0.3">
      <c r="A69" s="389" t="s">
        <v>39408</v>
      </c>
      <c r="B69" s="393" t="s">
        <v>10191</v>
      </c>
      <c r="C69" s="393">
        <v>2</v>
      </c>
      <c r="D69" s="393" t="s">
        <v>11819</v>
      </c>
      <c r="E69" s="393">
        <v>9</v>
      </c>
      <c r="F69" s="396"/>
      <c r="G69" s="388"/>
    </row>
    <row r="70" spans="1:7" ht="17.25" x14ac:dyDescent="0.3">
      <c r="A70" s="389" t="s">
        <v>39409</v>
      </c>
      <c r="B70" s="393" t="s">
        <v>11819</v>
      </c>
      <c r="C70" s="393">
        <v>5</v>
      </c>
      <c r="D70" s="393" t="s">
        <v>10191</v>
      </c>
      <c r="E70" s="393">
        <v>4</v>
      </c>
      <c r="F70" s="396"/>
      <c r="G70" s="388"/>
    </row>
    <row r="71" spans="1:7" ht="17.25" x14ac:dyDescent="0.3">
      <c r="A71" s="389" t="s">
        <v>39410</v>
      </c>
      <c r="B71" s="393" t="s">
        <v>11819</v>
      </c>
      <c r="C71" s="393">
        <v>4</v>
      </c>
      <c r="D71" s="393" t="s">
        <v>10191</v>
      </c>
      <c r="E71" s="393">
        <v>2</v>
      </c>
      <c r="F71" s="396"/>
      <c r="G71" s="388"/>
    </row>
    <row r="72" spans="1:7" ht="17.25" x14ac:dyDescent="0.3">
      <c r="A72" s="389" t="s">
        <v>39411</v>
      </c>
      <c r="B72" s="393" t="s">
        <v>10191</v>
      </c>
      <c r="C72" s="393">
        <v>11</v>
      </c>
      <c r="D72" s="393" t="s">
        <v>11819</v>
      </c>
      <c r="E72" s="393">
        <v>10</v>
      </c>
      <c r="F72" s="396"/>
      <c r="G72" s="388"/>
    </row>
    <row r="73" spans="1:7" ht="17.25" x14ac:dyDescent="0.3">
      <c r="A73" s="389" t="s">
        <v>39412</v>
      </c>
      <c r="B73" s="393" t="s">
        <v>10191</v>
      </c>
      <c r="C73" s="393">
        <v>2</v>
      </c>
      <c r="D73" s="393" t="s">
        <v>11819</v>
      </c>
      <c r="E73" s="393">
        <v>1</v>
      </c>
      <c r="F73" s="396"/>
      <c r="G73" s="388"/>
    </row>
    <row r="74" spans="1:7" ht="17.25" x14ac:dyDescent="0.3">
      <c r="A74" s="389" t="s">
        <v>39413</v>
      </c>
      <c r="B74" s="393" t="s">
        <v>10191</v>
      </c>
      <c r="C74" s="393">
        <v>18</v>
      </c>
      <c r="D74" s="393" t="s">
        <v>11819</v>
      </c>
      <c r="E74" s="393">
        <v>21</v>
      </c>
      <c r="F74" s="396"/>
      <c r="G74" s="388"/>
    </row>
    <row r="75" spans="1:7" ht="17.25" x14ac:dyDescent="0.3">
      <c r="A75" s="389" t="s">
        <v>39414</v>
      </c>
      <c r="B75" s="393" t="s">
        <v>11819</v>
      </c>
      <c r="C75" s="393">
        <v>2</v>
      </c>
      <c r="D75" s="393" t="s">
        <v>10191</v>
      </c>
      <c r="E75" s="393">
        <v>2</v>
      </c>
      <c r="F75" s="396"/>
      <c r="G75" s="388"/>
    </row>
    <row r="76" spans="1:7" ht="17.25" x14ac:dyDescent="0.3">
      <c r="A76" s="389" t="s">
        <v>39415</v>
      </c>
      <c r="B76" s="393" t="s">
        <v>10191</v>
      </c>
      <c r="C76" s="393">
        <v>1</v>
      </c>
      <c r="D76" s="393" t="s">
        <v>11819</v>
      </c>
      <c r="E76" s="393">
        <v>0</v>
      </c>
      <c r="F76" s="396"/>
      <c r="G76" s="388"/>
    </row>
    <row r="77" spans="1:7" ht="17.25" x14ac:dyDescent="0.3">
      <c r="A77" s="389" t="s">
        <v>39416</v>
      </c>
      <c r="B77" s="393" t="s">
        <v>11819</v>
      </c>
      <c r="C77" s="393">
        <v>2</v>
      </c>
      <c r="D77" s="393" t="s">
        <v>10191</v>
      </c>
      <c r="E77" s="393">
        <v>3</v>
      </c>
      <c r="F77" s="396"/>
      <c r="G77" s="388"/>
    </row>
    <row r="78" spans="1:7" ht="17.25" x14ac:dyDescent="0.3">
      <c r="A78" s="389" t="s">
        <v>39417</v>
      </c>
      <c r="B78" s="393" t="s">
        <v>11819</v>
      </c>
      <c r="C78" s="393">
        <v>5</v>
      </c>
      <c r="D78" s="393" t="s">
        <v>10191</v>
      </c>
      <c r="E78" s="393">
        <v>3</v>
      </c>
      <c r="F78" s="396"/>
      <c r="G78" s="388"/>
    </row>
    <row r="79" spans="1:7" ht="17.25" x14ac:dyDescent="0.3">
      <c r="A79" s="389" t="s">
        <v>39418</v>
      </c>
      <c r="B79" s="393" t="s">
        <v>10191</v>
      </c>
      <c r="C79" s="393">
        <v>11</v>
      </c>
      <c r="D79" s="393" t="s">
        <v>11819</v>
      </c>
      <c r="E79" s="393">
        <v>15</v>
      </c>
      <c r="F79" s="396"/>
      <c r="G79" s="388"/>
    </row>
    <row r="80" spans="1:7" ht="17.25" x14ac:dyDescent="0.3">
      <c r="A80" s="389" t="s">
        <v>39419</v>
      </c>
      <c r="B80" s="393" t="s">
        <v>11819</v>
      </c>
      <c r="C80" s="393">
        <v>5</v>
      </c>
      <c r="D80" s="393" t="s">
        <v>10191</v>
      </c>
      <c r="E80" s="393">
        <v>5</v>
      </c>
      <c r="F80" s="396"/>
      <c r="G80" s="388"/>
    </row>
    <row r="81" spans="1:7" ht="17.25" x14ac:dyDescent="0.3">
      <c r="A81" s="389" t="s">
        <v>39420</v>
      </c>
      <c r="B81" s="393" t="s">
        <v>10191</v>
      </c>
      <c r="C81" s="393">
        <v>3</v>
      </c>
      <c r="D81" s="393" t="s">
        <v>11819</v>
      </c>
      <c r="E81" s="393">
        <v>4</v>
      </c>
      <c r="F81" s="396"/>
      <c r="G81" s="388"/>
    </row>
    <row r="82" spans="1:7" ht="17.25" x14ac:dyDescent="0.3">
      <c r="A82" s="389" t="s">
        <v>39421</v>
      </c>
      <c r="B82" s="393" t="s">
        <v>11819</v>
      </c>
      <c r="C82" s="393">
        <v>8</v>
      </c>
      <c r="D82" s="393" t="s">
        <v>10191</v>
      </c>
      <c r="E82" s="393">
        <v>17</v>
      </c>
      <c r="F82" s="396"/>
      <c r="G82" s="388"/>
    </row>
    <row r="83" spans="1:7" ht="17.25" x14ac:dyDescent="0.3">
      <c r="A83" s="389" t="s">
        <v>39422</v>
      </c>
      <c r="B83" s="393" t="s">
        <v>11819</v>
      </c>
      <c r="C83" s="393">
        <v>6</v>
      </c>
      <c r="D83" s="393" t="s">
        <v>10191</v>
      </c>
      <c r="E83" s="393">
        <v>8</v>
      </c>
      <c r="F83" s="396"/>
      <c r="G83" s="388"/>
    </row>
    <row r="84" spans="1:7" ht="17.25" x14ac:dyDescent="0.3">
      <c r="A84" s="389" t="s">
        <v>39423</v>
      </c>
      <c r="B84" s="393" t="s">
        <v>10191</v>
      </c>
      <c r="C84" s="393">
        <v>8</v>
      </c>
      <c r="D84" s="393" t="s">
        <v>11819</v>
      </c>
      <c r="E84" s="393">
        <v>4</v>
      </c>
      <c r="F84" s="396"/>
      <c r="G84" s="388"/>
    </row>
    <row r="85" spans="1:7" ht="17.25" x14ac:dyDescent="0.3">
      <c r="A85" s="389" t="s">
        <v>39424</v>
      </c>
      <c r="B85" s="393" t="s">
        <v>10191</v>
      </c>
      <c r="C85" s="393">
        <v>9</v>
      </c>
      <c r="D85" s="393" t="s">
        <v>11819</v>
      </c>
      <c r="E85" s="393">
        <v>11</v>
      </c>
      <c r="F85" s="396"/>
      <c r="G85" s="388"/>
    </row>
    <row r="86" spans="1:7" ht="17.25" x14ac:dyDescent="0.3">
      <c r="A86" s="389" t="s">
        <v>39425</v>
      </c>
      <c r="B86" s="393" t="s">
        <v>10191</v>
      </c>
      <c r="C86" s="393">
        <v>4</v>
      </c>
      <c r="D86" s="393" t="s">
        <v>11819</v>
      </c>
      <c r="E86" s="393">
        <v>5</v>
      </c>
      <c r="F86" s="396"/>
      <c r="G86" s="388"/>
    </row>
    <row r="87" spans="1:7" ht="17.25" x14ac:dyDescent="0.3">
      <c r="A87" s="389" t="s">
        <v>39426</v>
      </c>
      <c r="B87" s="393" t="s">
        <v>10191</v>
      </c>
      <c r="C87" s="393">
        <v>3</v>
      </c>
      <c r="D87" s="393" t="s">
        <v>11819</v>
      </c>
      <c r="E87" s="393">
        <v>7</v>
      </c>
      <c r="F87" s="396"/>
      <c r="G87" s="388"/>
    </row>
    <row r="88" spans="1:7" ht="17.25" x14ac:dyDescent="0.3">
      <c r="A88" s="389" t="s">
        <v>39427</v>
      </c>
      <c r="B88" s="393" t="s">
        <v>11819</v>
      </c>
      <c r="C88" s="393">
        <v>14</v>
      </c>
      <c r="D88" s="393" t="s">
        <v>10191</v>
      </c>
      <c r="E88" s="393">
        <v>12</v>
      </c>
      <c r="F88" s="396"/>
      <c r="G88" s="388"/>
    </row>
    <row r="89" spans="1:7" ht="17.25" x14ac:dyDescent="0.3">
      <c r="A89" s="389" t="s">
        <v>39428</v>
      </c>
      <c r="B89" s="393" t="s">
        <v>10191</v>
      </c>
      <c r="C89" s="393">
        <v>3</v>
      </c>
      <c r="D89" s="393" t="s">
        <v>11819</v>
      </c>
      <c r="E89" s="393">
        <v>2</v>
      </c>
      <c r="F89" s="396"/>
      <c r="G89" s="388"/>
    </row>
    <row r="90" spans="1:7" ht="17.25" x14ac:dyDescent="0.3">
      <c r="A90" s="389" t="s">
        <v>39429</v>
      </c>
      <c r="B90" s="393" t="s">
        <v>10191</v>
      </c>
      <c r="C90" s="393">
        <v>5</v>
      </c>
      <c r="D90" s="393" t="s">
        <v>11819</v>
      </c>
      <c r="E90" s="393">
        <v>4</v>
      </c>
      <c r="F90" s="396"/>
      <c r="G90" s="388"/>
    </row>
    <row r="91" spans="1:7" ht="17.25" x14ac:dyDescent="0.3">
      <c r="A91" s="389" t="s">
        <v>39430</v>
      </c>
      <c r="B91" s="393" t="s">
        <v>10191</v>
      </c>
      <c r="C91" s="393">
        <v>3</v>
      </c>
      <c r="D91" s="393" t="s">
        <v>11819</v>
      </c>
      <c r="E91" s="393">
        <v>4</v>
      </c>
      <c r="F91" s="396"/>
      <c r="G91" s="388"/>
    </row>
    <row r="92" spans="1:7" ht="17.25" x14ac:dyDescent="0.3">
      <c r="A92" s="389" t="s">
        <v>39431</v>
      </c>
      <c r="B92" s="393" t="s">
        <v>10191</v>
      </c>
      <c r="C92" s="393">
        <v>5</v>
      </c>
      <c r="D92" s="393" t="s">
        <v>11819</v>
      </c>
      <c r="E92" s="393">
        <v>4</v>
      </c>
      <c r="F92" s="396"/>
      <c r="G92" s="388"/>
    </row>
    <row r="93" spans="1:7" ht="17.25" x14ac:dyDescent="0.3">
      <c r="A93" s="389" t="s">
        <v>39432</v>
      </c>
      <c r="B93" s="393" t="s">
        <v>11819</v>
      </c>
      <c r="C93" s="393">
        <v>4</v>
      </c>
      <c r="D93" s="393" t="s">
        <v>10191</v>
      </c>
      <c r="E93" s="393">
        <v>0</v>
      </c>
      <c r="F93" s="396"/>
      <c r="G93" s="388"/>
    </row>
    <row r="94" spans="1:7" ht="17.25" x14ac:dyDescent="0.3">
      <c r="A94" s="389" t="s">
        <v>39433</v>
      </c>
      <c r="B94" s="393" t="s">
        <v>11819</v>
      </c>
      <c r="C94" s="393">
        <v>10</v>
      </c>
      <c r="D94" s="393" t="s">
        <v>10191</v>
      </c>
      <c r="E94" s="393">
        <v>13</v>
      </c>
      <c r="F94" s="396"/>
      <c r="G94" s="388"/>
    </row>
    <row r="95" spans="1:7" ht="17.25" x14ac:dyDescent="0.3">
      <c r="A95" s="389" t="s">
        <v>39434</v>
      </c>
      <c r="B95" s="393" t="s">
        <v>10191</v>
      </c>
      <c r="C95" s="393">
        <v>4</v>
      </c>
      <c r="D95" s="393" t="s">
        <v>11819</v>
      </c>
      <c r="E95" s="393">
        <v>3</v>
      </c>
      <c r="F95" s="396"/>
      <c r="G95" s="388"/>
    </row>
    <row r="96" spans="1:7" ht="17.25" x14ac:dyDescent="0.3">
      <c r="A96" s="389" t="s">
        <v>39435</v>
      </c>
      <c r="B96" s="393" t="s">
        <v>22317</v>
      </c>
      <c r="C96" s="393">
        <v>5</v>
      </c>
      <c r="D96" s="393" t="s">
        <v>11819</v>
      </c>
      <c r="E96" s="393">
        <v>1</v>
      </c>
      <c r="F96" s="396"/>
      <c r="G96" s="388"/>
    </row>
    <row r="97" spans="1:7" ht="17.25" x14ac:dyDescent="0.3">
      <c r="A97" s="389" t="s">
        <v>39436</v>
      </c>
      <c r="B97" s="393" t="s">
        <v>10191</v>
      </c>
      <c r="C97" s="393">
        <v>1</v>
      </c>
      <c r="D97" s="393" t="s">
        <v>11819</v>
      </c>
      <c r="E97" s="393">
        <v>5</v>
      </c>
      <c r="F97" s="396"/>
      <c r="G97" s="388"/>
    </row>
    <row r="98" spans="1:7" ht="17.25" x14ac:dyDescent="0.3">
      <c r="A98" s="389" t="s">
        <v>42764</v>
      </c>
      <c r="B98" s="393" t="s">
        <v>11819</v>
      </c>
      <c r="C98" s="393">
        <v>6</v>
      </c>
      <c r="D98" s="393" t="s">
        <v>10191</v>
      </c>
      <c r="E98" s="393">
        <v>8</v>
      </c>
      <c r="F98" s="396"/>
      <c r="G98" s="388"/>
    </row>
    <row r="99" spans="1:7" ht="12.75" customHeight="1" x14ac:dyDescent="0.3">
      <c r="A99" s="417" t="s">
        <v>21914</v>
      </c>
      <c r="B99" s="417"/>
      <c r="C99" s="417"/>
      <c r="D99" s="417"/>
      <c r="E99" s="417"/>
      <c r="F99" s="417"/>
      <c r="G99" s="388"/>
    </row>
    <row r="100" spans="1:7" ht="17.25" x14ac:dyDescent="0.3">
      <c r="A100" s="389" t="s">
        <v>21915</v>
      </c>
      <c r="B100" s="393" t="s">
        <v>13658</v>
      </c>
      <c r="C100" s="393">
        <v>81</v>
      </c>
      <c r="D100" s="393" t="s">
        <v>11819</v>
      </c>
      <c r="E100" s="393">
        <v>47</v>
      </c>
      <c r="F100" s="396"/>
      <c r="G100" s="388"/>
    </row>
    <row r="101" spans="1:7" ht="17.25" x14ac:dyDescent="0.3">
      <c r="A101" s="389" t="s">
        <v>21916</v>
      </c>
      <c r="B101" s="393" t="s">
        <v>21917</v>
      </c>
      <c r="C101" s="393">
        <v>87</v>
      </c>
      <c r="D101" s="393" t="s">
        <v>13658</v>
      </c>
      <c r="E101" s="393">
        <v>83</v>
      </c>
      <c r="F101" s="396"/>
      <c r="G101" s="388"/>
    </row>
    <row r="102" spans="1:7" ht="17.25" x14ac:dyDescent="0.3">
      <c r="A102" s="389" t="s">
        <v>21918</v>
      </c>
      <c r="B102" s="393" t="s">
        <v>11819</v>
      </c>
      <c r="C102" s="393">
        <v>46</v>
      </c>
      <c r="D102" s="393" t="s">
        <v>13658</v>
      </c>
      <c r="E102" s="393">
        <v>16</v>
      </c>
      <c r="F102" s="396"/>
      <c r="G102" s="388"/>
    </row>
    <row r="103" spans="1:7" ht="17.25" x14ac:dyDescent="0.3">
      <c r="A103" s="389" t="s">
        <v>21919</v>
      </c>
      <c r="B103" s="393" t="s">
        <v>13658</v>
      </c>
      <c r="C103" s="393">
        <v>28</v>
      </c>
      <c r="D103" s="393" t="s">
        <v>11819</v>
      </c>
      <c r="E103" s="393">
        <v>60</v>
      </c>
      <c r="F103" s="396"/>
      <c r="G103" s="388"/>
    </row>
    <row r="104" spans="1:7" ht="17.25" x14ac:dyDescent="0.3">
      <c r="A104" s="389" t="s">
        <v>21920</v>
      </c>
      <c r="B104" s="393" t="s">
        <v>11819</v>
      </c>
      <c r="C104" s="393">
        <v>45</v>
      </c>
      <c r="D104" s="393" t="s">
        <v>13658</v>
      </c>
      <c r="E104" s="393">
        <v>40</v>
      </c>
      <c r="F104" s="396"/>
      <c r="G104" s="388"/>
    </row>
    <row r="105" spans="1:7" ht="17.25" x14ac:dyDescent="0.3">
      <c r="A105" s="389" t="s">
        <v>21921</v>
      </c>
      <c r="B105" s="393" t="s">
        <v>1920</v>
      </c>
      <c r="C105" s="393">
        <v>50</v>
      </c>
      <c r="D105" s="393" t="s">
        <v>13658</v>
      </c>
      <c r="E105" s="393">
        <v>19</v>
      </c>
      <c r="F105" s="396"/>
      <c r="G105" s="388"/>
    </row>
    <row r="106" spans="1:7" ht="17.25" x14ac:dyDescent="0.3">
      <c r="A106" s="389" t="s">
        <v>21922</v>
      </c>
      <c r="B106" s="393" t="s">
        <v>13658</v>
      </c>
      <c r="C106" s="393">
        <v>17</v>
      </c>
      <c r="D106" s="393" t="s">
        <v>21923</v>
      </c>
      <c r="E106" s="393">
        <v>41</v>
      </c>
      <c r="F106" s="396"/>
      <c r="G106" s="388"/>
    </row>
    <row r="107" spans="1:7" ht="17.25" x14ac:dyDescent="0.3">
      <c r="A107" s="389" t="s">
        <v>21924</v>
      </c>
      <c r="B107" s="393" t="s">
        <v>21872</v>
      </c>
      <c r="C107" s="393">
        <v>20</v>
      </c>
      <c r="D107" s="393" t="s">
        <v>11819</v>
      </c>
      <c r="E107" s="393">
        <v>29</v>
      </c>
      <c r="F107" s="396"/>
      <c r="G107" s="388"/>
    </row>
    <row r="108" spans="1:7" ht="12.75" customHeight="1" x14ac:dyDescent="0.3">
      <c r="A108" s="417" t="s">
        <v>42765</v>
      </c>
      <c r="B108" s="417"/>
      <c r="C108" s="417"/>
      <c r="D108" s="417"/>
      <c r="E108" s="417"/>
      <c r="F108" s="417"/>
      <c r="G108" s="388"/>
    </row>
    <row r="109" spans="1:7" ht="17.25" x14ac:dyDescent="0.3">
      <c r="A109" s="389" t="s">
        <v>21925</v>
      </c>
      <c r="B109" s="393" t="s">
        <v>11819</v>
      </c>
      <c r="C109" s="393">
        <v>98</v>
      </c>
      <c r="D109" s="393" t="s">
        <v>13336</v>
      </c>
      <c r="E109" s="393">
        <v>85</v>
      </c>
      <c r="F109" s="396"/>
      <c r="G109" s="388"/>
    </row>
    <row r="110" spans="1:7" ht="17.25" x14ac:dyDescent="0.3">
      <c r="A110" s="389" t="s">
        <v>21926</v>
      </c>
      <c r="B110" s="393" t="s">
        <v>13336</v>
      </c>
      <c r="C110" s="393">
        <v>23</v>
      </c>
      <c r="D110" s="393" t="s">
        <v>11819</v>
      </c>
      <c r="E110" s="393">
        <v>42</v>
      </c>
      <c r="F110" s="396"/>
      <c r="G110" s="388"/>
    </row>
    <row r="111" spans="1:7" ht="17.25" x14ac:dyDescent="0.3">
      <c r="A111" s="389" t="s">
        <v>21927</v>
      </c>
      <c r="B111" s="393" t="s">
        <v>11819</v>
      </c>
      <c r="C111" s="393">
        <v>70</v>
      </c>
      <c r="D111" s="393" t="s">
        <v>13336</v>
      </c>
      <c r="E111" s="393">
        <v>71</v>
      </c>
      <c r="F111" s="396"/>
      <c r="G111" s="388"/>
    </row>
    <row r="112" spans="1:7" ht="17.25" x14ac:dyDescent="0.3">
      <c r="A112" s="389" t="s">
        <v>21928</v>
      </c>
      <c r="B112" s="393" t="s">
        <v>13336</v>
      </c>
      <c r="C112" s="393">
        <v>4</v>
      </c>
      <c r="D112" s="393" t="s">
        <v>11819</v>
      </c>
      <c r="E112" s="393">
        <v>23</v>
      </c>
      <c r="F112" s="396"/>
      <c r="G112" s="388"/>
    </row>
    <row r="113" spans="1:7" ht="17.25" x14ac:dyDescent="0.3">
      <c r="A113" s="389" t="s">
        <v>21929</v>
      </c>
      <c r="B113" s="393" t="s">
        <v>11819</v>
      </c>
      <c r="C113" s="393">
        <v>25</v>
      </c>
      <c r="D113" s="393" t="s">
        <v>13336</v>
      </c>
      <c r="E113" s="393">
        <v>29</v>
      </c>
      <c r="F113" s="396"/>
      <c r="G113" s="388"/>
    </row>
    <row r="114" spans="1:7" ht="17.25" x14ac:dyDescent="0.3">
      <c r="A114" s="389" t="s">
        <v>21930</v>
      </c>
      <c r="B114" s="393" t="s">
        <v>11819</v>
      </c>
      <c r="C114" s="393">
        <v>28</v>
      </c>
      <c r="D114" s="393" t="s">
        <v>13336</v>
      </c>
      <c r="E114" s="393">
        <v>16</v>
      </c>
      <c r="F114" s="396"/>
      <c r="G114" s="388"/>
    </row>
    <row r="115" spans="1:7" ht="17.25" x14ac:dyDescent="0.3">
      <c r="A115" s="389" t="s">
        <v>21931</v>
      </c>
      <c r="B115" s="393" t="s">
        <v>13336</v>
      </c>
      <c r="C115" s="393">
        <v>27</v>
      </c>
      <c r="D115" s="393" t="s">
        <v>11819</v>
      </c>
      <c r="E115" s="393">
        <v>35</v>
      </c>
      <c r="F115" s="396"/>
      <c r="G115" s="388"/>
    </row>
    <row r="116" spans="1:7" ht="17.25" x14ac:dyDescent="0.3">
      <c r="A116" s="389" t="s">
        <v>21932</v>
      </c>
      <c r="B116" s="393" t="s">
        <v>13336</v>
      </c>
      <c r="C116" s="393">
        <v>25</v>
      </c>
      <c r="D116" s="393" t="s">
        <v>11819</v>
      </c>
      <c r="E116" s="393">
        <v>34</v>
      </c>
      <c r="F116" s="396"/>
      <c r="G116" s="388"/>
    </row>
    <row r="117" spans="1:7" ht="12.75" customHeight="1" x14ac:dyDescent="0.3">
      <c r="A117" s="417" t="s">
        <v>21933</v>
      </c>
      <c r="B117" s="417"/>
      <c r="C117" s="417"/>
      <c r="D117" s="417"/>
      <c r="E117" s="417"/>
      <c r="F117" s="417"/>
      <c r="G117" s="388"/>
    </row>
    <row r="118" spans="1:7" ht="17.25" x14ac:dyDescent="0.3">
      <c r="A118" s="389" t="s">
        <v>21934</v>
      </c>
      <c r="B118" s="393" t="s">
        <v>2376</v>
      </c>
      <c r="C118" s="393">
        <v>75</v>
      </c>
      <c r="D118" s="393" t="s">
        <v>11819</v>
      </c>
      <c r="E118" s="393">
        <v>61</v>
      </c>
      <c r="F118" s="396"/>
      <c r="G118" s="388"/>
    </row>
    <row r="119" spans="1:7" ht="17.25" x14ac:dyDescent="0.3">
      <c r="A119" s="389" t="s">
        <v>21935</v>
      </c>
      <c r="B119" s="393" t="s">
        <v>21936</v>
      </c>
      <c r="C119" s="393">
        <v>45</v>
      </c>
      <c r="D119" s="393" t="s">
        <v>11819</v>
      </c>
      <c r="E119" s="393">
        <v>15</v>
      </c>
      <c r="F119" s="396"/>
      <c r="G119" s="388"/>
    </row>
    <row r="120" spans="1:7" ht="17.25" x14ac:dyDescent="0.3">
      <c r="A120" s="389" t="s">
        <v>21937</v>
      </c>
      <c r="B120" s="393" t="s">
        <v>10448</v>
      </c>
      <c r="C120" s="393">
        <v>44</v>
      </c>
      <c r="D120" s="393" t="s">
        <v>11819</v>
      </c>
      <c r="E120" s="393">
        <v>33</v>
      </c>
      <c r="F120" s="396"/>
      <c r="G120" s="388"/>
    </row>
    <row r="121" spans="1:7" ht="17.25" x14ac:dyDescent="0.3">
      <c r="A121" s="389" t="s">
        <v>21938</v>
      </c>
      <c r="B121" s="393" t="s">
        <v>11819</v>
      </c>
      <c r="C121" s="393">
        <v>41</v>
      </c>
      <c r="D121" s="393" t="s">
        <v>16716</v>
      </c>
      <c r="E121" s="393">
        <v>26</v>
      </c>
      <c r="F121" s="396"/>
      <c r="G121" s="388"/>
    </row>
    <row r="122" spans="1:7" ht="17.25" x14ac:dyDescent="0.3">
      <c r="A122" s="389" t="s">
        <v>21939</v>
      </c>
      <c r="B122" s="393" t="s">
        <v>21940</v>
      </c>
      <c r="C122" s="393">
        <v>16</v>
      </c>
      <c r="D122" s="393" t="s">
        <v>11819</v>
      </c>
      <c r="E122" s="393">
        <v>7</v>
      </c>
      <c r="F122" s="396"/>
      <c r="G122" s="388"/>
    </row>
    <row r="123" spans="1:7" ht="17.25" x14ac:dyDescent="0.3">
      <c r="A123" s="389" t="s">
        <v>21941</v>
      </c>
      <c r="B123" s="393" t="s">
        <v>11819</v>
      </c>
      <c r="C123" s="393">
        <v>70</v>
      </c>
      <c r="D123" s="393" t="s">
        <v>16716</v>
      </c>
      <c r="E123" s="393">
        <v>41</v>
      </c>
      <c r="F123" s="396"/>
      <c r="G123" s="388"/>
    </row>
    <row r="124" spans="1:7" ht="17.25" x14ac:dyDescent="0.3">
      <c r="A124" s="389" t="s">
        <v>21942</v>
      </c>
      <c r="B124" s="393" t="s">
        <v>11819</v>
      </c>
      <c r="C124" s="393">
        <v>49</v>
      </c>
      <c r="D124" s="393" t="s">
        <v>21943</v>
      </c>
      <c r="E124" s="393">
        <v>16</v>
      </c>
      <c r="F124" s="396"/>
      <c r="G124" s="388"/>
    </row>
    <row r="125" spans="1:7" ht="17.25" x14ac:dyDescent="0.3">
      <c r="A125" s="389" t="s">
        <v>21944</v>
      </c>
      <c r="B125" s="393" t="s">
        <v>10103</v>
      </c>
      <c r="C125" s="393">
        <v>37</v>
      </c>
      <c r="D125" s="393" t="s">
        <v>2376</v>
      </c>
      <c r="E125" s="393">
        <v>18</v>
      </c>
      <c r="F125" s="396"/>
      <c r="G125" s="388"/>
    </row>
    <row r="126" spans="1:7" ht="12.75" customHeight="1" x14ac:dyDescent="0.3">
      <c r="A126" s="417" t="s">
        <v>21945</v>
      </c>
      <c r="B126" s="417"/>
      <c r="C126" s="417"/>
      <c r="D126" s="417"/>
      <c r="E126" s="417"/>
      <c r="F126" s="417"/>
      <c r="G126" s="388"/>
    </row>
    <row r="127" spans="1:7" ht="17.25" x14ac:dyDescent="0.3">
      <c r="A127" s="389" t="s">
        <v>21946</v>
      </c>
      <c r="B127" s="393" t="s">
        <v>7198</v>
      </c>
      <c r="C127" s="393">
        <v>78</v>
      </c>
      <c r="D127" s="393" t="s">
        <v>13336</v>
      </c>
      <c r="E127" s="393">
        <v>58</v>
      </c>
      <c r="F127" s="396"/>
      <c r="G127" s="388"/>
    </row>
    <row r="128" spans="1:7" ht="17.25" x14ac:dyDescent="0.3">
      <c r="A128" s="389" t="s">
        <v>21947</v>
      </c>
      <c r="B128" s="393" t="s">
        <v>11819</v>
      </c>
      <c r="C128" s="393">
        <v>13</v>
      </c>
      <c r="D128" s="393" t="s">
        <v>7198</v>
      </c>
      <c r="E128" s="393">
        <v>6</v>
      </c>
      <c r="F128" s="396"/>
      <c r="G128" s="388"/>
    </row>
    <row r="129" spans="1:7" ht="17.25" x14ac:dyDescent="0.3">
      <c r="A129" s="389" t="s">
        <v>21948</v>
      </c>
      <c r="B129" s="393" t="s">
        <v>13336</v>
      </c>
      <c r="C129" s="393">
        <v>47</v>
      </c>
      <c r="D129" s="393" t="s">
        <v>7198</v>
      </c>
      <c r="E129" s="393">
        <v>57</v>
      </c>
      <c r="F129" s="396"/>
      <c r="G129" s="388"/>
    </row>
    <row r="130" spans="1:7" ht="17.25" x14ac:dyDescent="0.3">
      <c r="A130" s="389" t="s">
        <v>21949</v>
      </c>
      <c r="B130" s="393" t="s">
        <v>7198</v>
      </c>
      <c r="C130" s="393">
        <v>103</v>
      </c>
      <c r="D130" s="393" t="s">
        <v>10103</v>
      </c>
      <c r="E130" s="393">
        <v>75</v>
      </c>
      <c r="F130" s="396"/>
      <c r="G130" s="388"/>
    </row>
    <row r="131" spans="1:7" ht="17.25" x14ac:dyDescent="0.3">
      <c r="A131" s="389" t="s">
        <v>21950</v>
      </c>
      <c r="B131" s="393" t="s">
        <v>10191</v>
      </c>
      <c r="C131" s="393">
        <v>80</v>
      </c>
      <c r="D131" s="393" t="s">
        <v>7198</v>
      </c>
      <c r="E131" s="393">
        <v>67</v>
      </c>
      <c r="F131" s="396"/>
      <c r="G131" s="388"/>
    </row>
    <row r="132" spans="1:7" ht="17.25" x14ac:dyDescent="0.3">
      <c r="A132" s="389" t="s">
        <v>21951</v>
      </c>
      <c r="B132" s="393" t="s">
        <v>13336</v>
      </c>
      <c r="C132" s="393">
        <v>8</v>
      </c>
      <c r="D132" s="393" t="s">
        <v>7198</v>
      </c>
      <c r="E132" s="393">
        <v>37</v>
      </c>
      <c r="F132" s="396"/>
      <c r="G132" s="388"/>
    </row>
    <row r="133" spans="1:7" ht="17.25" x14ac:dyDescent="0.3">
      <c r="A133" s="389" t="s">
        <v>21952</v>
      </c>
      <c r="B133" s="393" t="s">
        <v>11819</v>
      </c>
      <c r="C133" s="393">
        <v>26</v>
      </c>
      <c r="D133" s="393" t="s">
        <v>7198</v>
      </c>
      <c r="E133" s="393">
        <v>35</v>
      </c>
      <c r="F133" s="396"/>
      <c r="G133" s="388"/>
    </row>
    <row r="134" spans="1:7" ht="17.25" x14ac:dyDescent="0.3">
      <c r="A134" s="389" t="s">
        <v>21953</v>
      </c>
      <c r="B134" s="393" t="s">
        <v>13336</v>
      </c>
      <c r="C134" s="393">
        <v>27</v>
      </c>
      <c r="D134" s="393" t="s">
        <v>7198</v>
      </c>
      <c r="E134" s="393">
        <v>20</v>
      </c>
      <c r="F134" s="396"/>
      <c r="G134" s="388"/>
    </row>
    <row r="135" spans="1:7" ht="12.75" customHeight="1" x14ac:dyDescent="0.3">
      <c r="A135" s="417" t="s">
        <v>21954</v>
      </c>
      <c r="B135" s="417"/>
      <c r="C135" s="417"/>
      <c r="D135" s="417"/>
      <c r="E135" s="417"/>
      <c r="F135" s="417"/>
      <c r="G135" s="388"/>
    </row>
    <row r="136" spans="1:7" ht="17.25" x14ac:dyDescent="0.3">
      <c r="A136" s="389" t="s">
        <v>21955</v>
      </c>
      <c r="B136" s="393" t="s">
        <v>2625</v>
      </c>
      <c r="C136" s="393">
        <v>30</v>
      </c>
      <c r="D136" s="393" t="s">
        <v>10103</v>
      </c>
      <c r="E136" s="393">
        <v>24</v>
      </c>
      <c r="F136" s="396"/>
      <c r="G136" s="388"/>
    </row>
    <row r="137" spans="1:7" ht="17.25" x14ac:dyDescent="0.3">
      <c r="A137" s="389" t="s">
        <v>21956</v>
      </c>
      <c r="B137" s="393" t="s">
        <v>2625</v>
      </c>
      <c r="C137" s="393">
        <v>72</v>
      </c>
      <c r="D137" s="393" t="s">
        <v>5426</v>
      </c>
      <c r="E137" s="393">
        <v>42</v>
      </c>
      <c r="F137" s="396"/>
      <c r="G137" s="388"/>
    </row>
    <row r="138" spans="1:7" ht="17.25" x14ac:dyDescent="0.3">
      <c r="A138" s="389" t="s">
        <v>21957</v>
      </c>
      <c r="B138" s="393" t="s">
        <v>2625</v>
      </c>
      <c r="C138" s="393">
        <v>25</v>
      </c>
      <c r="D138" s="393" t="s">
        <v>10191</v>
      </c>
      <c r="E138" s="393">
        <v>30</v>
      </c>
      <c r="F138" s="396"/>
      <c r="G138" s="388"/>
    </row>
    <row r="139" spans="1:7" ht="17.25" x14ac:dyDescent="0.3">
      <c r="A139" s="389" t="s">
        <v>21958</v>
      </c>
      <c r="B139" s="393" t="s">
        <v>2625</v>
      </c>
      <c r="C139" s="393">
        <v>40</v>
      </c>
      <c r="D139" s="393" t="s">
        <v>13336</v>
      </c>
      <c r="E139" s="393">
        <v>19</v>
      </c>
      <c r="F139" s="396"/>
      <c r="G139" s="388"/>
    </row>
    <row r="140" spans="1:7" ht="17.25" x14ac:dyDescent="0.3">
      <c r="A140" s="389" t="s">
        <v>21959</v>
      </c>
      <c r="B140" s="393" t="s">
        <v>13336</v>
      </c>
      <c r="C140" s="393">
        <v>30</v>
      </c>
      <c r="D140" s="393" t="s">
        <v>2625</v>
      </c>
      <c r="E140" s="393">
        <v>43</v>
      </c>
      <c r="F140" s="396"/>
      <c r="G140" s="388"/>
    </row>
    <row r="141" spans="1:7" ht="17.25" x14ac:dyDescent="0.3">
      <c r="A141" s="389" t="s">
        <v>21960</v>
      </c>
      <c r="B141" s="393" t="s">
        <v>2625</v>
      </c>
      <c r="C141" s="393">
        <v>25</v>
      </c>
      <c r="D141" s="393" t="s">
        <v>13658</v>
      </c>
      <c r="E141" s="393">
        <v>16</v>
      </c>
      <c r="F141" s="396"/>
      <c r="G141" s="388"/>
    </row>
    <row r="142" spans="1:7" ht="17.25" x14ac:dyDescent="0.3">
      <c r="A142" s="389" t="s">
        <v>21961</v>
      </c>
      <c r="B142" s="393" t="s">
        <v>10103</v>
      </c>
      <c r="C142" s="393">
        <v>25</v>
      </c>
      <c r="D142" s="393" t="s">
        <v>2625</v>
      </c>
      <c r="E142" s="393">
        <v>28</v>
      </c>
      <c r="F142" s="396"/>
      <c r="G142" s="388"/>
    </row>
    <row r="143" spans="1:7" ht="17.25" x14ac:dyDescent="0.3">
      <c r="A143" s="389" t="s">
        <v>21962</v>
      </c>
      <c r="B143" s="393" t="s">
        <v>2625</v>
      </c>
      <c r="C143" s="393">
        <v>52</v>
      </c>
      <c r="D143" s="393" t="s">
        <v>10191</v>
      </c>
      <c r="E143" s="393">
        <v>23</v>
      </c>
      <c r="F143" s="396"/>
      <c r="G143" s="388"/>
    </row>
    <row r="144" spans="1:7" ht="12.75" customHeight="1" x14ac:dyDescent="0.3">
      <c r="A144" s="417" t="s">
        <v>21963</v>
      </c>
      <c r="B144" s="417"/>
      <c r="C144" s="417"/>
      <c r="D144" s="417"/>
      <c r="E144" s="417"/>
      <c r="F144" s="417"/>
      <c r="G144" s="388"/>
    </row>
    <row r="145" spans="1:7" ht="17.25" x14ac:dyDescent="0.3">
      <c r="A145" s="389" t="s">
        <v>21964</v>
      </c>
      <c r="B145" s="393" t="s">
        <v>2625</v>
      </c>
      <c r="C145" s="393">
        <v>81</v>
      </c>
      <c r="D145" s="393" t="s">
        <v>10191</v>
      </c>
      <c r="E145" s="393">
        <v>107</v>
      </c>
      <c r="F145" s="396"/>
      <c r="G145" s="388"/>
    </row>
    <row r="146" spans="1:7" ht="17.25" x14ac:dyDescent="0.3">
      <c r="A146" s="389" t="s">
        <v>21965</v>
      </c>
      <c r="B146" s="393" t="s">
        <v>2625</v>
      </c>
      <c r="C146" s="393">
        <v>38</v>
      </c>
      <c r="D146" s="393" t="s">
        <v>10191</v>
      </c>
      <c r="E146" s="393">
        <v>38</v>
      </c>
      <c r="F146" s="396"/>
      <c r="G146" s="388"/>
    </row>
    <row r="147" spans="1:7" ht="17.25" x14ac:dyDescent="0.3">
      <c r="A147" s="389" t="s">
        <v>21966</v>
      </c>
      <c r="B147" s="393" t="s">
        <v>2625</v>
      </c>
      <c r="C147" s="393">
        <v>31</v>
      </c>
      <c r="D147" s="393" t="s">
        <v>14944</v>
      </c>
      <c r="E147" s="393">
        <v>27</v>
      </c>
      <c r="F147" s="396"/>
      <c r="G147" s="388"/>
    </row>
    <row r="148" spans="1:7" ht="17.25" x14ac:dyDescent="0.3">
      <c r="A148" s="389" t="s">
        <v>21967</v>
      </c>
      <c r="B148" s="393" t="s">
        <v>30527</v>
      </c>
      <c r="C148" s="393">
        <v>38</v>
      </c>
      <c r="D148" s="393" t="s">
        <v>2625</v>
      </c>
      <c r="E148" s="393">
        <v>24</v>
      </c>
      <c r="F148" s="396"/>
      <c r="G148" s="388"/>
    </row>
    <row r="149" spans="1:7" ht="17.25" x14ac:dyDescent="0.3">
      <c r="A149" s="389" t="s">
        <v>21968</v>
      </c>
      <c r="B149" s="393" t="s">
        <v>14944</v>
      </c>
      <c r="C149" s="393">
        <v>32</v>
      </c>
      <c r="D149" s="393" t="s">
        <v>2625</v>
      </c>
      <c r="E149" s="393">
        <v>30</v>
      </c>
      <c r="F149" s="396"/>
      <c r="G149" s="388"/>
    </row>
    <row r="150" spans="1:7" ht="17.25" x14ac:dyDescent="0.3">
      <c r="A150" s="389" t="s">
        <v>21969</v>
      </c>
      <c r="B150" s="393" t="s">
        <v>10191</v>
      </c>
      <c r="C150" s="393">
        <v>18</v>
      </c>
      <c r="D150" s="393" t="s">
        <v>2625</v>
      </c>
      <c r="E150" s="393">
        <v>17</v>
      </c>
      <c r="F150" s="396"/>
      <c r="G150" s="388"/>
    </row>
    <row r="151" spans="1:7" ht="17.25" x14ac:dyDescent="0.3">
      <c r="A151" s="389" t="s">
        <v>21970</v>
      </c>
      <c r="B151" s="393" t="s">
        <v>10191</v>
      </c>
      <c r="C151" s="393">
        <v>27</v>
      </c>
      <c r="D151" s="393" t="s">
        <v>2625</v>
      </c>
      <c r="E151" s="393">
        <v>17</v>
      </c>
      <c r="F151" s="396"/>
      <c r="G151" s="388"/>
    </row>
    <row r="152" spans="1:7" ht="17.25" x14ac:dyDescent="0.3">
      <c r="A152" s="389" t="s">
        <v>21971</v>
      </c>
      <c r="B152" s="393" t="s">
        <v>10191</v>
      </c>
      <c r="C152" s="393">
        <v>22</v>
      </c>
      <c r="D152" s="393" t="s">
        <v>2625</v>
      </c>
      <c r="E152" s="393">
        <v>22</v>
      </c>
      <c r="F152" s="396"/>
      <c r="G152" s="388"/>
    </row>
    <row r="153" spans="1:7" ht="12.75" customHeight="1" x14ac:dyDescent="0.3">
      <c r="A153" s="417" t="s">
        <v>21972</v>
      </c>
      <c r="B153" s="417"/>
      <c r="C153" s="417"/>
      <c r="D153" s="417"/>
      <c r="E153" s="417"/>
      <c r="F153" s="417"/>
      <c r="G153" s="388"/>
    </row>
    <row r="154" spans="1:7" ht="17.25" x14ac:dyDescent="0.3">
      <c r="A154" s="389" t="s">
        <v>21973</v>
      </c>
      <c r="B154" s="393" t="s">
        <v>2625</v>
      </c>
      <c r="C154" s="393">
        <v>14</v>
      </c>
      <c r="D154" s="393" t="s">
        <v>14944</v>
      </c>
      <c r="E154" s="393">
        <v>22</v>
      </c>
      <c r="F154" s="396"/>
      <c r="G154" s="388"/>
    </row>
    <row r="155" spans="1:7" ht="17.25" x14ac:dyDescent="0.3">
      <c r="A155" s="389" t="s">
        <v>21974</v>
      </c>
      <c r="B155" s="393" t="s">
        <v>2625</v>
      </c>
      <c r="C155" s="393">
        <v>2</v>
      </c>
      <c r="D155" s="393" t="s">
        <v>14944</v>
      </c>
      <c r="E155" s="393">
        <v>4</v>
      </c>
      <c r="F155" s="396"/>
      <c r="G155" s="388"/>
    </row>
    <row r="156" spans="1:7" ht="17.25" x14ac:dyDescent="0.3">
      <c r="A156" s="389" t="s">
        <v>21975</v>
      </c>
      <c r="B156" s="393" t="s">
        <v>21976</v>
      </c>
      <c r="C156" s="393">
        <v>21</v>
      </c>
      <c r="D156" s="393" t="s">
        <v>2625</v>
      </c>
      <c r="E156" s="393">
        <v>14</v>
      </c>
      <c r="F156" s="396"/>
      <c r="G156" s="388"/>
    </row>
    <row r="157" spans="1:7" ht="17.25" x14ac:dyDescent="0.3">
      <c r="A157" s="389" t="s">
        <v>21977</v>
      </c>
      <c r="B157" s="393" t="s">
        <v>10191</v>
      </c>
      <c r="C157" s="393">
        <v>1</v>
      </c>
      <c r="D157" s="393" t="s">
        <v>2625</v>
      </c>
      <c r="E157" s="393">
        <v>4</v>
      </c>
      <c r="F157" s="396"/>
      <c r="G157" s="388"/>
    </row>
    <row r="158" spans="1:7" ht="17.25" x14ac:dyDescent="0.3">
      <c r="A158" s="389" t="s">
        <v>21978</v>
      </c>
      <c r="B158" s="393" t="s">
        <v>2625</v>
      </c>
      <c r="C158" s="393">
        <v>2</v>
      </c>
      <c r="D158" s="393" t="s">
        <v>10191</v>
      </c>
      <c r="E158" s="393">
        <v>2</v>
      </c>
      <c r="F158" s="396"/>
      <c r="G158" s="388"/>
    </row>
    <row r="159" spans="1:7" ht="17.25" x14ac:dyDescent="0.3">
      <c r="A159" s="389" t="s">
        <v>21979</v>
      </c>
      <c r="B159" s="393" t="s">
        <v>10191</v>
      </c>
      <c r="C159" s="393">
        <v>0</v>
      </c>
      <c r="D159" s="393" t="s">
        <v>2625</v>
      </c>
      <c r="E159" s="393">
        <v>1</v>
      </c>
      <c r="F159" s="396"/>
      <c r="G159" s="388"/>
    </row>
    <row r="160" spans="1:7" ht="17.25" x14ac:dyDescent="0.3">
      <c r="A160" s="389" t="s">
        <v>21980</v>
      </c>
      <c r="B160" s="393" t="s">
        <v>2625</v>
      </c>
      <c r="C160" s="393">
        <v>1</v>
      </c>
      <c r="D160" s="393" t="s">
        <v>10191</v>
      </c>
      <c r="E160" s="393">
        <v>1</v>
      </c>
      <c r="F160" s="396"/>
      <c r="G160" s="388"/>
    </row>
    <row r="161" spans="1:7" ht="17.25" x14ac:dyDescent="0.3">
      <c r="A161" s="389" t="s">
        <v>21981</v>
      </c>
      <c r="B161" s="393" t="s">
        <v>2625</v>
      </c>
      <c r="C161" s="393">
        <v>2</v>
      </c>
      <c r="D161" s="393" t="s">
        <v>10191</v>
      </c>
      <c r="E161" s="393">
        <v>4</v>
      </c>
      <c r="F161" s="396"/>
      <c r="G161" s="388"/>
    </row>
    <row r="162" spans="1:7" ht="17.25" x14ac:dyDescent="0.3">
      <c r="A162" s="389" t="s">
        <v>21982</v>
      </c>
      <c r="B162" s="393" t="s">
        <v>2625</v>
      </c>
      <c r="C162" s="393">
        <v>26</v>
      </c>
      <c r="D162" s="393" t="s">
        <v>14944</v>
      </c>
      <c r="E162" s="393">
        <v>25</v>
      </c>
      <c r="F162" s="396"/>
      <c r="G162" s="388"/>
    </row>
    <row r="163" spans="1:7" ht="17.25" x14ac:dyDescent="0.3">
      <c r="A163" s="389" t="s">
        <v>21983</v>
      </c>
      <c r="B163" s="393" t="s">
        <v>10191</v>
      </c>
      <c r="C163" s="393">
        <v>5</v>
      </c>
      <c r="D163" s="393" t="s">
        <v>2625</v>
      </c>
      <c r="E163" s="393">
        <v>4</v>
      </c>
      <c r="F163" s="396"/>
      <c r="G163" s="388"/>
    </row>
    <row r="164" spans="1:7" ht="17.25" x14ac:dyDescent="0.3">
      <c r="A164" s="389" t="s">
        <v>21984</v>
      </c>
      <c r="B164" s="393" t="s">
        <v>2625</v>
      </c>
      <c r="C164" s="393">
        <v>4</v>
      </c>
      <c r="D164" s="393" t="s">
        <v>10191</v>
      </c>
      <c r="E164" s="393">
        <v>8</v>
      </c>
      <c r="F164" s="396"/>
      <c r="G164" s="388"/>
    </row>
    <row r="165" spans="1:7" ht="17.25" x14ac:dyDescent="0.3">
      <c r="A165" s="389" t="s">
        <v>21985</v>
      </c>
      <c r="B165" s="393" t="s">
        <v>2625</v>
      </c>
      <c r="C165" s="393">
        <v>8</v>
      </c>
      <c r="D165" s="393" t="s">
        <v>21976</v>
      </c>
      <c r="E165" s="393">
        <v>8</v>
      </c>
      <c r="F165" s="396"/>
      <c r="G165" s="388"/>
    </row>
    <row r="166" spans="1:7" ht="17.25" x14ac:dyDescent="0.3">
      <c r="A166" s="389" t="s">
        <v>21986</v>
      </c>
      <c r="B166" s="393" t="s">
        <v>2625</v>
      </c>
      <c r="C166" s="393">
        <v>1</v>
      </c>
      <c r="D166" s="393" t="s">
        <v>13336</v>
      </c>
      <c r="E166" s="393">
        <v>2</v>
      </c>
      <c r="F166" s="396"/>
      <c r="G166" s="388"/>
    </row>
    <row r="167" spans="1:7" ht="17.25" x14ac:dyDescent="0.3">
      <c r="A167" s="389" t="s">
        <v>21987</v>
      </c>
      <c r="B167" s="393" t="s">
        <v>2625</v>
      </c>
      <c r="C167" s="393">
        <v>3</v>
      </c>
      <c r="D167" s="393" t="s">
        <v>10191</v>
      </c>
      <c r="E167" s="393">
        <v>7</v>
      </c>
      <c r="F167" s="396"/>
      <c r="G167" s="388"/>
    </row>
    <row r="168" spans="1:7" ht="17.25" x14ac:dyDescent="0.3">
      <c r="A168" s="389" t="s">
        <v>21988</v>
      </c>
      <c r="B168" s="393" t="s">
        <v>21976</v>
      </c>
      <c r="C168" s="393">
        <v>7</v>
      </c>
      <c r="D168" s="393" t="s">
        <v>2625</v>
      </c>
      <c r="E168" s="393">
        <v>4</v>
      </c>
      <c r="F168" s="396"/>
      <c r="G168" s="388"/>
    </row>
    <row r="169" spans="1:7" ht="17.25" x14ac:dyDescent="0.3">
      <c r="A169" s="389" t="s">
        <v>21989</v>
      </c>
      <c r="B169" s="393" t="s">
        <v>2625</v>
      </c>
      <c r="C169" s="393">
        <v>11</v>
      </c>
      <c r="D169" s="393" t="s">
        <v>10191</v>
      </c>
      <c r="E169" s="393">
        <v>9</v>
      </c>
      <c r="F169" s="396"/>
      <c r="G169" s="388"/>
    </row>
    <row r="170" spans="1:7" ht="17.25" x14ac:dyDescent="0.3">
      <c r="A170" s="389" t="s">
        <v>21990</v>
      </c>
      <c r="B170" s="393" t="s">
        <v>10103</v>
      </c>
      <c r="C170" s="393">
        <v>3</v>
      </c>
      <c r="D170" s="393" t="s">
        <v>2625</v>
      </c>
      <c r="E170" s="393">
        <v>5</v>
      </c>
      <c r="F170" s="396"/>
      <c r="G170" s="388"/>
    </row>
    <row r="171" spans="1:7" ht="17.25" x14ac:dyDescent="0.3">
      <c r="A171" s="389" t="s">
        <v>21991</v>
      </c>
      <c r="B171" s="393" t="s">
        <v>2625</v>
      </c>
      <c r="C171" s="393">
        <v>4</v>
      </c>
      <c r="D171" s="393" t="s">
        <v>21992</v>
      </c>
      <c r="E171" s="393">
        <v>4</v>
      </c>
      <c r="F171" s="396"/>
      <c r="G171" s="388"/>
    </row>
    <row r="172" spans="1:7" ht="17.25" x14ac:dyDescent="0.3">
      <c r="A172" s="389" t="s">
        <v>21993</v>
      </c>
      <c r="B172" s="393" t="s">
        <v>2625</v>
      </c>
      <c r="C172" s="393">
        <v>3</v>
      </c>
      <c r="D172" s="393" t="s">
        <v>10191</v>
      </c>
      <c r="E172" s="393">
        <v>1</v>
      </c>
      <c r="F172" s="396"/>
      <c r="G172" s="388"/>
    </row>
    <row r="173" spans="1:7" ht="17.25" x14ac:dyDescent="0.3">
      <c r="A173" s="389" t="s">
        <v>21994</v>
      </c>
      <c r="B173" s="393" t="s">
        <v>2625</v>
      </c>
      <c r="C173" s="393">
        <v>4</v>
      </c>
      <c r="D173" s="393" t="s">
        <v>13336</v>
      </c>
      <c r="E173" s="393">
        <v>3</v>
      </c>
      <c r="F173" s="396"/>
      <c r="G173" s="388"/>
    </row>
    <row r="174" spans="1:7" ht="17.25" x14ac:dyDescent="0.3">
      <c r="A174" s="389" t="s">
        <v>21995</v>
      </c>
      <c r="B174" s="393" t="s">
        <v>13336</v>
      </c>
      <c r="C174" s="393">
        <v>1</v>
      </c>
      <c r="D174" s="393" t="s">
        <v>2625</v>
      </c>
      <c r="E174" s="393">
        <v>5</v>
      </c>
      <c r="F174" s="396"/>
      <c r="G174" s="388"/>
    </row>
    <row r="175" spans="1:7" ht="17.25" x14ac:dyDescent="0.3">
      <c r="A175" s="389" t="s">
        <v>21996</v>
      </c>
      <c r="B175" s="393" t="s">
        <v>2625</v>
      </c>
      <c r="C175" s="393">
        <v>2</v>
      </c>
      <c r="D175" s="393" t="s">
        <v>13658</v>
      </c>
      <c r="E175" s="393">
        <v>1</v>
      </c>
      <c r="F175" s="396"/>
      <c r="G175" s="388"/>
    </row>
    <row r="176" spans="1:7" ht="17.25" x14ac:dyDescent="0.3">
      <c r="A176" s="389" t="s">
        <v>21997</v>
      </c>
      <c r="B176" s="393" t="s">
        <v>10103</v>
      </c>
      <c r="C176" s="393">
        <v>1</v>
      </c>
      <c r="D176" s="393" t="s">
        <v>2625</v>
      </c>
      <c r="E176" s="393">
        <v>5</v>
      </c>
      <c r="F176" s="396"/>
      <c r="G176" s="388"/>
    </row>
    <row r="177" spans="1:7" ht="17.25" x14ac:dyDescent="0.3">
      <c r="A177" s="389" t="s">
        <v>21998</v>
      </c>
      <c r="B177" s="393" t="s">
        <v>2625</v>
      </c>
      <c r="C177" s="393">
        <v>3</v>
      </c>
      <c r="D177" s="393" t="s">
        <v>10191</v>
      </c>
      <c r="E177" s="393">
        <v>4</v>
      </c>
      <c r="F177" s="396"/>
      <c r="G177" s="388"/>
    </row>
    <row r="178" spans="1:7" ht="17.25" x14ac:dyDescent="0.3">
      <c r="A178" s="389" t="s">
        <v>21999</v>
      </c>
      <c r="B178" s="393" t="s">
        <v>2625</v>
      </c>
      <c r="C178" s="393">
        <v>13</v>
      </c>
      <c r="D178" s="393" t="s">
        <v>10191</v>
      </c>
      <c r="E178" s="393">
        <v>8</v>
      </c>
      <c r="F178" s="396"/>
      <c r="G178" s="388"/>
    </row>
    <row r="179" spans="1:7" ht="17.25" x14ac:dyDescent="0.3">
      <c r="A179" s="389" t="s">
        <v>22000</v>
      </c>
      <c r="B179" s="393" t="s">
        <v>10191</v>
      </c>
      <c r="C179" s="393">
        <v>1</v>
      </c>
      <c r="D179" s="393" t="s">
        <v>2625</v>
      </c>
      <c r="E179" s="393">
        <v>0</v>
      </c>
      <c r="F179" s="396"/>
      <c r="G179" s="388"/>
    </row>
    <row r="180" spans="1:7" ht="17.25" x14ac:dyDescent="0.3">
      <c r="A180" s="389" t="s">
        <v>22001</v>
      </c>
      <c r="B180" s="393" t="s">
        <v>2625</v>
      </c>
      <c r="C180" s="393">
        <v>0</v>
      </c>
      <c r="D180" s="393" t="s">
        <v>14944</v>
      </c>
      <c r="E180" s="393">
        <v>2</v>
      </c>
      <c r="F180" s="396"/>
      <c r="G180" s="388"/>
    </row>
    <row r="181" spans="1:7" ht="17.25" x14ac:dyDescent="0.3">
      <c r="A181" s="389" t="s">
        <v>22002</v>
      </c>
      <c r="B181" s="393" t="s">
        <v>2625</v>
      </c>
      <c r="C181" s="393">
        <v>2</v>
      </c>
      <c r="D181" s="393" t="s">
        <v>10191</v>
      </c>
      <c r="E181" s="393">
        <v>1</v>
      </c>
      <c r="F181" s="396"/>
      <c r="G181" s="388"/>
    </row>
    <row r="182" spans="1:7" ht="17.25" x14ac:dyDescent="0.3">
      <c r="A182" s="389" t="s">
        <v>22003</v>
      </c>
      <c r="B182" s="393" t="s">
        <v>2625</v>
      </c>
      <c r="C182" s="393">
        <v>2</v>
      </c>
      <c r="D182" s="393" t="s">
        <v>14944</v>
      </c>
      <c r="E182" s="393">
        <v>1</v>
      </c>
      <c r="F182" s="396"/>
      <c r="G182" s="388"/>
    </row>
    <row r="183" spans="1:7" ht="17.25" x14ac:dyDescent="0.3">
      <c r="A183" s="389" t="s">
        <v>22004</v>
      </c>
      <c r="B183" s="393" t="s">
        <v>2625</v>
      </c>
      <c r="C183" s="393">
        <v>3</v>
      </c>
      <c r="D183" s="393" t="s">
        <v>10191</v>
      </c>
      <c r="E183" s="393">
        <v>2</v>
      </c>
      <c r="F183" s="396"/>
      <c r="G183" s="388"/>
    </row>
    <row r="184" spans="1:7" ht="17.25" x14ac:dyDescent="0.3">
      <c r="A184" s="389" t="s">
        <v>22005</v>
      </c>
      <c r="B184" s="393" t="s">
        <v>10191</v>
      </c>
      <c r="C184" s="393">
        <v>7</v>
      </c>
      <c r="D184" s="393" t="s">
        <v>2625</v>
      </c>
      <c r="E184" s="393">
        <v>0</v>
      </c>
      <c r="F184" s="396"/>
      <c r="G184" s="388"/>
    </row>
    <row r="185" spans="1:7" ht="17.25" x14ac:dyDescent="0.3">
      <c r="A185" s="389" t="s">
        <v>22006</v>
      </c>
      <c r="B185" s="393" t="s">
        <v>2625</v>
      </c>
      <c r="C185" s="393">
        <v>2</v>
      </c>
      <c r="D185" s="393" t="s">
        <v>10191</v>
      </c>
      <c r="E185" s="393">
        <v>1</v>
      </c>
      <c r="F185" s="396"/>
      <c r="G185" s="388"/>
    </row>
    <row r="186" spans="1:7" ht="17.25" x14ac:dyDescent="0.3">
      <c r="A186" s="389" t="s">
        <v>22007</v>
      </c>
      <c r="B186" s="393" t="s">
        <v>2625</v>
      </c>
      <c r="C186" s="393">
        <v>5</v>
      </c>
      <c r="D186" s="393" t="s">
        <v>10191</v>
      </c>
      <c r="E186" s="393">
        <v>4</v>
      </c>
      <c r="F186" s="396"/>
      <c r="G186" s="388"/>
    </row>
    <row r="187" spans="1:7" ht="12.75" customHeight="1" x14ac:dyDescent="0.3">
      <c r="A187" s="417" t="s">
        <v>22008</v>
      </c>
      <c r="B187" s="417"/>
      <c r="C187" s="417"/>
      <c r="D187" s="417"/>
      <c r="E187" s="417"/>
      <c r="F187" s="417"/>
      <c r="G187" s="388"/>
    </row>
    <row r="188" spans="1:7" ht="17.25" x14ac:dyDescent="0.3">
      <c r="A188" s="389" t="s">
        <v>22009</v>
      </c>
      <c r="B188" s="393" t="s">
        <v>5011</v>
      </c>
      <c r="C188" s="393">
        <v>134</v>
      </c>
      <c r="D188" s="393" t="s">
        <v>11819</v>
      </c>
      <c r="E188" s="393">
        <v>121</v>
      </c>
      <c r="F188" s="396"/>
      <c r="G188" s="388"/>
    </row>
    <row r="189" spans="1:7" ht="17.25" x14ac:dyDescent="0.3">
      <c r="A189" s="389" t="s">
        <v>22010</v>
      </c>
      <c r="B189" s="393" t="s">
        <v>5011</v>
      </c>
      <c r="C189" s="393">
        <v>63</v>
      </c>
      <c r="D189" s="393" t="s">
        <v>11819</v>
      </c>
      <c r="E189" s="393">
        <v>34</v>
      </c>
      <c r="F189" s="396"/>
      <c r="G189" s="388"/>
    </row>
    <row r="190" spans="1:7" ht="17.25" x14ac:dyDescent="0.3">
      <c r="A190" s="389" t="s">
        <v>22011</v>
      </c>
      <c r="B190" s="393" t="s">
        <v>5011</v>
      </c>
      <c r="C190" s="393">
        <v>174</v>
      </c>
      <c r="D190" s="393" t="s">
        <v>11819</v>
      </c>
      <c r="E190" s="393">
        <v>165</v>
      </c>
      <c r="F190" s="396"/>
      <c r="G190" s="388"/>
    </row>
    <row r="191" spans="1:7" ht="17.25" x14ac:dyDescent="0.3">
      <c r="A191" s="389" t="s">
        <v>22012</v>
      </c>
      <c r="B191" s="393" t="s">
        <v>5011</v>
      </c>
      <c r="C191" s="393">
        <v>26</v>
      </c>
      <c r="D191" s="393" t="s">
        <v>11819</v>
      </c>
      <c r="E191" s="393">
        <v>40</v>
      </c>
      <c r="F191" s="396"/>
      <c r="G191" s="388"/>
    </row>
    <row r="192" spans="1:7" ht="17.25" x14ac:dyDescent="0.3">
      <c r="A192" s="389" t="s">
        <v>22013</v>
      </c>
      <c r="B192" s="393" t="s">
        <v>11819</v>
      </c>
      <c r="C192" s="393">
        <v>50</v>
      </c>
      <c r="D192" s="393" t="s">
        <v>5011</v>
      </c>
      <c r="E192" s="393">
        <v>47</v>
      </c>
      <c r="F192" s="396"/>
      <c r="G192" s="388"/>
    </row>
    <row r="193" spans="1:7" ht="17.25" x14ac:dyDescent="0.3">
      <c r="A193" s="389" t="s">
        <v>22014</v>
      </c>
      <c r="B193" s="393" t="s">
        <v>22015</v>
      </c>
      <c r="C193" s="393">
        <v>34</v>
      </c>
      <c r="D193" s="393" t="s">
        <v>10191</v>
      </c>
      <c r="E193" s="393">
        <v>35</v>
      </c>
      <c r="F193" s="396"/>
      <c r="G193" s="388"/>
    </row>
    <row r="194" spans="1:7" ht="17.25" x14ac:dyDescent="0.3">
      <c r="A194" s="389" t="s">
        <v>22016</v>
      </c>
      <c r="B194" s="393" t="s">
        <v>22015</v>
      </c>
      <c r="C194" s="393">
        <v>19</v>
      </c>
      <c r="D194" s="393" t="s">
        <v>22017</v>
      </c>
      <c r="E194" s="393">
        <v>19</v>
      </c>
      <c r="F194" s="396"/>
      <c r="G194" s="388"/>
    </row>
    <row r="195" spans="1:7" ht="17.25" x14ac:dyDescent="0.3">
      <c r="A195" s="389" t="s">
        <v>22018</v>
      </c>
      <c r="B195" s="393" t="s">
        <v>5011</v>
      </c>
      <c r="C195" s="393">
        <v>73</v>
      </c>
      <c r="D195" s="393" t="s">
        <v>11819</v>
      </c>
      <c r="E195" s="393">
        <v>42</v>
      </c>
      <c r="F195" s="396"/>
      <c r="G195" s="388"/>
    </row>
    <row r="196" spans="1:7" ht="12.75" customHeight="1" x14ac:dyDescent="0.3">
      <c r="A196" s="417" t="s">
        <v>40634</v>
      </c>
      <c r="B196" s="417"/>
      <c r="C196" s="417"/>
      <c r="D196" s="417"/>
      <c r="E196" s="417"/>
      <c r="F196" s="417"/>
      <c r="G196" s="388"/>
    </row>
    <row r="197" spans="1:7" ht="17.25" x14ac:dyDescent="0.3">
      <c r="A197" s="389" t="s">
        <v>40635</v>
      </c>
      <c r="B197" s="393" t="s">
        <v>5011</v>
      </c>
      <c r="C197" s="393">
        <v>1</v>
      </c>
      <c r="D197" s="393" t="s">
        <v>11819</v>
      </c>
      <c r="E197" s="393">
        <v>2</v>
      </c>
      <c r="F197" s="396"/>
      <c r="G197" s="388"/>
    </row>
    <row r="198" spans="1:7" ht="17.25" x14ac:dyDescent="0.3">
      <c r="A198" s="389" t="s">
        <v>40636</v>
      </c>
      <c r="B198" s="393" t="s">
        <v>11819</v>
      </c>
      <c r="C198" s="393">
        <v>4</v>
      </c>
      <c r="D198" s="393" t="s">
        <v>5011</v>
      </c>
      <c r="E198" s="393">
        <v>11</v>
      </c>
      <c r="F198" s="396"/>
      <c r="G198" s="388"/>
    </row>
    <row r="199" spans="1:7" ht="17.25" x14ac:dyDescent="0.3">
      <c r="A199" s="389" t="s">
        <v>40637</v>
      </c>
      <c r="B199" s="393" t="s">
        <v>5011</v>
      </c>
      <c r="C199" s="393">
        <v>2</v>
      </c>
      <c r="D199" s="393" t="s">
        <v>11819</v>
      </c>
      <c r="E199" s="393">
        <v>1</v>
      </c>
      <c r="F199" s="396"/>
      <c r="G199" s="388"/>
    </row>
    <row r="200" spans="1:7" ht="17.25" x14ac:dyDescent="0.3">
      <c r="A200" s="389" t="s">
        <v>40638</v>
      </c>
      <c r="B200" s="393" t="s">
        <v>5011</v>
      </c>
      <c r="C200" s="393">
        <v>6</v>
      </c>
      <c r="D200" s="393" t="s">
        <v>11819</v>
      </c>
      <c r="E200" s="393">
        <v>5</v>
      </c>
      <c r="F200" s="396"/>
      <c r="G200" s="388"/>
    </row>
    <row r="201" spans="1:7" ht="17.25" x14ac:dyDescent="0.3">
      <c r="A201" s="389" t="s">
        <v>40639</v>
      </c>
      <c r="B201" s="393" t="s">
        <v>5011</v>
      </c>
      <c r="C201" s="393">
        <v>4</v>
      </c>
      <c r="D201" s="393" t="s">
        <v>11819</v>
      </c>
      <c r="E201" s="393">
        <v>0</v>
      </c>
      <c r="F201" s="396"/>
      <c r="G201" s="388"/>
    </row>
    <row r="202" spans="1:7" ht="17.25" x14ac:dyDescent="0.3">
      <c r="A202" s="389" t="s">
        <v>40640</v>
      </c>
      <c r="B202" s="393" t="s">
        <v>5011</v>
      </c>
      <c r="C202" s="393">
        <v>5</v>
      </c>
      <c r="D202" s="393" t="s">
        <v>11819</v>
      </c>
      <c r="E202" s="393">
        <v>4</v>
      </c>
      <c r="F202" s="396"/>
      <c r="G202" s="388"/>
    </row>
    <row r="203" spans="1:7" ht="17.25" x14ac:dyDescent="0.3">
      <c r="A203" s="389" t="s">
        <v>40641</v>
      </c>
      <c r="B203" s="393" t="s">
        <v>10191</v>
      </c>
      <c r="C203" s="393">
        <v>2</v>
      </c>
      <c r="D203" s="393" t="s">
        <v>22015</v>
      </c>
      <c r="E203" s="393">
        <v>0</v>
      </c>
      <c r="F203" s="396"/>
      <c r="G203" s="388"/>
    </row>
    <row r="204" spans="1:7" ht="17.25" x14ac:dyDescent="0.3">
      <c r="A204" s="389" t="s">
        <v>40642</v>
      </c>
      <c r="B204" s="393" t="s">
        <v>22015</v>
      </c>
      <c r="C204" s="393">
        <v>3</v>
      </c>
      <c r="D204" s="393" t="s">
        <v>22017</v>
      </c>
      <c r="E204" s="393">
        <v>3</v>
      </c>
      <c r="F204" s="396"/>
      <c r="G204" s="388"/>
    </row>
    <row r="205" spans="1:7" ht="17.25" x14ac:dyDescent="0.3">
      <c r="A205" s="389" t="s">
        <v>40643</v>
      </c>
      <c r="B205" s="393" t="s">
        <v>11819</v>
      </c>
      <c r="C205" s="393">
        <v>2</v>
      </c>
      <c r="D205" s="393" t="s">
        <v>5011</v>
      </c>
      <c r="E205" s="393">
        <v>0</v>
      </c>
      <c r="F205" s="396"/>
      <c r="G205" s="388"/>
    </row>
    <row r="206" spans="1:7" ht="17.25" x14ac:dyDescent="0.3">
      <c r="A206" s="389" t="s">
        <v>40644</v>
      </c>
      <c r="B206" s="393" t="s">
        <v>5011</v>
      </c>
      <c r="C206" s="393">
        <v>8</v>
      </c>
      <c r="D206" s="393" t="s">
        <v>11819</v>
      </c>
      <c r="E206" s="393">
        <v>16</v>
      </c>
      <c r="F206" s="396"/>
      <c r="G206" s="388"/>
    </row>
    <row r="207" spans="1:7" ht="17.25" x14ac:dyDescent="0.3">
      <c r="A207" s="389" t="s">
        <v>40645</v>
      </c>
      <c r="B207" s="393" t="s">
        <v>11819</v>
      </c>
      <c r="C207" s="393">
        <v>4</v>
      </c>
      <c r="D207" s="393" t="s">
        <v>5011</v>
      </c>
      <c r="E207" s="393">
        <v>3</v>
      </c>
      <c r="F207" s="396"/>
      <c r="G207" s="388"/>
    </row>
    <row r="208" spans="1:7" ht="17.25" x14ac:dyDescent="0.3">
      <c r="A208" s="389" t="s">
        <v>40646</v>
      </c>
      <c r="B208" s="393" t="s">
        <v>5011</v>
      </c>
      <c r="C208" s="393">
        <v>8</v>
      </c>
      <c r="D208" s="393" t="s">
        <v>11819</v>
      </c>
      <c r="E208" s="393">
        <v>5</v>
      </c>
      <c r="F208" s="396"/>
      <c r="G208" s="388"/>
    </row>
    <row r="209" spans="1:7" ht="17.25" x14ac:dyDescent="0.3">
      <c r="A209" s="389" t="s">
        <v>40647</v>
      </c>
      <c r="B209" s="393" t="s">
        <v>5011</v>
      </c>
      <c r="C209" s="393">
        <v>4</v>
      </c>
      <c r="D209" s="393" t="s">
        <v>11819</v>
      </c>
      <c r="E209" s="393">
        <v>3</v>
      </c>
      <c r="F209" s="396"/>
      <c r="G209" s="388"/>
    </row>
    <row r="210" spans="1:7" ht="17.25" x14ac:dyDescent="0.3">
      <c r="A210" s="389" t="s">
        <v>40648</v>
      </c>
      <c r="B210" s="393" t="s">
        <v>5011</v>
      </c>
      <c r="C210" s="393">
        <v>1</v>
      </c>
      <c r="D210" s="393" t="s">
        <v>11819</v>
      </c>
      <c r="E210" s="393">
        <v>3</v>
      </c>
      <c r="F210" s="396"/>
      <c r="G210" s="388"/>
    </row>
    <row r="211" spans="1:7" ht="17.25" x14ac:dyDescent="0.3">
      <c r="A211" s="389" t="s">
        <v>42766</v>
      </c>
      <c r="B211" s="393" t="s">
        <v>5011</v>
      </c>
      <c r="C211" s="393">
        <v>1</v>
      </c>
      <c r="D211" s="393" t="s">
        <v>11819</v>
      </c>
      <c r="E211" s="393">
        <v>0</v>
      </c>
      <c r="F211" s="396"/>
      <c r="G211" s="388"/>
    </row>
    <row r="212" spans="1:7" ht="17.25" x14ac:dyDescent="0.3">
      <c r="A212" s="389" t="s">
        <v>40649</v>
      </c>
      <c r="B212" s="393" t="s">
        <v>5011</v>
      </c>
      <c r="C212" s="393">
        <v>3</v>
      </c>
      <c r="D212" s="393" t="s">
        <v>11819</v>
      </c>
      <c r="E212" s="393">
        <v>4</v>
      </c>
      <c r="F212" s="396"/>
      <c r="G212" s="388"/>
    </row>
    <row r="213" spans="1:7" ht="17.25" x14ac:dyDescent="0.3">
      <c r="A213" s="389" t="s">
        <v>40650</v>
      </c>
      <c r="B213" s="393" t="s">
        <v>5011</v>
      </c>
      <c r="C213" s="393">
        <v>4</v>
      </c>
      <c r="D213" s="393" t="s">
        <v>11819</v>
      </c>
      <c r="E213" s="393">
        <v>4</v>
      </c>
      <c r="F213" s="396"/>
      <c r="G213" s="388"/>
    </row>
    <row r="214" spans="1:7" ht="17.25" x14ac:dyDescent="0.3">
      <c r="A214" s="389" t="s">
        <v>42767</v>
      </c>
      <c r="B214" s="393" t="s">
        <v>22371</v>
      </c>
      <c r="C214" s="393">
        <v>3</v>
      </c>
      <c r="D214" s="393" t="s">
        <v>11819</v>
      </c>
      <c r="E214" s="393">
        <v>1</v>
      </c>
      <c r="F214" s="396"/>
      <c r="G214" s="388"/>
    </row>
    <row r="215" spans="1:7" ht="17.25" x14ac:dyDescent="0.3">
      <c r="A215" s="389" t="s">
        <v>40651</v>
      </c>
      <c r="B215" s="393" t="s">
        <v>11819</v>
      </c>
      <c r="C215" s="393">
        <v>4</v>
      </c>
      <c r="D215" s="393" t="s">
        <v>22371</v>
      </c>
      <c r="E215" s="393">
        <v>2</v>
      </c>
      <c r="F215" s="396"/>
      <c r="G215" s="388"/>
    </row>
    <row r="216" spans="1:7" ht="17.25" x14ac:dyDescent="0.3">
      <c r="A216" s="389" t="s">
        <v>40652</v>
      </c>
      <c r="B216" s="393" t="s">
        <v>5011</v>
      </c>
      <c r="C216" s="393">
        <v>2</v>
      </c>
      <c r="D216" s="393" t="s">
        <v>11819</v>
      </c>
      <c r="E216" s="393">
        <v>4</v>
      </c>
      <c r="F216" s="396"/>
      <c r="G216" s="388"/>
    </row>
    <row r="217" spans="1:7" ht="17.25" x14ac:dyDescent="0.3">
      <c r="A217" s="389" t="s">
        <v>40653</v>
      </c>
      <c r="B217" s="393" t="s">
        <v>5011</v>
      </c>
      <c r="C217" s="393">
        <v>1</v>
      </c>
      <c r="D217" s="393" t="s">
        <v>11819</v>
      </c>
      <c r="E217" s="393">
        <v>3</v>
      </c>
      <c r="F217" s="396"/>
      <c r="G217" s="388"/>
    </row>
    <row r="218" spans="1:7" ht="17.25" x14ac:dyDescent="0.3">
      <c r="A218" s="389" t="s">
        <v>40654</v>
      </c>
      <c r="B218" s="393" t="s">
        <v>5011</v>
      </c>
      <c r="C218" s="393">
        <v>2</v>
      </c>
      <c r="D218" s="393" t="s">
        <v>11819</v>
      </c>
      <c r="E218" s="393">
        <v>1</v>
      </c>
      <c r="F218" s="396"/>
      <c r="G218" s="388"/>
    </row>
    <row r="219" spans="1:7" ht="17.25" x14ac:dyDescent="0.3">
      <c r="A219" s="389" t="s">
        <v>40655</v>
      </c>
      <c r="B219" s="393" t="s">
        <v>5011</v>
      </c>
      <c r="C219" s="393">
        <v>0</v>
      </c>
      <c r="D219" s="393" t="s">
        <v>11819</v>
      </c>
      <c r="E219" s="393">
        <v>0</v>
      </c>
      <c r="F219" s="396"/>
      <c r="G219" s="388"/>
    </row>
    <row r="220" spans="1:7" ht="17.25" x14ac:dyDescent="0.3">
      <c r="A220" s="389" t="s">
        <v>40656</v>
      </c>
      <c r="B220" s="393" t="s">
        <v>2625</v>
      </c>
      <c r="C220" s="393">
        <v>2</v>
      </c>
      <c r="D220" s="393" t="s">
        <v>22015</v>
      </c>
      <c r="E220" s="393">
        <v>1</v>
      </c>
      <c r="F220" s="396"/>
      <c r="G220" s="388"/>
    </row>
    <row r="221" spans="1:7" ht="17.25" x14ac:dyDescent="0.3">
      <c r="A221" s="389" t="s">
        <v>40657</v>
      </c>
      <c r="B221" s="393" t="s">
        <v>22015</v>
      </c>
      <c r="C221" s="393">
        <v>3</v>
      </c>
      <c r="D221" s="393" t="s">
        <v>2625</v>
      </c>
      <c r="E221" s="393">
        <v>4</v>
      </c>
      <c r="F221" s="396"/>
      <c r="G221" s="388"/>
    </row>
    <row r="222" spans="1:7" ht="17.25" x14ac:dyDescent="0.3">
      <c r="A222" s="389" t="s">
        <v>40658</v>
      </c>
      <c r="B222" s="393" t="s">
        <v>22015</v>
      </c>
      <c r="C222" s="393">
        <v>0</v>
      </c>
      <c r="D222" s="393" t="s">
        <v>22549</v>
      </c>
      <c r="E222" s="393">
        <v>0</v>
      </c>
      <c r="F222" s="396"/>
      <c r="G222" s="388"/>
    </row>
    <row r="223" spans="1:7" ht="17.25" x14ac:dyDescent="0.3">
      <c r="A223" s="389" t="s">
        <v>40659</v>
      </c>
      <c r="B223" s="393" t="s">
        <v>22549</v>
      </c>
      <c r="C223" s="393">
        <v>2</v>
      </c>
      <c r="D223" s="393" t="s">
        <v>5011</v>
      </c>
      <c r="E223" s="393">
        <v>3</v>
      </c>
      <c r="F223" s="396"/>
      <c r="G223" s="388"/>
    </row>
    <row r="224" spans="1:7" ht="17.25" x14ac:dyDescent="0.3">
      <c r="A224" s="389" t="s">
        <v>40660</v>
      </c>
      <c r="B224" s="393" t="s">
        <v>22015</v>
      </c>
      <c r="C224" s="393">
        <v>3</v>
      </c>
      <c r="D224" s="393" t="s">
        <v>22226</v>
      </c>
      <c r="E224" s="393">
        <v>4</v>
      </c>
      <c r="F224" s="396"/>
      <c r="G224" s="388"/>
    </row>
    <row r="225" spans="1:7" ht="17.25" x14ac:dyDescent="0.3">
      <c r="A225" s="389" t="s">
        <v>40661</v>
      </c>
      <c r="B225" s="393" t="s">
        <v>10191</v>
      </c>
      <c r="C225" s="393">
        <v>2</v>
      </c>
      <c r="D225" s="393" t="s">
        <v>22015</v>
      </c>
      <c r="E225" s="393">
        <v>2</v>
      </c>
      <c r="F225" s="396"/>
      <c r="G225" s="388"/>
    </row>
    <row r="226" spans="1:7" ht="17.25" x14ac:dyDescent="0.3">
      <c r="A226" s="389" t="s">
        <v>40662</v>
      </c>
      <c r="B226" s="393" t="s">
        <v>11819</v>
      </c>
      <c r="C226" s="393">
        <v>5</v>
      </c>
      <c r="D226" s="393" t="s">
        <v>9654</v>
      </c>
      <c r="E226" s="393">
        <v>1</v>
      </c>
      <c r="F226" s="396"/>
      <c r="G226" s="388"/>
    </row>
    <row r="227" spans="1:7" ht="17.25" x14ac:dyDescent="0.3">
      <c r="A227" s="389" t="s">
        <v>40663</v>
      </c>
      <c r="B227" s="393" t="s">
        <v>22015</v>
      </c>
      <c r="C227" s="393">
        <v>6</v>
      </c>
      <c r="D227" s="393" t="s">
        <v>2625</v>
      </c>
      <c r="E227" s="393">
        <v>5</v>
      </c>
      <c r="F227" s="396"/>
      <c r="G227" s="388"/>
    </row>
    <row r="228" spans="1:7" ht="17.25" x14ac:dyDescent="0.3">
      <c r="A228" s="389" t="s">
        <v>40664</v>
      </c>
      <c r="B228" s="393" t="s">
        <v>11819</v>
      </c>
      <c r="C228" s="393">
        <v>8</v>
      </c>
      <c r="D228" s="393" t="s">
        <v>16716</v>
      </c>
      <c r="E228" s="393">
        <v>6</v>
      </c>
      <c r="F228" s="396"/>
      <c r="G228" s="388"/>
    </row>
    <row r="229" spans="1:7" ht="17.25" x14ac:dyDescent="0.3">
      <c r="A229" s="389" t="s">
        <v>40665</v>
      </c>
      <c r="B229" s="393" t="s">
        <v>11819</v>
      </c>
      <c r="C229" s="393">
        <v>8</v>
      </c>
      <c r="D229" s="393" t="s">
        <v>40107</v>
      </c>
      <c r="E229" s="393">
        <v>1</v>
      </c>
      <c r="F229" s="396"/>
      <c r="G229" s="388"/>
    </row>
    <row r="230" spans="1:7" ht="17.25" x14ac:dyDescent="0.3">
      <c r="A230" s="389" t="s">
        <v>40666</v>
      </c>
      <c r="B230" s="393" t="s">
        <v>11819</v>
      </c>
      <c r="C230" s="393">
        <v>0</v>
      </c>
      <c r="D230" s="393" t="s">
        <v>5011</v>
      </c>
      <c r="E230" s="393">
        <v>1</v>
      </c>
      <c r="F230" s="396"/>
      <c r="G230" s="388"/>
    </row>
    <row r="231" spans="1:7" ht="17.25" x14ac:dyDescent="0.3">
      <c r="A231" s="389" t="s">
        <v>40667</v>
      </c>
      <c r="B231" s="393" t="s">
        <v>5011</v>
      </c>
      <c r="C231" s="393">
        <v>2</v>
      </c>
      <c r="D231" s="393" t="s">
        <v>11819</v>
      </c>
      <c r="E231" s="393">
        <v>7</v>
      </c>
      <c r="F231" s="396"/>
      <c r="G231" s="388"/>
    </row>
    <row r="232" spans="1:7" ht="17.25" x14ac:dyDescent="0.3">
      <c r="A232" s="389" t="s">
        <v>40668</v>
      </c>
      <c r="B232" s="393" t="s">
        <v>5011</v>
      </c>
      <c r="C232" s="393">
        <v>1</v>
      </c>
      <c r="D232" s="393" t="s">
        <v>11819</v>
      </c>
      <c r="E232" s="393">
        <v>1</v>
      </c>
      <c r="F232" s="396"/>
      <c r="G232" s="388"/>
    </row>
    <row r="233" spans="1:7" ht="17.25" x14ac:dyDescent="0.3">
      <c r="A233" s="389" t="s">
        <v>40669</v>
      </c>
      <c r="B233" s="393" t="s">
        <v>5011</v>
      </c>
      <c r="C233" s="393">
        <v>4</v>
      </c>
      <c r="D233" s="393" t="s">
        <v>11819</v>
      </c>
      <c r="E233" s="393">
        <v>0</v>
      </c>
      <c r="F233" s="396"/>
      <c r="G233" s="388"/>
    </row>
    <row r="234" spans="1:7" ht="17.25" x14ac:dyDescent="0.3">
      <c r="A234" s="389" t="s">
        <v>40670</v>
      </c>
      <c r="B234" s="393" t="s">
        <v>5011</v>
      </c>
      <c r="C234" s="393">
        <v>1</v>
      </c>
      <c r="D234" s="393" t="s">
        <v>11819</v>
      </c>
      <c r="E234" s="393">
        <v>2</v>
      </c>
      <c r="F234" s="396"/>
      <c r="G234" s="388"/>
    </row>
    <row r="235" spans="1:7" ht="17.25" x14ac:dyDescent="0.3">
      <c r="A235" s="389" t="s">
        <v>40671</v>
      </c>
      <c r="B235" s="393" t="s">
        <v>11819</v>
      </c>
      <c r="C235" s="393">
        <v>1</v>
      </c>
      <c r="D235" s="393" t="s">
        <v>5011</v>
      </c>
      <c r="E235" s="393">
        <v>0</v>
      </c>
      <c r="F235" s="396"/>
      <c r="G235" s="388"/>
    </row>
    <row r="236" spans="1:7" ht="17.25" x14ac:dyDescent="0.3">
      <c r="A236" s="389" t="s">
        <v>40672</v>
      </c>
      <c r="B236" s="393" t="s">
        <v>11819</v>
      </c>
      <c r="C236" s="393">
        <v>0</v>
      </c>
      <c r="D236" s="393" t="s">
        <v>5011</v>
      </c>
      <c r="E236" s="393">
        <v>3</v>
      </c>
      <c r="F236" s="396"/>
      <c r="G236" s="388"/>
    </row>
    <row r="237" spans="1:7" ht="17.25" x14ac:dyDescent="0.3">
      <c r="A237" s="389" t="s">
        <v>40673</v>
      </c>
      <c r="B237" s="393" t="s">
        <v>11819</v>
      </c>
      <c r="C237" s="393">
        <v>0</v>
      </c>
      <c r="D237" s="393" t="s">
        <v>5011</v>
      </c>
      <c r="E237" s="393">
        <v>6</v>
      </c>
      <c r="F237" s="396"/>
      <c r="G237" s="388"/>
    </row>
    <row r="238" spans="1:7" ht="17.25" x14ac:dyDescent="0.3">
      <c r="A238" s="389" t="s">
        <v>40674</v>
      </c>
      <c r="B238" s="393" t="s">
        <v>11819</v>
      </c>
      <c r="C238" s="393">
        <v>0</v>
      </c>
      <c r="D238" s="393" t="s">
        <v>22317</v>
      </c>
      <c r="E238" s="393">
        <v>0</v>
      </c>
      <c r="F238" s="396"/>
      <c r="G238" s="388"/>
    </row>
    <row r="239" spans="1:7" ht="12.75" customHeight="1" x14ac:dyDescent="0.3">
      <c r="A239" s="417" t="s">
        <v>22019</v>
      </c>
      <c r="B239" s="417"/>
      <c r="C239" s="417"/>
      <c r="D239" s="417"/>
      <c r="E239" s="417"/>
      <c r="F239" s="417"/>
      <c r="G239" s="388"/>
    </row>
    <row r="240" spans="1:7" ht="17.25" x14ac:dyDescent="0.3">
      <c r="A240" s="389" t="s">
        <v>22020</v>
      </c>
      <c r="B240" s="393" t="s">
        <v>11819</v>
      </c>
      <c r="C240" s="393">
        <v>38</v>
      </c>
      <c r="D240" s="393" t="s">
        <v>2376</v>
      </c>
      <c r="E240" s="393">
        <v>56</v>
      </c>
      <c r="F240" s="396"/>
      <c r="G240" s="388"/>
    </row>
    <row r="241" spans="1:7" ht="17.25" x14ac:dyDescent="0.3">
      <c r="A241" s="389" t="s">
        <v>22021</v>
      </c>
      <c r="B241" s="393" t="s">
        <v>2376</v>
      </c>
      <c r="C241" s="393">
        <v>64</v>
      </c>
      <c r="D241" s="393" t="s">
        <v>11819</v>
      </c>
      <c r="E241" s="393">
        <v>56</v>
      </c>
      <c r="F241" s="396"/>
      <c r="G241" s="388"/>
    </row>
    <row r="242" spans="1:7" ht="17.25" x14ac:dyDescent="0.3">
      <c r="A242" s="389" t="s">
        <v>22022</v>
      </c>
      <c r="B242" s="393" t="s">
        <v>2376</v>
      </c>
      <c r="C242" s="393">
        <v>30</v>
      </c>
      <c r="D242" s="393" t="s">
        <v>11819</v>
      </c>
      <c r="E242" s="393">
        <v>9</v>
      </c>
      <c r="F242" s="396"/>
      <c r="G242" s="388"/>
    </row>
    <row r="243" spans="1:7" ht="17.25" x14ac:dyDescent="0.3">
      <c r="A243" s="389" t="s">
        <v>22023</v>
      </c>
      <c r="B243" s="393" t="s">
        <v>11819</v>
      </c>
      <c r="C243" s="393">
        <v>25</v>
      </c>
      <c r="D243" s="393" t="s">
        <v>2376</v>
      </c>
      <c r="E243" s="393">
        <v>30</v>
      </c>
      <c r="F243" s="396"/>
      <c r="G243" s="388"/>
    </row>
    <row r="244" spans="1:7" ht="17.25" x14ac:dyDescent="0.3">
      <c r="A244" s="389" t="s">
        <v>22024</v>
      </c>
      <c r="B244" s="393" t="s">
        <v>10466</v>
      </c>
      <c r="C244" s="393">
        <v>59</v>
      </c>
      <c r="D244" s="393" t="s">
        <v>11819</v>
      </c>
      <c r="E244" s="393">
        <v>24</v>
      </c>
      <c r="F244" s="396"/>
      <c r="G244" s="388"/>
    </row>
    <row r="245" spans="1:7" ht="17.25" x14ac:dyDescent="0.3">
      <c r="A245" s="389" t="s">
        <v>22025</v>
      </c>
      <c r="B245" s="393" t="s">
        <v>11819</v>
      </c>
      <c r="C245" s="393">
        <v>30</v>
      </c>
      <c r="D245" s="393" t="s">
        <v>16716</v>
      </c>
      <c r="E245" s="393">
        <v>48</v>
      </c>
      <c r="F245" s="396"/>
      <c r="G245" s="388"/>
    </row>
    <row r="246" spans="1:7" ht="17.25" x14ac:dyDescent="0.3">
      <c r="A246" s="389" t="s">
        <v>22026</v>
      </c>
      <c r="B246" s="393" t="s">
        <v>16716</v>
      </c>
      <c r="C246" s="393">
        <v>22</v>
      </c>
      <c r="D246" s="393" t="s">
        <v>11819</v>
      </c>
      <c r="E246" s="393">
        <v>21</v>
      </c>
      <c r="F246" s="396"/>
      <c r="G246" s="388"/>
    </row>
    <row r="247" spans="1:7" ht="17.25" x14ac:dyDescent="0.3">
      <c r="A247" s="389" t="s">
        <v>22027</v>
      </c>
      <c r="B247" s="393" t="s">
        <v>7198</v>
      </c>
      <c r="C247" s="393">
        <v>22</v>
      </c>
      <c r="D247" s="393" t="s">
        <v>10448</v>
      </c>
      <c r="E247" s="393">
        <v>17</v>
      </c>
      <c r="F247" s="396"/>
      <c r="G247" s="388"/>
    </row>
    <row r="248" spans="1:7" ht="12.75" customHeight="1" x14ac:dyDescent="0.3">
      <c r="A248" s="417" t="s">
        <v>22028</v>
      </c>
      <c r="B248" s="417"/>
      <c r="C248" s="417"/>
      <c r="D248" s="417"/>
      <c r="E248" s="417"/>
      <c r="F248" s="417"/>
      <c r="G248" s="388"/>
    </row>
    <row r="249" spans="1:7" ht="17.25" x14ac:dyDescent="0.3">
      <c r="A249" s="389" t="s">
        <v>22029</v>
      </c>
      <c r="B249" s="393" t="s">
        <v>22031</v>
      </c>
      <c r="C249" s="393">
        <v>13</v>
      </c>
      <c r="D249" s="393" t="s">
        <v>22030</v>
      </c>
      <c r="E249" s="393">
        <v>24</v>
      </c>
      <c r="F249" s="396"/>
      <c r="G249" s="388"/>
    </row>
    <row r="250" spans="1:7" ht="17.25" x14ac:dyDescent="0.3">
      <c r="A250" s="389" t="s">
        <v>22032</v>
      </c>
      <c r="B250" s="393" t="s">
        <v>11819</v>
      </c>
      <c r="C250" s="393">
        <v>4</v>
      </c>
      <c r="D250" s="393" t="s">
        <v>2376</v>
      </c>
      <c r="E250" s="393">
        <v>7</v>
      </c>
      <c r="F250" s="396"/>
      <c r="G250" s="388"/>
    </row>
    <row r="251" spans="1:7" ht="17.25" x14ac:dyDescent="0.3">
      <c r="A251" s="389" t="s">
        <v>22033</v>
      </c>
      <c r="B251" s="393" t="s">
        <v>2376</v>
      </c>
      <c r="C251" s="393">
        <v>9</v>
      </c>
      <c r="D251" s="393" t="s">
        <v>11819</v>
      </c>
      <c r="E251" s="393">
        <v>3</v>
      </c>
      <c r="F251" s="396"/>
      <c r="G251" s="388"/>
    </row>
    <row r="252" spans="1:7" ht="17.25" x14ac:dyDescent="0.3">
      <c r="A252" s="389" t="s">
        <v>22034</v>
      </c>
      <c r="B252" s="393" t="s">
        <v>11819</v>
      </c>
      <c r="C252" s="393">
        <v>2</v>
      </c>
      <c r="D252" s="393" t="s">
        <v>2376</v>
      </c>
      <c r="E252" s="393">
        <v>6</v>
      </c>
      <c r="F252" s="396"/>
      <c r="G252" s="388"/>
    </row>
    <row r="253" spans="1:7" ht="17.25" x14ac:dyDescent="0.3">
      <c r="A253" s="389" t="s">
        <v>22035</v>
      </c>
      <c r="B253" s="393" t="s">
        <v>11819</v>
      </c>
      <c r="C253" s="393">
        <v>8</v>
      </c>
      <c r="D253" s="393" t="s">
        <v>21936</v>
      </c>
      <c r="E253" s="393">
        <v>6</v>
      </c>
      <c r="F253" s="396"/>
      <c r="G253" s="388"/>
    </row>
    <row r="254" spans="1:7" ht="17.25" x14ac:dyDescent="0.3">
      <c r="A254" s="389" t="s">
        <v>22036</v>
      </c>
      <c r="B254" s="393" t="s">
        <v>11819</v>
      </c>
      <c r="C254" s="393">
        <v>5</v>
      </c>
      <c r="D254" s="393" t="s">
        <v>21936</v>
      </c>
      <c r="E254" s="393">
        <v>8</v>
      </c>
      <c r="F254" s="396"/>
      <c r="G254" s="388"/>
    </row>
    <row r="255" spans="1:7" ht="17.25" x14ac:dyDescent="0.3">
      <c r="A255" s="389" t="s">
        <v>22037</v>
      </c>
      <c r="B255" s="393" t="s">
        <v>21943</v>
      </c>
      <c r="C255" s="393">
        <v>20</v>
      </c>
      <c r="D255" s="393" t="s">
        <v>11819</v>
      </c>
      <c r="E255" s="393">
        <v>23</v>
      </c>
      <c r="F255" s="396"/>
      <c r="G255" s="388"/>
    </row>
    <row r="256" spans="1:7" ht="17.25" x14ac:dyDescent="0.3">
      <c r="A256" s="389" t="s">
        <v>22038</v>
      </c>
      <c r="B256" s="393" t="s">
        <v>11819</v>
      </c>
      <c r="C256" s="393">
        <v>10</v>
      </c>
      <c r="D256" s="393" t="s">
        <v>21940</v>
      </c>
      <c r="E256" s="393">
        <v>3</v>
      </c>
      <c r="F256" s="396"/>
      <c r="G256" s="388"/>
    </row>
    <row r="257" spans="1:7" ht="17.25" x14ac:dyDescent="0.3">
      <c r="A257" s="389" t="s">
        <v>22039</v>
      </c>
      <c r="B257" s="393" t="s">
        <v>11819</v>
      </c>
      <c r="C257" s="393">
        <v>6</v>
      </c>
      <c r="D257" s="393" t="s">
        <v>2376</v>
      </c>
      <c r="E257" s="393">
        <v>4</v>
      </c>
      <c r="F257" s="396"/>
      <c r="G257" s="388"/>
    </row>
    <row r="258" spans="1:7" ht="17.25" x14ac:dyDescent="0.3">
      <c r="A258" s="389" t="s">
        <v>22040</v>
      </c>
      <c r="B258" s="393" t="s">
        <v>11819</v>
      </c>
      <c r="C258" s="393">
        <v>2</v>
      </c>
      <c r="D258" s="393" t="s">
        <v>21936</v>
      </c>
      <c r="E258" s="393">
        <v>8</v>
      </c>
      <c r="F258" s="396"/>
      <c r="G258" s="388"/>
    </row>
    <row r="259" spans="1:7" ht="17.25" x14ac:dyDescent="0.3">
      <c r="A259" s="389" t="s">
        <v>22041</v>
      </c>
      <c r="B259" s="393" t="s">
        <v>11819</v>
      </c>
      <c r="C259" s="393">
        <v>4</v>
      </c>
      <c r="D259" s="393" t="s">
        <v>10448</v>
      </c>
      <c r="E259" s="393">
        <v>8</v>
      </c>
      <c r="F259" s="396"/>
      <c r="G259" s="388"/>
    </row>
    <row r="260" spans="1:7" ht="17.25" x14ac:dyDescent="0.3">
      <c r="A260" s="389" t="s">
        <v>22042</v>
      </c>
      <c r="B260" s="393" t="s">
        <v>11819</v>
      </c>
      <c r="C260" s="393">
        <v>13</v>
      </c>
      <c r="D260" s="393" t="s">
        <v>16716</v>
      </c>
      <c r="E260" s="393">
        <v>1</v>
      </c>
      <c r="F260" s="396"/>
      <c r="G260" s="388"/>
    </row>
    <row r="261" spans="1:7" ht="17.25" x14ac:dyDescent="0.3">
      <c r="A261" s="389" t="s">
        <v>22043</v>
      </c>
      <c r="B261" s="393" t="s">
        <v>11819</v>
      </c>
      <c r="C261" s="393">
        <v>1</v>
      </c>
      <c r="D261" s="393" t="s">
        <v>21940</v>
      </c>
      <c r="E261" s="393">
        <v>7</v>
      </c>
      <c r="F261" s="396"/>
      <c r="G261" s="388"/>
    </row>
    <row r="262" spans="1:7" ht="17.25" x14ac:dyDescent="0.3">
      <c r="A262" s="389" t="s">
        <v>22044</v>
      </c>
      <c r="B262" s="393" t="s">
        <v>16716</v>
      </c>
      <c r="C262" s="393">
        <v>8</v>
      </c>
      <c r="D262" s="393" t="s">
        <v>11819</v>
      </c>
      <c r="E262" s="393">
        <v>12</v>
      </c>
      <c r="F262" s="396"/>
      <c r="G262" s="388"/>
    </row>
    <row r="263" spans="1:7" ht="17.25" x14ac:dyDescent="0.3">
      <c r="A263" s="389" t="s">
        <v>22045</v>
      </c>
      <c r="B263" s="393" t="s">
        <v>21943</v>
      </c>
      <c r="C263" s="393">
        <v>6</v>
      </c>
      <c r="D263" s="393" t="s">
        <v>11819</v>
      </c>
      <c r="E263" s="393">
        <v>12</v>
      </c>
      <c r="F263" s="396"/>
      <c r="G263" s="388"/>
    </row>
    <row r="264" spans="1:7" ht="17.25" x14ac:dyDescent="0.3">
      <c r="A264" s="389" t="s">
        <v>22046</v>
      </c>
      <c r="B264" s="393" t="s">
        <v>10103</v>
      </c>
      <c r="C264" s="393">
        <v>6</v>
      </c>
      <c r="D264" s="393" t="s">
        <v>2376</v>
      </c>
      <c r="E264" s="393">
        <v>1</v>
      </c>
      <c r="F264" s="396"/>
      <c r="G264" s="388"/>
    </row>
    <row r="265" spans="1:7" ht="17.25" x14ac:dyDescent="0.3">
      <c r="A265" s="389" t="s">
        <v>22047</v>
      </c>
      <c r="B265" s="393" t="s">
        <v>2376</v>
      </c>
      <c r="C265" s="393">
        <v>13</v>
      </c>
      <c r="D265" s="393" t="s">
        <v>11819</v>
      </c>
      <c r="E265" s="393">
        <v>9</v>
      </c>
      <c r="F265" s="396"/>
      <c r="G265" s="388"/>
    </row>
    <row r="266" spans="1:7" ht="17.25" x14ac:dyDescent="0.3">
      <c r="A266" s="389" t="s">
        <v>22048</v>
      </c>
      <c r="B266" s="393" t="s">
        <v>2376</v>
      </c>
      <c r="C266" s="393">
        <v>12</v>
      </c>
      <c r="D266" s="393" t="s">
        <v>11819</v>
      </c>
      <c r="E266" s="393">
        <v>14</v>
      </c>
      <c r="F266" s="396"/>
      <c r="G266" s="388"/>
    </row>
    <row r="267" spans="1:7" ht="17.25" x14ac:dyDescent="0.3">
      <c r="A267" s="389" t="s">
        <v>22049</v>
      </c>
      <c r="B267" s="393" t="s">
        <v>2376</v>
      </c>
      <c r="C267" s="393">
        <v>8</v>
      </c>
      <c r="D267" s="393" t="s">
        <v>11819</v>
      </c>
      <c r="E267" s="393">
        <v>7</v>
      </c>
      <c r="F267" s="396"/>
      <c r="G267" s="388"/>
    </row>
    <row r="268" spans="1:7" ht="17.25" x14ac:dyDescent="0.3">
      <c r="A268" s="389" t="s">
        <v>22050</v>
      </c>
      <c r="B268" s="393" t="s">
        <v>11819</v>
      </c>
      <c r="C268" s="393">
        <v>7</v>
      </c>
      <c r="D268" s="393" t="s">
        <v>2376</v>
      </c>
      <c r="E268" s="393">
        <v>2</v>
      </c>
      <c r="F268" s="396"/>
      <c r="G268" s="388"/>
    </row>
    <row r="269" spans="1:7" ht="17.25" x14ac:dyDescent="0.3">
      <c r="A269" s="389" t="s">
        <v>22051</v>
      </c>
      <c r="B269" s="393" t="s">
        <v>11819</v>
      </c>
      <c r="C269" s="393">
        <v>10</v>
      </c>
      <c r="D269" s="393" t="s">
        <v>10466</v>
      </c>
      <c r="E269" s="393">
        <v>9</v>
      </c>
      <c r="F269" s="396"/>
      <c r="G269" s="388"/>
    </row>
    <row r="270" spans="1:7" ht="17.25" x14ac:dyDescent="0.3">
      <c r="A270" s="389" t="s">
        <v>22052</v>
      </c>
      <c r="B270" s="393" t="s">
        <v>16716</v>
      </c>
      <c r="C270" s="393">
        <v>9</v>
      </c>
      <c r="D270" s="393" t="s">
        <v>11819</v>
      </c>
      <c r="E270" s="393">
        <v>4</v>
      </c>
      <c r="F270" s="396"/>
      <c r="G270" s="388"/>
    </row>
    <row r="271" spans="1:7" ht="17.25" x14ac:dyDescent="0.3">
      <c r="A271" s="389" t="s">
        <v>22053</v>
      </c>
      <c r="B271" s="393" t="s">
        <v>11819</v>
      </c>
      <c r="C271" s="393">
        <v>1</v>
      </c>
      <c r="D271" s="393" t="s">
        <v>16716</v>
      </c>
      <c r="E271" s="393">
        <v>7</v>
      </c>
      <c r="F271" s="396"/>
      <c r="G271" s="388"/>
    </row>
    <row r="272" spans="1:7" ht="17.25" x14ac:dyDescent="0.3">
      <c r="A272" s="389" t="s">
        <v>22054</v>
      </c>
      <c r="B272" s="393" t="s">
        <v>10448</v>
      </c>
      <c r="C272" s="393">
        <v>3</v>
      </c>
      <c r="D272" s="393" t="s">
        <v>7198</v>
      </c>
      <c r="E272" s="393">
        <v>4</v>
      </c>
      <c r="F272" s="396"/>
      <c r="G272" s="388"/>
    </row>
    <row r="273" spans="1:7" ht="12.75" customHeight="1" x14ac:dyDescent="0.3">
      <c r="A273" s="417" t="s">
        <v>22055</v>
      </c>
      <c r="B273" s="417"/>
      <c r="C273" s="417"/>
      <c r="D273" s="417"/>
      <c r="E273" s="417"/>
      <c r="F273" s="417"/>
      <c r="G273" s="388"/>
    </row>
    <row r="274" spans="1:7" ht="17.25" x14ac:dyDescent="0.3">
      <c r="A274" s="389" t="s">
        <v>22056</v>
      </c>
      <c r="B274" s="393" t="s">
        <v>21940</v>
      </c>
      <c r="C274" s="393">
        <v>22</v>
      </c>
      <c r="D274" s="393" t="s">
        <v>1919</v>
      </c>
      <c r="E274" s="393">
        <v>13</v>
      </c>
      <c r="F274" s="396"/>
      <c r="G274" s="388"/>
    </row>
    <row r="275" spans="1:7" ht="17.25" x14ac:dyDescent="0.3">
      <c r="A275" s="389" t="s">
        <v>22057</v>
      </c>
      <c r="B275" s="393" t="s">
        <v>1919</v>
      </c>
      <c r="C275" s="393">
        <v>11</v>
      </c>
      <c r="D275" s="393" t="s">
        <v>21940</v>
      </c>
      <c r="E275" s="393">
        <v>58</v>
      </c>
      <c r="F275" s="396"/>
      <c r="G275" s="388"/>
    </row>
    <row r="276" spans="1:7" ht="17.25" x14ac:dyDescent="0.3">
      <c r="A276" s="389" t="s">
        <v>22058</v>
      </c>
      <c r="B276" s="393" t="s">
        <v>10103</v>
      </c>
      <c r="C276" s="393">
        <v>57</v>
      </c>
      <c r="D276" s="393" t="s">
        <v>1920</v>
      </c>
      <c r="E276" s="393">
        <v>70</v>
      </c>
      <c r="F276" s="396"/>
      <c r="G276" s="388"/>
    </row>
    <row r="277" spans="1:7" ht="17.25" x14ac:dyDescent="0.3">
      <c r="A277" s="389" t="s">
        <v>22059</v>
      </c>
      <c r="B277" s="393" t="s">
        <v>22060</v>
      </c>
      <c r="C277" s="393">
        <v>9</v>
      </c>
      <c r="D277" s="393" t="s">
        <v>10103</v>
      </c>
      <c r="E277" s="393">
        <v>16</v>
      </c>
      <c r="F277" s="396"/>
      <c r="G277" s="388"/>
    </row>
    <row r="278" spans="1:7" ht="17.25" x14ac:dyDescent="0.3">
      <c r="A278" s="389" t="s">
        <v>22061</v>
      </c>
      <c r="B278" s="393" t="s">
        <v>10103</v>
      </c>
      <c r="C278" s="393">
        <v>28</v>
      </c>
      <c r="D278" s="393" t="s">
        <v>1919</v>
      </c>
      <c r="E278" s="393">
        <v>22</v>
      </c>
      <c r="F278" s="396"/>
      <c r="G278" s="388"/>
    </row>
    <row r="279" spans="1:7" ht="17.25" x14ac:dyDescent="0.3">
      <c r="A279" s="389" t="s">
        <v>22062</v>
      </c>
      <c r="B279" s="393" t="s">
        <v>21872</v>
      </c>
      <c r="C279" s="393">
        <v>10</v>
      </c>
      <c r="D279" s="393" t="s">
        <v>22063</v>
      </c>
      <c r="E279" s="393">
        <v>19</v>
      </c>
      <c r="F279" s="396"/>
      <c r="G279" s="388"/>
    </row>
    <row r="280" spans="1:7" ht="17.25" x14ac:dyDescent="0.3">
      <c r="A280" s="389" t="s">
        <v>22064</v>
      </c>
      <c r="B280" s="393" t="s">
        <v>10103</v>
      </c>
      <c r="C280" s="393">
        <v>16</v>
      </c>
      <c r="D280" s="393" t="s">
        <v>1919</v>
      </c>
      <c r="E280" s="393">
        <v>8</v>
      </c>
      <c r="F280" s="396"/>
      <c r="G280" s="388"/>
    </row>
    <row r="281" spans="1:7" ht="17.25" x14ac:dyDescent="0.3">
      <c r="A281" s="389" t="s">
        <v>22065</v>
      </c>
      <c r="B281" s="393" t="s">
        <v>11819</v>
      </c>
      <c r="C281" s="393">
        <v>11</v>
      </c>
      <c r="D281" s="393" t="s">
        <v>22066</v>
      </c>
      <c r="E281" s="393">
        <v>12</v>
      </c>
      <c r="F281" s="396"/>
      <c r="G281" s="388"/>
    </row>
    <row r="282" spans="1:7" ht="17.25" x14ac:dyDescent="0.3">
      <c r="A282" s="389" t="s">
        <v>22067</v>
      </c>
      <c r="B282" s="393" t="s">
        <v>1919</v>
      </c>
      <c r="C282" s="393">
        <v>38</v>
      </c>
      <c r="D282" s="393" t="s">
        <v>1920</v>
      </c>
      <c r="E282" s="393">
        <v>19</v>
      </c>
      <c r="F282" s="396"/>
      <c r="G282" s="388"/>
    </row>
    <row r="283" spans="1:7" ht="17.25" x14ac:dyDescent="0.3">
      <c r="A283" s="389" t="s">
        <v>22068</v>
      </c>
      <c r="B283" s="393" t="s">
        <v>21917</v>
      </c>
      <c r="C283" s="393">
        <v>4</v>
      </c>
      <c r="D283" s="393" t="s">
        <v>11819</v>
      </c>
      <c r="E283" s="393">
        <v>10</v>
      </c>
      <c r="F283" s="396"/>
      <c r="G283" s="388"/>
    </row>
    <row r="284" spans="1:7" ht="17.25" x14ac:dyDescent="0.3">
      <c r="A284" s="389" t="s">
        <v>22069</v>
      </c>
      <c r="B284" s="393" t="s">
        <v>1920</v>
      </c>
      <c r="C284" s="393">
        <v>15</v>
      </c>
      <c r="D284" s="393" t="s">
        <v>1919</v>
      </c>
      <c r="E284" s="393">
        <v>8</v>
      </c>
      <c r="F284" s="396"/>
      <c r="G284" s="388"/>
    </row>
    <row r="285" spans="1:7" ht="12.75" customHeight="1" x14ac:dyDescent="0.3">
      <c r="A285" s="417" t="s">
        <v>39437</v>
      </c>
      <c r="B285" s="417"/>
      <c r="C285" s="417"/>
      <c r="D285" s="417"/>
      <c r="E285" s="417"/>
      <c r="F285" s="417"/>
      <c r="G285" s="388"/>
    </row>
    <row r="286" spans="1:7" ht="17.25" x14ac:dyDescent="0.3">
      <c r="A286" s="389" t="s">
        <v>39438</v>
      </c>
      <c r="B286" s="393" t="s">
        <v>13658</v>
      </c>
      <c r="C286" s="393">
        <v>1</v>
      </c>
      <c r="D286" s="393" t="s">
        <v>11819</v>
      </c>
      <c r="E286" s="393">
        <v>0</v>
      </c>
      <c r="F286" s="396"/>
      <c r="G286" s="388"/>
    </row>
    <row r="287" spans="1:7" ht="17.25" x14ac:dyDescent="0.3">
      <c r="A287" s="389" t="s">
        <v>39439</v>
      </c>
      <c r="B287" s="393" t="s">
        <v>13658</v>
      </c>
      <c r="C287" s="393">
        <v>4</v>
      </c>
      <c r="D287" s="393" t="s">
        <v>21917</v>
      </c>
      <c r="E287" s="393">
        <v>0</v>
      </c>
      <c r="F287" s="396"/>
      <c r="G287" s="388"/>
    </row>
    <row r="288" spans="1:7" ht="17.25" x14ac:dyDescent="0.3">
      <c r="A288" s="389" t="s">
        <v>39440</v>
      </c>
      <c r="B288" s="393" t="s">
        <v>11819</v>
      </c>
      <c r="C288" s="393">
        <v>0</v>
      </c>
      <c r="D288" s="393" t="s">
        <v>13658</v>
      </c>
      <c r="E288" s="393">
        <v>0</v>
      </c>
      <c r="F288" s="396"/>
      <c r="G288" s="388"/>
    </row>
    <row r="289" spans="1:7" ht="17.25" x14ac:dyDescent="0.3">
      <c r="A289" s="389" t="s">
        <v>39441</v>
      </c>
      <c r="B289" s="393" t="s">
        <v>11819</v>
      </c>
      <c r="C289" s="393">
        <v>1</v>
      </c>
      <c r="D289" s="393" t="s">
        <v>13658</v>
      </c>
      <c r="E289" s="393">
        <v>1</v>
      </c>
      <c r="F289" s="396"/>
      <c r="G289" s="388"/>
    </row>
    <row r="290" spans="1:7" ht="17.25" x14ac:dyDescent="0.3">
      <c r="A290" s="389" t="s">
        <v>39442</v>
      </c>
      <c r="B290" s="393" t="s">
        <v>13658</v>
      </c>
      <c r="C290" s="393">
        <v>1</v>
      </c>
      <c r="D290" s="393" t="s">
        <v>11819</v>
      </c>
      <c r="E290" s="393">
        <v>0</v>
      </c>
      <c r="F290" s="396"/>
      <c r="G290" s="388"/>
    </row>
    <row r="291" spans="1:7" ht="17.25" x14ac:dyDescent="0.3">
      <c r="A291" s="389" t="s">
        <v>39443</v>
      </c>
      <c r="B291" s="393" t="s">
        <v>1920</v>
      </c>
      <c r="C291" s="393">
        <v>4</v>
      </c>
      <c r="D291" s="393" t="s">
        <v>13658</v>
      </c>
      <c r="E291" s="393">
        <v>2</v>
      </c>
      <c r="F291" s="396"/>
      <c r="G291" s="388"/>
    </row>
    <row r="292" spans="1:7" ht="17.25" x14ac:dyDescent="0.3">
      <c r="A292" s="389" t="s">
        <v>39444</v>
      </c>
      <c r="B292" s="393" t="s">
        <v>21923</v>
      </c>
      <c r="C292" s="393">
        <v>1</v>
      </c>
      <c r="D292" s="393" t="s">
        <v>13658</v>
      </c>
      <c r="E292" s="393">
        <v>1</v>
      </c>
      <c r="F292" s="396"/>
      <c r="G292" s="388"/>
    </row>
    <row r="293" spans="1:7" ht="17.25" x14ac:dyDescent="0.3">
      <c r="A293" s="389" t="s">
        <v>39445</v>
      </c>
      <c r="B293" s="393" t="s">
        <v>11819</v>
      </c>
      <c r="C293" s="393">
        <v>2</v>
      </c>
      <c r="D293" s="393" t="s">
        <v>21872</v>
      </c>
      <c r="E293" s="393">
        <v>1</v>
      </c>
      <c r="F293" s="396"/>
      <c r="G293" s="388"/>
    </row>
    <row r="294" spans="1:7" ht="17.25" x14ac:dyDescent="0.3">
      <c r="A294" s="389" t="s">
        <v>39446</v>
      </c>
      <c r="B294" s="393" t="s">
        <v>1919</v>
      </c>
      <c r="C294" s="393">
        <v>0</v>
      </c>
      <c r="D294" s="393" t="s">
        <v>21940</v>
      </c>
      <c r="E294" s="393">
        <v>0</v>
      </c>
      <c r="F294" s="396"/>
      <c r="G294" s="388"/>
    </row>
    <row r="295" spans="1:7" ht="17.25" x14ac:dyDescent="0.3">
      <c r="A295" s="389" t="s">
        <v>39447</v>
      </c>
      <c r="B295" s="393" t="s">
        <v>21940</v>
      </c>
      <c r="C295" s="393">
        <v>4</v>
      </c>
      <c r="D295" s="393" t="s">
        <v>1919</v>
      </c>
      <c r="E295" s="393">
        <v>1</v>
      </c>
      <c r="F295" s="396"/>
      <c r="G295" s="388"/>
    </row>
    <row r="296" spans="1:7" ht="17.25" x14ac:dyDescent="0.3">
      <c r="A296" s="389" t="s">
        <v>39448</v>
      </c>
      <c r="B296" s="393" t="s">
        <v>1920</v>
      </c>
      <c r="C296" s="393">
        <v>3</v>
      </c>
      <c r="D296" s="393" t="s">
        <v>10103</v>
      </c>
      <c r="E296" s="393">
        <v>1</v>
      </c>
      <c r="F296" s="396"/>
      <c r="G296" s="388"/>
    </row>
    <row r="297" spans="1:7" ht="17.25" x14ac:dyDescent="0.3">
      <c r="A297" s="389" t="s">
        <v>39449</v>
      </c>
      <c r="B297" s="393" t="s">
        <v>10103</v>
      </c>
      <c r="C297" s="393">
        <v>2</v>
      </c>
      <c r="D297" s="393" t="s">
        <v>22060</v>
      </c>
      <c r="E297" s="393">
        <v>0</v>
      </c>
      <c r="F297" s="396"/>
      <c r="G297" s="388"/>
    </row>
    <row r="298" spans="1:7" ht="17.25" x14ac:dyDescent="0.3">
      <c r="A298" s="389" t="s">
        <v>39450</v>
      </c>
      <c r="B298" s="393" t="s">
        <v>10103</v>
      </c>
      <c r="C298" s="393">
        <v>0</v>
      </c>
      <c r="D298" s="393" t="s">
        <v>1919</v>
      </c>
      <c r="E298" s="393">
        <v>0</v>
      </c>
      <c r="F298" s="396"/>
      <c r="G298" s="388"/>
    </row>
    <row r="299" spans="1:7" ht="17.25" x14ac:dyDescent="0.3">
      <c r="A299" s="389" t="s">
        <v>39451</v>
      </c>
      <c r="B299" s="393" t="s">
        <v>21872</v>
      </c>
      <c r="C299" s="393">
        <v>0</v>
      </c>
      <c r="D299" s="393" t="s">
        <v>22063</v>
      </c>
      <c r="E299" s="393">
        <v>1</v>
      </c>
      <c r="F299" s="396"/>
      <c r="G299" s="388"/>
    </row>
    <row r="300" spans="1:7" ht="17.25" x14ac:dyDescent="0.3">
      <c r="A300" s="389" t="s">
        <v>39452</v>
      </c>
      <c r="B300" s="393" t="s">
        <v>1919</v>
      </c>
      <c r="C300" s="393">
        <v>0</v>
      </c>
      <c r="D300" s="393" t="s">
        <v>10103</v>
      </c>
      <c r="E300" s="393">
        <v>0</v>
      </c>
      <c r="F300" s="396"/>
      <c r="G300" s="388"/>
    </row>
    <row r="301" spans="1:7" ht="17.25" x14ac:dyDescent="0.3">
      <c r="A301" s="389" t="s">
        <v>39453</v>
      </c>
      <c r="B301" s="393" t="s">
        <v>11819</v>
      </c>
      <c r="C301" s="393">
        <v>0</v>
      </c>
      <c r="D301" s="393" t="s">
        <v>22060</v>
      </c>
      <c r="E301" s="393">
        <v>0</v>
      </c>
      <c r="F301" s="396"/>
      <c r="G301" s="388"/>
    </row>
    <row r="302" spans="1:7" ht="17.25" x14ac:dyDescent="0.3">
      <c r="A302" s="389" t="s">
        <v>39454</v>
      </c>
      <c r="B302" s="393" t="s">
        <v>1920</v>
      </c>
      <c r="C302" s="393">
        <v>1</v>
      </c>
      <c r="D302" s="393" t="s">
        <v>1919</v>
      </c>
      <c r="E302" s="393">
        <v>0</v>
      </c>
      <c r="F302" s="396"/>
      <c r="G302" s="388"/>
    </row>
    <row r="303" spans="1:7" ht="17.25" x14ac:dyDescent="0.3">
      <c r="A303" s="389" t="s">
        <v>39455</v>
      </c>
      <c r="B303" s="393" t="s">
        <v>11819</v>
      </c>
      <c r="C303" s="393">
        <v>0</v>
      </c>
      <c r="D303" s="393" t="s">
        <v>21917</v>
      </c>
      <c r="E303" s="393">
        <v>0</v>
      </c>
      <c r="F303" s="396"/>
      <c r="G303" s="388"/>
    </row>
    <row r="304" spans="1:7" ht="17.25" x14ac:dyDescent="0.3">
      <c r="A304" s="389" t="s">
        <v>39456</v>
      </c>
      <c r="B304" s="393" t="s">
        <v>1919</v>
      </c>
      <c r="C304" s="393">
        <v>0</v>
      </c>
      <c r="D304" s="393" t="s">
        <v>1920</v>
      </c>
      <c r="E304" s="393">
        <v>0</v>
      </c>
      <c r="F304" s="396"/>
      <c r="G304" s="388"/>
    </row>
    <row r="305" spans="1:7" ht="17.25" x14ac:dyDescent="0.3">
      <c r="A305" s="389" t="s">
        <v>39457</v>
      </c>
      <c r="B305" s="393" t="s">
        <v>1919</v>
      </c>
      <c r="C305" s="393">
        <v>5</v>
      </c>
      <c r="D305" s="393" t="s">
        <v>10103</v>
      </c>
      <c r="E305" s="393">
        <v>2</v>
      </c>
      <c r="F305" s="396"/>
      <c r="G305" s="388"/>
    </row>
    <row r="306" spans="1:7" ht="17.25" x14ac:dyDescent="0.3">
      <c r="A306" s="389" t="s">
        <v>39458</v>
      </c>
      <c r="B306" s="393" t="s">
        <v>22563</v>
      </c>
      <c r="C306" s="393">
        <v>0</v>
      </c>
      <c r="D306" s="393" t="s">
        <v>21940</v>
      </c>
      <c r="E306" s="393">
        <v>1</v>
      </c>
      <c r="F306" s="396"/>
      <c r="G306" s="388"/>
    </row>
    <row r="307" spans="1:7" ht="17.25" x14ac:dyDescent="0.3">
      <c r="A307" s="389" t="s">
        <v>39459</v>
      </c>
      <c r="B307" s="393" t="s">
        <v>1920</v>
      </c>
      <c r="C307" s="393">
        <v>1</v>
      </c>
      <c r="D307" s="393" t="s">
        <v>10103</v>
      </c>
      <c r="E307" s="393">
        <v>1</v>
      </c>
      <c r="F307" s="396"/>
      <c r="G307" s="388"/>
    </row>
    <row r="308" spans="1:7" ht="17.25" x14ac:dyDescent="0.3">
      <c r="A308" s="389" t="s">
        <v>39460</v>
      </c>
      <c r="B308" s="393" t="s">
        <v>22599</v>
      </c>
      <c r="C308" s="393">
        <v>1</v>
      </c>
      <c r="D308" s="393" t="s">
        <v>10103</v>
      </c>
      <c r="E308" s="393">
        <v>0</v>
      </c>
      <c r="F308" s="396"/>
      <c r="G308" s="388"/>
    </row>
    <row r="309" spans="1:7" ht="17.25" x14ac:dyDescent="0.3">
      <c r="A309" s="389" t="s">
        <v>39461</v>
      </c>
      <c r="B309" s="393" t="s">
        <v>22599</v>
      </c>
      <c r="C309" s="393">
        <v>1</v>
      </c>
      <c r="D309" s="393" t="s">
        <v>10103</v>
      </c>
      <c r="E309" s="393">
        <v>3</v>
      </c>
      <c r="F309" s="396"/>
      <c r="G309" s="388"/>
    </row>
    <row r="310" spans="1:7" ht="17.25" x14ac:dyDescent="0.3">
      <c r="A310" s="389" t="s">
        <v>39462</v>
      </c>
      <c r="B310" s="393" t="s">
        <v>10103</v>
      </c>
      <c r="C310" s="393">
        <v>0</v>
      </c>
      <c r="D310" s="393" t="s">
        <v>1920</v>
      </c>
      <c r="E310" s="393">
        <v>2</v>
      </c>
      <c r="F310" s="396"/>
      <c r="G310" s="388"/>
    </row>
    <row r="311" spans="1:7" ht="17.25" x14ac:dyDescent="0.3">
      <c r="A311" s="389" t="s">
        <v>39463</v>
      </c>
      <c r="B311" s="393" t="s">
        <v>10103</v>
      </c>
      <c r="C311" s="393">
        <v>2</v>
      </c>
      <c r="D311" s="393" t="s">
        <v>22599</v>
      </c>
      <c r="E311" s="393">
        <v>2</v>
      </c>
      <c r="F311" s="396"/>
      <c r="G311" s="388"/>
    </row>
    <row r="312" spans="1:7" ht="17.25" x14ac:dyDescent="0.3">
      <c r="A312" s="389" t="s">
        <v>39464</v>
      </c>
      <c r="B312" s="393" t="s">
        <v>22256</v>
      </c>
      <c r="C312" s="393">
        <v>0</v>
      </c>
      <c r="D312" s="393" t="s">
        <v>13658</v>
      </c>
      <c r="E312" s="393">
        <v>1</v>
      </c>
      <c r="F312" s="396"/>
      <c r="G312" s="388"/>
    </row>
    <row r="313" spans="1:7" ht="17.25" x14ac:dyDescent="0.3">
      <c r="A313" s="389" t="s">
        <v>39465</v>
      </c>
      <c r="B313" s="393" t="s">
        <v>13658</v>
      </c>
      <c r="C313" s="393">
        <v>2</v>
      </c>
      <c r="D313" s="393" t="s">
        <v>22563</v>
      </c>
      <c r="E313" s="393">
        <v>0</v>
      </c>
      <c r="F313" s="396"/>
      <c r="G313" s="388"/>
    </row>
    <row r="314" spans="1:7" ht="17.25" x14ac:dyDescent="0.3">
      <c r="A314" s="389" t="s">
        <v>39466</v>
      </c>
      <c r="B314" s="393" t="s">
        <v>22563</v>
      </c>
      <c r="C314" s="393">
        <v>2</v>
      </c>
      <c r="D314" s="393" t="s">
        <v>13658</v>
      </c>
      <c r="E314" s="393">
        <v>0</v>
      </c>
      <c r="F314" s="396"/>
      <c r="G314" s="388"/>
    </row>
    <row r="315" spans="1:7" ht="17.25" x14ac:dyDescent="0.3">
      <c r="A315" s="389" t="s">
        <v>39467</v>
      </c>
      <c r="B315" s="393" t="s">
        <v>22563</v>
      </c>
      <c r="C315" s="393">
        <v>3</v>
      </c>
      <c r="D315" s="393" t="s">
        <v>13658</v>
      </c>
      <c r="E315" s="393">
        <v>0</v>
      </c>
      <c r="F315" s="396"/>
      <c r="G315" s="388"/>
    </row>
    <row r="316" spans="1:7" ht="17.25" x14ac:dyDescent="0.3">
      <c r="A316" s="389" t="s">
        <v>39468</v>
      </c>
      <c r="B316" s="393" t="s">
        <v>22060</v>
      </c>
      <c r="C316" s="393">
        <v>1</v>
      </c>
      <c r="D316" s="393" t="s">
        <v>11819</v>
      </c>
      <c r="E316" s="393">
        <v>1</v>
      </c>
      <c r="F316" s="396"/>
      <c r="G316" s="388"/>
    </row>
    <row r="317" spans="1:7" ht="17.25" x14ac:dyDescent="0.3">
      <c r="A317" s="389" t="s">
        <v>39469</v>
      </c>
      <c r="B317" s="393" t="s">
        <v>22563</v>
      </c>
      <c r="C317" s="393">
        <v>0</v>
      </c>
      <c r="D317" s="393" t="s">
        <v>13658</v>
      </c>
      <c r="E317" s="393">
        <v>0</v>
      </c>
      <c r="F317" s="396"/>
      <c r="G317" s="388"/>
    </row>
    <row r="318" spans="1:7" ht="12.75" customHeight="1" x14ac:dyDescent="0.3">
      <c r="A318" s="417" t="s">
        <v>22070</v>
      </c>
      <c r="B318" s="417"/>
      <c r="C318" s="417"/>
      <c r="D318" s="417"/>
      <c r="E318" s="417"/>
      <c r="F318" s="417"/>
      <c r="G318" s="388"/>
    </row>
    <row r="319" spans="1:7" ht="17.25" x14ac:dyDescent="0.3">
      <c r="A319" s="389" t="s">
        <v>22071</v>
      </c>
      <c r="B319" s="393" t="s">
        <v>11819</v>
      </c>
      <c r="C319" s="393">
        <v>86</v>
      </c>
      <c r="D319" s="393" t="s">
        <v>10103</v>
      </c>
      <c r="E319" s="393">
        <v>104</v>
      </c>
      <c r="F319" s="396"/>
      <c r="G319" s="388"/>
    </row>
    <row r="320" spans="1:7" ht="17.25" x14ac:dyDescent="0.3">
      <c r="A320" s="389" t="s">
        <v>22072</v>
      </c>
      <c r="B320" s="393" t="s">
        <v>11819</v>
      </c>
      <c r="C320" s="393">
        <v>27</v>
      </c>
      <c r="D320" s="393" t="s">
        <v>10103</v>
      </c>
      <c r="E320" s="393">
        <v>48</v>
      </c>
      <c r="F320" s="396"/>
      <c r="G320" s="388"/>
    </row>
    <row r="321" spans="1:7" ht="17.25" x14ac:dyDescent="0.3">
      <c r="A321" s="389" t="s">
        <v>22073</v>
      </c>
      <c r="B321" s="393" t="s">
        <v>11819</v>
      </c>
      <c r="C321" s="393">
        <v>42</v>
      </c>
      <c r="D321" s="393" t="s">
        <v>10103</v>
      </c>
      <c r="E321" s="393">
        <v>24</v>
      </c>
      <c r="F321" s="396"/>
      <c r="G321" s="388"/>
    </row>
    <row r="322" spans="1:7" ht="17.25" x14ac:dyDescent="0.3">
      <c r="A322" s="389" t="s">
        <v>22074</v>
      </c>
      <c r="B322" s="393" t="s">
        <v>10103</v>
      </c>
      <c r="C322" s="393">
        <v>37</v>
      </c>
      <c r="D322" s="393" t="s">
        <v>11819</v>
      </c>
      <c r="E322" s="393">
        <v>35</v>
      </c>
      <c r="F322" s="396"/>
      <c r="G322" s="388"/>
    </row>
    <row r="323" spans="1:7" ht="17.25" x14ac:dyDescent="0.3">
      <c r="A323" s="389" t="s">
        <v>22075</v>
      </c>
      <c r="B323" s="393" t="s">
        <v>11819</v>
      </c>
      <c r="C323" s="393">
        <v>20</v>
      </c>
      <c r="D323" s="393" t="s">
        <v>10103</v>
      </c>
      <c r="E323" s="393">
        <v>21</v>
      </c>
      <c r="F323" s="396"/>
      <c r="G323" s="388"/>
    </row>
    <row r="324" spans="1:7" ht="17.25" x14ac:dyDescent="0.3">
      <c r="A324" s="389" t="s">
        <v>22076</v>
      </c>
      <c r="B324" s="393" t="s">
        <v>11819</v>
      </c>
      <c r="C324" s="393">
        <v>32</v>
      </c>
      <c r="D324" s="393" t="s">
        <v>10103</v>
      </c>
      <c r="E324" s="393">
        <v>22</v>
      </c>
      <c r="F324" s="396"/>
      <c r="G324" s="388"/>
    </row>
    <row r="325" spans="1:7" ht="17.25" x14ac:dyDescent="0.3">
      <c r="A325" s="389" t="s">
        <v>22077</v>
      </c>
      <c r="B325" s="393" t="s">
        <v>11819</v>
      </c>
      <c r="C325" s="393">
        <v>37</v>
      </c>
      <c r="D325" s="393" t="s">
        <v>10103</v>
      </c>
      <c r="E325" s="393">
        <v>27</v>
      </c>
      <c r="F325" s="396"/>
      <c r="G325" s="388"/>
    </row>
    <row r="326" spans="1:7" ht="17.25" x14ac:dyDescent="0.3">
      <c r="A326" s="389" t="s">
        <v>22078</v>
      </c>
      <c r="B326" s="393" t="s">
        <v>11819</v>
      </c>
      <c r="C326" s="393">
        <v>18</v>
      </c>
      <c r="D326" s="393" t="s">
        <v>10103</v>
      </c>
      <c r="E326" s="393">
        <v>37</v>
      </c>
      <c r="F326" s="396"/>
      <c r="G326" s="388"/>
    </row>
    <row r="327" spans="1:7" ht="17.25" x14ac:dyDescent="0.3">
      <c r="A327" s="389" t="s">
        <v>22079</v>
      </c>
      <c r="B327" s="393" t="s">
        <v>10103</v>
      </c>
      <c r="C327" s="393">
        <v>30</v>
      </c>
      <c r="D327" s="393" t="s">
        <v>11819</v>
      </c>
      <c r="E327" s="393">
        <v>22</v>
      </c>
      <c r="F327" s="396"/>
      <c r="G327" s="388"/>
    </row>
    <row r="328" spans="1:7" ht="17.25" x14ac:dyDescent="0.3">
      <c r="A328" s="389" t="s">
        <v>22080</v>
      </c>
      <c r="B328" s="393" t="s">
        <v>11819</v>
      </c>
      <c r="C328" s="393">
        <v>27</v>
      </c>
      <c r="D328" s="393" t="s">
        <v>10103</v>
      </c>
      <c r="E328" s="393">
        <v>9</v>
      </c>
      <c r="F328" s="396"/>
      <c r="G328" s="388"/>
    </row>
    <row r="329" spans="1:7" ht="12.75" customHeight="1" x14ac:dyDescent="0.3">
      <c r="A329" s="417" t="s">
        <v>22081</v>
      </c>
      <c r="B329" s="417"/>
      <c r="C329" s="417"/>
      <c r="D329" s="417"/>
      <c r="E329" s="417"/>
      <c r="F329" s="417"/>
      <c r="G329" s="388"/>
    </row>
    <row r="330" spans="1:7" ht="17.25" x14ac:dyDescent="0.3">
      <c r="A330" s="389" t="s">
        <v>22082</v>
      </c>
      <c r="B330" s="393" t="s">
        <v>10191</v>
      </c>
      <c r="C330" s="393">
        <v>15</v>
      </c>
      <c r="D330" s="393" t="s">
        <v>11819</v>
      </c>
      <c r="E330" s="393">
        <v>52</v>
      </c>
      <c r="F330" s="396"/>
      <c r="G330" s="388"/>
    </row>
    <row r="331" spans="1:7" ht="17.25" x14ac:dyDescent="0.3">
      <c r="A331" s="389" t="s">
        <v>22083</v>
      </c>
      <c r="B331" s="393" t="s">
        <v>10191</v>
      </c>
      <c r="C331" s="393">
        <v>20</v>
      </c>
      <c r="D331" s="393" t="s">
        <v>11819</v>
      </c>
      <c r="E331" s="393">
        <v>14</v>
      </c>
      <c r="F331" s="396"/>
      <c r="G331" s="388"/>
    </row>
    <row r="332" spans="1:7" ht="17.25" x14ac:dyDescent="0.3">
      <c r="A332" s="389" t="s">
        <v>22084</v>
      </c>
      <c r="B332" s="393" t="s">
        <v>10191</v>
      </c>
      <c r="C332" s="393">
        <v>20</v>
      </c>
      <c r="D332" s="393" t="s">
        <v>11819</v>
      </c>
      <c r="E332" s="393">
        <v>23</v>
      </c>
      <c r="F332" s="396"/>
      <c r="G332" s="388"/>
    </row>
    <row r="333" spans="1:7" ht="17.25" x14ac:dyDescent="0.3">
      <c r="A333" s="389" t="s">
        <v>22085</v>
      </c>
      <c r="B333" s="393" t="s">
        <v>11819</v>
      </c>
      <c r="C333" s="393">
        <v>4</v>
      </c>
      <c r="D333" s="393" t="s">
        <v>10191</v>
      </c>
      <c r="E333" s="393">
        <v>10</v>
      </c>
      <c r="F333" s="396"/>
      <c r="G333" s="388"/>
    </row>
    <row r="334" spans="1:7" ht="17.25" x14ac:dyDescent="0.3">
      <c r="A334" s="389" t="s">
        <v>22086</v>
      </c>
      <c r="B334" s="393" t="s">
        <v>10191</v>
      </c>
      <c r="C334" s="393">
        <v>19</v>
      </c>
      <c r="D334" s="393" t="s">
        <v>11819</v>
      </c>
      <c r="E334" s="393">
        <v>25</v>
      </c>
      <c r="F334" s="396"/>
      <c r="G334" s="388"/>
    </row>
    <row r="335" spans="1:7" ht="17.25" x14ac:dyDescent="0.3">
      <c r="A335" s="389" t="s">
        <v>22087</v>
      </c>
      <c r="B335" s="393" t="s">
        <v>10191</v>
      </c>
      <c r="C335" s="393">
        <v>7</v>
      </c>
      <c r="D335" s="393" t="s">
        <v>11819</v>
      </c>
      <c r="E335" s="393">
        <v>11</v>
      </c>
      <c r="F335" s="396"/>
      <c r="G335" s="388"/>
    </row>
    <row r="336" spans="1:7" ht="17.25" x14ac:dyDescent="0.3">
      <c r="A336" s="389" t="s">
        <v>22088</v>
      </c>
      <c r="B336" s="393" t="s">
        <v>10191</v>
      </c>
      <c r="C336" s="393">
        <v>23</v>
      </c>
      <c r="D336" s="393" t="s">
        <v>11819</v>
      </c>
      <c r="E336" s="393">
        <v>4</v>
      </c>
      <c r="F336" s="396"/>
      <c r="G336" s="388"/>
    </row>
    <row r="337" spans="1:7" ht="17.25" x14ac:dyDescent="0.3">
      <c r="A337" s="389" t="s">
        <v>22089</v>
      </c>
      <c r="B337" s="393" t="s">
        <v>11819</v>
      </c>
      <c r="C337" s="393">
        <v>17</v>
      </c>
      <c r="D337" s="393" t="s">
        <v>10191</v>
      </c>
      <c r="E337" s="393">
        <v>16</v>
      </c>
      <c r="F337" s="396"/>
      <c r="G337" s="388"/>
    </row>
    <row r="338" spans="1:7" ht="12.75" customHeight="1" x14ac:dyDescent="0.3">
      <c r="A338" s="417" t="s">
        <v>22090</v>
      </c>
      <c r="B338" s="417"/>
      <c r="C338" s="417"/>
      <c r="D338" s="417"/>
      <c r="E338" s="417"/>
      <c r="F338" s="417"/>
      <c r="G338" s="388"/>
    </row>
    <row r="339" spans="1:7" ht="17.25" x14ac:dyDescent="0.3">
      <c r="A339" s="389" t="s">
        <v>22091</v>
      </c>
      <c r="B339" s="393" t="s">
        <v>11819</v>
      </c>
      <c r="C339" s="393">
        <v>43</v>
      </c>
      <c r="D339" s="393" t="s">
        <v>10103</v>
      </c>
      <c r="E339" s="393">
        <v>47</v>
      </c>
      <c r="F339" s="396"/>
      <c r="G339" s="388"/>
    </row>
    <row r="340" spans="1:7" ht="17.25" x14ac:dyDescent="0.3">
      <c r="A340" s="389" t="s">
        <v>42768</v>
      </c>
      <c r="B340" s="393" t="s">
        <v>11819</v>
      </c>
      <c r="C340" s="393">
        <v>65</v>
      </c>
      <c r="D340" s="393" t="s">
        <v>10103</v>
      </c>
      <c r="E340" s="393">
        <v>38</v>
      </c>
      <c r="F340" s="396"/>
      <c r="G340" s="388"/>
    </row>
    <row r="341" spans="1:7" ht="17.25" x14ac:dyDescent="0.3">
      <c r="A341" s="389" t="s">
        <v>22092</v>
      </c>
      <c r="B341" s="393" t="s">
        <v>11819</v>
      </c>
      <c r="C341" s="393">
        <v>161</v>
      </c>
      <c r="D341" s="393" t="s">
        <v>10103</v>
      </c>
      <c r="E341" s="393">
        <v>144</v>
      </c>
      <c r="F341" s="396"/>
      <c r="G341" s="388"/>
    </row>
    <row r="342" spans="1:7" ht="17.25" x14ac:dyDescent="0.3">
      <c r="A342" s="389" t="s">
        <v>22093</v>
      </c>
      <c r="B342" s="393" t="s">
        <v>11819</v>
      </c>
      <c r="C342" s="393">
        <v>53</v>
      </c>
      <c r="D342" s="393" t="s">
        <v>10103</v>
      </c>
      <c r="E342" s="393">
        <v>58</v>
      </c>
      <c r="F342" s="396"/>
      <c r="G342" s="388"/>
    </row>
    <row r="343" spans="1:7" ht="17.25" x14ac:dyDescent="0.3">
      <c r="A343" s="389" t="s">
        <v>22094</v>
      </c>
      <c r="B343" s="393" t="s">
        <v>11819</v>
      </c>
      <c r="C343" s="393">
        <v>33</v>
      </c>
      <c r="D343" s="393" t="s">
        <v>10103</v>
      </c>
      <c r="E343" s="393">
        <v>19</v>
      </c>
      <c r="F343" s="396"/>
      <c r="G343" s="388"/>
    </row>
    <row r="344" spans="1:7" ht="17.25" x14ac:dyDescent="0.3">
      <c r="A344" s="389" t="s">
        <v>22095</v>
      </c>
      <c r="B344" s="393" t="s">
        <v>11819</v>
      </c>
      <c r="C344" s="393">
        <v>98</v>
      </c>
      <c r="D344" s="393" t="s">
        <v>10103</v>
      </c>
      <c r="E344" s="393">
        <v>122</v>
      </c>
      <c r="F344" s="396"/>
      <c r="G344" s="388"/>
    </row>
    <row r="345" spans="1:7" ht="17.25" x14ac:dyDescent="0.3">
      <c r="A345" s="389" t="s">
        <v>22096</v>
      </c>
      <c r="B345" s="393" t="s">
        <v>10103</v>
      </c>
      <c r="C345" s="393">
        <v>33</v>
      </c>
      <c r="D345" s="393" t="s">
        <v>11819</v>
      </c>
      <c r="E345" s="393">
        <v>35</v>
      </c>
      <c r="F345" s="396"/>
      <c r="G345" s="388"/>
    </row>
    <row r="346" spans="1:7" ht="17.25" x14ac:dyDescent="0.3">
      <c r="A346" s="389" t="s">
        <v>22097</v>
      </c>
      <c r="B346" s="393" t="s">
        <v>10103</v>
      </c>
      <c r="C346" s="393">
        <v>18</v>
      </c>
      <c r="D346" s="393" t="s">
        <v>11819</v>
      </c>
      <c r="E346" s="393">
        <v>18</v>
      </c>
      <c r="F346" s="396"/>
      <c r="G346" s="388"/>
    </row>
    <row r="347" spans="1:7" ht="17.25" x14ac:dyDescent="0.3">
      <c r="A347" s="389" t="s">
        <v>22098</v>
      </c>
      <c r="B347" s="393" t="s">
        <v>11819</v>
      </c>
      <c r="C347" s="393">
        <v>20</v>
      </c>
      <c r="D347" s="393" t="s">
        <v>10103</v>
      </c>
      <c r="E347" s="393">
        <v>11</v>
      </c>
      <c r="F347" s="396"/>
      <c r="G347" s="388"/>
    </row>
    <row r="348" spans="1:7" ht="17.25" x14ac:dyDescent="0.3">
      <c r="A348" s="389" t="s">
        <v>22099</v>
      </c>
      <c r="B348" s="393" t="s">
        <v>11819</v>
      </c>
      <c r="C348" s="393">
        <v>50</v>
      </c>
      <c r="D348" s="393" t="s">
        <v>10103</v>
      </c>
      <c r="E348" s="393">
        <v>50</v>
      </c>
      <c r="F348" s="396"/>
      <c r="G348" s="388"/>
    </row>
    <row r="349" spans="1:7" ht="12.75" customHeight="1" x14ac:dyDescent="0.3">
      <c r="A349" s="417" t="s">
        <v>39470</v>
      </c>
      <c r="B349" s="417"/>
      <c r="C349" s="417"/>
      <c r="D349" s="417"/>
      <c r="E349" s="417"/>
      <c r="F349" s="417"/>
      <c r="G349" s="388"/>
    </row>
    <row r="350" spans="1:7" ht="17.25" x14ac:dyDescent="0.3">
      <c r="A350" s="389" t="s">
        <v>39471</v>
      </c>
      <c r="B350" s="393" t="s">
        <v>10103</v>
      </c>
      <c r="C350" s="393">
        <v>3</v>
      </c>
      <c r="D350" s="393" t="s">
        <v>11819</v>
      </c>
      <c r="E350" s="393">
        <v>2</v>
      </c>
      <c r="F350" s="396"/>
      <c r="G350" s="388"/>
    </row>
    <row r="351" spans="1:7" ht="17.25" x14ac:dyDescent="0.3">
      <c r="A351" s="389" t="s">
        <v>39472</v>
      </c>
      <c r="B351" s="393" t="s">
        <v>11819</v>
      </c>
      <c r="C351" s="393">
        <v>1</v>
      </c>
      <c r="D351" s="393" t="s">
        <v>10103</v>
      </c>
      <c r="E351" s="393">
        <v>3</v>
      </c>
      <c r="F351" s="396"/>
      <c r="G351" s="388"/>
    </row>
    <row r="352" spans="1:7" ht="17.25" x14ac:dyDescent="0.3">
      <c r="A352" s="389" t="s">
        <v>42769</v>
      </c>
      <c r="B352" s="393" t="s">
        <v>10103</v>
      </c>
      <c r="C352" s="393">
        <v>3</v>
      </c>
      <c r="D352" s="393" t="s">
        <v>11819</v>
      </c>
      <c r="E352" s="393">
        <v>3</v>
      </c>
      <c r="F352" s="396"/>
      <c r="G352" s="388"/>
    </row>
    <row r="353" spans="1:7" ht="17.25" x14ac:dyDescent="0.3">
      <c r="A353" s="389" t="s">
        <v>39473</v>
      </c>
      <c r="B353" s="393" t="s">
        <v>10103</v>
      </c>
      <c r="C353" s="393">
        <v>6</v>
      </c>
      <c r="D353" s="393" t="s">
        <v>11819</v>
      </c>
      <c r="E353" s="393">
        <v>4</v>
      </c>
      <c r="F353" s="396"/>
      <c r="G353" s="388"/>
    </row>
    <row r="354" spans="1:7" ht="17.25" x14ac:dyDescent="0.3">
      <c r="A354" s="389" t="s">
        <v>39474</v>
      </c>
      <c r="B354" s="393" t="s">
        <v>10103</v>
      </c>
      <c r="C354" s="393">
        <v>4</v>
      </c>
      <c r="D354" s="393" t="s">
        <v>11819</v>
      </c>
      <c r="E354" s="393">
        <v>4</v>
      </c>
      <c r="F354" s="396"/>
      <c r="G354" s="388"/>
    </row>
    <row r="355" spans="1:7" ht="17.25" x14ac:dyDescent="0.3">
      <c r="A355" s="389" t="s">
        <v>39475</v>
      </c>
      <c r="B355" s="393" t="s">
        <v>10103</v>
      </c>
      <c r="C355" s="393">
        <v>2</v>
      </c>
      <c r="D355" s="393" t="s">
        <v>11819</v>
      </c>
      <c r="E355" s="393">
        <v>4</v>
      </c>
      <c r="F355" s="396"/>
      <c r="G355" s="388"/>
    </row>
    <row r="356" spans="1:7" ht="17.25" x14ac:dyDescent="0.3">
      <c r="A356" s="389" t="s">
        <v>39476</v>
      </c>
      <c r="B356" s="393" t="s">
        <v>10103</v>
      </c>
      <c r="C356" s="393">
        <v>4</v>
      </c>
      <c r="D356" s="393" t="s">
        <v>11819</v>
      </c>
      <c r="E356" s="393">
        <v>6</v>
      </c>
      <c r="F356" s="396"/>
      <c r="G356" s="388"/>
    </row>
    <row r="357" spans="1:7" ht="17.25" x14ac:dyDescent="0.3">
      <c r="A357" s="389" t="s">
        <v>40675</v>
      </c>
      <c r="B357" s="393" t="s">
        <v>10103</v>
      </c>
      <c r="C357" s="393">
        <v>0</v>
      </c>
      <c r="D357" s="393" t="s">
        <v>11819</v>
      </c>
      <c r="E357" s="393">
        <v>0</v>
      </c>
      <c r="F357" s="396"/>
      <c r="G357" s="388"/>
    </row>
    <row r="358" spans="1:7" ht="17.25" x14ac:dyDescent="0.3">
      <c r="A358" s="389" t="s">
        <v>40676</v>
      </c>
      <c r="B358" s="393" t="s">
        <v>10103</v>
      </c>
      <c r="C358" s="393">
        <v>0</v>
      </c>
      <c r="D358" s="393" t="s">
        <v>11819</v>
      </c>
      <c r="E358" s="393">
        <v>0</v>
      </c>
      <c r="F358" s="396"/>
      <c r="G358" s="388"/>
    </row>
    <row r="359" spans="1:7" ht="17.25" x14ac:dyDescent="0.3">
      <c r="A359" s="389" t="s">
        <v>39477</v>
      </c>
      <c r="B359" s="393" t="s">
        <v>11819</v>
      </c>
      <c r="C359" s="393">
        <v>2</v>
      </c>
      <c r="D359" s="393" t="s">
        <v>10103</v>
      </c>
      <c r="E359" s="393">
        <v>18</v>
      </c>
      <c r="F359" s="396"/>
      <c r="G359" s="388"/>
    </row>
    <row r="360" spans="1:7" ht="17.25" x14ac:dyDescent="0.3">
      <c r="A360" s="389" t="s">
        <v>39478</v>
      </c>
      <c r="B360" s="393" t="s">
        <v>11819</v>
      </c>
      <c r="C360" s="393">
        <v>2</v>
      </c>
      <c r="D360" s="393" t="s">
        <v>10103</v>
      </c>
      <c r="E360" s="393">
        <v>7</v>
      </c>
      <c r="F360" s="396"/>
      <c r="G360" s="388"/>
    </row>
    <row r="361" spans="1:7" ht="17.25" x14ac:dyDescent="0.3">
      <c r="A361" s="389" t="s">
        <v>39479</v>
      </c>
      <c r="B361" s="393" t="s">
        <v>11819</v>
      </c>
      <c r="C361" s="393">
        <v>8</v>
      </c>
      <c r="D361" s="393" t="s">
        <v>10103</v>
      </c>
      <c r="E361" s="393">
        <v>20</v>
      </c>
      <c r="F361" s="396"/>
      <c r="G361" s="388"/>
    </row>
    <row r="362" spans="1:7" ht="17.25" x14ac:dyDescent="0.3">
      <c r="A362" s="389" t="s">
        <v>39480</v>
      </c>
      <c r="B362" s="393" t="s">
        <v>11819</v>
      </c>
      <c r="C362" s="393">
        <v>6</v>
      </c>
      <c r="D362" s="393" t="s">
        <v>10103</v>
      </c>
      <c r="E362" s="393">
        <v>4</v>
      </c>
      <c r="F362" s="396"/>
      <c r="G362" s="388"/>
    </row>
    <row r="363" spans="1:7" ht="17.25" x14ac:dyDescent="0.3">
      <c r="A363" s="389" t="s">
        <v>39481</v>
      </c>
      <c r="B363" s="393" t="s">
        <v>10103</v>
      </c>
      <c r="C363" s="393">
        <v>2</v>
      </c>
      <c r="D363" s="393" t="s">
        <v>11819</v>
      </c>
      <c r="E363" s="393">
        <v>0</v>
      </c>
      <c r="F363" s="396"/>
      <c r="G363" s="388"/>
    </row>
    <row r="364" spans="1:7" ht="17.25" x14ac:dyDescent="0.3">
      <c r="A364" s="389" t="s">
        <v>39482</v>
      </c>
      <c r="B364" s="393" t="s">
        <v>10103</v>
      </c>
      <c r="C364" s="393">
        <v>13</v>
      </c>
      <c r="D364" s="393" t="s">
        <v>11819</v>
      </c>
      <c r="E364" s="393">
        <v>15</v>
      </c>
      <c r="F364" s="396"/>
      <c r="G364" s="388"/>
    </row>
    <row r="365" spans="1:7" ht="17.25" x14ac:dyDescent="0.3">
      <c r="A365" s="389" t="s">
        <v>39483</v>
      </c>
      <c r="B365" s="393" t="s">
        <v>11819</v>
      </c>
      <c r="C365" s="393">
        <v>7</v>
      </c>
      <c r="D365" s="393" t="s">
        <v>10103</v>
      </c>
      <c r="E365" s="393">
        <v>8</v>
      </c>
      <c r="F365" s="396"/>
      <c r="G365" s="388"/>
    </row>
    <row r="366" spans="1:7" ht="17.25" x14ac:dyDescent="0.3">
      <c r="A366" s="389" t="s">
        <v>40677</v>
      </c>
      <c r="B366" s="393" t="s">
        <v>11819</v>
      </c>
      <c r="C366" s="393">
        <v>8</v>
      </c>
      <c r="D366" s="393" t="s">
        <v>10103</v>
      </c>
      <c r="E366" s="393">
        <v>1</v>
      </c>
      <c r="F366" s="396"/>
      <c r="G366" s="388"/>
    </row>
    <row r="367" spans="1:7" ht="17.25" x14ac:dyDescent="0.3">
      <c r="A367" s="389" t="s">
        <v>40678</v>
      </c>
      <c r="B367" s="393" t="s">
        <v>10103</v>
      </c>
      <c r="C367" s="393">
        <v>0</v>
      </c>
      <c r="D367" s="393" t="s">
        <v>11819</v>
      </c>
      <c r="E367" s="393">
        <v>1</v>
      </c>
      <c r="F367" s="396"/>
      <c r="G367" s="388"/>
    </row>
    <row r="368" spans="1:7" ht="17.25" x14ac:dyDescent="0.3">
      <c r="A368" s="389" t="s">
        <v>40679</v>
      </c>
      <c r="B368" s="393" t="s">
        <v>10103</v>
      </c>
      <c r="C368" s="393">
        <v>0</v>
      </c>
      <c r="D368" s="393" t="s">
        <v>11819</v>
      </c>
      <c r="E368" s="393">
        <v>0</v>
      </c>
      <c r="F368" s="396"/>
      <c r="G368" s="388"/>
    </row>
    <row r="369" spans="1:7" ht="17.25" x14ac:dyDescent="0.3">
      <c r="A369" s="389" t="s">
        <v>39484</v>
      </c>
      <c r="B369" s="393" t="s">
        <v>10103</v>
      </c>
      <c r="C369" s="393">
        <v>3</v>
      </c>
      <c r="D369" s="393" t="s">
        <v>11819</v>
      </c>
      <c r="E369" s="393">
        <v>6</v>
      </c>
      <c r="F369" s="396"/>
      <c r="G369" s="388"/>
    </row>
    <row r="370" spans="1:7" ht="17.25" x14ac:dyDescent="0.3">
      <c r="A370" s="389" t="s">
        <v>42770</v>
      </c>
      <c r="B370" s="393" t="s">
        <v>11819</v>
      </c>
      <c r="C370" s="393">
        <v>2</v>
      </c>
      <c r="D370" s="393" t="s">
        <v>10103</v>
      </c>
      <c r="E370" s="393">
        <v>2</v>
      </c>
      <c r="F370" s="396"/>
      <c r="G370" s="388"/>
    </row>
    <row r="371" spans="1:7" ht="17.25" x14ac:dyDescent="0.3">
      <c r="A371" s="389" t="s">
        <v>39485</v>
      </c>
      <c r="B371" s="393" t="s">
        <v>10103</v>
      </c>
      <c r="C371" s="393">
        <v>7</v>
      </c>
      <c r="D371" s="393" t="s">
        <v>11819</v>
      </c>
      <c r="E371" s="393">
        <v>9</v>
      </c>
      <c r="F371" s="396"/>
      <c r="G371" s="388"/>
    </row>
    <row r="372" spans="1:7" ht="17.25" x14ac:dyDescent="0.3">
      <c r="A372" s="389" t="s">
        <v>39486</v>
      </c>
      <c r="B372" s="393" t="s">
        <v>10103</v>
      </c>
      <c r="C372" s="393">
        <v>4</v>
      </c>
      <c r="D372" s="393" t="s">
        <v>11819</v>
      </c>
      <c r="E372" s="393">
        <v>7</v>
      </c>
      <c r="F372" s="396"/>
      <c r="G372" s="388"/>
    </row>
    <row r="373" spans="1:7" ht="17.25" x14ac:dyDescent="0.3">
      <c r="A373" s="389" t="s">
        <v>39487</v>
      </c>
      <c r="B373" s="393" t="s">
        <v>10103</v>
      </c>
      <c r="C373" s="393">
        <v>0</v>
      </c>
      <c r="D373" s="393" t="s">
        <v>11819</v>
      </c>
      <c r="E373" s="393">
        <v>0</v>
      </c>
      <c r="F373" s="396"/>
      <c r="G373" s="388"/>
    </row>
    <row r="374" spans="1:7" ht="17.25" x14ac:dyDescent="0.3">
      <c r="A374" s="389" t="s">
        <v>40680</v>
      </c>
      <c r="B374" s="393" t="s">
        <v>10103</v>
      </c>
      <c r="C374" s="393">
        <v>3</v>
      </c>
      <c r="D374" s="393" t="s">
        <v>11819</v>
      </c>
      <c r="E374" s="393">
        <v>4</v>
      </c>
      <c r="F374" s="396"/>
      <c r="G374" s="388"/>
    </row>
    <row r="375" spans="1:7" ht="17.25" x14ac:dyDescent="0.3">
      <c r="A375" s="389" t="s">
        <v>40681</v>
      </c>
      <c r="B375" s="393" t="s">
        <v>10103</v>
      </c>
      <c r="C375" s="393">
        <v>1</v>
      </c>
      <c r="D375" s="393" t="s">
        <v>11819</v>
      </c>
      <c r="E375" s="393">
        <v>1</v>
      </c>
      <c r="F375" s="396"/>
      <c r="G375" s="388"/>
    </row>
    <row r="376" spans="1:7" ht="17.25" x14ac:dyDescent="0.3">
      <c r="A376" s="389" t="s">
        <v>40682</v>
      </c>
      <c r="B376" s="393" t="s">
        <v>11819</v>
      </c>
      <c r="C376" s="393">
        <v>0</v>
      </c>
      <c r="D376" s="393" t="s">
        <v>10103</v>
      </c>
      <c r="E376" s="393">
        <v>0</v>
      </c>
      <c r="F376" s="396"/>
      <c r="G376" s="388"/>
    </row>
    <row r="377" spans="1:7" ht="17.25" x14ac:dyDescent="0.3">
      <c r="A377" s="389" t="s">
        <v>40683</v>
      </c>
      <c r="B377" s="393" t="s">
        <v>11819</v>
      </c>
      <c r="C377" s="393">
        <v>2</v>
      </c>
      <c r="D377" s="393" t="s">
        <v>10103</v>
      </c>
      <c r="E377" s="393">
        <v>0</v>
      </c>
      <c r="F377" s="396"/>
      <c r="G377" s="388"/>
    </row>
    <row r="378" spans="1:7" ht="17.25" x14ac:dyDescent="0.3">
      <c r="A378" s="389" t="s">
        <v>40684</v>
      </c>
      <c r="B378" s="393" t="s">
        <v>10103</v>
      </c>
      <c r="C378" s="393">
        <v>0</v>
      </c>
      <c r="D378" s="393" t="s">
        <v>11819</v>
      </c>
      <c r="E378" s="393">
        <v>0</v>
      </c>
      <c r="F378" s="396"/>
      <c r="G378" s="388"/>
    </row>
    <row r="379" spans="1:7" ht="17.25" x14ac:dyDescent="0.3">
      <c r="A379" s="389" t="s">
        <v>40685</v>
      </c>
      <c r="B379" s="393" t="s">
        <v>10103</v>
      </c>
      <c r="C379" s="393">
        <v>1</v>
      </c>
      <c r="D379" s="393" t="s">
        <v>11819</v>
      </c>
      <c r="E379" s="393">
        <v>0</v>
      </c>
      <c r="F379" s="396"/>
      <c r="G379" s="388"/>
    </row>
    <row r="380" spans="1:7" ht="12.75" customHeight="1" x14ac:dyDescent="0.3">
      <c r="A380" s="417" t="s">
        <v>22100</v>
      </c>
      <c r="B380" s="417"/>
      <c r="C380" s="417"/>
      <c r="D380" s="417"/>
      <c r="E380" s="417"/>
      <c r="F380" s="417"/>
      <c r="G380" s="388"/>
    </row>
    <row r="381" spans="1:7" ht="17.25" x14ac:dyDescent="0.3">
      <c r="A381" s="389" t="s">
        <v>22101</v>
      </c>
      <c r="B381" s="393" t="s">
        <v>10191</v>
      </c>
      <c r="C381" s="393">
        <v>25</v>
      </c>
      <c r="D381" s="393" t="s">
        <v>11819</v>
      </c>
      <c r="E381" s="393">
        <v>7</v>
      </c>
      <c r="F381" s="396"/>
      <c r="G381" s="388"/>
    </row>
    <row r="382" spans="1:7" ht="17.25" x14ac:dyDescent="0.3">
      <c r="A382" s="389" t="s">
        <v>22102</v>
      </c>
      <c r="B382" s="393" t="s">
        <v>11819</v>
      </c>
      <c r="C382" s="393">
        <v>38</v>
      </c>
      <c r="D382" s="393" t="s">
        <v>10191</v>
      </c>
      <c r="E382" s="393">
        <v>22</v>
      </c>
      <c r="F382" s="396"/>
      <c r="G382" s="388"/>
    </row>
    <row r="383" spans="1:7" ht="17.25" x14ac:dyDescent="0.3">
      <c r="A383" s="389" t="s">
        <v>22103</v>
      </c>
      <c r="B383" s="393" t="s">
        <v>11819</v>
      </c>
      <c r="C383" s="393">
        <v>58</v>
      </c>
      <c r="D383" s="393" t="s">
        <v>10191</v>
      </c>
      <c r="E383" s="393">
        <v>52</v>
      </c>
      <c r="F383" s="396"/>
      <c r="G383" s="388"/>
    </row>
    <row r="384" spans="1:7" ht="17.25" x14ac:dyDescent="0.3">
      <c r="A384" s="389" t="s">
        <v>22104</v>
      </c>
      <c r="B384" s="393" t="s">
        <v>11819</v>
      </c>
      <c r="C384" s="393">
        <v>45</v>
      </c>
      <c r="D384" s="393" t="s">
        <v>10191</v>
      </c>
      <c r="E384" s="393">
        <v>48</v>
      </c>
      <c r="F384" s="396"/>
      <c r="G384" s="388"/>
    </row>
    <row r="385" spans="1:7" ht="17.25" x14ac:dyDescent="0.3">
      <c r="A385" s="389" t="s">
        <v>22105</v>
      </c>
      <c r="B385" s="393" t="s">
        <v>11819</v>
      </c>
      <c r="C385" s="393">
        <v>26</v>
      </c>
      <c r="D385" s="393" t="s">
        <v>10191</v>
      </c>
      <c r="E385" s="393">
        <v>26</v>
      </c>
      <c r="F385" s="396"/>
      <c r="G385" s="388"/>
    </row>
    <row r="386" spans="1:7" ht="12.75" customHeight="1" x14ac:dyDescent="0.3">
      <c r="A386" s="417" t="s">
        <v>22106</v>
      </c>
      <c r="B386" s="417"/>
      <c r="C386" s="417"/>
      <c r="D386" s="417"/>
      <c r="E386" s="417"/>
      <c r="F386" s="417"/>
      <c r="G386" s="388"/>
    </row>
    <row r="387" spans="1:7" ht="17.25" x14ac:dyDescent="0.3">
      <c r="A387" s="389" t="s">
        <v>22107</v>
      </c>
      <c r="B387" s="393" t="s">
        <v>11819</v>
      </c>
      <c r="C387" s="393">
        <v>17</v>
      </c>
      <c r="D387" s="393" t="s">
        <v>10191</v>
      </c>
      <c r="E387" s="393">
        <v>27</v>
      </c>
      <c r="F387" s="396"/>
      <c r="G387" s="388"/>
    </row>
    <row r="388" spans="1:7" ht="17.25" x14ac:dyDescent="0.3">
      <c r="A388" s="389" t="s">
        <v>22108</v>
      </c>
      <c r="B388" s="393" t="s">
        <v>10191</v>
      </c>
      <c r="C388" s="393">
        <v>8</v>
      </c>
      <c r="D388" s="393" t="s">
        <v>11819</v>
      </c>
      <c r="E388" s="393">
        <v>20</v>
      </c>
      <c r="F388" s="396"/>
      <c r="G388" s="388"/>
    </row>
    <row r="389" spans="1:7" ht="17.25" x14ac:dyDescent="0.3">
      <c r="A389" s="389" t="s">
        <v>22109</v>
      </c>
      <c r="B389" s="393" t="s">
        <v>11819</v>
      </c>
      <c r="C389" s="393">
        <v>38</v>
      </c>
      <c r="D389" s="393" t="s">
        <v>10191</v>
      </c>
      <c r="E389" s="393">
        <v>26</v>
      </c>
      <c r="F389" s="396"/>
      <c r="G389" s="388"/>
    </row>
    <row r="390" spans="1:7" ht="17.25" x14ac:dyDescent="0.3">
      <c r="A390" s="389" t="s">
        <v>22110</v>
      </c>
      <c r="B390" s="393" t="s">
        <v>11819</v>
      </c>
      <c r="C390" s="393">
        <v>9</v>
      </c>
      <c r="D390" s="393" t="s">
        <v>10191</v>
      </c>
      <c r="E390" s="393">
        <v>8</v>
      </c>
      <c r="F390" s="396"/>
      <c r="G390" s="388"/>
    </row>
    <row r="391" spans="1:7" ht="17.25" x14ac:dyDescent="0.3">
      <c r="A391" s="389" t="s">
        <v>22111</v>
      </c>
      <c r="B391" s="393" t="s">
        <v>10191</v>
      </c>
      <c r="C391" s="393">
        <v>11</v>
      </c>
      <c r="D391" s="393" t="s">
        <v>11819</v>
      </c>
      <c r="E391" s="393">
        <v>12</v>
      </c>
      <c r="F391" s="396"/>
      <c r="G391" s="388"/>
    </row>
    <row r="392" spans="1:7" ht="17.25" x14ac:dyDescent="0.3">
      <c r="A392" s="389" t="s">
        <v>22112</v>
      </c>
      <c r="B392" s="393" t="s">
        <v>11819</v>
      </c>
      <c r="C392" s="393">
        <v>10</v>
      </c>
      <c r="D392" s="393" t="s">
        <v>10191</v>
      </c>
      <c r="E392" s="393">
        <v>25</v>
      </c>
      <c r="F392" s="396"/>
      <c r="G392" s="388"/>
    </row>
    <row r="393" spans="1:7" ht="17.25" x14ac:dyDescent="0.3">
      <c r="A393" s="389" t="s">
        <v>22113</v>
      </c>
      <c r="B393" s="393" t="s">
        <v>11819</v>
      </c>
      <c r="C393" s="393">
        <v>14</v>
      </c>
      <c r="D393" s="393" t="s">
        <v>10191</v>
      </c>
      <c r="E393" s="393">
        <v>8</v>
      </c>
      <c r="F393" s="396"/>
      <c r="G393" s="388"/>
    </row>
    <row r="394" spans="1:7" ht="17.25" x14ac:dyDescent="0.3">
      <c r="A394" s="389" t="s">
        <v>22114</v>
      </c>
      <c r="B394" s="393" t="s">
        <v>11819</v>
      </c>
      <c r="C394" s="393">
        <v>17</v>
      </c>
      <c r="D394" s="393" t="s">
        <v>10191</v>
      </c>
      <c r="E394" s="393">
        <v>39</v>
      </c>
      <c r="F394" s="396"/>
      <c r="G394" s="388"/>
    </row>
    <row r="395" spans="1:7" ht="17.25" x14ac:dyDescent="0.3">
      <c r="A395" s="389" t="s">
        <v>22115</v>
      </c>
      <c r="B395" s="393" t="s">
        <v>10191</v>
      </c>
      <c r="C395" s="393">
        <v>5</v>
      </c>
      <c r="D395" s="393" t="s">
        <v>11819</v>
      </c>
      <c r="E395" s="393">
        <v>8</v>
      </c>
      <c r="F395" s="396"/>
      <c r="G395" s="388"/>
    </row>
    <row r="396" spans="1:7" ht="12.75" customHeight="1" x14ac:dyDescent="0.3">
      <c r="A396" s="417" t="s">
        <v>22116</v>
      </c>
      <c r="B396" s="417"/>
      <c r="C396" s="417"/>
      <c r="D396" s="417"/>
      <c r="E396" s="417"/>
      <c r="F396" s="417"/>
      <c r="G396" s="388"/>
    </row>
    <row r="397" spans="1:7" ht="17.25" x14ac:dyDescent="0.3">
      <c r="A397" s="389" t="s">
        <v>22117</v>
      </c>
      <c r="B397" s="393" t="s">
        <v>13336</v>
      </c>
      <c r="C397" s="393">
        <v>34</v>
      </c>
      <c r="D397" s="393" t="s">
        <v>11819</v>
      </c>
      <c r="E397" s="393">
        <v>29</v>
      </c>
      <c r="F397" s="396"/>
      <c r="G397" s="388"/>
    </row>
    <row r="398" spans="1:7" ht="17.25" x14ac:dyDescent="0.3">
      <c r="A398" s="389" t="s">
        <v>22118</v>
      </c>
      <c r="B398" s="393" t="s">
        <v>11819</v>
      </c>
      <c r="C398" s="393">
        <v>28</v>
      </c>
      <c r="D398" s="393" t="s">
        <v>13336</v>
      </c>
      <c r="E398" s="393">
        <v>27</v>
      </c>
      <c r="F398" s="396"/>
      <c r="G398" s="388"/>
    </row>
    <row r="399" spans="1:7" ht="17.25" x14ac:dyDescent="0.3">
      <c r="A399" s="389" t="s">
        <v>22119</v>
      </c>
      <c r="B399" s="393" t="s">
        <v>13336</v>
      </c>
      <c r="C399" s="393">
        <v>44</v>
      </c>
      <c r="D399" s="393" t="s">
        <v>11819</v>
      </c>
      <c r="E399" s="393">
        <v>43</v>
      </c>
      <c r="F399" s="396"/>
      <c r="G399" s="388"/>
    </row>
    <row r="400" spans="1:7" ht="17.25" x14ac:dyDescent="0.3">
      <c r="A400" s="389" t="s">
        <v>22120</v>
      </c>
      <c r="B400" s="393" t="s">
        <v>13336</v>
      </c>
      <c r="C400" s="393">
        <v>61</v>
      </c>
      <c r="D400" s="393" t="s">
        <v>11819</v>
      </c>
      <c r="E400" s="393">
        <v>31</v>
      </c>
      <c r="F400" s="396"/>
      <c r="G400" s="388"/>
    </row>
    <row r="401" spans="1:7" ht="17.25" x14ac:dyDescent="0.3">
      <c r="A401" s="389" t="s">
        <v>22121</v>
      </c>
      <c r="B401" s="393" t="s">
        <v>11819</v>
      </c>
      <c r="C401" s="393">
        <v>38</v>
      </c>
      <c r="D401" s="393" t="s">
        <v>13336</v>
      </c>
      <c r="E401" s="393">
        <v>29</v>
      </c>
      <c r="F401" s="396"/>
      <c r="G401" s="388"/>
    </row>
    <row r="402" spans="1:7" ht="17.25" x14ac:dyDescent="0.3">
      <c r="A402" s="389" t="s">
        <v>22122</v>
      </c>
      <c r="B402" s="393" t="s">
        <v>11819</v>
      </c>
      <c r="C402" s="393">
        <v>10</v>
      </c>
      <c r="D402" s="393" t="s">
        <v>13336</v>
      </c>
      <c r="E402" s="393">
        <v>10</v>
      </c>
      <c r="F402" s="396"/>
      <c r="G402" s="388"/>
    </row>
    <row r="403" spans="1:7" ht="17.25" x14ac:dyDescent="0.3">
      <c r="A403" s="389" t="s">
        <v>22123</v>
      </c>
      <c r="B403" s="393" t="s">
        <v>13336</v>
      </c>
      <c r="C403" s="393">
        <v>34</v>
      </c>
      <c r="D403" s="393" t="s">
        <v>11819</v>
      </c>
      <c r="E403" s="393">
        <v>35</v>
      </c>
      <c r="F403" s="396"/>
      <c r="G403" s="388"/>
    </row>
    <row r="404" spans="1:7" ht="17.25" x14ac:dyDescent="0.3">
      <c r="A404" s="389" t="s">
        <v>22124</v>
      </c>
      <c r="B404" s="393" t="s">
        <v>13336</v>
      </c>
      <c r="C404" s="393">
        <v>5</v>
      </c>
      <c r="D404" s="393" t="s">
        <v>11819</v>
      </c>
      <c r="E404" s="393">
        <v>11</v>
      </c>
      <c r="F404" s="396"/>
      <c r="G404" s="388"/>
    </row>
    <row r="405" spans="1:7" ht="12.75" customHeight="1" x14ac:dyDescent="0.3">
      <c r="A405" s="417" t="s">
        <v>22125</v>
      </c>
      <c r="B405" s="417"/>
      <c r="C405" s="417"/>
      <c r="D405" s="417"/>
      <c r="E405" s="417"/>
      <c r="F405" s="417"/>
      <c r="G405" s="388"/>
    </row>
    <row r="406" spans="1:7" ht="17.25" x14ac:dyDescent="0.3">
      <c r="A406" s="389" t="s">
        <v>22126</v>
      </c>
      <c r="B406" s="393" t="s">
        <v>13336</v>
      </c>
      <c r="C406" s="393">
        <v>20</v>
      </c>
      <c r="D406" s="393" t="s">
        <v>11819</v>
      </c>
      <c r="E406" s="393">
        <v>16</v>
      </c>
      <c r="F406" s="396"/>
      <c r="G406" s="388"/>
    </row>
    <row r="407" spans="1:7" ht="17.25" x14ac:dyDescent="0.3">
      <c r="A407" s="389" t="s">
        <v>22127</v>
      </c>
      <c r="B407" s="393" t="s">
        <v>13336</v>
      </c>
      <c r="C407" s="393">
        <v>9</v>
      </c>
      <c r="D407" s="393" t="s">
        <v>11819</v>
      </c>
      <c r="E407" s="393">
        <v>9</v>
      </c>
      <c r="F407" s="396"/>
      <c r="G407" s="388"/>
    </row>
    <row r="408" spans="1:7" ht="17.25" x14ac:dyDescent="0.3">
      <c r="A408" s="389" t="s">
        <v>22128</v>
      </c>
      <c r="B408" s="393" t="s">
        <v>13336</v>
      </c>
      <c r="C408" s="393">
        <v>11</v>
      </c>
      <c r="D408" s="393" t="s">
        <v>11819</v>
      </c>
      <c r="E408" s="393">
        <v>26</v>
      </c>
      <c r="F408" s="396"/>
      <c r="G408" s="388"/>
    </row>
    <row r="409" spans="1:7" ht="17.25" x14ac:dyDescent="0.3">
      <c r="A409" s="389" t="s">
        <v>22129</v>
      </c>
      <c r="B409" s="393" t="s">
        <v>11819</v>
      </c>
      <c r="C409" s="393">
        <v>40</v>
      </c>
      <c r="D409" s="393" t="s">
        <v>13336</v>
      </c>
      <c r="E409" s="393">
        <v>29</v>
      </c>
      <c r="F409" s="396"/>
      <c r="G409" s="388"/>
    </row>
    <row r="410" spans="1:7" ht="17.25" x14ac:dyDescent="0.3">
      <c r="A410" s="389" t="s">
        <v>22130</v>
      </c>
      <c r="B410" s="393" t="s">
        <v>13336</v>
      </c>
      <c r="C410" s="393">
        <v>13</v>
      </c>
      <c r="D410" s="393" t="s">
        <v>11819</v>
      </c>
      <c r="E410" s="393">
        <v>21</v>
      </c>
      <c r="F410" s="396"/>
      <c r="G410" s="388"/>
    </row>
    <row r="411" spans="1:7" ht="17.25" x14ac:dyDescent="0.3">
      <c r="A411" s="389" t="s">
        <v>22131</v>
      </c>
      <c r="B411" s="393" t="s">
        <v>13336</v>
      </c>
      <c r="C411" s="393">
        <v>11</v>
      </c>
      <c r="D411" s="393" t="s">
        <v>11819</v>
      </c>
      <c r="E411" s="393">
        <v>2</v>
      </c>
      <c r="F411" s="396"/>
      <c r="G411" s="388"/>
    </row>
    <row r="412" spans="1:7" ht="17.25" x14ac:dyDescent="0.3">
      <c r="A412" s="389" t="s">
        <v>22132</v>
      </c>
      <c r="B412" s="393" t="s">
        <v>13336</v>
      </c>
      <c r="C412" s="393">
        <v>17</v>
      </c>
      <c r="D412" s="393" t="s">
        <v>11819</v>
      </c>
      <c r="E412" s="393">
        <v>25</v>
      </c>
      <c r="F412" s="396"/>
      <c r="G412" s="388"/>
    </row>
    <row r="413" spans="1:7" ht="17.25" x14ac:dyDescent="0.3">
      <c r="A413" s="389" t="s">
        <v>22133</v>
      </c>
      <c r="B413" s="393" t="s">
        <v>13336</v>
      </c>
      <c r="C413" s="393">
        <v>2</v>
      </c>
      <c r="D413" s="393" t="s">
        <v>11819</v>
      </c>
      <c r="E413" s="393">
        <v>13</v>
      </c>
      <c r="F413" s="396"/>
      <c r="G413" s="388"/>
    </row>
    <row r="414" spans="1:7" ht="17.25" x14ac:dyDescent="0.3">
      <c r="A414" s="389" t="s">
        <v>22134</v>
      </c>
      <c r="B414" s="393" t="s">
        <v>13336</v>
      </c>
      <c r="C414" s="393">
        <v>1</v>
      </c>
      <c r="D414" s="393" t="s">
        <v>11819</v>
      </c>
      <c r="E414" s="393">
        <v>9</v>
      </c>
      <c r="F414" s="396"/>
      <c r="G414" s="388"/>
    </row>
    <row r="415" spans="1:7" ht="17.25" x14ac:dyDescent="0.3">
      <c r="A415" s="389" t="s">
        <v>22135</v>
      </c>
      <c r="B415" s="393" t="s">
        <v>11819</v>
      </c>
      <c r="C415" s="393">
        <v>5</v>
      </c>
      <c r="D415" s="393" t="s">
        <v>13336</v>
      </c>
      <c r="E415" s="393">
        <v>0</v>
      </c>
      <c r="F415" s="396"/>
      <c r="G415" s="388"/>
    </row>
    <row r="416" spans="1:7" ht="17.25" x14ac:dyDescent="0.3">
      <c r="A416" s="389" t="s">
        <v>22136</v>
      </c>
      <c r="B416" s="393" t="s">
        <v>13336</v>
      </c>
      <c r="C416" s="393">
        <v>0</v>
      </c>
      <c r="D416" s="393" t="s">
        <v>11819</v>
      </c>
      <c r="E416" s="393">
        <v>1</v>
      </c>
      <c r="F416" s="396"/>
      <c r="G416" s="388"/>
    </row>
    <row r="417" spans="1:7" ht="17.25" x14ac:dyDescent="0.3">
      <c r="A417" s="389" t="s">
        <v>22137</v>
      </c>
      <c r="B417" s="393" t="s">
        <v>11819</v>
      </c>
      <c r="C417" s="393">
        <v>22</v>
      </c>
      <c r="D417" s="393" t="s">
        <v>13336</v>
      </c>
      <c r="E417" s="393">
        <v>4</v>
      </c>
      <c r="F417" s="396"/>
      <c r="G417" s="388"/>
    </row>
    <row r="418" spans="1:7" ht="12.75" customHeight="1" x14ac:dyDescent="0.3">
      <c r="A418" s="417" t="s">
        <v>22138</v>
      </c>
      <c r="B418" s="417"/>
      <c r="C418" s="417"/>
      <c r="D418" s="417"/>
      <c r="E418" s="417"/>
      <c r="F418" s="417"/>
      <c r="G418" s="388"/>
    </row>
    <row r="419" spans="1:7" ht="17.25" x14ac:dyDescent="0.3">
      <c r="A419" s="389" t="s">
        <v>22139</v>
      </c>
      <c r="B419" s="393" t="s">
        <v>10191</v>
      </c>
      <c r="C419" s="393">
        <v>42</v>
      </c>
      <c r="D419" s="393" t="s">
        <v>2625</v>
      </c>
      <c r="E419" s="393">
        <v>37</v>
      </c>
      <c r="F419" s="396"/>
      <c r="G419" s="388"/>
    </row>
    <row r="420" spans="1:7" ht="17.25" x14ac:dyDescent="0.3">
      <c r="A420" s="389" t="s">
        <v>22140</v>
      </c>
      <c r="B420" s="393" t="s">
        <v>10191</v>
      </c>
      <c r="C420" s="393">
        <v>9</v>
      </c>
      <c r="D420" s="393" t="s">
        <v>2625</v>
      </c>
      <c r="E420" s="393">
        <v>27</v>
      </c>
      <c r="F420" s="396"/>
      <c r="G420" s="388"/>
    </row>
    <row r="421" spans="1:7" ht="17.25" x14ac:dyDescent="0.3">
      <c r="A421" s="389" t="s">
        <v>22141</v>
      </c>
      <c r="B421" s="393" t="s">
        <v>2625</v>
      </c>
      <c r="C421" s="393">
        <v>30</v>
      </c>
      <c r="D421" s="393" t="s">
        <v>10191</v>
      </c>
      <c r="E421" s="393">
        <v>6</v>
      </c>
      <c r="F421" s="396"/>
      <c r="G421" s="388"/>
    </row>
    <row r="422" spans="1:7" ht="17.25" x14ac:dyDescent="0.3">
      <c r="A422" s="389" t="s">
        <v>22142</v>
      </c>
      <c r="B422" s="393" t="s">
        <v>2625</v>
      </c>
      <c r="C422" s="393">
        <v>17</v>
      </c>
      <c r="D422" s="393" t="s">
        <v>10191</v>
      </c>
      <c r="E422" s="393">
        <v>17</v>
      </c>
      <c r="F422" s="396"/>
      <c r="G422" s="388"/>
    </row>
    <row r="423" spans="1:7" ht="17.25" x14ac:dyDescent="0.3">
      <c r="A423" s="389" t="s">
        <v>22143</v>
      </c>
      <c r="B423" s="393" t="s">
        <v>2625</v>
      </c>
      <c r="C423" s="393">
        <v>9</v>
      </c>
      <c r="D423" s="393" t="s">
        <v>10191</v>
      </c>
      <c r="E423" s="393">
        <v>6</v>
      </c>
      <c r="F423" s="396"/>
      <c r="G423" s="388"/>
    </row>
    <row r="424" spans="1:7" ht="17.25" x14ac:dyDescent="0.3">
      <c r="A424" s="389" t="s">
        <v>22144</v>
      </c>
      <c r="B424" s="393" t="s">
        <v>10191</v>
      </c>
      <c r="C424" s="393">
        <v>7</v>
      </c>
      <c r="D424" s="393" t="s">
        <v>2625</v>
      </c>
      <c r="E424" s="393">
        <v>11</v>
      </c>
      <c r="F424" s="396"/>
      <c r="G424" s="388"/>
    </row>
    <row r="425" spans="1:7" ht="17.25" x14ac:dyDescent="0.3">
      <c r="A425" s="389" t="s">
        <v>22145</v>
      </c>
      <c r="B425" s="393" t="s">
        <v>2625</v>
      </c>
      <c r="C425" s="393">
        <v>26</v>
      </c>
      <c r="D425" s="393" t="s">
        <v>10191</v>
      </c>
      <c r="E425" s="393">
        <v>26</v>
      </c>
      <c r="F425" s="396"/>
      <c r="G425" s="388"/>
    </row>
    <row r="426" spans="1:7" ht="17.25" x14ac:dyDescent="0.3">
      <c r="A426" s="389" t="s">
        <v>22146</v>
      </c>
      <c r="B426" s="393" t="s">
        <v>10191</v>
      </c>
      <c r="C426" s="393">
        <v>1</v>
      </c>
      <c r="D426" s="393" t="s">
        <v>2625</v>
      </c>
      <c r="E426" s="393">
        <v>2</v>
      </c>
      <c r="F426" s="396"/>
      <c r="G426" s="388"/>
    </row>
    <row r="427" spans="1:7" ht="17.25" x14ac:dyDescent="0.3">
      <c r="A427" s="389" t="s">
        <v>22147</v>
      </c>
      <c r="B427" s="393" t="s">
        <v>10191</v>
      </c>
      <c r="C427" s="393">
        <v>1</v>
      </c>
      <c r="D427" s="393" t="s">
        <v>2625</v>
      </c>
      <c r="E427" s="393">
        <v>2</v>
      </c>
      <c r="F427" s="396"/>
      <c r="G427" s="388"/>
    </row>
    <row r="428" spans="1:7" ht="17.25" x14ac:dyDescent="0.3">
      <c r="A428" s="389" t="s">
        <v>22148</v>
      </c>
      <c r="B428" s="393" t="s">
        <v>10191</v>
      </c>
      <c r="C428" s="393">
        <v>9</v>
      </c>
      <c r="D428" s="393" t="s">
        <v>2625</v>
      </c>
      <c r="E428" s="393">
        <v>6</v>
      </c>
      <c r="F428" s="396"/>
      <c r="G428" s="388"/>
    </row>
    <row r="429" spans="1:7" ht="12.75" customHeight="1" x14ac:dyDescent="0.3">
      <c r="A429" s="417" t="s">
        <v>22149</v>
      </c>
      <c r="B429" s="417"/>
      <c r="C429" s="417"/>
      <c r="D429" s="417"/>
      <c r="E429" s="417"/>
      <c r="F429" s="417"/>
      <c r="G429" s="388"/>
    </row>
    <row r="430" spans="1:7" ht="17.25" x14ac:dyDescent="0.3">
      <c r="A430" s="389" t="s">
        <v>22150</v>
      </c>
      <c r="B430" s="393" t="s">
        <v>11819</v>
      </c>
      <c r="C430" s="393">
        <v>3</v>
      </c>
      <c r="D430" s="393" t="s">
        <v>13336</v>
      </c>
      <c r="E430" s="393">
        <v>8</v>
      </c>
      <c r="F430" s="396"/>
      <c r="G430" s="388"/>
    </row>
    <row r="431" spans="1:7" ht="17.25" x14ac:dyDescent="0.3">
      <c r="A431" s="389" t="s">
        <v>22151</v>
      </c>
      <c r="B431" s="393" t="s">
        <v>11819</v>
      </c>
      <c r="C431" s="393">
        <v>11</v>
      </c>
      <c r="D431" s="393" t="s">
        <v>13336</v>
      </c>
      <c r="E431" s="393">
        <v>1</v>
      </c>
      <c r="F431" s="396"/>
      <c r="G431" s="388"/>
    </row>
    <row r="432" spans="1:7" ht="17.25" x14ac:dyDescent="0.3">
      <c r="A432" s="389" t="s">
        <v>22152</v>
      </c>
      <c r="B432" s="393" t="s">
        <v>22153</v>
      </c>
      <c r="C432" s="393">
        <v>26</v>
      </c>
      <c r="D432" s="393" t="s">
        <v>11819</v>
      </c>
      <c r="E432" s="393">
        <v>33</v>
      </c>
      <c r="F432" s="396"/>
      <c r="G432" s="388"/>
    </row>
    <row r="433" spans="1:7" ht="17.25" x14ac:dyDescent="0.3">
      <c r="A433" s="389" t="s">
        <v>22154</v>
      </c>
      <c r="B433" s="393" t="s">
        <v>13336</v>
      </c>
      <c r="C433" s="393">
        <v>22</v>
      </c>
      <c r="D433" s="393" t="s">
        <v>11819</v>
      </c>
      <c r="E433" s="393">
        <v>8</v>
      </c>
      <c r="F433" s="396"/>
      <c r="G433" s="388"/>
    </row>
    <row r="434" spans="1:7" ht="17.25" x14ac:dyDescent="0.3">
      <c r="A434" s="389" t="s">
        <v>22155</v>
      </c>
      <c r="B434" s="393" t="s">
        <v>13336</v>
      </c>
      <c r="C434" s="393">
        <v>13</v>
      </c>
      <c r="D434" s="393" t="s">
        <v>11819</v>
      </c>
      <c r="E434" s="393">
        <v>3</v>
      </c>
      <c r="F434" s="396"/>
      <c r="G434" s="388"/>
    </row>
    <row r="435" spans="1:7" ht="17.25" x14ac:dyDescent="0.3">
      <c r="A435" s="389" t="s">
        <v>22156</v>
      </c>
      <c r="B435" s="393" t="s">
        <v>13336</v>
      </c>
      <c r="C435" s="393">
        <v>11</v>
      </c>
      <c r="D435" s="393" t="s">
        <v>11819</v>
      </c>
      <c r="E435" s="393">
        <v>15</v>
      </c>
      <c r="F435" s="396"/>
      <c r="G435" s="388"/>
    </row>
    <row r="436" spans="1:7" ht="17.25" x14ac:dyDescent="0.3">
      <c r="A436" s="389" t="s">
        <v>22157</v>
      </c>
      <c r="B436" s="393" t="s">
        <v>13336</v>
      </c>
      <c r="C436" s="393">
        <v>14</v>
      </c>
      <c r="D436" s="393" t="s">
        <v>11819</v>
      </c>
      <c r="E436" s="393">
        <v>5</v>
      </c>
      <c r="F436" s="396"/>
      <c r="G436" s="388"/>
    </row>
    <row r="437" spans="1:7" ht="17.25" x14ac:dyDescent="0.3">
      <c r="A437" s="389" t="s">
        <v>22158</v>
      </c>
      <c r="B437" s="393" t="s">
        <v>11819</v>
      </c>
      <c r="C437" s="393">
        <v>3</v>
      </c>
      <c r="D437" s="393" t="s">
        <v>13336</v>
      </c>
      <c r="E437" s="393">
        <v>8</v>
      </c>
      <c r="F437" s="396"/>
      <c r="G437" s="388"/>
    </row>
    <row r="438" spans="1:7" ht="17.25" x14ac:dyDescent="0.3">
      <c r="A438" s="389" t="s">
        <v>22159</v>
      </c>
      <c r="B438" s="393" t="s">
        <v>11819</v>
      </c>
      <c r="C438" s="393">
        <v>1</v>
      </c>
      <c r="D438" s="393" t="s">
        <v>22160</v>
      </c>
      <c r="E438" s="393">
        <v>7</v>
      </c>
      <c r="F438" s="396"/>
      <c r="G438" s="388"/>
    </row>
    <row r="439" spans="1:7" ht="17.25" x14ac:dyDescent="0.3">
      <c r="A439" s="389" t="s">
        <v>22161</v>
      </c>
      <c r="B439" s="393" t="s">
        <v>11819</v>
      </c>
      <c r="C439" s="393">
        <v>11</v>
      </c>
      <c r="D439" s="393" t="s">
        <v>13336</v>
      </c>
      <c r="E439" s="393">
        <v>4</v>
      </c>
      <c r="F439" s="396"/>
      <c r="G439" s="388"/>
    </row>
    <row r="440" spans="1:7" ht="17.25" x14ac:dyDescent="0.3">
      <c r="A440" s="389" t="s">
        <v>22162</v>
      </c>
      <c r="B440" s="393" t="s">
        <v>11819</v>
      </c>
      <c r="C440" s="393">
        <v>5</v>
      </c>
      <c r="D440" s="393" t="s">
        <v>22163</v>
      </c>
      <c r="E440" s="393">
        <v>8</v>
      </c>
      <c r="F440" s="396"/>
      <c r="G440" s="388"/>
    </row>
    <row r="441" spans="1:7" ht="17.25" x14ac:dyDescent="0.3">
      <c r="A441" s="389" t="s">
        <v>22164</v>
      </c>
      <c r="B441" s="393" t="s">
        <v>11819</v>
      </c>
      <c r="C441" s="393">
        <v>18</v>
      </c>
      <c r="D441" s="393" t="s">
        <v>22160</v>
      </c>
      <c r="E441" s="393">
        <v>23</v>
      </c>
      <c r="F441" s="396"/>
      <c r="G441" s="388"/>
    </row>
    <row r="442" spans="1:7" ht="17.25" x14ac:dyDescent="0.3">
      <c r="A442" s="389" t="s">
        <v>22165</v>
      </c>
      <c r="B442" s="393" t="s">
        <v>13336</v>
      </c>
      <c r="C442" s="393">
        <v>5</v>
      </c>
      <c r="D442" s="393" t="s">
        <v>11819</v>
      </c>
      <c r="E442" s="393">
        <v>1</v>
      </c>
      <c r="F442" s="396"/>
      <c r="G442" s="388"/>
    </row>
    <row r="443" spans="1:7" ht="17.25" x14ac:dyDescent="0.3">
      <c r="A443" s="389" t="s">
        <v>22166</v>
      </c>
      <c r="B443" s="393" t="s">
        <v>11819</v>
      </c>
      <c r="C443" s="393">
        <v>5</v>
      </c>
      <c r="D443" s="393" t="s">
        <v>13336</v>
      </c>
      <c r="E443" s="393">
        <v>5</v>
      </c>
      <c r="F443" s="396"/>
      <c r="G443" s="388"/>
    </row>
    <row r="444" spans="1:7" ht="17.25" x14ac:dyDescent="0.3">
      <c r="A444" s="389" t="s">
        <v>22167</v>
      </c>
      <c r="B444" s="393" t="s">
        <v>22163</v>
      </c>
      <c r="C444" s="393">
        <v>70</v>
      </c>
      <c r="D444" s="393" t="s">
        <v>11819</v>
      </c>
      <c r="E444" s="393">
        <v>94</v>
      </c>
      <c r="F444" s="396"/>
      <c r="G444" s="388"/>
    </row>
    <row r="445" spans="1:7" ht="17.25" x14ac:dyDescent="0.3">
      <c r="A445" s="389" t="s">
        <v>22168</v>
      </c>
      <c r="B445" s="393" t="s">
        <v>11819</v>
      </c>
      <c r="C445" s="393">
        <v>8</v>
      </c>
      <c r="D445" s="393" t="s">
        <v>22163</v>
      </c>
      <c r="E445" s="393">
        <v>5</v>
      </c>
      <c r="F445" s="396"/>
      <c r="G445" s="388"/>
    </row>
    <row r="446" spans="1:7" ht="17.25" x14ac:dyDescent="0.3">
      <c r="A446" s="389" t="s">
        <v>22169</v>
      </c>
      <c r="B446" s="393" t="s">
        <v>11819</v>
      </c>
      <c r="C446" s="393">
        <v>17</v>
      </c>
      <c r="D446" s="393" t="s">
        <v>13336</v>
      </c>
      <c r="E446" s="393">
        <v>28</v>
      </c>
      <c r="F446" s="396"/>
      <c r="G446" s="388"/>
    </row>
    <row r="447" spans="1:7" ht="17.25" x14ac:dyDescent="0.3">
      <c r="A447" s="389" t="s">
        <v>22170</v>
      </c>
      <c r="B447" s="393" t="s">
        <v>11819</v>
      </c>
      <c r="C447" s="393">
        <v>3</v>
      </c>
      <c r="D447" s="393" t="s">
        <v>13336</v>
      </c>
      <c r="E447" s="393">
        <v>14</v>
      </c>
      <c r="F447" s="396"/>
      <c r="G447" s="388"/>
    </row>
    <row r="448" spans="1:7" ht="17.25" x14ac:dyDescent="0.3">
      <c r="A448" s="389" t="s">
        <v>22171</v>
      </c>
      <c r="B448" s="393" t="s">
        <v>11819</v>
      </c>
      <c r="C448" s="393">
        <v>23</v>
      </c>
      <c r="D448" s="393" t="s">
        <v>13336</v>
      </c>
      <c r="E448" s="393">
        <v>27</v>
      </c>
      <c r="F448" s="396"/>
      <c r="G448" s="388"/>
    </row>
    <row r="449" spans="1:7" ht="17.25" x14ac:dyDescent="0.3">
      <c r="A449" s="389" t="s">
        <v>22172</v>
      </c>
      <c r="B449" s="393" t="s">
        <v>11819</v>
      </c>
      <c r="C449" s="393">
        <v>52</v>
      </c>
      <c r="D449" s="393" t="s">
        <v>13336</v>
      </c>
      <c r="E449" s="393">
        <v>30</v>
      </c>
      <c r="F449" s="396"/>
      <c r="G449" s="388"/>
    </row>
    <row r="450" spans="1:7" ht="12.75" customHeight="1" x14ac:dyDescent="0.3">
      <c r="A450" s="417" t="s">
        <v>22173</v>
      </c>
      <c r="B450" s="417"/>
      <c r="C450" s="417"/>
      <c r="D450" s="417"/>
      <c r="E450" s="417"/>
      <c r="F450" s="417"/>
      <c r="G450" s="388"/>
    </row>
    <row r="451" spans="1:7" ht="17.25" x14ac:dyDescent="0.3">
      <c r="A451" s="389" t="s">
        <v>22174</v>
      </c>
      <c r="B451" s="393" t="s">
        <v>11819</v>
      </c>
      <c r="C451" s="393">
        <v>28</v>
      </c>
      <c r="D451" s="393" t="s">
        <v>13336</v>
      </c>
      <c r="E451" s="393">
        <v>49</v>
      </c>
      <c r="F451" s="396"/>
      <c r="G451" s="388"/>
    </row>
    <row r="452" spans="1:7" ht="17.25" x14ac:dyDescent="0.3">
      <c r="A452" s="389" t="s">
        <v>22175</v>
      </c>
      <c r="B452" s="393" t="s">
        <v>13336</v>
      </c>
      <c r="C452" s="393">
        <v>22</v>
      </c>
      <c r="D452" s="393" t="s">
        <v>11819</v>
      </c>
      <c r="E452" s="393">
        <v>9</v>
      </c>
      <c r="F452" s="396"/>
      <c r="G452" s="388"/>
    </row>
    <row r="453" spans="1:7" ht="17.25" x14ac:dyDescent="0.3">
      <c r="A453" s="389" t="s">
        <v>22176</v>
      </c>
      <c r="B453" s="393" t="s">
        <v>13336</v>
      </c>
      <c r="C453" s="393">
        <v>17</v>
      </c>
      <c r="D453" s="393" t="s">
        <v>11819</v>
      </c>
      <c r="E453" s="393">
        <v>3</v>
      </c>
      <c r="F453" s="396"/>
      <c r="G453" s="388"/>
    </row>
    <row r="454" spans="1:7" ht="17.25" x14ac:dyDescent="0.3">
      <c r="A454" s="389" t="s">
        <v>22177</v>
      </c>
      <c r="B454" s="393" t="s">
        <v>10191</v>
      </c>
      <c r="C454" s="393">
        <v>10</v>
      </c>
      <c r="D454" s="393" t="s">
        <v>11819</v>
      </c>
      <c r="E454" s="393">
        <v>24</v>
      </c>
      <c r="F454" s="396"/>
      <c r="G454" s="388"/>
    </row>
    <row r="455" spans="1:7" ht="17.25" x14ac:dyDescent="0.3">
      <c r="A455" s="389" t="s">
        <v>22178</v>
      </c>
      <c r="B455" s="393" t="s">
        <v>11819</v>
      </c>
      <c r="C455" s="393">
        <v>30</v>
      </c>
      <c r="D455" s="393" t="s">
        <v>10191</v>
      </c>
      <c r="E455" s="393">
        <v>17</v>
      </c>
      <c r="F455" s="396"/>
      <c r="G455" s="388"/>
    </row>
    <row r="456" spans="1:7" ht="17.25" x14ac:dyDescent="0.3">
      <c r="A456" s="389" t="s">
        <v>22179</v>
      </c>
      <c r="B456" s="393" t="s">
        <v>13658</v>
      </c>
      <c r="C456" s="393">
        <v>20</v>
      </c>
      <c r="D456" s="393" t="s">
        <v>11819</v>
      </c>
      <c r="E456" s="393">
        <v>20</v>
      </c>
      <c r="F456" s="396"/>
      <c r="G456" s="388"/>
    </row>
    <row r="457" spans="1:7" ht="17.25" x14ac:dyDescent="0.3">
      <c r="A457" s="389" t="s">
        <v>22180</v>
      </c>
      <c r="B457" s="393" t="s">
        <v>10103</v>
      </c>
      <c r="C457" s="393">
        <v>58</v>
      </c>
      <c r="D457" s="393" t="s">
        <v>11819</v>
      </c>
      <c r="E457" s="393">
        <v>33</v>
      </c>
      <c r="F457" s="396"/>
      <c r="G457" s="388"/>
    </row>
    <row r="458" spans="1:7" ht="17.25" x14ac:dyDescent="0.3">
      <c r="A458" s="389" t="s">
        <v>22181</v>
      </c>
      <c r="B458" s="393" t="s">
        <v>11819</v>
      </c>
      <c r="C458" s="393">
        <v>51</v>
      </c>
      <c r="D458" s="393" t="s">
        <v>10103</v>
      </c>
      <c r="E458" s="393">
        <v>12</v>
      </c>
      <c r="F458" s="396"/>
      <c r="G458" s="388"/>
    </row>
    <row r="459" spans="1:7" ht="17.25" x14ac:dyDescent="0.3">
      <c r="A459" s="389" t="s">
        <v>22182</v>
      </c>
      <c r="B459" s="393" t="s">
        <v>10191</v>
      </c>
      <c r="C459" s="393">
        <v>23</v>
      </c>
      <c r="D459" s="393" t="s">
        <v>11819</v>
      </c>
      <c r="E459" s="393">
        <v>17</v>
      </c>
      <c r="F459" s="396"/>
      <c r="G459" s="388"/>
    </row>
    <row r="460" spans="1:7" ht="17.25" x14ac:dyDescent="0.3">
      <c r="A460" s="389" t="s">
        <v>22183</v>
      </c>
      <c r="B460" s="393" t="s">
        <v>3253</v>
      </c>
      <c r="C460" s="393">
        <v>21</v>
      </c>
      <c r="D460" s="393" t="s">
        <v>10103</v>
      </c>
      <c r="E460" s="393">
        <v>9</v>
      </c>
      <c r="F460" s="396"/>
      <c r="G460" s="388"/>
    </row>
    <row r="461" spans="1:7" ht="17.25" x14ac:dyDescent="0.3">
      <c r="A461" s="389" t="s">
        <v>22184</v>
      </c>
      <c r="B461" s="393" t="s">
        <v>10103</v>
      </c>
      <c r="C461" s="393">
        <v>8</v>
      </c>
      <c r="D461" s="393" t="s">
        <v>3253</v>
      </c>
      <c r="E461" s="393">
        <v>30</v>
      </c>
      <c r="F461" s="396"/>
      <c r="G461" s="388"/>
    </row>
    <row r="462" spans="1:7" ht="17.25" x14ac:dyDescent="0.3">
      <c r="A462" s="389" t="s">
        <v>22185</v>
      </c>
      <c r="B462" s="393" t="s">
        <v>10103</v>
      </c>
      <c r="C462" s="393">
        <v>21</v>
      </c>
      <c r="D462" s="393" t="s">
        <v>7198</v>
      </c>
      <c r="E462" s="393">
        <v>14</v>
      </c>
      <c r="F462" s="396"/>
      <c r="G462" s="388"/>
    </row>
    <row r="463" spans="1:7" ht="17.25" x14ac:dyDescent="0.3">
      <c r="A463" s="389" t="s">
        <v>22186</v>
      </c>
      <c r="B463" s="393" t="s">
        <v>13658</v>
      </c>
      <c r="C463" s="393">
        <v>28</v>
      </c>
      <c r="D463" s="393" t="s">
        <v>11819</v>
      </c>
      <c r="E463" s="393">
        <v>17</v>
      </c>
      <c r="F463" s="396"/>
      <c r="G463" s="388"/>
    </row>
    <row r="464" spans="1:7" ht="17.25" x14ac:dyDescent="0.3">
      <c r="A464" s="389" t="s">
        <v>22187</v>
      </c>
      <c r="B464" s="393" t="s">
        <v>11819</v>
      </c>
      <c r="C464" s="393">
        <v>17</v>
      </c>
      <c r="D464" s="393" t="s">
        <v>10191</v>
      </c>
      <c r="E464" s="393">
        <v>13</v>
      </c>
      <c r="F464" s="396"/>
      <c r="G464" s="388"/>
    </row>
    <row r="465" spans="1:7" ht="17.25" x14ac:dyDescent="0.3">
      <c r="A465" s="389" t="s">
        <v>22188</v>
      </c>
      <c r="B465" s="393" t="s">
        <v>10103</v>
      </c>
      <c r="C465" s="393">
        <v>80</v>
      </c>
      <c r="D465" s="393" t="s">
        <v>11819</v>
      </c>
      <c r="E465" s="393">
        <v>41</v>
      </c>
      <c r="F465" s="396"/>
      <c r="G465" s="388"/>
    </row>
    <row r="466" spans="1:7" ht="12.75" customHeight="1" x14ac:dyDescent="0.3">
      <c r="A466" s="417" t="s">
        <v>22189</v>
      </c>
      <c r="B466" s="417"/>
      <c r="C466" s="417"/>
      <c r="D466" s="417"/>
      <c r="E466" s="417"/>
      <c r="F466" s="417"/>
      <c r="G466" s="388"/>
    </row>
    <row r="467" spans="1:7" ht="17.25" x14ac:dyDescent="0.3">
      <c r="A467" s="389" t="s">
        <v>22190</v>
      </c>
      <c r="B467" s="393" t="s">
        <v>7198</v>
      </c>
      <c r="C467" s="393">
        <v>22</v>
      </c>
      <c r="D467" s="393" t="s">
        <v>10191</v>
      </c>
      <c r="E467" s="393">
        <v>14</v>
      </c>
      <c r="F467" s="396"/>
      <c r="G467" s="388"/>
    </row>
    <row r="468" spans="1:7" ht="17.25" x14ac:dyDescent="0.3">
      <c r="A468" s="389" t="s">
        <v>22191</v>
      </c>
      <c r="B468" s="393" t="s">
        <v>7198</v>
      </c>
      <c r="C468" s="393">
        <v>8</v>
      </c>
      <c r="D468" s="393" t="s">
        <v>10448</v>
      </c>
      <c r="E468" s="393">
        <v>32</v>
      </c>
      <c r="F468" s="396"/>
      <c r="G468" s="388"/>
    </row>
    <row r="469" spans="1:7" ht="17.25" x14ac:dyDescent="0.3">
      <c r="A469" s="389" t="s">
        <v>22192</v>
      </c>
      <c r="B469" s="393" t="s">
        <v>13336</v>
      </c>
      <c r="C469" s="393">
        <v>23</v>
      </c>
      <c r="D469" s="393" t="s">
        <v>11819</v>
      </c>
      <c r="E469" s="393">
        <v>35</v>
      </c>
      <c r="F469" s="396"/>
      <c r="G469" s="388"/>
    </row>
    <row r="470" spans="1:7" ht="17.25" x14ac:dyDescent="0.3">
      <c r="A470" s="389" t="s">
        <v>22193</v>
      </c>
      <c r="B470" s="393" t="s">
        <v>3253</v>
      </c>
      <c r="C470" s="393">
        <v>13</v>
      </c>
      <c r="D470" s="393" t="s">
        <v>10103</v>
      </c>
      <c r="E470" s="393">
        <v>14</v>
      </c>
      <c r="F470" s="396"/>
      <c r="G470" s="388"/>
    </row>
    <row r="471" spans="1:7" ht="17.25" x14ac:dyDescent="0.3">
      <c r="A471" s="389" t="s">
        <v>22194</v>
      </c>
      <c r="B471" s="393" t="s">
        <v>10103</v>
      </c>
      <c r="C471" s="393">
        <v>24</v>
      </c>
      <c r="D471" s="393" t="s">
        <v>11819</v>
      </c>
      <c r="E471" s="393">
        <v>29</v>
      </c>
      <c r="F471" s="396"/>
      <c r="G471" s="388"/>
    </row>
    <row r="472" spans="1:7" ht="17.25" x14ac:dyDescent="0.3">
      <c r="A472" s="389" t="s">
        <v>22195</v>
      </c>
      <c r="B472" s="393" t="s">
        <v>11819</v>
      </c>
      <c r="C472" s="393">
        <v>10</v>
      </c>
      <c r="D472" s="393" t="s">
        <v>10191</v>
      </c>
      <c r="E472" s="393">
        <v>10</v>
      </c>
      <c r="F472" s="396"/>
      <c r="G472" s="388"/>
    </row>
    <row r="473" spans="1:7" ht="17.25" x14ac:dyDescent="0.3">
      <c r="A473" s="389" t="s">
        <v>22196</v>
      </c>
      <c r="B473" s="393" t="s">
        <v>11819</v>
      </c>
      <c r="C473" s="393">
        <v>17</v>
      </c>
      <c r="D473" s="393" t="s">
        <v>10191</v>
      </c>
      <c r="E473" s="393">
        <v>20</v>
      </c>
      <c r="F473" s="396"/>
      <c r="G473" s="388"/>
    </row>
    <row r="474" spans="1:7" ht="17.25" x14ac:dyDescent="0.3">
      <c r="A474" s="389" t="s">
        <v>22197</v>
      </c>
      <c r="B474" s="393" t="s">
        <v>10191</v>
      </c>
      <c r="C474" s="393">
        <v>6</v>
      </c>
      <c r="D474" s="393" t="s">
        <v>11819</v>
      </c>
      <c r="E474" s="393">
        <v>31</v>
      </c>
      <c r="F474" s="396"/>
      <c r="G474" s="388"/>
    </row>
    <row r="475" spans="1:7" ht="17.25" x14ac:dyDescent="0.3">
      <c r="A475" s="389" t="s">
        <v>22198</v>
      </c>
      <c r="B475" s="393" t="s">
        <v>10103</v>
      </c>
      <c r="C475" s="393">
        <v>65</v>
      </c>
      <c r="D475" s="393" t="s">
        <v>11819</v>
      </c>
      <c r="E475" s="393">
        <v>23</v>
      </c>
      <c r="F475" s="396"/>
      <c r="G475" s="388"/>
    </row>
    <row r="476" spans="1:7" ht="17.25" x14ac:dyDescent="0.3">
      <c r="A476" s="389" t="s">
        <v>22199</v>
      </c>
      <c r="B476" s="393" t="s">
        <v>13336</v>
      </c>
      <c r="C476" s="393">
        <v>31</v>
      </c>
      <c r="D476" s="393" t="s">
        <v>11819</v>
      </c>
      <c r="E476" s="393">
        <v>58</v>
      </c>
      <c r="F476" s="396"/>
      <c r="G476" s="388"/>
    </row>
    <row r="477" spans="1:7" ht="17.25" x14ac:dyDescent="0.3">
      <c r="A477" s="389" t="s">
        <v>22200</v>
      </c>
      <c r="B477" s="393" t="s">
        <v>11819</v>
      </c>
      <c r="C477" s="393">
        <v>7</v>
      </c>
      <c r="D477" s="393" t="s">
        <v>13658</v>
      </c>
      <c r="E477" s="393">
        <v>10</v>
      </c>
      <c r="F477" s="396"/>
      <c r="G477" s="388"/>
    </row>
    <row r="478" spans="1:7" ht="17.25" x14ac:dyDescent="0.3">
      <c r="A478" s="389" t="s">
        <v>22201</v>
      </c>
      <c r="B478" s="393" t="s">
        <v>11819</v>
      </c>
      <c r="C478" s="393">
        <v>42</v>
      </c>
      <c r="D478" s="393" t="s">
        <v>13336</v>
      </c>
      <c r="E478" s="393">
        <v>19</v>
      </c>
      <c r="F478" s="396"/>
      <c r="G478" s="388"/>
    </row>
    <row r="479" spans="1:7" ht="17.25" x14ac:dyDescent="0.3">
      <c r="A479" s="389" t="s">
        <v>22202</v>
      </c>
      <c r="B479" s="393" t="s">
        <v>11819</v>
      </c>
      <c r="C479" s="393">
        <v>160</v>
      </c>
      <c r="D479" s="393" t="s">
        <v>13336</v>
      </c>
      <c r="E479" s="393">
        <v>187</v>
      </c>
      <c r="F479" s="396"/>
      <c r="G479" s="388"/>
    </row>
    <row r="480" spans="1:7" ht="17.25" x14ac:dyDescent="0.3">
      <c r="A480" s="389" t="s">
        <v>22203</v>
      </c>
      <c r="B480" s="393" t="s">
        <v>13336</v>
      </c>
      <c r="C480" s="393">
        <v>18</v>
      </c>
      <c r="D480" s="393" t="s">
        <v>11819</v>
      </c>
      <c r="E480" s="393">
        <v>12</v>
      </c>
      <c r="F480" s="396"/>
      <c r="G480" s="388"/>
    </row>
    <row r="481" spans="1:7" ht="17.25" x14ac:dyDescent="0.3">
      <c r="A481" s="389" t="s">
        <v>22204</v>
      </c>
      <c r="B481" s="393" t="s">
        <v>10191</v>
      </c>
      <c r="C481" s="393">
        <v>14</v>
      </c>
      <c r="D481" s="393" t="s">
        <v>2625</v>
      </c>
      <c r="E481" s="393">
        <v>41</v>
      </c>
      <c r="F481" s="396"/>
      <c r="G481" s="388"/>
    </row>
    <row r="482" spans="1:7" ht="17.25" x14ac:dyDescent="0.3">
      <c r="A482" s="389" t="s">
        <v>22205</v>
      </c>
      <c r="B482" s="393" t="s">
        <v>10103</v>
      </c>
      <c r="C482" s="393">
        <v>40</v>
      </c>
      <c r="D482" s="393" t="s">
        <v>11819</v>
      </c>
      <c r="E482" s="393">
        <v>20</v>
      </c>
      <c r="F482" s="396"/>
      <c r="G482" s="388"/>
    </row>
    <row r="483" spans="1:7" ht="12.75" customHeight="1" x14ac:dyDescent="0.3">
      <c r="A483" s="417" t="s">
        <v>22206</v>
      </c>
      <c r="B483" s="417"/>
      <c r="C483" s="417"/>
      <c r="D483" s="417"/>
      <c r="E483" s="417"/>
      <c r="F483" s="417"/>
      <c r="G483" s="388"/>
    </row>
    <row r="484" spans="1:7" ht="17.25" x14ac:dyDescent="0.3">
      <c r="A484" s="389" t="s">
        <v>22207</v>
      </c>
      <c r="B484" s="393" t="s">
        <v>10103</v>
      </c>
      <c r="C484" s="393">
        <v>21</v>
      </c>
      <c r="D484" s="393" t="s">
        <v>22208</v>
      </c>
      <c r="E484" s="393">
        <v>23</v>
      </c>
      <c r="F484" s="396"/>
      <c r="G484" s="388"/>
    </row>
    <row r="485" spans="1:7" ht="17.25" x14ac:dyDescent="0.3">
      <c r="A485" s="389" t="s">
        <v>22209</v>
      </c>
      <c r="B485" s="393" t="s">
        <v>11819</v>
      </c>
      <c r="C485" s="393">
        <v>8</v>
      </c>
      <c r="D485" s="393" t="s">
        <v>10191</v>
      </c>
      <c r="E485" s="393">
        <v>18</v>
      </c>
      <c r="F485" s="396"/>
      <c r="G485" s="388"/>
    </row>
    <row r="486" spans="1:7" ht="17.25" x14ac:dyDescent="0.3">
      <c r="A486" s="389" t="s">
        <v>22210</v>
      </c>
      <c r="B486" s="393" t="s">
        <v>11819</v>
      </c>
      <c r="C486" s="393">
        <v>59</v>
      </c>
      <c r="D486" s="393" t="s">
        <v>21940</v>
      </c>
      <c r="E486" s="393">
        <v>50</v>
      </c>
      <c r="F486" s="396"/>
      <c r="G486" s="388"/>
    </row>
    <row r="487" spans="1:7" ht="17.25" x14ac:dyDescent="0.3">
      <c r="A487" s="389" t="s">
        <v>22211</v>
      </c>
      <c r="B487" s="393" t="s">
        <v>10191</v>
      </c>
      <c r="C487" s="393">
        <v>48</v>
      </c>
      <c r="D487" s="393" t="s">
        <v>11819</v>
      </c>
      <c r="E487" s="393">
        <v>55</v>
      </c>
      <c r="F487" s="396"/>
      <c r="G487" s="388"/>
    </row>
    <row r="488" spans="1:7" ht="17.25" x14ac:dyDescent="0.3">
      <c r="A488" s="389" t="s">
        <v>22212</v>
      </c>
      <c r="B488" s="393" t="s">
        <v>2625</v>
      </c>
      <c r="C488" s="393">
        <v>4</v>
      </c>
      <c r="D488" s="393" t="s">
        <v>21992</v>
      </c>
      <c r="E488" s="393">
        <v>24</v>
      </c>
      <c r="F488" s="396"/>
      <c r="G488" s="388"/>
    </row>
    <row r="489" spans="1:7" ht="17.25" x14ac:dyDescent="0.3">
      <c r="A489" s="389" t="s">
        <v>22213</v>
      </c>
      <c r="B489" s="393" t="s">
        <v>11819</v>
      </c>
      <c r="C489" s="393">
        <v>11</v>
      </c>
      <c r="D489" s="393" t="s">
        <v>21936</v>
      </c>
      <c r="E489" s="393">
        <v>15</v>
      </c>
      <c r="F489" s="396"/>
      <c r="G489" s="388"/>
    </row>
    <row r="490" spans="1:7" ht="17.25" x14ac:dyDescent="0.3">
      <c r="A490" s="389" t="s">
        <v>22214</v>
      </c>
      <c r="B490" s="393" t="s">
        <v>11819</v>
      </c>
      <c r="C490" s="393">
        <v>221</v>
      </c>
      <c r="D490" s="393" t="s">
        <v>10191</v>
      </c>
      <c r="E490" s="393">
        <v>241</v>
      </c>
      <c r="F490" s="396"/>
      <c r="G490" s="388"/>
    </row>
    <row r="491" spans="1:7" ht="17.25" x14ac:dyDescent="0.3">
      <c r="A491" s="389" t="s">
        <v>22215</v>
      </c>
      <c r="B491" s="393" t="s">
        <v>13336</v>
      </c>
      <c r="C491" s="393">
        <v>106</v>
      </c>
      <c r="D491" s="393" t="s">
        <v>11819</v>
      </c>
      <c r="E491" s="393">
        <v>83</v>
      </c>
      <c r="F491" s="396"/>
      <c r="G491" s="388"/>
    </row>
    <row r="492" spans="1:7" ht="17.25" x14ac:dyDescent="0.3">
      <c r="A492" s="389" t="s">
        <v>22216</v>
      </c>
      <c r="B492" s="393" t="s">
        <v>10191</v>
      </c>
      <c r="C492" s="393">
        <v>124</v>
      </c>
      <c r="D492" s="393" t="s">
        <v>11819</v>
      </c>
      <c r="E492" s="393">
        <v>98</v>
      </c>
      <c r="F492" s="396"/>
      <c r="G492" s="388"/>
    </row>
    <row r="493" spans="1:7" ht="17.25" x14ac:dyDescent="0.3">
      <c r="A493" s="389" t="s">
        <v>22217</v>
      </c>
      <c r="B493" s="393" t="s">
        <v>13336</v>
      </c>
      <c r="C493" s="393">
        <v>44</v>
      </c>
      <c r="D493" s="393" t="s">
        <v>11819</v>
      </c>
      <c r="E493" s="393">
        <v>24</v>
      </c>
      <c r="F493" s="396"/>
      <c r="G493" s="388"/>
    </row>
    <row r="494" spans="1:7" ht="17.25" x14ac:dyDescent="0.3">
      <c r="A494" s="389" t="s">
        <v>22218</v>
      </c>
      <c r="B494" s="393" t="s">
        <v>11819</v>
      </c>
      <c r="C494" s="393">
        <v>53</v>
      </c>
      <c r="D494" s="393" t="s">
        <v>10191</v>
      </c>
      <c r="E494" s="393">
        <v>20</v>
      </c>
      <c r="F494" s="396"/>
      <c r="G494" s="388"/>
    </row>
    <row r="495" spans="1:7" ht="17.25" x14ac:dyDescent="0.3">
      <c r="A495" s="389" t="s">
        <v>22219</v>
      </c>
      <c r="B495" s="393" t="s">
        <v>11819</v>
      </c>
      <c r="C495" s="393">
        <v>73</v>
      </c>
      <c r="D495" s="393" t="s">
        <v>13336</v>
      </c>
      <c r="E495" s="393">
        <v>58</v>
      </c>
      <c r="F495" s="396"/>
      <c r="G495" s="388"/>
    </row>
    <row r="496" spans="1:7" ht="17.25" x14ac:dyDescent="0.3">
      <c r="A496" s="389" t="s">
        <v>22220</v>
      </c>
      <c r="B496" s="393" t="s">
        <v>13336</v>
      </c>
      <c r="C496" s="393">
        <v>66</v>
      </c>
      <c r="D496" s="393" t="s">
        <v>11819</v>
      </c>
      <c r="E496" s="393">
        <v>109</v>
      </c>
      <c r="F496" s="396"/>
      <c r="G496" s="388"/>
    </row>
    <row r="497" spans="1:7" ht="17.25" x14ac:dyDescent="0.3">
      <c r="A497" s="389" t="s">
        <v>22221</v>
      </c>
      <c r="B497" s="393" t="s">
        <v>13336</v>
      </c>
      <c r="C497" s="393">
        <v>17</v>
      </c>
      <c r="D497" s="393" t="s">
        <v>11819</v>
      </c>
      <c r="E497" s="393">
        <v>28</v>
      </c>
      <c r="F497" s="396"/>
      <c r="G497" s="388"/>
    </row>
    <row r="498" spans="1:7" ht="17.25" x14ac:dyDescent="0.3">
      <c r="A498" s="389" t="s">
        <v>22222</v>
      </c>
      <c r="B498" s="393" t="s">
        <v>7198</v>
      </c>
      <c r="C498" s="393">
        <v>8</v>
      </c>
      <c r="D498" s="393" t="s">
        <v>10191</v>
      </c>
      <c r="E498" s="393">
        <v>21</v>
      </c>
      <c r="F498" s="396"/>
      <c r="G498" s="388"/>
    </row>
    <row r="499" spans="1:7" ht="17.25" x14ac:dyDescent="0.3">
      <c r="A499" s="389" t="s">
        <v>22223</v>
      </c>
      <c r="B499" s="393" t="s">
        <v>10103</v>
      </c>
      <c r="C499" s="393">
        <v>15</v>
      </c>
      <c r="D499" s="393" t="s">
        <v>11819</v>
      </c>
      <c r="E499" s="393">
        <v>5</v>
      </c>
      <c r="F499" s="396"/>
      <c r="G499" s="388"/>
    </row>
    <row r="500" spans="1:7" ht="12.75" customHeight="1" x14ac:dyDescent="0.3">
      <c r="A500" s="417" t="s">
        <v>22224</v>
      </c>
      <c r="B500" s="417"/>
      <c r="C500" s="417"/>
      <c r="D500" s="417"/>
      <c r="E500" s="417"/>
      <c r="F500" s="417"/>
      <c r="G500" s="388"/>
    </row>
    <row r="501" spans="1:7" ht="17.25" x14ac:dyDescent="0.3">
      <c r="A501" s="389" t="s">
        <v>22225</v>
      </c>
      <c r="B501" s="393" t="s">
        <v>22226</v>
      </c>
      <c r="C501" s="393">
        <v>28</v>
      </c>
      <c r="D501" s="393" t="s">
        <v>7198</v>
      </c>
      <c r="E501" s="393">
        <v>39</v>
      </c>
      <c r="F501" s="396"/>
      <c r="G501" s="388"/>
    </row>
    <row r="502" spans="1:7" ht="17.25" x14ac:dyDescent="0.3">
      <c r="A502" s="389" t="s">
        <v>22227</v>
      </c>
      <c r="B502" s="393" t="s">
        <v>13336</v>
      </c>
      <c r="C502" s="393">
        <v>15</v>
      </c>
      <c r="D502" s="393" t="s">
        <v>11819</v>
      </c>
      <c r="E502" s="393">
        <v>14</v>
      </c>
      <c r="F502" s="396"/>
      <c r="G502" s="388"/>
    </row>
    <row r="503" spans="1:7" ht="17.25" x14ac:dyDescent="0.3">
      <c r="A503" s="389" t="s">
        <v>22228</v>
      </c>
      <c r="B503" s="393" t="s">
        <v>2625</v>
      </c>
      <c r="C503" s="393">
        <v>12</v>
      </c>
      <c r="D503" s="393" t="s">
        <v>13336</v>
      </c>
      <c r="E503" s="393">
        <v>25</v>
      </c>
      <c r="F503" s="396"/>
      <c r="G503" s="388"/>
    </row>
    <row r="504" spans="1:7" ht="17.25" x14ac:dyDescent="0.3">
      <c r="A504" s="389" t="s">
        <v>22229</v>
      </c>
      <c r="B504" s="393" t="s">
        <v>2625</v>
      </c>
      <c r="C504" s="393">
        <v>51</v>
      </c>
      <c r="D504" s="393" t="s">
        <v>13336</v>
      </c>
      <c r="E504" s="393">
        <v>34</v>
      </c>
      <c r="F504" s="396"/>
      <c r="G504" s="388"/>
    </row>
    <row r="505" spans="1:7" ht="17.25" x14ac:dyDescent="0.3">
      <c r="A505" s="389" t="s">
        <v>22230</v>
      </c>
      <c r="B505" s="393" t="s">
        <v>13336</v>
      </c>
      <c r="C505" s="393">
        <v>23</v>
      </c>
      <c r="D505" s="393" t="s">
        <v>11819</v>
      </c>
      <c r="E505" s="393">
        <v>4</v>
      </c>
      <c r="F505" s="396"/>
      <c r="G505" s="388"/>
    </row>
    <row r="506" spans="1:7" ht="17.25" x14ac:dyDescent="0.3">
      <c r="A506" s="389" t="s">
        <v>22231</v>
      </c>
      <c r="B506" s="393" t="s">
        <v>11819</v>
      </c>
      <c r="C506" s="393">
        <v>112</v>
      </c>
      <c r="D506" s="393" t="s">
        <v>10103</v>
      </c>
      <c r="E506" s="393">
        <v>58</v>
      </c>
      <c r="F506" s="396"/>
      <c r="G506" s="388"/>
    </row>
    <row r="507" spans="1:7" ht="17.25" x14ac:dyDescent="0.3">
      <c r="A507" s="389" t="s">
        <v>22232</v>
      </c>
      <c r="B507" s="393" t="s">
        <v>2625</v>
      </c>
      <c r="C507" s="393">
        <v>15</v>
      </c>
      <c r="D507" s="393" t="s">
        <v>10191</v>
      </c>
      <c r="E507" s="393">
        <v>21</v>
      </c>
      <c r="F507" s="396"/>
      <c r="G507" s="388"/>
    </row>
    <row r="508" spans="1:7" ht="17.25" x14ac:dyDescent="0.3">
      <c r="A508" s="389" t="s">
        <v>22233</v>
      </c>
      <c r="B508" s="393" t="s">
        <v>2376</v>
      </c>
      <c r="C508" s="393">
        <v>31</v>
      </c>
      <c r="D508" s="393" t="s">
        <v>11819</v>
      </c>
      <c r="E508" s="393">
        <v>10</v>
      </c>
      <c r="F508" s="396"/>
      <c r="G508" s="388"/>
    </row>
    <row r="509" spans="1:7" ht="17.25" x14ac:dyDescent="0.3">
      <c r="A509" s="389" t="s">
        <v>22234</v>
      </c>
      <c r="B509" s="393" t="s">
        <v>13336</v>
      </c>
      <c r="C509" s="393">
        <v>65</v>
      </c>
      <c r="D509" s="393" t="s">
        <v>2625</v>
      </c>
      <c r="E509" s="393">
        <v>29</v>
      </c>
      <c r="F509" s="396"/>
      <c r="G509" s="388"/>
    </row>
    <row r="510" spans="1:7" ht="17.25" x14ac:dyDescent="0.3">
      <c r="A510" s="389" t="s">
        <v>22235</v>
      </c>
      <c r="B510" s="393" t="s">
        <v>13658</v>
      </c>
      <c r="C510" s="393">
        <v>5</v>
      </c>
      <c r="D510" s="393" t="s">
        <v>11819</v>
      </c>
      <c r="E510" s="393">
        <v>16</v>
      </c>
      <c r="F510" s="396"/>
      <c r="G510" s="388"/>
    </row>
    <row r="511" spans="1:7" ht="17.25" x14ac:dyDescent="0.3">
      <c r="A511" s="389" t="s">
        <v>22236</v>
      </c>
      <c r="B511" s="393" t="s">
        <v>11819</v>
      </c>
      <c r="C511" s="393">
        <v>12</v>
      </c>
      <c r="D511" s="393" t="s">
        <v>10103</v>
      </c>
      <c r="E511" s="393">
        <v>23</v>
      </c>
      <c r="F511" s="396"/>
      <c r="G511" s="388"/>
    </row>
    <row r="512" spans="1:7" ht="17.25" x14ac:dyDescent="0.3">
      <c r="A512" s="389" t="s">
        <v>22237</v>
      </c>
      <c r="B512" s="393" t="s">
        <v>13336</v>
      </c>
      <c r="C512" s="393">
        <v>6</v>
      </c>
      <c r="D512" s="393" t="s">
        <v>11819</v>
      </c>
      <c r="E512" s="393">
        <v>13</v>
      </c>
      <c r="F512" s="396"/>
      <c r="G512" s="388"/>
    </row>
    <row r="513" spans="1:7" ht="17.25" x14ac:dyDescent="0.3">
      <c r="A513" s="389" t="s">
        <v>22238</v>
      </c>
      <c r="B513" s="393" t="s">
        <v>11819</v>
      </c>
      <c r="C513" s="393">
        <v>36</v>
      </c>
      <c r="D513" s="393" t="s">
        <v>13336</v>
      </c>
      <c r="E513" s="393">
        <v>46</v>
      </c>
      <c r="F513" s="396"/>
      <c r="G513" s="388"/>
    </row>
    <row r="514" spans="1:7" ht="17.25" x14ac:dyDescent="0.3">
      <c r="A514" s="389" t="s">
        <v>22239</v>
      </c>
      <c r="B514" s="393" t="s">
        <v>14944</v>
      </c>
      <c r="C514" s="393">
        <v>27</v>
      </c>
      <c r="D514" s="393" t="s">
        <v>2625</v>
      </c>
      <c r="E514" s="393">
        <v>21</v>
      </c>
      <c r="F514" s="396"/>
      <c r="G514" s="388"/>
    </row>
    <row r="515" spans="1:7" ht="17.25" x14ac:dyDescent="0.3">
      <c r="A515" s="389" t="s">
        <v>22240</v>
      </c>
      <c r="B515" s="393" t="s">
        <v>10103</v>
      </c>
      <c r="C515" s="393">
        <v>32</v>
      </c>
      <c r="D515" s="393" t="s">
        <v>11819</v>
      </c>
      <c r="E515" s="393">
        <v>52</v>
      </c>
      <c r="F515" s="396"/>
      <c r="G515" s="388"/>
    </row>
    <row r="516" spans="1:7" ht="12.75" customHeight="1" x14ac:dyDescent="0.3">
      <c r="A516" s="417" t="s">
        <v>22241</v>
      </c>
      <c r="B516" s="417"/>
      <c r="C516" s="417"/>
      <c r="D516" s="417"/>
      <c r="E516" s="417"/>
      <c r="F516" s="417"/>
      <c r="G516" s="388"/>
    </row>
    <row r="517" spans="1:7" ht="17.25" x14ac:dyDescent="0.3">
      <c r="A517" s="389" t="s">
        <v>22242</v>
      </c>
      <c r="B517" s="393" t="s">
        <v>10103</v>
      </c>
      <c r="C517" s="393">
        <v>14</v>
      </c>
      <c r="D517" s="393" t="s">
        <v>11819</v>
      </c>
      <c r="E517" s="393">
        <v>21</v>
      </c>
      <c r="F517" s="396"/>
      <c r="G517" s="388"/>
    </row>
    <row r="518" spans="1:7" ht="17.25" x14ac:dyDescent="0.3">
      <c r="A518" s="389" t="s">
        <v>22243</v>
      </c>
      <c r="B518" s="393" t="s">
        <v>11819</v>
      </c>
      <c r="C518" s="393">
        <v>22</v>
      </c>
      <c r="D518" s="393" t="s">
        <v>5011</v>
      </c>
      <c r="E518" s="393">
        <v>22</v>
      </c>
      <c r="F518" s="396"/>
      <c r="G518" s="388"/>
    </row>
    <row r="519" spans="1:7" ht="17.25" x14ac:dyDescent="0.3">
      <c r="A519" s="389" t="s">
        <v>22244</v>
      </c>
      <c r="B519" s="393" t="s">
        <v>10191</v>
      </c>
      <c r="C519" s="393">
        <v>45</v>
      </c>
      <c r="D519" s="393" t="s">
        <v>2625</v>
      </c>
      <c r="E519" s="393">
        <v>52</v>
      </c>
      <c r="F519" s="396"/>
      <c r="G519" s="388"/>
    </row>
    <row r="520" spans="1:7" ht="17.25" x14ac:dyDescent="0.3">
      <c r="A520" s="389" t="s">
        <v>22245</v>
      </c>
      <c r="B520" s="393" t="s">
        <v>3253</v>
      </c>
      <c r="C520" s="393">
        <v>22</v>
      </c>
      <c r="D520" s="393" t="s">
        <v>10103</v>
      </c>
      <c r="E520" s="393">
        <v>7</v>
      </c>
      <c r="F520" s="396"/>
      <c r="G520" s="388"/>
    </row>
    <row r="521" spans="1:7" ht="17.25" x14ac:dyDescent="0.3">
      <c r="A521" s="389" t="s">
        <v>22246</v>
      </c>
      <c r="B521" s="393" t="s">
        <v>2625</v>
      </c>
      <c r="C521" s="393">
        <v>22</v>
      </c>
      <c r="D521" s="393" t="s">
        <v>10191</v>
      </c>
      <c r="E521" s="393">
        <v>6</v>
      </c>
      <c r="F521" s="396"/>
      <c r="G521" s="388"/>
    </row>
    <row r="522" spans="1:7" ht="17.25" x14ac:dyDescent="0.3">
      <c r="A522" s="389" t="s">
        <v>22247</v>
      </c>
      <c r="B522" s="393" t="s">
        <v>11819</v>
      </c>
      <c r="C522" s="393">
        <v>7</v>
      </c>
      <c r="D522" s="393" t="s">
        <v>13336</v>
      </c>
      <c r="E522" s="393">
        <v>5</v>
      </c>
      <c r="F522" s="396"/>
      <c r="G522" s="388"/>
    </row>
    <row r="523" spans="1:7" ht="17.25" x14ac:dyDescent="0.3">
      <c r="A523" s="389" t="s">
        <v>22248</v>
      </c>
      <c r="B523" s="393" t="s">
        <v>2625</v>
      </c>
      <c r="C523" s="393">
        <v>8</v>
      </c>
      <c r="D523" s="393" t="s">
        <v>10191</v>
      </c>
      <c r="E523" s="393">
        <v>2</v>
      </c>
      <c r="F523" s="396"/>
      <c r="G523" s="388"/>
    </row>
    <row r="524" spans="1:7" ht="17.25" x14ac:dyDescent="0.3">
      <c r="A524" s="389" t="s">
        <v>22249</v>
      </c>
      <c r="B524" s="393" t="s">
        <v>2625</v>
      </c>
      <c r="C524" s="393">
        <v>54</v>
      </c>
      <c r="D524" s="393" t="s">
        <v>10191</v>
      </c>
      <c r="E524" s="393">
        <v>36</v>
      </c>
      <c r="F524" s="396"/>
      <c r="G524" s="388"/>
    </row>
    <row r="525" spans="1:7" ht="17.25" x14ac:dyDescent="0.3">
      <c r="A525" s="389" t="s">
        <v>22250</v>
      </c>
      <c r="B525" s="393" t="s">
        <v>10191</v>
      </c>
      <c r="C525" s="393">
        <v>113</v>
      </c>
      <c r="D525" s="393" t="s">
        <v>11819</v>
      </c>
      <c r="E525" s="393">
        <v>106</v>
      </c>
      <c r="F525" s="396"/>
      <c r="G525" s="388"/>
    </row>
    <row r="526" spans="1:7" ht="17.25" x14ac:dyDescent="0.3">
      <c r="A526" s="389" t="s">
        <v>22251</v>
      </c>
      <c r="B526" s="393" t="s">
        <v>2625</v>
      </c>
      <c r="C526" s="393">
        <v>188</v>
      </c>
      <c r="D526" s="393" t="s">
        <v>14944</v>
      </c>
      <c r="E526" s="393">
        <v>139</v>
      </c>
      <c r="F526" s="396"/>
      <c r="G526" s="388"/>
    </row>
    <row r="527" spans="1:7" ht="17.25" x14ac:dyDescent="0.3">
      <c r="A527" s="389" t="s">
        <v>22252</v>
      </c>
      <c r="B527" s="393" t="s">
        <v>7198</v>
      </c>
      <c r="C527" s="393">
        <v>22</v>
      </c>
      <c r="D527" s="393" t="s">
        <v>10191</v>
      </c>
      <c r="E527" s="393">
        <v>19</v>
      </c>
      <c r="F527" s="396"/>
      <c r="G527" s="388"/>
    </row>
    <row r="528" spans="1:7" ht="12.75" customHeight="1" x14ac:dyDescent="0.3">
      <c r="A528" s="417" t="s">
        <v>22253</v>
      </c>
      <c r="B528" s="417"/>
      <c r="C528" s="417"/>
      <c r="D528" s="417"/>
      <c r="E528" s="417"/>
      <c r="F528" s="417"/>
      <c r="G528" s="388"/>
    </row>
    <row r="529" spans="1:7" ht="17.25" x14ac:dyDescent="0.3">
      <c r="A529" s="389" t="s">
        <v>22254</v>
      </c>
      <c r="B529" s="393" t="s">
        <v>7198</v>
      </c>
      <c r="C529" s="393">
        <v>23</v>
      </c>
      <c r="D529" s="393" t="s">
        <v>13336</v>
      </c>
      <c r="E529" s="393">
        <v>14</v>
      </c>
      <c r="F529" s="396"/>
      <c r="G529" s="388"/>
    </row>
    <row r="530" spans="1:7" ht="17.25" x14ac:dyDescent="0.3">
      <c r="A530" s="389" t="s">
        <v>22255</v>
      </c>
      <c r="B530" s="393" t="s">
        <v>22256</v>
      </c>
      <c r="C530" s="393">
        <v>6</v>
      </c>
      <c r="D530" s="393" t="s">
        <v>13658</v>
      </c>
      <c r="E530" s="393">
        <v>8</v>
      </c>
      <c r="F530" s="396"/>
      <c r="G530" s="388"/>
    </row>
    <row r="531" spans="1:7" ht="17.25" x14ac:dyDescent="0.3">
      <c r="A531" s="389" t="s">
        <v>22257</v>
      </c>
      <c r="B531" s="393" t="s">
        <v>11819</v>
      </c>
      <c r="C531" s="393">
        <v>31</v>
      </c>
      <c r="D531" s="393" t="s">
        <v>21936</v>
      </c>
      <c r="E531" s="393">
        <v>29</v>
      </c>
      <c r="F531" s="396"/>
      <c r="G531" s="388"/>
    </row>
    <row r="532" spans="1:7" ht="17.25" x14ac:dyDescent="0.3">
      <c r="A532" s="389" t="s">
        <v>22258</v>
      </c>
      <c r="B532" s="393" t="s">
        <v>5011</v>
      </c>
      <c r="C532" s="393">
        <v>36</v>
      </c>
      <c r="D532" s="393" t="s">
        <v>11819</v>
      </c>
      <c r="E532" s="393">
        <v>18</v>
      </c>
      <c r="F532" s="396"/>
      <c r="G532" s="388"/>
    </row>
    <row r="533" spans="1:7" ht="17.25" x14ac:dyDescent="0.3">
      <c r="A533" s="389" t="s">
        <v>22259</v>
      </c>
      <c r="B533" s="393" t="s">
        <v>11819</v>
      </c>
      <c r="C533" s="393">
        <v>18</v>
      </c>
      <c r="D533" s="393" t="s">
        <v>5011</v>
      </c>
      <c r="E533" s="393">
        <v>5</v>
      </c>
      <c r="F533" s="396"/>
      <c r="G533" s="388"/>
    </row>
    <row r="534" spans="1:7" ht="17.25" x14ac:dyDescent="0.3">
      <c r="A534" s="389" t="s">
        <v>22260</v>
      </c>
      <c r="B534" s="393" t="s">
        <v>5011</v>
      </c>
      <c r="C534" s="393">
        <v>42</v>
      </c>
      <c r="D534" s="393" t="s">
        <v>11819</v>
      </c>
      <c r="E534" s="393">
        <v>33</v>
      </c>
      <c r="F534" s="396"/>
      <c r="G534" s="388"/>
    </row>
    <row r="535" spans="1:7" ht="17.25" x14ac:dyDescent="0.3">
      <c r="A535" s="389" t="s">
        <v>22261</v>
      </c>
      <c r="B535" s="393" t="s">
        <v>22262</v>
      </c>
      <c r="C535" s="393">
        <v>8</v>
      </c>
      <c r="D535" s="393" t="s">
        <v>11819</v>
      </c>
      <c r="E535" s="393">
        <v>9</v>
      </c>
      <c r="F535" s="396"/>
      <c r="G535" s="388"/>
    </row>
    <row r="536" spans="1:7" ht="17.25" x14ac:dyDescent="0.3">
      <c r="A536" s="389" t="s">
        <v>22263</v>
      </c>
      <c r="B536" s="393" t="s">
        <v>13336</v>
      </c>
      <c r="C536" s="393">
        <v>15</v>
      </c>
      <c r="D536" s="393" t="s">
        <v>11819</v>
      </c>
      <c r="E536" s="393">
        <v>36</v>
      </c>
      <c r="F536" s="396"/>
      <c r="G536" s="388"/>
    </row>
    <row r="537" spans="1:7" ht="17.25" x14ac:dyDescent="0.3">
      <c r="A537" s="389" t="s">
        <v>22264</v>
      </c>
      <c r="B537" s="393" t="s">
        <v>10191</v>
      </c>
      <c r="C537" s="393">
        <v>8</v>
      </c>
      <c r="D537" s="393" t="s">
        <v>2625</v>
      </c>
      <c r="E537" s="393">
        <v>8</v>
      </c>
      <c r="F537" s="396"/>
      <c r="G537" s="388"/>
    </row>
    <row r="538" spans="1:7" ht="17.25" x14ac:dyDescent="0.3">
      <c r="A538" s="389" t="s">
        <v>22265</v>
      </c>
      <c r="B538" s="393" t="s">
        <v>10191</v>
      </c>
      <c r="C538" s="393">
        <v>0</v>
      </c>
      <c r="D538" s="393" t="s">
        <v>2625</v>
      </c>
      <c r="E538" s="393">
        <v>5</v>
      </c>
      <c r="F538" s="396"/>
      <c r="G538" s="388"/>
    </row>
    <row r="539" spans="1:7" ht="17.25" x14ac:dyDescent="0.3">
      <c r="A539" s="389" t="s">
        <v>22266</v>
      </c>
      <c r="B539" s="393" t="s">
        <v>10191</v>
      </c>
      <c r="C539" s="393">
        <v>9</v>
      </c>
      <c r="D539" s="393" t="s">
        <v>2625</v>
      </c>
      <c r="E539" s="393">
        <v>3</v>
      </c>
      <c r="F539" s="396"/>
      <c r="G539" s="388"/>
    </row>
    <row r="540" spans="1:7" ht="17.25" x14ac:dyDescent="0.3">
      <c r="A540" s="389" t="s">
        <v>22267</v>
      </c>
      <c r="B540" s="393" t="s">
        <v>2625</v>
      </c>
      <c r="C540" s="393">
        <v>8</v>
      </c>
      <c r="D540" s="393" t="s">
        <v>10191</v>
      </c>
      <c r="E540" s="393">
        <v>10</v>
      </c>
      <c r="F540" s="396"/>
      <c r="G540" s="388"/>
    </row>
    <row r="541" spans="1:7" ht="12.75" customHeight="1" x14ac:dyDescent="0.3">
      <c r="A541" s="417" t="s">
        <v>22268</v>
      </c>
      <c r="B541" s="417"/>
      <c r="C541" s="417"/>
      <c r="D541" s="417"/>
      <c r="E541" s="417"/>
      <c r="F541" s="417"/>
      <c r="G541" s="388"/>
    </row>
    <row r="542" spans="1:7" ht="17.25" x14ac:dyDescent="0.3">
      <c r="A542" s="389" t="s">
        <v>22269</v>
      </c>
      <c r="B542" s="393" t="s">
        <v>11819</v>
      </c>
      <c r="C542" s="393">
        <v>136</v>
      </c>
      <c r="D542" s="393" t="s">
        <v>10103</v>
      </c>
      <c r="E542" s="393">
        <v>193</v>
      </c>
      <c r="F542" s="396"/>
      <c r="G542" s="388"/>
    </row>
    <row r="543" spans="1:7" ht="17.25" x14ac:dyDescent="0.3">
      <c r="A543" s="389" t="s">
        <v>22270</v>
      </c>
      <c r="B543" s="393" t="s">
        <v>10191</v>
      </c>
      <c r="C543" s="393">
        <v>102</v>
      </c>
      <c r="D543" s="393" t="s">
        <v>11819</v>
      </c>
      <c r="E543" s="393">
        <v>114</v>
      </c>
      <c r="F543" s="396"/>
      <c r="G543" s="388"/>
    </row>
    <row r="544" spans="1:7" ht="17.25" x14ac:dyDescent="0.3">
      <c r="A544" s="389" t="s">
        <v>22271</v>
      </c>
      <c r="B544" s="393" t="s">
        <v>11819</v>
      </c>
      <c r="C544" s="393">
        <v>159</v>
      </c>
      <c r="D544" s="393" t="s">
        <v>10103</v>
      </c>
      <c r="E544" s="393">
        <v>129</v>
      </c>
      <c r="F544" s="396"/>
      <c r="G544" s="388"/>
    </row>
    <row r="545" spans="1:7" ht="17.25" x14ac:dyDescent="0.3">
      <c r="A545" s="389" t="s">
        <v>22272</v>
      </c>
      <c r="B545" s="393" t="s">
        <v>10191</v>
      </c>
      <c r="C545" s="393">
        <v>40</v>
      </c>
      <c r="D545" s="393" t="s">
        <v>11819</v>
      </c>
      <c r="E545" s="393">
        <v>30</v>
      </c>
      <c r="F545" s="396"/>
      <c r="G545" s="388"/>
    </row>
    <row r="546" spans="1:7" ht="17.25" x14ac:dyDescent="0.3">
      <c r="A546" s="389" t="s">
        <v>22273</v>
      </c>
      <c r="B546" s="393" t="s">
        <v>22031</v>
      </c>
      <c r="C546" s="393">
        <v>70</v>
      </c>
      <c r="D546" s="393" t="s">
        <v>22030</v>
      </c>
      <c r="E546" s="393">
        <v>104</v>
      </c>
      <c r="F546" s="396"/>
      <c r="G546" s="388"/>
    </row>
    <row r="547" spans="1:7" ht="17.25" x14ac:dyDescent="0.3">
      <c r="A547" s="389" t="s">
        <v>22274</v>
      </c>
      <c r="B547" s="393" t="s">
        <v>11819</v>
      </c>
      <c r="C547" s="393">
        <v>23</v>
      </c>
      <c r="D547" s="393" t="s">
        <v>10191</v>
      </c>
      <c r="E547" s="393">
        <v>40</v>
      </c>
      <c r="F547" s="396"/>
      <c r="G547" s="388"/>
    </row>
    <row r="548" spans="1:7" ht="17.25" x14ac:dyDescent="0.3">
      <c r="A548" s="389" t="s">
        <v>22275</v>
      </c>
      <c r="B548" s="393" t="s">
        <v>11819</v>
      </c>
      <c r="C548" s="393">
        <v>64</v>
      </c>
      <c r="D548" s="393" t="s">
        <v>10103</v>
      </c>
      <c r="E548" s="393">
        <v>48</v>
      </c>
      <c r="F548" s="396"/>
      <c r="G548" s="388"/>
    </row>
    <row r="549" spans="1:7" ht="17.25" x14ac:dyDescent="0.3">
      <c r="A549" s="389" t="s">
        <v>22276</v>
      </c>
      <c r="B549" s="393" t="s">
        <v>10191</v>
      </c>
      <c r="C549" s="393">
        <v>10</v>
      </c>
      <c r="D549" s="393" t="s">
        <v>11819</v>
      </c>
      <c r="E549" s="393">
        <v>16</v>
      </c>
      <c r="F549" s="396"/>
      <c r="G549" s="388"/>
    </row>
    <row r="550" spans="1:7" ht="17.25" x14ac:dyDescent="0.3">
      <c r="A550" s="389" t="s">
        <v>22277</v>
      </c>
      <c r="B550" s="393" t="s">
        <v>10191</v>
      </c>
      <c r="C550" s="393">
        <v>6</v>
      </c>
      <c r="D550" s="393" t="s">
        <v>11819</v>
      </c>
      <c r="E550" s="393">
        <v>23</v>
      </c>
      <c r="F550" s="396"/>
      <c r="G550" s="388"/>
    </row>
    <row r="551" spans="1:7" ht="17.25" x14ac:dyDescent="0.3">
      <c r="A551" s="389" t="s">
        <v>22278</v>
      </c>
      <c r="B551" s="393" t="s">
        <v>10191</v>
      </c>
      <c r="C551" s="393">
        <v>12</v>
      </c>
      <c r="D551" s="393" t="s">
        <v>11819</v>
      </c>
      <c r="E551" s="393">
        <v>3</v>
      </c>
      <c r="F551" s="396"/>
      <c r="G551" s="388"/>
    </row>
    <row r="552" spans="1:7" ht="17.25" x14ac:dyDescent="0.3">
      <c r="A552" s="389" t="s">
        <v>22279</v>
      </c>
      <c r="B552" s="393" t="s">
        <v>11819</v>
      </c>
      <c r="C552" s="393">
        <v>9</v>
      </c>
      <c r="D552" s="393" t="s">
        <v>10191</v>
      </c>
      <c r="E552" s="393">
        <v>8</v>
      </c>
      <c r="F552" s="396"/>
      <c r="G552" s="388"/>
    </row>
    <row r="553" spans="1:7" ht="17.25" x14ac:dyDescent="0.3">
      <c r="A553" s="389" t="s">
        <v>22280</v>
      </c>
      <c r="B553" s="393" t="s">
        <v>22163</v>
      </c>
      <c r="C553" s="393">
        <v>11</v>
      </c>
      <c r="D553" s="393" t="s">
        <v>11819</v>
      </c>
      <c r="E553" s="393">
        <v>30</v>
      </c>
      <c r="F553" s="396"/>
      <c r="G553" s="388"/>
    </row>
    <row r="554" spans="1:7" ht="17.25" x14ac:dyDescent="0.3">
      <c r="A554" s="389" t="s">
        <v>22281</v>
      </c>
      <c r="B554" s="393" t="s">
        <v>11819</v>
      </c>
      <c r="C554" s="393">
        <v>126</v>
      </c>
      <c r="D554" s="393" t="s">
        <v>10103</v>
      </c>
      <c r="E554" s="393">
        <v>75</v>
      </c>
      <c r="F554" s="396"/>
      <c r="G554" s="388"/>
    </row>
    <row r="555" spans="1:7" ht="17.25" x14ac:dyDescent="0.3">
      <c r="A555" s="389" t="s">
        <v>22282</v>
      </c>
      <c r="B555" s="393" t="s">
        <v>1920</v>
      </c>
      <c r="C555" s="393">
        <v>38</v>
      </c>
      <c r="D555" s="393" t="s">
        <v>10103</v>
      </c>
      <c r="E555" s="393">
        <v>18</v>
      </c>
      <c r="F555" s="396"/>
      <c r="G555" s="388"/>
    </row>
    <row r="556" spans="1:7" ht="17.25" x14ac:dyDescent="0.3">
      <c r="A556" s="389" t="s">
        <v>22283</v>
      </c>
      <c r="B556" s="393" t="s">
        <v>10191</v>
      </c>
      <c r="C556" s="393">
        <v>44</v>
      </c>
      <c r="D556" s="393" t="s">
        <v>2625</v>
      </c>
      <c r="E556" s="393">
        <v>31</v>
      </c>
      <c r="F556" s="396"/>
      <c r="G556" s="388"/>
    </row>
    <row r="557" spans="1:7" ht="17.25" x14ac:dyDescent="0.3">
      <c r="A557" s="389" t="s">
        <v>39488</v>
      </c>
      <c r="B557" s="393" t="s">
        <v>10191</v>
      </c>
      <c r="C557" s="393">
        <v>29</v>
      </c>
      <c r="D557" s="393" t="s">
        <v>2625</v>
      </c>
      <c r="E557" s="393">
        <v>74</v>
      </c>
      <c r="F557" s="396"/>
      <c r="G557" s="388"/>
    </row>
    <row r="558" spans="1:7" ht="17.25" x14ac:dyDescent="0.3">
      <c r="A558" s="389" t="s">
        <v>22284</v>
      </c>
      <c r="B558" s="393" t="s">
        <v>13658</v>
      </c>
      <c r="C558" s="393">
        <v>4</v>
      </c>
      <c r="D558" s="393" t="s">
        <v>10103</v>
      </c>
      <c r="E558" s="393">
        <v>22</v>
      </c>
      <c r="F558" s="396"/>
      <c r="G558" s="388"/>
    </row>
    <row r="559" spans="1:7" ht="17.25" x14ac:dyDescent="0.3">
      <c r="A559" s="389" t="s">
        <v>22285</v>
      </c>
      <c r="B559" s="393" t="s">
        <v>21943</v>
      </c>
      <c r="C559" s="393">
        <v>32</v>
      </c>
      <c r="D559" s="393" t="s">
        <v>2625</v>
      </c>
      <c r="E559" s="393">
        <v>12</v>
      </c>
      <c r="F559" s="396"/>
      <c r="G559" s="388"/>
    </row>
    <row r="560" spans="1:7" ht="17.25" x14ac:dyDescent="0.3">
      <c r="A560" s="389" t="s">
        <v>22286</v>
      </c>
      <c r="B560" s="393" t="s">
        <v>13336</v>
      </c>
      <c r="C560" s="393">
        <v>5</v>
      </c>
      <c r="D560" s="393" t="s">
        <v>2625</v>
      </c>
      <c r="E560" s="393">
        <v>24</v>
      </c>
      <c r="F560" s="396"/>
      <c r="G560" s="388"/>
    </row>
    <row r="561" spans="1:7" ht="17.25" x14ac:dyDescent="0.3">
      <c r="A561" s="389" t="s">
        <v>22287</v>
      </c>
      <c r="B561" s="393" t="s">
        <v>14944</v>
      </c>
      <c r="C561" s="393">
        <v>9</v>
      </c>
      <c r="D561" s="393" t="s">
        <v>2625</v>
      </c>
      <c r="E561" s="393">
        <v>35</v>
      </c>
      <c r="F561" s="396"/>
      <c r="G561" s="388"/>
    </row>
    <row r="562" spans="1:7" ht="17.25" x14ac:dyDescent="0.3">
      <c r="A562" s="389" t="s">
        <v>22288</v>
      </c>
      <c r="B562" s="393" t="s">
        <v>10103</v>
      </c>
      <c r="C562" s="393">
        <v>57</v>
      </c>
      <c r="D562" s="393" t="s">
        <v>3253</v>
      </c>
      <c r="E562" s="393">
        <v>52</v>
      </c>
      <c r="F562" s="396"/>
      <c r="G562" s="388"/>
    </row>
    <row r="563" spans="1:7" ht="17.25" x14ac:dyDescent="0.3">
      <c r="A563" s="389" t="s">
        <v>22289</v>
      </c>
      <c r="B563" s="393" t="s">
        <v>5011</v>
      </c>
      <c r="C563" s="393">
        <v>28</v>
      </c>
      <c r="D563" s="393" t="s">
        <v>11819</v>
      </c>
      <c r="E563" s="393">
        <v>26</v>
      </c>
      <c r="F563" s="396"/>
      <c r="G563" s="388"/>
    </row>
    <row r="564" spans="1:7" ht="17.25" x14ac:dyDescent="0.3">
      <c r="A564" s="389" t="s">
        <v>22290</v>
      </c>
      <c r="B564" s="393" t="s">
        <v>22291</v>
      </c>
      <c r="C564" s="393">
        <v>10</v>
      </c>
      <c r="D564" s="393" t="s">
        <v>11165</v>
      </c>
      <c r="E564" s="393">
        <v>16</v>
      </c>
      <c r="F564" s="396"/>
      <c r="G564" s="388"/>
    </row>
    <row r="565" spans="1:7" ht="17.25" x14ac:dyDescent="0.3">
      <c r="A565" s="389" t="s">
        <v>22292</v>
      </c>
      <c r="B565" s="393" t="s">
        <v>11819</v>
      </c>
      <c r="C565" s="393">
        <v>13</v>
      </c>
      <c r="D565" s="393" t="s">
        <v>5011</v>
      </c>
      <c r="E565" s="393">
        <v>42</v>
      </c>
      <c r="F565" s="396"/>
      <c r="G565" s="388"/>
    </row>
    <row r="566" spans="1:7" ht="12.75" customHeight="1" x14ac:dyDescent="0.3">
      <c r="A566" s="417" t="s">
        <v>22293</v>
      </c>
      <c r="B566" s="417"/>
      <c r="C566" s="417"/>
      <c r="D566" s="417"/>
      <c r="E566" s="417"/>
      <c r="F566" s="417"/>
      <c r="G566" s="388"/>
    </row>
    <row r="567" spans="1:7" ht="17.25" x14ac:dyDescent="0.3">
      <c r="A567" s="389" t="s">
        <v>22294</v>
      </c>
      <c r="B567" s="393" t="s">
        <v>10103</v>
      </c>
      <c r="C567" s="393">
        <v>13</v>
      </c>
      <c r="D567" s="393" t="s">
        <v>3253</v>
      </c>
      <c r="E567" s="393">
        <v>26</v>
      </c>
      <c r="F567" s="396"/>
      <c r="G567" s="388"/>
    </row>
    <row r="568" spans="1:7" ht="17.25" x14ac:dyDescent="0.3">
      <c r="A568" s="389" t="s">
        <v>22295</v>
      </c>
      <c r="B568" s="393" t="s">
        <v>2625</v>
      </c>
      <c r="C568" s="393">
        <v>19</v>
      </c>
      <c r="D568" s="393" t="s">
        <v>10191</v>
      </c>
      <c r="E568" s="393">
        <v>12</v>
      </c>
      <c r="F568" s="396"/>
      <c r="G568" s="388"/>
    </row>
    <row r="569" spans="1:7" ht="17.25" x14ac:dyDescent="0.3">
      <c r="A569" s="389" t="s">
        <v>22296</v>
      </c>
      <c r="B569" s="393" t="s">
        <v>13336</v>
      </c>
      <c r="C569" s="393">
        <v>82</v>
      </c>
      <c r="D569" s="393" t="s">
        <v>11819</v>
      </c>
      <c r="E569" s="393">
        <v>59</v>
      </c>
      <c r="F569" s="396"/>
      <c r="G569" s="388"/>
    </row>
    <row r="570" spans="1:7" ht="17.25" x14ac:dyDescent="0.3">
      <c r="A570" s="389" t="s">
        <v>22297</v>
      </c>
      <c r="B570" s="393" t="s">
        <v>11819</v>
      </c>
      <c r="C570" s="393">
        <v>30</v>
      </c>
      <c r="D570" s="393" t="s">
        <v>5011</v>
      </c>
      <c r="E570" s="393">
        <v>26</v>
      </c>
      <c r="F570" s="396"/>
      <c r="G570" s="388"/>
    </row>
    <row r="571" spans="1:7" ht="17.25" x14ac:dyDescent="0.3">
      <c r="A571" s="389" t="s">
        <v>22298</v>
      </c>
      <c r="B571" s="393" t="s">
        <v>22015</v>
      </c>
      <c r="C571" s="393">
        <v>14</v>
      </c>
      <c r="D571" s="393" t="s">
        <v>13336</v>
      </c>
      <c r="E571" s="393">
        <v>36</v>
      </c>
      <c r="F571" s="396"/>
      <c r="G571" s="388"/>
    </row>
    <row r="572" spans="1:7" ht="17.25" x14ac:dyDescent="0.3">
      <c r="A572" s="389" t="s">
        <v>22299</v>
      </c>
      <c r="B572" s="393" t="s">
        <v>5011</v>
      </c>
      <c r="C572" s="393">
        <v>6</v>
      </c>
      <c r="D572" s="393" t="s">
        <v>11819</v>
      </c>
      <c r="E572" s="393">
        <v>20</v>
      </c>
      <c r="F572" s="396"/>
      <c r="G572" s="388"/>
    </row>
    <row r="573" spans="1:7" ht="17.25" x14ac:dyDescent="0.3">
      <c r="A573" s="389" t="s">
        <v>22300</v>
      </c>
      <c r="B573" s="393" t="s">
        <v>10191</v>
      </c>
      <c r="C573" s="393">
        <v>11</v>
      </c>
      <c r="D573" s="393" t="s">
        <v>2625</v>
      </c>
      <c r="E573" s="393">
        <v>10</v>
      </c>
      <c r="F573" s="396"/>
      <c r="G573" s="388"/>
    </row>
    <row r="574" spans="1:7" ht="17.25" x14ac:dyDescent="0.3">
      <c r="A574" s="389" t="s">
        <v>22301</v>
      </c>
      <c r="B574" s="393" t="s">
        <v>10103</v>
      </c>
      <c r="C574" s="393">
        <v>46</v>
      </c>
      <c r="D574" s="393" t="s">
        <v>11819</v>
      </c>
      <c r="E574" s="393">
        <v>43</v>
      </c>
      <c r="F574" s="396"/>
      <c r="G574" s="388"/>
    </row>
    <row r="575" spans="1:7" ht="17.25" x14ac:dyDescent="0.3">
      <c r="A575" s="389" t="s">
        <v>22302</v>
      </c>
      <c r="B575" s="393" t="s">
        <v>11819</v>
      </c>
      <c r="C575" s="393">
        <v>48</v>
      </c>
      <c r="D575" s="393" t="s">
        <v>13658</v>
      </c>
      <c r="E575" s="393">
        <v>33</v>
      </c>
      <c r="F575" s="396"/>
      <c r="G575" s="388"/>
    </row>
    <row r="576" spans="1:7" ht="17.25" x14ac:dyDescent="0.3">
      <c r="A576" s="389" t="s">
        <v>22303</v>
      </c>
      <c r="B576" s="393" t="s">
        <v>11819</v>
      </c>
      <c r="C576" s="393">
        <v>15</v>
      </c>
      <c r="D576" s="393" t="s">
        <v>13336</v>
      </c>
      <c r="E576" s="393">
        <v>26</v>
      </c>
      <c r="F576" s="396"/>
      <c r="G576" s="388"/>
    </row>
    <row r="577" spans="1:7" ht="17.25" x14ac:dyDescent="0.3">
      <c r="A577" s="389" t="s">
        <v>22304</v>
      </c>
      <c r="B577" s="393" t="s">
        <v>14944</v>
      </c>
      <c r="C577" s="393">
        <v>13</v>
      </c>
      <c r="D577" s="393" t="s">
        <v>2625</v>
      </c>
      <c r="E577" s="393">
        <v>22</v>
      </c>
      <c r="F577" s="396"/>
      <c r="G577" s="388"/>
    </row>
    <row r="578" spans="1:7" ht="17.25" x14ac:dyDescent="0.3">
      <c r="A578" s="389" t="s">
        <v>22305</v>
      </c>
      <c r="B578" s="393" t="s">
        <v>11819</v>
      </c>
      <c r="C578" s="393">
        <v>6</v>
      </c>
      <c r="D578" s="393" t="s">
        <v>13336</v>
      </c>
      <c r="E578" s="393">
        <v>12</v>
      </c>
      <c r="F578" s="396"/>
      <c r="G578" s="388"/>
    </row>
    <row r="579" spans="1:7" ht="17.25" x14ac:dyDescent="0.3">
      <c r="A579" s="389" t="s">
        <v>22306</v>
      </c>
      <c r="B579" s="393" t="s">
        <v>10191</v>
      </c>
      <c r="C579" s="393">
        <v>101</v>
      </c>
      <c r="D579" s="393" t="s">
        <v>2625</v>
      </c>
      <c r="E579" s="393">
        <v>88</v>
      </c>
      <c r="F579" s="396"/>
      <c r="G579" s="388"/>
    </row>
    <row r="580" spans="1:7" ht="17.25" x14ac:dyDescent="0.3">
      <c r="A580" s="389" t="s">
        <v>22307</v>
      </c>
      <c r="B580" s="393" t="s">
        <v>5011</v>
      </c>
      <c r="C580" s="393">
        <v>109</v>
      </c>
      <c r="D580" s="393" t="s">
        <v>11819</v>
      </c>
      <c r="E580" s="393">
        <v>117</v>
      </c>
      <c r="F580" s="396"/>
      <c r="G580" s="388"/>
    </row>
    <row r="581" spans="1:7" ht="12.75" customHeight="1" x14ac:dyDescent="0.3">
      <c r="A581" s="417" t="s">
        <v>22308</v>
      </c>
      <c r="B581" s="417"/>
      <c r="C581" s="417"/>
      <c r="D581" s="417"/>
      <c r="E581" s="417"/>
      <c r="F581" s="417"/>
      <c r="G581" s="388"/>
    </row>
    <row r="582" spans="1:7" ht="17.25" x14ac:dyDescent="0.3">
      <c r="A582" s="389" t="s">
        <v>22309</v>
      </c>
      <c r="B582" s="393" t="s">
        <v>11819</v>
      </c>
      <c r="C582" s="393">
        <v>15</v>
      </c>
      <c r="D582" s="393" t="s">
        <v>13658</v>
      </c>
      <c r="E582" s="393">
        <v>5</v>
      </c>
      <c r="F582" s="396"/>
      <c r="G582" s="388"/>
    </row>
    <row r="583" spans="1:7" ht="17.25" x14ac:dyDescent="0.3">
      <c r="A583" s="389" t="s">
        <v>22310</v>
      </c>
      <c r="B583" s="393" t="s">
        <v>11819</v>
      </c>
      <c r="C583" s="393">
        <v>6</v>
      </c>
      <c r="D583" s="393" t="s">
        <v>10103</v>
      </c>
      <c r="E583" s="393">
        <v>7</v>
      </c>
      <c r="F583" s="396"/>
      <c r="G583" s="388"/>
    </row>
    <row r="584" spans="1:7" ht="17.25" x14ac:dyDescent="0.3">
      <c r="A584" s="389" t="s">
        <v>22311</v>
      </c>
      <c r="B584" s="393" t="s">
        <v>11819</v>
      </c>
      <c r="C584" s="393">
        <v>94</v>
      </c>
      <c r="D584" s="393" t="s">
        <v>10103</v>
      </c>
      <c r="E584" s="393">
        <v>50</v>
      </c>
      <c r="F584" s="396"/>
      <c r="G584" s="388"/>
    </row>
    <row r="585" spans="1:7" ht="17.25" x14ac:dyDescent="0.3">
      <c r="A585" s="389" t="s">
        <v>22312</v>
      </c>
      <c r="B585" s="393" t="s">
        <v>5011</v>
      </c>
      <c r="C585" s="393">
        <v>45</v>
      </c>
      <c r="D585" s="393" t="s">
        <v>11819</v>
      </c>
      <c r="E585" s="393">
        <v>34</v>
      </c>
      <c r="F585" s="396"/>
      <c r="G585" s="388"/>
    </row>
    <row r="586" spans="1:7" ht="17.25" x14ac:dyDescent="0.3">
      <c r="A586" s="389" t="s">
        <v>22313</v>
      </c>
      <c r="B586" s="393" t="s">
        <v>10191</v>
      </c>
      <c r="C586" s="393">
        <v>65</v>
      </c>
      <c r="D586" s="393" t="s">
        <v>11819</v>
      </c>
      <c r="E586" s="393">
        <v>87</v>
      </c>
      <c r="F586" s="396"/>
      <c r="G586" s="388"/>
    </row>
    <row r="587" spans="1:7" ht="17.25" x14ac:dyDescent="0.3">
      <c r="A587" s="389" t="s">
        <v>22314</v>
      </c>
      <c r="B587" s="393" t="s">
        <v>14944</v>
      </c>
      <c r="C587" s="393">
        <v>51</v>
      </c>
      <c r="D587" s="393" t="s">
        <v>2625</v>
      </c>
      <c r="E587" s="393">
        <v>31</v>
      </c>
      <c r="F587" s="396"/>
      <c r="G587" s="388"/>
    </row>
    <row r="588" spans="1:7" ht="17.25" x14ac:dyDescent="0.3">
      <c r="A588" s="389" t="s">
        <v>22315</v>
      </c>
      <c r="B588" s="393" t="s">
        <v>2625</v>
      </c>
      <c r="C588" s="393">
        <v>39</v>
      </c>
      <c r="D588" s="393" t="s">
        <v>5426</v>
      </c>
      <c r="E588" s="393">
        <v>27</v>
      </c>
      <c r="F588" s="396"/>
      <c r="G588" s="388"/>
    </row>
    <row r="589" spans="1:7" ht="17.25" x14ac:dyDescent="0.3">
      <c r="A589" s="389" t="s">
        <v>22316</v>
      </c>
      <c r="B589" s="393" t="s">
        <v>11165</v>
      </c>
      <c r="C589" s="393">
        <v>19</v>
      </c>
      <c r="D589" s="393" t="s">
        <v>22317</v>
      </c>
      <c r="E589" s="393">
        <v>20</v>
      </c>
      <c r="F589" s="396"/>
      <c r="G589" s="388"/>
    </row>
    <row r="590" spans="1:7" ht="17.25" x14ac:dyDescent="0.3">
      <c r="A590" s="389" t="s">
        <v>22318</v>
      </c>
      <c r="B590" s="393" t="s">
        <v>11819</v>
      </c>
      <c r="C590" s="393">
        <v>23</v>
      </c>
      <c r="D590" s="393" t="s">
        <v>5011</v>
      </c>
      <c r="E590" s="393">
        <v>39</v>
      </c>
      <c r="F590" s="396"/>
      <c r="G590" s="388"/>
    </row>
    <row r="591" spans="1:7" ht="17.25" x14ac:dyDescent="0.3">
      <c r="A591" s="389" t="s">
        <v>22319</v>
      </c>
      <c r="B591" s="393" t="s">
        <v>5011</v>
      </c>
      <c r="C591" s="393">
        <v>23</v>
      </c>
      <c r="D591" s="393" t="s">
        <v>11819</v>
      </c>
      <c r="E591" s="393">
        <v>69</v>
      </c>
      <c r="F591" s="396"/>
      <c r="G591" s="388"/>
    </row>
    <row r="592" spans="1:7" ht="17.25" x14ac:dyDescent="0.3">
      <c r="A592" s="389" t="s">
        <v>22320</v>
      </c>
      <c r="B592" s="393" t="s">
        <v>2625</v>
      </c>
      <c r="C592" s="393">
        <v>41</v>
      </c>
      <c r="D592" s="393" t="s">
        <v>10191</v>
      </c>
      <c r="E592" s="393">
        <v>38</v>
      </c>
      <c r="F592" s="396"/>
      <c r="G592" s="388"/>
    </row>
    <row r="593" spans="1:7" ht="17.25" x14ac:dyDescent="0.3">
      <c r="A593" s="389" t="s">
        <v>22321</v>
      </c>
      <c r="B593" s="393" t="s">
        <v>2625</v>
      </c>
      <c r="C593" s="393">
        <v>35</v>
      </c>
      <c r="D593" s="393" t="s">
        <v>10191</v>
      </c>
      <c r="E593" s="393">
        <v>31</v>
      </c>
      <c r="F593" s="396"/>
      <c r="G593" s="388"/>
    </row>
    <row r="594" spans="1:7" ht="17.25" x14ac:dyDescent="0.3">
      <c r="A594" s="389" t="s">
        <v>22322</v>
      </c>
      <c r="B594" s="393" t="s">
        <v>10191</v>
      </c>
      <c r="C594" s="393">
        <v>24</v>
      </c>
      <c r="D594" s="393" t="s">
        <v>2625</v>
      </c>
      <c r="E594" s="393">
        <v>29</v>
      </c>
      <c r="F594" s="396"/>
      <c r="G594" s="388"/>
    </row>
    <row r="595" spans="1:7" ht="17.25" x14ac:dyDescent="0.3">
      <c r="A595" s="389" t="s">
        <v>22323</v>
      </c>
      <c r="B595" s="393" t="s">
        <v>2625</v>
      </c>
      <c r="C595" s="393">
        <v>42</v>
      </c>
      <c r="D595" s="393" t="s">
        <v>10191</v>
      </c>
      <c r="E595" s="393">
        <v>28</v>
      </c>
      <c r="F595" s="396"/>
      <c r="G595" s="388"/>
    </row>
    <row r="596" spans="1:7" ht="17.25" x14ac:dyDescent="0.3">
      <c r="A596" s="389" t="s">
        <v>22324</v>
      </c>
      <c r="B596" s="393" t="s">
        <v>22015</v>
      </c>
      <c r="C596" s="393">
        <v>15</v>
      </c>
      <c r="D596" s="393" t="s">
        <v>22226</v>
      </c>
      <c r="E596" s="393">
        <v>22</v>
      </c>
      <c r="F596" s="396"/>
      <c r="G596" s="388"/>
    </row>
    <row r="597" spans="1:7" ht="17.25" x14ac:dyDescent="0.3">
      <c r="A597" s="389" t="s">
        <v>22325</v>
      </c>
      <c r="B597" s="393" t="s">
        <v>3253</v>
      </c>
      <c r="C597" s="393">
        <v>21</v>
      </c>
      <c r="D597" s="393" t="s">
        <v>10103</v>
      </c>
      <c r="E597" s="393">
        <v>12</v>
      </c>
      <c r="F597" s="396"/>
      <c r="G597" s="388"/>
    </row>
    <row r="598" spans="1:7" ht="12.75" customHeight="1" x14ac:dyDescent="0.3">
      <c r="A598" s="417" t="s">
        <v>22326</v>
      </c>
      <c r="B598" s="417"/>
      <c r="C598" s="417"/>
      <c r="D598" s="417"/>
      <c r="E598" s="417"/>
      <c r="F598" s="417"/>
      <c r="G598" s="388"/>
    </row>
    <row r="599" spans="1:7" ht="17.25" x14ac:dyDescent="0.3">
      <c r="A599" s="389" t="s">
        <v>22327</v>
      </c>
      <c r="B599" s="393" t="s">
        <v>10103</v>
      </c>
      <c r="C599" s="393">
        <v>39</v>
      </c>
      <c r="D599" s="393" t="s">
        <v>11819</v>
      </c>
      <c r="E599" s="393">
        <v>25</v>
      </c>
      <c r="F599" s="396"/>
      <c r="G599" s="388"/>
    </row>
    <row r="600" spans="1:7" ht="17.25" x14ac:dyDescent="0.3">
      <c r="A600" s="389" t="s">
        <v>22328</v>
      </c>
      <c r="B600" s="393" t="s">
        <v>11819</v>
      </c>
      <c r="C600" s="393">
        <v>22</v>
      </c>
      <c r="D600" s="393" t="s">
        <v>10191</v>
      </c>
      <c r="E600" s="393">
        <v>8</v>
      </c>
      <c r="F600" s="396"/>
      <c r="G600" s="388"/>
    </row>
    <row r="601" spans="1:7" ht="17.25" x14ac:dyDescent="0.3">
      <c r="A601" s="389" t="s">
        <v>22329</v>
      </c>
      <c r="B601" s="393" t="s">
        <v>10191</v>
      </c>
      <c r="C601" s="393">
        <v>23</v>
      </c>
      <c r="D601" s="393" t="s">
        <v>11819</v>
      </c>
      <c r="E601" s="393">
        <v>7</v>
      </c>
      <c r="F601" s="396"/>
      <c r="G601" s="388"/>
    </row>
    <row r="602" spans="1:7" ht="17.25" x14ac:dyDescent="0.3">
      <c r="A602" s="389" t="s">
        <v>22330</v>
      </c>
      <c r="B602" s="393" t="s">
        <v>11819</v>
      </c>
      <c r="C602" s="393">
        <v>12</v>
      </c>
      <c r="D602" s="393" t="s">
        <v>10191</v>
      </c>
      <c r="E602" s="393">
        <v>10</v>
      </c>
      <c r="F602" s="396"/>
      <c r="G602" s="388"/>
    </row>
    <row r="603" spans="1:7" ht="17.25" x14ac:dyDescent="0.3">
      <c r="A603" s="389" t="s">
        <v>22331</v>
      </c>
      <c r="B603" s="393" t="s">
        <v>11819</v>
      </c>
      <c r="C603" s="393">
        <v>14</v>
      </c>
      <c r="D603" s="393" t="s">
        <v>10191</v>
      </c>
      <c r="E603" s="393">
        <v>10</v>
      </c>
      <c r="F603" s="396"/>
      <c r="G603" s="388"/>
    </row>
    <row r="604" spans="1:7" ht="17.25" x14ac:dyDescent="0.3">
      <c r="A604" s="389" t="s">
        <v>22332</v>
      </c>
      <c r="B604" s="393" t="s">
        <v>11819</v>
      </c>
      <c r="C604" s="393">
        <v>176</v>
      </c>
      <c r="D604" s="393" t="s">
        <v>10191</v>
      </c>
      <c r="E604" s="393">
        <v>200</v>
      </c>
      <c r="F604" s="396"/>
      <c r="G604" s="388"/>
    </row>
    <row r="605" spans="1:7" ht="17.25" x14ac:dyDescent="0.3">
      <c r="A605" s="389" t="s">
        <v>22333</v>
      </c>
      <c r="B605" s="393" t="s">
        <v>11819</v>
      </c>
      <c r="C605" s="393">
        <v>27</v>
      </c>
      <c r="D605" s="393" t="s">
        <v>21943</v>
      </c>
      <c r="E605" s="393">
        <v>27</v>
      </c>
      <c r="F605" s="396"/>
      <c r="G605" s="388"/>
    </row>
    <row r="606" spans="1:7" ht="17.25" x14ac:dyDescent="0.3">
      <c r="A606" s="389" t="s">
        <v>22334</v>
      </c>
      <c r="B606" s="393" t="s">
        <v>10191</v>
      </c>
      <c r="C606" s="393">
        <v>56</v>
      </c>
      <c r="D606" s="393" t="s">
        <v>11165</v>
      </c>
      <c r="E606" s="393">
        <v>53</v>
      </c>
      <c r="F606" s="396"/>
      <c r="G606" s="388"/>
    </row>
    <row r="607" spans="1:7" ht="17.25" x14ac:dyDescent="0.3">
      <c r="A607" s="389" t="s">
        <v>22335</v>
      </c>
      <c r="B607" s="393" t="s">
        <v>11819</v>
      </c>
      <c r="C607" s="393">
        <v>17</v>
      </c>
      <c r="D607" s="393" t="s">
        <v>13336</v>
      </c>
      <c r="E607" s="393">
        <v>10</v>
      </c>
      <c r="F607" s="396"/>
      <c r="G607" s="388"/>
    </row>
    <row r="608" spans="1:7" ht="17.25" x14ac:dyDescent="0.3">
      <c r="A608" s="389" t="s">
        <v>22336</v>
      </c>
      <c r="B608" s="393" t="s">
        <v>10103</v>
      </c>
      <c r="C608" s="393">
        <v>4</v>
      </c>
      <c r="D608" s="393" t="s">
        <v>11819</v>
      </c>
      <c r="E608" s="393">
        <v>19</v>
      </c>
      <c r="F608" s="396"/>
      <c r="G608" s="388"/>
    </row>
    <row r="609" spans="1:7" ht="17.25" x14ac:dyDescent="0.3">
      <c r="A609" s="389" t="s">
        <v>22337</v>
      </c>
      <c r="B609" s="393" t="s">
        <v>13336</v>
      </c>
      <c r="C609" s="393">
        <v>2</v>
      </c>
      <c r="D609" s="393" t="s">
        <v>11819</v>
      </c>
      <c r="E609" s="393">
        <v>21</v>
      </c>
      <c r="F609" s="396"/>
      <c r="G609" s="388"/>
    </row>
    <row r="610" spans="1:7" ht="17.25" x14ac:dyDescent="0.3">
      <c r="A610" s="389" t="s">
        <v>22338</v>
      </c>
      <c r="B610" s="393" t="s">
        <v>10103</v>
      </c>
      <c r="C610" s="393">
        <v>2</v>
      </c>
      <c r="D610" s="393" t="s">
        <v>11819</v>
      </c>
      <c r="E610" s="393">
        <v>8</v>
      </c>
      <c r="F610" s="396"/>
      <c r="G610" s="388"/>
    </row>
    <row r="611" spans="1:7" ht="17.25" x14ac:dyDescent="0.3">
      <c r="A611" s="389" t="s">
        <v>22339</v>
      </c>
      <c r="B611" s="393" t="s">
        <v>10191</v>
      </c>
      <c r="C611" s="393">
        <v>9</v>
      </c>
      <c r="D611" s="393" t="s">
        <v>11819</v>
      </c>
      <c r="E611" s="393">
        <v>11</v>
      </c>
      <c r="F611" s="396"/>
      <c r="G611" s="388"/>
    </row>
    <row r="612" spans="1:7" ht="17.25" x14ac:dyDescent="0.3">
      <c r="A612" s="389" t="s">
        <v>22340</v>
      </c>
      <c r="B612" s="393" t="s">
        <v>11819</v>
      </c>
      <c r="C612" s="393">
        <v>16</v>
      </c>
      <c r="D612" s="393" t="s">
        <v>10103</v>
      </c>
      <c r="E612" s="393">
        <v>42</v>
      </c>
      <c r="F612" s="396"/>
      <c r="G612" s="388"/>
    </row>
    <row r="613" spans="1:7" ht="17.25" x14ac:dyDescent="0.3">
      <c r="A613" s="389" t="s">
        <v>22341</v>
      </c>
      <c r="B613" s="393" t="s">
        <v>11819</v>
      </c>
      <c r="C613" s="393">
        <v>29</v>
      </c>
      <c r="D613" s="393" t="s">
        <v>13658</v>
      </c>
      <c r="E613" s="393">
        <v>31</v>
      </c>
      <c r="F613" s="396"/>
      <c r="G613" s="388"/>
    </row>
    <row r="614" spans="1:7" ht="17.25" x14ac:dyDescent="0.3">
      <c r="A614" s="389" t="s">
        <v>22342</v>
      </c>
      <c r="B614" s="393" t="s">
        <v>10191</v>
      </c>
      <c r="C614" s="393">
        <v>8</v>
      </c>
      <c r="D614" s="393" t="s">
        <v>2625</v>
      </c>
      <c r="E614" s="393">
        <v>16</v>
      </c>
      <c r="F614" s="396"/>
      <c r="G614" s="388"/>
    </row>
    <row r="615" spans="1:7" ht="17.25" x14ac:dyDescent="0.3">
      <c r="A615" s="389" t="s">
        <v>22343</v>
      </c>
      <c r="B615" s="393" t="s">
        <v>3253</v>
      </c>
      <c r="C615" s="393">
        <v>17</v>
      </c>
      <c r="D615" s="393" t="s">
        <v>10103</v>
      </c>
      <c r="E615" s="393">
        <v>15</v>
      </c>
      <c r="F615" s="396"/>
      <c r="G615" s="388"/>
    </row>
    <row r="616" spans="1:7" ht="17.25" x14ac:dyDescent="0.3">
      <c r="A616" s="389" t="s">
        <v>22344</v>
      </c>
      <c r="B616" s="393" t="s">
        <v>11819</v>
      </c>
      <c r="C616" s="393">
        <v>8</v>
      </c>
      <c r="D616" s="393" t="s">
        <v>10191</v>
      </c>
      <c r="E616" s="393">
        <v>13</v>
      </c>
      <c r="F616" s="396"/>
      <c r="G616" s="388"/>
    </row>
    <row r="617" spans="1:7" ht="17.25" x14ac:dyDescent="0.3">
      <c r="A617" s="389" t="s">
        <v>22345</v>
      </c>
      <c r="B617" s="393" t="s">
        <v>5426</v>
      </c>
      <c r="C617" s="393">
        <v>3</v>
      </c>
      <c r="D617" s="393" t="s">
        <v>2625</v>
      </c>
      <c r="E617" s="393">
        <v>4</v>
      </c>
      <c r="F617" s="396"/>
      <c r="G617" s="388"/>
    </row>
    <row r="618" spans="1:7" ht="17.25" x14ac:dyDescent="0.3">
      <c r="A618" s="389" t="s">
        <v>22346</v>
      </c>
      <c r="B618" s="393" t="s">
        <v>7198</v>
      </c>
      <c r="C618" s="393">
        <v>4</v>
      </c>
      <c r="D618" s="393" t="s">
        <v>13336</v>
      </c>
      <c r="E618" s="393">
        <v>2</v>
      </c>
      <c r="F618" s="396"/>
      <c r="G618" s="388"/>
    </row>
    <row r="619" spans="1:7" ht="17.25" x14ac:dyDescent="0.3">
      <c r="A619" s="389" t="s">
        <v>22347</v>
      </c>
      <c r="B619" s="393" t="s">
        <v>22163</v>
      </c>
      <c r="C619" s="393">
        <v>5</v>
      </c>
      <c r="D619" s="393" t="s">
        <v>11819</v>
      </c>
      <c r="E619" s="393">
        <v>11</v>
      </c>
      <c r="F619" s="396"/>
      <c r="G619" s="388"/>
    </row>
    <row r="620" spans="1:7" ht="17.25" x14ac:dyDescent="0.3">
      <c r="A620" s="389" t="s">
        <v>22348</v>
      </c>
      <c r="B620" s="393" t="s">
        <v>13336</v>
      </c>
      <c r="C620" s="393">
        <v>9</v>
      </c>
      <c r="D620" s="393" t="s">
        <v>11819</v>
      </c>
      <c r="E620" s="393">
        <v>5</v>
      </c>
      <c r="F620" s="396"/>
      <c r="G620" s="388"/>
    </row>
    <row r="621" spans="1:7" ht="17.25" x14ac:dyDescent="0.3">
      <c r="A621" s="389" t="s">
        <v>22349</v>
      </c>
      <c r="B621" s="393" t="s">
        <v>13336</v>
      </c>
      <c r="C621" s="393">
        <v>2</v>
      </c>
      <c r="D621" s="393" t="s">
        <v>14104</v>
      </c>
      <c r="E621" s="393">
        <v>14</v>
      </c>
      <c r="F621" s="396"/>
      <c r="G621" s="388"/>
    </row>
    <row r="622" spans="1:7" ht="17.25" x14ac:dyDescent="0.3">
      <c r="A622" s="389" t="s">
        <v>42771</v>
      </c>
      <c r="B622" s="393" t="s">
        <v>13336</v>
      </c>
      <c r="C622" s="393">
        <v>9</v>
      </c>
      <c r="D622" s="393" t="s">
        <v>1235</v>
      </c>
      <c r="E622" s="393">
        <v>4</v>
      </c>
      <c r="F622" s="396"/>
      <c r="G622" s="388"/>
    </row>
    <row r="623" spans="1:7" ht="17.25" x14ac:dyDescent="0.3">
      <c r="A623" s="389" t="s">
        <v>22350</v>
      </c>
      <c r="B623" s="393" t="s">
        <v>10191</v>
      </c>
      <c r="C623" s="393">
        <v>21</v>
      </c>
      <c r="D623" s="393" t="s">
        <v>11819</v>
      </c>
      <c r="E623" s="393">
        <v>17</v>
      </c>
      <c r="F623" s="396"/>
      <c r="G623" s="388"/>
    </row>
    <row r="624" spans="1:7" ht="17.25" x14ac:dyDescent="0.3">
      <c r="A624" s="389" t="s">
        <v>22351</v>
      </c>
      <c r="B624" s="393" t="s">
        <v>10191</v>
      </c>
      <c r="C624" s="393">
        <v>14</v>
      </c>
      <c r="D624" s="393" t="s">
        <v>11819</v>
      </c>
      <c r="E624" s="393">
        <v>11</v>
      </c>
      <c r="F624" s="396"/>
      <c r="G624" s="388"/>
    </row>
    <row r="625" spans="1:7" ht="17.25" x14ac:dyDescent="0.3">
      <c r="A625" s="389" t="s">
        <v>22352</v>
      </c>
      <c r="B625" s="393" t="s">
        <v>11819</v>
      </c>
      <c r="C625" s="393">
        <v>12</v>
      </c>
      <c r="D625" s="393" t="s">
        <v>13336</v>
      </c>
      <c r="E625" s="393">
        <v>13</v>
      </c>
      <c r="F625" s="396"/>
      <c r="G625" s="388"/>
    </row>
    <row r="626" spans="1:7" ht="17.25" x14ac:dyDescent="0.3">
      <c r="A626" s="389" t="s">
        <v>22353</v>
      </c>
      <c r="B626" s="393" t="s">
        <v>2625</v>
      </c>
      <c r="C626" s="393">
        <v>25</v>
      </c>
      <c r="D626" s="393" t="s">
        <v>10191</v>
      </c>
      <c r="E626" s="393">
        <v>13</v>
      </c>
      <c r="F626" s="396"/>
      <c r="G626" s="388"/>
    </row>
    <row r="627" spans="1:7" ht="17.25" x14ac:dyDescent="0.3">
      <c r="A627" s="389" t="s">
        <v>22354</v>
      </c>
      <c r="B627" s="393" t="s">
        <v>10191</v>
      </c>
      <c r="C627" s="393">
        <v>13</v>
      </c>
      <c r="D627" s="393" t="s">
        <v>11819</v>
      </c>
      <c r="E627" s="393">
        <v>15</v>
      </c>
      <c r="F627" s="396"/>
      <c r="G627" s="388"/>
    </row>
    <row r="628" spans="1:7" ht="17.25" x14ac:dyDescent="0.3">
      <c r="A628" s="389" t="s">
        <v>22355</v>
      </c>
      <c r="B628" s="393" t="s">
        <v>10191</v>
      </c>
      <c r="C628" s="393">
        <v>20</v>
      </c>
      <c r="D628" s="393" t="s">
        <v>11819</v>
      </c>
      <c r="E628" s="393">
        <v>21</v>
      </c>
      <c r="F628" s="396"/>
      <c r="G628" s="388"/>
    </row>
    <row r="629" spans="1:7" ht="17.25" x14ac:dyDescent="0.3">
      <c r="A629" s="389" t="s">
        <v>22356</v>
      </c>
      <c r="B629" s="393" t="s">
        <v>22357</v>
      </c>
      <c r="C629" s="393">
        <v>7</v>
      </c>
      <c r="D629" s="393" t="s">
        <v>11819</v>
      </c>
      <c r="E629" s="393">
        <v>7</v>
      </c>
      <c r="F629" s="396"/>
      <c r="G629" s="388"/>
    </row>
    <row r="630" spans="1:7" ht="17.25" x14ac:dyDescent="0.3">
      <c r="A630" s="389" t="s">
        <v>22358</v>
      </c>
      <c r="B630" s="393" t="s">
        <v>11819</v>
      </c>
      <c r="C630" s="393">
        <v>8</v>
      </c>
      <c r="D630" s="393" t="s">
        <v>10191</v>
      </c>
      <c r="E630" s="393">
        <v>10</v>
      </c>
      <c r="F630" s="396"/>
      <c r="G630" s="388"/>
    </row>
    <row r="631" spans="1:7" ht="17.25" x14ac:dyDescent="0.3">
      <c r="A631" s="389" t="s">
        <v>22359</v>
      </c>
      <c r="B631" s="393" t="s">
        <v>11819</v>
      </c>
      <c r="C631" s="393">
        <v>13</v>
      </c>
      <c r="D631" s="393" t="s">
        <v>10103</v>
      </c>
      <c r="E631" s="393">
        <v>14</v>
      </c>
      <c r="F631" s="396"/>
      <c r="G631" s="388"/>
    </row>
    <row r="632" spans="1:7" ht="17.25" x14ac:dyDescent="0.3">
      <c r="A632" s="389" t="s">
        <v>22360</v>
      </c>
      <c r="B632" s="393" t="s">
        <v>10103</v>
      </c>
      <c r="C632" s="393">
        <v>14</v>
      </c>
      <c r="D632" s="393" t="s">
        <v>11819</v>
      </c>
      <c r="E632" s="393">
        <v>28</v>
      </c>
      <c r="F632" s="396"/>
      <c r="G632" s="388"/>
    </row>
    <row r="633" spans="1:7" ht="17.25" x14ac:dyDescent="0.3">
      <c r="A633" s="389" t="s">
        <v>22361</v>
      </c>
      <c r="B633" s="393" t="s">
        <v>22163</v>
      </c>
      <c r="C633" s="393">
        <v>16</v>
      </c>
      <c r="D633" s="393" t="s">
        <v>11819</v>
      </c>
      <c r="E633" s="393">
        <v>19</v>
      </c>
      <c r="F633" s="396"/>
      <c r="G633" s="388"/>
    </row>
    <row r="634" spans="1:7" ht="17.25" x14ac:dyDescent="0.3">
      <c r="A634" s="389" t="s">
        <v>22362</v>
      </c>
      <c r="B634" s="393" t="s">
        <v>11819</v>
      </c>
      <c r="C634" s="393">
        <v>13</v>
      </c>
      <c r="D634" s="393" t="s">
        <v>13336</v>
      </c>
      <c r="E634" s="393">
        <v>10</v>
      </c>
      <c r="F634" s="396"/>
      <c r="G634" s="388"/>
    </row>
    <row r="635" spans="1:7" ht="17.25" x14ac:dyDescent="0.3">
      <c r="A635" s="389" t="s">
        <v>22363</v>
      </c>
      <c r="B635" s="393" t="s">
        <v>11819</v>
      </c>
      <c r="C635" s="393">
        <v>3</v>
      </c>
      <c r="D635" s="393" t="s">
        <v>13336</v>
      </c>
      <c r="E635" s="393">
        <v>5</v>
      </c>
      <c r="F635" s="396"/>
      <c r="G635" s="388"/>
    </row>
    <row r="636" spans="1:7" ht="17.25" x14ac:dyDescent="0.3">
      <c r="A636" s="389" t="s">
        <v>22364</v>
      </c>
      <c r="B636" s="393" t="s">
        <v>10103</v>
      </c>
      <c r="C636" s="393">
        <v>5</v>
      </c>
      <c r="D636" s="393" t="s">
        <v>7198</v>
      </c>
      <c r="E636" s="393">
        <v>5</v>
      </c>
      <c r="F636" s="396"/>
      <c r="G636" s="388"/>
    </row>
    <row r="637" spans="1:7" ht="17.25" x14ac:dyDescent="0.3">
      <c r="A637" s="389" t="s">
        <v>22365</v>
      </c>
      <c r="B637" s="393" t="s">
        <v>13336</v>
      </c>
      <c r="C637" s="393">
        <v>5</v>
      </c>
      <c r="D637" s="393" t="s">
        <v>11819</v>
      </c>
      <c r="E637" s="393">
        <v>5</v>
      </c>
      <c r="F637" s="396"/>
      <c r="G637" s="388"/>
    </row>
    <row r="638" spans="1:7" ht="17.25" x14ac:dyDescent="0.3">
      <c r="A638" s="389" t="s">
        <v>42772</v>
      </c>
      <c r="B638" s="393" t="s">
        <v>11819</v>
      </c>
      <c r="C638" s="393">
        <v>6</v>
      </c>
      <c r="D638" s="393" t="s">
        <v>2376</v>
      </c>
      <c r="E638" s="393">
        <v>14</v>
      </c>
      <c r="F638" s="396"/>
      <c r="G638" s="388"/>
    </row>
    <row r="639" spans="1:7" ht="17.25" x14ac:dyDescent="0.3">
      <c r="A639" s="389" t="s">
        <v>22366</v>
      </c>
      <c r="B639" s="393" t="s">
        <v>10191</v>
      </c>
      <c r="C639" s="393">
        <v>8</v>
      </c>
      <c r="D639" s="393" t="s">
        <v>11819</v>
      </c>
      <c r="E639" s="393">
        <v>5</v>
      </c>
      <c r="F639" s="396"/>
      <c r="G639" s="388"/>
    </row>
    <row r="640" spans="1:7" ht="17.25" x14ac:dyDescent="0.3">
      <c r="A640" s="389" t="s">
        <v>22367</v>
      </c>
      <c r="B640" s="393" t="s">
        <v>11819</v>
      </c>
      <c r="C640" s="393">
        <v>10</v>
      </c>
      <c r="D640" s="393" t="s">
        <v>22163</v>
      </c>
      <c r="E640" s="393">
        <v>10</v>
      </c>
      <c r="F640" s="396"/>
      <c r="G640" s="388"/>
    </row>
    <row r="641" spans="1:7" ht="17.25" x14ac:dyDescent="0.3">
      <c r="A641" s="389" t="s">
        <v>22368</v>
      </c>
      <c r="B641" s="393" t="s">
        <v>22163</v>
      </c>
      <c r="C641" s="393">
        <v>6</v>
      </c>
      <c r="D641" s="393" t="s">
        <v>11819</v>
      </c>
      <c r="E641" s="393">
        <v>10</v>
      </c>
      <c r="F641" s="396"/>
      <c r="G641" s="388"/>
    </row>
    <row r="642" spans="1:7" ht="17.25" x14ac:dyDescent="0.3">
      <c r="A642" s="389" t="s">
        <v>42773</v>
      </c>
      <c r="B642" s="393" t="s">
        <v>10191</v>
      </c>
      <c r="C642" s="393">
        <v>15</v>
      </c>
      <c r="D642" s="393" t="s">
        <v>11819</v>
      </c>
      <c r="E642" s="393">
        <v>14</v>
      </c>
      <c r="F642" s="396"/>
      <c r="G642" s="388"/>
    </row>
    <row r="643" spans="1:7" ht="17.25" x14ac:dyDescent="0.3">
      <c r="A643" s="389" t="s">
        <v>22369</v>
      </c>
      <c r="B643" s="393" t="s">
        <v>2625</v>
      </c>
      <c r="C643" s="393">
        <v>27</v>
      </c>
      <c r="D643" s="393" t="s">
        <v>10103</v>
      </c>
      <c r="E643" s="393">
        <v>31</v>
      </c>
      <c r="F643" s="396"/>
      <c r="G643" s="388"/>
    </row>
    <row r="644" spans="1:7" ht="17.25" x14ac:dyDescent="0.3">
      <c r="A644" s="389" t="s">
        <v>22370</v>
      </c>
      <c r="B644" s="393" t="s">
        <v>11819</v>
      </c>
      <c r="C644" s="393">
        <v>20</v>
      </c>
      <c r="D644" s="393" t="s">
        <v>22371</v>
      </c>
      <c r="E644" s="393">
        <v>8</v>
      </c>
      <c r="F644" s="396"/>
      <c r="G644" s="388"/>
    </row>
    <row r="645" spans="1:7" ht="17.25" x14ac:dyDescent="0.3">
      <c r="A645" s="389" t="s">
        <v>42774</v>
      </c>
      <c r="B645" s="393" t="s">
        <v>11819</v>
      </c>
      <c r="C645" s="393">
        <v>1</v>
      </c>
      <c r="D645" s="393" t="s">
        <v>10103</v>
      </c>
      <c r="E645" s="393">
        <v>0</v>
      </c>
      <c r="F645" s="396"/>
      <c r="G645" s="388"/>
    </row>
    <row r="646" spans="1:7" ht="17.25" x14ac:dyDescent="0.3">
      <c r="A646" s="389" t="s">
        <v>22372</v>
      </c>
      <c r="B646" s="393" t="s">
        <v>11819</v>
      </c>
      <c r="C646" s="393">
        <v>11</v>
      </c>
      <c r="D646" s="393" t="s">
        <v>10103</v>
      </c>
      <c r="E646" s="393">
        <v>36</v>
      </c>
      <c r="F646" s="396"/>
      <c r="G646" s="388"/>
    </row>
    <row r="647" spans="1:7" ht="17.25" x14ac:dyDescent="0.3">
      <c r="A647" s="389" t="s">
        <v>42775</v>
      </c>
      <c r="B647" s="393" t="s">
        <v>22153</v>
      </c>
      <c r="C647" s="393">
        <v>22</v>
      </c>
      <c r="D647" s="393" t="s">
        <v>11819</v>
      </c>
      <c r="E647" s="393">
        <v>17</v>
      </c>
      <c r="F647" s="396"/>
      <c r="G647" s="388"/>
    </row>
    <row r="648" spans="1:7" ht="17.25" x14ac:dyDescent="0.3">
      <c r="A648" s="389" t="s">
        <v>22373</v>
      </c>
      <c r="B648" s="393" t="s">
        <v>11819</v>
      </c>
      <c r="C648" s="393">
        <v>19</v>
      </c>
      <c r="D648" s="393" t="s">
        <v>13336</v>
      </c>
      <c r="E648" s="393">
        <v>15</v>
      </c>
      <c r="F648" s="396"/>
      <c r="G648" s="388"/>
    </row>
    <row r="649" spans="1:7" ht="17.25" x14ac:dyDescent="0.3">
      <c r="A649" s="389" t="s">
        <v>22374</v>
      </c>
      <c r="B649" s="393" t="s">
        <v>11819</v>
      </c>
      <c r="C649" s="393">
        <v>4</v>
      </c>
      <c r="D649" s="393" t="s">
        <v>10103</v>
      </c>
      <c r="E649" s="393">
        <v>21</v>
      </c>
      <c r="F649" s="396"/>
      <c r="G649" s="388"/>
    </row>
    <row r="650" spans="1:7" ht="12.75" customHeight="1" x14ac:dyDescent="0.3">
      <c r="A650" s="417" t="s">
        <v>22375</v>
      </c>
      <c r="B650" s="417"/>
      <c r="C650" s="417"/>
      <c r="D650" s="417"/>
      <c r="E650" s="417"/>
      <c r="F650" s="417"/>
      <c r="G650" s="388"/>
    </row>
    <row r="651" spans="1:7" ht="17.25" x14ac:dyDescent="0.3">
      <c r="A651" s="389" t="s">
        <v>42776</v>
      </c>
      <c r="B651" s="393" t="s">
        <v>11819</v>
      </c>
      <c r="C651" s="393">
        <v>258</v>
      </c>
      <c r="D651" s="393" t="s">
        <v>10103</v>
      </c>
      <c r="E651" s="393">
        <v>251</v>
      </c>
      <c r="F651" s="396"/>
      <c r="G651" s="388"/>
    </row>
    <row r="652" spans="1:7" ht="17.25" x14ac:dyDescent="0.3">
      <c r="A652" s="389" t="s">
        <v>42777</v>
      </c>
      <c r="B652" s="393" t="s">
        <v>10103</v>
      </c>
      <c r="C652" s="393">
        <v>82</v>
      </c>
      <c r="D652" s="393" t="s">
        <v>11819</v>
      </c>
      <c r="E652" s="393">
        <v>40</v>
      </c>
      <c r="F652" s="396"/>
      <c r="G652" s="388"/>
    </row>
    <row r="653" spans="1:7" ht="17.25" x14ac:dyDescent="0.3">
      <c r="A653" s="389" t="s">
        <v>42778</v>
      </c>
      <c r="B653" s="393" t="s">
        <v>11819</v>
      </c>
      <c r="C653" s="393">
        <v>37</v>
      </c>
      <c r="D653" s="393" t="s">
        <v>10103</v>
      </c>
      <c r="E653" s="393">
        <v>53</v>
      </c>
      <c r="F653" s="396"/>
      <c r="G653" s="388"/>
    </row>
    <row r="654" spans="1:7" ht="17.25" x14ac:dyDescent="0.3">
      <c r="A654" s="389" t="s">
        <v>42779</v>
      </c>
      <c r="B654" s="393" t="s">
        <v>11819</v>
      </c>
      <c r="C654" s="393">
        <v>72</v>
      </c>
      <c r="D654" s="393" t="s">
        <v>10103</v>
      </c>
      <c r="E654" s="393">
        <v>45</v>
      </c>
      <c r="F654" s="396"/>
      <c r="G654" s="388"/>
    </row>
    <row r="655" spans="1:7" ht="17.25" x14ac:dyDescent="0.3">
      <c r="A655" s="389" t="s">
        <v>22376</v>
      </c>
      <c r="B655" s="393" t="s">
        <v>11819</v>
      </c>
      <c r="C655" s="393">
        <v>98</v>
      </c>
      <c r="D655" s="393" t="s">
        <v>10103</v>
      </c>
      <c r="E655" s="393">
        <v>117</v>
      </c>
      <c r="F655" s="396"/>
      <c r="G655" s="388"/>
    </row>
    <row r="656" spans="1:7" ht="17.25" x14ac:dyDescent="0.3">
      <c r="A656" s="389" t="s">
        <v>22377</v>
      </c>
      <c r="B656" s="393" t="s">
        <v>11819</v>
      </c>
      <c r="C656" s="393">
        <v>15</v>
      </c>
      <c r="D656" s="393" t="s">
        <v>10103</v>
      </c>
      <c r="E656" s="393">
        <v>30</v>
      </c>
      <c r="F656" s="396"/>
      <c r="G656" s="388"/>
    </row>
    <row r="657" spans="1:7" ht="17.25" x14ac:dyDescent="0.3">
      <c r="A657" s="389" t="s">
        <v>22378</v>
      </c>
      <c r="B657" s="393" t="s">
        <v>11819</v>
      </c>
      <c r="C657" s="393">
        <v>35</v>
      </c>
      <c r="D657" s="393" t="s">
        <v>10103</v>
      </c>
      <c r="E657" s="393">
        <v>42</v>
      </c>
      <c r="F657" s="396"/>
      <c r="G657" s="388"/>
    </row>
    <row r="658" spans="1:7" ht="17.25" x14ac:dyDescent="0.3">
      <c r="A658" s="389" t="s">
        <v>22379</v>
      </c>
      <c r="B658" s="393" t="s">
        <v>10103</v>
      </c>
      <c r="C658" s="393">
        <v>21</v>
      </c>
      <c r="D658" s="393" t="s">
        <v>11819</v>
      </c>
      <c r="E658" s="393">
        <v>28</v>
      </c>
      <c r="F658" s="396"/>
      <c r="G658" s="388"/>
    </row>
    <row r="659" spans="1:7" ht="17.25" x14ac:dyDescent="0.3">
      <c r="A659" s="389" t="s">
        <v>22380</v>
      </c>
      <c r="B659" s="393" t="s">
        <v>10191</v>
      </c>
      <c r="C659" s="393">
        <v>50</v>
      </c>
      <c r="D659" s="393" t="s">
        <v>11819</v>
      </c>
      <c r="E659" s="393">
        <v>60</v>
      </c>
      <c r="F659" s="396"/>
      <c r="G659" s="388"/>
    </row>
    <row r="660" spans="1:7" ht="17.25" x14ac:dyDescent="0.3">
      <c r="A660" s="389" t="s">
        <v>22381</v>
      </c>
      <c r="B660" s="393" t="s">
        <v>11819</v>
      </c>
      <c r="C660" s="393">
        <v>25</v>
      </c>
      <c r="D660" s="393" t="s">
        <v>10191</v>
      </c>
      <c r="E660" s="393">
        <v>17</v>
      </c>
      <c r="F660" s="396"/>
      <c r="G660" s="388"/>
    </row>
    <row r="661" spans="1:7" ht="17.25" x14ac:dyDescent="0.3">
      <c r="A661" s="389" t="s">
        <v>22382</v>
      </c>
      <c r="B661" s="393" t="s">
        <v>11819</v>
      </c>
      <c r="C661" s="393">
        <v>13</v>
      </c>
      <c r="D661" s="393" t="s">
        <v>10191</v>
      </c>
      <c r="E661" s="393">
        <v>10</v>
      </c>
      <c r="F661" s="396"/>
      <c r="G661" s="388"/>
    </row>
    <row r="662" spans="1:7" ht="17.25" x14ac:dyDescent="0.3">
      <c r="A662" s="389" t="s">
        <v>22383</v>
      </c>
      <c r="B662" s="393" t="s">
        <v>10191</v>
      </c>
      <c r="C662" s="393">
        <v>41</v>
      </c>
      <c r="D662" s="393" t="s">
        <v>11819</v>
      </c>
      <c r="E662" s="393">
        <v>45</v>
      </c>
      <c r="F662" s="396"/>
      <c r="G662" s="388"/>
    </row>
    <row r="663" spans="1:7" ht="17.25" x14ac:dyDescent="0.3">
      <c r="A663" s="389" t="s">
        <v>22384</v>
      </c>
      <c r="B663" s="393" t="s">
        <v>11819</v>
      </c>
      <c r="C663" s="393">
        <v>44</v>
      </c>
      <c r="D663" s="393" t="s">
        <v>10103</v>
      </c>
      <c r="E663" s="393">
        <v>11</v>
      </c>
      <c r="F663" s="396"/>
      <c r="G663" s="388"/>
    </row>
    <row r="664" spans="1:7" ht="17.25" x14ac:dyDescent="0.3">
      <c r="A664" s="389" t="s">
        <v>22385</v>
      </c>
      <c r="B664" s="393" t="s">
        <v>10103</v>
      </c>
      <c r="C664" s="393">
        <v>23</v>
      </c>
      <c r="D664" s="393" t="s">
        <v>11819</v>
      </c>
      <c r="E664" s="393">
        <v>92</v>
      </c>
      <c r="F664" s="396"/>
      <c r="G664" s="388"/>
    </row>
    <row r="665" spans="1:7" ht="17.25" x14ac:dyDescent="0.3">
      <c r="A665" s="389" t="s">
        <v>22386</v>
      </c>
      <c r="B665" s="393" t="s">
        <v>11819</v>
      </c>
      <c r="C665" s="393">
        <v>10</v>
      </c>
      <c r="D665" s="393" t="s">
        <v>10191</v>
      </c>
      <c r="E665" s="393">
        <v>3</v>
      </c>
      <c r="F665" s="396"/>
      <c r="G665" s="388"/>
    </row>
    <row r="666" spans="1:7" ht="17.25" x14ac:dyDescent="0.3">
      <c r="A666" s="389" t="s">
        <v>22387</v>
      </c>
      <c r="B666" s="393" t="s">
        <v>10191</v>
      </c>
      <c r="C666" s="393">
        <v>37</v>
      </c>
      <c r="D666" s="393" t="s">
        <v>11819</v>
      </c>
      <c r="E666" s="393">
        <v>18</v>
      </c>
      <c r="F666" s="396"/>
      <c r="G666" s="388"/>
    </row>
    <row r="667" spans="1:7" ht="17.25" x14ac:dyDescent="0.3">
      <c r="A667" s="389" t="s">
        <v>22388</v>
      </c>
      <c r="B667" s="393" t="s">
        <v>11819</v>
      </c>
      <c r="C667" s="393">
        <v>22</v>
      </c>
      <c r="D667" s="393" t="s">
        <v>10103</v>
      </c>
      <c r="E667" s="393">
        <v>32</v>
      </c>
      <c r="F667" s="396"/>
      <c r="G667" s="388"/>
    </row>
    <row r="668" spans="1:7" ht="17.25" x14ac:dyDescent="0.3">
      <c r="A668" s="389" t="s">
        <v>22389</v>
      </c>
      <c r="B668" s="393" t="s">
        <v>11819</v>
      </c>
      <c r="C668" s="393">
        <v>16</v>
      </c>
      <c r="D668" s="393" t="s">
        <v>10103</v>
      </c>
      <c r="E668" s="393">
        <v>0</v>
      </c>
      <c r="F668" s="396"/>
      <c r="G668" s="388"/>
    </row>
    <row r="669" spans="1:7" ht="17.25" x14ac:dyDescent="0.3">
      <c r="A669" s="389" t="s">
        <v>22390</v>
      </c>
      <c r="B669" s="393" t="s">
        <v>10191</v>
      </c>
      <c r="C669" s="393">
        <v>37</v>
      </c>
      <c r="D669" s="393" t="s">
        <v>11819</v>
      </c>
      <c r="E669" s="393">
        <v>50</v>
      </c>
      <c r="F669" s="396"/>
      <c r="G669" s="388"/>
    </row>
    <row r="670" spans="1:7" ht="17.25" x14ac:dyDescent="0.3">
      <c r="A670" s="389" t="s">
        <v>22391</v>
      </c>
      <c r="B670" s="393" t="s">
        <v>11819</v>
      </c>
      <c r="C670" s="393">
        <v>27</v>
      </c>
      <c r="D670" s="393" t="s">
        <v>10103</v>
      </c>
      <c r="E670" s="393">
        <v>15</v>
      </c>
      <c r="F670" s="396"/>
      <c r="G670" s="388"/>
    </row>
    <row r="671" spans="1:7" ht="17.25" x14ac:dyDescent="0.3">
      <c r="A671" s="389" t="s">
        <v>22392</v>
      </c>
      <c r="B671" s="393" t="s">
        <v>5011</v>
      </c>
      <c r="C671" s="393">
        <v>35</v>
      </c>
      <c r="D671" s="393" t="s">
        <v>11819</v>
      </c>
      <c r="E671" s="393">
        <v>52</v>
      </c>
      <c r="F671" s="396"/>
      <c r="G671" s="388"/>
    </row>
    <row r="672" spans="1:7" ht="17.25" x14ac:dyDescent="0.3">
      <c r="A672" s="389" t="s">
        <v>22393</v>
      </c>
      <c r="B672" s="393" t="s">
        <v>10191</v>
      </c>
      <c r="C672" s="393">
        <v>28</v>
      </c>
      <c r="D672" s="393" t="s">
        <v>11819</v>
      </c>
      <c r="E672" s="393">
        <v>36</v>
      </c>
      <c r="F672" s="396"/>
      <c r="G672" s="388"/>
    </row>
    <row r="673" spans="1:7" ht="17.25" x14ac:dyDescent="0.3">
      <c r="A673" s="389" t="s">
        <v>22394</v>
      </c>
      <c r="B673" s="393" t="s">
        <v>10103</v>
      </c>
      <c r="C673" s="393">
        <v>1</v>
      </c>
      <c r="D673" s="393" t="s">
        <v>11819</v>
      </c>
      <c r="E673" s="393">
        <v>8</v>
      </c>
      <c r="F673" s="396"/>
      <c r="G673" s="388"/>
    </row>
    <row r="674" spans="1:7" ht="12.75" customHeight="1" x14ac:dyDescent="0.3">
      <c r="A674" s="417" t="s">
        <v>22395</v>
      </c>
      <c r="B674" s="417"/>
      <c r="C674" s="417"/>
      <c r="D674" s="417"/>
      <c r="E674" s="417"/>
      <c r="F674" s="417"/>
      <c r="G674" s="388"/>
    </row>
    <row r="675" spans="1:7" ht="17.25" x14ac:dyDescent="0.3">
      <c r="A675" s="389" t="s">
        <v>22396</v>
      </c>
      <c r="B675" s="393" t="s">
        <v>10191</v>
      </c>
      <c r="C675" s="393">
        <v>252</v>
      </c>
      <c r="D675" s="393" t="s">
        <v>11819</v>
      </c>
      <c r="E675" s="393">
        <v>260</v>
      </c>
      <c r="F675" s="396"/>
      <c r="G675" s="388"/>
    </row>
    <row r="676" spans="1:7" ht="17.25" x14ac:dyDescent="0.3">
      <c r="A676" s="389" t="s">
        <v>22397</v>
      </c>
      <c r="B676" s="393" t="s">
        <v>10103</v>
      </c>
      <c r="C676" s="393">
        <v>174</v>
      </c>
      <c r="D676" s="393" t="s">
        <v>11819</v>
      </c>
      <c r="E676" s="393">
        <v>197</v>
      </c>
      <c r="F676" s="396"/>
      <c r="G676" s="388"/>
    </row>
    <row r="677" spans="1:7" ht="17.25" x14ac:dyDescent="0.3">
      <c r="A677" s="389" t="s">
        <v>22398</v>
      </c>
      <c r="B677" s="393" t="s">
        <v>10191</v>
      </c>
      <c r="C677" s="393">
        <v>73</v>
      </c>
      <c r="D677" s="393" t="s">
        <v>11819</v>
      </c>
      <c r="E677" s="393">
        <v>136</v>
      </c>
      <c r="F677" s="396"/>
      <c r="G677" s="388"/>
    </row>
    <row r="678" spans="1:7" ht="17.25" x14ac:dyDescent="0.3">
      <c r="A678" s="389" t="s">
        <v>22399</v>
      </c>
      <c r="B678" s="393" t="s">
        <v>10103</v>
      </c>
      <c r="C678" s="393">
        <v>182</v>
      </c>
      <c r="D678" s="393" t="s">
        <v>11819</v>
      </c>
      <c r="E678" s="393">
        <v>216</v>
      </c>
      <c r="F678" s="396"/>
      <c r="G678" s="388"/>
    </row>
    <row r="679" spans="1:7" ht="17.25" x14ac:dyDescent="0.3">
      <c r="A679" s="389" t="s">
        <v>22400</v>
      </c>
      <c r="B679" s="393" t="s">
        <v>10191</v>
      </c>
      <c r="C679" s="393">
        <v>51</v>
      </c>
      <c r="D679" s="393" t="s">
        <v>11819</v>
      </c>
      <c r="E679" s="393">
        <v>47</v>
      </c>
      <c r="F679" s="396"/>
      <c r="G679" s="388"/>
    </row>
    <row r="680" spans="1:7" ht="17.25" x14ac:dyDescent="0.3">
      <c r="A680" s="389" t="s">
        <v>22401</v>
      </c>
      <c r="B680" s="393" t="s">
        <v>10103</v>
      </c>
      <c r="C680" s="393">
        <v>80</v>
      </c>
      <c r="D680" s="393" t="s">
        <v>11819</v>
      </c>
      <c r="E680" s="393">
        <v>99</v>
      </c>
      <c r="F680" s="396"/>
      <c r="G680" s="388"/>
    </row>
    <row r="681" spans="1:7" ht="17.25" x14ac:dyDescent="0.3">
      <c r="A681" s="389" t="s">
        <v>22402</v>
      </c>
      <c r="B681" s="393" t="s">
        <v>11819</v>
      </c>
      <c r="C681" s="393">
        <v>69</v>
      </c>
      <c r="D681" s="393" t="s">
        <v>10103</v>
      </c>
      <c r="E681" s="393">
        <v>89</v>
      </c>
      <c r="F681" s="396"/>
      <c r="G681" s="388"/>
    </row>
    <row r="682" spans="1:7" ht="17.25" x14ac:dyDescent="0.3">
      <c r="A682" s="389" t="s">
        <v>22403</v>
      </c>
      <c r="B682" s="393" t="s">
        <v>10191</v>
      </c>
      <c r="C682" s="393">
        <v>77</v>
      </c>
      <c r="D682" s="393" t="s">
        <v>11819</v>
      </c>
      <c r="E682" s="393">
        <v>62</v>
      </c>
      <c r="F682" s="396"/>
      <c r="G682" s="388"/>
    </row>
    <row r="683" spans="1:7" ht="17.25" x14ac:dyDescent="0.3">
      <c r="A683" s="389" t="s">
        <v>22404</v>
      </c>
      <c r="B683" s="393" t="s">
        <v>11819</v>
      </c>
      <c r="C683" s="393">
        <v>83</v>
      </c>
      <c r="D683" s="393" t="s">
        <v>10191</v>
      </c>
      <c r="E683" s="393">
        <v>68</v>
      </c>
      <c r="F683" s="396"/>
      <c r="G683" s="388"/>
    </row>
    <row r="684" spans="1:7" ht="17.25" x14ac:dyDescent="0.3">
      <c r="A684" s="389" t="s">
        <v>22405</v>
      </c>
      <c r="B684" s="393" t="s">
        <v>10191</v>
      </c>
      <c r="C684" s="393">
        <v>68</v>
      </c>
      <c r="D684" s="393" t="s">
        <v>11819</v>
      </c>
      <c r="E684" s="393">
        <v>84</v>
      </c>
      <c r="F684" s="396"/>
      <c r="G684" s="388"/>
    </row>
    <row r="685" spans="1:7" ht="17.25" x14ac:dyDescent="0.3">
      <c r="A685" s="389" t="s">
        <v>22406</v>
      </c>
      <c r="B685" s="393" t="s">
        <v>10191</v>
      </c>
      <c r="C685" s="393">
        <v>33</v>
      </c>
      <c r="D685" s="393" t="s">
        <v>11819</v>
      </c>
      <c r="E685" s="393">
        <v>26</v>
      </c>
      <c r="F685" s="396"/>
      <c r="G685" s="388"/>
    </row>
    <row r="686" spans="1:7" ht="17.25" x14ac:dyDescent="0.3">
      <c r="A686" s="389" t="s">
        <v>22407</v>
      </c>
      <c r="B686" s="393" t="s">
        <v>11819</v>
      </c>
      <c r="C686" s="393">
        <v>23</v>
      </c>
      <c r="D686" s="393" t="s">
        <v>10191</v>
      </c>
      <c r="E686" s="393">
        <v>17</v>
      </c>
      <c r="F686" s="396"/>
      <c r="G686" s="388"/>
    </row>
    <row r="687" spans="1:7" ht="17.25" x14ac:dyDescent="0.3">
      <c r="A687" s="389" t="s">
        <v>22408</v>
      </c>
      <c r="B687" s="393" t="s">
        <v>11819</v>
      </c>
      <c r="C687" s="393">
        <v>16</v>
      </c>
      <c r="D687" s="393" t="s">
        <v>13336</v>
      </c>
      <c r="E687" s="393">
        <v>7</v>
      </c>
      <c r="F687" s="396"/>
      <c r="G687" s="388"/>
    </row>
    <row r="688" spans="1:7" ht="17.25" x14ac:dyDescent="0.3">
      <c r="A688" s="389" t="s">
        <v>22409</v>
      </c>
      <c r="B688" s="393" t="s">
        <v>11819</v>
      </c>
      <c r="C688" s="393">
        <v>54</v>
      </c>
      <c r="D688" s="393" t="s">
        <v>22153</v>
      </c>
      <c r="E688" s="393">
        <v>24</v>
      </c>
      <c r="F688" s="396"/>
      <c r="G688" s="388"/>
    </row>
    <row r="689" spans="1:7" ht="17.25" x14ac:dyDescent="0.3">
      <c r="A689" s="389" t="s">
        <v>22410</v>
      </c>
      <c r="B689" s="393" t="s">
        <v>13336</v>
      </c>
      <c r="C689" s="393">
        <v>16</v>
      </c>
      <c r="D689" s="393" t="s">
        <v>11819</v>
      </c>
      <c r="E689" s="393">
        <v>7</v>
      </c>
      <c r="F689" s="396"/>
      <c r="G689" s="388"/>
    </row>
    <row r="690" spans="1:7" ht="17.25" x14ac:dyDescent="0.3">
      <c r="A690" s="389" t="s">
        <v>22411</v>
      </c>
      <c r="B690" s="393" t="s">
        <v>10191</v>
      </c>
      <c r="C690" s="393">
        <v>77</v>
      </c>
      <c r="D690" s="393" t="s">
        <v>11819</v>
      </c>
      <c r="E690" s="393">
        <v>116</v>
      </c>
      <c r="F690" s="396"/>
      <c r="G690" s="388"/>
    </row>
    <row r="691" spans="1:7" ht="12.75" customHeight="1" x14ac:dyDescent="0.3">
      <c r="A691" s="417" t="s">
        <v>22412</v>
      </c>
      <c r="B691" s="417"/>
      <c r="C691" s="417"/>
      <c r="D691" s="417"/>
      <c r="E691" s="417"/>
      <c r="F691" s="417"/>
      <c r="G691" s="388"/>
    </row>
    <row r="692" spans="1:7" ht="17.25" x14ac:dyDescent="0.3">
      <c r="A692" s="389" t="s">
        <v>22413</v>
      </c>
      <c r="B692" s="393" t="s">
        <v>22017</v>
      </c>
      <c r="C692" s="393">
        <v>0</v>
      </c>
      <c r="D692" s="393" t="s">
        <v>11819</v>
      </c>
      <c r="E692" s="393">
        <v>1</v>
      </c>
      <c r="F692" s="396"/>
      <c r="G692" s="388"/>
    </row>
    <row r="693" spans="1:7" ht="17.25" x14ac:dyDescent="0.3">
      <c r="A693" s="389" t="s">
        <v>22414</v>
      </c>
      <c r="B693" s="393" t="s">
        <v>11819</v>
      </c>
      <c r="C693" s="393">
        <v>1</v>
      </c>
      <c r="D693" s="393" t="s">
        <v>22017</v>
      </c>
      <c r="E693" s="393">
        <v>0</v>
      </c>
      <c r="F693" s="396"/>
      <c r="G693" s="388"/>
    </row>
    <row r="694" spans="1:7" ht="17.25" x14ac:dyDescent="0.3">
      <c r="A694" s="389" t="s">
        <v>22415</v>
      </c>
      <c r="B694" s="393" t="s">
        <v>11819</v>
      </c>
      <c r="C694" s="393">
        <v>0</v>
      </c>
      <c r="D694" s="393" t="s">
        <v>22017</v>
      </c>
      <c r="E694" s="393">
        <v>0</v>
      </c>
      <c r="F694" s="396"/>
      <c r="G694" s="388"/>
    </row>
    <row r="695" spans="1:7" ht="17.25" x14ac:dyDescent="0.3">
      <c r="A695" s="389" t="s">
        <v>22416</v>
      </c>
      <c r="B695" s="393" t="s">
        <v>5011</v>
      </c>
      <c r="C695" s="393">
        <v>1</v>
      </c>
      <c r="D695" s="393" t="s">
        <v>11819</v>
      </c>
      <c r="E695" s="393">
        <v>2</v>
      </c>
      <c r="F695" s="396"/>
      <c r="G695" s="388"/>
    </row>
    <row r="696" spans="1:7" ht="12.75" customHeight="1" x14ac:dyDescent="0.3">
      <c r="A696" s="417" t="s">
        <v>39489</v>
      </c>
      <c r="B696" s="417"/>
      <c r="C696" s="417"/>
      <c r="D696" s="417"/>
      <c r="E696" s="417"/>
      <c r="F696" s="417"/>
      <c r="G696" s="388"/>
    </row>
    <row r="697" spans="1:7" ht="17.25" x14ac:dyDescent="0.3">
      <c r="A697" s="389" t="s">
        <v>39490</v>
      </c>
      <c r="B697" s="393" t="s">
        <v>13336</v>
      </c>
      <c r="C697" s="393">
        <v>1</v>
      </c>
      <c r="D697" s="393" t="s">
        <v>11819</v>
      </c>
      <c r="E697" s="393">
        <v>0</v>
      </c>
      <c r="F697" s="396"/>
      <c r="G697" s="388"/>
    </row>
    <row r="698" spans="1:7" ht="17.25" x14ac:dyDescent="0.3">
      <c r="A698" s="389" t="s">
        <v>39491</v>
      </c>
      <c r="B698" s="393" t="s">
        <v>11819</v>
      </c>
      <c r="C698" s="393">
        <v>0</v>
      </c>
      <c r="D698" s="393" t="s">
        <v>13336</v>
      </c>
      <c r="E698" s="393">
        <v>0</v>
      </c>
      <c r="F698" s="396"/>
      <c r="G698" s="388"/>
    </row>
    <row r="699" spans="1:7" ht="17.25" x14ac:dyDescent="0.3">
      <c r="A699" s="389" t="s">
        <v>39492</v>
      </c>
      <c r="B699" s="393" t="s">
        <v>13336</v>
      </c>
      <c r="C699" s="393">
        <v>0</v>
      </c>
      <c r="D699" s="393" t="s">
        <v>11819</v>
      </c>
      <c r="E699" s="393">
        <v>0</v>
      </c>
      <c r="F699" s="396"/>
      <c r="G699" s="388"/>
    </row>
    <row r="700" spans="1:7" ht="17.25" x14ac:dyDescent="0.3">
      <c r="A700" s="389" t="s">
        <v>39493</v>
      </c>
      <c r="B700" s="393" t="s">
        <v>13336</v>
      </c>
      <c r="C700" s="393">
        <v>0</v>
      </c>
      <c r="D700" s="393" t="s">
        <v>11819</v>
      </c>
      <c r="E700" s="393">
        <v>0</v>
      </c>
      <c r="F700" s="396"/>
      <c r="G700" s="388"/>
    </row>
    <row r="701" spans="1:7" ht="17.25" x14ac:dyDescent="0.3">
      <c r="A701" s="389" t="s">
        <v>39494</v>
      </c>
      <c r="B701" s="393" t="s">
        <v>13336</v>
      </c>
      <c r="C701" s="393">
        <v>0</v>
      </c>
      <c r="D701" s="393" t="s">
        <v>11819</v>
      </c>
      <c r="E701" s="393">
        <v>0</v>
      </c>
      <c r="F701" s="396"/>
      <c r="G701" s="388"/>
    </row>
    <row r="702" spans="1:7" ht="17.25" x14ac:dyDescent="0.3">
      <c r="A702" s="389" t="s">
        <v>39495</v>
      </c>
      <c r="B702" s="393" t="s">
        <v>13336</v>
      </c>
      <c r="C702" s="393">
        <v>0</v>
      </c>
      <c r="D702" s="393" t="s">
        <v>11819</v>
      </c>
      <c r="E702" s="393">
        <v>0</v>
      </c>
      <c r="F702" s="396"/>
      <c r="G702" s="388"/>
    </row>
    <row r="703" spans="1:7" ht="17.25" x14ac:dyDescent="0.3">
      <c r="A703" s="389" t="s">
        <v>39496</v>
      </c>
      <c r="B703" s="393" t="s">
        <v>13336</v>
      </c>
      <c r="C703" s="393">
        <v>0</v>
      </c>
      <c r="D703" s="393" t="s">
        <v>11819</v>
      </c>
      <c r="E703" s="393">
        <v>0</v>
      </c>
      <c r="F703" s="396"/>
      <c r="G703" s="388"/>
    </row>
    <row r="704" spans="1:7" ht="17.25" x14ac:dyDescent="0.3">
      <c r="A704" s="389" t="s">
        <v>39497</v>
      </c>
      <c r="B704" s="393" t="s">
        <v>13336</v>
      </c>
      <c r="C704" s="393">
        <v>0</v>
      </c>
      <c r="D704" s="393" t="s">
        <v>11819</v>
      </c>
      <c r="E704" s="393">
        <v>0</v>
      </c>
      <c r="F704" s="396"/>
      <c r="G704" s="388"/>
    </row>
    <row r="705" spans="1:7" ht="17.25" x14ac:dyDescent="0.3">
      <c r="A705" s="389" t="s">
        <v>39498</v>
      </c>
      <c r="B705" s="393" t="s">
        <v>11819</v>
      </c>
      <c r="C705" s="393">
        <v>0</v>
      </c>
      <c r="D705" s="393" t="s">
        <v>13336</v>
      </c>
      <c r="E705" s="393">
        <v>0</v>
      </c>
      <c r="F705" s="396"/>
      <c r="G705" s="388"/>
    </row>
    <row r="706" spans="1:7" ht="17.25" x14ac:dyDescent="0.3">
      <c r="A706" s="389" t="s">
        <v>39499</v>
      </c>
      <c r="B706" s="393" t="s">
        <v>11819</v>
      </c>
      <c r="C706" s="393">
        <v>0</v>
      </c>
      <c r="D706" s="393" t="s">
        <v>13336</v>
      </c>
      <c r="E706" s="393">
        <v>0</v>
      </c>
      <c r="F706" s="396"/>
      <c r="G706" s="388"/>
    </row>
    <row r="707" spans="1:7" ht="12.75" customHeight="1" x14ac:dyDescent="0.3">
      <c r="A707" s="417" t="s">
        <v>39500</v>
      </c>
      <c r="B707" s="417"/>
      <c r="C707" s="417"/>
      <c r="D707" s="417"/>
      <c r="E707" s="417"/>
      <c r="F707" s="417"/>
      <c r="G707" s="388"/>
    </row>
    <row r="708" spans="1:7" ht="17.25" x14ac:dyDescent="0.3">
      <c r="A708" s="389" t="s">
        <v>39501</v>
      </c>
      <c r="B708" s="393" t="s">
        <v>11819</v>
      </c>
      <c r="C708" s="393">
        <v>0</v>
      </c>
      <c r="D708" s="393" t="s">
        <v>13336</v>
      </c>
      <c r="E708" s="393">
        <v>0</v>
      </c>
      <c r="F708" s="396"/>
      <c r="G708" s="388"/>
    </row>
    <row r="709" spans="1:7" ht="17.25" x14ac:dyDescent="0.3">
      <c r="A709" s="389" t="s">
        <v>39502</v>
      </c>
      <c r="B709" s="393" t="s">
        <v>13336</v>
      </c>
      <c r="C709" s="393">
        <v>0</v>
      </c>
      <c r="D709" s="393" t="s">
        <v>11819</v>
      </c>
      <c r="E709" s="393">
        <v>0</v>
      </c>
      <c r="F709" s="396"/>
      <c r="G709" s="388"/>
    </row>
    <row r="710" spans="1:7" ht="17.25" x14ac:dyDescent="0.3">
      <c r="A710" s="389" t="s">
        <v>39503</v>
      </c>
      <c r="B710" s="393" t="s">
        <v>13336</v>
      </c>
      <c r="C710" s="393">
        <v>0</v>
      </c>
      <c r="D710" s="393" t="s">
        <v>11819</v>
      </c>
      <c r="E710" s="393">
        <v>0</v>
      </c>
      <c r="F710" s="396"/>
      <c r="G710" s="388"/>
    </row>
    <row r="711" spans="1:7" ht="17.25" x14ac:dyDescent="0.3">
      <c r="A711" s="389" t="s">
        <v>39504</v>
      </c>
      <c r="B711" s="393" t="s">
        <v>13336</v>
      </c>
      <c r="C711" s="393">
        <v>0</v>
      </c>
      <c r="D711" s="393" t="s">
        <v>11819</v>
      </c>
      <c r="E711" s="393">
        <v>0</v>
      </c>
      <c r="F711" s="396"/>
      <c r="G711" s="388"/>
    </row>
    <row r="712" spans="1:7" ht="17.25" x14ac:dyDescent="0.3">
      <c r="A712" s="389" t="s">
        <v>39505</v>
      </c>
      <c r="B712" s="393" t="s">
        <v>13336</v>
      </c>
      <c r="C712" s="393">
        <v>0</v>
      </c>
      <c r="D712" s="393" t="s">
        <v>11819</v>
      </c>
      <c r="E712" s="393">
        <v>0</v>
      </c>
      <c r="F712" s="396"/>
      <c r="G712" s="388"/>
    </row>
    <row r="713" spans="1:7" ht="17.25" x14ac:dyDescent="0.3">
      <c r="A713" s="389" t="s">
        <v>39506</v>
      </c>
      <c r="B713" s="393" t="s">
        <v>11819</v>
      </c>
      <c r="C713" s="393">
        <v>0</v>
      </c>
      <c r="D713" s="393" t="s">
        <v>13336</v>
      </c>
      <c r="E713" s="393">
        <v>0</v>
      </c>
      <c r="F713" s="396"/>
      <c r="G713" s="388"/>
    </row>
    <row r="714" spans="1:7" ht="17.25" x14ac:dyDescent="0.3">
      <c r="A714" s="389" t="s">
        <v>39507</v>
      </c>
      <c r="B714" s="393" t="s">
        <v>13336</v>
      </c>
      <c r="C714" s="393">
        <v>0</v>
      </c>
      <c r="D714" s="393" t="s">
        <v>11819</v>
      </c>
      <c r="E714" s="393">
        <v>0</v>
      </c>
      <c r="F714" s="396"/>
      <c r="G714" s="388"/>
    </row>
    <row r="715" spans="1:7" ht="17.25" x14ac:dyDescent="0.3">
      <c r="A715" s="389" t="s">
        <v>39508</v>
      </c>
      <c r="B715" s="393" t="s">
        <v>13336</v>
      </c>
      <c r="C715" s="393">
        <v>0</v>
      </c>
      <c r="D715" s="393" t="s">
        <v>11819</v>
      </c>
      <c r="E715" s="393">
        <v>0</v>
      </c>
      <c r="F715" s="396"/>
      <c r="G715" s="388"/>
    </row>
    <row r="716" spans="1:7" ht="17.25" x14ac:dyDescent="0.3">
      <c r="A716" s="389" t="s">
        <v>39509</v>
      </c>
      <c r="B716" s="393" t="s">
        <v>13336</v>
      </c>
      <c r="C716" s="393">
        <v>0</v>
      </c>
      <c r="D716" s="393" t="s">
        <v>11819</v>
      </c>
      <c r="E716" s="393">
        <v>0</v>
      </c>
      <c r="F716" s="396"/>
      <c r="G716" s="388"/>
    </row>
    <row r="717" spans="1:7" ht="17.25" x14ac:dyDescent="0.3">
      <c r="A717" s="389" t="s">
        <v>39510</v>
      </c>
      <c r="B717" s="393" t="s">
        <v>13336</v>
      </c>
      <c r="C717" s="393">
        <v>0</v>
      </c>
      <c r="D717" s="393" t="s">
        <v>11819</v>
      </c>
      <c r="E717" s="393">
        <v>0</v>
      </c>
      <c r="F717" s="396"/>
      <c r="G717" s="388"/>
    </row>
    <row r="718" spans="1:7" ht="12.75" customHeight="1" x14ac:dyDescent="0.3">
      <c r="A718" s="417" t="s">
        <v>22417</v>
      </c>
      <c r="B718" s="417"/>
      <c r="C718" s="417"/>
      <c r="D718" s="417"/>
      <c r="E718" s="417"/>
      <c r="F718" s="417"/>
      <c r="G718" s="388"/>
    </row>
    <row r="719" spans="1:7" ht="17.25" x14ac:dyDescent="0.3">
      <c r="A719" s="389" t="s">
        <v>22418</v>
      </c>
      <c r="B719" s="393" t="s">
        <v>10191</v>
      </c>
      <c r="C719" s="393">
        <v>2</v>
      </c>
      <c r="D719" s="393" t="s">
        <v>11819</v>
      </c>
      <c r="E719" s="393">
        <v>5</v>
      </c>
      <c r="F719" s="396"/>
      <c r="G719" s="388"/>
    </row>
    <row r="720" spans="1:7" ht="17.25" x14ac:dyDescent="0.3">
      <c r="A720" s="389" t="s">
        <v>22419</v>
      </c>
      <c r="B720" s="393" t="s">
        <v>10191</v>
      </c>
      <c r="C720" s="393">
        <v>1</v>
      </c>
      <c r="D720" s="393" t="s">
        <v>11819</v>
      </c>
      <c r="E720" s="393">
        <v>1</v>
      </c>
      <c r="F720" s="396"/>
      <c r="G720" s="388"/>
    </row>
    <row r="721" spans="1:7" ht="17.25" x14ac:dyDescent="0.3">
      <c r="A721" s="389" t="s">
        <v>22420</v>
      </c>
      <c r="B721" s="393" t="s">
        <v>10191</v>
      </c>
      <c r="C721" s="393">
        <v>3</v>
      </c>
      <c r="D721" s="393" t="s">
        <v>11819</v>
      </c>
      <c r="E721" s="393">
        <v>3</v>
      </c>
      <c r="F721" s="396"/>
      <c r="G721" s="388"/>
    </row>
    <row r="722" spans="1:7" ht="17.25" x14ac:dyDescent="0.3">
      <c r="A722" s="389" t="s">
        <v>22421</v>
      </c>
      <c r="B722" s="393" t="s">
        <v>10191</v>
      </c>
      <c r="C722" s="393">
        <v>0</v>
      </c>
      <c r="D722" s="393" t="s">
        <v>11819</v>
      </c>
      <c r="E722" s="393">
        <v>2</v>
      </c>
      <c r="F722" s="396"/>
      <c r="G722" s="388"/>
    </row>
    <row r="723" spans="1:7" ht="12.75" customHeight="1" x14ac:dyDescent="0.3">
      <c r="A723" s="417" t="s">
        <v>22422</v>
      </c>
      <c r="B723" s="417"/>
      <c r="C723" s="417"/>
      <c r="D723" s="417"/>
      <c r="E723" s="417"/>
      <c r="F723" s="417"/>
      <c r="G723" s="388"/>
    </row>
    <row r="724" spans="1:7" ht="17.25" x14ac:dyDescent="0.3">
      <c r="A724" s="389" t="s">
        <v>22423</v>
      </c>
      <c r="B724" s="393" t="s">
        <v>10191</v>
      </c>
      <c r="C724" s="393">
        <v>16</v>
      </c>
      <c r="D724" s="393" t="s">
        <v>11819</v>
      </c>
      <c r="E724" s="393">
        <v>13</v>
      </c>
      <c r="F724" s="396"/>
      <c r="G724" s="388"/>
    </row>
    <row r="725" spans="1:7" ht="17.25" x14ac:dyDescent="0.3">
      <c r="A725" s="389" t="s">
        <v>22424</v>
      </c>
      <c r="B725" s="393" t="s">
        <v>11819</v>
      </c>
      <c r="C725" s="393">
        <v>11</v>
      </c>
      <c r="D725" s="393" t="s">
        <v>10191</v>
      </c>
      <c r="E725" s="393">
        <v>14</v>
      </c>
      <c r="F725" s="396"/>
      <c r="G725" s="388"/>
    </row>
    <row r="726" spans="1:7" ht="17.25" x14ac:dyDescent="0.3">
      <c r="A726" s="389" t="s">
        <v>22425</v>
      </c>
      <c r="B726" s="393" t="s">
        <v>11819</v>
      </c>
      <c r="C726" s="393">
        <v>6</v>
      </c>
      <c r="D726" s="393" t="s">
        <v>10191</v>
      </c>
      <c r="E726" s="393">
        <v>13</v>
      </c>
      <c r="F726" s="396"/>
      <c r="G726" s="388"/>
    </row>
    <row r="727" spans="1:7" ht="17.25" x14ac:dyDescent="0.3">
      <c r="A727" s="389" t="s">
        <v>22426</v>
      </c>
      <c r="B727" s="393" t="s">
        <v>11819</v>
      </c>
      <c r="C727" s="393">
        <v>4</v>
      </c>
      <c r="D727" s="393" t="s">
        <v>10191</v>
      </c>
      <c r="E727" s="393">
        <v>10</v>
      </c>
      <c r="F727" s="396"/>
      <c r="G727" s="388"/>
    </row>
    <row r="728" spans="1:7" ht="17.25" x14ac:dyDescent="0.3">
      <c r="A728" s="389" t="s">
        <v>22427</v>
      </c>
      <c r="B728" s="393" t="s">
        <v>11819</v>
      </c>
      <c r="C728" s="393">
        <v>3</v>
      </c>
      <c r="D728" s="393" t="s">
        <v>10191</v>
      </c>
      <c r="E728" s="393">
        <v>4</v>
      </c>
      <c r="F728" s="396"/>
      <c r="G728" s="388"/>
    </row>
    <row r="729" spans="1:7" ht="17.25" x14ac:dyDescent="0.3">
      <c r="A729" s="389" t="s">
        <v>22428</v>
      </c>
      <c r="B729" s="393" t="s">
        <v>11819</v>
      </c>
      <c r="C729" s="393">
        <v>3</v>
      </c>
      <c r="D729" s="393" t="s">
        <v>10191</v>
      </c>
      <c r="E729" s="393">
        <v>4</v>
      </c>
      <c r="F729" s="396"/>
      <c r="G729" s="388"/>
    </row>
    <row r="730" spans="1:7" ht="17.25" x14ac:dyDescent="0.3">
      <c r="A730" s="389" t="s">
        <v>22429</v>
      </c>
      <c r="B730" s="393" t="s">
        <v>11819</v>
      </c>
      <c r="C730" s="393">
        <v>7</v>
      </c>
      <c r="D730" s="393" t="s">
        <v>10191</v>
      </c>
      <c r="E730" s="393">
        <v>3</v>
      </c>
      <c r="F730" s="396"/>
      <c r="G730" s="388"/>
    </row>
    <row r="731" spans="1:7" ht="17.25" x14ac:dyDescent="0.3">
      <c r="A731" s="389" t="s">
        <v>22430</v>
      </c>
      <c r="B731" s="393" t="s">
        <v>10191</v>
      </c>
      <c r="C731" s="393">
        <v>2</v>
      </c>
      <c r="D731" s="393" t="s">
        <v>11819</v>
      </c>
      <c r="E731" s="393">
        <v>4</v>
      </c>
      <c r="F731" s="396"/>
      <c r="G731" s="388"/>
    </row>
    <row r="732" spans="1:7" ht="17.25" x14ac:dyDescent="0.3">
      <c r="A732" s="389" t="s">
        <v>22431</v>
      </c>
      <c r="B732" s="393" t="s">
        <v>10191</v>
      </c>
      <c r="C732" s="393">
        <v>7</v>
      </c>
      <c r="D732" s="393" t="s">
        <v>11819</v>
      </c>
      <c r="E732" s="393">
        <v>2</v>
      </c>
      <c r="F732" s="396"/>
      <c r="G732" s="388"/>
    </row>
    <row r="733" spans="1:7" ht="17.25" x14ac:dyDescent="0.3">
      <c r="A733" s="389" t="s">
        <v>22432</v>
      </c>
      <c r="B733" s="393" t="s">
        <v>10191</v>
      </c>
      <c r="C733" s="393">
        <v>4</v>
      </c>
      <c r="D733" s="393" t="s">
        <v>11819</v>
      </c>
      <c r="E733" s="393">
        <v>1</v>
      </c>
      <c r="F733" s="396"/>
      <c r="G733" s="388"/>
    </row>
    <row r="734" spans="1:7" ht="12.75" customHeight="1" x14ac:dyDescent="0.3">
      <c r="A734" s="417" t="s">
        <v>22433</v>
      </c>
      <c r="B734" s="417"/>
      <c r="C734" s="417"/>
      <c r="D734" s="417"/>
      <c r="E734" s="417"/>
      <c r="F734" s="417"/>
      <c r="G734" s="388"/>
    </row>
    <row r="735" spans="1:7" ht="17.25" x14ac:dyDescent="0.3">
      <c r="A735" s="389" t="s">
        <v>22434</v>
      </c>
      <c r="B735" s="393" t="s">
        <v>10191</v>
      </c>
      <c r="C735" s="393">
        <v>6</v>
      </c>
      <c r="D735" s="393" t="s">
        <v>11819</v>
      </c>
      <c r="E735" s="393">
        <v>15</v>
      </c>
      <c r="F735" s="396"/>
      <c r="G735" s="388"/>
    </row>
    <row r="736" spans="1:7" ht="17.25" x14ac:dyDescent="0.3">
      <c r="A736" s="389" t="s">
        <v>22435</v>
      </c>
      <c r="B736" s="393" t="s">
        <v>10191</v>
      </c>
      <c r="C736" s="393">
        <v>3</v>
      </c>
      <c r="D736" s="393" t="s">
        <v>11819</v>
      </c>
      <c r="E736" s="393">
        <v>5</v>
      </c>
      <c r="F736" s="396"/>
      <c r="G736" s="388"/>
    </row>
    <row r="737" spans="1:7" ht="17.25" x14ac:dyDescent="0.3">
      <c r="A737" s="389" t="s">
        <v>22436</v>
      </c>
      <c r="B737" s="393" t="s">
        <v>10191</v>
      </c>
      <c r="C737" s="393">
        <v>3</v>
      </c>
      <c r="D737" s="393" t="s">
        <v>11819</v>
      </c>
      <c r="E737" s="393">
        <v>7</v>
      </c>
      <c r="F737" s="396"/>
      <c r="G737" s="388"/>
    </row>
    <row r="738" spans="1:7" ht="17.25" x14ac:dyDescent="0.3">
      <c r="A738" s="389" t="s">
        <v>22437</v>
      </c>
      <c r="B738" s="393" t="s">
        <v>10191</v>
      </c>
      <c r="C738" s="393">
        <v>2</v>
      </c>
      <c r="D738" s="393" t="s">
        <v>11819</v>
      </c>
      <c r="E738" s="393">
        <v>3</v>
      </c>
      <c r="F738" s="396"/>
      <c r="G738" s="388"/>
    </row>
    <row r="739" spans="1:7" ht="17.25" x14ac:dyDescent="0.3">
      <c r="A739" s="389" t="s">
        <v>22438</v>
      </c>
      <c r="B739" s="393" t="s">
        <v>10191</v>
      </c>
      <c r="C739" s="393">
        <v>3</v>
      </c>
      <c r="D739" s="393" t="s">
        <v>11819</v>
      </c>
      <c r="E739" s="393">
        <v>1</v>
      </c>
      <c r="F739" s="396"/>
      <c r="G739" s="388"/>
    </row>
    <row r="740" spans="1:7" ht="17.25" x14ac:dyDescent="0.3">
      <c r="A740" s="389" t="s">
        <v>22439</v>
      </c>
      <c r="B740" s="393" t="s">
        <v>11819</v>
      </c>
      <c r="C740" s="393">
        <v>2</v>
      </c>
      <c r="D740" s="393" t="s">
        <v>10191</v>
      </c>
      <c r="E740" s="393">
        <v>3</v>
      </c>
      <c r="F740" s="396"/>
      <c r="G740" s="388"/>
    </row>
    <row r="741" spans="1:7" ht="17.25" x14ac:dyDescent="0.3">
      <c r="A741" s="389" t="s">
        <v>22440</v>
      </c>
      <c r="B741" s="393" t="s">
        <v>11819</v>
      </c>
      <c r="C741" s="393">
        <v>6</v>
      </c>
      <c r="D741" s="393" t="s">
        <v>10191</v>
      </c>
      <c r="E741" s="393">
        <v>0</v>
      </c>
      <c r="F741" s="396"/>
      <c r="G741" s="388"/>
    </row>
    <row r="742" spans="1:7" ht="17.25" x14ac:dyDescent="0.3">
      <c r="A742" s="389" t="s">
        <v>22441</v>
      </c>
      <c r="B742" s="393" t="s">
        <v>10191</v>
      </c>
      <c r="C742" s="393">
        <v>3</v>
      </c>
      <c r="D742" s="393" t="s">
        <v>11819</v>
      </c>
      <c r="E742" s="393">
        <v>1</v>
      </c>
      <c r="F742" s="396"/>
      <c r="G742" s="388"/>
    </row>
    <row r="743" spans="1:7" ht="12.75" customHeight="1" x14ac:dyDescent="0.3">
      <c r="A743" s="417" t="s">
        <v>22442</v>
      </c>
      <c r="B743" s="417"/>
      <c r="C743" s="417"/>
      <c r="D743" s="417"/>
      <c r="E743" s="417"/>
      <c r="F743" s="417"/>
      <c r="G743" s="388"/>
    </row>
    <row r="744" spans="1:7" ht="17.25" x14ac:dyDescent="0.3">
      <c r="A744" s="389" t="s">
        <v>22443</v>
      </c>
      <c r="B744" s="393" t="s">
        <v>11819</v>
      </c>
      <c r="C744" s="393">
        <v>5</v>
      </c>
      <c r="D744" s="393" t="s">
        <v>10191</v>
      </c>
      <c r="E744" s="393">
        <v>3</v>
      </c>
      <c r="F744" s="396"/>
      <c r="G744" s="388"/>
    </row>
    <row r="745" spans="1:7" ht="17.25" x14ac:dyDescent="0.3">
      <c r="A745" s="389" t="s">
        <v>22444</v>
      </c>
      <c r="B745" s="393" t="s">
        <v>10191</v>
      </c>
      <c r="C745" s="393">
        <v>4</v>
      </c>
      <c r="D745" s="393" t="s">
        <v>11819</v>
      </c>
      <c r="E745" s="393">
        <v>11</v>
      </c>
      <c r="F745" s="396"/>
      <c r="G745" s="388"/>
    </row>
    <row r="746" spans="1:7" ht="17.25" x14ac:dyDescent="0.3">
      <c r="A746" s="389" t="s">
        <v>22445</v>
      </c>
      <c r="B746" s="393" t="s">
        <v>10191</v>
      </c>
      <c r="C746" s="393">
        <v>3</v>
      </c>
      <c r="D746" s="393" t="s">
        <v>11819</v>
      </c>
      <c r="E746" s="393">
        <v>5</v>
      </c>
      <c r="F746" s="396"/>
      <c r="G746" s="388"/>
    </row>
    <row r="747" spans="1:7" ht="17.25" x14ac:dyDescent="0.3">
      <c r="A747" s="389" t="s">
        <v>22446</v>
      </c>
      <c r="B747" s="393" t="s">
        <v>10191</v>
      </c>
      <c r="C747" s="393">
        <v>4</v>
      </c>
      <c r="D747" s="393" t="s">
        <v>11819</v>
      </c>
      <c r="E747" s="393">
        <v>0</v>
      </c>
      <c r="F747" s="396"/>
      <c r="G747" s="388"/>
    </row>
    <row r="748" spans="1:7" ht="17.25" x14ac:dyDescent="0.3">
      <c r="A748" s="389" t="s">
        <v>22447</v>
      </c>
      <c r="B748" s="393" t="s">
        <v>11819</v>
      </c>
      <c r="C748" s="393">
        <v>1</v>
      </c>
      <c r="D748" s="393" t="s">
        <v>10191</v>
      </c>
      <c r="E748" s="393">
        <v>4</v>
      </c>
      <c r="F748" s="396"/>
      <c r="G748" s="388"/>
    </row>
    <row r="749" spans="1:7" ht="17.25" x14ac:dyDescent="0.3">
      <c r="A749" s="389" t="s">
        <v>22448</v>
      </c>
      <c r="B749" s="393" t="s">
        <v>10191</v>
      </c>
      <c r="C749" s="393">
        <v>2</v>
      </c>
      <c r="D749" s="393" t="s">
        <v>11819</v>
      </c>
      <c r="E749" s="393">
        <v>4</v>
      </c>
      <c r="F749" s="396"/>
      <c r="G749" s="388"/>
    </row>
    <row r="750" spans="1:7" ht="17.25" x14ac:dyDescent="0.3">
      <c r="A750" s="389" t="s">
        <v>22449</v>
      </c>
      <c r="B750" s="393" t="s">
        <v>10191</v>
      </c>
      <c r="C750" s="393">
        <v>2</v>
      </c>
      <c r="D750" s="393" t="s">
        <v>11819</v>
      </c>
      <c r="E750" s="393">
        <v>2</v>
      </c>
      <c r="F750" s="396"/>
      <c r="G750" s="388"/>
    </row>
    <row r="751" spans="1:7" ht="17.25" x14ac:dyDescent="0.3">
      <c r="A751" s="389" t="s">
        <v>22450</v>
      </c>
      <c r="B751" s="393" t="s">
        <v>11819</v>
      </c>
      <c r="C751" s="393">
        <v>0</v>
      </c>
      <c r="D751" s="393" t="s">
        <v>10191</v>
      </c>
      <c r="E751" s="393">
        <v>3</v>
      </c>
      <c r="F751" s="396"/>
      <c r="G751" s="388"/>
    </row>
    <row r="752" spans="1:7" ht="17.25" x14ac:dyDescent="0.3">
      <c r="A752" s="389" t="s">
        <v>22451</v>
      </c>
      <c r="B752" s="393" t="s">
        <v>11819</v>
      </c>
      <c r="C752" s="393">
        <v>2</v>
      </c>
      <c r="D752" s="393" t="s">
        <v>10191</v>
      </c>
      <c r="E752" s="393">
        <v>2</v>
      </c>
      <c r="F752" s="396"/>
      <c r="G752" s="388"/>
    </row>
    <row r="753" spans="1:7" ht="17.25" x14ac:dyDescent="0.3">
      <c r="A753" s="389" t="s">
        <v>22452</v>
      </c>
      <c r="B753" s="393" t="s">
        <v>10191</v>
      </c>
      <c r="C753" s="393">
        <v>0</v>
      </c>
      <c r="D753" s="393" t="s">
        <v>11819</v>
      </c>
      <c r="E753" s="393">
        <v>3</v>
      </c>
      <c r="F753" s="396"/>
      <c r="G753" s="388"/>
    </row>
    <row r="754" spans="1:7" ht="12.75" customHeight="1" x14ac:dyDescent="0.3">
      <c r="A754" s="417" t="s">
        <v>22453</v>
      </c>
      <c r="B754" s="417"/>
      <c r="C754" s="417"/>
      <c r="D754" s="417"/>
      <c r="E754" s="417"/>
      <c r="F754" s="417"/>
      <c r="G754" s="388"/>
    </row>
    <row r="755" spans="1:7" ht="17.25" x14ac:dyDescent="0.3">
      <c r="A755" s="389" t="s">
        <v>22454</v>
      </c>
      <c r="B755" s="393" t="s">
        <v>10191</v>
      </c>
      <c r="C755" s="393">
        <v>0</v>
      </c>
      <c r="D755" s="393" t="s">
        <v>11819</v>
      </c>
      <c r="E755" s="393">
        <v>0</v>
      </c>
      <c r="F755" s="396"/>
      <c r="G755" s="388"/>
    </row>
    <row r="756" spans="1:7" ht="17.25" x14ac:dyDescent="0.3">
      <c r="A756" s="389" t="s">
        <v>22455</v>
      </c>
      <c r="B756" s="393" t="s">
        <v>11819</v>
      </c>
      <c r="C756" s="393">
        <v>0</v>
      </c>
      <c r="D756" s="393" t="s">
        <v>10191</v>
      </c>
      <c r="E756" s="393">
        <v>1</v>
      </c>
      <c r="F756" s="396"/>
      <c r="G756" s="388"/>
    </row>
    <row r="757" spans="1:7" ht="17.25" x14ac:dyDescent="0.3">
      <c r="A757" s="389" t="s">
        <v>22456</v>
      </c>
      <c r="B757" s="393" t="s">
        <v>11819</v>
      </c>
      <c r="C757" s="393">
        <v>1</v>
      </c>
      <c r="D757" s="393" t="s">
        <v>10191</v>
      </c>
      <c r="E757" s="393">
        <v>2</v>
      </c>
      <c r="F757" s="396"/>
      <c r="G757" s="388"/>
    </row>
    <row r="758" spans="1:7" ht="12.75" customHeight="1" x14ac:dyDescent="0.3">
      <c r="A758" s="417" t="s">
        <v>22457</v>
      </c>
      <c r="B758" s="417"/>
      <c r="C758" s="417"/>
      <c r="D758" s="417"/>
      <c r="E758" s="417"/>
      <c r="F758" s="417"/>
      <c r="G758" s="388"/>
    </row>
    <row r="759" spans="1:7" ht="17.25" x14ac:dyDescent="0.3">
      <c r="A759" s="389" t="s">
        <v>22458</v>
      </c>
      <c r="B759" s="393" t="s">
        <v>5011</v>
      </c>
      <c r="C759" s="393">
        <v>1</v>
      </c>
      <c r="D759" s="393" t="s">
        <v>11819</v>
      </c>
      <c r="E759" s="393">
        <v>4</v>
      </c>
      <c r="F759" s="396"/>
      <c r="G759" s="388"/>
    </row>
    <row r="760" spans="1:7" ht="17.25" x14ac:dyDescent="0.3">
      <c r="A760" s="389" t="s">
        <v>22459</v>
      </c>
      <c r="B760" s="393" t="s">
        <v>11819</v>
      </c>
      <c r="C760" s="393">
        <v>24</v>
      </c>
      <c r="D760" s="393" t="s">
        <v>10103</v>
      </c>
      <c r="E760" s="393">
        <v>25</v>
      </c>
      <c r="F760" s="396"/>
      <c r="G760" s="388"/>
    </row>
    <row r="761" spans="1:7" ht="17.25" x14ac:dyDescent="0.3">
      <c r="A761" s="389" t="s">
        <v>22460</v>
      </c>
      <c r="B761" s="393" t="s">
        <v>13658</v>
      </c>
      <c r="C761" s="393">
        <v>9</v>
      </c>
      <c r="D761" s="393" t="s">
        <v>11819</v>
      </c>
      <c r="E761" s="393">
        <v>14</v>
      </c>
      <c r="F761" s="396"/>
      <c r="G761" s="388"/>
    </row>
    <row r="762" spans="1:7" ht="12.75" customHeight="1" x14ac:dyDescent="0.3">
      <c r="A762" s="417" t="s">
        <v>22461</v>
      </c>
      <c r="B762" s="417"/>
      <c r="C762" s="417"/>
      <c r="D762" s="417"/>
      <c r="E762" s="417"/>
      <c r="F762" s="417"/>
      <c r="G762" s="388"/>
    </row>
    <row r="763" spans="1:7" ht="17.25" x14ac:dyDescent="0.3">
      <c r="A763" s="389" t="s">
        <v>33295</v>
      </c>
      <c r="B763" s="393" t="s">
        <v>7198</v>
      </c>
      <c r="C763" s="393">
        <v>1</v>
      </c>
      <c r="D763" s="393" t="s">
        <v>22160</v>
      </c>
      <c r="E763" s="393">
        <v>0</v>
      </c>
      <c r="F763" s="396"/>
      <c r="G763" s="388"/>
    </row>
    <row r="764" spans="1:7" ht="17.25" x14ac:dyDescent="0.3">
      <c r="A764" s="389" t="s">
        <v>33296</v>
      </c>
      <c r="B764" s="393" t="s">
        <v>5011</v>
      </c>
      <c r="C764" s="393">
        <v>1</v>
      </c>
      <c r="D764" s="393" t="s">
        <v>11819</v>
      </c>
      <c r="E764" s="393">
        <v>0</v>
      </c>
      <c r="F764" s="396"/>
      <c r="G764" s="388"/>
    </row>
    <row r="765" spans="1:7" ht="17.25" x14ac:dyDescent="0.3">
      <c r="A765" s="389" t="s">
        <v>33297</v>
      </c>
      <c r="B765" s="393" t="s">
        <v>22160</v>
      </c>
      <c r="C765" s="393">
        <v>1</v>
      </c>
      <c r="D765" s="393" t="s">
        <v>11819</v>
      </c>
      <c r="E765" s="393">
        <v>1</v>
      </c>
      <c r="F765" s="396"/>
      <c r="G765" s="388"/>
    </row>
    <row r="766" spans="1:7" ht="17.25" x14ac:dyDescent="0.3">
      <c r="A766" s="389" t="s">
        <v>33298</v>
      </c>
      <c r="B766" s="393" t="s">
        <v>11819</v>
      </c>
      <c r="C766" s="393">
        <v>0</v>
      </c>
      <c r="D766" s="393" t="s">
        <v>7198</v>
      </c>
      <c r="E766" s="393">
        <v>1</v>
      </c>
      <c r="F766" s="396"/>
      <c r="G766" s="388"/>
    </row>
    <row r="767" spans="1:7" ht="17.25" x14ac:dyDescent="0.3">
      <c r="A767" s="389" t="s">
        <v>33299</v>
      </c>
      <c r="B767" s="393" t="s">
        <v>10103</v>
      </c>
      <c r="C767" s="393">
        <v>2</v>
      </c>
      <c r="D767" s="393" t="s">
        <v>11819</v>
      </c>
      <c r="E767" s="393">
        <v>0</v>
      </c>
      <c r="F767" s="396"/>
      <c r="G767" s="388"/>
    </row>
    <row r="768" spans="1:7" ht="17.25" x14ac:dyDescent="0.3">
      <c r="A768" s="389" t="s">
        <v>33300</v>
      </c>
      <c r="B768" s="393" t="s">
        <v>5426</v>
      </c>
      <c r="C768" s="393">
        <v>0</v>
      </c>
      <c r="D768" s="393" t="s">
        <v>2625</v>
      </c>
      <c r="E768" s="393">
        <v>1</v>
      </c>
      <c r="F768" s="396"/>
      <c r="G768" s="388"/>
    </row>
    <row r="769" spans="1:7" ht="17.25" x14ac:dyDescent="0.3">
      <c r="A769" s="389" t="s">
        <v>33301</v>
      </c>
      <c r="B769" s="393" t="s">
        <v>11819</v>
      </c>
      <c r="C769" s="393">
        <v>0</v>
      </c>
      <c r="D769" s="393" t="s">
        <v>10191</v>
      </c>
      <c r="E769" s="393">
        <v>1</v>
      </c>
      <c r="F769" s="396"/>
      <c r="G769" s="388"/>
    </row>
    <row r="770" spans="1:7" ht="17.25" x14ac:dyDescent="0.3">
      <c r="A770" s="389" t="s">
        <v>33302</v>
      </c>
      <c r="B770" s="393" t="s">
        <v>5426</v>
      </c>
      <c r="C770" s="393">
        <v>0</v>
      </c>
      <c r="D770" s="393" t="s">
        <v>7198</v>
      </c>
      <c r="E770" s="393">
        <v>0</v>
      </c>
      <c r="F770" s="396"/>
      <c r="G770" s="388"/>
    </row>
    <row r="771" spans="1:7" ht="17.25" x14ac:dyDescent="0.3">
      <c r="A771" s="389" t="s">
        <v>33303</v>
      </c>
      <c r="B771" s="393" t="s">
        <v>11819</v>
      </c>
      <c r="C771" s="393">
        <v>0</v>
      </c>
      <c r="D771" s="393" t="s">
        <v>10103</v>
      </c>
      <c r="E771" s="393">
        <v>0</v>
      </c>
      <c r="F771" s="396"/>
      <c r="G771" s="388"/>
    </row>
    <row r="772" spans="1:7" ht="17.25" x14ac:dyDescent="0.3">
      <c r="A772" s="389" t="s">
        <v>33304</v>
      </c>
      <c r="B772" s="393" t="s">
        <v>11819</v>
      </c>
      <c r="C772" s="393">
        <v>1</v>
      </c>
      <c r="D772" s="393" t="s">
        <v>22163</v>
      </c>
      <c r="E772" s="393">
        <v>1</v>
      </c>
      <c r="F772" s="396"/>
      <c r="G772" s="388"/>
    </row>
    <row r="773" spans="1:7" ht="17.25" x14ac:dyDescent="0.3">
      <c r="A773" s="389" t="s">
        <v>33305</v>
      </c>
      <c r="B773" s="393" t="s">
        <v>2625</v>
      </c>
      <c r="C773" s="393">
        <v>0</v>
      </c>
      <c r="D773" s="393" t="s">
        <v>5426</v>
      </c>
      <c r="E773" s="393">
        <v>0</v>
      </c>
      <c r="F773" s="396"/>
      <c r="G773" s="388"/>
    </row>
    <row r="774" spans="1:7" ht="17.25" x14ac:dyDescent="0.3">
      <c r="A774" s="389" t="s">
        <v>39511</v>
      </c>
      <c r="B774" s="393" t="s">
        <v>11819</v>
      </c>
      <c r="C774" s="393">
        <v>0</v>
      </c>
      <c r="D774" s="393" t="s">
        <v>10103</v>
      </c>
      <c r="E774" s="393">
        <v>2</v>
      </c>
      <c r="F774" s="396"/>
      <c r="G774" s="388"/>
    </row>
    <row r="775" spans="1:7" ht="17.25" x14ac:dyDescent="0.3">
      <c r="A775" s="389" t="s">
        <v>33306</v>
      </c>
      <c r="B775" s="393" t="s">
        <v>3253</v>
      </c>
      <c r="C775" s="393">
        <v>0</v>
      </c>
      <c r="D775" s="393" t="s">
        <v>10103</v>
      </c>
      <c r="E775" s="393">
        <v>0</v>
      </c>
      <c r="F775" s="396"/>
      <c r="G775" s="388"/>
    </row>
    <row r="776" spans="1:7" ht="17.25" x14ac:dyDescent="0.3">
      <c r="A776" s="389" t="s">
        <v>33307</v>
      </c>
      <c r="B776" s="393" t="s">
        <v>11819</v>
      </c>
      <c r="C776" s="393">
        <v>0</v>
      </c>
      <c r="D776" s="393" t="s">
        <v>22163</v>
      </c>
      <c r="E776" s="393">
        <v>0</v>
      </c>
      <c r="F776" s="396"/>
      <c r="G776" s="388"/>
    </row>
    <row r="777" spans="1:7" ht="17.25" x14ac:dyDescent="0.3">
      <c r="A777" s="389" t="s">
        <v>33308</v>
      </c>
      <c r="B777" s="393" t="s">
        <v>10191</v>
      </c>
      <c r="C777" s="393">
        <v>0</v>
      </c>
      <c r="D777" s="393" t="s">
        <v>11819</v>
      </c>
      <c r="E777" s="393">
        <v>0</v>
      </c>
      <c r="F777" s="396"/>
      <c r="G777" s="388"/>
    </row>
    <row r="778" spans="1:7" ht="17.25" x14ac:dyDescent="0.3">
      <c r="A778" s="389" t="s">
        <v>33309</v>
      </c>
      <c r="B778" s="393" t="s">
        <v>10191</v>
      </c>
      <c r="C778" s="393">
        <v>0</v>
      </c>
      <c r="D778" s="393" t="s">
        <v>13658</v>
      </c>
      <c r="E778" s="393">
        <v>0</v>
      </c>
      <c r="F778" s="396"/>
      <c r="G778" s="388"/>
    </row>
    <row r="779" spans="1:7" ht="17.25" x14ac:dyDescent="0.3">
      <c r="A779" s="389" t="s">
        <v>33310</v>
      </c>
      <c r="B779" s="393" t="s">
        <v>11819</v>
      </c>
      <c r="C779" s="393">
        <v>0</v>
      </c>
      <c r="D779" s="393" t="s">
        <v>10103</v>
      </c>
      <c r="E779" s="393">
        <v>0</v>
      </c>
      <c r="F779" s="396"/>
      <c r="G779" s="388"/>
    </row>
    <row r="780" spans="1:7" ht="12.75" customHeight="1" x14ac:dyDescent="0.3">
      <c r="A780" s="417" t="s">
        <v>22462</v>
      </c>
      <c r="B780" s="417"/>
      <c r="C780" s="417"/>
      <c r="D780" s="417"/>
      <c r="E780" s="417"/>
      <c r="F780" s="417"/>
      <c r="G780" s="388"/>
    </row>
    <row r="781" spans="1:7" ht="17.25" x14ac:dyDescent="0.3">
      <c r="A781" s="389" t="s">
        <v>22463</v>
      </c>
      <c r="B781" s="393" t="s">
        <v>11819</v>
      </c>
      <c r="C781" s="393">
        <v>1</v>
      </c>
      <c r="D781" s="393" t="s">
        <v>13336</v>
      </c>
      <c r="E781" s="393">
        <v>0</v>
      </c>
      <c r="F781" s="396"/>
      <c r="G781" s="388"/>
    </row>
    <row r="782" spans="1:7" ht="17.25" x14ac:dyDescent="0.3">
      <c r="A782" s="389" t="s">
        <v>22464</v>
      </c>
      <c r="B782" s="393" t="s">
        <v>13336</v>
      </c>
      <c r="C782" s="393">
        <v>1</v>
      </c>
      <c r="D782" s="393" t="s">
        <v>11819</v>
      </c>
      <c r="E782" s="393">
        <v>0</v>
      </c>
      <c r="F782" s="396"/>
      <c r="G782" s="388"/>
    </row>
    <row r="783" spans="1:7" ht="17.25" x14ac:dyDescent="0.3">
      <c r="A783" s="389" t="s">
        <v>22465</v>
      </c>
      <c r="B783" s="393" t="s">
        <v>13336</v>
      </c>
      <c r="C783" s="393">
        <v>2</v>
      </c>
      <c r="D783" s="393" t="s">
        <v>11819</v>
      </c>
      <c r="E783" s="393">
        <v>1</v>
      </c>
      <c r="F783" s="396"/>
      <c r="G783" s="388"/>
    </row>
    <row r="784" spans="1:7" ht="17.25" x14ac:dyDescent="0.3">
      <c r="A784" s="389" t="s">
        <v>22466</v>
      </c>
      <c r="B784" s="393" t="s">
        <v>13336</v>
      </c>
      <c r="C784" s="393">
        <v>0</v>
      </c>
      <c r="D784" s="393" t="s">
        <v>11819</v>
      </c>
      <c r="E784" s="393">
        <v>0</v>
      </c>
      <c r="F784" s="396"/>
      <c r="G784" s="388"/>
    </row>
    <row r="785" spans="1:7" ht="17.25" x14ac:dyDescent="0.3">
      <c r="A785" s="389" t="s">
        <v>22467</v>
      </c>
      <c r="B785" s="393" t="s">
        <v>10191</v>
      </c>
      <c r="C785" s="393">
        <v>0</v>
      </c>
      <c r="D785" s="393" t="s">
        <v>11819</v>
      </c>
      <c r="E785" s="393">
        <v>0</v>
      </c>
      <c r="F785" s="396"/>
      <c r="G785" s="388"/>
    </row>
    <row r="786" spans="1:7" ht="17.25" x14ac:dyDescent="0.3">
      <c r="A786" s="389" t="s">
        <v>22468</v>
      </c>
      <c r="B786" s="393" t="s">
        <v>10191</v>
      </c>
      <c r="C786" s="393">
        <v>1</v>
      </c>
      <c r="D786" s="393" t="s">
        <v>11819</v>
      </c>
      <c r="E786" s="393">
        <v>0</v>
      </c>
      <c r="F786" s="396"/>
      <c r="G786" s="388"/>
    </row>
    <row r="787" spans="1:7" ht="12.75" customHeight="1" x14ac:dyDescent="0.3">
      <c r="A787" s="417" t="s">
        <v>22469</v>
      </c>
      <c r="B787" s="417"/>
      <c r="C787" s="417"/>
      <c r="D787" s="417"/>
      <c r="E787" s="417"/>
      <c r="F787" s="417"/>
      <c r="G787" s="388"/>
    </row>
    <row r="788" spans="1:7" ht="17.25" x14ac:dyDescent="0.3">
      <c r="A788" s="389" t="s">
        <v>22470</v>
      </c>
      <c r="B788" s="393" t="s">
        <v>10191</v>
      </c>
      <c r="C788" s="393">
        <v>3</v>
      </c>
      <c r="D788" s="393" t="s">
        <v>11819</v>
      </c>
      <c r="E788" s="393">
        <v>1</v>
      </c>
      <c r="F788" s="396"/>
      <c r="G788" s="388"/>
    </row>
    <row r="789" spans="1:7" ht="17.25" x14ac:dyDescent="0.3">
      <c r="A789" s="389" t="s">
        <v>39512</v>
      </c>
      <c r="B789" s="393" t="s">
        <v>13336</v>
      </c>
      <c r="C789" s="393">
        <v>0</v>
      </c>
      <c r="D789" s="393" t="s">
        <v>11819</v>
      </c>
      <c r="E789" s="393">
        <v>0</v>
      </c>
      <c r="F789" s="396"/>
      <c r="G789" s="388"/>
    </row>
    <row r="790" spans="1:7" ht="12.75" customHeight="1" x14ac:dyDescent="0.3">
      <c r="A790" s="417" t="s">
        <v>22471</v>
      </c>
      <c r="B790" s="417"/>
      <c r="C790" s="417"/>
      <c r="D790" s="417"/>
      <c r="E790" s="417"/>
      <c r="F790" s="417"/>
      <c r="G790" s="388"/>
    </row>
    <row r="791" spans="1:7" ht="17.25" x14ac:dyDescent="0.3">
      <c r="A791" s="389" t="s">
        <v>22472</v>
      </c>
      <c r="B791" s="393" t="s">
        <v>13336</v>
      </c>
      <c r="C791" s="393">
        <v>1</v>
      </c>
      <c r="D791" s="393" t="s">
        <v>11819</v>
      </c>
      <c r="E791" s="393">
        <v>1</v>
      </c>
      <c r="F791" s="396"/>
      <c r="G791" s="388"/>
    </row>
    <row r="792" spans="1:7" ht="17.25" x14ac:dyDescent="0.3">
      <c r="A792" s="389" t="s">
        <v>22473</v>
      </c>
      <c r="B792" s="393" t="s">
        <v>11819</v>
      </c>
      <c r="C792" s="393">
        <v>0</v>
      </c>
      <c r="D792" s="393" t="s">
        <v>10103</v>
      </c>
      <c r="E792" s="393">
        <v>1</v>
      </c>
      <c r="F792" s="396"/>
      <c r="G792" s="388"/>
    </row>
    <row r="793" spans="1:7" ht="17.25" x14ac:dyDescent="0.3">
      <c r="A793" s="389" t="s">
        <v>39513</v>
      </c>
      <c r="B793" s="393" t="s">
        <v>22163</v>
      </c>
      <c r="C793" s="393">
        <v>1</v>
      </c>
      <c r="D793" s="393" t="s">
        <v>11819</v>
      </c>
      <c r="E793" s="393">
        <v>0</v>
      </c>
      <c r="F793" s="396"/>
      <c r="G793" s="388"/>
    </row>
    <row r="794" spans="1:7" ht="17.25" x14ac:dyDescent="0.3">
      <c r="A794" s="389" t="s">
        <v>39514</v>
      </c>
      <c r="B794" s="393" t="s">
        <v>22163</v>
      </c>
      <c r="C794" s="393">
        <v>0</v>
      </c>
      <c r="D794" s="393" t="s">
        <v>11819</v>
      </c>
      <c r="E794" s="393">
        <v>0</v>
      </c>
      <c r="F794" s="396"/>
      <c r="G794" s="388"/>
    </row>
    <row r="795" spans="1:7" ht="17.25" x14ac:dyDescent="0.3">
      <c r="A795" s="389" t="s">
        <v>22474</v>
      </c>
      <c r="B795" s="393" t="s">
        <v>11819</v>
      </c>
      <c r="C795" s="393">
        <v>0</v>
      </c>
      <c r="D795" s="393" t="s">
        <v>10191</v>
      </c>
      <c r="E795" s="393">
        <v>1</v>
      </c>
      <c r="F795" s="396"/>
      <c r="G795" s="388"/>
    </row>
    <row r="796" spans="1:7" ht="17.25" x14ac:dyDescent="0.3">
      <c r="A796" s="389" t="s">
        <v>22475</v>
      </c>
      <c r="B796" s="393" t="s">
        <v>11819</v>
      </c>
      <c r="C796" s="393">
        <v>0</v>
      </c>
      <c r="D796" s="393" t="s">
        <v>22163</v>
      </c>
      <c r="E796" s="393">
        <v>0</v>
      </c>
      <c r="F796" s="396"/>
      <c r="G796" s="388"/>
    </row>
    <row r="797" spans="1:7" ht="17.25" x14ac:dyDescent="0.3">
      <c r="A797" s="389" t="s">
        <v>22476</v>
      </c>
      <c r="B797" s="393" t="s">
        <v>11819</v>
      </c>
      <c r="C797" s="393">
        <v>0</v>
      </c>
      <c r="D797" s="393" t="s">
        <v>13336</v>
      </c>
      <c r="E797" s="393">
        <v>0</v>
      </c>
      <c r="F797" s="396"/>
      <c r="G797" s="388"/>
    </row>
    <row r="798" spans="1:7" ht="17.25" x14ac:dyDescent="0.3">
      <c r="A798" s="389" t="s">
        <v>22477</v>
      </c>
      <c r="B798" s="393" t="s">
        <v>22357</v>
      </c>
      <c r="C798" s="393">
        <v>0</v>
      </c>
      <c r="D798" s="393" t="s">
        <v>11819</v>
      </c>
      <c r="E798" s="393">
        <v>0</v>
      </c>
      <c r="F798" s="396"/>
      <c r="G798" s="388"/>
    </row>
    <row r="799" spans="1:7" ht="17.25" x14ac:dyDescent="0.3">
      <c r="A799" s="389" t="s">
        <v>22478</v>
      </c>
      <c r="B799" s="393" t="s">
        <v>10103</v>
      </c>
      <c r="C799" s="393">
        <v>0</v>
      </c>
      <c r="D799" s="393" t="s">
        <v>1920</v>
      </c>
      <c r="E799" s="393">
        <v>0</v>
      </c>
      <c r="F799" s="396"/>
      <c r="G799" s="388"/>
    </row>
    <row r="800" spans="1:7" ht="17.25" x14ac:dyDescent="0.3">
      <c r="A800" s="389" t="s">
        <v>22479</v>
      </c>
      <c r="B800" s="393" t="s">
        <v>2625</v>
      </c>
      <c r="C800" s="393">
        <v>0</v>
      </c>
      <c r="D800" s="393" t="s">
        <v>10191</v>
      </c>
      <c r="E800" s="393">
        <v>2</v>
      </c>
      <c r="F800" s="396"/>
      <c r="G800" s="388"/>
    </row>
    <row r="801" spans="1:7" ht="17.25" x14ac:dyDescent="0.3">
      <c r="A801" s="389" t="s">
        <v>22480</v>
      </c>
      <c r="B801" s="393" t="s">
        <v>11819</v>
      </c>
      <c r="C801" s="393">
        <v>0</v>
      </c>
      <c r="D801" s="393" t="s">
        <v>10103</v>
      </c>
      <c r="E801" s="393">
        <v>0</v>
      </c>
      <c r="F801" s="396"/>
      <c r="G801" s="388"/>
    </row>
    <row r="802" spans="1:7" ht="17.25" x14ac:dyDescent="0.3">
      <c r="A802" s="389" t="s">
        <v>22481</v>
      </c>
      <c r="B802" s="393" t="s">
        <v>11819</v>
      </c>
      <c r="C802" s="393">
        <v>0</v>
      </c>
      <c r="D802" s="393" t="s">
        <v>21936</v>
      </c>
      <c r="E802" s="393">
        <v>0</v>
      </c>
      <c r="F802" s="396"/>
      <c r="G802" s="388"/>
    </row>
    <row r="803" spans="1:7" ht="17.25" x14ac:dyDescent="0.3">
      <c r="A803" s="389" t="s">
        <v>22482</v>
      </c>
      <c r="B803" s="393" t="s">
        <v>21936</v>
      </c>
      <c r="C803" s="393">
        <v>1</v>
      </c>
      <c r="D803" s="393" t="s">
        <v>11819</v>
      </c>
      <c r="E803" s="393">
        <v>0</v>
      </c>
      <c r="F803" s="396"/>
      <c r="G803" s="388"/>
    </row>
    <row r="804" spans="1:7" ht="12.75" customHeight="1" x14ac:dyDescent="0.3">
      <c r="A804" s="417" t="s">
        <v>22483</v>
      </c>
      <c r="B804" s="417"/>
      <c r="C804" s="417"/>
      <c r="D804" s="417"/>
      <c r="E804" s="417"/>
      <c r="F804" s="417"/>
      <c r="G804" s="388"/>
    </row>
    <row r="805" spans="1:7" ht="17.25" x14ac:dyDescent="0.3">
      <c r="A805" s="389" t="s">
        <v>22484</v>
      </c>
      <c r="B805" s="393" t="s">
        <v>10103</v>
      </c>
      <c r="C805" s="393">
        <v>0</v>
      </c>
      <c r="D805" s="393" t="s">
        <v>11819</v>
      </c>
      <c r="E805" s="393">
        <v>0</v>
      </c>
      <c r="F805" s="396"/>
      <c r="G805" s="388"/>
    </row>
    <row r="806" spans="1:7" ht="17.25" x14ac:dyDescent="0.3">
      <c r="A806" s="389" t="s">
        <v>22485</v>
      </c>
      <c r="B806" s="393" t="s">
        <v>2625</v>
      </c>
      <c r="C806" s="393">
        <v>1</v>
      </c>
      <c r="D806" s="393" t="s">
        <v>14944</v>
      </c>
      <c r="E806" s="393">
        <v>1</v>
      </c>
      <c r="F806" s="396"/>
      <c r="G806" s="388"/>
    </row>
    <row r="807" spans="1:7" ht="17.25" x14ac:dyDescent="0.3">
      <c r="A807" s="389" t="s">
        <v>22486</v>
      </c>
      <c r="B807" s="393" t="s">
        <v>10191</v>
      </c>
      <c r="C807" s="393">
        <v>0</v>
      </c>
      <c r="D807" s="393" t="s">
        <v>11819</v>
      </c>
      <c r="E807" s="393">
        <v>1</v>
      </c>
      <c r="F807" s="396"/>
      <c r="G807" s="388"/>
    </row>
    <row r="808" spans="1:7" ht="17.25" x14ac:dyDescent="0.3">
      <c r="A808" s="389" t="s">
        <v>22487</v>
      </c>
      <c r="B808" s="393" t="s">
        <v>11819</v>
      </c>
      <c r="C808" s="393">
        <v>0</v>
      </c>
      <c r="D808" s="393" t="s">
        <v>10191</v>
      </c>
      <c r="E808" s="393">
        <v>0</v>
      </c>
      <c r="F808" s="396"/>
      <c r="G808" s="388"/>
    </row>
    <row r="809" spans="1:7" ht="17.25" x14ac:dyDescent="0.3">
      <c r="A809" s="389" t="s">
        <v>22488</v>
      </c>
      <c r="B809" s="393" t="s">
        <v>7198</v>
      </c>
      <c r="C809" s="393">
        <v>2</v>
      </c>
      <c r="D809" s="393" t="s">
        <v>10191</v>
      </c>
      <c r="E809" s="393">
        <v>0</v>
      </c>
      <c r="F809" s="396"/>
      <c r="G809" s="388"/>
    </row>
    <row r="810" spans="1:7" ht="17.25" x14ac:dyDescent="0.3">
      <c r="A810" s="389" t="s">
        <v>22489</v>
      </c>
      <c r="B810" s="393" t="s">
        <v>10191</v>
      </c>
      <c r="C810" s="393">
        <v>0</v>
      </c>
      <c r="D810" s="393" t="s">
        <v>7198</v>
      </c>
      <c r="E810" s="393">
        <v>0</v>
      </c>
      <c r="F810" s="396"/>
      <c r="G810" s="388"/>
    </row>
    <row r="811" spans="1:7" ht="17.25" x14ac:dyDescent="0.3">
      <c r="A811" s="389" t="s">
        <v>22490</v>
      </c>
      <c r="B811" s="393" t="s">
        <v>7198</v>
      </c>
      <c r="C811" s="393">
        <v>0</v>
      </c>
      <c r="D811" s="393" t="s">
        <v>10191</v>
      </c>
      <c r="E811" s="393">
        <v>0</v>
      </c>
      <c r="F811" s="396"/>
      <c r="G811" s="388"/>
    </row>
    <row r="812" spans="1:7" ht="17.25" x14ac:dyDescent="0.3">
      <c r="A812" s="389" t="s">
        <v>22491</v>
      </c>
      <c r="B812" s="393" t="s">
        <v>10191</v>
      </c>
      <c r="C812" s="393">
        <v>0</v>
      </c>
      <c r="D812" s="393" t="s">
        <v>11819</v>
      </c>
      <c r="E812" s="393">
        <v>0</v>
      </c>
      <c r="F812" s="396"/>
      <c r="G812" s="388"/>
    </row>
    <row r="813" spans="1:7" ht="17.25" x14ac:dyDescent="0.3">
      <c r="A813" s="389" t="s">
        <v>22492</v>
      </c>
      <c r="B813" s="393" t="s">
        <v>10103</v>
      </c>
      <c r="C813" s="393">
        <v>0</v>
      </c>
      <c r="D813" s="393" t="s">
        <v>11819</v>
      </c>
      <c r="E813" s="393">
        <v>0</v>
      </c>
      <c r="F813" s="396"/>
      <c r="G813" s="388"/>
    </row>
    <row r="814" spans="1:7" ht="17.25" x14ac:dyDescent="0.3">
      <c r="A814" s="389" t="s">
        <v>22493</v>
      </c>
      <c r="B814" s="393" t="s">
        <v>11819</v>
      </c>
      <c r="C814" s="393">
        <v>0</v>
      </c>
      <c r="D814" s="393" t="s">
        <v>21992</v>
      </c>
      <c r="E814" s="393">
        <v>0</v>
      </c>
      <c r="F814" s="396"/>
      <c r="G814" s="388"/>
    </row>
    <row r="815" spans="1:7" ht="12.75" customHeight="1" x14ac:dyDescent="0.3">
      <c r="A815" s="417" t="s">
        <v>22494</v>
      </c>
      <c r="B815" s="417"/>
      <c r="C815" s="417"/>
      <c r="D815" s="417"/>
      <c r="E815" s="417"/>
      <c r="F815" s="417"/>
      <c r="G815" s="388"/>
    </row>
    <row r="816" spans="1:7" ht="34.5" x14ac:dyDescent="0.3">
      <c r="A816" s="389" t="s">
        <v>22495</v>
      </c>
      <c r="B816" s="393" t="s">
        <v>22160</v>
      </c>
      <c r="C816" s="393">
        <v>2</v>
      </c>
      <c r="D816" s="393" t="s">
        <v>11819</v>
      </c>
      <c r="E816" s="393">
        <v>1</v>
      </c>
      <c r="F816" s="396"/>
      <c r="G816" s="388"/>
    </row>
    <row r="817" spans="1:7" ht="17.25" x14ac:dyDescent="0.3">
      <c r="A817" s="389" t="s">
        <v>22496</v>
      </c>
      <c r="B817" s="393" t="s">
        <v>10191</v>
      </c>
      <c r="C817" s="393">
        <v>1</v>
      </c>
      <c r="D817" s="393" t="s">
        <v>11819</v>
      </c>
      <c r="E817" s="393">
        <v>0</v>
      </c>
      <c r="F817" s="396"/>
      <c r="G817" s="388"/>
    </row>
    <row r="818" spans="1:7" ht="17.25" x14ac:dyDescent="0.3">
      <c r="A818" s="389" t="s">
        <v>22497</v>
      </c>
      <c r="B818" s="393" t="s">
        <v>7198</v>
      </c>
      <c r="C818" s="393">
        <v>0</v>
      </c>
      <c r="D818" s="393" t="s">
        <v>22163</v>
      </c>
      <c r="E818" s="393">
        <v>4</v>
      </c>
      <c r="F818" s="396"/>
      <c r="G818" s="388"/>
    </row>
    <row r="819" spans="1:7" ht="17.25" x14ac:dyDescent="0.3">
      <c r="A819" s="389" t="s">
        <v>22498</v>
      </c>
      <c r="B819" s="393" t="s">
        <v>11819</v>
      </c>
      <c r="C819" s="393">
        <v>3</v>
      </c>
      <c r="D819" s="393" t="s">
        <v>10191</v>
      </c>
      <c r="E819" s="393">
        <v>4</v>
      </c>
      <c r="F819" s="396"/>
      <c r="G819" s="388"/>
    </row>
    <row r="820" spans="1:7" ht="17.25" x14ac:dyDescent="0.3">
      <c r="A820" s="389" t="s">
        <v>22499</v>
      </c>
      <c r="B820" s="393" t="s">
        <v>7198</v>
      </c>
      <c r="C820" s="393">
        <v>0</v>
      </c>
      <c r="D820" s="393" t="s">
        <v>10448</v>
      </c>
      <c r="E820" s="393">
        <v>1</v>
      </c>
      <c r="F820" s="396"/>
      <c r="G820" s="388"/>
    </row>
    <row r="821" spans="1:7" ht="17.25" x14ac:dyDescent="0.3">
      <c r="A821" s="389" t="s">
        <v>22500</v>
      </c>
      <c r="B821" s="393" t="s">
        <v>21992</v>
      </c>
      <c r="C821" s="393">
        <v>1</v>
      </c>
      <c r="D821" s="393" t="s">
        <v>11819</v>
      </c>
      <c r="E821" s="393">
        <v>0</v>
      </c>
      <c r="F821" s="396"/>
      <c r="G821" s="388"/>
    </row>
    <row r="822" spans="1:7" ht="17.25" x14ac:dyDescent="0.3">
      <c r="A822" s="389" t="s">
        <v>22501</v>
      </c>
      <c r="B822" s="393" t="s">
        <v>21936</v>
      </c>
      <c r="C822" s="393">
        <v>1</v>
      </c>
      <c r="D822" s="393" t="s">
        <v>11819</v>
      </c>
      <c r="E822" s="393">
        <v>1</v>
      </c>
      <c r="F822" s="396"/>
      <c r="G822" s="388"/>
    </row>
    <row r="823" spans="1:7" ht="12.75" customHeight="1" x14ac:dyDescent="0.3">
      <c r="A823" s="417" t="s">
        <v>22502</v>
      </c>
      <c r="B823" s="417"/>
      <c r="C823" s="417"/>
      <c r="D823" s="417"/>
      <c r="E823" s="417"/>
      <c r="F823" s="417"/>
      <c r="G823" s="388"/>
    </row>
    <row r="824" spans="1:7" ht="17.25" x14ac:dyDescent="0.3">
      <c r="A824" s="389" t="s">
        <v>22503</v>
      </c>
      <c r="B824" s="393" t="s">
        <v>11819</v>
      </c>
      <c r="C824" s="393">
        <v>0</v>
      </c>
      <c r="D824" s="393" t="s">
        <v>10103</v>
      </c>
      <c r="E824" s="393">
        <v>0</v>
      </c>
      <c r="F824" s="396"/>
      <c r="G824" s="388"/>
    </row>
    <row r="825" spans="1:7" ht="17.25" x14ac:dyDescent="0.3">
      <c r="A825" s="389" t="s">
        <v>22504</v>
      </c>
      <c r="B825" s="393" t="s">
        <v>11819</v>
      </c>
      <c r="C825" s="393">
        <v>0</v>
      </c>
      <c r="D825" s="393" t="s">
        <v>10191</v>
      </c>
      <c r="E825" s="393">
        <v>0</v>
      </c>
      <c r="F825" s="396"/>
      <c r="G825" s="388"/>
    </row>
    <row r="826" spans="1:7" ht="17.25" x14ac:dyDescent="0.3">
      <c r="A826" s="389" t="s">
        <v>22505</v>
      </c>
      <c r="B826" s="393" t="s">
        <v>10103</v>
      </c>
      <c r="C826" s="393">
        <v>0</v>
      </c>
      <c r="D826" s="393" t="s">
        <v>11819</v>
      </c>
      <c r="E826" s="393">
        <v>0</v>
      </c>
      <c r="F826" s="396"/>
      <c r="G826" s="388"/>
    </row>
    <row r="827" spans="1:7" ht="17.25" x14ac:dyDescent="0.3">
      <c r="A827" s="389" t="s">
        <v>39515</v>
      </c>
      <c r="B827" s="393" t="s">
        <v>10191</v>
      </c>
      <c r="C827" s="393">
        <v>0</v>
      </c>
      <c r="D827" s="393" t="s">
        <v>11819</v>
      </c>
      <c r="E827" s="393">
        <v>0</v>
      </c>
      <c r="F827" s="396"/>
      <c r="G827" s="388"/>
    </row>
    <row r="828" spans="1:7" ht="12.75" customHeight="1" x14ac:dyDescent="0.3">
      <c r="A828" s="417" t="s">
        <v>22506</v>
      </c>
      <c r="B828" s="417"/>
      <c r="C828" s="417"/>
      <c r="D828" s="417"/>
      <c r="E828" s="417"/>
      <c r="F828" s="417"/>
      <c r="G828" s="388"/>
    </row>
    <row r="829" spans="1:7" ht="17.25" x14ac:dyDescent="0.3">
      <c r="A829" s="389" t="s">
        <v>22507</v>
      </c>
      <c r="B829" s="393" t="s">
        <v>10103</v>
      </c>
      <c r="C829" s="393">
        <v>7</v>
      </c>
      <c r="D829" s="393" t="s">
        <v>11819</v>
      </c>
      <c r="E829" s="393">
        <v>3</v>
      </c>
      <c r="F829" s="396"/>
      <c r="G829" s="388"/>
    </row>
    <row r="830" spans="1:7" ht="17.25" x14ac:dyDescent="0.3">
      <c r="A830" s="389" t="s">
        <v>22508</v>
      </c>
      <c r="B830" s="393" t="s">
        <v>10103</v>
      </c>
      <c r="C830" s="393">
        <v>0</v>
      </c>
      <c r="D830" s="393" t="s">
        <v>11819</v>
      </c>
      <c r="E830" s="393">
        <v>1</v>
      </c>
      <c r="F830" s="396"/>
      <c r="G830" s="388"/>
    </row>
    <row r="831" spans="1:7" ht="17.25" x14ac:dyDescent="0.3">
      <c r="A831" s="389" t="s">
        <v>22509</v>
      </c>
      <c r="B831" s="393" t="s">
        <v>10103</v>
      </c>
      <c r="C831" s="393">
        <v>3</v>
      </c>
      <c r="D831" s="393" t="s">
        <v>11819</v>
      </c>
      <c r="E831" s="393">
        <v>0</v>
      </c>
      <c r="F831" s="396"/>
      <c r="G831" s="388"/>
    </row>
    <row r="832" spans="1:7" ht="17.25" x14ac:dyDescent="0.3">
      <c r="A832" s="389" t="s">
        <v>22510</v>
      </c>
      <c r="B832" s="393" t="s">
        <v>11819</v>
      </c>
      <c r="C832" s="393">
        <v>22</v>
      </c>
      <c r="D832" s="393" t="s">
        <v>10103</v>
      </c>
      <c r="E832" s="393">
        <v>18</v>
      </c>
      <c r="F832" s="396"/>
      <c r="G832" s="388"/>
    </row>
    <row r="833" spans="1:7" ht="17.25" x14ac:dyDescent="0.3">
      <c r="A833" s="389" t="s">
        <v>22511</v>
      </c>
      <c r="B833" s="393" t="s">
        <v>11819</v>
      </c>
      <c r="C833" s="393">
        <v>46</v>
      </c>
      <c r="D833" s="393" t="s">
        <v>10103</v>
      </c>
      <c r="E833" s="393">
        <v>23</v>
      </c>
      <c r="F833" s="396"/>
      <c r="G833" s="388"/>
    </row>
    <row r="834" spans="1:7" ht="12.75" customHeight="1" x14ac:dyDescent="0.3">
      <c r="A834" s="417" t="s">
        <v>33312</v>
      </c>
      <c r="B834" s="417"/>
      <c r="C834" s="417"/>
      <c r="D834" s="417"/>
      <c r="E834" s="417"/>
      <c r="F834" s="417"/>
      <c r="G834" s="388"/>
    </row>
    <row r="835" spans="1:7" ht="17.25" x14ac:dyDescent="0.3">
      <c r="A835" s="389" t="s">
        <v>39516</v>
      </c>
      <c r="B835" s="393" t="s">
        <v>10103</v>
      </c>
      <c r="C835" s="393">
        <v>0</v>
      </c>
      <c r="D835" s="393" t="s">
        <v>1920</v>
      </c>
      <c r="E835" s="393">
        <v>0</v>
      </c>
      <c r="F835" s="396"/>
      <c r="G835" s="388"/>
    </row>
    <row r="836" spans="1:7" ht="17.25" x14ac:dyDescent="0.3">
      <c r="A836" s="389" t="s">
        <v>39517</v>
      </c>
      <c r="B836" s="393" t="s">
        <v>11819</v>
      </c>
      <c r="C836" s="393">
        <v>0</v>
      </c>
      <c r="D836" s="393" t="s">
        <v>13336</v>
      </c>
      <c r="E836" s="393">
        <v>0</v>
      </c>
      <c r="F836" s="396"/>
      <c r="G836" s="388"/>
    </row>
    <row r="837" spans="1:7" ht="17.25" x14ac:dyDescent="0.3">
      <c r="A837" s="389" t="s">
        <v>39518</v>
      </c>
      <c r="B837" s="393" t="s">
        <v>10103</v>
      </c>
      <c r="C837" s="393">
        <v>0</v>
      </c>
      <c r="D837" s="393" t="s">
        <v>11819</v>
      </c>
      <c r="E837" s="393">
        <v>0</v>
      </c>
      <c r="F837" s="396"/>
      <c r="G837" s="388"/>
    </row>
    <row r="838" spans="1:7" ht="17.25" x14ac:dyDescent="0.3">
      <c r="A838" s="389" t="s">
        <v>39519</v>
      </c>
      <c r="B838" s="393" t="s">
        <v>11819</v>
      </c>
      <c r="C838" s="393">
        <v>0</v>
      </c>
      <c r="D838" s="393" t="s">
        <v>13336</v>
      </c>
      <c r="E838" s="393">
        <v>0</v>
      </c>
      <c r="F838" s="396"/>
      <c r="G838" s="388"/>
    </row>
    <row r="839" spans="1:7" ht="17.25" x14ac:dyDescent="0.3">
      <c r="A839" s="389" t="s">
        <v>39520</v>
      </c>
      <c r="B839" s="393" t="s">
        <v>5011</v>
      </c>
      <c r="C839" s="393">
        <v>0</v>
      </c>
      <c r="D839" s="393" t="s">
        <v>11819</v>
      </c>
      <c r="E839" s="393">
        <v>0</v>
      </c>
      <c r="F839" s="396"/>
      <c r="G839" s="388"/>
    </row>
    <row r="840" spans="1:7" ht="17.25" x14ac:dyDescent="0.3">
      <c r="A840" s="389" t="s">
        <v>39521</v>
      </c>
      <c r="B840" s="393" t="s">
        <v>10103</v>
      </c>
      <c r="C840" s="393">
        <v>0</v>
      </c>
      <c r="D840" s="393" t="s">
        <v>7198</v>
      </c>
      <c r="E840" s="393">
        <v>0</v>
      </c>
      <c r="F840" s="396"/>
      <c r="G840" s="388"/>
    </row>
    <row r="841" spans="1:7" ht="17.25" x14ac:dyDescent="0.3">
      <c r="A841" s="389" t="s">
        <v>39522</v>
      </c>
      <c r="B841" s="393" t="s">
        <v>13336</v>
      </c>
      <c r="C841" s="393">
        <v>0</v>
      </c>
      <c r="D841" s="393" t="s">
        <v>11819</v>
      </c>
      <c r="E841" s="393">
        <v>0</v>
      </c>
      <c r="F841" s="396"/>
      <c r="G841" s="388"/>
    </row>
    <row r="842" spans="1:7" ht="17.25" x14ac:dyDescent="0.3">
      <c r="A842" s="389" t="s">
        <v>39523</v>
      </c>
      <c r="B842" s="393" t="s">
        <v>10191</v>
      </c>
      <c r="C842" s="393">
        <v>0</v>
      </c>
      <c r="D842" s="393" t="s">
        <v>11819</v>
      </c>
      <c r="E842" s="393">
        <v>0</v>
      </c>
      <c r="F842" s="396"/>
      <c r="G842" s="388"/>
    </row>
    <row r="843" spans="1:7" ht="17.25" x14ac:dyDescent="0.3">
      <c r="A843" s="389" t="s">
        <v>39524</v>
      </c>
      <c r="B843" s="393" t="s">
        <v>10191</v>
      </c>
      <c r="C843" s="393">
        <v>0</v>
      </c>
      <c r="D843" s="393" t="s">
        <v>11819</v>
      </c>
      <c r="E843" s="393">
        <v>1</v>
      </c>
      <c r="F843" s="396"/>
      <c r="G843" s="388"/>
    </row>
    <row r="844" spans="1:7" ht="17.25" x14ac:dyDescent="0.3">
      <c r="A844" s="389" t="s">
        <v>39525</v>
      </c>
      <c r="B844" s="393" t="s">
        <v>10103</v>
      </c>
      <c r="C844" s="393">
        <v>1</v>
      </c>
      <c r="D844" s="393" t="s">
        <v>11819</v>
      </c>
      <c r="E844" s="393">
        <v>3</v>
      </c>
      <c r="F844" s="396"/>
      <c r="G844" s="388"/>
    </row>
    <row r="845" spans="1:7" ht="17.25" x14ac:dyDescent="0.3">
      <c r="A845" s="389" t="s">
        <v>39526</v>
      </c>
      <c r="B845" s="393" t="s">
        <v>11819</v>
      </c>
      <c r="C845" s="393">
        <v>0</v>
      </c>
      <c r="D845" s="393" t="s">
        <v>10191</v>
      </c>
      <c r="E845" s="393">
        <v>0</v>
      </c>
      <c r="F845" s="396"/>
      <c r="G845" s="388"/>
    </row>
    <row r="846" spans="1:7" ht="17.25" x14ac:dyDescent="0.3">
      <c r="A846" s="389" t="s">
        <v>39527</v>
      </c>
      <c r="B846" s="393" t="s">
        <v>11819</v>
      </c>
      <c r="C846" s="393">
        <v>0</v>
      </c>
      <c r="D846" s="393" t="s">
        <v>5011</v>
      </c>
      <c r="E846" s="393">
        <v>0</v>
      </c>
      <c r="F846" s="396"/>
      <c r="G846" s="388"/>
    </row>
    <row r="847" spans="1:7" ht="17.25" x14ac:dyDescent="0.3">
      <c r="A847" s="389" t="s">
        <v>39528</v>
      </c>
      <c r="B847" s="393" t="s">
        <v>11819</v>
      </c>
      <c r="C847" s="393">
        <v>1</v>
      </c>
      <c r="D847" s="393" t="s">
        <v>5011</v>
      </c>
      <c r="E847" s="393">
        <v>1</v>
      </c>
      <c r="F847" s="396"/>
      <c r="G847" s="388"/>
    </row>
    <row r="848" spans="1:7" ht="17.25" x14ac:dyDescent="0.3">
      <c r="A848" s="389" t="s">
        <v>39529</v>
      </c>
      <c r="B848" s="393" t="s">
        <v>11819</v>
      </c>
      <c r="C848" s="393">
        <v>0</v>
      </c>
      <c r="D848" s="393" t="s">
        <v>5011</v>
      </c>
      <c r="E848" s="393">
        <v>0</v>
      </c>
      <c r="F848" s="396"/>
      <c r="G848" s="388"/>
    </row>
    <row r="849" spans="1:7" ht="17.25" x14ac:dyDescent="0.3">
      <c r="A849" s="389" t="s">
        <v>39530</v>
      </c>
      <c r="B849" s="393" t="s">
        <v>11819</v>
      </c>
      <c r="C849" s="393">
        <v>0</v>
      </c>
      <c r="D849" s="393" t="s">
        <v>5011</v>
      </c>
      <c r="E849" s="393">
        <v>0</v>
      </c>
      <c r="F849" s="396"/>
      <c r="G849" s="388"/>
    </row>
    <row r="850" spans="1:7" ht="17.25" x14ac:dyDescent="0.3">
      <c r="A850" s="389" t="s">
        <v>39531</v>
      </c>
      <c r="B850" s="393" t="s">
        <v>1920</v>
      </c>
      <c r="C850" s="393">
        <v>2</v>
      </c>
      <c r="D850" s="393" t="s">
        <v>10103</v>
      </c>
      <c r="E850" s="393">
        <v>0</v>
      </c>
      <c r="F850" s="396"/>
      <c r="G850" s="388"/>
    </row>
    <row r="851" spans="1:7" ht="17.25" x14ac:dyDescent="0.3">
      <c r="A851" s="389" t="s">
        <v>39532</v>
      </c>
      <c r="B851" s="393" t="s">
        <v>1920</v>
      </c>
      <c r="C851" s="393">
        <v>0</v>
      </c>
      <c r="D851" s="393" t="s">
        <v>10103</v>
      </c>
      <c r="E851" s="393">
        <v>0</v>
      </c>
      <c r="F851" s="396"/>
      <c r="G851" s="388"/>
    </row>
    <row r="852" spans="1:7" ht="17.25" x14ac:dyDescent="0.3">
      <c r="A852" s="389" t="s">
        <v>39533</v>
      </c>
      <c r="B852" s="393" t="s">
        <v>1920</v>
      </c>
      <c r="C852" s="393">
        <v>0</v>
      </c>
      <c r="D852" s="393" t="s">
        <v>10103</v>
      </c>
      <c r="E852" s="393">
        <v>0</v>
      </c>
      <c r="F852" s="396"/>
      <c r="G852" s="388"/>
    </row>
    <row r="853" spans="1:7" ht="17.25" x14ac:dyDescent="0.3">
      <c r="A853" s="389" t="s">
        <v>39534</v>
      </c>
      <c r="B853" s="393" t="s">
        <v>1920</v>
      </c>
      <c r="C853" s="393">
        <v>0</v>
      </c>
      <c r="D853" s="393" t="s">
        <v>10103</v>
      </c>
      <c r="E853" s="393">
        <v>0</v>
      </c>
      <c r="F853" s="396"/>
      <c r="G853" s="388"/>
    </row>
    <row r="854" spans="1:7" ht="17.25" x14ac:dyDescent="0.3">
      <c r="A854" s="389" t="s">
        <v>39535</v>
      </c>
      <c r="B854" s="393" t="s">
        <v>1920</v>
      </c>
      <c r="C854" s="393">
        <v>0</v>
      </c>
      <c r="D854" s="393" t="s">
        <v>10103</v>
      </c>
      <c r="E854" s="393">
        <v>0</v>
      </c>
      <c r="F854" s="396"/>
      <c r="G854" s="388"/>
    </row>
    <row r="855" spans="1:7" ht="17.25" x14ac:dyDescent="0.3">
      <c r="A855" s="389" t="s">
        <v>39536</v>
      </c>
      <c r="B855" s="393" t="s">
        <v>10103</v>
      </c>
      <c r="C855" s="393">
        <v>0</v>
      </c>
      <c r="D855" s="393" t="s">
        <v>1920</v>
      </c>
      <c r="E855" s="393">
        <v>0</v>
      </c>
      <c r="F855" s="396"/>
      <c r="G855" s="388"/>
    </row>
    <row r="856" spans="1:7" ht="17.25" x14ac:dyDescent="0.3">
      <c r="A856" s="389" t="s">
        <v>39537</v>
      </c>
      <c r="B856" s="393" t="s">
        <v>10103</v>
      </c>
      <c r="C856" s="393">
        <v>0</v>
      </c>
      <c r="D856" s="393" t="s">
        <v>11819</v>
      </c>
      <c r="E856" s="393">
        <v>0</v>
      </c>
      <c r="F856" s="396"/>
      <c r="G856" s="388"/>
    </row>
    <row r="857" spans="1:7" ht="17.25" x14ac:dyDescent="0.3">
      <c r="A857" s="389" t="s">
        <v>39538</v>
      </c>
      <c r="B857" s="393" t="s">
        <v>11819</v>
      </c>
      <c r="C857" s="393">
        <v>0</v>
      </c>
      <c r="D857" s="393" t="s">
        <v>10103</v>
      </c>
      <c r="E857" s="393">
        <v>0</v>
      </c>
      <c r="F857" s="396"/>
      <c r="G857" s="388"/>
    </row>
    <row r="858" spans="1:7" ht="17.25" x14ac:dyDescent="0.3">
      <c r="A858" s="389" t="s">
        <v>39539</v>
      </c>
      <c r="B858" s="393" t="s">
        <v>10103</v>
      </c>
      <c r="C858" s="393">
        <v>0</v>
      </c>
      <c r="D858" s="393" t="s">
        <v>11819</v>
      </c>
      <c r="E858" s="393">
        <v>0</v>
      </c>
      <c r="F858" s="396"/>
      <c r="G858" s="388"/>
    </row>
    <row r="859" spans="1:7" ht="17.25" x14ac:dyDescent="0.3">
      <c r="A859" s="389" t="s">
        <v>39540</v>
      </c>
      <c r="B859" s="393" t="s">
        <v>11819</v>
      </c>
      <c r="C859" s="393">
        <v>1</v>
      </c>
      <c r="D859" s="393" t="s">
        <v>10103</v>
      </c>
      <c r="E859" s="393">
        <v>0</v>
      </c>
      <c r="F859" s="396"/>
      <c r="G859" s="388"/>
    </row>
    <row r="860" spans="1:7" ht="17.25" x14ac:dyDescent="0.3">
      <c r="A860" s="389" t="s">
        <v>39541</v>
      </c>
      <c r="B860" s="393" t="s">
        <v>11819</v>
      </c>
      <c r="C860" s="393">
        <v>0</v>
      </c>
      <c r="D860" s="393" t="s">
        <v>10103</v>
      </c>
      <c r="E860" s="393">
        <v>0</v>
      </c>
      <c r="F860" s="396"/>
      <c r="G860" s="388"/>
    </row>
    <row r="861" spans="1:7" ht="17.25" x14ac:dyDescent="0.3">
      <c r="A861" s="389" t="s">
        <v>39542</v>
      </c>
      <c r="B861" s="393" t="s">
        <v>11819</v>
      </c>
      <c r="C861" s="393">
        <v>0</v>
      </c>
      <c r="D861" s="393" t="s">
        <v>10191</v>
      </c>
      <c r="E861" s="393">
        <v>1</v>
      </c>
      <c r="F861" s="396"/>
      <c r="G861" s="388"/>
    </row>
    <row r="862" spans="1:7" ht="17.25" x14ac:dyDescent="0.3">
      <c r="A862" s="389" t="s">
        <v>33313</v>
      </c>
      <c r="B862" s="393" t="s">
        <v>10103</v>
      </c>
      <c r="C862" s="393">
        <v>1</v>
      </c>
      <c r="D862" s="393" t="s">
        <v>11819</v>
      </c>
      <c r="E862" s="393">
        <v>2</v>
      </c>
      <c r="F862" s="396"/>
      <c r="G862" s="388"/>
    </row>
    <row r="863" spans="1:7" ht="17.25" x14ac:dyDescent="0.3">
      <c r="A863" s="389" t="s">
        <v>33314</v>
      </c>
      <c r="B863" s="393" t="s">
        <v>5011</v>
      </c>
      <c r="C863" s="393">
        <v>0</v>
      </c>
      <c r="D863" s="393" t="s">
        <v>11819</v>
      </c>
      <c r="E863" s="393">
        <v>0</v>
      </c>
      <c r="F863" s="396"/>
      <c r="G863" s="388"/>
    </row>
    <row r="864" spans="1:7" ht="17.25" x14ac:dyDescent="0.3">
      <c r="A864" s="389" t="s">
        <v>33315</v>
      </c>
      <c r="B864" s="393" t="s">
        <v>11819</v>
      </c>
      <c r="C864" s="393">
        <v>0</v>
      </c>
      <c r="D864" s="393" t="s">
        <v>10103</v>
      </c>
      <c r="E864" s="393">
        <v>0</v>
      </c>
      <c r="F864" s="396"/>
      <c r="G864" s="388"/>
    </row>
    <row r="865" spans="1:7" ht="12.75" customHeight="1" x14ac:dyDescent="0.3">
      <c r="A865" s="417" t="s">
        <v>22512</v>
      </c>
      <c r="B865" s="417"/>
      <c r="C865" s="417"/>
      <c r="D865" s="417"/>
      <c r="E865" s="417"/>
      <c r="F865" s="417"/>
      <c r="G865" s="388"/>
    </row>
    <row r="866" spans="1:7" ht="17.25" x14ac:dyDescent="0.3">
      <c r="A866" s="389" t="s">
        <v>22513</v>
      </c>
      <c r="B866" s="393" t="s">
        <v>1919</v>
      </c>
      <c r="C866" s="393">
        <v>46</v>
      </c>
      <c r="D866" s="393" t="s">
        <v>10103</v>
      </c>
      <c r="E866" s="393">
        <v>66</v>
      </c>
      <c r="F866" s="396"/>
      <c r="G866" s="388"/>
    </row>
    <row r="867" spans="1:7" ht="17.25" x14ac:dyDescent="0.3">
      <c r="A867" s="389" t="s">
        <v>22514</v>
      </c>
      <c r="B867" s="393" t="s">
        <v>10103</v>
      </c>
      <c r="C867" s="393">
        <v>8</v>
      </c>
      <c r="D867" s="393" t="s">
        <v>1919</v>
      </c>
      <c r="E867" s="393">
        <v>5</v>
      </c>
      <c r="F867" s="396"/>
      <c r="G867" s="388"/>
    </row>
    <row r="868" spans="1:7" ht="17.25" x14ac:dyDescent="0.3">
      <c r="A868" s="389" t="s">
        <v>33316</v>
      </c>
      <c r="B868" s="393" t="s">
        <v>10103</v>
      </c>
      <c r="C868" s="393">
        <v>1</v>
      </c>
      <c r="D868" s="393" t="s">
        <v>22063</v>
      </c>
      <c r="E868" s="393">
        <v>2</v>
      </c>
      <c r="F868" s="396"/>
      <c r="G868" s="388"/>
    </row>
    <row r="869" spans="1:7" ht="17.25" x14ac:dyDescent="0.3">
      <c r="A869" s="389" t="s">
        <v>33317</v>
      </c>
      <c r="B869" s="393" t="s">
        <v>13336</v>
      </c>
      <c r="C869" s="393">
        <v>2</v>
      </c>
      <c r="D869" s="393" t="s">
        <v>11819</v>
      </c>
      <c r="E869" s="393">
        <v>3</v>
      </c>
      <c r="F869" s="396"/>
      <c r="G869" s="388"/>
    </row>
    <row r="870" spans="1:7" ht="17.25" x14ac:dyDescent="0.3">
      <c r="A870" s="389" t="s">
        <v>42780</v>
      </c>
      <c r="B870" s="393" t="s">
        <v>11819</v>
      </c>
      <c r="C870" s="393">
        <v>153</v>
      </c>
      <c r="D870" s="393" t="s">
        <v>10103</v>
      </c>
      <c r="E870" s="393">
        <v>195</v>
      </c>
      <c r="F870" s="396"/>
      <c r="G870" s="388"/>
    </row>
    <row r="871" spans="1:7" ht="17.25" x14ac:dyDescent="0.3">
      <c r="A871" s="389" t="s">
        <v>22515</v>
      </c>
      <c r="B871" s="393" t="s">
        <v>2625</v>
      </c>
      <c r="C871" s="393">
        <v>82</v>
      </c>
      <c r="D871" s="393" t="s">
        <v>10191</v>
      </c>
      <c r="E871" s="393">
        <v>46</v>
      </c>
      <c r="F871" s="396"/>
      <c r="G871" s="388"/>
    </row>
    <row r="872" spans="1:7" ht="17.25" x14ac:dyDescent="0.3">
      <c r="A872" s="389" t="s">
        <v>22516</v>
      </c>
      <c r="B872" s="393" t="s">
        <v>10191</v>
      </c>
      <c r="C872" s="393">
        <v>15</v>
      </c>
      <c r="D872" s="393" t="s">
        <v>11819</v>
      </c>
      <c r="E872" s="393">
        <v>20</v>
      </c>
      <c r="F872" s="396"/>
      <c r="G872" s="388"/>
    </row>
    <row r="873" spans="1:7" ht="17.25" x14ac:dyDescent="0.3">
      <c r="A873" s="389" t="s">
        <v>22517</v>
      </c>
      <c r="B873" s="393" t="s">
        <v>2625</v>
      </c>
      <c r="C873" s="393">
        <v>23</v>
      </c>
      <c r="D873" s="393" t="s">
        <v>21943</v>
      </c>
      <c r="E873" s="393">
        <v>16</v>
      </c>
      <c r="F873" s="396"/>
      <c r="G873" s="388"/>
    </row>
    <row r="874" spans="1:7" ht="17.25" x14ac:dyDescent="0.3">
      <c r="A874" s="389" t="s">
        <v>22518</v>
      </c>
      <c r="B874" s="393" t="s">
        <v>11819</v>
      </c>
      <c r="C874" s="393">
        <v>29</v>
      </c>
      <c r="D874" s="393" t="s">
        <v>10191</v>
      </c>
      <c r="E874" s="393">
        <v>11</v>
      </c>
      <c r="F874" s="396"/>
      <c r="G874" s="388"/>
    </row>
    <row r="875" spans="1:7" ht="17.25" x14ac:dyDescent="0.3">
      <c r="A875" s="389" t="s">
        <v>22519</v>
      </c>
      <c r="B875" s="393" t="s">
        <v>10191</v>
      </c>
      <c r="C875" s="393">
        <v>9</v>
      </c>
      <c r="D875" s="393" t="s">
        <v>11819</v>
      </c>
      <c r="E875" s="393">
        <v>14</v>
      </c>
      <c r="F875" s="396"/>
      <c r="G875" s="388"/>
    </row>
    <row r="876" spans="1:7" ht="17.25" x14ac:dyDescent="0.3">
      <c r="A876" s="389" t="s">
        <v>22520</v>
      </c>
      <c r="B876" s="393" t="s">
        <v>14944</v>
      </c>
      <c r="C876" s="393">
        <v>42</v>
      </c>
      <c r="D876" s="393" t="s">
        <v>2625</v>
      </c>
      <c r="E876" s="393">
        <v>30</v>
      </c>
      <c r="F876" s="396"/>
      <c r="G876" s="388"/>
    </row>
    <row r="877" spans="1:7" ht="17.25" x14ac:dyDescent="0.3">
      <c r="A877" s="389" t="s">
        <v>22521</v>
      </c>
      <c r="B877" s="393" t="s">
        <v>11819</v>
      </c>
      <c r="C877" s="393">
        <v>51</v>
      </c>
      <c r="D877" s="393" t="s">
        <v>10103</v>
      </c>
      <c r="E877" s="393">
        <v>61</v>
      </c>
      <c r="F877" s="396"/>
      <c r="G877" s="388"/>
    </row>
    <row r="878" spans="1:7" ht="17.25" x14ac:dyDescent="0.3">
      <c r="A878" s="389" t="s">
        <v>22522</v>
      </c>
      <c r="B878" s="393" t="s">
        <v>2625</v>
      </c>
      <c r="C878" s="393">
        <v>105</v>
      </c>
      <c r="D878" s="393" t="s">
        <v>21976</v>
      </c>
      <c r="E878" s="393">
        <v>101</v>
      </c>
      <c r="F878" s="396"/>
      <c r="G878" s="388"/>
    </row>
    <row r="879" spans="1:7" ht="17.25" x14ac:dyDescent="0.3">
      <c r="A879" s="389" t="s">
        <v>22523</v>
      </c>
      <c r="B879" s="393" t="s">
        <v>2625</v>
      </c>
      <c r="C879" s="393">
        <v>35</v>
      </c>
      <c r="D879" s="393" t="s">
        <v>13336</v>
      </c>
      <c r="E879" s="393">
        <v>16</v>
      </c>
      <c r="F879" s="396"/>
      <c r="G879" s="388"/>
    </row>
    <row r="880" spans="1:7" ht="17.25" x14ac:dyDescent="0.3">
      <c r="A880" s="389" t="s">
        <v>22524</v>
      </c>
      <c r="B880" s="393" t="s">
        <v>2625</v>
      </c>
      <c r="C880" s="393">
        <v>26</v>
      </c>
      <c r="D880" s="393" t="s">
        <v>13336</v>
      </c>
      <c r="E880" s="393">
        <v>5</v>
      </c>
      <c r="F880" s="396"/>
      <c r="G880" s="388"/>
    </row>
    <row r="881" spans="1:7" ht="17.25" x14ac:dyDescent="0.3">
      <c r="A881" s="389" t="s">
        <v>22525</v>
      </c>
      <c r="B881" s="393" t="s">
        <v>2625</v>
      </c>
      <c r="C881" s="393">
        <v>59</v>
      </c>
      <c r="D881" s="393" t="s">
        <v>13336</v>
      </c>
      <c r="E881" s="393">
        <v>67</v>
      </c>
      <c r="F881" s="396"/>
      <c r="G881" s="388"/>
    </row>
    <row r="882" spans="1:7" ht="17.25" x14ac:dyDescent="0.3">
      <c r="A882" s="389" t="s">
        <v>22526</v>
      </c>
      <c r="B882" s="393" t="s">
        <v>10191</v>
      </c>
      <c r="C882" s="393">
        <v>4</v>
      </c>
      <c r="D882" s="393" t="s">
        <v>2625</v>
      </c>
      <c r="E882" s="393">
        <v>16</v>
      </c>
      <c r="F882" s="396"/>
      <c r="G882" s="388"/>
    </row>
    <row r="883" spans="1:7" ht="17.25" x14ac:dyDescent="0.3">
      <c r="A883" s="389" t="s">
        <v>22527</v>
      </c>
      <c r="B883" s="393" t="s">
        <v>10191</v>
      </c>
      <c r="C883" s="393">
        <v>6</v>
      </c>
      <c r="D883" s="393" t="s">
        <v>2625</v>
      </c>
      <c r="E883" s="393">
        <v>9</v>
      </c>
      <c r="F883" s="396"/>
      <c r="G883" s="388"/>
    </row>
    <row r="884" spans="1:7" ht="17.25" x14ac:dyDescent="0.3">
      <c r="A884" s="389" t="s">
        <v>22528</v>
      </c>
      <c r="B884" s="393" t="s">
        <v>10191</v>
      </c>
      <c r="C884" s="393">
        <v>4</v>
      </c>
      <c r="D884" s="393" t="s">
        <v>2625</v>
      </c>
      <c r="E884" s="393">
        <v>16</v>
      </c>
      <c r="F884" s="396"/>
      <c r="G884" s="388"/>
    </row>
    <row r="885" spans="1:7" ht="17.25" x14ac:dyDescent="0.3">
      <c r="A885" s="389" t="s">
        <v>22529</v>
      </c>
      <c r="B885" s="393" t="s">
        <v>10191</v>
      </c>
      <c r="C885" s="393">
        <v>4</v>
      </c>
      <c r="D885" s="393" t="s">
        <v>2625</v>
      </c>
      <c r="E885" s="393">
        <v>1</v>
      </c>
      <c r="F885" s="396"/>
      <c r="G885" s="388"/>
    </row>
    <row r="886" spans="1:7" ht="17.25" x14ac:dyDescent="0.3">
      <c r="A886" s="389" t="s">
        <v>22530</v>
      </c>
      <c r="B886" s="393" t="s">
        <v>10191</v>
      </c>
      <c r="C886" s="393">
        <v>18</v>
      </c>
      <c r="D886" s="393" t="s">
        <v>2625</v>
      </c>
      <c r="E886" s="393">
        <v>9</v>
      </c>
      <c r="F886" s="396"/>
      <c r="G886" s="388"/>
    </row>
    <row r="887" spans="1:7" ht="17.25" x14ac:dyDescent="0.3">
      <c r="A887" s="389" t="s">
        <v>22531</v>
      </c>
      <c r="B887" s="393" t="s">
        <v>10191</v>
      </c>
      <c r="C887" s="393">
        <v>8</v>
      </c>
      <c r="D887" s="393" t="s">
        <v>2625</v>
      </c>
      <c r="E887" s="393">
        <v>9</v>
      </c>
      <c r="F887" s="396"/>
      <c r="G887" s="388"/>
    </row>
    <row r="888" spans="1:7" ht="17.25" x14ac:dyDescent="0.3">
      <c r="A888" s="389" t="s">
        <v>22532</v>
      </c>
      <c r="B888" s="393" t="s">
        <v>11819</v>
      </c>
      <c r="C888" s="393">
        <v>76</v>
      </c>
      <c r="D888" s="393" t="s">
        <v>10191</v>
      </c>
      <c r="E888" s="393">
        <v>68</v>
      </c>
      <c r="F888" s="396"/>
      <c r="G888" s="388"/>
    </row>
    <row r="889" spans="1:7" ht="17.25" x14ac:dyDescent="0.3">
      <c r="A889" s="389" t="s">
        <v>22533</v>
      </c>
      <c r="B889" s="393" t="s">
        <v>10191</v>
      </c>
      <c r="C889" s="393">
        <v>31</v>
      </c>
      <c r="D889" s="393" t="s">
        <v>7198</v>
      </c>
      <c r="E889" s="393">
        <v>40</v>
      </c>
      <c r="F889" s="396"/>
      <c r="G889" s="388"/>
    </row>
    <row r="890" spans="1:7" ht="17.25" x14ac:dyDescent="0.3">
      <c r="A890" s="389" t="s">
        <v>22534</v>
      </c>
      <c r="B890" s="393" t="s">
        <v>13658</v>
      </c>
      <c r="C890" s="393">
        <v>12</v>
      </c>
      <c r="D890" s="393" t="s">
        <v>22226</v>
      </c>
      <c r="E890" s="393">
        <v>29</v>
      </c>
      <c r="F890" s="396"/>
      <c r="G890" s="388"/>
    </row>
    <row r="891" spans="1:7" ht="17.25" x14ac:dyDescent="0.3">
      <c r="A891" s="389" t="s">
        <v>22535</v>
      </c>
      <c r="B891" s="393" t="s">
        <v>11819</v>
      </c>
      <c r="C891" s="393">
        <v>39</v>
      </c>
      <c r="D891" s="393" t="s">
        <v>10103</v>
      </c>
      <c r="E891" s="393">
        <v>32</v>
      </c>
      <c r="F891" s="396"/>
      <c r="G891" s="388"/>
    </row>
    <row r="892" spans="1:7" ht="17.25" x14ac:dyDescent="0.3">
      <c r="A892" s="389" t="s">
        <v>22536</v>
      </c>
      <c r="B892" s="393" t="s">
        <v>11819</v>
      </c>
      <c r="C892" s="393">
        <v>86</v>
      </c>
      <c r="D892" s="393" t="s">
        <v>10103</v>
      </c>
      <c r="E892" s="393">
        <v>65</v>
      </c>
      <c r="F892" s="396"/>
      <c r="G892" s="388"/>
    </row>
    <row r="893" spans="1:7" ht="17.25" x14ac:dyDescent="0.3">
      <c r="A893" s="389" t="s">
        <v>22537</v>
      </c>
      <c r="B893" s="393" t="s">
        <v>10103</v>
      </c>
      <c r="C893" s="393">
        <v>55</v>
      </c>
      <c r="D893" s="393" t="s">
        <v>11819</v>
      </c>
      <c r="E893" s="393">
        <v>66</v>
      </c>
      <c r="F893" s="396"/>
      <c r="G893" s="388"/>
    </row>
    <row r="894" spans="1:7" ht="17.25" x14ac:dyDescent="0.3">
      <c r="A894" s="389" t="s">
        <v>22538</v>
      </c>
      <c r="B894" s="393" t="s">
        <v>2376</v>
      </c>
      <c r="C894" s="393">
        <v>28</v>
      </c>
      <c r="D894" s="393" t="s">
        <v>11819</v>
      </c>
      <c r="E894" s="393">
        <v>13</v>
      </c>
      <c r="F894" s="396"/>
      <c r="G894" s="388"/>
    </row>
    <row r="895" spans="1:7" ht="17.25" x14ac:dyDescent="0.3">
      <c r="A895" s="389" t="s">
        <v>22539</v>
      </c>
      <c r="B895" s="393" t="s">
        <v>11819</v>
      </c>
      <c r="C895" s="393">
        <v>25</v>
      </c>
      <c r="D895" s="393" t="s">
        <v>2376</v>
      </c>
      <c r="E895" s="393">
        <v>15</v>
      </c>
      <c r="F895" s="396"/>
      <c r="G895" s="388"/>
    </row>
    <row r="896" spans="1:7" ht="17.25" x14ac:dyDescent="0.3">
      <c r="A896" s="389" t="s">
        <v>22540</v>
      </c>
      <c r="B896" s="393" t="s">
        <v>11819</v>
      </c>
      <c r="C896" s="393">
        <v>76</v>
      </c>
      <c r="D896" s="393" t="s">
        <v>10103</v>
      </c>
      <c r="E896" s="393">
        <v>53</v>
      </c>
      <c r="F896" s="396"/>
      <c r="G896" s="388"/>
    </row>
    <row r="897" spans="1:7" ht="17.25" x14ac:dyDescent="0.3">
      <c r="A897" s="389" t="s">
        <v>22541</v>
      </c>
      <c r="B897" s="393" t="s">
        <v>11819</v>
      </c>
      <c r="C897" s="393">
        <v>59</v>
      </c>
      <c r="D897" s="393" t="s">
        <v>10191</v>
      </c>
      <c r="E897" s="393">
        <v>81</v>
      </c>
      <c r="F897" s="396"/>
      <c r="G897" s="388"/>
    </row>
    <row r="898" spans="1:7" ht="17.25" x14ac:dyDescent="0.3">
      <c r="A898" s="389" t="s">
        <v>22542</v>
      </c>
      <c r="B898" s="393" t="s">
        <v>11819</v>
      </c>
      <c r="C898" s="393">
        <v>18</v>
      </c>
      <c r="D898" s="393" t="s">
        <v>10103</v>
      </c>
      <c r="E898" s="393">
        <v>31</v>
      </c>
      <c r="F898" s="396"/>
      <c r="G898" s="388"/>
    </row>
    <row r="899" spans="1:7" ht="17.25" x14ac:dyDescent="0.3">
      <c r="A899" s="389" t="s">
        <v>22543</v>
      </c>
      <c r="B899" s="393" t="s">
        <v>7198</v>
      </c>
      <c r="C899" s="393">
        <v>6</v>
      </c>
      <c r="D899" s="393" t="s">
        <v>22153</v>
      </c>
      <c r="E899" s="393">
        <v>25</v>
      </c>
      <c r="F899" s="396"/>
      <c r="G899" s="388"/>
    </row>
    <row r="900" spans="1:7" ht="17.25" x14ac:dyDescent="0.3">
      <c r="A900" s="389" t="s">
        <v>22544</v>
      </c>
      <c r="B900" s="393" t="s">
        <v>11819</v>
      </c>
      <c r="C900" s="393">
        <v>4</v>
      </c>
      <c r="D900" s="393" t="s">
        <v>13336</v>
      </c>
      <c r="E900" s="393">
        <v>10</v>
      </c>
      <c r="F900" s="396"/>
      <c r="G900" s="388"/>
    </row>
    <row r="901" spans="1:7" ht="17.25" x14ac:dyDescent="0.3">
      <c r="A901" s="389" t="s">
        <v>22545</v>
      </c>
      <c r="B901" s="393" t="s">
        <v>11819</v>
      </c>
      <c r="C901" s="393">
        <v>99</v>
      </c>
      <c r="D901" s="393" t="s">
        <v>13336</v>
      </c>
      <c r="E901" s="393">
        <v>88</v>
      </c>
      <c r="F901" s="396"/>
      <c r="G901" s="388"/>
    </row>
    <row r="902" spans="1:7" ht="17.25" x14ac:dyDescent="0.3">
      <c r="A902" s="389" t="s">
        <v>22546</v>
      </c>
      <c r="B902" s="393" t="s">
        <v>10103</v>
      </c>
      <c r="C902" s="393">
        <v>68</v>
      </c>
      <c r="D902" s="393" t="s">
        <v>11819</v>
      </c>
      <c r="E902" s="393">
        <v>97</v>
      </c>
      <c r="F902" s="396"/>
      <c r="G902" s="388"/>
    </row>
    <row r="903" spans="1:7" ht="17.25" x14ac:dyDescent="0.3">
      <c r="A903" s="389" t="s">
        <v>22547</v>
      </c>
      <c r="B903" s="393" t="s">
        <v>7198</v>
      </c>
      <c r="C903" s="393">
        <v>54</v>
      </c>
      <c r="D903" s="393" t="s">
        <v>13658</v>
      </c>
      <c r="E903" s="393">
        <v>76</v>
      </c>
      <c r="F903" s="396"/>
      <c r="G903" s="388"/>
    </row>
    <row r="904" spans="1:7" ht="17.25" x14ac:dyDescent="0.3">
      <c r="A904" s="389" t="s">
        <v>22548</v>
      </c>
      <c r="B904" s="393" t="s">
        <v>22015</v>
      </c>
      <c r="C904" s="393">
        <v>32</v>
      </c>
      <c r="D904" s="393" t="s">
        <v>22549</v>
      </c>
      <c r="E904" s="393">
        <v>42</v>
      </c>
      <c r="F904" s="396"/>
      <c r="G904" s="388"/>
    </row>
    <row r="905" spans="1:7" ht="17.25" x14ac:dyDescent="0.3">
      <c r="A905" s="389" t="s">
        <v>22550</v>
      </c>
      <c r="B905" s="393" t="s">
        <v>11819</v>
      </c>
      <c r="C905" s="393">
        <v>46</v>
      </c>
      <c r="D905" s="393" t="s">
        <v>13336</v>
      </c>
      <c r="E905" s="393">
        <v>42</v>
      </c>
      <c r="F905" s="396"/>
      <c r="G905" s="388"/>
    </row>
    <row r="906" spans="1:7" ht="17.25" x14ac:dyDescent="0.3">
      <c r="A906" s="389" t="s">
        <v>22551</v>
      </c>
      <c r="B906" s="393" t="s">
        <v>13336</v>
      </c>
      <c r="C906" s="393">
        <v>38</v>
      </c>
      <c r="D906" s="393" t="s">
        <v>11819</v>
      </c>
      <c r="E906" s="393">
        <v>50</v>
      </c>
      <c r="F906" s="396"/>
      <c r="G906" s="388"/>
    </row>
    <row r="907" spans="1:7" ht="17.25" x14ac:dyDescent="0.3">
      <c r="A907" s="389" t="s">
        <v>22552</v>
      </c>
      <c r="B907" s="393" t="s">
        <v>11819</v>
      </c>
      <c r="C907" s="393">
        <v>16</v>
      </c>
      <c r="D907" s="393" t="s">
        <v>13336</v>
      </c>
      <c r="E907" s="393">
        <v>5</v>
      </c>
      <c r="F907" s="396"/>
      <c r="G907" s="388"/>
    </row>
    <row r="908" spans="1:7" ht="17.25" x14ac:dyDescent="0.3">
      <c r="A908" s="389" t="s">
        <v>22553</v>
      </c>
      <c r="B908" s="393" t="s">
        <v>11819</v>
      </c>
      <c r="C908" s="393">
        <v>21</v>
      </c>
      <c r="D908" s="393" t="s">
        <v>13336</v>
      </c>
      <c r="E908" s="393">
        <v>2</v>
      </c>
      <c r="F908" s="396"/>
      <c r="G908" s="388"/>
    </row>
    <row r="909" spans="1:7" ht="17.25" x14ac:dyDescent="0.3">
      <c r="A909" s="389" t="s">
        <v>22554</v>
      </c>
      <c r="B909" s="393" t="s">
        <v>11819</v>
      </c>
      <c r="C909" s="393">
        <v>56</v>
      </c>
      <c r="D909" s="393" t="s">
        <v>21936</v>
      </c>
      <c r="E909" s="393">
        <v>37</v>
      </c>
      <c r="F909" s="396"/>
      <c r="G909" s="388"/>
    </row>
    <row r="910" spans="1:7" ht="17.25" x14ac:dyDescent="0.3">
      <c r="A910" s="389" t="s">
        <v>22555</v>
      </c>
      <c r="B910" s="393" t="s">
        <v>21936</v>
      </c>
      <c r="C910" s="393">
        <v>110</v>
      </c>
      <c r="D910" s="393" t="s">
        <v>11819</v>
      </c>
      <c r="E910" s="393">
        <v>134</v>
      </c>
      <c r="F910" s="396"/>
      <c r="G910" s="388"/>
    </row>
    <row r="911" spans="1:7" ht="17.25" x14ac:dyDescent="0.3">
      <c r="A911" s="389" t="s">
        <v>22556</v>
      </c>
      <c r="B911" s="393" t="s">
        <v>11819</v>
      </c>
      <c r="C911" s="393">
        <v>88</v>
      </c>
      <c r="D911" s="393" t="s">
        <v>21943</v>
      </c>
      <c r="E911" s="393">
        <v>73</v>
      </c>
      <c r="F911" s="396"/>
      <c r="G911" s="388"/>
    </row>
    <row r="912" spans="1:7" ht="17.25" x14ac:dyDescent="0.3">
      <c r="A912" s="389" t="s">
        <v>22557</v>
      </c>
      <c r="B912" s="393" t="s">
        <v>11819</v>
      </c>
      <c r="C912" s="393">
        <v>176</v>
      </c>
      <c r="D912" s="393" t="s">
        <v>13336</v>
      </c>
      <c r="E912" s="393">
        <v>162</v>
      </c>
      <c r="F912" s="396"/>
      <c r="G912" s="388"/>
    </row>
    <row r="913" spans="1:7" ht="17.25" x14ac:dyDescent="0.3">
      <c r="A913" s="389" t="s">
        <v>22558</v>
      </c>
      <c r="B913" s="393" t="s">
        <v>11819</v>
      </c>
      <c r="C913" s="393">
        <v>78</v>
      </c>
      <c r="D913" s="393" t="s">
        <v>5011</v>
      </c>
      <c r="E913" s="393">
        <v>72</v>
      </c>
      <c r="F913" s="396"/>
      <c r="G913" s="388"/>
    </row>
    <row r="914" spans="1:7" ht="17.25" x14ac:dyDescent="0.3">
      <c r="A914" s="389" t="s">
        <v>22559</v>
      </c>
      <c r="B914" s="393" t="s">
        <v>22371</v>
      </c>
      <c r="C914" s="393">
        <v>43</v>
      </c>
      <c r="D914" s="393" t="s">
        <v>11819</v>
      </c>
      <c r="E914" s="393">
        <v>45</v>
      </c>
      <c r="F914" s="396"/>
      <c r="G914" s="388"/>
    </row>
    <row r="915" spans="1:7" ht="17.25" x14ac:dyDescent="0.3">
      <c r="A915" s="389" t="s">
        <v>22560</v>
      </c>
      <c r="B915" s="393" t="s">
        <v>21943</v>
      </c>
      <c r="C915" s="393">
        <v>66</v>
      </c>
      <c r="D915" s="393" t="s">
        <v>2625</v>
      </c>
      <c r="E915" s="393">
        <v>58</v>
      </c>
      <c r="F915" s="396"/>
      <c r="G915" s="388"/>
    </row>
    <row r="916" spans="1:7" ht="17.25" x14ac:dyDescent="0.3">
      <c r="A916" s="389" t="s">
        <v>22561</v>
      </c>
      <c r="B916" s="393" t="s">
        <v>7198</v>
      </c>
      <c r="C916" s="393">
        <v>17</v>
      </c>
      <c r="D916" s="393" t="s">
        <v>13336</v>
      </c>
      <c r="E916" s="393">
        <v>28</v>
      </c>
      <c r="F916" s="396"/>
      <c r="G916" s="388"/>
    </row>
    <row r="917" spans="1:7" ht="17.25" x14ac:dyDescent="0.3">
      <c r="A917" s="389" t="s">
        <v>22562</v>
      </c>
      <c r="B917" s="393" t="s">
        <v>22563</v>
      </c>
      <c r="C917" s="393">
        <v>53</v>
      </c>
      <c r="D917" s="393" t="s">
        <v>21940</v>
      </c>
      <c r="E917" s="393">
        <v>34</v>
      </c>
      <c r="F917" s="396"/>
      <c r="G917" s="388"/>
    </row>
    <row r="918" spans="1:7" ht="17.25" x14ac:dyDescent="0.3">
      <c r="A918" s="389" t="s">
        <v>22564</v>
      </c>
      <c r="B918" s="393" t="s">
        <v>11819</v>
      </c>
      <c r="C918" s="393">
        <v>17</v>
      </c>
      <c r="D918" s="393" t="s">
        <v>10103</v>
      </c>
      <c r="E918" s="393">
        <v>4</v>
      </c>
      <c r="F918" s="396"/>
      <c r="G918" s="388"/>
    </row>
    <row r="919" spans="1:7" ht="17.25" x14ac:dyDescent="0.3">
      <c r="A919" s="389" t="s">
        <v>22565</v>
      </c>
      <c r="B919" s="393" t="s">
        <v>11819</v>
      </c>
      <c r="C919" s="393">
        <v>19</v>
      </c>
      <c r="D919" s="393" t="s">
        <v>13336</v>
      </c>
      <c r="E919" s="393">
        <v>24</v>
      </c>
      <c r="F919" s="396"/>
      <c r="G919" s="388"/>
    </row>
    <row r="920" spans="1:7" ht="17.25" x14ac:dyDescent="0.3">
      <c r="A920" s="389" t="s">
        <v>22566</v>
      </c>
      <c r="B920" s="393" t="s">
        <v>11819</v>
      </c>
      <c r="C920" s="393">
        <v>50</v>
      </c>
      <c r="D920" s="393" t="s">
        <v>10191</v>
      </c>
      <c r="E920" s="393">
        <v>45</v>
      </c>
      <c r="F920" s="396"/>
      <c r="G920" s="388"/>
    </row>
    <row r="921" spans="1:7" ht="17.25" x14ac:dyDescent="0.3">
      <c r="A921" s="389" t="s">
        <v>22567</v>
      </c>
      <c r="B921" s="393" t="s">
        <v>10103</v>
      </c>
      <c r="C921" s="393">
        <v>20</v>
      </c>
      <c r="D921" s="393" t="s">
        <v>11819</v>
      </c>
      <c r="E921" s="393">
        <v>65</v>
      </c>
      <c r="F921" s="396"/>
      <c r="G921" s="388"/>
    </row>
    <row r="922" spans="1:7" ht="17.25" x14ac:dyDescent="0.3">
      <c r="A922" s="389" t="s">
        <v>22568</v>
      </c>
      <c r="B922" s="393" t="s">
        <v>10103</v>
      </c>
      <c r="C922" s="393">
        <v>58</v>
      </c>
      <c r="D922" s="393" t="s">
        <v>11819</v>
      </c>
      <c r="E922" s="393">
        <v>58</v>
      </c>
      <c r="F922" s="396"/>
      <c r="G922" s="388"/>
    </row>
    <row r="923" spans="1:7" ht="17.25" x14ac:dyDescent="0.3">
      <c r="A923" s="389" t="s">
        <v>22569</v>
      </c>
      <c r="B923" s="393" t="s">
        <v>10103</v>
      </c>
      <c r="C923" s="393">
        <v>38</v>
      </c>
      <c r="D923" s="393" t="s">
        <v>11819</v>
      </c>
      <c r="E923" s="393">
        <v>17</v>
      </c>
      <c r="F923" s="396"/>
      <c r="G923" s="388"/>
    </row>
    <row r="924" spans="1:7" ht="17.25" x14ac:dyDescent="0.3">
      <c r="A924" s="389" t="s">
        <v>22570</v>
      </c>
      <c r="B924" s="393" t="s">
        <v>10191</v>
      </c>
      <c r="C924" s="393">
        <v>29</v>
      </c>
      <c r="D924" s="393" t="s">
        <v>2625</v>
      </c>
      <c r="E924" s="393">
        <v>13</v>
      </c>
      <c r="F924" s="396"/>
      <c r="G924" s="388"/>
    </row>
    <row r="925" spans="1:7" ht="17.25" x14ac:dyDescent="0.3">
      <c r="A925" s="389" t="s">
        <v>22571</v>
      </c>
      <c r="B925" s="393" t="s">
        <v>11819</v>
      </c>
      <c r="C925" s="393">
        <v>20</v>
      </c>
      <c r="D925" s="393" t="s">
        <v>10103</v>
      </c>
      <c r="E925" s="393">
        <v>34</v>
      </c>
      <c r="F925" s="396"/>
      <c r="G925" s="388"/>
    </row>
    <row r="926" spans="1:7" ht="17.25" x14ac:dyDescent="0.3">
      <c r="A926" s="389" t="s">
        <v>22572</v>
      </c>
      <c r="B926" s="393" t="s">
        <v>11819</v>
      </c>
      <c r="C926" s="393">
        <v>17</v>
      </c>
      <c r="D926" s="393" t="s">
        <v>13336</v>
      </c>
      <c r="E926" s="393">
        <v>11</v>
      </c>
      <c r="F926" s="396"/>
      <c r="G926" s="388"/>
    </row>
    <row r="927" spans="1:7" ht="17.25" x14ac:dyDescent="0.3">
      <c r="A927" s="389" t="s">
        <v>22573</v>
      </c>
      <c r="B927" s="393" t="s">
        <v>13336</v>
      </c>
      <c r="C927" s="393">
        <v>20</v>
      </c>
      <c r="D927" s="393" t="s">
        <v>11819</v>
      </c>
      <c r="E927" s="393">
        <v>22</v>
      </c>
      <c r="F927" s="396"/>
      <c r="G927" s="388"/>
    </row>
    <row r="928" spans="1:7" ht="17.25" x14ac:dyDescent="0.3">
      <c r="A928" s="389" t="s">
        <v>22574</v>
      </c>
      <c r="B928" s="393" t="s">
        <v>10103</v>
      </c>
      <c r="C928" s="393">
        <v>145</v>
      </c>
      <c r="D928" s="393" t="s">
        <v>11819</v>
      </c>
      <c r="E928" s="393">
        <v>133</v>
      </c>
      <c r="F928" s="396"/>
      <c r="G928" s="388"/>
    </row>
    <row r="929" spans="1:7" ht="17.25" x14ac:dyDescent="0.3">
      <c r="A929" s="389" t="s">
        <v>22575</v>
      </c>
      <c r="B929" s="393" t="s">
        <v>10191</v>
      </c>
      <c r="C929" s="393">
        <v>78</v>
      </c>
      <c r="D929" s="393" t="s">
        <v>11819</v>
      </c>
      <c r="E929" s="393">
        <v>84</v>
      </c>
      <c r="F929" s="396"/>
      <c r="G929" s="388"/>
    </row>
    <row r="930" spans="1:7" ht="17.25" x14ac:dyDescent="0.3">
      <c r="A930" s="389" t="s">
        <v>22576</v>
      </c>
      <c r="B930" s="393" t="s">
        <v>10191</v>
      </c>
      <c r="C930" s="393">
        <v>24</v>
      </c>
      <c r="D930" s="393" t="s">
        <v>11819</v>
      </c>
      <c r="E930" s="393">
        <v>30</v>
      </c>
      <c r="F930" s="396"/>
      <c r="G930" s="388"/>
    </row>
    <row r="931" spans="1:7" ht="17.25" x14ac:dyDescent="0.3">
      <c r="A931" s="389" t="s">
        <v>22577</v>
      </c>
      <c r="B931" s="393" t="s">
        <v>10191</v>
      </c>
      <c r="C931" s="393">
        <v>26</v>
      </c>
      <c r="D931" s="393" t="s">
        <v>11819</v>
      </c>
      <c r="E931" s="393">
        <v>27</v>
      </c>
      <c r="F931" s="396"/>
      <c r="G931" s="388"/>
    </row>
    <row r="932" spans="1:7" ht="17.25" x14ac:dyDescent="0.3">
      <c r="A932" s="389" t="s">
        <v>22578</v>
      </c>
      <c r="B932" s="393" t="s">
        <v>11819</v>
      </c>
      <c r="C932" s="393">
        <v>114</v>
      </c>
      <c r="D932" s="393" t="s">
        <v>10103</v>
      </c>
      <c r="E932" s="393">
        <v>133</v>
      </c>
      <c r="F932" s="396"/>
      <c r="G932" s="388"/>
    </row>
    <row r="933" spans="1:7" ht="17.25" x14ac:dyDescent="0.3">
      <c r="A933" s="389" t="s">
        <v>22579</v>
      </c>
      <c r="B933" s="393" t="s">
        <v>2625</v>
      </c>
      <c r="C933" s="393">
        <v>7</v>
      </c>
      <c r="D933" s="393" t="s">
        <v>10191</v>
      </c>
      <c r="E933" s="393">
        <v>3</v>
      </c>
      <c r="F933" s="396"/>
      <c r="G933" s="388"/>
    </row>
    <row r="934" spans="1:7" ht="17.25" x14ac:dyDescent="0.3">
      <c r="A934" s="389" t="s">
        <v>22580</v>
      </c>
      <c r="B934" s="393" t="s">
        <v>10103</v>
      </c>
      <c r="C934" s="393">
        <v>22</v>
      </c>
      <c r="D934" s="393" t="s">
        <v>11819</v>
      </c>
      <c r="E934" s="393">
        <v>32</v>
      </c>
      <c r="F934" s="396"/>
      <c r="G934" s="388"/>
    </row>
    <row r="935" spans="1:7" ht="17.25" x14ac:dyDescent="0.3">
      <c r="A935" s="389" t="s">
        <v>22581</v>
      </c>
      <c r="B935" s="393" t="s">
        <v>11819</v>
      </c>
      <c r="C935" s="393">
        <v>15</v>
      </c>
      <c r="D935" s="393" t="s">
        <v>13336</v>
      </c>
      <c r="E935" s="393">
        <v>12</v>
      </c>
      <c r="F935" s="396"/>
      <c r="G935" s="388"/>
    </row>
    <row r="936" spans="1:7" ht="17.25" x14ac:dyDescent="0.3">
      <c r="A936" s="389" t="s">
        <v>22582</v>
      </c>
      <c r="B936" s="393" t="s">
        <v>13336</v>
      </c>
      <c r="C936" s="393">
        <v>42</v>
      </c>
      <c r="D936" s="393" t="s">
        <v>11819</v>
      </c>
      <c r="E936" s="393">
        <v>44</v>
      </c>
      <c r="F936" s="396"/>
      <c r="G936" s="388"/>
    </row>
    <row r="937" spans="1:7" ht="17.25" x14ac:dyDescent="0.3">
      <c r="A937" s="389" t="s">
        <v>22583</v>
      </c>
      <c r="B937" s="393" t="s">
        <v>13336</v>
      </c>
      <c r="C937" s="393">
        <v>44</v>
      </c>
      <c r="D937" s="393" t="s">
        <v>11819</v>
      </c>
      <c r="E937" s="393">
        <v>43</v>
      </c>
      <c r="F937" s="396"/>
      <c r="G937" s="388"/>
    </row>
    <row r="938" spans="1:7" ht="17.25" x14ac:dyDescent="0.3">
      <c r="A938" s="389" t="s">
        <v>22584</v>
      </c>
      <c r="B938" s="393" t="s">
        <v>2625</v>
      </c>
      <c r="C938" s="393">
        <v>33</v>
      </c>
      <c r="D938" s="393" t="s">
        <v>5011</v>
      </c>
      <c r="E938" s="393">
        <v>38</v>
      </c>
      <c r="F938" s="396"/>
      <c r="G938" s="388"/>
    </row>
    <row r="939" spans="1:7" ht="17.25" x14ac:dyDescent="0.3">
      <c r="A939" s="389" t="s">
        <v>22585</v>
      </c>
      <c r="B939" s="393" t="s">
        <v>5011</v>
      </c>
      <c r="C939" s="393">
        <v>17</v>
      </c>
      <c r="D939" s="393" t="s">
        <v>22549</v>
      </c>
      <c r="E939" s="393">
        <v>21</v>
      </c>
      <c r="F939" s="396"/>
      <c r="G939" s="388"/>
    </row>
    <row r="940" spans="1:7" ht="17.25" x14ac:dyDescent="0.3">
      <c r="A940" s="389" t="s">
        <v>22586</v>
      </c>
      <c r="B940" s="393" t="s">
        <v>13336</v>
      </c>
      <c r="C940" s="393">
        <v>9</v>
      </c>
      <c r="D940" s="393" t="s">
        <v>2625</v>
      </c>
      <c r="E940" s="393">
        <v>15</v>
      </c>
      <c r="F940" s="396"/>
      <c r="G940" s="388"/>
    </row>
    <row r="941" spans="1:7" ht="17.25" x14ac:dyDescent="0.3">
      <c r="A941" s="389" t="s">
        <v>22587</v>
      </c>
      <c r="B941" s="393" t="s">
        <v>13336</v>
      </c>
      <c r="C941" s="393">
        <v>19</v>
      </c>
      <c r="D941" s="393" t="s">
        <v>11819</v>
      </c>
      <c r="E941" s="393">
        <v>21</v>
      </c>
      <c r="F941" s="396"/>
      <c r="G941" s="388"/>
    </row>
    <row r="942" spans="1:7" ht="17.25" x14ac:dyDescent="0.3">
      <c r="A942" s="389" t="s">
        <v>22588</v>
      </c>
      <c r="B942" s="393" t="s">
        <v>10191</v>
      </c>
      <c r="C942" s="393">
        <v>23</v>
      </c>
      <c r="D942" s="393" t="s">
        <v>11819</v>
      </c>
      <c r="E942" s="393">
        <v>6</v>
      </c>
      <c r="F942" s="396"/>
      <c r="G942" s="388"/>
    </row>
    <row r="943" spans="1:7" ht="17.25" x14ac:dyDescent="0.3">
      <c r="A943" s="389" t="s">
        <v>22589</v>
      </c>
      <c r="B943" s="393" t="s">
        <v>11819</v>
      </c>
      <c r="C943" s="393">
        <v>47</v>
      </c>
      <c r="D943" s="393" t="s">
        <v>10191</v>
      </c>
      <c r="E943" s="393">
        <v>45</v>
      </c>
      <c r="F943" s="396"/>
      <c r="G943" s="388"/>
    </row>
    <row r="944" spans="1:7" ht="17.25" x14ac:dyDescent="0.3">
      <c r="A944" s="389" t="s">
        <v>22590</v>
      </c>
      <c r="B944" s="393" t="s">
        <v>11819</v>
      </c>
      <c r="C944" s="393">
        <v>12</v>
      </c>
      <c r="D944" s="393" t="s">
        <v>10103</v>
      </c>
      <c r="E944" s="393">
        <v>23</v>
      </c>
      <c r="F944" s="396"/>
      <c r="G944" s="388"/>
    </row>
    <row r="945" spans="1:7" ht="17.25" x14ac:dyDescent="0.3">
      <c r="A945" s="389" t="s">
        <v>22591</v>
      </c>
      <c r="B945" s="393" t="s">
        <v>2625</v>
      </c>
      <c r="C945" s="393">
        <v>43</v>
      </c>
      <c r="D945" s="393" t="s">
        <v>5011</v>
      </c>
      <c r="E945" s="393">
        <v>47</v>
      </c>
      <c r="F945" s="396"/>
      <c r="G945" s="388"/>
    </row>
    <row r="946" spans="1:7" ht="17.25" x14ac:dyDescent="0.3">
      <c r="A946" s="389" t="s">
        <v>22592</v>
      </c>
      <c r="B946" s="393" t="s">
        <v>13336</v>
      </c>
      <c r="C946" s="393">
        <v>22</v>
      </c>
      <c r="D946" s="393" t="s">
        <v>11819</v>
      </c>
      <c r="E946" s="393">
        <v>13</v>
      </c>
      <c r="F946" s="396"/>
      <c r="G946" s="388"/>
    </row>
    <row r="947" spans="1:7" ht="17.25" x14ac:dyDescent="0.3">
      <c r="A947" s="389" t="s">
        <v>22593</v>
      </c>
      <c r="B947" s="393" t="s">
        <v>10103</v>
      </c>
      <c r="C947" s="393">
        <v>9</v>
      </c>
      <c r="D947" s="393" t="s">
        <v>11819</v>
      </c>
      <c r="E947" s="393">
        <v>10</v>
      </c>
      <c r="F947" s="396"/>
      <c r="G947" s="388"/>
    </row>
    <row r="948" spans="1:7" ht="17.25" x14ac:dyDescent="0.3">
      <c r="A948" s="389" t="s">
        <v>22594</v>
      </c>
      <c r="B948" s="393" t="s">
        <v>11165</v>
      </c>
      <c r="C948" s="393">
        <v>18</v>
      </c>
      <c r="D948" s="393" t="s">
        <v>22153</v>
      </c>
      <c r="E948" s="393">
        <v>26</v>
      </c>
      <c r="F948" s="396"/>
      <c r="G948" s="388"/>
    </row>
    <row r="949" spans="1:7" ht="17.25" x14ac:dyDescent="0.3">
      <c r="A949" s="389" t="s">
        <v>22595</v>
      </c>
      <c r="B949" s="393" t="s">
        <v>13336</v>
      </c>
      <c r="C949" s="393">
        <v>24</v>
      </c>
      <c r="D949" s="393" t="s">
        <v>11819</v>
      </c>
      <c r="E949" s="393">
        <v>9</v>
      </c>
      <c r="F949" s="396"/>
      <c r="G949" s="388"/>
    </row>
    <row r="950" spans="1:7" ht="17.25" x14ac:dyDescent="0.3">
      <c r="A950" s="389" t="s">
        <v>22596</v>
      </c>
      <c r="B950" s="393" t="s">
        <v>13336</v>
      </c>
      <c r="C950" s="393">
        <v>10</v>
      </c>
      <c r="D950" s="393" t="s">
        <v>11819</v>
      </c>
      <c r="E950" s="393">
        <v>17</v>
      </c>
      <c r="F950" s="396"/>
      <c r="G950" s="388"/>
    </row>
    <row r="951" spans="1:7" ht="17.25" x14ac:dyDescent="0.3">
      <c r="A951" s="389" t="s">
        <v>22597</v>
      </c>
      <c r="B951" s="393" t="s">
        <v>11819</v>
      </c>
      <c r="C951" s="393">
        <v>26</v>
      </c>
      <c r="D951" s="393" t="s">
        <v>10103</v>
      </c>
      <c r="E951" s="393">
        <v>18</v>
      </c>
      <c r="F951" s="396"/>
      <c r="G951" s="388"/>
    </row>
    <row r="952" spans="1:7" ht="17.25" x14ac:dyDescent="0.3">
      <c r="A952" s="389" t="s">
        <v>22598</v>
      </c>
      <c r="B952" s="393" t="s">
        <v>22599</v>
      </c>
      <c r="C952" s="393">
        <v>39</v>
      </c>
      <c r="D952" s="393" t="s">
        <v>10103</v>
      </c>
      <c r="E952" s="393">
        <v>21</v>
      </c>
      <c r="F952" s="396"/>
      <c r="G952" s="388"/>
    </row>
    <row r="953" spans="1:7" ht="17.25" x14ac:dyDescent="0.3">
      <c r="A953" s="389" t="s">
        <v>22600</v>
      </c>
      <c r="B953" s="393" t="s">
        <v>2625</v>
      </c>
      <c r="C953" s="393">
        <v>42</v>
      </c>
      <c r="D953" s="393" t="s">
        <v>10191</v>
      </c>
      <c r="E953" s="393">
        <v>27</v>
      </c>
      <c r="F953" s="396"/>
      <c r="G953" s="388"/>
    </row>
    <row r="954" spans="1:7" ht="17.25" x14ac:dyDescent="0.3">
      <c r="A954" s="389" t="s">
        <v>22601</v>
      </c>
      <c r="B954" s="393" t="s">
        <v>11819</v>
      </c>
      <c r="C954" s="393">
        <v>19</v>
      </c>
      <c r="D954" s="393" t="s">
        <v>13658</v>
      </c>
      <c r="E954" s="393">
        <v>25</v>
      </c>
      <c r="F954" s="396"/>
      <c r="G954" s="388"/>
    </row>
    <row r="955" spans="1:7" ht="17.25" x14ac:dyDescent="0.3">
      <c r="A955" s="389" t="s">
        <v>22602</v>
      </c>
      <c r="B955" s="393" t="s">
        <v>11819</v>
      </c>
      <c r="C955" s="393">
        <v>6</v>
      </c>
      <c r="D955" s="393" t="s">
        <v>13336</v>
      </c>
      <c r="E955" s="393">
        <v>16</v>
      </c>
      <c r="F955" s="396"/>
      <c r="G955" s="388"/>
    </row>
    <row r="956" spans="1:7" ht="17.25" x14ac:dyDescent="0.3">
      <c r="A956" s="389" t="s">
        <v>22603</v>
      </c>
      <c r="B956" s="393" t="s">
        <v>13658</v>
      </c>
      <c r="C956" s="393">
        <v>9</v>
      </c>
      <c r="D956" s="393" t="s">
        <v>11819</v>
      </c>
      <c r="E956" s="393">
        <v>20</v>
      </c>
      <c r="F956" s="396"/>
      <c r="G956" s="388"/>
    </row>
    <row r="957" spans="1:7" ht="17.25" x14ac:dyDescent="0.3">
      <c r="A957" s="389" t="s">
        <v>22604</v>
      </c>
      <c r="B957" s="393" t="s">
        <v>10191</v>
      </c>
      <c r="C957" s="393">
        <v>33</v>
      </c>
      <c r="D957" s="393" t="s">
        <v>11819</v>
      </c>
      <c r="E957" s="393">
        <v>49</v>
      </c>
      <c r="F957" s="396"/>
      <c r="G957" s="388"/>
    </row>
    <row r="958" spans="1:7" ht="17.25" x14ac:dyDescent="0.3">
      <c r="A958" s="389" t="s">
        <v>22605</v>
      </c>
      <c r="B958" s="393" t="s">
        <v>11819</v>
      </c>
      <c r="C958" s="393">
        <v>19</v>
      </c>
      <c r="D958" s="393" t="s">
        <v>10103</v>
      </c>
      <c r="E958" s="393">
        <v>23</v>
      </c>
      <c r="F958" s="396"/>
      <c r="G958" s="388"/>
    </row>
    <row r="959" spans="1:7" ht="17.25" x14ac:dyDescent="0.3">
      <c r="A959" s="389" t="s">
        <v>22606</v>
      </c>
      <c r="B959" s="393" t="s">
        <v>2625</v>
      </c>
      <c r="C959" s="393">
        <v>16</v>
      </c>
      <c r="D959" s="393" t="s">
        <v>22015</v>
      </c>
      <c r="E959" s="393">
        <v>23</v>
      </c>
      <c r="F959" s="396"/>
      <c r="G959" s="388"/>
    </row>
    <row r="960" spans="1:7" ht="17.25" x14ac:dyDescent="0.3">
      <c r="A960" s="389" t="s">
        <v>22607</v>
      </c>
      <c r="B960" s="393" t="s">
        <v>11819</v>
      </c>
      <c r="C960" s="393">
        <v>13</v>
      </c>
      <c r="D960" s="393" t="s">
        <v>5426</v>
      </c>
      <c r="E960" s="393">
        <v>17</v>
      </c>
      <c r="F960" s="396"/>
      <c r="G960" s="388"/>
    </row>
    <row r="961" spans="1:7" ht="17.25" x14ac:dyDescent="0.3">
      <c r="A961" s="389" t="s">
        <v>22608</v>
      </c>
      <c r="B961" s="393" t="s">
        <v>10191</v>
      </c>
      <c r="C961" s="393">
        <v>25</v>
      </c>
      <c r="D961" s="393" t="s">
        <v>2625</v>
      </c>
      <c r="E961" s="393">
        <v>21</v>
      </c>
      <c r="F961" s="396"/>
      <c r="G961" s="388"/>
    </row>
    <row r="962" spans="1:7" ht="17.25" x14ac:dyDescent="0.3">
      <c r="A962" s="389" t="s">
        <v>22609</v>
      </c>
      <c r="B962" s="393" t="s">
        <v>11819</v>
      </c>
      <c r="C962" s="393">
        <v>23</v>
      </c>
      <c r="D962" s="393" t="s">
        <v>10103</v>
      </c>
      <c r="E962" s="393">
        <v>3</v>
      </c>
      <c r="F962" s="396"/>
      <c r="G962" s="388"/>
    </row>
    <row r="963" spans="1:7" ht="17.25" x14ac:dyDescent="0.3">
      <c r="A963" s="389" t="s">
        <v>22610</v>
      </c>
      <c r="B963" s="393" t="s">
        <v>10103</v>
      </c>
      <c r="C963" s="393">
        <v>139</v>
      </c>
      <c r="D963" s="393" t="s">
        <v>11819</v>
      </c>
      <c r="E963" s="393">
        <v>117</v>
      </c>
      <c r="F963" s="396"/>
      <c r="G963" s="388"/>
    </row>
    <row r="964" spans="1:7" ht="17.25" x14ac:dyDescent="0.3">
      <c r="A964" s="389" t="s">
        <v>22611</v>
      </c>
      <c r="B964" s="393" t="s">
        <v>11819</v>
      </c>
      <c r="C964" s="393">
        <v>10</v>
      </c>
      <c r="D964" s="393" t="s">
        <v>13336</v>
      </c>
      <c r="E964" s="393">
        <v>24</v>
      </c>
      <c r="F964" s="396"/>
      <c r="G964" s="388"/>
    </row>
    <row r="965" spans="1:7" ht="17.25" x14ac:dyDescent="0.3">
      <c r="A965" s="389" t="s">
        <v>22612</v>
      </c>
      <c r="B965" s="393" t="s">
        <v>11819</v>
      </c>
      <c r="C965" s="393">
        <v>19</v>
      </c>
      <c r="D965" s="393" t="s">
        <v>13336</v>
      </c>
      <c r="E965" s="393">
        <v>8</v>
      </c>
      <c r="F965" s="396"/>
      <c r="G965" s="388"/>
    </row>
    <row r="966" spans="1:7" ht="17.25" x14ac:dyDescent="0.3">
      <c r="A966" s="389" t="s">
        <v>22613</v>
      </c>
      <c r="B966" s="393" t="s">
        <v>13336</v>
      </c>
      <c r="C966" s="393">
        <v>4</v>
      </c>
      <c r="D966" s="393" t="s">
        <v>11819</v>
      </c>
      <c r="E966" s="393">
        <v>17</v>
      </c>
      <c r="F966" s="396"/>
      <c r="G966" s="388"/>
    </row>
    <row r="967" spans="1:7" ht="17.25" x14ac:dyDescent="0.3">
      <c r="A967" s="389" t="s">
        <v>22614</v>
      </c>
      <c r="B967" s="393" t="s">
        <v>11819</v>
      </c>
      <c r="C967" s="393">
        <v>40</v>
      </c>
      <c r="D967" s="393" t="s">
        <v>10103</v>
      </c>
      <c r="E967" s="393">
        <v>61</v>
      </c>
      <c r="F967" s="396"/>
      <c r="G967" s="388"/>
    </row>
    <row r="968" spans="1:7" ht="17.25" x14ac:dyDescent="0.3">
      <c r="A968" s="389" t="s">
        <v>22615</v>
      </c>
      <c r="B968" s="393" t="s">
        <v>22153</v>
      </c>
      <c r="C968" s="393">
        <v>52</v>
      </c>
      <c r="D968" s="393" t="s">
        <v>11819</v>
      </c>
      <c r="E968" s="393">
        <v>20</v>
      </c>
      <c r="F968" s="396"/>
      <c r="G968" s="388"/>
    </row>
    <row r="969" spans="1:7" ht="17.25" x14ac:dyDescent="0.3">
      <c r="A969" s="389" t="s">
        <v>22616</v>
      </c>
      <c r="B969" s="393" t="s">
        <v>10191</v>
      </c>
      <c r="C969" s="393">
        <v>50</v>
      </c>
      <c r="D969" s="393" t="s">
        <v>11819</v>
      </c>
      <c r="E969" s="393">
        <v>41</v>
      </c>
      <c r="F969" s="396"/>
      <c r="G969" s="388"/>
    </row>
    <row r="970" spans="1:7" ht="17.25" x14ac:dyDescent="0.3">
      <c r="A970" s="389" t="s">
        <v>22617</v>
      </c>
      <c r="B970" s="393" t="s">
        <v>2625</v>
      </c>
      <c r="C970" s="393">
        <v>17</v>
      </c>
      <c r="D970" s="393" t="s">
        <v>5426</v>
      </c>
      <c r="E970" s="393">
        <v>16</v>
      </c>
      <c r="F970" s="396"/>
      <c r="G970" s="388"/>
    </row>
    <row r="971" spans="1:7" ht="17.25" x14ac:dyDescent="0.3">
      <c r="A971" s="389" t="s">
        <v>22618</v>
      </c>
      <c r="B971" s="393" t="s">
        <v>11819</v>
      </c>
      <c r="C971" s="393">
        <v>58</v>
      </c>
      <c r="D971" s="393" t="s">
        <v>10103</v>
      </c>
      <c r="E971" s="393">
        <v>45</v>
      </c>
      <c r="F971" s="396"/>
      <c r="G971" s="388"/>
    </row>
    <row r="972" spans="1:7" ht="17.25" x14ac:dyDescent="0.3">
      <c r="A972" s="389" t="s">
        <v>22619</v>
      </c>
      <c r="B972" s="393" t="s">
        <v>10103</v>
      </c>
      <c r="C972" s="393">
        <v>130</v>
      </c>
      <c r="D972" s="393" t="s">
        <v>11819</v>
      </c>
      <c r="E972" s="393">
        <v>127</v>
      </c>
      <c r="F972" s="396"/>
      <c r="G972" s="388"/>
    </row>
    <row r="973" spans="1:7" ht="17.25" x14ac:dyDescent="0.3">
      <c r="A973" s="389" t="s">
        <v>22620</v>
      </c>
      <c r="B973" s="393" t="s">
        <v>11819</v>
      </c>
      <c r="C973" s="393">
        <v>47</v>
      </c>
      <c r="D973" s="393" t="s">
        <v>10103</v>
      </c>
      <c r="E973" s="393">
        <v>30</v>
      </c>
      <c r="F973" s="396"/>
      <c r="G973" s="388"/>
    </row>
    <row r="974" spans="1:7" ht="17.25" x14ac:dyDescent="0.3">
      <c r="A974" s="389" t="s">
        <v>22621</v>
      </c>
      <c r="B974" s="393" t="s">
        <v>10103</v>
      </c>
      <c r="C974" s="393">
        <v>46</v>
      </c>
      <c r="D974" s="393" t="s">
        <v>11819</v>
      </c>
      <c r="E974" s="393">
        <v>71</v>
      </c>
      <c r="F974" s="396"/>
      <c r="G974" s="388"/>
    </row>
    <row r="975" spans="1:7" ht="17.25" x14ac:dyDescent="0.3">
      <c r="A975" s="389" t="s">
        <v>22622</v>
      </c>
      <c r="B975" s="393" t="s">
        <v>11819</v>
      </c>
      <c r="C975" s="393">
        <v>68</v>
      </c>
      <c r="D975" s="393" t="s">
        <v>10103</v>
      </c>
      <c r="E975" s="393">
        <v>86</v>
      </c>
      <c r="F975" s="396"/>
      <c r="G975" s="388"/>
    </row>
    <row r="976" spans="1:7" ht="17.25" x14ac:dyDescent="0.3">
      <c r="A976" s="389" t="s">
        <v>22623</v>
      </c>
      <c r="B976" s="393" t="s">
        <v>13658</v>
      </c>
      <c r="C976" s="393">
        <v>21</v>
      </c>
      <c r="D976" s="393" t="s">
        <v>22563</v>
      </c>
      <c r="E976" s="393">
        <v>9</v>
      </c>
      <c r="F976" s="396"/>
      <c r="G976" s="388"/>
    </row>
    <row r="977" spans="1:7" ht="17.25" x14ac:dyDescent="0.3">
      <c r="A977" s="389" t="s">
        <v>22624</v>
      </c>
      <c r="B977" s="393" t="s">
        <v>13658</v>
      </c>
      <c r="C977" s="393">
        <v>8</v>
      </c>
      <c r="D977" s="393" t="s">
        <v>22563</v>
      </c>
      <c r="E977" s="393">
        <v>12</v>
      </c>
      <c r="F977" s="396"/>
      <c r="G977" s="388"/>
    </row>
    <row r="978" spans="1:7" ht="17.25" x14ac:dyDescent="0.3">
      <c r="A978" s="389" t="s">
        <v>22625</v>
      </c>
      <c r="B978" s="393" t="s">
        <v>13658</v>
      </c>
      <c r="C978" s="393">
        <v>17</v>
      </c>
      <c r="D978" s="393" t="s">
        <v>22563</v>
      </c>
      <c r="E978" s="393">
        <v>17</v>
      </c>
      <c r="F978" s="396"/>
      <c r="G978" s="388"/>
    </row>
    <row r="979" spans="1:7" ht="17.25" x14ac:dyDescent="0.3">
      <c r="A979" s="389" t="s">
        <v>22626</v>
      </c>
      <c r="B979" s="393" t="s">
        <v>10103</v>
      </c>
      <c r="C979" s="393">
        <v>31</v>
      </c>
      <c r="D979" s="393" t="s">
        <v>11819</v>
      </c>
      <c r="E979" s="393">
        <v>42</v>
      </c>
      <c r="F979" s="396"/>
      <c r="G979" s="388"/>
    </row>
    <row r="980" spans="1:7" ht="17.25" x14ac:dyDescent="0.3">
      <c r="A980" s="389" t="s">
        <v>22627</v>
      </c>
      <c r="B980" s="393" t="s">
        <v>11819</v>
      </c>
      <c r="C980" s="393">
        <v>41</v>
      </c>
      <c r="D980" s="393" t="s">
        <v>10103</v>
      </c>
      <c r="E980" s="393">
        <v>27</v>
      </c>
      <c r="F980" s="396"/>
      <c r="G980" s="388"/>
    </row>
    <row r="981" spans="1:7" ht="17.25" x14ac:dyDescent="0.3">
      <c r="A981" s="389" t="s">
        <v>22628</v>
      </c>
      <c r="B981" s="393" t="s">
        <v>22563</v>
      </c>
      <c r="C981" s="393">
        <v>23</v>
      </c>
      <c r="D981" s="393" t="s">
        <v>13658</v>
      </c>
      <c r="E981" s="393">
        <v>12</v>
      </c>
      <c r="F981" s="396"/>
      <c r="G981" s="388"/>
    </row>
    <row r="982" spans="1:7" ht="17.25" x14ac:dyDescent="0.3">
      <c r="A982" s="389" t="s">
        <v>22629</v>
      </c>
      <c r="B982" s="393" t="s">
        <v>11819</v>
      </c>
      <c r="C982" s="393">
        <v>40</v>
      </c>
      <c r="D982" s="393" t="s">
        <v>2376</v>
      </c>
      <c r="E982" s="393">
        <v>51</v>
      </c>
      <c r="F982" s="396"/>
      <c r="G982" s="388"/>
    </row>
    <row r="983" spans="1:7" ht="17.25" x14ac:dyDescent="0.3">
      <c r="A983" s="389" t="s">
        <v>22630</v>
      </c>
      <c r="B983" s="393" t="s">
        <v>13336</v>
      </c>
      <c r="C983" s="393">
        <v>23</v>
      </c>
      <c r="D983" s="393" t="s">
        <v>11819</v>
      </c>
      <c r="E983" s="393">
        <v>20</v>
      </c>
      <c r="F983" s="396"/>
      <c r="G983" s="388"/>
    </row>
    <row r="984" spans="1:7" ht="17.25" x14ac:dyDescent="0.3">
      <c r="A984" s="389" t="s">
        <v>22631</v>
      </c>
      <c r="B984" s="393" t="s">
        <v>11819</v>
      </c>
      <c r="C984" s="393">
        <v>28</v>
      </c>
      <c r="D984" s="393" t="s">
        <v>10103</v>
      </c>
      <c r="E984" s="393">
        <v>48</v>
      </c>
      <c r="F984" s="396"/>
      <c r="G984" s="388"/>
    </row>
    <row r="985" spans="1:7" ht="17.25" x14ac:dyDescent="0.3">
      <c r="A985" s="389" t="s">
        <v>22632</v>
      </c>
      <c r="B985" s="393" t="s">
        <v>2625</v>
      </c>
      <c r="C985" s="393">
        <v>49</v>
      </c>
      <c r="D985" s="393" t="s">
        <v>5426</v>
      </c>
      <c r="E985" s="393">
        <v>54</v>
      </c>
      <c r="F985" s="396"/>
      <c r="G985" s="388"/>
    </row>
    <row r="986" spans="1:7" ht="17.25" x14ac:dyDescent="0.3">
      <c r="A986" s="389" t="s">
        <v>22633</v>
      </c>
      <c r="B986" s="393" t="s">
        <v>10191</v>
      </c>
      <c r="C986" s="393">
        <v>13</v>
      </c>
      <c r="D986" s="393" t="s">
        <v>2625</v>
      </c>
      <c r="E986" s="393">
        <v>11</v>
      </c>
      <c r="F986" s="396"/>
      <c r="G986" s="388"/>
    </row>
    <row r="987" spans="1:7" ht="17.25" x14ac:dyDescent="0.3">
      <c r="A987" s="389" t="s">
        <v>22634</v>
      </c>
      <c r="B987" s="393" t="s">
        <v>10103</v>
      </c>
      <c r="C987" s="393">
        <v>35</v>
      </c>
      <c r="D987" s="393" t="s">
        <v>11819</v>
      </c>
      <c r="E987" s="393">
        <v>48</v>
      </c>
      <c r="F987" s="396"/>
      <c r="G987" s="388"/>
    </row>
    <row r="988" spans="1:7" ht="17.25" x14ac:dyDescent="0.3">
      <c r="A988" s="389" t="s">
        <v>22635</v>
      </c>
      <c r="B988" s="393" t="s">
        <v>11819</v>
      </c>
      <c r="C988" s="393">
        <v>32</v>
      </c>
      <c r="D988" s="393" t="s">
        <v>10103</v>
      </c>
      <c r="E988" s="393">
        <v>23</v>
      </c>
      <c r="F988" s="396"/>
      <c r="G988" s="388"/>
    </row>
    <row r="989" spans="1:7" ht="17.25" x14ac:dyDescent="0.3">
      <c r="A989" s="389" t="s">
        <v>22636</v>
      </c>
      <c r="B989" s="393" t="s">
        <v>10103</v>
      </c>
      <c r="C989" s="393">
        <v>28</v>
      </c>
      <c r="D989" s="393" t="s">
        <v>11819</v>
      </c>
      <c r="E989" s="393">
        <v>20</v>
      </c>
      <c r="F989" s="396"/>
      <c r="G989" s="388"/>
    </row>
    <row r="990" spans="1:7" ht="17.25" x14ac:dyDescent="0.3">
      <c r="A990" s="389" t="s">
        <v>22637</v>
      </c>
      <c r="B990" s="393" t="s">
        <v>10191</v>
      </c>
      <c r="C990" s="393">
        <v>34</v>
      </c>
      <c r="D990" s="393" t="s">
        <v>11819</v>
      </c>
      <c r="E990" s="393">
        <v>26</v>
      </c>
      <c r="F990" s="396"/>
      <c r="G990" s="388"/>
    </row>
    <row r="991" spans="1:7" ht="17.25" x14ac:dyDescent="0.3">
      <c r="A991" s="389" t="s">
        <v>22638</v>
      </c>
      <c r="B991" s="393" t="s">
        <v>10191</v>
      </c>
      <c r="C991" s="393">
        <v>45</v>
      </c>
      <c r="D991" s="393" t="s">
        <v>11819</v>
      </c>
      <c r="E991" s="393">
        <v>31</v>
      </c>
      <c r="F991" s="396"/>
      <c r="G991" s="388"/>
    </row>
    <row r="992" spans="1:7" ht="17.25" x14ac:dyDescent="0.3">
      <c r="A992" s="389" t="s">
        <v>22639</v>
      </c>
      <c r="B992" s="393" t="s">
        <v>10191</v>
      </c>
      <c r="C992" s="393">
        <v>20</v>
      </c>
      <c r="D992" s="393" t="s">
        <v>11819</v>
      </c>
      <c r="E992" s="393">
        <v>18</v>
      </c>
      <c r="F992" s="396"/>
      <c r="G992" s="388"/>
    </row>
    <row r="993" spans="1:7" ht="17.25" x14ac:dyDescent="0.3">
      <c r="A993" s="389" t="s">
        <v>22640</v>
      </c>
      <c r="B993" s="393" t="s">
        <v>11819</v>
      </c>
      <c r="C993" s="393">
        <v>15</v>
      </c>
      <c r="D993" s="393" t="s">
        <v>10191</v>
      </c>
      <c r="E993" s="393">
        <v>4</v>
      </c>
      <c r="F993" s="396"/>
      <c r="G993" s="388"/>
    </row>
    <row r="994" spans="1:7" ht="17.25" x14ac:dyDescent="0.3">
      <c r="A994" s="389" t="s">
        <v>22641</v>
      </c>
      <c r="B994" s="393" t="s">
        <v>10103</v>
      </c>
      <c r="C994" s="393">
        <v>22</v>
      </c>
      <c r="D994" s="393" t="s">
        <v>11819</v>
      </c>
      <c r="E994" s="393">
        <v>15</v>
      </c>
      <c r="F994" s="396"/>
      <c r="G994" s="388"/>
    </row>
    <row r="995" spans="1:7" ht="17.25" x14ac:dyDescent="0.3">
      <c r="A995" s="389" t="s">
        <v>22642</v>
      </c>
      <c r="B995" s="393" t="s">
        <v>11819</v>
      </c>
      <c r="C995" s="393">
        <v>12</v>
      </c>
      <c r="D995" s="393" t="s">
        <v>21992</v>
      </c>
      <c r="E995" s="393">
        <v>22</v>
      </c>
      <c r="F995" s="396"/>
      <c r="G995" s="388"/>
    </row>
    <row r="996" spans="1:7" ht="17.25" x14ac:dyDescent="0.3">
      <c r="A996" s="389" t="s">
        <v>22643</v>
      </c>
      <c r="B996" s="393" t="s">
        <v>7198</v>
      </c>
      <c r="C996" s="393">
        <v>34</v>
      </c>
      <c r="D996" s="393" t="s">
        <v>13336</v>
      </c>
      <c r="E996" s="393">
        <v>29</v>
      </c>
      <c r="F996" s="396"/>
      <c r="G996" s="388"/>
    </row>
    <row r="997" spans="1:7" ht="17.25" x14ac:dyDescent="0.3">
      <c r="A997" s="389" t="s">
        <v>22644</v>
      </c>
      <c r="B997" s="393" t="s">
        <v>13336</v>
      </c>
      <c r="C997" s="393">
        <v>30</v>
      </c>
      <c r="D997" s="393" t="s">
        <v>2625</v>
      </c>
      <c r="E997" s="393">
        <v>20</v>
      </c>
      <c r="F997" s="396"/>
      <c r="G997" s="388"/>
    </row>
    <row r="998" spans="1:7" ht="17.25" x14ac:dyDescent="0.3">
      <c r="A998" s="389" t="s">
        <v>22645</v>
      </c>
      <c r="B998" s="393" t="s">
        <v>10103</v>
      </c>
      <c r="C998" s="393">
        <v>45</v>
      </c>
      <c r="D998" s="393" t="s">
        <v>22599</v>
      </c>
      <c r="E998" s="393">
        <v>57</v>
      </c>
      <c r="F998" s="396"/>
      <c r="G998" s="388"/>
    </row>
    <row r="999" spans="1:7" ht="17.25" x14ac:dyDescent="0.3">
      <c r="A999" s="389" t="s">
        <v>22646</v>
      </c>
      <c r="B999" s="393" t="s">
        <v>10103</v>
      </c>
      <c r="C999" s="393">
        <v>76</v>
      </c>
      <c r="D999" s="393" t="s">
        <v>7198</v>
      </c>
      <c r="E999" s="393">
        <v>59</v>
      </c>
      <c r="F999" s="396"/>
      <c r="G999" s="388"/>
    </row>
    <row r="1000" spans="1:7" ht="17.25" x14ac:dyDescent="0.3">
      <c r="A1000" s="389" t="s">
        <v>22647</v>
      </c>
      <c r="B1000" s="393" t="s">
        <v>10191</v>
      </c>
      <c r="C1000" s="393">
        <v>18</v>
      </c>
      <c r="D1000" s="393" t="s">
        <v>2625</v>
      </c>
      <c r="E1000" s="393">
        <v>10</v>
      </c>
      <c r="F1000" s="396"/>
      <c r="G1000" s="388"/>
    </row>
    <row r="1001" spans="1:7" ht="17.25" x14ac:dyDescent="0.3">
      <c r="A1001" s="389" t="s">
        <v>22648</v>
      </c>
      <c r="B1001" s="393" t="s">
        <v>10191</v>
      </c>
      <c r="C1001" s="393">
        <v>5</v>
      </c>
      <c r="D1001" s="393" t="s">
        <v>2625</v>
      </c>
      <c r="E1001" s="393">
        <v>11</v>
      </c>
      <c r="F1001" s="396"/>
      <c r="G1001" s="388"/>
    </row>
    <row r="1002" spans="1:7" ht="17.25" x14ac:dyDescent="0.3">
      <c r="A1002" s="389" t="s">
        <v>22649</v>
      </c>
      <c r="B1002" s="393" t="s">
        <v>10191</v>
      </c>
      <c r="C1002" s="393">
        <v>3</v>
      </c>
      <c r="D1002" s="393" t="s">
        <v>2625</v>
      </c>
      <c r="E1002" s="393">
        <v>3</v>
      </c>
      <c r="F1002" s="396"/>
      <c r="G1002" s="388"/>
    </row>
    <row r="1003" spans="1:7" ht="17.25" x14ac:dyDescent="0.3">
      <c r="A1003" s="389" t="s">
        <v>22650</v>
      </c>
      <c r="B1003" s="393" t="s">
        <v>2625</v>
      </c>
      <c r="C1003" s="393">
        <v>8</v>
      </c>
      <c r="D1003" s="393" t="s">
        <v>10191</v>
      </c>
      <c r="E1003" s="393">
        <v>3</v>
      </c>
      <c r="F1003" s="396"/>
      <c r="G1003" s="388"/>
    </row>
    <row r="1004" spans="1:7" ht="17.25" x14ac:dyDescent="0.3">
      <c r="A1004" s="389" t="s">
        <v>22651</v>
      </c>
      <c r="B1004" s="393" t="s">
        <v>2625</v>
      </c>
      <c r="C1004" s="393">
        <v>8</v>
      </c>
      <c r="D1004" s="393" t="s">
        <v>10191</v>
      </c>
      <c r="E1004" s="393">
        <v>7</v>
      </c>
      <c r="F1004" s="396"/>
      <c r="G1004" s="388"/>
    </row>
    <row r="1005" spans="1:7" ht="17.25" x14ac:dyDescent="0.3">
      <c r="A1005" s="389" t="s">
        <v>22652</v>
      </c>
      <c r="B1005" s="393" t="s">
        <v>2625</v>
      </c>
      <c r="C1005" s="393">
        <v>7</v>
      </c>
      <c r="D1005" s="393" t="s">
        <v>10191</v>
      </c>
      <c r="E1005" s="393">
        <v>5</v>
      </c>
      <c r="F1005" s="396"/>
      <c r="G1005" s="388"/>
    </row>
    <row r="1006" spans="1:7" ht="17.25" x14ac:dyDescent="0.3">
      <c r="A1006" s="389" t="s">
        <v>22653</v>
      </c>
      <c r="B1006" s="393" t="s">
        <v>11819</v>
      </c>
      <c r="C1006" s="393">
        <v>20</v>
      </c>
      <c r="D1006" s="393" t="s">
        <v>13336</v>
      </c>
      <c r="E1006" s="393">
        <v>32</v>
      </c>
      <c r="F1006" s="396"/>
      <c r="G1006" s="388"/>
    </row>
    <row r="1007" spans="1:7" ht="17.25" x14ac:dyDescent="0.3">
      <c r="A1007" s="389" t="s">
        <v>22654</v>
      </c>
      <c r="B1007" s="393" t="s">
        <v>11819</v>
      </c>
      <c r="C1007" s="393">
        <v>25</v>
      </c>
      <c r="D1007" s="393" t="s">
        <v>13336</v>
      </c>
      <c r="E1007" s="393">
        <v>18</v>
      </c>
      <c r="F1007" s="396"/>
      <c r="G1007" s="388"/>
    </row>
    <row r="1008" spans="1:7" ht="17.25" x14ac:dyDescent="0.3">
      <c r="A1008" s="389" t="s">
        <v>22655</v>
      </c>
      <c r="B1008" s="393" t="s">
        <v>11819</v>
      </c>
      <c r="C1008" s="393">
        <v>18</v>
      </c>
      <c r="D1008" s="393" t="s">
        <v>22656</v>
      </c>
      <c r="E1008" s="393">
        <v>6</v>
      </c>
      <c r="F1008" s="396"/>
      <c r="G1008" s="388"/>
    </row>
    <row r="1009" spans="1:7" ht="17.25" x14ac:dyDescent="0.3">
      <c r="A1009" s="389" t="s">
        <v>22657</v>
      </c>
      <c r="B1009" s="393" t="s">
        <v>13336</v>
      </c>
      <c r="C1009" s="393">
        <v>63</v>
      </c>
      <c r="D1009" s="393" t="s">
        <v>11819</v>
      </c>
      <c r="E1009" s="393">
        <v>47</v>
      </c>
      <c r="F1009" s="396"/>
      <c r="G1009" s="388"/>
    </row>
    <row r="1010" spans="1:7" ht="17.25" x14ac:dyDescent="0.3">
      <c r="A1010" s="389" t="s">
        <v>22658</v>
      </c>
      <c r="B1010" s="393" t="s">
        <v>11819</v>
      </c>
      <c r="C1010" s="393">
        <v>42</v>
      </c>
      <c r="D1010" s="393" t="s">
        <v>10103</v>
      </c>
      <c r="E1010" s="393">
        <v>26</v>
      </c>
      <c r="F1010" s="396"/>
      <c r="G1010" s="388"/>
    </row>
    <row r="1011" spans="1:7" ht="17.25" x14ac:dyDescent="0.3">
      <c r="A1011" s="389" t="s">
        <v>22659</v>
      </c>
      <c r="B1011" s="393" t="s">
        <v>11819</v>
      </c>
      <c r="C1011" s="393">
        <v>13</v>
      </c>
      <c r="D1011" s="393" t="s">
        <v>10191</v>
      </c>
      <c r="E1011" s="393">
        <v>14</v>
      </c>
      <c r="F1011" s="396"/>
      <c r="G1011" s="388"/>
    </row>
    <row r="1012" spans="1:7" ht="17.25" x14ac:dyDescent="0.3">
      <c r="A1012" s="389" t="s">
        <v>22660</v>
      </c>
      <c r="B1012" s="393" t="s">
        <v>10191</v>
      </c>
      <c r="C1012" s="393">
        <v>15</v>
      </c>
      <c r="D1012" s="393" t="s">
        <v>11819</v>
      </c>
      <c r="E1012" s="393">
        <v>33</v>
      </c>
      <c r="F1012" s="396"/>
      <c r="G1012" s="388"/>
    </row>
    <row r="1013" spans="1:7" ht="17.25" x14ac:dyDescent="0.3">
      <c r="A1013" s="389" t="s">
        <v>22661</v>
      </c>
      <c r="B1013" s="393" t="s">
        <v>11819</v>
      </c>
      <c r="C1013" s="393">
        <v>26</v>
      </c>
      <c r="D1013" s="393" t="s">
        <v>10191</v>
      </c>
      <c r="E1013" s="393">
        <v>8</v>
      </c>
      <c r="F1013" s="396"/>
      <c r="G1013" s="388"/>
    </row>
    <row r="1014" spans="1:7" ht="17.25" x14ac:dyDescent="0.3">
      <c r="A1014" s="389" t="s">
        <v>22662</v>
      </c>
      <c r="B1014" s="393" t="s">
        <v>11819</v>
      </c>
      <c r="C1014" s="393">
        <v>18</v>
      </c>
      <c r="D1014" s="393" t="s">
        <v>10191</v>
      </c>
      <c r="E1014" s="393">
        <v>18</v>
      </c>
      <c r="F1014" s="396"/>
      <c r="G1014" s="388"/>
    </row>
    <row r="1015" spans="1:7" ht="17.25" x14ac:dyDescent="0.3">
      <c r="A1015" s="389" t="s">
        <v>22663</v>
      </c>
      <c r="B1015" s="393" t="s">
        <v>11819</v>
      </c>
      <c r="C1015" s="393">
        <v>57</v>
      </c>
      <c r="D1015" s="393" t="s">
        <v>10103</v>
      </c>
      <c r="E1015" s="393">
        <v>57</v>
      </c>
      <c r="F1015" s="396"/>
      <c r="G1015" s="388"/>
    </row>
    <row r="1016" spans="1:7" ht="17.25" x14ac:dyDescent="0.3">
      <c r="A1016" s="389" t="s">
        <v>22664</v>
      </c>
      <c r="B1016" s="393" t="s">
        <v>14944</v>
      </c>
      <c r="C1016" s="393">
        <v>16</v>
      </c>
      <c r="D1016" s="393" t="s">
        <v>2625</v>
      </c>
      <c r="E1016" s="393">
        <v>5</v>
      </c>
      <c r="F1016" s="396"/>
      <c r="G1016" s="388"/>
    </row>
    <row r="1017" spans="1:7" ht="17.25" x14ac:dyDescent="0.3">
      <c r="A1017" s="389" t="s">
        <v>22665</v>
      </c>
      <c r="B1017" s="393" t="s">
        <v>1919</v>
      </c>
      <c r="C1017" s="393">
        <v>37</v>
      </c>
      <c r="D1017" s="393" t="s">
        <v>22060</v>
      </c>
      <c r="E1017" s="393">
        <v>22</v>
      </c>
      <c r="F1017" s="396"/>
      <c r="G1017" s="388"/>
    </row>
    <row r="1018" spans="1:7" ht="17.25" x14ac:dyDescent="0.3">
      <c r="A1018" s="389" t="s">
        <v>22666</v>
      </c>
      <c r="B1018" s="393" t="s">
        <v>2625</v>
      </c>
      <c r="C1018" s="393">
        <v>5</v>
      </c>
      <c r="D1018" s="393" t="s">
        <v>10191</v>
      </c>
      <c r="E1018" s="393">
        <v>10</v>
      </c>
      <c r="F1018" s="396"/>
      <c r="G1018" s="388"/>
    </row>
    <row r="1019" spans="1:7" ht="17.25" x14ac:dyDescent="0.3">
      <c r="A1019" s="389" t="s">
        <v>39543</v>
      </c>
      <c r="B1019" s="393" t="s">
        <v>2625</v>
      </c>
      <c r="C1019" s="393">
        <v>39</v>
      </c>
      <c r="D1019" s="393" t="s">
        <v>13336</v>
      </c>
      <c r="E1019" s="393">
        <v>35</v>
      </c>
      <c r="F1019" s="396"/>
      <c r="G1019" s="388"/>
    </row>
    <row r="1020" spans="1:7" ht="17.25" x14ac:dyDescent="0.3">
      <c r="A1020" s="389" t="s">
        <v>22667</v>
      </c>
      <c r="B1020" s="393" t="s">
        <v>13336</v>
      </c>
      <c r="C1020" s="393">
        <v>17</v>
      </c>
      <c r="D1020" s="393" t="s">
        <v>2625</v>
      </c>
      <c r="E1020" s="393">
        <v>4</v>
      </c>
      <c r="F1020" s="396"/>
      <c r="G1020" s="388"/>
    </row>
    <row r="1021" spans="1:7" ht="17.25" x14ac:dyDescent="0.3">
      <c r="A1021" s="389" t="s">
        <v>22668</v>
      </c>
      <c r="B1021" s="393" t="s">
        <v>13336</v>
      </c>
      <c r="C1021" s="393">
        <v>40</v>
      </c>
      <c r="D1021" s="393" t="s">
        <v>11819</v>
      </c>
      <c r="E1021" s="393">
        <v>45</v>
      </c>
      <c r="F1021" s="396"/>
      <c r="G1021" s="388"/>
    </row>
    <row r="1022" spans="1:7" ht="17.25" x14ac:dyDescent="0.3">
      <c r="A1022" s="389" t="s">
        <v>22669</v>
      </c>
      <c r="B1022" s="393" t="s">
        <v>10191</v>
      </c>
      <c r="C1022" s="393">
        <v>6</v>
      </c>
      <c r="D1022" s="393" t="s">
        <v>11819</v>
      </c>
      <c r="E1022" s="393">
        <v>12</v>
      </c>
      <c r="F1022" s="396"/>
      <c r="G1022" s="388"/>
    </row>
    <row r="1023" spans="1:7" ht="17.25" x14ac:dyDescent="0.3">
      <c r="A1023" s="389" t="s">
        <v>22670</v>
      </c>
      <c r="B1023" s="393" t="s">
        <v>22671</v>
      </c>
      <c r="C1023" s="393">
        <v>23</v>
      </c>
      <c r="D1023" s="393" t="s">
        <v>11819</v>
      </c>
      <c r="E1023" s="393">
        <v>27</v>
      </c>
      <c r="F1023" s="396"/>
      <c r="G1023" s="388"/>
    </row>
    <row r="1024" spans="1:7" ht="17.25" x14ac:dyDescent="0.3">
      <c r="A1024" s="389" t="s">
        <v>22672</v>
      </c>
      <c r="B1024" s="393" t="s">
        <v>10191</v>
      </c>
      <c r="C1024" s="393">
        <v>37</v>
      </c>
      <c r="D1024" s="393" t="s">
        <v>11819</v>
      </c>
      <c r="E1024" s="393">
        <v>27</v>
      </c>
      <c r="F1024" s="396"/>
      <c r="G1024" s="388"/>
    </row>
    <row r="1025" spans="1:7" ht="17.25" x14ac:dyDescent="0.3">
      <c r="A1025" s="389" t="s">
        <v>22673</v>
      </c>
      <c r="B1025" s="393" t="s">
        <v>10191</v>
      </c>
      <c r="C1025" s="393">
        <v>37</v>
      </c>
      <c r="D1025" s="393" t="s">
        <v>11819</v>
      </c>
      <c r="E1025" s="393">
        <v>24</v>
      </c>
      <c r="F1025" s="396"/>
      <c r="G1025" s="388"/>
    </row>
    <row r="1026" spans="1:7" ht="17.25" x14ac:dyDescent="0.3">
      <c r="A1026" s="389" t="s">
        <v>22674</v>
      </c>
      <c r="B1026" s="393" t="s">
        <v>10103</v>
      </c>
      <c r="C1026" s="393">
        <v>69</v>
      </c>
      <c r="D1026" s="393" t="s">
        <v>11819</v>
      </c>
      <c r="E1026" s="393">
        <v>88</v>
      </c>
      <c r="F1026" s="396"/>
      <c r="G1026" s="388"/>
    </row>
    <row r="1027" spans="1:7" ht="17.25" x14ac:dyDescent="0.3">
      <c r="A1027" s="389" t="s">
        <v>22675</v>
      </c>
      <c r="B1027" s="393" t="s">
        <v>11819</v>
      </c>
      <c r="C1027" s="393">
        <v>25</v>
      </c>
      <c r="D1027" s="393" t="s">
        <v>10191</v>
      </c>
      <c r="E1027" s="393">
        <v>18</v>
      </c>
      <c r="F1027" s="396"/>
      <c r="G1027" s="388"/>
    </row>
    <row r="1028" spans="1:7" ht="17.25" x14ac:dyDescent="0.3">
      <c r="A1028" s="389" t="s">
        <v>22676</v>
      </c>
      <c r="B1028" s="393" t="s">
        <v>2625</v>
      </c>
      <c r="C1028" s="393">
        <v>35</v>
      </c>
      <c r="D1028" s="393" t="s">
        <v>10191</v>
      </c>
      <c r="E1028" s="393">
        <v>30</v>
      </c>
      <c r="F1028" s="396"/>
      <c r="G1028" s="388"/>
    </row>
    <row r="1029" spans="1:7" ht="17.25" x14ac:dyDescent="0.3">
      <c r="A1029" s="389" t="s">
        <v>22677</v>
      </c>
      <c r="B1029" s="393" t="s">
        <v>11819</v>
      </c>
      <c r="C1029" s="393">
        <v>19</v>
      </c>
      <c r="D1029" s="393" t="s">
        <v>22163</v>
      </c>
      <c r="E1029" s="393">
        <v>11</v>
      </c>
      <c r="F1029" s="396"/>
      <c r="G1029" s="388"/>
    </row>
    <row r="1030" spans="1:7" ht="17.25" x14ac:dyDescent="0.3">
      <c r="A1030" s="389" t="s">
        <v>33318</v>
      </c>
      <c r="B1030" s="393" t="s">
        <v>11819</v>
      </c>
      <c r="C1030" s="393">
        <v>30</v>
      </c>
      <c r="D1030" s="393" t="s">
        <v>13336</v>
      </c>
      <c r="E1030" s="393">
        <v>20</v>
      </c>
      <c r="F1030" s="396"/>
      <c r="G1030" s="388"/>
    </row>
    <row r="1031" spans="1:7" ht="17.25" x14ac:dyDescent="0.3">
      <c r="A1031" s="389" t="s">
        <v>33319</v>
      </c>
      <c r="B1031" s="393" t="s">
        <v>13336</v>
      </c>
      <c r="C1031" s="393">
        <v>6</v>
      </c>
      <c r="D1031" s="393" t="s">
        <v>7198</v>
      </c>
      <c r="E1031" s="393">
        <v>10</v>
      </c>
      <c r="F1031" s="396"/>
      <c r="G1031" s="388"/>
    </row>
    <row r="1032" spans="1:7" ht="17.25" x14ac:dyDescent="0.3">
      <c r="A1032" s="389" t="s">
        <v>33320</v>
      </c>
      <c r="B1032" s="393" t="s">
        <v>33321</v>
      </c>
      <c r="C1032" s="393">
        <v>1</v>
      </c>
      <c r="D1032" s="393" t="s">
        <v>33322</v>
      </c>
      <c r="E1032" s="393">
        <v>7</v>
      </c>
      <c r="F1032" s="396"/>
      <c r="G1032" s="388"/>
    </row>
    <row r="1033" spans="1:7" ht="17.25" x14ac:dyDescent="0.25">
      <c r="A1033" s="389" t="s">
        <v>33323</v>
      </c>
      <c r="B1033" s="393" t="s">
        <v>7198</v>
      </c>
      <c r="C1033" s="393">
        <v>2</v>
      </c>
      <c r="D1033" s="393" t="s">
        <v>33322</v>
      </c>
      <c r="E1033" s="393">
        <v>5</v>
      </c>
      <c r="F1033" s="393" t="s">
        <v>22291</v>
      </c>
      <c r="G1033" s="395">
        <v>6</v>
      </c>
    </row>
    <row r="1034" spans="1:7" ht="17.25" x14ac:dyDescent="0.3">
      <c r="A1034" s="389" t="s">
        <v>33324</v>
      </c>
      <c r="B1034" s="393" t="s">
        <v>11819</v>
      </c>
      <c r="C1034" s="393">
        <v>19</v>
      </c>
      <c r="D1034" s="393" t="s">
        <v>21992</v>
      </c>
      <c r="E1034" s="393">
        <v>34</v>
      </c>
      <c r="F1034" s="396"/>
      <c r="G1034" s="388"/>
    </row>
    <row r="1035" spans="1:7" ht="17.25" x14ac:dyDescent="0.3">
      <c r="A1035" s="389" t="s">
        <v>33325</v>
      </c>
      <c r="B1035" s="393" t="s">
        <v>13336</v>
      </c>
      <c r="C1035" s="393">
        <v>24</v>
      </c>
      <c r="D1035" s="393" t="s">
        <v>2625</v>
      </c>
      <c r="E1035" s="393">
        <v>44</v>
      </c>
      <c r="F1035" s="396"/>
      <c r="G1035" s="388"/>
    </row>
    <row r="1036" spans="1:7" ht="17.25" x14ac:dyDescent="0.3">
      <c r="A1036" s="389" t="s">
        <v>33326</v>
      </c>
      <c r="B1036" s="393" t="s">
        <v>11819</v>
      </c>
      <c r="C1036" s="393">
        <v>88</v>
      </c>
      <c r="D1036" s="393" t="s">
        <v>22317</v>
      </c>
      <c r="E1036" s="393">
        <v>93</v>
      </c>
      <c r="F1036" s="396"/>
      <c r="G1036" s="388"/>
    </row>
    <row r="1037" spans="1:7" ht="17.25" x14ac:dyDescent="0.3">
      <c r="A1037" s="389" t="s">
        <v>33327</v>
      </c>
      <c r="B1037" s="393" t="s">
        <v>22599</v>
      </c>
      <c r="C1037" s="393">
        <v>20</v>
      </c>
      <c r="D1037" s="393" t="s">
        <v>10103</v>
      </c>
      <c r="E1037" s="393">
        <v>17</v>
      </c>
      <c r="F1037" s="396"/>
      <c r="G1037" s="388"/>
    </row>
    <row r="1038" spans="1:7" ht="17.25" x14ac:dyDescent="0.3">
      <c r="A1038" s="389" t="s">
        <v>33328</v>
      </c>
      <c r="B1038" s="393" t="s">
        <v>10103</v>
      </c>
      <c r="C1038" s="393">
        <v>7</v>
      </c>
      <c r="D1038" s="393" t="s">
        <v>11819</v>
      </c>
      <c r="E1038" s="393">
        <v>6</v>
      </c>
      <c r="F1038" s="396"/>
      <c r="G1038" s="388"/>
    </row>
    <row r="1039" spans="1:7" ht="17.25" x14ac:dyDescent="0.3">
      <c r="A1039" s="389" t="s">
        <v>33329</v>
      </c>
      <c r="B1039" s="393" t="s">
        <v>3253</v>
      </c>
      <c r="C1039" s="393">
        <v>20</v>
      </c>
      <c r="D1039" s="393" t="s">
        <v>10103</v>
      </c>
      <c r="E1039" s="393">
        <v>10</v>
      </c>
      <c r="F1039" s="396"/>
      <c r="G1039" s="388"/>
    </row>
    <row r="1040" spans="1:7" ht="17.25" x14ac:dyDescent="0.25">
      <c r="A1040" s="389" t="s">
        <v>33330</v>
      </c>
      <c r="B1040" s="393" t="s">
        <v>11819</v>
      </c>
      <c r="C1040" s="393">
        <v>12</v>
      </c>
      <c r="D1040" s="393" t="s">
        <v>33331</v>
      </c>
      <c r="E1040" s="393">
        <v>2</v>
      </c>
      <c r="F1040" s="393" t="s">
        <v>40686</v>
      </c>
      <c r="G1040" s="395">
        <v>6</v>
      </c>
    </row>
    <row r="1041" spans="1:7" ht="17.25" x14ac:dyDescent="0.3">
      <c r="A1041" s="389" t="s">
        <v>39544</v>
      </c>
      <c r="B1041" s="393" t="s">
        <v>10191</v>
      </c>
      <c r="C1041" s="393">
        <v>6</v>
      </c>
      <c r="D1041" s="393" t="s">
        <v>11819</v>
      </c>
      <c r="E1041" s="393">
        <v>11</v>
      </c>
      <c r="F1041" s="396"/>
      <c r="G1041" s="388"/>
    </row>
    <row r="1042" spans="1:7" ht="17.25" x14ac:dyDescent="0.3">
      <c r="A1042" s="389" t="s">
        <v>33332</v>
      </c>
      <c r="B1042" s="393" t="s">
        <v>10191</v>
      </c>
      <c r="C1042" s="393">
        <v>31</v>
      </c>
      <c r="D1042" s="393" t="s">
        <v>11819</v>
      </c>
      <c r="E1042" s="393">
        <v>16</v>
      </c>
      <c r="F1042" s="396"/>
      <c r="G1042" s="388"/>
    </row>
    <row r="1043" spans="1:7" ht="17.25" x14ac:dyDescent="0.3">
      <c r="A1043" s="389" t="s">
        <v>33333</v>
      </c>
      <c r="B1043" s="393" t="s">
        <v>13336</v>
      </c>
      <c r="C1043" s="393">
        <v>12</v>
      </c>
      <c r="D1043" s="393" t="s">
        <v>13658</v>
      </c>
      <c r="E1043" s="393">
        <v>5</v>
      </c>
      <c r="F1043" s="396"/>
      <c r="G1043" s="388"/>
    </row>
    <row r="1044" spans="1:7" ht="17.25" x14ac:dyDescent="0.3">
      <c r="A1044" s="389" t="s">
        <v>33334</v>
      </c>
      <c r="B1044" s="393" t="s">
        <v>13336</v>
      </c>
      <c r="C1044" s="393">
        <v>37</v>
      </c>
      <c r="D1044" s="393" t="s">
        <v>11819</v>
      </c>
      <c r="E1044" s="393">
        <v>50</v>
      </c>
      <c r="F1044" s="396"/>
      <c r="G1044" s="388"/>
    </row>
    <row r="1045" spans="1:7" ht="17.25" x14ac:dyDescent="0.3">
      <c r="A1045" s="389" t="s">
        <v>33335</v>
      </c>
      <c r="B1045" s="393" t="s">
        <v>10191</v>
      </c>
      <c r="C1045" s="393">
        <v>10</v>
      </c>
      <c r="D1045" s="393" t="s">
        <v>11819</v>
      </c>
      <c r="E1045" s="393">
        <v>7</v>
      </c>
      <c r="F1045" s="396"/>
      <c r="G1045" s="388"/>
    </row>
    <row r="1046" spans="1:7" ht="17.25" x14ac:dyDescent="0.3">
      <c r="A1046" s="389" t="s">
        <v>33336</v>
      </c>
      <c r="B1046" s="393" t="s">
        <v>13336</v>
      </c>
      <c r="C1046" s="393">
        <v>7</v>
      </c>
      <c r="D1046" s="393" t="s">
        <v>11819</v>
      </c>
      <c r="E1046" s="393">
        <v>13</v>
      </c>
      <c r="F1046" s="396"/>
      <c r="G1046" s="388"/>
    </row>
    <row r="1047" spans="1:7" ht="17.25" x14ac:dyDescent="0.3">
      <c r="A1047" s="389" t="s">
        <v>33337</v>
      </c>
      <c r="B1047" s="393" t="s">
        <v>11819</v>
      </c>
      <c r="C1047" s="393">
        <v>27</v>
      </c>
      <c r="D1047" s="393" t="s">
        <v>10191</v>
      </c>
      <c r="E1047" s="393">
        <v>34</v>
      </c>
      <c r="F1047" s="396"/>
      <c r="G1047" s="388"/>
    </row>
    <row r="1048" spans="1:7" ht="17.25" x14ac:dyDescent="0.3">
      <c r="A1048" s="389" t="s">
        <v>33338</v>
      </c>
      <c r="B1048" s="393" t="s">
        <v>11819</v>
      </c>
      <c r="C1048" s="393">
        <v>22</v>
      </c>
      <c r="D1048" s="393" t="s">
        <v>10191</v>
      </c>
      <c r="E1048" s="393">
        <v>30</v>
      </c>
      <c r="F1048" s="396"/>
      <c r="G1048" s="388"/>
    </row>
    <row r="1049" spans="1:7" ht="17.25" x14ac:dyDescent="0.3">
      <c r="A1049" s="389" t="s">
        <v>33339</v>
      </c>
      <c r="B1049" s="393" t="s">
        <v>11819</v>
      </c>
      <c r="C1049" s="393">
        <v>10</v>
      </c>
      <c r="D1049" s="393" t="s">
        <v>33340</v>
      </c>
      <c r="E1049" s="393">
        <v>6</v>
      </c>
      <c r="F1049" s="396"/>
      <c r="G1049" s="388"/>
    </row>
    <row r="1050" spans="1:7" ht="17.25" x14ac:dyDescent="0.3">
      <c r="A1050" s="389" t="s">
        <v>33341</v>
      </c>
      <c r="B1050" s="393" t="s">
        <v>2625</v>
      </c>
      <c r="C1050" s="393">
        <v>9</v>
      </c>
      <c r="D1050" s="393" t="s">
        <v>10103</v>
      </c>
      <c r="E1050" s="393">
        <v>14</v>
      </c>
      <c r="F1050" s="396"/>
      <c r="G1050" s="388"/>
    </row>
    <row r="1051" spans="1:7" ht="17.25" x14ac:dyDescent="0.3">
      <c r="A1051" s="389" t="s">
        <v>39545</v>
      </c>
      <c r="B1051" s="393" t="s">
        <v>16716</v>
      </c>
      <c r="C1051" s="393">
        <v>26</v>
      </c>
      <c r="D1051" s="393" t="s">
        <v>11819</v>
      </c>
      <c r="E1051" s="393">
        <v>46</v>
      </c>
      <c r="F1051" s="396"/>
      <c r="G1051" s="388"/>
    </row>
    <row r="1052" spans="1:7" ht="17.25" x14ac:dyDescent="0.3">
      <c r="A1052" s="389" t="s">
        <v>39546</v>
      </c>
      <c r="B1052" s="393" t="s">
        <v>11819</v>
      </c>
      <c r="C1052" s="393">
        <v>58</v>
      </c>
      <c r="D1052" s="393" t="s">
        <v>5011</v>
      </c>
      <c r="E1052" s="393">
        <v>74</v>
      </c>
      <c r="F1052" s="396"/>
      <c r="G1052" s="388"/>
    </row>
    <row r="1053" spans="1:7" ht="17.25" x14ac:dyDescent="0.3">
      <c r="A1053" s="389" t="s">
        <v>39547</v>
      </c>
      <c r="B1053" s="393" t="s">
        <v>5426</v>
      </c>
      <c r="C1053" s="393">
        <v>16</v>
      </c>
      <c r="D1053" s="393" t="s">
        <v>22015</v>
      </c>
      <c r="E1053" s="393">
        <v>17</v>
      </c>
      <c r="F1053" s="396"/>
      <c r="G1053" s="388"/>
    </row>
    <row r="1054" spans="1:7" ht="17.25" x14ac:dyDescent="0.3">
      <c r="A1054" s="389" t="s">
        <v>39548</v>
      </c>
      <c r="B1054" s="393" t="s">
        <v>11819</v>
      </c>
      <c r="C1054" s="393">
        <v>26</v>
      </c>
      <c r="D1054" s="393" t="s">
        <v>10103</v>
      </c>
      <c r="E1054" s="393">
        <v>39</v>
      </c>
      <c r="F1054" s="396"/>
      <c r="G1054" s="388"/>
    </row>
    <row r="1055" spans="1:7" ht="17.25" x14ac:dyDescent="0.3">
      <c r="A1055" s="389" t="s">
        <v>39549</v>
      </c>
      <c r="B1055" s="393" t="s">
        <v>11819</v>
      </c>
      <c r="C1055" s="393">
        <v>11</v>
      </c>
      <c r="D1055" s="393" t="s">
        <v>13336</v>
      </c>
      <c r="E1055" s="393">
        <v>17</v>
      </c>
      <c r="F1055" s="396"/>
      <c r="G1055" s="388"/>
    </row>
    <row r="1056" spans="1:7" ht="17.25" x14ac:dyDescent="0.3">
      <c r="A1056" s="389" t="s">
        <v>39550</v>
      </c>
      <c r="B1056" s="393" t="s">
        <v>11819</v>
      </c>
      <c r="C1056" s="393">
        <v>28</v>
      </c>
      <c r="D1056" s="393" t="s">
        <v>10103</v>
      </c>
      <c r="E1056" s="393">
        <v>18</v>
      </c>
      <c r="F1056" s="396"/>
      <c r="G1056" s="388"/>
    </row>
    <row r="1057" spans="1:7" ht="17.25" x14ac:dyDescent="0.3">
      <c r="A1057" s="389" t="s">
        <v>39551</v>
      </c>
      <c r="B1057" s="393" t="s">
        <v>10103</v>
      </c>
      <c r="C1057" s="393">
        <v>19</v>
      </c>
      <c r="D1057" s="393" t="s">
        <v>11819</v>
      </c>
      <c r="E1057" s="393">
        <v>19</v>
      </c>
      <c r="F1057" s="396"/>
      <c r="G1057" s="388"/>
    </row>
    <row r="1058" spans="1:7" ht="17.25" x14ac:dyDescent="0.3">
      <c r="A1058" s="389" t="s">
        <v>39552</v>
      </c>
      <c r="B1058" s="393" t="s">
        <v>2625</v>
      </c>
      <c r="C1058" s="393">
        <v>45</v>
      </c>
      <c r="D1058" s="393" t="s">
        <v>10191</v>
      </c>
      <c r="E1058" s="393">
        <v>34</v>
      </c>
      <c r="F1058" s="396"/>
      <c r="G1058" s="388"/>
    </row>
    <row r="1059" spans="1:7" ht="17.25" x14ac:dyDescent="0.3">
      <c r="A1059" s="389" t="s">
        <v>39553</v>
      </c>
      <c r="B1059" s="393" t="s">
        <v>11819</v>
      </c>
      <c r="C1059" s="393">
        <v>11</v>
      </c>
      <c r="D1059" s="393" t="s">
        <v>22163</v>
      </c>
      <c r="E1059" s="393">
        <v>21</v>
      </c>
      <c r="F1059" s="396"/>
      <c r="G1059" s="388"/>
    </row>
    <row r="1060" spans="1:7" ht="17.25" x14ac:dyDescent="0.3">
      <c r="A1060" s="389" t="s">
        <v>39554</v>
      </c>
      <c r="B1060" s="393" t="s">
        <v>22060</v>
      </c>
      <c r="C1060" s="393">
        <v>28</v>
      </c>
      <c r="D1060" s="393" t="s">
        <v>11819</v>
      </c>
      <c r="E1060" s="393">
        <v>32</v>
      </c>
      <c r="F1060" s="396"/>
      <c r="G1060" s="388"/>
    </row>
    <row r="1061" spans="1:7" ht="17.25" x14ac:dyDescent="0.3">
      <c r="A1061" s="389" t="s">
        <v>39555</v>
      </c>
      <c r="B1061" s="393" t="s">
        <v>11819</v>
      </c>
      <c r="C1061" s="393">
        <v>12</v>
      </c>
      <c r="D1061" s="393" t="s">
        <v>3253</v>
      </c>
      <c r="E1061" s="393">
        <v>5</v>
      </c>
      <c r="F1061" s="396"/>
      <c r="G1061" s="388"/>
    </row>
    <row r="1062" spans="1:7" ht="17.25" x14ac:dyDescent="0.3">
      <c r="A1062" s="389" t="s">
        <v>39556</v>
      </c>
      <c r="B1062" s="393" t="s">
        <v>11819</v>
      </c>
      <c r="C1062" s="393">
        <v>35</v>
      </c>
      <c r="D1062" s="393" t="s">
        <v>10191</v>
      </c>
      <c r="E1062" s="393">
        <v>36</v>
      </c>
      <c r="F1062" s="396"/>
      <c r="G1062" s="388"/>
    </row>
    <row r="1063" spans="1:7" ht="17.25" x14ac:dyDescent="0.3">
      <c r="A1063" s="389" t="s">
        <v>22678</v>
      </c>
      <c r="B1063" s="393" t="s">
        <v>11819</v>
      </c>
      <c r="C1063" s="393">
        <v>9</v>
      </c>
      <c r="D1063" s="393" t="s">
        <v>10103</v>
      </c>
      <c r="E1063" s="393">
        <v>8</v>
      </c>
      <c r="F1063" s="396"/>
      <c r="G1063" s="388"/>
    </row>
    <row r="1064" spans="1:7" ht="17.25" x14ac:dyDescent="0.3">
      <c r="A1064" s="389" t="s">
        <v>22679</v>
      </c>
      <c r="B1064" s="393" t="s">
        <v>10191</v>
      </c>
      <c r="C1064" s="393">
        <v>2</v>
      </c>
      <c r="D1064" s="393" t="s">
        <v>11819</v>
      </c>
      <c r="E1064" s="393">
        <v>9</v>
      </c>
      <c r="F1064" s="396"/>
      <c r="G1064" s="388"/>
    </row>
    <row r="1065" spans="1:7" ht="17.25" x14ac:dyDescent="0.3">
      <c r="A1065" s="389" t="s">
        <v>22680</v>
      </c>
      <c r="B1065" s="393" t="s">
        <v>10191</v>
      </c>
      <c r="C1065" s="393">
        <v>5</v>
      </c>
      <c r="D1065" s="393" t="s">
        <v>11819</v>
      </c>
      <c r="E1065" s="393">
        <v>3</v>
      </c>
      <c r="F1065" s="396"/>
      <c r="G1065" s="388"/>
    </row>
    <row r="1066" spans="1:7" ht="17.25" x14ac:dyDescent="0.3">
      <c r="A1066" s="389" t="s">
        <v>22681</v>
      </c>
      <c r="B1066" s="393" t="s">
        <v>11165</v>
      </c>
      <c r="C1066" s="393">
        <v>4</v>
      </c>
      <c r="D1066" s="393" t="s">
        <v>13336</v>
      </c>
      <c r="E1066" s="393">
        <v>6</v>
      </c>
      <c r="F1066" s="396"/>
      <c r="G1066" s="388"/>
    </row>
    <row r="1067" spans="1:7" ht="17.25" x14ac:dyDescent="0.3">
      <c r="A1067" s="389" t="s">
        <v>22682</v>
      </c>
      <c r="B1067" s="393" t="s">
        <v>13336</v>
      </c>
      <c r="C1067" s="393">
        <v>6</v>
      </c>
      <c r="D1067" s="393" t="s">
        <v>11819</v>
      </c>
      <c r="E1067" s="393">
        <v>1</v>
      </c>
      <c r="F1067" s="396"/>
      <c r="G1067" s="388"/>
    </row>
    <row r="1068" spans="1:7" ht="17.25" x14ac:dyDescent="0.3">
      <c r="A1068" s="389" t="s">
        <v>22683</v>
      </c>
      <c r="B1068" s="393" t="s">
        <v>11165</v>
      </c>
      <c r="C1068" s="393">
        <v>6</v>
      </c>
      <c r="D1068" s="393" t="s">
        <v>13336</v>
      </c>
      <c r="E1068" s="393">
        <v>3</v>
      </c>
      <c r="F1068" s="396"/>
      <c r="G1068" s="388"/>
    </row>
    <row r="1069" spans="1:7" ht="17.25" x14ac:dyDescent="0.3">
      <c r="A1069" s="389" t="s">
        <v>22684</v>
      </c>
      <c r="B1069" s="393" t="s">
        <v>13336</v>
      </c>
      <c r="C1069" s="393">
        <v>0</v>
      </c>
      <c r="D1069" s="393" t="s">
        <v>11165</v>
      </c>
      <c r="E1069" s="393">
        <v>0</v>
      </c>
      <c r="F1069" s="396"/>
      <c r="G1069" s="388"/>
    </row>
    <row r="1070" spans="1:7" ht="17.25" x14ac:dyDescent="0.3">
      <c r="A1070" s="389" t="s">
        <v>22685</v>
      </c>
      <c r="B1070" s="393" t="s">
        <v>11165</v>
      </c>
      <c r="C1070" s="393">
        <v>2</v>
      </c>
      <c r="D1070" s="393" t="s">
        <v>13336</v>
      </c>
      <c r="E1070" s="393">
        <v>6</v>
      </c>
      <c r="F1070" s="396"/>
      <c r="G1070" s="388"/>
    </row>
    <row r="1071" spans="1:7" ht="17.25" x14ac:dyDescent="0.3">
      <c r="A1071" s="389" t="s">
        <v>22686</v>
      </c>
      <c r="B1071" s="393" t="s">
        <v>10103</v>
      </c>
      <c r="C1071" s="393">
        <v>8</v>
      </c>
      <c r="D1071" s="393" t="s">
        <v>11819</v>
      </c>
      <c r="E1071" s="393">
        <v>10</v>
      </c>
      <c r="F1071" s="396"/>
      <c r="G1071" s="388"/>
    </row>
    <row r="1072" spans="1:7" ht="17.25" x14ac:dyDescent="0.3">
      <c r="A1072" s="389" t="s">
        <v>33342</v>
      </c>
      <c r="B1072" s="393" t="s">
        <v>11819</v>
      </c>
      <c r="C1072" s="393">
        <v>5</v>
      </c>
      <c r="D1072" s="393" t="s">
        <v>5011</v>
      </c>
      <c r="E1072" s="393">
        <v>3</v>
      </c>
      <c r="F1072" s="396"/>
      <c r="G1072" s="388"/>
    </row>
    <row r="1073" spans="1:7" ht="17.25" x14ac:dyDescent="0.3">
      <c r="A1073" s="389" t="s">
        <v>33343</v>
      </c>
      <c r="B1073" s="393" t="s">
        <v>11819</v>
      </c>
      <c r="C1073" s="393">
        <v>2</v>
      </c>
      <c r="D1073" s="393" t="s">
        <v>10191</v>
      </c>
      <c r="E1073" s="393">
        <v>1</v>
      </c>
      <c r="F1073" s="396"/>
      <c r="G1073" s="388"/>
    </row>
    <row r="1074" spans="1:7" ht="17.25" x14ac:dyDescent="0.3">
      <c r="A1074" s="389" t="s">
        <v>33344</v>
      </c>
      <c r="B1074" s="393" t="s">
        <v>11819</v>
      </c>
      <c r="C1074" s="393">
        <v>5</v>
      </c>
      <c r="D1074" s="393" t="s">
        <v>10103</v>
      </c>
      <c r="E1074" s="393">
        <v>2</v>
      </c>
      <c r="F1074" s="396"/>
      <c r="G1074" s="388"/>
    </row>
    <row r="1075" spans="1:7" ht="17.25" x14ac:dyDescent="0.3">
      <c r="A1075" s="389" t="s">
        <v>22687</v>
      </c>
      <c r="B1075" s="393" t="s">
        <v>2625</v>
      </c>
      <c r="C1075" s="393">
        <v>4</v>
      </c>
      <c r="D1075" s="393" t="s">
        <v>10191</v>
      </c>
      <c r="E1075" s="393">
        <v>5</v>
      </c>
      <c r="F1075" s="396"/>
      <c r="G1075" s="388"/>
    </row>
    <row r="1076" spans="1:7" ht="17.25" x14ac:dyDescent="0.3">
      <c r="A1076" s="389" t="s">
        <v>22688</v>
      </c>
      <c r="B1076" s="393" t="s">
        <v>10103</v>
      </c>
      <c r="C1076" s="393">
        <v>6</v>
      </c>
      <c r="D1076" s="393" t="s">
        <v>11819</v>
      </c>
      <c r="E1076" s="393">
        <v>7</v>
      </c>
      <c r="F1076" s="396"/>
      <c r="G1076" s="388"/>
    </row>
    <row r="1077" spans="1:7" ht="17.25" x14ac:dyDescent="0.3">
      <c r="A1077" s="389" t="s">
        <v>22689</v>
      </c>
      <c r="B1077" s="393" t="s">
        <v>11819</v>
      </c>
      <c r="C1077" s="393">
        <v>5</v>
      </c>
      <c r="D1077" s="393" t="s">
        <v>13336</v>
      </c>
      <c r="E1077" s="393">
        <v>3</v>
      </c>
      <c r="F1077" s="396"/>
      <c r="G1077" s="388"/>
    </row>
    <row r="1078" spans="1:7" ht="17.25" x14ac:dyDescent="0.3">
      <c r="A1078" s="389" t="s">
        <v>22690</v>
      </c>
      <c r="B1078" s="393" t="s">
        <v>2625</v>
      </c>
      <c r="C1078" s="393">
        <v>0</v>
      </c>
      <c r="D1078" s="393" t="s">
        <v>10191</v>
      </c>
      <c r="E1078" s="393">
        <v>2</v>
      </c>
      <c r="F1078" s="396"/>
      <c r="G1078" s="388"/>
    </row>
    <row r="1079" spans="1:7" ht="17.25" x14ac:dyDescent="0.3">
      <c r="A1079" s="389" t="s">
        <v>22691</v>
      </c>
      <c r="B1079" s="393" t="s">
        <v>11819</v>
      </c>
      <c r="C1079" s="393">
        <v>10</v>
      </c>
      <c r="D1079" s="393" t="s">
        <v>10103</v>
      </c>
      <c r="E1079" s="393">
        <v>12</v>
      </c>
      <c r="F1079" s="396"/>
      <c r="G1079" s="388"/>
    </row>
    <row r="1080" spans="1:7" ht="17.25" x14ac:dyDescent="0.3">
      <c r="A1080" s="389" t="s">
        <v>22692</v>
      </c>
      <c r="B1080" s="393" t="s">
        <v>10103</v>
      </c>
      <c r="C1080" s="393">
        <v>6</v>
      </c>
      <c r="D1080" s="393" t="s">
        <v>11819</v>
      </c>
      <c r="E1080" s="393">
        <v>12</v>
      </c>
      <c r="F1080" s="396"/>
      <c r="G1080" s="388"/>
    </row>
    <row r="1081" spans="1:7" ht="17.25" x14ac:dyDescent="0.3">
      <c r="A1081" s="389" t="s">
        <v>22693</v>
      </c>
      <c r="B1081" s="393" t="s">
        <v>10103</v>
      </c>
      <c r="C1081" s="393">
        <v>3</v>
      </c>
      <c r="D1081" s="393" t="s">
        <v>11819</v>
      </c>
      <c r="E1081" s="393">
        <v>14</v>
      </c>
      <c r="F1081" s="396"/>
      <c r="G1081" s="388"/>
    </row>
    <row r="1082" spans="1:7" ht="17.25" x14ac:dyDescent="0.3">
      <c r="A1082" s="389" t="s">
        <v>22694</v>
      </c>
      <c r="B1082" s="393" t="s">
        <v>11819</v>
      </c>
      <c r="C1082" s="393">
        <v>6</v>
      </c>
      <c r="D1082" s="393" t="s">
        <v>10103</v>
      </c>
      <c r="E1082" s="393">
        <v>8</v>
      </c>
      <c r="F1082" s="396"/>
      <c r="G1082" s="388"/>
    </row>
    <row r="1083" spans="1:7" ht="17.25" x14ac:dyDescent="0.3">
      <c r="A1083" s="389" t="s">
        <v>22695</v>
      </c>
      <c r="B1083" s="393" t="s">
        <v>10103</v>
      </c>
      <c r="C1083" s="393">
        <v>4</v>
      </c>
      <c r="D1083" s="393" t="s">
        <v>11819</v>
      </c>
      <c r="E1083" s="393">
        <v>3</v>
      </c>
      <c r="F1083" s="396"/>
      <c r="G1083" s="388"/>
    </row>
    <row r="1084" spans="1:7" ht="17.25" x14ac:dyDescent="0.3">
      <c r="A1084" s="389" t="s">
        <v>22696</v>
      </c>
      <c r="B1084" s="393" t="s">
        <v>11819</v>
      </c>
      <c r="C1084" s="393">
        <v>9</v>
      </c>
      <c r="D1084" s="393" t="s">
        <v>10103</v>
      </c>
      <c r="E1084" s="393">
        <v>9</v>
      </c>
      <c r="F1084" s="396"/>
      <c r="G1084" s="388"/>
    </row>
    <row r="1085" spans="1:7" ht="17.25" x14ac:dyDescent="0.3">
      <c r="A1085" s="389" t="s">
        <v>22697</v>
      </c>
      <c r="B1085" s="393" t="s">
        <v>11819</v>
      </c>
      <c r="C1085" s="393">
        <v>5</v>
      </c>
      <c r="D1085" s="393" t="s">
        <v>10103</v>
      </c>
      <c r="E1085" s="393">
        <v>8</v>
      </c>
      <c r="F1085" s="396"/>
      <c r="G1085" s="388"/>
    </row>
    <row r="1086" spans="1:7" ht="17.25" x14ac:dyDescent="0.3">
      <c r="A1086" s="389" t="s">
        <v>33345</v>
      </c>
      <c r="B1086" s="393" t="s">
        <v>11819</v>
      </c>
      <c r="C1086" s="393">
        <v>8</v>
      </c>
      <c r="D1086" s="393" t="s">
        <v>10103</v>
      </c>
      <c r="E1086" s="393">
        <v>6</v>
      </c>
      <c r="F1086" s="396"/>
      <c r="G1086" s="388"/>
    </row>
    <row r="1087" spans="1:7" ht="17.25" x14ac:dyDescent="0.3">
      <c r="A1087" s="389" t="s">
        <v>33346</v>
      </c>
      <c r="B1087" s="393" t="s">
        <v>11819</v>
      </c>
      <c r="C1087" s="393">
        <v>10</v>
      </c>
      <c r="D1087" s="393" t="s">
        <v>10103</v>
      </c>
      <c r="E1087" s="393">
        <v>13</v>
      </c>
      <c r="F1087" s="396"/>
      <c r="G1087" s="388"/>
    </row>
    <row r="1088" spans="1:7" ht="17.25" x14ac:dyDescent="0.3">
      <c r="A1088" s="389" t="s">
        <v>42781</v>
      </c>
      <c r="B1088" s="393" t="s">
        <v>10191</v>
      </c>
      <c r="C1088" s="393">
        <v>14</v>
      </c>
      <c r="D1088" s="393" t="s">
        <v>11819</v>
      </c>
      <c r="E1088" s="393">
        <v>21</v>
      </c>
      <c r="F1088" s="396"/>
      <c r="G1088" s="388"/>
    </row>
    <row r="1089" spans="1:7" ht="17.25" x14ac:dyDescent="0.3">
      <c r="A1089" s="389" t="s">
        <v>42782</v>
      </c>
      <c r="B1089" s="393" t="s">
        <v>11819</v>
      </c>
      <c r="C1089" s="393">
        <v>2</v>
      </c>
      <c r="D1089" s="393" t="s">
        <v>10191</v>
      </c>
      <c r="E1089" s="393">
        <v>2</v>
      </c>
      <c r="F1089" s="396"/>
      <c r="G1089" s="388"/>
    </row>
    <row r="1090" spans="1:7" ht="12.75" customHeight="1" x14ac:dyDescent="0.3">
      <c r="A1090" s="417" t="s">
        <v>22698</v>
      </c>
      <c r="B1090" s="417"/>
      <c r="C1090" s="417"/>
      <c r="D1090" s="417"/>
      <c r="E1090" s="417"/>
      <c r="F1090" s="417"/>
      <c r="G1090" s="388"/>
    </row>
    <row r="1091" spans="1:7" ht="17.25" x14ac:dyDescent="0.3">
      <c r="A1091" s="389" t="s">
        <v>33347</v>
      </c>
      <c r="B1091" s="393" t="s">
        <v>11819</v>
      </c>
      <c r="C1091" s="393">
        <v>0</v>
      </c>
      <c r="D1091" s="393" t="s">
        <v>5426</v>
      </c>
      <c r="E1091" s="393">
        <v>0</v>
      </c>
      <c r="F1091" s="396"/>
      <c r="G1091" s="388"/>
    </row>
    <row r="1092" spans="1:7" ht="17.25" x14ac:dyDescent="0.3">
      <c r="A1092" s="389" t="s">
        <v>33348</v>
      </c>
      <c r="B1092" s="393" t="s">
        <v>11819</v>
      </c>
      <c r="C1092" s="393">
        <v>0</v>
      </c>
      <c r="D1092" s="393" t="s">
        <v>13336</v>
      </c>
      <c r="E1092" s="393">
        <v>0</v>
      </c>
      <c r="F1092" s="396"/>
      <c r="G1092" s="388"/>
    </row>
    <row r="1093" spans="1:7" ht="17.25" x14ac:dyDescent="0.3">
      <c r="A1093" s="389" t="s">
        <v>33349</v>
      </c>
      <c r="B1093" s="393" t="s">
        <v>11819</v>
      </c>
      <c r="C1093" s="393">
        <v>0</v>
      </c>
      <c r="D1093" s="393" t="s">
        <v>10191</v>
      </c>
      <c r="E1093" s="393">
        <v>0</v>
      </c>
      <c r="F1093" s="396"/>
      <c r="G1093" s="388"/>
    </row>
    <row r="1094" spans="1:7" ht="17.25" x14ac:dyDescent="0.3">
      <c r="A1094" s="389" t="s">
        <v>33350</v>
      </c>
      <c r="B1094" s="393" t="s">
        <v>22163</v>
      </c>
      <c r="C1094" s="393">
        <v>0</v>
      </c>
      <c r="D1094" s="393" t="s">
        <v>11819</v>
      </c>
      <c r="E1094" s="393">
        <v>0</v>
      </c>
      <c r="F1094" s="396"/>
      <c r="G1094" s="388"/>
    </row>
    <row r="1095" spans="1:7" ht="17.25" x14ac:dyDescent="0.3">
      <c r="A1095" s="389" t="s">
        <v>22699</v>
      </c>
      <c r="B1095" s="393" t="s">
        <v>11819</v>
      </c>
      <c r="C1095" s="393">
        <v>1</v>
      </c>
      <c r="D1095" s="393" t="s">
        <v>22163</v>
      </c>
      <c r="E1095" s="393">
        <v>0</v>
      </c>
      <c r="F1095" s="396"/>
      <c r="G1095" s="388"/>
    </row>
    <row r="1096" spans="1:7" ht="17.25" x14ac:dyDescent="0.3">
      <c r="A1096" s="389" t="s">
        <v>33351</v>
      </c>
      <c r="B1096" s="393" t="s">
        <v>22163</v>
      </c>
      <c r="C1096" s="393">
        <v>1</v>
      </c>
      <c r="D1096" s="393" t="s">
        <v>11819</v>
      </c>
      <c r="E1096" s="393">
        <v>0</v>
      </c>
      <c r="F1096" s="396"/>
      <c r="G1096" s="388"/>
    </row>
    <row r="1097" spans="1:7" ht="17.25" x14ac:dyDescent="0.3">
      <c r="A1097" s="389" t="s">
        <v>33352</v>
      </c>
      <c r="B1097" s="393" t="s">
        <v>11819</v>
      </c>
      <c r="C1097" s="393">
        <v>0</v>
      </c>
      <c r="D1097" s="393" t="s">
        <v>10191</v>
      </c>
      <c r="E1097" s="393">
        <v>0</v>
      </c>
      <c r="F1097" s="396"/>
      <c r="G1097" s="388"/>
    </row>
    <row r="1098" spans="1:7" ht="17.25" x14ac:dyDescent="0.3">
      <c r="A1098" s="389" t="s">
        <v>22700</v>
      </c>
      <c r="B1098" s="393" t="s">
        <v>10103</v>
      </c>
      <c r="C1098" s="393">
        <v>1</v>
      </c>
      <c r="D1098" s="393" t="s">
        <v>11819</v>
      </c>
      <c r="E1098" s="393">
        <v>1</v>
      </c>
      <c r="F1098" s="396"/>
      <c r="G1098" s="388"/>
    </row>
    <row r="1099" spans="1:7" ht="17.25" x14ac:dyDescent="0.3">
      <c r="A1099" s="389" t="s">
        <v>39557</v>
      </c>
      <c r="B1099" s="393" t="s">
        <v>2376</v>
      </c>
      <c r="C1099" s="393">
        <v>0</v>
      </c>
      <c r="D1099" s="393" t="s">
        <v>11819</v>
      </c>
      <c r="E1099" s="393">
        <v>0</v>
      </c>
      <c r="F1099" s="396"/>
      <c r="G1099" s="388"/>
    </row>
    <row r="1100" spans="1:7" ht="17.25" x14ac:dyDescent="0.3">
      <c r="A1100" s="389" t="s">
        <v>39558</v>
      </c>
      <c r="B1100" s="393" t="s">
        <v>11819</v>
      </c>
      <c r="C1100" s="393">
        <v>0</v>
      </c>
      <c r="D1100" s="393" t="s">
        <v>10103</v>
      </c>
      <c r="E1100" s="393">
        <v>0</v>
      </c>
      <c r="F1100" s="396"/>
      <c r="G1100" s="388"/>
    </row>
    <row r="1101" spans="1:7" ht="17.25" x14ac:dyDescent="0.3">
      <c r="A1101" s="389" t="s">
        <v>39559</v>
      </c>
      <c r="B1101" s="393" t="s">
        <v>11819</v>
      </c>
      <c r="C1101" s="393">
        <v>0</v>
      </c>
      <c r="D1101" s="393" t="s">
        <v>5011</v>
      </c>
      <c r="E1101" s="393">
        <v>1</v>
      </c>
      <c r="F1101" s="396"/>
      <c r="G1101" s="388"/>
    </row>
    <row r="1102" spans="1:7" ht="17.25" x14ac:dyDescent="0.3">
      <c r="A1102" s="389" t="s">
        <v>39560</v>
      </c>
      <c r="B1102" s="393" t="s">
        <v>2625</v>
      </c>
      <c r="C1102" s="393">
        <v>0</v>
      </c>
      <c r="D1102" s="393" t="s">
        <v>10191</v>
      </c>
      <c r="E1102" s="393">
        <v>0</v>
      </c>
      <c r="F1102" s="396"/>
      <c r="G1102" s="388"/>
    </row>
    <row r="1103" spans="1:7" ht="17.25" x14ac:dyDescent="0.3">
      <c r="A1103" s="389" t="s">
        <v>22701</v>
      </c>
      <c r="B1103" s="393" t="s">
        <v>11819</v>
      </c>
      <c r="C1103" s="393">
        <v>2</v>
      </c>
      <c r="D1103" s="393" t="s">
        <v>13336</v>
      </c>
      <c r="E1103" s="393">
        <v>1</v>
      </c>
      <c r="F1103" s="396"/>
      <c r="G1103" s="388"/>
    </row>
    <row r="1104" spans="1:7" ht="17.25" x14ac:dyDescent="0.3">
      <c r="A1104" s="389" t="s">
        <v>22702</v>
      </c>
      <c r="B1104" s="393" t="s">
        <v>10103</v>
      </c>
      <c r="C1104" s="393">
        <v>0</v>
      </c>
      <c r="D1104" s="393" t="s">
        <v>1920</v>
      </c>
      <c r="E1104" s="393">
        <v>0</v>
      </c>
      <c r="F1104" s="396"/>
      <c r="G1104" s="388"/>
    </row>
    <row r="1105" spans="1:7" ht="17.25" x14ac:dyDescent="0.3">
      <c r="A1105" s="389" t="s">
        <v>42783</v>
      </c>
      <c r="B1105" s="393" t="s">
        <v>22163</v>
      </c>
      <c r="C1105" s="393">
        <v>0</v>
      </c>
      <c r="D1105" s="393" t="s">
        <v>11819</v>
      </c>
      <c r="E1105" s="393">
        <v>1</v>
      </c>
      <c r="F1105" s="396"/>
      <c r="G1105" s="388"/>
    </row>
    <row r="1106" spans="1:7" ht="17.25" x14ac:dyDescent="0.3">
      <c r="A1106" s="389" t="s">
        <v>22703</v>
      </c>
      <c r="B1106" s="393" t="s">
        <v>11819</v>
      </c>
      <c r="C1106" s="393">
        <v>1</v>
      </c>
      <c r="D1106" s="393" t="s">
        <v>2376</v>
      </c>
      <c r="E1106" s="393">
        <v>0</v>
      </c>
      <c r="F1106" s="396"/>
      <c r="G1106" s="388"/>
    </row>
    <row r="1107" spans="1:7" ht="17.25" x14ac:dyDescent="0.3">
      <c r="A1107" s="389" t="s">
        <v>22704</v>
      </c>
      <c r="B1107" s="393" t="s">
        <v>11819</v>
      </c>
      <c r="C1107" s="393">
        <v>0</v>
      </c>
      <c r="D1107" s="393" t="s">
        <v>10103</v>
      </c>
      <c r="E1107" s="393">
        <v>1</v>
      </c>
      <c r="F1107" s="396"/>
      <c r="G1107" s="388"/>
    </row>
    <row r="1108" spans="1:7" ht="17.25" x14ac:dyDescent="0.3">
      <c r="A1108" s="389" t="s">
        <v>22705</v>
      </c>
      <c r="B1108" s="393" t="s">
        <v>11819</v>
      </c>
      <c r="C1108" s="393">
        <v>0</v>
      </c>
      <c r="D1108" s="393" t="s">
        <v>10103</v>
      </c>
      <c r="E1108" s="393">
        <v>0</v>
      </c>
      <c r="F1108" s="396"/>
      <c r="G1108" s="388"/>
    </row>
    <row r="1109" spans="1:7" ht="17.25" x14ac:dyDescent="0.3">
      <c r="A1109" s="389" t="s">
        <v>33353</v>
      </c>
      <c r="B1109" s="393" t="s">
        <v>22060</v>
      </c>
      <c r="C1109" s="393">
        <v>0</v>
      </c>
      <c r="D1109" s="393" t="s">
        <v>11819</v>
      </c>
      <c r="E1109" s="393">
        <v>0</v>
      </c>
      <c r="F1109" s="396"/>
      <c r="G1109" s="388"/>
    </row>
    <row r="1110" spans="1:7" ht="17.25" x14ac:dyDescent="0.3">
      <c r="A1110" s="389" t="s">
        <v>22706</v>
      </c>
      <c r="B1110" s="393" t="s">
        <v>11819</v>
      </c>
      <c r="C1110" s="393">
        <v>3</v>
      </c>
      <c r="D1110" s="393" t="s">
        <v>10103</v>
      </c>
      <c r="E1110" s="393">
        <v>1</v>
      </c>
      <c r="F1110" s="396"/>
      <c r="G1110" s="388"/>
    </row>
    <row r="1111" spans="1:7" ht="17.25" x14ac:dyDescent="0.3">
      <c r="A1111" s="389" t="s">
        <v>22707</v>
      </c>
      <c r="B1111" s="393" t="s">
        <v>11819</v>
      </c>
      <c r="C1111" s="393">
        <v>1</v>
      </c>
      <c r="D1111" s="393" t="s">
        <v>10103</v>
      </c>
      <c r="E1111" s="393">
        <v>0</v>
      </c>
      <c r="F1111" s="396"/>
      <c r="G1111" s="388"/>
    </row>
    <row r="1112" spans="1:7" ht="17.25" x14ac:dyDescent="0.3">
      <c r="A1112" s="389" t="s">
        <v>22708</v>
      </c>
      <c r="B1112" s="393" t="s">
        <v>11819</v>
      </c>
      <c r="C1112" s="393">
        <v>0</v>
      </c>
      <c r="D1112" s="393" t="s">
        <v>10103</v>
      </c>
      <c r="E1112" s="393">
        <v>0</v>
      </c>
      <c r="F1112" s="396"/>
      <c r="G1112" s="388"/>
    </row>
    <row r="1113" spans="1:7" ht="17.25" x14ac:dyDescent="0.3">
      <c r="A1113" s="389" t="s">
        <v>22709</v>
      </c>
      <c r="B1113" s="393" t="s">
        <v>11819</v>
      </c>
      <c r="C1113" s="393">
        <v>0</v>
      </c>
      <c r="D1113" s="393" t="s">
        <v>10103</v>
      </c>
      <c r="E1113" s="393">
        <v>0</v>
      </c>
      <c r="F1113" s="396"/>
      <c r="G1113" s="388"/>
    </row>
    <row r="1114" spans="1:7" ht="17.25" x14ac:dyDescent="0.3">
      <c r="A1114" s="389" t="s">
        <v>33354</v>
      </c>
      <c r="B1114" s="393" t="s">
        <v>11819</v>
      </c>
      <c r="C1114" s="393">
        <v>0</v>
      </c>
      <c r="D1114" s="393" t="s">
        <v>10103</v>
      </c>
      <c r="E1114" s="393">
        <v>0</v>
      </c>
      <c r="F1114" s="396"/>
      <c r="G1114" s="388"/>
    </row>
    <row r="1115" spans="1:7" ht="17.25" x14ac:dyDescent="0.3">
      <c r="A1115" s="389" t="s">
        <v>33355</v>
      </c>
      <c r="B1115" s="393" t="s">
        <v>10191</v>
      </c>
      <c r="C1115" s="393">
        <v>0</v>
      </c>
      <c r="D1115" s="393" t="s">
        <v>11819</v>
      </c>
      <c r="E1115" s="393">
        <v>0</v>
      </c>
      <c r="F1115" s="396"/>
      <c r="G1115" s="388"/>
    </row>
    <row r="1116" spans="1:7" ht="17.25" x14ac:dyDescent="0.3">
      <c r="A1116" s="389" t="s">
        <v>33356</v>
      </c>
      <c r="B1116" s="393" t="s">
        <v>11819</v>
      </c>
      <c r="C1116" s="393">
        <v>0</v>
      </c>
      <c r="D1116" s="393" t="s">
        <v>10191</v>
      </c>
      <c r="E1116" s="393">
        <v>0</v>
      </c>
      <c r="F1116" s="396"/>
      <c r="G1116" s="388"/>
    </row>
    <row r="1117" spans="1:7" ht="17.25" x14ac:dyDescent="0.3">
      <c r="A1117" s="389" t="s">
        <v>33357</v>
      </c>
      <c r="B1117" s="393" t="s">
        <v>11819</v>
      </c>
      <c r="C1117" s="393">
        <v>0</v>
      </c>
      <c r="D1117" s="393" t="s">
        <v>10103</v>
      </c>
      <c r="E1117" s="393">
        <v>0</v>
      </c>
      <c r="F1117" s="396"/>
      <c r="G1117" s="388"/>
    </row>
    <row r="1118" spans="1:7" ht="17.25" x14ac:dyDescent="0.3">
      <c r="A1118" s="389" t="s">
        <v>22710</v>
      </c>
      <c r="B1118" s="393" t="s">
        <v>11819</v>
      </c>
      <c r="C1118" s="393">
        <v>0</v>
      </c>
      <c r="D1118" s="393" t="s">
        <v>10191</v>
      </c>
      <c r="E1118" s="393">
        <v>3</v>
      </c>
      <c r="F1118" s="396"/>
      <c r="G1118" s="388"/>
    </row>
    <row r="1119" spans="1:7" ht="17.25" x14ac:dyDescent="0.3">
      <c r="A1119" s="389" t="s">
        <v>33358</v>
      </c>
      <c r="B1119" s="393" t="s">
        <v>11819</v>
      </c>
      <c r="C1119" s="393">
        <v>0</v>
      </c>
      <c r="D1119" s="393" t="s">
        <v>5011</v>
      </c>
      <c r="E1119" s="393">
        <v>0</v>
      </c>
      <c r="F1119" s="396"/>
      <c r="G1119" s="388"/>
    </row>
    <row r="1120" spans="1:7" ht="17.25" x14ac:dyDescent="0.3">
      <c r="A1120" s="389" t="s">
        <v>33359</v>
      </c>
      <c r="B1120" s="393" t="s">
        <v>10191</v>
      </c>
      <c r="C1120" s="393">
        <v>0</v>
      </c>
      <c r="D1120" s="393" t="s">
        <v>11819</v>
      </c>
      <c r="E1120" s="393">
        <v>0</v>
      </c>
      <c r="F1120" s="396"/>
      <c r="G1120" s="388"/>
    </row>
    <row r="1121" spans="1:7" ht="12.75" customHeight="1" x14ac:dyDescent="0.3">
      <c r="A1121" s="417" t="s">
        <v>22711</v>
      </c>
      <c r="B1121" s="417"/>
      <c r="C1121" s="417"/>
      <c r="D1121" s="417"/>
      <c r="E1121" s="417"/>
      <c r="F1121" s="417"/>
      <c r="G1121" s="388"/>
    </row>
    <row r="1122" spans="1:7" ht="17.25" x14ac:dyDescent="0.3">
      <c r="A1122" s="389" t="s">
        <v>22712</v>
      </c>
      <c r="B1122" s="393" t="s">
        <v>11819</v>
      </c>
      <c r="C1122" s="393">
        <v>162</v>
      </c>
      <c r="D1122" s="393" t="s">
        <v>10191</v>
      </c>
      <c r="E1122" s="393">
        <v>221</v>
      </c>
      <c r="F1122" s="396"/>
      <c r="G1122" s="388"/>
    </row>
    <row r="1123" spans="1:7" ht="17.25" x14ac:dyDescent="0.3">
      <c r="A1123" s="389" t="s">
        <v>22713</v>
      </c>
      <c r="B1123" s="393" t="s">
        <v>10103</v>
      </c>
      <c r="C1123" s="393">
        <v>158</v>
      </c>
      <c r="D1123" s="393" t="s">
        <v>11819</v>
      </c>
      <c r="E1123" s="393">
        <v>154</v>
      </c>
      <c r="F1123" s="396"/>
      <c r="G1123" s="388"/>
    </row>
    <row r="1124" spans="1:7" ht="17.25" x14ac:dyDescent="0.3">
      <c r="A1124" s="389" t="s">
        <v>22714</v>
      </c>
      <c r="B1124" s="393" t="s">
        <v>11819</v>
      </c>
      <c r="C1124" s="393">
        <v>62</v>
      </c>
      <c r="D1124" s="393" t="s">
        <v>10191</v>
      </c>
      <c r="E1124" s="393">
        <v>96</v>
      </c>
      <c r="F1124" s="396"/>
      <c r="G1124" s="388"/>
    </row>
    <row r="1125" spans="1:7" ht="17.25" x14ac:dyDescent="0.3">
      <c r="A1125" s="389" t="s">
        <v>22715</v>
      </c>
      <c r="B1125" s="393" t="s">
        <v>10191</v>
      </c>
      <c r="C1125" s="393">
        <v>76</v>
      </c>
      <c r="D1125" s="393" t="s">
        <v>11819</v>
      </c>
      <c r="E1125" s="393">
        <v>71</v>
      </c>
      <c r="F1125" s="396"/>
      <c r="G1125" s="388"/>
    </row>
    <row r="1126" spans="1:7" ht="17.25" x14ac:dyDescent="0.3">
      <c r="A1126" s="389" t="s">
        <v>22716</v>
      </c>
      <c r="B1126" s="393" t="s">
        <v>11819</v>
      </c>
      <c r="C1126" s="393">
        <v>76</v>
      </c>
      <c r="D1126" s="393" t="s">
        <v>10191</v>
      </c>
      <c r="E1126" s="393">
        <v>87</v>
      </c>
      <c r="F1126" s="396"/>
      <c r="G1126" s="388"/>
    </row>
    <row r="1127" spans="1:7" ht="17.25" x14ac:dyDescent="0.3">
      <c r="A1127" s="389" t="s">
        <v>22717</v>
      </c>
      <c r="B1127" s="393" t="s">
        <v>10103</v>
      </c>
      <c r="C1127" s="393">
        <v>58</v>
      </c>
      <c r="D1127" s="393" t="s">
        <v>11819</v>
      </c>
      <c r="E1127" s="393">
        <v>84</v>
      </c>
      <c r="F1127" s="396"/>
      <c r="G1127" s="388"/>
    </row>
    <row r="1128" spans="1:7" ht="12.75" customHeight="1" x14ac:dyDescent="0.3">
      <c r="A1128" s="417" t="s">
        <v>22718</v>
      </c>
      <c r="B1128" s="417"/>
      <c r="C1128" s="417"/>
      <c r="D1128" s="417"/>
      <c r="E1128" s="417"/>
      <c r="F1128" s="417"/>
      <c r="G1128" s="388"/>
    </row>
    <row r="1129" spans="1:7" ht="17.25" x14ac:dyDescent="0.3">
      <c r="A1129" s="389" t="s">
        <v>22719</v>
      </c>
      <c r="B1129" s="393" t="s">
        <v>21992</v>
      </c>
      <c r="C1129" s="393">
        <v>19</v>
      </c>
      <c r="D1129" s="393" t="s">
        <v>7198</v>
      </c>
      <c r="E1129" s="393">
        <v>67</v>
      </c>
      <c r="F1129" s="396"/>
      <c r="G1129" s="388"/>
    </row>
    <row r="1130" spans="1:7" ht="17.25" x14ac:dyDescent="0.3">
      <c r="A1130" s="389" t="s">
        <v>22720</v>
      </c>
      <c r="B1130" s="393" t="s">
        <v>7198</v>
      </c>
      <c r="C1130" s="393">
        <v>22</v>
      </c>
      <c r="D1130" s="393" t="s">
        <v>10448</v>
      </c>
      <c r="E1130" s="393">
        <v>51</v>
      </c>
      <c r="F1130" s="396"/>
      <c r="G1130" s="388"/>
    </row>
    <row r="1131" spans="1:7" ht="17.25" x14ac:dyDescent="0.3">
      <c r="A1131" s="389" t="s">
        <v>22721</v>
      </c>
      <c r="B1131" s="393" t="s">
        <v>10191</v>
      </c>
      <c r="C1131" s="393">
        <v>26</v>
      </c>
      <c r="D1131" s="393" t="s">
        <v>11819</v>
      </c>
      <c r="E1131" s="393">
        <v>41</v>
      </c>
      <c r="F1131" s="396"/>
      <c r="G1131" s="388"/>
    </row>
    <row r="1132" spans="1:7" ht="17.25" x14ac:dyDescent="0.3">
      <c r="A1132" s="389" t="s">
        <v>22722</v>
      </c>
      <c r="B1132" s="393" t="s">
        <v>11819</v>
      </c>
      <c r="C1132" s="393">
        <v>42</v>
      </c>
      <c r="D1132" s="393" t="s">
        <v>10191</v>
      </c>
      <c r="E1132" s="393">
        <v>44</v>
      </c>
      <c r="F1132" s="396"/>
      <c r="G1132" s="388"/>
    </row>
    <row r="1133" spans="1:7" ht="17.25" x14ac:dyDescent="0.3">
      <c r="A1133" s="389" t="s">
        <v>22723</v>
      </c>
      <c r="B1133" s="393" t="s">
        <v>11819</v>
      </c>
      <c r="C1133" s="393">
        <v>38</v>
      </c>
      <c r="D1133" s="393" t="s">
        <v>21992</v>
      </c>
      <c r="E1133" s="393">
        <v>36</v>
      </c>
      <c r="F1133" s="396"/>
      <c r="G1133" s="388"/>
    </row>
    <row r="1134" spans="1:7" ht="17.25" x14ac:dyDescent="0.3">
      <c r="A1134" s="389" t="s">
        <v>22724</v>
      </c>
      <c r="B1134" s="393" t="s">
        <v>10191</v>
      </c>
      <c r="C1134" s="393">
        <v>52</v>
      </c>
      <c r="D1134" s="393" t="s">
        <v>11819</v>
      </c>
      <c r="E1134" s="393">
        <v>57</v>
      </c>
      <c r="F1134" s="396"/>
      <c r="G1134" s="388"/>
    </row>
    <row r="1135" spans="1:7" ht="17.25" x14ac:dyDescent="0.3">
      <c r="A1135" s="389" t="s">
        <v>22725</v>
      </c>
      <c r="B1135" s="393" t="s">
        <v>11819</v>
      </c>
      <c r="C1135" s="393">
        <v>45</v>
      </c>
      <c r="D1135" s="393" t="s">
        <v>10191</v>
      </c>
      <c r="E1135" s="393">
        <v>48</v>
      </c>
      <c r="F1135" s="396"/>
      <c r="G1135" s="388"/>
    </row>
    <row r="1136" spans="1:7" ht="17.25" x14ac:dyDescent="0.3">
      <c r="A1136" s="389" t="s">
        <v>22726</v>
      </c>
      <c r="B1136" s="393" t="s">
        <v>9654</v>
      </c>
      <c r="C1136" s="393">
        <v>42</v>
      </c>
      <c r="D1136" s="393" t="s">
        <v>11819</v>
      </c>
      <c r="E1136" s="393">
        <v>22</v>
      </c>
      <c r="F1136" s="396"/>
      <c r="G1136" s="388"/>
    </row>
    <row r="1137" spans="1:7" ht="12.75" customHeight="1" x14ac:dyDescent="0.3">
      <c r="A1137" s="417" t="s">
        <v>22727</v>
      </c>
      <c r="B1137" s="417"/>
      <c r="C1137" s="417"/>
      <c r="D1137" s="417"/>
      <c r="E1137" s="417"/>
      <c r="F1137" s="417"/>
      <c r="G1137" s="388"/>
    </row>
    <row r="1138" spans="1:7" ht="17.25" x14ac:dyDescent="0.3">
      <c r="A1138" s="389" t="s">
        <v>22728</v>
      </c>
      <c r="B1138" s="393" t="s">
        <v>22729</v>
      </c>
      <c r="C1138" s="393">
        <v>20</v>
      </c>
      <c r="D1138" s="393" t="s">
        <v>11819</v>
      </c>
      <c r="E1138" s="393">
        <v>27</v>
      </c>
      <c r="F1138" s="396"/>
      <c r="G1138" s="388"/>
    </row>
    <row r="1139" spans="1:7" ht="17.25" x14ac:dyDescent="0.3">
      <c r="A1139" s="389" t="s">
        <v>22730</v>
      </c>
      <c r="B1139" s="393" t="s">
        <v>10103</v>
      </c>
      <c r="C1139" s="393">
        <v>45</v>
      </c>
      <c r="D1139" s="393" t="s">
        <v>11819</v>
      </c>
      <c r="E1139" s="393">
        <v>68</v>
      </c>
      <c r="F1139" s="396"/>
      <c r="G1139" s="388"/>
    </row>
    <row r="1140" spans="1:7" ht="17.25" x14ac:dyDescent="0.3">
      <c r="A1140" s="389" t="s">
        <v>22731</v>
      </c>
      <c r="B1140" s="393" t="s">
        <v>11819</v>
      </c>
      <c r="C1140" s="393">
        <v>30</v>
      </c>
      <c r="D1140" s="393" t="s">
        <v>10191</v>
      </c>
      <c r="E1140" s="393">
        <v>10</v>
      </c>
      <c r="F1140" s="396"/>
      <c r="G1140" s="388"/>
    </row>
    <row r="1141" spans="1:7" ht="17.25" x14ac:dyDescent="0.3">
      <c r="A1141" s="389" t="s">
        <v>22732</v>
      </c>
      <c r="B1141" s="393" t="s">
        <v>11819</v>
      </c>
      <c r="C1141" s="393">
        <v>21</v>
      </c>
      <c r="D1141" s="393" t="s">
        <v>13336</v>
      </c>
      <c r="E1141" s="393">
        <v>50</v>
      </c>
      <c r="F1141" s="396"/>
      <c r="G1141" s="388"/>
    </row>
    <row r="1142" spans="1:7" ht="17.25" x14ac:dyDescent="0.3">
      <c r="A1142" s="389" t="s">
        <v>22733</v>
      </c>
      <c r="B1142" s="393" t="s">
        <v>10103</v>
      </c>
      <c r="C1142" s="393">
        <v>18</v>
      </c>
      <c r="D1142" s="393" t="s">
        <v>11819</v>
      </c>
      <c r="E1142" s="393">
        <v>31</v>
      </c>
      <c r="F1142" s="396"/>
      <c r="G1142" s="388"/>
    </row>
    <row r="1143" spans="1:7" ht="17.25" x14ac:dyDescent="0.3">
      <c r="A1143" s="389" t="s">
        <v>22734</v>
      </c>
      <c r="B1143" s="393" t="s">
        <v>11819</v>
      </c>
      <c r="C1143" s="393">
        <v>16</v>
      </c>
      <c r="D1143" s="393" t="s">
        <v>10103</v>
      </c>
      <c r="E1143" s="393">
        <v>19</v>
      </c>
      <c r="F1143" s="396"/>
      <c r="G1143" s="388"/>
    </row>
    <row r="1144" spans="1:7" ht="17.25" x14ac:dyDescent="0.3">
      <c r="A1144" s="389" t="s">
        <v>22735</v>
      </c>
      <c r="B1144" s="393" t="s">
        <v>10103</v>
      </c>
      <c r="C1144" s="393">
        <v>25</v>
      </c>
      <c r="D1144" s="393" t="s">
        <v>11819</v>
      </c>
      <c r="E1144" s="393">
        <v>12</v>
      </c>
      <c r="F1144" s="396"/>
      <c r="G1144" s="388"/>
    </row>
    <row r="1145" spans="1:7" ht="17.25" x14ac:dyDescent="0.3">
      <c r="A1145" s="389" t="s">
        <v>22736</v>
      </c>
      <c r="B1145" s="393" t="s">
        <v>22153</v>
      </c>
      <c r="C1145" s="393">
        <v>18</v>
      </c>
      <c r="D1145" s="393" t="s">
        <v>11819</v>
      </c>
      <c r="E1145" s="393">
        <v>9</v>
      </c>
      <c r="F1145" s="396"/>
      <c r="G1145" s="388"/>
    </row>
    <row r="1146" spans="1:7" ht="12.75" customHeight="1" x14ac:dyDescent="0.3">
      <c r="A1146" s="417" t="s">
        <v>22737</v>
      </c>
      <c r="B1146" s="417"/>
      <c r="C1146" s="417"/>
      <c r="D1146" s="417"/>
      <c r="E1146" s="417"/>
      <c r="F1146" s="417"/>
      <c r="G1146" s="388"/>
    </row>
    <row r="1147" spans="1:7" ht="17.25" x14ac:dyDescent="0.3">
      <c r="A1147" s="389" t="s">
        <v>22738</v>
      </c>
      <c r="B1147" s="393" t="s">
        <v>11819</v>
      </c>
      <c r="C1147" s="393">
        <v>26</v>
      </c>
      <c r="D1147" s="393" t="s">
        <v>10191</v>
      </c>
      <c r="E1147" s="393">
        <v>6</v>
      </c>
      <c r="F1147" s="396"/>
      <c r="G1147" s="388"/>
    </row>
    <row r="1148" spans="1:7" ht="17.25" x14ac:dyDescent="0.3">
      <c r="A1148" s="389" t="s">
        <v>22739</v>
      </c>
      <c r="B1148" s="393" t="s">
        <v>11819</v>
      </c>
      <c r="C1148" s="393">
        <v>15</v>
      </c>
      <c r="D1148" s="393" t="s">
        <v>10191</v>
      </c>
      <c r="E1148" s="393">
        <v>12</v>
      </c>
      <c r="F1148" s="396"/>
      <c r="G1148" s="388"/>
    </row>
    <row r="1149" spans="1:7" ht="17.25" x14ac:dyDescent="0.3">
      <c r="A1149" s="389" t="s">
        <v>22740</v>
      </c>
      <c r="B1149" s="393" t="s">
        <v>10191</v>
      </c>
      <c r="C1149" s="393">
        <v>18</v>
      </c>
      <c r="D1149" s="393" t="s">
        <v>11819</v>
      </c>
      <c r="E1149" s="393">
        <v>14</v>
      </c>
      <c r="F1149" s="396"/>
      <c r="G1149" s="388"/>
    </row>
    <row r="1150" spans="1:7" ht="12.75" customHeight="1" x14ac:dyDescent="0.3">
      <c r="A1150" s="417" t="s">
        <v>22741</v>
      </c>
      <c r="B1150" s="417"/>
      <c r="C1150" s="417"/>
      <c r="D1150" s="417"/>
      <c r="E1150" s="417"/>
      <c r="F1150" s="417"/>
      <c r="G1150" s="388"/>
    </row>
    <row r="1151" spans="1:7" ht="17.25" x14ac:dyDescent="0.3">
      <c r="A1151" s="389" t="s">
        <v>22742</v>
      </c>
      <c r="B1151" s="393" t="s">
        <v>22060</v>
      </c>
      <c r="C1151" s="393">
        <v>9</v>
      </c>
      <c r="D1151" s="393" t="s">
        <v>2376</v>
      </c>
      <c r="E1151" s="393">
        <v>23</v>
      </c>
      <c r="F1151" s="396"/>
      <c r="G1151" s="388"/>
    </row>
    <row r="1152" spans="1:7" ht="17.25" x14ac:dyDescent="0.3">
      <c r="A1152" s="389" t="s">
        <v>22743</v>
      </c>
      <c r="B1152" s="393" t="s">
        <v>22060</v>
      </c>
      <c r="C1152" s="393">
        <v>17</v>
      </c>
      <c r="D1152" s="393" t="s">
        <v>2376</v>
      </c>
      <c r="E1152" s="393">
        <v>21</v>
      </c>
      <c r="F1152" s="396"/>
      <c r="G1152" s="388"/>
    </row>
    <row r="1153" spans="1:7" ht="17.25" x14ac:dyDescent="0.3">
      <c r="A1153" s="389" t="s">
        <v>22744</v>
      </c>
      <c r="B1153" s="393" t="s">
        <v>11819</v>
      </c>
      <c r="C1153" s="393">
        <v>13</v>
      </c>
      <c r="D1153" s="393" t="s">
        <v>10103</v>
      </c>
      <c r="E1153" s="393">
        <v>10</v>
      </c>
      <c r="F1153" s="396"/>
      <c r="G1153" s="388"/>
    </row>
    <row r="1154" spans="1:7" ht="17.25" x14ac:dyDescent="0.3">
      <c r="A1154" s="389" t="s">
        <v>22745</v>
      </c>
      <c r="B1154" s="393" t="s">
        <v>10191</v>
      </c>
      <c r="C1154" s="393">
        <v>1</v>
      </c>
      <c r="D1154" s="393" t="s">
        <v>7198</v>
      </c>
      <c r="E1154" s="393">
        <v>12</v>
      </c>
      <c r="F1154" s="396"/>
      <c r="G1154" s="388"/>
    </row>
    <row r="1155" spans="1:7" ht="17.25" x14ac:dyDescent="0.3">
      <c r="A1155" s="389" t="s">
        <v>22746</v>
      </c>
      <c r="B1155" s="393" t="s">
        <v>7198</v>
      </c>
      <c r="C1155" s="393">
        <v>7</v>
      </c>
      <c r="D1155" s="393" t="s">
        <v>10191</v>
      </c>
      <c r="E1155" s="393">
        <v>4</v>
      </c>
      <c r="F1155" s="396"/>
      <c r="G1155" s="388"/>
    </row>
    <row r="1156" spans="1:7" ht="17.25" x14ac:dyDescent="0.3">
      <c r="A1156" s="389" t="s">
        <v>22747</v>
      </c>
      <c r="B1156" s="393" t="s">
        <v>11819</v>
      </c>
      <c r="C1156" s="393">
        <v>7</v>
      </c>
      <c r="D1156" s="393" t="s">
        <v>10191</v>
      </c>
      <c r="E1156" s="393">
        <v>11</v>
      </c>
      <c r="F1156" s="396"/>
      <c r="G1156" s="388"/>
    </row>
    <row r="1157" spans="1:7" ht="17.25" x14ac:dyDescent="0.3">
      <c r="A1157" s="389" t="s">
        <v>22748</v>
      </c>
      <c r="B1157" s="393" t="s">
        <v>11819</v>
      </c>
      <c r="C1157" s="393">
        <v>6</v>
      </c>
      <c r="D1157" s="393" t="s">
        <v>9654</v>
      </c>
      <c r="E1157" s="393">
        <v>15</v>
      </c>
      <c r="F1157" s="396"/>
      <c r="G1157" s="388"/>
    </row>
    <row r="1158" spans="1:7" ht="17.25" x14ac:dyDescent="0.3">
      <c r="A1158" s="389" t="s">
        <v>22749</v>
      </c>
      <c r="B1158" s="393" t="s">
        <v>11819</v>
      </c>
      <c r="C1158" s="393">
        <v>16</v>
      </c>
      <c r="D1158" s="393" t="s">
        <v>10191</v>
      </c>
      <c r="E1158" s="393">
        <v>12</v>
      </c>
      <c r="F1158" s="396"/>
      <c r="G1158" s="388"/>
    </row>
    <row r="1159" spans="1:7" ht="12.75" customHeight="1" x14ac:dyDescent="0.3">
      <c r="A1159" s="417" t="s">
        <v>42784</v>
      </c>
      <c r="B1159" s="417"/>
      <c r="C1159" s="417"/>
      <c r="D1159" s="417"/>
      <c r="E1159" s="417"/>
      <c r="F1159" s="417"/>
      <c r="G1159" s="388"/>
    </row>
    <row r="1160" spans="1:7" ht="17.25" x14ac:dyDescent="0.3">
      <c r="A1160" s="389" t="s">
        <v>42785</v>
      </c>
      <c r="B1160" s="393" t="s">
        <v>2625</v>
      </c>
      <c r="C1160" s="393">
        <v>1</v>
      </c>
      <c r="D1160" s="393" t="s">
        <v>14944</v>
      </c>
      <c r="E1160" s="393">
        <v>0</v>
      </c>
      <c r="F1160" s="396"/>
      <c r="G1160" s="388"/>
    </row>
    <row r="1161" spans="1:7" ht="17.25" x14ac:dyDescent="0.3">
      <c r="A1161" s="389" t="s">
        <v>42786</v>
      </c>
      <c r="B1161" s="393" t="s">
        <v>2625</v>
      </c>
      <c r="C1161" s="393">
        <v>2</v>
      </c>
      <c r="D1161" s="393" t="s">
        <v>14944</v>
      </c>
      <c r="E1161" s="393">
        <v>0</v>
      </c>
      <c r="F1161" s="396"/>
      <c r="G1161" s="388"/>
    </row>
    <row r="1162" spans="1:7" ht="17.25" x14ac:dyDescent="0.3">
      <c r="A1162" s="389" t="s">
        <v>42787</v>
      </c>
      <c r="B1162" s="393" t="s">
        <v>2625</v>
      </c>
      <c r="C1162" s="393">
        <v>3</v>
      </c>
      <c r="D1162" s="393" t="s">
        <v>23046</v>
      </c>
      <c r="E1162" s="393">
        <v>0</v>
      </c>
      <c r="F1162" s="396"/>
      <c r="G1162" s="388"/>
    </row>
    <row r="1163" spans="1:7" ht="17.25" x14ac:dyDescent="0.3">
      <c r="A1163" s="389" t="s">
        <v>42788</v>
      </c>
      <c r="B1163" s="393" t="s">
        <v>2625</v>
      </c>
      <c r="C1163" s="393">
        <v>1</v>
      </c>
      <c r="D1163" s="393" t="s">
        <v>21943</v>
      </c>
      <c r="E1163" s="393">
        <v>2</v>
      </c>
      <c r="F1163" s="396"/>
      <c r="G1163" s="388"/>
    </row>
    <row r="1164" spans="1:7" ht="17.25" x14ac:dyDescent="0.3">
      <c r="A1164" s="389" t="s">
        <v>42789</v>
      </c>
      <c r="B1164" s="393" t="s">
        <v>2625</v>
      </c>
      <c r="C1164" s="393">
        <v>1</v>
      </c>
      <c r="D1164" s="393" t="s">
        <v>5426</v>
      </c>
      <c r="E1164" s="393">
        <v>1</v>
      </c>
      <c r="F1164" s="396"/>
      <c r="G1164" s="388"/>
    </row>
    <row r="1165" spans="1:7" ht="17.25" x14ac:dyDescent="0.3">
      <c r="A1165" s="389" t="s">
        <v>42790</v>
      </c>
      <c r="B1165" s="393" t="s">
        <v>2625</v>
      </c>
      <c r="C1165" s="393">
        <v>1</v>
      </c>
      <c r="D1165" s="393" t="s">
        <v>14944</v>
      </c>
      <c r="E1165" s="393">
        <v>0</v>
      </c>
      <c r="F1165" s="396"/>
      <c r="G1165" s="388"/>
    </row>
    <row r="1166" spans="1:7" ht="17.25" x14ac:dyDescent="0.3">
      <c r="A1166" s="389" t="s">
        <v>42791</v>
      </c>
      <c r="B1166" s="393" t="s">
        <v>5426</v>
      </c>
      <c r="C1166" s="393">
        <v>1</v>
      </c>
      <c r="D1166" s="393" t="s">
        <v>2625</v>
      </c>
      <c r="E1166" s="393">
        <v>1</v>
      </c>
      <c r="F1166" s="396"/>
      <c r="G1166" s="388"/>
    </row>
    <row r="1167" spans="1:7" ht="17.25" x14ac:dyDescent="0.3">
      <c r="A1167" s="389" t="s">
        <v>42792</v>
      </c>
      <c r="B1167" s="393" t="s">
        <v>2625</v>
      </c>
      <c r="C1167" s="393">
        <v>1</v>
      </c>
      <c r="D1167" s="393" t="s">
        <v>22226</v>
      </c>
      <c r="E1167" s="393">
        <v>2</v>
      </c>
      <c r="F1167" s="396"/>
      <c r="G1167" s="388"/>
    </row>
    <row r="1168" spans="1:7" ht="12.75" customHeight="1" x14ac:dyDescent="0.3">
      <c r="A1168" s="417" t="s">
        <v>40687</v>
      </c>
      <c r="B1168" s="417"/>
      <c r="C1168" s="417"/>
      <c r="D1168" s="417"/>
      <c r="E1168" s="417"/>
      <c r="F1168" s="417"/>
      <c r="G1168" s="388"/>
    </row>
    <row r="1169" spans="1:7" ht="17.25" x14ac:dyDescent="0.3">
      <c r="A1169" s="389" t="s">
        <v>40688</v>
      </c>
      <c r="B1169" s="393" t="s">
        <v>10191</v>
      </c>
      <c r="C1169" s="393">
        <v>8</v>
      </c>
      <c r="D1169" s="393" t="s">
        <v>2625</v>
      </c>
      <c r="E1169" s="393">
        <v>8</v>
      </c>
      <c r="F1169" s="396"/>
      <c r="G1169" s="388"/>
    </row>
    <row r="1170" spans="1:7" ht="17.25" x14ac:dyDescent="0.3">
      <c r="A1170" s="389" t="s">
        <v>40689</v>
      </c>
      <c r="B1170" s="393" t="s">
        <v>10191</v>
      </c>
      <c r="C1170" s="393">
        <v>9</v>
      </c>
      <c r="D1170" s="393" t="s">
        <v>2625</v>
      </c>
      <c r="E1170" s="393">
        <v>9</v>
      </c>
      <c r="F1170" s="396"/>
      <c r="G1170" s="388"/>
    </row>
    <row r="1171" spans="1:7" ht="17.25" x14ac:dyDescent="0.3">
      <c r="A1171" s="389" t="s">
        <v>40690</v>
      </c>
      <c r="B1171" s="393" t="s">
        <v>2625</v>
      </c>
      <c r="C1171" s="393">
        <v>0</v>
      </c>
      <c r="D1171" s="393" t="s">
        <v>10191</v>
      </c>
      <c r="E1171" s="393">
        <v>5</v>
      </c>
      <c r="F1171" s="396"/>
      <c r="G1171" s="388"/>
    </row>
    <row r="1172" spans="1:7" ht="17.25" x14ac:dyDescent="0.3">
      <c r="A1172" s="389" t="s">
        <v>40691</v>
      </c>
      <c r="B1172" s="393" t="s">
        <v>10191</v>
      </c>
      <c r="C1172" s="393">
        <v>9</v>
      </c>
      <c r="D1172" s="393" t="s">
        <v>2625</v>
      </c>
      <c r="E1172" s="393">
        <v>3</v>
      </c>
      <c r="F1172" s="396"/>
      <c r="G1172" s="388"/>
    </row>
    <row r="1173" spans="1:7" ht="17.25" x14ac:dyDescent="0.3">
      <c r="A1173" s="389" t="s">
        <v>40692</v>
      </c>
      <c r="B1173" s="393" t="s">
        <v>10191</v>
      </c>
      <c r="C1173" s="393">
        <v>1</v>
      </c>
      <c r="D1173" s="393" t="s">
        <v>2625</v>
      </c>
      <c r="E1173" s="393">
        <v>7</v>
      </c>
      <c r="F1173" s="396"/>
      <c r="G1173" s="388"/>
    </row>
    <row r="1174" spans="1:7" ht="17.25" x14ac:dyDescent="0.3">
      <c r="A1174" s="389" t="s">
        <v>40693</v>
      </c>
      <c r="B1174" s="393" t="s">
        <v>2625</v>
      </c>
      <c r="C1174" s="393">
        <v>6</v>
      </c>
      <c r="D1174" s="393" t="s">
        <v>10191</v>
      </c>
      <c r="E1174" s="393">
        <v>6</v>
      </c>
      <c r="F1174" s="396"/>
      <c r="G1174" s="388"/>
    </row>
    <row r="1175" spans="1:7" ht="17.25" x14ac:dyDescent="0.3">
      <c r="A1175" s="389" t="s">
        <v>40694</v>
      </c>
      <c r="B1175" s="393" t="s">
        <v>10191</v>
      </c>
      <c r="C1175" s="393">
        <v>2</v>
      </c>
      <c r="D1175" s="393" t="s">
        <v>2625</v>
      </c>
      <c r="E1175" s="393">
        <v>4</v>
      </c>
      <c r="F1175" s="396"/>
      <c r="G1175" s="388"/>
    </row>
    <row r="1176" spans="1:7" ht="17.25" x14ac:dyDescent="0.3">
      <c r="A1176" s="389" t="s">
        <v>40695</v>
      </c>
      <c r="B1176" s="393" t="s">
        <v>10191</v>
      </c>
      <c r="C1176" s="393">
        <v>1</v>
      </c>
      <c r="D1176" s="393" t="s">
        <v>2625</v>
      </c>
      <c r="E1176" s="393">
        <v>5</v>
      </c>
      <c r="F1176" s="396"/>
      <c r="G1176" s="388"/>
    </row>
    <row r="1177" spans="1:7" ht="12.75" customHeight="1" x14ac:dyDescent="0.3">
      <c r="A1177" s="417" t="s">
        <v>22750</v>
      </c>
      <c r="B1177" s="417"/>
      <c r="C1177" s="417"/>
      <c r="D1177" s="417"/>
      <c r="E1177" s="417"/>
      <c r="F1177" s="417"/>
      <c r="G1177" s="388"/>
    </row>
    <row r="1178" spans="1:7" ht="17.25" x14ac:dyDescent="0.3">
      <c r="A1178" s="389" t="s">
        <v>22751</v>
      </c>
      <c r="B1178" s="393" t="s">
        <v>13336</v>
      </c>
      <c r="C1178" s="393">
        <v>0</v>
      </c>
      <c r="D1178" s="393" t="s">
        <v>11819</v>
      </c>
      <c r="E1178" s="393">
        <v>2</v>
      </c>
      <c r="F1178" s="396"/>
      <c r="G1178" s="388"/>
    </row>
    <row r="1179" spans="1:7" ht="17.25" x14ac:dyDescent="0.3">
      <c r="A1179" s="389" t="s">
        <v>22752</v>
      </c>
      <c r="B1179" s="393" t="s">
        <v>10191</v>
      </c>
      <c r="C1179" s="393">
        <v>1</v>
      </c>
      <c r="D1179" s="393" t="s">
        <v>11819</v>
      </c>
      <c r="E1179" s="393">
        <v>0</v>
      </c>
      <c r="F1179" s="396"/>
      <c r="G1179" s="388"/>
    </row>
    <row r="1180" spans="1:7" ht="17.25" x14ac:dyDescent="0.3">
      <c r="A1180" s="389" t="s">
        <v>22753</v>
      </c>
      <c r="B1180" s="393" t="s">
        <v>10103</v>
      </c>
      <c r="C1180" s="393">
        <v>3</v>
      </c>
      <c r="D1180" s="393" t="s">
        <v>3253</v>
      </c>
      <c r="E1180" s="393">
        <v>2</v>
      </c>
      <c r="F1180" s="396"/>
      <c r="G1180" s="388"/>
    </row>
    <row r="1181" spans="1:7" ht="17.25" x14ac:dyDescent="0.3">
      <c r="A1181" s="389" t="s">
        <v>22754</v>
      </c>
      <c r="B1181" s="393" t="s">
        <v>11819</v>
      </c>
      <c r="C1181" s="393">
        <v>0</v>
      </c>
      <c r="D1181" s="393" t="s">
        <v>22317</v>
      </c>
      <c r="E1181" s="393">
        <v>1</v>
      </c>
      <c r="F1181" s="396"/>
      <c r="G1181" s="388"/>
    </row>
    <row r="1182" spans="1:7" ht="17.25" x14ac:dyDescent="0.3">
      <c r="A1182" s="389" t="s">
        <v>22755</v>
      </c>
      <c r="B1182" s="393" t="s">
        <v>11819</v>
      </c>
      <c r="C1182" s="393">
        <v>0</v>
      </c>
      <c r="D1182" s="393" t="s">
        <v>10103</v>
      </c>
      <c r="E1182" s="393">
        <v>4</v>
      </c>
      <c r="F1182" s="396"/>
      <c r="G1182" s="388"/>
    </row>
    <row r="1183" spans="1:7" ht="17.25" x14ac:dyDescent="0.3">
      <c r="A1183" s="389" t="s">
        <v>22756</v>
      </c>
      <c r="B1183" s="393" t="s">
        <v>11819</v>
      </c>
      <c r="C1183" s="393">
        <v>1</v>
      </c>
      <c r="D1183" s="393" t="s">
        <v>10103</v>
      </c>
      <c r="E1183" s="393">
        <v>0</v>
      </c>
      <c r="F1183" s="396"/>
      <c r="G1183" s="388"/>
    </row>
    <row r="1184" spans="1:7" ht="17.25" x14ac:dyDescent="0.3">
      <c r="A1184" s="389" t="s">
        <v>22757</v>
      </c>
      <c r="B1184" s="393" t="s">
        <v>11819</v>
      </c>
      <c r="C1184" s="393">
        <v>0</v>
      </c>
      <c r="D1184" s="393" t="s">
        <v>10103</v>
      </c>
      <c r="E1184" s="393">
        <v>3</v>
      </c>
      <c r="F1184" s="396"/>
      <c r="G1184" s="388"/>
    </row>
    <row r="1185" spans="1:7" ht="17.25" x14ac:dyDescent="0.3">
      <c r="A1185" s="389" t="s">
        <v>22758</v>
      </c>
      <c r="B1185" s="393" t="s">
        <v>21936</v>
      </c>
      <c r="C1185" s="393">
        <v>2</v>
      </c>
      <c r="D1185" s="393" t="s">
        <v>11819</v>
      </c>
      <c r="E1185" s="393">
        <v>0</v>
      </c>
      <c r="F1185" s="396"/>
      <c r="G1185" s="388"/>
    </row>
    <row r="1186" spans="1:7" ht="17.25" x14ac:dyDescent="0.3">
      <c r="A1186" s="389" t="s">
        <v>22759</v>
      </c>
      <c r="B1186" s="393" t="s">
        <v>5011</v>
      </c>
      <c r="C1186" s="393">
        <v>1</v>
      </c>
      <c r="D1186" s="393" t="s">
        <v>11819</v>
      </c>
      <c r="E1186" s="393">
        <v>0</v>
      </c>
      <c r="F1186" s="396"/>
      <c r="G1186" s="388"/>
    </row>
    <row r="1187" spans="1:7" ht="17.25" x14ac:dyDescent="0.3">
      <c r="A1187" s="389" t="s">
        <v>22760</v>
      </c>
      <c r="B1187" s="393" t="s">
        <v>11819</v>
      </c>
      <c r="C1187" s="393">
        <v>1</v>
      </c>
      <c r="D1187" s="393" t="s">
        <v>10103</v>
      </c>
      <c r="E1187" s="393">
        <v>0</v>
      </c>
      <c r="F1187" s="396"/>
      <c r="G1187" s="388"/>
    </row>
    <row r="1188" spans="1:7" ht="12.75" customHeight="1" x14ac:dyDescent="0.3">
      <c r="A1188" s="417" t="s">
        <v>22761</v>
      </c>
      <c r="B1188" s="417"/>
      <c r="C1188" s="417"/>
      <c r="D1188" s="417"/>
      <c r="E1188" s="417"/>
      <c r="F1188" s="417"/>
      <c r="G1188" s="388"/>
    </row>
    <row r="1189" spans="1:7" ht="17.25" x14ac:dyDescent="0.3">
      <c r="A1189" s="389" t="s">
        <v>22762</v>
      </c>
      <c r="B1189" s="393" t="s">
        <v>10103</v>
      </c>
      <c r="C1189" s="393">
        <v>0</v>
      </c>
      <c r="D1189" s="393" t="s">
        <v>11819</v>
      </c>
      <c r="E1189" s="393">
        <v>1</v>
      </c>
      <c r="F1189" s="396"/>
      <c r="G1189" s="388"/>
    </row>
    <row r="1190" spans="1:7" ht="12.75" customHeight="1" x14ac:dyDescent="0.3">
      <c r="A1190" s="417" t="s">
        <v>22763</v>
      </c>
      <c r="B1190" s="417"/>
      <c r="C1190" s="417"/>
      <c r="D1190" s="417"/>
      <c r="E1190" s="417"/>
      <c r="F1190" s="417"/>
      <c r="G1190" s="388"/>
    </row>
    <row r="1191" spans="1:7" ht="17.25" x14ac:dyDescent="0.3">
      <c r="A1191" s="389" t="s">
        <v>22764</v>
      </c>
      <c r="B1191" s="393" t="s">
        <v>22765</v>
      </c>
      <c r="C1191" s="393">
        <v>8</v>
      </c>
      <c r="D1191" s="393" t="s">
        <v>2625</v>
      </c>
      <c r="E1191" s="393">
        <v>5</v>
      </c>
      <c r="F1191" s="396"/>
      <c r="G1191" s="388"/>
    </row>
    <row r="1192" spans="1:7" ht="17.25" x14ac:dyDescent="0.3">
      <c r="A1192" s="389" t="s">
        <v>22766</v>
      </c>
      <c r="B1192" s="393" t="s">
        <v>11819</v>
      </c>
      <c r="C1192" s="393">
        <v>0</v>
      </c>
      <c r="D1192" s="393" t="s">
        <v>5011</v>
      </c>
      <c r="E1192" s="393">
        <v>0</v>
      </c>
      <c r="F1192" s="396"/>
      <c r="G1192" s="388"/>
    </row>
    <row r="1193" spans="1:7" ht="17.25" x14ac:dyDescent="0.3">
      <c r="A1193" s="389" t="s">
        <v>22767</v>
      </c>
      <c r="B1193" s="393" t="s">
        <v>11819</v>
      </c>
      <c r="C1193" s="393">
        <v>0</v>
      </c>
      <c r="D1193" s="393" t="s">
        <v>21992</v>
      </c>
      <c r="E1193" s="393">
        <v>0</v>
      </c>
      <c r="F1193" s="396"/>
      <c r="G1193" s="388"/>
    </row>
    <row r="1194" spans="1:7" ht="12.75" customHeight="1" x14ac:dyDescent="0.3">
      <c r="A1194" s="417" t="s">
        <v>22768</v>
      </c>
      <c r="B1194" s="417"/>
      <c r="C1194" s="417"/>
      <c r="D1194" s="417"/>
      <c r="E1194" s="417"/>
      <c r="F1194" s="417"/>
      <c r="G1194" s="388"/>
    </row>
    <row r="1195" spans="1:7" ht="17.25" x14ac:dyDescent="0.3">
      <c r="A1195" s="389" t="s">
        <v>22769</v>
      </c>
      <c r="B1195" s="393" t="s">
        <v>22153</v>
      </c>
      <c r="C1195" s="393">
        <v>5</v>
      </c>
      <c r="D1195" s="393" t="s">
        <v>11819</v>
      </c>
      <c r="E1195" s="393">
        <v>1</v>
      </c>
      <c r="F1195" s="396"/>
      <c r="G1195" s="388"/>
    </row>
    <row r="1196" spans="1:7" ht="17.25" x14ac:dyDescent="0.3">
      <c r="A1196" s="389" t="s">
        <v>22770</v>
      </c>
      <c r="B1196" s="393" t="s">
        <v>22771</v>
      </c>
      <c r="C1196" s="393">
        <v>2</v>
      </c>
      <c r="D1196" s="393" t="s">
        <v>2625</v>
      </c>
      <c r="E1196" s="393">
        <v>2</v>
      </c>
      <c r="F1196" s="396"/>
      <c r="G1196" s="388"/>
    </row>
    <row r="1197" spans="1:7" ht="12.75" customHeight="1" x14ac:dyDescent="0.3">
      <c r="A1197" s="417" t="s">
        <v>22772</v>
      </c>
      <c r="B1197" s="417"/>
      <c r="C1197" s="417"/>
      <c r="D1197" s="417"/>
      <c r="E1197" s="417"/>
      <c r="F1197" s="417"/>
      <c r="G1197" s="388"/>
    </row>
    <row r="1198" spans="1:7" ht="17.25" x14ac:dyDescent="0.3">
      <c r="A1198" s="389" t="s">
        <v>22773</v>
      </c>
      <c r="B1198" s="393" t="s">
        <v>2376</v>
      </c>
      <c r="C1198" s="393">
        <v>1</v>
      </c>
      <c r="D1198" s="393" t="s">
        <v>11819</v>
      </c>
      <c r="E1198" s="393">
        <v>1</v>
      </c>
      <c r="F1198" s="396"/>
      <c r="G1198" s="388"/>
    </row>
    <row r="1199" spans="1:7" ht="17.25" x14ac:dyDescent="0.3">
      <c r="A1199" s="389" t="s">
        <v>22774</v>
      </c>
      <c r="B1199" s="393" t="s">
        <v>2376</v>
      </c>
      <c r="C1199" s="393">
        <v>4</v>
      </c>
      <c r="D1199" s="393" t="s">
        <v>11819</v>
      </c>
      <c r="E1199" s="393">
        <v>1</v>
      </c>
      <c r="F1199" s="396"/>
      <c r="G1199" s="388"/>
    </row>
    <row r="1200" spans="1:7" ht="17.25" x14ac:dyDescent="0.3">
      <c r="A1200" s="389" t="s">
        <v>22775</v>
      </c>
      <c r="B1200" s="393" t="s">
        <v>10191</v>
      </c>
      <c r="C1200" s="393">
        <v>2</v>
      </c>
      <c r="D1200" s="393" t="s">
        <v>5011</v>
      </c>
      <c r="E1200" s="393">
        <v>2</v>
      </c>
      <c r="F1200" s="396"/>
      <c r="G1200" s="388"/>
    </row>
    <row r="1201" spans="1:7" ht="17.25" x14ac:dyDescent="0.3">
      <c r="A1201" s="389" t="s">
        <v>22776</v>
      </c>
      <c r="B1201" s="393" t="s">
        <v>21992</v>
      </c>
      <c r="C1201" s="393">
        <v>8</v>
      </c>
      <c r="D1201" s="393" t="s">
        <v>11819</v>
      </c>
      <c r="E1201" s="393">
        <v>2</v>
      </c>
      <c r="F1201" s="396"/>
      <c r="G1201" s="388"/>
    </row>
    <row r="1202" spans="1:7" ht="17.25" x14ac:dyDescent="0.3">
      <c r="A1202" s="389" t="s">
        <v>22777</v>
      </c>
      <c r="B1202" s="393" t="s">
        <v>10191</v>
      </c>
      <c r="C1202" s="393">
        <v>3</v>
      </c>
      <c r="D1202" s="393" t="s">
        <v>7198</v>
      </c>
      <c r="E1202" s="393">
        <v>13</v>
      </c>
      <c r="F1202" s="396"/>
      <c r="G1202" s="388"/>
    </row>
    <row r="1203" spans="1:7" ht="17.25" x14ac:dyDescent="0.3">
      <c r="A1203" s="389" t="s">
        <v>22778</v>
      </c>
      <c r="B1203" s="393" t="s">
        <v>11819</v>
      </c>
      <c r="C1203" s="393">
        <v>0</v>
      </c>
      <c r="D1203" s="393" t="s">
        <v>13658</v>
      </c>
      <c r="E1203" s="393">
        <v>3</v>
      </c>
      <c r="F1203" s="396"/>
      <c r="G1203" s="388"/>
    </row>
    <row r="1204" spans="1:7" ht="17.25" x14ac:dyDescent="0.3">
      <c r="A1204" s="389" t="s">
        <v>22779</v>
      </c>
      <c r="B1204" s="393" t="s">
        <v>11819</v>
      </c>
      <c r="C1204" s="393">
        <v>0</v>
      </c>
      <c r="D1204" s="393" t="s">
        <v>10103</v>
      </c>
      <c r="E1204" s="393">
        <v>2</v>
      </c>
      <c r="F1204" s="396"/>
      <c r="G1204" s="388"/>
    </row>
    <row r="1205" spans="1:7" ht="17.25" x14ac:dyDescent="0.3">
      <c r="A1205" s="389" t="s">
        <v>22780</v>
      </c>
      <c r="B1205" s="393" t="s">
        <v>11819</v>
      </c>
      <c r="C1205" s="393">
        <v>8</v>
      </c>
      <c r="D1205" s="393" t="s">
        <v>10191</v>
      </c>
      <c r="E1205" s="393">
        <v>3</v>
      </c>
      <c r="F1205" s="396"/>
      <c r="G1205" s="388"/>
    </row>
    <row r="1206" spans="1:7" ht="17.25" x14ac:dyDescent="0.3">
      <c r="A1206" s="389" t="s">
        <v>22781</v>
      </c>
      <c r="B1206" s="393" t="s">
        <v>2625</v>
      </c>
      <c r="C1206" s="393">
        <v>4</v>
      </c>
      <c r="D1206" s="393" t="s">
        <v>10191</v>
      </c>
      <c r="E1206" s="393">
        <v>3</v>
      </c>
      <c r="F1206" s="396"/>
      <c r="G1206" s="388"/>
    </row>
    <row r="1207" spans="1:7" ht="17.25" x14ac:dyDescent="0.3">
      <c r="A1207" s="389" t="s">
        <v>22782</v>
      </c>
      <c r="B1207" s="393" t="s">
        <v>2625</v>
      </c>
      <c r="C1207" s="393">
        <v>9</v>
      </c>
      <c r="D1207" s="393" t="s">
        <v>10191</v>
      </c>
      <c r="E1207" s="393">
        <v>1</v>
      </c>
      <c r="F1207" s="396"/>
      <c r="G1207" s="388"/>
    </row>
    <row r="1208" spans="1:7" ht="12.75" customHeight="1" x14ac:dyDescent="0.3">
      <c r="A1208" s="417" t="s">
        <v>22783</v>
      </c>
      <c r="B1208" s="417"/>
      <c r="C1208" s="417"/>
      <c r="D1208" s="417"/>
      <c r="E1208" s="417"/>
      <c r="F1208" s="417"/>
      <c r="G1208" s="388"/>
    </row>
    <row r="1209" spans="1:7" ht="17.25" x14ac:dyDescent="0.3">
      <c r="A1209" s="389" t="s">
        <v>22784</v>
      </c>
      <c r="B1209" s="393" t="s">
        <v>10191</v>
      </c>
      <c r="C1209" s="393">
        <v>12</v>
      </c>
      <c r="D1209" s="393" t="s">
        <v>11819</v>
      </c>
      <c r="E1209" s="393">
        <v>2</v>
      </c>
      <c r="F1209" s="396"/>
      <c r="G1209" s="388"/>
    </row>
    <row r="1210" spans="1:7" ht="17.25" x14ac:dyDescent="0.3">
      <c r="A1210" s="389" t="s">
        <v>22785</v>
      </c>
      <c r="B1210" s="393" t="s">
        <v>11819</v>
      </c>
      <c r="C1210" s="393">
        <v>4</v>
      </c>
      <c r="D1210" s="393" t="s">
        <v>10103</v>
      </c>
      <c r="E1210" s="393">
        <v>0</v>
      </c>
      <c r="F1210" s="396"/>
      <c r="G1210" s="388"/>
    </row>
    <row r="1211" spans="1:7" ht="12.75" customHeight="1" x14ac:dyDescent="0.3">
      <c r="A1211" s="417" t="s">
        <v>22786</v>
      </c>
      <c r="B1211" s="417"/>
      <c r="C1211" s="417"/>
      <c r="D1211" s="417"/>
      <c r="E1211" s="417"/>
      <c r="F1211" s="417"/>
      <c r="G1211" s="388"/>
    </row>
    <row r="1212" spans="1:7" ht="17.25" x14ac:dyDescent="0.3">
      <c r="A1212" s="389" t="s">
        <v>22787</v>
      </c>
      <c r="B1212" s="393" t="s">
        <v>10103</v>
      </c>
      <c r="C1212" s="393">
        <v>7</v>
      </c>
      <c r="D1212" s="393" t="s">
        <v>11819</v>
      </c>
      <c r="E1212" s="393">
        <v>8</v>
      </c>
      <c r="F1212" s="396"/>
      <c r="G1212" s="388"/>
    </row>
    <row r="1213" spans="1:7" ht="17.25" x14ac:dyDescent="0.3">
      <c r="A1213" s="389" t="s">
        <v>22788</v>
      </c>
      <c r="B1213" s="393" t="s">
        <v>11819</v>
      </c>
      <c r="C1213" s="393">
        <v>5</v>
      </c>
      <c r="D1213" s="393" t="s">
        <v>10191</v>
      </c>
      <c r="E1213" s="393">
        <v>6</v>
      </c>
      <c r="F1213" s="396"/>
      <c r="G1213" s="388"/>
    </row>
    <row r="1214" spans="1:7" ht="12.75" customHeight="1" x14ac:dyDescent="0.3">
      <c r="A1214" s="417" t="s">
        <v>22789</v>
      </c>
      <c r="B1214" s="417"/>
      <c r="C1214" s="417"/>
      <c r="D1214" s="417"/>
      <c r="E1214" s="417"/>
      <c r="F1214" s="417"/>
      <c r="G1214" s="388"/>
    </row>
    <row r="1215" spans="1:7" ht="17.25" x14ac:dyDescent="0.3">
      <c r="A1215" s="389" t="s">
        <v>22790</v>
      </c>
      <c r="B1215" s="393" t="s">
        <v>10103</v>
      </c>
      <c r="C1215" s="393">
        <v>34</v>
      </c>
      <c r="D1215" s="393" t="s">
        <v>11819</v>
      </c>
      <c r="E1215" s="393">
        <v>24</v>
      </c>
      <c r="F1215" s="396"/>
      <c r="G1215" s="388"/>
    </row>
    <row r="1216" spans="1:7" ht="17.25" x14ac:dyDescent="0.3">
      <c r="A1216" s="389" t="s">
        <v>22791</v>
      </c>
      <c r="B1216" s="393" t="s">
        <v>11819</v>
      </c>
      <c r="C1216" s="393">
        <v>23</v>
      </c>
      <c r="D1216" s="393" t="s">
        <v>10103</v>
      </c>
      <c r="E1216" s="393">
        <v>21</v>
      </c>
      <c r="F1216" s="396"/>
      <c r="G1216" s="388"/>
    </row>
    <row r="1217" spans="1:7" ht="17.25" x14ac:dyDescent="0.3">
      <c r="A1217" s="389" t="s">
        <v>22792</v>
      </c>
      <c r="B1217" s="393" t="s">
        <v>10191</v>
      </c>
      <c r="C1217" s="393">
        <v>74</v>
      </c>
      <c r="D1217" s="393" t="s">
        <v>11819</v>
      </c>
      <c r="E1217" s="393">
        <v>52</v>
      </c>
      <c r="F1217" s="396"/>
      <c r="G1217" s="388"/>
    </row>
    <row r="1218" spans="1:7" ht="17.25" x14ac:dyDescent="0.3">
      <c r="A1218" s="389" t="s">
        <v>22793</v>
      </c>
      <c r="B1218" s="393" t="s">
        <v>11819</v>
      </c>
      <c r="C1218" s="393">
        <v>68</v>
      </c>
      <c r="D1218" s="393" t="s">
        <v>10191</v>
      </c>
      <c r="E1218" s="393">
        <v>72</v>
      </c>
      <c r="F1218" s="396"/>
      <c r="G1218" s="388"/>
    </row>
    <row r="1219" spans="1:7" ht="17.25" x14ac:dyDescent="0.3">
      <c r="A1219" s="389" t="s">
        <v>22794</v>
      </c>
      <c r="B1219" s="393" t="s">
        <v>22795</v>
      </c>
      <c r="C1219" s="393">
        <v>10</v>
      </c>
      <c r="D1219" s="393" t="s">
        <v>2625</v>
      </c>
      <c r="E1219" s="393">
        <v>26</v>
      </c>
      <c r="F1219" s="396"/>
      <c r="G1219" s="388"/>
    </row>
    <row r="1220" spans="1:7" ht="17.25" x14ac:dyDescent="0.3">
      <c r="A1220" s="389" t="s">
        <v>22796</v>
      </c>
      <c r="B1220" s="393" t="s">
        <v>11165</v>
      </c>
      <c r="C1220" s="393">
        <v>7</v>
      </c>
      <c r="D1220" s="393" t="s">
        <v>10191</v>
      </c>
      <c r="E1220" s="393">
        <v>13</v>
      </c>
      <c r="F1220" s="396"/>
      <c r="G1220" s="388"/>
    </row>
    <row r="1221" spans="1:7" ht="17.25" x14ac:dyDescent="0.3">
      <c r="A1221" s="389" t="s">
        <v>22797</v>
      </c>
      <c r="B1221" s="393" t="s">
        <v>10103</v>
      </c>
      <c r="C1221" s="393">
        <v>66</v>
      </c>
      <c r="D1221" s="393" t="s">
        <v>11819</v>
      </c>
      <c r="E1221" s="393">
        <v>69</v>
      </c>
      <c r="F1221" s="396"/>
      <c r="G1221" s="388"/>
    </row>
    <row r="1222" spans="1:7" ht="17.25" x14ac:dyDescent="0.3">
      <c r="A1222" s="389" t="s">
        <v>22798</v>
      </c>
      <c r="B1222" s="393" t="s">
        <v>2376</v>
      </c>
      <c r="C1222" s="393">
        <v>150</v>
      </c>
      <c r="D1222" s="393" t="s">
        <v>11819</v>
      </c>
      <c r="E1222" s="393">
        <v>99</v>
      </c>
      <c r="F1222" s="396"/>
      <c r="G1222" s="388"/>
    </row>
    <row r="1223" spans="1:7" ht="12.75" customHeight="1" x14ac:dyDescent="0.3">
      <c r="A1223" s="417" t="s">
        <v>22799</v>
      </c>
      <c r="B1223" s="417"/>
      <c r="C1223" s="417"/>
      <c r="D1223" s="417"/>
      <c r="E1223" s="417"/>
      <c r="F1223" s="417"/>
      <c r="G1223" s="388"/>
    </row>
    <row r="1224" spans="1:7" ht="17.25" x14ac:dyDescent="0.3">
      <c r="A1224" s="389" t="s">
        <v>22800</v>
      </c>
      <c r="B1224" s="393" t="s">
        <v>10103</v>
      </c>
      <c r="C1224" s="393">
        <v>14</v>
      </c>
      <c r="D1224" s="393" t="s">
        <v>11819</v>
      </c>
      <c r="E1224" s="393">
        <v>19</v>
      </c>
      <c r="F1224" s="396"/>
      <c r="G1224" s="388"/>
    </row>
    <row r="1225" spans="1:7" ht="17.25" x14ac:dyDescent="0.3">
      <c r="A1225" s="389" t="s">
        <v>22801</v>
      </c>
      <c r="B1225" s="393" t="s">
        <v>2625</v>
      </c>
      <c r="C1225" s="393">
        <v>21</v>
      </c>
      <c r="D1225" s="393" t="s">
        <v>10191</v>
      </c>
      <c r="E1225" s="393">
        <v>22</v>
      </c>
      <c r="F1225" s="396"/>
      <c r="G1225" s="388"/>
    </row>
    <row r="1226" spans="1:7" ht="17.25" x14ac:dyDescent="0.3">
      <c r="A1226" s="389" t="s">
        <v>22802</v>
      </c>
      <c r="B1226" s="393" t="s">
        <v>11819</v>
      </c>
      <c r="C1226" s="393">
        <v>61</v>
      </c>
      <c r="D1226" s="393" t="s">
        <v>10103</v>
      </c>
      <c r="E1226" s="393">
        <v>46</v>
      </c>
      <c r="F1226" s="396"/>
      <c r="G1226" s="388"/>
    </row>
    <row r="1227" spans="1:7" ht="17.25" x14ac:dyDescent="0.3">
      <c r="A1227" s="389" t="s">
        <v>22803</v>
      </c>
      <c r="B1227" s="393" t="s">
        <v>10103</v>
      </c>
      <c r="C1227" s="393">
        <v>104</v>
      </c>
      <c r="D1227" s="393" t="s">
        <v>11819</v>
      </c>
      <c r="E1227" s="393">
        <v>119</v>
      </c>
      <c r="F1227" s="396"/>
      <c r="G1227" s="388"/>
    </row>
    <row r="1228" spans="1:7" ht="17.25" x14ac:dyDescent="0.3">
      <c r="A1228" s="389" t="s">
        <v>22804</v>
      </c>
      <c r="B1228" s="393" t="s">
        <v>11819</v>
      </c>
      <c r="C1228" s="393">
        <v>28</v>
      </c>
      <c r="D1228" s="393" t="s">
        <v>10103</v>
      </c>
      <c r="E1228" s="393">
        <v>71</v>
      </c>
      <c r="F1228" s="396"/>
      <c r="G1228" s="388"/>
    </row>
    <row r="1229" spans="1:7" ht="17.25" x14ac:dyDescent="0.3">
      <c r="A1229" s="389" t="s">
        <v>22805</v>
      </c>
      <c r="B1229" s="393" t="s">
        <v>10191</v>
      </c>
      <c r="C1229" s="393">
        <v>55</v>
      </c>
      <c r="D1229" s="393" t="s">
        <v>11819</v>
      </c>
      <c r="E1229" s="393">
        <v>68</v>
      </c>
      <c r="F1229" s="396"/>
      <c r="G1229" s="388"/>
    </row>
    <row r="1230" spans="1:7" ht="17.25" x14ac:dyDescent="0.3">
      <c r="A1230" s="389" t="s">
        <v>22806</v>
      </c>
      <c r="B1230" s="393" t="s">
        <v>2625</v>
      </c>
      <c r="C1230" s="393">
        <v>32</v>
      </c>
      <c r="D1230" s="393" t="s">
        <v>21976</v>
      </c>
      <c r="E1230" s="393">
        <v>44</v>
      </c>
      <c r="F1230" s="396"/>
      <c r="G1230" s="388"/>
    </row>
    <row r="1231" spans="1:7" ht="17.25" x14ac:dyDescent="0.3">
      <c r="A1231" s="389" t="s">
        <v>22807</v>
      </c>
      <c r="B1231" s="393" t="s">
        <v>7198</v>
      </c>
      <c r="C1231" s="393">
        <v>18</v>
      </c>
      <c r="D1231" s="393" t="s">
        <v>10191</v>
      </c>
      <c r="E1231" s="393">
        <v>36</v>
      </c>
      <c r="F1231" s="396"/>
      <c r="G1231" s="388"/>
    </row>
    <row r="1232" spans="1:7" ht="12.75" customHeight="1" x14ac:dyDescent="0.3">
      <c r="A1232" s="417" t="s">
        <v>22808</v>
      </c>
      <c r="B1232" s="417"/>
      <c r="C1232" s="417"/>
      <c r="D1232" s="417"/>
      <c r="E1232" s="417"/>
      <c r="F1232" s="417"/>
      <c r="G1232" s="388"/>
    </row>
    <row r="1233" spans="1:7" ht="17.25" x14ac:dyDescent="0.3">
      <c r="A1233" s="389" t="s">
        <v>22809</v>
      </c>
      <c r="B1233" s="393" t="s">
        <v>7198</v>
      </c>
      <c r="C1233" s="393">
        <v>25</v>
      </c>
      <c r="D1233" s="393" t="s">
        <v>10103</v>
      </c>
      <c r="E1233" s="393">
        <v>41</v>
      </c>
      <c r="F1233" s="396"/>
      <c r="G1233" s="388"/>
    </row>
    <row r="1234" spans="1:7" ht="17.25" x14ac:dyDescent="0.3">
      <c r="A1234" s="389" t="s">
        <v>22810</v>
      </c>
      <c r="B1234" s="393" t="s">
        <v>7198</v>
      </c>
      <c r="C1234" s="393">
        <v>66</v>
      </c>
      <c r="D1234" s="393" t="s">
        <v>10103</v>
      </c>
      <c r="E1234" s="393">
        <v>67</v>
      </c>
      <c r="F1234" s="396"/>
      <c r="G1234" s="388"/>
    </row>
    <row r="1235" spans="1:7" ht="17.25" x14ac:dyDescent="0.3">
      <c r="A1235" s="389" t="s">
        <v>22811</v>
      </c>
      <c r="B1235" s="393" t="s">
        <v>7198</v>
      </c>
      <c r="C1235" s="393">
        <v>38</v>
      </c>
      <c r="D1235" s="393" t="s">
        <v>10103</v>
      </c>
      <c r="E1235" s="393">
        <v>33</v>
      </c>
      <c r="F1235" s="396"/>
      <c r="G1235" s="388"/>
    </row>
    <row r="1236" spans="1:7" ht="17.25" x14ac:dyDescent="0.3">
      <c r="A1236" s="389" t="s">
        <v>22812</v>
      </c>
      <c r="B1236" s="393" t="s">
        <v>7198</v>
      </c>
      <c r="C1236" s="393">
        <v>16</v>
      </c>
      <c r="D1236" s="393" t="s">
        <v>10103</v>
      </c>
      <c r="E1236" s="393">
        <v>7</v>
      </c>
      <c r="F1236" s="396"/>
      <c r="G1236" s="388"/>
    </row>
    <row r="1237" spans="1:7" ht="17.25" x14ac:dyDescent="0.3">
      <c r="A1237" s="389" t="s">
        <v>22813</v>
      </c>
      <c r="B1237" s="393" t="s">
        <v>7198</v>
      </c>
      <c r="C1237" s="393">
        <v>23</v>
      </c>
      <c r="D1237" s="393" t="s">
        <v>10103</v>
      </c>
      <c r="E1237" s="393">
        <v>15</v>
      </c>
      <c r="F1237" s="396"/>
      <c r="G1237" s="388"/>
    </row>
    <row r="1238" spans="1:7" ht="17.25" x14ac:dyDescent="0.3">
      <c r="A1238" s="389" t="s">
        <v>22814</v>
      </c>
      <c r="B1238" s="393" t="s">
        <v>7198</v>
      </c>
      <c r="C1238" s="393">
        <v>26</v>
      </c>
      <c r="D1238" s="393" t="s">
        <v>10103</v>
      </c>
      <c r="E1238" s="393">
        <v>42</v>
      </c>
      <c r="F1238" s="396"/>
      <c r="G1238" s="388"/>
    </row>
    <row r="1239" spans="1:7" ht="17.25" x14ac:dyDescent="0.3">
      <c r="A1239" s="389" t="s">
        <v>22815</v>
      </c>
      <c r="B1239" s="393" t="s">
        <v>7198</v>
      </c>
      <c r="C1239" s="393">
        <v>42</v>
      </c>
      <c r="D1239" s="393" t="s">
        <v>10103</v>
      </c>
      <c r="E1239" s="393">
        <v>58</v>
      </c>
      <c r="F1239" s="396"/>
      <c r="G1239" s="388"/>
    </row>
    <row r="1240" spans="1:7" ht="17.25" x14ac:dyDescent="0.3">
      <c r="A1240" s="389" t="s">
        <v>22816</v>
      </c>
      <c r="B1240" s="393" t="s">
        <v>10103</v>
      </c>
      <c r="C1240" s="393">
        <v>6</v>
      </c>
      <c r="D1240" s="393" t="s">
        <v>7198</v>
      </c>
      <c r="E1240" s="393">
        <v>4</v>
      </c>
      <c r="F1240" s="396"/>
      <c r="G1240" s="388"/>
    </row>
    <row r="1241" spans="1:7" ht="17.25" x14ac:dyDescent="0.3">
      <c r="A1241" s="389" t="s">
        <v>22817</v>
      </c>
      <c r="B1241" s="393" t="s">
        <v>10103</v>
      </c>
      <c r="C1241" s="393">
        <v>16</v>
      </c>
      <c r="D1241" s="393" t="s">
        <v>7198</v>
      </c>
      <c r="E1241" s="393">
        <v>5</v>
      </c>
      <c r="F1241" s="396"/>
      <c r="G1241" s="388"/>
    </row>
    <row r="1242" spans="1:7" ht="17.25" x14ac:dyDescent="0.3">
      <c r="A1242" s="389" t="s">
        <v>22818</v>
      </c>
      <c r="B1242" s="393" t="s">
        <v>7198</v>
      </c>
      <c r="C1242" s="393">
        <v>16</v>
      </c>
      <c r="D1242" s="393" t="s">
        <v>11819</v>
      </c>
      <c r="E1242" s="393">
        <v>8</v>
      </c>
      <c r="F1242" s="396"/>
      <c r="G1242" s="388"/>
    </row>
    <row r="1243" spans="1:7" ht="17.25" x14ac:dyDescent="0.3">
      <c r="A1243" s="389" t="s">
        <v>22819</v>
      </c>
      <c r="B1243" s="393" t="s">
        <v>11819</v>
      </c>
      <c r="C1243" s="393">
        <v>14</v>
      </c>
      <c r="D1243" s="393" t="s">
        <v>7198</v>
      </c>
      <c r="E1243" s="393">
        <v>7</v>
      </c>
      <c r="F1243" s="396"/>
      <c r="G1243" s="388"/>
    </row>
    <row r="1244" spans="1:7" ht="17.25" x14ac:dyDescent="0.3">
      <c r="A1244" s="389" t="s">
        <v>22820</v>
      </c>
      <c r="B1244" s="393" t="s">
        <v>11819</v>
      </c>
      <c r="C1244" s="393">
        <v>5</v>
      </c>
      <c r="D1244" s="393" t="s">
        <v>7198</v>
      </c>
      <c r="E1244" s="393">
        <v>3</v>
      </c>
      <c r="F1244" s="396"/>
      <c r="G1244" s="388"/>
    </row>
    <row r="1245" spans="1:7" ht="12.75" customHeight="1" x14ac:dyDescent="0.3">
      <c r="A1245" s="417" t="s">
        <v>22821</v>
      </c>
      <c r="B1245" s="417"/>
      <c r="C1245" s="417"/>
      <c r="D1245" s="417"/>
      <c r="E1245" s="417"/>
      <c r="F1245" s="417"/>
      <c r="G1245" s="388"/>
    </row>
    <row r="1246" spans="1:7" ht="17.25" x14ac:dyDescent="0.3">
      <c r="A1246" s="389" t="s">
        <v>22822</v>
      </c>
      <c r="B1246" s="393" t="s">
        <v>10191</v>
      </c>
      <c r="C1246" s="393">
        <v>18</v>
      </c>
      <c r="D1246" s="393" t="s">
        <v>11819</v>
      </c>
      <c r="E1246" s="393">
        <v>32</v>
      </c>
      <c r="F1246" s="396"/>
      <c r="G1246" s="388"/>
    </row>
    <row r="1247" spans="1:7" ht="17.25" x14ac:dyDescent="0.3">
      <c r="A1247" s="389" t="s">
        <v>22823</v>
      </c>
      <c r="B1247" s="393" t="s">
        <v>10191</v>
      </c>
      <c r="C1247" s="393">
        <v>15</v>
      </c>
      <c r="D1247" s="393" t="s">
        <v>11819</v>
      </c>
      <c r="E1247" s="393">
        <v>24</v>
      </c>
      <c r="F1247" s="396"/>
      <c r="G1247" s="388"/>
    </row>
    <row r="1248" spans="1:7" ht="17.25" x14ac:dyDescent="0.3">
      <c r="A1248" s="389" t="s">
        <v>22824</v>
      </c>
      <c r="B1248" s="393" t="s">
        <v>13336</v>
      </c>
      <c r="C1248" s="393">
        <v>54</v>
      </c>
      <c r="D1248" s="393" t="s">
        <v>11819</v>
      </c>
      <c r="E1248" s="393">
        <v>69</v>
      </c>
      <c r="F1248" s="396"/>
      <c r="G1248" s="388"/>
    </row>
    <row r="1249" spans="1:7" ht="17.25" x14ac:dyDescent="0.3">
      <c r="A1249" s="389" t="s">
        <v>22825</v>
      </c>
      <c r="B1249" s="393" t="s">
        <v>10191</v>
      </c>
      <c r="C1249" s="393">
        <v>91</v>
      </c>
      <c r="D1249" s="393" t="s">
        <v>11819</v>
      </c>
      <c r="E1249" s="393">
        <v>93</v>
      </c>
      <c r="F1249" s="396"/>
      <c r="G1249" s="388"/>
    </row>
    <row r="1250" spans="1:7" ht="17.25" x14ac:dyDescent="0.3">
      <c r="A1250" s="389" t="s">
        <v>22826</v>
      </c>
      <c r="B1250" s="393" t="s">
        <v>13336</v>
      </c>
      <c r="C1250" s="393">
        <v>16</v>
      </c>
      <c r="D1250" s="393" t="s">
        <v>11819</v>
      </c>
      <c r="E1250" s="393">
        <v>22</v>
      </c>
      <c r="F1250" s="396"/>
      <c r="G1250" s="388"/>
    </row>
    <row r="1251" spans="1:7" ht="17.25" x14ac:dyDescent="0.3">
      <c r="A1251" s="389" t="s">
        <v>22827</v>
      </c>
      <c r="B1251" s="393" t="s">
        <v>10191</v>
      </c>
      <c r="C1251" s="393">
        <v>44</v>
      </c>
      <c r="D1251" s="393" t="s">
        <v>11819</v>
      </c>
      <c r="E1251" s="393">
        <v>55</v>
      </c>
      <c r="F1251" s="396"/>
      <c r="G1251" s="388"/>
    </row>
    <row r="1252" spans="1:7" ht="17.25" x14ac:dyDescent="0.3">
      <c r="A1252" s="389" t="s">
        <v>22828</v>
      </c>
      <c r="B1252" s="393" t="s">
        <v>10191</v>
      </c>
      <c r="C1252" s="393">
        <v>35</v>
      </c>
      <c r="D1252" s="393" t="s">
        <v>11819</v>
      </c>
      <c r="E1252" s="393">
        <v>15</v>
      </c>
      <c r="F1252" s="396"/>
      <c r="G1252" s="388"/>
    </row>
    <row r="1253" spans="1:7" ht="17.25" x14ac:dyDescent="0.3">
      <c r="A1253" s="389" t="s">
        <v>22829</v>
      </c>
      <c r="B1253" s="393" t="s">
        <v>10191</v>
      </c>
      <c r="C1253" s="393">
        <v>14</v>
      </c>
      <c r="D1253" s="393" t="s">
        <v>11819</v>
      </c>
      <c r="E1253" s="393">
        <v>8</v>
      </c>
      <c r="F1253" s="396"/>
      <c r="G1253" s="388"/>
    </row>
    <row r="1254" spans="1:7" ht="17.25" x14ac:dyDescent="0.3">
      <c r="A1254" s="389" t="s">
        <v>22830</v>
      </c>
      <c r="B1254" s="393" t="s">
        <v>10191</v>
      </c>
      <c r="C1254" s="393">
        <v>19</v>
      </c>
      <c r="D1254" s="393" t="s">
        <v>11819</v>
      </c>
      <c r="E1254" s="393">
        <v>25</v>
      </c>
      <c r="F1254" s="396"/>
      <c r="G1254" s="388"/>
    </row>
    <row r="1255" spans="1:7" ht="17.25" x14ac:dyDescent="0.3">
      <c r="A1255" s="389" t="s">
        <v>22831</v>
      </c>
      <c r="B1255" s="393" t="s">
        <v>13336</v>
      </c>
      <c r="C1255" s="393">
        <v>16</v>
      </c>
      <c r="D1255" s="393" t="s">
        <v>11819</v>
      </c>
      <c r="E1255" s="393">
        <v>15</v>
      </c>
      <c r="F1255" s="396"/>
      <c r="G1255" s="388"/>
    </row>
    <row r="1256" spans="1:7" ht="17.25" x14ac:dyDescent="0.3">
      <c r="A1256" s="389" t="s">
        <v>22832</v>
      </c>
      <c r="B1256" s="393" t="s">
        <v>10191</v>
      </c>
      <c r="C1256" s="393">
        <v>19</v>
      </c>
      <c r="D1256" s="393" t="s">
        <v>11819</v>
      </c>
      <c r="E1256" s="393">
        <v>11</v>
      </c>
      <c r="F1256" s="396"/>
      <c r="G1256" s="388"/>
    </row>
    <row r="1257" spans="1:7" ht="17.25" x14ac:dyDescent="0.3">
      <c r="A1257" s="389" t="s">
        <v>22833</v>
      </c>
      <c r="B1257" s="393" t="s">
        <v>11819</v>
      </c>
      <c r="C1257" s="393">
        <v>37</v>
      </c>
      <c r="D1257" s="393" t="s">
        <v>22834</v>
      </c>
      <c r="E1257" s="393">
        <v>39</v>
      </c>
      <c r="F1257" s="396"/>
      <c r="G1257" s="388"/>
    </row>
    <row r="1258" spans="1:7" ht="12.75" customHeight="1" x14ac:dyDescent="0.3">
      <c r="A1258" s="417" t="s">
        <v>22835</v>
      </c>
      <c r="B1258" s="417"/>
      <c r="C1258" s="417"/>
      <c r="D1258" s="417"/>
      <c r="E1258" s="417"/>
      <c r="F1258" s="417"/>
      <c r="G1258" s="388"/>
    </row>
    <row r="1259" spans="1:7" ht="17.25" x14ac:dyDescent="0.3">
      <c r="A1259" s="389" t="s">
        <v>22836</v>
      </c>
      <c r="B1259" s="393" t="s">
        <v>11819</v>
      </c>
      <c r="C1259" s="393">
        <v>89</v>
      </c>
      <c r="D1259" s="393" t="s">
        <v>10103</v>
      </c>
      <c r="E1259" s="393">
        <v>114</v>
      </c>
      <c r="F1259" s="396"/>
      <c r="G1259" s="388"/>
    </row>
    <row r="1260" spans="1:7" ht="17.25" x14ac:dyDescent="0.3">
      <c r="A1260" s="389" t="s">
        <v>22837</v>
      </c>
      <c r="B1260" s="393" t="s">
        <v>10103</v>
      </c>
      <c r="C1260" s="393">
        <v>57</v>
      </c>
      <c r="D1260" s="393" t="s">
        <v>11819</v>
      </c>
      <c r="E1260" s="393">
        <v>42</v>
      </c>
      <c r="F1260" s="396"/>
      <c r="G1260" s="388"/>
    </row>
    <row r="1261" spans="1:7" ht="17.25" x14ac:dyDescent="0.3">
      <c r="A1261" s="389" t="s">
        <v>22838</v>
      </c>
      <c r="B1261" s="393" t="s">
        <v>10103</v>
      </c>
      <c r="C1261" s="393">
        <v>16</v>
      </c>
      <c r="D1261" s="393" t="s">
        <v>11819</v>
      </c>
      <c r="E1261" s="393">
        <v>5</v>
      </c>
      <c r="F1261" s="396"/>
      <c r="G1261" s="388"/>
    </row>
    <row r="1262" spans="1:7" ht="17.25" x14ac:dyDescent="0.3">
      <c r="A1262" s="389" t="s">
        <v>22839</v>
      </c>
      <c r="B1262" s="393" t="s">
        <v>11819</v>
      </c>
      <c r="C1262" s="393">
        <v>10</v>
      </c>
      <c r="D1262" s="393" t="s">
        <v>10103</v>
      </c>
      <c r="E1262" s="393">
        <v>23</v>
      </c>
      <c r="F1262" s="396"/>
      <c r="G1262" s="388"/>
    </row>
    <row r="1263" spans="1:7" ht="17.25" x14ac:dyDescent="0.3">
      <c r="A1263" s="389" t="s">
        <v>22840</v>
      </c>
      <c r="B1263" s="393" t="s">
        <v>10103</v>
      </c>
      <c r="C1263" s="393">
        <v>19</v>
      </c>
      <c r="D1263" s="393" t="s">
        <v>1920</v>
      </c>
      <c r="E1263" s="393">
        <v>29</v>
      </c>
      <c r="F1263" s="396"/>
      <c r="G1263" s="388"/>
    </row>
    <row r="1264" spans="1:7" ht="17.25" x14ac:dyDescent="0.3">
      <c r="A1264" s="389" t="s">
        <v>22841</v>
      </c>
      <c r="B1264" s="393" t="s">
        <v>10103</v>
      </c>
      <c r="C1264" s="393">
        <v>34</v>
      </c>
      <c r="D1264" s="393" t="s">
        <v>11819</v>
      </c>
      <c r="E1264" s="393">
        <v>15</v>
      </c>
      <c r="F1264" s="396"/>
      <c r="G1264" s="388"/>
    </row>
    <row r="1265" spans="1:7" ht="17.25" x14ac:dyDescent="0.3">
      <c r="A1265" s="389" t="s">
        <v>22842</v>
      </c>
      <c r="B1265" s="393" t="s">
        <v>10103</v>
      </c>
      <c r="C1265" s="393">
        <v>21</v>
      </c>
      <c r="D1265" s="393" t="s">
        <v>11819</v>
      </c>
      <c r="E1265" s="393">
        <v>36</v>
      </c>
      <c r="F1265" s="396"/>
      <c r="G1265" s="388"/>
    </row>
    <row r="1266" spans="1:7" ht="17.25" x14ac:dyDescent="0.3">
      <c r="A1266" s="389" t="s">
        <v>22843</v>
      </c>
      <c r="B1266" s="393" t="s">
        <v>11819</v>
      </c>
      <c r="C1266" s="393">
        <v>19</v>
      </c>
      <c r="D1266" s="393" t="s">
        <v>10103</v>
      </c>
      <c r="E1266" s="393">
        <v>30</v>
      </c>
      <c r="F1266" s="396"/>
      <c r="G1266" s="388"/>
    </row>
    <row r="1267" spans="1:7" ht="17.25" x14ac:dyDescent="0.3">
      <c r="A1267" s="389" t="s">
        <v>22844</v>
      </c>
      <c r="B1267" s="393" t="s">
        <v>22060</v>
      </c>
      <c r="C1267" s="393">
        <v>29</v>
      </c>
      <c r="D1267" s="393" t="s">
        <v>11819</v>
      </c>
      <c r="E1267" s="393">
        <v>11</v>
      </c>
      <c r="F1267" s="396"/>
      <c r="G1267" s="388"/>
    </row>
    <row r="1268" spans="1:7" ht="17.25" x14ac:dyDescent="0.3">
      <c r="A1268" s="389" t="s">
        <v>22845</v>
      </c>
      <c r="B1268" s="393" t="s">
        <v>11819</v>
      </c>
      <c r="C1268" s="393">
        <v>55</v>
      </c>
      <c r="D1268" s="393" t="s">
        <v>10103</v>
      </c>
      <c r="E1268" s="393">
        <v>33</v>
      </c>
      <c r="F1268" s="396"/>
      <c r="G1268" s="388"/>
    </row>
    <row r="1269" spans="1:7" ht="17.25" x14ac:dyDescent="0.3">
      <c r="A1269" s="389" t="s">
        <v>22846</v>
      </c>
      <c r="B1269" s="393" t="s">
        <v>11819</v>
      </c>
      <c r="C1269" s="393">
        <v>11</v>
      </c>
      <c r="D1269" s="393" t="s">
        <v>21940</v>
      </c>
      <c r="E1269" s="393">
        <v>22</v>
      </c>
      <c r="F1269" s="396"/>
      <c r="G1269" s="388"/>
    </row>
    <row r="1270" spans="1:7" ht="17.25" x14ac:dyDescent="0.3">
      <c r="A1270" s="389" t="s">
        <v>22847</v>
      </c>
      <c r="B1270" s="393" t="s">
        <v>11819</v>
      </c>
      <c r="C1270" s="393">
        <v>77</v>
      </c>
      <c r="D1270" s="393" t="s">
        <v>10103</v>
      </c>
      <c r="E1270" s="393">
        <v>71</v>
      </c>
      <c r="F1270" s="396"/>
      <c r="G1270" s="388"/>
    </row>
    <row r="1271" spans="1:7" ht="12.75" customHeight="1" x14ac:dyDescent="0.3">
      <c r="A1271" s="417" t="s">
        <v>22848</v>
      </c>
      <c r="B1271" s="417"/>
      <c r="C1271" s="417"/>
      <c r="D1271" s="417"/>
      <c r="E1271" s="417"/>
      <c r="F1271" s="417"/>
      <c r="G1271" s="388"/>
    </row>
    <row r="1272" spans="1:7" ht="17.25" x14ac:dyDescent="0.3">
      <c r="A1272" s="389" t="s">
        <v>22849</v>
      </c>
      <c r="B1272" s="393" t="s">
        <v>22851</v>
      </c>
      <c r="C1272" s="393">
        <v>46</v>
      </c>
      <c r="D1272" s="393" t="s">
        <v>22850</v>
      </c>
      <c r="E1272" s="393">
        <v>59</v>
      </c>
      <c r="F1272" s="396"/>
      <c r="G1272" s="388"/>
    </row>
    <row r="1273" spans="1:7" ht="17.25" x14ac:dyDescent="0.3">
      <c r="A1273" s="389" t="s">
        <v>22852</v>
      </c>
      <c r="B1273" s="393" t="s">
        <v>14944</v>
      </c>
      <c r="C1273" s="393">
        <v>42</v>
      </c>
      <c r="D1273" s="393" t="s">
        <v>2625</v>
      </c>
      <c r="E1273" s="393">
        <v>36</v>
      </c>
      <c r="F1273" s="396"/>
      <c r="G1273" s="388"/>
    </row>
    <row r="1274" spans="1:7" ht="17.25" x14ac:dyDescent="0.3">
      <c r="A1274" s="389" t="s">
        <v>22853</v>
      </c>
      <c r="B1274" s="393" t="s">
        <v>14944</v>
      </c>
      <c r="C1274" s="393">
        <v>55</v>
      </c>
      <c r="D1274" s="393" t="s">
        <v>2625</v>
      </c>
      <c r="E1274" s="393">
        <v>60</v>
      </c>
      <c r="F1274" s="396"/>
      <c r="G1274" s="388"/>
    </row>
    <row r="1275" spans="1:7" ht="17.25" x14ac:dyDescent="0.3">
      <c r="A1275" s="389" t="s">
        <v>22854</v>
      </c>
      <c r="B1275" s="393" t="s">
        <v>14944</v>
      </c>
      <c r="C1275" s="393">
        <v>11</v>
      </c>
      <c r="D1275" s="393" t="s">
        <v>2625</v>
      </c>
      <c r="E1275" s="393">
        <v>15</v>
      </c>
      <c r="F1275" s="396"/>
      <c r="G1275" s="388"/>
    </row>
    <row r="1276" spans="1:7" ht="17.25" x14ac:dyDescent="0.3">
      <c r="A1276" s="389" t="s">
        <v>22855</v>
      </c>
      <c r="B1276" s="393" t="s">
        <v>11819</v>
      </c>
      <c r="C1276" s="393">
        <v>49</v>
      </c>
      <c r="D1276" s="393" t="s">
        <v>5011</v>
      </c>
      <c r="E1276" s="393">
        <v>39</v>
      </c>
      <c r="F1276" s="396"/>
      <c r="G1276" s="388"/>
    </row>
    <row r="1277" spans="1:7" ht="17.25" x14ac:dyDescent="0.3">
      <c r="A1277" s="389" t="s">
        <v>22856</v>
      </c>
      <c r="B1277" s="393" t="s">
        <v>13336</v>
      </c>
      <c r="C1277" s="393">
        <v>21</v>
      </c>
      <c r="D1277" s="393" t="s">
        <v>2625</v>
      </c>
      <c r="E1277" s="393">
        <v>8</v>
      </c>
      <c r="F1277" s="396"/>
      <c r="G1277" s="388"/>
    </row>
    <row r="1278" spans="1:7" ht="17.25" x14ac:dyDescent="0.3">
      <c r="A1278" s="389" t="s">
        <v>22857</v>
      </c>
      <c r="B1278" s="393" t="s">
        <v>10191</v>
      </c>
      <c r="C1278" s="393">
        <v>49</v>
      </c>
      <c r="D1278" s="393" t="s">
        <v>2625</v>
      </c>
      <c r="E1278" s="393">
        <v>49</v>
      </c>
      <c r="F1278" s="396"/>
      <c r="G1278" s="388"/>
    </row>
    <row r="1279" spans="1:7" ht="17.25" x14ac:dyDescent="0.3">
      <c r="A1279" s="389" t="s">
        <v>22858</v>
      </c>
      <c r="B1279" s="393" t="s">
        <v>10103</v>
      </c>
      <c r="C1279" s="393">
        <v>32</v>
      </c>
      <c r="D1279" s="393" t="s">
        <v>11819</v>
      </c>
      <c r="E1279" s="393">
        <v>32</v>
      </c>
      <c r="F1279" s="396"/>
      <c r="G1279" s="388"/>
    </row>
    <row r="1280" spans="1:7" ht="17.25" x14ac:dyDescent="0.3">
      <c r="A1280" s="389" t="s">
        <v>22859</v>
      </c>
      <c r="B1280" s="393" t="s">
        <v>10191</v>
      </c>
      <c r="C1280" s="393">
        <v>34</v>
      </c>
      <c r="D1280" s="393" t="s">
        <v>11819</v>
      </c>
      <c r="E1280" s="393">
        <v>28</v>
      </c>
      <c r="F1280" s="396"/>
      <c r="G1280" s="388"/>
    </row>
    <row r="1281" spans="1:7" ht="17.25" x14ac:dyDescent="0.3">
      <c r="A1281" s="389" t="s">
        <v>22860</v>
      </c>
      <c r="B1281" s="393" t="s">
        <v>11819</v>
      </c>
      <c r="C1281" s="393">
        <v>73</v>
      </c>
      <c r="D1281" s="393" t="s">
        <v>10103</v>
      </c>
      <c r="E1281" s="393">
        <v>66</v>
      </c>
      <c r="F1281" s="396"/>
      <c r="G1281" s="388"/>
    </row>
    <row r="1282" spans="1:7" ht="12.75" customHeight="1" x14ac:dyDescent="0.3">
      <c r="A1282" s="417" t="s">
        <v>22861</v>
      </c>
      <c r="B1282" s="417"/>
      <c r="C1282" s="417"/>
      <c r="D1282" s="417"/>
      <c r="E1282" s="417"/>
      <c r="F1282" s="417"/>
      <c r="G1282" s="388"/>
    </row>
    <row r="1283" spans="1:7" ht="17.25" x14ac:dyDescent="0.3">
      <c r="A1283" s="389" t="s">
        <v>22862</v>
      </c>
      <c r="B1283" s="393" t="s">
        <v>11819</v>
      </c>
      <c r="C1283" s="393">
        <v>40</v>
      </c>
      <c r="D1283" s="393" t="s">
        <v>10103</v>
      </c>
      <c r="E1283" s="393">
        <v>14</v>
      </c>
      <c r="F1283" s="396"/>
      <c r="G1283" s="388"/>
    </row>
    <row r="1284" spans="1:7" ht="17.25" x14ac:dyDescent="0.3">
      <c r="A1284" s="389" t="s">
        <v>22863</v>
      </c>
      <c r="B1284" s="393" t="s">
        <v>13336</v>
      </c>
      <c r="C1284" s="393">
        <v>12</v>
      </c>
      <c r="D1284" s="393" t="s">
        <v>11165</v>
      </c>
      <c r="E1284" s="393">
        <v>17</v>
      </c>
      <c r="F1284" s="396"/>
      <c r="G1284" s="388"/>
    </row>
    <row r="1285" spans="1:7" ht="17.25" x14ac:dyDescent="0.3">
      <c r="A1285" s="389" t="s">
        <v>22864</v>
      </c>
      <c r="B1285" s="393" t="s">
        <v>2625</v>
      </c>
      <c r="C1285" s="393">
        <v>36</v>
      </c>
      <c r="D1285" s="393" t="s">
        <v>13336</v>
      </c>
      <c r="E1285" s="393">
        <v>27</v>
      </c>
      <c r="F1285" s="396"/>
      <c r="G1285" s="388"/>
    </row>
    <row r="1286" spans="1:7" ht="17.25" x14ac:dyDescent="0.3">
      <c r="A1286" s="389" t="s">
        <v>22865</v>
      </c>
      <c r="B1286" s="393" t="s">
        <v>11819</v>
      </c>
      <c r="C1286" s="393">
        <v>19</v>
      </c>
      <c r="D1286" s="393" t="s">
        <v>10103</v>
      </c>
      <c r="E1286" s="393">
        <v>10</v>
      </c>
      <c r="F1286" s="396"/>
      <c r="G1286" s="388"/>
    </row>
    <row r="1287" spans="1:7" ht="17.25" x14ac:dyDescent="0.3">
      <c r="A1287" s="389" t="s">
        <v>22866</v>
      </c>
      <c r="B1287" s="393" t="s">
        <v>11819</v>
      </c>
      <c r="C1287" s="393">
        <v>15</v>
      </c>
      <c r="D1287" s="393" t="s">
        <v>13336</v>
      </c>
      <c r="E1287" s="393">
        <v>4</v>
      </c>
      <c r="F1287" s="396"/>
      <c r="G1287" s="388"/>
    </row>
    <row r="1288" spans="1:7" ht="17.25" x14ac:dyDescent="0.3">
      <c r="A1288" s="389" t="s">
        <v>22867</v>
      </c>
      <c r="B1288" s="393" t="s">
        <v>5426</v>
      </c>
      <c r="C1288" s="393">
        <v>22</v>
      </c>
      <c r="D1288" s="393" t="s">
        <v>2625</v>
      </c>
      <c r="E1288" s="393">
        <v>15</v>
      </c>
      <c r="F1288" s="396"/>
      <c r="G1288" s="388"/>
    </row>
    <row r="1289" spans="1:7" ht="17.25" x14ac:dyDescent="0.3">
      <c r="A1289" s="389" t="s">
        <v>22868</v>
      </c>
      <c r="B1289" s="393" t="s">
        <v>2625</v>
      </c>
      <c r="C1289" s="393">
        <v>13</v>
      </c>
      <c r="D1289" s="393" t="s">
        <v>13336</v>
      </c>
      <c r="E1289" s="393">
        <v>22</v>
      </c>
      <c r="F1289" s="396"/>
      <c r="G1289" s="388"/>
    </row>
    <row r="1290" spans="1:7" ht="17.25" x14ac:dyDescent="0.3">
      <c r="A1290" s="389" t="s">
        <v>22869</v>
      </c>
      <c r="B1290" s="393" t="s">
        <v>11819</v>
      </c>
      <c r="C1290" s="393">
        <v>31</v>
      </c>
      <c r="D1290" s="393" t="s">
        <v>10103</v>
      </c>
      <c r="E1290" s="393">
        <v>21</v>
      </c>
      <c r="F1290" s="396"/>
      <c r="G1290" s="388"/>
    </row>
    <row r="1291" spans="1:7" ht="17.25" x14ac:dyDescent="0.3">
      <c r="A1291" s="389" t="s">
        <v>22870</v>
      </c>
      <c r="B1291" s="393" t="s">
        <v>10191</v>
      </c>
      <c r="C1291" s="393">
        <v>30</v>
      </c>
      <c r="D1291" s="393" t="s">
        <v>11819</v>
      </c>
      <c r="E1291" s="393">
        <v>21</v>
      </c>
      <c r="F1291" s="396"/>
      <c r="G1291" s="388"/>
    </row>
    <row r="1292" spans="1:7" ht="17.25" x14ac:dyDescent="0.3">
      <c r="A1292" s="389" t="s">
        <v>22871</v>
      </c>
      <c r="B1292" s="393" t="s">
        <v>10191</v>
      </c>
      <c r="C1292" s="393">
        <v>32</v>
      </c>
      <c r="D1292" s="393" t="s">
        <v>11819</v>
      </c>
      <c r="E1292" s="393">
        <v>9</v>
      </c>
      <c r="F1292" s="396"/>
      <c r="G1292" s="388"/>
    </row>
    <row r="1293" spans="1:7" ht="12.75" customHeight="1" x14ac:dyDescent="0.3">
      <c r="A1293" s="417" t="s">
        <v>22872</v>
      </c>
      <c r="B1293" s="417"/>
      <c r="C1293" s="417"/>
      <c r="D1293" s="417"/>
      <c r="E1293" s="417"/>
      <c r="F1293" s="417"/>
      <c r="G1293" s="388"/>
    </row>
    <row r="1294" spans="1:7" ht="17.25" x14ac:dyDescent="0.3">
      <c r="A1294" s="389" t="s">
        <v>22873</v>
      </c>
      <c r="B1294" s="393" t="s">
        <v>10191</v>
      </c>
      <c r="C1294" s="393">
        <v>22</v>
      </c>
      <c r="D1294" s="393" t="s">
        <v>19763</v>
      </c>
      <c r="E1294" s="393">
        <v>15</v>
      </c>
      <c r="F1294" s="396"/>
      <c r="G1294" s="388"/>
    </row>
    <row r="1295" spans="1:7" ht="17.25" x14ac:dyDescent="0.3">
      <c r="A1295" s="389" t="s">
        <v>22874</v>
      </c>
      <c r="B1295" s="393" t="s">
        <v>11819</v>
      </c>
      <c r="C1295" s="393">
        <v>45</v>
      </c>
      <c r="D1295" s="393" t="s">
        <v>13336</v>
      </c>
      <c r="E1295" s="393">
        <v>34</v>
      </c>
      <c r="F1295" s="396"/>
      <c r="G1295" s="388"/>
    </row>
    <row r="1296" spans="1:7" ht="17.25" x14ac:dyDescent="0.3">
      <c r="A1296" s="389" t="s">
        <v>22875</v>
      </c>
      <c r="B1296" s="393" t="s">
        <v>10191</v>
      </c>
      <c r="C1296" s="393">
        <v>35</v>
      </c>
      <c r="D1296" s="393" t="s">
        <v>11819</v>
      </c>
      <c r="E1296" s="393">
        <v>28</v>
      </c>
      <c r="F1296" s="396"/>
      <c r="G1296" s="388"/>
    </row>
    <row r="1297" spans="1:7" ht="17.25" x14ac:dyDescent="0.3">
      <c r="A1297" s="389" t="s">
        <v>22876</v>
      </c>
      <c r="B1297" s="393" t="s">
        <v>10191</v>
      </c>
      <c r="C1297" s="393">
        <v>13</v>
      </c>
      <c r="D1297" s="393" t="s">
        <v>11819</v>
      </c>
      <c r="E1297" s="393">
        <v>5</v>
      </c>
      <c r="F1297" s="396"/>
      <c r="G1297" s="388"/>
    </row>
    <row r="1298" spans="1:7" ht="17.25" x14ac:dyDescent="0.3">
      <c r="A1298" s="389" t="s">
        <v>22877</v>
      </c>
      <c r="B1298" s="393" t="s">
        <v>11819</v>
      </c>
      <c r="C1298" s="393">
        <v>13</v>
      </c>
      <c r="D1298" s="393" t="s">
        <v>10191</v>
      </c>
      <c r="E1298" s="393">
        <v>16</v>
      </c>
      <c r="F1298" s="396"/>
      <c r="G1298" s="388"/>
    </row>
    <row r="1299" spans="1:7" ht="17.25" x14ac:dyDescent="0.3">
      <c r="A1299" s="389" t="s">
        <v>22878</v>
      </c>
      <c r="B1299" s="393" t="s">
        <v>10191</v>
      </c>
      <c r="C1299" s="393">
        <v>35</v>
      </c>
      <c r="D1299" s="393" t="s">
        <v>11819</v>
      </c>
      <c r="E1299" s="393">
        <v>41</v>
      </c>
      <c r="F1299" s="396"/>
      <c r="G1299" s="388"/>
    </row>
    <row r="1300" spans="1:7" ht="17.25" x14ac:dyDescent="0.3">
      <c r="A1300" s="389" t="s">
        <v>22879</v>
      </c>
      <c r="B1300" s="393" t="s">
        <v>11819</v>
      </c>
      <c r="C1300" s="393">
        <v>47</v>
      </c>
      <c r="D1300" s="393" t="s">
        <v>9654</v>
      </c>
      <c r="E1300" s="393">
        <v>37</v>
      </c>
      <c r="F1300" s="396"/>
      <c r="G1300" s="388"/>
    </row>
    <row r="1301" spans="1:7" ht="17.25" x14ac:dyDescent="0.3">
      <c r="A1301" s="389" t="s">
        <v>22880</v>
      </c>
      <c r="B1301" s="393" t="s">
        <v>10191</v>
      </c>
      <c r="C1301" s="393">
        <v>24</v>
      </c>
      <c r="D1301" s="393" t="s">
        <v>11819</v>
      </c>
      <c r="E1301" s="393">
        <v>23</v>
      </c>
      <c r="F1301" s="396"/>
      <c r="G1301" s="388"/>
    </row>
    <row r="1302" spans="1:7" ht="17.25" x14ac:dyDescent="0.3">
      <c r="A1302" s="389" t="s">
        <v>22881</v>
      </c>
      <c r="B1302" s="393" t="s">
        <v>10191</v>
      </c>
      <c r="C1302" s="393">
        <v>20</v>
      </c>
      <c r="D1302" s="393" t="s">
        <v>11819</v>
      </c>
      <c r="E1302" s="393">
        <v>32</v>
      </c>
      <c r="F1302" s="396"/>
      <c r="G1302" s="388"/>
    </row>
    <row r="1303" spans="1:7" ht="17.25" x14ac:dyDescent="0.3">
      <c r="A1303" s="389" t="s">
        <v>22882</v>
      </c>
      <c r="B1303" s="393" t="s">
        <v>22163</v>
      </c>
      <c r="C1303" s="393">
        <v>50</v>
      </c>
      <c r="D1303" s="393" t="s">
        <v>11819</v>
      </c>
      <c r="E1303" s="393">
        <v>45</v>
      </c>
      <c r="F1303" s="396"/>
      <c r="G1303" s="388"/>
    </row>
    <row r="1304" spans="1:7" ht="12.75" customHeight="1" x14ac:dyDescent="0.3">
      <c r="A1304" s="417" t="s">
        <v>22883</v>
      </c>
      <c r="B1304" s="417"/>
      <c r="C1304" s="417"/>
      <c r="D1304" s="417"/>
      <c r="E1304" s="417"/>
      <c r="F1304" s="417"/>
      <c r="G1304" s="388"/>
    </row>
    <row r="1305" spans="1:7" ht="17.25" x14ac:dyDescent="0.3">
      <c r="A1305" s="389" t="s">
        <v>22884</v>
      </c>
      <c r="B1305" s="393" t="s">
        <v>2625</v>
      </c>
      <c r="C1305" s="393">
        <v>20</v>
      </c>
      <c r="D1305" s="393" t="s">
        <v>22885</v>
      </c>
      <c r="E1305" s="393">
        <v>23</v>
      </c>
      <c r="F1305" s="396"/>
      <c r="G1305" s="388"/>
    </row>
    <row r="1306" spans="1:7" ht="17.25" x14ac:dyDescent="0.3">
      <c r="A1306" s="389" t="s">
        <v>22886</v>
      </c>
      <c r="B1306" s="393" t="s">
        <v>2625</v>
      </c>
      <c r="C1306" s="393">
        <v>37</v>
      </c>
      <c r="D1306" s="393" t="s">
        <v>13336</v>
      </c>
      <c r="E1306" s="393">
        <v>27</v>
      </c>
      <c r="F1306" s="396"/>
      <c r="G1306" s="388"/>
    </row>
    <row r="1307" spans="1:7" ht="17.25" x14ac:dyDescent="0.3">
      <c r="A1307" s="389" t="s">
        <v>22887</v>
      </c>
      <c r="B1307" s="393" t="s">
        <v>2625</v>
      </c>
      <c r="C1307" s="393">
        <v>32</v>
      </c>
      <c r="D1307" s="393" t="s">
        <v>13336</v>
      </c>
      <c r="E1307" s="393">
        <v>16</v>
      </c>
      <c r="F1307" s="396"/>
      <c r="G1307" s="388"/>
    </row>
    <row r="1308" spans="1:7" ht="17.25" x14ac:dyDescent="0.3">
      <c r="A1308" s="389" t="s">
        <v>22888</v>
      </c>
      <c r="B1308" s="393" t="s">
        <v>13336</v>
      </c>
      <c r="C1308" s="393">
        <v>46</v>
      </c>
      <c r="D1308" s="393" t="s">
        <v>2625</v>
      </c>
      <c r="E1308" s="393">
        <v>42</v>
      </c>
      <c r="F1308" s="396"/>
      <c r="G1308" s="388"/>
    </row>
    <row r="1309" spans="1:7" ht="17.25" x14ac:dyDescent="0.3">
      <c r="A1309" s="389" t="s">
        <v>22889</v>
      </c>
      <c r="B1309" s="393" t="s">
        <v>2625</v>
      </c>
      <c r="C1309" s="393">
        <v>16</v>
      </c>
      <c r="D1309" s="393" t="s">
        <v>13336</v>
      </c>
      <c r="E1309" s="393">
        <v>13</v>
      </c>
      <c r="F1309" s="396"/>
      <c r="G1309" s="388"/>
    </row>
    <row r="1310" spans="1:7" ht="17.25" x14ac:dyDescent="0.3">
      <c r="A1310" s="389" t="s">
        <v>22890</v>
      </c>
      <c r="B1310" s="393" t="s">
        <v>13336</v>
      </c>
      <c r="C1310" s="393">
        <v>12</v>
      </c>
      <c r="D1310" s="393" t="s">
        <v>2625</v>
      </c>
      <c r="E1310" s="393">
        <v>17</v>
      </c>
      <c r="F1310" s="396"/>
      <c r="G1310" s="388"/>
    </row>
    <row r="1311" spans="1:7" ht="17.25" x14ac:dyDescent="0.3">
      <c r="A1311" s="389" t="s">
        <v>22891</v>
      </c>
      <c r="B1311" s="393" t="s">
        <v>2625</v>
      </c>
      <c r="C1311" s="393">
        <v>31</v>
      </c>
      <c r="D1311" s="393" t="s">
        <v>21976</v>
      </c>
      <c r="E1311" s="393">
        <v>24</v>
      </c>
      <c r="F1311" s="396"/>
      <c r="G1311" s="388"/>
    </row>
    <row r="1312" spans="1:7" ht="17.25" x14ac:dyDescent="0.3">
      <c r="A1312" s="389" t="s">
        <v>22892</v>
      </c>
      <c r="B1312" s="393" t="s">
        <v>2625</v>
      </c>
      <c r="C1312" s="393">
        <v>40</v>
      </c>
      <c r="D1312" s="393" t="s">
        <v>13336</v>
      </c>
      <c r="E1312" s="393">
        <v>22</v>
      </c>
      <c r="F1312" s="396"/>
      <c r="G1312" s="388"/>
    </row>
    <row r="1313" spans="1:7" ht="17.25" x14ac:dyDescent="0.3">
      <c r="A1313" s="389" t="s">
        <v>22893</v>
      </c>
      <c r="B1313" s="393" t="s">
        <v>2625</v>
      </c>
      <c r="C1313" s="393">
        <v>18</v>
      </c>
      <c r="D1313" s="393" t="s">
        <v>21976</v>
      </c>
      <c r="E1313" s="393">
        <v>26</v>
      </c>
      <c r="F1313" s="396"/>
      <c r="G1313" s="388"/>
    </row>
    <row r="1314" spans="1:7" ht="17.25" x14ac:dyDescent="0.3">
      <c r="A1314" s="389" t="s">
        <v>22894</v>
      </c>
      <c r="B1314" s="393" t="s">
        <v>13336</v>
      </c>
      <c r="C1314" s="393">
        <v>28</v>
      </c>
      <c r="D1314" s="393" t="s">
        <v>2625</v>
      </c>
      <c r="E1314" s="393">
        <v>23</v>
      </c>
      <c r="F1314" s="396"/>
      <c r="G1314" s="388"/>
    </row>
    <row r="1315" spans="1:7" ht="12.75" customHeight="1" x14ac:dyDescent="0.3">
      <c r="A1315" s="417" t="s">
        <v>33360</v>
      </c>
      <c r="B1315" s="417"/>
      <c r="C1315" s="417"/>
      <c r="D1315" s="417"/>
      <c r="E1315" s="417"/>
      <c r="F1315" s="417"/>
      <c r="G1315" s="388"/>
    </row>
    <row r="1316" spans="1:7" ht="17.25" x14ac:dyDescent="0.3">
      <c r="A1316" s="389" t="s">
        <v>33361</v>
      </c>
      <c r="B1316" s="393" t="s">
        <v>10103</v>
      </c>
      <c r="C1316" s="393">
        <v>39</v>
      </c>
      <c r="D1316" s="393" t="s">
        <v>11819</v>
      </c>
      <c r="E1316" s="393">
        <v>48</v>
      </c>
      <c r="F1316" s="396"/>
      <c r="G1316" s="388"/>
    </row>
    <row r="1317" spans="1:7" ht="17.25" x14ac:dyDescent="0.3">
      <c r="A1317" s="389" t="s">
        <v>33362</v>
      </c>
      <c r="B1317" s="393" t="s">
        <v>10103</v>
      </c>
      <c r="C1317" s="393">
        <v>51</v>
      </c>
      <c r="D1317" s="393" t="s">
        <v>11819</v>
      </c>
      <c r="E1317" s="393">
        <v>30</v>
      </c>
      <c r="F1317" s="396"/>
      <c r="G1317" s="388"/>
    </row>
    <row r="1318" spans="1:7" ht="17.25" x14ac:dyDescent="0.3">
      <c r="A1318" s="389" t="s">
        <v>33363</v>
      </c>
      <c r="B1318" s="393" t="s">
        <v>11819</v>
      </c>
      <c r="C1318" s="393">
        <v>24</v>
      </c>
      <c r="D1318" s="393" t="s">
        <v>10103</v>
      </c>
      <c r="E1318" s="393">
        <v>38</v>
      </c>
      <c r="F1318" s="396"/>
      <c r="G1318" s="388"/>
    </row>
    <row r="1319" spans="1:7" ht="17.25" x14ac:dyDescent="0.3">
      <c r="A1319" s="389" t="s">
        <v>33364</v>
      </c>
      <c r="B1319" s="393" t="s">
        <v>10103</v>
      </c>
      <c r="C1319" s="393">
        <v>16</v>
      </c>
      <c r="D1319" s="393" t="s">
        <v>26227</v>
      </c>
      <c r="E1319" s="393">
        <v>24</v>
      </c>
      <c r="F1319" s="396"/>
      <c r="G1319" s="388"/>
    </row>
    <row r="1320" spans="1:7" ht="17.25" x14ac:dyDescent="0.3">
      <c r="A1320" s="389" t="s">
        <v>33365</v>
      </c>
      <c r="B1320" s="393" t="s">
        <v>10191</v>
      </c>
      <c r="C1320" s="393">
        <v>5</v>
      </c>
      <c r="D1320" s="393" t="s">
        <v>11819</v>
      </c>
      <c r="E1320" s="393">
        <v>1</v>
      </c>
      <c r="F1320" s="396"/>
      <c r="G1320" s="388"/>
    </row>
    <row r="1321" spans="1:7" ht="17.25" x14ac:dyDescent="0.3">
      <c r="A1321" s="389" t="s">
        <v>33366</v>
      </c>
      <c r="B1321" s="393" t="s">
        <v>11819</v>
      </c>
      <c r="C1321" s="393">
        <v>8</v>
      </c>
      <c r="D1321" s="393" t="s">
        <v>10103</v>
      </c>
      <c r="E1321" s="393">
        <v>1</v>
      </c>
      <c r="F1321" s="396"/>
      <c r="G1321" s="388"/>
    </row>
    <row r="1322" spans="1:7" ht="17.25" x14ac:dyDescent="0.3">
      <c r="A1322" s="389" t="s">
        <v>33367</v>
      </c>
      <c r="B1322" s="393" t="s">
        <v>14944</v>
      </c>
      <c r="C1322" s="393">
        <v>18</v>
      </c>
      <c r="D1322" s="393" t="s">
        <v>2625</v>
      </c>
      <c r="E1322" s="393">
        <v>33</v>
      </c>
      <c r="F1322" s="396"/>
      <c r="G1322" s="388"/>
    </row>
    <row r="1323" spans="1:7" ht="17.25" x14ac:dyDescent="0.3">
      <c r="A1323" s="389" t="s">
        <v>33368</v>
      </c>
      <c r="B1323" s="393" t="s">
        <v>10191</v>
      </c>
      <c r="C1323" s="393">
        <v>38</v>
      </c>
      <c r="D1323" s="393" t="s">
        <v>11819</v>
      </c>
      <c r="E1323" s="393">
        <v>40</v>
      </c>
      <c r="F1323" s="396"/>
      <c r="G1323" s="388"/>
    </row>
    <row r="1324" spans="1:7" ht="12.75" customHeight="1" x14ac:dyDescent="0.3">
      <c r="A1324" s="417" t="s">
        <v>33369</v>
      </c>
      <c r="B1324" s="417"/>
      <c r="C1324" s="417"/>
      <c r="D1324" s="417"/>
      <c r="E1324" s="417"/>
      <c r="F1324" s="417"/>
      <c r="G1324" s="388"/>
    </row>
    <row r="1325" spans="1:7" ht="17.25" x14ac:dyDescent="0.3">
      <c r="A1325" s="389" t="s">
        <v>33370</v>
      </c>
      <c r="B1325" s="393" t="s">
        <v>11819</v>
      </c>
      <c r="C1325" s="393">
        <v>5</v>
      </c>
      <c r="D1325" s="393" t="s">
        <v>10191</v>
      </c>
      <c r="E1325" s="393">
        <v>26</v>
      </c>
      <c r="F1325" s="396"/>
      <c r="G1325" s="388"/>
    </row>
    <row r="1326" spans="1:7" ht="17.25" x14ac:dyDescent="0.3">
      <c r="A1326" s="389" t="s">
        <v>33371</v>
      </c>
      <c r="B1326" s="393" t="s">
        <v>10191</v>
      </c>
      <c r="C1326" s="393">
        <v>6</v>
      </c>
      <c r="D1326" s="393" t="s">
        <v>11819</v>
      </c>
      <c r="E1326" s="393">
        <v>6</v>
      </c>
      <c r="F1326" s="396"/>
      <c r="G1326" s="388"/>
    </row>
    <row r="1327" spans="1:7" ht="17.25" x14ac:dyDescent="0.3">
      <c r="A1327" s="389" t="s">
        <v>33372</v>
      </c>
      <c r="B1327" s="393" t="s">
        <v>11819</v>
      </c>
      <c r="C1327" s="393">
        <v>13</v>
      </c>
      <c r="D1327" s="393" t="s">
        <v>10191</v>
      </c>
      <c r="E1327" s="393">
        <v>17</v>
      </c>
      <c r="F1327" s="396"/>
      <c r="G1327" s="388"/>
    </row>
    <row r="1328" spans="1:7" ht="17.25" x14ac:dyDescent="0.3">
      <c r="A1328" s="389" t="s">
        <v>33373</v>
      </c>
      <c r="B1328" s="393" t="s">
        <v>11819</v>
      </c>
      <c r="C1328" s="393">
        <v>7</v>
      </c>
      <c r="D1328" s="393" t="s">
        <v>10191</v>
      </c>
      <c r="E1328" s="393">
        <v>6</v>
      </c>
      <c r="F1328" s="396"/>
      <c r="G1328" s="388"/>
    </row>
    <row r="1329" spans="1:7" ht="17.25" x14ac:dyDescent="0.3">
      <c r="A1329" s="389" t="s">
        <v>33374</v>
      </c>
      <c r="B1329" s="393" t="s">
        <v>10191</v>
      </c>
      <c r="C1329" s="393">
        <v>9</v>
      </c>
      <c r="D1329" s="393" t="s">
        <v>11819</v>
      </c>
      <c r="E1329" s="393">
        <v>2</v>
      </c>
      <c r="F1329" s="396"/>
      <c r="G1329" s="388"/>
    </row>
    <row r="1330" spans="1:7" ht="17.25" x14ac:dyDescent="0.3">
      <c r="A1330" s="389" t="s">
        <v>33375</v>
      </c>
      <c r="B1330" s="393" t="s">
        <v>10191</v>
      </c>
      <c r="C1330" s="393">
        <v>58</v>
      </c>
      <c r="D1330" s="393" t="s">
        <v>11819</v>
      </c>
      <c r="E1330" s="393">
        <v>39</v>
      </c>
      <c r="F1330" s="396"/>
      <c r="G1330" s="388"/>
    </row>
    <row r="1331" spans="1:7" ht="17.25" x14ac:dyDescent="0.3">
      <c r="A1331" s="389" t="s">
        <v>33376</v>
      </c>
      <c r="B1331" s="393" t="s">
        <v>11819</v>
      </c>
      <c r="C1331" s="393">
        <v>18</v>
      </c>
      <c r="D1331" s="393" t="s">
        <v>10191</v>
      </c>
      <c r="E1331" s="393">
        <v>9</v>
      </c>
      <c r="F1331" s="396"/>
      <c r="G1331" s="388"/>
    </row>
    <row r="1332" spans="1:7" ht="17.25" x14ac:dyDescent="0.3">
      <c r="A1332" s="389" t="s">
        <v>33377</v>
      </c>
      <c r="B1332" s="393" t="s">
        <v>11819</v>
      </c>
      <c r="C1332" s="393">
        <v>41</v>
      </c>
      <c r="D1332" s="393" t="s">
        <v>10191</v>
      </c>
      <c r="E1332" s="393">
        <v>28</v>
      </c>
      <c r="F1332" s="396"/>
      <c r="G1332" s="388"/>
    </row>
    <row r="1333" spans="1:7" ht="17.25" x14ac:dyDescent="0.3">
      <c r="A1333" s="389" t="s">
        <v>33378</v>
      </c>
      <c r="B1333" s="393" t="s">
        <v>11819</v>
      </c>
      <c r="C1333" s="393">
        <v>6</v>
      </c>
      <c r="D1333" s="393" t="s">
        <v>22317</v>
      </c>
      <c r="E1333" s="393">
        <v>2</v>
      </c>
      <c r="F1333" s="396"/>
      <c r="G1333" s="388"/>
    </row>
    <row r="1334" spans="1:7" ht="17.25" x14ac:dyDescent="0.3">
      <c r="A1334" s="389" t="s">
        <v>33379</v>
      </c>
      <c r="B1334" s="393" t="s">
        <v>11819</v>
      </c>
      <c r="C1334" s="393">
        <v>9</v>
      </c>
      <c r="D1334" s="393" t="s">
        <v>10191</v>
      </c>
      <c r="E1334" s="393">
        <v>14</v>
      </c>
      <c r="F1334" s="396"/>
      <c r="G1334" s="388"/>
    </row>
    <row r="1335" spans="1:7" ht="12.75" customHeight="1" x14ac:dyDescent="0.3">
      <c r="A1335" s="417" t="s">
        <v>33380</v>
      </c>
      <c r="B1335" s="417"/>
      <c r="C1335" s="417"/>
      <c r="D1335" s="417"/>
      <c r="E1335" s="417"/>
      <c r="F1335" s="417"/>
      <c r="G1335" s="388"/>
    </row>
    <row r="1336" spans="1:7" ht="17.25" x14ac:dyDescent="0.3">
      <c r="A1336" s="389" t="s">
        <v>33381</v>
      </c>
      <c r="B1336" s="393" t="s">
        <v>10103</v>
      </c>
      <c r="C1336" s="393">
        <v>5</v>
      </c>
      <c r="D1336" s="393" t="s">
        <v>2625</v>
      </c>
      <c r="E1336" s="393">
        <v>8</v>
      </c>
      <c r="F1336" s="396"/>
      <c r="G1336" s="388"/>
    </row>
    <row r="1337" spans="1:7" ht="17.25" x14ac:dyDescent="0.3">
      <c r="A1337" s="389" t="s">
        <v>33382</v>
      </c>
      <c r="B1337" s="393" t="s">
        <v>2376</v>
      </c>
      <c r="C1337" s="393">
        <v>18</v>
      </c>
      <c r="D1337" s="393" t="s">
        <v>22060</v>
      </c>
      <c r="E1337" s="393">
        <v>8</v>
      </c>
      <c r="F1337" s="396"/>
      <c r="G1337" s="388"/>
    </row>
    <row r="1338" spans="1:7" ht="17.25" x14ac:dyDescent="0.3">
      <c r="A1338" s="389" t="s">
        <v>33383</v>
      </c>
      <c r="B1338" s="393" t="s">
        <v>13336</v>
      </c>
      <c r="C1338" s="393">
        <v>10</v>
      </c>
      <c r="D1338" s="393" t="s">
        <v>2625</v>
      </c>
      <c r="E1338" s="393">
        <v>1</v>
      </c>
      <c r="F1338" s="396"/>
      <c r="G1338" s="388"/>
    </row>
    <row r="1339" spans="1:7" ht="17.25" x14ac:dyDescent="0.3">
      <c r="A1339" s="389" t="s">
        <v>33384</v>
      </c>
      <c r="B1339" s="393" t="s">
        <v>13336</v>
      </c>
      <c r="C1339" s="393">
        <v>8</v>
      </c>
      <c r="D1339" s="393" t="s">
        <v>11819</v>
      </c>
      <c r="E1339" s="393">
        <v>19</v>
      </c>
      <c r="F1339" s="396"/>
      <c r="G1339" s="388"/>
    </row>
    <row r="1340" spans="1:7" ht="17.25" x14ac:dyDescent="0.3">
      <c r="A1340" s="389" t="s">
        <v>33385</v>
      </c>
      <c r="B1340" s="393" t="s">
        <v>2625</v>
      </c>
      <c r="C1340" s="393">
        <v>11</v>
      </c>
      <c r="D1340" s="393" t="s">
        <v>10191</v>
      </c>
      <c r="E1340" s="393">
        <v>11</v>
      </c>
      <c r="F1340" s="396"/>
      <c r="G1340" s="388"/>
    </row>
    <row r="1341" spans="1:7" ht="17.25" x14ac:dyDescent="0.3">
      <c r="A1341" s="389" t="s">
        <v>33386</v>
      </c>
      <c r="B1341" s="393" t="s">
        <v>11819</v>
      </c>
      <c r="C1341" s="393">
        <v>40</v>
      </c>
      <c r="D1341" s="393" t="s">
        <v>10191</v>
      </c>
      <c r="E1341" s="393">
        <v>35</v>
      </c>
      <c r="F1341" s="396"/>
      <c r="G1341" s="388"/>
    </row>
    <row r="1342" spans="1:7" ht="17.25" x14ac:dyDescent="0.3">
      <c r="A1342" s="389" t="s">
        <v>33387</v>
      </c>
      <c r="B1342" s="393" t="s">
        <v>10103</v>
      </c>
      <c r="C1342" s="393">
        <v>4</v>
      </c>
      <c r="D1342" s="393" t="s">
        <v>22063</v>
      </c>
      <c r="E1342" s="393">
        <v>20</v>
      </c>
      <c r="F1342" s="396"/>
      <c r="G1342" s="388"/>
    </row>
    <row r="1343" spans="1:7" ht="17.25" x14ac:dyDescent="0.3">
      <c r="A1343" s="389" t="s">
        <v>33388</v>
      </c>
      <c r="B1343" s="393" t="s">
        <v>11819</v>
      </c>
      <c r="C1343" s="393">
        <v>16</v>
      </c>
      <c r="D1343" s="393" t="s">
        <v>10191</v>
      </c>
      <c r="E1343" s="393">
        <v>24</v>
      </c>
      <c r="F1343" s="396"/>
      <c r="G1343" s="388"/>
    </row>
    <row r="1344" spans="1:7" ht="17.25" x14ac:dyDescent="0.3">
      <c r="A1344" s="389" t="s">
        <v>33389</v>
      </c>
      <c r="B1344" s="393" t="s">
        <v>11819</v>
      </c>
      <c r="C1344" s="393">
        <v>10</v>
      </c>
      <c r="D1344" s="393" t="s">
        <v>10103</v>
      </c>
      <c r="E1344" s="393">
        <v>5</v>
      </c>
      <c r="F1344" s="396"/>
      <c r="G1344" s="388"/>
    </row>
    <row r="1345" spans="1:7" ht="17.25" x14ac:dyDescent="0.3">
      <c r="A1345" s="389" t="s">
        <v>33390</v>
      </c>
      <c r="B1345" s="393" t="s">
        <v>10191</v>
      </c>
      <c r="C1345" s="393">
        <v>6</v>
      </c>
      <c r="D1345" s="393" t="s">
        <v>5411</v>
      </c>
      <c r="E1345" s="393">
        <v>4</v>
      </c>
      <c r="F1345" s="396"/>
      <c r="G1345" s="388"/>
    </row>
    <row r="1346" spans="1:7" ht="12.75" customHeight="1" x14ac:dyDescent="0.3">
      <c r="A1346" s="417" t="s">
        <v>39561</v>
      </c>
      <c r="B1346" s="417"/>
      <c r="C1346" s="417"/>
      <c r="D1346" s="417"/>
      <c r="E1346" s="417"/>
      <c r="F1346" s="417"/>
      <c r="G1346" s="388"/>
    </row>
    <row r="1347" spans="1:7" ht="17.25" x14ac:dyDescent="0.3">
      <c r="A1347" s="389" t="s">
        <v>39562</v>
      </c>
      <c r="B1347" s="393" t="s">
        <v>2376</v>
      </c>
      <c r="C1347" s="393">
        <v>5</v>
      </c>
      <c r="D1347" s="393" t="s">
        <v>11819</v>
      </c>
      <c r="E1347" s="393">
        <v>4</v>
      </c>
      <c r="F1347" s="396"/>
      <c r="G1347" s="388"/>
    </row>
    <row r="1348" spans="1:7" ht="17.25" x14ac:dyDescent="0.3">
      <c r="A1348" s="389" t="s">
        <v>39563</v>
      </c>
      <c r="B1348" s="393" t="s">
        <v>11819</v>
      </c>
      <c r="C1348" s="393">
        <v>9</v>
      </c>
      <c r="D1348" s="393" t="s">
        <v>10103</v>
      </c>
      <c r="E1348" s="393">
        <v>5</v>
      </c>
      <c r="F1348" s="396"/>
      <c r="G1348" s="388"/>
    </row>
    <row r="1349" spans="1:7" ht="17.25" x14ac:dyDescent="0.3">
      <c r="A1349" s="389" t="s">
        <v>39564</v>
      </c>
      <c r="B1349" s="393" t="s">
        <v>11819</v>
      </c>
      <c r="C1349" s="393">
        <v>10</v>
      </c>
      <c r="D1349" s="393" t="s">
        <v>10103</v>
      </c>
      <c r="E1349" s="393">
        <v>8</v>
      </c>
      <c r="F1349" s="396"/>
      <c r="G1349" s="388"/>
    </row>
    <row r="1350" spans="1:7" ht="17.25" x14ac:dyDescent="0.3">
      <c r="A1350" s="389" t="s">
        <v>39565</v>
      </c>
      <c r="B1350" s="393" t="s">
        <v>11819</v>
      </c>
      <c r="C1350" s="393">
        <v>3</v>
      </c>
      <c r="D1350" s="393" t="s">
        <v>10103</v>
      </c>
      <c r="E1350" s="393">
        <v>10</v>
      </c>
      <c r="F1350" s="396"/>
      <c r="G1350" s="388"/>
    </row>
    <row r="1351" spans="1:7" ht="17.25" x14ac:dyDescent="0.3">
      <c r="A1351" s="389" t="s">
        <v>42793</v>
      </c>
      <c r="B1351" s="393" t="s">
        <v>2625</v>
      </c>
      <c r="C1351" s="393">
        <v>6</v>
      </c>
      <c r="D1351" s="393" t="s">
        <v>10191</v>
      </c>
      <c r="E1351" s="393">
        <v>15</v>
      </c>
      <c r="F1351" s="396"/>
      <c r="G1351" s="388"/>
    </row>
    <row r="1352" spans="1:7" ht="17.25" x14ac:dyDescent="0.3">
      <c r="A1352" s="389" t="s">
        <v>42794</v>
      </c>
      <c r="B1352" s="393" t="s">
        <v>2625</v>
      </c>
      <c r="C1352" s="393">
        <v>7</v>
      </c>
      <c r="D1352" s="393" t="s">
        <v>14944</v>
      </c>
      <c r="E1352" s="393">
        <v>0</v>
      </c>
      <c r="F1352" s="396"/>
      <c r="G1352" s="388"/>
    </row>
    <row r="1353" spans="1:7" ht="17.25" x14ac:dyDescent="0.3">
      <c r="A1353" s="389" t="s">
        <v>39566</v>
      </c>
      <c r="B1353" s="393" t="s">
        <v>9654</v>
      </c>
      <c r="C1353" s="393">
        <v>16</v>
      </c>
      <c r="D1353" s="393" t="s">
        <v>11819</v>
      </c>
      <c r="E1353" s="393">
        <v>25</v>
      </c>
      <c r="F1353" s="396"/>
      <c r="G1353" s="388"/>
    </row>
    <row r="1354" spans="1:7" ht="17.25" x14ac:dyDescent="0.3">
      <c r="A1354" s="389" t="s">
        <v>39567</v>
      </c>
      <c r="B1354" s="393" t="s">
        <v>13336</v>
      </c>
      <c r="C1354" s="393">
        <v>7</v>
      </c>
      <c r="D1354" s="393" t="s">
        <v>11819</v>
      </c>
      <c r="E1354" s="393">
        <v>20</v>
      </c>
      <c r="F1354" s="396"/>
      <c r="G1354" s="388"/>
    </row>
    <row r="1355" spans="1:7" ht="17.25" x14ac:dyDescent="0.3">
      <c r="A1355" s="389" t="s">
        <v>39568</v>
      </c>
      <c r="B1355" s="393" t="s">
        <v>11819</v>
      </c>
      <c r="C1355" s="393">
        <v>8</v>
      </c>
      <c r="D1355" s="393" t="s">
        <v>2376</v>
      </c>
      <c r="E1355" s="393">
        <v>17</v>
      </c>
      <c r="F1355" s="396"/>
      <c r="G1355" s="388"/>
    </row>
    <row r="1356" spans="1:7" ht="17.25" x14ac:dyDescent="0.3">
      <c r="A1356" s="389" t="s">
        <v>39569</v>
      </c>
      <c r="B1356" s="393" t="s">
        <v>11819</v>
      </c>
      <c r="C1356" s="393">
        <v>17</v>
      </c>
      <c r="D1356" s="393" t="s">
        <v>10191</v>
      </c>
      <c r="E1356" s="393">
        <v>6</v>
      </c>
      <c r="F1356" s="396"/>
      <c r="G1356" s="388"/>
    </row>
    <row r="1357" spans="1:7" ht="17.25" x14ac:dyDescent="0.3">
      <c r="A1357" s="389" t="s">
        <v>39570</v>
      </c>
      <c r="B1357" s="393" t="s">
        <v>11819</v>
      </c>
      <c r="C1357" s="393">
        <v>30</v>
      </c>
      <c r="D1357" s="393" t="s">
        <v>10103</v>
      </c>
      <c r="E1357" s="393">
        <v>40</v>
      </c>
      <c r="F1357" s="396"/>
      <c r="G1357" s="388"/>
    </row>
    <row r="1358" spans="1:7" ht="12.75" customHeight="1" x14ac:dyDescent="0.3">
      <c r="A1358" s="417" t="s">
        <v>40696</v>
      </c>
      <c r="B1358" s="417"/>
      <c r="C1358" s="417"/>
      <c r="D1358" s="417"/>
      <c r="E1358" s="417"/>
      <c r="F1358" s="417"/>
      <c r="G1358" s="388"/>
    </row>
    <row r="1359" spans="1:7" ht="17.25" x14ac:dyDescent="0.3">
      <c r="A1359" s="389" t="s">
        <v>40697</v>
      </c>
      <c r="B1359" s="393" t="s">
        <v>11819</v>
      </c>
      <c r="C1359" s="393">
        <v>6</v>
      </c>
      <c r="D1359" s="393" t="s">
        <v>10191</v>
      </c>
      <c r="E1359" s="393">
        <v>1</v>
      </c>
      <c r="F1359" s="396"/>
      <c r="G1359" s="388"/>
    </row>
    <row r="1360" spans="1:7" ht="17.25" x14ac:dyDescent="0.3">
      <c r="A1360" s="389" t="s">
        <v>40698</v>
      </c>
      <c r="B1360" s="393" t="s">
        <v>11819</v>
      </c>
      <c r="C1360" s="393">
        <v>5</v>
      </c>
      <c r="D1360" s="393" t="s">
        <v>10191</v>
      </c>
      <c r="E1360" s="393">
        <v>3</v>
      </c>
      <c r="F1360" s="396"/>
      <c r="G1360" s="388"/>
    </row>
    <row r="1361" spans="1:7" ht="17.25" x14ac:dyDescent="0.3">
      <c r="A1361" s="389" t="s">
        <v>40699</v>
      </c>
      <c r="B1361" s="393" t="s">
        <v>11819</v>
      </c>
      <c r="C1361" s="393">
        <v>4</v>
      </c>
      <c r="D1361" s="393" t="s">
        <v>13336</v>
      </c>
      <c r="E1361" s="393">
        <v>5</v>
      </c>
      <c r="F1361" s="396"/>
      <c r="G1361" s="388"/>
    </row>
    <row r="1362" spans="1:7" ht="17.25" x14ac:dyDescent="0.3">
      <c r="A1362" s="389" t="s">
        <v>40700</v>
      </c>
      <c r="B1362" s="393" t="s">
        <v>11819</v>
      </c>
      <c r="C1362" s="393">
        <v>11</v>
      </c>
      <c r="D1362" s="393" t="s">
        <v>10191</v>
      </c>
      <c r="E1362" s="393">
        <v>12</v>
      </c>
      <c r="F1362" s="396"/>
      <c r="G1362" s="388"/>
    </row>
    <row r="1363" spans="1:7" ht="17.25" x14ac:dyDescent="0.3">
      <c r="A1363" s="389" t="s">
        <v>40701</v>
      </c>
      <c r="B1363" s="393" t="s">
        <v>11819</v>
      </c>
      <c r="C1363" s="393">
        <v>5</v>
      </c>
      <c r="D1363" s="393" t="s">
        <v>10191</v>
      </c>
      <c r="E1363" s="393">
        <v>9</v>
      </c>
      <c r="F1363" s="396"/>
      <c r="G1363" s="388"/>
    </row>
    <row r="1364" spans="1:7" ht="17.25" x14ac:dyDescent="0.3">
      <c r="A1364" s="389" t="s">
        <v>40702</v>
      </c>
      <c r="B1364" s="393" t="s">
        <v>13336</v>
      </c>
      <c r="C1364" s="393">
        <v>4</v>
      </c>
      <c r="D1364" s="393" t="s">
        <v>11819</v>
      </c>
      <c r="E1364" s="393">
        <v>6</v>
      </c>
      <c r="F1364" s="396"/>
      <c r="G1364" s="388"/>
    </row>
    <row r="1365" spans="1:7" ht="17.25" x14ac:dyDescent="0.3">
      <c r="A1365" s="389" t="s">
        <v>40703</v>
      </c>
      <c r="B1365" s="393" t="s">
        <v>11819</v>
      </c>
      <c r="C1365" s="393">
        <v>13</v>
      </c>
      <c r="D1365" s="393" t="s">
        <v>10191</v>
      </c>
      <c r="E1365" s="393">
        <v>18</v>
      </c>
      <c r="F1365" s="396"/>
      <c r="G1365" s="388"/>
    </row>
    <row r="1366" spans="1:7" ht="17.25" x14ac:dyDescent="0.3">
      <c r="A1366" s="389" t="s">
        <v>40704</v>
      </c>
      <c r="B1366" s="393" t="s">
        <v>10191</v>
      </c>
      <c r="C1366" s="393">
        <v>6</v>
      </c>
      <c r="D1366" s="393" t="s">
        <v>11819</v>
      </c>
      <c r="E1366" s="393">
        <v>1</v>
      </c>
      <c r="F1366" s="396"/>
      <c r="G1366" s="388"/>
    </row>
    <row r="1367" spans="1:7" ht="17.25" x14ac:dyDescent="0.3">
      <c r="A1367" s="389" t="s">
        <v>40705</v>
      </c>
      <c r="B1367" s="393" t="s">
        <v>10191</v>
      </c>
      <c r="C1367" s="393">
        <v>5</v>
      </c>
      <c r="D1367" s="393" t="s">
        <v>11819</v>
      </c>
      <c r="E1367" s="393">
        <v>0</v>
      </c>
      <c r="F1367" s="396"/>
      <c r="G1367" s="388"/>
    </row>
    <row r="1368" spans="1:7" ht="17.25" x14ac:dyDescent="0.3">
      <c r="A1368" s="389" t="s">
        <v>40706</v>
      </c>
      <c r="B1368" s="393" t="s">
        <v>13336</v>
      </c>
      <c r="C1368" s="393">
        <v>19</v>
      </c>
      <c r="D1368" s="393" t="s">
        <v>11819</v>
      </c>
      <c r="E1368" s="393">
        <v>15</v>
      </c>
      <c r="F1368" s="396"/>
      <c r="G1368" s="388"/>
    </row>
    <row r="1369" spans="1:7" ht="17.25" x14ac:dyDescent="0.3">
      <c r="A1369" s="389" t="s">
        <v>40707</v>
      </c>
      <c r="B1369" s="393" t="s">
        <v>13336</v>
      </c>
      <c r="C1369" s="393">
        <v>13</v>
      </c>
      <c r="D1369" s="393" t="s">
        <v>11819</v>
      </c>
      <c r="E1369" s="393">
        <v>19</v>
      </c>
      <c r="F1369" s="396"/>
      <c r="G1369" s="388"/>
    </row>
    <row r="1370" spans="1:7" ht="17.25" x14ac:dyDescent="0.3">
      <c r="A1370" s="389" t="s">
        <v>40708</v>
      </c>
      <c r="B1370" s="393" t="s">
        <v>10191</v>
      </c>
      <c r="C1370" s="393">
        <v>18</v>
      </c>
      <c r="D1370" s="393" t="s">
        <v>11819</v>
      </c>
      <c r="E1370" s="393">
        <v>16</v>
      </c>
      <c r="F1370" s="396"/>
      <c r="G1370" s="388"/>
    </row>
    <row r="1371" spans="1:7" ht="17.25" x14ac:dyDescent="0.3">
      <c r="A1371" s="389" t="s">
        <v>40709</v>
      </c>
      <c r="B1371" s="393" t="s">
        <v>10191</v>
      </c>
      <c r="C1371" s="393">
        <v>0</v>
      </c>
      <c r="D1371" s="393" t="s">
        <v>11819</v>
      </c>
      <c r="E1371" s="393">
        <v>0</v>
      </c>
      <c r="F1371" s="396"/>
      <c r="G1371" s="388"/>
    </row>
    <row r="1372" spans="1:7" ht="12.75" customHeight="1" x14ac:dyDescent="0.3">
      <c r="A1372" s="417" t="s">
        <v>42795</v>
      </c>
      <c r="B1372" s="417"/>
      <c r="C1372" s="417"/>
      <c r="D1372" s="417"/>
      <c r="E1372" s="417"/>
      <c r="F1372" s="417"/>
      <c r="G1372" s="388"/>
    </row>
    <row r="1373" spans="1:7" ht="17.25" x14ac:dyDescent="0.3">
      <c r="A1373" s="389" t="s">
        <v>42796</v>
      </c>
      <c r="B1373" s="393" t="s">
        <v>10103</v>
      </c>
      <c r="C1373" s="393">
        <v>5</v>
      </c>
      <c r="D1373" s="393" t="s">
        <v>18180</v>
      </c>
      <c r="E1373" s="393">
        <v>1</v>
      </c>
      <c r="F1373" s="396"/>
      <c r="G1373" s="388"/>
    </row>
    <row r="1374" spans="1:7" ht="17.25" x14ac:dyDescent="0.3">
      <c r="A1374" s="389" t="s">
        <v>42797</v>
      </c>
      <c r="B1374" s="393" t="s">
        <v>18180</v>
      </c>
      <c r="C1374" s="393">
        <v>2</v>
      </c>
      <c r="D1374" s="393" t="s">
        <v>10103</v>
      </c>
      <c r="E1374" s="393">
        <v>2</v>
      </c>
      <c r="F1374" s="396"/>
      <c r="G1374" s="388"/>
    </row>
    <row r="1375" spans="1:7" ht="17.25" x14ac:dyDescent="0.3">
      <c r="A1375" s="389" t="s">
        <v>42798</v>
      </c>
      <c r="B1375" s="393" t="s">
        <v>10103</v>
      </c>
      <c r="C1375" s="393">
        <v>0</v>
      </c>
      <c r="D1375" s="393" t="s">
        <v>18180</v>
      </c>
      <c r="E1375" s="393">
        <v>2</v>
      </c>
      <c r="F1375" s="396"/>
      <c r="G1375" s="388"/>
    </row>
    <row r="1376" spans="1:7" ht="17.25" x14ac:dyDescent="0.3">
      <c r="A1376" s="389" t="s">
        <v>42799</v>
      </c>
      <c r="B1376" s="393" t="s">
        <v>42800</v>
      </c>
      <c r="C1376" s="393">
        <v>0</v>
      </c>
      <c r="D1376" s="393" t="s">
        <v>11819</v>
      </c>
      <c r="E1376" s="393">
        <v>3</v>
      </c>
      <c r="F1376" s="396"/>
      <c r="G1376" s="388"/>
    </row>
    <row r="1377" spans="1:7" ht="17.25" x14ac:dyDescent="0.3">
      <c r="A1377" s="389" t="s">
        <v>42801</v>
      </c>
      <c r="B1377" s="393" t="s">
        <v>11819</v>
      </c>
      <c r="C1377" s="393">
        <v>1</v>
      </c>
      <c r="D1377" s="393" t="s">
        <v>42800</v>
      </c>
      <c r="E1377" s="393">
        <v>3</v>
      </c>
      <c r="F1377" s="396"/>
      <c r="G1377" s="388"/>
    </row>
    <row r="1378" spans="1:7" ht="17.25" x14ac:dyDescent="0.3">
      <c r="A1378" s="389" t="s">
        <v>42802</v>
      </c>
      <c r="B1378" s="393" t="s">
        <v>11819</v>
      </c>
      <c r="C1378" s="393">
        <v>1</v>
      </c>
      <c r="D1378" s="393" t="s">
        <v>42800</v>
      </c>
      <c r="E1378" s="393">
        <v>1</v>
      </c>
      <c r="F1378" s="396"/>
      <c r="G1378" s="388"/>
    </row>
    <row r="1379" spans="1:7" ht="17.25" x14ac:dyDescent="0.3">
      <c r="A1379" s="389" t="s">
        <v>42803</v>
      </c>
      <c r="B1379" s="393" t="s">
        <v>42804</v>
      </c>
      <c r="C1379" s="393">
        <v>1</v>
      </c>
      <c r="D1379" s="393" t="s">
        <v>11819</v>
      </c>
      <c r="E1379" s="393">
        <v>2</v>
      </c>
      <c r="F1379" s="396"/>
      <c r="G1379" s="388"/>
    </row>
    <row r="1380" spans="1:7" ht="17.25" x14ac:dyDescent="0.3">
      <c r="A1380" s="389" t="s">
        <v>42805</v>
      </c>
      <c r="B1380" s="393" t="s">
        <v>10103</v>
      </c>
      <c r="C1380" s="393">
        <v>0</v>
      </c>
      <c r="D1380" s="393" t="s">
        <v>18180</v>
      </c>
      <c r="E1380" s="393">
        <v>0</v>
      </c>
      <c r="F1380" s="396"/>
      <c r="G1380" s="388"/>
    </row>
    <row r="1381" spans="1:7" ht="17.25" x14ac:dyDescent="0.3">
      <c r="A1381" s="389" t="s">
        <v>42806</v>
      </c>
      <c r="B1381" s="393" t="s">
        <v>42807</v>
      </c>
      <c r="C1381" s="393">
        <v>1</v>
      </c>
      <c r="D1381" s="393" t="s">
        <v>10103</v>
      </c>
      <c r="E1381" s="393">
        <v>0</v>
      </c>
      <c r="F1381" s="396"/>
      <c r="G1381" s="388"/>
    </row>
    <row r="1382" spans="1:7" ht="17.25" x14ac:dyDescent="0.3">
      <c r="A1382" s="389" t="s">
        <v>42808</v>
      </c>
      <c r="B1382" s="393" t="s">
        <v>18180</v>
      </c>
      <c r="C1382" s="393">
        <v>0</v>
      </c>
      <c r="D1382" s="393" t="s">
        <v>10103</v>
      </c>
      <c r="E1382" s="393">
        <v>0</v>
      </c>
      <c r="F1382" s="396"/>
      <c r="G1382" s="388"/>
    </row>
    <row r="1383" spans="1:7" ht="17.25" x14ac:dyDescent="0.3">
      <c r="A1383" s="389" t="s">
        <v>42809</v>
      </c>
      <c r="B1383" s="393" t="s">
        <v>10103</v>
      </c>
      <c r="C1383" s="393">
        <v>3</v>
      </c>
      <c r="D1383" s="393" t="s">
        <v>18180</v>
      </c>
      <c r="E1383" s="393">
        <v>2</v>
      </c>
      <c r="F1383" s="396"/>
      <c r="G1383" s="388"/>
    </row>
    <row r="1384" spans="1:7" ht="17.25" x14ac:dyDescent="0.3">
      <c r="A1384" s="389" t="s">
        <v>42810</v>
      </c>
      <c r="B1384" s="393" t="s">
        <v>18180</v>
      </c>
      <c r="C1384" s="393">
        <v>0</v>
      </c>
      <c r="D1384" s="393" t="s">
        <v>10103</v>
      </c>
      <c r="E1384" s="393">
        <v>0</v>
      </c>
      <c r="F1384" s="396"/>
      <c r="G1384" s="388"/>
    </row>
    <row r="1385" spans="1:7" ht="17.25" x14ac:dyDescent="0.3">
      <c r="A1385" s="389" t="s">
        <v>42811</v>
      </c>
      <c r="B1385" s="393" t="s">
        <v>42807</v>
      </c>
      <c r="C1385" s="393">
        <v>0</v>
      </c>
      <c r="D1385" s="393" t="s">
        <v>10103</v>
      </c>
      <c r="E1385" s="393">
        <v>1</v>
      </c>
      <c r="F1385" s="396"/>
      <c r="G1385" s="388"/>
    </row>
    <row r="1386" spans="1:7" ht="17.25" x14ac:dyDescent="0.3">
      <c r="A1386" s="389" t="s">
        <v>42812</v>
      </c>
      <c r="B1386" s="393" t="s">
        <v>42807</v>
      </c>
      <c r="C1386" s="393">
        <v>2</v>
      </c>
      <c r="D1386" s="393" t="s">
        <v>10103</v>
      </c>
      <c r="E1386" s="393">
        <v>0</v>
      </c>
      <c r="F1386" s="396"/>
      <c r="G1386" s="388"/>
    </row>
    <row r="1387" spans="1:7" ht="17.25" x14ac:dyDescent="0.3">
      <c r="A1387" s="389" t="s">
        <v>42813</v>
      </c>
      <c r="B1387" s="393" t="s">
        <v>42807</v>
      </c>
      <c r="C1387" s="393">
        <v>0</v>
      </c>
      <c r="D1387" s="393" t="s">
        <v>10103</v>
      </c>
      <c r="E1387" s="393">
        <v>0</v>
      </c>
      <c r="F1387" s="396"/>
      <c r="G1387" s="388"/>
    </row>
    <row r="1388" spans="1:7" ht="17.25" x14ac:dyDescent="0.3">
      <c r="A1388" s="389" t="s">
        <v>42814</v>
      </c>
      <c r="B1388" s="393" t="s">
        <v>42807</v>
      </c>
      <c r="C1388" s="393">
        <v>0</v>
      </c>
      <c r="D1388" s="393" t="s">
        <v>10103</v>
      </c>
      <c r="E1388" s="393">
        <v>1</v>
      </c>
      <c r="F1388" s="396"/>
      <c r="G1388" s="388"/>
    </row>
    <row r="1389" spans="1:7" ht="12.75" customHeight="1" x14ac:dyDescent="0.3">
      <c r="A1389" s="417" t="s">
        <v>22895</v>
      </c>
      <c r="B1389" s="417"/>
      <c r="C1389" s="417"/>
      <c r="D1389" s="417"/>
      <c r="E1389" s="417"/>
      <c r="F1389" s="417"/>
      <c r="G1389" s="388"/>
    </row>
    <row r="1390" spans="1:7" ht="17.25" x14ac:dyDescent="0.3">
      <c r="A1390" s="389" t="s">
        <v>22896</v>
      </c>
      <c r="B1390" s="393" t="s">
        <v>11819</v>
      </c>
      <c r="C1390" s="393">
        <v>3</v>
      </c>
      <c r="D1390" s="393" t="s">
        <v>13336</v>
      </c>
      <c r="E1390" s="393">
        <v>0</v>
      </c>
      <c r="F1390" s="396"/>
      <c r="G1390" s="388"/>
    </row>
    <row r="1391" spans="1:7" ht="17.25" x14ac:dyDescent="0.3">
      <c r="A1391" s="389" t="s">
        <v>22897</v>
      </c>
      <c r="B1391" s="393" t="s">
        <v>22153</v>
      </c>
      <c r="C1391" s="393">
        <v>4</v>
      </c>
      <c r="D1391" s="393" t="s">
        <v>11819</v>
      </c>
      <c r="E1391" s="393">
        <v>0</v>
      </c>
      <c r="F1391" s="396"/>
      <c r="G1391" s="388"/>
    </row>
    <row r="1392" spans="1:7" ht="17.25" x14ac:dyDescent="0.3">
      <c r="A1392" s="389" t="s">
        <v>22898</v>
      </c>
      <c r="B1392" s="393" t="s">
        <v>5426</v>
      </c>
      <c r="C1392" s="393">
        <v>2</v>
      </c>
      <c r="D1392" s="393" t="s">
        <v>11819</v>
      </c>
      <c r="E1392" s="393">
        <v>1</v>
      </c>
      <c r="F1392" s="396"/>
      <c r="G1392" s="388"/>
    </row>
    <row r="1393" spans="1:7" ht="17.25" x14ac:dyDescent="0.3">
      <c r="A1393" s="389" t="s">
        <v>22899</v>
      </c>
      <c r="B1393" s="393" t="s">
        <v>13336</v>
      </c>
      <c r="C1393" s="393">
        <v>1</v>
      </c>
      <c r="D1393" s="393" t="s">
        <v>11165</v>
      </c>
      <c r="E1393" s="393">
        <v>1</v>
      </c>
      <c r="F1393" s="396"/>
      <c r="G1393" s="388"/>
    </row>
    <row r="1394" spans="1:7" ht="17.25" x14ac:dyDescent="0.3">
      <c r="A1394" s="389" t="s">
        <v>22900</v>
      </c>
      <c r="B1394" s="393" t="s">
        <v>13336</v>
      </c>
      <c r="C1394" s="393">
        <v>1</v>
      </c>
      <c r="D1394" s="393" t="s">
        <v>11165</v>
      </c>
      <c r="E1394" s="393">
        <v>1</v>
      </c>
      <c r="F1394" s="396"/>
      <c r="G1394" s="388"/>
    </row>
    <row r="1395" spans="1:7" ht="17.25" x14ac:dyDescent="0.3">
      <c r="A1395" s="389" t="s">
        <v>22901</v>
      </c>
      <c r="B1395" s="393" t="s">
        <v>11819</v>
      </c>
      <c r="C1395" s="393">
        <v>2</v>
      </c>
      <c r="D1395" s="393" t="s">
        <v>13336</v>
      </c>
      <c r="E1395" s="393">
        <v>0</v>
      </c>
      <c r="F1395" s="396"/>
      <c r="G1395" s="388"/>
    </row>
    <row r="1396" spans="1:7" ht="17.25" x14ac:dyDescent="0.3">
      <c r="A1396" s="389" t="s">
        <v>22902</v>
      </c>
      <c r="B1396" s="393" t="s">
        <v>11165</v>
      </c>
      <c r="C1396" s="393">
        <v>2</v>
      </c>
      <c r="D1396" s="393" t="s">
        <v>13336</v>
      </c>
      <c r="E1396" s="393">
        <v>4</v>
      </c>
      <c r="F1396" s="396"/>
      <c r="G1396" s="388"/>
    </row>
    <row r="1397" spans="1:7" ht="17.25" x14ac:dyDescent="0.3">
      <c r="A1397" s="389" t="s">
        <v>22903</v>
      </c>
      <c r="B1397" s="393" t="s">
        <v>7198</v>
      </c>
      <c r="C1397" s="393">
        <v>1</v>
      </c>
      <c r="D1397" s="393" t="s">
        <v>22153</v>
      </c>
      <c r="E1397" s="393">
        <v>0</v>
      </c>
      <c r="F1397" s="396"/>
      <c r="G1397" s="388"/>
    </row>
    <row r="1398" spans="1:7" ht="17.25" x14ac:dyDescent="0.3">
      <c r="A1398" s="389" t="s">
        <v>22904</v>
      </c>
      <c r="B1398" s="393" t="s">
        <v>7198</v>
      </c>
      <c r="C1398" s="393">
        <v>3</v>
      </c>
      <c r="D1398" s="393" t="s">
        <v>13336</v>
      </c>
      <c r="E1398" s="393">
        <v>0</v>
      </c>
      <c r="F1398" s="396"/>
      <c r="G1398" s="388"/>
    </row>
    <row r="1399" spans="1:7" ht="17.25" x14ac:dyDescent="0.3">
      <c r="A1399" s="389" t="s">
        <v>22905</v>
      </c>
      <c r="B1399" s="393" t="s">
        <v>13336</v>
      </c>
      <c r="C1399" s="393">
        <v>2</v>
      </c>
      <c r="D1399" s="393" t="s">
        <v>11819</v>
      </c>
      <c r="E1399" s="393">
        <v>0</v>
      </c>
      <c r="F1399" s="396"/>
      <c r="G1399" s="388"/>
    </row>
    <row r="1400" spans="1:7" ht="12.75" customHeight="1" x14ac:dyDescent="0.3">
      <c r="A1400" s="417" t="s">
        <v>22906</v>
      </c>
      <c r="B1400" s="417"/>
      <c r="C1400" s="417"/>
      <c r="D1400" s="417"/>
      <c r="E1400" s="417"/>
      <c r="F1400" s="417"/>
      <c r="G1400" s="388"/>
    </row>
    <row r="1401" spans="1:7" ht="17.25" x14ac:dyDescent="0.3">
      <c r="A1401" s="389" t="s">
        <v>22907</v>
      </c>
      <c r="B1401" s="393" t="s">
        <v>11819</v>
      </c>
      <c r="C1401" s="393">
        <v>1</v>
      </c>
      <c r="D1401" s="393" t="s">
        <v>13336</v>
      </c>
      <c r="E1401" s="393">
        <v>0</v>
      </c>
      <c r="F1401" s="396"/>
      <c r="G1401" s="388"/>
    </row>
    <row r="1402" spans="1:7" ht="17.25" x14ac:dyDescent="0.3">
      <c r="A1402" s="389" t="s">
        <v>22908</v>
      </c>
      <c r="B1402" s="393" t="s">
        <v>11819</v>
      </c>
      <c r="C1402" s="393">
        <v>1</v>
      </c>
      <c r="D1402" s="393" t="s">
        <v>13336</v>
      </c>
      <c r="E1402" s="393">
        <v>0</v>
      </c>
      <c r="F1402" s="396"/>
      <c r="G1402" s="388"/>
    </row>
    <row r="1403" spans="1:7" ht="17.25" x14ac:dyDescent="0.3">
      <c r="A1403" s="389" t="s">
        <v>22909</v>
      </c>
      <c r="B1403" s="393" t="s">
        <v>13336</v>
      </c>
      <c r="C1403" s="393">
        <v>0</v>
      </c>
      <c r="D1403" s="393" t="s">
        <v>7198</v>
      </c>
      <c r="E1403" s="393">
        <v>1</v>
      </c>
      <c r="F1403" s="396"/>
      <c r="G1403" s="388"/>
    </row>
    <row r="1404" spans="1:7" ht="17.25" x14ac:dyDescent="0.3">
      <c r="A1404" s="389" t="s">
        <v>22910</v>
      </c>
      <c r="B1404" s="393" t="s">
        <v>13336</v>
      </c>
      <c r="C1404" s="393">
        <v>0</v>
      </c>
      <c r="D1404" s="393" t="s">
        <v>11819</v>
      </c>
      <c r="E1404" s="393">
        <v>1</v>
      </c>
      <c r="F1404" s="396"/>
      <c r="G1404" s="388"/>
    </row>
    <row r="1405" spans="1:7" ht="17.25" x14ac:dyDescent="0.3">
      <c r="A1405" s="389" t="s">
        <v>22911</v>
      </c>
      <c r="B1405" s="393" t="s">
        <v>13336</v>
      </c>
      <c r="C1405" s="393">
        <v>1</v>
      </c>
      <c r="D1405" s="393" t="s">
        <v>7198</v>
      </c>
      <c r="E1405" s="393">
        <v>1</v>
      </c>
      <c r="F1405" s="396"/>
      <c r="G1405" s="388"/>
    </row>
    <row r="1406" spans="1:7" ht="17.25" x14ac:dyDescent="0.3">
      <c r="A1406" s="389" t="s">
        <v>22912</v>
      </c>
      <c r="B1406" s="393" t="s">
        <v>11819</v>
      </c>
      <c r="C1406" s="393">
        <v>0</v>
      </c>
      <c r="D1406" s="393" t="s">
        <v>13336</v>
      </c>
      <c r="E1406" s="393">
        <v>1</v>
      </c>
      <c r="F1406" s="396"/>
      <c r="G1406" s="388"/>
    </row>
    <row r="1407" spans="1:7" ht="17.25" x14ac:dyDescent="0.3">
      <c r="A1407" s="389" t="s">
        <v>22913</v>
      </c>
      <c r="B1407" s="393" t="s">
        <v>11819</v>
      </c>
      <c r="C1407" s="393">
        <v>0</v>
      </c>
      <c r="D1407" s="393" t="s">
        <v>13336</v>
      </c>
      <c r="E1407" s="393">
        <v>1</v>
      </c>
      <c r="F1407" s="396"/>
      <c r="G1407" s="388"/>
    </row>
    <row r="1408" spans="1:7" ht="17.25" x14ac:dyDescent="0.3">
      <c r="A1408" s="389" t="s">
        <v>22914</v>
      </c>
      <c r="B1408" s="393" t="s">
        <v>11819</v>
      </c>
      <c r="C1408" s="393">
        <v>1</v>
      </c>
      <c r="D1408" s="393" t="s">
        <v>13336</v>
      </c>
      <c r="E1408" s="393">
        <v>0</v>
      </c>
      <c r="F1408" s="396"/>
      <c r="G1408" s="388"/>
    </row>
    <row r="1409" spans="1:7" ht="12.75" customHeight="1" x14ac:dyDescent="0.3">
      <c r="A1409" s="417" t="s">
        <v>22915</v>
      </c>
      <c r="B1409" s="417"/>
      <c r="C1409" s="417"/>
      <c r="D1409" s="417"/>
      <c r="E1409" s="417"/>
      <c r="F1409" s="417"/>
      <c r="G1409" s="388"/>
    </row>
    <row r="1410" spans="1:7" ht="17.25" x14ac:dyDescent="0.3">
      <c r="A1410" s="389" t="s">
        <v>22916</v>
      </c>
      <c r="B1410" s="393" t="s">
        <v>10191</v>
      </c>
      <c r="C1410" s="393">
        <v>1</v>
      </c>
      <c r="D1410" s="393" t="s">
        <v>11819</v>
      </c>
      <c r="E1410" s="393">
        <v>0</v>
      </c>
      <c r="F1410" s="396"/>
      <c r="G1410" s="388"/>
    </row>
    <row r="1411" spans="1:7" ht="17.25" x14ac:dyDescent="0.3">
      <c r="A1411" s="389" t="s">
        <v>22917</v>
      </c>
      <c r="B1411" s="393" t="s">
        <v>10191</v>
      </c>
      <c r="C1411" s="393">
        <v>1</v>
      </c>
      <c r="D1411" s="393" t="s">
        <v>11819</v>
      </c>
      <c r="E1411" s="393">
        <v>2</v>
      </c>
      <c r="F1411" s="396"/>
      <c r="G1411" s="388"/>
    </row>
    <row r="1412" spans="1:7" ht="17.25" x14ac:dyDescent="0.3">
      <c r="A1412" s="389" t="s">
        <v>22918</v>
      </c>
      <c r="B1412" s="393" t="s">
        <v>10191</v>
      </c>
      <c r="C1412" s="393">
        <v>0</v>
      </c>
      <c r="D1412" s="393" t="s">
        <v>11819</v>
      </c>
      <c r="E1412" s="393">
        <v>0</v>
      </c>
      <c r="F1412" s="396"/>
      <c r="G1412" s="388"/>
    </row>
    <row r="1413" spans="1:7" ht="17.25" x14ac:dyDescent="0.3">
      <c r="A1413" s="389" t="s">
        <v>22919</v>
      </c>
      <c r="B1413" s="393" t="s">
        <v>11819</v>
      </c>
      <c r="C1413" s="393">
        <v>0</v>
      </c>
      <c r="D1413" s="393" t="s">
        <v>10191</v>
      </c>
      <c r="E1413" s="393">
        <v>3</v>
      </c>
      <c r="F1413" s="396"/>
      <c r="G1413" s="388"/>
    </row>
    <row r="1414" spans="1:7" ht="17.25" x14ac:dyDescent="0.3">
      <c r="A1414" s="389" t="s">
        <v>22920</v>
      </c>
      <c r="B1414" s="393" t="s">
        <v>11165</v>
      </c>
      <c r="C1414" s="393">
        <v>0</v>
      </c>
      <c r="D1414" s="393" t="s">
        <v>10191</v>
      </c>
      <c r="E1414" s="393">
        <v>0</v>
      </c>
      <c r="F1414" s="396"/>
      <c r="G1414" s="388"/>
    </row>
    <row r="1415" spans="1:7" ht="17.25" x14ac:dyDescent="0.3">
      <c r="A1415" s="389" t="s">
        <v>22921</v>
      </c>
      <c r="B1415" s="393" t="s">
        <v>11165</v>
      </c>
      <c r="C1415" s="393">
        <v>0</v>
      </c>
      <c r="D1415" s="393" t="s">
        <v>10191</v>
      </c>
      <c r="E1415" s="393">
        <v>0</v>
      </c>
      <c r="F1415" s="396"/>
      <c r="G1415" s="388"/>
    </row>
    <row r="1416" spans="1:7" ht="17.25" x14ac:dyDescent="0.3">
      <c r="A1416" s="389" t="s">
        <v>22922</v>
      </c>
      <c r="B1416" s="393" t="s">
        <v>11819</v>
      </c>
      <c r="C1416" s="393">
        <v>0</v>
      </c>
      <c r="D1416" s="393" t="s">
        <v>10191</v>
      </c>
      <c r="E1416" s="393">
        <v>0</v>
      </c>
      <c r="F1416" s="396"/>
      <c r="G1416" s="388"/>
    </row>
    <row r="1417" spans="1:7" ht="17.25" x14ac:dyDescent="0.3">
      <c r="A1417" s="389" t="s">
        <v>22923</v>
      </c>
      <c r="B1417" s="393" t="s">
        <v>11819</v>
      </c>
      <c r="C1417" s="393">
        <v>3</v>
      </c>
      <c r="D1417" s="393" t="s">
        <v>10191</v>
      </c>
      <c r="E1417" s="393">
        <v>0</v>
      </c>
      <c r="F1417" s="396"/>
      <c r="G1417" s="388"/>
    </row>
    <row r="1418" spans="1:7" ht="12.75" customHeight="1" x14ac:dyDescent="0.3">
      <c r="A1418" s="417" t="s">
        <v>22924</v>
      </c>
      <c r="B1418" s="417"/>
      <c r="C1418" s="417"/>
      <c r="D1418" s="417"/>
      <c r="E1418" s="417"/>
      <c r="F1418" s="417"/>
      <c r="G1418" s="388"/>
    </row>
    <row r="1419" spans="1:7" ht="17.25" x14ac:dyDescent="0.3">
      <c r="A1419" s="389" t="s">
        <v>22925</v>
      </c>
      <c r="B1419" s="393" t="s">
        <v>11819</v>
      </c>
      <c r="C1419" s="393">
        <v>0</v>
      </c>
      <c r="D1419" s="393" t="s">
        <v>13336</v>
      </c>
      <c r="E1419" s="393">
        <v>0</v>
      </c>
      <c r="F1419" s="396"/>
      <c r="G1419" s="388"/>
    </row>
    <row r="1420" spans="1:7" ht="17.25" x14ac:dyDescent="0.3">
      <c r="A1420" s="389" t="s">
        <v>22926</v>
      </c>
      <c r="B1420" s="393" t="s">
        <v>11819</v>
      </c>
      <c r="C1420" s="393">
        <v>0</v>
      </c>
      <c r="D1420" s="393" t="s">
        <v>13336</v>
      </c>
      <c r="E1420" s="393">
        <v>0</v>
      </c>
      <c r="F1420" s="396"/>
      <c r="G1420" s="388"/>
    </row>
    <row r="1421" spans="1:7" ht="17.25" x14ac:dyDescent="0.3">
      <c r="A1421" s="389" t="s">
        <v>22927</v>
      </c>
      <c r="B1421" s="393" t="s">
        <v>13336</v>
      </c>
      <c r="C1421" s="393">
        <v>0</v>
      </c>
      <c r="D1421" s="393" t="s">
        <v>11819</v>
      </c>
      <c r="E1421" s="393">
        <v>0</v>
      </c>
      <c r="F1421" s="396"/>
      <c r="G1421" s="388"/>
    </row>
    <row r="1422" spans="1:7" ht="17.25" x14ac:dyDescent="0.3">
      <c r="A1422" s="389" t="s">
        <v>22928</v>
      </c>
      <c r="B1422" s="393" t="s">
        <v>13336</v>
      </c>
      <c r="C1422" s="393">
        <v>0</v>
      </c>
      <c r="D1422" s="393" t="s">
        <v>11819</v>
      </c>
      <c r="E1422" s="393">
        <v>0</v>
      </c>
      <c r="F1422" s="396"/>
      <c r="G1422" s="388"/>
    </row>
    <row r="1423" spans="1:7" ht="17.25" x14ac:dyDescent="0.3">
      <c r="A1423" s="389" t="s">
        <v>22929</v>
      </c>
      <c r="B1423" s="393" t="s">
        <v>11819</v>
      </c>
      <c r="C1423" s="393">
        <v>1</v>
      </c>
      <c r="D1423" s="393" t="s">
        <v>13336</v>
      </c>
      <c r="E1423" s="393">
        <v>0</v>
      </c>
      <c r="F1423" s="396"/>
      <c r="G1423" s="388"/>
    </row>
    <row r="1424" spans="1:7" ht="17.25" x14ac:dyDescent="0.3">
      <c r="A1424" s="389" t="s">
        <v>22930</v>
      </c>
      <c r="B1424" s="393" t="s">
        <v>13336</v>
      </c>
      <c r="C1424" s="393">
        <v>1</v>
      </c>
      <c r="D1424" s="393" t="s">
        <v>11165</v>
      </c>
      <c r="E1424" s="393">
        <v>0</v>
      </c>
      <c r="F1424" s="396"/>
      <c r="G1424" s="388"/>
    </row>
    <row r="1425" spans="1:7" ht="17.25" x14ac:dyDescent="0.3">
      <c r="A1425" s="389" t="s">
        <v>22931</v>
      </c>
      <c r="B1425" s="393" t="s">
        <v>22226</v>
      </c>
      <c r="C1425" s="393">
        <v>0</v>
      </c>
      <c r="D1425" s="393" t="s">
        <v>11819</v>
      </c>
      <c r="E1425" s="393">
        <v>0</v>
      </c>
      <c r="F1425" s="396"/>
      <c r="G1425" s="388"/>
    </row>
    <row r="1426" spans="1:7" ht="17.25" x14ac:dyDescent="0.3">
      <c r="A1426" s="389" t="s">
        <v>22932</v>
      </c>
      <c r="B1426" s="393" t="s">
        <v>9654</v>
      </c>
      <c r="C1426" s="393">
        <v>1</v>
      </c>
      <c r="D1426" s="393" t="s">
        <v>11819</v>
      </c>
      <c r="E1426" s="393">
        <v>0</v>
      </c>
      <c r="F1426" s="396"/>
      <c r="G1426" s="388"/>
    </row>
    <row r="1427" spans="1:7" ht="12.75" customHeight="1" x14ac:dyDescent="0.3">
      <c r="A1427" s="417" t="s">
        <v>22933</v>
      </c>
      <c r="B1427" s="417"/>
      <c r="C1427" s="417"/>
      <c r="D1427" s="417"/>
      <c r="E1427" s="417"/>
      <c r="F1427" s="417"/>
      <c r="G1427" s="388"/>
    </row>
    <row r="1428" spans="1:7" ht="17.25" x14ac:dyDescent="0.3">
      <c r="A1428" s="389" t="s">
        <v>22934</v>
      </c>
      <c r="B1428" s="393" t="s">
        <v>22671</v>
      </c>
      <c r="C1428" s="393">
        <v>0</v>
      </c>
      <c r="D1428" s="393" t="s">
        <v>11819</v>
      </c>
      <c r="E1428" s="393">
        <v>0</v>
      </c>
      <c r="F1428" s="396"/>
      <c r="G1428" s="388"/>
    </row>
    <row r="1429" spans="1:7" ht="17.25" x14ac:dyDescent="0.3">
      <c r="A1429" s="389" t="s">
        <v>22935</v>
      </c>
      <c r="B1429" s="393" t="s">
        <v>22015</v>
      </c>
      <c r="C1429" s="393">
        <v>0</v>
      </c>
      <c r="D1429" s="393" t="s">
        <v>10191</v>
      </c>
      <c r="E1429" s="393">
        <v>0</v>
      </c>
      <c r="F1429" s="396"/>
      <c r="G1429" s="388"/>
    </row>
    <row r="1430" spans="1:7" ht="17.25" x14ac:dyDescent="0.3">
      <c r="A1430" s="389" t="s">
        <v>22936</v>
      </c>
      <c r="B1430" s="393" t="s">
        <v>22015</v>
      </c>
      <c r="C1430" s="393">
        <v>0</v>
      </c>
      <c r="D1430" s="393" t="s">
        <v>10191</v>
      </c>
      <c r="E1430" s="393">
        <v>2</v>
      </c>
      <c r="F1430" s="396"/>
      <c r="G1430" s="388"/>
    </row>
    <row r="1431" spans="1:7" ht="17.25" x14ac:dyDescent="0.3">
      <c r="A1431" s="389" t="s">
        <v>22937</v>
      </c>
      <c r="B1431" s="393" t="s">
        <v>22015</v>
      </c>
      <c r="C1431" s="393">
        <v>0</v>
      </c>
      <c r="D1431" s="393" t="s">
        <v>10191</v>
      </c>
      <c r="E1431" s="393">
        <v>0</v>
      </c>
      <c r="F1431" s="396"/>
      <c r="G1431" s="388"/>
    </row>
    <row r="1432" spans="1:7" ht="17.25" x14ac:dyDescent="0.3">
      <c r="A1432" s="389" t="s">
        <v>22938</v>
      </c>
      <c r="B1432" s="393" t="s">
        <v>9654</v>
      </c>
      <c r="C1432" s="393">
        <v>0</v>
      </c>
      <c r="D1432" s="393" t="s">
        <v>11819</v>
      </c>
      <c r="E1432" s="393">
        <v>0</v>
      </c>
      <c r="F1432" s="396"/>
      <c r="G1432" s="388"/>
    </row>
    <row r="1433" spans="1:7" ht="17.25" x14ac:dyDescent="0.3">
      <c r="A1433" s="389" t="s">
        <v>22939</v>
      </c>
      <c r="B1433" s="393" t="s">
        <v>9654</v>
      </c>
      <c r="C1433" s="393">
        <v>1</v>
      </c>
      <c r="D1433" s="393" t="s">
        <v>11819</v>
      </c>
      <c r="E1433" s="393">
        <v>0</v>
      </c>
      <c r="F1433" s="396"/>
      <c r="G1433" s="388"/>
    </row>
    <row r="1434" spans="1:7" ht="17.25" x14ac:dyDescent="0.3">
      <c r="A1434" s="389" t="s">
        <v>22940</v>
      </c>
      <c r="B1434" s="393" t="s">
        <v>22671</v>
      </c>
      <c r="C1434" s="393">
        <v>0</v>
      </c>
      <c r="D1434" s="393" t="s">
        <v>11165</v>
      </c>
      <c r="E1434" s="393">
        <v>0</v>
      </c>
      <c r="F1434" s="396"/>
      <c r="G1434" s="388"/>
    </row>
    <row r="1435" spans="1:7" ht="17.25" x14ac:dyDescent="0.3">
      <c r="A1435" s="389" t="s">
        <v>22941</v>
      </c>
      <c r="B1435" s="393" t="s">
        <v>22671</v>
      </c>
      <c r="C1435" s="393">
        <v>0</v>
      </c>
      <c r="D1435" s="393" t="s">
        <v>11819</v>
      </c>
      <c r="E1435" s="393">
        <v>0</v>
      </c>
      <c r="F1435" s="396"/>
      <c r="G1435" s="388"/>
    </row>
    <row r="1436" spans="1:7" ht="12.75" customHeight="1" x14ac:dyDescent="0.3">
      <c r="A1436" s="417" t="s">
        <v>22942</v>
      </c>
      <c r="B1436" s="417"/>
      <c r="C1436" s="417"/>
      <c r="D1436" s="417"/>
      <c r="E1436" s="417"/>
      <c r="F1436" s="417"/>
      <c r="G1436" s="388"/>
    </row>
    <row r="1437" spans="1:7" ht="17.25" x14ac:dyDescent="0.3">
      <c r="A1437" s="389" t="s">
        <v>22943</v>
      </c>
      <c r="B1437" s="393" t="s">
        <v>13336</v>
      </c>
      <c r="C1437" s="393">
        <v>0</v>
      </c>
      <c r="D1437" s="393" t="s">
        <v>11819</v>
      </c>
      <c r="E1437" s="393">
        <v>0</v>
      </c>
      <c r="F1437" s="396"/>
      <c r="G1437" s="388"/>
    </row>
    <row r="1438" spans="1:7" ht="17.25" x14ac:dyDescent="0.3">
      <c r="A1438" s="389" t="s">
        <v>22944</v>
      </c>
      <c r="B1438" s="393" t="s">
        <v>7198</v>
      </c>
      <c r="C1438" s="393">
        <v>0</v>
      </c>
      <c r="D1438" s="393" t="s">
        <v>22671</v>
      </c>
      <c r="E1438" s="393">
        <v>0</v>
      </c>
      <c r="F1438" s="396"/>
      <c r="G1438" s="388"/>
    </row>
    <row r="1439" spans="1:7" ht="17.25" x14ac:dyDescent="0.3">
      <c r="A1439" s="389" t="s">
        <v>22945</v>
      </c>
      <c r="B1439" s="393" t="s">
        <v>10191</v>
      </c>
      <c r="C1439" s="393">
        <v>0</v>
      </c>
      <c r="D1439" s="393" t="s">
        <v>22015</v>
      </c>
      <c r="E1439" s="393">
        <v>0</v>
      </c>
      <c r="F1439" s="396"/>
      <c r="G1439" s="388"/>
    </row>
    <row r="1440" spans="1:7" ht="17.25" x14ac:dyDescent="0.3">
      <c r="A1440" s="389" t="s">
        <v>22946</v>
      </c>
      <c r="B1440" s="393" t="s">
        <v>22226</v>
      </c>
      <c r="C1440" s="393">
        <v>1</v>
      </c>
      <c r="D1440" s="393" t="s">
        <v>11819</v>
      </c>
      <c r="E1440" s="393">
        <v>1</v>
      </c>
      <c r="F1440" s="396"/>
      <c r="G1440" s="388"/>
    </row>
    <row r="1441" spans="1:7" ht="17.25" x14ac:dyDescent="0.3">
      <c r="A1441" s="389" t="s">
        <v>22947</v>
      </c>
      <c r="B1441" s="393" t="s">
        <v>11819</v>
      </c>
      <c r="C1441" s="393">
        <v>0</v>
      </c>
      <c r="D1441" s="393" t="s">
        <v>13336</v>
      </c>
      <c r="E1441" s="393">
        <v>0</v>
      </c>
      <c r="F1441" s="396"/>
      <c r="G1441" s="388"/>
    </row>
    <row r="1442" spans="1:7" ht="17.25" x14ac:dyDescent="0.3">
      <c r="A1442" s="389" t="s">
        <v>22948</v>
      </c>
      <c r="B1442" s="393" t="s">
        <v>11819</v>
      </c>
      <c r="C1442" s="393">
        <v>0</v>
      </c>
      <c r="D1442" s="393" t="s">
        <v>13336</v>
      </c>
      <c r="E1442" s="393">
        <v>1</v>
      </c>
      <c r="F1442" s="396"/>
      <c r="G1442" s="388"/>
    </row>
    <row r="1443" spans="1:7" ht="17.25" x14ac:dyDescent="0.3">
      <c r="A1443" s="389" t="s">
        <v>22949</v>
      </c>
      <c r="B1443" s="393" t="s">
        <v>13336</v>
      </c>
      <c r="C1443" s="393">
        <v>2</v>
      </c>
      <c r="D1443" s="393" t="s">
        <v>7198</v>
      </c>
      <c r="E1443" s="393">
        <v>1</v>
      </c>
      <c r="F1443" s="396"/>
      <c r="G1443" s="388"/>
    </row>
    <row r="1444" spans="1:7" ht="17.25" x14ac:dyDescent="0.3">
      <c r="A1444" s="389" t="s">
        <v>22950</v>
      </c>
      <c r="B1444" s="393" t="s">
        <v>13336</v>
      </c>
      <c r="C1444" s="393">
        <v>0</v>
      </c>
      <c r="D1444" s="393" t="s">
        <v>11819</v>
      </c>
      <c r="E1444" s="393">
        <v>1</v>
      </c>
      <c r="F1444" s="396"/>
      <c r="G1444" s="388"/>
    </row>
    <row r="1445" spans="1:7" ht="12.75" customHeight="1" x14ac:dyDescent="0.3">
      <c r="A1445" s="417" t="s">
        <v>22951</v>
      </c>
      <c r="B1445" s="417"/>
      <c r="C1445" s="417"/>
      <c r="D1445" s="417"/>
      <c r="E1445" s="417"/>
      <c r="F1445" s="417"/>
      <c r="G1445" s="388"/>
    </row>
    <row r="1446" spans="1:7" ht="17.25" x14ac:dyDescent="0.3">
      <c r="A1446" s="389" t="s">
        <v>22952</v>
      </c>
      <c r="B1446" s="393" t="s">
        <v>13336</v>
      </c>
      <c r="C1446" s="393">
        <v>1</v>
      </c>
      <c r="D1446" s="393" t="s">
        <v>11819</v>
      </c>
      <c r="E1446" s="393">
        <v>1</v>
      </c>
      <c r="F1446" s="396"/>
      <c r="G1446" s="388"/>
    </row>
    <row r="1447" spans="1:7" ht="17.25" x14ac:dyDescent="0.3">
      <c r="A1447" s="389" t="s">
        <v>22953</v>
      </c>
      <c r="B1447" s="393" t="s">
        <v>13336</v>
      </c>
      <c r="C1447" s="393">
        <v>1</v>
      </c>
      <c r="D1447" s="393" t="s">
        <v>19763</v>
      </c>
      <c r="E1447" s="393">
        <v>0</v>
      </c>
      <c r="F1447" s="396"/>
      <c r="G1447" s="388"/>
    </row>
    <row r="1448" spans="1:7" ht="17.25" x14ac:dyDescent="0.3">
      <c r="A1448" s="389" t="s">
        <v>22954</v>
      </c>
      <c r="B1448" s="393" t="s">
        <v>13336</v>
      </c>
      <c r="C1448" s="393">
        <v>0</v>
      </c>
      <c r="D1448" s="393" t="s">
        <v>19763</v>
      </c>
      <c r="E1448" s="393">
        <v>0</v>
      </c>
      <c r="F1448" s="396"/>
      <c r="G1448" s="388"/>
    </row>
    <row r="1449" spans="1:7" ht="17.25" x14ac:dyDescent="0.3">
      <c r="A1449" s="389" t="s">
        <v>22955</v>
      </c>
      <c r="B1449" s="393" t="s">
        <v>13336</v>
      </c>
      <c r="C1449" s="393">
        <v>0</v>
      </c>
      <c r="D1449" s="393" t="s">
        <v>11819</v>
      </c>
      <c r="E1449" s="393">
        <v>0</v>
      </c>
      <c r="F1449" s="396"/>
      <c r="G1449" s="388"/>
    </row>
    <row r="1450" spans="1:7" ht="17.25" x14ac:dyDescent="0.3">
      <c r="A1450" s="389" t="s">
        <v>22956</v>
      </c>
      <c r="B1450" s="393" t="s">
        <v>13336</v>
      </c>
      <c r="C1450" s="393">
        <v>0</v>
      </c>
      <c r="D1450" s="393" t="s">
        <v>11819</v>
      </c>
      <c r="E1450" s="393">
        <v>1</v>
      </c>
      <c r="F1450" s="396"/>
      <c r="G1450" s="388"/>
    </row>
    <row r="1451" spans="1:7" ht="17.25" x14ac:dyDescent="0.3">
      <c r="A1451" s="389" t="s">
        <v>22957</v>
      </c>
      <c r="B1451" s="393" t="s">
        <v>13336</v>
      </c>
      <c r="C1451" s="393">
        <v>0</v>
      </c>
      <c r="D1451" s="393" t="s">
        <v>11819</v>
      </c>
      <c r="E1451" s="393">
        <v>2</v>
      </c>
      <c r="F1451" s="396"/>
      <c r="G1451" s="388"/>
    </row>
    <row r="1452" spans="1:7" ht="17.25" x14ac:dyDescent="0.3">
      <c r="A1452" s="389" t="s">
        <v>22958</v>
      </c>
      <c r="B1452" s="393" t="s">
        <v>13336</v>
      </c>
      <c r="C1452" s="393">
        <v>0</v>
      </c>
      <c r="D1452" s="393" t="s">
        <v>11819</v>
      </c>
      <c r="E1452" s="393">
        <v>0</v>
      </c>
      <c r="F1452" s="396"/>
      <c r="G1452" s="388"/>
    </row>
    <row r="1453" spans="1:7" ht="17.25" x14ac:dyDescent="0.3">
      <c r="A1453" s="389" t="s">
        <v>22959</v>
      </c>
      <c r="B1453" s="393" t="s">
        <v>9654</v>
      </c>
      <c r="C1453" s="393">
        <v>0</v>
      </c>
      <c r="D1453" s="393" t="s">
        <v>19763</v>
      </c>
      <c r="E1453" s="393">
        <v>0</v>
      </c>
      <c r="F1453" s="396"/>
      <c r="G1453" s="388"/>
    </row>
    <row r="1454" spans="1:7" ht="17.25" x14ac:dyDescent="0.3">
      <c r="A1454" s="389" t="s">
        <v>22960</v>
      </c>
      <c r="B1454" s="393" t="s">
        <v>11819</v>
      </c>
      <c r="C1454" s="393">
        <v>0</v>
      </c>
      <c r="D1454" s="393" t="s">
        <v>13336</v>
      </c>
      <c r="E1454" s="393">
        <v>0</v>
      </c>
      <c r="F1454" s="396"/>
      <c r="G1454" s="388"/>
    </row>
    <row r="1455" spans="1:7" ht="12.75" customHeight="1" x14ac:dyDescent="0.3">
      <c r="A1455" s="417" t="s">
        <v>22961</v>
      </c>
      <c r="B1455" s="417"/>
      <c r="C1455" s="417"/>
      <c r="D1455" s="417"/>
      <c r="E1455" s="417"/>
      <c r="F1455" s="417"/>
      <c r="G1455" s="388"/>
    </row>
    <row r="1456" spans="1:7" ht="17.25" x14ac:dyDescent="0.3">
      <c r="A1456" s="389" t="s">
        <v>22962</v>
      </c>
      <c r="B1456" s="393" t="s">
        <v>13336</v>
      </c>
      <c r="C1456" s="393">
        <v>0</v>
      </c>
      <c r="D1456" s="393" t="s">
        <v>7198</v>
      </c>
      <c r="E1456" s="393">
        <v>0</v>
      </c>
      <c r="F1456" s="396"/>
      <c r="G1456" s="388"/>
    </row>
    <row r="1457" spans="1:7" ht="17.25" x14ac:dyDescent="0.3">
      <c r="A1457" s="389" t="s">
        <v>22963</v>
      </c>
      <c r="B1457" s="393" t="s">
        <v>13336</v>
      </c>
      <c r="C1457" s="393">
        <v>0</v>
      </c>
      <c r="D1457" s="393" t="s">
        <v>7198</v>
      </c>
      <c r="E1457" s="393">
        <v>0</v>
      </c>
      <c r="F1457" s="396"/>
      <c r="G1457" s="388"/>
    </row>
    <row r="1458" spans="1:7" ht="17.25" x14ac:dyDescent="0.3">
      <c r="A1458" s="389" t="s">
        <v>22964</v>
      </c>
      <c r="B1458" s="393" t="s">
        <v>13336</v>
      </c>
      <c r="C1458" s="393">
        <v>0</v>
      </c>
      <c r="D1458" s="393" t="s">
        <v>7198</v>
      </c>
      <c r="E1458" s="393">
        <v>0</v>
      </c>
      <c r="F1458" s="396"/>
      <c r="G1458" s="388"/>
    </row>
    <row r="1459" spans="1:7" ht="17.25" x14ac:dyDescent="0.3">
      <c r="A1459" s="389" t="s">
        <v>22965</v>
      </c>
      <c r="B1459" s="393" t="s">
        <v>13336</v>
      </c>
      <c r="C1459" s="393">
        <v>0</v>
      </c>
      <c r="D1459" s="393" t="s">
        <v>7198</v>
      </c>
      <c r="E1459" s="393">
        <v>1</v>
      </c>
      <c r="F1459" s="396"/>
      <c r="G1459" s="388"/>
    </row>
    <row r="1460" spans="1:7" ht="17.25" x14ac:dyDescent="0.3">
      <c r="A1460" s="389" t="s">
        <v>22966</v>
      </c>
      <c r="B1460" s="393" t="s">
        <v>13336</v>
      </c>
      <c r="C1460" s="393">
        <v>0</v>
      </c>
      <c r="D1460" s="393" t="s">
        <v>7198</v>
      </c>
      <c r="E1460" s="393">
        <v>0</v>
      </c>
      <c r="F1460" s="396"/>
      <c r="G1460" s="388"/>
    </row>
    <row r="1461" spans="1:7" ht="17.25" x14ac:dyDescent="0.3">
      <c r="A1461" s="389" t="s">
        <v>22967</v>
      </c>
      <c r="B1461" s="393" t="s">
        <v>7198</v>
      </c>
      <c r="C1461" s="393">
        <v>0</v>
      </c>
      <c r="D1461" s="393" t="s">
        <v>13336</v>
      </c>
      <c r="E1461" s="393">
        <v>0</v>
      </c>
      <c r="F1461" s="396"/>
      <c r="G1461" s="388"/>
    </row>
    <row r="1462" spans="1:7" ht="17.25" x14ac:dyDescent="0.3">
      <c r="A1462" s="389" t="s">
        <v>22968</v>
      </c>
      <c r="B1462" s="393" t="s">
        <v>13336</v>
      </c>
      <c r="C1462" s="393">
        <v>0</v>
      </c>
      <c r="D1462" s="393" t="s">
        <v>7198</v>
      </c>
      <c r="E1462" s="393">
        <v>0</v>
      </c>
      <c r="F1462" s="396"/>
      <c r="G1462" s="388"/>
    </row>
    <row r="1463" spans="1:7" ht="17.25" x14ac:dyDescent="0.3">
      <c r="A1463" s="389" t="s">
        <v>22969</v>
      </c>
      <c r="B1463" s="393" t="s">
        <v>13336</v>
      </c>
      <c r="C1463" s="393">
        <v>0</v>
      </c>
      <c r="D1463" s="393" t="s">
        <v>7198</v>
      </c>
      <c r="E1463" s="393">
        <v>0</v>
      </c>
      <c r="F1463" s="396"/>
      <c r="G1463" s="388"/>
    </row>
    <row r="1464" spans="1:7" ht="12.75" customHeight="1" x14ac:dyDescent="0.3">
      <c r="A1464" s="417" t="s">
        <v>22970</v>
      </c>
      <c r="B1464" s="417"/>
      <c r="C1464" s="417"/>
      <c r="D1464" s="417"/>
      <c r="E1464" s="417"/>
      <c r="F1464" s="417"/>
      <c r="G1464" s="388"/>
    </row>
    <row r="1465" spans="1:7" ht="17.25" x14ac:dyDescent="0.3">
      <c r="A1465" s="389" t="s">
        <v>22971</v>
      </c>
      <c r="B1465" s="393" t="s">
        <v>7198</v>
      </c>
      <c r="C1465" s="393">
        <v>0</v>
      </c>
      <c r="D1465" s="393" t="s">
        <v>13336</v>
      </c>
      <c r="E1465" s="393">
        <v>0</v>
      </c>
      <c r="F1465" s="396"/>
      <c r="G1465" s="388"/>
    </row>
    <row r="1466" spans="1:7" ht="17.25" x14ac:dyDescent="0.3">
      <c r="A1466" s="389" t="s">
        <v>22972</v>
      </c>
      <c r="B1466" s="393" t="s">
        <v>13336</v>
      </c>
      <c r="C1466" s="393">
        <v>0</v>
      </c>
      <c r="D1466" s="393" t="s">
        <v>7198</v>
      </c>
      <c r="E1466" s="393">
        <v>0</v>
      </c>
      <c r="F1466" s="396"/>
      <c r="G1466" s="388"/>
    </row>
    <row r="1467" spans="1:7" ht="17.25" x14ac:dyDescent="0.3">
      <c r="A1467" s="389" t="s">
        <v>22973</v>
      </c>
      <c r="B1467" s="393" t="s">
        <v>7198</v>
      </c>
      <c r="C1467" s="393">
        <v>0</v>
      </c>
      <c r="D1467" s="393" t="s">
        <v>13336</v>
      </c>
      <c r="E1467" s="393">
        <v>0</v>
      </c>
      <c r="F1467" s="396"/>
      <c r="G1467" s="388"/>
    </row>
    <row r="1468" spans="1:7" ht="17.25" x14ac:dyDescent="0.3">
      <c r="A1468" s="389" t="s">
        <v>22974</v>
      </c>
      <c r="B1468" s="393" t="s">
        <v>7198</v>
      </c>
      <c r="C1468" s="393">
        <v>0</v>
      </c>
      <c r="D1468" s="393" t="s">
        <v>13336</v>
      </c>
      <c r="E1468" s="393">
        <v>0</v>
      </c>
      <c r="F1468" s="396"/>
      <c r="G1468" s="388"/>
    </row>
    <row r="1469" spans="1:7" ht="17.25" x14ac:dyDescent="0.3">
      <c r="A1469" s="389" t="s">
        <v>22975</v>
      </c>
      <c r="B1469" s="393" t="s">
        <v>13336</v>
      </c>
      <c r="C1469" s="393">
        <v>0</v>
      </c>
      <c r="D1469" s="393" t="s">
        <v>7198</v>
      </c>
      <c r="E1469" s="393">
        <v>0</v>
      </c>
      <c r="F1469" s="396"/>
      <c r="G1469" s="388"/>
    </row>
    <row r="1470" spans="1:7" ht="17.25" x14ac:dyDescent="0.3">
      <c r="A1470" s="389" t="s">
        <v>22976</v>
      </c>
      <c r="B1470" s="393" t="s">
        <v>7198</v>
      </c>
      <c r="C1470" s="393">
        <v>0</v>
      </c>
      <c r="D1470" s="393" t="s">
        <v>13336</v>
      </c>
      <c r="E1470" s="393">
        <v>0</v>
      </c>
      <c r="F1470" s="396"/>
      <c r="G1470" s="388"/>
    </row>
    <row r="1471" spans="1:7" ht="17.25" x14ac:dyDescent="0.3">
      <c r="A1471" s="389" t="s">
        <v>22977</v>
      </c>
      <c r="B1471" s="393" t="s">
        <v>13336</v>
      </c>
      <c r="C1471" s="393">
        <v>0</v>
      </c>
      <c r="D1471" s="393" t="s">
        <v>7198</v>
      </c>
      <c r="E1471" s="393">
        <v>0</v>
      </c>
      <c r="F1471" s="396"/>
      <c r="G1471" s="388"/>
    </row>
    <row r="1472" spans="1:7" ht="17.25" x14ac:dyDescent="0.3">
      <c r="A1472" s="389" t="s">
        <v>22978</v>
      </c>
      <c r="B1472" s="393" t="s">
        <v>13336</v>
      </c>
      <c r="C1472" s="393">
        <v>0</v>
      </c>
      <c r="D1472" s="393" t="s">
        <v>7198</v>
      </c>
      <c r="E1472" s="393">
        <v>0</v>
      </c>
      <c r="F1472" s="396"/>
      <c r="G1472" s="388"/>
    </row>
    <row r="1473" spans="1:7" ht="12.75" customHeight="1" x14ac:dyDescent="0.3">
      <c r="A1473" s="417" t="s">
        <v>22979</v>
      </c>
      <c r="B1473" s="417"/>
      <c r="C1473" s="417"/>
      <c r="D1473" s="417"/>
      <c r="E1473" s="417"/>
      <c r="F1473" s="417"/>
      <c r="G1473" s="388"/>
    </row>
    <row r="1474" spans="1:7" ht="17.25" x14ac:dyDescent="0.3">
      <c r="A1474" s="389" t="s">
        <v>22980</v>
      </c>
      <c r="B1474" s="393" t="s">
        <v>7198</v>
      </c>
      <c r="C1474" s="393">
        <v>0</v>
      </c>
      <c r="D1474" s="393" t="s">
        <v>13336</v>
      </c>
      <c r="E1474" s="393">
        <v>0</v>
      </c>
      <c r="F1474" s="396"/>
      <c r="G1474" s="388"/>
    </row>
    <row r="1475" spans="1:7" ht="17.25" x14ac:dyDescent="0.3">
      <c r="A1475" s="389" t="s">
        <v>22981</v>
      </c>
      <c r="B1475" s="393" t="s">
        <v>13336</v>
      </c>
      <c r="C1475" s="393">
        <v>0</v>
      </c>
      <c r="D1475" s="393" t="s">
        <v>11819</v>
      </c>
      <c r="E1475" s="393">
        <v>0</v>
      </c>
      <c r="F1475" s="396"/>
      <c r="G1475" s="388"/>
    </row>
    <row r="1476" spans="1:7" ht="17.25" x14ac:dyDescent="0.3">
      <c r="A1476" s="389" t="s">
        <v>22982</v>
      </c>
      <c r="B1476" s="393" t="s">
        <v>13336</v>
      </c>
      <c r="C1476" s="393">
        <v>0</v>
      </c>
      <c r="D1476" s="393" t="s">
        <v>11819</v>
      </c>
      <c r="E1476" s="393">
        <v>0</v>
      </c>
      <c r="F1476" s="396"/>
      <c r="G1476" s="388"/>
    </row>
    <row r="1477" spans="1:7" ht="17.25" x14ac:dyDescent="0.3">
      <c r="A1477" s="389" t="s">
        <v>22983</v>
      </c>
      <c r="B1477" s="393" t="s">
        <v>11819</v>
      </c>
      <c r="C1477" s="393">
        <v>0</v>
      </c>
      <c r="D1477" s="393" t="s">
        <v>9654</v>
      </c>
      <c r="E1477" s="393">
        <v>1</v>
      </c>
      <c r="F1477" s="396"/>
      <c r="G1477" s="388"/>
    </row>
    <row r="1478" spans="1:7" ht="17.25" x14ac:dyDescent="0.3">
      <c r="A1478" s="389" t="s">
        <v>22984</v>
      </c>
      <c r="B1478" s="393" t="s">
        <v>9654</v>
      </c>
      <c r="C1478" s="393">
        <v>0</v>
      </c>
      <c r="D1478" s="393" t="s">
        <v>7198</v>
      </c>
      <c r="E1478" s="393">
        <v>0</v>
      </c>
      <c r="F1478" s="396"/>
      <c r="G1478" s="388"/>
    </row>
    <row r="1479" spans="1:7" ht="17.25" x14ac:dyDescent="0.3">
      <c r="A1479" s="389" t="s">
        <v>22985</v>
      </c>
      <c r="B1479" s="393" t="s">
        <v>9654</v>
      </c>
      <c r="C1479" s="393">
        <v>0</v>
      </c>
      <c r="D1479" s="393" t="s">
        <v>7198</v>
      </c>
      <c r="E1479" s="393">
        <v>0</v>
      </c>
      <c r="F1479" s="396"/>
      <c r="G1479" s="388"/>
    </row>
    <row r="1480" spans="1:7" ht="17.25" x14ac:dyDescent="0.3">
      <c r="A1480" s="389" t="s">
        <v>22986</v>
      </c>
      <c r="B1480" s="393" t="s">
        <v>7198</v>
      </c>
      <c r="C1480" s="393">
        <v>0</v>
      </c>
      <c r="D1480" s="393" t="s">
        <v>5426</v>
      </c>
      <c r="E1480" s="393">
        <v>0</v>
      </c>
      <c r="F1480" s="396"/>
      <c r="G1480" s="388"/>
    </row>
    <row r="1481" spans="1:7" ht="17.25" x14ac:dyDescent="0.3">
      <c r="A1481" s="389" t="s">
        <v>22987</v>
      </c>
      <c r="B1481" s="393" t="s">
        <v>7198</v>
      </c>
      <c r="C1481" s="393">
        <v>0</v>
      </c>
      <c r="D1481" s="393" t="s">
        <v>5426</v>
      </c>
      <c r="E1481" s="393">
        <v>0</v>
      </c>
      <c r="F1481" s="396"/>
      <c r="G1481" s="388"/>
    </row>
    <row r="1482" spans="1:7" ht="12.75" customHeight="1" x14ac:dyDescent="0.3">
      <c r="A1482" s="417" t="s">
        <v>40710</v>
      </c>
      <c r="B1482" s="417"/>
      <c r="C1482" s="417"/>
      <c r="D1482" s="417"/>
      <c r="E1482" s="417"/>
      <c r="F1482" s="417"/>
      <c r="G1482" s="388"/>
    </row>
    <row r="1483" spans="1:7" ht="17.25" x14ac:dyDescent="0.3">
      <c r="A1483" s="389" t="s">
        <v>40711</v>
      </c>
      <c r="B1483" s="393" t="s">
        <v>11819</v>
      </c>
      <c r="C1483" s="393">
        <v>0</v>
      </c>
      <c r="D1483" s="393" t="s">
        <v>22160</v>
      </c>
      <c r="E1483" s="393">
        <v>0</v>
      </c>
      <c r="F1483" s="396"/>
      <c r="G1483" s="388"/>
    </row>
    <row r="1484" spans="1:7" ht="17.25" x14ac:dyDescent="0.3">
      <c r="A1484" s="389" t="s">
        <v>40712</v>
      </c>
      <c r="B1484" s="393" t="s">
        <v>11819</v>
      </c>
      <c r="C1484" s="393">
        <v>0</v>
      </c>
      <c r="D1484" s="393" t="s">
        <v>22160</v>
      </c>
      <c r="E1484" s="393">
        <v>0</v>
      </c>
      <c r="F1484" s="396"/>
      <c r="G1484" s="388"/>
    </row>
    <row r="1485" spans="1:7" ht="17.25" x14ac:dyDescent="0.3">
      <c r="A1485" s="389" t="s">
        <v>40713</v>
      </c>
      <c r="B1485" s="393" t="s">
        <v>11819</v>
      </c>
      <c r="C1485" s="393">
        <v>0</v>
      </c>
      <c r="D1485" s="393" t="s">
        <v>13336</v>
      </c>
      <c r="E1485" s="393">
        <v>0</v>
      </c>
      <c r="F1485" s="396"/>
      <c r="G1485" s="388"/>
    </row>
    <row r="1486" spans="1:7" ht="17.25" x14ac:dyDescent="0.3">
      <c r="A1486" s="389" t="s">
        <v>40714</v>
      </c>
      <c r="B1486" s="393" t="s">
        <v>11819</v>
      </c>
      <c r="C1486" s="393">
        <v>0</v>
      </c>
      <c r="D1486" s="393" t="s">
        <v>13336</v>
      </c>
      <c r="E1486" s="393">
        <v>0</v>
      </c>
      <c r="F1486" s="396"/>
      <c r="G1486" s="388"/>
    </row>
    <row r="1487" spans="1:7" ht="17.25" x14ac:dyDescent="0.3">
      <c r="A1487" s="389" t="s">
        <v>40715</v>
      </c>
      <c r="B1487" s="393" t="s">
        <v>7198</v>
      </c>
      <c r="C1487" s="393">
        <v>0</v>
      </c>
      <c r="D1487" s="393" t="s">
        <v>13336</v>
      </c>
      <c r="E1487" s="393">
        <v>0</v>
      </c>
      <c r="F1487" s="396"/>
      <c r="G1487" s="388"/>
    </row>
    <row r="1488" spans="1:7" ht="17.25" x14ac:dyDescent="0.3">
      <c r="A1488" s="389" t="s">
        <v>40716</v>
      </c>
      <c r="B1488" s="393" t="s">
        <v>11819</v>
      </c>
      <c r="C1488" s="393">
        <v>0</v>
      </c>
      <c r="D1488" s="393" t="s">
        <v>5426</v>
      </c>
      <c r="E1488" s="393">
        <v>0</v>
      </c>
      <c r="F1488" s="396"/>
      <c r="G1488" s="388"/>
    </row>
    <row r="1489" spans="1:7" ht="17.25" x14ac:dyDescent="0.3">
      <c r="A1489" s="389" t="s">
        <v>40717</v>
      </c>
      <c r="B1489" s="393" t="s">
        <v>13336</v>
      </c>
      <c r="C1489" s="393">
        <v>0</v>
      </c>
      <c r="D1489" s="393" t="s">
        <v>11819</v>
      </c>
      <c r="E1489" s="393">
        <v>1</v>
      </c>
      <c r="F1489" s="396"/>
      <c r="G1489" s="388"/>
    </row>
    <row r="1490" spans="1:7" ht="17.25" x14ac:dyDescent="0.3">
      <c r="A1490" s="389" t="s">
        <v>40718</v>
      </c>
      <c r="B1490" s="393" t="s">
        <v>7198</v>
      </c>
      <c r="C1490" s="393">
        <v>0</v>
      </c>
      <c r="D1490" s="393" t="s">
        <v>22160</v>
      </c>
      <c r="E1490" s="393">
        <v>0</v>
      </c>
      <c r="F1490" s="396"/>
      <c r="G1490" s="388"/>
    </row>
    <row r="1491" spans="1:7" ht="12.75" customHeight="1" x14ac:dyDescent="0.3">
      <c r="A1491" s="417" t="s">
        <v>22988</v>
      </c>
      <c r="B1491" s="417"/>
      <c r="C1491" s="417"/>
      <c r="D1491" s="417"/>
      <c r="E1491" s="417"/>
      <c r="F1491" s="417"/>
      <c r="G1491" s="388"/>
    </row>
    <row r="1492" spans="1:7" ht="17.25" x14ac:dyDescent="0.3">
      <c r="A1492" s="389" t="s">
        <v>22989</v>
      </c>
      <c r="B1492" s="393" t="s">
        <v>10191</v>
      </c>
      <c r="C1492" s="393">
        <v>1</v>
      </c>
      <c r="D1492" s="393" t="s">
        <v>11819</v>
      </c>
      <c r="E1492" s="393">
        <v>0</v>
      </c>
      <c r="F1492" s="396"/>
      <c r="G1492" s="388"/>
    </row>
    <row r="1493" spans="1:7" ht="17.25" x14ac:dyDescent="0.3">
      <c r="A1493" s="389" t="s">
        <v>22990</v>
      </c>
      <c r="B1493" s="393" t="s">
        <v>11819</v>
      </c>
      <c r="C1493" s="393">
        <v>0</v>
      </c>
      <c r="D1493" s="393" t="s">
        <v>10191</v>
      </c>
      <c r="E1493" s="393">
        <v>0</v>
      </c>
      <c r="F1493" s="396"/>
      <c r="G1493" s="388"/>
    </row>
    <row r="1494" spans="1:7" ht="17.25" x14ac:dyDescent="0.3">
      <c r="A1494" s="389" t="s">
        <v>22991</v>
      </c>
      <c r="B1494" s="393" t="s">
        <v>10191</v>
      </c>
      <c r="C1494" s="393">
        <v>1</v>
      </c>
      <c r="D1494" s="393" t="s">
        <v>11819</v>
      </c>
      <c r="E1494" s="393">
        <v>0</v>
      </c>
      <c r="F1494" s="396"/>
      <c r="G1494" s="388"/>
    </row>
    <row r="1495" spans="1:7" ht="17.25" x14ac:dyDescent="0.3">
      <c r="A1495" s="389" t="s">
        <v>22992</v>
      </c>
      <c r="B1495" s="393" t="s">
        <v>10191</v>
      </c>
      <c r="C1495" s="393">
        <v>0</v>
      </c>
      <c r="D1495" s="393" t="s">
        <v>11819</v>
      </c>
      <c r="E1495" s="393">
        <v>1</v>
      </c>
      <c r="F1495" s="396"/>
      <c r="G1495" s="388"/>
    </row>
    <row r="1496" spans="1:7" ht="17.25" x14ac:dyDescent="0.3">
      <c r="A1496" s="389" t="s">
        <v>22993</v>
      </c>
      <c r="B1496" s="393" t="s">
        <v>10191</v>
      </c>
      <c r="C1496" s="393">
        <v>0</v>
      </c>
      <c r="D1496" s="393" t="s">
        <v>11819</v>
      </c>
      <c r="E1496" s="393">
        <v>0</v>
      </c>
      <c r="F1496" s="396"/>
      <c r="G1496" s="388"/>
    </row>
    <row r="1497" spans="1:7" ht="17.25" x14ac:dyDescent="0.3">
      <c r="A1497" s="389" t="s">
        <v>22994</v>
      </c>
      <c r="B1497" s="393" t="s">
        <v>10191</v>
      </c>
      <c r="C1497" s="393">
        <v>0</v>
      </c>
      <c r="D1497" s="393" t="s">
        <v>11819</v>
      </c>
      <c r="E1497" s="393">
        <v>1</v>
      </c>
      <c r="F1497" s="396"/>
      <c r="G1497" s="388"/>
    </row>
    <row r="1498" spans="1:7" ht="17.25" x14ac:dyDescent="0.3">
      <c r="A1498" s="389" t="s">
        <v>22995</v>
      </c>
      <c r="B1498" s="393" t="s">
        <v>10191</v>
      </c>
      <c r="C1498" s="393">
        <v>0</v>
      </c>
      <c r="D1498" s="393" t="s">
        <v>11819</v>
      </c>
      <c r="E1498" s="393">
        <v>0</v>
      </c>
      <c r="F1498" s="396"/>
      <c r="G1498" s="388"/>
    </row>
    <row r="1499" spans="1:7" ht="17.25" x14ac:dyDescent="0.3">
      <c r="A1499" s="389" t="s">
        <v>22996</v>
      </c>
      <c r="B1499" s="393" t="s">
        <v>10191</v>
      </c>
      <c r="C1499" s="393">
        <v>0</v>
      </c>
      <c r="D1499" s="393" t="s">
        <v>11819</v>
      </c>
      <c r="E1499" s="393">
        <v>0</v>
      </c>
      <c r="F1499" s="396"/>
      <c r="G1499" s="388"/>
    </row>
    <row r="1500" spans="1:7" ht="17.25" x14ac:dyDescent="0.3">
      <c r="A1500" s="389" t="s">
        <v>22997</v>
      </c>
      <c r="B1500" s="393" t="s">
        <v>11819</v>
      </c>
      <c r="C1500" s="393">
        <v>0</v>
      </c>
      <c r="D1500" s="393" t="s">
        <v>10191</v>
      </c>
      <c r="E1500" s="393">
        <v>0</v>
      </c>
      <c r="F1500" s="396"/>
      <c r="G1500" s="388"/>
    </row>
    <row r="1501" spans="1:7" ht="17.25" x14ac:dyDescent="0.3">
      <c r="A1501" s="389" t="s">
        <v>22998</v>
      </c>
      <c r="B1501" s="393" t="s">
        <v>10191</v>
      </c>
      <c r="C1501" s="393">
        <v>0</v>
      </c>
      <c r="D1501" s="393" t="s">
        <v>11819</v>
      </c>
      <c r="E1501" s="393">
        <v>0</v>
      </c>
      <c r="F1501" s="396"/>
      <c r="G1501" s="388"/>
    </row>
    <row r="1502" spans="1:7" ht="17.25" x14ac:dyDescent="0.3">
      <c r="A1502" s="389" t="s">
        <v>22999</v>
      </c>
      <c r="B1502" s="393" t="s">
        <v>10191</v>
      </c>
      <c r="C1502" s="393">
        <v>0</v>
      </c>
      <c r="D1502" s="393" t="s">
        <v>11819</v>
      </c>
      <c r="E1502" s="393">
        <v>0</v>
      </c>
      <c r="F1502" s="396"/>
      <c r="G1502" s="388"/>
    </row>
    <row r="1503" spans="1:7" ht="17.25" x14ac:dyDescent="0.3">
      <c r="A1503" s="389" t="s">
        <v>23000</v>
      </c>
      <c r="B1503" s="393" t="s">
        <v>11819</v>
      </c>
      <c r="C1503" s="393">
        <v>0</v>
      </c>
      <c r="D1503" s="393" t="s">
        <v>10191</v>
      </c>
      <c r="E1503" s="393">
        <v>0</v>
      </c>
      <c r="F1503" s="396"/>
      <c r="G1503" s="388"/>
    </row>
    <row r="1504" spans="1:7" ht="12.75" customHeight="1" x14ac:dyDescent="0.3">
      <c r="A1504" s="417" t="s">
        <v>39571</v>
      </c>
      <c r="B1504" s="417"/>
      <c r="C1504" s="417"/>
      <c r="D1504" s="417"/>
      <c r="E1504" s="417"/>
      <c r="F1504" s="417"/>
      <c r="G1504" s="388"/>
    </row>
    <row r="1505" spans="1:7" ht="17.25" x14ac:dyDescent="0.3">
      <c r="A1505" s="389" t="s">
        <v>39572</v>
      </c>
      <c r="B1505" s="393" t="s">
        <v>11819</v>
      </c>
      <c r="C1505" s="393">
        <v>1</v>
      </c>
      <c r="D1505" s="393" t="s">
        <v>10191</v>
      </c>
      <c r="E1505" s="393">
        <v>0</v>
      </c>
      <c r="F1505" s="396"/>
      <c r="G1505" s="388"/>
    </row>
    <row r="1506" spans="1:7" ht="17.25" x14ac:dyDescent="0.3">
      <c r="A1506" s="389" t="s">
        <v>39573</v>
      </c>
      <c r="B1506" s="393" t="s">
        <v>10191</v>
      </c>
      <c r="C1506" s="393">
        <v>0</v>
      </c>
      <c r="D1506" s="393" t="s">
        <v>11819</v>
      </c>
      <c r="E1506" s="393">
        <v>0</v>
      </c>
      <c r="F1506" s="396"/>
      <c r="G1506" s="388"/>
    </row>
    <row r="1507" spans="1:7" ht="17.25" x14ac:dyDescent="0.3">
      <c r="A1507" s="389" t="s">
        <v>39574</v>
      </c>
      <c r="B1507" s="393" t="s">
        <v>10191</v>
      </c>
      <c r="C1507" s="393">
        <v>0</v>
      </c>
      <c r="D1507" s="393" t="s">
        <v>11819</v>
      </c>
      <c r="E1507" s="393">
        <v>0</v>
      </c>
      <c r="F1507" s="396"/>
      <c r="G1507" s="388"/>
    </row>
    <row r="1508" spans="1:7" ht="17.25" x14ac:dyDescent="0.3">
      <c r="A1508" s="389" t="s">
        <v>39575</v>
      </c>
      <c r="B1508" s="393" t="s">
        <v>11819</v>
      </c>
      <c r="C1508" s="393">
        <v>0</v>
      </c>
      <c r="D1508" s="393" t="s">
        <v>10191</v>
      </c>
      <c r="E1508" s="393">
        <v>0</v>
      </c>
      <c r="F1508" s="396"/>
      <c r="G1508" s="388"/>
    </row>
    <row r="1509" spans="1:7" ht="17.25" x14ac:dyDescent="0.3">
      <c r="A1509" s="389" t="s">
        <v>39576</v>
      </c>
      <c r="B1509" s="393" t="s">
        <v>10191</v>
      </c>
      <c r="C1509" s="393">
        <v>1</v>
      </c>
      <c r="D1509" s="393" t="s">
        <v>11165</v>
      </c>
      <c r="E1509" s="393">
        <v>1</v>
      </c>
      <c r="F1509" s="396"/>
      <c r="G1509" s="388"/>
    </row>
    <row r="1510" spans="1:7" ht="17.25" x14ac:dyDescent="0.3">
      <c r="A1510" s="389" t="s">
        <v>39577</v>
      </c>
      <c r="B1510" s="393" t="s">
        <v>11165</v>
      </c>
      <c r="C1510" s="393">
        <v>0</v>
      </c>
      <c r="D1510" s="393" t="s">
        <v>10191</v>
      </c>
      <c r="E1510" s="393">
        <v>1</v>
      </c>
      <c r="F1510" s="396"/>
      <c r="G1510" s="388"/>
    </row>
    <row r="1511" spans="1:7" ht="17.25" x14ac:dyDescent="0.3">
      <c r="A1511" s="389" t="s">
        <v>39578</v>
      </c>
      <c r="B1511" s="393" t="s">
        <v>11819</v>
      </c>
      <c r="C1511" s="393">
        <v>0</v>
      </c>
      <c r="D1511" s="393" t="s">
        <v>10191</v>
      </c>
      <c r="E1511" s="393">
        <v>2</v>
      </c>
      <c r="F1511" s="396"/>
      <c r="G1511" s="388"/>
    </row>
    <row r="1512" spans="1:7" ht="12.75" customHeight="1" x14ac:dyDescent="0.3">
      <c r="A1512" s="417" t="s">
        <v>23001</v>
      </c>
      <c r="B1512" s="417"/>
      <c r="C1512" s="417"/>
      <c r="D1512" s="417"/>
      <c r="E1512" s="417"/>
      <c r="F1512" s="417"/>
      <c r="G1512" s="388"/>
    </row>
    <row r="1513" spans="1:7" ht="17.25" x14ac:dyDescent="0.3">
      <c r="A1513" s="389" t="s">
        <v>23002</v>
      </c>
      <c r="B1513" s="393" t="s">
        <v>11819</v>
      </c>
      <c r="C1513" s="393">
        <v>6</v>
      </c>
      <c r="D1513" s="393" t="s">
        <v>10191</v>
      </c>
      <c r="E1513" s="393">
        <v>8</v>
      </c>
      <c r="F1513" s="396"/>
      <c r="G1513" s="388"/>
    </row>
    <row r="1514" spans="1:7" ht="17.25" x14ac:dyDescent="0.3">
      <c r="A1514" s="389" t="s">
        <v>23003</v>
      </c>
      <c r="B1514" s="393" t="s">
        <v>10191</v>
      </c>
      <c r="C1514" s="393">
        <v>0</v>
      </c>
      <c r="D1514" s="393" t="s">
        <v>11819</v>
      </c>
      <c r="E1514" s="393">
        <v>1</v>
      </c>
      <c r="F1514" s="396"/>
      <c r="G1514" s="388"/>
    </row>
    <row r="1515" spans="1:7" ht="17.25" x14ac:dyDescent="0.3">
      <c r="A1515" s="389" t="s">
        <v>23004</v>
      </c>
      <c r="B1515" s="393" t="s">
        <v>11819</v>
      </c>
      <c r="C1515" s="393">
        <v>0</v>
      </c>
      <c r="D1515" s="393" t="s">
        <v>10103</v>
      </c>
      <c r="E1515" s="393">
        <v>0</v>
      </c>
      <c r="F1515" s="396"/>
      <c r="G1515" s="388"/>
    </row>
    <row r="1516" spans="1:7" ht="17.25" x14ac:dyDescent="0.3">
      <c r="A1516" s="389" t="s">
        <v>23005</v>
      </c>
      <c r="B1516" s="393" t="s">
        <v>10103</v>
      </c>
      <c r="C1516" s="393">
        <v>0</v>
      </c>
      <c r="D1516" s="393" t="s">
        <v>11819</v>
      </c>
      <c r="E1516" s="393">
        <v>1</v>
      </c>
      <c r="F1516" s="396"/>
      <c r="G1516" s="388"/>
    </row>
    <row r="1517" spans="1:7" ht="17.25" x14ac:dyDescent="0.3">
      <c r="A1517" s="389" t="s">
        <v>23006</v>
      </c>
      <c r="B1517" s="393" t="s">
        <v>10103</v>
      </c>
      <c r="C1517" s="393">
        <v>0</v>
      </c>
      <c r="D1517" s="393" t="s">
        <v>11819</v>
      </c>
      <c r="E1517" s="393">
        <v>4</v>
      </c>
      <c r="F1517" s="396"/>
      <c r="G1517" s="388"/>
    </row>
    <row r="1518" spans="1:7" ht="17.25" x14ac:dyDescent="0.3">
      <c r="A1518" s="389" t="s">
        <v>23007</v>
      </c>
      <c r="B1518" s="393" t="s">
        <v>10103</v>
      </c>
      <c r="C1518" s="393">
        <v>2</v>
      </c>
      <c r="D1518" s="393" t="s">
        <v>11819</v>
      </c>
      <c r="E1518" s="393">
        <v>4</v>
      </c>
      <c r="F1518" s="396"/>
      <c r="G1518" s="388"/>
    </row>
    <row r="1519" spans="1:7" ht="17.25" x14ac:dyDescent="0.3">
      <c r="A1519" s="389" t="s">
        <v>23008</v>
      </c>
      <c r="B1519" s="393" t="s">
        <v>11819</v>
      </c>
      <c r="C1519" s="393">
        <v>0</v>
      </c>
      <c r="D1519" s="393" t="s">
        <v>10103</v>
      </c>
      <c r="E1519" s="393">
        <v>0</v>
      </c>
      <c r="F1519" s="396"/>
      <c r="G1519" s="388"/>
    </row>
    <row r="1520" spans="1:7" ht="17.25" x14ac:dyDescent="0.3">
      <c r="A1520" s="389" t="s">
        <v>23009</v>
      </c>
      <c r="B1520" s="393" t="s">
        <v>10103</v>
      </c>
      <c r="C1520" s="393">
        <v>1</v>
      </c>
      <c r="D1520" s="393" t="s">
        <v>23010</v>
      </c>
      <c r="E1520" s="393">
        <v>1</v>
      </c>
      <c r="F1520" s="396"/>
      <c r="G1520" s="388"/>
    </row>
    <row r="1521" spans="1:7" ht="17.25" x14ac:dyDescent="0.3">
      <c r="A1521" s="389" t="s">
        <v>23011</v>
      </c>
      <c r="B1521" s="393" t="s">
        <v>10191</v>
      </c>
      <c r="C1521" s="393">
        <v>4</v>
      </c>
      <c r="D1521" s="393" t="s">
        <v>11819</v>
      </c>
      <c r="E1521" s="393">
        <v>2</v>
      </c>
      <c r="F1521" s="396"/>
      <c r="G1521" s="388"/>
    </row>
    <row r="1522" spans="1:7" ht="17.25" x14ac:dyDescent="0.3">
      <c r="A1522" s="389" t="s">
        <v>23012</v>
      </c>
      <c r="B1522" s="393" t="s">
        <v>10191</v>
      </c>
      <c r="C1522" s="393">
        <v>0</v>
      </c>
      <c r="D1522" s="393" t="s">
        <v>11819</v>
      </c>
      <c r="E1522" s="393">
        <v>0</v>
      </c>
      <c r="F1522" s="396"/>
      <c r="G1522" s="388"/>
    </row>
    <row r="1523" spans="1:7" ht="17.25" x14ac:dyDescent="0.3">
      <c r="A1523" s="389" t="s">
        <v>23013</v>
      </c>
      <c r="B1523" s="393" t="s">
        <v>11819</v>
      </c>
      <c r="C1523" s="393">
        <v>3</v>
      </c>
      <c r="D1523" s="393" t="s">
        <v>13658</v>
      </c>
      <c r="E1523" s="393">
        <v>5</v>
      </c>
      <c r="F1523" s="396"/>
      <c r="G1523" s="388"/>
    </row>
    <row r="1524" spans="1:7" ht="17.25" x14ac:dyDescent="0.3">
      <c r="A1524" s="389" t="s">
        <v>23014</v>
      </c>
      <c r="B1524" s="393" t="s">
        <v>13336</v>
      </c>
      <c r="C1524" s="393">
        <v>2</v>
      </c>
      <c r="D1524" s="393" t="s">
        <v>11819</v>
      </c>
      <c r="E1524" s="393">
        <v>2</v>
      </c>
      <c r="F1524" s="396"/>
      <c r="G1524" s="388"/>
    </row>
    <row r="1525" spans="1:7" ht="17.25" x14ac:dyDescent="0.3">
      <c r="A1525" s="389" t="s">
        <v>23015</v>
      </c>
      <c r="B1525" s="393" t="s">
        <v>11819</v>
      </c>
      <c r="C1525" s="393">
        <v>0</v>
      </c>
      <c r="D1525" s="393" t="s">
        <v>21936</v>
      </c>
      <c r="E1525" s="393">
        <v>4</v>
      </c>
      <c r="F1525" s="396"/>
      <c r="G1525" s="388"/>
    </row>
    <row r="1526" spans="1:7" ht="17.25" x14ac:dyDescent="0.3">
      <c r="A1526" s="389" t="s">
        <v>23016</v>
      </c>
      <c r="B1526" s="393" t="s">
        <v>2376</v>
      </c>
      <c r="C1526" s="393">
        <v>18</v>
      </c>
      <c r="D1526" s="393" t="s">
        <v>11819</v>
      </c>
      <c r="E1526" s="393">
        <v>10</v>
      </c>
      <c r="F1526" s="396"/>
      <c r="G1526" s="388"/>
    </row>
    <row r="1527" spans="1:7" ht="17.25" x14ac:dyDescent="0.3">
      <c r="A1527" s="389" t="s">
        <v>23017</v>
      </c>
      <c r="B1527" s="393" t="s">
        <v>11819</v>
      </c>
      <c r="C1527" s="393">
        <v>2</v>
      </c>
      <c r="D1527" s="393" t="s">
        <v>10191</v>
      </c>
      <c r="E1527" s="393">
        <v>2</v>
      </c>
      <c r="F1527" s="396"/>
      <c r="G1527" s="388"/>
    </row>
    <row r="1528" spans="1:7" ht="17.25" x14ac:dyDescent="0.3">
      <c r="A1528" s="389" t="s">
        <v>23018</v>
      </c>
      <c r="B1528" s="393" t="s">
        <v>21943</v>
      </c>
      <c r="C1528" s="393">
        <v>1</v>
      </c>
      <c r="D1528" s="393" t="s">
        <v>11819</v>
      </c>
      <c r="E1528" s="393">
        <v>0</v>
      </c>
      <c r="F1528" s="396"/>
      <c r="G1528" s="388"/>
    </row>
    <row r="1529" spans="1:7" ht="17.25" x14ac:dyDescent="0.3">
      <c r="A1529" s="389" t="s">
        <v>23019</v>
      </c>
      <c r="B1529" s="393" t="s">
        <v>13336</v>
      </c>
      <c r="C1529" s="393">
        <v>4</v>
      </c>
      <c r="D1529" s="393" t="s">
        <v>11819</v>
      </c>
      <c r="E1529" s="393">
        <v>9</v>
      </c>
      <c r="F1529" s="396"/>
      <c r="G1529" s="388"/>
    </row>
    <row r="1530" spans="1:7" ht="17.25" x14ac:dyDescent="0.3">
      <c r="A1530" s="389" t="s">
        <v>23020</v>
      </c>
      <c r="B1530" s="393" t="s">
        <v>11819</v>
      </c>
      <c r="C1530" s="393">
        <v>1</v>
      </c>
      <c r="D1530" s="393" t="s">
        <v>10103</v>
      </c>
      <c r="E1530" s="393">
        <v>0</v>
      </c>
      <c r="F1530" s="396"/>
      <c r="G1530" s="388"/>
    </row>
    <row r="1531" spans="1:7" ht="17.25" x14ac:dyDescent="0.3">
      <c r="A1531" s="389" t="s">
        <v>23021</v>
      </c>
      <c r="B1531" s="393" t="s">
        <v>11819</v>
      </c>
      <c r="C1531" s="393">
        <v>9</v>
      </c>
      <c r="D1531" s="393" t="s">
        <v>2376</v>
      </c>
      <c r="E1531" s="393">
        <v>8</v>
      </c>
      <c r="F1531" s="396"/>
      <c r="G1531" s="388"/>
    </row>
    <row r="1532" spans="1:7" ht="17.25" x14ac:dyDescent="0.3">
      <c r="A1532" s="389" t="s">
        <v>23022</v>
      </c>
      <c r="B1532" s="393" t="s">
        <v>11819</v>
      </c>
      <c r="C1532" s="393">
        <v>7</v>
      </c>
      <c r="D1532" s="393" t="s">
        <v>1920</v>
      </c>
      <c r="E1532" s="393">
        <v>3</v>
      </c>
      <c r="F1532" s="396"/>
      <c r="G1532" s="388"/>
    </row>
    <row r="1533" spans="1:7" ht="17.25" x14ac:dyDescent="0.3">
      <c r="A1533" s="389" t="s">
        <v>23023</v>
      </c>
      <c r="B1533" s="393" t="s">
        <v>7198</v>
      </c>
      <c r="C1533" s="393">
        <v>2</v>
      </c>
      <c r="D1533" s="393" t="s">
        <v>10191</v>
      </c>
      <c r="E1533" s="393">
        <v>1</v>
      </c>
      <c r="F1533" s="396"/>
      <c r="G1533" s="388"/>
    </row>
    <row r="1534" spans="1:7" ht="17.25" x14ac:dyDescent="0.3">
      <c r="A1534" s="389" t="s">
        <v>23024</v>
      </c>
      <c r="B1534" s="393" t="s">
        <v>11819</v>
      </c>
      <c r="C1534" s="393">
        <v>0</v>
      </c>
      <c r="D1534" s="393" t="s">
        <v>9654</v>
      </c>
      <c r="E1534" s="393">
        <v>3</v>
      </c>
      <c r="F1534" s="396"/>
      <c r="G1534" s="388"/>
    </row>
    <row r="1535" spans="1:7" ht="17.25" x14ac:dyDescent="0.3">
      <c r="A1535" s="389" t="s">
        <v>23025</v>
      </c>
      <c r="B1535" s="393" t="s">
        <v>7198</v>
      </c>
      <c r="C1535" s="393">
        <v>0</v>
      </c>
      <c r="D1535" s="393" t="s">
        <v>13336</v>
      </c>
      <c r="E1535" s="393">
        <v>1</v>
      </c>
      <c r="F1535" s="396"/>
      <c r="G1535" s="388"/>
    </row>
    <row r="1536" spans="1:7" ht="17.25" x14ac:dyDescent="0.3">
      <c r="A1536" s="389" t="s">
        <v>23026</v>
      </c>
      <c r="B1536" s="393" t="s">
        <v>13336</v>
      </c>
      <c r="C1536" s="393">
        <v>0</v>
      </c>
      <c r="D1536" s="393" t="s">
        <v>7198</v>
      </c>
      <c r="E1536" s="393">
        <v>0</v>
      </c>
      <c r="F1536" s="396"/>
      <c r="G1536" s="388"/>
    </row>
    <row r="1537" spans="1:7" ht="17.25" x14ac:dyDescent="0.3">
      <c r="A1537" s="389" t="s">
        <v>23027</v>
      </c>
      <c r="B1537" s="393" t="s">
        <v>11819</v>
      </c>
      <c r="C1537" s="393">
        <v>8</v>
      </c>
      <c r="D1537" s="393" t="s">
        <v>10103</v>
      </c>
      <c r="E1537" s="393">
        <v>19</v>
      </c>
      <c r="F1537" s="396"/>
      <c r="G1537" s="388"/>
    </row>
    <row r="1538" spans="1:7" ht="17.25" x14ac:dyDescent="0.3">
      <c r="A1538" s="389" t="s">
        <v>23028</v>
      </c>
      <c r="B1538" s="393" t="s">
        <v>10191</v>
      </c>
      <c r="C1538" s="393">
        <v>2</v>
      </c>
      <c r="D1538" s="393" t="s">
        <v>11819</v>
      </c>
      <c r="E1538" s="393">
        <v>5</v>
      </c>
      <c r="F1538" s="396"/>
      <c r="G1538" s="388"/>
    </row>
    <row r="1539" spans="1:7" ht="17.25" x14ac:dyDescent="0.3">
      <c r="A1539" s="389" t="s">
        <v>23029</v>
      </c>
      <c r="B1539" s="393" t="s">
        <v>10103</v>
      </c>
      <c r="C1539" s="393">
        <v>6</v>
      </c>
      <c r="D1539" s="393" t="s">
        <v>11819</v>
      </c>
      <c r="E1539" s="393">
        <v>4</v>
      </c>
      <c r="F1539" s="396"/>
      <c r="G1539" s="388"/>
    </row>
    <row r="1540" spans="1:7" ht="17.25" x14ac:dyDescent="0.3">
      <c r="A1540" s="389" t="s">
        <v>23030</v>
      </c>
      <c r="B1540" s="393" t="s">
        <v>11819</v>
      </c>
      <c r="C1540" s="393">
        <v>0</v>
      </c>
      <c r="D1540" s="393" t="s">
        <v>9654</v>
      </c>
      <c r="E1540" s="393">
        <v>0</v>
      </c>
      <c r="F1540" s="396"/>
      <c r="G1540" s="388"/>
    </row>
    <row r="1541" spans="1:7" ht="17.25" x14ac:dyDescent="0.3">
      <c r="A1541" s="389" t="s">
        <v>23031</v>
      </c>
      <c r="B1541" s="393" t="s">
        <v>14944</v>
      </c>
      <c r="C1541" s="393">
        <v>3</v>
      </c>
      <c r="D1541" s="393" t="s">
        <v>2625</v>
      </c>
      <c r="E1541" s="393">
        <v>3</v>
      </c>
      <c r="F1541" s="396"/>
      <c r="G1541" s="388"/>
    </row>
    <row r="1542" spans="1:7" ht="17.25" x14ac:dyDescent="0.3">
      <c r="A1542" s="389" t="s">
        <v>23032</v>
      </c>
      <c r="B1542" s="393" t="s">
        <v>11819</v>
      </c>
      <c r="C1542" s="393">
        <v>3</v>
      </c>
      <c r="D1542" s="393" t="s">
        <v>9654</v>
      </c>
      <c r="E1542" s="393">
        <v>0</v>
      </c>
      <c r="F1542" s="396"/>
      <c r="G1542" s="388"/>
    </row>
    <row r="1543" spans="1:7" ht="17.25" x14ac:dyDescent="0.3">
      <c r="A1543" s="389" t="s">
        <v>23033</v>
      </c>
      <c r="B1543" s="393" t="s">
        <v>11819</v>
      </c>
      <c r="C1543" s="393">
        <v>4</v>
      </c>
      <c r="D1543" s="393" t="s">
        <v>10103</v>
      </c>
      <c r="E1543" s="393">
        <v>7</v>
      </c>
      <c r="F1543" s="396"/>
      <c r="G1543" s="388"/>
    </row>
    <row r="1544" spans="1:7" ht="17.25" x14ac:dyDescent="0.3">
      <c r="A1544" s="389" t="s">
        <v>23034</v>
      </c>
      <c r="B1544" s="393" t="s">
        <v>13336</v>
      </c>
      <c r="C1544" s="393">
        <v>1</v>
      </c>
      <c r="D1544" s="393" t="s">
        <v>11819</v>
      </c>
      <c r="E1544" s="393">
        <v>3</v>
      </c>
      <c r="F1544" s="396"/>
      <c r="G1544" s="388"/>
    </row>
    <row r="1545" spans="1:7" ht="17.25" x14ac:dyDescent="0.3">
      <c r="A1545" s="389" t="s">
        <v>23035</v>
      </c>
      <c r="B1545" s="393" t="s">
        <v>10191</v>
      </c>
      <c r="C1545" s="393">
        <v>0</v>
      </c>
      <c r="D1545" s="393" t="s">
        <v>11819</v>
      </c>
      <c r="E1545" s="393">
        <v>2</v>
      </c>
      <c r="F1545" s="396"/>
      <c r="G1545" s="388"/>
    </row>
    <row r="1546" spans="1:7" ht="17.25" x14ac:dyDescent="0.3">
      <c r="A1546" s="389" t="s">
        <v>23036</v>
      </c>
      <c r="B1546" s="393" t="s">
        <v>5011</v>
      </c>
      <c r="C1546" s="393">
        <v>2</v>
      </c>
      <c r="D1546" s="393" t="s">
        <v>11819</v>
      </c>
      <c r="E1546" s="393">
        <v>6</v>
      </c>
      <c r="F1546" s="396"/>
      <c r="G1546" s="388"/>
    </row>
    <row r="1547" spans="1:7" ht="17.25" x14ac:dyDescent="0.3">
      <c r="A1547" s="389" t="s">
        <v>23037</v>
      </c>
      <c r="B1547" s="393" t="s">
        <v>11819</v>
      </c>
      <c r="C1547" s="393">
        <v>6</v>
      </c>
      <c r="D1547" s="393" t="s">
        <v>5011</v>
      </c>
      <c r="E1547" s="393">
        <v>1</v>
      </c>
      <c r="F1547" s="396"/>
      <c r="G1547" s="388"/>
    </row>
    <row r="1548" spans="1:7" ht="17.25" x14ac:dyDescent="0.3">
      <c r="A1548" s="389" t="s">
        <v>23038</v>
      </c>
      <c r="B1548" s="393" t="s">
        <v>5011</v>
      </c>
      <c r="C1548" s="393">
        <v>8</v>
      </c>
      <c r="D1548" s="393" t="s">
        <v>2625</v>
      </c>
      <c r="E1548" s="393">
        <v>0</v>
      </c>
      <c r="F1548" s="396"/>
      <c r="G1548" s="388"/>
    </row>
    <row r="1549" spans="1:7" ht="17.25" x14ac:dyDescent="0.3">
      <c r="A1549" s="389" t="s">
        <v>23039</v>
      </c>
      <c r="B1549" s="393" t="s">
        <v>5011</v>
      </c>
      <c r="C1549" s="393">
        <v>3</v>
      </c>
      <c r="D1549" s="393" t="s">
        <v>11819</v>
      </c>
      <c r="E1549" s="393">
        <v>4</v>
      </c>
      <c r="F1549" s="396"/>
      <c r="G1549" s="388"/>
    </row>
    <row r="1550" spans="1:7" ht="17.25" x14ac:dyDescent="0.3">
      <c r="A1550" s="389" t="s">
        <v>23040</v>
      </c>
      <c r="B1550" s="393" t="s">
        <v>13336</v>
      </c>
      <c r="C1550" s="393">
        <v>6</v>
      </c>
      <c r="D1550" s="393" t="s">
        <v>11819</v>
      </c>
      <c r="E1550" s="393">
        <v>10</v>
      </c>
      <c r="F1550" s="396"/>
      <c r="G1550" s="388"/>
    </row>
    <row r="1551" spans="1:7" ht="17.25" x14ac:dyDescent="0.3">
      <c r="A1551" s="389" t="s">
        <v>23041</v>
      </c>
      <c r="B1551" s="393" t="s">
        <v>10191</v>
      </c>
      <c r="C1551" s="393">
        <v>2</v>
      </c>
      <c r="D1551" s="393" t="s">
        <v>11819</v>
      </c>
      <c r="E1551" s="393">
        <v>4</v>
      </c>
      <c r="F1551" s="396"/>
      <c r="G1551" s="388"/>
    </row>
    <row r="1552" spans="1:7" ht="17.25" x14ac:dyDescent="0.3">
      <c r="A1552" s="389" t="s">
        <v>39579</v>
      </c>
      <c r="B1552" s="393" t="s">
        <v>13336</v>
      </c>
      <c r="C1552" s="393">
        <v>1</v>
      </c>
      <c r="D1552" s="393" t="s">
        <v>11819</v>
      </c>
      <c r="E1552" s="393">
        <v>0</v>
      </c>
      <c r="F1552" s="396"/>
      <c r="G1552" s="388"/>
    </row>
    <row r="1553" spans="1:7" ht="17.25" x14ac:dyDescent="0.3">
      <c r="A1553" s="389" t="s">
        <v>39580</v>
      </c>
      <c r="B1553" s="393" t="s">
        <v>13336</v>
      </c>
      <c r="C1553" s="393">
        <v>1</v>
      </c>
      <c r="D1553" s="393" t="s">
        <v>11819</v>
      </c>
      <c r="E1553" s="393">
        <v>1</v>
      </c>
      <c r="F1553" s="396"/>
      <c r="G1553" s="388"/>
    </row>
    <row r="1554" spans="1:7" ht="17.25" x14ac:dyDescent="0.3">
      <c r="A1554" s="389" t="s">
        <v>23042</v>
      </c>
      <c r="B1554" s="393" t="s">
        <v>5011</v>
      </c>
      <c r="C1554" s="393">
        <v>5</v>
      </c>
      <c r="D1554" s="393" t="s">
        <v>11819</v>
      </c>
      <c r="E1554" s="393">
        <v>5</v>
      </c>
      <c r="F1554" s="396"/>
      <c r="G1554" s="388"/>
    </row>
    <row r="1555" spans="1:7" ht="17.25" x14ac:dyDescent="0.3">
      <c r="A1555" s="389" t="s">
        <v>23043</v>
      </c>
      <c r="B1555" s="393" t="s">
        <v>10191</v>
      </c>
      <c r="C1555" s="393">
        <v>0</v>
      </c>
      <c r="D1555" s="393" t="s">
        <v>11819</v>
      </c>
      <c r="E1555" s="393">
        <v>0</v>
      </c>
      <c r="F1555" s="396"/>
      <c r="G1555" s="388"/>
    </row>
    <row r="1556" spans="1:7" ht="17.25" x14ac:dyDescent="0.3">
      <c r="A1556" s="389" t="s">
        <v>23044</v>
      </c>
      <c r="B1556" s="393" t="s">
        <v>11819</v>
      </c>
      <c r="C1556" s="393">
        <v>4</v>
      </c>
      <c r="D1556" s="393" t="s">
        <v>5011</v>
      </c>
      <c r="E1556" s="393">
        <v>1</v>
      </c>
      <c r="F1556" s="396"/>
      <c r="G1556" s="388"/>
    </row>
    <row r="1557" spans="1:7" ht="17.25" x14ac:dyDescent="0.3">
      <c r="A1557" s="389" t="s">
        <v>23045</v>
      </c>
      <c r="B1557" s="393" t="s">
        <v>23046</v>
      </c>
      <c r="C1557" s="393">
        <v>0</v>
      </c>
      <c r="D1557" s="393" t="s">
        <v>2625</v>
      </c>
      <c r="E1557" s="393">
        <v>6</v>
      </c>
      <c r="F1557" s="396"/>
      <c r="G1557" s="388"/>
    </row>
    <row r="1558" spans="1:7" ht="17.25" x14ac:dyDescent="0.3">
      <c r="A1558" s="389" t="s">
        <v>23047</v>
      </c>
      <c r="B1558" s="393" t="s">
        <v>11819</v>
      </c>
      <c r="C1558" s="393">
        <v>5</v>
      </c>
      <c r="D1558" s="393" t="s">
        <v>10191</v>
      </c>
      <c r="E1558" s="393">
        <v>1</v>
      </c>
      <c r="F1558" s="396"/>
      <c r="G1558" s="388"/>
    </row>
    <row r="1559" spans="1:7" ht="17.25" x14ac:dyDescent="0.3">
      <c r="A1559" s="389" t="s">
        <v>23048</v>
      </c>
      <c r="B1559" s="393" t="s">
        <v>10191</v>
      </c>
      <c r="C1559" s="393">
        <v>6</v>
      </c>
      <c r="D1559" s="393" t="s">
        <v>11819</v>
      </c>
      <c r="E1559" s="393">
        <v>6</v>
      </c>
      <c r="F1559" s="396"/>
      <c r="G1559" s="388"/>
    </row>
    <row r="1560" spans="1:7" ht="17.25" x14ac:dyDescent="0.3">
      <c r="A1560" s="389" t="s">
        <v>23049</v>
      </c>
      <c r="B1560" s="393" t="s">
        <v>11819</v>
      </c>
      <c r="C1560" s="393">
        <v>10</v>
      </c>
      <c r="D1560" s="393" t="s">
        <v>10191</v>
      </c>
      <c r="E1560" s="393">
        <v>10</v>
      </c>
      <c r="F1560" s="396"/>
      <c r="G1560" s="388"/>
    </row>
    <row r="1561" spans="1:7" ht="17.25" x14ac:dyDescent="0.3">
      <c r="A1561" s="389" t="s">
        <v>23050</v>
      </c>
      <c r="B1561" s="393" t="s">
        <v>10191</v>
      </c>
      <c r="C1561" s="393">
        <v>7</v>
      </c>
      <c r="D1561" s="393" t="s">
        <v>11819</v>
      </c>
      <c r="E1561" s="393">
        <v>0</v>
      </c>
      <c r="F1561" s="396"/>
      <c r="G1561" s="388"/>
    </row>
    <row r="1562" spans="1:7" ht="17.25" x14ac:dyDescent="0.3">
      <c r="A1562" s="389" t="s">
        <v>23051</v>
      </c>
      <c r="B1562" s="393" t="s">
        <v>11819</v>
      </c>
      <c r="C1562" s="393">
        <v>4</v>
      </c>
      <c r="D1562" s="393" t="s">
        <v>21936</v>
      </c>
      <c r="E1562" s="393">
        <v>2</v>
      </c>
      <c r="F1562" s="396"/>
      <c r="G1562" s="388"/>
    </row>
    <row r="1563" spans="1:7" ht="17.25" x14ac:dyDescent="0.3">
      <c r="A1563" s="389" t="s">
        <v>23052</v>
      </c>
      <c r="B1563" s="393" t="s">
        <v>14944</v>
      </c>
      <c r="C1563" s="393">
        <v>3</v>
      </c>
      <c r="D1563" s="393" t="s">
        <v>2625</v>
      </c>
      <c r="E1563" s="393">
        <v>3</v>
      </c>
      <c r="F1563" s="396"/>
      <c r="G1563" s="388"/>
    </row>
    <row r="1564" spans="1:7" ht="17.25" x14ac:dyDescent="0.3">
      <c r="A1564" s="389" t="s">
        <v>23053</v>
      </c>
      <c r="B1564" s="393" t="s">
        <v>11819</v>
      </c>
      <c r="C1564" s="393">
        <v>2</v>
      </c>
      <c r="D1564" s="393" t="s">
        <v>22153</v>
      </c>
      <c r="E1564" s="393">
        <v>2</v>
      </c>
      <c r="F1564" s="396"/>
      <c r="G1564" s="388"/>
    </row>
    <row r="1565" spans="1:7" ht="17.25" x14ac:dyDescent="0.3">
      <c r="A1565" s="389" t="s">
        <v>23054</v>
      </c>
      <c r="B1565" s="393" t="s">
        <v>10191</v>
      </c>
      <c r="C1565" s="393">
        <v>2</v>
      </c>
      <c r="D1565" s="393" t="s">
        <v>11819</v>
      </c>
      <c r="E1565" s="393">
        <v>1</v>
      </c>
      <c r="F1565" s="396"/>
      <c r="G1565" s="388"/>
    </row>
    <row r="1566" spans="1:7" ht="17.25" x14ac:dyDescent="0.3">
      <c r="A1566" s="389" t="s">
        <v>23055</v>
      </c>
      <c r="B1566" s="393" t="s">
        <v>23056</v>
      </c>
      <c r="C1566" s="393">
        <v>0</v>
      </c>
      <c r="D1566" s="393" t="s">
        <v>11819</v>
      </c>
      <c r="E1566" s="393">
        <v>1</v>
      </c>
      <c r="F1566" s="396"/>
      <c r="G1566" s="388"/>
    </row>
    <row r="1567" spans="1:7" ht="17.25" x14ac:dyDescent="0.3">
      <c r="A1567" s="389" t="s">
        <v>23057</v>
      </c>
      <c r="B1567" s="393" t="s">
        <v>10191</v>
      </c>
      <c r="C1567" s="393">
        <v>1</v>
      </c>
      <c r="D1567" s="393" t="s">
        <v>2625</v>
      </c>
      <c r="E1567" s="393">
        <v>6</v>
      </c>
      <c r="F1567" s="396"/>
      <c r="G1567" s="388"/>
    </row>
    <row r="1568" spans="1:7" ht="17.25" x14ac:dyDescent="0.3">
      <c r="A1568" s="389" t="s">
        <v>23058</v>
      </c>
      <c r="B1568" s="393" t="s">
        <v>10191</v>
      </c>
      <c r="C1568" s="393">
        <v>0</v>
      </c>
      <c r="D1568" s="393" t="s">
        <v>11819</v>
      </c>
      <c r="E1568" s="393">
        <v>2</v>
      </c>
      <c r="F1568" s="396"/>
      <c r="G1568" s="388"/>
    </row>
    <row r="1569" spans="1:7" ht="17.25" x14ac:dyDescent="0.3">
      <c r="A1569" s="389" t="s">
        <v>23059</v>
      </c>
      <c r="B1569" s="393" t="s">
        <v>10191</v>
      </c>
      <c r="C1569" s="393">
        <v>1</v>
      </c>
      <c r="D1569" s="393" t="s">
        <v>11819</v>
      </c>
      <c r="E1569" s="393">
        <v>0</v>
      </c>
      <c r="F1569" s="396"/>
      <c r="G1569" s="388"/>
    </row>
    <row r="1570" spans="1:7" ht="17.25" x14ac:dyDescent="0.3">
      <c r="A1570" s="389" t="s">
        <v>23060</v>
      </c>
      <c r="B1570" s="393" t="s">
        <v>11819</v>
      </c>
      <c r="C1570" s="393">
        <v>3</v>
      </c>
      <c r="D1570" s="393" t="s">
        <v>22163</v>
      </c>
      <c r="E1570" s="393">
        <v>2</v>
      </c>
      <c r="F1570" s="396"/>
      <c r="G1570" s="388"/>
    </row>
    <row r="1571" spans="1:7" ht="12.75" customHeight="1" x14ac:dyDescent="0.3">
      <c r="A1571" s="417" t="s">
        <v>40719</v>
      </c>
      <c r="B1571" s="417"/>
      <c r="C1571" s="417"/>
      <c r="D1571" s="417"/>
      <c r="E1571" s="417"/>
      <c r="F1571" s="417"/>
      <c r="G1571" s="388"/>
    </row>
    <row r="1572" spans="1:7" ht="17.25" x14ac:dyDescent="0.3">
      <c r="A1572" s="389" t="s">
        <v>40720</v>
      </c>
      <c r="B1572" s="393" t="s">
        <v>10103</v>
      </c>
      <c r="C1572" s="393">
        <v>0</v>
      </c>
      <c r="D1572" s="393" t="s">
        <v>11819</v>
      </c>
      <c r="E1572" s="393">
        <v>0</v>
      </c>
      <c r="F1572" s="396"/>
      <c r="G1572" s="388"/>
    </row>
    <row r="1573" spans="1:7" ht="12.75" customHeight="1" x14ac:dyDescent="0.3">
      <c r="A1573" s="417" t="s">
        <v>23061</v>
      </c>
      <c r="B1573" s="417"/>
      <c r="C1573" s="417"/>
      <c r="D1573" s="417"/>
      <c r="E1573" s="417"/>
      <c r="F1573" s="417"/>
      <c r="G1573" s="388"/>
    </row>
    <row r="1574" spans="1:7" ht="17.25" x14ac:dyDescent="0.3">
      <c r="A1574" s="389" t="s">
        <v>23062</v>
      </c>
      <c r="B1574" s="393" t="s">
        <v>10103</v>
      </c>
      <c r="C1574" s="393">
        <v>3</v>
      </c>
      <c r="D1574" s="393" t="s">
        <v>2376</v>
      </c>
      <c r="E1574" s="393">
        <v>0</v>
      </c>
      <c r="F1574" s="396"/>
      <c r="G1574" s="388"/>
    </row>
    <row r="1575" spans="1:7" ht="17.25" x14ac:dyDescent="0.3">
      <c r="A1575" s="389" t="s">
        <v>23063</v>
      </c>
      <c r="B1575" s="393" t="s">
        <v>23064</v>
      </c>
      <c r="C1575" s="393">
        <v>0</v>
      </c>
      <c r="D1575" s="393" t="s">
        <v>11819</v>
      </c>
      <c r="E1575" s="393">
        <v>0</v>
      </c>
      <c r="F1575" s="396"/>
      <c r="G1575" s="388"/>
    </row>
    <row r="1576" spans="1:7" ht="12.75" customHeight="1" x14ac:dyDescent="0.3">
      <c r="A1576" s="417" t="s">
        <v>23065</v>
      </c>
      <c r="B1576" s="417"/>
      <c r="C1576" s="417"/>
      <c r="D1576" s="417"/>
      <c r="E1576" s="417"/>
      <c r="F1576" s="417"/>
      <c r="G1576" s="388"/>
    </row>
    <row r="1577" spans="1:7" ht="17.25" x14ac:dyDescent="0.3">
      <c r="A1577" s="389" t="s">
        <v>23066</v>
      </c>
      <c r="B1577" s="393" t="s">
        <v>11819</v>
      </c>
      <c r="C1577" s="393">
        <v>16</v>
      </c>
      <c r="D1577" s="393" t="s">
        <v>10103</v>
      </c>
      <c r="E1577" s="393">
        <v>13</v>
      </c>
      <c r="F1577" s="396"/>
      <c r="G1577" s="388"/>
    </row>
    <row r="1578" spans="1:7" ht="17.25" x14ac:dyDescent="0.3">
      <c r="A1578" s="389" t="s">
        <v>23067</v>
      </c>
      <c r="B1578" s="393" t="s">
        <v>10191</v>
      </c>
      <c r="C1578" s="393">
        <v>23</v>
      </c>
      <c r="D1578" s="393" t="s">
        <v>11819</v>
      </c>
      <c r="E1578" s="393">
        <v>12</v>
      </c>
      <c r="F1578" s="396"/>
      <c r="G1578" s="388"/>
    </row>
    <row r="1579" spans="1:7" ht="17.25" x14ac:dyDescent="0.3">
      <c r="A1579" s="389" t="s">
        <v>42815</v>
      </c>
      <c r="B1579" s="393" t="s">
        <v>5426</v>
      </c>
      <c r="C1579" s="393">
        <v>13</v>
      </c>
      <c r="D1579" s="393" t="s">
        <v>2625</v>
      </c>
      <c r="E1579" s="393">
        <v>13</v>
      </c>
      <c r="F1579" s="396"/>
      <c r="G1579" s="388"/>
    </row>
    <row r="1580" spans="1:7" ht="17.25" x14ac:dyDescent="0.3">
      <c r="A1580" s="389" t="s">
        <v>23068</v>
      </c>
      <c r="B1580" s="393" t="s">
        <v>7198</v>
      </c>
      <c r="C1580" s="393">
        <v>16</v>
      </c>
      <c r="D1580" s="393" t="s">
        <v>13336</v>
      </c>
      <c r="E1580" s="393">
        <v>4</v>
      </c>
      <c r="F1580" s="396"/>
      <c r="G1580" s="388"/>
    </row>
    <row r="1581" spans="1:7" ht="17.25" x14ac:dyDescent="0.3">
      <c r="A1581" s="389" t="s">
        <v>23069</v>
      </c>
      <c r="B1581" s="393" t="s">
        <v>11819</v>
      </c>
      <c r="C1581" s="393">
        <v>20</v>
      </c>
      <c r="D1581" s="393" t="s">
        <v>10191</v>
      </c>
      <c r="E1581" s="393">
        <v>7</v>
      </c>
      <c r="F1581" s="396"/>
      <c r="G1581" s="388"/>
    </row>
    <row r="1582" spans="1:7" ht="17.25" x14ac:dyDescent="0.3">
      <c r="A1582" s="389" t="s">
        <v>23070</v>
      </c>
      <c r="B1582" s="393" t="s">
        <v>11819</v>
      </c>
      <c r="C1582" s="393">
        <v>24</v>
      </c>
      <c r="D1582" s="393" t="s">
        <v>5011</v>
      </c>
      <c r="E1582" s="393">
        <v>22</v>
      </c>
      <c r="F1582" s="396"/>
      <c r="G1582" s="388"/>
    </row>
    <row r="1583" spans="1:7" ht="17.25" x14ac:dyDescent="0.3">
      <c r="A1583" s="389" t="s">
        <v>23071</v>
      </c>
      <c r="B1583" s="393" t="s">
        <v>22317</v>
      </c>
      <c r="C1583" s="393">
        <v>8</v>
      </c>
      <c r="D1583" s="393" t="s">
        <v>11819</v>
      </c>
      <c r="E1583" s="393">
        <v>7</v>
      </c>
      <c r="F1583" s="396"/>
      <c r="G1583" s="388"/>
    </row>
    <row r="1584" spans="1:7" ht="17.25" x14ac:dyDescent="0.3">
      <c r="A1584" s="389" t="s">
        <v>23072</v>
      </c>
      <c r="B1584" s="393" t="s">
        <v>7198</v>
      </c>
      <c r="C1584" s="393">
        <v>8</v>
      </c>
      <c r="D1584" s="393" t="s">
        <v>5011</v>
      </c>
      <c r="E1584" s="393">
        <v>7</v>
      </c>
      <c r="F1584" s="396"/>
      <c r="G1584" s="388"/>
    </row>
    <row r="1585" spans="1:7" ht="17.25" x14ac:dyDescent="0.3">
      <c r="A1585" s="389" t="s">
        <v>23073</v>
      </c>
      <c r="B1585" s="393" t="s">
        <v>13336</v>
      </c>
      <c r="C1585" s="393">
        <v>13</v>
      </c>
      <c r="D1585" s="393" t="s">
        <v>2625</v>
      </c>
      <c r="E1585" s="393">
        <v>16</v>
      </c>
      <c r="F1585" s="396"/>
      <c r="G1585" s="388"/>
    </row>
    <row r="1586" spans="1:7" ht="17.25" x14ac:dyDescent="0.3">
      <c r="A1586" s="389" t="s">
        <v>23074</v>
      </c>
      <c r="B1586" s="393" t="s">
        <v>11819</v>
      </c>
      <c r="C1586" s="393">
        <v>15</v>
      </c>
      <c r="D1586" s="393" t="s">
        <v>10191</v>
      </c>
      <c r="E1586" s="393">
        <v>13</v>
      </c>
      <c r="F1586" s="396"/>
      <c r="G1586" s="388"/>
    </row>
    <row r="1587" spans="1:7" ht="17.25" x14ac:dyDescent="0.3">
      <c r="A1587" s="389" t="s">
        <v>23075</v>
      </c>
      <c r="B1587" s="393" t="s">
        <v>2625</v>
      </c>
      <c r="C1587" s="393">
        <v>13</v>
      </c>
      <c r="D1587" s="393" t="s">
        <v>10191</v>
      </c>
      <c r="E1587" s="393">
        <v>4</v>
      </c>
      <c r="F1587" s="396"/>
      <c r="G1587" s="388"/>
    </row>
    <row r="1588" spans="1:7" ht="17.25" x14ac:dyDescent="0.3">
      <c r="A1588" s="389" t="s">
        <v>23076</v>
      </c>
      <c r="B1588" s="393" t="s">
        <v>2625</v>
      </c>
      <c r="C1588" s="393">
        <v>48</v>
      </c>
      <c r="D1588" s="393" t="s">
        <v>10191</v>
      </c>
      <c r="E1588" s="393">
        <v>38</v>
      </c>
      <c r="F1588" s="396"/>
      <c r="G1588" s="388"/>
    </row>
    <row r="1589" spans="1:7" ht="17.25" x14ac:dyDescent="0.3">
      <c r="A1589" s="389" t="s">
        <v>23077</v>
      </c>
      <c r="B1589" s="393" t="s">
        <v>2625</v>
      </c>
      <c r="C1589" s="393">
        <v>9</v>
      </c>
      <c r="D1589" s="393" t="s">
        <v>10191</v>
      </c>
      <c r="E1589" s="393">
        <v>10</v>
      </c>
      <c r="F1589" s="396"/>
      <c r="G1589" s="388"/>
    </row>
    <row r="1590" spans="1:7" ht="17.25" x14ac:dyDescent="0.3">
      <c r="A1590" s="389" t="s">
        <v>23078</v>
      </c>
      <c r="B1590" s="393" t="s">
        <v>11819</v>
      </c>
      <c r="C1590" s="393">
        <v>85</v>
      </c>
      <c r="D1590" s="393" t="s">
        <v>10191</v>
      </c>
      <c r="E1590" s="393">
        <v>70</v>
      </c>
      <c r="F1590" s="396"/>
      <c r="G1590" s="388"/>
    </row>
    <row r="1591" spans="1:7" ht="17.25" x14ac:dyDescent="0.3">
      <c r="A1591" s="389" t="s">
        <v>42816</v>
      </c>
      <c r="B1591" s="393" t="s">
        <v>7198</v>
      </c>
      <c r="C1591" s="393">
        <v>50</v>
      </c>
      <c r="D1591" s="393" t="s">
        <v>10448</v>
      </c>
      <c r="E1591" s="393">
        <v>37</v>
      </c>
      <c r="F1591" s="396"/>
      <c r="G1591" s="388"/>
    </row>
    <row r="1592" spans="1:7" ht="17.25" x14ac:dyDescent="0.3">
      <c r="A1592" s="389" t="s">
        <v>23079</v>
      </c>
      <c r="B1592" s="393" t="s">
        <v>10103</v>
      </c>
      <c r="C1592" s="393">
        <v>8</v>
      </c>
      <c r="D1592" s="393" t="s">
        <v>2625</v>
      </c>
      <c r="E1592" s="393">
        <v>3</v>
      </c>
      <c r="F1592" s="396"/>
      <c r="G1592" s="388"/>
    </row>
    <row r="1593" spans="1:7" ht="17.25" x14ac:dyDescent="0.3">
      <c r="A1593" s="389" t="s">
        <v>23080</v>
      </c>
      <c r="B1593" s="393" t="s">
        <v>1920</v>
      </c>
      <c r="C1593" s="393">
        <v>23</v>
      </c>
      <c r="D1593" s="393" t="s">
        <v>10103</v>
      </c>
      <c r="E1593" s="393">
        <v>44</v>
      </c>
      <c r="F1593" s="396"/>
      <c r="G1593" s="388"/>
    </row>
    <row r="1594" spans="1:7" ht="17.25" x14ac:dyDescent="0.3">
      <c r="A1594" s="389" t="s">
        <v>23081</v>
      </c>
      <c r="B1594" s="393" t="s">
        <v>10191</v>
      </c>
      <c r="C1594" s="393">
        <v>12</v>
      </c>
      <c r="D1594" s="393" t="s">
        <v>11819</v>
      </c>
      <c r="E1594" s="393">
        <v>7</v>
      </c>
      <c r="F1594" s="396"/>
      <c r="G1594" s="388"/>
    </row>
    <row r="1595" spans="1:7" ht="17.25" x14ac:dyDescent="0.3">
      <c r="A1595" s="389" t="s">
        <v>23082</v>
      </c>
      <c r="B1595" s="393" t="s">
        <v>11819</v>
      </c>
      <c r="C1595" s="393">
        <v>41</v>
      </c>
      <c r="D1595" s="393" t="s">
        <v>10191</v>
      </c>
      <c r="E1595" s="393">
        <v>61</v>
      </c>
      <c r="F1595" s="396"/>
      <c r="G1595" s="388"/>
    </row>
    <row r="1596" spans="1:7" ht="17.25" x14ac:dyDescent="0.3">
      <c r="A1596" s="389" t="s">
        <v>23083</v>
      </c>
      <c r="B1596" s="393" t="s">
        <v>11819</v>
      </c>
      <c r="C1596" s="393">
        <v>6</v>
      </c>
      <c r="D1596" s="393" t="s">
        <v>13336</v>
      </c>
      <c r="E1596" s="393">
        <v>12</v>
      </c>
      <c r="F1596" s="396"/>
      <c r="G1596" s="388"/>
    </row>
    <row r="1597" spans="1:7" ht="17.25" x14ac:dyDescent="0.3">
      <c r="A1597" s="389" t="s">
        <v>23084</v>
      </c>
      <c r="B1597" s="393" t="s">
        <v>11819</v>
      </c>
      <c r="C1597" s="393">
        <v>43</v>
      </c>
      <c r="D1597" s="393" t="s">
        <v>5011</v>
      </c>
      <c r="E1597" s="393">
        <v>29</v>
      </c>
      <c r="F1597" s="396"/>
      <c r="G1597" s="388"/>
    </row>
    <row r="1598" spans="1:7" ht="17.25" x14ac:dyDescent="0.3">
      <c r="A1598" s="389" t="s">
        <v>23085</v>
      </c>
      <c r="B1598" s="393" t="s">
        <v>10191</v>
      </c>
      <c r="C1598" s="393">
        <v>3</v>
      </c>
      <c r="D1598" s="393" t="s">
        <v>11819</v>
      </c>
      <c r="E1598" s="393">
        <v>7</v>
      </c>
      <c r="F1598" s="396"/>
      <c r="G1598" s="388"/>
    </row>
    <row r="1599" spans="1:7" ht="17.25" x14ac:dyDescent="0.3">
      <c r="A1599" s="389" t="s">
        <v>23086</v>
      </c>
      <c r="B1599" s="393" t="s">
        <v>11819</v>
      </c>
      <c r="C1599" s="393">
        <v>2</v>
      </c>
      <c r="D1599" s="393" t="s">
        <v>10191</v>
      </c>
      <c r="E1599" s="393">
        <v>1</v>
      </c>
      <c r="F1599" s="396"/>
      <c r="G1599" s="388"/>
    </row>
    <row r="1600" spans="1:7" ht="17.25" x14ac:dyDescent="0.3">
      <c r="A1600" s="389" t="s">
        <v>23087</v>
      </c>
      <c r="B1600" s="393" t="s">
        <v>10191</v>
      </c>
      <c r="C1600" s="393">
        <v>2</v>
      </c>
      <c r="D1600" s="393" t="s">
        <v>11819</v>
      </c>
      <c r="E1600" s="393">
        <v>6</v>
      </c>
      <c r="F1600" s="396"/>
      <c r="G1600" s="388"/>
    </row>
    <row r="1601" spans="1:7" ht="12.75" customHeight="1" x14ac:dyDescent="0.3">
      <c r="A1601" s="417" t="s">
        <v>23088</v>
      </c>
      <c r="B1601" s="417"/>
      <c r="C1601" s="417"/>
      <c r="D1601" s="417"/>
      <c r="E1601" s="417"/>
      <c r="F1601" s="417"/>
      <c r="G1601" s="388"/>
    </row>
    <row r="1602" spans="1:7" ht="17.25" x14ac:dyDescent="0.3">
      <c r="A1602" s="389" t="s">
        <v>23089</v>
      </c>
      <c r="B1602" s="393" t="s">
        <v>10103</v>
      </c>
      <c r="C1602" s="393">
        <v>0</v>
      </c>
      <c r="D1602" s="393" t="s">
        <v>11819</v>
      </c>
      <c r="E1602" s="393">
        <v>0</v>
      </c>
      <c r="F1602" s="396"/>
      <c r="G1602" s="388"/>
    </row>
    <row r="1603" spans="1:7" ht="17.25" x14ac:dyDescent="0.3">
      <c r="A1603" s="389" t="s">
        <v>23090</v>
      </c>
      <c r="B1603" s="393" t="s">
        <v>11819</v>
      </c>
      <c r="C1603" s="393">
        <v>0</v>
      </c>
      <c r="D1603" s="393" t="s">
        <v>21992</v>
      </c>
      <c r="E1603" s="393">
        <v>1</v>
      </c>
      <c r="F1603" s="396"/>
      <c r="G1603" s="388"/>
    </row>
    <row r="1604" spans="1:7" ht="17.25" x14ac:dyDescent="0.3">
      <c r="A1604" s="389" t="s">
        <v>23091</v>
      </c>
      <c r="B1604" s="393" t="s">
        <v>21992</v>
      </c>
      <c r="C1604" s="393">
        <v>0</v>
      </c>
      <c r="D1604" s="393" t="s">
        <v>11819</v>
      </c>
      <c r="E1604" s="393">
        <v>0</v>
      </c>
      <c r="F1604" s="396"/>
      <c r="G1604" s="388"/>
    </row>
    <row r="1605" spans="1:7" ht="17.25" x14ac:dyDescent="0.3">
      <c r="A1605" s="389" t="s">
        <v>23092</v>
      </c>
      <c r="B1605" s="393" t="s">
        <v>11819</v>
      </c>
      <c r="C1605" s="393">
        <v>0</v>
      </c>
      <c r="D1605" s="393" t="s">
        <v>10103</v>
      </c>
      <c r="E1605" s="393">
        <v>0</v>
      </c>
      <c r="F1605" s="396"/>
      <c r="G1605" s="388"/>
    </row>
    <row r="1606" spans="1:7" ht="17.25" x14ac:dyDescent="0.3">
      <c r="A1606" s="389" t="s">
        <v>23093</v>
      </c>
      <c r="B1606" s="393" t="s">
        <v>10103</v>
      </c>
      <c r="C1606" s="393">
        <v>0</v>
      </c>
      <c r="D1606" s="393" t="s">
        <v>11819</v>
      </c>
      <c r="E1606" s="393">
        <v>0</v>
      </c>
      <c r="F1606" s="396"/>
      <c r="G1606" s="388"/>
    </row>
    <row r="1607" spans="1:7" ht="17.25" x14ac:dyDescent="0.3">
      <c r="A1607" s="389" t="s">
        <v>39581</v>
      </c>
      <c r="B1607" s="393" t="s">
        <v>13658</v>
      </c>
      <c r="C1607" s="393">
        <v>0</v>
      </c>
      <c r="D1607" s="393" t="s">
        <v>11819</v>
      </c>
      <c r="E1607" s="393">
        <v>0</v>
      </c>
      <c r="F1607" s="396"/>
      <c r="G1607" s="388"/>
    </row>
    <row r="1608" spans="1:7" ht="17.25" x14ac:dyDescent="0.3">
      <c r="A1608" s="389" t="s">
        <v>23094</v>
      </c>
      <c r="B1608" s="393" t="s">
        <v>22163</v>
      </c>
      <c r="C1608" s="393">
        <v>0</v>
      </c>
      <c r="D1608" s="393" t="s">
        <v>11819</v>
      </c>
      <c r="E1608" s="393">
        <v>0</v>
      </c>
      <c r="F1608" s="396"/>
      <c r="G1608" s="388"/>
    </row>
    <row r="1609" spans="1:7" ht="17.25" x14ac:dyDescent="0.3">
      <c r="A1609" s="389" t="s">
        <v>23095</v>
      </c>
      <c r="B1609" s="393" t="s">
        <v>22850</v>
      </c>
      <c r="C1609" s="393">
        <v>0</v>
      </c>
      <c r="D1609" s="393" t="s">
        <v>22851</v>
      </c>
      <c r="E1609" s="393">
        <v>0</v>
      </c>
      <c r="F1609" s="396"/>
      <c r="G1609" s="388"/>
    </row>
    <row r="1610" spans="1:7" ht="12.75" customHeight="1" x14ac:dyDescent="0.3">
      <c r="A1610" s="417" t="s">
        <v>23096</v>
      </c>
      <c r="B1610" s="417"/>
      <c r="C1610" s="417"/>
      <c r="D1610" s="417"/>
      <c r="E1610" s="417"/>
      <c r="F1610" s="417"/>
      <c r="G1610" s="388"/>
    </row>
    <row r="1611" spans="1:7" ht="17.25" x14ac:dyDescent="0.3">
      <c r="A1611" s="389" t="s">
        <v>23097</v>
      </c>
      <c r="B1611" s="393" t="s">
        <v>10191</v>
      </c>
      <c r="C1611" s="393">
        <v>1</v>
      </c>
      <c r="D1611" s="393" t="s">
        <v>2625</v>
      </c>
      <c r="E1611" s="393">
        <v>6</v>
      </c>
      <c r="F1611" s="396"/>
      <c r="G1611" s="388"/>
    </row>
    <row r="1612" spans="1:7" ht="17.25" x14ac:dyDescent="0.3">
      <c r="A1612" s="389" t="s">
        <v>23098</v>
      </c>
      <c r="B1612" s="393" t="s">
        <v>10191</v>
      </c>
      <c r="C1612" s="393">
        <v>5</v>
      </c>
      <c r="D1612" s="393" t="s">
        <v>11819</v>
      </c>
      <c r="E1612" s="393">
        <v>5</v>
      </c>
      <c r="F1612" s="396"/>
      <c r="G1612" s="388"/>
    </row>
    <row r="1613" spans="1:7" ht="17.25" x14ac:dyDescent="0.3">
      <c r="A1613" s="389" t="s">
        <v>23099</v>
      </c>
      <c r="B1613" s="393" t="s">
        <v>14944</v>
      </c>
      <c r="C1613" s="393">
        <v>5</v>
      </c>
      <c r="D1613" s="393" t="s">
        <v>2625</v>
      </c>
      <c r="E1613" s="393">
        <v>3</v>
      </c>
      <c r="F1613" s="396"/>
      <c r="G1613" s="388"/>
    </row>
    <row r="1614" spans="1:7" ht="17.25" x14ac:dyDescent="0.3">
      <c r="A1614" s="389" t="s">
        <v>23100</v>
      </c>
      <c r="B1614" s="393" t="s">
        <v>10191</v>
      </c>
      <c r="C1614" s="393">
        <v>1</v>
      </c>
      <c r="D1614" s="393" t="s">
        <v>11819</v>
      </c>
      <c r="E1614" s="393">
        <v>1</v>
      </c>
      <c r="F1614" s="396"/>
      <c r="G1614" s="388"/>
    </row>
    <row r="1615" spans="1:7" ht="12.75" customHeight="1" x14ac:dyDescent="0.3">
      <c r="A1615" s="417" t="s">
        <v>23101</v>
      </c>
      <c r="B1615" s="417"/>
      <c r="C1615" s="417"/>
      <c r="D1615" s="417"/>
      <c r="E1615" s="417"/>
      <c r="F1615" s="417"/>
      <c r="G1615" s="388"/>
    </row>
    <row r="1616" spans="1:7" ht="17.25" x14ac:dyDescent="0.3">
      <c r="A1616" s="389" t="s">
        <v>23102</v>
      </c>
      <c r="B1616" s="393" t="s">
        <v>11819</v>
      </c>
      <c r="C1616" s="393">
        <v>0</v>
      </c>
      <c r="D1616" s="393" t="s">
        <v>13336</v>
      </c>
      <c r="E1616" s="393">
        <v>1</v>
      </c>
      <c r="F1616" s="396"/>
      <c r="G1616" s="388"/>
    </row>
    <row r="1617" spans="1:7" ht="17.25" x14ac:dyDescent="0.3">
      <c r="A1617" s="389" t="s">
        <v>23103</v>
      </c>
      <c r="B1617" s="393" t="s">
        <v>13336</v>
      </c>
      <c r="C1617" s="393">
        <v>2</v>
      </c>
      <c r="D1617" s="393" t="s">
        <v>11819</v>
      </c>
      <c r="E1617" s="393">
        <v>11</v>
      </c>
      <c r="F1617" s="396"/>
      <c r="G1617" s="388"/>
    </row>
    <row r="1618" spans="1:7" ht="17.25" x14ac:dyDescent="0.3">
      <c r="A1618" s="389" t="s">
        <v>33391</v>
      </c>
      <c r="B1618" s="393" t="s">
        <v>10103</v>
      </c>
      <c r="C1618" s="393">
        <v>1</v>
      </c>
      <c r="D1618" s="393" t="s">
        <v>11819</v>
      </c>
      <c r="E1618" s="393">
        <v>2</v>
      </c>
      <c r="F1618" s="396"/>
      <c r="G1618" s="388"/>
    </row>
    <row r="1619" spans="1:7" ht="17.25" x14ac:dyDescent="0.3">
      <c r="A1619" s="389" t="s">
        <v>23104</v>
      </c>
      <c r="B1619" s="393" t="s">
        <v>11819</v>
      </c>
      <c r="C1619" s="393">
        <v>0</v>
      </c>
      <c r="D1619" s="393" t="s">
        <v>10191</v>
      </c>
      <c r="E1619" s="393">
        <v>3</v>
      </c>
      <c r="F1619" s="396"/>
      <c r="G1619" s="388"/>
    </row>
    <row r="1620" spans="1:7" ht="17.25" x14ac:dyDescent="0.3">
      <c r="A1620" s="389" t="s">
        <v>23105</v>
      </c>
      <c r="B1620" s="393" t="s">
        <v>2625</v>
      </c>
      <c r="C1620" s="393">
        <v>5</v>
      </c>
      <c r="D1620" s="393" t="s">
        <v>10191</v>
      </c>
      <c r="E1620" s="393">
        <v>3</v>
      </c>
      <c r="F1620" s="396"/>
      <c r="G1620" s="388"/>
    </row>
    <row r="1621" spans="1:7" ht="17.25" x14ac:dyDescent="0.3">
      <c r="A1621" s="389" t="s">
        <v>23106</v>
      </c>
      <c r="B1621" s="393" t="s">
        <v>10191</v>
      </c>
      <c r="C1621" s="393">
        <v>0</v>
      </c>
      <c r="D1621" s="393" t="s">
        <v>11819</v>
      </c>
      <c r="E1621" s="393">
        <v>1</v>
      </c>
      <c r="F1621" s="396"/>
      <c r="G1621" s="388"/>
    </row>
    <row r="1622" spans="1:7" ht="17.25" x14ac:dyDescent="0.3">
      <c r="A1622" s="389" t="s">
        <v>33392</v>
      </c>
      <c r="B1622" s="393" t="s">
        <v>22851</v>
      </c>
      <c r="C1622" s="393">
        <v>0</v>
      </c>
      <c r="D1622" s="393" t="s">
        <v>22850</v>
      </c>
      <c r="E1622" s="393">
        <v>0</v>
      </c>
      <c r="F1622" s="396"/>
      <c r="G1622" s="388"/>
    </row>
    <row r="1623" spans="1:7" ht="17.25" x14ac:dyDescent="0.3">
      <c r="A1623" s="389" t="s">
        <v>23107</v>
      </c>
      <c r="B1623" s="393" t="s">
        <v>11819</v>
      </c>
      <c r="C1623" s="393">
        <v>3</v>
      </c>
      <c r="D1623" s="393" t="s">
        <v>10103</v>
      </c>
      <c r="E1623" s="393">
        <v>5</v>
      </c>
      <c r="F1623" s="396"/>
      <c r="G1623" s="388"/>
    </row>
    <row r="1624" spans="1:7" ht="17.25" x14ac:dyDescent="0.3">
      <c r="A1624" s="389" t="s">
        <v>23108</v>
      </c>
      <c r="B1624" s="393" t="s">
        <v>11819</v>
      </c>
      <c r="C1624" s="393">
        <v>7</v>
      </c>
      <c r="D1624" s="393" t="s">
        <v>10191</v>
      </c>
      <c r="E1624" s="393">
        <v>3</v>
      </c>
      <c r="F1624" s="396"/>
      <c r="G1624" s="388"/>
    </row>
    <row r="1625" spans="1:7" ht="17.25" x14ac:dyDescent="0.3">
      <c r="A1625" s="389" t="s">
        <v>23109</v>
      </c>
      <c r="B1625" s="393" t="s">
        <v>13336</v>
      </c>
      <c r="C1625" s="393">
        <v>0</v>
      </c>
      <c r="D1625" s="393" t="s">
        <v>11819</v>
      </c>
      <c r="E1625" s="393">
        <v>1</v>
      </c>
      <c r="F1625" s="396"/>
      <c r="G1625" s="388"/>
    </row>
    <row r="1626" spans="1:7" ht="17.25" x14ac:dyDescent="0.3">
      <c r="A1626" s="389" t="s">
        <v>23110</v>
      </c>
      <c r="B1626" s="393" t="s">
        <v>11819</v>
      </c>
      <c r="C1626" s="393">
        <v>3</v>
      </c>
      <c r="D1626" s="393" t="s">
        <v>21943</v>
      </c>
      <c r="E1626" s="393">
        <v>1</v>
      </c>
      <c r="F1626" s="396"/>
      <c r="G1626" s="388"/>
    </row>
    <row r="1627" spans="1:7" ht="17.25" x14ac:dyDescent="0.3">
      <c r="A1627" s="389" t="s">
        <v>23111</v>
      </c>
      <c r="B1627" s="393" t="s">
        <v>11819</v>
      </c>
      <c r="C1627" s="393">
        <v>5</v>
      </c>
      <c r="D1627" s="393" t="s">
        <v>10191</v>
      </c>
      <c r="E1627" s="393">
        <v>1</v>
      </c>
      <c r="F1627" s="396"/>
      <c r="G1627" s="388"/>
    </row>
    <row r="1628" spans="1:7" ht="17.25" x14ac:dyDescent="0.3">
      <c r="A1628" s="389" t="s">
        <v>23112</v>
      </c>
      <c r="B1628" s="393" t="s">
        <v>11819</v>
      </c>
      <c r="C1628" s="393">
        <v>3</v>
      </c>
      <c r="D1628" s="393" t="s">
        <v>13336</v>
      </c>
      <c r="E1628" s="393">
        <v>0</v>
      </c>
      <c r="F1628" s="396"/>
      <c r="G1628" s="388"/>
    </row>
    <row r="1629" spans="1:7" ht="17.25" x14ac:dyDescent="0.3">
      <c r="A1629" s="389" t="s">
        <v>23113</v>
      </c>
      <c r="B1629" s="393" t="s">
        <v>13336</v>
      </c>
      <c r="C1629" s="393">
        <v>0</v>
      </c>
      <c r="D1629" s="393" t="s">
        <v>11819</v>
      </c>
      <c r="E1629" s="393">
        <v>1</v>
      </c>
      <c r="F1629" s="396"/>
      <c r="G1629" s="388"/>
    </row>
    <row r="1630" spans="1:7" ht="12.75" customHeight="1" x14ac:dyDescent="0.3">
      <c r="A1630" s="417" t="s">
        <v>40721</v>
      </c>
      <c r="B1630" s="417"/>
      <c r="C1630" s="417"/>
      <c r="D1630" s="417"/>
      <c r="E1630" s="417"/>
      <c r="F1630" s="417"/>
      <c r="G1630" s="388"/>
    </row>
    <row r="1631" spans="1:7" ht="17.25" x14ac:dyDescent="0.3">
      <c r="A1631" s="389" t="s">
        <v>40722</v>
      </c>
      <c r="B1631" s="393" t="s">
        <v>11819</v>
      </c>
      <c r="C1631" s="393">
        <v>0</v>
      </c>
      <c r="D1631" s="393" t="s">
        <v>10191</v>
      </c>
      <c r="E1631" s="393">
        <v>0</v>
      </c>
      <c r="F1631" s="396"/>
      <c r="G1631" s="388"/>
    </row>
    <row r="1632" spans="1:7" ht="17.25" x14ac:dyDescent="0.3">
      <c r="A1632" s="389" t="s">
        <v>40723</v>
      </c>
      <c r="B1632" s="393" t="s">
        <v>10191</v>
      </c>
      <c r="C1632" s="393">
        <v>0</v>
      </c>
      <c r="D1632" s="393" t="s">
        <v>11819</v>
      </c>
      <c r="E1632" s="393">
        <v>0</v>
      </c>
      <c r="F1632" s="396"/>
      <c r="G1632" s="388"/>
    </row>
    <row r="1633" spans="1:7" ht="17.25" x14ac:dyDescent="0.3">
      <c r="A1633" s="389" t="s">
        <v>40724</v>
      </c>
      <c r="B1633" s="393" t="s">
        <v>10191</v>
      </c>
      <c r="C1633" s="393">
        <v>0</v>
      </c>
      <c r="D1633" s="393" t="s">
        <v>11819</v>
      </c>
      <c r="E1633" s="393">
        <v>1</v>
      </c>
      <c r="F1633" s="396"/>
      <c r="G1633" s="388"/>
    </row>
    <row r="1634" spans="1:7" ht="17.25" x14ac:dyDescent="0.3">
      <c r="A1634" s="389" t="s">
        <v>40725</v>
      </c>
      <c r="B1634" s="393" t="s">
        <v>11819</v>
      </c>
      <c r="C1634" s="393">
        <v>0</v>
      </c>
      <c r="D1634" s="393" t="s">
        <v>10103</v>
      </c>
      <c r="E1634" s="393">
        <v>0</v>
      </c>
      <c r="F1634" s="396"/>
      <c r="G1634" s="388"/>
    </row>
    <row r="1635" spans="1:7" ht="17.25" x14ac:dyDescent="0.3">
      <c r="A1635" s="389" t="s">
        <v>40726</v>
      </c>
      <c r="B1635" s="393" t="s">
        <v>11819</v>
      </c>
      <c r="C1635" s="393">
        <v>0</v>
      </c>
      <c r="D1635" s="393" t="s">
        <v>13658</v>
      </c>
      <c r="E1635" s="393">
        <v>0</v>
      </c>
      <c r="F1635" s="396"/>
      <c r="G1635" s="388"/>
    </row>
    <row r="1636" spans="1:7" ht="17.25" x14ac:dyDescent="0.3">
      <c r="A1636" s="389" t="s">
        <v>40727</v>
      </c>
      <c r="B1636" s="393" t="s">
        <v>11819</v>
      </c>
      <c r="C1636" s="393">
        <v>0</v>
      </c>
      <c r="D1636" s="393" t="s">
        <v>10103</v>
      </c>
      <c r="E1636" s="393">
        <v>0</v>
      </c>
      <c r="F1636" s="396"/>
      <c r="G1636" s="388"/>
    </row>
    <row r="1637" spans="1:7" ht="17.25" x14ac:dyDescent="0.3">
      <c r="A1637" s="389" t="s">
        <v>40728</v>
      </c>
      <c r="B1637" s="393" t="s">
        <v>11819</v>
      </c>
      <c r="C1637" s="393">
        <v>0</v>
      </c>
      <c r="D1637" s="393" t="s">
        <v>10103</v>
      </c>
      <c r="E1637" s="393">
        <v>0</v>
      </c>
      <c r="F1637" s="396"/>
      <c r="G1637" s="388"/>
    </row>
    <row r="1638" spans="1:7" ht="17.25" x14ac:dyDescent="0.3">
      <c r="A1638" s="389" t="s">
        <v>40729</v>
      </c>
      <c r="B1638" s="393" t="s">
        <v>1920</v>
      </c>
      <c r="C1638" s="393">
        <v>0</v>
      </c>
      <c r="D1638" s="393" t="s">
        <v>10103</v>
      </c>
      <c r="E1638" s="393">
        <v>0</v>
      </c>
      <c r="F1638" s="396"/>
      <c r="G1638" s="388"/>
    </row>
    <row r="1639" spans="1:7" ht="17.25" x14ac:dyDescent="0.3">
      <c r="A1639" s="389" t="s">
        <v>40730</v>
      </c>
      <c r="B1639" s="393" t="s">
        <v>10191</v>
      </c>
      <c r="C1639" s="393">
        <v>0</v>
      </c>
      <c r="D1639" s="393" t="s">
        <v>11819</v>
      </c>
      <c r="E1639" s="393">
        <v>0</v>
      </c>
      <c r="F1639" s="396"/>
      <c r="G1639" s="388"/>
    </row>
    <row r="1640" spans="1:7" ht="12.75" customHeight="1" x14ac:dyDescent="0.3">
      <c r="A1640" s="417" t="s">
        <v>23114</v>
      </c>
      <c r="B1640" s="417"/>
      <c r="C1640" s="417"/>
      <c r="D1640" s="417"/>
      <c r="E1640" s="417"/>
      <c r="F1640" s="417"/>
      <c r="G1640" s="388"/>
    </row>
    <row r="1641" spans="1:7" ht="17.25" x14ac:dyDescent="0.3">
      <c r="A1641" s="389" t="s">
        <v>23115</v>
      </c>
      <c r="B1641" s="393" t="s">
        <v>10191</v>
      </c>
      <c r="C1641" s="393">
        <v>2</v>
      </c>
      <c r="D1641" s="393" t="s">
        <v>2625</v>
      </c>
      <c r="E1641" s="393">
        <v>8</v>
      </c>
      <c r="F1641" s="396"/>
      <c r="G1641" s="388"/>
    </row>
    <row r="1642" spans="1:7" ht="17.25" x14ac:dyDescent="0.3">
      <c r="A1642" s="389" t="s">
        <v>23116</v>
      </c>
      <c r="B1642" s="393" t="s">
        <v>22163</v>
      </c>
      <c r="C1642" s="393">
        <v>0</v>
      </c>
      <c r="D1642" s="393" t="s">
        <v>11819</v>
      </c>
      <c r="E1642" s="393">
        <v>4</v>
      </c>
      <c r="F1642" s="396"/>
      <c r="G1642" s="388"/>
    </row>
    <row r="1643" spans="1:7" ht="17.25" x14ac:dyDescent="0.3">
      <c r="A1643" s="389" t="s">
        <v>23117</v>
      </c>
      <c r="B1643" s="393" t="s">
        <v>13336</v>
      </c>
      <c r="C1643" s="393">
        <v>24</v>
      </c>
      <c r="D1643" s="393" t="s">
        <v>11819</v>
      </c>
      <c r="E1643" s="393">
        <v>33</v>
      </c>
      <c r="F1643" s="396"/>
      <c r="G1643" s="388"/>
    </row>
    <row r="1644" spans="1:7" ht="17.25" x14ac:dyDescent="0.3">
      <c r="A1644" s="389" t="s">
        <v>23118</v>
      </c>
      <c r="B1644" s="393" t="s">
        <v>11819</v>
      </c>
      <c r="C1644" s="393">
        <v>12</v>
      </c>
      <c r="D1644" s="393" t="s">
        <v>13336</v>
      </c>
      <c r="E1644" s="393">
        <v>12</v>
      </c>
      <c r="F1644" s="396"/>
      <c r="G1644" s="388"/>
    </row>
    <row r="1645" spans="1:7" ht="17.25" x14ac:dyDescent="0.3">
      <c r="A1645" s="389" t="s">
        <v>23119</v>
      </c>
      <c r="B1645" s="393" t="s">
        <v>22163</v>
      </c>
      <c r="C1645" s="393">
        <v>92</v>
      </c>
      <c r="D1645" s="393" t="s">
        <v>11819</v>
      </c>
      <c r="E1645" s="393">
        <v>130</v>
      </c>
      <c r="F1645" s="396"/>
      <c r="G1645" s="388"/>
    </row>
    <row r="1646" spans="1:7" ht="17.25" x14ac:dyDescent="0.3">
      <c r="A1646" s="389" t="s">
        <v>23120</v>
      </c>
      <c r="B1646" s="393" t="s">
        <v>10103</v>
      </c>
      <c r="C1646" s="393">
        <v>10</v>
      </c>
      <c r="D1646" s="393" t="s">
        <v>11819</v>
      </c>
      <c r="E1646" s="393">
        <v>9</v>
      </c>
      <c r="F1646" s="396"/>
      <c r="G1646" s="388"/>
    </row>
    <row r="1647" spans="1:7" ht="17.25" x14ac:dyDescent="0.3">
      <c r="A1647" s="389" t="s">
        <v>23121</v>
      </c>
      <c r="B1647" s="393" t="s">
        <v>2625</v>
      </c>
      <c r="C1647" s="393">
        <v>5</v>
      </c>
      <c r="D1647" s="393" t="s">
        <v>10191</v>
      </c>
      <c r="E1647" s="393">
        <v>2</v>
      </c>
      <c r="F1647" s="396"/>
      <c r="G1647" s="388"/>
    </row>
    <row r="1648" spans="1:7" ht="17.25" x14ac:dyDescent="0.3">
      <c r="A1648" s="389" t="s">
        <v>23122</v>
      </c>
      <c r="B1648" s="393" t="s">
        <v>7198</v>
      </c>
      <c r="C1648" s="393">
        <v>3</v>
      </c>
      <c r="D1648" s="393" t="s">
        <v>10103</v>
      </c>
      <c r="E1648" s="393">
        <v>9</v>
      </c>
      <c r="F1648" s="396"/>
      <c r="G1648" s="388"/>
    </row>
    <row r="1649" spans="1:7" ht="17.25" x14ac:dyDescent="0.3">
      <c r="A1649" s="389" t="s">
        <v>23123</v>
      </c>
      <c r="B1649" s="393" t="s">
        <v>3253</v>
      </c>
      <c r="C1649" s="393">
        <v>1</v>
      </c>
      <c r="D1649" s="393" t="s">
        <v>10103</v>
      </c>
      <c r="E1649" s="393">
        <v>5</v>
      </c>
      <c r="F1649" s="396"/>
      <c r="G1649" s="388"/>
    </row>
    <row r="1650" spans="1:7" ht="17.25" x14ac:dyDescent="0.3">
      <c r="A1650" s="389" t="s">
        <v>23124</v>
      </c>
      <c r="B1650" s="393" t="s">
        <v>11819</v>
      </c>
      <c r="C1650" s="393">
        <v>43</v>
      </c>
      <c r="D1650" s="393" t="s">
        <v>10191</v>
      </c>
      <c r="E1650" s="393">
        <v>55</v>
      </c>
      <c r="F1650" s="396"/>
      <c r="G1650" s="388"/>
    </row>
    <row r="1651" spans="1:7" ht="17.25" x14ac:dyDescent="0.3">
      <c r="A1651" s="389" t="s">
        <v>23125</v>
      </c>
      <c r="B1651" s="393" t="s">
        <v>22163</v>
      </c>
      <c r="C1651" s="393">
        <v>3</v>
      </c>
      <c r="D1651" s="393" t="s">
        <v>11819</v>
      </c>
      <c r="E1651" s="393">
        <v>15</v>
      </c>
      <c r="F1651" s="396"/>
      <c r="G1651" s="388"/>
    </row>
    <row r="1652" spans="1:7" ht="17.25" x14ac:dyDescent="0.3">
      <c r="A1652" s="389" t="s">
        <v>23126</v>
      </c>
      <c r="B1652" s="393" t="s">
        <v>11819</v>
      </c>
      <c r="C1652" s="393">
        <v>30</v>
      </c>
      <c r="D1652" s="393" t="s">
        <v>10103</v>
      </c>
      <c r="E1652" s="393">
        <v>32</v>
      </c>
      <c r="F1652" s="396"/>
      <c r="G1652" s="388"/>
    </row>
    <row r="1653" spans="1:7" ht="17.25" x14ac:dyDescent="0.3">
      <c r="A1653" s="389" t="s">
        <v>23127</v>
      </c>
      <c r="B1653" s="393" t="s">
        <v>22371</v>
      </c>
      <c r="C1653" s="393">
        <v>29</v>
      </c>
      <c r="D1653" s="393" t="s">
        <v>11819</v>
      </c>
      <c r="E1653" s="393">
        <v>22</v>
      </c>
      <c r="F1653" s="396"/>
      <c r="G1653" s="388"/>
    </row>
    <row r="1654" spans="1:7" ht="17.25" x14ac:dyDescent="0.3">
      <c r="A1654" s="389" t="s">
        <v>23128</v>
      </c>
      <c r="B1654" s="393" t="s">
        <v>11819</v>
      </c>
      <c r="C1654" s="393">
        <v>7</v>
      </c>
      <c r="D1654" s="393" t="s">
        <v>13336</v>
      </c>
      <c r="E1654" s="393">
        <v>6</v>
      </c>
      <c r="F1654" s="396"/>
      <c r="G1654" s="388"/>
    </row>
    <row r="1655" spans="1:7" ht="17.25" x14ac:dyDescent="0.3">
      <c r="A1655" s="389" t="s">
        <v>23129</v>
      </c>
      <c r="B1655" s="393" t="s">
        <v>2625</v>
      </c>
      <c r="C1655" s="393">
        <v>6</v>
      </c>
      <c r="D1655" s="393" t="s">
        <v>10191</v>
      </c>
      <c r="E1655" s="393">
        <v>3</v>
      </c>
      <c r="F1655" s="396"/>
      <c r="G1655" s="388"/>
    </row>
    <row r="1656" spans="1:7" ht="17.25" x14ac:dyDescent="0.3">
      <c r="A1656" s="389" t="s">
        <v>23130</v>
      </c>
      <c r="B1656" s="393" t="s">
        <v>2625</v>
      </c>
      <c r="C1656" s="393">
        <v>2</v>
      </c>
      <c r="D1656" s="393" t="s">
        <v>10191</v>
      </c>
      <c r="E1656" s="393">
        <v>1</v>
      </c>
      <c r="F1656" s="396"/>
      <c r="G1656" s="388"/>
    </row>
    <row r="1657" spans="1:7" ht="12.75" customHeight="1" x14ac:dyDescent="0.3">
      <c r="A1657" s="417" t="s">
        <v>23131</v>
      </c>
      <c r="B1657" s="417"/>
      <c r="C1657" s="417"/>
      <c r="D1657" s="417"/>
      <c r="E1657" s="417"/>
      <c r="F1657" s="417"/>
      <c r="G1657" s="388"/>
    </row>
    <row r="1658" spans="1:7" ht="17.25" x14ac:dyDescent="0.3">
      <c r="A1658" s="389" t="s">
        <v>23132</v>
      </c>
      <c r="B1658" s="393" t="s">
        <v>1919</v>
      </c>
      <c r="C1658" s="393">
        <v>1</v>
      </c>
      <c r="D1658" s="393" t="s">
        <v>21940</v>
      </c>
      <c r="E1658" s="393">
        <v>1</v>
      </c>
      <c r="F1658" s="396"/>
      <c r="G1658" s="388"/>
    </row>
    <row r="1659" spans="1:7" ht="17.25" x14ac:dyDescent="0.3">
      <c r="A1659" s="389" t="s">
        <v>23133</v>
      </c>
      <c r="B1659" s="393" t="s">
        <v>13658</v>
      </c>
      <c r="C1659" s="393">
        <v>0</v>
      </c>
      <c r="D1659" s="393" t="s">
        <v>7198</v>
      </c>
      <c r="E1659" s="393">
        <v>1</v>
      </c>
      <c r="F1659" s="396"/>
      <c r="G1659" s="388"/>
    </row>
    <row r="1660" spans="1:7" ht="17.25" x14ac:dyDescent="0.3">
      <c r="A1660" s="389" t="s">
        <v>23134</v>
      </c>
      <c r="B1660" s="393" t="s">
        <v>21917</v>
      </c>
      <c r="C1660" s="393">
        <v>1</v>
      </c>
      <c r="D1660" s="393" t="s">
        <v>23135</v>
      </c>
      <c r="E1660" s="393">
        <v>0</v>
      </c>
      <c r="F1660" s="396"/>
      <c r="G1660" s="388"/>
    </row>
    <row r="1661" spans="1:7" ht="17.25" x14ac:dyDescent="0.3">
      <c r="A1661" s="389" t="s">
        <v>23136</v>
      </c>
      <c r="B1661" s="393" t="s">
        <v>13658</v>
      </c>
      <c r="C1661" s="393">
        <v>0</v>
      </c>
      <c r="D1661" s="393" t="s">
        <v>22563</v>
      </c>
      <c r="E1661" s="393">
        <v>0</v>
      </c>
      <c r="F1661" s="396"/>
      <c r="G1661" s="388"/>
    </row>
    <row r="1662" spans="1:7" ht="17.25" x14ac:dyDescent="0.3">
      <c r="A1662" s="389" t="s">
        <v>23137</v>
      </c>
      <c r="B1662" s="393" t="s">
        <v>22563</v>
      </c>
      <c r="C1662" s="393">
        <v>0</v>
      </c>
      <c r="D1662" s="393" t="s">
        <v>13658</v>
      </c>
      <c r="E1662" s="393">
        <v>1</v>
      </c>
      <c r="F1662" s="396"/>
      <c r="G1662" s="388"/>
    </row>
    <row r="1663" spans="1:7" ht="17.25" x14ac:dyDescent="0.3">
      <c r="A1663" s="389" t="s">
        <v>23138</v>
      </c>
      <c r="B1663" s="393" t="s">
        <v>1920</v>
      </c>
      <c r="C1663" s="393">
        <v>0</v>
      </c>
      <c r="D1663" s="393" t="s">
        <v>11819</v>
      </c>
      <c r="E1663" s="393">
        <v>0</v>
      </c>
      <c r="F1663" s="396"/>
      <c r="G1663" s="388"/>
    </row>
    <row r="1664" spans="1:7" ht="17.25" x14ac:dyDescent="0.3">
      <c r="A1664" s="389" t="s">
        <v>23139</v>
      </c>
      <c r="B1664" s="393" t="s">
        <v>11819</v>
      </c>
      <c r="C1664" s="393">
        <v>0</v>
      </c>
      <c r="D1664" s="393" t="s">
        <v>10103</v>
      </c>
      <c r="E1664" s="393">
        <v>0</v>
      </c>
      <c r="F1664" s="396"/>
      <c r="G1664" s="388"/>
    </row>
    <row r="1665" spans="1:7" ht="17.25" x14ac:dyDescent="0.3">
      <c r="A1665" s="389" t="s">
        <v>23140</v>
      </c>
      <c r="B1665" s="393" t="s">
        <v>13336</v>
      </c>
      <c r="C1665" s="393">
        <v>2</v>
      </c>
      <c r="D1665" s="393" t="s">
        <v>11819</v>
      </c>
      <c r="E1665" s="393">
        <v>0</v>
      </c>
      <c r="F1665" s="396"/>
      <c r="G1665" s="388"/>
    </row>
    <row r="1666" spans="1:7" ht="17.25" x14ac:dyDescent="0.3">
      <c r="A1666" s="389" t="s">
        <v>23141</v>
      </c>
      <c r="B1666" s="393" t="s">
        <v>13658</v>
      </c>
      <c r="C1666" s="393">
        <v>0</v>
      </c>
      <c r="D1666" s="393" t="s">
        <v>22563</v>
      </c>
      <c r="E1666" s="393">
        <v>0</v>
      </c>
      <c r="F1666" s="396"/>
      <c r="G1666" s="388"/>
    </row>
    <row r="1667" spans="1:7" ht="17.25" x14ac:dyDescent="0.3">
      <c r="A1667" s="389" t="s">
        <v>23142</v>
      </c>
      <c r="B1667" s="393" t="s">
        <v>13658</v>
      </c>
      <c r="C1667" s="393">
        <v>0</v>
      </c>
      <c r="D1667" s="393" t="s">
        <v>22563</v>
      </c>
      <c r="E1667" s="393">
        <v>1</v>
      </c>
      <c r="F1667" s="396"/>
      <c r="G1667" s="388"/>
    </row>
    <row r="1668" spans="1:7" ht="12.75" customHeight="1" x14ac:dyDescent="0.3">
      <c r="A1668" s="417" t="s">
        <v>23143</v>
      </c>
      <c r="B1668" s="417"/>
      <c r="C1668" s="417"/>
      <c r="D1668" s="417"/>
      <c r="E1668" s="417"/>
      <c r="F1668" s="417"/>
      <c r="G1668" s="388"/>
    </row>
    <row r="1669" spans="1:7" ht="17.25" x14ac:dyDescent="0.3">
      <c r="A1669" s="389" t="s">
        <v>23144</v>
      </c>
      <c r="B1669" s="393" t="s">
        <v>11819</v>
      </c>
      <c r="C1669" s="393">
        <v>0</v>
      </c>
      <c r="D1669" s="393" t="s">
        <v>13658</v>
      </c>
      <c r="E1669" s="393">
        <v>0</v>
      </c>
      <c r="F1669" s="396"/>
      <c r="G1669" s="388"/>
    </row>
    <row r="1670" spans="1:7" ht="17.25" x14ac:dyDescent="0.3">
      <c r="A1670" s="389" t="s">
        <v>23145</v>
      </c>
      <c r="B1670" s="393" t="s">
        <v>11819</v>
      </c>
      <c r="C1670" s="393">
        <v>1</v>
      </c>
      <c r="D1670" s="393" t="s">
        <v>13658</v>
      </c>
      <c r="E1670" s="393">
        <v>0</v>
      </c>
      <c r="F1670" s="396"/>
      <c r="G1670" s="388"/>
    </row>
    <row r="1671" spans="1:7" ht="17.25" x14ac:dyDescent="0.3">
      <c r="A1671" s="389" t="s">
        <v>23146</v>
      </c>
      <c r="B1671" s="393" t="s">
        <v>11819</v>
      </c>
      <c r="C1671" s="393">
        <v>0</v>
      </c>
      <c r="D1671" s="393" t="s">
        <v>13658</v>
      </c>
      <c r="E1671" s="393">
        <v>0</v>
      </c>
      <c r="F1671" s="396"/>
      <c r="G1671" s="388"/>
    </row>
    <row r="1672" spans="1:7" ht="17.25" x14ac:dyDescent="0.3">
      <c r="A1672" s="389" t="s">
        <v>23147</v>
      </c>
      <c r="B1672" s="393" t="s">
        <v>11819</v>
      </c>
      <c r="C1672" s="393">
        <v>0</v>
      </c>
      <c r="D1672" s="393" t="s">
        <v>13658</v>
      </c>
      <c r="E1672" s="393">
        <v>0</v>
      </c>
      <c r="F1672" s="396"/>
      <c r="G1672" s="388"/>
    </row>
    <row r="1673" spans="1:7" ht="17.25" x14ac:dyDescent="0.3">
      <c r="A1673" s="389" t="s">
        <v>23148</v>
      </c>
      <c r="B1673" s="393" t="s">
        <v>13658</v>
      </c>
      <c r="C1673" s="393">
        <v>0</v>
      </c>
      <c r="D1673" s="393" t="s">
        <v>11819</v>
      </c>
      <c r="E1673" s="393">
        <v>0</v>
      </c>
      <c r="F1673" s="396"/>
      <c r="G1673" s="388"/>
    </row>
    <row r="1674" spans="1:7" ht="17.25" x14ac:dyDescent="0.3">
      <c r="A1674" s="389" t="s">
        <v>23149</v>
      </c>
      <c r="B1674" s="393" t="s">
        <v>13658</v>
      </c>
      <c r="C1674" s="393">
        <v>1</v>
      </c>
      <c r="D1674" s="393" t="s">
        <v>11819</v>
      </c>
      <c r="E1674" s="393">
        <v>0</v>
      </c>
      <c r="F1674" s="396"/>
      <c r="G1674" s="388"/>
    </row>
    <row r="1675" spans="1:7" ht="17.25" x14ac:dyDescent="0.3">
      <c r="A1675" s="389" t="s">
        <v>23150</v>
      </c>
      <c r="B1675" s="393" t="s">
        <v>11819</v>
      </c>
      <c r="C1675" s="393">
        <v>0</v>
      </c>
      <c r="D1675" s="393" t="s">
        <v>13658</v>
      </c>
      <c r="E1675" s="393">
        <v>0</v>
      </c>
      <c r="F1675" s="396"/>
      <c r="G1675" s="388"/>
    </row>
    <row r="1676" spans="1:7" ht="17.25" x14ac:dyDescent="0.3">
      <c r="A1676" s="389" t="s">
        <v>23151</v>
      </c>
      <c r="B1676" s="393" t="s">
        <v>11819</v>
      </c>
      <c r="C1676" s="393">
        <v>0</v>
      </c>
      <c r="D1676" s="393" t="s">
        <v>13658</v>
      </c>
      <c r="E1676" s="393">
        <v>0</v>
      </c>
      <c r="F1676" s="396"/>
      <c r="G1676" s="388"/>
    </row>
    <row r="1677" spans="1:7" ht="17.25" x14ac:dyDescent="0.3">
      <c r="A1677" s="389" t="s">
        <v>23152</v>
      </c>
      <c r="B1677" s="393" t="s">
        <v>11819</v>
      </c>
      <c r="C1677" s="393">
        <v>0</v>
      </c>
      <c r="D1677" s="393" t="s">
        <v>21872</v>
      </c>
      <c r="E1677" s="393">
        <v>0</v>
      </c>
      <c r="F1677" s="396"/>
      <c r="G1677" s="388"/>
    </row>
    <row r="1678" spans="1:7" ht="12.75" customHeight="1" x14ac:dyDescent="0.3">
      <c r="A1678" s="417" t="s">
        <v>40731</v>
      </c>
      <c r="B1678" s="417"/>
      <c r="C1678" s="417"/>
      <c r="D1678" s="417"/>
      <c r="E1678" s="417"/>
      <c r="F1678" s="417"/>
      <c r="G1678" s="388"/>
    </row>
    <row r="1679" spans="1:7" ht="17.25" x14ac:dyDescent="0.3">
      <c r="A1679" s="389" t="s">
        <v>40732</v>
      </c>
      <c r="B1679" s="393" t="s">
        <v>10191</v>
      </c>
      <c r="C1679" s="393">
        <v>0</v>
      </c>
      <c r="D1679" s="393" t="s">
        <v>5411</v>
      </c>
      <c r="E1679" s="393">
        <v>1</v>
      </c>
      <c r="F1679" s="396"/>
      <c r="G1679" s="388"/>
    </row>
    <row r="1680" spans="1:7" ht="17.25" x14ac:dyDescent="0.3">
      <c r="A1680" s="389" t="s">
        <v>40733</v>
      </c>
      <c r="B1680" s="393" t="s">
        <v>10191</v>
      </c>
      <c r="C1680" s="393">
        <v>0</v>
      </c>
      <c r="D1680" s="393" t="s">
        <v>11819</v>
      </c>
      <c r="E1680" s="393">
        <v>1</v>
      </c>
      <c r="F1680" s="396"/>
      <c r="G1680" s="388"/>
    </row>
    <row r="1681" spans="1:7" ht="17.25" x14ac:dyDescent="0.3">
      <c r="A1681" s="389" t="s">
        <v>40734</v>
      </c>
      <c r="B1681" s="393" t="s">
        <v>10191</v>
      </c>
      <c r="C1681" s="393">
        <v>0</v>
      </c>
      <c r="D1681" s="393" t="s">
        <v>11819</v>
      </c>
      <c r="E1681" s="393">
        <v>1</v>
      </c>
      <c r="F1681" s="396"/>
      <c r="G1681" s="388"/>
    </row>
    <row r="1682" spans="1:7" ht="17.25" x14ac:dyDescent="0.3">
      <c r="A1682" s="389" t="s">
        <v>40735</v>
      </c>
      <c r="B1682" s="393" t="s">
        <v>11819</v>
      </c>
      <c r="C1682" s="393">
        <v>1</v>
      </c>
      <c r="D1682" s="393" t="s">
        <v>10191</v>
      </c>
      <c r="E1682" s="393">
        <v>0</v>
      </c>
      <c r="F1682" s="396"/>
      <c r="G1682" s="388"/>
    </row>
    <row r="1683" spans="1:7" ht="12.75" customHeight="1" x14ac:dyDescent="0.3">
      <c r="A1683" s="417" t="s">
        <v>23153</v>
      </c>
      <c r="B1683" s="417"/>
      <c r="C1683" s="417"/>
      <c r="D1683" s="417"/>
      <c r="E1683" s="417"/>
      <c r="F1683" s="417"/>
      <c r="G1683" s="388"/>
    </row>
    <row r="1684" spans="1:7" ht="17.25" x14ac:dyDescent="0.3">
      <c r="A1684" s="389" t="s">
        <v>23154</v>
      </c>
      <c r="B1684" s="393" t="s">
        <v>10103</v>
      </c>
      <c r="C1684" s="393">
        <v>0</v>
      </c>
      <c r="D1684" s="393" t="s">
        <v>11819</v>
      </c>
      <c r="E1684" s="393">
        <v>1</v>
      </c>
      <c r="F1684" s="396"/>
      <c r="G1684" s="388"/>
    </row>
    <row r="1685" spans="1:7" ht="17.25" x14ac:dyDescent="0.3">
      <c r="A1685" s="389" t="s">
        <v>23155</v>
      </c>
      <c r="B1685" s="393" t="s">
        <v>11819</v>
      </c>
      <c r="C1685" s="393">
        <v>1</v>
      </c>
      <c r="D1685" s="393" t="s">
        <v>10103</v>
      </c>
      <c r="E1685" s="393">
        <v>5</v>
      </c>
      <c r="F1685" s="396"/>
      <c r="G1685" s="388"/>
    </row>
    <row r="1686" spans="1:7" ht="17.25" x14ac:dyDescent="0.3">
      <c r="A1686" s="389" t="s">
        <v>23156</v>
      </c>
      <c r="B1686" s="393" t="s">
        <v>11819</v>
      </c>
      <c r="C1686" s="393">
        <v>2</v>
      </c>
      <c r="D1686" s="393" t="s">
        <v>10103</v>
      </c>
      <c r="E1686" s="393">
        <v>2</v>
      </c>
      <c r="F1686" s="396"/>
      <c r="G1686" s="388"/>
    </row>
    <row r="1687" spans="1:7" ht="17.25" x14ac:dyDescent="0.3">
      <c r="A1687" s="389" t="s">
        <v>23157</v>
      </c>
      <c r="B1687" s="393" t="s">
        <v>10103</v>
      </c>
      <c r="C1687" s="393">
        <v>0</v>
      </c>
      <c r="D1687" s="393" t="s">
        <v>11819</v>
      </c>
      <c r="E1687" s="393">
        <v>5</v>
      </c>
      <c r="F1687" s="396"/>
      <c r="G1687" s="388"/>
    </row>
    <row r="1688" spans="1:7" ht="17.25" x14ac:dyDescent="0.3">
      <c r="A1688" s="389" t="s">
        <v>23158</v>
      </c>
      <c r="B1688" s="393" t="s">
        <v>10103</v>
      </c>
      <c r="C1688" s="393">
        <v>3</v>
      </c>
      <c r="D1688" s="393" t="s">
        <v>3253</v>
      </c>
      <c r="E1688" s="393">
        <v>4</v>
      </c>
      <c r="F1688" s="396"/>
      <c r="G1688" s="388"/>
    </row>
    <row r="1689" spans="1:7" ht="17.25" x14ac:dyDescent="0.3">
      <c r="A1689" s="389" t="s">
        <v>23159</v>
      </c>
      <c r="B1689" s="393" t="s">
        <v>10103</v>
      </c>
      <c r="C1689" s="393">
        <v>1</v>
      </c>
      <c r="D1689" s="393" t="s">
        <v>11819</v>
      </c>
      <c r="E1689" s="393">
        <v>0</v>
      </c>
      <c r="F1689" s="396"/>
      <c r="G1689" s="388"/>
    </row>
    <row r="1690" spans="1:7" ht="17.25" x14ac:dyDescent="0.3">
      <c r="A1690" s="389" t="s">
        <v>23160</v>
      </c>
      <c r="B1690" s="393" t="s">
        <v>11819</v>
      </c>
      <c r="C1690" s="393">
        <v>0</v>
      </c>
      <c r="D1690" s="393" t="s">
        <v>10103</v>
      </c>
      <c r="E1690" s="393">
        <v>0</v>
      </c>
      <c r="F1690" s="396"/>
      <c r="G1690" s="388"/>
    </row>
    <row r="1691" spans="1:7" ht="17.25" x14ac:dyDescent="0.3">
      <c r="A1691" s="389" t="s">
        <v>23161</v>
      </c>
      <c r="B1691" s="393" t="s">
        <v>3253</v>
      </c>
      <c r="C1691" s="393">
        <v>1</v>
      </c>
      <c r="D1691" s="393" t="s">
        <v>21872</v>
      </c>
      <c r="E1691" s="393">
        <v>4</v>
      </c>
      <c r="F1691" s="396"/>
      <c r="G1691" s="388"/>
    </row>
    <row r="1692" spans="1:7" ht="12.75" customHeight="1" x14ac:dyDescent="0.3">
      <c r="A1692" s="417" t="s">
        <v>23182</v>
      </c>
      <c r="B1692" s="417"/>
      <c r="C1692" s="417"/>
      <c r="D1692" s="417"/>
      <c r="E1692" s="417"/>
      <c r="F1692" s="417"/>
      <c r="G1692" s="388"/>
    </row>
    <row r="1693" spans="1:7" ht="17.25" x14ac:dyDescent="0.3">
      <c r="A1693" s="389" t="s">
        <v>23183</v>
      </c>
      <c r="B1693" s="393" t="s">
        <v>13336</v>
      </c>
      <c r="C1693" s="393">
        <v>1</v>
      </c>
      <c r="D1693" s="393" t="s">
        <v>11819</v>
      </c>
      <c r="E1693" s="393">
        <v>1</v>
      </c>
      <c r="F1693" s="396"/>
      <c r="G1693" s="388"/>
    </row>
    <row r="1694" spans="1:7" ht="17.25" x14ac:dyDescent="0.3">
      <c r="A1694" s="389" t="s">
        <v>23184</v>
      </c>
      <c r="B1694" s="393" t="s">
        <v>22163</v>
      </c>
      <c r="C1694" s="393">
        <v>1</v>
      </c>
      <c r="D1694" s="393" t="s">
        <v>11819</v>
      </c>
      <c r="E1694" s="393">
        <v>2</v>
      </c>
      <c r="F1694" s="396"/>
      <c r="G1694" s="388"/>
    </row>
    <row r="1695" spans="1:7" ht="17.25" x14ac:dyDescent="0.3">
      <c r="A1695" s="389" t="s">
        <v>23185</v>
      </c>
      <c r="B1695" s="393" t="s">
        <v>11819</v>
      </c>
      <c r="C1695" s="393">
        <v>0</v>
      </c>
      <c r="D1695" s="393" t="s">
        <v>22163</v>
      </c>
      <c r="E1695" s="393">
        <v>0</v>
      </c>
      <c r="F1695" s="396"/>
      <c r="G1695" s="388"/>
    </row>
    <row r="1696" spans="1:7" ht="17.25" x14ac:dyDescent="0.3">
      <c r="A1696" s="389" t="s">
        <v>23186</v>
      </c>
      <c r="B1696" s="393" t="s">
        <v>11819</v>
      </c>
      <c r="C1696" s="393">
        <v>1</v>
      </c>
      <c r="D1696" s="393" t="s">
        <v>22163</v>
      </c>
      <c r="E1696" s="393">
        <v>0</v>
      </c>
      <c r="F1696" s="396"/>
      <c r="G1696" s="388"/>
    </row>
    <row r="1697" spans="1:7" ht="17.25" x14ac:dyDescent="0.3">
      <c r="A1697" s="389" t="s">
        <v>23187</v>
      </c>
      <c r="B1697" s="393" t="s">
        <v>22163</v>
      </c>
      <c r="C1697" s="393">
        <v>0</v>
      </c>
      <c r="D1697" s="393" t="s">
        <v>11819</v>
      </c>
      <c r="E1697" s="393">
        <v>1</v>
      </c>
      <c r="F1697" s="396"/>
      <c r="G1697" s="388"/>
    </row>
    <row r="1698" spans="1:7" ht="17.25" x14ac:dyDescent="0.3">
      <c r="A1698" s="389" t="s">
        <v>23188</v>
      </c>
      <c r="B1698" s="393" t="s">
        <v>11819</v>
      </c>
      <c r="C1698" s="393">
        <v>0</v>
      </c>
      <c r="D1698" s="393" t="s">
        <v>22163</v>
      </c>
      <c r="E1698" s="393">
        <v>0</v>
      </c>
      <c r="F1698" s="396"/>
      <c r="G1698" s="388"/>
    </row>
    <row r="1699" spans="1:7" ht="17.25" x14ac:dyDescent="0.3">
      <c r="A1699" s="389" t="s">
        <v>23189</v>
      </c>
      <c r="B1699" s="393" t="s">
        <v>11819</v>
      </c>
      <c r="C1699" s="393">
        <v>0</v>
      </c>
      <c r="D1699" s="393" t="s">
        <v>22163</v>
      </c>
      <c r="E1699" s="393">
        <v>3</v>
      </c>
      <c r="F1699" s="396"/>
      <c r="G1699" s="388"/>
    </row>
    <row r="1700" spans="1:7" ht="12.75" customHeight="1" x14ac:dyDescent="0.3">
      <c r="A1700" s="417" t="s">
        <v>40736</v>
      </c>
      <c r="B1700" s="417"/>
      <c r="C1700" s="417"/>
      <c r="D1700" s="417"/>
      <c r="E1700" s="417"/>
      <c r="F1700" s="417"/>
      <c r="G1700" s="388"/>
    </row>
    <row r="1701" spans="1:7" ht="17.25" x14ac:dyDescent="0.3">
      <c r="A1701" s="389" t="s">
        <v>40737</v>
      </c>
      <c r="B1701" s="393" t="s">
        <v>10103</v>
      </c>
      <c r="C1701" s="393">
        <v>0</v>
      </c>
      <c r="D1701" s="393" t="s">
        <v>11819</v>
      </c>
      <c r="E1701" s="393">
        <v>0</v>
      </c>
      <c r="F1701" s="396"/>
      <c r="G1701" s="388"/>
    </row>
    <row r="1702" spans="1:7" ht="17.25" x14ac:dyDescent="0.3">
      <c r="A1702" s="389" t="s">
        <v>40738</v>
      </c>
      <c r="B1702" s="393" t="s">
        <v>10103</v>
      </c>
      <c r="C1702" s="393">
        <v>1</v>
      </c>
      <c r="D1702" s="393" t="s">
        <v>11819</v>
      </c>
      <c r="E1702" s="393">
        <v>2</v>
      </c>
      <c r="F1702" s="396"/>
      <c r="G1702" s="388"/>
    </row>
    <row r="1703" spans="1:7" ht="17.25" x14ac:dyDescent="0.3">
      <c r="A1703" s="389" t="s">
        <v>40739</v>
      </c>
      <c r="B1703" s="393" t="s">
        <v>10103</v>
      </c>
      <c r="C1703" s="393">
        <v>0</v>
      </c>
      <c r="D1703" s="393" t="s">
        <v>11819</v>
      </c>
      <c r="E1703" s="393">
        <v>1</v>
      </c>
      <c r="F1703" s="396"/>
      <c r="G1703" s="388"/>
    </row>
    <row r="1704" spans="1:7" ht="17.25" x14ac:dyDescent="0.3">
      <c r="A1704" s="389" t="s">
        <v>40740</v>
      </c>
      <c r="B1704" s="393" t="s">
        <v>10103</v>
      </c>
      <c r="C1704" s="393">
        <v>2</v>
      </c>
      <c r="D1704" s="393" t="s">
        <v>11819</v>
      </c>
      <c r="E1704" s="393">
        <v>1</v>
      </c>
      <c r="F1704" s="396"/>
      <c r="G1704" s="388"/>
    </row>
    <row r="1705" spans="1:7" ht="17.25" x14ac:dyDescent="0.3">
      <c r="A1705" s="389" t="s">
        <v>40741</v>
      </c>
      <c r="B1705" s="393" t="s">
        <v>10103</v>
      </c>
      <c r="C1705" s="393">
        <v>0</v>
      </c>
      <c r="D1705" s="393" t="s">
        <v>11819</v>
      </c>
      <c r="E1705" s="393">
        <v>2</v>
      </c>
      <c r="F1705" s="396"/>
      <c r="G1705" s="388"/>
    </row>
    <row r="1706" spans="1:7" ht="17.25" x14ac:dyDescent="0.3">
      <c r="A1706" s="389" t="s">
        <v>40742</v>
      </c>
      <c r="B1706" s="393" t="s">
        <v>10103</v>
      </c>
      <c r="C1706" s="393">
        <v>1</v>
      </c>
      <c r="D1706" s="393" t="s">
        <v>11819</v>
      </c>
      <c r="E1706" s="393">
        <v>0</v>
      </c>
      <c r="F1706" s="396"/>
      <c r="G1706" s="388"/>
    </row>
    <row r="1707" spans="1:7" ht="12.75" customHeight="1" x14ac:dyDescent="0.3">
      <c r="A1707" s="417" t="s">
        <v>23162</v>
      </c>
      <c r="B1707" s="417"/>
      <c r="C1707" s="417"/>
      <c r="D1707" s="417"/>
      <c r="E1707" s="417"/>
      <c r="F1707" s="417"/>
      <c r="G1707" s="388"/>
    </row>
    <row r="1708" spans="1:7" ht="17.25" x14ac:dyDescent="0.3">
      <c r="A1708" s="389" t="s">
        <v>23163</v>
      </c>
      <c r="B1708" s="393" t="s">
        <v>10191</v>
      </c>
      <c r="C1708" s="393">
        <v>2</v>
      </c>
      <c r="D1708" s="393" t="s">
        <v>11819</v>
      </c>
      <c r="E1708" s="393">
        <v>0</v>
      </c>
      <c r="F1708" s="396"/>
      <c r="G1708" s="388"/>
    </row>
    <row r="1709" spans="1:7" ht="17.25" x14ac:dyDescent="0.3">
      <c r="A1709" s="389" t="s">
        <v>23164</v>
      </c>
      <c r="B1709" s="393" t="s">
        <v>11819</v>
      </c>
      <c r="C1709" s="393">
        <v>0</v>
      </c>
      <c r="D1709" s="393" t="s">
        <v>10191</v>
      </c>
      <c r="E1709" s="393">
        <v>1</v>
      </c>
      <c r="F1709" s="396"/>
      <c r="G1709" s="388"/>
    </row>
    <row r="1710" spans="1:7" ht="17.25" x14ac:dyDescent="0.3">
      <c r="A1710" s="389" t="s">
        <v>23165</v>
      </c>
      <c r="B1710" s="393" t="s">
        <v>10191</v>
      </c>
      <c r="C1710" s="393">
        <v>2</v>
      </c>
      <c r="D1710" s="393" t="s">
        <v>11819</v>
      </c>
      <c r="E1710" s="393">
        <v>0</v>
      </c>
      <c r="F1710" s="396"/>
      <c r="G1710" s="388"/>
    </row>
    <row r="1711" spans="1:7" ht="17.25" x14ac:dyDescent="0.3">
      <c r="A1711" s="389" t="s">
        <v>23166</v>
      </c>
      <c r="B1711" s="393" t="s">
        <v>11819</v>
      </c>
      <c r="C1711" s="393">
        <v>0</v>
      </c>
      <c r="D1711" s="393" t="s">
        <v>10191</v>
      </c>
      <c r="E1711" s="393">
        <v>0</v>
      </c>
      <c r="F1711" s="396"/>
      <c r="G1711" s="388"/>
    </row>
    <row r="1712" spans="1:7" ht="17.25" x14ac:dyDescent="0.3">
      <c r="A1712" s="389" t="s">
        <v>23167</v>
      </c>
      <c r="B1712" s="393" t="s">
        <v>11819</v>
      </c>
      <c r="C1712" s="393">
        <v>1</v>
      </c>
      <c r="D1712" s="393" t="s">
        <v>10191</v>
      </c>
      <c r="E1712" s="393">
        <v>1</v>
      </c>
      <c r="F1712" s="396"/>
      <c r="G1712" s="388"/>
    </row>
    <row r="1713" spans="1:7" ht="17.25" x14ac:dyDescent="0.3">
      <c r="A1713" s="389" t="s">
        <v>23168</v>
      </c>
      <c r="B1713" s="393" t="s">
        <v>11819</v>
      </c>
      <c r="C1713" s="393">
        <v>1</v>
      </c>
      <c r="D1713" s="393" t="s">
        <v>10191</v>
      </c>
      <c r="E1713" s="393">
        <v>1</v>
      </c>
      <c r="F1713" s="396"/>
      <c r="G1713" s="388"/>
    </row>
    <row r="1714" spans="1:7" ht="17.25" x14ac:dyDescent="0.3">
      <c r="A1714" s="389" t="s">
        <v>23169</v>
      </c>
      <c r="B1714" s="393" t="s">
        <v>10191</v>
      </c>
      <c r="C1714" s="393">
        <v>1</v>
      </c>
      <c r="D1714" s="393" t="s">
        <v>11819</v>
      </c>
      <c r="E1714" s="393">
        <v>1</v>
      </c>
      <c r="F1714" s="396"/>
      <c r="G1714" s="388"/>
    </row>
    <row r="1715" spans="1:7" ht="17.25" x14ac:dyDescent="0.3">
      <c r="A1715" s="389" t="s">
        <v>23170</v>
      </c>
      <c r="B1715" s="393" t="s">
        <v>10191</v>
      </c>
      <c r="C1715" s="393">
        <v>0</v>
      </c>
      <c r="D1715" s="393" t="s">
        <v>11819</v>
      </c>
      <c r="E1715" s="393">
        <v>0</v>
      </c>
      <c r="F1715" s="396"/>
      <c r="G1715" s="388"/>
    </row>
    <row r="1716" spans="1:7" ht="17.25" x14ac:dyDescent="0.3">
      <c r="A1716" s="389" t="s">
        <v>23171</v>
      </c>
      <c r="B1716" s="393" t="s">
        <v>11819</v>
      </c>
      <c r="C1716" s="393">
        <v>1</v>
      </c>
      <c r="D1716" s="393" t="s">
        <v>10191</v>
      </c>
      <c r="E1716" s="393">
        <v>0</v>
      </c>
      <c r="F1716" s="396"/>
      <c r="G1716" s="388"/>
    </row>
    <row r="1717" spans="1:7" ht="17.25" x14ac:dyDescent="0.3">
      <c r="A1717" s="389" t="s">
        <v>23172</v>
      </c>
      <c r="B1717" s="393" t="s">
        <v>11819</v>
      </c>
      <c r="C1717" s="393">
        <v>0</v>
      </c>
      <c r="D1717" s="393" t="s">
        <v>10191</v>
      </c>
      <c r="E1717" s="393">
        <v>2</v>
      </c>
      <c r="F1717" s="396"/>
      <c r="G1717" s="388"/>
    </row>
    <row r="1718" spans="1:7" ht="17.25" x14ac:dyDescent="0.3">
      <c r="A1718" s="389" t="s">
        <v>23173</v>
      </c>
      <c r="B1718" s="393" t="s">
        <v>11819</v>
      </c>
      <c r="C1718" s="393">
        <v>0</v>
      </c>
      <c r="D1718" s="393" t="s">
        <v>10191</v>
      </c>
      <c r="E1718" s="393">
        <v>2</v>
      </c>
      <c r="F1718" s="396"/>
      <c r="G1718" s="388"/>
    </row>
    <row r="1719" spans="1:7" ht="17.25" x14ac:dyDescent="0.3">
      <c r="A1719" s="389" t="s">
        <v>23174</v>
      </c>
      <c r="B1719" s="393" t="s">
        <v>11819</v>
      </c>
      <c r="C1719" s="393">
        <v>2</v>
      </c>
      <c r="D1719" s="393" t="s">
        <v>10191</v>
      </c>
      <c r="E1719" s="393">
        <v>1</v>
      </c>
      <c r="F1719" s="396"/>
      <c r="G1719" s="388"/>
    </row>
    <row r="1720" spans="1:7" ht="12.75" customHeight="1" x14ac:dyDescent="0.3">
      <c r="A1720" s="417" t="s">
        <v>23175</v>
      </c>
      <c r="B1720" s="417"/>
      <c r="C1720" s="417"/>
      <c r="D1720" s="417"/>
      <c r="E1720" s="417"/>
      <c r="F1720" s="417"/>
      <c r="G1720" s="388"/>
    </row>
    <row r="1721" spans="1:7" ht="17.25" x14ac:dyDescent="0.3">
      <c r="A1721" s="389" t="s">
        <v>23176</v>
      </c>
      <c r="B1721" s="393" t="s">
        <v>10191</v>
      </c>
      <c r="C1721" s="393">
        <v>7</v>
      </c>
      <c r="D1721" s="393" t="s">
        <v>11819</v>
      </c>
      <c r="E1721" s="393">
        <v>5</v>
      </c>
      <c r="F1721" s="396"/>
      <c r="G1721" s="388"/>
    </row>
    <row r="1722" spans="1:7" ht="17.25" x14ac:dyDescent="0.3">
      <c r="A1722" s="389" t="s">
        <v>23177</v>
      </c>
      <c r="B1722" s="393" t="s">
        <v>11819</v>
      </c>
      <c r="C1722" s="393">
        <v>2</v>
      </c>
      <c r="D1722" s="393" t="s">
        <v>10191</v>
      </c>
      <c r="E1722" s="393">
        <v>0</v>
      </c>
      <c r="F1722" s="396"/>
      <c r="G1722" s="388"/>
    </row>
    <row r="1723" spans="1:7" ht="17.25" x14ac:dyDescent="0.3">
      <c r="A1723" s="389" t="s">
        <v>23178</v>
      </c>
      <c r="B1723" s="393" t="s">
        <v>11819</v>
      </c>
      <c r="C1723" s="393">
        <v>4</v>
      </c>
      <c r="D1723" s="393" t="s">
        <v>10191</v>
      </c>
      <c r="E1723" s="393">
        <v>0</v>
      </c>
      <c r="F1723" s="396"/>
      <c r="G1723" s="388"/>
    </row>
    <row r="1724" spans="1:7" ht="17.25" x14ac:dyDescent="0.3">
      <c r="A1724" s="389" t="s">
        <v>23179</v>
      </c>
      <c r="B1724" s="393" t="s">
        <v>11819</v>
      </c>
      <c r="C1724" s="393">
        <v>1</v>
      </c>
      <c r="D1724" s="393" t="s">
        <v>10191</v>
      </c>
      <c r="E1724" s="393">
        <v>3</v>
      </c>
      <c r="F1724" s="396"/>
      <c r="G1724" s="388"/>
    </row>
    <row r="1725" spans="1:7" ht="17.25" x14ac:dyDescent="0.3">
      <c r="A1725" s="389" t="s">
        <v>23180</v>
      </c>
      <c r="B1725" s="393" t="s">
        <v>11819</v>
      </c>
      <c r="C1725" s="393">
        <v>6</v>
      </c>
      <c r="D1725" s="393" t="s">
        <v>10191</v>
      </c>
      <c r="E1725" s="393">
        <v>2</v>
      </c>
      <c r="F1725" s="396"/>
      <c r="G1725" s="388"/>
    </row>
    <row r="1726" spans="1:7" ht="17.25" x14ac:dyDescent="0.3">
      <c r="A1726" s="389" t="s">
        <v>23181</v>
      </c>
      <c r="B1726" s="393" t="s">
        <v>10191</v>
      </c>
      <c r="C1726" s="393">
        <v>1</v>
      </c>
      <c r="D1726" s="393" t="s">
        <v>11819</v>
      </c>
      <c r="E1726" s="393">
        <v>4</v>
      </c>
      <c r="F1726" s="396"/>
      <c r="G1726" s="388"/>
    </row>
    <row r="1727" spans="1:7" ht="12.75" customHeight="1" x14ac:dyDescent="0.3">
      <c r="A1727" s="417" t="s">
        <v>23190</v>
      </c>
      <c r="B1727" s="417"/>
      <c r="C1727" s="417"/>
      <c r="D1727" s="417"/>
      <c r="E1727" s="417"/>
      <c r="F1727" s="417"/>
      <c r="G1727" s="388"/>
    </row>
    <row r="1728" spans="1:7" ht="17.25" x14ac:dyDescent="0.3">
      <c r="A1728" s="389" t="s">
        <v>23191</v>
      </c>
      <c r="B1728" s="393" t="s">
        <v>10191</v>
      </c>
      <c r="C1728" s="393">
        <v>7</v>
      </c>
      <c r="D1728" s="393" t="s">
        <v>2625</v>
      </c>
      <c r="E1728" s="393">
        <v>4</v>
      </c>
      <c r="F1728" s="396"/>
      <c r="G1728" s="388"/>
    </row>
    <row r="1729" spans="1:7" ht="17.25" x14ac:dyDescent="0.3">
      <c r="A1729" s="389" t="s">
        <v>23192</v>
      </c>
      <c r="B1729" s="393" t="s">
        <v>2625</v>
      </c>
      <c r="C1729" s="393">
        <v>2</v>
      </c>
      <c r="D1729" s="393" t="s">
        <v>30527</v>
      </c>
      <c r="E1729" s="393">
        <v>8</v>
      </c>
      <c r="F1729" s="396"/>
      <c r="G1729" s="388"/>
    </row>
    <row r="1730" spans="1:7" ht="17.25" x14ac:dyDescent="0.3">
      <c r="A1730" s="389" t="s">
        <v>23193</v>
      </c>
      <c r="B1730" s="393" t="s">
        <v>10191</v>
      </c>
      <c r="C1730" s="393">
        <v>2</v>
      </c>
      <c r="D1730" s="393" t="s">
        <v>2625</v>
      </c>
      <c r="E1730" s="393">
        <v>3</v>
      </c>
      <c r="F1730" s="396"/>
      <c r="G1730" s="388"/>
    </row>
    <row r="1731" spans="1:7" ht="17.25" x14ac:dyDescent="0.3">
      <c r="A1731" s="389" t="s">
        <v>23194</v>
      </c>
      <c r="B1731" s="393" t="s">
        <v>10191</v>
      </c>
      <c r="C1731" s="393">
        <v>2</v>
      </c>
      <c r="D1731" s="393" t="s">
        <v>2625</v>
      </c>
      <c r="E1731" s="393">
        <v>3</v>
      </c>
      <c r="F1731" s="396"/>
      <c r="G1731" s="388"/>
    </row>
    <row r="1732" spans="1:7" ht="17.25" x14ac:dyDescent="0.3">
      <c r="A1732" s="389" t="s">
        <v>23195</v>
      </c>
      <c r="B1732" s="393" t="s">
        <v>30527</v>
      </c>
      <c r="C1732" s="393">
        <v>0</v>
      </c>
      <c r="D1732" s="393" t="s">
        <v>2625</v>
      </c>
      <c r="E1732" s="393">
        <v>1</v>
      </c>
      <c r="F1732" s="396"/>
      <c r="G1732" s="388"/>
    </row>
    <row r="1733" spans="1:7" ht="17.25" x14ac:dyDescent="0.3">
      <c r="A1733" s="389" t="s">
        <v>23196</v>
      </c>
      <c r="B1733" s="393" t="s">
        <v>10191</v>
      </c>
      <c r="C1733" s="393">
        <v>0</v>
      </c>
      <c r="D1733" s="393" t="s">
        <v>2625</v>
      </c>
      <c r="E1733" s="393">
        <v>1</v>
      </c>
      <c r="F1733" s="396"/>
      <c r="G1733" s="388"/>
    </row>
    <row r="1734" spans="1:7" ht="17.25" x14ac:dyDescent="0.3">
      <c r="A1734" s="389" t="s">
        <v>23197</v>
      </c>
      <c r="B1734" s="393" t="s">
        <v>2625</v>
      </c>
      <c r="C1734" s="393">
        <v>4</v>
      </c>
      <c r="D1734" s="393" t="s">
        <v>30527</v>
      </c>
      <c r="E1734" s="393">
        <v>1</v>
      </c>
      <c r="F1734" s="396"/>
      <c r="G1734" s="388"/>
    </row>
    <row r="1735" spans="1:7" ht="17.25" x14ac:dyDescent="0.3">
      <c r="A1735" s="389" t="s">
        <v>23198</v>
      </c>
      <c r="B1735" s="393" t="s">
        <v>2625</v>
      </c>
      <c r="C1735" s="393">
        <v>0</v>
      </c>
      <c r="D1735" s="393" t="s">
        <v>23046</v>
      </c>
      <c r="E1735" s="393">
        <v>1</v>
      </c>
      <c r="F1735" s="396"/>
      <c r="G1735" s="388"/>
    </row>
    <row r="1736" spans="1:7" ht="17.25" x14ac:dyDescent="0.3">
      <c r="A1736" s="389" t="s">
        <v>23199</v>
      </c>
      <c r="B1736" s="393" t="s">
        <v>30527</v>
      </c>
      <c r="C1736" s="393">
        <v>2</v>
      </c>
      <c r="D1736" s="393" t="s">
        <v>2625</v>
      </c>
      <c r="E1736" s="393">
        <v>0</v>
      </c>
      <c r="F1736" s="396"/>
      <c r="G1736" s="388"/>
    </row>
    <row r="1737" spans="1:7" ht="17.25" x14ac:dyDescent="0.3">
      <c r="A1737" s="389" t="s">
        <v>23200</v>
      </c>
      <c r="B1737" s="393" t="s">
        <v>2625</v>
      </c>
      <c r="C1737" s="393">
        <v>3</v>
      </c>
      <c r="D1737" s="393" t="s">
        <v>30527</v>
      </c>
      <c r="E1737" s="393">
        <v>0</v>
      </c>
      <c r="F1737" s="396"/>
      <c r="G1737" s="388"/>
    </row>
    <row r="1738" spans="1:7" ht="12.75" customHeight="1" x14ac:dyDescent="0.3">
      <c r="A1738" s="417" t="s">
        <v>23201</v>
      </c>
      <c r="B1738" s="417"/>
      <c r="C1738" s="417"/>
      <c r="D1738" s="417"/>
      <c r="E1738" s="417"/>
      <c r="F1738" s="417"/>
      <c r="G1738" s="388"/>
    </row>
    <row r="1739" spans="1:7" ht="17.25" x14ac:dyDescent="0.3">
      <c r="A1739" s="389" t="s">
        <v>23202</v>
      </c>
      <c r="B1739" s="393" t="s">
        <v>10103</v>
      </c>
      <c r="C1739" s="393">
        <v>4</v>
      </c>
      <c r="D1739" s="393" t="s">
        <v>11819</v>
      </c>
      <c r="E1739" s="393">
        <v>1</v>
      </c>
      <c r="F1739" s="396"/>
      <c r="G1739" s="388"/>
    </row>
    <row r="1740" spans="1:7" ht="17.25" x14ac:dyDescent="0.3">
      <c r="A1740" s="389" t="s">
        <v>23203</v>
      </c>
      <c r="B1740" s="393" t="s">
        <v>11819</v>
      </c>
      <c r="C1740" s="393">
        <v>2</v>
      </c>
      <c r="D1740" s="393" t="s">
        <v>10103</v>
      </c>
      <c r="E1740" s="393">
        <v>4</v>
      </c>
      <c r="F1740" s="396"/>
      <c r="G1740" s="388"/>
    </row>
    <row r="1741" spans="1:7" ht="17.25" x14ac:dyDescent="0.3">
      <c r="A1741" s="389" t="s">
        <v>23204</v>
      </c>
      <c r="B1741" s="393" t="s">
        <v>10103</v>
      </c>
      <c r="C1741" s="393">
        <v>7</v>
      </c>
      <c r="D1741" s="393" t="s">
        <v>11819</v>
      </c>
      <c r="E1741" s="393">
        <v>9</v>
      </c>
      <c r="F1741" s="396"/>
      <c r="G1741" s="388"/>
    </row>
    <row r="1742" spans="1:7" ht="17.25" x14ac:dyDescent="0.3">
      <c r="A1742" s="389" t="s">
        <v>23205</v>
      </c>
      <c r="B1742" s="393" t="s">
        <v>10103</v>
      </c>
      <c r="C1742" s="393">
        <v>4</v>
      </c>
      <c r="D1742" s="393" t="s">
        <v>11819</v>
      </c>
      <c r="E1742" s="393">
        <v>2</v>
      </c>
      <c r="F1742" s="396"/>
      <c r="G1742" s="388"/>
    </row>
    <row r="1743" spans="1:7" ht="12.75" customHeight="1" x14ac:dyDescent="0.3">
      <c r="A1743" s="417" t="s">
        <v>23206</v>
      </c>
      <c r="B1743" s="417"/>
      <c r="C1743" s="417"/>
      <c r="D1743" s="417"/>
      <c r="E1743" s="417"/>
      <c r="F1743" s="417"/>
      <c r="G1743" s="388"/>
    </row>
    <row r="1744" spans="1:7" ht="17.25" x14ac:dyDescent="0.3">
      <c r="A1744" s="389" t="s">
        <v>23207</v>
      </c>
      <c r="B1744" s="393" t="s">
        <v>10103</v>
      </c>
      <c r="C1744" s="393">
        <v>2</v>
      </c>
      <c r="D1744" s="393" t="s">
        <v>11819</v>
      </c>
      <c r="E1744" s="393">
        <v>2</v>
      </c>
      <c r="F1744" s="396"/>
      <c r="G1744" s="388"/>
    </row>
    <row r="1745" spans="1:7" ht="17.25" x14ac:dyDescent="0.3">
      <c r="A1745" s="389" t="s">
        <v>40743</v>
      </c>
      <c r="B1745" s="393" t="s">
        <v>9654</v>
      </c>
      <c r="C1745" s="393">
        <v>0</v>
      </c>
      <c r="D1745" s="393" t="s">
        <v>11819</v>
      </c>
      <c r="E1745" s="393">
        <v>1</v>
      </c>
      <c r="F1745" s="396"/>
      <c r="G1745" s="388"/>
    </row>
    <row r="1746" spans="1:7" ht="17.25" x14ac:dyDescent="0.3">
      <c r="A1746" s="389" t="s">
        <v>40744</v>
      </c>
      <c r="B1746" s="393" t="s">
        <v>10191</v>
      </c>
      <c r="C1746" s="393">
        <v>1</v>
      </c>
      <c r="D1746" s="393" t="s">
        <v>7198</v>
      </c>
      <c r="E1746" s="393">
        <v>0</v>
      </c>
      <c r="F1746" s="396"/>
      <c r="G1746" s="388"/>
    </row>
    <row r="1747" spans="1:7" ht="17.25" x14ac:dyDescent="0.3">
      <c r="A1747" s="389" t="s">
        <v>40745</v>
      </c>
      <c r="B1747" s="393" t="s">
        <v>13336</v>
      </c>
      <c r="C1747" s="393">
        <v>1</v>
      </c>
      <c r="D1747" s="393" t="s">
        <v>11819</v>
      </c>
      <c r="E1747" s="393">
        <v>1</v>
      </c>
      <c r="F1747" s="396"/>
      <c r="G1747" s="388"/>
    </row>
    <row r="1748" spans="1:7" ht="17.25" x14ac:dyDescent="0.3">
      <c r="A1748" s="389" t="s">
        <v>40746</v>
      </c>
      <c r="B1748" s="393" t="s">
        <v>11819</v>
      </c>
      <c r="C1748" s="393">
        <v>1</v>
      </c>
      <c r="D1748" s="393" t="s">
        <v>10191</v>
      </c>
      <c r="E1748" s="393">
        <v>0</v>
      </c>
      <c r="F1748" s="396"/>
      <c r="G1748" s="388"/>
    </row>
    <row r="1749" spans="1:7" ht="17.25" x14ac:dyDescent="0.3">
      <c r="A1749" s="389" t="s">
        <v>40747</v>
      </c>
      <c r="B1749" s="393" t="s">
        <v>11819</v>
      </c>
      <c r="C1749" s="393">
        <v>1</v>
      </c>
      <c r="D1749" s="393" t="s">
        <v>10191</v>
      </c>
      <c r="E1749" s="393">
        <v>0</v>
      </c>
      <c r="F1749" s="396"/>
      <c r="G1749" s="388"/>
    </row>
    <row r="1750" spans="1:7" ht="17.25" x14ac:dyDescent="0.3">
      <c r="A1750" s="389" t="s">
        <v>39582</v>
      </c>
      <c r="B1750" s="393" t="s">
        <v>22163</v>
      </c>
      <c r="C1750" s="393">
        <v>0</v>
      </c>
      <c r="D1750" s="393" t="s">
        <v>11819</v>
      </c>
      <c r="E1750" s="393">
        <v>3</v>
      </c>
      <c r="F1750" s="396"/>
      <c r="G1750" s="388"/>
    </row>
    <row r="1751" spans="1:7" ht="12.75" customHeight="1" x14ac:dyDescent="0.3">
      <c r="A1751" s="417" t="s">
        <v>40748</v>
      </c>
      <c r="B1751" s="417"/>
      <c r="C1751" s="417"/>
      <c r="D1751" s="417"/>
      <c r="E1751" s="417"/>
      <c r="F1751" s="417"/>
      <c r="G1751" s="388"/>
    </row>
    <row r="1752" spans="1:7" ht="17.25" x14ac:dyDescent="0.3">
      <c r="A1752" s="389" t="s">
        <v>40749</v>
      </c>
      <c r="B1752" s="393" t="s">
        <v>11819</v>
      </c>
      <c r="C1752" s="393">
        <v>0</v>
      </c>
      <c r="D1752" s="393" t="s">
        <v>10191</v>
      </c>
      <c r="E1752" s="393">
        <v>1</v>
      </c>
      <c r="F1752" s="396"/>
      <c r="G1752" s="388"/>
    </row>
    <row r="1753" spans="1:7" ht="17.25" x14ac:dyDescent="0.3">
      <c r="A1753" s="389" t="s">
        <v>40750</v>
      </c>
      <c r="B1753" s="393" t="s">
        <v>11819</v>
      </c>
      <c r="C1753" s="393">
        <v>0</v>
      </c>
      <c r="D1753" s="393" t="s">
        <v>10191</v>
      </c>
      <c r="E1753" s="393">
        <v>1</v>
      </c>
      <c r="F1753" s="396"/>
      <c r="G1753" s="388"/>
    </row>
    <row r="1754" spans="1:7" ht="12.75" customHeight="1" x14ac:dyDescent="0.3">
      <c r="A1754" s="417" t="s">
        <v>42817</v>
      </c>
      <c r="B1754" s="417"/>
      <c r="C1754" s="417"/>
      <c r="D1754" s="417"/>
      <c r="E1754" s="417"/>
      <c r="F1754" s="417"/>
      <c r="G1754" s="388"/>
    </row>
    <row r="1755" spans="1:7" ht="17.25" x14ac:dyDescent="0.3">
      <c r="A1755" s="389" t="s">
        <v>42818</v>
      </c>
      <c r="B1755" s="393" t="s">
        <v>10191</v>
      </c>
      <c r="C1755" s="393">
        <v>0</v>
      </c>
      <c r="D1755" s="393" t="s">
        <v>11819</v>
      </c>
      <c r="E1755" s="393">
        <v>0</v>
      </c>
      <c r="F1755" s="396"/>
      <c r="G1755" s="388"/>
    </row>
    <row r="1756" spans="1:7" ht="12.75" customHeight="1" x14ac:dyDescent="0.3">
      <c r="A1756" s="417" t="s">
        <v>23208</v>
      </c>
      <c r="B1756" s="417"/>
      <c r="C1756" s="417"/>
      <c r="D1756" s="417"/>
      <c r="E1756" s="417"/>
      <c r="F1756" s="417"/>
      <c r="G1756" s="388"/>
    </row>
    <row r="1757" spans="1:7" ht="17.25" x14ac:dyDescent="0.3">
      <c r="A1757" s="389" t="s">
        <v>23209</v>
      </c>
      <c r="B1757" s="393" t="s">
        <v>11819</v>
      </c>
      <c r="C1757" s="393">
        <v>1</v>
      </c>
      <c r="D1757" s="393" t="s">
        <v>10103</v>
      </c>
      <c r="E1757" s="393">
        <v>0</v>
      </c>
      <c r="F1757" s="396"/>
      <c r="G1757" s="388"/>
    </row>
    <row r="1758" spans="1:7" ht="17.25" x14ac:dyDescent="0.3">
      <c r="A1758" s="389" t="s">
        <v>23210</v>
      </c>
      <c r="B1758" s="393" t="s">
        <v>11819</v>
      </c>
      <c r="C1758" s="393">
        <v>0</v>
      </c>
      <c r="D1758" s="393" t="s">
        <v>10103</v>
      </c>
      <c r="E1758" s="393">
        <v>0</v>
      </c>
      <c r="F1758" s="396"/>
      <c r="G1758" s="388"/>
    </row>
    <row r="1759" spans="1:7" ht="17.25" x14ac:dyDescent="0.3">
      <c r="A1759" s="389" t="s">
        <v>23211</v>
      </c>
      <c r="B1759" s="393" t="s">
        <v>11819</v>
      </c>
      <c r="C1759" s="393">
        <v>1</v>
      </c>
      <c r="D1759" s="393" t="s">
        <v>10103</v>
      </c>
      <c r="E1759" s="393">
        <v>1</v>
      </c>
      <c r="F1759" s="396"/>
      <c r="G1759" s="388"/>
    </row>
    <row r="1760" spans="1:7" ht="17.25" x14ac:dyDescent="0.3">
      <c r="A1760" s="389" t="s">
        <v>23212</v>
      </c>
      <c r="B1760" s="393" t="s">
        <v>10103</v>
      </c>
      <c r="C1760" s="393">
        <v>3</v>
      </c>
      <c r="D1760" s="393" t="s">
        <v>11819</v>
      </c>
      <c r="E1760" s="393">
        <v>1</v>
      </c>
      <c r="F1760" s="396"/>
      <c r="G1760" s="388"/>
    </row>
    <row r="1761" spans="1:7" ht="17.25" x14ac:dyDescent="0.3">
      <c r="A1761" s="389" t="s">
        <v>23213</v>
      </c>
      <c r="B1761" s="393" t="s">
        <v>10103</v>
      </c>
      <c r="C1761" s="393">
        <v>0</v>
      </c>
      <c r="D1761" s="393" t="s">
        <v>11819</v>
      </c>
      <c r="E1761" s="393">
        <v>0</v>
      </c>
      <c r="F1761" s="396"/>
      <c r="G1761" s="388"/>
    </row>
    <row r="1762" spans="1:7" ht="17.25" x14ac:dyDescent="0.3">
      <c r="A1762" s="389" t="s">
        <v>23214</v>
      </c>
      <c r="B1762" s="393" t="s">
        <v>10103</v>
      </c>
      <c r="C1762" s="393">
        <v>3</v>
      </c>
      <c r="D1762" s="393" t="s">
        <v>11819</v>
      </c>
      <c r="E1762" s="393">
        <v>0</v>
      </c>
      <c r="F1762" s="396"/>
      <c r="G1762" s="388"/>
    </row>
    <row r="1763" spans="1:7" ht="17.25" x14ac:dyDescent="0.3">
      <c r="A1763" s="389" t="s">
        <v>23215</v>
      </c>
      <c r="B1763" s="393" t="s">
        <v>11819</v>
      </c>
      <c r="C1763" s="393">
        <v>2</v>
      </c>
      <c r="D1763" s="393" t="s">
        <v>10103</v>
      </c>
      <c r="E1763" s="393">
        <v>2</v>
      </c>
      <c r="F1763" s="396"/>
      <c r="G1763" s="388"/>
    </row>
    <row r="1764" spans="1:7" ht="17.25" x14ac:dyDescent="0.3">
      <c r="A1764" s="389" t="s">
        <v>23216</v>
      </c>
      <c r="B1764" s="393" t="s">
        <v>11819</v>
      </c>
      <c r="C1764" s="393">
        <v>1</v>
      </c>
      <c r="D1764" s="393" t="s">
        <v>10103</v>
      </c>
      <c r="E1764" s="393">
        <v>1</v>
      </c>
      <c r="F1764" s="396"/>
      <c r="G1764" s="388"/>
    </row>
    <row r="1765" spans="1:7" ht="17.25" x14ac:dyDescent="0.3">
      <c r="A1765" s="389" t="s">
        <v>23217</v>
      </c>
      <c r="B1765" s="393" t="s">
        <v>11819</v>
      </c>
      <c r="C1765" s="393">
        <v>1</v>
      </c>
      <c r="D1765" s="393" t="s">
        <v>10103</v>
      </c>
      <c r="E1765" s="393">
        <v>0</v>
      </c>
      <c r="F1765" s="396"/>
      <c r="G1765" s="388"/>
    </row>
    <row r="1766" spans="1:7" ht="17.25" x14ac:dyDescent="0.3">
      <c r="A1766" s="389" t="s">
        <v>23218</v>
      </c>
      <c r="B1766" s="393" t="s">
        <v>11819</v>
      </c>
      <c r="C1766" s="393">
        <v>0</v>
      </c>
      <c r="D1766" s="393" t="s">
        <v>10103</v>
      </c>
      <c r="E1766" s="393">
        <v>0</v>
      </c>
      <c r="F1766" s="396"/>
      <c r="G1766" s="388"/>
    </row>
    <row r="1767" spans="1:7" ht="17.25" x14ac:dyDescent="0.3">
      <c r="A1767" s="389" t="s">
        <v>23219</v>
      </c>
      <c r="B1767" s="393" t="s">
        <v>10103</v>
      </c>
      <c r="C1767" s="393">
        <v>1</v>
      </c>
      <c r="D1767" s="393" t="s">
        <v>11819</v>
      </c>
      <c r="E1767" s="393">
        <v>5</v>
      </c>
      <c r="F1767" s="396"/>
      <c r="G1767" s="388"/>
    </row>
    <row r="1768" spans="1:7" ht="17.25" x14ac:dyDescent="0.3">
      <c r="A1768" s="389" t="s">
        <v>23220</v>
      </c>
      <c r="B1768" s="393" t="s">
        <v>10103</v>
      </c>
      <c r="C1768" s="393">
        <v>0</v>
      </c>
      <c r="D1768" s="393" t="s">
        <v>11819</v>
      </c>
      <c r="E1768" s="393">
        <v>1</v>
      </c>
      <c r="F1768" s="396"/>
      <c r="G1768" s="388"/>
    </row>
    <row r="1769" spans="1:7" ht="17.25" x14ac:dyDescent="0.3">
      <c r="A1769" s="389" t="s">
        <v>23221</v>
      </c>
      <c r="B1769" s="393" t="s">
        <v>11819</v>
      </c>
      <c r="C1769" s="393">
        <v>0</v>
      </c>
      <c r="D1769" s="393" t="s">
        <v>10103</v>
      </c>
      <c r="E1769" s="393">
        <v>0</v>
      </c>
      <c r="F1769" s="396"/>
      <c r="G1769" s="388"/>
    </row>
    <row r="1770" spans="1:7" ht="17.25" x14ac:dyDescent="0.3">
      <c r="A1770" s="389" t="s">
        <v>23222</v>
      </c>
      <c r="B1770" s="393" t="s">
        <v>11819</v>
      </c>
      <c r="C1770" s="393">
        <v>0</v>
      </c>
      <c r="D1770" s="393" t="s">
        <v>10103</v>
      </c>
      <c r="E1770" s="393">
        <v>0</v>
      </c>
      <c r="F1770" s="396"/>
      <c r="G1770" s="388"/>
    </row>
    <row r="1771" spans="1:7" ht="17.25" x14ac:dyDescent="0.3">
      <c r="A1771" s="389" t="s">
        <v>23223</v>
      </c>
      <c r="B1771" s="393" t="s">
        <v>11819</v>
      </c>
      <c r="C1771" s="393">
        <v>0</v>
      </c>
      <c r="D1771" s="393" t="s">
        <v>10103</v>
      </c>
      <c r="E1771" s="393">
        <v>0</v>
      </c>
      <c r="F1771" s="396"/>
      <c r="G1771" s="388"/>
    </row>
    <row r="1772" spans="1:7" ht="17.25" x14ac:dyDescent="0.3">
      <c r="A1772" s="389" t="s">
        <v>23224</v>
      </c>
      <c r="B1772" s="393" t="s">
        <v>10103</v>
      </c>
      <c r="C1772" s="393">
        <v>0</v>
      </c>
      <c r="D1772" s="393" t="s">
        <v>11819</v>
      </c>
      <c r="E1772" s="393">
        <v>0</v>
      </c>
      <c r="F1772" s="396"/>
      <c r="G1772" s="388"/>
    </row>
    <row r="1773" spans="1:7" ht="17.25" x14ac:dyDescent="0.3">
      <c r="A1773" s="389" t="s">
        <v>23225</v>
      </c>
      <c r="B1773" s="393" t="s">
        <v>10103</v>
      </c>
      <c r="C1773" s="393">
        <v>2</v>
      </c>
      <c r="D1773" s="393" t="s">
        <v>11819</v>
      </c>
      <c r="E1773" s="393">
        <v>1</v>
      </c>
      <c r="F1773" s="396"/>
      <c r="G1773" s="388"/>
    </row>
    <row r="1774" spans="1:7" ht="17.25" x14ac:dyDescent="0.3">
      <c r="A1774" s="389" t="s">
        <v>23226</v>
      </c>
      <c r="B1774" s="393" t="s">
        <v>10103</v>
      </c>
      <c r="C1774" s="393">
        <v>0</v>
      </c>
      <c r="D1774" s="393" t="s">
        <v>11819</v>
      </c>
      <c r="E1774" s="393">
        <v>0</v>
      </c>
      <c r="F1774" s="396"/>
      <c r="G1774" s="388"/>
    </row>
    <row r="1775" spans="1:7" ht="12.75" customHeight="1" x14ac:dyDescent="0.3">
      <c r="A1775" s="417" t="s">
        <v>23227</v>
      </c>
      <c r="B1775" s="417"/>
      <c r="C1775" s="417"/>
      <c r="D1775" s="417"/>
      <c r="E1775" s="417"/>
      <c r="F1775" s="417"/>
      <c r="G1775" s="388"/>
    </row>
    <row r="1776" spans="1:7" ht="17.25" x14ac:dyDescent="0.3">
      <c r="A1776" s="389" t="s">
        <v>23228</v>
      </c>
      <c r="B1776" s="393" t="s">
        <v>11819</v>
      </c>
      <c r="C1776" s="393">
        <v>12</v>
      </c>
      <c r="D1776" s="393" t="s">
        <v>10103</v>
      </c>
      <c r="E1776" s="393">
        <v>15</v>
      </c>
      <c r="F1776" s="396"/>
      <c r="G1776" s="388"/>
    </row>
    <row r="1777" spans="1:7" ht="17.25" x14ac:dyDescent="0.3">
      <c r="A1777" s="389" t="s">
        <v>23229</v>
      </c>
      <c r="B1777" s="393" t="s">
        <v>11819</v>
      </c>
      <c r="C1777" s="393">
        <v>4</v>
      </c>
      <c r="D1777" s="393" t="s">
        <v>10103</v>
      </c>
      <c r="E1777" s="393">
        <v>12</v>
      </c>
      <c r="F1777" s="396"/>
      <c r="G1777" s="388"/>
    </row>
    <row r="1778" spans="1:7" ht="17.25" x14ac:dyDescent="0.3">
      <c r="A1778" s="389" t="s">
        <v>23230</v>
      </c>
      <c r="B1778" s="393" t="s">
        <v>10103</v>
      </c>
      <c r="C1778" s="393">
        <v>7</v>
      </c>
      <c r="D1778" s="393" t="s">
        <v>11819</v>
      </c>
      <c r="E1778" s="393">
        <v>3</v>
      </c>
      <c r="F1778" s="396"/>
      <c r="G1778" s="388"/>
    </row>
    <row r="1779" spans="1:7" ht="17.25" x14ac:dyDescent="0.3">
      <c r="A1779" s="389" t="s">
        <v>23231</v>
      </c>
      <c r="B1779" s="393" t="s">
        <v>11819</v>
      </c>
      <c r="C1779" s="393">
        <v>5</v>
      </c>
      <c r="D1779" s="393" t="s">
        <v>10103</v>
      </c>
      <c r="E1779" s="393">
        <v>3</v>
      </c>
      <c r="F1779" s="396"/>
      <c r="G1779" s="388"/>
    </row>
    <row r="1780" spans="1:7" ht="17.25" x14ac:dyDescent="0.3">
      <c r="A1780" s="389" t="s">
        <v>23232</v>
      </c>
      <c r="B1780" s="393" t="s">
        <v>11819</v>
      </c>
      <c r="C1780" s="393">
        <v>16</v>
      </c>
      <c r="D1780" s="393" t="s">
        <v>10103</v>
      </c>
      <c r="E1780" s="393">
        <v>6</v>
      </c>
      <c r="F1780" s="396"/>
      <c r="G1780" s="388"/>
    </row>
    <row r="1781" spans="1:7" ht="17.25" x14ac:dyDescent="0.3">
      <c r="A1781" s="389" t="s">
        <v>23233</v>
      </c>
      <c r="B1781" s="393" t="s">
        <v>11819</v>
      </c>
      <c r="C1781" s="393">
        <v>16</v>
      </c>
      <c r="D1781" s="393" t="s">
        <v>10103</v>
      </c>
      <c r="E1781" s="393">
        <v>6</v>
      </c>
      <c r="F1781" s="396"/>
      <c r="G1781" s="388"/>
    </row>
    <row r="1782" spans="1:7" ht="17.25" x14ac:dyDescent="0.3">
      <c r="A1782" s="389" t="s">
        <v>23234</v>
      </c>
      <c r="B1782" s="393" t="s">
        <v>10103</v>
      </c>
      <c r="C1782" s="393">
        <v>10</v>
      </c>
      <c r="D1782" s="393" t="s">
        <v>11819</v>
      </c>
      <c r="E1782" s="393">
        <v>2</v>
      </c>
      <c r="F1782" s="396"/>
      <c r="G1782" s="388"/>
    </row>
    <row r="1783" spans="1:7" ht="17.25" x14ac:dyDescent="0.3">
      <c r="A1783" s="389" t="s">
        <v>23235</v>
      </c>
      <c r="B1783" s="393" t="s">
        <v>11819</v>
      </c>
      <c r="C1783" s="393">
        <v>12</v>
      </c>
      <c r="D1783" s="393" t="s">
        <v>10103</v>
      </c>
      <c r="E1783" s="393">
        <v>8</v>
      </c>
      <c r="F1783" s="396"/>
      <c r="G1783" s="388"/>
    </row>
    <row r="1784" spans="1:7" ht="17.25" x14ac:dyDescent="0.3">
      <c r="A1784" s="389" t="s">
        <v>23236</v>
      </c>
      <c r="B1784" s="393" t="s">
        <v>10103</v>
      </c>
      <c r="C1784" s="393">
        <v>6</v>
      </c>
      <c r="D1784" s="393" t="s">
        <v>11819</v>
      </c>
      <c r="E1784" s="393">
        <v>8</v>
      </c>
      <c r="F1784" s="396"/>
      <c r="G1784" s="388"/>
    </row>
    <row r="1785" spans="1:7" ht="17.25" x14ac:dyDescent="0.3">
      <c r="A1785" s="389" t="s">
        <v>23237</v>
      </c>
      <c r="B1785" s="393" t="s">
        <v>10103</v>
      </c>
      <c r="C1785" s="393">
        <v>8</v>
      </c>
      <c r="D1785" s="393" t="s">
        <v>11819</v>
      </c>
      <c r="E1785" s="393">
        <v>15</v>
      </c>
      <c r="F1785" s="396"/>
      <c r="G1785" s="388"/>
    </row>
    <row r="1786" spans="1:7" ht="17.25" x14ac:dyDescent="0.3">
      <c r="A1786" s="389" t="s">
        <v>23238</v>
      </c>
      <c r="B1786" s="393" t="s">
        <v>10103</v>
      </c>
      <c r="C1786" s="393">
        <v>10</v>
      </c>
      <c r="D1786" s="393" t="s">
        <v>11819</v>
      </c>
      <c r="E1786" s="393">
        <v>6</v>
      </c>
      <c r="F1786" s="396"/>
      <c r="G1786" s="388"/>
    </row>
    <row r="1787" spans="1:7" ht="12.75" customHeight="1" x14ac:dyDescent="0.3">
      <c r="A1787" s="417" t="s">
        <v>39583</v>
      </c>
      <c r="B1787" s="417"/>
      <c r="C1787" s="417"/>
      <c r="D1787" s="417"/>
      <c r="E1787" s="417"/>
      <c r="F1787" s="417"/>
      <c r="G1787" s="388"/>
    </row>
    <row r="1788" spans="1:7" ht="17.25" x14ac:dyDescent="0.3">
      <c r="A1788" s="389" t="s">
        <v>39584</v>
      </c>
      <c r="B1788" s="393" t="s">
        <v>11819</v>
      </c>
      <c r="C1788" s="393">
        <v>1</v>
      </c>
      <c r="D1788" s="393" t="s">
        <v>10103</v>
      </c>
      <c r="E1788" s="393">
        <v>0</v>
      </c>
      <c r="F1788" s="396"/>
      <c r="G1788" s="388"/>
    </row>
    <row r="1789" spans="1:7" ht="17.25" x14ac:dyDescent="0.3">
      <c r="A1789" s="389" t="s">
        <v>39585</v>
      </c>
      <c r="B1789" s="393" t="s">
        <v>10103</v>
      </c>
      <c r="C1789" s="393">
        <v>1</v>
      </c>
      <c r="D1789" s="393" t="s">
        <v>11819</v>
      </c>
      <c r="E1789" s="393">
        <v>0</v>
      </c>
      <c r="F1789" s="396"/>
      <c r="G1789" s="388"/>
    </row>
    <row r="1790" spans="1:7" ht="17.25" x14ac:dyDescent="0.3">
      <c r="A1790" s="389" t="s">
        <v>39586</v>
      </c>
      <c r="B1790" s="393" t="s">
        <v>11819</v>
      </c>
      <c r="C1790" s="393">
        <v>0</v>
      </c>
      <c r="D1790" s="393" t="s">
        <v>10103</v>
      </c>
      <c r="E1790" s="393">
        <v>0</v>
      </c>
      <c r="F1790" s="396"/>
      <c r="G1790" s="388"/>
    </row>
    <row r="1791" spans="1:7" ht="17.25" x14ac:dyDescent="0.3">
      <c r="A1791" s="389" t="s">
        <v>39587</v>
      </c>
      <c r="B1791" s="393" t="s">
        <v>11819</v>
      </c>
      <c r="C1791" s="393">
        <v>0</v>
      </c>
      <c r="D1791" s="393" t="s">
        <v>10103</v>
      </c>
      <c r="E1791" s="393">
        <v>0</v>
      </c>
      <c r="F1791" s="396"/>
      <c r="G1791" s="388"/>
    </row>
    <row r="1792" spans="1:7" ht="17.25" x14ac:dyDescent="0.3">
      <c r="A1792" s="389" t="s">
        <v>39588</v>
      </c>
      <c r="B1792" s="393" t="s">
        <v>10103</v>
      </c>
      <c r="C1792" s="393">
        <v>0</v>
      </c>
      <c r="D1792" s="393" t="s">
        <v>11819</v>
      </c>
      <c r="E1792" s="393">
        <v>0</v>
      </c>
      <c r="F1792" s="396"/>
      <c r="G1792" s="388"/>
    </row>
    <row r="1793" spans="1:7" ht="17.25" x14ac:dyDescent="0.3">
      <c r="A1793" s="389" t="s">
        <v>39589</v>
      </c>
      <c r="B1793" s="393" t="s">
        <v>10103</v>
      </c>
      <c r="C1793" s="393">
        <v>0</v>
      </c>
      <c r="D1793" s="393" t="s">
        <v>11819</v>
      </c>
      <c r="E1793" s="393">
        <v>0</v>
      </c>
      <c r="F1793" s="396"/>
      <c r="G1793" s="388"/>
    </row>
    <row r="1794" spans="1:7" ht="17.25" x14ac:dyDescent="0.3">
      <c r="A1794" s="389" t="s">
        <v>39590</v>
      </c>
      <c r="B1794" s="393" t="s">
        <v>11819</v>
      </c>
      <c r="C1794" s="393">
        <v>0</v>
      </c>
      <c r="D1794" s="393" t="s">
        <v>10103</v>
      </c>
      <c r="E1794" s="393">
        <v>0</v>
      </c>
      <c r="F1794" s="396"/>
      <c r="G1794" s="388"/>
    </row>
    <row r="1795" spans="1:7" ht="17.25" x14ac:dyDescent="0.3">
      <c r="A1795" s="389" t="s">
        <v>39591</v>
      </c>
      <c r="B1795" s="393" t="s">
        <v>11819</v>
      </c>
      <c r="C1795" s="393">
        <v>0</v>
      </c>
      <c r="D1795" s="393" t="s">
        <v>10103</v>
      </c>
      <c r="E1795" s="393">
        <v>0</v>
      </c>
      <c r="F1795" s="396"/>
      <c r="G1795" s="388"/>
    </row>
    <row r="1796" spans="1:7" ht="17.25" x14ac:dyDescent="0.3">
      <c r="A1796" s="389" t="s">
        <v>39592</v>
      </c>
      <c r="B1796" s="393" t="s">
        <v>11819</v>
      </c>
      <c r="C1796" s="393">
        <v>0</v>
      </c>
      <c r="D1796" s="393" t="s">
        <v>10103</v>
      </c>
      <c r="E1796" s="393">
        <v>0</v>
      </c>
      <c r="F1796" s="396"/>
      <c r="G1796" s="388"/>
    </row>
    <row r="1797" spans="1:7" ht="17.25" x14ac:dyDescent="0.3">
      <c r="A1797" s="389" t="s">
        <v>39593</v>
      </c>
      <c r="B1797" s="393" t="s">
        <v>10103</v>
      </c>
      <c r="C1797" s="393">
        <v>0</v>
      </c>
      <c r="D1797" s="393" t="s">
        <v>11819</v>
      </c>
      <c r="E1797" s="393">
        <v>0</v>
      </c>
      <c r="F1797" s="396"/>
      <c r="G1797" s="388"/>
    </row>
    <row r="1798" spans="1:7" ht="17.25" x14ac:dyDescent="0.3">
      <c r="A1798" s="389" t="s">
        <v>39594</v>
      </c>
      <c r="B1798" s="393" t="s">
        <v>10103</v>
      </c>
      <c r="C1798" s="393">
        <v>0</v>
      </c>
      <c r="D1798" s="393" t="s">
        <v>11819</v>
      </c>
      <c r="E1798" s="393">
        <v>0</v>
      </c>
      <c r="F1798" s="396"/>
      <c r="G1798" s="388"/>
    </row>
    <row r="1799" spans="1:7" ht="17.25" x14ac:dyDescent="0.3">
      <c r="A1799" s="389" t="s">
        <v>39595</v>
      </c>
      <c r="B1799" s="393" t="s">
        <v>11819</v>
      </c>
      <c r="C1799" s="393">
        <v>0</v>
      </c>
      <c r="D1799" s="393" t="s">
        <v>10103</v>
      </c>
      <c r="E1799" s="393">
        <v>0</v>
      </c>
      <c r="F1799" s="396"/>
      <c r="G1799" s="388"/>
    </row>
    <row r="1800" spans="1:7" ht="17.25" x14ac:dyDescent="0.3">
      <c r="A1800" s="389" t="s">
        <v>39596</v>
      </c>
      <c r="B1800" s="393" t="s">
        <v>11819</v>
      </c>
      <c r="C1800" s="393">
        <v>0</v>
      </c>
      <c r="D1800" s="393" t="s">
        <v>10103</v>
      </c>
      <c r="E1800" s="393">
        <v>0</v>
      </c>
      <c r="F1800" s="396"/>
      <c r="G1800" s="388"/>
    </row>
    <row r="1801" spans="1:7" ht="17.25" x14ac:dyDescent="0.3">
      <c r="A1801" s="389" t="s">
        <v>39597</v>
      </c>
      <c r="B1801" s="393" t="s">
        <v>11819</v>
      </c>
      <c r="C1801" s="393">
        <v>1</v>
      </c>
      <c r="D1801" s="393" t="s">
        <v>10103</v>
      </c>
      <c r="E1801" s="393">
        <v>1</v>
      </c>
      <c r="F1801" s="396"/>
      <c r="G1801" s="388"/>
    </row>
    <row r="1802" spans="1:7" ht="17.25" x14ac:dyDescent="0.3">
      <c r="A1802" s="389" t="s">
        <v>39598</v>
      </c>
      <c r="B1802" s="393" t="s">
        <v>11819</v>
      </c>
      <c r="C1802" s="393">
        <v>0</v>
      </c>
      <c r="D1802" s="393" t="s">
        <v>10103</v>
      </c>
      <c r="E1802" s="393">
        <v>0</v>
      </c>
      <c r="F1802" s="396"/>
      <c r="G1802" s="388"/>
    </row>
    <row r="1803" spans="1:7" ht="17.25" x14ac:dyDescent="0.3">
      <c r="A1803" s="389" t="s">
        <v>39599</v>
      </c>
      <c r="B1803" s="393" t="s">
        <v>10103</v>
      </c>
      <c r="C1803" s="393">
        <v>0</v>
      </c>
      <c r="D1803" s="393" t="s">
        <v>11819</v>
      </c>
      <c r="E1803" s="393">
        <v>0</v>
      </c>
      <c r="F1803" s="396"/>
      <c r="G1803" s="388"/>
    </row>
    <row r="1804" spans="1:7" ht="17.25" x14ac:dyDescent="0.3">
      <c r="A1804" s="389" t="s">
        <v>39600</v>
      </c>
      <c r="B1804" s="393" t="s">
        <v>10103</v>
      </c>
      <c r="C1804" s="393">
        <v>1</v>
      </c>
      <c r="D1804" s="393" t="s">
        <v>11819</v>
      </c>
      <c r="E1804" s="393">
        <v>0</v>
      </c>
      <c r="F1804" s="396"/>
      <c r="G1804" s="388"/>
    </row>
    <row r="1805" spans="1:7" ht="12.75" customHeight="1" x14ac:dyDescent="0.3">
      <c r="A1805" s="417" t="s">
        <v>23239</v>
      </c>
      <c r="B1805" s="417"/>
      <c r="C1805" s="417"/>
      <c r="D1805" s="417"/>
      <c r="E1805" s="417"/>
      <c r="F1805" s="417"/>
      <c r="G1805" s="388"/>
    </row>
    <row r="1806" spans="1:7" ht="17.25" x14ac:dyDescent="0.3">
      <c r="A1806" s="389" t="s">
        <v>23240</v>
      </c>
      <c r="B1806" s="393" t="s">
        <v>11819</v>
      </c>
      <c r="C1806" s="393">
        <v>3</v>
      </c>
      <c r="D1806" s="393" t="s">
        <v>10103</v>
      </c>
      <c r="E1806" s="393">
        <v>0</v>
      </c>
      <c r="F1806" s="396"/>
      <c r="G1806" s="388"/>
    </row>
    <row r="1807" spans="1:7" ht="17.25" x14ac:dyDescent="0.3">
      <c r="A1807" s="389" t="s">
        <v>23241</v>
      </c>
      <c r="B1807" s="393" t="s">
        <v>10103</v>
      </c>
      <c r="C1807" s="393">
        <v>0</v>
      </c>
      <c r="D1807" s="393" t="s">
        <v>11819</v>
      </c>
      <c r="E1807" s="393">
        <v>3</v>
      </c>
      <c r="F1807" s="396"/>
      <c r="G1807" s="388"/>
    </row>
    <row r="1808" spans="1:7" ht="17.25" x14ac:dyDescent="0.3">
      <c r="A1808" s="389" t="s">
        <v>23242</v>
      </c>
      <c r="B1808" s="393" t="s">
        <v>11819</v>
      </c>
      <c r="C1808" s="393">
        <v>0</v>
      </c>
      <c r="D1808" s="393" t="s">
        <v>10103</v>
      </c>
      <c r="E1808" s="393">
        <v>1</v>
      </c>
      <c r="F1808" s="396"/>
      <c r="G1808" s="388"/>
    </row>
    <row r="1809" spans="1:7" ht="17.25" x14ac:dyDescent="0.3">
      <c r="A1809" s="389" t="s">
        <v>23243</v>
      </c>
      <c r="B1809" s="393" t="s">
        <v>11819</v>
      </c>
      <c r="C1809" s="393">
        <v>0</v>
      </c>
      <c r="D1809" s="393" t="s">
        <v>10103</v>
      </c>
      <c r="E1809" s="393">
        <v>2</v>
      </c>
      <c r="F1809" s="396"/>
      <c r="G1809" s="388"/>
    </row>
    <row r="1810" spans="1:7" ht="17.25" x14ac:dyDescent="0.3">
      <c r="A1810" s="389" t="s">
        <v>23244</v>
      </c>
      <c r="B1810" s="393" t="s">
        <v>11819</v>
      </c>
      <c r="C1810" s="393">
        <v>1</v>
      </c>
      <c r="D1810" s="393" t="s">
        <v>10103</v>
      </c>
      <c r="E1810" s="393">
        <v>1</v>
      </c>
      <c r="F1810" s="396"/>
      <c r="G1810" s="388"/>
    </row>
    <row r="1811" spans="1:7" ht="17.25" x14ac:dyDescent="0.3">
      <c r="A1811" s="389" t="s">
        <v>23245</v>
      </c>
      <c r="B1811" s="393" t="s">
        <v>10103</v>
      </c>
      <c r="C1811" s="393">
        <v>0</v>
      </c>
      <c r="D1811" s="393" t="s">
        <v>11819</v>
      </c>
      <c r="E1811" s="393">
        <v>0</v>
      </c>
      <c r="F1811" s="396"/>
      <c r="G1811" s="388"/>
    </row>
    <row r="1812" spans="1:7" ht="17.25" x14ac:dyDescent="0.3">
      <c r="A1812" s="389" t="s">
        <v>23246</v>
      </c>
      <c r="B1812" s="393" t="s">
        <v>10103</v>
      </c>
      <c r="C1812" s="393">
        <v>1</v>
      </c>
      <c r="D1812" s="393" t="s">
        <v>11819</v>
      </c>
      <c r="E1812" s="393">
        <v>1</v>
      </c>
      <c r="F1812" s="396"/>
      <c r="G1812" s="388"/>
    </row>
    <row r="1813" spans="1:7" ht="17.25" x14ac:dyDescent="0.3">
      <c r="A1813" s="389" t="s">
        <v>23247</v>
      </c>
      <c r="B1813" s="393" t="s">
        <v>10103</v>
      </c>
      <c r="C1813" s="393">
        <v>1</v>
      </c>
      <c r="D1813" s="393" t="s">
        <v>11819</v>
      </c>
      <c r="E1813" s="393">
        <v>0</v>
      </c>
      <c r="F1813" s="396"/>
      <c r="G1813" s="388"/>
    </row>
    <row r="1814" spans="1:7" ht="17.25" x14ac:dyDescent="0.3">
      <c r="A1814" s="389" t="s">
        <v>23248</v>
      </c>
      <c r="B1814" s="393" t="s">
        <v>10103</v>
      </c>
      <c r="C1814" s="393">
        <v>0</v>
      </c>
      <c r="D1814" s="393" t="s">
        <v>11819</v>
      </c>
      <c r="E1814" s="393">
        <v>0</v>
      </c>
      <c r="F1814" s="396"/>
      <c r="G1814" s="388"/>
    </row>
    <row r="1815" spans="1:7" ht="17.25" x14ac:dyDescent="0.3">
      <c r="A1815" s="389" t="s">
        <v>23249</v>
      </c>
      <c r="B1815" s="393" t="s">
        <v>10103</v>
      </c>
      <c r="C1815" s="393">
        <v>0</v>
      </c>
      <c r="D1815" s="393" t="s">
        <v>11819</v>
      </c>
      <c r="E1815" s="393">
        <v>1</v>
      </c>
      <c r="F1815" s="396"/>
      <c r="G1815" s="388"/>
    </row>
    <row r="1816" spans="1:7" ht="17.25" x14ac:dyDescent="0.3">
      <c r="A1816" s="389" t="s">
        <v>23250</v>
      </c>
      <c r="B1816" s="393" t="s">
        <v>10103</v>
      </c>
      <c r="C1816" s="393">
        <v>1</v>
      </c>
      <c r="D1816" s="393" t="s">
        <v>11819</v>
      </c>
      <c r="E1816" s="393">
        <v>3</v>
      </c>
      <c r="F1816" s="396"/>
      <c r="G1816" s="388"/>
    </row>
    <row r="1817" spans="1:7" ht="17.25" x14ac:dyDescent="0.3">
      <c r="A1817" s="389" t="s">
        <v>23251</v>
      </c>
      <c r="B1817" s="393" t="s">
        <v>10103</v>
      </c>
      <c r="C1817" s="393">
        <v>0</v>
      </c>
      <c r="D1817" s="393" t="s">
        <v>11819</v>
      </c>
      <c r="E1817" s="393">
        <v>0</v>
      </c>
      <c r="F1817" s="396"/>
      <c r="G1817" s="388"/>
    </row>
    <row r="1818" spans="1:7" ht="17.25" x14ac:dyDescent="0.3">
      <c r="A1818" s="389" t="s">
        <v>23252</v>
      </c>
      <c r="B1818" s="393" t="s">
        <v>10103</v>
      </c>
      <c r="C1818" s="393">
        <v>3</v>
      </c>
      <c r="D1818" s="393" t="s">
        <v>11819</v>
      </c>
      <c r="E1818" s="393">
        <v>0</v>
      </c>
      <c r="F1818" s="396"/>
      <c r="G1818" s="388"/>
    </row>
    <row r="1819" spans="1:7" ht="17.25" x14ac:dyDescent="0.3">
      <c r="A1819" s="389" t="s">
        <v>23253</v>
      </c>
      <c r="B1819" s="393" t="s">
        <v>10103</v>
      </c>
      <c r="C1819" s="393">
        <v>1</v>
      </c>
      <c r="D1819" s="393" t="s">
        <v>11819</v>
      </c>
      <c r="E1819" s="393">
        <v>2</v>
      </c>
      <c r="F1819" s="396"/>
      <c r="G1819" s="388"/>
    </row>
    <row r="1820" spans="1:7" ht="17.25" x14ac:dyDescent="0.3">
      <c r="A1820" s="389" t="s">
        <v>23254</v>
      </c>
      <c r="B1820" s="393" t="s">
        <v>10103</v>
      </c>
      <c r="C1820" s="393">
        <v>2</v>
      </c>
      <c r="D1820" s="393" t="s">
        <v>11819</v>
      </c>
      <c r="E1820" s="393">
        <v>0</v>
      </c>
      <c r="F1820" s="396"/>
      <c r="G1820" s="388"/>
    </row>
    <row r="1821" spans="1:7" ht="12.75" customHeight="1" x14ac:dyDescent="0.3">
      <c r="A1821" s="417" t="s">
        <v>23255</v>
      </c>
      <c r="B1821" s="417"/>
      <c r="C1821" s="417"/>
      <c r="D1821" s="417"/>
      <c r="E1821" s="417"/>
      <c r="F1821" s="417"/>
      <c r="G1821" s="388"/>
    </row>
    <row r="1822" spans="1:7" ht="17.25" x14ac:dyDescent="0.3">
      <c r="A1822" s="389" t="s">
        <v>23256</v>
      </c>
      <c r="B1822" s="393" t="s">
        <v>2625</v>
      </c>
      <c r="C1822" s="393">
        <v>20</v>
      </c>
      <c r="D1822" s="393" t="s">
        <v>14944</v>
      </c>
      <c r="E1822" s="393">
        <v>38</v>
      </c>
      <c r="F1822" s="396"/>
      <c r="G1822" s="388"/>
    </row>
    <row r="1823" spans="1:7" ht="17.25" x14ac:dyDescent="0.3">
      <c r="A1823" s="389" t="s">
        <v>23257</v>
      </c>
      <c r="B1823" s="393" t="s">
        <v>2376</v>
      </c>
      <c r="C1823" s="393">
        <v>36</v>
      </c>
      <c r="D1823" s="393" t="s">
        <v>11819</v>
      </c>
      <c r="E1823" s="393">
        <v>26</v>
      </c>
      <c r="F1823" s="396"/>
      <c r="G1823" s="388"/>
    </row>
    <row r="1824" spans="1:7" ht="17.25" x14ac:dyDescent="0.3">
      <c r="A1824" s="389" t="s">
        <v>23258</v>
      </c>
      <c r="B1824" s="393" t="s">
        <v>11819</v>
      </c>
      <c r="C1824" s="393">
        <v>31</v>
      </c>
      <c r="D1824" s="393" t="s">
        <v>5011</v>
      </c>
      <c r="E1824" s="393">
        <v>23</v>
      </c>
      <c r="F1824" s="396"/>
      <c r="G1824" s="388"/>
    </row>
    <row r="1825" spans="1:7" ht="17.25" x14ac:dyDescent="0.3">
      <c r="A1825" s="389" t="s">
        <v>23259</v>
      </c>
      <c r="B1825" s="393" t="s">
        <v>10103</v>
      </c>
      <c r="C1825" s="393">
        <v>16</v>
      </c>
      <c r="D1825" s="393" t="s">
        <v>11819</v>
      </c>
      <c r="E1825" s="393">
        <v>20</v>
      </c>
      <c r="F1825" s="396"/>
      <c r="G1825" s="388"/>
    </row>
    <row r="1826" spans="1:7" ht="17.25" x14ac:dyDescent="0.3">
      <c r="A1826" s="389" t="s">
        <v>23260</v>
      </c>
      <c r="B1826" s="393" t="s">
        <v>11819</v>
      </c>
      <c r="C1826" s="393">
        <v>21</v>
      </c>
      <c r="D1826" s="393" t="s">
        <v>10103</v>
      </c>
      <c r="E1826" s="393">
        <v>26</v>
      </c>
      <c r="F1826" s="396"/>
      <c r="G1826" s="388"/>
    </row>
    <row r="1827" spans="1:7" ht="17.25" x14ac:dyDescent="0.3">
      <c r="A1827" s="389" t="s">
        <v>23261</v>
      </c>
      <c r="B1827" s="393" t="s">
        <v>11819</v>
      </c>
      <c r="C1827" s="393">
        <v>10</v>
      </c>
      <c r="D1827" s="393" t="s">
        <v>10103</v>
      </c>
      <c r="E1827" s="393">
        <v>13</v>
      </c>
      <c r="F1827" s="396"/>
      <c r="G1827" s="388"/>
    </row>
    <row r="1828" spans="1:7" ht="17.25" x14ac:dyDescent="0.3">
      <c r="A1828" s="389" t="s">
        <v>23262</v>
      </c>
      <c r="B1828" s="393" t="s">
        <v>11819</v>
      </c>
      <c r="C1828" s="393">
        <v>9</v>
      </c>
      <c r="D1828" s="393" t="s">
        <v>10103</v>
      </c>
      <c r="E1828" s="393">
        <v>18</v>
      </c>
      <c r="F1828" s="396"/>
      <c r="G1828" s="388"/>
    </row>
    <row r="1829" spans="1:7" ht="17.25" x14ac:dyDescent="0.3">
      <c r="A1829" s="389" t="s">
        <v>23263</v>
      </c>
      <c r="B1829" s="393" t="s">
        <v>7198</v>
      </c>
      <c r="C1829" s="393">
        <v>13</v>
      </c>
      <c r="D1829" s="393" t="s">
        <v>22163</v>
      </c>
      <c r="E1829" s="393">
        <v>14</v>
      </c>
      <c r="F1829" s="396"/>
      <c r="G1829" s="388"/>
    </row>
    <row r="1830" spans="1:7" ht="17.25" x14ac:dyDescent="0.3">
      <c r="A1830" s="389" t="s">
        <v>23264</v>
      </c>
      <c r="B1830" s="393" t="s">
        <v>10103</v>
      </c>
      <c r="C1830" s="393">
        <v>2</v>
      </c>
      <c r="D1830" s="393" t="s">
        <v>11819</v>
      </c>
      <c r="E1830" s="393">
        <v>5</v>
      </c>
      <c r="F1830" s="396"/>
      <c r="G1830" s="388"/>
    </row>
    <row r="1831" spans="1:7" ht="17.25" x14ac:dyDescent="0.3">
      <c r="A1831" s="389" t="s">
        <v>23265</v>
      </c>
      <c r="B1831" s="393" t="s">
        <v>10191</v>
      </c>
      <c r="C1831" s="393">
        <v>13</v>
      </c>
      <c r="D1831" s="393" t="s">
        <v>11819</v>
      </c>
      <c r="E1831" s="393">
        <v>7</v>
      </c>
      <c r="F1831" s="396"/>
      <c r="G1831" s="388"/>
    </row>
    <row r="1832" spans="1:7" ht="17.25" x14ac:dyDescent="0.3">
      <c r="A1832" s="389" t="s">
        <v>23266</v>
      </c>
      <c r="B1832" s="393" t="s">
        <v>11819</v>
      </c>
      <c r="C1832" s="393">
        <v>19</v>
      </c>
      <c r="D1832" s="393" t="s">
        <v>10191</v>
      </c>
      <c r="E1832" s="393">
        <v>15</v>
      </c>
      <c r="F1832" s="396"/>
      <c r="G1832" s="388"/>
    </row>
    <row r="1833" spans="1:7" ht="17.25" x14ac:dyDescent="0.3">
      <c r="A1833" s="389" t="s">
        <v>23267</v>
      </c>
      <c r="B1833" s="393" t="s">
        <v>2625</v>
      </c>
      <c r="C1833" s="393">
        <v>11</v>
      </c>
      <c r="D1833" s="393" t="s">
        <v>10103</v>
      </c>
      <c r="E1833" s="393">
        <v>7</v>
      </c>
      <c r="F1833" s="396"/>
      <c r="G1833" s="388"/>
    </row>
    <row r="1834" spans="1:7" ht="12.75" customHeight="1" x14ac:dyDescent="0.3">
      <c r="A1834" s="417" t="s">
        <v>42819</v>
      </c>
      <c r="B1834" s="417"/>
      <c r="C1834" s="417"/>
      <c r="D1834" s="417"/>
      <c r="E1834" s="417"/>
      <c r="F1834" s="417"/>
      <c r="G1834" s="388"/>
    </row>
    <row r="1835" spans="1:7" ht="17.25" x14ac:dyDescent="0.3">
      <c r="A1835" s="389" t="s">
        <v>42820</v>
      </c>
      <c r="B1835" s="393" t="s">
        <v>11819</v>
      </c>
      <c r="C1835" s="393">
        <v>5</v>
      </c>
      <c r="D1835" s="393" t="s">
        <v>2376</v>
      </c>
      <c r="E1835" s="393">
        <v>8</v>
      </c>
      <c r="F1835" s="396"/>
      <c r="G1835" s="388"/>
    </row>
    <row r="1836" spans="1:7" ht="17.25" x14ac:dyDescent="0.3">
      <c r="A1836" s="389" t="s">
        <v>42821</v>
      </c>
      <c r="B1836" s="393" t="s">
        <v>10103</v>
      </c>
      <c r="C1836" s="393">
        <v>0</v>
      </c>
      <c r="D1836" s="393" t="s">
        <v>2376</v>
      </c>
      <c r="E1836" s="393">
        <v>2</v>
      </c>
      <c r="F1836" s="396"/>
      <c r="G1836" s="388"/>
    </row>
    <row r="1837" spans="1:7" ht="17.25" x14ac:dyDescent="0.3">
      <c r="A1837" s="389" t="s">
        <v>42822</v>
      </c>
      <c r="B1837" s="393" t="s">
        <v>10103</v>
      </c>
      <c r="C1837" s="393">
        <v>4</v>
      </c>
      <c r="D1837" s="393" t="s">
        <v>11819</v>
      </c>
      <c r="E1837" s="393">
        <v>1</v>
      </c>
      <c r="F1837" s="396"/>
      <c r="G1837" s="388"/>
    </row>
    <row r="1838" spans="1:7" ht="17.25" x14ac:dyDescent="0.3">
      <c r="A1838" s="389" t="s">
        <v>42823</v>
      </c>
      <c r="B1838" s="393" t="s">
        <v>11819</v>
      </c>
      <c r="C1838" s="393">
        <v>2</v>
      </c>
      <c r="D1838" s="393" t="s">
        <v>10103</v>
      </c>
      <c r="E1838" s="393">
        <v>4</v>
      </c>
      <c r="F1838" s="396"/>
      <c r="G1838" s="388"/>
    </row>
    <row r="1839" spans="1:7" ht="17.25" x14ac:dyDescent="0.3">
      <c r="A1839" s="389" t="s">
        <v>42824</v>
      </c>
      <c r="B1839" s="393" t="s">
        <v>11819</v>
      </c>
      <c r="C1839" s="393">
        <v>3</v>
      </c>
      <c r="D1839" s="393" t="s">
        <v>10103</v>
      </c>
      <c r="E1839" s="393">
        <v>0</v>
      </c>
      <c r="F1839" s="396"/>
      <c r="G1839" s="388"/>
    </row>
    <row r="1840" spans="1:7" ht="17.25" x14ac:dyDescent="0.3">
      <c r="A1840" s="389" t="s">
        <v>42825</v>
      </c>
      <c r="B1840" s="393" t="s">
        <v>10103</v>
      </c>
      <c r="C1840" s="393">
        <v>2</v>
      </c>
      <c r="D1840" s="393" t="s">
        <v>11819</v>
      </c>
      <c r="E1840" s="393">
        <v>1</v>
      </c>
      <c r="F1840" s="396"/>
      <c r="G1840" s="388"/>
    </row>
    <row r="1841" spans="1:7" ht="17.25" x14ac:dyDescent="0.3">
      <c r="A1841" s="389" t="s">
        <v>42826</v>
      </c>
      <c r="B1841" s="393" t="s">
        <v>22153</v>
      </c>
      <c r="C1841" s="393">
        <v>5</v>
      </c>
      <c r="D1841" s="393" t="s">
        <v>11819</v>
      </c>
      <c r="E1841" s="393">
        <v>6</v>
      </c>
      <c r="F1841" s="396"/>
      <c r="G1841" s="388"/>
    </row>
    <row r="1842" spans="1:7" ht="17.25" x14ac:dyDescent="0.3">
      <c r="A1842" s="389" t="s">
        <v>42827</v>
      </c>
      <c r="B1842" s="393" t="s">
        <v>10103</v>
      </c>
      <c r="C1842" s="393">
        <v>5</v>
      </c>
      <c r="D1842" s="393" t="s">
        <v>11819</v>
      </c>
      <c r="E1842" s="393">
        <v>0</v>
      </c>
      <c r="F1842" s="396"/>
      <c r="G1842" s="388"/>
    </row>
    <row r="1843" spans="1:7" ht="17.25" x14ac:dyDescent="0.3">
      <c r="A1843" s="389" t="s">
        <v>42828</v>
      </c>
      <c r="B1843" s="393" t="s">
        <v>11819</v>
      </c>
      <c r="C1843" s="393">
        <v>0</v>
      </c>
      <c r="D1843" s="393" t="s">
        <v>10103</v>
      </c>
      <c r="E1843" s="393">
        <v>1</v>
      </c>
      <c r="F1843" s="396"/>
      <c r="G1843" s="388"/>
    </row>
    <row r="1844" spans="1:7" ht="17.25" x14ac:dyDescent="0.3">
      <c r="A1844" s="389" t="s">
        <v>42829</v>
      </c>
      <c r="B1844" s="393" t="s">
        <v>11819</v>
      </c>
      <c r="C1844" s="393">
        <v>0</v>
      </c>
      <c r="D1844" s="393" t="s">
        <v>10103</v>
      </c>
      <c r="E1844" s="393">
        <v>0</v>
      </c>
      <c r="F1844" s="396"/>
      <c r="G1844" s="388"/>
    </row>
    <row r="1845" spans="1:7" ht="17.25" x14ac:dyDescent="0.3">
      <c r="A1845" s="389" t="s">
        <v>42830</v>
      </c>
      <c r="B1845" s="393" t="s">
        <v>10103</v>
      </c>
      <c r="C1845" s="393">
        <v>2</v>
      </c>
      <c r="D1845" s="393" t="s">
        <v>11819</v>
      </c>
      <c r="E1845" s="393">
        <v>1</v>
      </c>
      <c r="F1845" s="396"/>
      <c r="G1845" s="388"/>
    </row>
    <row r="1846" spans="1:7" ht="17.25" x14ac:dyDescent="0.3">
      <c r="A1846" s="389" t="s">
        <v>42831</v>
      </c>
      <c r="B1846" s="393" t="s">
        <v>10103</v>
      </c>
      <c r="C1846" s="393">
        <v>2</v>
      </c>
      <c r="D1846" s="393" t="s">
        <v>2625</v>
      </c>
      <c r="E1846" s="393">
        <v>0</v>
      </c>
      <c r="F1846" s="396"/>
      <c r="G1846" s="388"/>
    </row>
    <row r="1847" spans="1:7" ht="12.75" customHeight="1" x14ac:dyDescent="0.3">
      <c r="A1847" s="417" t="s">
        <v>23268</v>
      </c>
      <c r="B1847" s="417"/>
      <c r="C1847" s="417"/>
      <c r="D1847" s="417"/>
      <c r="E1847" s="417"/>
      <c r="F1847" s="417"/>
      <c r="G1847" s="388"/>
    </row>
    <row r="1848" spans="1:7" ht="17.25" x14ac:dyDescent="0.3">
      <c r="A1848" s="389" t="s">
        <v>23269</v>
      </c>
      <c r="B1848" s="393" t="s">
        <v>11819</v>
      </c>
      <c r="C1848" s="393">
        <v>40</v>
      </c>
      <c r="D1848" s="393" t="s">
        <v>22163</v>
      </c>
      <c r="E1848" s="393">
        <v>40</v>
      </c>
      <c r="F1848" s="396"/>
      <c r="G1848" s="388"/>
    </row>
    <row r="1849" spans="1:7" ht="17.25" x14ac:dyDescent="0.3">
      <c r="A1849" s="389" t="s">
        <v>23270</v>
      </c>
      <c r="B1849" s="393" t="s">
        <v>10191</v>
      </c>
      <c r="C1849" s="393">
        <v>26</v>
      </c>
      <c r="D1849" s="393" t="s">
        <v>11819</v>
      </c>
      <c r="E1849" s="393">
        <v>15</v>
      </c>
      <c r="F1849" s="396"/>
      <c r="G1849" s="388"/>
    </row>
    <row r="1850" spans="1:7" ht="17.25" x14ac:dyDescent="0.3">
      <c r="A1850" s="389" t="s">
        <v>23271</v>
      </c>
      <c r="B1850" s="393" t="s">
        <v>11819</v>
      </c>
      <c r="C1850" s="393">
        <v>16</v>
      </c>
      <c r="D1850" s="393" t="s">
        <v>10191</v>
      </c>
      <c r="E1850" s="393">
        <v>24</v>
      </c>
      <c r="F1850" s="396"/>
      <c r="G1850" s="388"/>
    </row>
    <row r="1851" spans="1:7" ht="17.25" x14ac:dyDescent="0.3">
      <c r="A1851" s="389" t="s">
        <v>42832</v>
      </c>
      <c r="B1851" s="393" t="s">
        <v>13336</v>
      </c>
      <c r="C1851" s="393">
        <v>28</v>
      </c>
      <c r="D1851" s="393" t="s">
        <v>11819</v>
      </c>
      <c r="E1851" s="393">
        <v>20</v>
      </c>
      <c r="F1851" s="396"/>
      <c r="G1851" s="388"/>
    </row>
    <row r="1852" spans="1:7" ht="17.25" x14ac:dyDescent="0.3">
      <c r="A1852" s="389" t="s">
        <v>23272</v>
      </c>
      <c r="B1852" s="393" t="s">
        <v>11819</v>
      </c>
      <c r="C1852" s="393">
        <v>23</v>
      </c>
      <c r="D1852" s="393" t="s">
        <v>10191</v>
      </c>
      <c r="E1852" s="393">
        <v>12</v>
      </c>
      <c r="F1852" s="396"/>
      <c r="G1852" s="388"/>
    </row>
    <row r="1853" spans="1:7" ht="17.25" x14ac:dyDescent="0.3">
      <c r="A1853" s="389" t="s">
        <v>23273</v>
      </c>
      <c r="B1853" s="393" t="s">
        <v>10191</v>
      </c>
      <c r="C1853" s="393">
        <v>24</v>
      </c>
      <c r="D1853" s="393" t="s">
        <v>11819</v>
      </c>
      <c r="E1853" s="393">
        <v>37</v>
      </c>
      <c r="F1853" s="396"/>
      <c r="G1853" s="388"/>
    </row>
    <row r="1854" spans="1:7" ht="17.25" x14ac:dyDescent="0.3">
      <c r="A1854" s="389" t="s">
        <v>23274</v>
      </c>
      <c r="B1854" s="393" t="s">
        <v>11819</v>
      </c>
      <c r="C1854" s="393">
        <v>9</v>
      </c>
      <c r="D1854" s="393" t="s">
        <v>10191</v>
      </c>
      <c r="E1854" s="393">
        <v>12</v>
      </c>
      <c r="F1854" s="396"/>
      <c r="G1854" s="388"/>
    </row>
    <row r="1855" spans="1:7" ht="17.25" x14ac:dyDescent="0.3">
      <c r="A1855" s="389" t="s">
        <v>23275</v>
      </c>
      <c r="B1855" s="393" t="s">
        <v>13336</v>
      </c>
      <c r="C1855" s="393">
        <v>29</v>
      </c>
      <c r="D1855" s="393" t="s">
        <v>11819</v>
      </c>
      <c r="E1855" s="393">
        <v>37</v>
      </c>
      <c r="F1855" s="396"/>
      <c r="G1855" s="388"/>
    </row>
    <row r="1856" spans="1:7" ht="12.75" customHeight="1" x14ac:dyDescent="0.3">
      <c r="A1856" s="417" t="s">
        <v>23276</v>
      </c>
      <c r="B1856" s="417"/>
      <c r="C1856" s="417"/>
      <c r="D1856" s="417"/>
      <c r="E1856" s="417"/>
      <c r="F1856" s="417"/>
      <c r="G1856" s="388"/>
    </row>
    <row r="1857" spans="1:7" ht="17.25" x14ac:dyDescent="0.3">
      <c r="A1857" s="389" t="s">
        <v>23277</v>
      </c>
      <c r="B1857" s="393" t="s">
        <v>11819</v>
      </c>
      <c r="C1857" s="393">
        <v>24</v>
      </c>
      <c r="D1857" s="393" t="s">
        <v>10191</v>
      </c>
      <c r="E1857" s="393">
        <v>23</v>
      </c>
      <c r="F1857" s="396"/>
      <c r="G1857" s="388"/>
    </row>
    <row r="1858" spans="1:7" ht="17.25" x14ac:dyDescent="0.3">
      <c r="A1858" s="389" t="s">
        <v>23278</v>
      </c>
      <c r="B1858" s="393" t="s">
        <v>11819</v>
      </c>
      <c r="C1858" s="393">
        <v>7</v>
      </c>
      <c r="D1858" s="393" t="s">
        <v>10191</v>
      </c>
      <c r="E1858" s="393">
        <v>19</v>
      </c>
      <c r="F1858" s="396"/>
      <c r="G1858" s="388"/>
    </row>
    <row r="1859" spans="1:7" ht="17.25" x14ac:dyDescent="0.3">
      <c r="A1859" s="389" t="s">
        <v>23279</v>
      </c>
      <c r="B1859" s="393" t="s">
        <v>13336</v>
      </c>
      <c r="C1859" s="393">
        <v>16</v>
      </c>
      <c r="D1859" s="393" t="s">
        <v>11819</v>
      </c>
      <c r="E1859" s="393">
        <v>19</v>
      </c>
      <c r="F1859" s="396"/>
      <c r="G1859" s="388"/>
    </row>
    <row r="1860" spans="1:7" ht="17.25" x14ac:dyDescent="0.3">
      <c r="A1860" s="389" t="s">
        <v>23280</v>
      </c>
      <c r="B1860" s="393" t="s">
        <v>13336</v>
      </c>
      <c r="C1860" s="393">
        <v>11</v>
      </c>
      <c r="D1860" s="393" t="s">
        <v>11819</v>
      </c>
      <c r="E1860" s="393">
        <v>9</v>
      </c>
      <c r="F1860" s="396"/>
      <c r="G1860" s="388"/>
    </row>
    <row r="1861" spans="1:7" ht="17.25" x14ac:dyDescent="0.3">
      <c r="A1861" s="389" t="s">
        <v>23281</v>
      </c>
      <c r="B1861" s="393" t="s">
        <v>11819</v>
      </c>
      <c r="C1861" s="393">
        <v>3</v>
      </c>
      <c r="D1861" s="393" t="s">
        <v>10191</v>
      </c>
      <c r="E1861" s="393">
        <v>7</v>
      </c>
      <c r="F1861" s="396"/>
      <c r="G1861" s="388"/>
    </row>
    <row r="1862" spans="1:7" ht="17.25" x14ac:dyDescent="0.3">
      <c r="A1862" s="389" t="s">
        <v>23282</v>
      </c>
      <c r="B1862" s="393" t="s">
        <v>10191</v>
      </c>
      <c r="C1862" s="393">
        <v>7</v>
      </c>
      <c r="D1862" s="393" t="s">
        <v>11819</v>
      </c>
      <c r="E1862" s="393">
        <v>24</v>
      </c>
      <c r="F1862" s="396"/>
      <c r="G1862" s="388"/>
    </row>
    <row r="1863" spans="1:7" ht="17.25" x14ac:dyDescent="0.3">
      <c r="A1863" s="389" t="s">
        <v>23283</v>
      </c>
      <c r="B1863" s="393" t="s">
        <v>11819</v>
      </c>
      <c r="C1863" s="393">
        <v>2</v>
      </c>
      <c r="D1863" s="393" t="s">
        <v>13336</v>
      </c>
      <c r="E1863" s="393">
        <v>6</v>
      </c>
      <c r="F1863" s="396"/>
      <c r="G1863" s="388"/>
    </row>
    <row r="1864" spans="1:7" ht="17.25" x14ac:dyDescent="0.3">
      <c r="A1864" s="389" t="s">
        <v>23284</v>
      </c>
      <c r="B1864" s="393" t="s">
        <v>13336</v>
      </c>
      <c r="C1864" s="393">
        <v>9</v>
      </c>
      <c r="D1864" s="393" t="s">
        <v>11819</v>
      </c>
      <c r="E1864" s="393">
        <v>3</v>
      </c>
      <c r="F1864" s="396"/>
      <c r="G1864" s="388"/>
    </row>
    <row r="1865" spans="1:7" ht="12.75" customHeight="1" x14ac:dyDescent="0.3">
      <c r="A1865" s="417" t="s">
        <v>42833</v>
      </c>
      <c r="B1865" s="417"/>
      <c r="C1865" s="417"/>
      <c r="D1865" s="417"/>
      <c r="E1865" s="417"/>
      <c r="F1865" s="417"/>
      <c r="G1865" s="388"/>
    </row>
    <row r="1866" spans="1:7" ht="17.25" x14ac:dyDescent="0.3">
      <c r="A1866" s="389" t="s">
        <v>42834</v>
      </c>
      <c r="B1866" s="393" t="s">
        <v>7198</v>
      </c>
      <c r="C1866" s="393">
        <v>0</v>
      </c>
      <c r="D1866" s="393" t="s">
        <v>10191</v>
      </c>
      <c r="E1866" s="393">
        <v>0</v>
      </c>
      <c r="F1866" s="396"/>
      <c r="G1866" s="388"/>
    </row>
    <row r="1867" spans="1:7" ht="17.25" x14ac:dyDescent="0.3">
      <c r="A1867" s="389" t="s">
        <v>42835</v>
      </c>
      <c r="B1867" s="393" t="s">
        <v>19763</v>
      </c>
      <c r="C1867" s="393">
        <v>1</v>
      </c>
      <c r="D1867" s="393" t="s">
        <v>10191</v>
      </c>
      <c r="E1867" s="393">
        <v>1</v>
      </c>
      <c r="F1867" s="396"/>
      <c r="G1867" s="388"/>
    </row>
    <row r="1868" spans="1:7" ht="17.25" x14ac:dyDescent="0.3">
      <c r="A1868" s="389" t="s">
        <v>42836</v>
      </c>
      <c r="B1868" s="393" t="s">
        <v>11819</v>
      </c>
      <c r="C1868" s="393">
        <v>1</v>
      </c>
      <c r="D1868" s="393" t="s">
        <v>10191</v>
      </c>
      <c r="E1868" s="393">
        <v>0</v>
      </c>
      <c r="F1868" s="396"/>
      <c r="G1868" s="388"/>
    </row>
    <row r="1869" spans="1:7" ht="17.25" x14ac:dyDescent="0.3">
      <c r="A1869" s="389" t="s">
        <v>42837</v>
      </c>
      <c r="B1869" s="393" t="s">
        <v>10191</v>
      </c>
      <c r="C1869" s="393">
        <v>0</v>
      </c>
      <c r="D1869" s="393" t="s">
        <v>11819</v>
      </c>
      <c r="E1869" s="393">
        <v>0</v>
      </c>
      <c r="F1869" s="396"/>
      <c r="G1869" s="388"/>
    </row>
    <row r="1870" spans="1:7" ht="17.25" x14ac:dyDescent="0.3">
      <c r="A1870" s="389" t="s">
        <v>42838</v>
      </c>
      <c r="B1870" s="393" t="s">
        <v>11819</v>
      </c>
      <c r="C1870" s="393">
        <v>0</v>
      </c>
      <c r="D1870" s="393" t="s">
        <v>10191</v>
      </c>
      <c r="E1870" s="393">
        <v>0</v>
      </c>
      <c r="F1870" s="396"/>
      <c r="G1870" s="388"/>
    </row>
    <row r="1871" spans="1:7" ht="17.25" x14ac:dyDescent="0.3">
      <c r="A1871" s="389" t="s">
        <v>42839</v>
      </c>
      <c r="B1871" s="393" t="s">
        <v>11819</v>
      </c>
      <c r="C1871" s="393">
        <v>0</v>
      </c>
      <c r="D1871" s="393" t="s">
        <v>10191</v>
      </c>
      <c r="E1871" s="393">
        <v>0</v>
      </c>
      <c r="F1871" s="396"/>
      <c r="G1871" s="388"/>
    </row>
    <row r="1872" spans="1:7" ht="17.25" x14ac:dyDescent="0.3">
      <c r="A1872" s="389" t="s">
        <v>42840</v>
      </c>
      <c r="B1872" s="393" t="s">
        <v>10191</v>
      </c>
      <c r="C1872" s="393">
        <v>0</v>
      </c>
      <c r="D1872" s="393" t="s">
        <v>11819</v>
      </c>
      <c r="E1872" s="393">
        <v>0</v>
      </c>
      <c r="F1872" s="396"/>
      <c r="G1872" s="388"/>
    </row>
    <row r="1873" spans="1:7" ht="17.25" x14ac:dyDescent="0.3">
      <c r="A1873" s="389" t="s">
        <v>42841</v>
      </c>
      <c r="B1873" s="393" t="s">
        <v>11819</v>
      </c>
      <c r="C1873" s="393">
        <v>0</v>
      </c>
      <c r="D1873" s="393" t="s">
        <v>10191</v>
      </c>
      <c r="E1873" s="393">
        <v>0</v>
      </c>
      <c r="F1873" s="396"/>
      <c r="G1873" s="388"/>
    </row>
    <row r="1874" spans="1:7" ht="17.25" x14ac:dyDescent="0.3">
      <c r="A1874" s="389" t="s">
        <v>42842</v>
      </c>
      <c r="B1874" s="393" t="s">
        <v>11819</v>
      </c>
      <c r="C1874" s="393">
        <v>0</v>
      </c>
      <c r="D1874" s="393" t="s">
        <v>10191</v>
      </c>
      <c r="E1874" s="393">
        <v>1</v>
      </c>
      <c r="F1874" s="396"/>
      <c r="G1874" s="388"/>
    </row>
    <row r="1875" spans="1:7" ht="17.25" x14ac:dyDescent="0.3">
      <c r="A1875" s="389" t="s">
        <v>42843</v>
      </c>
      <c r="B1875" s="393" t="s">
        <v>11819</v>
      </c>
      <c r="C1875" s="393">
        <v>0</v>
      </c>
      <c r="D1875" s="393" t="s">
        <v>10191</v>
      </c>
      <c r="E1875" s="393">
        <v>0</v>
      </c>
      <c r="F1875" s="396"/>
      <c r="G1875" s="388"/>
    </row>
    <row r="1876" spans="1:7" ht="17.25" x14ac:dyDescent="0.3">
      <c r="A1876" s="389" t="s">
        <v>42844</v>
      </c>
      <c r="B1876" s="393" t="s">
        <v>10191</v>
      </c>
      <c r="C1876" s="393">
        <v>0</v>
      </c>
      <c r="D1876" s="393" t="s">
        <v>11819</v>
      </c>
      <c r="E1876" s="393">
        <v>0</v>
      </c>
      <c r="F1876" s="396"/>
      <c r="G1876" s="388"/>
    </row>
    <row r="1877" spans="1:7" ht="12.75" customHeight="1" x14ac:dyDescent="0.3">
      <c r="A1877" s="417" t="s">
        <v>39601</v>
      </c>
      <c r="B1877" s="417"/>
      <c r="C1877" s="417"/>
      <c r="D1877" s="417"/>
      <c r="E1877" s="417"/>
      <c r="F1877" s="417"/>
      <c r="G1877" s="388"/>
    </row>
    <row r="1878" spans="1:7" ht="17.25" x14ac:dyDescent="0.3">
      <c r="A1878" s="389" t="s">
        <v>39602</v>
      </c>
      <c r="B1878" s="393" t="s">
        <v>21943</v>
      </c>
      <c r="C1878" s="393">
        <v>1</v>
      </c>
      <c r="D1878" s="393" t="s">
        <v>11819</v>
      </c>
      <c r="E1878" s="393">
        <v>1</v>
      </c>
      <c r="F1878" s="396"/>
      <c r="G1878" s="388"/>
    </row>
    <row r="1879" spans="1:7" ht="17.25" x14ac:dyDescent="0.3">
      <c r="A1879" s="389" t="s">
        <v>39603</v>
      </c>
      <c r="B1879" s="393" t="s">
        <v>21943</v>
      </c>
      <c r="C1879" s="393">
        <v>4</v>
      </c>
      <c r="D1879" s="393" t="s">
        <v>11819</v>
      </c>
      <c r="E1879" s="393">
        <v>2</v>
      </c>
      <c r="F1879" s="396"/>
      <c r="G1879" s="388"/>
    </row>
    <row r="1880" spans="1:7" ht="17.25" x14ac:dyDescent="0.3">
      <c r="A1880" s="389" t="s">
        <v>39604</v>
      </c>
      <c r="B1880" s="393" t="s">
        <v>21943</v>
      </c>
      <c r="C1880" s="393">
        <v>2</v>
      </c>
      <c r="D1880" s="393" t="s">
        <v>11819</v>
      </c>
      <c r="E1880" s="393">
        <v>0</v>
      </c>
      <c r="F1880" s="396"/>
      <c r="G1880" s="388"/>
    </row>
    <row r="1881" spans="1:7" ht="17.25" x14ac:dyDescent="0.3">
      <c r="A1881" s="389" t="s">
        <v>39605</v>
      </c>
      <c r="B1881" s="393" t="s">
        <v>5011</v>
      </c>
      <c r="C1881" s="393">
        <v>1</v>
      </c>
      <c r="D1881" s="393" t="s">
        <v>11819</v>
      </c>
      <c r="E1881" s="393">
        <v>2</v>
      </c>
      <c r="F1881" s="396"/>
      <c r="G1881" s="388"/>
    </row>
    <row r="1882" spans="1:7" ht="17.25" x14ac:dyDescent="0.3">
      <c r="A1882" s="389" t="s">
        <v>39606</v>
      </c>
      <c r="B1882" s="393" t="s">
        <v>5011</v>
      </c>
      <c r="C1882" s="393">
        <v>1</v>
      </c>
      <c r="D1882" s="393" t="s">
        <v>11819</v>
      </c>
      <c r="E1882" s="393">
        <v>1</v>
      </c>
      <c r="F1882" s="396"/>
      <c r="G1882" s="388"/>
    </row>
    <row r="1883" spans="1:7" ht="17.25" x14ac:dyDescent="0.3">
      <c r="A1883" s="389" t="s">
        <v>39607</v>
      </c>
      <c r="B1883" s="393" t="s">
        <v>11819</v>
      </c>
      <c r="C1883" s="393">
        <v>2</v>
      </c>
      <c r="D1883" s="393" t="s">
        <v>24107</v>
      </c>
      <c r="E1883" s="393">
        <v>0</v>
      </c>
      <c r="F1883" s="396"/>
      <c r="G1883" s="388"/>
    </row>
    <row r="1884" spans="1:7" ht="12.75" customHeight="1" x14ac:dyDescent="0.3">
      <c r="A1884" s="417" t="s">
        <v>42845</v>
      </c>
      <c r="B1884" s="417"/>
      <c r="C1884" s="417"/>
      <c r="D1884" s="417"/>
      <c r="E1884" s="417"/>
      <c r="F1884" s="417"/>
      <c r="G1884" s="388"/>
    </row>
    <row r="1885" spans="1:7" ht="17.25" x14ac:dyDescent="0.3">
      <c r="A1885" s="389" t="s">
        <v>42846</v>
      </c>
      <c r="B1885" s="393" t="s">
        <v>11819</v>
      </c>
      <c r="C1885" s="393">
        <v>1</v>
      </c>
      <c r="D1885" s="393" t="s">
        <v>21943</v>
      </c>
      <c r="E1885" s="393">
        <v>1</v>
      </c>
      <c r="F1885" s="396"/>
      <c r="G1885" s="388"/>
    </row>
    <row r="1886" spans="1:7" ht="17.25" x14ac:dyDescent="0.3">
      <c r="A1886" s="389" t="s">
        <v>42847</v>
      </c>
      <c r="B1886" s="393" t="s">
        <v>11819</v>
      </c>
      <c r="C1886" s="393">
        <v>1</v>
      </c>
      <c r="D1886" s="393" t="s">
        <v>16716</v>
      </c>
      <c r="E1886" s="393">
        <v>0</v>
      </c>
      <c r="F1886" s="396"/>
      <c r="G1886" s="388"/>
    </row>
    <row r="1887" spans="1:7" ht="17.25" x14ac:dyDescent="0.3">
      <c r="A1887" s="389" t="s">
        <v>42848</v>
      </c>
      <c r="B1887" s="393" t="s">
        <v>16716</v>
      </c>
      <c r="C1887" s="393">
        <v>0</v>
      </c>
      <c r="D1887" s="393" t="s">
        <v>11819</v>
      </c>
      <c r="E1887" s="393">
        <v>1</v>
      </c>
      <c r="F1887" s="396"/>
      <c r="G1887" s="388"/>
    </row>
    <row r="1888" spans="1:7" ht="17.25" x14ac:dyDescent="0.3">
      <c r="A1888" s="389" t="s">
        <v>42849</v>
      </c>
      <c r="B1888" s="393" t="s">
        <v>11819</v>
      </c>
      <c r="C1888" s="393">
        <v>1</v>
      </c>
      <c r="D1888" s="393" t="s">
        <v>13336</v>
      </c>
      <c r="E1888" s="393">
        <v>0</v>
      </c>
      <c r="F1888" s="396"/>
      <c r="G1888" s="388"/>
    </row>
    <row r="1889" spans="1:7" ht="17.25" x14ac:dyDescent="0.3">
      <c r="A1889" s="389" t="s">
        <v>42850</v>
      </c>
      <c r="B1889" s="393" t="s">
        <v>13336</v>
      </c>
      <c r="C1889" s="393">
        <v>0</v>
      </c>
      <c r="D1889" s="393" t="s">
        <v>11819</v>
      </c>
      <c r="E1889" s="393">
        <v>2</v>
      </c>
      <c r="F1889" s="396"/>
      <c r="G1889" s="388"/>
    </row>
    <row r="1890" spans="1:7" ht="17.25" x14ac:dyDescent="0.3">
      <c r="A1890" s="389" t="s">
        <v>42851</v>
      </c>
      <c r="B1890" s="393" t="s">
        <v>13336</v>
      </c>
      <c r="C1890" s="393">
        <v>0</v>
      </c>
      <c r="D1890" s="393" t="s">
        <v>11819</v>
      </c>
      <c r="E1890" s="393">
        <v>1</v>
      </c>
      <c r="F1890" s="396"/>
      <c r="G1890" s="388"/>
    </row>
    <row r="1891" spans="1:7" ht="12.75" customHeight="1" x14ac:dyDescent="0.3">
      <c r="A1891" s="417" t="s">
        <v>23285</v>
      </c>
      <c r="B1891" s="417"/>
      <c r="C1891" s="417"/>
      <c r="D1891" s="417"/>
      <c r="E1891" s="417"/>
      <c r="F1891" s="417"/>
      <c r="G1891" s="388"/>
    </row>
    <row r="1892" spans="1:7" ht="17.25" x14ac:dyDescent="0.3">
      <c r="A1892" s="389" t="s">
        <v>23286</v>
      </c>
      <c r="B1892" s="393" t="s">
        <v>11819</v>
      </c>
      <c r="C1892" s="393">
        <v>3</v>
      </c>
      <c r="D1892" s="393" t="s">
        <v>2376</v>
      </c>
      <c r="E1892" s="393">
        <v>1</v>
      </c>
      <c r="F1892" s="396"/>
      <c r="G1892" s="388"/>
    </row>
    <row r="1893" spans="1:7" ht="17.25" x14ac:dyDescent="0.3">
      <c r="A1893" s="389" t="s">
        <v>23287</v>
      </c>
      <c r="B1893" s="393" t="s">
        <v>11819</v>
      </c>
      <c r="C1893" s="393">
        <v>1</v>
      </c>
      <c r="D1893" s="393" t="s">
        <v>2376</v>
      </c>
      <c r="E1893" s="393">
        <v>3</v>
      </c>
      <c r="F1893" s="396"/>
      <c r="G1893" s="388"/>
    </row>
    <row r="1894" spans="1:7" ht="17.25" x14ac:dyDescent="0.3">
      <c r="A1894" s="389" t="s">
        <v>23288</v>
      </c>
      <c r="B1894" s="393" t="s">
        <v>11819</v>
      </c>
      <c r="C1894" s="393">
        <v>1</v>
      </c>
      <c r="D1894" s="393" t="s">
        <v>2376</v>
      </c>
      <c r="E1894" s="393">
        <v>1</v>
      </c>
      <c r="F1894" s="396"/>
      <c r="G1894" s="388"/>
    </row>
    <row r="1895" spans="1:7" ht="17.25" x14ac:dyDescent="0.3">
      <c r="A1895" s="389" t="s">
        <v>23289</v>
      </c>
      <c r="B1895" s="393" t="s">
        <v>11819</v>
      </c>
      <c r="C1895" s="393">
        <v>0</v>
      </c>
      <c r="D1895" s="393" t="s">
        <v>2376</v>
      </c>
      <c r="E1895" s="393">
        <v>2</v>
      </c>
      <c r="F1895" s="396"/>
      <c r="G1895" s="388"/>
    </row>
    <row r="1896" spans="1:7" ht="17.25" x14ac:dyDescent="0.3">
      <c r="A1896" s="389" t="s">
        <v>23290</v>
      </c>
      <c r="B1896" s="393" t="s">
        <v>2376</v>
      </c>
      <c r="C1896" s="393">
        <v>5</v>
      </c>
      <c r="D1896" s="393" t="s">
        <v>11819</v>
      </c>
      <c r="E1896" s="393">
        <v>2</v>
      </c>
      <c r="F1896" s="396"/>
      <c r="G1896" s="388"/>
    </row>
    <row r="1897" spans="1:7" ht="17.25" x14ac:dyDescent="0.3">
      <c r="A1897" s="389" t="s">
        <v>23291</v>
      </c>
      <c r="B1897" s="393" t="s">
        <v>2376</v>
      </c>
      <c r="C1897" s="393">
        <v>3</v>
      </c>
      <c r="D1897" s="393" t="s">
        <v>23292</v>
      </c>
      <c r="E1897" s="393">
        <v>4</v>
      </c>
      <c r="F1897" s="396"/>
      <c r="G1897" s="388"/>
    </row>
    <row r="1898" spans="1:7" ht="17.25" x14ac:dyDescent="0.3">
      <c r="A1898" s="389" t="s">
        <v>23293</v>
      </c>
      <c r="B1898" s="393" t="s">
        <v>2376</v>
      </c>
      <c r="C1898" s="393">
        <v>1</v>
      </c>
      <c r="D1898" s="393" t="s">
        <v>11819</v>
      </c>
      <c r="E1898" s="393">
        <v>1</v>
      </c>
      <c r="F1898" s="396"/>
      <c r="G1898" s="388"/>
    </row>
    <row r="1899" spans="1:7" ht="17.25" x14ac:dyDescent="0.3">
      <c r="A1899" s="389" t="s">
        <v>23294</v>
      </c>
      <c r="B1899" s="393" t="s">
        <v>10466</v>
      </c>
      <c r="C1899" s="393">
        <v>2</v>
      </c>
      <c r="D1899" s="393" t="s">
        <v>11819</v>
      </c>
      <c r="E1899" s="393">
        <v>2</v>
      </c>
      <c r="F1899" s="396"/>
      <c r="G1899" s="388"/>
    </row>
    <row r="1900" spans="1:7" ht="17.25" x14ac:dyDescent="0.3">
      <c r="A1900" s="389" t="s">
        <v>23295</v>
      </c>
      <c r="B1900" s="393" t="s">
        <v>11819</v>
      </c>
      <c r="C1900" s="393">
        <v>1</v>
      </c>
      <c r="D1900" s="393" t="s">
        <v>21936</v>
      </c>
      <c r="E1900" s="393">
        <v>1</v>
      </c>
      <c r="F1900" s="396"/>
      <c r="G1900" s="388"/>
    </row>
    <row r="1901" spans="1:7" ht="17.25" x14ac:dyDescent="0.3">
      <c r="A1901" s="389" t="s">
        <v>23296</v>
      </c>
      <c r="B1901" s="393" t="s">
        <v>11819</v>
      </c>
      <c r="C1901" s="393">
        <v>2</v>
      </c>
      <c r="D1901" s="393" t="s">
        <v>5011</v>
      </c>
      <c r="E1901" s="393">
        <v>3</v>
      </c>
      <c r="F1901" s="396"/>
      <c r="G1901" s="388"/>
    </row>
    <row r="1902" spans="1:7" ht="17.25" x14ac:dyDescent="0.3">
      <c r="A1902" s="389" t="s">
        <v>23297</v>
      </c>
      <c r="B1902" s="393" t="s">
        <v>5011</v>
      </c>
      <c r="C1902" s="393">
        <v>6</v>
      </c>
      <c r="D1902" s="393" t="s">
        <v>11819</v>
      </c>
      <c r="E1902" s="393">
        <v>5</v>
      </c>
      <c r="F1902" s="396"/>
      <c r="G1902" s="388"/>
    </row>
    <row r="1903" spans="1:7" ht="17.25" x14ac:dyDescent="0.3">
      <c r="A1903" s="389" t="s">
        <v>23298</v>
      </c>
      <c r="B1903" s="393" t="s">
        <v>11819</v>
      </c>
      <c r="C1903" s="393">
        <v>2</v>
      </c>
      <c r="D1903" s="393" t="s">
        <v>5011</v>
      </c>
      <c r="E1903" s="393">
        <v>0</v>
      </c>
      <c r="F1903" s="396"/>
      <c r="G1903" s="388"/>
    </row>
    <row r="1904" spans="1:7" ht="17.25" x14ac:dyDescent="0.3">
      <c r="A1904" s="389" t="s">
        <v>23299</v>
      </c>
      <c r="B1904" s="393" t="s">
        <v>11819</v>
      </c>
      <c r="C1904" s="393">
        <v>2</v>
      </c>
      <c r="D1904" s="393" t="s">
        <v>5011</v>
      </c>
      <c r="E1904" s="393">
        <v>0</v>
      </c>
      <c r="F1904" s="396"/>
      <c r="G1904" s="388"/>
    </row>
    <row r="1905" spans="1:7" ht="17.25" x14ac:dyDescent="0.3">
      <c r="A1905" s="389" t="s">
        <v>23300</v>
      </c>
      <c r="B1905" s="393" t="s">
        <v>11819</v>
      </c>
      <c r="C1905" s="393">
        <v>1</v>
      </c>
      <c r="D1905" s="393" t="s">
        <v>5011</v>
      </c>
      <c r="E1905" s="393">
        <v>3</v>
      </c>
      <c r="F1905" s="396"/>
      <c r="G1905" s="388"/>
    </row>
    <row r="1906" spans="1:7" ht="17.25" x14ac:dyDescent="0.3">
      <c r="A1906" s="389" t="s">
        <v>23301</v>
      </c>
      <c r="B1906" s="393" t="s">
        <v>11819</v>
      </c>
      <c r="C1906" s="393">
        <v>3</v>
      </c>
      <c r="D1906" s="393" t="s">
        <v>13336</v>
      </c>
      <c r="E1906" s="393">
        <v>4</v>
      </c>
      <c r="F1906" s="396"/>
      <c r="G1906" s="388"/>
    </row>
    <row r="1907" spans="1:7" ht="17.25" x14ac:dyDescent="0.3">
      <c r="A1907" s="389" t="s">
        <v>23302</v>
      </c>
      <c r="B1907" s="393" t="s">
        <v>10448</v>
      </c>
      <c r="C1907" s="393">
        <v>3</v>
      </c>
      <c r="D1907" s="393" t="s">
        <v>7198</v>
      </c>
      <c r="E1907" s="393">
        <v>5</v>
      </c>
      <c r="F1907" s="396"/>
      <c r="G1907" s="388"/>
    </row>
    <row r="1908" spans="1:7" ht="17.25" x14ac:dyDescent="0.3">
      <c r="A1908" s="389" t="s">
        <v>23303</v>
      </c>
      <c r="B1908" s="393" t="s">
        <v>11819</v>
      </c>
      <c r="C1908" s="393">
        <v>2</v>
      </c>
      <c r="D1908" s="393" t="s">
        <v>10448</v>
      </c>
      <c r="E1908" s="393">
        <v>0</v>
      </c>
      <c r="F1908" s="396"/>
      <c r="G1908" s="388"/>
    </row>
    <row r="1909" spans="1:7" ht="17.25" x14ac:dyDescent="0.3">
      <c r="A1909" s="389" t="s">
        <v>23304</v>
      </c>
      <c r="B1909" s="393" t="s">
        <v>10103</v>
      </c>
      <c r="C1909" s="393">
        <v>0</v>
      </c>
      <c r="D1909" s="393" t="s">
        <v>1920</v>
      </c>
      <c r="E1909" s="393">
        <v>6</v>
      </c>
      <c r="F1909" s="396"/>
      <c r="G1909" s="388"/>
    </row>
    <row r="1910" spans="1:7" ht="12.75" customHeight="1" x14ac:dyDescent="0.3">
      <c r="A1910" s="417" t="s">
        <v>23305</v>
      </c>
      <c r="B1910" s="417"/>
      <c r="C1910" s="417"/>
      <c r="D1910" s="417"/>
      <c r="E1910" s="417"/>
      <c r="F1910" s="417"/>
      <c r="G1910" s="388"/>
    </row>
    <row r="1911" spans="1:7" ht="17.25" x14ac:dyDescent="0.3">
      <c r="A1911" s="389" t="s">
        <v>23306</v>
      </c>
      <c r="B1911" s="393" t="s">
        <v>14944</v>
      </c>
      <c r="C1911" s="393">
        <v>36</v>
      </c>
      <c r="D1911" s="393" t="s">
        <v>2625</v>
      </c>
      <c r="E1911" s="393">
        <v>26</v>
      </c>
      <c r="F1911" s="396"/>
      <c r="G1911" s="388"/>
    </row>
    <row r="1912" spans="1:7" ht="17.25" x14ac:dyDescent="0.3">
      <c r="A1912" s="389" t="s">
        <v>23307</v>
      </c>
      <c r="B1912" s="393" t="s">
        <v>14944</v>
      </c>
      <c r="C1912" s="393">
        <v>19</v>
      </c>
      <c r="D1912" s="393" t="s">
        <v>2625</v>
      </c>
      <c r="E1912" s="393">
        <v>20</v>
      </c>
      <c r="F1912" s="396"/>
      <c r="G1912" s="388"/>
    </row>
    <row r="1913" spans="1:7" ht="17.25" x14ac:dyDescent="0.3">
      <c r="A1913" s="389" t="s">
        <v>23308</v>
      </c>
      <c r="B1913" s="393" t="s">
        <v>14944</v>
      </c>
      <c r="C1913" s="393">
        <v>2</v>
      </c>
      <c r="D1913" s="393" t="s">
        <v>2625</v>
      </c>
      <c r="E1913" s="393">
        <v>13</v>
      </c>
      <c r="F1913" s="396"/>
      <c r="G1913" s="388"/>
    </row>
    <row r="1914" spans="1:7" ht="17.25" x14ac:dyDescent="0.3">
      <c r="A1914" s="389" t="s">
        <v>23309</v>
      </c>
      <c r="B1914" s="393" t="s">
        <v>14944</v>
      </c>
      <c r="C1914" s="393">
        <v>22</v>
      </c>
      <c r="D1914" s="393" t="s">
        <v>2625</v>
      </c>
      <c r="E1914" s="393">
        <v>27</v>
      </c>
      <c r="F1914" s="396"/>
      <c r="G1914" s="388"/>
    </row>
    <row r="1915" spans="1:7" ht="17.25" x14ac:dyDescent="0.3">
      <c r="A1915" s="389" t="s">
        <v>23310</v>
      </c>
      <c r="B1915" s="393" t="s">
        <v>14944</v>
      </c>
      <c r="C1915" s="393">
        <v>65</v>
      </c>
      <c r="D1915" s="393" t="s">
        <v>2625</v>
      </c>
      <c r="E1915" s="393">
        <v>61</v>
      </c>
      <c r="F1915" s="396"/>
      <c r="G1915" s="388"/>
    </row>
    <row r="1916" spans="1:7" ht="17.25" x14ac:dyDescent="0.3">
      <c r="A1916" s="389" t="s">
        <v>23311</v>
      </c>
      <c r="B1916" s="393" t="s">
        <v>14944</v>
      </c>
      <c r="C1916" s="393">
        <v>10</v>
      </c>
      <c r="D1916" s="393" t="s">
        <v>2625</v>
      </c>
      <c r="E1916" s="393">
        <v>14</v>
      </c>
      <c r="F1916" s="396"/>
      <c r="G1916" s="388"/>
    </row>
    <row r="1917" spans="1:7" ht="17.25" x14ac:dyDescent="0.3">
      <c r="A1917" s="389" t="s">
        <v>23312</v>
      </c>
      <c r="B1917" s="393" t="s">
        <v>2625</v>
      </c>
      <c r="C1917" s="393">
        <v>9</v>
      </c>
      <c r="D1917" s="393" t="s">
        <v>14944</v>
      </c>
      <c r="E1917" s="393">
        <v>13</v>
      </c>
      <c r="F1917" s="396"/>
      <c r="G1917" s="388"/>
    </row>
    <row r="1918" spans="1:7" ht="17.25" x14ac:dyDescent="0.3">
      <c r="A1918" s="389" t="s">
        <v>23313</v>
      </c>
      <c r="B1918" s="393" t="s">
        <v>14944</v>
      </c>
      <c r="C1918" s="393">
        <v>6</v>
      </c>
      <c r="D1918" s="393" t="s">
        <v>2625</v>
      </c>
      <c r="E1918" s="393">
        <v>7</v>
      </c>
      <c r="F1918" s="396"/>
      <c r="G1918" s="388"/>
    </row>
    <row r="1919" spans="1:7" ht="17.25" x14ac:dyDescent="0.3">
      <c r="A1919" s="389" t="s">
        <v>23314</v>
      </c>
      <c r="B1919" s="393" t="s">
        <v>2625</v>
      </c>
      <c r="C1919" s="393">
        <v>33</v>
      </c>
      <c r="D1919" s="393" t="s">
        <v>23315</v>
      </c>
      <c r="E1919" s="393">
        <v>21</v>
      </c>
      <c r="F1919" s="396"/>
      <c r="G1919" s="388"/>
    </row>
    <row r="1920" spans="1:7" ht="17.25" x14ac:dyDescent="0.3">
      <c r="A1920" s="389" t="s">
        <v>23316</v>
      </c>
      <c r="B1920" s="393" t="s">
        <v>5011</v>
      </c>
      <c r="C1920" s="393">
        <v>40</v>
      </c>
      <c r="D1920" s="393" t="s">
        <v>2625</v>
      </c>
      <c r="E1920" s="393">
        <v>23</v>
      </c>
      <c r="F1920" s="396"/>
      <c r="G1920" s="388"/>
    </row>
    <row r="1921" spans="1:7" ht="17.25" x14ac:dyDescent="0.3">
      <c r="A1921" s="389" t="s">
        <v>23317</v>
      </c>
      <c r="B1921" s="393" t="s">
        <v>14944</v>
      </c>
      <c r="C1921" s="393">
        <v>1</v>
      </c>
      <c r="D1921" s="393" t="s">
        <v>23315</v>
      </c>
      <c r="E1921" s="393">
        <v>11</v>
      </c>
      <c r="F1921" s="396"/>
      <c r="G1921" s="388"/>
    </row>
    <row r="1922" spans="1:7" ht="17.25" x14ac:dyDescent="0.3">
      <c r="A1922" s="389" t="s">
        <v>23318</v>
      </c>
      <c r="B1922" s="393" t="s">
        <v>5011</v>
      </c>
      <c r="C1922" s="393">
        <v>6</v>
      </c>
      <c r="D1922" s="393" t="s">
        <v>22885</v>
      </c>
      <c r="E1922" s="393">
        <v>10</v>
      </c>
      <c r="F1922" s="396"/>
      <c r="G1922" s="388"/>
    </row>
    <row r="1923" spans="1:7" ht="17.25" x14ac:dyDescent="0.3">
      <c r="A1923" s="389" t="s">
        <v>23319</v>
      </c>
      <c r="B1923" s="393" t="s">
        <v>2625</v>
      </c>
      <c r="C1923" s="393">
        <v>19</v>
      </c>
      <c r="D1923" s="393" t="s">
        <v>30527</v>
      </c>
      <c r="E1923" s="393">
        <v>23</v>
      </c>
      <c r="F1923" s="396"/>
      <c r="G1923" s="388"/>
    </row>
    <row r="1924" spans="1:7" ht="17.25" x14ac:dyDescent="0.3">
      <c r="A1924" s="389" t="s">
        <v>23320</v>
      </c>
      <c r="B1924" s="393" t="s">
        <v>2625</v>
      </c>
      <c r="C1924" s="393">
        <v>9</v>
      </c>
      <c r="D1924" s="393" t="s">
        <v>21943</v>
      </c>
      <c r="E1924" s="393">
        <v>11</v>
      </c>
      <c r="F1924" s="396"/>
      <c r="G1924" s="388"/>
    </row>
    <row r="1925" spans="1:7" ht="17.25" x14ac:dyDescent="0.3">
      <c r="A1925" s="389" t="s">
        <v>23321</v>
      </c>
      <c r="B1925" s="393" t="s">
        <v>21943</v>
      </c>
      <c r="C1925" s="393">
        <v>6</v>
      </c>
      <c r="D1925" s="393" t="s">
        <v>2625</v>
      </c>
      <c r="E1925" s="393">
        <v>8</v>
      </c>
      <c r="F1925" s="396"/>
      <c r="G1925" s="388"/>
    </row>
    <row r="1926" spans="1:7" ht="17.25" x14ac:dyDescent="0.3">
      <c r="A1926" s="389" t="s">
        <v>23322</v>
      </c>
      <c r="B1926" s="393" t="s">
        <v>10191</v>
      </c>
      <c r="C1926" s="393">
        <v>8</v>
      </c>
      <c r="D1926" s="393" t="s">
        <v>2625</v>
      </c>
      <c r="E1926" s="393">
        <v>9</v>
      </c>
      <c r="F1926" s="396"/>
      <c r="G1926" s="388"/>
    </row>
    <row r="1927" spans="1:7" ht="17.25" x14ac:dyDescent="0.3">
      <c r="A1927" s="389" t="s">
        <v>23323</v>
      </c>
      <c r="B1927" s="393" t="s">
        <v>5426</v>
      </c>
      <c r="C1927" s="393">
        <v>4</v>
      </c>
      <c r="D1927" s="393" t="s">
        <v>2625</v>
      </c>
      <c r="E1927" s="393">
        <v>8</v>
      </c>
      <c r="F1927" s="396"/>
      <c r="G1927" s="388"/>
    </row>
    <row r="1928" spans="1:7" ht="17.25" x14ac:dyDescent="0.3">
      <c r="A1928" s="389" t="s">
        <v>23324</v>
      </c>
      <c r="B1928" s="393" t="s">
        <v>2625</v>
      </c>
      <c r="C1928" s="393">
        <v>9</v>
      </c>
      <c r="D1928" s="393" t="s">
        <v>23325</v>
      </c>
      <c r="E1928" s="393">
        <v>4</v>
      </c>
      <c r="F1928" s="396"/>
      <c r="G1928" s="388"/>
    </row>
    <row r="1929" spans="1:7" ht="17.25" x14ac:dyDescent="0.3">
      <c r="A1929" s="389" t="s">
        <v>23326</v>
      </c>
      <c r="B1929" s="393" t="s">
        <v>5426</v>
      </c>
      <c r="C1929" s="393">
        <v>2</v>
      </c>
      <c r="D1929" s="393" t="s">
        <v>2625</v>
      </c>
      <c r="E1929" s="393">
        <v>8</v>
      </c>
      <c r="F1929" s="396"/>
      <c r="G1929" s="388"/>
    </row>
    <row r="1930" spans="1:7" ht="17.25" x14ac:dyDescent="0.3">
      <c r="A1930" s="389" t="s">
        <v>23327</v>
      </c>
      <c r="B1930" s="393" t="s">
        <v>13336</v>
      </c>
      <c r="C1930" s="393">
        <v>1</v>
      </c>
      <c r="D1930" s="393" t="s">
        <v>33393</v>
      </c>
      <c r="E1930" s="393">
        <v>7</v>
      </c>
      <c r="F1930" s="396"/>
      <c r="G1930" s="388"/>
    </row>
    <row r="1931" spans="1:7" ht="17.25" x14ac:dyDescent="0.3">
      <c r="A1931" s="389" t="s">
        <v>23328</v>
      </c>
      <c r="B1931" s="393" t="s">
        <v>14944</v>
      </c>
      <c r="C1931" s="393">
        <v>6</v>
      </c>
      <c r="D1931" s="393" t="s">
        <v>22885</v>
      </c>
      <c r="E1931" s="393">
        <v>11</v>
      </c>
      <c r="F1931" s="396"/>
      <c r="G1931" s="388"/>
    </row>
    <row r="1932" spans="1:7" ht="17.25" x14ac:dyDescent="0.3">
      <c r="A1932" s="389" t="s">
        <v>23329</v>
      </c>
      <c r="B1932" s="393" t="s">
        <v>10191</v>
      </c>
      <c r="C1932" s="393">
        <v>3</v>
      </c>
      <c r="D1932" s="393" t="s">
        <v>2625</v>
      </c>
      <c r="E1932" s="393">
        <v>5</v>
      </c>
      <c r="F1932" s="396"/>
      <c r="G1932" s="388"/>
    </row>
    <row r="1933" spans="1:7" ht="17.25" x14ac:dyDescent="0.3">
      <c r="A1933" s="389" t="s">
        <v>23330</v>
      </c>
      <c r="B1933" s="393" t="s">
        <v>10191</v>
      </c>
      <c r="C1933" s="393">
        <v>16</v>
      </c>
      <c r="D1933" s="393" t="s">
        <v>2625</v>
      </c>
      <c r="E1933" s="393">
        <v>18</v>
      </c>
      <c r="F1933" s="396"/>
      <c r="G1933" s="388"/>
    </row>
    <row r="1934" spans="1:7" ht="17.25" x14ac:dyDescent="0.3">
      <c r="A1934" s="389" t="s">
        <v>23331</v>
      </c>
      <c r="B1934" s="393" t="s">
        <v>10191</v>
      </c>
      <c r="C1934" s="393">
        <v>5</v>
      </c>
      <c r="D1934" s="393" t="s">
        <v>2625</v>
      </c>
      <c r="E1934" s="393">
        <v>10</v>
      </c>
      <c r="F1934" s="396"/>
      <c r="G1934" s="388"/>
    </row>
    <row r="1935" spans="1:7" ht="17.25" x14ac:dyDescent="0.3">
      <c r="A1935" s="389" t="s">
        <v>23332</v>
      </c>
      <c r="B1935" s="393" t="s">
        <v>10191</v>
      </c>
      <c r="C1935" s="393">
        <v>15</v>
      </c>
      <c r="D1935" s="393" t="s">
        <v>2625</v>
      </c>
      <c r="E1935" s="393">
        <v>20</v>
      </c>
      <c r="F1935" s="396"/>
      <c r="G1935" s="388"/>
    </row>
    <row r="1936" spans="1:7" ht="17.25" x14ac:dyDescent="0.3">
      <c r="A1936" s="389" t="s">
        <v>23333</v>
      </c>
      <c r="B1936" s="393" t="s">
        <v>10191</v>
      </c>
      <c r="C1936" s="393">
        <v>30</v>
      </c>
      <c r="D1936" s="393" t="s">
        <v>2625</v>
      </c>
      <c r="E1936" s="393">
        <v>30</v>
      </c>
      <c r="F1936" s="396"/>
      <c r="G1936" s="388"/>
    </row>
    <row r="1937" spans="1:7" ht="17.25" x14ac:dyDescent="0.3">
      <c r="A1937" s="389" t="s">
        <v>23334</v>
      </c>
      <c r="B1937" s="393" t="s">
        <v>2625</v>
      </c>
      <c r="C1937" s="393">
        <v>27</v>
      </c>
      <c r="D1937" s="393" t="s">
        <v>23335</v>
      </c>
      <c r="E1937" s="393">
        <v>25</v>
      </c>
      <c r="F1937" s="396"/>
      <c r="G1937" s="388"/>
    </row>
    <row r="1938" spans="1:7" ht="17.25" x14ac:dyDescent="0.3">
      <c r="A1938" s="389" t="s">
        <v>23336</v>
      </c>
      <c r="B1938" s="393" t="s">
        <v>13336</v>
      </c>
      <c r="C1938" s="393">
        <v>6</v>
      </c>
      <c r="D1938" s="393" t="s">
        <v>2625</v>
      </c>
      <c r="E1938" s="393">
        <v>12</v>
      </c>
      <c r="F1938" s="396"/>
      <c r="G1938" s="388"/>
    </row>
    <row r="1939" spans="1:7" ht="17.25" x14ac:dyDescent="0.3">
      <c r="A1939" s="389" t="s">
        <v>23337</v>
      </c>
      <c r="B1939" s="393" t="s">
        <v>13336</v>
      </c>
      <c r="C1939" s="393">
        <v>8</v>
      </c>
      <c r="D1939" s="393" t="s">
        <v>2625</v>
      </c>
      <c r="E1939" s="393">
        <v>4</v>
      </c>
      <c r="F1939" s="396"/>
      <c r="G1939" s="388"/>
    </row>
    <row r="1940" spans="1:7" ht="17.25" x14ac:dyDescent="0.3">
      <c r="A1940" s="389" t="s">
        <v>23338</v>
      </c>
      <c r="B1940" s="393" t="s">
        <v>10191</v>
      </c>
      <c r="C1940" s="393">
        <v>4</v>
      </c>
      <c r="D1940" s="393" t="s">
        <v>2625</v>
      </c>
      <c r="E1940" s="393">
        <v>14</v>
      </c>
      <c r="F1940" s="396"/>
      <c r="G1940" s="388"/>
    </row>
    <row r="1941" spans="1:7" ht="17.25" x14ac:dyDescent="0.3">
      <c r="A1941" s="389" t="s">
        <v>23339</v>
      </c>
      <c r="B1941" s="393" t="s">
        <v>10191</v>
      </c>
      <c r="C1941" s="393">
        <v>5</v>
      </c>
      <c r="D1941" s="393" t="s">
        <v>2625</v>
      </c>
      <c r="E1941" s="393">
        <v>4</v>
      </c>
      <c r="F1941" s="396"/>
      <c r="G1941" s="388"/>
    </row>
    <row r="1942" spans="1:7" ht="17.25" x14ac:dyDescent="0.3">
      <c r="A1942" s="389" t="s">
        <v>23340</v>
      </c>
      <c r="B1942" s="393" t="s">
        <v>2625</v>
      </c>
      <c r="C1942" s="393">
        <v>3</v>
      </c>
      <c r="D1942" s="393" t="s">
        <v>10191</v>
      </c>
      <c r="E1942" s="393">
        <v>5</v>
      </c>
      <c r="F1942" s="396"/>
      <c r="G1942" s="388"/>
    </row>
    <row r="1943" spans="1:7" ht="17.25" x14ac:dyDescent="0.3">
      <c r="A1943" s="389" t="s">
        <v>23341</v>
      </c>
      <c r="B1943" s="393" t="s">
        <v>10191</v>
      </c>
      <c r="C1943" s="393">
        <v>1</v>
      </c>
      <c r="D1943" s="393" t="s">
        <v>2625</v>
      </c>
      <c r="E1943" s="393">
        <v>10</v>
      </c>
      <c r="F1943" s="396"/>
      <c r="G1943" s="388"/>
    </row>
    <row r="1944" spans="1:7" ht="17.25" x14ac:dyDescent="0.3">
      <c r="A1944" s="389" t="s">
        <v>23342</v>
      </c>
      <c r="B1944" s="393" t="s">
        <v>10191</v>
      </c>
      <c r="C1944" s="393">
        <v>8</v>
      </c>
      <c r="D1944" s="393" t="s">
        <v>2625</v>
      </c>
      <c r="E1944" s="393">
        <v>13</v>
      </c>
      <c r="F1944" s="396"/>
      <c r="G1944" s="388"/>
    </row>
    <row r="1945" spans="1:7" ht="17.25" x14ac:dyDescent="0.3">
      <c r="A1945" s="389" t="s">
        <v>23343</v>
      </c>
      <c r="B1945" s="393" t="s">
        <v>10191</v>
      </c>
      <c r="C1945" s="393">
        <v>7</v>
      </c>
      <c r="D1945" s="393" t="s">
        <v>2625</v>
      </c>
      <c r="E1945" s="393">
        <v>9</v>
      </c>
      <c r="F1945" s="396"/>
      <c r="G1945" s="388"/>
    </row>
    <row r="1946" spans="1:7" ht="17.25" x14ac:dyDescent="0.3">
      <c r="A1946" s="389" t="s">
        <v>23344</v>
      </c>
      <c r="B1946" s="393" t="s">
        <v>13336</v>
      </c>
      <c r="C1946" s="393">
        <v>7</v>
      </c>
      <c r="D1946" s="393" t="s">
        <v>33394</v>
      </c>
      <c r="E1946" s="393">
        <v>3</v>
      </c>
      <c r="F1946" s="396"/>
      <c r="G1946" s="388"/>
    </row>
    <row r="1947" spans="1:7" ht="17.25" x14ac:dyDescent="0.3">
      <c r="A1947" s="389" t="s">
        <v>23345</v>
      </c>
      <c r="B1947" s="393" t="s">
        <v>13336</v>
      </c>
      <c r="C1947" s="393">
        <v>1</v>
      </c>
      <c r="D1947" s="393" t="s">
        <v>2625</v>
      </c>
      <c r="E1947" s="393">
        <v>3</v>
      </c>
      <c r="F1947" s="396"/>
      <c r="G1947" s="388"/>
    </row>
    <row r="1948" spans="1:7" ht="17.25" x14ac:dyDescent="0.3">
      <c r="A1948" s="389" t="s">
        <v>23346</v>
      </c>
      <c r="B1948" s="393" t="s">
        <v>10191</v>
      </c>
      <c r="C1948" s="393">
        <v>5</v>
      </c>
      <c r="D1948" s="393" t="s">
        <v>2625</v>
      </c>
      <c r="E1948" s="393">
        <v>5</v>
      </c>
      <c r="F1948" s="396"/>
      <c r="G1948" s="388"/>
    </row>
    <row r="1949" spans="1:7" ht="17.25" x14ac:dyDescent="0.3">
      <c r="A1949" s="389" t="s">
        <v>23347</v>
      </c>
      <c r="B1949" s="393" t="s">
        <v>10191</v>
      </c>
      <c r="C1949" s="393">
        <v>0</v>
      </c>
      <c r="D1949" s="393" t="s">
        <v>2625</v>
      </c>
      <c r="E1949" s="393">
        <v>5</v>
      </c>
      <c r="F1949" s="396"/>
      <c r="G1949" s="388"/>
    </row>
    <row r="1950" spans="1:7" ht="17.25" x14ac:dyDescent="0.3">
      <c r="A1950" s="389" t="s">
        <v>23348</v>
      </c>
      <c r="B1950" s="393" t="s">
        <v>13336</v>
      </c>
      <c r="C1950" s="393">
        <v>9</v>
      </c>
      <c r="D1950" s="393" t="s">
        <v>2625</v>
      </c>
      <c r="E1950" s="393">
        <v>13</v>
      </c>
      <c r="F1950" s="396"/>
      <c r="G1950" s="388"/>
    </row>
    <row r="1951" spans="1:7" ht="17.25" x14ac:dyDescent="0.3">
      <c r="A1951" s="389" t="s">
        <v>23349</v>
      </c>
      <c r="B1951" s="393" t="s">
        <v>5426</v>
      </c>
      <c r="C1951" s="393">
        <v>2</v>
      </c>
      <c r="D1951" s="393" t="s">
        <v>2625</v>
      </c>
      <c r="E1951" s="393">
        <v>5</v>
      </c>
      <c r="F1951" s="396"/>
      <c r="G1951" s="388"/>
    </row>
    <row r="1952" spans="1:7" ht="17.25" x14ac:dyDescent="0.3">
      <c r="A1952" s="389" t="s">
        <v>23350</v>
      </c>
      <c r="B1952" s="393" t="s">
        <v>2625</v>
      </c>
      <c r="C1952" s="393">
        <v>11</v>
      </c>
      <c r="D1952" s="393" t="s">
        <v>5426</v>
      </c>
      <c r="E1952" s="393">
        <v>11</v>
      </c>
      <c r="F1952" s="396"/>
      <c r="G1952" s="388"/>
    </row>
    <row r="1953" spans="1:7" ht="17.25" x14ac:dyDescent="0.3">
      <c r="A1953" s="389" t="s">
        <v>23351</v>
      </c>
      <c r="B1953" s="393" t="s">
        <v>2625</v>
      </c>
      <c r="C1953" s="393">
        <v>9</v>
      </c>
      <c r="D1953" s="393" t="s">
        <v>10103</v>
      </c>
      <c r="E1953" s="393">
        <v>3</v>
      </c>
      <c r="F1953" s="396"/>
      <c r="G1953" s="388"/>
    </row>
    <row r="1954" spans="1:7" ht="17.25" x14ac:dyDescent="0.3">
      <c r="A1954" s="389" t="s">
        <v>23352</v>
      </c>
      <c r="B1954" s="393" t="s">
        <v>2625</v>
      </c>
      <c r="C1954" s="393">
        <v>5</v>
      </c>
      <c r="D1954" s="393" t="s">
        <v>10103</v>
      </c>
      <c r="E1954" s="393">
        <v>7</v>
      </c>
      <c r="F1954" s="396"/>
      <c r="G1954" s="388"/>
    </row>
    <row r="1955" spans="1:7" ht="17.25" x14ac:dyDescent="0.3">
      <c r="A1955" s="389" t="s">
        <v>23353</v>
      </c>
      <c r="B1955" s="393" t="s">
        <v>2625</v>
      </c>
      <c r="C1955" s="393">
        <v>3</v>
      </c>
      <c r="D1955" s="393" t="s">
        <v>10103</v>
      </c>
      <c r="E1955" s="393">
        <v>2</v>
      </c>
      <c r="F1955" s="396"/>
      <c r="G1955" s="388"/>
    </row>
    <row r="1956" spans="1:7" ht="34.5" x14ac:dyDescent="0.3">
      <c r="A1956" s="389" t="s">
        <v>23354</v>
      </c>
      <c r="B1956" s="393" t="s">
        <v>13336</v>
      </c>
      <c r="C1956" s="393">
        <v>5</v>
      </c>
      <c r="D1956" s="393" t="s">
        <v>23355</v>
      </c>
      <c r="E1956" s="393">
        <v>6</v>
      </c>
      <c r="F1956" s="396"/>
      <c r="G1956" s="388"/>
    </row>
    <row r="1957" spans="1:7" ht="34.5" x14ac:dyDescent="0.3">
      <c r="A1957" s="389" t="s">
        <v>23356</v>
      </c>
      <c r="B1957" s="393" t="s">
        <v>23355</v>
      </c>
      <c r="C1957" s="393">
        <v>7</v>
      </c>
      <c r="D1957" s="393" t="s">
        <v>21943</v>
      </c>
      <c r="E1957" s="393">
        <v>8</v>
      </c>
      <c r="F1957" s="396"/>
      <c r="G1957" s="388"/>
    </row>
    <row r="1958" spans="1:7" ht="12.75" customHeight="1" x14ac:dyDescent="0.3">
      <c r="A1958" s="417" t="s">
        <v>23357</v>
      </c>
      <c r="B1958" s="417"/>
      <c r="C1958" s="417"/>
      <c r="D1958" s="417"/>
      <c r="E1958" s="417"/>
      <c r="F1958" s="417"/>
      <c r="G1958" s="388"/>
    </row>
    <row r="1959" spans="1:7" ht="17.25" x14ac:dyDescent="0.3">
      <c r="A1959" s="389" t="s">
        <v>23358</v>
      </c>
      <c r="B1959" s="393" t="s">
        <v>2625</v>
      </c>
      <c r="C1959" s="393">
        <v>2</v>
      </c>
      <c r="D1959" s="393" t="s">
        <v>10191</v>
      </c>
      <c r="E1959" s="393">
        <v>1</v>
      </c>
      <c r="F1959" s="396"/>
      <c r="G1959" s="388"/>
    </row>
    <row r="1960" spans="1:7" ht="17.25" x14ac:dyDescent="0.3">
      <c r="A1960" s="389" t="s">
        <v>23359</v>
      </c>
      <c r="B1960" s="393" t="s">
        <v>2625</v>
      </c>
      <c r="C1960" s="393">
        <v>0</v>
      </c>
      <c r="D1960" s="393" t="s">
        <v>10191</v>
      </c>
      <c r="E1960" s="393">
        <v>0</v>
      </c>
      <c r="F1960" s="396"/>
      <c r="G1960" s="388"/>
    </row>
    <row r="1961" spans="1:7" ht="17.25" x14ac:dyDescent="0.3">
      <c r="A1961" s="389" t="s">
        <v>23360</v>
      </c>
      <c r="B1961" s="393" t="s">
        <v>10191</v>
      </c>
      <c r="C1961" s="393">
        <v>1</v>
      </c>
      <c r="D1961" s="393" t="s">
        <v>2625</v>
      </c>
      <c r="E1961" s="393">
        <v>6</v>
      </c>
      <c r="F1961" s="396"/>
      <c r="G1961" s="388"/>
    </row>
    <row r="1962" spans="1:7" ht="17.25" x14ac:dyDescent="0.3">
      <c r="A1962" s="389" t="s">
        <v>23361</v>
      </c>
      <c r="B1962" s="393" t="s">
        <v>2625</v>
      </c>
      <c r="C1962" s="393">
        <v>1</v>
      </c>
      <c r="D1962" s="393" t="s">
        <v>10191</v>
      </c>
      <c r="E1962" s="393">
        <v>0</v>
      </c>
      <c r="F1962" s="396"/>
      <c r="G1962" s="388"/>
    </row>
    <row r="1963" spans="1:7" ht="17.25" x14ac:dyDescent="0.3">
      <c r="A1963" s="389" t="s">
        <v>23362</v>
      </c>
      <c r="B1963" s="393" t="s">
        <v>2625</v>
      </c>
      <c r="C1963" s="393">
        <v>3</v>
      </c>
      <c r="D1963" s="393" t="s">
        <v>10191</v>
      </c>
      <c r="E1963" s="393">
        <v>1</v>
      </c>
      <c r="F1963" s="396"/>
      <c r="G1963" s="388"/>
    </row>
    <row r="1964" spans="1:7" ht="17.25" x14ac:dyDescent="0.3">
      <c r="A1964" s="389" t="s">
        <v>23363</v>
      </c>
      <c r="B1964" s="393" t="s">
        <v>10191</v>
      </c>
      <c r="C1964" s="393">
        <v>1</v>
      </c>
      <c r="D1964" s="393" t="s">
        <v>2625</v>
      </c>
      <c r="E1964" s="393">
        <v>1</v>
      </c>
      <c r="F1964" s="396"/>
      <c r="G1964" s="388"/>
    </row>
    <row r="1965" spans="1:7" ht="17.25" x14ac:dyDescent="0.3">
      <c r="A1965" s="389" t="s">
        <v>23364</v>
      </c>
      <c r="B1965" s="393" t="s">
        <v>2625</v>
      </c>
      <c r="C1965" s="393">
        <v>0</v>
      </c>
      <c r="D1965" s="393" t="s">
        <v>10191</v>
      </c>
      <c r="E1965" s="393">
        <v>1</v>
      </c>
      <c r="F1965" s="396"/>
      <c r="G1965" s="388"/>
    </row>
    <row r="1966" spans="1:7" ht="17.25" x14ac:dyDescent="0.3">
      <c r="A1966" s="389" t="s">
        <v>23365</v>
      </c>
      <c r="B1966" s="393" t="s">
        <v>2625</v>
      </c>
      <c r="C1966" s="393">
        <v>0</v>
      </c>
      <c r="D1966" s="393" t="s">
        <v>10191</v>
      </c>
      <c r="E1966" s="393">
        <v>0</v>
      </c>
      <c r="F1966" s="396"/>
      <c r="G1966" s="388"/>
    </row>
    <row r="1967" spans="1:7" ht="17.25" x14ac:dyDescent="0.3">
      <c r="A1967" s="389" t="s">
        <v>23366</v>
      </c>
      <c r="B1967" s="393" t="s">
        <v>2625</v>
      </c>
      <c r="C1967" s="393">
        <v>0</v>
      </c>
      <c r="D1967" s="393" t="s">
        <v>10191</v>
      </c>
      <c r="E1967" s="393">
        <v>2</v>
      </c>
      <c r="F1967" s="396"/>
      <c r="G1967" s="388"/>
    </row>
    <row r="1968" spans="1:7" ht="17.25" x14ac:dyDescent="0.3">
      <c r="A1968" s="389" t="s">
        <v>23367</v>
      </c>
      <c r="B1968" s="393" t="s">
        <v>2625</v>
      </c>
      <c r="C1968" s="393">
        <v>1</v>
      </c>
      <c r="D1968" s="393" t="s">
        <v>10191</v>
      </c>
      <c r="E1968" s="393">
        <v>0</v>
      </c>
      <c r="F1968" s="396"/>
      <c r="G1968" s="388"/>
    </row>
    <row r="1969" spans="1:7" ht="17.25" x14ac:dyDescent="0.3">
      <c r="A1969" s="389" t="s">
        <v>23368</v>
      </c>
      <c r="B1969" s="393" t="s">
        <v>10191</v>
      </c>
      <c r="C1969" s="393">
        <v>2</v>
      </c>
      <c r="D1969" s="393" t="s">
        <v>2625</v>
      </c>
      <c r="E1969" s="393">
        <v>0</v>
      </c>
      <c r="F1969" s="396"/>
      <c r="G1969" s="388"/>
    </row>
    <row r="1970" spans="1:7" ht="12.75" customHeight="1" x14ac:dyDescent="0.3">
      <c r="A1970" s="417" t="s">
        <v>23369</v>
      </c>
      <c r="B1970" s="417"/>
      <c r="C1970" s="417"/>
      <c r="D1970" s="417"/>
      <c r="E1970" s="417"/>
      <c r="F1970" s="417"/>
      <c r="G1970" s="388"/>
    </row>
    <row r="1971" spans="1:7" ht="17.25" x14ac:dyDescent="0.3">
      <c r="A1971" s="389" t="s">
        <v>23370</v>
      </c>
      <c r="B1971" s="393" t="s">
        <v>11819</v>
      </c>
      <c r="C1971" s="393">
        <v>5</v>
      </c>
      <c r="D1971" s="393" t="s">
        <v>22163</v>
      </c>
      <c r="E1971" s="393">
        <v>0</v>
      </c>
      <c r="F1971" s="396"/>
      <c r="G1971" s="388"/>
    </row>
    <row r="1972" spans="1:7" ht="17.25" x14ac:dyDescent="0.3">
      <c r="A1972" s="389" t="s">
        <v>23371</v>
      </c>
      <c r="B1972" s="393" t="s">
        <v>11819</v>
      </c>
      <c r="C1972" s="393">
        <v>4</v>
      </c>
      <c r="D1972" s="393" t="s">
        <v>22163</v>
      </c>
      <c r="E1972" s="393">
        <v>4</v>
      </c>
      <c r="F1972" s="396"/>
      <c r="G1972" s="388"/>
    </row>
    <row r="1973" spans="1:7" ht="17.25" x14ac:dyDescent="0.3">
      <c r="A1973" s="389" t="s">
        <v>23372</v>
      </c>
      <c r="B1973" s="393" t="s">
        <v>11819</v>
      </c>
      <c r="C1973" s="393">
        <v>3</v>
      </c>
      <c r="D1973" s="393" t="s">
        <v>22163</v>
      </c>
      <c r="E1973" s="393">
        <v>1</v>
      </c>
      <c r="F1973" s="396"/>
      <c r="G1973" s="388"/>
    </row>
    <row r="1974" spans="1:7" ht="17.25" x14ac:dyDescent="0.3">
      <c r="A1974" s="389" t="s">
        <v>23373</v>
      </c>
      <c r="B1974" s="393" t="s">
        <v>11819</v>
      </c>
      <c r="C1974" s="393">
        <v>8</v>
      </c>
      <c r="D1974" s="393" t="s">
        <v>22163</v>
      </c>
      <c r="E1974" s="393">
        <v>1</v>
      </c>
      <c r="F1974" s="396"/>
      <c r="G1974" s="388"/>
    </row>
    <row r="1975" spans="1:7" ht="17.25" x14ac:dyDescent="0.3">
      <c r="A1975" s="389" t="s">
        <v>23374</v>
      </c>
      <c r="B1975" s="393" t="s">
        <v>11819</v>
      </c>
      <c r="C1975" s="393">
        <v>5</v>
      </c>
      <c r="D1975" s="393" t="s">
        <v>22163</v>
      </c>
      <c r="E1975" s="393">
        <v>3</v>
      </c>
      <c r="F1975" s="396"/>
      <c r="G1975" s="388"/>
    </row>
    <row r="1976" spans="1:7" ht="12.75" customHeight="1" x14ac:dyDescent="0.3">
      <c r="A1976" s="417" t="s">
        <v>39608</v>
      </c>
      <c r="B1976" s="417"/>
      <c r="C1976" s="417"/>
      <c r="D1976" s="417"/>
      <c r="E1976" s="417"/>
      <c r="F1976" s="417"/>
      <c r="G1976" s="388"/>
    </row>
    <row r="1977" spans="1:7" ht="17.25" x14ac:dyDescent="0.3">
      <c r="A1977" s="389" t="s">
        <v>39609</v>
      </c>
      <c r="B1977" s="393" t="s">
        <v>10191</v>
      </c>
      <c r="C1977" s="393">
        <v>0</v>
      </c>
      <c r="D1977" s="393" t="s">
        <v>11819</v>
      </c>
      <c r="E1977" s="393">
        <v>0</v>
      </c>
      <c r="F1977" s="396"/>
      <c r="G1977" s="388"/>
    </row>
    <row r="1978" spans="1:7" ht="17.25" x14ac:dyDescent="0.3">
      <c r="A1978" s="389" t="s">
        <v>39610</v>
      </c>
      <c r="B1978" s="393" t="s">
        <v>11819</v>
      </c>
      <c r="C1978" s="393">
        <v>0</v>
      </c>
      <c r="D1978" s="393" t="s">
        <v>10191</v>
      </c>
      <c r="E1978" s="393">
        <v>0</v>
      </c>
      <c r="F1978" s="396"/>
      <c r="G1978" s="388"/>
    </row>
    <row r="1979" spans="1:7" ht="17.25" x14ac:dyDescent="0.3">
      <c r="A1979" s="389" t="s">
        <v>39611</v>
      </c>
      <c r="B1979" s="393" t="s">
        <v>11819</v>
      </c>
      <c r="C1979" s="393">
        <v>0</v>
      </c>
      <c r="D1979" s="393" t="s">
        <v>10191</v>
      </c>
      <c r="E1979" s="393">
        <v>0</v>
      </c>
      <c r="F1979" s="396"/>
      <c r="G1979" s="388"/>
    </row>
    <row r="1980" spans="1:7" ht="17.25" x14ac:dyDescent="0.3">
      <c r="A1980" s="389" t="s">
        <v>39612</v>
      </c>
      <c r="B1980" s="393" t="s">
        <v>11819</v>
      </c>
      <c r="C1980" s="393">
        <v>0</v>
      </c>
      <c r="D1980" s="393" t="s">
        <v>10191</v>
      </c>
      <c r="E1980" s="393">
        <v>0</v>
      </c>
      <c r="F1980" s="396"/>
      <c r="G1980" s="388"/>
    </row>
    <row r="1981" spans="1:7" ht="17.25" x14ac:dyDescent="0.3">
      <c r="A1981" s="389" t="s">
        <v>39613</v>
      </c>
      <c r="B1981" s="393" t="s">
        <v>11819</v>
      </c>
      <c r="C1981" s="393">
        <v>0</v>
      </c>
      <c r="D1981" s="393" t="s">
        <v>10191</v>
      </c>
      <c r="E1981" s="393">
        <v>0</v>
      </c>
      <c r="F1981" s="396"/>
      <c r="G1981" s="388"/>
    </row>
    <row r="1982" spans="1:7" ht="17.25" x14ac:dyDescent="0.3">
      <c r="A1982" s="389" t="s">
        <v>39614</v>
      </c>
      <c r="B1982" s="393" t="s">
        <v>10191</v>
      </c>
      <c r="C1982" s="393">
        <v>0</v>
      </c>
      <c r="D1982" s="393" t="s">
        <v>11819</v>
      </c>
      <c r="E1982" s="393">
        <v>0</v>
      </c>
      <c r="F1982" s="396"/>
      <c r="G1982" s="388"/>
    </row>
    <row r="1983" spans="1:7" ht="17.25" x14ac:dyDescent="0.3">
      <c r="A1983" s="389" t="s">
        <v>39615</v>
      </c>
      <c r="B1983" s="393" t="s">
        <v>11819</v>
      </c>
      <c r="C1983" s="393">
        <v>0</v>
      </c>
      <c r="D1983" s="393" t="s">
        <v>10191</v>
      </c>
      <c r="E1983" s="393">
        <v>0</v>
      </c>
      <c r="F1983" s="396"/>
      <c r="G1983" s="388"/>
    </row>
    <row r="1984" spans="1:7" ht="17.25" x14ac:dyDescent="0.3">
      <c r="A1984" s="389" t="s">
        <v>39616</v>
      </c>
      <c r="B1984" s="393" t="s">
        <v>10191</v>
      </c>
      <c r="C1984" s="393">
        <v>0</v>
      </c>
      <c r="D1984" s="393" t="s">
        <v>11819</v>
      </c>
      <c r="E1984" s="393">
        <v>1</v>
      </c>
      <c r="F1984" s="396"/>
      <c r="G1984" s="388"/>
    </row>
    <row r="1985" spans="1:7" ht="17.25" x14ac:dyDescent="0.3">
      <c r="A1985" s="389" t="s">
        <v>39617</v>
      </c>
      <c r="B1985" s="393" t="s">
        <v>10191</v>
      </c>
      <c r="C1985" s="393">
        <v>0</v>
      </c>
      <c r="D1985" s="393" t="s">
        <v>11819</v>
      </c>
      <c r="E1985" s="393">
        <v>0</v>
      </c>
      <c r="F1985" s="396"/>
      <c r="G1985" s="388"/>
    </row>
    <row r="1986" spans="1:7" ht="17.25" x14ac:dyDescent="0.3">
      <c r="A1986" s="389" t="s">
        <v>39618</v>
      </c>
      <c r="B1986" s="393" t="s">
        <v>10191</v>
      </c>
      <c r="C1986" s="393">
        <v>0</v>
      </c>
      <c r="D1986" s="393" t="s">
        <v>11819</v>
      </c>
      <c r="E1986" s="393">
        <v>0</v>
      </c>
      <c r="F1986" s="396"/>
      <c r="G1986" s="388"/>
    </row>
    <row r="1987" spans="1:7" ht="12.75" customHeight="1" x14ac:dyDescent="0.3">
      <c r="A1987" s="417" t="s">
        <v>23375</v>
      </c>
      <c r="B1987" s="417"/>
      <c r="C1987" s="417"/>
      <c r="D1987" s="417"/>
      <c r="E1987" s="417"/>
      <c r="F1987" s="417"/>
      <c r="G1987" s="388"/>
    </row>
    <row r="1988" spans="1:7" ht="17.25" x14ac:dyDescent="0.3">
      <c r="A1988" s="389" t="s">
        <v>23376</v>
      </c>
      <c r="B1988" s="393" t="s">
        <v>22015</v>
      </c>
      <c r="C1988" s="393">
        <v>0</v>
      </c>
      <c r="D1988" s="393" t="s">
        <v>13336</v>
      </c>
      <c r="E1988" s="393">
        <v>2</v>
      </c>
      <c r="F1988" s="396"/>
      <c r="G1988" s="388"/>
    </row>
    <row r="1989" spans="1:7" ht="17.25" x14ac:dyDescent="0.3">
      <c r="A1989" s="389" t="s">
        <v>23377</v>
      </c>
      <c r="B1989" s="393" t="s">
        <v>2625</v>
      </c>
      <c r="C1989" s="393">
        <v>13</v>
      </c>
      <c r="D1989" s="393" t="s">
        <v>5426</v>
      </c>
      <c r="E1989" s="393">
        <v>11</v>
      </c>
      <c r="F1989" s="396"/>
      <c r="G1989" s="388"/>
    </row>
    <row r="1990" spans="1:7" ht="17.25" x14ac:dyDescent="0.3">
      <c r="A1990" s="389" t="s">
        <v>23378</v>
      </c>
      <c r="B1990" s="393" t="s">
        <v>5426</v>
      </c>
      <c r="C1990" s="393">
        <v>4</v>
      </c>
      <c r="D1990" s="393" t="s">
        <v>11819</v>
      </c>
      <c r="E1990" s="393">
        <v>6</v>
      </c>
      <c r="F1990" s="396"/>
      <c r="G1990" s="388"/>
    </row>
    <row r="1991" spans="1:7" ht="17.25" x14ac:dyDescent="0.3">
      <c r="A1991" s="389" t="s">
        <v>23379</v>
      </c>
      <c r="B1991" s="393" t="s">
        <v>5426</v>
      </c>
      <c r="C1991" s="393">
        <v>2</v>
      </c>
      <c r="D1991" s="393" t="s">
        <v>22015</v>
      </c>
      <c r="E1991" s="393">
        <v>2</v>
      </c>
      <c r="F1991" s="396"/>
      <c r="G1991" s="388"/>
    </row>
    <row r="1992" spans="1:7" ht="17.25" x14ac:dyDescent="0.3">
      <c r="A1992" s="389" t="s">
        <v>23380</v>
      </c>
      <c r="B1992" s="393" t="s">
        <v>2625</v>
      </c>
      <c r="C1992" s="393">
        <v>2</v>
      </c>
      <c r="D1992" s="393" t="s">
        <v>5426</v>
      </c>
      <c r="E1992" s="393">
        <v>1</v>
      </c>
      <c r="F1992" s="396"/>
      <c r="G1992" s="388"/>
    </row>
    <row r="1993" spans="1:7" ht="17.25" x14ac:dyDescent="0.3">
      <c r="A1993" s="389" t="s">
        <v>23381</v>
      </c>
      <c r="B1993" s="393" t="s">
        <v>2625</v>
      </c>
      <c r="C1993" s="393">
        <v>1</v>
      </c>
      <c r="D1993" s="393" t="s">
        <v>5426</v>
      </c>
      <c r="E1993" s="393">
        <v>1</v>
      </c>
      <c r="F1993" s="396"/>
      <c r="G1993" s="388"/>
    </row>
    <row r="1994" spans="1:7" ht="17.25" x14ac:dyDescent="0.3">
      <c r="A1994" s="389" t="s">
        <v>23382</v>
      </c>
      <c r="B1994" s="393" t="s">
        <v>5426</v>
      </c>
      <c r="C1994" s="393">
        <v>5</v>
      </c>
      <c r="D1994" s="393" t="s">
        <v>2625</v>
      </c>
      <c r="E1994" s="393">
        <v>10</v>
      </c>
      <c r="F1994" s="396"/>
      <c r="G1994" s="388"/>
    </row>
    <row r="1995" spans="1:7" ht="12.75" customHeight="1" x14ac:dyDescent="0.3">
      <c r="A1995" s="417" t="s">
        <v>23383</v>
      </c>
      <c r="B1995" s="417"/>
      <c r="C1995" s="417"/>
      <c r="D1995" s="417"/>
      <c r="E1995" s="417"/>
      <c r="F1995" s="417"/>
      <c r="G1995" s="388"/>
    </row>
    <row r="1996" spans="1:7" ht="17.25" x14ac:dyDescent="0.3">
      <c r="A1996" s="389" t="s">
        <v>23384</v>
      </c>
      <c r="B1996" s="393" t="s">
        <v>2625</v>
      </c>
      <c r="C1996" s="393">
        <v>5</v>
      </c>
      <c r="D1996" s="393" t="s">
        <v>5426</v>
      </c>
      <c r="E1996" s="393">
        <v>4</v>
      </c>
      <c r="F1996" s="396"/>
      <c r="G1996" s="388"/>
    </row>
    <row r="1997" spans="1:7" ht="17.25" x14ac:dyDescent="0.3">
      <c r="A1997" s="389" t="s">
        <v>23385</v>
      </c>
      <c r="B1997" s="393" t="s">
        <v>5426</v>
      </c>
      <c r="C1997" s="393">
        <v>11</v>
      </c>
      <c r="D1997" s="393" t="s">
        <v>2625</v>
      </c>
      <c r="E1997" s="393">
        <v>4</v>
      </c>
      <c r="F1997" s="396"/>
      <c r="G1997" s="388"/>
    </row>
    <row r="1998" spans="1:7" ht="17.25" x14ac:dyDescent="0.3">
      <c r="A1998" s="389" t="s">
        <v>23386</v>
      </c>
      <c r="B1998" s="393" t="s">
        <v>10191</v>
      </c>
      <c r="C1998" s="393">
        <v>4</v>
      </c>
      <c r="D1998" s="393" t="s">
        <v>5411</v>
      </c>
      <c r="E1998" s="393">
        <v>8</v>
      </c>
      <c r="F1998" s="396"/>
      <c r="G1998" s="388"/>
    </row>
    <row r="1999" spans="1:7" ht="17.25" x14ac:dyDescent="0.3">
      <c r="A1999" s="389" t="s">
        <v>23387</v>
      </c>
      <c r="B1999" s="393" t="s">
        <v>13336</v>
      </c>
      <c r="C1999" s="393">
        <v>6</v>
      </c>
      <c r="D1999" s="393" t="s">
        <v>11819</v>
      </c>
      <c r="E1999" s="393">
        <v>3</v>
      </c>
      <c r="F1999" s="396"/>
      <c r="G1999" s="388"/>
    </row>
    <row r="2000" spans="1:7" ht="17.25" x14ac:dyDescent="0.3">
      <c r="A2000" s="389" t="s">
        <v>23388</v>
      </c>
      <c r="B2000" s="393" t="s">
        <v>5426</v>
      </c>
      <c r="C2000" s="393">
        <v>1</v>
      </c>
      <c r="D2000" s="393" t="s">
        <v>2625</v>
      </c>
      <c r="E2000" s="393">
        <v>2</v>
      </c>
      <c r="F2000" s="396"/>
      <c r="G2000" s="388"/>
    </row>
    <row r="2001" spans="1:7" ht="17.25" x14ac:dyDescent="0.3">
      <c r="A2001" s="389" t="s">
        <v>23389</v>
      </c>
      <c r="B2001" s="393" t="s">
        <v>2625</v>
      </c>
      <c r="C2001" s="393">
        <v>2</v>
      </c>
      <c r="D2001" s="393" t="s">
        <v>10191</v>
      </c>
      <c r="E2001" s="393">
        <v>2</v>
      </c>
      <c r="F2001" s="396"/>
      <c r="G2001" s="388"/>
    </row>
    <row r="2002" spans="1:7" ht="17.25" x14ac:dyDescent="0.3">
      <c r="A2002" s="389" t="s">
        <v>23390</v>
      </c>
      <c r="B2002" s="393" t="s">
        <v>22015</v>
      </c>
      <c r="C2002" s="393">
        <v>1</v>
      </c>
      <c r="D2002" s="393" t="s">
        <v>5426</v>
      </c>
      <c r="E2002" s="393">
        <v>2</v>
      </c>
      <c r="F2002" s="396"/>
      <c r="G2002" s="388"/>
    </row>
    <row r="2003" spans="1:7" ht="12.75" customHeight="1" x14ac:dyDescent="0.3">
      <c r="A2003" s="417" t="s">
        <v>23391</v>
      </c>
      <c r="B2003" s="417"/>
      <c r="C2003" s="417"/>
      <c r="D2003" s="417"/>
      <c r="E2003" s="417"/>
      <c r="F2003" s="417"/>
      <c r="G2003" s="388"/>
    </row>
    <row r="2004" spans="1:7" ht="17.25" x14ac:dyDescent="0.3">
      <c r="A2004" s="389" t="s">
        <v>23392</v>
      </c>
      <c r="B2004" s="393" t="s">
        <v>10191</v>
      </c>
      <c r="C2004" s="393">
        <v>0</v>
      </c>
      <c r="D2004" s="393" t="s">
        <v>2625</v>
      </c>
      <c r="E2004" s="393">
        <v>1</v>
      </c>
      <c r="F2004" s="396"/>
      <c r="G2004" s="388"/>
    </row>
    <row r="2005" spans="1:7" ht="17.25" x14ac:dyDescent="0.3">
      <c r="A2005" s="389" t="s">
        <v>23393</v>
      </c>
      <c r="B2005" s="393" t="s">
        <v>2625</v>
      </c>
      <c r="C2005" s="393">
        <v>1</v>
      </c>
      <c r="D2005" s="393" t="s">
        <v>5426</v>
      </c>
      <c r="E2005" s="393">
        <v>1</v>
      </c>
      <c r="F2005" s="396"/>
      <c r="G2005" s="388"/>
    </row>
    <row r="2006" spans="1:7" ht="17.25" x14ac:dyDescent="0.3">
      <c r="A2006" s="389" t="s">
        <v>23394</v>
      </c>
      <c r="B2006" s="393" t="s">
        <v>14944</v>
      </c>
      <c r="C2006" s="393">
        <v>0</v>
      </c>
      <c r="D2006" s="393" t="s">
        <v>2625</v>
      </c>
      <c r="E2006" s="393">
        <v>0</v>
      </c>
      <c r="F2006" s="396"/>
      <c r="G2006" s="388"/>
    </row>
    <row r="2007" spans="1:7" ht="17.25" x14ac:dyDescent="0.3">
      <c r="A2007" s="389" t="s">
        <v>23395</v>
      </c>
      <c r="B2007" s="393" t="s">
        <v>11819</v>
      </c>
      <c r="C2007" s="393">
        <v>0</v>
      </c>
      <c r="D2007" s="393" t="s">
        <v>10103</v>
      </c>
      <c r="E2007" s="393">
        <v>0</v>
      </c>
      <c r="F2007" s="396"/>
      <c r="G2007" s="388"/>
    </row>
    <row r="2008" spans="1:7" ht="17.25" x14ac:dyDescent="0.3">
      <c r="A2008" s="389" t="s">
        <v>23396</v>
      </c>
      <c r="B2008" s="393" t="s">
        <v>2625</v>
      </c>
      <c r="C2008" s="393">
        <v>0</v>
      </c>
      <c r="D2008" s="393" t="s">
        <v>5426</v>
      </c>
      <c r="E2008" s="393">
        <v>1</v>
      </c>
      <c r="F2008" s="396"/>
      <c r="G2008" s="388"/>
    </row>
    <row r="2009" spans="1:7" ht="17.25" x14ac:dyDescent="0.3">
      <c r="A2009" s="389" t="s">
        <v>23397</v>
      </c>
      <c r="B2009" s="393" t="s">
        <v>2625</v>
      </c>
      <c r="C2009" s="393">
        <v>0</v>
      </c>
      <c r="D2009" s="393" t="s">
        <v>5426</v>
      </c>
      <c r="E2009" s="393">
        <v>0</v>
      </c>
      <c r="F2009" s="396"/>
      <c r="G2009" s="388"/>
    </row>
    <row r="2010" spans="1:7" ht="17.25" x14ac:dyDescent="0.3">
      <c r="A2010" s="389" t="s">
        <v>23398</v>
      </c>
      <c r="B2010" s="393" t="s">
        <v>2625</v>
      </c>
      <c r="C2010" s="393">
        <v>0</v>
      </c>
      <c r="D2010" s="393" t="s">
        <v>5426</v>
      </c>
      <c r="E2010" s="393">
        <v>0</v>
      </c>
      <c r="F2010" s="396"/>
      <c r="G2010" s="388"/>
    </row>
    <row r="2011" spans="1:7" ht="17.25" x14ac:dyDescent="0.3">
      <c r="A2011" s="389" t="s">
        <v>23399</v>
      </c>
      <c r="B2011" s="393" t="s">
        <v>22015</v>
      </c>
      <c r="C2011" s="393">
        <v>0</v>
      </c>
      <c r="D2011" s="393" t="s">
        <v>13336</v>
      </c>
      <c r="E2011" s="393">
        <v>1</v>
      </c>
      <c r="F2011" s="396"/>
      <c r="G2011" s="388"/>
    </row>
    <row r="2012" spans="1:7" ht="12.75" customHeight="1" x14ac:dyDescent="0.3">
      <c r="A2012" s="417" t="s">
        <v>23400</v>
      </c>
      <c r="B2012" s="417"/>
      <c r="C2012" s="417"/>
      <c r="D2012" s="417"/>
      <c r="E2012" s="417"/>
      <c r="F2012" s="417"/>
      <c r="G2012" s="388"/>
    </row>
    <row r="2013" spans="1:7" ht="17.25" x14ac:dyDescent="0.3">
      <c r="A2013" s="389" t="s">
        <v>23401</v>
      </c>
      <c r="B2013" s="393" t="s">
        <v>11819</v>
      </c>
      <c r="C2013" s="393">
        <v>0</v>
      </c>
      <c r="D2013" s="393" t="s">
        <v>10103</v>
      </c>
      <c r="E2013" s="393">
        <v>0</v>
      </c>
      <c r="F2013" s="396"/>
      <c r="G2013" s="388"/>
    </row>
    <row r="2014" spans="1:7" ht="17.25" x14ac:dyDescent="0.3">
      <c r="A2014" s="389" t="s">
        <v>23402</v>
      </c>
      <c r="B2014" s="393" t="s">
        <v>11819</v>
      </c>
      <c r="C2014" s="393">
        <v>0</v>
      </c>
      <c r="D2014" s="393" t="s">
        <v>10103</v>
      </c>
      <c r="E2014" s="393">
        <v>0</v>
      </c>
      <c r="F2014" s="396"/>
      <c r="G2014" s="388"/>
    </row>
    <row r="2015" spans="1:7" ht="17.25" x14ac:dyDescent="0.3">
      <c r="A2015" s="389" t="s">
        <v>23403</v>
      </c>
      <c r="B2015" s="393" t="s">
        <v>10191</v>
      </c>
      <c r="C2015" s="393">
        <v>0</v>
      </c>
      <c r="D2015" s="393" t="s">
        <v>11819</v>
      </c>
      <c r="E2015" s="393">
        <v>0</v>
      </c>
      <c r="F2015" s="396"/>
      <c r="G2015" s="388"/>
    </row>
    <row r="2016" spans="1:7" ht="17.25" x14ac:dyDescent="0.3">
      <c r="A2016" s="389" t="s">
        <v>23404</v>
      </c>
      <c r="B2016" s="393" t="s">
        <v>5426</v>
      </c>
      <c r="C2016" s="393">
        <v>0</v>
      </c>
      <c r="D2016" s="393" t="s">
        <v>2625</v>
      </c>
      <c r="E2016" s="393">
        <v>0</v>
      </c>
      <c r="F2016" s="396"/>
      <c r="G2016" s="388"/>
    </row>
    <row r="2017" spans="1:7" ht="12.75" customHeight="1" x14ac:dyDescent="0.3">
      <c r="A2017" s="417" t="s">
        <v>23405</v>
      </c>
      <c r="B2017" s="417"/>
      <c r="C2017" s="417"/>
      <c r="D2017" s="417"/>
      <c r="E2017" s="417"/>
      <c r="F2017" s="417"/>
      <c r="G2017" s="388"/>
    </row>
    <row r="2018" spans="1:7" ht="17.25" x14ac:dyDescent="0.3">
      <c r="A2018" s="389" t="s">
        <v>23406</v>
      </c>
      <c r="B2018" s="393" t="s">
        <v>11819</v>
      </c>
      <c r="C2018" s="393">
        <v>0</v>
      </c>
      <c r="D2018" s="393" t="s">
        <v>10191</v>
      </c>
      <c r="E2018" s="393">
        <v>1</v>
      </c>
      <c r="F2018" s="396"/>
      <c r="G2018" s="388"/>
    </row>
    <row r="2019" spans="1:7" ht="17.25" x14ac:dyDescent="0.3">
      <c r="A2019" s="389" t="s">
        <v>23407</v>
      </c>
      <c r="B2019" s="393" t="s">
        <v>11819</v>
      </c>
      <c r="C2019" s="393">
        <v>0</v>
      </c>
      <c r="D2019" s="393" t="s">
        <v>10191</v>
      </c>
      <c r="E2019" s="393">
        <v>0</v>
      </c>
      <c r="F2019" s="396"/>
      <c r="G2019" s="388"/>
    </row>
    <row r="2020" spans="1:7" ht="17.25" x14ac:dyDescent="0.3">
      <c r="A2020" s="389" t="s">
        <v>23408</v>
      </c>
      <c r="B2020" s="393" t="s">
        <v>11819</v>
      </c>
      <c r="C2020" s="393">
        <v>1</v>
      </c>
      <c r="D2020" s="393" t="s">
        <v>10191</v>
      </c>
      <c r="E2020" s="393">
        <v>0</v>
      </c>
      <c r="F2020" s="396"/>
      <c r="G2020" s="388"/>
    </row>
    <row r="2021" spans="1:7" ht="17.25" x14ac:dyDescent="0.3">
      <c r="A2021" s="389" t="s">
        <v>23409</v>
      </c>
      <c r="B2021" s="393" t="s">
        <v>10191</v>
      </c>
      <c r="C2021" s="393">
        <v>0</v>
      </c>
      <c r="D2021" s="393" t="s">
        <v>11819</v>
      </c>
      <c r="E2021" s="393">
        <v>0</v>
      </c>
      <c r="F2021" s="396"/>
      <c r="G2021" s="388"/>
    </row>
    <row r="2022" spans="1:7" ht="12.75" customHeight="1" x14ac:dyDescent="0.3">
      <c r="A2022" s="417" t="s">
        <v>42852</v>
      </c>
      <c r="B2022" s="417"/>
      <c r="C2022" s="417"/>
      <c r="D2022" s="417"/>
      <c r="E2022" s="417"/>
      <c r="F2022" s="417"/>
      <c r="G2022" s="388"/>
    </row>
    <row r="2023" spans="1:7" ht="17.25" x14ac:dyDescent="0.3">
      <c r="A2023" s="389" t="s">
        <v>42853</v>
      </c>
      <c r="B2023" s="393" t="s">
        <v>13336</v>
      </c>
      <c r="C2023" s="393">
        <v>0</v>
      </c>
      <c r="D2023" s="393" t="s">
        <v>19763</v>
      </c>
      <c r="E2023" s="393">
        <v>0</v>
      </c>
      <c r="F2023" s="396"/>
      <c r="G2023" s="388"/>
    </row>
    <row r="2024" spans="1:7" ht="17.25" x14ac:dyDescent="0.3">
      <c r="A2024" s="389" t="s">
        <v>42854</v>
      </c>
      <c r="B2024" s="393" t="s">
        <v>19763</v>
      </c>
      <c r="C2024" s="393">
        <v>0</v>
      </c>
      <c r="D2024" s="393" t="s">
        <v>13336</v>
      </c>
      <c r="E2024" s="393">
        <v>0</v>
      </c>
      <c r="F2024" s="396"/>
      <c r="G2024" s="388"/>
    </row>
    <row r="2025" spans="1:7" ht="17.25" x14ac:dyDescent="0.3">
      <c r="A2025" s="389" t="s">
        <v>42855</v>
      </c>
      <c r="B2025" s="393" t="s">
        <v>21992</v>
      </c>
      <c r="C2025" s="393">
        <v>0</v>
      </c>
      <c r="D2025" s="393" t="s">
        <v>7198</v>
      </c>
      <c r="E2025" s="393">
        <v>0</v>
      </c>
      <c r="F2025" s="396"/>
      <c r="G2025" s="388"/>
    </row>
    <row r="2026" spans="1:7" ht="17.25" x14ac:dyDescent="0.3">
      <c r="A2026" s="389" t="s">
        <v>42856</v>
      </c>
      <c r="B2026" s="393" t="s">
        <v>21992</v>
      </c>
      <c r="C2026" s="393">
        <v>0</v>
      </c>
      <c r="D2026" s="393" t="s">
        <v>7198</v>
      </c>
      <c r="E2026" s="393">
        <v>0</v>
      </c>
      <c r="F2026" s="396"/>
      <c r="G2026" s="388"/>
    </row>
    <row r="2027" spans="1:7" ht="17.25" x14ac:dyDescent="0.3">
      <c r="A2027" s="389" t="s">
        <v>42857</v>
      </c>
      <c r="B2027" s="393" t="s">
        <v>13336</v>
      </c>
      <c r="C2027" s="393">
        <v>0</v>
      </c>
      <c r="D2027" s="393" t="s">
        <v>11819</v>
      </c>
      <c r="E2027" s="393">
        <v>0</v>
      </c>
      <c r="F2027" s="396"/>
      <c r="G2027" s="388"/>
    </row>
    <row r="2028" spans="1:7" ht="17.25" x14ac:dyDescent="0.3">
      <c r="A2028" s="389" t="s">
        <v>42858</v>
      </c>
      <c r="B2028" s="393" t="s">
        <v>13336</v>
      </c>
      <c r="C2028" s="393">
        <v>0</v>
      </c>
      <c r="D2028" s="393" t="s">
        <v>19763</v>
      </c>
      <c r="E2028" s="393">
        <v>0</v>
      </c>
      <c r="F2028" s="396"/>
      <c r="G2028" s="388"/>
    </row>
    <row r="2029" spans="1:7" ht="17.25" x14ac:dyDescent="0.3">
      <c r="A2029" s="389" t="s">
        <v>42859</v>
      </c>
      <c r="B2029" s="393" t="s">
        <v>13336</v>
      </c>
      <c r="C2029" s="393">
        <v>0</v>
      </c>
      <c r="D2029" s="393" t="s">
        <v>11819</v>
      </c>
      <c r="E2029" s="393">
        <v>0</v>
      </c>
      <c r="F2029" s="396"/>
      <c r="G2029" s="388"/>
    </row>
    <row r="2030" spans="1:7" ht="17.25" x14ac:dyDescent="0.3">
      <c r="A2030" s="389" t="s">
        <v>42860</v>
      </c>
      <c r="B2030" s="393" t="s">
        <v>21992</v>
      </c>
      <c r="C2030" s="393">
        <v>0</v>
      </c>
      <c r="D2030" s="393" t="s">
        <v>19763</v>
      </c>
      <c r="E2030" s="393">
        <v>0</v>
      </c>
      <c r="F2030" s="396"/>
      <c r="G2030" s="388"/>
    </row>
    <row r="2031" spans="1:7" ht="17.25" x14ac:dyDescent="0.3">
      <c r="A2031" s="389" t="s">
        <v>42861</v>
      </c>
      <c r="B2031" s="393" t="s">
        <v>21992</v>
      </c>
      <c r="C2031" s="393">
        <v>0</v>
      </c>
      <c r="D2031" s="393" t="s">
        <v>19763</v>
      </c>
      <c r="E2031" s="393">
        <v>0</v>
      </c>
      <c r="F2031" s="396"/>
      <c r="G2031" s="388"/>
    </row>
    <row r="2032" spans="1:7" ht="17.25" x14ac:dyDescent="0.3">
      <c r="A2032" s="389" t="s">
        <v>42862</v>
      </c>
      <c r="B2032" s="393" t="s">
        <v>21992</v>
      </c>
      <c r="C2032" s="393">
        <v>0</v>
      </c>
      <c r="D2032" s="393" t="s">
        <v>19763</v>
      </c>
      <c r="E2032" s="393">
        <v>0</v>
      </c>
      <c r="F2032" s="396"/>
      <c r="G2032" s="388"/>
    </row>
    <row r="2033" spans="1:7" ht="12.75" customHeight="1" x14ac:dyDescent="0.3">
      <c r="A2033" s="417" t="s">
        <v>23410</v>
      </c>
      <c r="B2033" s="417"/>
      <c r="C2033" s="417"/>
      <c r="D2033" s="417"/>
      <c r="E2033" s="417"/>
      <c r="F2033" s="417"/>
      <c r="G2033" s="388"/>
    </row>
    <row r="2034" spans="1:7" ht="17.25" x14ac:dyDescent="0.3">
      <c r="A2034" s="389" t="s">
        <v>23411</v>
      </c>
      <c r="B2034" s="393" t="s">
        <v>2625</v>
      </c>
      <c r="C2034" s="393">
        <v>15</v>
      </c>
      <c r="D2034" s="393" t="s">
        <v>10191</v>
      </c>
      <c r="E2034" s="393">
        <v>10</v>
      </c>
      <c r="F2034" s="396"/>
      <c r="G2034" s="388"/>
    </row>
    <row r="2035" spans="1:7" ht="17.25" x14ac:dyDescent="0.3">
      <c r="A2035" s="389" t="s">
        <v>23412</v>
      </c>
      <c r="B2035" s="393" t="s">
        <v>10191</v>
      </c>
      <c r="C2035" s="393">
        <v>7</v>
      </c>
      <c r="D2035" s="393" t="s">
        <v>2625</v>
      </c>
      <c r="E2035" s="393">
        <v>2</v>
      </c>
      <c r="F2035" s="396"/>
      <c r="G2035" s="388"/>
    </row>
    <row r="2036" spans="1:7" ht="17.25" x14ac:dyDescent="0.3">
      <c r="A2036" s="389" t="s">
        <v>23413</v>
      </c>
      <c r="B2036" s="393" t="s">
        <v>2625</v>
      </c>
      <c r="C2036" s="393">
        <v>5</v>
      </c>
      <c r="D2036" s="393" t="s">
        <v>10191</v>
      </c>
      <c r="E2036" s="393">
        <v>2</v>
      </c>
      <c r="F2036" s="396"/>
      <c r="G2036" s="388"/>
    </row>
    <row r="2037" spans="1:7" ht="17.25" x14ac:dyDescent="0.3">
      <c r="A2037" s="389" t="s">
        <v>23414</v>
      </c>
      <c r="B2037" s="393" t="s">
        <v>10191</v>
      </c>
      <c r="C2037" s="393">
        <v>5</v>
      </c>
      <c r="D2037" s="393" t="s">
        <v>2625</v>
      </c>
      <c r="E2037" s="393">
        <v>9</v>
      </c>
      <c r="F2037" s="396"/>
      <c r="G2037" s="388"/>
    </row>
    <row r="2038" spans="1:7" ht="17.25" x14ac:dyDescent="0.3">
      <c r="A2038" s="389" t="s">
        <v>23415</v>
      </c>
      <c r="B2038" s="393" t="s">
        <v>2625</v>
      </c>
      <c r="C2038" s="393">
        <v>2</v>
      </c>
      <c r="D2038" s="393" t="s">
        <v>10191</v>
      </c>
      <c r="E2038" s="393">
        <v>3</v>
      </c>
      <c r="F2038" s="396"/>
      <c r="G2038" s="388"/>
    </row>
    <row r="2039" spans="1:7" ht="17.25" x14ac:dyDescent="0.3">
      <c r="A2039" s="389" t="s">
        <v>23416</v>
      </c>
      <c r="B2039" s="393" t="s">
        <v>10191</v>
      </c>
      <c r="C2039" s="393">
        <v>1</v>
      </c>
      <c r="D2039" s="393" t="s">
        <v>2625</v>
      </c>
      <c r="E2039" s="393">
        <v>3</v>
      </c>
      <c r="F2039" s="396"/>
      <c r="G2039" s="388"/>
    </row>
    <row r="2040" spans="1:7" ht="17.25" x14ac:dyDescent="0.3">
      <c r="A2040" s="389" t="s">
        <v>23417</v>
      </c>
      <c r="B2040" s="393" t="s">
        <v>2625</v>
      </c>
      <c r="C2040" s="393">
        <v>9</v>
      </c>
      <c r="D2040" s="393" t="s">
        <v>22317</v>
      </c>
      <c r="E2040" s="393">
        <v>6</v>
      </c>
      <c r="F2040" s="396"/>
      <c r="G2040" s="388"/>
    </row>
    <row r="2041" spans="1:7" ht="17.25" x14ac:dyDescent="0.3">
      <c r="A2041" s="389" t="s">
        <v>23418</v>
      </c>
      <c r="B2041" s="393" t="s">
        <v>10191</v>
      </c>
      <c r="C2041" s="393">
        <v>0</v>
      </c>
      <c r="D2041" s="393" t="s">
        <v>2625</v>
      </c>
      <c r="E2041" s="393">
        <v>2</v>
      </c>
      <c r="F2041" s="396"/>
      <c r="G2041" s="388"/>
    </row>
    <row r="2042" spans="1:7" ht="17.25" x14ac:dyDescent="0.3">
      <c r="A2042" s="389" t="s">
        <v>23419</v>
      </c>
      <c r="B2042" s="393" t="s">
        <v>2625</v>
      </c>
      <c r="C2042" s="393">
        <v>16</v>
      </c>
      <c r="D2042" s="393" t="s">
        <v>10191</v>
      </c>
      <c r="E2042" s="393">
        <v>15</v>
      </c>
      <c r="F2042" s="396"/>
      <c r="G2042" s="388"/>
    </row>
    <row r="2043" spans="1:7" ht="17.25" x14ac:dyDescent="0.3">
      <c r="A2043" s="389" t="s">
        <v>23420</v>
      </c>
      <c r="B2043" s="393" t="s">
        <v>2625</v>
      </c>
      <c r="C2043" s="393">
        <v>0</v>
      </c>
      <c r="D2043" s="393" t="s">
        <v>10191</v>
      </c>
      <c r="E2043" s="393">
        <v>0</v>
      </c>
      <c r="F2043" s="396"/>
      <c r="G2043" s="388"/>
    </row>
    <row r="2044" spans="1:7" ht="17.25" x14ac:dyDescent="0.3">
      <c r="A2044" s="389" t="s">
        <v>23421</v>
      </c>
      <c r="B2044" s="393" t="s">
        <v>10191</v>
      </c>
      <c r="C2044" s="393">
        <v>2</v>
      </c>
      <c r="D2044" s="393" t="s">
        <v>2625</v>
      </c>
      <c r="E2044" s="393">
        <v>0</v>
      </c>
      <c r="F2044" s="396"/>
      <c r="G2044" s="388"/>
    </row>
    <row r="2045" spans="1:7" ht="17.25" x14ac:dyDescent="0.3">
      <c r="A2045" s="389" t="s">
        <v>23422</v>
      </c>
      <c r="B2045" s="393" t="s">
        <v>2625</v>
      </c>
      <c r="C2045" s="393">
        <v>1</v>
      </c>
      <c r="D2045" s="393" t="s">
        <v>10191</v>
      </c>
      <c r="E2045" s="393">
        <v>0</v>
      </c>
      <c r="F2045" s="396"/>
      <c r="G2045" s="388"/>
    </row>
    <row r="2046" spans="1:7" ht="12.75" customHeight="1" x14ac:dyDescent="0.3">
      <c r="A2046" s="417" t="s">
        <v>23423</v>
      </c>
      <c r="B2046" s="417"/>
      <c r="C2046" s="417"/>
      <c r="D2046" s="417"/>
      <c r="E2046" s="417"/>
      <c r="F2046" s="417"/>
      <c r="G2046" s="388"/>
    </row>
    <row r="2047" spans="1:7" ht="17.25" x14ac:dyDescent="0.3">
      <c r="A2047" s="389" t="s">
        <v>23424</v>
      </c>
      <c r="B2047" s="393" t="s">
        <v>10103</v>
      </c>
      <c r="C2047" s="393">
        <v>1</v>
      </c>
      <c r="D2047" s="393" t="s">
        <v>1919</v>
      </c>
      <c r="E2047" s="393">
        <v>2</v>
      </c>
      <c r="F2047" s="396"/>
      <c r="G2047" s="388"/>
    </row>
    <row r="2048" spans="1:7" ht="17.25" x14ac:dyDescent="0.3">
      <c r="A2048" s="389" t="s">
        <v>23425</v>
      </c>
      <c r="B2048" s="393" t="s">
        <v>10103</v>
      </c>
      <c r="C2048" s="393">
        <v>2</v>
      </c>
      <c r="D2048" s="393" t="s">
        <v>1919</v>
      </c>
      <c r="E2048" s="393">
        <v>0</v>
      </c>
      <c r="F2048" s="396"/>
      <c r="G2048" s="388"/>
    </row>
    <row r="2049" spans="1:7" ht="17.25" x14ac:dyDescent="0.3">
      <c r="A2049" s="389" t="s">
        <v>23426</v>
      </c>
      <c r="B2049" s="393" t="s">
        <v>1919</v>
      </c>
      <c r="C2049" s="393">
        <v>0</v>
      </c>
      <c r="D2049" s="393" t="s">
        <v>10103</v>
      </c>
      <c r="E2049" s="393">
        <v>0</v>
      </c>
      <c r="F2049" s="396"/>
      <c r="G2049" s="388"/>
    </row>
    <row r="2050" spans="1:7" ht="17.25" x14ac:dyDescent="0.3">
      <c r="A2050" s="389" t="s">
        <v>23427</v>
      </c>
      <c r="B2050" s="393" t="s">
        <v>22063</v>
      </c>
      <c r="C2050" s="393">
        <v>2</v>
      </c>
      <c r="D2050" s="393" t="s">
        <v>10103</v>
      </c>
      <c r="E2050" s="393">
        <v>0</v>
      </c>
      <c r="F2050" s="396"/>
      <c r="G2050" s="388"/>
    </row>
    <row r="2051" spans="1:7" ht="17.25" x14ac:dyDescent="0.3">
      <c r="A2051" s="389" t="s">
        <v>23428</v>
      </c>
      <c r="B2051" s="393" t="s">
        <v>22063</v>
      </c>
      <c r="C2051" s="393">
        <v>2</v>
      </c>
      <c r="D2051" s="393" t="s">
        <v>10103</v>
      </c>
      <c r="E2051" s="393">
        <v>0</v>
      </c>
      <c r="F2051" s="396"/>
      <c r="G2051" s="388"/>
    </row>
    <row r="2052" spans="1:7" ht="17.25" x14ac:dyDescent="0.3">
      <c r="A2052" s="389" t="s">
        <v>23429</v>
      </c>
      <c r="B2052" s="393" t="s">
        <v>10103</v>
      </c>
      <c r="C2052" s="393">
        <v>3</v>
      </c>
      <c r="D2052" s="393" t="s">
        <v>22063</v>
      </c>
      <c r="E2052" s="393">
        <v>2</v>
      </c>
      <c r="F2052" s="396"/>
      <c r="G2052" s="388"/>
    </row>
    <row r="2053" spans="1:7" ht="17.25" x14ac:dyDescent="0.3">
      <c r="A2053" s="389" t="s">
        <v>23430</v>
      </c>
      <c r="B2053" s="393" t="s">
        <v>22063</v>
      </c>
      <c r="C2053" s="393">
        <v>2</v>
      </c>
      <c r="D2053" s="393" t="s">
        <v>10103</v>
      </c>
      <c r="E2053" s="393">
        <v>0</v>
      </c>
      <c r="F2053" s="396"/>
      <c r="G2053" s="388"/>
    </row>
    <row r="2054" spans="1:7" ht="17.25" x14ac:dyDescent="0.3">
      <c r="A2054" s="389" t="s">
        <v>23431</v>
      </c>
      <c r="B2054" s="393" t="s">
        <v>23432</v>
      </c>
      <c r="C2054" s="393">
        <v>0</v>
      </c>
      <c r="D2054" s="393" t="s">
        <v>1919</v>
      </c>
      <c r="E2054" s="393">
        <v>0</v>
      </c>
      <c r="F2054" s="396"/>
      <c r="G2054" s="388"/>
    </row>
    <row r="2055" spans="1:7" ht="17.25" x14ac:dyDescent="0.3">
      <c r="A2055" s="389" t="s">
        <v>23433</v>
      </c>
      <c r="B2055" s="393" t="s">
        <v>1919</v>
      </c>
      <c r="C2055" s="393">
        <v>0</v>
      </c>
      <c r="D2055" s="393" t="s">
        <v>10103</v>
      </c>
      <c r="E2055" s="393">
        <v>0</v>
      </c>
      <c r="F2055" s="396"/>
      <c r="G2055" s="388"/>
    </row>
    <row r="2056" spans="1:7" ht="17.25" x14ac:dyDescent="0.3">
      <c r="A2056" s="389" t="s">
        <v>23434</v>
      </c>
      <c r="B2056" s="393" t="s">
        <v>10103</v>
      </c>
      <c r="C2056" s="393">
        <v>0</v>
      </c>
      <c r="D2056" s="393" t="s">
        <v>1919</v>
      </c>
      <c r="E2056" s="393">
        <v>0</v>
      </c>
      <c r="F2056" s="396"/>
      <c r="G2056" s="388"/>
    </row>
    <row r="2057" spans="1:7" ht="17.25" x14ac:dyDescent="0.3">
      <c r="A2057" s="389" t="s">
        <v>23435</v>
      </c>
      <c r="B2057" s="393" t="s">
        <v>10103</v>
      </c>
      <c r="C2057" s="393">
        <v>0</v>
      </c>
      <c r="D2057" s="393" t="s">
        <v>22063</v>
      </c>
      <c r="E2057" s="393">
        <v>2</v>
      </c>
      <c r="F2057" s="396"/>
      <c r="G2057" s="388"/>
    </row>
    <row r="2058" spans="1:7" ht="17.25" x14ac:dyDescent="0.3">
      <c r="A2058" s="389" t="s">
        <v>23436</v>
      </c>
      <c r="B2058" s="393" t="s">
        <v>10103</v>
      </c>
      <c r="C2058" s="393">
        <v>0</v>
      </c>
      <c r="D2058" s="393" t="s">
        <v>1919</v>
      </c>
      <c r="E2058" s="393">
        <v>1</v>
      </c>
      <c r="F2058" s="396"/>
      <c r="G2058" s="388"/>
    </row>
    <row r="2059" spans="1:7" ht="17.25" x14ac:dyDescent="0.3">
      <c r="A2059" s="389" t="s">
        <v>23437</v>
      </c>
      <c r="B2059" s="393" t="s">
        <v>22063</v>
      </c>
      <c r="C2059" s="393">
        <v>0</v>
      </c>
      <c r="D2059" s="393" t="s">
        <v>10103</v>
      </c>
      <c r="E2059" s="393">
        <v>0</v>
      </c>
      <c r="F2059" s="396"/>
      <c r="G2059" s="388"/>
    </row>
    <row r="2060" spans="1:7" ht="17.25" x14ac:dyDescent="0.3">
      <c r="A2060" s="389" t="s">
        <v>23438</v>
      </c>
      <c r="B2060" s="393" t="s">
        <v>22063</v>
      </c>
      <c r="C2060" s="393">
        <v>2</v>
      </c>
      <c r="D2060" s="393" t="s">
        <v>10103</v>
      </c>
      <c r="E2060" s="393">
        <v>0</v>
      </c>
      <c r="F2060" s="396"/>
      <c r="G2060" s="388"/>
    </row>
    <row r="2061" spans="1:7" ht="17.25" x14ac:dyDescent="0.3">
      <c r="A2061" s="389" t="s">
        <v>23439</v>
      </c>
      <c r="B2061" s="393" t="s">
        <v>10103</v>
      </c>
      <c r="C2061" s="393">
        <v>0</v>
      </c>
      <c r="D2061" s="393" t="s">
        <v>1919</v>
      </c>
      <c r="E2061" s="393">
        <v>0</v>
      </c>
      <c r="F2061" s="396"/>
      <c r="G2061" s="388"/>
    </row>
    <row r="2062" spans="1:7" ht="17.25" x14ac:dyDescent="0.3">
      <c r="A2062" s="389" t="s">
        <v>23440</v>
      </c>
      <c r="B2062" s="393" t="s">
        <v>1919</v>
      </c>
      <c r="C2062" s="393">
        <v>1</v>
      </c>
      <c r="D2062" s="393" t="s">
        <v>10103</v>
      </c>
      <c r="E2062" s="393">
        <v>2</v>
      </c>
      <c r="F2062" s="396"/>
      <c r="G2062" s="388"/>
    </row>
    <row r="2063" spans="1:7" ht="17.25" x14ac:dyDescent="0.3">
      <c r="A2063" s="389" t="s">
        <v>23441</v>
      </c>
      <c r="B2063" s="393" t="s">
        <v>1919</v>
      </c>
      <c r="C2063" s="393">
        <v>6</v>
      </c>
      <c r="D2063" s="393" t="s">
        <v>10103</v>
      </c>
      <c r="E2063" s="393">
        <v>8</v>
      </c>
      <c r="F2063" s="396"/>
      <c r="G2063" s="388"/>
    </row>
    <row r="2064" spans="1:7" ht="17.25" x14ac:dyDescent="0.3">
      <c r="A2064" s="389" t="s">
        <v>23442</v>
      </c>
      <c r="B2064" s="393" t="s">
        <v>10103</v>
      </c>
      <c r="C2064" s="393">
        <v>0</v>
      </c>
      <c r="D2064" s="393" t="s">
        <v>22063</v>
      </c>
      <c r="E2064" s="393">
        <v>1</v>
      </c>
      <c r="F2064" s="396"/>
      <c r="G2064" s="388"/>
    </row>
    <row r="2065" spans="1:7" ht="12.75" customHeight="1" x14ac:dyDescent="0.3">
      <c r="A2065" s="417" t="s">
        <v>23443</v>
      </c>
      <c r="B2065" s="417"/>
      <c r="C2065" s="417"/>
      <c r="D2065" s="417"/>
      <c r="E2065" s="417"/>
      <c r="F2065" s="417"/>
      <c r="G2065" s="388"/>
    </row>
    <row r="2066" spans="1:7" ht="17.25" x14ac:dyDescent="0.3">
      <c r="A2066" s="389" t="s">
        <v>23444</v>
      </c>
      <c r="B2066" s="393" t="s">
        <v>11819</v>
      </c>
      <c r="C2066" s="393">
        <v>3</v>
      </c>
      <c r="D2066" s="393" t="s">
        <v>10191</v>
      </c>
      <c r="E2066" s="393">
        <v>1</v>
      </c>
      <c r="F2066" s="396"/>
      <c r="G2066" s="388"/>
    </row>
    <row r="2067" spans="1:7" ht="17.25" x14ac:dyDescent="0.3">
      <c r="A2067" s="389" t="s">
        <v>23445</v>
      </c>
      <c r="B2067" s="393" t="s">
        <v>10191</v>
      </c>
      <c r="C2067" s="393">
        <v>1</v>
      </c>
      <c r="D2067" s="393" t="s">
        <v>11819</v>
      </c>
      <c r="E2067" s="393">
        <v>0</v>
      </c>
      <c r="F2067" s="396"/>
      <c r="G2067" s="388"/>
    </row>
    <row r="2068" spans="1:7" ht="17.25" x14ac:dyDescent="0.3">
      <c r="A2068" s="389" t="s">
        <v>23446</v>
      </c>
      <c r="B2068" s="393" t="s">
        <v>10191</v>
      </c>
      <c r="C2068" s="393">
        <v>2</v>
      </c>
      <c r="D2068" s="393" t="s">
        <v>11819</v>
      </c>
      <c r="E2068" s="393">
        <v>1</v>
      </c>
      <c r="F2068" s="396"/>
      <c r="G2068" s="388"/>
    </row>
    <row r="2069" spans="1:7" ht="17.25" x14ac:dyDescent="0.3">
      <c r="A2069" s="389" t="s">
        <v>23447</v>
      </c>
      <c r="B2069" s="393" t="s">
        <v>10191</v>
      </c>
      <c r="C2069" s="393">
        <v>1</v>
      </c>
      <c r="D2069" s="393" t="s">
        <v>11819</v>
      </c>
      <c r="E2069" s="393">
        <v>0</v>
      </c>
      <c r="F2069" s="396"/>
      <c r="G2069" s="388"/>
    </row>
    <row r="2070" spans="1:7" ht="17.25" x14ac:dyDescent="0.3">
      <c r="A2070" s="389" t="s">
        <v>23448</v>
      </c>
      <c r="B2070" s="393" t="s">
        <v>10191</v>
      </c>
      <c r="C2070" s="393">
        <v>0</v>
      </c>
      <c r="D2070" s="393" t="s">
        <v>11819</v>
      </c>
      <c r="E2070" s="393">
        <v>0</v>
      </c>
      <c r="F2070" s="396"/>
      <c r="G2070" s="388"/>
    </row>
    <row r="2071" spans="1:7" ht="17.25" x14ac:dyDescent="0.3">
      <c r="A2071" s="389" t="s">
        <v>23449</v>
      </c>
      <c r="B2071" s="393" t="s">
        <v>11819</v>
      </c>
      <c r="C2071" s="393">
        <v>1</v>
      </c>
      <c r="D2071" s="393" t="s">
        <v>10191</v>
      </c>
      <c r="E2071" s="393">
        <v>0</v>
      </c>
      <c r="F2071" s="396"/>
      <c r="G2071" s="388"/>
    </row>
    <row r="2072" spans="1:7" ht="12.75" customHeight="1" x14ac:dyDescent="0.3">
      <c r="A2072" s="417" t="s">
        <v>23450</v>
      </c>
      <c r="B2072" s="417"/>
      <c r="C2072" s="417"/>
      <c r="D2072" s="417"/>
      <c r="E2072" s="417"/>
      <c r="F2072" s="417"/>
      <c r="G2072" s="388"/>
    </row>
    <row r="2073" spans="1:7" ht="17.25" x14ac:dyDescent="0.3">
      <c r="A2073" s="389" t="s">
        <v>23451</v>
      </c>
      <c r="B2073" s="393" t="s">
        <v>10191</v>
      </c>
      <c r="C2073" s="393">
        <v>0</v>
      </c>
      <c r="D2073" s="393" t="s">
        <v>11819</v>
      </c>
      <c r="E2073" s="393">
        <v>0</v>
      </c>
      <c r="F2073" s="396"/>
      <c r="G2073" s="388"/>
    </row>
    <row r="2074" spans="1:7" ht="17.25" x14ac:dyDescent="0.3">
      <c r="A2074" s="389" t="s">
        <v>23452</v>
      </c>
      <c r="B2074" s="393" t="s">
        <v>10191</v>
      </c>
      <c r="C2074" s="393">
        <v>0</v>
      </c>
      <c r="D2074" s="393" t="s">
        <v>11819</v>
      </c>
      <c r="E2074" s="393">
        <v>0</v>
      </c>
      <c r="F2074" s="396"/>
      <c r="G2074" s="388"/>
    </row>
    <row r="2075" spans="1:7" ht="17.25" x14ac:dyDescent="0.3">
      <c r="A2075" s="389" t="s">
        <v>23453</v>
      </c>
      <c r="B2075" s="393" t="s">
        <v>11819</v>
      </c>
      <c r="C2075" s="393">
        <v>0</v>
      </c>
      <c r="D2075" s="393" t="s">
        <v>10191</v>
      </c>
      <c r="E2075" s="393">
        <v>1</v>
      </c>
      <c r="F2075" s="396"/>
      <c r="G2075" s="388"/>
    </row>
    <row r="2076" spans="1:7" ht="17.25" x14ac:dyDescent="0.3">
      <c r="A2076" s="389" t="s">
        <v>23454</v>
      </c>
      <c r="B2076" s="393" t="s">
        <v>11819</v>
      </c>
      <c r="C2076" s="393">
        <v>1</v>
      </c>
      <c r="D2076" s="393" t="s">
        <v>10191</v>
      </c>
      <c r="E2076" s="393">
        <v>0</v>
      </c>
      <c r="F2076" s="396"/>
      <c r="G2076" s="388"/>
    </row>
    <row r="2077" spans="1:7" ht="17.25" x14ac:dyDescent="0.3">
      <c r="A2077" s="389" t="s">
        <v>23455</v>
      </c>
      <c r="B2077" s="393" t="s">
        <v>10191</v>
      </c>
      <c r="C2077" s="393">
        <v>0</v>
      </c>
      <c r="D2077" s="393" t="s">
        <v>11819</v>
      </c>
      <c r="E2077" s="393">
        <v>0</v>
      </c>
      <c r="F2077" s="396"/>
      <c r="G2077" s="388"/>
    </row>
    <row r="2078" spans="1:7" ht="17.25" x14ac:dyDescent="0.3">
      <c r="A2078" s="389" t="s">
        <v>23456</v>
      </c>
      <c r="B2078" s="393" t="s">
        <v>10191</v>
      </c>
      <c r="C2078" s="393">
        <v>1</v>
      </c>
      <c r="D2078" s="393" t="s">
        <v>11819</v>
      </c>
      <c r="E2078" s="393">
        <v>0</v>
      </c>
      <c r="F2078" s="396"/>
      <c r="G2078" s="388"/>
    </row>
    <row r="2079" spans="1:7" ht="12.75" customHeight="1" x14ac:dyDescent="0.3">
      <c r="A2079" s="417" t="s">
        <v>23457</v>
      </c>
      <c r="B2079" s="417"/>
      <c r="C2079" s="417"/>
      <c r="D2079" s="417"/>
      <c r="E2079" s="417"/>
      <c r="F2079" s="417"/>
      <c r="G2079" s="388"/>
    </row>
    <row r="2080" spans="1:7" ht="17.25" x14ac:dyDescent="0.3">
      <c r="A2080" s="389" t="s">
        <v>23458</v>
      </c>
      <c r="B2080" s="393" t="s">
        <v>22163</v>
      </c>
      <c r="C2080" s="393">
        <v>1</v>
      </c>
      <c r="D2080" s="393" t="s">
        <v>11819</v>
      </c>
      <c r="E2080" s="393">
        <v>10</v>
      </c>
      <c r="F2080" s="396"/>
      <c r="G2080" s="388"/>
    </row>
    <row r="2081" spans="1:7" ht="17.25" x14ac:dyDescent="0.3">
      <c r="A2081" s="389" t="s">
        <v>23459</v>
      </c>
      <c r="B2081" s="393" t="s">
        <v>22163</v>
      </c>
      <c r="C2081" s="393">
        <v>5</v>
      </c>
      <c r="D2081" s="393" t="s">
        <v>11819</v>
      </c>
      <c r="E2081" s="393">
        <v>10</v>
      </c>
      <c r="F2081" s="396"/>
      <c r="G2081" s="388"/>
    </row>
    <row r="2082" spans="1:7" ht="17.25" x14ac:dyDescent="0.3">
      <c r="A2082" s="389" t="s">
        <v>23460</v>
      </c>
      <c r="B2082" s="393" t="s">
        <v>22163</v>
      </c>
      <c r="C2082" s="393">
        <v>0</v>
      </c>
      <c r="D2082" s="393" t="s">
        <v>11819</v>
      </c>
      <c r="E2082" s="393">
        <v>5</v>
      </c>
      <c r="F2082" s="396"/>
      <c r="G2082" s="388"/>
    </row>
    <row r="2083" spans="1:7" ht="17.25" x14ac:dyDescent="0.3">
      <c r="A2083" s="389" t="s">
        <v>23461</v>
      </c>
      <c r="B2083" s="393" t="s">
        <v>22163</v>
      </c>
      <c r="C2083" s="393">
        <v>1</v>
      </c>
      <c r="D2083" s="393" t="s">
        <v>11819</v>
      </c>
      <c r="E2083" s="393">
        <v>1</v>
      </c>
      <c r="F2083" s="396"/>
      <c r="G2083" s="388"/>
    </row>
    <row r="2084" spans="1:7" ht="17.25" x14ac:dyDescent="0.3">
      <c r="A2084" s="389" t="s">
        <v>23462</v>
      </c>
      <c r="B2084" s="393" t="s">
        <v>11819</v>
      </c>
      <c r="C2084" s="393">
        <v>0</v>
      </c>
      <c r="D2084" s="393" t="s">
        <v>22163</v>
      </c>
      <c r="E2084" s="393">
        <v>0</v>
      </c>
      <c r="F2084" s="396"/>
      <c r="G2084" s="388"/>
    </row>
    <row r="2085" spans="1:7" ht="12.75" customHeight="1" x14ac:dyDescent="0.3">
      <c r="A2085" s="417" t="s">
        <v>23463</v>
      </c>
      <c r="B2085" s="417"/>
      <c r="C2085" s="417"/>
      <c r="D2085" s="417"/>
      <c r="E2085" s="417"/>
      <c r="F2085" s="417"/>
      <c r="G2085" s="388"/>
    </row>
    <row r="2086" spans="1:7" ht="17.25" x14ac:dyDescent="0.3">
      <c r="A2086" s="389" t="s">
        <v>23464</v>
      </c>
      <c r="B2086" s="393" t="s">
        <v>11819</v>
      </c>
      <c r="C2086" s="393">
        <v>0</v>
      </c>
      <c r="D2086" s="393" t="s">
        <v>22163</v>
      </c>
      <c r="E2086" s="393">
        <v>0</v>
      </c>
      <c r="F2086" s="396"/>
      <c r="G2086" s="388"/>
    </row>
    <row r="2087" spans="1:7" ht="12.75" customHeight="1" x14ac:dyDescent="0.3">
      <c r="A2087" s="417" t="s">
        <v>23465</v>
      </c>
      <c r="B2087" s="417"/>
      <c r="C2087" s="417"/>
      <c r="D2087" s="417"/>
      <c r="E2087" s="417"/>
      <c r="F2087" s="417"/>
      <c r="G2087" s="388"/>
    </row>
    <row r="2088" spans="1:7" ht="17.25" x14ac:dyDescent="0.3">
      <c r="A2088" s="389" t="s">
        <v>23466</v>
      </c>
      <c r="B2088" s="393" t="s">
        <v>22163</v>
      </c>
      <c r="C2088" s="393">
        <v>3</v>
      </c>
      <c r="D2088" s="393" t="s">
        <v>11819</v>
      </c>
      <c r="E2088" s="393">
        <v>0</v>
      </c>
      <c r="F2088" s="396"/>
      <c r="G2088" s="388"/>
    </row>
    <row r="2089" spans="1:7" ht="17.25" x14ac:dyDescent="0.3">
      <c r="A2089" s="389" t="s">
        <v>23467</v>
      </c>
      <c r="B2089" s="393" t="s">
        <v>11819</v>
      </c>
      <c r="C2089" s="393">
        <v>10</v>
      </c>
      <c r="D2089" s="393" t="s">
        <v>22163</v>
      </c>
      <c r="E2089" s="393">
        <v>15</v>
      </c>
      <c r="F2089" s="396"/>
      <c r="G2089" s="388"/>
    </row>
    <row r="2090" spans="1:7" ht="17.25" x14ac:dyDescent="0.3">
      <c r="A2090" s="389" t="s">
        <v>23468</v>
      </c>
      <c r="B2090" s="393" t="s">
        <v>11819</v>
      </c>
      <c r="C2090" s="393">
        <v>10</v>
      </c>
      <c r="D2090" s="393" t="s">
        <v>22163</v>
      </c>
      <c r="E2090" s="393">
        <v>5</v>
      </c>
      <c r="F2090" s="396"/>
      <c r="G2090" s="388"/>
    </row>
    <row r="2091" spans="1:7" ht="17.25" x14ac:dyDescent="0.3">
      <c r="A2091" s="389" t="s">
        <v>23469</v>
      </c>
      <c r="B2091" s="393" t="s">
        <v>11819</v>
      </c>
      <c r="C2091" s="393">
        <v>2</v>
      </c>
      <c r="D2091" s="393" t="s">
        <v>22163</v>
      </c>
      <c r="E2091" s="393">
        <v>1</v>
      </c>
      <c r="F2091" s="396"/>
      <c r="G2091" s="388"/>
    </row>
    <row r="2092" spans="1:7" ht="17.25" x14ac:dyDescent="0.3">
      <c r="A2092" s="389" t="s">
        <v>23470</v>
      </c>
      <c r="B2092" s="393" t="s">
        <v>22163</v>
      </c>
      <c r="C2092" s="393">
        <v>3</v>
      </c>
      <c r="D2092" s="393" t="s">
        <v>11819</v>
      </c>
      <c r="E2092" s="393">
        <v>0</v>
      </c>
      <c r="F2092" s="396"/>
      <c r="G2092" s="388"/>
    </row>
    <row r="2093" spans="1:7" ht="17.25" x14ac:dyDescent="0.3">
      <c r="A2093" s="389" t="s">
        <v>23471</v>
      </c>
      <c r="B2093" s="393" t="s">
        <v>11819</v>
      </c>
      <c r="C2093" s="393">
        <v>4</v>
      </c>
      <c r="D2093" s="393" t="s">
        <v>22163</v>
      </c>
      <c r="E2093" s="393">
        <v>3</v>
      </c>
      <c r="F2093" s="396"/>
      <c r="G2093" s="388"/>
    </row>
    <row r="2094" spans="1:7" ht="17.25" x14ac:dyDescent="0.3">
      <c r="A2094" s="389" t="s">
        <v>23472</v>
      </c>
      <c r="B2094" s="393" t="s">
        <v>22163</v>
      </c>
      <c r="C2094" s="393">
        <v>1</v>
      </c>
      <c r="D2094" s="393" t="s">
        <v>11819</v>
      </c>
      <c r="E2094" s="393">
        <v>6</v>
      </c>
      <c r="F2094" s="396"/>
      <c r="G2094" s="388"/>
    </row>
    <row r="2095" spans="1:7" ht="17.25" x14ac:dyDescent="0.3">
      <c r="A2095" s="389" t="s">
        <v>23473</v>
      </c>
      <c r="B2095" s="393" t="s">
        <v>22163</v>
      </c>
      <c r="C2095" s="393">
        <v>1</v>
      </c>
      <c r="D2095" s="393" t="s">
        <v>11819</v>
      </c>
      <c r="E2095" s="393">
        <v>0</v>
      </c>
      <c r="F2095" s="396"/>
      <c r="G2095" s="388"/>
    </row>
    <row r="2096" spans="1:7" ht="12.75" customHeight="1" x14ac:dyDescent="0.3">
      <c r="A2096" s="417" t="s">
        <v>23474</v>
      </c>
      <c r="B2096" s="417"/>
      <c r="C2096" s="417"/>
      <c r="D2096" s="417"/>
      <c r="E2096" s="417"/>
      <c r="F2096" s="417"/>
      <c r="G2096" s="388"/>
    </row>
    <row r="2097" spans="1:7" ht="17.25" x14ac:dyDescent="0.3">
      <c r="A2097" s="389" t="s">
        <v>23475</v>
      </c>
      <c r="B2097" s="393" t="s">
        <v>7198</v>
      </c>
      <c r="C2097" s="393">
        <v>5</v>
      </c>
      <c r="D2097" s="393" t="s">
        <v>22163</v>
      </c>
      <c r="E2097" s="393">
        <v>10</v>
      </c>
      <c r="F2097" s="396"/>
      <c r="G2097" s="388"/>
    </row>
    <row r="2098" spans="1:7" ht="17.25" x14ac:dyDescent="0.3">
      <c r="A2098" s="389" t="s">
        <v>23476</v>
      </c>
      <c r="B2098" s="393" t="s">
        <v>22163</v>
      </c>
      <c r="C2098" s="393">
        <v>14</v>
      </c>
      <c r="D2098" s="393" t="s">
        <v>7198</v>
      </c>
      <c r="E2098" s="393">
        <v>18</v>
      </c>
      <c r="F2098" s="396"/>
      <c r="G2098" s="388"/>
    </row>
    <row r="2099" spans="1:7" ht="17.25" x14ac:dyDescent="0.3">
      <c r="A2099" s="389" t="s">
        <v>23477</v>
      </c>
      <c r="B2099" s="393" t="s">
        <v>22163</v>
      </c>
      <c r="C2099" s="393">
        <v>1</v>
      </c>
      <c r="D2099" s="393" t="s">
        <v>11819</v>
      </c>
      <c r="E2099" s="393">
        <v>1</v>
      </c>
      <c r="F2099" s="396"/>
      <c r="G2099" s="388"/>
    </row>
    <row r="2100" spans="1:7" ht="17.25" x14ac:dyDescent="0.3">
      <c r="A2100" s="389" t="s">
        <v>23478</v>
      </c>
      <c r="B2100" s="393" t="s">
        <v>11819</v>
      </c>
      <c r="C2100" s="393">
        <v>3</v>
      </c>
      <c r="D2100" s="393" t="s">
        <v>22163</v>
      </c>
      <c r="E2100" s="393">
        <v>4</v>
      </c>
      <c r="F2100" s="396"/>
      <c r="G2100" s="388"/>
    </row>
    <row r="2101" spans="1:7" ht="17.25" x14ac:dyDescent="0.3">
      <c r="A2101" s="389" t="s">
        <v>23479</v>
      </c>
      <c r="B2101" s="393" t="s">
        <v>22163</v>
      </c>
      <c r="C2101" s="393">
        <v>3</v>
      </c>
      <c r="D2101" s="393" t="s">
        <v>11819</v>
      </c>
      <c r="E2101" s="393">
        <v>12</v>
      </c>
      <c r="F2101" s="396"/>
      <c r="G2101" s="388"/>
    </row>
    <row r="2102" spans="1:7" ht="17.25" x14ac:dyDescent="0.3">
      <c r="A2102" s="389" t="s">
        <v>23480</v>
      </c>
      <c r="B2102" s="393" t="s">
        <v>22163</v>
      </c>
      <c r="C2102" s="393">
        <v>1</v>
      </c>
      <c r="D2102" s="393" t="s">
        <v>11819</v>
      </c>
      <c r="E2102" s="393">
        <v>2</v>
      </c>
      <c r="F2102" s="396"/>
      <c r="G2102" s="388"/>
    </row>
    <row r="2103" spans="1:7" ht="17.25" x14ac:dyDescent="0.3">
      <c r="A2103" s="389" t="s">
        <v>23481</v>
      </c>
      <c r="B2103" s="393" t="s">
        <v>11819</v>
      </c>
      <c r="C2103" s="393">
        <v>3</v>
      </c>
      <c r="D2103" s="393" t="s">
        <v>22163</v>
      </c>
      <c r="E2103" s="393">
        <v>3</v>
      </c>
      <c r="F2103" s="396"/>
      <c r="G2103" s="388"/>
    </row>
    <row r="2104" spans="1:7" ht="17.25" x14ac:dyDescent="0.3">
      <c r="A2104" s="389" t="s">
        <v>23482</v>
      </c>
      <c r="B2104" s="393" t="s">
        <v>22163</v>
      </c>
      <c r="C2104" s="393">
        <v>0</v>
      </c>
      <c r="D2104" s="393" t="s">
        <v>11819</v>
      </c>
      <c r="E2104" s="393">
        <v>0</v>
      </c>
      <c r="F2104" s="396"/>
      <c r="G2104" s="388"/>
    </row>
    <row r="2105" spans="1:7" ht="17.25" x14ac:dyDescent="0.3">
      <c r="A2105" s="389" t="s">
        <v>23483</v>
      </c>
      <c r="B2105" s="393" t="s">
        <v>11819</v>
      </c>
      <c r="C2105" s="393">
        <v>3</v>
      </c>
      <c r="D2105" s="393" t="s">
        <v>22163</v>
      </c>
      <c r="E2105" s="393">
        <v>6</v>
      </c>
      <c r="F2105" s="396"/>
      <c r="G2105" s="388"/>
    </row>
    <row r="2106" spans="1:7" ht="17.25" x14ac:dyDescent="0.3">
      <c r="A2106" s="389" t="s">
        <v>23484</v>
      </c>
      <c r="B2106" s="393" t="s">
        <v>11819</v>
      </c>
      <c r="C2106" s="393">
        <v>0</v>
      </c>
      <c r="D2106" s="393" t="s">
        <v>22163</v>
      </c>
      <c r="E2106" s="393">
        <v>0</v>
      </c>
      <c r="F2106" s="396"/>
      <c r="G2106" s="388"/>
    </row>
    <row r="2107" spans="1:7" ht="17.25" x14ac:dyDescent="0.3">
      <c r="A2107" s="389" t="s">
        <v>23485</v>
      </c>
      <c r="B2107" s="393" t="s">
        <v>11819</v>
      </c>
      <c r="C2107" s="393">
        <v>0</v>
      </c>
      <c r="D2107" s="393" t="s">
        <v>22163</v>
      </c>
      <c r="E2107" s="393">
        <v>0</v>
      </c>
      <c r="F2107" s="396"/>
      <c r="G2107" s="388"/>
    </row>
    <row r="2108" spans="1:7" ht="17.25" x14ac:dyDescent="0.3">
      <c r="A2108" s="389" t="s">
        <v>23486</v>
      </c>
      <c r="B2108" s="393" t="s">
        <v>21992</v>
      </c>
      <c r="C2108" s="393">
        <v>7</v>
      </c>
      <c r="D2108" s="393" t="s">
        <v>11819</v>
      </c>
      <c r="E2108" s="393">
        <v>4</v>
      </c>
      <c r="F2108" s="396"/>
      <c r="G2108" s="388"/>
    </row>
    <row r="2109" spans="1:7" ht="12.75" customHeight="1" x14ac:dyDescent="0.3">
      <c r="A2109" s="417" t="s">
        <v>23487</v>
      </c>
      <c r="B2109" s="417"/>
      <c r="C2109" s="417"/>
      <c r="D2109" s="417"/>
      <c r="E2109" s="417"/>
      <c r="F2109" s="417"/>
      <c r="G2109" s="388"/>
    </row>
    <row r="2110" spans="1:7" ht="17.25" x14ac:dyDescent="0.3">
      <c r="A2110" s="389" t="s">
        <v>23488</v>
      </c>
      <c r="B2110" s="393" t="s">
        <v>22163</v>
      </c>
      <c r="C2110" s="393">
        <v>1</v>
      </c>
      <c r="D2110" s="393" t="s">
        <v>11819</v>
      </c>
      <c r="E2110" s="393">
        <v>2</v>
      </c>
      <c r="F2110" s="396"/>
      <c r="G2110" s="388"/>
    </row>
    <row r="2111" spans="1:7" ht="17.25" x14ac:dyDescent="0.3">
      <c r="A2111" s="389" t="s">
        <v>23489</v>
      </c>
      <c r="B2111" s="393" t="s">
        <v>22163</v>
      </c>
      <c r="C2111" s="393">
        <v>1</v>
      </c>
      <c r="D2111" s="393" t="s">
        <v>11819</v>
      </c>
      <c r="E2111" s="393">
        <v>0</v>
      </c>
      <c r="F2111" s="396"/>
      <c r="G2111" s="388"/>
    </row>
    <row r="2112" spans="1:7" ht="17.25" x14ac:dyDescent="0.3">
      <c r="A2112" s="389" t="s">
        <v>23490</v>
      </c>
      <c r="B2112" s="393" t="s">
        <v>11819</v>
      </c>
      <c r="C2112" s="393">
        <v>4</v>
      </c>
      <c r="D2112" s="393" t="s">
        <v>22163</v>
      </c>
      <c r="E2112" s="393">
        <v>0</v>
      </c>
      <c r="F2112" s="396"/>
      <c r="G2112" s="388"/>
    </row>
    <row r="2113" spans="1:7" ht="17.25" x14ac:dyDescent="0.3">
      <c r="A2113" s="389" t="s">
        <v>23491</v>
      </c>
      <c r="B2113" s="393" t="s">
        <v>11819</v>
      </c>
      <c r="C2113" s="393">
        <v>1</v>
      </c>
      <c r="D2113" s="393" t="s">
        <v>22163</v>
      </c>
      <c r="E2113" s="393">
        <v>1</v>
      </c>
      <c r="F2113" s="396"/>
      <c r="G2113" s="388"/>
    </row>
    <row r="2114" spans="1:7" ht="17.25" x14ac:dyDescent="0.3">
      <c r="A2114" s="389" t="s">
        <v>23492</v>
      </c>
      <c r="B2114" s="393" t="s">
        <v>22163</v>
      </c>
      <c r="C2114" s="393">
        <v>0</v>
      </c>
      <c r="D2114" s="393" t="s">
        <v>11819</v>
      </c>
      <c r="E2114" s="393">
        <v>2</v>
      </c>
      <c r="F2114" s="396"/>
      <c r="G2114" s="388"/>
    </row>
    <row r="2115" spans="1:7" ht="17.25" x14ac:dyDescent="0.3">
      <c r="A2115" s="389" t="s">
        <v>23493</v>
      </c>
      <c r="B2115" s="393" t="s">
        <v>22163</v>
      </c>
      <c r="C2115" s="393">
        <v>0</v>
      </c>
      <c r="D2115" s="393" t="s">
        <v>11819</v>
      </c>
      <c r="E2115" s="393">
        <v>1</v>
      </c>
      <c r="F2115" s="396"/>
      <c r="G2115" s="388"/>
    </row>
    <row r="2116" spans="1:7" ht="17.25" x14ac:dyDescent="0.3">
      <c r="A2116" s="389" t="s">
        <v>23494</v>
      </c>
      <c r="B2116" s="393" t="s">
        <v>11819</v>
      </c>
      <c r="C2116" s="393">
        <v>2</v>
      </c>
      <c r="D2116" s="393" t="s">
        <v>22163</v>
      </c>
      <c r="E2116" s="393">
        <v>5</v>
      </c>
      <c r="F2116" s="396"/>
      <c r="G2116" s="388"/>
    </row>
    <row r="2117" spans="1:7" ht="17.25" x14ac:dyDescent="0.3">
      <c r="A2117" s="389" t="s">
        <v>23495</v>
      </c>
      <c r="B2117" s="393" t="s">
        <v>22163</v>
      </c>
      <c r="C2117" s="393">
        <v>0</v>
      </c>
      <c r="D2117" s="393" t="s">
        <v>11819</v>
      </c>
      <c r="E2117" s="393">
        <v>6</v>
      </c>
      <c r="F2117" s="396"/>
      <c r="G2117" s="388"/>
    </row>
    <row r="2118" spans="1:7" ht="17.25" x14ac:dyDescent="0.3">
      <c r="A2118" s="389" t="s">
        <v>23496</v>
      </c>
      <c r="B2118" s="393" t="s">
        <v>22163</v>
      </c>
      <c r="C2118" s="393">
        <v>5</v>
      </c>
      <c r="D2118" s="393" t="s">
        <v>11819</v>
      </c>
      <c r="E2118" s="393">
        <v>7</v>
      </c>
      <c r="F2118" s="396"/>
      <c r="G2118" s="388"/>
    </row>
    <row r="2119" spans="1:7" ht="17.25" x14ac:dyDescent="0.3">
      <c r="A2119" s="389" t="s">
        <v>23497</v>
      </c>
      <c r="B2119" s="393" t="s">
        <v>11819</v>
      </c>
      <c r="C2119" s="393">
        <v>0</v>
      </c>
      <c r="D2119" s="393" t="s">
        <v>22163</v>
      </c>
      <c r="E2119" s="393">
        <v>0</v>
      </c>
      <c r="F2119" s="396"/>
      <c r="G2119" s="388"/>
    </row>
    <row r="2120" spans="1:7" ht="12.75" customHeight="1" x14ac:dyDescent="0.3">
      <c r="A2120" s="417" t="s">
        <v>33395</v>
      </c>
      <c r="B2120" s="417"/>
      <c r="C2120" s="417"/>
      <c r="D2120" s="417"/>
      <c r="E2120" s="417"/>
      <c r="F2120" s="417"/>
      <c r="G2120" s="388"/>
    </row>
    <row r="2121" spans="1:7" ht="17.25" x14ac:dyDescent="0.3">
      <c r="A2121" s="389" t="s">
        <v>33396</v>
      </c>
      <c r="B2121" s="393" t="s">
        <v>11819</v>
      </c>
      <c r="C2121" s="393">
        <v>1</v>
      </c>
      <c r="D2121" s="393" t="s">
        <v>10191</v>
      </c>
      <c r="E2121" s="393">
        <v>0</v>
      </c>
      <c r="F2121" s="396"/>
      <c r="G2121" s="388"/>
    </row>
    <row r="2122" spans="1:7" ht="17.25" x14ac:dyDescent="0.3">
      <c r="A2122" s="389" t="s">
        <v>33397</v>
      </c>
      <c r="B2122" s="393" t="s">
        <v>9654</v>
      </c>
      <c r="C2122" s="393">
        <v>0</v>
      </c>
      <c r="D2122" s="393" t="s">
        <v>11819</v>
      </c>
      <c r="E2122" s="393">
        <v>1</v>
      </c>
      <c r="F2122" s="396"/>
      <c r="G2122" s="388"/>
    </row>
    <row r="2123" spans="1:7" ht="17.25" x14ac:dyDescent="0.3">
      <c r="A2123" s="389" t="s">
        <v>33398</v>
      </c>
      <c r="B2123" s="393" t="s">
        <v>5011</v>
      </c>
      <c r="C2123" s="393">
        <v>0</v>
      </c>
      <c r="D2123" s="393" t="s">
        <v>7198</v>
      </c>
      <c r="E2123" s="393">
        <v>1</v>
      </c>
      <c r="F2123" s="396"/>
      <c r="G2123" s="388"/>
    </row>
    <row r="2124" spans="1:7" ht="17.25" x14ac:dyDescent="0.3">
      <c r="A2124" s="389" t="s">
        <v>33399</v>
      </c>
      <c r="B2124" s="393" t="s">
        <v>14944</v>
      </c>
      <c r="C2124" s="393">
        <v>0</v>
      </c>
      <c r="D2124" s="393" t="s">
        <v>2625</v>
      </c>
      <c r="E2124" s="393">
        <v>1</v>
      </c>
      <c r="F2124" s="396"/>
      <c r="G2124" s="388"/>
    </row>
    <row r="2125" spans="1:7" ht="17.25" x14ac:dyDescent="0.3">
      <c r="A2125" s="389" t="s">
        <v>33400</v>
      </c>
      <c r="B2125" s="393" t="s">
        <v>11819</v>
      </c>
      <c r="C2125" s="393">
        <v>1</v>
      </c>
      <c r="D2125" s="393" t="s">
        <v>10103</v>
      </c>
      <c r="E2125" s="393">
        <v>0</v>
      </c>
      <c r="F2125" s="396"/>
      <c r="G2125" s="388"/>
    </row>
    <row r="2126" spans="1:7" ht="17.25" x14ac:dyDescent="0.3">
      <c r="A2126" s="389" t="s">
        <v>33401</v>
      </c>
      <c r="B2126" s="393" t="s">
        <v>22160</v>
      </c>
      <c r="C2126" s="393">
        <v>0</v>
      </c>
      <c r="D2126" s="393" t="s">
        <v>2625</v>
      </c>
      <c r="E2126" s="393">
        <v>0</v>
      </c>
      <c r="F2126" s="396"/>
      <c r="G2126" s="388"/>
    </row>
    <row r="2127" spans="1:7" ht="17.25" x14ac:dyDescent="0.3">
      <c r="A2127" s="389" t="s">
        <v>33402</v>
      </c>
      <c r="B2127" s="393" t="s">
        <v>13336</v>
      </c>
      <c r="C2127" s="393">
        <v>0</v>
      </c>
      <c r="D2127" s="393" t="s">
        <v>11819</v>
      </c>
      <c r="E2127" s="393">
        <v>0</v>
      </c>
      <c r="F2127" s="396"/>
      <c r="G2127" s="388"/>
    </row>
    <row r="2128" spans="1:7" ht="17.25" x14ac:dyDescent="0.3">
      <c r="A2128" s="389" t="s">
        <v>33403</v>
      </c>
      <c r="B2128" s="393" t="s">
        <v>11819</v>
      </c>
      <c r="C2128" s="393">
        <v>0</v>
      </c>
      <c r="D2128" s="393" t="s">
        <v>13336</v>
      </c>
      <c r="E2128" s="393">
        <v>0</v>
      </c>
      <c r="F2128" s="396"/>
      <c r="G2128" s="388"/>
    </row>
    <row r="2129" spans="1:7" ht="17.25" x14ac:dyDescent="0.3">
      <c r="A2129" s="389" t="s">
        <v>33404</v>
      </c>
      <c r="B2129" s="393" t="s">
        <v>11819</v>
      </c>
      <c r="C2129" s="393">
        <v>0</v>
      </c>
      <c r="D2129" s="393" t="s">
        <v>10191</v>
      </c>
      <c r="E2129" s="393">
        <v>0</v>
      </c>
      <c r="F2129" s="396"/>
      <c r="G2129" s="388"/>
    </row>
    <row r="2130" spans="1:7" ht="17.25" x14ac:dyDescent="0.3">
      <c r="A2130" s="389" t="s">
        <v>33405</v>
      </c>
      <c r="B2130" s="393" t="s">
        <v>10191</v>
      </c>
      <c r="C2130" s="393">
        <v>0</v>
      </c>
      <c r="D2130" s="393" t="s">
        <v>11819</v>
      </c>
      <c r="E2130" s="393">
        <v>0</v>
      </c>
      <c r="F2130" s="396"/>
      <c r="G2130" s="388"/>
    </row>
    <row r="2131" spans="1:7" ht="17.25" x14ac:dyDescent="0.3">
      <c r="A2131" s="389" t="s">
        <v>33406</v>
      </c>
      <c r="B2131" s="393" t="s">
        <v>22160</v>
      </c>
      <c r="C2131" s="393">
        <v>0</v>
      </c>
      <c r="D2131" s="393" t="s">
        <v>2625</v>
      </c>
      <c r="E2131" s="393">
        <v>0</v>
      </c>
      <c r="F2131" s="396"/>
      <c r="G2131" s="388"/>
    </row>
    <row r="2132" spans="1:7" ht="17.25" x14ac:dyDescent="0.3">
      <c r="A2132" s="389" t="s">
        <v>33407</v>
      </c>
      <c r="B2132" s="393" t="s">
        <v>2625</v>
      </c>
      <c r="C2132" s="393">
        <v>0</v>
      </c>
      <c r="D2132" s="393" t="s">
        <v>5426</v>
      </c>
      <c r="E2132" s="393">
        <v>0</v>
      </c>
      <c r="F2132" s="396"/>
      <c r="G2132" s="388"/>
    </row>
    <row r="2133" spans="1:7" ht="17.25" x14ac:dyDescent="0.3">
      <c r="A2133" s="389" t="s">
        <v>33408</v>
      </c>
      <c r="B2133" s="393" t="s">
        <v>5011</v>
      </c>
      <c r="C2133" s="393">
        <v>0</v>
      </c>
      <c r="D2133" s="393" t="s">
        <v>11819</v>
      </c>
      <c r="E2133" s="393">
        <v>0</v>
      </c>
      <c r="F2133" s="396"/>
      <c r="G2133" s="388"/>
    </row>
    <row r="2134" spans="1:7" ht="17.25" x14ac:dyDescent="0.3">
      <c r="A2134" s="389" t="s">
        <v>33409</v>
      </c>
      <c r="B2134" s="393" t="s">
        <v>13336</v>
      </c>
      <c r="C2134" s="393">
        <v>1</v>
      </c>
      <c r="D2134" s="393" t="s">
        <v>11819</v>
      </c>
      <c r="E2134" s="393">
        <v>0</v>
      </c>
      <c r="F2134" s="396"/>
      <c r="G2134" s="388"/>
    </row>
    <row r="2135" spans="1:7" ht="17.25" x14ac:dyDescent="0.3">
      <c r="A2135" s="389" t="s">
        <v>33410</v>
      </c>
      <c r="B2135" s="393" t="s">
        <v>5426</v>
      </c>
      <c r="C2135" s="393">
        <v>0</v>
      </c>
      <c r="D2135" s="393" t="s">
        <v>2625</v>
      </c>
      <c r="E2135" s="393">
        <v>1</v>
      </c>
      <c r="F2135" s="396"/>
      <c r="G2135" s="388"/>
    </row>
    <row r="2136" spans="1:7" ht="17.25" x14ac:dyDescent="0.3">
      <c r="A2136" s="389" t="s">
        <v>33411</v>
      </c>
      <c r="B2136" s="393" t="s">
        <v>5011</v>
      </c>
      <c r="C2136" s="393">
        <v>0</v>
      </c>
      <c r="D2136" s="393" t="s">
        <v>11819</v>
      </c>
      <c r="E2136" s="393">
        <v>2</v>
      </c>
      <c r="F2136" s="396"/>
      <c r="G2136" s="388"/>
    </row>
    <row r="2137" spans="1:7" ht="17.25" x14ac:dyDescent="0.3">
      <c r="A2137" s="389" t="s">
        <v>33412</v>
      </c>
      <c r="B2137" s="393" t="s">
        <v>10103</v>
      </c>
      <c r="C2137" s="393">
        <v>1</v>
      </c>
      <c r="D2137" s="393" t="s">
        <v>13336</v>
      </c>
      <c r="E2137" s="393">
        <v>0</v>
      </c>
      <c r="F2137" s="396"/>
      <c r="G2137" s="388"/>
    </row>
    <row r="2138" spans="1:7" ht="17.25" x14ac:dyDescent="0.3">
      <c r="A2138" s="389" t="s">
        <v>33413</v>
      </c>
      <c r="B2138" s="393" t="s">
        <v>2625</v>
      </c>
      <c r="C2138" s="393">
        <v>1</v>
      </c>
      <c r="D2138" s="393" t="s">
        <v>5426</v>
      </c>
      <c r="E2138" s="393">
        <v>0</v>
      </c>
      <c r="F2138" s="396"/>
      <c r="G2138" s="388"/>
    </row>
    <row r="2139" spans="1:7" ht="17.25" x14ac:dyDescent="0.3">
      <c r="A2139" s="389" t="s">
        <v>33414</v>
      </c>
      <c r="B2139" s="393" t="s">
        <v>5411</v>
      </c>
      <c r="C2139" s="393">
        <v>0</v>
      </c>
      <c r="D2139" s="393" t="s">
        <v>10191</v>
      </c>
      <c r="E2139" s="393">
        <v>1</v>
      </c>
      <c r="F2139" s="396"/>
      <c r="G2139" s="388"/>
    </row>
    <row r="2140" spans="1:7" ht="17.25" x14ac:dyDescent="0.3">
      <c r="A2140" s="389" t="s">
        <v>33415</v>
      </c>
      <c r="B2140" s="393" t="s">
        <v>21992</v>
      </c>
      <c r="C2140" s="393">
        <v>1</v>
      </c>
      <c r="D2140" s="393" t="s">
        <v>5411</v>
      </c>
      <c r="E2140" s="393">
        <v>0</v>
      </c>
      <c r="F2140" s="396"/>
      <c r="G2140" s="388"/>
    </row>
    <row r="2141" spans="1:7" ht="17.25" x14ac:dyDescent="0.3">
      <c r="A2141" s="389" t="s">
        <v>33416</v>
      </c>
      <c r="B2141" s="393" t="s">
        <v>5426</v>
      </c>
      <c r="C2141" s="393">
        <v>1</v>
      </c>
      <c r="D2141" s="393" t="s">
        <v>2625</v>
      </c>
      <c r="E2141" s="393">
        <v>0</v>
      </c>
      <c r="F2141" s="396"/>
      <c r="G2141" s="388"/>
    </row>
    <row r="2142" spans="1:7" ht="17.25" x14ac:dyDescent="0.3">
      <c r="A2142" s="389" t="s">
        <v>33417</v>
      </c>
      <c r="B2142" s="393" t="s">
        <v>10191</v>
      </c>
      <c r="C2142" s="393">
        <v>1</v>
      </c>
      <c r="D2142" s="393" t="s">
        <v>11819</v>
      </c>
      <c r="E2142" s="393">
        <v>0</v>
      </c>
      <c r="F2142" s="396"/>
      <c r="G2142" s="388"/>
    </row>
    <row r="2143" spans="1:7" ht="17.25" x14ac:dyDescent="0.3">
      <c r="A2143" s="389" t="s">
        <v>33418</v>
      </c>
      <c r="B2143" s="393" t="s">
        <v>2625</v>
      </c>
      <c r="C2143" s="393">
        <v>1</v>
      </c>
      <c r="D2143" s="393" t="s">
        <v>10191</v>
      </c>
      <c r="E2143" s="393">
        <v>0</v>
      </c>
      <c r="F2143" s="396"/>
      <c r="G2143" s="388"/>
    </row>
    <row r="2144" spans="1:7" ht="17.25" x14ac:dyDescent="0.3">
      <c r="A2144" s="389" t="s">
        <v>33419</v>
      </c>
      <c r="B2144" s="393" t="s">
        <v>11819</v>
      </c>
      <c r="C2144" s="393">
        <v>0</v>
      </c>
      <c r="D2144" s="393" t="s">
        <v>10103</v>
      </c>
      <c r="E2144" s="393">
        <v>0</v>
      </c>
      <c r="F2144" s="396"/>
      <c r="G2144" s="388"/>
    </row>
    <row r="2145" spans="1:7" ht="17.25" x14ac:dyDescent="0.3">
      <c r="A2145" s="389" t="s">
        <v>39619</v>
      </c>
      <c r="B2145" s="393" t="s">
        <v>5426</v>
      </c>
      <c r="C2145" s="393">
        <v>0</v>
      </c>
      <c r="D2145" s="393" t="s">
        <v>2625</v>
      </c>
      <c r="E2145" s="393">
        <v>1</v>
      </c>
      <c r="F2145" s="396"/>
      <c r="G2145" s="388"/>
    </row>
    <row r="2146" spans="1:7" ht="17.25" x14ac:dyDescent="0.3">
      <c r="A2146" s="389" t="s">
        <v>39620</v>
      </c>
      <c r="B2146" s="393" t="s">
        <v>5011</v>
      </c>
      <c r="C2146" s="393">
        <v>0</v>
      </c>
      <c r="D2146" s="393" t="s">
        <v>5426</v>
      </c>
      <c r="E2146" s="393">
        <v>1</v>
      </c>
      <c r="F2146" s="396"/>
      <c r="G2146" s="388"/>
    </row>
    <row r="2147" spans="1:7" ht="17.25" x14ac:dyDescent="0.3">
      <c r="A2147" s="389" t="s">
        <v>39621</v>
      </c>
      <c r="B2147" s="393" t="s">
        <v>10191</v>
      </c>
      <c r="C2147" s="393">
        <v>0</v>
      </c>
      <c r="D2147" s="393" t="s">
        <v>2625</v>
      </c>
      <c r="E2147" s="393">
        <v>1</v>
      </c>
      <c r="F2147" s="396"/>
      <c r="G2147" s="388"/>
    </row>
    <row r="2148" spans="1:7" ht="17.25" x14ac:dyDescent="0.3">
      <c r="A2148" s="389" t="s">
        <v>33420</v>
      </c>
      <c r="B2148" s="393" t="s">
        <v>11819</v>
      </c>
      <c r="C2148" s="393">
        <v>0</v>
      </c>
      <c r="D2148" s="393" t="s">
        <v>13336</v>
      </c>
      <c r="E2148" s="393">
        <v>1</v>
      </c>
      <c r="F2148" s="396"/>
      <c r="G2148" s="388"/>
    </row>
    <row r="2149" spans="1:7" ht="17.25" x14ac:dyDescent="0.3">
      <c r="A2149" s="389" t="s">
        <v>33421</v>
      </c>
      <c r="B2149" s="393" t="s">
        <v>11819</v>
      </c>
      <c r="C2149" s="393">
        <v>1</v>
      </c>
      <c r="D2149" s="393" t="s">
        <v>13336</v>
      </c>
      <c r="E2149" s="393">
        <v>0</v>
      </c>
      <c r="F2149" s="396"/>
      <c r="G2149" s="388"/>
    </row>
    <row r="2150" spans="1:7" ht="17.25" x14ac:dyDescent="0.3">
      <c r="A2150" s="389" t="s">
        <v>33422</v>
      </c>
      <c r="B2150" s="393" t="s">
        <v>13336</v>
      </c>
      <c r="C2150" s="393">
        <v>0</v>
      </c>
      <c r="D2150" s="393" t="s">
        <v>11819</v>
      </c>
      <c r="E2150" s="393">
        <v>1</v>
      </c>
      <c r="F2150" s="396"/>
      <c r="G2150" s="388"/>
    </row>
    <row r="2151" spans="1:7" ht="12.75" customHeight="1" x14ac:dyDescent="0.3">
      <c r="A2151" s="417" t="s">
        <v>23498</v>
      </c>
      <c r="B2151" s="417"/>
      <c r="C2151" s="417"/>
      <c r="D2151" s="417"/>
      <c r="E2151" s="417"/>
      <c r="F2151" s="417"/>
      <c r="G2151" s="388"/>
    </row>
    <row r="2152" spans="1:7" ht="17.25" x14ac:dyDescent="0.3">
      <c r="A2152" s="389" t="s">
        <v>23499</v>
      </c>
      <c r="B2152" s="393" t="s">
        <v>11819</v>
      </c>
      <c r="C2152" s="393">
        <v>1</v>
      </c>
      <c r="D2152" s="393" t="s">
        <v>9654</v>
      </c>
      <c r="E2152" s="393">
        <v>0</v>
      </c>
      <c r="F2152" s="396"/>
      <c r="G2152" s="388"/>
    </row>
    <row r="2153" spans="1:7" ht="17.25" x14ac:dyDescent="0.3">
      <c r="A2153" s="389" t="s">
        <v>23500</v>
      </c>
      <c r="B2153" s="393" t="s">
        <v>11819</v>
      </c>
      <c r="C2153" s="393">
        <v>1</v>
      </c>
      <c r="D2153" s="393" t="s">
        <v>10191</v>
      </c>
      <c r="E2153" s="393">
        <v>0</v>
      </c>
      <c r="F2153" s="396"/>
      <c r="G2153" s="388"/>
    </row>
    <row r="2154" spans="1:7" ht="17.25" x14ac:dyDescent="0.3">
      <c r="A2154" s="389" t="s">
        <v>23501</v>
      </c>
      <c r="B2154" s="393" t="s">
        <v>22226</v>
      </c>
      <c r="C2154" s="393">
        <v>1</v>
      </c>
      <c r="D2154" s="393" t="s">
        <v>11819</v>
      </c>
      <c r="E2154" s="393">
        <v>0</v>
      </c>
      <c r="F2154" s="396"/>
      <c r="G2154" s="388"/>
    </row>
    <row r="2155" spans="1:7" ht="17.25" x14ac:dyDescent="0.3">
      <c r="A2155" s="389" t="s">
        <v>23502</v>
      </c>
      <c r="B2155" s="393" t="s">
        <v>22153</v>
      </c>
      <c r="C2155" s="393">
        <v>1</v>
      </c>
      <c r="D2155" s="393" t="s">
        <v>11819</v>
      </c>
      <c r="E2155" s="393">
        <v>0</v>
      </c>
      <c r="F2155" s="396"/>
      <c r="G2155" s="388"/>
    </row>
    <row r="2156" spans="1:7" ht="17.25" x14ac:dyDescent="0.3">
      <c r="A2156" s="389" t="s">
        <v>23503</v>
      </c>
      <c r="B2156" s="393" t="s">
        <v>22834</v>
      </c>
      <c r="C2156" s="393">
        <v>1</v>
      </c>
      <c r="D2156" s="393" t="s">
        <v>11819</v>
      </c>
      <c r="E2156" s="393">
        <v>0</v>
      </c>
      <c r="F2156" s="396"/>
      <c r="G2156" s="388"/>
    </row>
    <row r="2157" spans="1:7" ht="17.25" x14ac:dyDescent="0.3">
      <c r="A2157" s="389" t="s">
        <v>23504</v>
      </c>
      <c r="B2157" s="393" t="s">
        <v>22834</v>
      </c>
      <c r="C2157" s="393">
        <v>0</v>
      </c>
      <c r="D2157" s="393" t="s">
        <v>11819</v>
      </c>
      <c r="E2157" s="393">
        <v>2</v>
      </c>
      <c r="F2157" s="396"/>
      <c r="G2157" s="388"/>
    </row>
    <row r="2158" spans="1:7" ht="17.25" x14ac:dyDescent="0.3">
      <c r="A2158" s="389" t="s">
        <v>23505</v>
      </c>
      <c r="B2158" s="393" t="s">
        <v>22834</v>
      </c>
      <c r="C2158" s="393">
        <v>0</v>
      </c>
      <c r="D2158" s="393" t="s">
        <v>11819</v>
      </c>
      <c r="E2158" s="393">
        <v>0</v>
      </c>
      <c r="F2158" s="396"/>
      <c r="G2158" s="388"/>
    </row>
    <row r="2159" spans="1:7" ht="17.25" x14ac:dyDescent="0.3">
      <c r="A2159" s="389" t="s">
        <v>23506</v>
      </c>
      <c r="B2159" s="393" t="s">
        <v>22834</v>
      </c>
      <c r="C2159" s="393">
        <v>0</v>
      </c>
      <c r="D2159" s="393" t="s">
        <v>11819</v>
      </c>
      <c r="E2159" s="393">
        <v>0</v>
      </c>
      <c r="F2159" s="396"/>
      <c r="G2159" s="388"/>
    </row>
    <row r="2160" spans="1:7" ht="12.75" customHeight="1" x14ac:dyDescent="0.3">
      <c r="A2160" s="417" t="s">
        <v>23507</v>
      </c>
      <c r="B2160" s="417"/>
      <c r="C2160" s="417"/>
      <c r="D2160" s="417"/>
      <c r="E2160" s="417"/>
      <c r="F2160" s="417"/>
      <c r="G2160" s="388"/>
    </row>
    <row r="2161" spans="1:7" ht="17.25" x14ac:dyDescent="0.3">
      <c r="A2161" s="389" t="s">
        <v>23508</v>
      </c>
      <c r="B2161" s="393" t="s">
        <v>11819</v>
      </c>
      <c r="C2161" s="393">
        <v>0</v>
      </c>
      <c r="D2161" s="393" t="s">
        <v>9654</v>
      </c>
      <c r="E2161" s="393">
        <v>0</v>
      </c>
      <c r="F2161" s="396"/>
      <c r="G2161" s="388"/>
    </row>
    <row r="2162" spans="1:7" ht="17.25" x14ac:dyDescent="0.3">
      <c r="A2162" s="389" t="s">
        <v>23509</v>
      </c>
      <c r="B2162" s="393" t="s">
        <v>10103</v>
      </c>
      <c r="C2162" s="393">
        <v>0</v>
      </c>
      <c r="D2162" s="393" t="s">
        <v>11819</v>
      </c>
      <c r="E2162" s="393">
        <v>1</v>
      </c>
      <c r="F2162" s="396"/>
      <c r="G2162" s="388"/>
    </row>
    <row r="2163" spans="1:7" ht="17.25" x14ac:dyDescent="0.3">
      <c r="A2163" s="389" t="s">
        <v>23510</v>
      </c>
      <c r="B2163" s="393" t="s">
        <v>13336</v>
      </c>
      <c r="C2163" s="393">
        <v>0</v>
      </c>
      <c r="D2163" s="393" t="s">
        <v>11819</v>
      </c>
      <c r="E2163" s="393">
        <v>0</v>
      </c>
      <c r="F2163" s="396"/>
      <c r="G2163" s="388"/>
    </row>
    <row r="2164" spans="1:7" ht="17.25" x14ac:dyDescent="0.3">
      <c r="A2164" s="389" t="s">
        <v>23511</v>
      </c>
      <c r="B2164" s="393" t="s">
        <v>11819</v>
      </c>
      <c r="C2164" s="393">
        <v>0</v>
      </c>
      <c r="D2164" s="393" t="s">
        <v>10103</v>
      </c>
      <c r="E2164" s="393">
        <v>0</v>
      </c>
      <c r="F2164" s="396"/>
      <c r="G2164" s="388"/>
    </row>
    <row r="2165" spans="1:7" ht="17.25" x14ac:dyDescent="0.3">
      <c r="A2165" s="389" t="s">
        <v>23512</v>
      </c>
      <c r="B2165" s="393" t="s">
        <v>10191</v>
      </c>
      <c r="C2165" s="393">
        <v>0</v>
      </c>
      <c r="D2165" s="393" t="s">
        <v>2625</v>
      </c>
      <c r="E2165" s="393">
        <v>0</v>
      </c>
      <c r="F2165" s="396"/>
      <c r="G2165" s="388"/>
    </row>
    <row r="2166" spans="1:7" ht="17.25" x14ac:dyDescent="0.3">
      <c r="A2166" s="389" t="s">
        <v>23513</v>
      </c>
      <c r="B2166" s="393" t="s">
        <v>9654</v>
      </c>
      <c r="C2166" s="393">
        <v>0</v>
      </c>
      <c r="D2166" s="393" t="s">
        <v>11819</v>
      </c>
      <c r="E2166" s="393">
        <v>0</v>
      </c>
      <c r="F2166" s="396"/>
      <c r="G2166" s="388"/>
    </row>
    <row r="2167" spans="1:7" ht="12.75" customHeight="1" x14ac:dyDescent="0.3">
      <c r="A2167" s="417" t="s">
        <v>23514</v>
      </c>
      <c r="B2167" s="417"/>
      <c r="C2167" s="417"/>
      <c r="D2167" s="417"/>
      <c r="E2167" s="417"/>
      <c r="F2167" s="417"/>
      <c r="G2167" s="388"/>
    </row>
    <row r="2168" spans="1:7" ht="17.25" x14ac:dyDescent="0.3">
      <c r="A2168" s="389" t="s">
        <v>23515</v>
      </c>
      <c r="B2168" s="393" t="s">
        <v>11819</v>
      </c>
      <c r="C2168" s="393">
        <v>0</v>
      </c>
      <c r="D2168" s="393" t="s">
        <v>10103</v>
      </c>
      <c r="E2168" s="393">
        <v>1</v>
      </c>
      <c r="F2168" s="396"/>
      <c r="G2168" s="388"/>
    </row>
    <row r="2169" spans="1:7" ht="17.25" x14ac:dyDescent="0.3">
      <c r="A2169" s="389" t="s">
        <v>23516</v>
      </c>
      <c r="B2169" s="393" t="s">
        <v>22163</v>
      </c>
      <c r="C2169" s="393">
        <v>1</v>
      </c>
      <c r="D2169" s="393" t="s">
        <v>11819</v>
      </c>
      <c r="E2169" s="393">
        <v>2</v>
      </c>
      <c r="F2169" s="396"/>
      <c r="G2169" s="388"/>
    </row>
    <row r="2170" spans="1:7" ht="17.25" x14ac:dyDescent="0.3">
      <c r="A2170" s="389" t="s">
        <v>23517</v>
      </c>
      <c r="B2170" s="393" t="s">
        <v>10191</v>
      </c>
      <c r="C2170" s="393">
        <v>4</v>
      </c>
      <c r="D2170" s="393" t="s">
        <v>11819</v>
      </c>
      <c r="E2170" s="393">
        <v>6</v>
      </c>
      <c r="F2170" s="396"/>
      <c r="G2170" s="388"/>
    </row>
    <row r="2171" spans="1:7" ht="17.25" x14ac:dyDescent="0.3">
      <c r="A2171" s="389" t="s">
        <v>23518</v>
      </c>
      <c r="B2171" s="393" t="s">
        <v>11819</v>
      </c>
      <c r="C2171" s="393">
        <v>2</v>
      </c>
      <c r="D2171" s="393" t="s">
        <v>10103</v>
      </c>
      <c r="E2171" s="393">
        <v>0</v>
      </c>
      <c r="F2171" s="396"/>
      <c r="G2171" s="388"/>
    </row>
    <row r="2172" spans="1:7" ht="12.75" customHeight="1" x14ac:dyDescent="0.3">
      <c r="A2172" s="417" t="s">
        <v>39622</v>
      </c>
      <c r="B2172" s="417"/>
      <c r="C2172" s="417"/>
      <c r="D2172" s="417"/>
      <c r="E2172" s="417"/>
      <c r="F2172" s="417"/>
      <c r="G2172" s="388"/>
    </row>
    <row r="2173" spans="1:7" ht="17.25" x14ac:dyDescent="0.3">
      <c r="A2173" s="389" t="s">
        <v>39623</v>
      </c>
      <c r="B2173" s="393" t="s">
        <v>2625</v>
      </c>
      <c r="C2173" s="393">
        <v>2</v>
      </c>
      <c r="D2173" s="393" t="s">
        <v>10191</v>
      </c>
      <c r="E2173" s="393">
        <v>0</v>
      </c>
      <c r="F2173" s="396"/>
      <c r="G2173" s="388"/>
    </row>
    <row r="2174" spans="1:7" ht="17.25" x14ac:dyDescent="0.3">
      <c r="A2174" s="389" t="s">
        <v>39624</v>
      </c>
      <c r="B2174" s="393" t="s">
        <v>10191</v>
      </c>
      <c r="C2174" s="393">
        <v>2</v>
      </c>
      <c r="D2174" s="393" t="s">
        <v>2625</v>
      </c>
      <c r="E2174" s="393">
        <v>2</v>
      </c>
      <c r="F2174" s="396"/>
      <c r="G2174" s="388"/>
    </row>
    <row r="2175" spans="1:7" ht="17.25" x14ac:dyDescent="0.3">
      <c r="A2175" s="389" t="s">
        <v>39625</v>
      </c>
      <c r="B2175" s="393" t="s">
        <v>10191</v>
      </c>
      <c r="C2175" s="393">
        <v>7</v>
      </c>
      <c r="D2175" s="393" t="s">
        <v>2625</v>
      </c>
      <c r="E2175" s="393">
        <v>1</v>
      </c>
      <c r="F2175" s="396"/>
      <c r="G2175" s="388"/>
    </row>
    <row r="2176" spans="1:7" ht="17.25" x14ac:dyDescent="0.3">
      <c r="A2176" s="389" t="s">
        <v>39626</v>
      </c>
      <c r="B2176" s="393" t="s">
        <v>10191</v>
      </c>
      <c r="C2176" s="393">
        <v>2</v>
      </c>
      <c r="D2176" s="393" t="s">
        <v>2625</v>
      </c>
      <c r="E2176" s="393">
        <v>4</v>
      </c>
      <c r="F2176" s="396"/>
      <c r="G2176" s="388"/>
    </row>
    <row r="2177" spans="1:7" ht="17.25" x14ac:dyDescent="0.3">
      <c r="A2177" s="389" t="s">
        <v>39627</v>
      </c>
      <c r="B2177" s="393" t="s">
        <v>10191</v>
      </c>
      <c r="C2177" s="393">
        <v>0</v>
      </c>
      <c r="D2177" s="393" t="s">
        <v>2625</v>
      </c>
      <c r="E2177" s="393">
        <v>0</v>
      </c>
      <c r="F2177" s="396"/>
      <c r="G2177" s="388"/>
    </row>
    <row r="2178" spans="1:7" ht="17.25" x14ac:dyDescent="0.3">
      <c r="A2178" s="389" t="s">
        <v>39628</v>
      </c>
      <c r="B2178" s="393" t="s">
        <v>10191</v>
      </c>
      <c r="C2178" s="393">
        <v>1</v>
      </c>
      <c r="D2178" s="393" t="s">
        <v>2625</v>
      </c>
      <c r="E2178" s="393">
        <v>1</v>
      </c>
      <c r="F2178" s="396"/>
      <c r="G2178" s="388"/>
    </row>
    <row r="2179" spans="1:7" ht="17.25" x14ac:dyDescent="0.3">
      <c r="A2179" s="389" t="s">
        <v>39629</v>
      </c>
      <c r="B2179" s="393" t="s">
        <v>10191</v>
      </c>
      <c r="C2179" s="393">
        <v>4</v>
      </c>
      <c r="D2179" s="393" t="s">
        <v>2625</v>
      </c>
      <c r="E2179" s="393">
        <v>2</v>
      </c>
      <c r="F2179" s="396"/>
      <c r="G2179" s="388"/>
    </row>
    <row r="2180" spans="1:7" ht="17.25" x14ac:dyDescent="0.3">
      <c r="A2180" s="389" t="s">
        <v>39630</v>
      </c>
      <c r="B2180" s="393" t="s">
        <v>2625</v>
      </c>
      <c r="C2180" s="393">
        <v>1</v>
      </c>
      <c r="D2180" s="393" t="s">
        <v>10191</v>
      </c>
      <c r="E2180" s="393">
        <v>0</v>
      </c>
      <c r="F2180" s="396"/>
      <c r="G2180" s="388"/>
    </row>
    <row r="2181" spans="1:7" ht="17.25" x14ac:dyDescent="0.3">
      <c r="A2181" s="389" t="s">
        <v>39631</v>
      </c>
      <c r="B2181" s="393" t="s">
        <v>10191</v>
      </c>
      <c r="C2181" s="393">
        <v>0</v>
      </c>
      <c r="D2181" s="393" t="s">
        <v>2625</v>
      </c>
      <c r="E2181" s="393">
        <v>0</v>
      </c>
      <c r="F2181" s="396"/>
      <c r="G2181" s="388"/>
    </row>
    <row r="2182" spans="1:7" ht="17.25" x14ac:dyDescent="0.3">
      <c r="A2182" s="389" t="s">
        <v>39632</v>
      </c>
      <c r="B2182" s="393" t="s">
        <v>2625</v>
      </c>
      <c r="C2182" s="393">
        <v>3</v>
      </c>
      <c r="D2182" s="393" t="s">
        <v>10191</v>
      </c>
      <c r="E2182" s="393">
        <v>2</v>
      </c>
      <c r="F2182" s="396"/>
      <c r="G2182" s="388"/>
    </row>
    <row r="2183" spans="1:7" ht="17.25" x14ac:dyDescent="0.3">
      <c r="A2183" s="389" t="s">
        <v>39633</v>
      </c>
      <c r="B2183" s="393" t="s">
        <v>2625</v>
      </c>
      <c r="C2183" s="393">
        <v>0</v>
      </c>
      <c r="D2183" s="393" t="s">
        <v>10191</v>
      </c>
      <c r="E2183" s="393">
        <v>0</v>
      </c>
      <c r="F2183" s="396"/>
      <c r="G2183" s="388"/>
    </row>
    <row r="2184" spans="1:7" ht="17.25" x14ac:dyDescent="0.3">
      <c r="A2184" s="389" t="s">
        <v>39634</v>
      </c>
      <c r="B2184" s="393" t="s">
        <v>10191</v>
      </c>
      <c r="C2184" s="393">
        <v>4</v>
      </c>
      <c r="D2184" s="393" t="s">
        <v>2625</v>
      </c>
      <c r="E2184" s="393">
        <v>1</v>
      </c>
      <c r="F2184" s="396"/>
      <c r="G2184" s="388"/>
    </row>
    <row r="2185" spans="1:7" ht="17.25" x14ac:dyDescent="0.3">
      <c r="A2185" s="389" t="s">
        <v>39635</v>
      </c>
      <c r="B2185" s="393" t="s">
        <v>10191</v>
      </c>
      <c r="C2185" s="393">
        <v>0</v>
      </c>
      <c r="D2185" s="393" t="s">
        <v>2625</v>
      </c>
      <c r="E2185" s="393">
        <v>1</v>
      </c>
      <c r="F2185" s="396"/>
      <c r="G2185" s="388"/>
    </row>
    <row r="2186" spans="1:7" ht="17.25" x14ac:dyDescent="0.3">
      <c r="A2186" s="389" t="s">
        <v>39636</v>
      </c>
      <c r="B2186" s="393" t="s">
        <v>2625</v>
      </c>
      <c r="C2186" s="393">
        <v>3</v>
      </c>
      <c r="D2186" s="393" t="s">
        <v>10191</v>
      </c>
      <c r="E2186" s="393">
        <v>0</v>
      </c>
      <c r="F2186" s="396"/>
      <c r="G2186" s="388"/>
    </row>
    <row r="2187" spans="1:7" ht="17.25" x14ac:dyDescent="0.3">
      <c r="A2187" s="389" t="s">
        <v>39637</v>
      </c>
      <c r="B2187" s="393" t="s">
        <v>10191</v>
      </c>
      <c r="C2187" s="393">
        <v>2</v>
      </c>
      <c r="D2187" s="393" t="s">
        <v>2625</v>
      </c>
      <c r="E2187" s="393">
        <v>0</v>
      </c>
      <c r="F2187" s="396"/>
      <c r="G2187" s="388"/>
    </row>
    <row r="2188" spans="1:7" ht="17.25" x14ac:dyDescent="0.3">
      <c r="A2188" s="389" t="s">
        <v>39638</v>
      </c>
      <c r="B2188" s="393" t="s">
        <v>10191</v>
      </c>
      <c r="C2188" s="393">
        <v>4</v>
      </c>
      <c r="D2188" s="393" t="s">
        <v>2625</v>
      </c>
      <c r="E2188" s="393">
        <v>4</v>
      </c>
      <c r="F2188" s="396"/>
      <c r="G2188" s="388"/>
    </row>
    <row r="2189" spans="1:7" ht="17.25" x14ac:dyDescent="0.3">
      <c r="A2189" s="389" t="s">
        <v>39639</v>
      </c>
      <c r="B2189" s="393" t="s">
        <v>10191</v>
      </c>
      <c r="C2189" s="393">
        <v>0</v>
      </c>
      <c r="D2189" s="393" t="s">
        <v>2625</v>
      </c>
      <c r="E2189" s="393">
        <v>2</v>
      </c>
      <c r="F2189" s="396"/>
      <c r="G2189" s="388"/>
    </row>
    <row r="2190" spans="1:7" ht="17.25" x14ac:dyDescent="0.3">
      <c r="A2190" s="389" t="s">
        <v>42863</v>
      </c>
      <c r="B2190" s="393" t="s">
        <v>2625</v>
      </c>
      <c r="C2190" s="393">
        <v>0</v>
      </c>
      <c r="D2190" s="393" t="s">
        <v>10191</v>
      </c>
      <c r="E2190" s="393">
        <v>0</v>
      </c>
      <c r="F2190" s="396"/>
      <c r="G2190" s="388"/>
    </row>
    <row r="2191" spans="1:7" ht="17.25" x14ac:dyDescent="0.3">
      <c r="A2191" s="389" t="s">
        <v>39640</v>
      </c>
      <c r="B2191" s="393" t="s">
        <v>10191</v>
      </c>
      <c r="C2191" s="393">
        <v>0</v>
      </c>
      <c r="D2191" s="393" t="s">
        <v>2625</v>
      </c>
      <c r="E2191" s="393">
        <v>0</v>
      </c>
      <c r="F2191" s="396"/>
      <c r="G2191" s="388"/>
    </row>
    <row r="2192" spans="1:7" ht="17.25" x14ac:dyDescent="0.3">
      <c r="A2192" s="389" t="s">
        <v>39641</v>
      </c>
      <c r="B2192" s="393" t="s">
        <v>10191</v>
      </c>
      <c r="C2192" s="393">
        <v>0</v>
      </c>
      <c r="D2192" s="393" t="s">
        <v>2625</v>
      </c>
      <c r="E2192" s="393">
        <v>1</v>
      </c>
      <c r="F2192" s="396"/>
      <c r="G2192" s="388"/>
    </row>
    <row r="2193" spans="1:7" ht="17.25" x14ac:dyDescent="0.3">
      <c r="A2193" s="389" t="s">
        <v>39642</v>
      </c>
      <c r="B2193" s="393" t="s">
        <v>10191</v>
      </c>
      <c r="C2193" s="393">
        <v>0</v>
      </c>
      <c r="D2193" s="393" t="s">
        <v>2625</v>
      </c>
      <c r="E2193" s="393">
        <v>2</v>
      </c>
      <c r="F2193" s="396"/>
      <c r="G2193" s="388"/>
    </row>
    <row r="2194" spans="1:7" ht="17.25" x14ac:dyDescent="0.3">
      <c r="A2194" s="389" t="s">
        <v>39643</v>
      </c>
      <c r="B2194" s="393" t="s">
        <v>10191</v>
      </c>
      <c r="C2194" s="393">
        <v>0</v>
      </c>
      <c r="D2194" s="393" t="s">
        <v>2625</v>
      </c>
      <c r="E2194" s="393">
        <v>0</v>
      </c>
      <c r="F2194" s="396"/>
      <c r="G2194" s="388"/>
    </row>
    <row r="2195" spans="1:7" ht="17.25" x14ac:dyDescent="0.3">
      <c r="A2195" s="389" t="s">
        <v>39644</v>
      </c>
      <c r="B2195" s="393" t="s">
        <v>10191</v>
      </c>
      <c r="C2195" s="393">
        <v>0</v>
      </c>
      <c r="D2195" s="393" t="s">
        <v>2625</v>
      </c>
      <c r="E2195" s="393">
        <v>0</v>
      </c>
      <c r="F2195" s="396"/>
      <c r="G2195" s="388"/>
    </row>
    <row r="2196" spans="1:7" ht="12.75" customHeight="1" x14ac:dyDescent="0.3">
      <c r="A2196" s="417" t="s">
        <v>42864</v>
      </c>
      <c r="B2196" s="417"/>
      <c r="C2196" s="417"/>
      <c r="D2196" s="417"/>
      <c r="E2196" s="417"/>
      <c r="F2196" s="417"/>
      <c r="G2196" s="388"/>
    </row>
    <row r="2197" spans="1:7" ht="17.25" x14ac:dyDescent="0.3">
      <c r="A2197" s="389" t="s">
        <v>42865</v>
      </c>
      <c r="B2197" s="393" t="s">
        <v>7198</v>
      </c>
      <c r="C2197" s="393">
        <v>1</v>
      </c>
      <c r="D2197" s="393" t="s">
        <v>11819</v>
      </c>
      <c r="E2197" s="393">
        <v>0</v>
      </c>
      <c r="F2197" s="396"/>
      <c r="G2197" s="388"/>
    </row>
    <row r="2198" spans="1:7" ht="12.75" customHeight="1" x14ac:dyDescent="0.3">
      <c r="A2198" s="417" t="s">
        <v>23519</v>
      </c>
      <c r="B2198" s="417"/>
      <c r="C2198" s="417"/>
      <c r="D2198" s="417"/>
      <c r="E2198" s="417"/>
      <c r="F2198" s="417"/>
      <c r="G2198" s="388"/>
    </row>
    <row r="2199" spans="1:7" ht="17.25" x14ac:dyDescent="0.3">
      <c r="A2199" s="389" t="s">
        <v>23520</v>
      </c>
      <c r="B2199" s="393" t="s">
        <v>13336</v>
      </c>
      <c r="C2199" s="393">
        <v>0</v>
      </c>
      <c r="D2199" s="393" t="s">
        <v>7198</v>
      </c>
      <c r="E2199" s="393">
        <v>0</v>
      </c>
      <c r="F2199" s="396"/>
      <c r="G2199" s="388"/>
    </row>
    <row r="2200" spans="1:7" ht="17.25" x14ac:dyDescent="0.3">
      <c r="A2200" s="389" t="s">
        <v>23521</v>
      </c>
      <c r="B2200" s="393" t="s">
        <v>7198</v>
      </c>
      <c r="C2200" s="393">
        <v>0</v>
      </c>
      <c r="D2200" s="393" t="s">
        <v>13336</v>
      </c>
      <c r="E2200" s="393">
        <v>0</v>
      </c>
      <c r="F2200" s="396"/>
      <c r="G2200" s="388"/>
    </row>
    <row r="2201" spans="1:7" ht="17.25" x14ac:dyDescent="0.3">
      <c r="A2201" s="389" t="s">
        <v>23522</v>
      </c>
      <c r="B2201" s="393" t="s">
        <v>13336</v>
      </c>
      <c r="C2201" s="393">
        <v>0</v>
      </c>
      <c r="D2201" s="393" t="s">
        <v>7198</v>
      </c>
      <c r="E2201" s="393">
        <v>0</v>
      </c>
      <c r="F2201" s="396"/>
      <c r="G2201" s="388"/>
    </row>
    <row r="2202" spans="1:7" ht="17.25" x14ac:dyDescent="0.3">
      <c r="A2202" s="389" t="s">
        <v>23523</v>
      </c>
      <c r="B2202" s="393" t="s">
        <v>10103</v>
      </c>
      <c r="C2202" s="393">
        <v>7</v>
      </c>
      <c r="D2202" s="393" t="s">
        <v>11819</v>
      </c>
      <c r="E2202" s="393">
        <v>0</v>
      </c>
      <c r="F2202" s="396"/>
      <c r="G2202" s="388"/>
    </row>
    <row r="2203" spans="1:7" ht="17.25" x14ac:dyDescent="0.3">
      <c r="A2203" s="389" t="s">
        <v>23524</v>
      </c>
      <c r="B2203" s="393" t="s">
        <v>22163</v>
      </c>
      <c r="C2203" s="393">
        <v>1</v>
      </c>
      <c r="D2203" s="393" t="s">
        <v>11819</v>
      </c>
      <c r="E2203" s="393">
        <v>18</v>
      </c>
      <c r="F2203" s="396"/>
      <c r="G2203" s="388"/>
    </row>
    <row r="2204" spans="1:7" ht="17.25" x14ac:dyDescent="0.3">
      <c r="A2204" s="389" t="s">
        <v>23525</v>
      </c>
      <c r="B2204" s="393" t="s">
        <v>11819</v>
      </c>
      <c r="C2204" s="393">
        <v>6</v>
      </c>
      <c r="D2204" s="393" t="s">
        <v>10103</v>
      </c>
      <c r="E2204" s="393">
        <v>8</v>
      </c>
      <c r="F2204" s="396"/>
      <c r="G2204" s="388"/>
    </row>
    <row r="2205" spans="1:7" ht="17.25" x14ac:dyDescent="0.3">
      <c r="A2205" s="389" t="s">
        <v>23526</v>
      </c>
      <c r="B2205" s="393" t="s">
        <v>10191</v>
      </c>
      <c r="C2205" s="393">
        <v>13</v>
      </c>
      <c r="D2205" s="393" t="s">
        <v>2625</v>
      </c>
      <c r="E2205" s="393">
        <v>25</v>
      </c>
      <c r="F2205" s="396"/>
      <c r="G2205" s="388"/>
    </row>
    <row r="2206" spans="1:7" ht="17.25" x14ac:dyDescent="0.3">
      <c r="A2206" s="389" t="s">
        <v>23527</v>
      </c>
      <c r="B2206" s="393" t="s">
        <v>11819</v>
      </c>
      <c r="C2206" s="393">
        <v>4</v>
      </c>
      <c r="D2206" s="393" t="s">
        <v>10191</v>
      </c>
      <c r="E2206" s="393">
        <v>8</v>
      </c>
      <c r="F2206" s="396"/>
      <c r="G2206" s="388"/>
    </row>
    <row r="2207" spans="1:7" ht="17.25" x14ac:dyDescent="0.3">
      <c r="A2207" s="389" t="s">
        <v>23528</v>
      </c>
      <c r="B2207" s="393" t="s">
        <v>2625</v>
      </c>
      <c r="C2207" s="393">
        <v>52</v>
      </c>
      <c r="D2207" s="393" t="s">
        <v>10191</v>
      </c>
      <c r="E2207" s="393">
        <v>41</v>
      </c>
      <c r="F2207" s="396"/>
      <c r="G2207" s="388"/>
    </row>
    <row r="2208" spans="1:7" ht="17.25" x14ac:dyDescent="0.3">
      <c r="A2208" s="389" t="s">
        <v>23529</v>
      </c>
      <c r="B2208" s="393" t="s">
        <v>11819</v>
      </c>
      <c r="C2208" s="393">
        <v>10</v>
      </c>
      <c r="D2208" s="393" t="s">
        <v>10191</v>
      </c>
      <c r="E2208" s="393">
        <v>6</v>
      </c>
      <c r="F2208" s="396"/>
      <c r="G2208" s="388"/>
    </row>
    <row r="2209" spans="1:7" ht="17.25" x14ac:dyDescent="0.3">
      <c r="A2209" s="389" t="s">
        <v>23530</v>
      </c>
      <c r="B2209" s="393" t="s">
        <v>11819</v>
      </c>
      <c r="C2209" s="393">
        <v>10</v>
      </c>
      <c r="D2209" s="393" t="s">
        <v>10103</v>
      </c>
      <c r="E2209" s="393">
        <v>17</v>
      </c>
      <c r="F2209" s="396"/>
      <c r="G2209" s="388"/>
    </row>
    <row r="2210" spans="1:7" ht="17.25" x14ac:dyDescent="0.3">
      <c r="A2210" s="389" t="s">
        <v>23531</v>
      </c>
      <c r="B2210" s="393" t="s">
        <v>11819</v>
      </c>
      <c r="C2210" s="393">
        <v>4</v>
      </c>
      <c r="D2210" s="393" t="s">
        <v>13336</v>
      </c>
      <c r="E2210" s="393">
        <v>7</v>
      </c>
      <c r="F2210" s="396"/>
      <c r="G2210" s="388"/>
    </row>
    <row r="2211" spans="1:7" ht="17.25" x14ac:dyDescent="0.3">
      <c r="A2211" s="389" t="s">
        <v>23532</v>
      </c>
      <c r="B2211" s="393" t="s">
        <v>10103</v>
      </c>
      <c r="C2211" s="393">
        <v>6</v>
      </c>
      <c r="D2211" s="393" t="s">
        <v>11819</v>
      </c>
      <c r="E2211" s="393">
        <v>3</v>
      </c>
      <c r="F2211" s="396"/>
      <c r="G2211" s="388"/>
    </row>
    <row r="2212" spans="1:7" ht="17.25" x14ac:dyDescent="0.3">
      <c r="A2212" s="389" t="s">
        <v>23533</v>
      </c>
      <c r="B2212" s="393" t="s">
        <v>11819</v>
      </c>
      <c r="C2212" s="393">
        <v>14</v>
      </c>
      <c r="D2212" s="393" t="s">
        <v>13658</v>
      </c>
      <c r="E2212" s="393">
        <v>15</v>
      </c>
      <c r="F2212" s="396"/>
      <c r="G2212" s="388"/>
    </row>
    <row r="2213" spans="1:7" ht="17.25" x14ac:dyDescent="0.3">
      <c r="A2213" s="389" t="s">
        <v>23534</v>
      </c>
      <c r="B2213" s="393" t="s">
        <v>10103</v>
      </c>
      <c r="C2213" s="393">
        <v>1</v>
      </c>
      <c r="D2213" s="393" t="s">
        <v>11819</v>
      </c>
      <c r="E2213" s="393">
        <v>6</v>
      </c>
      <c r="F2213" s="396"/>
      <c r="G2213" s="388"/>
    </row>
    <row r="2214" spans="1:7" ht="17.25" x14ac:dyDescent="0.3">
      <c r="A2214" s="389" t="s">
        <v>23535</v>
      </c>
      <c r="B2214" s="393" t="s">
        <v>22163</v>
      </c>
      <c r="C2214" s="393">
        <v>11</v>
      </c>
      <c r="D2214" s="393" t="s">
        <v>11819</v>
      </c>
      <c r="E2214" s="393">
        <v>31</v>
      </c>
      <c r="F2214" s="396"/>
      <c r="G2214" s="388"/>
    </row>
    <row r="2215" spans="1:7" ht="17.25" x14ac:dyDescent="0.3">
      <c r="A2215" s="389" t="s">
        <v>23536</v>
      </c>
      <c r="B2215" s="393" t="s">
        <v>23537</v>
      </c>
      <c r="C2215" s="393">
        <v>60</v>
      </c>
      <c r="D2215" s="393" t="s">
        <v>2625</v>
      </c>
      <c r="E2215" s="393">
        <v>79</v>
      </c>
      <c r="F2215" s="396"/>
      <c r="G2215" s="388"/>
    </row>
    <row r="2216" spans="1:7" ht="17.25" x14ac:dyDescent="0.3">
      <c r="A2216" s="389" t="s">
        <v>23538</v>
      </c>
      <c r="B2216" s="393" t="s">
        <v>10103</v>
      </c>
      <c r="C2216" s="393">
        <v>18</v>
      </c>
      <c r="D2216" s="393" t="s">
        <v>11819</v>
      </c>
      <c r="E2216" s="393">
        <v>12</v>
      </c>
      <c r="F2216" s="396"/>
      <c r="G2216" s="388"/>
    </row>
    <row r="2217" spans="1:7" ht="17.25" x14ac:dyDescent="0.3">
      <c r="A2217" s="389" t="s">
        <v>23539</v>
      </c>
      <c r="B2217" s="393" t="s">
        <v>10103</v>
      </c>
      <c r="C2217" s="393">
        <v>15</v>
      </c>
      <c r="D2217" s="393" t="s">
        <v>2376</v>
      </c>
      <c r="E2217" s="393">
        <v>13</v>
      </c>
      <c r="F2217" s="396"/>
      <c r="G2217" s="388"/>
    </row>
    <row r="2218" spans="1:7" ht="17.25" x14ac:dyDescent="0.3">
      <c r="A2218" s="389" t="s">
        <v>23540</v>
      </c>
      <c r="B2218" s="393" t="s">
        <v>22163</v>
      </c>
      <c r="C2218" s="393">
        <v>3</v>
      </c>
      <c r="D2218" s="393" t="s">
        <v>11819</v>
      </c>
      <c r="E2218" s="393">
        <v>7</v>
      </c>
      <c r="F2218" s="396"/>
      <c r="G2218" s="388"/>
    </row>
    <row r="2219" spans="1:7" ht="17.25" x14ac:dyDescent="0.3">
      <c r="A2219" s="389" t="s">
        <v>23541</v>
      </c>
      <c r="B2219" s="393" t="s">
        <v>11819</v>
      </c>
      <c r="C2219" s="393">
        <v>12</v>
      </c>
      <c r="D2219" s="393" t="s">
        <v>10103</v>
      </c>
      <c r="E2219" s="393">
        <v>19</v>
      </c>
      <c r="F2219" s="396"/>
      <c r="G2219" s="388"/>
    </row>
    <row r="2220" spans="1:7" ht="17.25" x14ac:dyDescent="0.3">
      <c r="A2220" s="389" t="s">
        <v>23542</v>
      </c>
      <c r="B2220" s="393" t="s">
        <v>11819</v>
      </c>
      <c r="C2220" s="393">
        <v>31</v>
      </c>
      <c r="D2220" s="393" t="s">
        <v>10103</v>
      </c>
      <c r="E2220" s="393">
        <v>21</v>
      </c>
      <c r="F2220" s="396"/>
      <c r="G2220" s="388"/>
    </row>
    <row r="2221" spans="1:7" ht="17.25" x14ac:dyDescent="0.3">
      <c r="A2221" s="389" t="s">
        <v>23543</v>
      </c>
      <c r="B2221" s="393" t="s">
        <v>10191</v>
      </c>
      <c r="C2221" s="393">
        <v>16</v>
      </c>
      <c r="D2221" s="393" t="s">
        <v>11819</v>
      </c>
      <c r="E2221" s="393">
        <v>5</v>
      </c>
      <c r="F2221" s="396"/>
      <c r="G2221" s="388"/>
    </row>
    <row r="2222" spans="1:7" ht="17.25" x14ac:dyDescent="0.3">
      <c r="A2222" s="389" t="s">
        <v>23544</v>
      </c>
      <c r="B2222" s="393" t="s">
        <v>2625</v>
      </c>
      <c r="C2222" s="393">
        <v>2</v>
      </c>
      <c r="D2222" s="393" t="s">
        <v>10191</v>
      </c>
      <c r="E2222" s="393">
        <v>1</v>
      </c>
      <c r="F2222" s="396"/>
      <c r="G2222" s="388"/>
    </row>
    <row r="2223" spans="1:7" ht="17.25" x14ac:dyDescent="0.3">
      <c r="A2223" s="389" t="s">
        <v>23545</v>
      </c>
      <c r="B2223" s="393" t="s">
        <v>11819</v>
      </c>
      <c r="C2223" s="393">
        <v>25</v>
      </c>
      <c r="D2223" s="393" t="s">
        <v>10103</v>
      </c>
      <c r="E2223" s="393">
        <v>11</v>
      </c>
      <c r="F2223" s="396"/>
      <c r="G2223" s="388"/>
    </row>
    <row r="2224" spans="1:7" ht="17.25" x14ac:dyDescent="0.3">
      <c r="A2224" s="389" t="s">
        <v>23546</v>
      </c>
      <c r="B2224" s="393" t="s">
        <v>11819</v>
      </c>
      <c r="C2224" s="393">
        <v>5</v>
      </c>
      <c r="D2224" s="393" t="s">
        <v>2376</v>
      </c>
      <c r="E2224" s="393">
        <v>6</v>
      </c>
      <c r="F2224" s="396"/>
      <c r="G2224" s="388"/>
    </row>
    <row r="2225" spans="1:7" ht="17.25" x14ac:dyDescent="0.3">
      <c r="A2225" s="389" t="s">
        <v>23547</v>
      </c>
      <c r="B2225" s="393" t="s">
        <v>10191</v>
      </c>
      <c r="C2225" s="393">
        <v>1</v>
      </c>
      <c r="D2225" s="393" t="s">
        <v>11819</v>
      </c>
      <c r="E2225" s="393">
        <v>1</v>
      </c>
      <c r="F2225" s="396"/>
      <c r="G2225" s="388"/>
    </row>
    <row r="2226" spans="1:7" ht="17.25" x14ac:dyDescent="0.3">
      <c r="A2226" s="389" t="s">
        <v>23548</v>
      </c>
      <c r="B2226" s="393" t="s">
        <v>14944</v>
      </c>
      <c r="C2226" s="393">
        <v>14</v>
      </c>
      <c r="D2226" s="393" t="s">
        <v>2625</v>
      </c>
      <c r="E2226" s="393">
        <v>23</v>
      </c>
      <c r="F2226" s="396"/>
      <c r="G2226" s="388"/>
    </row>
    <row r="2227" spans="1:7" ht="17.25" x14ac:dyDescent="0.3">
      <c r="A2227" s="389" t="s">
        <v>42866</v>
      </c>
      <c r="B2227" s="393" t="s">
        <v>11819</v>
      </c>
      <c r="C2227" s="393">
        <v>44</v>
      </c>
      <c r="D2227" s="393" t="s">
        <v>22834</v>
      </c>
      <c r="E2227" s="393">
        <v>35</v>
      </c>
      <c r="F2227" s="396"/>
      <c r="G2227" s="388"/>
    </row>
    <row r="2228" spans="1:7" ht="17.25" x14ac:dyDescent="0.3">
      <c r="A2228" s="389" t="s">
        <v>23549</v>
      </c>
      <c r="B2228" s="393" t="s">
        <v>2625</v>
      </c>
      <c r="C2228" s="393">
        <v>2</v>
      </c>
      <c r="D2228" s="393" t="s">
        <v>22317</v>
      </c>
      <c r="E2228" s="393">
        <v>7</v>
      </c>
      <c r="F2228" s="396"/>
      <c r="G2228" s="388"/>
    </row>
    <row r="2229" spans="1:7" ht="17.25" x14ac:dyDescent="0.3">
      <c r="A2229" s="389" t="s">
        <v>23550</v>
      </c>
      <c r="B2229" s="393" t="s">
        <v>5426</v>
      </c>
      <c r="C2229" s="393">
        <v>24</v>
      </c>
      <c r="D2229" s="393" t="s">
        <v>2625</v>
      </c>
      <c r="E2229" s="393">
        <v>31</v>
      </c>
      <c r="F2229" s="396"/>
      <c r="G2229" s="388"/>
    </row>
    <row r="2230" spans="1:7" ht="17.25" x14ac:dyDescent="0.3">
      <c r="A2230" s="389" t="s">
        <v>23551</v>
      </c>
      <c r="B2230" s="393" t="s">
        <v>11819</v>
      </c>
      <c r="C2230" s="393">
        <v>8</v>
      </c>
      <c r="D2230" s="393" t="s">
        <v>10191</v>
      </c>
      <c r="E2230" s="393">
        <v>2</v>
      </c>
      <c r="F2230" s="396"/>
      <c r="G2230" s="388"/>
    </row>
    <row r="2231" spans="1:7" ht="17.25" x14ac:dyDescent="0.3">
      <c r="A2231" s="389" t="s">
        <v>23552</v>
      </c>
      <c r="B2231" s="393" t="s">
        <v>2625</v>
      </c>
      <c r="C2231" s="393">
        <v>23</v>
      </c>
      <c r="D2231" s="393" t="s">
        <v>10103</v>
      </c>
      <c r="E2231" s="393">
        <v>21</v>
      </c>
      <c r="F2231" s="396"/>
      <c r="G2231" s="388"/>
    </row>
    <row r="2232" spans="1:7" ht="17.25" x14ac:dyDescent="0.3">
      <c r="A2232" s="389" t="s">
        <v>23553</v>
      </c>
      <c r="B2232" s="393" t="s">
        <v>11819</v>
      </c>
      <c r="C2232" s="393">
        <v>5</v>
      </c>
      <c r="D2232" s="393" t="s">
        <v>10191</v>
      </c>
      <c r="E2232" s="393">
        <v>20</v>
      </c>
      <c r="F2232" s="396"/>
      <c r="G2232" s="388"/>
    </row>
    <row r="2233" spans="1:7" ht="17.25" x14ac:dyDescent="0.3">
      <c r="A2233" s="389" t="s">
        <v>23554</v>
      </c>
      <c r="B2233" s="393" t="s">
        <v>23555</v>
      </c>
      <c r="C2233" s="393">
        <v>6</v>
      </c>
      <c r="D2233" s="393" t="s">
        <v>23556</v>
      </c>
      <c r="E2233" s="393">
        <v>12</v>
      </c>
      <c r="F2233" s="396"/>
      <c r="G2233" s="388"/>
    </row>
    <row r="2234" spans="1:7" ht="17.25" x14ac:dyDescent="0.3">
      <c r="A2234" s="389" t="s">
        <v>23557</v>
      </c>
      <c r="B2234" s="393" t="s">
        <v>10103</v>
      </c>
      <c r="C2234" s="393">
        <v>24</v>
      </c>
      <c r="D2234" s="393" t="s">
        <v>11819</v>
      </c>
      <c r="E2234" s="393">
        <v>31</v>
      </c>
      <c r="F2234" s="396"/>
      <c r="G2234" s="388"/>
    </row>
    <row r="2235" spans="1:7" ht="17.25" x14ac:dyDescent="0.3">
      <c r="A2235" s="389" t="s">
        <v>23558</v>
      </c>
      <c r="B2235" s="393" t="s">
        <v>10191</v>
      </c>
      <c r="C2235" s="393">
        <v>28</v>
      </c>
      <c r="D2235" s="393" t="s">
        <v>2625</v>
      </c>
      <c r="E2235" s="393">
        <v>35</v>
      </c>
      <c r="F2235" s="396"/>
      <c r="G2235" s="388"/>
    </row>
    <row r="2236" spans="1:7" ht="17.25" x14ac:dyDescent="0.3">
      <c r="A2236" s="389" t="s">
        <v>23559</v>
      </c>
      <c r="B2236" s="393" t="s">
        <v>10191</v>
      </c>
      <c r="C2236" s="393">
        <v>14</v>
      </c>
      <c r="D2236" s="393" t="s">
        <v>23560</v>
      </c>
      <c r="E2236" s="393">
        <v>7</v>
      </c>
      <c r="F2236" s="396"/>
      <c r="G2236" s="388"/>
    </row>
    <row r="2237" spans="1:7" ht="17.25" x14ac:dyDescent="0.3">
      <c r="A2237" s="389" t="s">
        <v>23561</v>
      </c>
      <c r="B2237" s="393" t="s">
        <v>10191</v>
      </c>
      <c r="C2237" s="393">
        <v>1</v>
      </c>
      <c r="D2237" s="393" t="s">
        <v>11819</v>
      </c>
      <c r="E2237" s="393">
        <v>4</v>
      </c>
      <c r="F2237" s="396"/>
      <c r="G2237" s="388"/>
    </row>
    <row r="2238" spans="1:7" ht="17.25" x14ac:dyDescent="0.3">
      <c r="A2238" s="389" t="s">
        <v>23562</v>
      </c>
      <c r="B2238" s="393" t="s">
        <v>7198</v>
      </c>
      <c r="C2238" s="393">
        <v>7</v>
      </c>
      <c r="D2238" s="393" t="s">
        <v>23563</v>
      </c>
      <c r="E2238" s="393">
        <v>4</v>
      </c>
      <c r="F2238" s="396"/>
      <c r="G2238" s="388"/>
    </row>
    <row r="2239" spans="1:7" ht="17.25" x14ac:dyDescent="0.3">
      <c r="A2239" s="389" t="s">
        <v>23564</v>
      </c>
      <c r="B2239" s="393" t="s">
        <v>2625</v>
      </c>
      <c r="C2239" s="393">
        <v>10</v>
      </c>
      <c r="D2239" s="393" t="s">
        <v>10191</v>
      </c>
      <c r="E2239" s="393">
        <v>2</v>
      </c>
      <c r="F2239" s="396"/>
      <c r="G2239" s="388"/>
    </row>
    <row r="2240" spans="1:7" ht="17.25" x14ac:dyDescent="0.3">
      <c r="A2240" s="389" t="s">
        <v>23565</v>
      </c>
      <c r="B2240" s="393" t="s">
        <v>7198</v>
      </c>
      <c r="C2240" s="393">
        <v>3</v>
      </c>
      <c r="D2240" s="393" t="s">
        <v>9654</v>
      </c>
      <c r="E2240" s="393">
        <v>13</v>
      </c>
      <c r="F2240" s="396"/>
      <c r="G2240" s="388"/>
    </row>
    <row r="2241" spans="1:7" ht="17.25" x14ac:dyDescent="0.3">
      <c r="A2241" s="389" t="s">
        <v>23566</v>
      </c>
      <c r="B2241" s="393" t="s">
        <v>3253</v>
      </c>
      <c r="C2241" s="393">
        <v>12</v>
      </c>
      <c r="D2241" s="393" t="s">
        <v>10103</v>
      </c>
      <c r="E2241" s="393">
        <v>15</v>
      </c>
      <c r="F2241" s="396"/>
      <c r="G2241" s="388"/>
    </row>
    <row r="2242" spans="1:7" ht="17.25" x14ac:dyDescent="0.3">
      <c r="A2242" s="389" t="s">
        <v>23567</v>
      </c>
      <c r="B2242" s="393" t="s">
        <v>13336</v>
      </c>
      <c r="C2242" s="393">
        <v>56</v>
      </c>
      <c r="D2242" s="393" t="s">
        <v>11819</v>
      </c>
      <c r="E2242" s="393">
        <v>52</v>
      </c>
      <c r="F2242" s="396"/>
      <c r="G2242" s="388"/>
    </row>
    <row r="2243" spans="1:7" ht="17.25" x14ac:dyDescent="0.3">
      <c r="A2243" s="389" t="s">
        <v>23568</v>
      </c>
      <c r="B2243" s="393" t="s">
        <v>11819</v>
      </c>
      <c r="C2243" s="393">
        <v>1</v>
      </c>
      <c r="D2243" s="393" t="s">
        <v>10103</v>
      </c>
      <c r="E2243" s="393">
        <v>2</v>
      </c>
      <c r="F2243" s="396"/>
      <c r="G2243" s="388"/>
    </row>
    <row r="2244" spans="1:7" ht="17.25" x14ac:dyDescent="0.3">
      <c r="A2244" s="389" t="s">
        <v>23569</v>
      </c>
      <c r="B2244" s="393" t="s">
        <v>22163</v>
      </c>
      <c r="C2244" s="393">
        <v>11</v>
      </c>
      <c r="D2244" s="393" t="s">
        <v>11819</v>
      </c>
      <c r="E2244" s="393">
        <v>5</v>
      </c>
      <c r="F2244" s="396"/>
      <c r="G2244" s="388"/>
    </row>
    <row r="2245" spans="1:7" ht="17.25" x14ac:dyDescent="0.3">
      <c r="A2245" s="389" t="s">
        <v>23570</v>
      </c>
      <c r="B2245" s="393" t="s">
        <v>11819</v>
      </c>
      <c r="C2245" s="393">
        <v>65</v>
      </c>
      <c r="D2245" s="393" t="s">
        <v>10191</v>
      </c>
      <c r="E2245" s="393">
        <v>56</v>
      </c>
      <c r="F2245" s="396"/>
      <c r="G2245" s="388"/>
    </row>
    <row r="2246" spans="1:7" ht="17.25" x14ac:dyDescent="0.3">
      <c r="A2246" s="389" t="s">
        <v>23571</v>
      </c>
      <c r="B2246" s="393" t="s">
        <v>10103</v>
      </c>
      <c r="C2246" s="393">
        <v>7</v>
      </c>
      <c r="D2246" s="393" t="s">
        <v>11819</v>
      </c>
      <c r="E2246" s="393">
        <v>1</v>
      </c>
      <c r="F2246" s="396"/>
      <c r="G2246" s="388"/>
    </row>
    <row r="2247" spans="1:7" ht="17.25" x14ac:dyDescent="0.3">
      <c r="A2247" s="389" t="s">
        <v>23572</v>
      </c>
      <c r="B2247" s="393" t="s">
        <v>11819</v>
      </c>
      <c r="C2247" s="393">
        <v>0</v>
      </c>
      <c r="D2247" s="393" t="s">
        <v>10191</v>
      </c>
      <c r="E2247" s="393">
        <v>6</v>
      </c>
      <c r="F2247" s="396"/>
      <c r="G2247" s="388"/>
    </row>
    <row r="2248" spans="1:7" ht="17.25" x14ac:dyDescent="0.3">
      <c r="A2248" s="389" t="s">
        <v>23573</v>
      </c>
      <c r="B2248" s="393" t="s">
        <v>11819</v>
      </c>
      <c r="C2248" s="393">
        <v>8</v>
      </c>
      <c r="D2248" s="393" t="s">
        <v>13336</v>
      </c>
      <c r="E2248" s="393">
        <v>4</v>
      </c>
      <c r="F2248" s="396"/>
      <c r="G2248" s="388"/>
    </row>
    <row r="2249" spans="1:7" ht="17.25" x14ac:dyDescent="0.3">
      <c r="A2249" s="389" t="s">
        <v>23574</v>
      </c>
      <c r="B2249" s="393" t="s">
        <v>11819</v>
      </c>
      <c r="C2249" s="393">
        <v>9</v>
      </c>
      <c r="D2249" s="393" t="s">
        <v>10103</v>
      </c>
      <c r="E2249" s="393">
        <v>14</v>
      </c>
      <c r="F2249" s="396"/>
      <c r="G2249" s="388"/>
    </row>
    <row r="2250" spans="1:7" ht="17.25" x14ac:dyDescent="0.3">
      <c r="A2250" s="389" t="s">
        <v>23575</v>
      </c>
      <c r="B2250" s="393" t="s">
        <v>11819</v>
      </c>
      <c r="C2250" s="393">
        <v>23</v>
      </c>
      <c r="D2250" s="393" t="s">
        <v>13336</v>
      </c>
      <c r="E2250" s="393">
        <v>32</v>
      </c>
      <c r="F2250" s="396"/>
      <c r="G2250" s="388"/>
    </row>
    <row r="2251" spans="1:7" ht="17.25" x14ac:dyDescent="0.3">
      <c r="A2251" s="389" t="s">
        <v>23576</v>
      </c>
      <c r="B2251" s="393" t="s">
        <v>10191</v>
      </c>
      <c r="C2251" s="393">
        <v>18</v>
      </c>
      <c r="D2251" s="393" t="s">
        <v>11819</v>
      </c>
      <c r="E2251" s="393">
        <v>9</v>
      </c>
      <c r="F2251" s="396"/>
      <c r="G2251" s="388"/>
    </row>
    <row r="2252" spans="1:7" ht="17.25" x14ac:dyDescent="0.3">
      <c r="A2252" s="389" t="s">
        <v>23577</v>
      </c>
      <c r="B2252" s="393" t="s">
        <v>13336</v>
      </c>
      <c r="C2252" s="393">
        <v>9</v>
      </c>
      <c r="D2252" s="393" t="s">
        <v>11819</v>
      </c>
      <c r="E2252" s="393">
        <v>11</v>
      </c>
      <c r="F2252" s="396"/>
      <c r="G2252" s="388"/>
    </row>
    <row r="2253" spans="1:7" ht="17.25" x14ac:dyDescent="0.3">
      <c r="A2253" s="389" t="s">
        <v>23578</v>
      </c>
      <c r="B2253" s="393" t="s">
        <v>5011</v>
      </c>
      <c r="C2253" s="393">
        <v>4</v>
      </c>
      <c r="D2253" s="393" t="s">
        <v>11819</v>
      </c>
      <c r="E2253" s="393">
        <v>4</v>
      </c>
      <c r="F2253" s="396"/>
      <c r="G2253" s="388"/>
    </row>
    <row r="2254" spans="1:7" ht="17.25" x14ac:dyDescent="0.3">
      <c r="A2254" s="389" t="s">
        <v>23579</v>
      </c>
      <c r="B2254" s="393" t="s">
        <v>23580</v>
      </c>
      <c r="C2254" s="393">
        <v>18</v>
      </c>
      <c r="D2254" s="393" t="s">
        <v>23581</v>
      </c>
      <c r="E2254" s="393">
        <v>7</v>
      </c>
      <c r="F2254" s="396"/>
      <c r="G2254" s="388"/>
    </row>
    <row r="2255" spans="1:7" ht="17.25" x14ac:dyDescent="0.3">
      <c r="A2255" s="389" t="s">
        <v>23582</v>
      </c>
      <c r="B2255" s="393" t="s">
        <v>13336</v>
      </c>
      <c r="C2255" s="393">
        <v>4</v>
      </c>
      <c r="D2255" s="393" t="s">
        <v>11819</v>
      </c>
      <c r="E2255" s="393">
        <v>0</v>
      </c>
      <c r="F2255" s="396"/>
      <c r="G2255" s="388"/>
    </row>
    <row r="2256" spans="1:7" ht="17.25" x14ac:dyDescent="0.3">
      <c r="A2256" s="389" t="s">
        <v>23583</v>
      </c>
      <c r="B2256" s="393" t="s">
        <v>2625</v>
      </c>
      <c r="C2256" s="393">
        <v>2</v>
      </c>
      <c r="D2256" s="393" t="s">
        <v>10191</v>
      </c>
      <c r="E2256" s="393">
        <v>2</v>
      </c>
      <c r="F2256" s="396"/>
      <c r="G2256" s="388"/>
    </row>
    <row r="2257" spans="1:7" ht="17.25" x14ac:dyDescent="0.3">
      <c r="A2257" s="389" t="s">
        <v>23584</v>
      </c>
      <c r="B2257" s="393" t="s">
        <v>10103</v>
      </c>
      <c r="C2257" s="393">
        <v>4</v>
      </c>
      <c r="D2257" s="393" t="s">
        <v>11819</v>
      </c>
      <c r="E2257" s="393">
        <v>7</v>
      </c>
      <c r="F2257" s="396"/>
      <c r="G2257" s="388"/>
    </row>
    <row r="2258" spans="1:7" ht="17.25" x14ac:dyDescent="0.3">
      <c r="A2258" s="389" t="s">
        <v>23585</v>
      </c>
      <c r="B2258" s="393" t="s">
        <v>23555</v>
      </c>
      <c r="C2258" s="393">
        <v>3</v>
      </c>
      <c r="D2258" s="393" t="s">
        <v>23556</v>
      </c>
      <c r="E2258" s="393">
        <v>5</v>
      </c>
      <c r="F2258" s="396"/>
      <c r="G2258" s="388"/>
    </row>
    <row r="2259" spans="1:7" ht="17.25" x14ac:dyDescent="0.3">
      <c r="A2259" s="389" t="s">
        <v>23586</v>
      </c>
      <c r="B2259" s="393" t="s">
        <v>10103</v>
      </c>
      <c r="C2259" s="393">
        <v>16</v>
      </c>
      <c r="D2259" s="393" t="s">
        <v>11819</v>
      </c>
      <c r="E2259" s="393">
        <v>14</v>
      </c>
      <c r="F2259" s="396"/>
      <c r="G2259" s="388"/>
    </row>
    <row r="2260" spans="1:7" ht="17.25" x14ac:dyDescent="0.3">
      <c r="A2260" s="389" t="s">
        <v>23587</v>
      </c>
      <c r="B2260" s="393" t="s">
        <v>2625</v>
      </c>
      <c r="C2260" s="393">
        <v>5</v>
      </c>
      <c r="D2260" s="393" t="s">
        <v>10191</v>
      </c>
      <c r="E2260" s="393">
        <v>6</v>
      </c>
      <c r="F2260" s="396"/>
      <c r="G2260" s="388"/>
    </row>
    <row r="2261" spans="1:7" ht="17.25" x14ac:dyDescent="0.3">
      <c r="A2261" s="389" t="s">
        <v>23588</v>
      </c>
      <c r="B2261" s="393" t="s">
        <v>10191</v>
      </c>
      <c r="C2261" s="393">
        <v>4</v>
      </c>
      <c r="D2261" s="393" t="s">
        <v>11819</v>
      </c>
      <c r="E2261" s="393">
        <v>2</v>
      </c>
      <c r="F2261" s="396"/>
      <c r="G2261" s="388"/>
    </row>
    <row r="2262" spans="1:7" ht="17.25" x14ac:dyDescent="0.3">
      <c r="A2262" s="389" t="s">
        <v>23589</v>
      </c>
      <c r="B2262" s="393" t="s">
        <v>5426</v>
      </c>
      <c r="C2262" s="393">
        <v>8</v>
      </c>
      <c r="D2262" s="393" t="s">
        <v>2625</v>
      </c>
      <c r="E2262" s="393">
        <v>16</v>
      </c>
      <c r="F2262" s="396"/>
      <c r="G2262" s="388"/>
    </row>
    <row r="2263" spans="1:7" ht="17.25" x14ac:dyDescent="0.3">
      <c r="A2263" s="389" t="s">
        <v>23590</v>
      </c>
      <c r="B2263" s="393" t="s">
        <v>2625</v>
      </c>
      <c r="C2263" s="393">
        <v>2</v>
      </c>
      <c r="D2263" s="393" t="s">
        <v>10191</v>
      </c>
      <c r="E2263" s="393">
        <v>1</v>
      </c>
      <c r="F2263" s="396"/>
      <c r="G2263" s="388"/>
    </row>
    <row r="2264" spans="1:7" ht="17.25" x14ac:dyDescent="0.3">
      <c r="A2264" s="389" t="s">
        <v>23591</v>
      </c>
      <c r="B2264" s="393" t="s">
        <v>10191</v>
      </c>
      <c r="C2264" s="393">
        <v>3</v>
      </c>
      <c r="D2264" s="393" t="s">
        <v>11819</v>
      </c>
      <c r="E2264" s="393">
        <v>0</v>
      </c>
      <c r="F2264" s="396"/>
      <c r="G2264" s="388"/>
    </row>
    <row r="2265" spans="1:7" ht="17.25" x14ac:dyDescent="0.3">
      <c r="A2265" s="389" t="s">
        <v>23592</v>
      </c>
      <c r="B2265" s="393" t="s">
        <v>10191</v>
      </c>
      <c r="C2265" s="393">
        <v>2</v>
      </c>
      <c r="D2265" s="393" t="s">
        <v>11819</v>
      </c>
      <c r="E2265" s="393">
        <v>1</v>
      </c>
      <c r="F2265" s="396"/>
      <c r="G2265" s="388"/>
    </row>
    <row r="2266" spans="1:7" ht="17.25" x14ac:dyDescent="0.3">
      <c r="A2266" s="389" t="s">
        <v>23593</v>
      </c>
      <c r="B2266" s="393" t="s">
        <v>14944</v>
      </c>
      <c r="C2266" s="393">
        <v>2</v>
      </c>
      <c r="D2266" s="393" t="s">
        <v>2625</v>
      </c>
      <c r="E2266" s="393">
        <v>2</v>
      </c>
      <c r="F2266" s="396"/>
      <c r="G2266" s="388"/>
    </row>
    <row r="2267" spans="1:7" ht="17.25" x14ac:dyDescent="0.3">
      <c r="A2267" s="389" t="s">
        <v>23594</v>
      </c>
      <c r="B2267" s="393" t="s">
        <v>13336</v>
      </c>
      <c r="C2267" s="393">
        <v>1</v>
      </c>
      <c r="D2267" s="393" t="s">
        <v>11819</v>
      </c>
      <c r="E2267" s="393">
        <v>1</v>
      </c>
      <c r="F2267" s="396"/>
      <c r="G2267" s="388"/>
    </row>
    <row r="2268" spans="1:7" ht="17.25" x14ac:dyDescent="0.3">
      <c r="A2268" s="389" t="s">
        <v>23595</v>
      </c>
      <c r="B2268" s="393" t="s">
        <v>13336</v>
      </c>
      <c r="C2268" s="393">
        <v>0</v>
      </c>
      <c r="D2268" s="393" t="s">
        <v>11819</v>
      </c>
      <c r="E2268" s="393">
        <v>2</v>
      </c>
      <c r="F2268" s="396"/>
      <c r="G2268" s="388"/>
    </row>
    <row r="2269" spans="1:7" ht="17.25" x14ac:dyDescent="0.3">
      <c r="A2269" s="389" t="s">
        <v>23596</v>
      </c>
      <c r="B2269" s="393" t="s">
        <v>10191</v>
      </c>
      <c r="C2269" s="393">
        <v>1</v>
      </c>
      <c r="D2269" s="393" t="s">
        <v>11819</v>
      </c>
      <c r="E2269" s="393">
        <v>2</v>
      </c>
      <c r="F2269" s="396"/>
      <c r="G2269" s="388"/>
    </row>
    <row r="2270" spans="1:7" ht="17.25" x14ac:dyDescent="0.3">
      <c r="A2270" s="389" t="s">
        <v>23597</v>
      </c>
      <c r="B2270" s="393" t="s">
        <v>22317</v>
      </c>
      <c r="C2270" s="393">
        <v>1</v>
      </c>
      <c r="D2270" s="393" t="s">
        <v>11819</v>
      </c>
      <c r="E2270" s="393">
        <v>0</v>
      </c>
      <c r="F2270" s="396"/>
      <c r="G2270" s="388"/>
    </row>
    <row r="2271" spans="1:7" ht="17.25" x14ac:dyDescent="0.3">
      <c r="A2271" s="389" t="s">
        <v>23598</v>
      </c>
      <c r="B2271" s="393" t="s">
        <v>10103</v>
      </c>
      <c r="C2271" s="393">
        <v>2</v>
      </c>
      <c r="D2271" s="393" t="s">
        <v>3253</v>
      </c>
      <c r="E2271" s="393">
        <v>0</v>
      </c>
      <c r="F2271" s="396"/>
      <c r="G2271" s="388"/>
    </row>
    <row r="2272" spans="1:7" ht="17.25" x14ac:dyDescent="0.3">
      <c r="A2272" s="389" t="s">
        <v>23599</v>
      </c>
      <c r="B2272" s="393" t="s">
        <v>11819</v>
      </c>
      <c r="C2272" s="393">
        <v>1</v>
      </c>
      <c r="D2272" s="393" t="s">
        <v>10103</v>
      </c>
      <c r="E2272" s="393">
        <v>5</v>
      </c>
      <c r="F2272" s="396"/>
      <c r="G2272" s="388"/>
    </row>
    <row r="2273" spans="1:7" ht="17.25" x14ac:dyDescent="0.3">
      <c r="A2273" s="389" t="s">
        <v>23600</v>
      </c>
      <c r="B2273" s="393" t="s">
        <v>13336</v>
      </c>
      <c r="C2273" s="393">
        <v>1</v>
      </c>
      <c r="D2273" s="393" t="s">
        <v>11819</v>
      </c>
      <c r="E2273" s="393">
        <v>1</v>
      </c>
      <c r="F2273" s="396"/>
      <c r="G2273" s="388"/>
    </row>
    <row r="2274" spans="1:7" ht="17.25" x14ac:dyDescent="0.3">
      <c r="A2274" s="389" t="s">
        <v>23601</v>
      </c>
      <c r="B2274" s="393" t="s">
        <v>11819</v>
      </c>
      <c r="C2274" s="393">
        <v>1</v>
      </c>
      <c r="D2274" s="393" t="s">
        <v>10103</v>
      </c>
      <c r="E2274" s="393">
        <v>0</v>
      </c>
      <c r="F2274" s="396"/>
      <c r="G2274" s="388"/>
    </row>
    <row r="2275" spans="1:7" ht="17.25" x14ac:dyDescent="0.3">
      <c r="A2275" s="389" t="s">
        <v>23602</v>
      </c>
      <c r="B2275" s="393" t="s">
        <v>22163</v>
      </c>
      <c r="C2275" s="393">
        <v>15</v>
      </c>
      <c r="D2275" s="393" t="s">
        <v>11819</v>
      </c>
      <c r="E2275" s="393">
        <v>7</v>
      </c>
      <c r="F2275" s="396"/>
      <c r="G2275" s="388"/>
    </row>
    <row r="2276" spans="1:7" ht="17.25" x14ac:dyDescent="0.3">
      <c r="A2276" s="389" t="s">
        <v>23603</v>
      </c>
      <c r="B2276" s="393" t="s">
        <v>22163</v>
      </c>
      <c r="C2276" s="393">
        <v>4</v>
      </c>
      <c r="D2276" s="393" t="s">
        <v>11819</v>
      </c>
      <c r="E2276" s="393">
        <v>1</v>
      </c>
      <c r="F2276" s="396"/>
      <c r="G2276" s="388"/>
    </row>
    <row r="2277" spans="1:7" ht="17.25" x14ac:dyDescent="0.3">
      <c r="A2277" s="389" t="s">
        <v>23604</v>
      </c>
      <c r="B2277" s="393" t="s">
        <v>11819</v>
      </c>
      <c r="C2277" s="393">
        <v>2</v>
      </c>
      <c r="D2277" s="393" t="s">
        <v>10191</v>
      </c>
      <c r="E2277" s="393">
        <v>2</v>
      </c>
      <c r="F2277" s="396"/>
      <c r="G2277" s="388"/>
    </row>
    <row r="2278" spans="1:7" ht="17.25" x14ac:dyDescent="0.3">
      <c r="A2278" s="389" t="s">
        <v>23605</v>
      </c>
      <c r="B2278" s="393" t="s">
        <v>13336</v>
      </c>
      <c r="C2278" s="393">
        <v>3</v>
      </c>
      <c r="D2278" s="393" t="s">
        <v>11819</v>
      </c>
      <c r="E2278" s="393">
        <v>7</v>
      </c>
      <c r="F2278" s="396"/>
      <c r="G2278" s="388"/>
    </row>
    <row r="2279" spans="1:7" ht="17.25" x14ac:dyDescent="0.3">
      <c r="A2279" s="389" t="s">
        <v>23606</v>
      </c>
      <c r="B2279" s="393" t="s">
        <v>11819</v>
      </c>
      <c r="C2279" s="393">
        <v>3</v>
      </c>
      <c r="D2279" s="393" t="s">
        <v>2376</v>
      </c>
      <c r="E2279" s="393">
        <v>4</v>
      </c>
      <c r="F2279" s="396"/>
      <c r="G2279" s="388"/>
    </row>
    <row r="2280" spans="1:7" ht="17.25" x14ac:dyDescent="0.3">
      <c r="A2280" s="389" t="s">
        <v>23607</v>
      </c>
      <c r="B2280" s="393" t="s">
        <v>10191</v>
      </c>
      <c r="C2280" s="393">
        <v>0</v>
      </c>
      <c r="D2280" s="393" t="s">
        <v>11819</v>
      </c>
      <c r="E2280" s="393">
        <v>1</v>
      </c>
      <c r="F2280" s="396"/>
      <c r="G2280" s="388"/>
    </row>
    <row r="2281" spans="1:7" ht="17.25" x14ac:dyDescent="0.3">
      <c r="A2281" s="389" t="s">
        <v>23608</v>
      </c>
      <c r="B2281" s="393" t="s">
        <v>10191</v>
      </c>
      <c r="C2281" s="393">
        <v>4</v>
      </c>
      <c r="D2281" s="393" t="s">
        <v>2625</v>
      </c>
      <c r="E2281" s="393">
        <v>0</v>
      </c>
      <c r="F2281" s="396"/>
      <c r="G2281" s="388"/>
    </row>
    <row r="2282" spans="1:7" ht="17.25" x14ac:dyDescent="0.3">
      <c r="A2282" s="389" t="s">
        <v>23609</v>
      </c>
      <c r="B2282" s="393" t="s">
        <v>11819</v>
      </c>
      <c r="C2282" s="393">
        <v>3</v>
      </c>
      <c r="D2282" s="393" t="s">
        <v>10191</v>
      </c>
      <c r="E2282" s="393">
        <v>6</v>
      </c>
      <c r="F2282" s="396"/>
      <c r="G2282" s="388"/>
    </row>
    <row r="2283" spans="1:7" ht="17.25" x14ac:dyDescent="0.3">
      <c r="A2283" s="389" t="s">
        <v>23610</v>
      </c>
      <c r="B2283" s="393" t="s">
        <v>13336</v>
      </c>
      <c r="C2283" s="393">
        <v>2</v>
      </c>
      <c r="D2283" s="393" t="s">
        <v>11819</v>
      </c>
      <c r="E2283" s="393">
        <v>0</v>
      </c>
      <c r="F2283" s="396"/>
      <c r="G2283" s="388"/>
    </row>
    <row r="2284" spans="1:7" ht="17.25" x14ac:dyDescent="0.3">
      <c r="A2284" s="389" t="s">
        <v>23611</v>
      </c>
      <c r="B2284" s="393" t="s">
        <v>2625</v>
      </c>
      <c r="C2284" s="393">
        <v>0</v>
      </c>
      <c r="D2284" s="393" t="s">
        <v>10191</v>
      </c>
      <c r="E2284" s="393">
        <v>1</v>
      </c>
      <c r="F2284" s="396"/>
      <c r="G2284" s="388"/>
    </row>
    <row r="2285" spans="1:7" ht="17.25" x14ac:dyDescent="0.3">
      <c r="A2285" s="389" t="s">
        <v>23612</v>
      </c>
      <c r="B2285" s="393" t="s">
        <v>11819</v>
      </c>
      <c r="C2285" s="393">
        <v>10</v>
      </c>
      <c r="D2285" s="393" t="s">
        <v>10103</v>
      </c>
      <c r="E2285" s="393">
        <v>3</v>
      </c>
      <c r="F2285" s="396"/>
      <c r="G2285" s="388"/>
    </row>
    <row r="2286" spans="1:7" ht="17.25" x14ac:dyDescent="0.3">
      <c r="A2286" s="389" t="s">
        <v>23613</v>
      </c>
      <c r="B2286" s="393" t="s">
        <v>10191</v>
      </c>
      <c r="C2286" s="393">
        <v>3</v>
      </c>
      <c r="D2286" s="393" t="s">
        <v>11819</v>
      </c>
      <c r="E2286" s="393">
        <v>5</v>
      </c>
      <c r="F2286" s="396"/>
      <c r="G2286" s="388"/>
    </row>
    <row r="2287" spans="1:7" ht="17.25" x14ac:dyDescent="0.3">
      <c r="A2287" s="389" t="s">
        <v>23614</v>
      </c>
      <c r="B2287" s="393" t="s">
        <v>22317</v>
      </c>
      <c r="C2287" s="393">
        <v>2</v>
      </c>
      <c r="D2287" s="393" t="s">
        <v>11819</v>
      </c>
      <c r="E2287" s="393">
        <v>1</v>
      </c>
      <c r="F2287" s="396"/>
      <c r="G2287" s="388"/>
    </row>
    <row r="2288" spans="1:7" ht="17.25" x14ac:dyDescent="0.3">
      <c r="A2288" s="389" t="s">
        <v>23615</v>
      </c>
      <c r="B2288" s="393" t="s">
        <v>11819</v>
      </c>
      <c r="C2288" s="393">
        <v>2</v>
      </c>
      <c r="D2288" s="393" t="s">
        <v>10191</v>
      </c>
      <c r="E2288" s="393">
        <v>4</v>
      </c>
      <c r="F2288" s="396"/>
      <c r="G2288" s="388"/>
    </row>
    <row r="2289" spans="1:7" ht="17.25" x14ac:dyDescent="0.3">
      <c r="A2289" s="389" t="s">
        <v>23616</v>
      </c>
      <c r="B2289" s="393" t="s">
        <v>22153</v>
      </c>
      <c r="C2289" s="393">
        <v>5</v>
      </c>
      <c r="D2289" s="393" t="s">
        <v>11819</v>
      </c>
      <c r="E2289" s="393">
        <v>2</v>
      </c>
      <c r="F2289" s="396"/>
      <c r="G2289" s="388"/>
    </row>
    <row r="2290" spans="1:7" ht="17.25" x14ac:dyDescent="0.3">
      <c r="A2290" s="389" t="s">
        <v>23617</v>
      </c>
      <c r="B2290" s="393" t="s">
        <v>10103</v>
      </c>
      <c r="C2290" s="393">
        <v>1</v>
      </c>
      <c r="D2290" s="393" t="s">
        <v>11819</v>
      </c>
      <c r="E2290" s="393">
        <v>6</v>
      </c>
      <c r="F2290" s="396"/>
      <c r="G2290" s="388"/>
    </row>
    <row r="2291" spans="1:7" ht="17.25" x14ac:dyDescent="0.3">
      <c r="A2291" s="389" t="s">
        <v>39645</v>
      </c>
      <c r="B2291" s="393" t="s">
        <v>11819</v>
      </c>
      <c r="C2291" s="393">
        <v>2</v>
      </c>
      <c r="D2291" s="393" t="s">
        <v>10103</v>
      </c>
      <c r="E2291" s="393">
        <v>0</v>
      </c>
      <c r="F2291" s="396"/>
      <c r="G2291" s="388"/>
    </row>
    <row r="2292" spans="1:7" ht="17.25" x14ac:dyDescent="0.3">
      <c r="A2292" s="389" t="s">
        <v>23618</v>
      </c>
      <c r="B2292" s="393" t="s">
        <v>11819</v>
      </c>
      <c r="C2292" s="393">
        <v>3</v>
      </c>
      <c r="D2292" s="393" t="s">
        <v>16716</v>
      </c>
      <c r="E2292" s="393">
        <v>1</v>
      </c>
      <c r="F2292" s="396"/>
      <c r="G2292" s="388"/>
    </row>
    <row r="2293" spans="1:7" ht="17.25" x14ac:dyDescent="0.3">
      <c r="A2293" s="389" t="s">
        <v>23619</v>
      </c>
      <c r="B2293" s="393" t="s">
        <v>11819</v>
      </c>
      <c r="C2293" s="393">
        <v>1</v>
      </c>
      <c r="D2293" s="393" t="s">
        <v>10103</v>
      </c>
      <c r="E2293" s="393">
        <v>5</v>
      </c>
      <c r="F2293" s="396"/>
      <c r="G2293" s="388"/>
    </row>
    <row r="2294" spans="1:7" ht="17.25" x14ac:dyDescent="0.3">
      <c r="A2294" s="389" t="s">
        <v>23620</v>
      </c>
      <c r="B2294" s="393" t="s">
        <v>11819</v>
      </c>
      <c r="C2294" s="393">
        <v>3</v>
      </c>
      <c r="D2294" s="393" t="s">
        <v>10103</v>
      </c>
      <c r="E2294" s="393">
        <v>1</v>
      </c>
      <c r="F2294" s="396"/>
      <c r="G2294" s="388"/>
    </row>
    <row r="2295" spans="1:7" ht="17.25" x14ac:dyDescent="0.3">
      <c r="A2295" s="389" t="s">
        <v>23621</v>
      </c>
      <c r="B2295" s="393" t="s">
        <v>11819</v>
      </c>
      <c r="C2295" s="393">
        <v>1</v>
      </c>
      <c r="D2295" s="393" t="s">
        <v>21872</v>
      </c>
      <c r="E2295" s="393">
        <v>1</v>
      </c>
      <c r="F2295" s="396"/>
      <c r="G2295" s="388"/>
    </row>
    <row r="2296" spans="1:7" ht="17.25" x14ac:dyDescent="0.3">
      <c r="A2296" s="389" t="s">
        <v>23622</v>
      </c>
      <c r="B2296" s="393" t="s">
        <v>22163</v>
      </c>
      <c r="C2296" s="393">
        <v>3</v>
      </c>
      <c r="D2296" s="393" t="s">
        <v>11819</v>
      </c>
      <c r="E2296" s="393">
        <v>1</v>
      </c>
      <c r="F2296" s="396"/>
      <c r="G2296" s="388"/>
    </row>
    <row r="2297" spans="1:7" ht="17.25" x14ac:dyDescent="0.3">
      <c r="A2297" s="389" t="s">
        <v>23623</v>
      </c>
      <c r="B2297" s="393" t="s">
        <v>11819</v>
      </c>
      <c r="C2297" s="393">
        <v>0</v>
      </c>
      <c r="D2297" s="393" t="s">
        <v>10191</v>
      </c>
      <c r="E2297" s="393">
        <v>0</v>
      </c>
      <c r="F2297" s="396"/>
      <c r="G2297" s="388"/>
    </row>
    <row r="2298" spans="1:7" ht="17.25" x14ac:dyDescent="0.3">
      <c r="A2298" s="389" t="s">
        <v>23624</v>
      </c>
      <c r="B2298" s="393" t="s">
        <v>2625</v>
      </c>
      <c r="C2298" s="393">
        <v>27</v>
      </c>
      <c r="D2298" s="393" t="s">
        <v>13336</v>
      </c>
      <c r="E2298" s="393">
        <v>25</v>
      </c>
      <c r="F2298" s="396"/>
      <c r="G2298" s="388"/>
    </row>
    <row r="2299" spans="1:7" ht="17.25" x14ac:dyDescent="0.3">
      <c r="A2299" s="389" t="s">
        <v>23625</v>
      </c>
      <c r="B2299" s="393" t="s">
        <v>11819</v>
      </c>
      <c r="C2299" s="393">
        <v>2</v>
      </c>
      <c r="D2299" s="393" t="s">
        <v>10191</v>
      </c>
      <c r="E2299" s="393">
        <v>6</v>
      </c>
      <c r="F2299" s="396"/>
      <c r="G2299" s="388"/>
    </row>
    <row r="2300" spans="1:7" ht="17.25" x14ac:dyDescent="0.3">
      <c r="A2300" s="389" t="s">
        <v>23626</v>
      </c>
      <c r="B2300" s="393" t="s">
        <v>11819</v>
      </c>
      <c r="C2300" s="393">
        <v>0</v>
      </c>
      <c r="D2300" s="393" t="s">
        <v>10191</v>
      </c>
      <c r="E2300" s="393">
        <v>0</v>
      </c>
      <c r="F2300" s="396"/>
      <c r="G2300" s="388"/>
    </row>
    <row r="2301" spans="1:7" ht="17.25" x14ac:dyDescent="0.3">
      <c r="A2301" s="389" t="s">
        <v>23627</v>
      </c>
      <c r="B2301" s="393" t="s">
        <v>11819</v>
      </c>
      <c r="C2301" s="393">
        <v>2</v>
      </c>
      <c r="D2301" s="393" t="s">
        <v>2376</v>
      </c>
      <c r="E2301" s="393">
        <v>0</v>
      </c>
      <c r="F2301" s="396"/>
      <c r="G2301" s="388"/>
    </row>
    <row r="2302" spans="1:7" ht="17.25" x14ac:dyDescent="0.3">
      <c r="A2302" s="389" t="s">
        <v>23628</v>
      </c>
      <c r="B2302" s="393" t="s">
        <v>10103</v>
      </c>
      <c r="C2302" s="393">
        <v>1</v>
      </c>
      <c r="D2302" s="393" t="s">
        <v>3253</v>
      </c>
      <c r="E2302" s="393">
        <v>1</v>
      </c>
      <c r="F2302" s="396"/>
      <c r="G2302" s="388"/>
    </row>
    <row r="2303" spans="1:7" ht="17.25" x14ac:dyDescent="0.3">
      <c r="A2303" s="389" t="s">
        <v>23629</v>
      </c>
      <c r="B2303" s="393" t="s">
        <v>10191</v>
      </c>
      <c r="C2303" s="393">
        <v>0</v>
      </c>
      <c r="D2303" s="393" t="s">
        <v>11819</v>
      </c>
      <c r="E2303" s="393">
        <v>0</v>
      </c>
      <c r="F2303" s="396"/>
      <c r="G2303" s="388"/>
    </row>
    <row r="2304" spans="1:7" ht="17.25" x14ac:dyDescent="0.3">
      <c r="A2304" s="389" t="s">
        <v>23630</v>
      </c>
      <c r="B2304" s="393" t="s">
        <v>16716</v>
      </c>
      <c r="C2304" s="393">
        <v>1</v>
      </c>
      <c r="D2304" s="393" t="s">
        <v>11819</v>
      </c>
      <c r="E2304" s="393">
        <v>2</v>
      </c>
      <c r="F2304" s="396"/>
      <c r="G2304" s="388"/>
    </row>
    <row r="2305" spans="1:7" ht="17.25" x14ac:dyDescent="0.3">
      <c r="A2305" s="389" t="s">
        <v>23631</v>
      </c>
      <c r="B2305" s="393" t="s">
        <v>13336</v>
      </c>
      <c r="C2305" s="393">
        <v>1</v>
      </c>
      <c r="D2305" s="393" t="s">
        <v>11819</v>
      </c>
      <c r="E2305" s="393">
        <v>3</v>
      </c>
      <c r="F2305" s="396"/>
      <c r="G2305" s="388"/>
    </row>
    <row r="2306" spans="1:7" ht="17.25" x14ac:dyDescent="0.3">
      <c r="A2306" s="389" t="s">
        <v>23632</v>
      </c>
      <c r="B2306" s="393" t="s">
        <v>13336</v>
      </c>
      <c r="C2306" s="393">
        <v>0</v>
      </c>
      <c r="D2306" s="393" t="s">
        <v>11819</v>
      </c>
      <c r="E2306" s="393">
        <v>0</v>
      </c>
      <c r="F2306" s="396"/>
      <c r="G2306" s="388"/>
    </row>
    <row r="2307" spans="1:7" ht="17.25" x14ac:dyDescent="0.3">
      <c r="A2307" s="389" t="s">
        <v>23633</v>
      </c>
      <c r="B2307" s="393" t="s">
        <v>11819</v>
      </c>
      <c r="C2307" s="393">
        <v>0</v>
      </c>
      <c r="D2307" s="393" t="s">
        <v>13336</v>
      </c>
      <c r="E2307" s="393">
        <v>2</v>
      </c>
      <c r="F2307" s="396"/>
      <c r="G2307" s="388"/>
    </row>
    <row r="2308" spans="1:7" ht="17.25" x14ac:dyDescent="0.3">
      <c r="A2308" s="389" t="s">
        <v>23634</v>
      </c>
      <c r="B2308" s="393" t="s">
        <v>21936</v>
      </c>
      <c r="C2308" s="393">
        <v>2</v>
      </c>
      <c r="D2308" s="393" t="s">
        <v>11819</v>
      </c>
      <c r="E2308" s="393">
        <v>0</v>
      </c>
      <c r="F2308" s="396"/>
      <c r="G2308" s="388"/>
    </row>
    <row r="2309" spans="1:7" ht="17.25" x14ac:dyDescent="0.3">
      <c r="A2309" s="389" t="s">
        <v>23635</v>
      </c>
      <c r="B2309" s="393" t="s">
        <v>13658</v>
      </c>
      <c r="C2309" s="393">
        <v>0</v>
      </c>
      <c r="D2309" s="393" t="s">
        <v>11819</v>
      </c>
      <c r="E2309" s="393">
        <v>0</v>
      </c>
      <c r="F2309" s="396"/>
      <c r="G2309" s="388"/>
    </row>
    <row r="2310" spans="1:7" ht="17.25" x14ac:dyDescent="0.3">
      <c r="A2310" s="389" t="s">
        <v>23636</v>
      </c>
      <c r="B2310" s="393" t="s">
        <v>13336</v>
      </c>
      <c r="C2310" s="393">
        <v>0</v>
      </c>
      <c r="D2310" s="393" t="s">
        <v>7198</v>
      </c>
      <c r="E2310" s="393">
        <v>3</v>
      </c>
      <c r="F2310" s="396"/>
      <c r="G2310" s="388"/>
    </row>
    <row r="2311" spans="1:7" ht="17.25" x14ac:dyDescent="0.3">
      <c r="A2311" s="389" t="s">
        <v>23637</v>
      </c>
      <c r="B2311" s="393" t="s">
        <v>13336</v>
      </c>
      <c r="C2311" s="393">
        <v>2</v>
      </c>
      <c r="D2311" s="393" t="s">
        <v>7198</v>
      </c>
      <c r="E2311" s="393">
        <v>0</v>
      </c>
      <c r="F2311" s="396"/>
      <c r="G2311" s="388"/>
    </row>
    <row r="2312" spans="1:7" ht="17.25" x14ac:dyDescent="0.3">
      <c r="A2312" s="389" t="s">
        <v>23638</v>
      </c>
      <c r="B2312" s="393" t="s">
        <v>7198</v>
      </c>
      <c r="C2312" s="393">
        <v>0</v>
      </c>
      <c r="D2312" s="393" t="s">
        <v>13336</v>
      </c>
      <c r="E2312" s="393">
        <v>2</v>
      </c>
      <c r="F2312" s="396"/>
      <c r="G2312" s="388"/>
    </row>
    <row r="2313" spans="1:7" ht="17.25" x14ac:dyDescent="0.3">
      <c r="A2313" s="389" t="s">
        <v>23639</v>
      </c>
      <c r="B2313" s="393" t="s">
        <v>7198</v>
      </c>
      <c r="C2313" s="393">
        <v>2</v>
      </c>
      <c r="D2313" s="393" t="s">
        <v>13336</v>
      </c>
      <c r="E2313" s="393">
        <v>0</v>
      </c>
      <c r="F2313" s="396"/>
      <c r="G2313" s="388"/>
    </row>
    <row r="2314" spans="1:7" ht="17.25" x14ac:dyDescent="0.3">
      <c r="A2314" s="389" t="s">
        <v>23640</v>
      </c>
      <c r="B2314" s="393" t="s">
        <v>7198</v>
      </c>
      <c r="C2314" s="393">
        <v>1</v>
      </c>
      <c r="D2314" s="393" t="s">
        <v>13336</v>
      </c>
      <c r="E2314" s="393">
        <v>1</v>
      </c>
      <c r="F2314" s="396"/>
      <c r="G2314" s="388"/>
    </row>
    <row r="2315" spans="1:7" ht="17.25" x14ac:dyDescent="0.3">
      <c r="A2315" s="389" t="s">
        <v>23641</v>
      </c>
      <c r="B2315" s="393" t="s">
        <v>11819</v>
      </c>
      <c r="C2315" s="393">
        <v>1</v>
      </c>
      <c r="D2315" s="393" t="s">
        <v>7198</v>
      </c>
      <c r="E2315" s="393">
        <v>1</v>
      </c>
      <c r="F2315" s="396"/>
      <c r="G2315" s="388"/>
    </row>
    <row r="2316" spans="1:7" ht="17.25" x14ac:dyDescent="0.3">
      <c r="A2316" s="389" t="s">
        <v>23642</v>
      </c>
      <c r="B2316" s="393" t="s">
        <v>7198</v>
      </c>
      <c r="C2316" s="393">
        <v>2</v>
      </c>
      <c r="D2316" s="393" t="s">
        <v>13336</v>
      </c>
      <c r="E2316" s="393">
        <v>1</v>
      </c>
      <c r="F2316" s="396"/>
      <c r="G2316" s="388"/>
    </row>
    <row r="2317" spans="1:7" ht="17.25" x14ac:dyDescent="0.3">
      <c r="A2317" s="389" t="s">
        <v>23643</v>
      </c>
      <c r="B2317" s="393" t="s">
        <v>7198</v>
      </c>
      <c r="C2317" s="393">
        <v>1</v>
      </c>
      <c r="D2317" s="393" t="s">
        <v>13336</v>
      </c>
      <c r="E2317" s="393">
        <v>1</v>
      </c>
      <c r="F2317" s="396"/>
      <c r="G2317" s="388"/>
    </row>
    <row r="2318" spans="1:7" ht="17.25" x14ac:dyDescent="0.3">
      <c r="A2318" s="389" t="s">
        <v>23644</v>
      </c>
      <c r="B2318" s="393" t="s">
        <v>13336</v>
      </c>
      <c r="C2318" s="393">
        <v>1</v>
      </c>
      <c r="D2318" s="393" t="s">
        <v>7198</v>
      </c>
      <c r="E2318" s="393">
        <v>0</v>
      </c>
      <c r="F2318" s="396"/>
      <c r="G2318" s="388"/>
    </row>
    <row r="2319" spans="1:7" ht="17.25" x14ac:dyDescent="0.3">
      <c r="A2319" s="389" t="s">
        <v>23645</v>
      </c>
      <c r="B2319" s="393" t="s">
        <v>7198</v>
      </c>
      <c r="C2319" s="393">
        <v>1</v>
      </c>
      <c r="D2319" s="393" t="s">
        <v>13336</v>
      </c>
      <c r="E2319" s="393">
        <v>0</v>
      </c>
      <c r="F2319" s="396"/>
      <c r="G2319" s="388"/>
    </row>
    <row r="2320" spans="1:7" ht="17.25" x14ac:dyDescent="0.3">
      <c r="A2320" s="389" t="s">
        <v>23646</v>
      </c>
      <c r="B2320" s="393" t="s">
        <v>13336</v>
      </c>
      <c r="C2320" s="393">
        <v>0</v>
      </c>
      <c r="D2320" s="393" t="s">
        <v>7198</v>
      </c>
      <c r="E2320" s="393">
        <v>1</v>
      </c>
      <c r="F2320" s="396"/>
      <c r="G2320" s="388"/>
    </row>
    <row r="2321" spans="1:7" ht="17.25" x14ac:dyDescent="0.3">
      <c r="A2321" s="389" t="s">
        <v>23647</v>
      </c>
      <c r="B2321" s="393" t="s">
        <v>13336</v>
      </c>
      <c r="C2321" s="393">
        <v>3</v>
      </c>
      <c r="D2321" s="393" t="s">
        <v>7198</v>
      </c>
      <c r="E2321" s="393">
        <v>3</v>
      </c>
      <c r="F2321" s="396"/>
      <c r="G2321" s="388"/>
    </row>
    <row r="2322" spans="1:7" ht="17.25" x14ac:dyDescent="0.3">
      <c r="A2322" s="389" t="s">
        <v>23648</v>
      </c>
      <c r="B2322" s="393" t="s">
        <v>13336</v>
      </c>
      <c r="C2322" s="393">
        <v>2</v>
      </c>
      <c r="D2322" s="393" t="s">
        <v>7198</v>
      </c>
      <c r="E2322" s="393">
        <v>2</v>
      </c>
      <c r="F2322" s="396"/>
      <c r="G2322" s="388"/>
    </row>
    <row r="2323" spans="1:7" ht="17.25" x14ac:dyDescent="0.3">
      <c r="A2323" s="389" t="s">
        <v>23649</v>
      </c>
      <c r="B2323" s="393" t="s">
        <v>7198</v>
      </c>
      <c r="C2323" s="393">
        <v>2</v>
      </c>
      <c r="D2323" s="393" t="s">
        <v>13336</v>
      </c>
      <c r="E2323" s="393">
        <v>0</v>
      </c>
      <c r="F2323" s="396"/>
      <c r="G2323" s="388"/>
    </row>
    <row r="2324" spans="1:7" ht="17.25" x14ac:dyDescent="0.3">
      <c r="A2324" s="389" t="s">
        <v>23650</v>
      </c>
      <c r="B2324" s="393" t="s">
        <v>7198</v>
      </c>
      <c r="C2324" s="393">
        <v>1</v>
      </c>
      <c r="D2324" s="393" t="s">
        <v>13336</v>
      </c>
      <c r="E2324" s="393">
        <v>0</v>
      </c>
      <c r="F2324" s="396"/>
      <c r="G2324" s="388"/>
    </row>
    <row r="2325" spans="1:7" ht="17.25" x14ac:dyDescent="0.3">
      <c r="A2325" s="389" t="s">
        <v>23651</v>
      </c>
      <c r="B2325" s="393" t="s">
        <v>13336</v>
      </c>
      <c r="C2325" s="393">
        <v>0</v>
      </c>
      <c r="D2325" s="393" t="s">
        <v>7198</v>
      </c>
      <c r="E2325" s="393">
        <v>1</v>
      </c>
      <c r="F2325" s="396"/>
      <c r="G2325" s="388"/>
    </row>
    <row r="2326" spans="1:7" ht="17.25" x14ac:dyDescent="0.3">
      <c r="A2326" s="389" t="s">
        <v>23652</v>
      </c>
      <c r="B2326" s="393" t="s">
        <v>7198</v>
      </c>
      <c r="C2326" s="393">
        <v>1</v>
      </c>
      <c r="D2326" s="393" t="s">
        <v>13336</v>
      </c>
      <c r="E2326" s="393">
        <v>1</v>
      </c>
      <c r="F2326" s="396"/>
      <c r="G2326" s="388"/>
    </row>
    <row r="2327" spans="1:7" ht="17.25" x14ac:dyDescent="0.3">
      <c r="A2327" s="389" t="s">
        <v>23653</v>
      </c>
      <c r="B2327" s="393" t="s">
        <v>13336</v>
      </c>
      <c r="C2327" s="393">
        <v>1</v>
      </c>
      <c r="D2327" s="393" t="s">
        <v>7198</v>
      </c>
      <c r="E2327" s="393">
        <v>1</v>
      </c>
      <c r="F2327" s="396"/>
      <c r="G2327" s="388"/>
    </row>
    <row r="2328" spans="1:7" ht="17.25" x14ac:dyDescent="0.3">
      <c r="A2328" s="389" t="s">
        <v>23654</v>
      </c>
      <c r="B2328" s="393" t="s">
        <v>7198</v>
      </c>
      <c r="C2328" s="393">
        <v>2</v>
      </c>
      <c r="D2328" s="393" t="s">
        <v>13336</v>
      </c>
      <c r="E2328" s="393">
        <v>0</v>
      </c>
      <c r="F2328" s="396"/>
      <c r="G2328" s="388"/>
    </row>
    <row r="2329" spans="1:7" ht="17.25" x14ac:dyDescent="0.3">
      <c r="A2329" s="389" t="s">
        <v>23655</v>
      </c>
      <c r="B2329" s="393" t="s">
        <v>5011</v>
      </c>
      <c r="C2329" s="393">
        <v>2</v>
      </c>
      <c r="D2329" s="393" t="s">
        <v>11819</v>
      </c>
      <c r="E2329" s="393">
        <v>3</v>
      </c>
      <c r="F2329" s="396"/>
      <c r="G2329" s="388"/>
    </row>
    <row r="2330" spans="1:7" ht="17.25" x14ac:dyDescent="0.3">
      <c r="A2330" s="389" t="s">
        <v>23656</v>
      </c>
      <c r="B2330" s="393" t="s">
        <v>5011</v>
      </c>
      <c r="C2330" s="393">
        <v>2</v>
      </c>
      <c r="D2330" s="393" t="s">
        <v>11819</v>
      </c>
      <c r="E2330" s="393">
        <v>3</v>
      </c>
      <c r="F2330" s="396"/>
      <c r="G2330" s="388"/>
    </row>
    <row r="2331" spans="1:7" ht="17.25" x14ac:dyDescent="0.3">
      <c r="A2331" s="389" t="s">
        <v>23657</v>
      </c>
      <c r="B2331" s="393" t="s">
        <v>11819</v>
      </c>
      <c r="C2331" s="393">
        <v>2</v>
      </c>
      <c r="D2331" s="393" t="s">
        <v>5011</v>
      </c>
      <c r="E2331" s="393">
        <v>1</v>
      </c>
      <c r="F2331" s="396"/>
      <c r="G2331" s="388"/>
    </row>
    <row r="2332" spans="1:7" ht="17.25" x14ac:dyDescent="0.3">
      <c r="A2332" s="389" t="s">
        <v>23658</v>
      </c>
      <c r="B2332" s="393" t="s">
        <v>11819</v>
      </c>
      <c r="C2332" s="393">
        <v>0</v>
      </c>
      <c r="D2332" s="393" t="s">
        <v>22017</v>
      </c>
      <c r="E2332" s="393">
        <v>1</v>
      </c>
      <c r="F2332" s="396"/>
      <c r="G2332" s="388"/>
    </row>
    <row r="2333" spans="1:7" ht="17.25" x14ac:dyDescent="0.3">
      <c r="A2333" s="389" t="s">
        <v>23659</v>
      </c>
      <c r="B2333" s="393" t="s">
        <v>13336</v>
      </c>
      <c r="C2333" s="393">
        <v>4</v>
      </c>
      <c r="D2333" s="393" t="s">
        <v>11819</v>
      </c>
      <c r="E2333" s="393">
        <v>2</v>
      </c>
      <c r="F2333" s="396"/>
      <c r="G2333" s="388"/>
    </row>
    <row r="2334" spans="1:7" ht="17.25" x14ac:dyDescent="0.3">
      <c r="A2334" s="389" t="s">
        <v>23660</v>
      </c>
      <c r="B2334" s="393" t="s">
        <v>21943</v>
      </c>
      <c r="C2334" s="393">
        <v>4</v>
      </c>
      <c r="D2334" s="393" t="s">
        <v>11819</v>
      </c>
      <c r="E2334" s="393">
        <v>0</v>
      </c>
      <c r="F2334" s="396"/>
      <c r="G2334" s="388"/>
    </row>
    <row r="2335" spans="1:7" ht="17.25" x14ac:dyDescent="0.3">
      <c r="A2335" s="389" t="s">
        <v>23661</v>
      </c>
      <c r="B2335" s="393" t="s">
        <v>11819</v>
      </c>
      <c r="C2335" s="393">
        <v>1</v>
      </c>
      <c r="D2335" s="393" t="s">
        <v>10103</v>
      </c>
      <c r="E2335" s="393">
        <v>5</v>
      </c>
      <c r="F2335" s="396"/>
      <c r="G2335" s="388"/>
    </row>
    <row r="2336" spans="1:7" ht="17.25" x14ac:dyDescent="0.3">
      <c r="A2336" s="389" t="s">
        <v>23662</v>
      </c>
      <c r="B2336" s="393" t="s">
        <v>2376</v>
      </c>
      <c r="C2336" s="393">
        <v>3</v>
      </c>
      <c r="D2336" s="393" t="s">
        <v>11819</v>
      </c>
      <c r="E2336" s="393">
        <v>2</v>
      </c>
      <c r="F2336" s="396"/>
      <c r="G2336" s="388"/>
    </row>
    <row r="2337" spans="1:7" ht="17.25" x14ac:dyDescent="0.3">
      <c r="A2337" s="389" t="s">
        <v>23663</v>
      </c>
      <c r="B2337" s="393" t="s">
        <v>22163</v>
      </c>
      <c r="C2337" s="393">
        <v>0</v>
      </c>
      <c r="D2337" s="393" t="s">
        <v>2625</v>
      </c>
      <c r="E2337" s="393">
        <v>0</v>
      </c>
      <c r="F2337" s="396"/>
      <c r="G2337" s="388"/>
    </row>
    <row r="2338" spans="1:7" ht="17.25" x14ac:dyDescent="0.3">
      <c r="A2338" s="389" t="s">
        <v>23664</v>
      </c>
      <c r="B2338" s="393" t="s">
        <v>21936</v>
      </c>
      <c r="C2338" s="393">
        <v>1</v>
      </c>
      <c r="D2338" s="393" t="s">
        <v>11819</v>
      </c>
      <c r="E2338" s="393">
        <v>1</v>
      </c>
      <c r="F2338" s="396"/>
      <c r="G2338" s="388"/>
    </row>
    <row r="2339" spans="1:7" ht="17.25" x14ac:dyDescent="0.3">
      <c r="A2339" s="389" t="s">
        <v>23665</v>
      </c>
      <c r="B2339" s="393" t="s">
        <v>10103</v>
      </c>
      <c r="C2339" s="393">
        <v>1</v>
      </c>
      <c r="D2339" s="393" t="s">
        <v>3253</v>
      </c>
      <c r="E2339" s="393">
        <v>2</v>
      </c>
      <c r="F2339" s="396"/>
      <c r="G2339" s="388"/>
    </row>
    <row r="2340" spans="1:7" ht="17.25" x14ac:dyDescent="0.3">
      <c r="A2340" s="389" t="s">
        <v>23666</v>
      </c>
      <c r="B2340" s="393" t="s">
        <v>10103</v>
      </c>
      <c r="C2340" s="393">
        <v>3</v>
      </c>
      <c r="D2340" s="393" t="s">
        <v>3253</v>
      </c>
      <c r="E2340" s="393">
        <v>3</v>
      </c>
      <c r="F2340" s="396"/>
      <c r="G2340" s="388"/>
    </row>
    <row r="2341" spans="1:7" ht="17.25" x14ac:dyDescent="0.3">
      <c r="A2341" s="389" t="s">
        <v>23667</v>
      </c>
      <c r="B2341" s="393" t="s">
        <v>10103</v>
      </c>
      <c r="C2341" s="393">
        <v>1</v>
      </c>
      <c r="D2341" s="393" t="s">
        <v>3253</v>
      </c>
      <c r="E2341" s="393">
        <v>3</v>
      </c>
      <c r="F2341" s="396"/>
      <c r="G2341" s="388"/>
    </row>
    <row r="2342" spans="1:7" ht="17.25" x14ac:dyDescent="0.3">
      <c r="A2342" s="389" t="s">
        <v>23668</v>
      </c>
      <c r="B2342" s="393" t="s">
        <v>2625</v>
      </c>
      <c r="C2342" s="393">
        <v>0</v>
      </c>
      <c r="D2342" s="393" t="s">
        <v>10191</v>
      </c>
      <c r="E2342" s="393">
        <v>2</v>
      </c>
      <c r="F2342" s="396"/>
      <c r="G2342" s="388"/>
    </row>
    <row r="2343" spans="1:7" ht="17.25" x14ac:dyDescent="0.3">
      <c r="A2343" s="389" t="s">
        <v>23669</v>
      </c>
      <c r="B2343" s="393" t="s">
        <v>22317</v>
      </c>
      <c r="C2343" s="393">
        <v>0</v>
      </c>
      <c r="D2343" s="393" t="s">
        <v>11819</v>
      </c>
      <c r="E2343" s="393">
        <v>0</v>
      </c>
      <c r="F2343" s="396"/>
      <c r="G2343" s="388"/>
    </row>
    <row r="2344" spans="1:7" ht="17.25" x14ac:dyDescent="0.3">
      <c r="A2344" s="389" t="s">
        <v>23670</v>
      </c>
      <c r="B2344" s="393" t="s">
        <v>11819</v>
      </c>
      <c r="C2344" s="393">
        <v>0</v>
      </c>
      <c r="D2344" s="393" t="s">
        <v>10191</v>
      </c>
      <c r="E2344" s="393">
        <v>0</v>
      </c>
      <c r="F2344" s="396"/>
      <c r="G2344" s="388"/>
    </row>
    <row r="2345" spans="1:7" ht="17.25" x14ac:dyDescent="0.3">
      <c r="A2345" s="389" t="s">
        <v>23671</v>
      </c>
      <c r="B2345" s="393" t="s">
        <v>13336</v>
      </c>
      <c r="C2345" s="393">
        <v>7</v>
      </c>
      <c r="D2345" s="393" t="s">
        <v>7198</v>
      </c>
      <c r="E2345" s="393">
        <v>3</v>
      </c>
      <c r="F2345" s="396"/>
      <c r="G2345" s="388"/>
    </row>
    <row r="2346" spans="1:7" ht="17.25" x14ac:dyDescent="0.3">
      <c r="A2346" s="389" t="s">
        <v>23672</v>
      </c>
      <c r="B2346" s="393" t="s">
        <v>13336</v>
      </c>
      <c r="C2346" s="393">
        <v>1</v>
      </c>
      <c r="D2346" s="393" t="s">
        <v>7198</v>
      </c>
      <c r="E2346" s="393">
        <v>2</v>
      </c>
      <c r="F2346" s="396"/>
      <c r="G2346" s="388"/>
    </row>
    <row r="2347" spans="1:7" ht="17.25" x14ac:dyDescent="0.3">
      <c r="A2347" s="389" t="s">
        <v>23673</v>
      </c>
      <c r="B2347" s="393" t="s">
        <v>11819</v>
      </c>
      <c r="C2347" s="393">
        <v>0</v>
      </c>
      <c r="D2347" s="393" t="s">
        <v>21992</v>
      </c>
      <c r="E2347" s="393">
        <v>1</v>
      </c>
      <c r="F2347" s="396"/>
      <c r="G2347" s="388"/>
    </row>
    <row r="2348" spans="1:7" ht="17.25" x14ac:dyDescent="0.3">
      <c r="A2348" s="389" t="s">
        <v>23674</v>
      </c>
      <c r="B2348" s="393" t="s">
        <v>11819</v>
      </c>
      <c r="C2348" s="393">
        <v>6</v>
      </c>
      <c r="D2348" s="393" t="s">
        <v>10103</v>
      </c>
      <c r="E2348" s="393">
        <v>1</v>
      </c>
      <c r="F2348" s="396"/>
      <c r="G2348" s="388"/>
    </row>
    <row r="2349" spans="1:7" ht="17.25" x14ac:dyDescent="0.3">
      <c r="A2349" s="389" t="s">
        <v>23675</v>
      </c>
      <c r="B2349" s="393" t="s">
        <v>22163</v>
      </c>
      <c r="C2349" s="393">
        <v>2</v>
      </c>
      <c r="D2349" s="393" t="s">
        <v>11819</v>
      </c>
      <c r="E2349" s="393">
        <v>6</v>
      </c>
      <c r="F2349" s="396"/>
      <c r="G2349" s="388"/>
    </row>
    <row r="2350" spans="1:7" ht="17.25" x14ac:dyDescent="0.3">
      <c r="A2350" s="389" t="s">
        <v>23676</v>
      </c>
      <c r="B2350" s="393" t="s">
        <v>13336</v>
      </c>
      <c r="C2350" s="393">
        <v>15</v>
      </c>
      <c r="D2350" s="393" t="s">
        <v>11819</v>
      </c>
      <c r="E2350" s="393">
        <v>24</v>
      </c>
      <c r="F2350" s="396"/>
      <c r="G2350" s="388"/>
    </row>
    <row r="2351" spans="1:7" ht="17.25" x14ac:dyDescent="0.3">
      <c r="A2351" s="389" t="s">
        <v>23677</v>
      </c>
      <c r="B2351" s="393" t="s">
        <v>10103</v>
      </c>
      <c r="C2351" s="393">
        <v>4</v>
      </c>
      <c r="D2351" s="393" t="s">
        <v>3253</v>
      </c>
      <c r="E2351" s="393">
        <v>4</v>
      </c>
      <c r="F2351" s="396"/>
      <c r="G2351" s="388"/>
    </row>
    <row r="2352" spans="1:7" ht="17.25" x14ac:dyDescent="0.3">
      <c r="A2352" s="389" t="s">
        <v>23678</v>
      </c>
      <c r="B2352" s="393" t="s">
        <v>2376</v>
      </c>
      <c r="C2352" s="393">
        <v>8</v>
      </c>
      <c r="D2352" s="393" t="s">
        <v>11819</v>
      </c>
      <c r="E2352" s="393">
        <v>7</v>
      </c>
      <c r="F2352" s="396"/>
      <c r="G2352" s="388"/>
    </row>
    <row r="2353" spans="1:7" ht="17.25" x14ac:dyDescent="0.3">
      <c r="A2353" s="389" t="s">
        <v>23679</v>
      </c>
      <c r="B2353" s="393" t="s">
        <v>10103</v>
      </c>
      <c r="C2353" s="393">
        <v>0</v>
      </c>
      <c r="D2353" s="393" t="s">
        <v>11819</v>
      </c>
      <c r="E2353" s="393">
        <v>2</v>
      </c>
      <c r="F2353" s="396"/>
      <c r="G2353" s="388"/>
    </row>
    <row r="2354" spans="1:7" ht="17.25" x14ac:dyDescent="0.3">
      <c r="A2354" s="389" t="s">
        <v>23680</v>
      </c>
      <c r="B2354" s="393" t="s">
        <v>13336</v>
      </c>
      <c r="C2354" s="393">
        <v>2</v>
      </c>
      <c r="D2354" s="393" t="s">
        <v>2625</v>
      </c>
      <c r="E2354" s="393">
        <v>1</v>
      </c>
      <c r="F2354" s="396"/>
      <c r="G2354" s="388"/>
    </row>
    <row r="2355" spans="1:7" ht="17.25" x14ac:dyDescent="0.3">
      <c r="A2355" s="389" t="s">
        <v>23681</v>
      </c>
      <c r="B2355" s="393" t="s">
        <v>10103</v>
      </c>
      <c r="C2355" s="393">
        <v>3</v>
      </c>
      <c r="D2355" s="393" t="s">
        <v>11819</v>
      </c>
      <c r="E2355" s="393">
        <v>1</v>
      </c>
      <c r="F2355" s="396"/>
      <c r="G2355" s="388"/>
    </row>
    <row r="2356" spans="1:7" ht="17.25" x14ac:dyDescent="0.3">
      <c r="A2356" s="389" t="s">
        <v>23682</v>
      </c>
      <c r="B2356" s="393" t="s">
        <v>11819</v>
      </c>
      <c r="C2356" s="393">
        <v>0</v>
      </c>
      <c r="D2356" s="393" t="s">
        <v>22017</v>
      </c>
      <c r="E2356" s="393">
        <v>0</v>
      </c>
      <c r="F2356" s="396"/>
      <c r="G2356" s="388"/>
    </row>
    <row r="2357" spans="1:7" ht="17.25" x14ac:dyDescent="0.3">
      <c r="A2357" s="389" t="s">
        <v>23683</v>
      </c>
      <c r="B2357" s="393" t="s">
        <v>10191</v>
      </c>
      <c r="C2357" s="393">
        <v>1</v>
      </c>
      <c r="D2357" s="393" t="s">
        <v>11819</v>
      </c>
      <c r="E2357" s="393">
        <v>0</v>
      </c>
      <c r="F2357" s="396"/>
      <c r="G2357" s="388"/>
    </row>
    <row r="2358" spans="1:7" ht="17.25" x14ac:dyDescent="0.3">
      <c r="A2358" s="389" t="s">
        <v>23684</v>
      </c>
      <c r="B2358" s="393" t="s">
        <v>2625</v>
      </c>
      <c r="C2358" s="393">
        <v>4</v>
      </c>
      <c r="D2358" s="393" t="s">
        <v>10191</v>
      </c>
      <c r="E2358" s="393">
        <v>2</v>
      </c>
      <c r="F2358" s="396"/>
      <c r="G2358" s="388"/>
    </row>
    <row r="2359" spans="1:7" ht="17.25" x14ac:dyDescent="0.3">
      <c r="A2359" s="389" t="s">
        <v>23685</v>
      </c>
      <c r="B2359" s="393" t="s">
        <v>13658</v>
      </c>
      <c r="C2359" s="393">
        <v>1</v>
      </c>
      <c r="D2359" s="393" t="s">
        <v>11819</v>
      </c>
      <c r="E2359" s="393">
        <v>0</v>
      </c>
      <c r="F2359" s="396"/>
      <c r="G2359" s="388"/>
    </row>
    <row r="2360" spans="1:7" ht="17.25" x14ac:dyDescent="0.3">
      <c r="A2360" s="389" t="s">
        <v>23686</v>
      </c>
      <c r="B2360" s="393" t="s">
        <v>10191</v>
      </c>
      <c r="C2360" s="393">
        <v>4</v>
      </c>
      <c r="D2360" s="393" t="s">
        <v>11819</v>
      </c>
      <c r="E2360" s="393">
        <v>9</v>
      </c>
      <c r="F2360" s="396"/>
      <c r="G2360" s="388"/>
    </row>
    <row r="2361" spans="1:7" ht="17.25" x14ac:dyDescent="0.3">
      <c r="A2361" s="389" t="s">
        <v>23687</v>
      </c>
      <c r="B2361" s="393" t="s">
        <v>10103</v>
      </c>
      <c r="C2361" s="393">
        <v>2</v>
      </c>
      <c r="D2361" s="393" t="s">
        <v>11819</v>
      </c>
      <c r="E2361" s="393">
        <v>0</v>
      </c>
      <c r="F2361" s="396"/>
      <c r="G2361" s="388"/>
    </row>
    <row r="2362" spans="1:7" ht="17.25" x14ac:dyDescent="0.3">
      <c r="A2362" s="389" t="s">
        <v>23688</v>
      </c>
      <c r="B2362" s="393" t="s">
        <v>23689</v>
      </c>
      <c r="C2362" s="393">
        <v>2</v>
      </c>
      <c r="D2362" s="393" t="s">
        <v>23690</v>
      </c>
      <c r="E2362" s="393">
        <v>0</v>
      </c>
      <c r="F2362" s="396"/>
      <c r="G2362" s="388"/>
    </row>
    <row r="2363" spans="1:7" ht="17.25" x14ac:dyDescent="0.3">
      <c r="A2363" s="389" t="s">
        <v>23691</v>
      </c>
      <c r="B2363" s="393" t="s">
        <v>23690</v>
      </c>
      <c r="C2363" s="393">
        <v>1</v>
      </c>
      <c r="D2363" s="393" t="s">
        <v>23689</v>
      </c>
      <c r="E2363" s="393">
        <v>0</v>
      </c>
      <c r="F2363" s="396"/>
      <c r="G2363" s="388"/>
    </row>
    <row r="2364" spans="1:7" ht="17.25" x14ac:dyDescent="0.3">
      <c r="A2364" s="389" t="s">
        <v>23692</v>
      </c>
      <c r="B2364" s="393" t="s">
        <v>23690</v>
      </c>
      <c r="C2364" s="393">
        <v>1</v>
      </c>
      <c r="D2364" s="393" t="s">
        <v>23689</v>
      </c>
      <c r="E2364" s="393">
        <v>0</v>
      </c>
      <c r="F2364" s="396"/>
      <c r="G2364" s="388"/>
    </row>
    <row r="2365" spans="1:7" ht="17.25" x14ac:dyDescent="0.3">
      <c r="A2365" s="389" t="s">
        <v>23693</v>
      </c>
      <c r="B2365" s="393" t="s">
        <v>11819</v>
      </c>
      <c r="C2365" s="393">
        <v>1</v>
      </c>
      <c r="D2365" s="393" t="s">
        <v>10103</v>
      </c>
      <c r="E2365" s="393">
        <v>4</v>
      </c>
      <c r="F2365" s="396"/>
      <c r="G2365" s="388"/>
    </row>
    <row r="2366" spans="1:7" ht="17.25" x14ac:dyDescent="0.3">
      <c r="A2366" s="389" t="s">
        <v>23694</v>
      </c>
      <c r="B2366" s="393" t="s">
        <v>10103</v>
      </c>
      <c r="C2366" s="393">
        <v>3</v>
      </c>
      <c r="D2366" s="393" t="s">
        <v>11819</v>
      </c>
      <c r="E2366" s="393">
        <v>2</v>
      </c>
      <c r="F2366" s="396"/>
      <c r="G2366" s="388"/>
    </row>
    <row r="2367" spans="1:7" ht="17.25" x14ac:dyDescent="0.3">
      <c r="A2367" s="389" t="s">
        <v>23695</v>
      </c>
      <c r="B2367" s="393" t="s">
        <v>11819</v>
      </c>
      <c r="C2367" s="393">
        <v>1</v>
      </c>
      <c r="D2367" s="393" t="s">
        <v>10103</v>
      </c>
      <c r="E2367" s="393">
        <v>6</v>
      </c>
      <c r="F2367" s="396"/>
      <c r="G2367" s="388"/>
    </row>
    <row r="2368" spans="1:7" ht="17.25" x14ac:dyDescent="0.3">
      <c r="A2368" s="389" t="s">
        <v>23696</v>
      </c>
      <c r="B2368" s="393" t="s">
        <v>2625</v>
      </c>
      <c r="C2368" s="393">
        <v>15</v>
      </c>
      <c r="D2368" s="393" t="s">
        <v>14944</v>
      </c>
      <c r="E2368" s="393">
        <v>15</v>
      </c>
      <c r="F2368" s="396"/>
      <c r="G2368" s="388"/>
    </row>
    <row r="2369" spans="1:7" ht="17.25" x14ac:dyDescent="0.3">
      <c r="A2369" s="389" t="s">
        <v>23697</v>
      </c>
      <c r="B2369" s="393" t="s">
        <v>23698</v>
      </c>
      <c r="C2369" s="393">
        <v>1</v>
      </c>
      <c r="D2369" s="393" t="s">
        <v>5011</v>
      </c>
      <c r="E2369" s="393">
        <v>0</v>
      </c>
      <c r="F2369" s="396"/>
      <c r="G2369" s="388"/>
    </row>
    <row r="2370" spans="1:7" ht="17.25" x14ac:dyDescent="0.3">
      <c r="A2370" s="389" t="s">
        <v>23699</v>
      </c>
      <c r="B2370" s="393" t="s">
        <v>2625</v>
      </c>
      <c r="C2370" s="393">
        <v>0</v>
      </c>
      <c r="D2370" s="393" t="s">
        <v>5011</v>
      </c>
      <c r="E2370" s="393">
        <v>1</v>
      </c>
      <c r="F2370" s="396"/>
      <c r="G2370" s="388"/>
    </row>
    <row r="2371" spans="1:7" ht="17.25" x14ac:dyDescent="0.3">
      <c r="A2371" s="389" t="s">
        <v>23700</v>
      </c>
      <c r="B2371" s="393" t="s">
        <v>22851</v>
      </c>
      <c r="C2371" s="393">
        <v>0</v>
      </c>
      <c r="D2371" s="393" t="s">
        <v>22850</v>
      </c>
      <c r="E2371" s="393">
        <v>0</v>
      </c>
      <c r="F2371" s="396"/>
      <c r="G2371" s="388"/>
    </row>
    <row r="2372" spans="1:7" ht="17.25" x14ac:dyDescent="0.3">
      <c r="A2372" s="389" t="s">
        <v>23701</v>
      </c>
      <c r="B2372" s="393" t="s">
        <v>22850</v>
      </c>
      <c r="C2372" s="393">
        <v>0</v>
      </c>
      <c r="D2372" s="393" t="s">
        <v>22851</v>
      </c>
      <c r="E2372" s="393">
        <v>0</v>
      </c>
      <c r="F2372" s="396"/>
      <c r="G2372" s="388"/>
    </row>
    <row r="2373" spans="1:7" ht="17.25" x14ac:dyDescent="0.3">
      <c r="A2373" s="389" t="s">
        <v>23702</v>
      </c>
      <c r="B2373" s="393" t="s">
        <v>34</v>
      </c>
      <c r="C2373" s="393">
        <v>0</v>
      </c>
      <c r="D2373" s="393" t="s">
        <v>10103</v>
      </c>
      <c r="E2373" s="393">
        <v>0</v>
      </c>
      <c r="F2373" s="396"/>
      <c r="G2373" s="388"/>
    </row>
    <row r="2374" spans="1:7" ht="17.25" x14ac:dyDescent="0.3">
      <c r="A2374" s="389" t="s">
        <v>23703</v>
      </c>
      <c r="B2374" s="393" t="s">
        <v>2625</v>
      </c>
      <c r="C2374" s="393">
        <v>0</v>
      </c>
      <c r="D2374" s="393" t="s">
        <v>10103</v>
      </c>
      <c r="E2374" s="393">
        <v>1</v>
      </c>
      <c r="F2374" s="396"/>
      <c r="G2374" s="388"/>
    </row>
    <row r="2375" spans="1:7" ht="17.25" x14ac:dyDescent="0.3">
      <c r="A2375" s="389" t="s">
        <v>23704</v>
      </c>
      <c r="B2375" s="393" t="s">
        <v>10103</v>
      </c>
      <c r="C2375" s="393">
        <v>0</v>
      </c>
      <c r="D2375" s="393" t="s">
        <v>2625</v>
      </c>
      <c r="E2375" s="393">
        <v>1</v>
      </c>
      <c r="F2375" s="396"/>
      <c r="G2375" s="388"/>
    </row>
    <row r="2376" spans="1:7" ht="17.25" x14ac:dyDescent="0.3">
      <c r="A2376" s="389" t="s">
        <v>23705</v>
      </c>
      <c r="B2376" s="393" t="s">
        <v>11819</v>
      </c>
      <c r="C2376" s="393">
        <v>0</v>
      </c>
      <c r="D2376" s="393" t="s">
        <v>10103</v>
      </c>
      <c r="E2376" s="393">
        <v>1</v>
      </c>
      <c r="F2376" s="396"/>
      <c r="G2376" s="388"/>
    </row>
    <row r="2377" spans="1:7" ht="17.25" x14ac:dyDescent="0.3">
      <c r="A2377" s="389" t="s">
        <v>23706</v>
      </c>
      <c r="B2377" s="393" t="s">
        <v>11819</v>
      </c>
      <c r="C2377" s="393">
        <v>5</v>
      </c>
      <c r="D2377" s="393" t="s">
        <v>5011</v>
      </c>
      <c r="E2377" s="393">
        <v>4</v>
      </c>
      <c r="F2377" s="396"/>
      <c r="G2377" s="388"/>
    </row>
    <row r="2378" spans="1:7" ht="17.25" x14ac:dyDescent="0.3">
      <c r="A2378" s="389" t="s">
        <v>23707</v>
      </c>
      <c r="B2378" s="393" t="s">
        <v>11819</v>
      </c>
      <c r="C2378" s="393">
        <v>1</v>
      </c>
      <c r="D2378" s="393" t="s">
        <v>13336</v>
      </c>
      <c r="E2378" s="393">
        <v>2</v>
      </c>
      <c r="F2378" s="396"/>
      <c r="G2378" s="388"/>
    </row>
    <row r="2379" spans="1:7" ht="17.25" x14ac:dyDescent="0.3">
      <c r="A2379" s="389" t="s">
        <v>23708</v>
      </c>
      <c r="B2379" s="393" t="s">
        <v>11819</v>
      </c>
      <c r="C2379" s="393">
        <v>0</v>
      </c>
      <c r="D2379" s="393" t="s">
        <v>13336</v>
      </c>
      <c r="E2379" s="393">
        <v>0</v>
      </c>
      <c r="F2379" s="396"/>
      <c r="G2379" s="388"/>
    </row>
    <row r="2380" spans="1:7" ht="17.25" x14ac:dyDescent="0.3">
      <c r="A2380" s="389" t="s">
        <v>23709</v>
      </c>
      <c r="B2380" s="393" t="s">
        <v>11819</v>
      </c>
      <c r="C2380" s="393">
        <v>1</v>
      </c>
      <c r="D2380" s="393" t="s">
        <v>10103</v>
      </c>
      <c r="E2380" s="393">
        <v>0</v>
      </c>
      <c r="F2380" s="396"/>
      <c r="G2380" s="388"/>
    </row>
    <row r="2381" spans="1:7" ht="17.25" x14ac:dyDescent="0.3">
      <c r="A2381" s="389" t="s">
        <v>23710</v>
      </c>
      <c r="B2381" s="393" t="s">
        <v>11819</v>
      </c>
      <c r="C2381" s="393">
        <v>0</v>
      </c>
      <c r="D2381" s="393" t="s">
        <v>10191</v>
      </c>
      <c r="E2381" s="393">
        <v>0</v>
      </c>
      <c r="F2381" s="396"/>
      <c r="G2381" s="388"/>
    </row>
    <row r="2382" spans="1:7" ht="17.25" x14ac:dyDescent="0.3">
      <c r="A2382" s="389" t="s">
        <v>23711</v>
      </c>
      <c r="B2382" s="393" t="s">
        <v>10103</v>
      </c>
      <c r="C2382" s="393">
        <v>1</v>
      </c>
      <c r="D2382" s="393" t="s">
        <v>11819</v>
      </c>
      <c r="E2382" s="393">
        <v>1</v>
      </c>
      <c r="F2382" s="396"/>
      <c r="G2382" s="388"/>
    </row>
    <row r="2383" spans="1:7" ht="34.5" x14ac:dyDescent="0.3">
      <c r="A2383" s="389" t="s">
        <v>23712</v>
      </c>
      <c r="B2383" s="393" t="s">
        <v>11819</v>
      </c>
      <c r="C2383" s="393">
        <v>3</v>
      </c>
      <c r="D2383" s="393" t="s">
        <v>13336</v>
      </c>
      <c r="E2383" s="393">
        <v>1</v>
      </c>
      <c r="F2383" s="396"/>
      <c r="G2383" s="388"/>
    </row>
    <row r="2384" spans="1:7" ht="17.25" x14ac:dyDescent="0.3">
      <c r="A2384" s="389" t="s">
        <v>23713</v>
      </c>
      <c r="B2384" s="393" t="s">
        <v>10191</v>
      </c>
      <c r="C2384" s="393">
        <v>0</v>
      </c>
      <c r="D2384" s="393" t="s">
        <v>11819</v>
      </c>
      <c r="E2384" s="393">
        <v>0</v>
      </c>
      <c r="F2384" s="396"/>
      <c r="G2384" s="388"/>
    </row>
    <row r="2385" spans="1:7" ht="17.25" x14ac:dyDescent="0.3">
      <c r="A2385" s="389" t="s">
        <v>23714</v>
      </c>
      <c r="B2385" s="393" t="s">
        <v>5011</v>
      </c>
      <c r="C2385" s="393">
        <v>1</v>
      </c>
      <c r="D2385" s="393" t="s">
        <v>23715</v>
      </c>
      <c r="E2385" s="393">
        <v>1</v>
      </c>
      <c r="F2385" s="396"/>
      <c r="G2385" s="388"/>
    </row>
    <row r="2386" spans="1:7" ht="17.25" x14ac:dyDescent="0.3">
      <c r="A2386" s="389" t="s">
        <v>23716</v>
      </c>
      <c r="B2386" s="393" t="s">
        <v>5011</v>
      </c>
      <c r="C2386" s="393">
        <v>2</v>
      </c>
      <c r="D2386" s="393" t="s">
        <v>23715</v>
      </c>
      <c r="E2386" s="393">
        <v>0</v>
      </c>
      <c r="F2386" s="396"/>
      <c r="G2386" s="388"/>
    </row>
    <row r="2387" spans="1:7" ht="17.25" x14ac:dyDescent="0.3">
      <c r="A2387" s="389" t="s">
        <v>23717</v>
      </c>
      <c r="B2387" s="393" t="s">
        <v>23715</v>
      </c>
      <c r="C2387" s="393">
        <v>2</v>
      </c>
      <c r="D2387" s="393" t="s">
        <v>5011</v>
      </c>
      <c r="E2387" s="393">
        <v>1</v>
      </c>
      <c r="F2387" s="396"/>
      <c r="G2387" s="388"/>
    </row>
    <row r="2388" spans="1:7" ht="17.25" x14ac:dyDescent="0.3">
      <c r="A2388" s="389" t="s">
        <v>23718</v>
      </c>
      <c r="B2388" s="393" t="s">
        <v>23555</v>
      </c>
      <c r="C2388" s="393">
        <v>1</v>
      </c>
      <c r="D2388" s="393" t="s">
        <v>10353</v>
      </c>
      <c r="E2388" s="393">
        <v>2</v>
      </c>
      <c r="F2388" s="396"/>
      <c r="G2388" s="388"/>
    </row>
    <row r="2389" spans="1:7" ht="17.25" x14ac:dyDescent="0.3">
      <c r="A2389" s="389" t="s">
        <v>23719</v>
      </c>
      <c r="B2389" s="393" t="s">
        <v>23555</v>
      </c>
      <c r="C2389" s="393">
        <v>0</v>
      </c>
      <c r="D2389" s="393" t="s">
        <v>23556</v>
      </c>
      <c r="E2389" s="393">
        <v>0</v>
      </c>
      <c r="F2389" s="396"/>
      <c r="G2389" s="388"/>
    </row>
    <row r="2390" spans="1:7" ht="17.25" x14ac:dyDescent="0.3">
      <c r="A2390" s="389" t="s">
        <v>23720</v>
      </c>
      <c r="B2390" s="393" t="s">
        <v>23555</v>
      </c>
      <c r="C2390" s="393">
        <v>1</v>
      </c>
      <c r="D2390" s="393" t="s">
        <v>23556</v>
      </c>
      <c r="E2390" s="393">
        <v>2</v>
      </c>
      <c r="F2390" s="396"/>
      <c r="G2390" s="388"/>
    </row>
    <row r="2391" spans="1:7" ht="17.25" x14ac:dyDescent="0.3">
      <c r="A2391" s="389" t="s">
        <v>23721</v>
      </c>
      <c r="B2391" s="393" t="s">
        <v>23555</v>
      </c>
      <c r="C2391" s="393">
        <v>0</v>
      </c>
      <c r="D2391" s="393" t="s">
        <v>10353</v>
      </c>
      <c r="E2391" s="393">
        <v>2</v>
      </c>
      <c r="F2391" s="396"/>
      <c r="G2391" s="388"/>
    </row>
    <row r="2392" spans="1:7" ht="17.25" x14ac:dyDescent="0.3">
      <c r="A2392" s="389" t="s">
        <v>23722</v>
      </c>
      <c r="B2392" s="393" t="s">
        <v>23724</v>
      </c>
      <c r="C2392" s="393">
        <v>1</v>
      </c>
      <c r="D2392" s="393" t="s">
        <v>23723</v>
      </c>
      <c r="E2392" s="393">
        <v>0</v>
      </c>
      <c r="F2392" s="396"/>
      <c r="G2392" s="388"/>
    </row>
    <row r="2393" spans="1:7" ht="17.25" x14ac:dyDescent="0.3">
      <c r="A2393" s="389" t="s">
        <v>23725</v>
      </c>
      <c r="B2393" s="393" t="s">
        <v>23723</v>
      </c>
      <c r="C2393" s="393">
        <v>3</v>
      </c>
      <c r="D2393" s="393" t="s">
        <v>23724</v>
      </c>
      <c r="E2393" s="393">
        <v>0</v>
      </c>
      <c r="F2393" s="396"/>
      <c r="G2393" s="388"/>
    </row>
    <row r="2394" spans="1:7" ht="17.25" x14ac:dyDescent="0.3">
      <c r="A2394" s="389" t="s">
        <v>23726</v>
      </c>
      <c r="B2394" s="393" t="s">
        <v>10103</v>
      </c>
      <c r="C2394" s="393">
        <v>5</v>
      </c>
      <c r="D2394" s="393" t="s">
        <v>11819</v>
      </c>
      <c r="E2394" s="393">
        <v>4</v>
      </c>
      <c r="F2394" s="396"/>
      <c r="G2394" s="388"/>
    </row>
    <row r="2395" spans="1:7" ht="17.25" x14ac:dyDescent="0.3">
      <c r="A2395" s="389" t="s">
        <v>23727</v>
      </c>
      <c r="B2395" s="393" t="s">
        <v>11819</v>
      </c>
      <c r="C2395" s="393">
        <v>3</v>
      </c>
      <c r="D2395" s="393" t="s">
        <v>10103</v>
      </c>
      <c r="E2395" s="393">
        <v>0</v>
      </c>
      <c r="F2395" s="396"/>
      <c r="G2395" s="388"/>
    </row>
    <row r="2396" spans="1:7" ht="17.25" x14ac:dyDescent="0.3">
      <c r="A2396" s="389" t="s">
        <v>23728</v>
      </c>
      <c r="B2396" s="393" t="s">
        <v>10103</v>
      </c>
      <c r="C2396" s="393">
        <v>2</v>
      </c>
      <c r="D2396" s="393" t="s">
        <v>11819</v>
      </c>
      <c r="E2396" s="393">
        <v>1</v>
      </c>
      <c r="F2396" s="396"/>
      <c r="G2396" s="388"/>
    </row>
    <row r="2397" spans="1:7" ht="17.25" x14ac:dyDescent="0.3">
      <c r="A2397" s="389" t="s">
        <v>23729</v>
      </c>
      <c r="B2397" s="393" t="s">
        <v>3253</v>
      </c>
      <c r="C2397" s="393">
        <v>1</v>
      </c>
      <c r="D2397" s="393" t="s">
        <v>10103</v>
      </c>
      <c r="E2397" s="393">
        <v>3</v>
      </c>
      <c r="F2397" s="396"/>
      <c r="G2397" s="388"/>
    </row>
    <row r="2398" spans="1:7" ht="17.25" x14ac:dyDescent="0.3">
      <c r="A2398" s="389" t="s">
        <v>23730</v>
      </c>
      <c r="B2398" s="393" t="s">
        <v>13336</v>
      </c>
      <c r="C2398" s="393">
        <v>3</v>
      </c>
      <c r="D2398" s="393" t="s">
        <v>11819</v>
      </c>
      <c r="E2398" s="393">
        <v>2</v>
      </c>
      <c r="F2398" s="396"/>
      <c r="G2398" s="388"/>
    </row>
    <row r="2399" spans="1:7" ht="17.25" x14ac:dyDescent="0.3">
      <c r="A2399" s="389" t="s">
        <v>23731</v>
      </c>
      <c r="B2399" s="393" t="s">
        <v>11819</v>
      </c>
      <c r="C2399" s="393">
        <v>7</v>
      </c>
      <c r="D2399" s="393" t="s">
        <v>10103</v>
      </c>
      <c r="E2399" s="393">
        <v>5</v>
      </c>
      <c r="F2399" s="396"/>
      <c r="G2399" s="388"/>
    </row>
    <row r="2400" spans="1:7" ht="17.25" x14ac:dyDescent="0.3">
      <c r="A2400" s="389" t="s">
        <v>23732</v>
      </c>
      <c r="B2400" s="393" t="s">
        <v>22563</v>
      </c>
      <c r="C2400" s="393">
        <v>13</v>
      </c>
      <c r="D2400" s="393" t="s">
        <v>13658</v>
      </c>
      <c r="E2400" s="393">
        <v>10</v>
      </c>
      <c r="F2400" s="396"/>
      <c r="G2400" s="388"/>
    </row>
    <row r="2401" spans="1:7" ht="17.25" x14ac:dyDescent="0.3">
      <c r="A2401" s="389" t="s">
        <v>23733</v>
      </c>
      <c r="B2401" s="393" t="s">
        <v>11819</v>
      </c>
      <c r="C2401" s="393">
        <v>1</v>
      </c>
      <c r="D2401" s="393" t="s">
        <v>13336</v>
      </c>
      <c r="E2401" s="393">
        <v>2</v>
      </c>
      <c r="F2401" s="396"/>
      <c r="G2401" s="388"/>
    </row>
    <row r="2402" spans="1:7" ht="17.25" x14ac:dyDescent="0.3">
      <c r="A2402" s="389" t="s">
        <v>23734</v>
      </c>
      <c r="B2402" s="393" t="s">
        <v>5011</v>
      </c>
      <c r="C2402" s="393">
        <v>6</v>
      </c>
      <c r="D2402" s="393" t="s">
        <v>11819</v>
      </c>
      <c r="E2402" s="393">
        <v>2</v>
      </c>
      <c r="F2402" s="396"/>
      <c r="G2402" s="388"/>
    </row>
    <row r="2403" spans="1:7" ht="17.25" x14ac:dyDescent="0.3">
      <c r="A2403" s="389" t="s">
        <v>23735</v>
      </c>
      <c r="B2403" s="393" t="s">
        <v>13336</v>
      </c>
      <c r="C2403" s="393">
        <v>5</v>
      </c>
      <c r="D2403" s="393" t="s">
        <v>11819</v>
      </c>
      <c r="E2403" s="393">
        <v>1</v>
      </c>
      <c r="F2403" s="396"/>
      <c r="G2403" s="388"/>
    </row>
    <row r="2404" spans="1:7" ht="17.25" x14ac:dyDescent="0.3">
      <c r="A2404" s="389" t="s">
        <v>23736</v>
      </c>
      <c r="B2404" s="393" t="s">
        <v>2625</v>
      </c>
      <c r="C2404" s="393">
        <v>1</v>
      </c>
      <c r="D2404" s="393" t="s">
        <v>23325</v>
      </c>
      <c r="E2404" s="393">
        <v>2</v>
      </c>
      <c r="F2404" s="396"/>
      <c r="G2404" s="388"/>
    </row>
    <row r="2405" spans="1:7" ht="17.25" x14ac:dyDescent="0.3">
      <c r="A2405" s="389" t="s">
        <v>23737</v>
      </c>
      <c r="B2405" s="393" t="s">
        <v>11819</v>
      </c>
      <c r="C2405" s="393">
        <v>1</v>
      </c>
      <c r="D2405" s="393" t="s">
        <v>5011</v>
      </c>
      <c r="E2405" s="393">
        <v>2</v>
      </c>
      <c r="F2405" s="396"/>
      <c r="G2405" s="388"/>
    </row>
    <row r="2406" spans="1:7" ht="17.25" x14ac:dyDescent="0.3">
      <c r="A2406" s="389" t="s">
        <v>23738</v>
      </c>
      <c r="B2406" s="393" t="s">
        <v>11819</v>
      </c>
      <c r="C2406" s="393">
        <v>0</v>
      </c>
      <c r="D2406" s="393" t="s">
        <v>5011</v>
      </c>
      <c r="E2406" s="393">
        <v>1</v>
      </c>
      <c r="F2406" s="396"/>
      <c r="G2406" s="388"/>
    </row>
    <row r="2407" spans="1:7" ht="17.25" x14ac:dyDescent="0.3">
      <c r="A2407" s="389" t="s">
        <v>23739</v>
      </c>
      <c r="B2407" s="393" t="s">
        <v>11819</v>
      </c>
      <c r="C2407" s="393">
        <v>0</v>
      </c>
      <c r="D2407" s="393" t="s">
        <v>5011</v>
      </c>
      <c r="E2407" s="393">
        <v>0</v>
      </c>
      <c r="F2407" s="396"/>
      <c r="G2407" s="388"/>
    </row>
    <row r="2408" spans="1:7" ht="17.25" x14ac:dyDescent="0.3">
      <c r="A2408" s="389" t="s">
        <v>23740</v>
      </c>
      <c r="B2408" s="393" t="s">
        <v>11819</v>
      </c>
      <c r="C2408" s="393">
        <v>2</v>
      </c>
      <c r="D2408" s="393" t="s">
        <v>5011</v>
      </c>
      <c r="E2408" s="393">
        <v>0</v>
      </c>
      <c r="F2408" s="396"/>
      <c r="G2408" s="388"/>
    </row>
    <row r="2409" spans="1:7" ht="17.25" x14ac:dyDescent="0.3">
      <c r="A2409" s="389" t="s">
        <v>23741</v>
      </c>
      <c r="B2409" s="393" t="s">
        <v>13336</v>
      </c>
      <c r="C2409" s="393">
        <v>0</v>
      </c>
      <c r="D2409" s="393" t="s">
        <v>11819</v>
      </c>
      <c r="E2409" s="393">
        <v>1</v>
      </c>
      <c r="F2409" s="396"/>
      <c r="G2409" s="388"/>
    </row>
    <row r="2410" spans="1:7" ht="17.25" x14ac:dyDescent="0.3">
      <c r="A2410" s="389" t="s">
        <v>23742</v>
      </c>
      <c r="B2410" s="393" t="s">
        <v>11819</v>
      </c>
      <c r="C2410" s="393">
        <v>0</v>
      </c>
      <c r="D2410" s="393" t="s">
        <v>10103</v>
      </c>
      <c r="E2410" s="393">
        <v>1</v>
      </c>
      <c r="F2410" s="396"/>
      <c r="G2410" s="388"/>
    </row>
    <row r="2411" spans="1:7" ht="17.25" x14ac:dyDescent="0.3">
      <c r="A2411" s="389" t="s">
        <v>23743</v>
      </c>
      <c r="B2411" s="393" t="s">
        <v>11819</v>
      </c>
      <c r="C2411" s="393">
        <v>0</v>
      </c>
      <c r="D2411" s="393" t="s">
        <v>16716</v>
      </c>
      <c r="E2411" s="393">
        <v>1</v>
      </c>
      <c r="F2411" s="396"/>
      <c r="G2411" s="388"/>
    </row>
    <row r="2412" spans="1:7" ht="17.25" x14ac:dyDescent="0.3">
      <c r="A2412" s="389" t="s">
        <v>23744</v>
      </c>
      <c r="B2412" s="393" t="s">
        <v>11819</v>
      </c>
      <c r="C2412" s="393">
        <v>0</v>
      </c>
      <c r="D2412" s="393" t="s">
        <v>16716</v>
      </c>
      <c r="E2412" s="393">
        <v>0</v>
      </c>
      <c r="F2412" s="396"/>
      <c r="G2412" s="388"/>
    </row>
    <row r="2413" spans="1:7" ht="17.25" x14ac:dyDescent="0.3">
      <c r="A2413" s="389" t="s">
        <v>23745</v>
      </c>
      <c r="B2413" s="393" t="s">
        <v>11819</v>
      </c>
      <c r="C2413" s="393">
        <v>0</v>
      </c>
      <c r="D2413" s="393" t="s">
        <v>16716</v>
      </c>
      <c r="E2413" s="393">
        <v>0</v>
      </c>
      <c r="F2413" s="396"/>
      <c r="G2413" s="388"/>
    </row>
    <row r="2414" spans="1:7" ht="17.25" x14ac:dyDescent="0.3">
      <c r="A2414" s="389" t="s">
        <v>23746</v>
      </c>
      <c r="B2414" s="393" t="s">
        <v>11819</v>
      </c>
      <c r="C2414" s="393">
        <v>1</v>
      </c>
      <c r="D2414" s="393" t="s">
        <v>16716</v>
      </c>
      <c r="E2414" s="393">
        <v>1</v>
      </c>
      <c r="F2414" s="396"/>
      <c r="G2414" s="388"/>
    </row>
    <row r="2415" spans="1:7" ht="17.25" x14ac:dyDescent="0.3">
      <c r="A2415" s="389" t="s">
        <v>21880</v>
      </c>
      <c r="B2415" s="393" t="s">
        <v>11819</v>
      </c>
      <c r="C2415" s="393">
        <v>2</v>
      </c>
      <c r="D2415" s="393" t="s">
        <v>16716</v>
      </c>
      <c r="E2415" s="393">
        <v>0</v>
      </c>
      <c r="F2415" s="396"/>
      <c r="G2415" s="388"/>
    </row>
    <row r="2416" spans="1:7" ht="17.25" x14ac:dyDescent="0.3">
      <c r="A2416" s="389" t="s">
        <v>23747</v>
      </c>
      <c r="B2416" s="393" t="s">
        <v>11819</v>
      </c>
      <c r="C2416" s="393">
        <v>1</v>
      </c>
      <c r="D2416" s="393" t="s">
        <v>16716</v>
      </c>
      <c r="E2416" s="393">
        <v>0</v>
      </c>
      <c r="F2416" s="396"/>
      <c r="G2416" s="388"/>
    </row>
    <row r="2417" spans="1:7" ht="17.25" x14ac:dyDescent="0.3">
      <c r="A2417" s="389" t="s">
        <v>23748</v>
      </c>
      <c r="B2417" s="393" t="s">
        <v>10103</v>
      </c>
      <c r="C2417" s="393">
        <v>5</v>
      </c>
      <c r="D2417" s="393" t="s">
        <v>11819</v>
      </c>
      <c r="E2417" s="393">
        <v>4</v>
      </c>
      <c r="F2417" s="396"/>
      <c r="G2417" s="388"/>
    </row>
    <row r="2418" spans="1:7" ht="17.25" x14ac:dyDescent="0.3">
      <c r="A2418" s="389" t="s">
        <v>23749</v>
      </c>
      <c r="B2418" s="393" t="s">
        <v>11819</v>
      </c>
      <c r="C2418" s="393">
        <v>2</v>
      </c>
      <c r="D2418" s="393" t="s">
        <v>10103</v>
      </c>
      <c r="E2418" s="393">
        <v>0</v>
      </c>
      <c r="F2418" s="396"/>
      <c r="G2418" s="388"/>
    </row>
    <row r="2419" spans="1:7" ht="12.75" customHeight="1" x14ac:dyDescent="0.3">
      <c r="A2419" s="417" t="s">
        <v>39646</v>
      </c>
      <c r="B2419" s="417"/>
      <c r="C2419" s="417"/>
      <c r="D2419" s="417"/>
      <c r="E2419" s="417"/>
      <c r="F2419" s="417"/>
      <c r="G2419" s="388"/>
    </row>
    <row r="2420" spans="1:7" ht="17.25" x14ac:dyDescent="0.3">
      <c r="A2420" s="389" t="s">
        <v>39647</v>
      </c>
      <c r="B2420" s="393" t="s">
        <v>11819</v>
      </c>
      <c r="C2420" s="393">
        <v>0</v>
      </c>
      <c r="D2420" s="393" t="s">
        <v>10103</v>
      </c>
      <c r="E2420" s="393">
        <v>1</v>
      </c>
      <c r="F2420" s="396"/>
      <c r="G2420" s="388"/>
    </row>
    <row r="2421" spans="1:7" ht="17.25" x14ac:dyDescent="0.3">
      <c r="A2421" s="389" t="s">
        <v>39648</v>
      </c>
      <c r="B2421" s="393" t="s">
        <v>11819</v>
      </c>
      <c r="C2421" s="393">
        <v>0</v>
      </c>
      <c r="D2421" s="393" t="s">
        <v>10103</v>
      </c>
      <c r="E2421" s="393">
        <v>1</v>
      </c>
      <c r="F2421" s="396"/>
      <c r="G2421" s="388"/>
    </row>
    <row r="2422" spans="1:7" ht="17.25" x14ac:dyDescent="0.3">
      <c r="A2422" s="389" t="s">
        <v>39649</v>
      </c>
      <c r="B2422" s="393" t="s">
        <v>11819</v>
      </c>
      <c r="C2422" s="393">
        <v>0</v>
      </c>
      <c r="D2422" s="393" t="s">
        <v>10103</v>
      </c>
      <c r="E2422" s="393">
        <v>0</v>
      </c>
      <c r="F2422" s="396"/>
      <c r="G2422" s="388"/>
    </row>
    <row r="2423" spans="1:7" ht="12.75" customHeight="1" x14ac:dyDescent="0.3">
      <c r="A2423" s="417" t="s">
        <v>23750</v>
      </c>
      <c r="B2423" s="417"/>
      <c r="C2423" s="417"/>
      <c r="D2423" s="417"/>
      <c r="E2423" s="417"/>
      <c r="F2423" s="417"/>
      <c r="G2423" s="388"/>
    </row>
    <row r="2424" spans="1:7" ht="17.25" x14ac:dyDescent="0.3">
      <c r="A2424" s="389" t="s">
        <v>23751</v>
      </c>
      <c r="B2424" s="393" t="s">
        <v>5426</v>
      </c>
      <c r="C2424" s="393">
        <v>0</v>
      </c>
      <c r="D2424" s="393" t="s">
        <v>11165</v>
      </c>
      <c r="E2424" s="393">
        <v>0</v>
      </c>
      <c r="F2424" s="396"/>
      <c r="G2424" s="388"/>
    </row>
    <row r="2425" spans="1:7" ht="17.25" x14ac:dyDescent="0.3">
      <c r="A2425" s="389" t="s">
        <v>23752</v>
      </c>
      <c r="B2425" s="393" t="s">
        <v>13336</v>
      </c>
      <c r="C2425" s="393">
        <v>1</v>
      </c>
      <c r="D2425" s="393" t="s">
        <v>11819</v>
      </c>
      <c r="E2425" s="393">
        <v>1</v>
      </c>
      <c r="F2425" s="396"/>
      <c r="G2425" s="388"/>
    </row>
    <row r="2426" spans="1:7" ht="17.25" x14ac:dyDescent="0.3">
      <c r="A2426" s="389" t="s">
        <v>23753</v>
      </c>
      <c r="B2426" s="393" t="s">
        <v>10191</v>
      </c>
      <c r="C2426" s="393">
        <v>3</v>
      </c>
      <c r="D2426" s="393" t="s">
        <v>11819</v>
      </c>
      <c r="E2426" s="393">
        <v>0</v>
      </c>
      <c r="F2426" s="396"/>
      <c r="G2426" s="388"/>
    </row>
    <row r="2427" spans="1:7" ht="17.25" x14ac:dyDescent="0.3">
      <c r="A2427" s="389" t="s">
        <v>23754</v>
      </c>
      <c r="B2427" s="393" t="s">
        <v>10191</v>
      </c>
      <c r="C2427" s="393">
        <v>0</v>
      </c>
      <c r="D2427" s="393" t="s">
        <v>11819</v>
      </c>
      <c r="E2427" s="393">
        <v>0</v>
      </c>
      <c r="F2427" s="396"/>
      <c r="G2427" s="388"/>
    </row>
    <row r="2428" spans="1:7" ht="17.25" x14ac:dyDescent="0.3">
      <c r="A2428" s="389" t="s">
        <v>23755</v>
      </c>
      <c r="B2428" s="393" t="s">
        <v>10191</v>
      </c>
      <c r="C2428" s="393">
        <v>1</v>
      </c>
      <c r="D2428" s="393" t="s">
        <v>2625</v>
      </c>
      <c r="E2428" s="393">
        <v>2</v>
      </c>
      <c r="F2428" s="396"/>
      <c r="G2428" s="388"/>
    </row>
    <row r="2429" spans="1:7" ht="17.25" x14ac:dyDescent="0.3">
      <c r="A2429" s="389" t="s">
        <v>23756</v>
      </c>
      <c r="B2429" s="393" t="s">
        <v>2625</v>
      </c>
      <c r="C2429" s="393">
        <v>0</v>
      </c>
      <c r="D2429" s="393" t="s">
        <v>5426</v>
      </c>
      <c r="E2429" s="393">
        <v>1</v>
      </c>
      <c r="F2429" s="396"/>
      <c r="G2429" s="388"/>
    </row>
    <row r="2430" spans="1:7" ht="17.25" x14ac:dyDescent="0.3">
      <c r="A2430" s="389" t="s">
        <v>23757</v>
      </c>
      <c r="B2430" s="393" t="s">
        <v>11819</v>
      </c>
      <c r="C2430" s="393">
        <v>1</v>
      </c>
      <c r="D2430" s="393" t="s">
        <v>13336</v>
      </c>
      <c r="E2430" s="393">
        <v>0</v>
      </c>
      <c r="F2430" s="396"/>
      <c r="G2430" s="388"/>
    </row>
    <row r="2431" spans="1:7" ht="12.75" customHeight="1" x14ac:dyDescent="0.3">
      <c r="A2431" s="417" t="s">
        <v>33423</v>
      </c>
      <c r="B2431" s="417"/>
      <c r="C2431" s="417"/>
      <c r="D2431" s="417"/>
      <c r="E2431" s="417"/>
      <c r="F2431" s="417"/>
      <c r="G2431" s="388"/>
    </row>
    <row r="2432" spans="1:7" ht="17.25" x14ac:dyDescent="0.3">
      <c r="A2432" s="389" t="s">
        <v>33424</v>
      </c>
      <c r="B2432" s="393" t="s">
        <v>22163</v>
      </c>
      <c r="C2432" s="393">
        <v>2</v>
      </c>
      <c r="D2432" s="393" t="s">
        <v>11819</v>
      </c>
      <c r="E2432" s="393">
        <v>2</v>
      </c>
      <c r="F2432" s="396"/>
      <c r="G2432" s="388"/>
    </row>
    <row r="2433" spans="1:7" ht="17.25" x14ac:dyDescent="0.3">
      <c r="A2433" s="389" t="s">
        <v>33425</v>
      </c>
      <c r="B2433" s="393" t="s">
        <v>11819</v>
      </c>
      <c r="C2433" s="393">
        <v>1</v>
      </c>
      <c r="D2433" s="393" t="s">
        <v>22163</v>
      </c>
      <c r="E2433" s="393">
        <v>2</v>
      </c>
      <c r="F2433" s="396"/>
      <c r="G2433" s="388"/>
    </row>
    <row r="2434" spans="1:7" ht="17.25" x14ac:dyDescent="0.3">
      <c r="A2434" s="389" t="s">
        <v>33426</v>
      </c>
      <c r="B2434" s="393" t="s">
        <v>11819</v>
      </c>
      <c r="C2434" s="393">
        <v>7</v>
      </c>
      <c r="D2434" s="393" t="s">
        <v>22163</v>
      </c>
      <c r="E2434" s="393">
        <v>1</v>
      </c>
      <c r="F2434" s="396"/>
      <c r="G2434" s="388"/>
    </row>
    <row r="2435" spans="1:7" ht="17.25" x14ac:dyDescent="0.3">
      <c r="A2435" s="389" t="s">
        <v>33427</v>
      </c>
      <c r="B2435" s="393" t="s">
        <v>22163</v>
      </c>
      <c r="C2435" s="393">
        <v>8</v>
      </c>
      <c r="D2435" s="393" t="s">
        <v>11819</v>
      </c>
      <c r="E2435" s="393">
        <v>2</v>
      </c>
      <c r="F2435" s="396"/>
      <c r="G2435" s="388"/>
    </row>
    <row r="2436" spans="1:7" ht="17.25" x14ac:dyDescent="0.3">
      <c r="A2436" s="389" t="s">
        <v>33428</v>
      </c>
      <c r="B2436" s="393" t="s">
        <v>11819</v>
      </c>
      <c r="C2436" s="393">
        <v>2</v>
      </c>
      <c r="D2436" s="393" t="s">
        <v>22163</v>
      </c>
      <c r="E2436" s="393">
        <v>3</v>
      </c>
      <c r="F2436" s="396"/>
      <c r="G2436" s="388"/>
    </row>
    <row r="2437" spans="1:7" ht="12.75" customHeight="1" x14ac:dyDescent="0.3">
      <c r="A2437" s="417" t="s">
        <v>23758</v>
      </c>
      <c r="B2437" s="417"/>
      <c r="C2437" s="417"/>
      <c r="D2437" s="417"/>
      <c r="E2437" s="417"/>
      <c r="F2437" s="417"/>
      <c r="G2437" s="388"/>
    </row>
    <row r="2438" spans="1:7" ht="17.25" x14ac:dyDescent="0.3">
      <c r="A2438" s="389" t="s">
        <v>23759</v>
      </c>
      <c r="B2438" s="393" t="s">
        <v>10103</v>
      </c>
      <c r="C2438" s="393">
        <v>3</v>
      </c>
      <c r="D2438" s="393" t="s">
        <v>3253</v>
      </c>
      <c r="E2438" s="393">
        <v>10</v>
      </c>
      <c r="F2438" s="396"/>
      <c r="G2438" s="388"/>
    </row>
    <row r="2439" spans="1:7" ht="17.25" x14ac:dyDescent="0.3">
      <c r="A2439" s="389" t="s">
        <v>23760</v>
      </c>
      <c r="B2439" s="393" t="s">
        <v>3253</v>
      </c>
      <c r="C2439" s="393">
        <v>4</v>
      </c>
      <c r="D2439" s="393" t="s">
        <v>10103</v>
      </c>
      <c r="E2439" s="393">
        <v>2</v>
      </c>
      <c r="F2439" s="396"/>
      <c r="G2439" s="388"/>
    </row>
    <row r="2440" spans="1:7" ht="17.25" x14ac:dyDescent="0.3">
      <c r="A2440" s="389" t="s">
        <v>23761</v>
      </c>
      <c r="B2440" s="393" t="s">
        <v>3253</v>
      </c>
      <c r="C2440" s="393">
        <v>1</v>
      </c>
      <c r="D2440" s="393" t="s">
        <v>10103</v>
      </c>
      <c r="E2440" s="393">
        <v>1</v>
      </c>
      <c r="F2440" s="396"/>
      <c r="G2440" s="388"/>
    </row>
    <row r="2441" spans="1:7" ht="17.25" x14ac:dyDescent="0.3">
      <c r="A2441" s="389" t="s">
        <v>23762</v>
      </c>
      <c r="B2441" s="393" t="s">
        <v>10103</v>
      </c>
      <c r="C2441" s="393">
        <v>5</v>
      </c>
      <c r="D2441" s="393" t="s">
        <v>3253</v>
      </c>
      <c r="E2441" s="393">
        <v>2</v>
      </c>
      <c r="F2441" s="396"/>
      <c r="G2441" s="388"/>
    </row>
    <row r="2442" spans="1:7" ht="17.25" x14ac:dyDescent="0.3">
      <c r="A2442" s="389" t="s">
        <v>23763</v>
      </c>
      <c r="B2442" s="393" t="s">
        <v>10103</v>
      </c>
      <c r="C2442" s="393">
        <v>7</v>
      </c>
      <c r="D2442" s="393" t="s">
        <v>23010</v>
      </c>
      <c r="E2442" s="393">
        <v>12</v>
      </c>
      <c r="F2442" s="396"/>
      <c r="G2442" s="388"/>
    </row>
    <row r="2443" spans="1:7" ht="17.25" x14ac:dyDescent="0.3">
      <c r="A2443" s="389" t="s">
        <v>23764</v>
      </c>
      <c r="B2443" s="393" t="s">
        <v>3253</v>
      </c>
      <c r="C2443" s="393">
        <v>5</v>
      </c>
      <c r="D2443" s="393" t="s">
        <v>10103</v>
      </c>
      <c r="E2443" s="393">
        <v>0</v>
      </c>
      <c r="F2443" s="396"/>
      <c r="G2443" s="388"/>
    </row>
    <row r="2444" spans="1:7" ht="17.25" x14ac:dyDescent="0.3">
      <c r="A2444" s="389" t="s">
        <v>23765</v>
      </c>
      <c r="B2444" s="393" t="s">
        <v>11819</v>
      </c>
      <c r="C2444" s="393">
        <v>10</v>
      </c>
      <c r="D2444" s="393" t="s">
        <v>3253</v>
      </c>
      <c r="E2444" s="393">
        <v>11</v>
      </c>
      <c r="F2444" s="396"/>
      <c r="G2444" s="388"/>
    </row>
    <row r="2445" spans="1:7" ht="17.25" x14ac:dyDescent="0.3">
      <c r="A2445" s="389" t="s">
        <v>23766</v>
      </c>
      <c r="B2445" s="393" t="s">
        <v>11819</v>
      </c>
      <c r="C2445" s="393">
        <v>0</v>
      </c>
      <c r="D2445" s="393" t="s">
        <v>10103</v>
      </c>
      <c r="E2445" s="393">
        <v>1</v>
      </c>
      <c r="F2445" s="396"/>
      <c r="G2445" s="388"/>
    </row>
    <row r="2446" spans="1:7" ht="12.75" customHeight="1" x14ac:dyDescent="0.3">
      <c r="A2446" s="417" t="s">
        <v>23767</v>
      </c>
      <c r="B2446" s="417"/>
      <c r="C2446" s="417"/>
      <c r="D2446" s="417"/>
      <c r="E2446" s="417"/>
      <c r="F2446" s="417"/>
      <c r="G2446" s="388"/>
    </row>
    <row r="2447" spans="1:7" ht="17.25" x14ac:dyDescent="0.3">
      <c r="A2447" s="389" t="s">
        <v>23768</v>
      </c>
      <c r="B2447" s="393" t="s">
        <v>11819</v>
      </c>
      <c r="C2447" s="393">
        <v>2</v>
      </c>
      <c r="D2447" s="393" t="s">
        <v>7198</v>
      </c>
      <c r="E2447" s="393">
        <v>2</v>
      </c>
      <c r="F2447" s="396"/>
      <c r="G2447" s="388"/>
    </row>
    <row r="2448" spans="1:7" ht="17.25" x14ac:dyDescent="0.3">
      <c r="A2448" s="389" t="s">
        <v>33429</v>
      </c>
      <c r="B2448" s="393" t="s">
        <v>11819</v>
      </c>
      <c r="C2448" s="393">
        <v>0</v>
      </c>
      <c r="D2448" s="393" t="s">
        <v>10103</v>
      </c>
      <c r="E2448" s="393">
        <v>0</v>
      </c>
      <c r="F2448" s="396"/>
      <c r="G2448" s="388"/>
    </row>
    <row r="2449" spans="1:7" ht="12.75" customHeight="1" x14ac:dyDescent="0.3">
      <c r="A2449" s="417" t="s">
        <v>23769</v>
      </c>
      <c r="B2449" s="417"/>
      <c r="C2449" s="417"/>
      <c r="D2449" s="417"/>
      <c r="E2449" s="417"/>
      <c r="F2449" s="417"/>
      <c r="G2449" s="388"/>
    </row>
    <row r="2450" spans="1:7" ht="17.25" x14ac:dyDescent="0.3">
      <c r="A2450" s="389" t="s">
        <v>23770</v>
      </c>
      <c r="B2450" s="393" t="s">
        <v>11819</v>
      </c>
      <c r="C2450" s="393">
        <v>16</v>
      </c>
      <c r="D2450" s="393" t="s">
        <v>10103</v>
      </c>
      <c r="E2450" s="393">
        <v>9</v>
      </c>
      <c r="F2450" s="396"/>
      <c r="G2450" s="388"/>
    </row>
    <row r="2451" spans="1:7" ht="17.25" x14ac:dyDescent="0.3">
      <c r="A2451" s="389" t="s">
        <v>23771</v>
      </c>
      <c r="B2451" s="393" t="s">
        <v>11819</v>
      </c>
      <c r="C2451" s="393">
        <v>9</v>
      </c>
      <c r="D2451" s="393" t="s">
        <v>10103</v>
      </c>
      <c r="E2451" s="393">
        <v>8</v>
      </c>
      <c r="F2451" s="396"/>
      <c r="G2451" s="388"/>
    </row>
    <row r="2452" spans="1:7" ht="17.25" x14ac:dyDescent="0.3">
      <c r="A2452" s="389" t="s">
        <v>23772</v>
      </c>
      <c r="B2452" s="393" t="s">
        <v>11819</v>
      </c>
      <c r="C2452" s="393">
        <v>14</v>
      </c>
      <c r="D2452" s="393" t="s">
        <v>10103</v>
      </c>
      <c r="E2452" s="393">
        <v>14</v>
      </c>
      <c r="F2452" s="396"/>
      <c r="G2452" s="388"/>
    </row>
    <row r="2453" spans="1:7" ht="17.25" x14ac:dyDescent="0.3">
      <c r="A2453" s="389" t="s">
        <v>23773</v>
      </c>
      <c r="B2453" s="393" t="s">
        <v>11819</v>
      </c>
      <c r="C2453" s="393">
        <v>10</v>
      </c>
      <c r="D2453" s="393" t="s">
        <v>10103</v>
      </c>
      <c r="E2453" s="393">
        <v>19</v>
      </c>
      <c r="F2453" s="396"/>
      <c r="G2453" s="388"/>
    </row>
    <row r="2454" spans="1:7" ht="17.25" x14ac:dyDescent="0.3">
      <c r="A2454" s="389" t="s">
        <v>23774</v>
      </c>
      <c r="B2454" s="393" t="s">
        <v>11819</v>
      </c>
      <c r="C2454" s="393">
        <v>15</v>
      </c>
      <c r="D2454" s="393" t="s">
        <v>10103</v>
      </c>
      <c r="E2454" s="393">
        <v>7</v>
      </c>
      <c r="F2454" s="396"/>
      <c r="G2454" s="388"/>
    </row>
    <row r="2455" spans="1:7" ht="17.25" x14ac:dyDescent="0.3">
      <c r="A2455" s="389" t="s">
        <v>23775</v>
      </c>
      <c r="B2455" s="393" t="s">
        <v>11819</v>
      </c>
      <c r="C2455" s="393">
        <v>9</v>
      </c>
      <c r="D2455" s="393" t="s">
        <v>10103</v>
      </c>
      <c r="E2455" s="393">
        <v>5</v>
      </c>
      <c r="F2455" s="396"/>
      <c r="G2455" s="388"/>
    </row>
    <row r="2456" spans="1:7" ht="17.25" x14ac:dyDescent="0.3">
      <c r="A2456" s="389" t="s">
        <v>23776</v>
      </c>
      <c r="B2456" s="393" t="s">
        <v>10103</v>
      </c>
      <c r="C2456" s="393">
        <v>8</v>
      </c>
      <c r="D2456" s="393" t="s">
        <v>11819</v>
      </c>
      <c r="E2456" s="393">
        <v>12</v>
      </c>
      <c r="F2456" s="396"/>
      <c r="G2456" s="388"/>
    </row>
    <row r="2457" spans="1:7" ht="17.25" x14ac:dyDescent="0.3">
      <c r="A2457" s="389" t="s">
        <v>23777</v>
      </c>
      <c r="B2457" s="393" t="s">
        <v>11819</v>
      </c>
      <c r="C2457" s="393">
        <v>14</v>
      </c>
      <c r="D2457" s="393" t="s">
        <v>10103</v>
      </c>
      <c r="E2457" s="393">
        <v>9</v>
      </c>
      <c r="F2457" s="396"/>
      <c r="G2457" s="388"/>
    </row>
    <row r="2458" spans="1:7" ht="17.25" x14ac:dyDescent="0.3">
      <c r="A2458" s="389" t="s">
        <v>23778</v>
      </c>
      <c r="B2458" s="393" t="s">
        <v>11819</v>
      </c>
      <c r="C2458" s="393">
        <v>12</v>
      </c>
      <c r="D2458" s="393" t="s">
        <v>10103</v>
      </c>
      <c r="E2458" s="393">
        <v>3</v>
      </c>
      <c r="F2458" s="396"/>
      <c r="G2458" s="388"/>
    </row>
    <row r="2459" spans="1:7" ht="17.25" x14ac:dyDescent="0.3">
      <c r="A2459" s="389" t="s">
        <v>23779</v>
      </c>
      <c r="B2459" s="393" t="s">
        <v>11819</v>
      </c>
      <c r="C2459" s="393">
        <v>27</v>
      </c>
      <c r="D2459" s="393" t="s">
        <v>10103</v>
      </c>
      <c r="E2459" s="393">
        <v>27</v>
      </c>
      <c r="F2459" s="396"/>
      <c r="G2459" s="388"/>
    </row>
    <row r="2460" spans="1:7" ht="17.25" x14ac:dyDescent="0.3">
      <c r="A2460" s="389" t="s">
        <v>23780</v>
      </c>
      <c r="B2460" s="393" t="s">
        <v>11819</v>
      </c>
      <c r="C2460" s="393">
        <v>9</v>
      </c>
      <c r="D2460" s="393" t="s">
        <v>10103</v>
      </c>
      <c r="E2460" s="393">
        <v>6</v>
      </c>
      <c r="F2460" s="396"/>
      <c r="G2460" s="388"/>
    </row>
    <row r="2461" spans="1:7" ht="17.25" x14ac:dyDescent="0.3">
      <c r="A2461" s="389" t="s">
        <v>23781</v>
      </c>
      <c r="B2461" s="393" t="s">
        <v>10103</v>
      </c>
      <c r="C2461" s="393">
        <v>17</v>
      </c>
      <c r="D2461" s="393" t="s">
        <v>11819</v>
      </c>
      <c r="E2461" s="393">
        <v>14</v>
      </c>
      <c r="F2461" s="396"/>
      <c r="G2461" s="388"/>
    </row>
    <row r="2462" spans="1:7" ht="17.25" x14ac:dyDescent="0.3">
      <c r="A2462" s="389" t="s">
        <v>23782</v>
      </c>
      <c r="B2462" s="393" t="s">
        <v>10103</v>
      </c>
      <c r="C2462" s="393">
        <v>10</v>
      </c>
      <c r="D2462" s="393" t="s">
        <v>11819</v>
      </c>
      <c r="E2462" s="393">
        <v>3</v>
      </c>
      <c r="F2462" s="396"/>
      <c r="G2462" s="388"/>
    </row>
    <row r="2463" spans="1:7" ht="17.25" x14ac:dyDescent="0.3">
      <c r="A2463" s="389" t="s">
        <v>23783</v>
      </c>
      <c r="B2463" s="393" t="s">
        <v>10103</v>
      </c>
      <c r="C2463" s="393">
        <v>2</v>
      </c>
      <c r="D2463" s="393" t="s">
        <v>11819</v>
      </c>
      <c r="E2463" s="393">
        <v>9</v>
      </c>
      <c r="F2463" s="396"/>
      <c r="G2463" s="388"/>
    </row>
    <row r="2464" spans="1:7" ht="17.25" x14ac:dyDescent="0.3">
      <c r="A2464" s="389" t="s">
        <v>23784</v>
      </c>
      <c r="B2464" s="393" t="s">
        <v>10103</v>
      </c>
      <c r="C2464" s="393">
        <v>9</v>
      </c>
      <c r="D2464" s="393" t="s">
        <v>11819</v>
      </c>
      <c r="E2464" s="393">
        <v>4</v>
      </c>
      <c r="F2464" s="396"/>
      <c r="G2464" s="388"/>
    </row>
    <row r="2465" spans="1:7" ht="17.25" x14ac:dyDescent="0.3">
      <c r="A2465" s="389" t="s">
        <v>23785</v>
      </c>
      <c r="B2465" s="393" t="s">
        <v>10103</v>
      </c>
      <c r="C2465" s="393">
        <v>11</v>
      </c>
      <c r="D2465" s="393" t="s">
        <v>11819</v>
      </c>
      <c r="E2465" s="393">
        <v>8</v>
      </c>
      <c r="F2465" s="396"/>
      <c r="G2465" s="388"/>
    </row>
    <row r="2466" spans="1:7" ht="17.25" x14ac:dyDescent="0.3">
      <c r="A2466" s="389" t="s">
        <v>23786</v>
      </c>
      <c r="B2466" s="393" t="s">
        <v>10103</v>
      </c>
      <c r="C2466" s="393">
        <v>30</v>
      </c>
      <c r="D2466" s="393" t="s">
        <v>11819</v>
      </c>
      <c r="E2466" s="393">
        <v>39</v>
      </c>
      <c r="F2466" s="396"/>
      <c r="G2466" s="388"/>
    </row>
    <row r="2467" spans="1:7" ht="17.25" x14ac:dyDescent="0.3">
      <c r="A2467" s="389" t="s">
        <v>23787</v>
      </c>
      <c r="B2467" s="393" t="s">
        <v>10103</v>
      </c>
      <c r="C2467" s="393">
        <v>25</v>
      </c>
      <c r="D2467" s="393" t="s">
        <v>11819</v>
      </c>
      <c r="E2467" s="393">
        <v>40</v>
      </c>
      <c r="F2467" s="396"/>
      <c r="G2467" s="388"/>
    </row>
    <row r="2468" spans="1:7" ht="17.25" x14ac:dyDescent="0.3">
      <c r="A2468" s="389" t="s">
        <v>23788</v>
      </c>
      <c r="B2468" s="393" t="s">
        <v>11819</v>
      </c>
      <c r="C2468" s="393">
        <v>8</v>
      </c>
      <c r="D2468" s="393" t="s">
        <v>10103</v>
      </c>
      <c r="E2468" s="393">
        <v>8</v>
      </c>
      <c r="F2468" s="396"/>
      <c r="G2468" s="388"/>
    </row>
    <row r="2469" spans="1:7" ht="17.25" x14ac:dyDescent="0.3">
      <c r="A2469" s="389" t="s">
        <v>23789</v>
      </c>
      <c r="B2469" s="393" t="s">
        <v>11819</v>
      </c>
      <c r="C2469" s="393">
        <v>7</v>
      </c>
      <c r="D2469" s="393" t="s">
        <v>10103</v>
      </c>
      <c r="E2469" s="393">
        <v>2</v>
      </c>
      <c r="F2469" s="396"/>
      <c r="G2469" s="388"/>
    </row>
    <row r="2470" spans="1:7" ht="17.25" x14ac:dyDescent="0.3">
      <c r="A2470" s="389" t="s">
        <v>23790</v>
      </c>
      <c r="B2470" s="393" t="s">
        <v>10103</v>
      </c>
      <c r="C2470" s="393">
        <v>7</v>
      </c>
      <c r="D2470" s="393" t="s">
        <v>11819</v>
      </c>
      <c r="E2470" s="393">
        <v>5</v>
      </c>
      <c r="F2470" s="396"/>
      <c r="G2470" s="388"/>
    </row>
    <row r="2471" spans="1:7" ht="17.25" x14ac:dyDescent="0.3">
      <c r="A2471" s="389" t="s">
        <v>23791</v>
      </c>
      <c r="B2471" s="393" t="s">
        <v>10103</v>
      </c>
      <c r="C2471" s="393">
        <v>3</v>
      </c>
      <c r="D2471" s="393" t="s">
        <v>11819</v>
      </c>
      <c r="E2471" s="393">
        <v>3</v>
      </c>
      <c r="F2471" s="396"/>
      <c r="G2471" s="388"/>
    </row>
    <row r="2472" spans="1:7" ht="17.25" x14ac:dyDescent="0.3">
      <c r="A2472" s="389" t="s">
        <v>23792</v>
      </c>
      <c r="B2472" s="393" t="s">
        <v>11819</v>
      </c>
      <c r="C2472" s="393">
        <v>60</v>
      </c>
      <c r="D2472" s="393" t="s">
        <v>10103</v>
      </c>
      <c r="E2472" s="393">
        <v>64</v>
      </c>
      <c r="F2472" s="396"/>
      <c r="G2472" s="388"/>
    </row>
    <row r="2473" spans="1:7" ht="17.25" x14ac:dyDescent="0.3">
      <c r="A2473" s="389" t="s">
        <v>23793</v>
      </c>
      <c r="B2473" s="393" t="s">
        <v>11819</v>
      </c>
      <c r="C2473" s="393">
        <v>4</v>
      </c>
      <c r="D2473" s="393" t="s">
        <v>10103</v>
      </c>
      <c r="E2473" s="393">
        <v>6</v>
      </c>
      <c r="F2473" s="396"/>
      <c r="G2473" s="388"/>
    </row>
    <row r="2474" spans="1:7" ht="17.25" x14ac:dyDescent="0.3">
      <c r="A2474" s="389" t="s">
        <v>23794</v>
      </c>
      <c r="B2474" s="393" t="s">
        <v>10103</v>
      </c>
      <c r="C2474" s="393">
        <v>22</v>
      </c>
      <c r="D2474" s="393" t="s">
        <v>11819</v>
      </c>
      <c r="E2474" s="393">
        <v>33</v>
      </c>
      <c r="F2474" s="396"/>
      <c r="G2474" s="388"/>
    </row>
    <row r="2475" spans="1:7" ht="17.25" x14ac:dyDescent="0.3">
      <c r="A2475" s="389" t="s">
        <v>23795</v>
      </c>
      <c r="B2475" s="393" t="s">
        <v>11819</v>
      </c>
      <c r="C2475" s="393">
        <v>2</v>
      </c>
      <c r="D2475" s="393" t="s">
        <v>10103</v>
      </c>
      <c r="E2475" s="393">
        <v>3</v>
      </c>
      <c r="F2475" s="396"/>
      <c r="G2475" s="388"/>
    </row>
    <row r="2476" spans="1:7" ht="17.25" x14ac:dyDescent="0.3">
      <c r="A2476" s="389" t="s">
        <v>23796</v>
      </c>
      <c r="B2476" s="393" t="s">
        <v>10103</v>
      </c>
      <c r="C2476" s="393">
        <v>31</v>
      </c>
      <c r="D2476" s="393" t="s">
        <v>11819</v>
      </c>
      <c r="E2476" s="393">
        <v>24</v>
      </c>
      <c r="F2476" s="396"/>
      <c r="G2476" s="388"/>
    </row>
    <row r="2477" spans="1:7" ht="17.25" x14ac:dyDescent="0.3">
      <c r="A2477" s="389" t="s">
        <v>23797</v>
      </c>
      <c r="B2477" s="393" t="s">
        <v>11819</v>
      </c>
      <c r="C2477" s="393">
        <v>1</v>
      </c>
      <c r="D2477" s="393" t="s">
        <v>10103</v>
      </c>
      <c r="E2477" s="393">
        <v>4</v>
      </c>
      <c r="F2477" s="396"/>
      <c r="G2477" s="388"/>
    </row>
    <row r="2478" spans="1:7" ht="17.25" x14ac:dyDescent="0.3">
      <c r="A2478" s="389" t="s">
        <v>23798</v>
      </c>
      <c r="B2478" s="393" t="s">
        <v>10103</v>
      </c>
      <c r="C2478" s="393">
        <v>46</v>
      </c>
      <c r="D2478" s="393" t="s">
        <v>11819</v>
      </c>
      <c r="E2478" s="393">
        <v>46</v>
      </c>
      <c r="F2478" s="396"/>
      <c r="G2478" s="388"/>
    </row>
    <row r="2479" spans="1:7" ht="17.25" x14ac:dyDescent="0.3">
      <c r="A2479" s="389" t="s">
        <v>23799</v>
      </c>
      <c r="B2479" s="393" t="s">
        <v>10103</v>
      </c>
      <c r="C2479" s="393">
        <v>51</v>
      </c>
      <c r="D2479" s="393" t="s">
        <v>11819</v>
      </c>
      <c r="E2479" s="393">
        <v>60</v>
      </c>
      <c r="F2479" s="396"/>
      <c r="G2479" s="388"/>
    </row>
    <row r="2480" spans="1:7" ht="17.25" x14ac:dyDescent="0.3">
      <c r="A2480" s="389" t="s">
        <v>23800</v>
      </c>
      <c r="B2480" s="393" t="s">
        <v>11819</v>
      </c>
      <c r="C2480" s="393">
        <v>29</v>
      </c>
      <c r="D2480" s="393" t="s">
        <v>10103</v>
      </c>
      <c r="E2480" s="393">
        <v>18</v>
      </c>
      <c r="F2480" s="396"/>
      <c r="G2480" s="388"/>
    </row>
    <row r="2481" spans="1:7" ht="17.25" x14ac:dyDescent="0.3">
      <c r="A2481" s="389" t="s">
        <v>23801</v>
      </c>
      <c r="B2481" s="393" t="s">
        <v>11819</v>
      </c>
      <c r="C2481" s="393">
        <v>14</v>
      </c>
      <c r="D2481" s="393" t="s">
        <v>10103</v>
      </c>
      <c r="E2481" s="393">
        <v>6</v>
      </c>
      <c r="F2481" s="396"/>
      <c r="G2481" s="388"/>
    </row>
    <row r="2482" spans="1:7" ht="12.75" customHeight="1" x14ac:dyDescent="0.3">
      <c r="A2482" s="417" t="s">
        <v>39650</v>
      </c>
      <c r="B2482" s="417"/>
      <c r="C2482" s="417"/>
      <c r="D2482" s="417"/>
      <c r="E2482" s="417"/>
      <c r="F2482" s="417"/>
      <c r="G2482" s="388"/>
    </row>
    <row r="2483" spans="1:7" ht="17.25" x14ac:dyDescent="0.3">
      <c r="A2483" s="389" t="s">
        <v>39651</v>
      </c>
      <c r="B2483" s="393" t="s">
        <v>7198</v>
      </c>
      <c r="C2483" s="393">
        <v>3</v>
      </c>
      <c r="D2483" s="393" t="s">
        <v>13336</v>
      </c>
      <c r="E2483" s="393">
        <v>4</v>
      </c>
      <c r="F2483" s="396"/>
      <c r="G2483" s="388"/>
    </row>
    <row r="2484" spans="1:7" ht="17.25" x14ac:dyDescent="0.3">
      <c r="A2484" s="389" t="s">
        <v>39652</v>
      </c>
      <c r="B2484" s="393" t="s">
        <v>11819</v>
      </c>
      <c r="C2484" s="393">
        <v>19</v>
      </c>
      <c r="D2484" s="393" t="s">
        <v>5011</v>
      </c>
      <c r="E2484" s="393">
        <v>20</v>
      </c>
      <c r="F2484" s="396"/>
      <c r="G2484" s="388"/>
    </row>
    <row r="2485" spans="1:7" ht="17.25" x14ac:dyDescent="0.3">
      <c r="A2485" s="389" t="s">
        <v>39653</v>
      </c>
      <c r="B2485" s="393" t="s">
        <v>21943</v>
      </c>
      <c r="C2485" s="393">
        <v>12</v>
      </c>
      <c r="D2485" s="393" t="s">
        <v>2625</v>
      </c>
      <c r="E2485" s="393">
        <v>16</v>
      </c>
      <c r="F2485" s="396"/>
      <c r="G2485" s="388"/>
    </row>
    <row r="2486" spans="1:7" ht="17.25" x14ac:dyDescent="0.3">
      <c r="A2486" s="389" t="s">
        <v>39654</v>
      </c>
      <c r="B2486" s="393" t="s">
        <v>10103</v>
      </c>
      <c r="C2486" s="393">
        <v>26</v>
      </c>
      <c r="D2486" s="393" t="s">
        <v>19763</v>
      </c>
      <c r="E2486" s="393">
        <v>32</v>
      </c>
      <c r="F2486" s="396"/>
      <c r="G2486" s="388"/>
    </row>
    <row r="2487" spans="1:7" ht="17.25" x14ac:dyDescent="0.3">
      <c r="A2487" s="389" t="s">
        <v>39655</v>
      </c>
      <c r="B2487" s="393" t="s">
        <v>13658</v>
      </c>
      <c r="C2487" s="393">
        <v>12</v>
      </c>
      <c r="D2487" s="393" t="s">
        <v>11819</v>
      </c>
      <c r="E2487" s="393">
        <v>5</v>
      </c>
      <c r="F2487" s="396"/>
      <c r="G2487" s="388"/>
    </row>
    <row r="2488" spans="1:7" ht="17.25" x14ac:dyDescent="0.3">
      <c r="A2488" s="389" t="s">
        <v>39656</v>
      </c>
      <c r="B2488" s="393" t="s">
        <v>11819</v>
      </c>
      <c r="C2488" s="393">
        <v>23</v>
      </c>
      <c r="D2488" s="393" t="s">
        <v>10103</v>
      </c>
      <c r="E2488" s="393">
        <v>5</v>
      </c>
      <c r="F2488" s="396"/>
      <c r="G2488" s="388"/>
    </row>
    <row r="2489" spans="1:7" ht="17.25" x14ac:dyDescent="0.3">
      <c r="A2489" s="389" t="s">
        <v>39657</v>
      </c>
      <c r="B2489" s="393" t="s">
        <v>2376</v>
      </c>
      <c r="C2489" s="393">
        <v>2</v>
      </c>
      <c r="D2489" s="393" t="s">
        <v>11819</v>
      </c>
      <c r="E2489" s="393">
        <v>4</v>
      </c>
      <c r="F2489" s="396"/>
      <c r="G2489" s="388"/>
    </row>
    <row r="2490" spans="1:7" ht="34.5" x14ac:dyDescent="0.3">
      <c r="A2490" s="389" t="s">
        <v>39658</v>
      </c>
      <c r="B2490" s="393" t="s">
        <v>24410</v>
      </c>
      <c r="C2490" s="393">
        <v>2</v>
      </c>
      <c r="D2490" s="393" t="s">
        <v>24411</v>
      </c>
      <c r="E2490" s="393">
        <v>7</v>
      </c>
      <c r="F2490" s="396"/>
      <c r="G2490" s="388"/>
    </row>
    <row r="2491" spans="1:7" ht="12.75" customHeight="1" x14ac:dyDescent="0.3">
      <c r="A2491" s="417" t="s">
        <v>23802</v>
      </c>
      <c r="B2491" s="417"/>
      <c r="C2491" s="417"/>
      <c r="D2491" s="417"/>
      <c r="E2491" s="417"/>
      <c r="F2491" s="417"/>
      <c r="G2491" s="388"/>
    </row>
    <row r="2492" spans="1:7" ht="17.25" x14ac:dyDescent="0.3">
      <c r="A2492" s="389" t="s">
        <v>23803</v>
      </c>
      <c r="B2492" s="393" t="s">
        <v>13336</v>
      </c>
      <c r="C2492" s="393">
        <v>6</v>
      </c>
      <c r="D2492" s="393" t="s">
        <v>11819</v>
      </c>
      <c r="E2492" s="393">
        <v>17</v>
      </c>
      <c r="F2492" s="396"/>
      <c r="G2492" s="388"/>
    </row>
    <row r="2493" spans="1:7" ht="17.25" x14ac:dyDescent="0.3">
      <c r="A2493" s="389" t="s">
        <v>23804</v>
      </c>
      <c r="B2493" s="393" t="s">
        <v>11819</v>
      </c>
      <c r="C2493" s="393">
        <v>5</v>
      </c>
      <c r="D2493" s="393" t="s">
        <v>13336</v>
      </c>
      <c r="E2493" s="393">
        <v>12</v>
      </c>
      <c r="F2493" s="396"/>
      <c r="G2493" s="388"/>
    </row>
    <row r="2494" spans="1:7" ht="17.25" x14ac:dyDescent="0.3">
      <c r="A2494" s="389" t="s">
        <v>23805</v>
      </c>
      <c r="B2494" s="393" t="s">
        <v>13336</v>
      </c>
      <c r="C2494" s="393">
        <v>5</v>
      </c>
      <c r="D2494" s="393" t="s">
        <v>11819</v>
      </c>
      <c r="E2494" s="393">
        <v>2</v>
      </c>
      <c r="F2494" s="396"/>
      <c r="G2494" s="388"/>
    </row>
    <row r="2495" spans="1:7" ht="17.25" x14ac:dyDescent="0.3">
      <c r="A2495" s="389" t="s">
        <v>23806</v>
      </c>
      <c r="B2495" s="393" t="s">
        <v>11819</v>
      </c>
      <c r="C2495" s="393">
        <v>4</v>
      </c>
      <c r="D2495" s="393" t="s">
        <v>13336</v>
      </c>
      <c r="E2495" s="393">
        <v>6</v>
      </c>
      <c r="F2495" s="396"/>
      <c r="G2495" s="388"/>
    </row>
    <row r="2496" spans="1:7" ht="17.25" x14ac:dyDescent="0.3">
      <c r="A2496" s="389" t="s">
        <v>23807</v>
      </c>
      <c r="B2496" s="393" t="s">
        <v>13336</v>
      </c>
      <c r="C2496" s="393">
        <v>9</v>
      </c>
      <c r="D2496" s="393" t="s">
        <v>11819</v>
      </c>
      <c r="E2496" s="393">
        <v>2</v>
      </c>
      <c r="F2496" s="396"/>
      <c r="G2496" s="388"/>
    </row>
    <row r="2497" spans="1:7" ht="12.75" customHeight="1" x14ac:dyDescent="0.3">
      <c r="A2497" s="417" t="s">
        <v>40751</v>
      </c>
      <c r="B2497" s="417"/>
      <c r="C2497" s="417"/>
      <c r="D2497" s="417"/>
      <c r="E2497" s="417"/>
      <c r="F2497" s="417"/>
      <c r="G2497" s="388"/>
    </row>
    <row r="2498" spans="1:7" ht="17.25" x14ac:dyDescent="0.3">
      <c r="A2498" s="389" t="s">
        <v>40752</v>
      </c>
      <c r="B2498" s="393" t="s">
        <v>11819</v>
      </c>
      <c r="C2498" s="393">
        <v>4</v>
      </c>
      <c r="D2498" s="393" t="s">
        <v>10103</v>
      </c>
      <c r="E2498" s="393">
        <v>1</v>
      </c>
      <c r="F2498" s="396"/>
      <c r="G2498" s="388"/>
    </row>
    <row r="2499" spans="1:7" ht="17.25" x14ac:dyDescent="0.3">
      <c r="A2499" s="389" t="s">
        <v>40753</v>
      </c>
      <c r="B2499" s="393" t="s">
        <v>10103</v>
      </c>
      <c r="C2499" s="393">
        <v>3</v>
      </c>
      <c r="D2499" s="393" t="s">
        <v>11819</v>
      </c>
      <c r="E2499" s="393">
        <v>1</v>
      </c>
      <c r="F2499" s="396"/>
      <c r="G2499" s="388"/>
    </row>
    <row r="2500" spans="1:7" ht="17.25" x14ac:dyDescent="0.3">
      <c r="A2500" s="389" t="s">
        <v>40754</v>
      </c>
      <c r="B2500" s="393" t="s">
        <v>10103</v>
      </c>
      <c r="C2500" s="393">
        <v>0</v>
      </c>
      <c r="D2500" s="393" t="s">
        <v>11819</v>
      </c>
      <c r="E2500" s="393">
        <v>1</v>
      </c>
      <c r="F2500" s="396"/>
      <c r="G2500" s="388"/>
    </row>
    <row r="2501" spans="1:7" ht="17.25" x14ac:dyDescent="0.3">
      <c r="A2501" s="389" t="s">
        <v>40755</v>
      </c>
      <c r="B2501" s="393" t="s">
        <v>10103</v>
      </c>
      <c r="C2501" s="393">
        <v>0</v>
      </c>
      <c r="D2501" s="393" t="s">
        <v>11819</v>
      </c>
      <c r="E2501" s="393">
        <v>1</v>
      </c>
      <c r="F2501" s="396"/>
      <c r="G2501" s="388"/>
    </row>
    <row r="2502" spans="1:7" ht="17.25" x14ac:dyDescent="0.3">
      <c r="A2502" s="389" t="s">
        <v>40756</v>
      </c>
      <c r="B2502" s="393" t="s">
        <v>10103</v>
      </c>
      <c r="C2502" s="393">
        <v>0</v>
      </c>
      <c r="D2502" s="393" t="s">
        <v>11819</v>
      </c>
      <c r="E2502" s="393">
        <v>2</v>
      </c>
      <c r="F2502" s="396"/>
      <c r="G2502" s="388"/>
    </row>
    <row r="2503" spans="1:7" ht="17.25" x14ac:dyDescent="0.3">
      <c r="A2503" s="389" t="s">
        <v>40757</v>
      </c>
      <c r="B2503" s="393" t="s">
        <v>11819</v>
      </c>
      <c r="C2503" s="393">
        <v>1</v>
      </c>
      <c r="D2503" s="393" t="s">
        <v>10103</v>
      </c>
      <c r="E2503" s="393">
        <v>0</v>
      </c>
      <c r="F2503" s="396"/>
      <c r="G2503" s="388"/>
    </row>
    <row r="2504" spans="1:7" ht="17.25" x14ac:dyDescent="0.3">
      <c r="A2504" s="389" t="s">
        <v>40758</v>
      </c>
      <c r="B2504" s="393" t="s">
        <v>11819</v>
      </c>
      <c r="C2504" s="393">
        <v>3</v>
      </c>
      <c r="D2504" s="393" t="s">
        <v>10103</v>
      </c>
      <c r="E2504" s="393">
        <v>1</v>
      </c>
      <c r="F2504" s="396"/>
      <c r="G2504" s="388"/>
    </row>
    <row r="2505" spans="1:7" ht="17.25" x14ac:dyDescent="0.3">
      <c r="A2505" s="389" t="s">
        <v>40759</v>
      </c>
      <c r="B2505" s="393" t="s">
        <v>11819</v>
      </c>
      <c r="C2505" s="393">
        <v>1</v>
      </c>
      <c r="D2505" s="393" t="s">
        <v>10103</v>
      </c>
      <c r="E2505" s="393">
        <v>0</v>
      </c>
      <c r="F2505" s="396"/>
      <c r="G2505" s="388"/>
    </row>
    <row r="2506" spans="1:7" ht="17.25" x14ac:dyDescent="0.3">
      <c r="A2506" s="389" t="s">
        <v>40760</v>
      </c>
      <c r="B2506" s="393" t="s">
        <v>11819</v>
      </c>
      <c r="C2506" s="393">
        <v>1</v>
      </c>
      <c r="D2506" s="393" t="s">
        <v>10103</v>
      </c>
      <c r="E2506" s="393">
        <v>0</v>
      </c>
      <c r="F2506" s="396"/>
      <c r="G2506" s="388"/>
    </row>
    <row r="2507" spans="1:7" ht="17.25" x14ac:dyDescent="0.3">
      <c r="A2507" s="389" t="s">
        <v>40761</v>
      </c>
      <c r="B2507" s="393" t="s">
        <v>11819</v>
      </c>
      <c r="C2507" s="393">
        <v>2</v>
      </c>
      <c r="D2507" s="393" t="s">
        <v>10103</v>
      </c>
      <c r="E2507" s="393">
        <v>0</v>
      </c>
      <c r="F2507" s="396"/>
      <c r="G2507" s="388"/>
    </row>
    <row r="2508" spans="1:7" ht="17.25" x14ac:dyDescent="0.3">
      <c r="A2508" s="389" t="s">
        <v>40762</v>
      </c>
      <c r="B2508" s="393" t="s">
        <v>11819</v>
      </c>
      <c r="C2508" s="393">
        <v>1</v>
      </c>
      <c r="D2508" s="393" t="s">
        <v>10191</v>
      </c>
      <c r="E2508" s="393">
        <v>1</v>
      </c>
      <c r="F2508" s="396"/>
      <c r="G2508" s="388"/>
    </row>
    <row r="2509" spans="1:7" ht="17.25" x14ac:dyDescent="0.3">
      <c r="A2509" s="389" t="s">
        <v>40763</v>
      </c>
      <c r="B2509" s="393" t="s">
        <v>11819</v>
      </c>
      <c r="C2509" s="393">
        <v>1</v>
      </c>
      <c r="D2509" s="393" t="s">
        <v>10191</v>
      </c>
      <c r="E2509" s="393">
        <v>0</v>
      </c>
      <c r="F2509" s="396"/>
      <c r="G2509" s="388"/>
    </row>
    <row r="2510" spans="1:7" ht="17.25" x14ac:dyDescent="0.3">
      <c r="A2510" s="389" t="s">
        <v>40764</v>
      </c>
      <c r="B2510" s="393" t="s">
        <v>10191</v>
      </c>
      <c r="C2510" s="393">
        <v>0</v>
      </c>
      <c r="D2510" s="393" t="s">
        <v>11819</v>
      </c>
      <c r="E2510" s="393">
        <v>1</v>
      </c>
      <c r="F2510" s="396"/>
      <c r="G2510" s="388"/>
    </row>
    <row r="2511" spans="1:7" ht="17.25" x14ac:dyDescent="0.3">
      <c r="A2511" s="389" t="s">
        <v>40765</v>
      </c>
      <c r="B2511" s="393" t="s">
        <v>11819</v>
      </c>
      <c r="C2511" s="393">
        <v>0</v>
      </c>
      <c r="D2511" s="393" t="s">
        <v>10191</v>
      </c>
      <c r="E2511" s="393">
        <v>1</v>
      </c>
      <c r="F2511" s="396"/>
      <c r="G2511" s="388"/>
    </row>
    <row r="2512" spans="1:7" ht="17.25" x14ac:dyDescent="0.3">
      <c r="A2512" s="389" t="s">
        <v>40766</v>
      </c>
      <c r="B2512" s="393" t="s">
        <v>11819</v>
      </c>
      <c r="C2512" s="393">
        <v>0</v>
      </c>
      <c r="D2512" s="393" t="s">
        <v>10191</v>
      </c>
      <c r="E2512" s="393">
        <v>0</v>
      </c>
      <c r="F2512" s="396"/>
      <c r="G2512" s="388"/>
    </row>
    <row r="2513" spans="1:7" ht="17.25" x14ac:dyDescent="0.3">
      <c r="A2513" s="389" t="s">
        <v>40767</v>
      </c>
      <c r="B2513" s="393" t="s">
        <v>11819</v>
      </c>
      <c r="C2513" s="393">
        <v>0</v>
      </c>
      <c r="D2513" s="393" t="s">
        <v>10191</v>
      </c>
      <c r="E2513" s="393">
        <v>0</v>
      </c>
      <c r="F2513" s="396"/>
      <c r="G2513" s="388"/>
    </row>
    <row r="2514" spans="1:7" ht="17.25" x14ac:dyDescent="0.3">
      <c r="A2514" s="389" t="s">
        <v>40768</v>
      </c>
      <c r="B2514" s="393" t="s">
        <v>10191</v>
      </c>
      <c r="C2514" s="393">
        <v>0</v>
      </c>
      <c r="D2514" s="393" t="s">
        <v>11819</v>
      </c>
      <c r="E2514" s="393">
        <v>0</v>
      </c>
      <c r="F2514" s="396"/>
      <c r="G2514" s="388"/>
    </row>
    <row r="2515" spans="1:7" ht="17.25" x14ac:dyDescent="0.3">
      <c r="A2515" s="389" t="s">
        <v>40769</v>
      </c>
      <c r="B2515" s="393" t="s">
        <v>10191</v>
      </c>
      <c r="C2515" s="393">
        <v>0</v>
      </c>
      <c r="D2515" s="393" t="s">
        <v>11819</v>
      </c>
      <c r="E2515" s="393">
        <v>0</v>
      </c>
      <c r="F2515" s="396"/>
      <c r="G2515" s="388"/>
    </row>
    <row r="2516" spans="1:7" ht="17.25" x14ac:dyDescent="0.3">
      <c r="A2516" s="389" t="s">
        <v>40770</v>
      </c>
      <c r="B2516" s="393" t="s">
        <v>11819</v>
      </c>
      <c r="C2516" s="393">
        <v>2</v>
      </c>
      <c r="D2516" s="393" t="s">
        <v>5011</v>
      </c>
      <c r="E2516" s="393">
        <v>1</v>
      </c>
      <c r="F2516" s="396"/>
      <c r="G2516" s="388"/>
    </row>
    <row r="2517" spans="1:7" ht="17.25" x14ac:dyDescent="0.3">
      <c r="A2517" s="389" t="s">
        <v>40771</v>
      </c>
      <c r="B2517" s="393" t="s">
        <v>13336</v>
      </c>
      <c r="C2517" s="393">
        <v>2</v>
      </c>
      <c r="D2517" s="393" t="s">
        <v>11819</v>
      </c>
      <c r="E2517" s="393">
        <v>3</v>
      </c>
      <c r="F2517" s="396"/>
      <c r="G2517" s="388"/>
    </row>
    <row r="2518" spans="1:7" ht="17.25" x14ac:dyDescent="0.3">
      <c r="A2518" s="389" t="s">
        <v>40772</v>
      </c>
      <c r="B2518" s="393" t="s">
        <v>23983</v>
      </c>
      <c r="C2518" s="393">
        <v>1</v>
      </c>
      <c r="D2518" s="393" t="s">
        <v>11819</v>
      </c>
      <c r="E2518" s="393">
        <v>0</v>
      </c>
      <c r="F2518" s="396"/>
      <c r="G2518" s="388"/>
    </row>
    <row r="2519" spans="1:7" ht="17.25" x14ac:dyDescent="0.3">
      <c r="A2519" s="389" t="s">
        <v>40773</v>
      </c>
      <c r="B2519" s="393" t="s">
        <v>2625</v>
      </c>
      <c r="C2519" s="393">
        <v>0</v>
      </c>
      <c r="D2519" s="393" t="s">
        <v>13336</v>
      </c>
      <c r="E2519" s="393">
        <v>1</v>
      </c>
      <c r="F2519" s="396"/>
      <c r="G2519" s="388"/>
    </row>
    <row r="2520" spans="1:7" ht="17.25" x14ac:dyDescent="0.3">
      <c r="A2520" s="389" t="s">
        <v>40774</v>
      </c>
      <c r="B2520" s="393" t="s">
        <v>14944</v>
      </c>
      <c r="C2520" s="393">
        <v>1</v>
      </c>
      <c r="D2520" s="393" t="s">
        <v>2625</v>
      </c>
      <c r="E2520" s="393">
        <v>0</v>
      </c>
      <c r="F2520" s="396"/>
      <c r="G2520" s="388"/>
    </row>
    <row r="2521" spans="1:7" ht="17.25" x14ac:dyDescent="0.3">
      <c r="A2521" s="389" t="s">
        <v>40775</v>
      </c>
      <c r="B2521" s="393" t="s">
        <v>11819</v>
      </c>
      <c r="C2521" s="393">
        <v>0</v>
      </c>
      <c r="D2521" s="393" t="s">
        <v>10103</v>
      </c>
      <c r="E2521" s="393">
        <v>6</v>
      </c>
      <c r="F2521" s="396"/>
      <c r="G2521" s="388"/>
    </row>
    <row r="2522" spans="1:7" ht="17.25" x14ac:dyDescent="0.3">
      <c r="A2522" s="389" t="s">
        <v>40776</v>
      </c>
      <c r="B2522" s="393" t="s">
        <v>10191</v>
      </c>
      <c r="C2522" s="393">
        <v>1</v>
      </c>
      <c r="D2522" s="393" t="s">
        <v>7198</v>
      </c>
      <c r="E2522" s="393">
        <v>1</v>
      </c>
      <c r="F2522" s="396"/>
      <c r="G2522" s="388"/>
    </row>
    <row r="2523" spans="1:7" ht="17.25" x14ac:dyDescent="0.3">
      <c r="A2523" s="389" t="s">
        <v>40777</v>
      </c>
      <c r="B2523" s="393" t="s">
        <v>22153</v>
      </c>
      <c r="C2523" s="393">
        <v>0</v>
      </c>
      <c r="D2523" s="393" t="s">
        <v>11819</v>
      </c>
      <c r="E2523" s="393">
        <v>0</v>
      </c>
      <c r="F2523" s="396"/>
      <c r="G2523" s="388"/>
    </row>
    <row r="2524" spans="1:7" ht="17.25" x14ac:dyDescent="0.3">
      <c r="A2524" s="389" t="s">
        <v>40778</v>
      </c>
      <c r="B2524" s="393" t="s">
        <v>11819</v>
      </c>
      <c r="C2524" s="393">
        <v>0</v>
      </c>
      <c r="D2524" s="393" t="s">
        <v>13336</v>
      </c>
      <c r="E2524" s="393">
        <v>1</v>
      </c>
      <c r="F2524" s="396"/>
      <c r="G2524" s="388"/>
    </row>
    <row r="2525" spans="1:7" ht="17.25" x14ac:dyDescent="0.3">
      <c r="A2525" s="389" t="s">
        <v>40779</v>
      </c>
      <c r="B2525" s="393" t="s">
        <v>13336</v>
      </c>
      <c r="C2525" s="393">
        <v>1</v>
      </c>
      <c r="D2525" s="393" t="s">
        <v>11819</v>
      </c>
      <c r="E2525" s="393">
        <v>1</v>
      </c>
      <c r="F2525" s="396"/>
      <c r="G2525" s="388"/>
    </row>
    <row r="2526" spans="1:7" ht="17.25" x14ac:dyDescent="0.3">
      <c r="A2526" s="389" t="s">
        <v>40780</v>
      </c>
      <c r="B2526" s="393" t="s">
        <v>13336</v>
      </c>
      <c r="C2526" s="393">
        <v>1</v>
      </c>
      <c r="D2526" s="393" t="s">
        <v>11819</v>
      </c>
      <c r="E2526" s="393">
        <v>2</v>
      </c>
      <c r="F2526" s="396"/>
      <c r="G2526" s="388"/>
    </row>
    <row r="2527" spans="1:7" ht="17.25" x14ac:dyDescent="0.3">
      <c r="A2527" s="389" t="s">
        <v>40781</v>
      </c>
      <c r="B2527" s="393" t="s">
        <v>11819</v>
      </c>
      <c r="C2527" s="393">
        <v>1</v>
      </c>
      <c r="D2527" s="393" t="s">
        <v>10191</v>
      </c>
      <c r="E2527" s="393">
        <v>2</v>
      </c>
      <c r="F2527" s="396"/>
      <c r="G2527" s="388"/>
    </row>
    <row r="2528" spans="1:7" ht="17.25" x14ac:dyDescent="0.3">
      <c r="A2528" s="389" t="s">
        <v>40782</v>
      </c>
      <c r="B2528" s="393" t="s">
        <v>10191</v>
      </c>
      <c r="C2528" s="393">
        <v>0</v>
      </c>
      <c r="D2528" s="393" t="s">
        <v>11819</v>
      </c>
      <c r="E2528" s="393">
        <v>0</v>
      </c>
      <c r="F2528" s="396"/>
      <c r="G2528" s="388"/>
    </row>
    <row r="2529" spans="1:7" ht="17.25" x14ac:dyDescent="0.3">
      <c r="A2529" s="389" t="s">
        <v>40783</v>
      </c>
      <c r="B2529" s="393" t="s">
        <v>11819</v>
      </c>
      <c r="C2529" s="393">
        <v>3</v>
      </c>
      <c r="D2529" s="393" t="s">
        <v>10191</v>
      </c>
      <c r="E2529" s="393">
        <v>0</v>
      </c>
      <c r="F2529" s="396"/>
      <c r="G2529" s="388"/>
    </row>
    <row r="2530" spans="1:7" ht="17.25" x14ac:dyDescent="0.3">
      <c r="A2530" s="389" t="s">
        <v>40784</v>
      </c>
      <c r="B2530" s="393" t="s">
        <v>10191</v>
      </c>
      <c r="C2530" s="393">
        <v>0</v>
      </c>
      <c r="D2530" s="393" t="s">
        <v>11819</v>
      </c>
      <c r="E2530" s="393">
        <v>0</v>
      </c>
      <c r="F2530" s="396"/>
      <c r="G2530" s="388"/>
    </row>
    <row r="2531" spans="1:7" ht="17.25" x14ac:dyDescent="0.3">
      <c r="A2531" s="389" t="s">
        <v>40785</v>
      </c>
      <c r="B2531" s="393" t="s">
        <v>10103</v>
      </c>
      <c r="C2531" s="393">
        <v>1</v>
      </c>
      <c r="D2531" s="393" t="s">
        <v>11819</v>
      </c>
      <c r="E2531" s="393">
        <v>1</v>
      </c>
      <c r="F2531" s="396"/>
      <c r="G2531" s="388"/>
    </row>
    <row r="2532" spans="1:7" ht="17.25" x14ac:dyDescent="0.3">
      <c r="A2532" s="389" t="s">
        <v>40786</v>
      </c>
      <c r="B2532" s="393" t="s">
        <v>2625</v>
      </c>
      <c r="C2532" s="393">
        <v>0</v>
      </c>
      <c r="D2532" s="393" t="s">
        <v>10191</v>
      </c>
      <c r="E2532" s="393">
        <v>0</v>
      </c>
      <c r="F2532" s="396"/>
      <c r="G2532" s="388"/>
    </row>
    <row r="2533" spans="1:7" ht="17.25" x14ac:dyDescent="0.3">
      <c r="A2533" s="389" t="s">
        <v>40787</v>
      </c>
      <c r="B2533" s="393" t="s">
        <v>2625</v>
      </c>
      <c r="C2533" s="393">
        <v>3</v>
      </c>
      <c r="D2533" s="393" t="s">
        <v>10191</v>
      </c>
      <c r="E2533" s="393">
        <v>2</v>
      </c>
      <c r="F2533" s="396"/>
      <c r="G2533" s="388"/>
    </row>
    <row r="2534" spans="1:7" ht="17.25" x14ac:dyDescent="0.3">
      <c r="A2534" s="389" t="s">
        <v>40788</v>
      </c>
      <c r="B2534" s="393" t="s">
        <v>10103</v>
      </c>
      <c r="C2534" s="393">
        <v>1</v>
      </c>
      <c r="D2534" s="393" t="s">
        <v>11819</v>
      </c>
      <c r="E2534" s="393">
        <v>0</v>
      </c>
      <c r="F2534" s="396"/>
      <c r="G2534" s="388"/>
    </row>
    <row r="2535" spans="1:7" ht="17.25" x14ac:dyDescent="0.3">
      <c r="A2535" s="389" t="s">
        <v>40789</v>
      </c>
      <c r="B2535" s="393" t="s">
        <v>10103</v>
      </c>
      <c r="C2535" s="393">
        <v>2</v>
      </c>
      <c r="D2535" s="393" t="s">
        <v>11819</v>
      </c>
      <c r="E2535" s="393">
        <v>0</v>
      </c>
      <c r="F2535" s="396"/>
      <c r="G2535" s="388"/>
    </row>
    <row r="2536" spans="1:7" ht="12.75" customHeight="1" x14ac:dyDescent="0.3">
      <c r="A2536" s="417" t="s">
        <v>33430</v>
      </c>
      <c r="B2536" s="417"/>
      <c r="C2536" s="417"/>
      <c r="D2536" s="417"/>
      <c r="E2536" s="417"/>
      <c r="F2536" s="417"/>
      <c r="G2536" s="388"/>
    </row>
    <row r="2537" spans="1:7" ht="17.25" x14ac:dyDescent="0.3">
      <c r="A2537" s="389" t="s">
        <v>33431</v>
      </c>
      <c r="B2537" s="393" t="s">
        <v>11819</v>
      </c>
      <c r="C2537" s="393">
        <v>8</v>
      </c>
      <c r="D2537" s="393" t="s">
        <v>2376</v>
      </c>
      <c r="E2537" s="393">
        <v>3</v>
      </c>
      <c r="F2537" s="396"/>
      <c r="G2537" s="388"/>
    </row>
    <row r="2538" spans="1:7" ht="17.25" x14ac:dyDescent="0.3">
      <c r="A2538" s="389" t="s">
        <v>33432</v>
      </c>
      <c r="B2538" s="393" t="s">
        <v>11819</v>
      </c>
      <c r="C2538" s="393">
        <v>5</v>
      </c>
      <c r="D2538" s="393" t="s">
        <v>10191</v>
      </c>
      <c r="E2538" s="393">
        <v>14</v>
      </c>
      <c r="F2538" s="396"/>
      <c r="G2538" s="388"/>
    </row>
    <row r="2539" spans="1:7" ht="17.25" x14ac:dyDescent="0.3">
      <c r="A2539" s="389" t="s">
        <v>33433</v>
      </c>
      <c r="B2539" s="393" t="s">
        <v>2625</v>
      </c>
      <c r="C2539" s="393">
        <v>6</v>
      </c>
      <c r="D2539" s="393" t="s">
        <v>13336</v>
      </c>
      <c r="E2539" s="393">
        <v>5</v>
      </c>
      <c r="F2539" s="396"/>
      <c r="G2539" s="388"/>
    </row>
    <row r="2540" spans="1:7" ht="17.25" x14ac:dyDescent="0.3">
      <c r="A2540" s="389" t="s">
        <v>33434</v>
      </c>
      <c r="B2540" s="393" t="s">
        <v>10191</v>
      </c>
      <c r="C2540" s="393">
        <v>3</v>
      </c>
      <c r="D2540" s="393" t="s">
        <v>2625</v>
      </c>
      <c r="E2540" s="393">
        <v>5</v>
      </c>
      <c r="F2540" s="396"/>
      <c r="G2540" s="388"/>
    </row>
    <row r="2541" spans="1:7" ht="17.25" x14ac:dyDescent="0.3">
      <c r="A2541" s="389" t="s">
        <v>33435</v>
      </c>
      <c r="B2541" s="393" t="s">
        <v>2625</v>
      </c>
      <c r="C2541" s="393">
        <v>3</v>
      </c>
      <c r="D2541" s="393" t="s">
        <v>13336</v>
      </c>
      <c r="E2541" s="393">
        <v>2</v>
      </c>
      <c r="F2541" s="396"/>
      <c r="G2541" s="388"/>
    </row>
    <row r="2542" spans="1:7" ht="17.25" x14ac:dyDescent="0.25">
      <c r="A2542" s="389" t="s">
        <v>33436</v>
      </c>
      <c r="B2542" s="393" t="s">
        <v>33393</v>
      </c>
      <c r="C2542" s="393">
        <v>3</v>
      </c>
      <c r="D2542" s="393" t="s">
        <v>33394</v>
      </c>
      <c r="E2542" s="393">
        <v>1</v>
      </c>
      <c r="F2542" s="393" t="s">
        <v>2625</v>
      </c>
      <c r="G2542" s="395">
        <v>0</v>
      </c>
    </row>
    <row r="2543" spans="1:7" ht="17.25" x14ac:dyDescent="0.3">
      <c r="A2543" s="389" t="s">
        <v>33437</v>
      </c>
      <c r="B2543" s="393" t="s">
        <v>10191</v>
      </c>
      <c r="C2543" s="393">
        <v>0</v>
      </c>
      <c r="D2543" s="393" t="s">
        <v>2625</v>
      </c>
      <c r="E2543" s="393">
        <v>3</v>
      </c>
      <c r="F2543" s="396"/>
      <c r="G2543" s="388"/>
    </row>
    <row r="2544" spans="1:7" ht="17.25" x14ac:dyDescent="0.3">
      <c r="A2544" s="389" t="s">
        <v>33438</v>
      </c>
      <c r="B2544" s="393" t="s">
        <v>11819</v>
      </c>
      <c r="C2544" s="393">
        <v>1</v>
      </c>
      <c r="D2544" s="393" t="s">
        <v>13336</v>
      </c>
      <c r="E2544" s="393">
        <v>1</v>
      </c>
      <c r="F2544" s="396"/>
      <c r="G2544" s="388"/>
    </row>
    <row r="2545" spans="1:7" ht="17.25" x14ac:dyDescent="0.3">
      <c r="A2545" s="389" t="s">
        <v>33439</v>
      </c>
      <c r="B2545" s="393" t="s">
        <v>13336</v>
      </c>
      <c r="C2545" s="393">
        <v>5</v>
      </c>
      <c r="D2545" s="393" t="s">
        <v>2625</v>
      </c>
      <c r="E2545" s="393">
        <v>2</v>
      </c>
      <c r="F2545" s="396"/>
      <c r="G2545" s="388"/>
    </row>
    <row r="2546" spans="1:7" ht="17.25" x14ac:dyDescent="0.3">
      <c r="A2546" s="389" t="s">
        <v>33440</v>
      </c>
      <c r="B2546" s="393" t="s">
        <v>13336</v>
      </c>
      <c r="C2546" s="393">
        <v>0</v>
      </c>
      <c r="D2546" s="393" t="s">
        <v>2625</v>
      </c>
      <c r="E2546" s="393">
        <v>1</v>
      </c>
      <c r="F2546" s="396"/>
      <c r="G2546" s="388"/>
    </row>
    <row r="2547" spans="1:7" ht="17.25" x14ac:dyDescent="0.3">
      <c r="A2547" s="389" t="s">
        <v>33441</v>
      </c>
      <c r="B2547" s="393" t="s">
        <v>2625</v>
      </c>
      <c r="C2547" s="393">
        <v>7</v>
      </c>
      <c r="D2547" s="393" t="s">
        <v>10191</v>
      </c>
      <c r="E2547" s="393">
        <v>0</v>
      </c>
      <c r="F2547" s="396"/>
      <c r="G2547" s="388"/>
    </row>
    <row r="2548" spans="1:7" ht="17.25" x14ac:dyDescent="0.3">
      <c r="A2548" s="389" t="s">
        <v>33442</v>
      </c>
      <c r="B2548" s="393" t="s">
        <v>11819</v>
      </c>
      <c r="C2548" s="393">
        <v>4</v>
      </c>
      <c r="D2548" s="393" t="s">
        <v>10103</v>
      </c>
      <c r="E2548" s="393">
        <v>7</v>
      </c>
      <c r="F2548" s="396"/>
      <c r="G2548" s="388"/>
    </row>
    <row r="2549" spans="1:7" ht="12.75" customHeight="1" x14ac:dyDescent="0.3">
      <c r="A2549" s="417" t="s">
        <v>23808</v>
      </c>
      <c r="B2549" s="417"/>
      <c r="C2549" s="417"/>
      <c r="D2549" s="417"/>
      <c r="E2549" s="417"/>
      <c r="F2549" s="417"/>
      <c r="G2549" s="388"/>
    </row>
    <row r="2550" spans="1:7" ht="17.25" x14ac:dyDescent="0.3">
      <c r="A2550" s="389" t="s">
        <v>23809</v>
      </c>
      <c r="B2550" s="393" t="s">
        <v>13336</v>
      </c>
      <c r="C2550" s="393">
        <v>4</v>
      </c>
      <c r="D2550" s="393" t="s">
        <v>7198</v>
      </c>
      <c r="E2550" s="393">
        <v>2</v>
      </c>
      <c r="F2550" s="396"/>
      <c r="G2550" s="388"/>
    </row>
    <row r="2551" spans="1:7" ht="17.25" x14ac:dyDescent="0.3">
      <c r="A2551" s="389" t="s">
        <v>23810</v>
      </c>
      <c r="B2551" s="393" t="s">
        <v>11819</v>
      </c>
      <c r="C2551" s="393">
        <v>1</v>
      </c>
      <c r="D2551" s="393" t="s">
        <v>13336</v>
      </c>
      <c r="E2551" s="393">
        <v>2</v>
      </c>
      <c r="F2551" s="396"/>
      <c r="G2551" s="388"/>
    </row>
    <row r="2552" spans="1:7" ht="17.25" x14ac:dyDescent="0.3">
      <c r="A2552" s="389" t="s">
        <v>23811</v>
      </c>
      <c r="B2552" s="393" t="s">
        <v>22226</v>
      </c>
      <c r="C2552" s="393">
        <v>3</v>
      </c>
      <c r="D2552" s="393" t="s">
        <v>11819</v>
      </c>
      <c r="E2552" s="393">
        <v>2</v>
      </c>
      <c r="F2552" s="396"/>
      <c r="G2552" s="388"/>
    </row>
    <row r="2553" spans="1:7" ht="17.25" x14ac:dyDescent="0.3">
      <c r="A2553" s="389" t="s">
        <v>23812</v>
      </c>
      <c r="B2553" s="393" t="s">
        <v>13336</v>
      </c>
      <c r="C2553" s="393">
        <v>2</v>
      </c>
      <c r="D2553" s="393" t="s">
        <v>11819</v>
      </c>
      <c r="E2553" s="393">
        <v>4</v>
      </c>
      <c r="F2553" s="396"/>
      <c r="G2553" s="388"/>
    </row>
    <row r="2554" spans="1:7" ht="17.25" x14ac:dyDescent="0.3">
      <c r="A2554" s="389" t="s">
        <v>23813</v>
      </c>
      <c r="B2554" s="393" t="s">
        <v>11165</v>
      </c>
      <c r="C2554" s="393">
        <v>0</v>
      </c>
      <c r="D2554" s="393" t="s">
        <v>9654</v>
      </c>
      <c r="E2554" s="393">
        <v>0</v>
      </c>
      <c r="F2554" s="396"/>
      <c r="G2554" s="388"/>
    </row>
    <row r="2555" spans="1:7" ht="17.25" x14ac:dyDescent="0.3">
      <c r="A2555" s="389" t="s">
        <v>23814</v>
      </c>
      <c r="B2555" s="393" t="s">
        <v>13336</v>
      </c>
      <c r="C2555" s="393">
        <v>2</v>
      </c>
      <c r="D2555" s="393" t="s">
        <v>11819</v>
      </c>
      <c r="E2555" s="393">
        <v>0</v>
      </c>
      <c r="F2555" s="396"/>
      <c r="G2555" s="388"/>
    </row>
    <row r="2556" spans="1:7" ht="17.25" x14ac:dyDescent="0.3">
      <c r="A2556" s="389" t="s">
        <v>23815</v>
      </c>
      <c r="B2556" s="393" t="s">
        <v>13336</v>
      </c>
      <c r="C2556" s="393">
        <v>0</v>
      </c>
      <c r="D2556" s="393" t="s">
        <v>7198</v>
      </c>
      <c r="E2556" s="393">
        <v>0</v>
      </c>
      <c r="F2556" s="396"/>
      <c r="G2556" s="388"/>
    </row>
    <row r="2557" spans="1:7" ht="17.25" x14ac:dyDescent="0.3">
      <c r="A2557" s="389" t="s">
        <v>23816</v>
      </c>
      <c r="B2557" s="393" t="s">
        <v>13336</v>
      </c>
      <c r="C2557" s="393">
        <v>0</v>
      </c>
      <c r="D2557" s="393" t="s">
        <v>11819</v>
      </c>
      <c r="E2557" s="393">
        <v>5</v>
      </c>
      <c r="F2557" s="396"/>
      <c r="G2557" s="388"/>
    </row>
    <row r="2558" spans="1:7" ht="12.75" customHeight="1" x14ac:dyDescent="0.3">
      <c r="A2558" s="417" t="s">
        <v>23817</v>
      </c>
      <c r="B2558" s="417"/>
      <c r="C2558" s="417"/>
      <c r="D2558" s="417"/>
      <c r="E2558" s="417"/>
      <c r="F2558" s="417"/>
      <c r="G2558" s="388"/>
    </row>
    <row r="2559" spans="1:7" ht="17.25" x14ac:dyDescent="0.3">
      <c r="A2559" s="389" t="s">
        <v>23818</v>
      </c>
      <c r="B2559" s="393" t="s">
        <v>10191</v>
      </c>
      <c r="C2559" s="393">
        <v>0</v>
      </c>
      <c r="D2559" s="393" t="s">
        <v>11819</v>
      </c>
      <c r="E2559" s="393">
        <v>0</v>
      </c>
      <c r="F2559" s="396"/>
      <c r="G2559" s="388"/>
    </row>
    <row r="2560" spans="1:7" ht="17.25" x14ac:dyDescent="0.3">
      <c r="A2560" s="389" t="s">
        <v>23819</v>
      </c>
      <c r="B2560" s="393" t="s">
        <v>11819</v>
      </c>
      <c r="C2560" s="393">
        <v>1</v>
      </c>
      <c r="D2560" s="393" t="s">
        <v>10191</v>
      </c>
      <c r="E2560" s="393">
        <v>1</v>
      </c>
      <c r="F2560" s="396"/>
      <c r="G2560" s="388"/>
    </row>
    <row r="2561" spans="1:7" ht="17.25" x14ac:dyDescent="0.3">
      <c r="A2561" s="389" t="s">
        <v>23820</v>
      </c>
      <c r="B2561" s="393" t="s">
        <v>10191</v>
      </c>
      <c r="C2561" s="393">
        <v>0</v>
      </c>
      <c r="D2561" s="393" t="s">
        <v>11819</v>
      </c>
      <c r="E2561" s="393">
        <v>0</v>
      </c>
      <c r="F2561" s="396"/>
      <c r="G2561" s="388"/>
    </row>
    <row r="2562" spans="1:7" ht="17.25" x14ac:dyDescent="0.3">
      <c r="A2562" s="389" t="s">
        <v>23821</v>
      </c>
      <c r="B2562" s="393" t="s">
        <v>10191</v>
      </c>
      <c r="C2562" s="393">
        <v>0</v>
      </c>
      <c r="D2562" s="393" t="s">
        <v>11819</v>
      </c>
      <c r="E2562" s="393">
        <v>0</v>
      </c>
      <c r="F2562" s="396"/>
      <c r="G2562" s="388"/>
    </row>
    <row r="2563" spans="1:7" ht="17.25" x14ac:dyDescent="0.3">
      <c r="A2563" s="389" t="s">
        <v>23822</v>
      </c>
      <c r="B2563" s="393" t="s">
        <v>10191</v>
      </c>
      <c r="C2563" s="393">
        <v>0</v>
      </c>
      <c r="D2563" s="393" t="s">
        <v>11819</v>
      </c>
      <c r="E2563" s="393">
        <v>0</v>
      </c>
      <c r="F2563" s="396"/>
      <c r="G2563" s="388"/>
    </row>
    <row r="2564" spans="1:7" ht="17.25" x14ac:dyDescent="0.3">
      <c r="A2564" s="389" t="s">
        <v>23823</v>
      </c>
      <c r="B2564" s="393" t="s">
        <v>10191</v>
      </c>
      <c r="C2564" s="393">
        <v>0</v>
      </c>
      <c r="D2564" s="393" t="s">
        <v>11819</v>
      </c>
      <c r="E2564" s="393">
        <v>0</v>
      </c>
      <c r="F2564" s="396"/>
      <c r="G2564" s="388"/>
    </row>
    <row r="2565" spans="1:7" ht="17.25" x14ac:dyDescent="0.3">
      <c r="A2565" s="389" t="s">
        <v>23824</v>
      </c>
      <c r="B2565" s="393" t="s">
        <v>10191</v>
      </c>
      <c r="C2565" s="393">
        <v>0</v>
      </c>
      <c r="D2565" s="393" t="s">
        <v>11819</v>
      </c>
      <c r="E2565" s="393">
        <v>0</v>
      </c>
      <c r="F2565" s="396"/>
      <c r="G2565" s="388"/>
    </row>
    <row r="2566" spans="1:7" ht="17.25" x14ac:dyDescent="0.3">
      <c r="A2566" s="389" t="s">
        <v>23825</v>
      </c>
      <c r="B2566" s="393" t="s">
        <v>11819</v>
      </c>
      <c r="C2566" s="393">
        <v>0</v>
      </c>
      <c r="D2566" s="393" t="s">
        <v>10191</v>
      </c>
      <c r="E2566" s="393">
        <v>0</v>
      </c>
      <c r="F2566" s="396"/>
      <c r="G2566" s="388"/>
    </row>
    <row r="2567" spans="1:7" ht="17.25" x14ac:dyDescent="0.3">
      <c r="A2567" s="389" t="s">
        <v>23826</v>
      </c>
      <c r="B2567" s="393" t="s">
        <v>10191</v>
      </c>
      <c r="C2567" s="393">
        <v>0</v>
      </c>
      <c r="D2567" s="393" t="s">
        <v>11819</v>
      </c>
      <c r="E2567" s="393">
        <v>0</v>
      </c>
      <c r="F2567" s="396"/>
      <c r="G2567" s="388"/>
    </row>
    <row r="2568" spans="1:7" ht="17.25" x14ac:dyDescent="0.3">
      <c r="A2568" s="389" t="s">
        <v>23827</v>
      </c>
      <c r="B2568" s="393" t="s">
        <v>10191</v>
      </c>
      <c r="C2568" s="393">
        <v>0</v>
      </c>
      <c r="D2568" s="393" t="s">
        <v>11819</v>
      </c>
      <c r="E2568" s="393">
        <v>1</v>
      </c>
      <c r="F2568" s="396"/>
      <c r="G2568" s="388"/>
    </row>
    <row r="2569" spans="1:7" ht="17.25" x14ac:dyDescent="0.3">
      <c r="A2569" s="389" t="s">
        <v>23828</v>
      </c>
      <c r="B2569" s="393" t="s">
        <v>10191</v>
      </c>
      <c r="C2569" s="393">
        <v>0</v>
      </c>
      <c r="D2569" s="393" t="s">
        <v>11819</v>
      </c>
      <c r="E2569" s="393">
        <v>0</v>
      </c>
      <c r="F2569" s="396"/>
      <c r="G2569" s="388"/>
    </row>
    <row r="2570" spans="1:7" ht="17.25" x14ac:dyDescent="0.3">
      <c r="A2570" s="389" t="s">
        <v>23829</v>
      </c>
      <c r="B2570" s="393" t="s">
        <v>10191</v>
      </c>
      <c r="C2570" s="393">
        <v>0</v>
      </c>
      <c r="D2570" s="393" t="s">
        <v>11819</v>
      </c>
      <c r="E2570" s="393">
        <v>0</v>
      </c>
      <c r="F2570" s="396"/>
      <c r="G2570" s="388"/>
    </row>
    <row r="2571" spans="1:7" ht="12.75" customHeight="1" x14ac:dyDescent="0.3">
      <c r="A2571" s="417" t="s">
        <v>23830</v>
      </c>
      <c r="B2571" s="417"/>
      <c r="C2571" s="417"/>
      <c r="D2571" s="417"/>
      <c r="E2571" s="417"/>
      <c r="F2571" s="417"/>
      <c r="G2571" s="388"/>
    </row>
    <row r="2572" spans="1:7" ht="17.25" x14ac:dyDescent="0.3">
      <c r="A2572" s="389" t="s">
        <v>23831</v>
      </c>
      <c r="B2572" s="393" t="s">
        <v>11819</v>
      </c>
      <c r="C2572" s="393">
        <v>5</v>
      </c>
      <c r="D2572" s="393" t="s">
        <v>10191</v>
      </c>
      <c r="E2572" s="393">
        <v>7</v>
      </c>
      <c r="F2572" s="396"/>
      <c r="G2572" s="388"/>
    </row>
    <row r="2573" spans="1:7" ht="17.25" x14ac:dyDescent="0.3">
      <c r="A2573" s="389" t="s">
        <v>23832</v>
      </c>
      <c r="B2573" s="393" t="s">
        <v>11819</v>
      </c>
      <c r="C2573" s="393">
        <v>8</v>
      </c>
      <c r="D2573" s="393" t="s">
        <v>10103</v>
      </c>
      <c r="E2573" s="393">
        <v>13</v>
      </c>
      <c r="F2573" s="396"/>
      <c r="G2573" s="388"/>
    </row>
    <row r="2574" spans="1:7" ht="17.25" x14ac:dyDescent="0.3">
      <c r="A2574" s="389" t="s">
        <v>23833</v>
      </c>
      <c r="B2574" s="393" t="s">
        <v>10191</v>
      </c>
      <c r="C2574" s="393">
        <v>12</v>
      </c>
      <c r="D2574" s="393" t="s">
        <v>11819</v>
      </c>
      <c r="E2574" s="393">
        <v>8</v>
      </c>
      <c r="F2574" s="396"/>
      <c r="G2574" s="388"/>
    </row>
    <row r="2575" spans="1:7" ht="17.25" x14ac:dyDescent="0.3">
      <c r="A2575" s="389" t="s">
        <v>23834</v>
      </c>
      <c r="B2575" s="393" t="s">
        <v>16716</v>
      </c>
      <c r="C2575" s="393">
        <v>20</v>
      </c>
      <c r="D2575" s="393" t="s">
        <v>11819</v>
      </c>
      <c r="E2575" s="393">
        <v>10</v>
      </c>
      <c r="F2575" s="396"/>
      <c r="G2575" s="388"/>
    </row>
    <row r="2576" spans="1:7" ht="17.25" x14ac:dyDescent="0.3">
      <c r="A2576" s="389" t="s">
        <v>23835</v>
      </c>
      <c r="B2576" s="393" t="s">
        <v>10103</v>
      </c>
      <c r="C2576" s="393">
        <v>5</v>
      </c>
      <c r="D2576" s="393" t="s">
        <v>11819</v>
      </c>
      <c r="E2576" s="393">
        <v>5</v>
      </c>
      <c r="F2576" s="396"/>
      <c r="G2576" s="388"/>
    </row>
    <row r="2577" spans="1:7" ht="17.25" x14ac:dyDescent="0.3">
      <c r="A2577" s="389" t="s">
        <v>23836</v>
      </c>
      <c r="B2577" s="393" t="s">
        <v>10103</v>
      </c>
      <c r="C2577" s="393">
        <v>6</v>
      </c>
      <c r="D2577" s="393" t="s">
        <v>11819</v>
      </c>
      <c r="E2577" s="393">
        <v>5</v>
      </c>
      <c r="F2577" s="396"/>
      <c r="G2577" s="388"/>
    </row>
    <row r="2578" spans="1:7" ht="17.25" x14ac:dyDescent="0.3">
      <c r="A2578" s="389" t="s">
        <v>23837</v>
      </c>
      <c r="B2578" s="393" t="s">
        <v>5011</v>
      </c>
      <c r="C2578" s="393">
        <v>1</v>
      </c>
      <c r="D2578" s="393" t="s">
        <v>7198</v>
      </c>
      <c r="E2578" s="393">
        <v>4</v>
      </c>
      <c r="F2578" s="396"/>
      <c r="G2578" s="388"/>
    </row>
    <row r="2579" spans="1:7" ht="17.25" x14ac:dyDescent="0.3">
      <c r="A2579" s="389" t="s">
        <v>23838</v>
      </c>
      <c r="B2579" s="393" t="s">
        <v>3253</v>
      </c>
      <c r="C2579" s="393">
        <v>7</v>
      </c>
      <c r="D2579" s="393" t="s">
        <v>10103</v>
      </c>
      <c r="E2579" s="393">
        <v>4</v>
      </c>
      <c r="F2579" s="396"/>
      <c r="G2579" s="388"/>
    </row>
    <row r="2580" spans="1:7" ht="17.25" x14ac:dyDescent="0.3">
      <c r="A2580" s="389" t="s">
        <v>23839</v>
      </c>
      <c r="B2580" s="393" t="s">
        <v>11819</v>
      </c>
      <c r="C2580" s="393">
        <v>0</v>
      </c>
      <c r="D2580" s="393" t="s">
        <v>10103</v>
      </c>
      <c r="E2580" s="393">
        <v>2</v>
      </c>
      <c r="F2580" s="396"/>
      <c r="G2580" s="388"/>
    </row>
    <row r="2581" spans="1:7" ht="17.25" x14ac:dyDescent="0.3">
      <c r="A2581" s="389" t="s">
        <v>23840</v>
      </c>
      <c r="B2581" s="393" t="s">
        <v>22163</v>
      </c>
      <c r="C2581" s="393">
        <v>8</v>
      </c>
      <c r="D2581" s="393" t="s">
        <v>7198</v>
      </c>
      <c r="E2581" s="393">
        <v>2</v>
      </c>
      <c r="F2581" s="396"/>
      <c r="G2581" s="388"/>
    </row>
    <row r="2582" spans="1:7" ht="12.75" customHeight="1" x14ac:dyDescent="0.3">
      <c r="A2582" s="417" t="s">
        <v>23841</v>
      </c>
      <c r="B2582" s="417"/>
      <c r="C2582" s="417"/>
      <c r="D2582" s="417"/>
      <c r="E2582" s="417"/>
      <c r="F2582" s="417"/>
      <c r="G2582" s="388"/>
    </row>
    <row r="2583" spans="1:7" ht="17.25" x14ac:dyDescent="0.3">
      <c r="A2583" s="389" t="s">
        <v>23842</v>
      </c>
      <c r="B2583" s="393" t="s">
        <v>13336</v>
      </c>
      <c r="C2583" s="393">
        <v>4</v>
      </c>
      <c r="D2583" s="393" t="s">
        <v>11819</v>
      </c>
      <c r="E2583" s="393">
        <v>5</v>
      </c>
      <c r="F2583" s="396"/>
      <c r="G2583" s="388"/>
    </row>
    <row r="2584" spans="1:7" ht="17.25" x14ac:dyDescent="0.3">
      <c r="A2584" s="389" t="s">
        <v>23843</v>
      </c>
      <c r="B2584" s="393" t="s">
        <v>11819</v>
      </c>
      <c r="C2584" s="393">
        <v>27</v>
      </c>
      <c r="D2584" s="393" t="s">
        <v>10191</v>
      </c>
      <c r="E2584" s="393">
        <v>29</v>
      </c>
      <c r="F2584" s="396"/>
      <c r="G2584" s="388"/>
    </row>
    <row r="2585" spans="1:7" ht="17.25" x14ac:dyDescent="0.3">
      <c r="A2585" s="389" t="s">
        <v>23844</v>
      </c>
      <c r="B2585" s="393" t="s">
        <v>11819</v>
      </c>
      <c r="C2585" s="393">
        <v>1</v>
      </c>
      <c r="D2585" s="393" t="s">
        <v>2376</v>
      </c>
      <c r="E2585" s="393">
        <v>3</v>
      </c>
      <c r="F2585" s="396"/>
      <c r="G2585" s="388"/>
    </row>
    <row r="2586" spans="1:7" ht="17.25" x14ac:dyDescent="0.3">
      <c r="A2586" s="389" t="s">
        <v>23845</v>
      </c>
      <c r="B2586" s="393" t="s">
        <v>11819</v>
      </c>
      <c r="C2586" s="393">
        <v>0</v>
      </c>
      <c r="D2586" s="393" t="s">
        <v>10191</v>
      </c>
      <c r="E2586" s="393">
        <v>1</v>
      </c>
      <c r="F2586" s="396"/>
      <c r="G2586" s="388"/>
    </row>
    <row r="2587" spans="1:7" ht="17.25" x14ac:dyDescent="0.3">
      <c r="A2587" s="389" t="s">
        <v>23846</v>
      </c>
      <c r="B2587" s="393" t="s">
        <v>10103</v>
      </c>
      <c r="C2587" s="393">
        <v>9</v>
      </c>
      <c r="D2587" s="393" t="s">
        <v>11819</v>
      </c>
      <c r="E2587" s="393">
        <v>2</v>
      </c>
      <c r="F2587" s="396"/>
      <c r="G2587" s="388"/>
    </row>
    <row r="2588" spans="1:7" ht="17.25" x14ac:dyDescent="0.3">
      <c r="A2588" s="389" t="s">
        <v>23847</v>
      </c>
      <c r="B2588" s="393" t="s">
        <v>21943</v>
      </c>
      <c r="C2588" s="393">
        <v>3</v>
      </c>
      <c r="D2588" s="393" t="s">
        <v>11819</v>
      </c>
      <c r="E2588" s="393">
        <v>6</v>
      </c>
      <c r="F2588" s="396"/>
      <c r="G2588" s="388"/>
    </row>
    <row r="2589" spans="1:7" ht="17.25" x14ac:dyDescent="0.3">
      <c r="A2589" s="389" t="s">
        <v>23848</v>
      </c>
      <c r="B2589" s="393" t="s">
        <v>10103</v>
      </c>
      <c r="C2589" s="393">
        <v>1</v>
      </c>
      <c r="D2589" s="393" t="s">
        <v>11819</v>
      </c>
      <c r="E2589" s="393">
        <v>1</v>
      </c>
      <c r="F2589" s="396"/>
      <c r="G2589" s="388"/>
    </row>
    <row r="2590" spans="1:7" ht="17.25" x14ac:dyDescent="0.3">
      <c r="A2590" s="389" t="s">
        <v>23849</v>
      </c>
      <c r="B2590" s="393" t="s">
        <v>10103</v>
      </c>
      <c r="C2590" s="393">
        <v>4</v>
      </c>
      <c r="D2590" s="393" t="s">
        <v>1920</v>
      </c>
      <c r="E2590" s="393">
        <v>5</v>
      </c>
      <c r="F2590" s="396"/>
      <c r="G2590" s="388"/>
    </row>
    <row r="2591" spans="1:7" ht="17.25" x14ac:dyDescent="0.3">
      <c r="A2591" s="389" t="s">
        <v>23850</v>
      </c>
      <c r="B2591" s="393" t="s">
        <v>2625</v>
      </c>
      <c r="C2591" s="393">
        <v>0</v>
      </c>
      <c r="D2591" s="393" t="s">
        <v>10191</v>
      </c>
      <c r="E2591" s="393">
        <v>5</v>
      </c>
      <c r="F2591" s="396"/>
      <c r="G2591" s="388"/>
    </row>
    <row r="2592" spans="1:7" ht="17.25" x14ac:dyDescent="0.3">
      <c r="A2592" s="389" t="s">
        <v>23851</v>
      </c>
      <c r="B2592" s="393" t="s">
        <v>10103</v>
      </c>
      <c r="C2592" s="393">
        <v>3</v>
      </c>
      <c r="D2592" s="393" t="s">
        <v>11819</v>
      </c>
      <c r="E2592" s="393">
        <v>4</v>
      </c>
      <c r="F2592" s="396"/>
      <c r="G2592" s="388"/>
    </row>
    <row r="2593" spans="1:7" ht="17.25" x14ac:dyDescent="0.3">
      <c r="A2593" s="389" t="s">
        <v>23852</v>
      </c>
      <c r="B2593" s="393" t="s">
        <v>10103</v>
      </c>
      <c r="C2593" s="393">
        <v>11</v>
      </c>
      <c r="D2593" s="393" t="s">
        <v>1920</v>
      </c>
      <c r="E2593" s="393">
        <v>17</v>
      </c>
      <c r="F2593" s="396"/>
      <c r="G2593" s="388"/>
    </row>
    <row r="2594" spans="1:7" ht="17.25" x14ac:dyDescent="0.3">
      <c r="A2594" s="389" t="s">
        <v>23853</v>
      </c>
      <c r="B2594" s="393" t="s">
        <v>2625</v>
      </c>
      <c r="C2594" s="393">
        <v>0</v>
      </c>
      <c r="D2594" s="393" t="s">
        <v>14944</v>
      </c>
      <c r="E2594" s="393">
        <v>6</v>
      </c>
      <c r="F2594" s="396"/>
      <c r="G2594" s="388"/>
    </row>
    <row r="2595" spans="1:7" ht="12.75" customHeight="1" x14ac:dyDescent="0.3">
      <c r="A2595" s="417" t="s">
        <v>23854</v>
      </c>
      <c r="B2595" s="417"/>
      <c r="C2595" s="417"/>
      <c r="D2595" s="417"/>
      <c r="E2595" s="417"/>
      <c r="F2595" s="417"/>
      <c r="G2595" s="388"/>
    </row>
    <row r="2596" spans="1:7" ht="17.25" x14ac:dyDescent="0.3">
      <c r="A2596" s="389" t="s">
        <v>23855</v>
      </c>
      <c r="B2596" s="393" t="s">
        <v>10191</v>
      </c>
      <c r="C2596" s="393">
        <v>3</v>
      </c>
      <c r="D2596" s="393" t="s">
        <v>11819</v>
      </c>
      <c r="E2596" s="393">
        <v>5</v>
      </c>
      <c r="F2596" s="396"/>
      <c r="G2596" s="388"/>
    </row>
    <row r="2597" spans="1:7" ht="17.25" x14ac:dyDescent="0.3">
      <c r="A2597" s="389" t="s">
        <v>23856</v>
      </c>
      <c r="B2597" s="393" t="s">
        <v>10103</v>
      </c>
      <c r="C2597" s="393">
        <v>6</v>
      </c>
      <c r="D2597" s="393" t="s">
        <v>11819</v>
      </c>
      <c r="E2597" s="393">
        <v>7</v>
      </c>
      <c r="F2597" s="396"/>
      <c r="G2597" s="388"/>
    </row>
    <row r="2598" spans="1:7" ht="17.25" x14ac:dyDescent="0.3">
      <c r="A2598" s="389" t="s">
        <v>23857</v>
      </c>
      <c r="B2598" s="393" t="s">
        <v>2625</v>
      </c>
      <c r="C2598" s="393">
        <v>10</v>
      </c>
      <c r="D2598" s="393" t="s">
        <v>13336</v>
      </c>
      <c r="E2598" s="393">
        <v>1</v>
      </c>
      <c r="F2598" s="396"/>
      <c r="G2598" s="388"/>
    </row>
    <row r="2599" spans="1:7" ht="17.25" x14ac:dyDescent="0.3">
      <c r="A2599" s="389" t="s">
        <v>23858</v>
      </c>
      <c r="B2599" s="393" t="s">
        <v>7198</v>
      </c>
      <c r="C2599" s="393">
        <v>5</v>
      </c>
      <c r="D2599" s="393" t="s">
        <v>10191</v>
      </c>
      <c r="E2599" s="393">
        <v>4</v>
      </c>
      <c r="F2599" s="396"/>
      <c r="G2599" s="388"/>
    </row>
    <row r="2600" spans="1:7" ht="17.25" x14ac:dyDescent="0.3">
      <c r="A2600" s="389" t="s">
        <v>23859</v>
      </c>
      <c r="B2600" s="393" t="s">
        <v>11819</v>
      </c>
      <c r="C2600" s="393">
        <v>1</v>
      </c>
      <c r="D2600" s="393" t="s">
        <v>10103</v>
      </c>
      <c r="E2600" s="393">
        <v>0</v>
      </c>
      <c r="F2600" s="396"/>
      <c r="G2600" s="388"/>
    </row>
    <row r="2601" spans="1:7" ht="17.25" x14ac:dyDescent="0.3">
      <c r="A2601" s="389" t="s">
        <v>23860</v>
      </c>
      <c r="B2601" s="393" t="s">
        <v>10103</v>
      </c>
      <c r="C2601" s="393">
        <v>0</v>
      </c>
      <c r="D2601" s="393" t="s">
        <v>23861</v>
      </c>
      <c r="E2601" s="393">
        <v>2</v>
      </c>
      <c r="F2601" s="396"/>
      <c r="G2601" s="388"/>
    </row>
    <row r="2602" spans="1:7" ht="17.25" x14ac:dyDescent="0.3">
      <c r="A2602" s="389" t="s">
        <v>23862</v>
      </c>
      <c r="B2602" s="393" t="s">
        <v>11819</v>
      </c>
      <c r="C2602" s="393">
        <v>3</v>
      </c>
      <c r="D2602" s="393" t="s">
        <v>22163</v>
      </c>
      <c r="E2602" s="393">
        <v>0</v>
      </c>
      <c r="F2602" s="396"/>
      <c r="G2602" s="388"/>
    </row>
    <row r="2603" spans="1:7" ht="17.25" x14ac:dyDescent="0.3">
      <c r="A2603" s="389" t="s">
        <v>23863</v>
      </c>
      <c r="B2603" s="393" t="s">
        <v>2625</v>
      </c>
      <c r="C2603" s="393">
        <v>6</v>
      </c>
      <c r="D2603" s="393" t="s">
        <v>10191</v>
      </c>
      <c r="E2603" s="393">
        <v>3</v>
      </c>
      <c r="F2603" s="396"/>
      <c r="G2603" s="388"/>
    </row>
    <row r="2604" spans="1:7" ht="17.25" x14ac:dyDescent="0.3">
      <c r="A2604" s="389" t="s">
        <v>23864</v>
      </c>
      <c r="B2604" s="393" t="s">
        <v>11819</v>
      </c>
      <c r="C2604" s="393">
        <v>1</v>
      </c>
      <c r="D2604" s="393" t="s">
        <v>10103</v>
      </c>
      <c r="E2604" s="393">
        <v>0</v>
      </c>
      <c r="F2604" s="396"/>
      <c r="G2604" s="388"/>
    </row>
    <row r="2605" spans="1:7" ht="17.25" x14ac:dyDescent="0.3">
      <c r="A2605" s="389" t="s">
        <v>23865</v>
      </c>
      <c r="B2605" s="393" t="s">
        <v>10103</v>
      </c>
      <c r="C2605" s="393">
        <v>1</v>
      </c>
      <c r="D2605" s="393" t="s">
        <v>11819</v>
      </c>
      <c r="E2605" s="393">
        <v>2</v>
      </c>
      <c r="F2605" s="396"/>
      <c r="G2605" s="388"/>
    </row>
    <row r="2606" spans="1:7" ht="17.25" x14ac:dyDescent="0.3">
      <c r="A2606" s="389" t="s">
        <v>23866</v>
      </c>
      <c r="B2606" s="393" t="s">
        <v>10103</v>
      </c>
      <c r="C2606" s="393">
        <v>4</v>
      </c>
      <c r="D2606" s="393" t="s">
        <v>2376</v>
      </c>
      <c r="E2606" s="393">
        <v>8</v>
      </c>
      <c r="F2606" s="396"/>
      <c r="G2606" s="388"/>
    </row>
    <row r="2607" spans="1:7" ht="17.25" x14ac:dyDescent="0.3">
      <c r="A2607" s="389" t="s">
        <v>23867</v>
      </c>
      <c r="B2607" s="393" t="s">
        <v>23560</v>
      </c>
      <c r="C2607" s="393">
        <v>1</v>
      </c>
      <c r="D2607" s="393" t="s">
        <v>10191</v>
      </c>
      <c r="E2607" s="393">
        <v>0</v>
      </c>
      <c r="F2607" s="396"/>
      <c r="G2607" s="388"/>
    </row>
    <row r="2608" spans="1:7" ht="17.25" x14ac:dyDescent="0.3">
      <c r="A2608" s="389" t="s">
        <v>23868</v>
      </c>
      <c r="B2608" s="393" t="s">
        <v>11819</v>
      </c>
      <c r="C2608" s="393">
        <v>5</v>
      </c>
      <c r="D2608" s="393" t="s">
        <v>10191</v>
      </c>
      <c r="E2608" s="393">
        <v>3</v>
      </c>
      <c r="F2608" s="396"/>
      <c r="G2608" s="388"/>
    </row>
    <row r="2609" spans="1:7" ht="17.25" x14ac:dyDescent="0.3">
      <c r="A2609" s="389" t="s">
        <v>23869</v>
      </c>
      <c r="B2609" s="393" t="s">
        <v>2625</v>
      </c>
      <c r="C2609" s="393">
        <v>7</v>
      </c>
      <c r="D2609" s="393" t="s">
        <v>14944</v>
      </c>
      <c r="E2609" s="393">
        <v>4</v>
      </c>
      <c r="F2609" s="396"/>
      <c r="G2609" s="388"/>
    </row>
    <row r="2610" spans="1:7" ht="17.25" x14ac:dyDescent="0.3">
      <c r="A2610" s="389" t="s">
        <v>23870</v>
      </c>
      <c r="B2610" s="393" t="s">
        <v>2625</v>
      </c>
      <c r="C2610" s="393">
        <v>5</v>
      </c>
      <c r="D2610" s="393" t="s">
        <v>14944</v>
      </c>
      <c r="E2610" s="393">
        <v>2</v>
      </c>
      <c r="F2610" s="396"/>
      <c r="G2610" s="388"/>
    </row>
    <row r="2611" spans="1:7" ht="17.25" x14ac:dyDescent="0.3">
      <c r="A2611" s="389" t="s">
        <v>23871</v>
      </c>
      <c r="B2611" s="393" t="s">
        <v>2625</v>
      </c>
      <c r="C2611" s="393">
        <v>2</v>
      </c>
      <c r="D2611" s="393" t="s">
        <v>14944</v>
      </c>
      <c r="E2611" s="393">
        <v>0</v>
      </c>
      <c r="F2611" s="396"/>
      <c r="G2611" s="388"/>
    </row>
    <row r="2612" spans="1:7" ht="12.75" customHeight="1" x14ac:dyDescent="0.3">
      <c r="A2612" s="417" t="s">
        <v>23872</v>
      </c>
      <c r="B2612" s="417"/>
      <c r="C2612" s="417"/>
      <c r="D2612" s="417"/>
      <c r="E2612" s="417"/>
      <c r="F2612" s="417"/>
      <c r="G2612" s="388"/>
    </row>
    <row r="2613" spans="1:7" ht="34.5" x14ac:dyDescent="0.3">
      <c r="A2613" s="389" t="s">
        <v>23873</v>
      </c>
      <c r="B2613" s="393" t="s">
        <v>11819</v>
      </c>
      <c r="C2613" s="393">
        <v>4</v>
      </c>
      <c r="D2613" s="393" t="s">
        <v>23874</v>
      </c>
      <c r="E2613" s="393">
        <v>1</v>
      </c>
      <c r="F2613" s="396"/>
      <c r="G2613" s="388"/>
    </row>
    <row r="2614" spans="1:7" ht="17.25" x14ac:dyDescent="0.3">
      <c r="A2614" s="389" t="s">
        <v>23875</v>
      </c>
      <c r="B2614" s="393" t="s">
        <v>13336</v>
      </c>
      <c r="C2614" s="393">
        <v>3</v>
      </c>
      <c r="D2614" s="393" t="s">
        <v>11819</v>
      </c>
      <c r="E2614" s="393">
        <v>0</v>
      </c>
      <c r="F2614" s="396"/>
      <c r="G2614" s="388"/>
    </row>
    <row r="2615" spans="1:7" ht="17.25" x14ac:dyDescent="0.3">
      <c r="A2615" s="389" t="s">
        <v>23876</v>
      </c>
      <c r="B2615" s="393" t="s">
        <v>10191</v>
      </c>
      <c r="C2615" s="393">
        <v>1</v>
      </c>
      <c r="D2615" s="393" t="s">
        <v>7198</v>
      </c>
      <c r="E2615" s="393">
        <v>4</v>
      </c>
      <c r="F2615" s="396"/>
      <c r="G2615" s="388"/>
    </row>
    <row r="2616" spans="1:7" ht="17.25" x14ac:dyDescent="0.3">
      <c r="A2616" s="389" t="s">
        <v>23877</v>
      </c>
      <c r="B2616" s="393" t="s">
        <v>11819</v>
      </c>
      <c r="C2616" s="393">
        <v>6</v>
      </c>
      <c r="D2616" s="393" t="s">
        <v>2376</v>
      </c>
      <c r="E2616" s="393">
        <v>14</v>
      </c>
      <c r="F2616" s="396"/>
      <c r="G2616" s="388"/>
    </row>
    <row r="2617" spans="1:7" ht="17.25" x14ac:dyDescent="0.3">
      <c r="A2617" s="389" t="s">
        <v>23878</v>
      </c>
      <c r="B2617" s="393" t="s">
        <v>10103</v>
      </c>
      <c r="C2617" s="393">
        <v>2</v>
      </c>
      <c r="D2617" s="393" t="s">
        <v>11819</v>
      </c>
      <c r="E2617" s="393">
        <v>6</v>
      </c>
      <c r="F2617" s="396"/>
      <c r="G2617" s="388"/>
    </row>
    <row r="2618" spans="1:7" ht="17.25" x14ac:dyDescent="0.3">
      <c r="A2618" s="389" t="s">
        <v>23879</v>
      </c>
      <c r="B2618" s="393" t="s">
        <v>10103</v>
      </c>
      <c r="C2618" s="393">
        <v>0</v>
      </c>
      <c r="D2618" s="393" t="s">
        <v>1919</v>
      </c>
      <c r="E2618" s="393">
        <v>0</v>
      </c>
      <c r="F2618" s="396"/>
      <c r="G2618" s="388"/>
    </row>
    <row r="2619" spans="1:7" ht="17.25" x14ac:dyDescent="0.3">
      <c r="A2619" s="389" t="s">
        <v>23880</v>
      </c>
      <c r="B2619" s="393" t="s">
        <v>10448</v>
      </c>
      <c r="C2619" s="393">
        <v>4</v>
      </c>
      <c r="D2619" s="393" t="s">
        <v>7198</v>
      </c>
      <c r="E2619" s="393">
        <v>3</v>
      </c>
      <c r="F2619" s="396"/>
      <c r="G2619" s="388"/>
    </row>
    <row r="2620" spans="1:7" ht="17.25" x14ac:dyDescent="0.3">
      <c r="A2620" s="389" t="s">
        <v>23881</v>
      </c>
      <c r="B2620" s="393" t="s">
        <v>16716</v>
      </c>
      <c r="C2620" s="393">
        <v>8</v>
      </c>
      <c r="D2620" s="393" t="s">
        <v>11819</v>
      </c>
      <c r="E2620" s="393">
        <v>7</v>
      </c>
      <c r="F2620" s="396"/>
      <c r="G2620" s="388"/>
    </row>
    <row r="2621" spans="1:7" ht="17.25" x14ac:dyDescent="0.3">
      <c r="A2621" s="389" t="s">
        <v>23882</v>
      </c>
      <c r="B2621" s="393" t="s">
        <v>2625</v>
      </c>
      <c r="C2621" s="393">
        <v>6</v>
      </c>
      <c r="D2621" s="393" t="s">
        <v>23883</v>
      </c>
      <c r="E2621" s="393">
        <v>1</v>
      </c>
      <c r="F2621" s="396"/>
      <c r="G2621" s="388"/>
    </row>
    <row r="2622" spans="1:7" ht="17.25" x14ac:dyDescent="0.3">
      <c r="A2622" s="389" t="s">
        <v>23884</v>
      </c>
      <c r="B2622" s="393" t="s">
        <v>11819</v>
      </c>
      <c r="C2622" s="393">
        <v>4</v>
      </c>
      <c r="D2622" s="393" t="s">
        <v>10103</v>
      </c>
      <c r="E2622" s="393">
        <v>2</v>
      </c>
      <c r="F2622" s="396"/>
      <c r="G2622" s="388"/>
    </row>
    <row r="2623" spans="1:7" ht="17.25" x14ac:dyDescent="0.3">
      <c r="A2623" s="389" t="s">
        <v>23885</v>
      </c>
      <c r="B2623" s="393" t="s">
        <v>5011</v>
      </c>
      <c r="C2623" s="393">
        <v>2</v>
      </c>
      <c r="D2623" s="393" t="s">
        <v>11819</v>
      </c>
      <c r="E2623" s="393">
        <v>0</v>
      </c>
      <c r="F2623" s="396"/>
      <c r="G2623" s="388"/>
    </row>
    <row r="2624" spans="1:7" ht="17.25" x14ac:dyDescent="0.3">
      <c r="A2624" s="389" t="s">
        <v>23886</v>
      </c>
      <c r="B2624" s="393" t="s">
        <v>10191</v>
      </c>
      <c r="C2624" s="393">
        <v>0</v>
      </c>
      <c r="D2624" s="393" t="s">
        <v>2625</v>
      </c>
      <c r="E2624" s="393">
        <v>0</v>
      </c>
      <c r="F2624" s="396"/>
      <c r="G2624" s="388"/>
    </row>
    <row r="2625" spans="1:7" ht="17.25" x14ac:dyDescent="0.3">
      <c r="A2625" s="389" t="s">
        <v>23887</v>
      </c>
      <c r="B2625" s="393" t="s">
        <v>11819</v>
      </c>
      <c r="C2625" s="393">
        <v>2</v>
      </c>
      <c r="D2625" s="393" t="s">
        <v>10103</v>
      </c>
      <c r="E2625" s="393">
        <v>0</v>
      </c>
      <c r="F2625" s="396"/>
      <c r="G2625" s="388"/>
    </row>
    <row r="2626" spans="1:7" ht="17.25" x14ac:dyDescent="0.3">
      <c r="A2626" s="389" t="s">
        <v>23888</v>
      </c>
      <c r="B2626" s="393" t="s">
        <v>10191</v>
      </c>
      <c r="C2626" s="393">
        <v>1</v>
      </c>
      <c r="D2626" s="393" t="s">
        <v>11819</v>
      </c>
      <c r="E2626" s="393">
        <v>2</v>
      </c>
      <c r="F2626" s="396"/>
      <c r="G2626" s="388"/>
    </row>
    <row r="2627" spans="1:7" ht="17.25" x14ac:dyDescent="0.3">
      <c r="A2627" s="389" t="s">
        <v>23889</v>
      </c>
      <c r="B2627" s="393" t="s">
        <v>11819</v>
      </c>
      <c r="C2627" s="393">
        <v>0</v>
      </c>
      <c r="D2627" s="393" t="s">
        <v>10103</v>
      </c>
      <c r="E2627" s="393">
        <v>1</v>
      </c>
      <c r="F2627" s="396"/>
      <c r="G2627" s="388"/>
    </row>
    <row r="2628" spans="1:7" ht="12.75" customHeight="1" x14ac:dyDescent="0.3">
      <c r="A2628" s="417" t="s">
        <v>23890</v>
      </c>
      <c r="B2628" s="417"/>
      <c r="C2628" s="417"/>
      <c r="D2628" s="417"/>
      <c r="E2628" s="417"/>
      <c r="F2628" s="417"/>
      <c r="G2628" s="388"/>
    </row>
    <row r="2629" spans="1:7" ht="17.25" x14ac:dyDescent="0.3">
      <c r="A2629" s="389" t="s">
        <v>23891</v>
      </c>
      <c r="B2629" s="393" t="s">
        <v>2625</v>
      </c>
      <c r="C2629" s="393">
        <v>2</v>
      </c>
      <c r="D2629" s="393" t="s">
        <v>23883</v>
      </c>
      <c r="E2629" s="393">
        <v>0</v>
      </c>
      <c r="F2629" s="396"/>
      <c r="G2629" s="388"/>
    </row>
    <row r="2630" spans="1:7" ht="17.25" x14ac:dyDescent="0.3">
      <c r="A2630" s="389" t="s">
        <v>23892</v>
      </c>
      <c r="B2630" s="393" t="s">
        <v>10103</v>
      </c>
      <c r="C2630" s="393">
        <v>5</v>
      </c>
      <c r="D2630" s="393" t="s">
        <v>11819</v>
      </c>
      <c r="E2630" s="393">
        <v>1</v>
      </c>
      <c r="F2630" s="396"/>
      <c r="G2630" s="388"/>
    </row>
    <row r="2631" spans="1:7" ht="17.25" x14ac:dyDescent="0.3">
      <c r="A2631" s="389" t="s">
        <v>23893</v>
      </c>
      <c r="B2631" s="393" t="s">
        <v>10191</v>
      </c>
      <c r="C2631" s="393">
        <v>3</v>
      </c>
      <c r="D2631" s="393" t="s">
        <v>2625</v>
      </c>
      <c r="E2631" s="393">
        <v>4</v>
      </c>
      <c r="F2631" s="396"/>
      <c r="G2631" s="388"/>
    </row>
    <row r="2632" spans="1:7" ht="17.25" x14ac:dyDescent="0.3">
      <c r="A2632" s="389" t="s">
        <v>23894</v>
      </c>
      <c r="B2632" s="393" t="s">
        <v>22063</v>
      </c>
      <c r="C2632" s="393">
        <v>0</v>
      </c>
      <c r="D2632" s="393" t="s">
        <v>23432</v>
      </c>
      <c r="E2632" s="393">
        <v>3</v>
      </c>
      <c r="F2632" s="396"/>
      <c r="G2632" s="388"/>
    </row>
    <row r="2633" spans="1:7" ht="17.25" x14ac:dyDescent="0.3">
      <c r="A2633" s="389" t="s">
        <v>23895</v>
      </c>
      <c r="B2633" s="393" t="s">
        <v>5011</v>
      </c>
      <c r="C2633" s="393">
        <v>1</v>
      </c>
      <c r="D2633" s="393" t="s">
        <v>13336</v>
      </c>
      <c r="E2633" s="393">
        <v>3</v>
      </c>
      <c r="F2633" s="396"/>
      <c r="G2633" s="388"/>
    </row>
    <row r="2634" spans="1:7" ht="17.25" x14ac:dyDescent="0.3">
      <c r="A2634" s="389" t="s">
        <v>23896</v>
      </c>
      <c r="B2634" s="393" t="s">
        <v>13336</v>
      </c>
      <c r="C2634" s="393">
        <v>3</v>
      </c>
      <c r="D2634" s="393" t="s">
        <v>7198</v>
      </c>
      <c r="E2634" s="393">
        <v>7</v>
      </c>
      <c r="F2634" s="396"/>
      <c r="G2634" s="388"/>
    </row>
    <row r="2635" spans="1:7" ht="17.25" x14ac:dyDescent="0.3">
      <c r="A2635" s="389" t="s">
        <v>23897</v>
      </c>
      <c r="B2635" s="393" t="s">
        <v>11819</v>
      </c>
      <c r="C2635" s="393">
        <v>0</v>
      </c>
      <c r="D2635" s="393" t="s">
        <v>10103</v>
      </c>
      <c r="E2635" s="393">
        <v>2</v>
      </c>
      <c r="F2635" s="396"/>
      <c r="G2635" s="388"/>
    </row>
    <row r="2636" spans="1:7" ht="17.25" x14ac:dyDescent="0.3">
      <c r="A2636" s="389" t="s">
        <v>23898</v>
      </c>
      <c r="B2636" s="393" t="s">
        <v>5011</v>
      </c>
      <c r="C2636" s="393">
        <v>10</v>
      </c>
      <c r="D2636" s="393" t="s">
        <v>11819</v>
      </c>
      <c r="E2636" s="393">
        <v>4</v>
      </c>
      <c r="F2636" s="396"/>
      <c r="G2636" s="388"/>
    </row>
    <row r="2637" spans="1:7" ht="17.25" x14ac:dyDescent="0.3">
      <c r="A2637" s="389" t="s">
        <v>23899</v>
      </c>
      <c r="B2637" s="393" t="s">
        <v>13336</v>
      </c>
      <c r="C2637" s="393">
        <v>1</v>
      </c>
      <c r="D2637" s="393" t="s">
        <v>11819</v>
      </c>
      <c r="E2637" s="393">
        <v>4</v>
      </c>
      <c r="F2637" s="396"/>
      <c r="G2637" s="388"/>
    </row>
    <row r="2638" spans="1:7" ht="17.25" x14ac:dyDescent="0.3">
      <c r="A2638" s="389" t="s">
        <v>23900</v>
      </c>
      <c r="B2638" s="393" t="s">
        <v>11819</v>
      </c>
      <c r="C2638" s="393">
        <v>0</v>
      </c>
      <c r="D2638" s="393" t="s">
        <v>10191</v>
      </c>
      <c r="E2638" s="393">
        <v>2</v>
      </c>
      <c r="F2638" s="396"/>
      <c r="G2638" s="388"/>
    </row>
    <row r="2639" spans="1:7" ht="17.25" x14ac:dyDescent="0.3">
      <c r="A2639" s="389" t="s">
        <v>23901</v>
      </c>
      <c r="B2639" s="393" t="s">
        <v>2376</v>
      </c>
      <c r="C2639" s="393">
        <v>0</v>
      </c>
      <c r="D2639" s="393" t="s">
        <v>11819</v>
      </c>
      <c r="E2639" s="393">
        <v>0</v>
      </c>
      <c r="F2639" s="396"/>
      <c r="G2639" s="388"/>
    </row>
    <row r="2640" spans="1:7" ht="17.25" x14ac:dyDescent="0.3">
      <c r="A2640" s="389" t="s">
        <v>23902</v>
      </c>
      <c r="B2640" s="393" t="s">
        <v>11819</v>
      </c>
      <c r="C2640" s="393">
        <v>4</v>
      </c>
      <c r="D2640" s="393" t="s">
        <v>10103</v>
      </c>
      <c r="E2640" s="393">
        <v>2</v>
      </c>
      <c r="F2640" s="396"/>
      <c r="G2640" s="388"/>
    </row>
    <row r="2641" spans="1:7" ht="17.25" x14ac:dyDescent="0.3">
      <c r="A2641" s="389" t="s">
        <v>23903</v>
      </c>
      <c r="B2641" s="393" t="s">
        <v>1919</v>
      </c>
      <c r="C2641" s="393">
        <v>0</v>
      </c>
      <c r="D2641" s="393" t="s">
        <v>10103</v>
      </c>
      <c r="E2641" s="393">
        <v>1</v>
      </c>
      <c r="F2641" s="396"/>
      <c r="G2641" s="388"/>
    </row>
    <row r="2642" spans="1:7" ht="17.25" x14ac:dyDescent="0.3">
      <c r="A2642" s="389" t="s">
        <v>23904</v>
      </c>
      <c r="B2642" s="393" t="s">
        <v>10191</v>
      </c>
      <c r="C2642" s="393">
        <v>3</v>
      </c>
      <c r="D2642" s="393" t="s">
        <v>11819</v>
      </c>
      <c r="E2642" s="393">
        <v>4</v>
      </c>
      <c r="F2642" s="396"/>
      <c r="G2642" s="388"/>
    </row>
    <row r="2643" spans="1:7" ht="17.25" x14ac:dyDescent="0.3">
      <c r="A2643" s="389" t="s">
        <v>23905</v>
      </c>
      <c r="B2643" s="393" t="s">
        <v>10103</v>
      </c>
      <c r="C2643" s="393">
        <v>0</v>
      </c>
      <c r="D2643" s="393" t="s">
        <v>11819</v>
      </c>
      <c r="E2643" s="393">
        <v>0</v>
      </c>
      <c r="F2643" s="396"/>
      <c r="G2643" s="388"/>
    </row>
    <row r="2644" spans="1:7" ht="17.25" x14ac:dyDescent="0.3">
      <c r="A2644" s="389" t="s">
        <v>23906</v>
      </c>
      <c r="B2644" s="393" t="s">
        <v>7198</v>
      </c>
      <c r="C2644" s="393">
        <v>3</v>
      </c>
      <c r="D2644" s="393" t="s">
        <v>21940</v>
      </c>
      <c r="E2644" s="393">
        <v>0</v>
      </c>
      <c r="F2644" s="396"/>
      <c r="G2644" s="388"/>
    </row>
    <row r="2645" spans="1:7" ht="17.25" x14ac:dyDescent="0.3">
      <c r="A2645" s="389" t="s">
        <v>23907</v>
      </c>
      <c r="B2645" s="393" t="s">
        <v>11819</v>
      </c>
      <c r="C2645" s="393">
        <v>1</v>
      </c>
      <c r="D2645" s="393" t="s">
        <v>21936</v>
      </c>
      <c r="E2645" s="393">
        <v>1</v>
      </c>
      <c r="F2645" s="396"/>
      <c r="G2645" s="388"/>
    </row>
    <row r="2646" spans="1:7" ht="17.25" x14ac:dyDescent="0.3">
      <c r="A2646" s="389" t="s">
        <v>23908</v>
      </c>
      <c r="B2646" s="393" t="s">
        <v>11819</v>
      </c>
      <c r="C2646" s="393">
        <v>0</v>
      </c>
      <c r="D2646" s="393" t="s">
        <v>21936</v>
      </c>
      <c r="E2646" s="393">
        <v>1</v>
      </c>
      <c r="F2646" s="396"/>
      <c r="G2646" s="388"/>
    </row>
    <row r="2647" spans="1:7" ht="12.75" customHeight="1" x14ac:dyDescent="0.3">
      <c r="A2647" s="417" t="s">
        <v>23909</v>
      </c>
      <c r="B2647" s="417"/>
      <c r="C2647" s="417"/>
      <c r="D2647" s="417"/>
      <c r="E2647" s="417"/>
      <c r="F2647" s="417"/>
      <c r="G2647" s="388"/>
    </row>
    <row r="2648" spans="1:7" ht="17.25" x14ac:dyDescent="0.3">
      <c r="A2648" s="389" t="s">
        <v>23910</v>
      </c>
      <c r="B2648" s="393" t="s">
        <v>22015</v>
      </c>
      <c r="C2648" s="393">
        <v>0</v>
      </c>
      <c r="D2648" s="393" t="s">
        <v>10191</v>
      </c>
      <c r="E2648" s="393">
        <v>1</v>
      </c>
      <c r="F2648" s="396"/>
      <c r="G2648" s="388"/>
    </row>
    <row r="2649" spans="1:7" ht="17.25" x14ac:dyDescent="0.3">
      <c r="A2649" s="389" t="s">
        <v>23911</v>
      </c>
      <c r="B2649" s="393" t="s">
        <v>2625</v>
      </c>
      <c r="C2649" s="393">
        <v>2</v>
      </c>
      <c r="D2649" s="393" t="s">
        <v>14944</v>
      </c>
      <c r="E2649" s="393">
        <v>1</v>
      </c>
      <c r="F2649" s="396"/>
      <c r="G2649" s="388"/>
    </row>
    <row r="2650" spans="1:7" ht="17.25" x14ac:dyDescent="0.3">
      <c r="A2650" s="389" t="s">
        <v>23912</v>
      </c>
      <c r="B2650" s="393" t="s">
        <v>10191</v>
      </c>
      <c r="C2650" s="393">
        <v>2</v>
      </c>
      <c r="D2650" s="393" t="s">
        <v>2625</v>
      </c>
      <c r="E2650" s="393">
        <v>2</v>
      </c>
      <c r="F2650" s="396"/>
      <c r="G2650" s="388"/>
    </row>
    <row r="2651" spans="1:7" ht="17.25" x14ac:dyDescent="0.3">
      <c r="A2651" s="389" t="s">
        <v>23913</v>
      </c>
      <c r="B2651" s="393" t="s">
        <v>10103</v>
      </c>
      <c r="C2651" s="393">
        <v>0</v>
      </c>
      <c r="D2651" s="393" t="s">
        <v>11819</v>
      </c>
      <c r="E2651" s="393">
        <v>1</v>
      </c>
      <c r="F2651" s="396"/>
      <c r="G2651" s="388"/>
    </row>
    <row r="2652" spans="1:7" ht="17.25" x14ac:dyDescent="0.3">
      <c r="A2652" s="389" t="s">
        <v>23914</v>
      </c>
      <c r="B2652" s="393" t="s">
        <v>11819</v>
      </c>
      <c r="C2652" s="393">
        <v>0</v>
      </c>
      <c r="D2652" s="393" t="s">
        <v>10103</v>
      </c>
      <c r="E2652" s="393">
        <v>1</v>
      </c>
      <c r="F2652" s="396"/>
      <c r="G2652" s="388"/>
    </row>
    <row r="2653" spans="1:7" ht="17.25" x14ac:dyDescent="0.3">
      <c r="A2653" s="389" t="s">
        <v>23915</v>
      </c>
      <c r="B2653" s="393" t="s">
        <v>10103</v>
      </c>
      <c r="C2653" s="393">
        <v>5</v>
      </c>
      <c r="D2653" s="393" t="s">
        <v>11819</v>
      </c>
      <c r="E2653" s="393">
        <v>15</v>
      </c>
      <c r="F2653" s="396"/>
      <c r="G2653" s="388"/>
    </row>
    <row r="2654" spans="1:7" ht="17.25" x14ac:dyDescent="0.3">
      <c r="A2654" s="389" t="s">
        <v>23916</v>
      </c>
      <c r="B2654" s="393" t="s">
        <v>10191</v>
      </c>
      <c r="C2654" s="393">
        <v>5</v>
      </c>
      <c r="D2654" s="393" t="s">
        <v>22015</v>
      </c>
      <c r="E2654" s="393">
        <v>2</v>
      </c>
      <c r="F2654" s="396"/>
      <c r="G2654" s="388"/>
    </row>
    <row r="2655" spans="1:7" ht="17.25" x14ac:dyDescent="0.3">
      <c r="A2655" s="389" t="s">
        <v>23917</v>
      </c>
      <c r="B2655" s="393" t="s">
        <v>10103</v>
      </c>
      <c r="C2655" s="393">
        <v>0</v>
      </c>
      <c r="D2655" s="393" t="s">
        <v>11819</v>
      </c>
      <c r="E2655" s="393">
        <v>2</v>
      </c>
      <c r="F2655" s="396"/>
      <c r="G2655" s="388"/>
    </row>
    <row r="2656" spans="1:7" ht="17.25" x14ac:dyDescent="0.3">
      <c r="A2656" s="389" t="s">
        <v>23918</v>
      </c>
      <c r="B2656" s="393" t="s">
        <v>11819</v>
      </c>
      <c r="C2656" s="393">
        <v>0</v>
      </c>
      <c r="D2656" s="393" t="s">
        <v>21940</v>
      </c>
      <c r="E2656" s="393">
        <v>4</v>
      </c>
      <c r="F2656" s="396"/>
      <c r="G2656" s="388"/>
    </row>
    <row r="2657" spans="1:7" ht="17.25" x14ac:dyDescent="0.3">
      <c r="A2657" s="389" t="s">
        <v>23919</v>
      </c>
      <c r="B2657" s="393" t="s">
        <v>11819</v>
      </c>
      <c r="C2657" s="393">
        <v>1</v>
      </c>
      <c r="D2657" s="393" t="s">
        <v>13336</v>
      </c>
      <c r="E2657" s="393">
        <v>5</v>
      </c>
      <c r="F2657" s="396"/>
      <c r="G2657" s="388"/>
    </row>
    <row r="2658" spans="1:7" ht="17.25" x14ac:dyDescent="0.3">
      <c r="A2658" s="389" t="s">
        <v>23920</v>
      </c>
      <c r="B2658" s="393" t="s">
        <v>11819</v>
      </c>
      <c r="C2658" s="393">
        <v>0</v>
      </c>
      <c r="D2658" s="393" t="s">
        <v>10191</v>
      </c>
      <c r="E2658" s="393">
        <v>2</v>
      </c>
      <c r="F2658" s="396"/>
      <c r="G2658" s="388"/>
    </row>
    <row r="2659" spans="1:7" ht="17.25" x14ac:dyDescent="0.3">
      <c r="A2659" s="389" t="s">
        <v>33443</v>
      </c>
      <c r="B2659" s="393" t="s">
        <v>11819</v>
      </c>
      <c r="C2659" s="393">
        <v>0</v>
      </c>
      <c r="D2659" s="393" t="s">
        <v>10103</v>
      </c>
      <c r="E2659" s="393">
        <v>0</v>
      </c>
      <c r="F2659" s="396"/>
      <c r="G2659" s="388"/>
    </row>
    <row r="2660" spans="1:7" ht="12.75" customHeight="1" x14ac:dyDescent="0.3">
      <c r="A2660" s="417" t="s">
        <v>23921</v>
      </c>
      <c r="B2660" s="417"/>
      <c r="C2660" s="417"/>
      <c r="D2660" s="417"/>
      <c r="E2660" s="417"/>
      <c r="F2660" s="417"/>
      <c r="G2660" s="388"/>
    </row>
    <row r="2661" spans="1:7" ht="17.25" x14ac:dyDescent="0.3">
      <c r="A2661" s="389" t="s">
        <v>23922</v>
      </c>
      <c r="B2661" s="393" t="s">
        <v>11819</v>
      </c>
      <c r="C2661" s="393">
        <v>1</v>
      </c>
      <c r="D2661" s="393" t="s">
        <v>10191</v>
      </c>
      <c r="E2661" s="393">
        <v>1</v>
      </c>
      <c r="F2661" s="396"/>
      <c r="G2661" s="388"/>
    </row>
    <row r="2662" spans="1:7" ht="17.25" x14ac:dyDescent="0.3">
      <c r="A2662" s="389" t="s">
        <v>23923</v>
      </c>
      <c r="B2662" s="393" t="s">
        <v>10191</v>
      </c>
      <c r="C2662" s="393">
        <v>1</v>
      </c>
      <c r="D2662" s="393" t="s">
        <v>11819</v>
      </c>
      <c r="E2662" s="393">
        <v>3</v>
      </c>
      <c r="F2662" s="396"/>
      <c r="G2662" s="388"/>
    </row>
    <row r="2663" spans="1:7" ht="17.25" x14ac:dyDescent="0.3">
      <c r="A2663" s="389" t="s">
        <v>23924</v>
      </c>
      <c r="B2663" s="393" t="s">
        <v>1919</v>
      </c>
      <c r="C2663" s="393">
        <v>11</v>
      </c>
      <c r="D2663" s="393" t="s">
        <v>10103</v>
      </c>
      <c r="E2663" s="393">
        <v>6</v>
      </c>
      <c r="F2663" s="396"/>
      <c r="G2663" s="388"/>
    </row>
    <row r="2664" spans="1:7" ht="17.25" x14ac:dyDescent="0.3">
      <c r="A2664" s="389" t="s">
        <v>23925</v>
      </c>
      <c r="B2664" s="393" t="s">
        <v>10191</v>
      </c>
      <c r="C2664" s="393">
        <v>1</v>
      </c>
      <c r="D2664" s="393" t="s">
        <v>11819</v>
      </c>
      <c r="E2664" s="393">
        <v>0</v>
      </c>
      <c r="F2664" s="396"/>
      <c r="G2664" s="388"/>
    </row>
    <row r="2665" spans="1:7" ht="17.25" x14ac:dyDescent="0.3">
      <c r="A2665" s="389" t="s">
        <v>23926</v>
      </c>
      <c r="B2665" s="393" t="s">
        <v>11819</v>
      </c>
      <c r="C2665" s="393">
        <v>1</v>
      </c>
      <c r="D2665" s="393" t="s">
        <v>10191</v>
      </c>
      <c r="E2665" s="393">
        <v>0</v>
      </c>
      <c r="F2665" s="396"/>
      <c r="G2665" s="388"/>
    </row>
    <row r="2666" spans="1:7" ht="17.25" x14ac:dyDescent="0.3">
      <c r="A2666" s="389" t="s">
        <v>23927</v>
      </c>
      <c r="B2666" s="393" t="s">
        <v>2376</v>
      </c>
      <c r="C2666" s="393">
        <v>8</v>
      </c>
      <c r="D2666" s="393" t="s">
        <v>11819</v>
      </c>
      <c r="E2666" s="393">
        <v>14</v>
      </c>
      <c r="F2666" s="396"/>
      <c r="G2666" s="388"/>
    </row>
    <row r="2667" spans="1:7" ht="17.25" x14ac:dyDescent="0.3">
      <c r="A2667" s="389" t="s">
        <v>23928</v>
      </c>
      <c r="B2667" s="393" t="s">
        <v>10191</v>
      </c>
      <c r="C2667" s="393">
        <v>3</v>
      </c>
      <c r="D2667" s="393" t="s">
        <v>11819</v>
      </c>
      <c r="E2667" s="393">
        <v>2</v>
      </c>
      <c r="F2667" s="396"/>
      <c r="G2667" s="388"/>
    </row>
    <row r="2668" spans="1:7" ht="17.25" x14ac:dyDescent="0.3">
      <c r="A2668" s="389" t="s">
        <v>23929</v>
      </c>
      <c r="B2668" s="393" t="s">
        <v>11819</v>
      </c>
      <c r="C2668" s="393">
        <v>1</v>
      </c>
      <c r="D2668" s="393" t="s">
        <v>10103</v>
      </c>
      <c r="E2668" s="393">
        <v>0</v>
      </c>
      <c r="F2668" s="396"/>
      <c r="G2668" s="388"/>
    </row>
    <row r="2669" spans="1:7" ht="17.25" x14ac:dyDescent="0.3">
      <c r="A2669" s="389" t="s">
        <v>23930</v>
      </c>
      <c r="B2669" s="393" t="s">
        <v>10103</v>
      </c>
      <c r="C2669" s="393">
        <v>1</v>
      </c>
      <c r="D2669" s="393" t="s">
        <v>11819</v>
      </c>
      <c r="E2669" s="393">
        <v>0</v>
      </c>
      <c r="F2669" s="396"/>
      <c r="G2669" s="388"/>
    </row>
    <row r="2670" spans="1:7" ht="17.25" x14ac:dyDescent="0.3">
      <c r="A2670" s="389" t="s">
        <v>23931</v>
      </c>
      <c r="B2670" s="393" t="s">
        <v>2625</v>
      </c>
      <c r="C2670" s="393">
        <v>0</v>
      </c>
      <c r="D2670" s="393" t="s">
        <v>14944</v>
      </c>
      <c r="E2670" s="393">
        <v>2</v>
      </c>
      <c r="F2670" s="396"/>
      <c r="G2670" s="388"/>
    </row>
    <row r="2671" spans="1:7" ht="17.25" x14ac:dyDescent="0.3">
      <c r="A2671" s="389" t="s">
        <v>23932</v>
      </c>
      <c r="B2671" s="393" t="s">
        <v>5011</v>
      </c>
      <c r="C2671" s="393">
        <v>28</v>
      </c>
      <c r="D2671" s="393" t="s">
        <v>11819</v>
      </c>
      <c r="E2671" s="393">
        <v>18</v>
      </c>
      <c r="F2671" s="396"/>
      <c r="G2671" s="388"/>
    </row>
    <row r="2672" spans="1:7" ht="17.25" x14ac:dyDescent="0.3">
      <c r="A2672" s="389" t="s">
        <v>23933</v>
      </c>
      <c r="B2672" s="393" t="s">
        <v>2625</v>
      </c>
      <c r="C2672" s="393">
        <v>1</v>
      </c>
      <c r="D2672" s="393" t="s">
        <v>13336</v>
      </c>
      <c r="E2672" s="393">
        <v>0</v>
      </c>
      <c r="F2672" s="396"/>
      <c r="G2672" s="388"/>
    </row>
    <row r="2673" spans="1:7" ht="17.25" x14ac:dyDescent="0.3">
      <c r="A2673" s="389" t="s">
        <v>23934</v>
      </c>
      <c r="B2673" s="393" t="s">
        <v>10191</v>
      </c>
      <c r="C2673" s="393">
        <v>1</v>
      </c>
      <c r="D2673" s="393" t="s">
        <v>11819</v>
      </c>
      <c r="E2673" s="393">
        <v>4</v>
      </c>
      <c r="F2673" s="396"/>
      <c r="G2673" s="388"/>
    </row>
    <row r="2674" spans="1:7" ht="12.75" customHeight="1" x14ac:dyDescent="0.3">
      <c r="A2674" s="417" t="s">
        <v>23935</v>
      </c>
      <c r="B2674" s="417"/>
      <c r="C2674" s="417"/>
      <c r="D2674" s="417"/>
      <c r="E2674" s="417"/>
      <c r="F2674" s="417"/>
      <c r="G2674" s="388"/>
    </row>
    <row r="2675" spans="1:7" ht="17.25" x14ac:dyDescent="0.3">
      <c r="A2675" s="389" t="s">
        <v>23936</v>
      </c>
      <c r="B2675" s="393" t="s">
        <v>2625</v>
      </c>
      <c r="C2675" s="393">
        <v>0</v>
      </c>
      <c r="D2675" s="393" t="s">
        <v>13336</v>
      </c>
      <c r="E2675" s="393">
        <v>2</v>
      </c>
      <c r="F2675" s="396"/>
      <c r="G2675" s="388"/>
    </row>
    <row r="2676" spans="1:7" ht="17.25" x14ac:dyDescent="0.3">
      <c r="A2676" s="389" t="s">
        <v>23937</v>
      </c>
      <c r="B2676" s="393" t="s">
        <v>10103</v>
      </c>
      <c r="C2676" s="393">
        <v>4</v>
      </c>
      <c r="D2676" s="393" t="s">
        <v>11819</v>
      </c>
      <c r="E2676" s="393">
        <v>4</v>
      </c>
      <c r="F2676" s="396"/>
      <c r="G2676" s="388"/>
    </row>
    <row r="2677" spans="1:7" ht="17.25" x14ac:dyDescent="0.3">
      <c r="A2677" s="389" t="s">
        <v>23938</v>
      </c>
      <c r="B2677" s="393" t="s">
        <v>10191</v>
      </c>
      <c r="C2677" s="393">
        <v>1</v>
      </c>
      <c r="D2677" s="393" t="s">
        <v>2625</v>
      </c>
      <c r="E2677" s="393">
        <v>8</v>
      </c>
      <c r="F2677" s="396"/>
      <c r="G2677" s="388"/>
    </row>
    <row r="2678" spans="1:7" ht="17.25" x14ac:dyDescent="0.3">
      <c r="A2678" s="389" t="s">
        <v>23939</v>
      </c>
      <c r="B2678" s="393" t="s">
        <v>11819</v>
      </c>
      <c r="C2678" s="393">
        <v>1</v>
      </c>
      <c r="D2678" s="393" t="s">
        <v>13336</v>
      </c>
      <c r="E2678" s="393">
        <v>0</v>
      </c>
      <c r="F2678" s="396"/>
      <c r="G2678" s="388"/>
    </row>
    <row r="2679" spans="1:7" ht="17.25" x14ac:dyDescent="0.3">
      <c r="A2679" s="389" t="s">
        <v>23940</v>
      </c>
      <c r="B2679" s="393" t="s">
        <v>11819</v>
      </c>
      <c r="C2679" s="393">
        <v>3</v>
      </c>
      <c r="D2679" s="393" t="s">
        <v>16716</v>
      </c>
      <c r="E2679" s="393">
        <v>3</v>
      </c>
      <c r="F2679" s="396"/>
      <c r="G2679" s="388"/>
    </row>
    <row r="2680" spans="1:7" ht="17.25" x14ac:dyDescent="0.3">
      <c r="A2680" s="389" t="s">
        <v>23941</v>
      </c>
      <c r="B2680" s="393" t="s">
        <v>1920</v>
      </c>
      <c r="C2680" s="393">
        <v>0</v>
      </c>
      <c r="D2680" s="393" t="s">
        <v>10103</v>
      </c>
      <c r="E2680" s="393">
        <v>2</v>
      </c>
      <c r="F2680" s="396"/>
      <c r="G2680" s="388"/>
    </row>
    <row r="2681" spans="1:7" ht="17.25" x14ac:dyDescent="0.3">
      <c r="A2681" s="389" t="s">
        <v>23942</v>
      </c>
      <c r="B2681" s="393" t="s">
        <v>10191</v>
      </c>
      <c r="C2681" s="393">
        <v>0</v>
      </c>
      <c r="D2681" s="393" t="s">
        <v>11819</v>
      </c>
      <c r="E2681" s="393">
        <v>0</v>
      </c>
      <c r="F2681" s="396"/>
      <c r="G2681" s="388"/>
    </row>
    <row r="2682" spans="1:7" ht="17.25" x14ac:dyDescent="0.3">
      <c r="A2682" s="389" t="s">
        <v>23943</v>
      </c>
      <c r="B2682" s="393" t="s">
        <v>11819</v>
      </c>
      <c r="C2682" s="393">
        <v>1</v>
      </c>
      <c r="D2682" s="393" t="s">
        <v>13336</v>
      </c>
      <c r="E2682" s="393">
        <v>3</v>
      </c>
      <c r="F2682" s="396"/>
      <c r="G2682" s="388"/>
    </row>
    <row r="2683" spans="1:7" ht="17.25" x14ac:dyDescent="0.3">
      <c r="A2683" s="389" t="s">
        <v>23944</v>
      </c>
      <c r="B2683" s="393" t="s">
        <v>10191</v>
      </c>
      <c r="C2683" s="393">
        <v>2</v>
      </c>
      <c r="D2683" s="393" t="s">
        <v>11819</v>
      </c>
      <c r="E2683" s="393">
        <v>2</v>
      </c>
      <c r="F2683" s="396"/>
      <c r="G2683" s="388"/>
    </row>
    <row r="2684" spans="1:7" ht="17.25" x14ac:dyDescent="0.3">
      <c r="A2684" s="389" t="s">
        <v>23945</v>
      </c>
      <c r="B2684" s="393" t="s">
        <v>10448</v>
      </c>
      <c r="C2684" s="393">
        <v>5</v>
      </c>
      <c r="D2684" s="393" t="s">
        <v>7198</v>
      </c>
      <c r="E2684" s="393">
        <v>5</v>
      </c>
      <c r="F2684" s="396"/>
      <c r="G2684" s="388"/>
    </row>
    <row r="2685" spans="1:7" ht="12.75" customHeight="1" x14ac:dyDescent="0.3">
      <c r="A2685" s="417" t="s">
        <v>23946</v>
      </c>
      <c r="B2685" s="417"/>
      <c r="C2685" s="417"/>
      <c r="D2685" s="417"/>
      <c r="E2685" s="417"/>
      <c r="F2685" s="417"/>
      <c r="G2685" s="388"/>
    </row>
    <row r="2686" spans="1:7" ht="17.25" x14ac:dyDescent="0.3">
      <c r="A2686" s="389" t="s">
        <v>23947</v>
      </c>
      <c r="B2686" s="393" t="s">
        <v>10103</v>
      </c>
      <c r="C2686" s="393">
        <v>1</v>
      </c>
      <c r="D2686" s="393" t="s">
        <v>11819</v>
      </c>
      <c r="E2686" s="393">
        <v>0</v>
      </c>
      <c r="F2686" s="396"/>
      <c r="G2686" s="388"/>
    </row>
    <row r="2687" spans="1:7" ht="17.25" x14ac:dyDescent="0.3">
      <c r="A2687" s="389" t="s">
        <v>23948</v>
      </c>
      <c r="B2687" s="393" t="s">
        <v>10103</v>
      </c>
      <c r="C2687" s="393">
        <v>1</v>
      </c>
      <c r="D2687" s="393" t="s">
        <v>11819</v>
      </c>
      <c r="E2687" s="393">
        <v>3</v>
      </c>
      <c r="F2687" s="396"/>
      <c r="G2687" s="388"/>
    </row>
    <row r="2688" spans="1:7" ht="17.25" x14ac:dyDescent="0.3">
      <c r="A2688" s="389" t="s">
        <v>23949</v>
      </c>
      <c r="B2688" s="393" t="s">
        <v>11819</v>
      </c>
      <c r="C2688" s="393">
        <v>1</v>
      </c>
      <c r="D2688" s="393" t="s">
        <v>13336</v>
      </c>
      <c r="E2688" s="393">
        <v>0</v>
      </c>
      <c r="F2688" s="396"/>
      <c r="G2688" s="388"/>
    </row>
    <row r="2689" spans="1:7" ht="17.25" x14ac:dyDescent="0.3">
      <c r="A2689" s="389" t="s">
        <v>23950</v>
      </c>
      <c r="B2689" s="393" t="s">
        <v>10191</v>
      </c>
      <c r="C2689" s="393">
        <v>9</v>
      </c>
      <c r="D2689" s="393" t="s">
        <v>7198</v>
      </c>
      <c r="E2689" s="393">
        <v>12</v>
      </c>
      <c r="F2689" s="396"/>
      <c r="G2689" s="388"/>
    </row>
    <row r="2690" spans="1:7" ht="17.25" x14ac:dyDescent="0.3">
      <c r="A2690" s="389" t="s">
        <v>23951</v>
      </c>
      <c r="B2690" s="393" t="s">
        <v>11819</v>
      </c>
      <c r="C2690" s="393">
        <v>3</v>
      </c>
      <c r="D2690" s="393" t="s">
        <v>13336</v>
      </c>
      <c r="E2690" s="393">
        <v>8</v>
      </c>
      <c r="F2690" s="396"/>
      <c r="G2690" s="388"/>
    </row>
    <row r="2691" spans="1:7" ht="17.25" x14ac:dyDescent="0.3">
      <c r="A2691" s="389" t="s">
        <v>23952</v>
      </c>
      <c r="B2691" s="393" t="s">
        <v>11819</v>
      </c>
      <c r="C2691" s="393">
        <v>3</v>
      </c>
      <c r="D2691" s="393" t="s">
        <v>10191</v>
      </c>
      <c r="E2691" s="393">
        <v>2</v>
      </c>
      <c r="F2691" s="396"/>
      <c r="G2691" s="388"/>
    </row>
    <row r="2692" spans="1:7" ht="17.25" x14ac:dyDescent="0.3">
      <c r="A2692" s="389" t="s">
        <v>23953</v>
      </c>
      <c r="B2692" s="393" t="s">
        <v>11819</v>
      </c>
      <c r="C2692" s="393">
        <v>11</v>
      </c>
      <c r="D2692" s="393" t="s">
        <v>13336</v>
      </c>
      <c r="E2692" s="393">
        <v>9</v>
      </c>
      <c r="F2692" s="396"/>
      <c r="G2692" s="388"/>
    </row>
    <row r="2693" spans="1:7" ht="17.25" x14ac:dyDescent="0.3">
      <c r="A2693" s="389" t="s">
        <v>23954</v>
      </c>
      <c r="B2693" s="393" t="s">
        <v>2625</v>
      </c>
      <c r="C2693" s="393">
        <v>0</v>
      </c>
      <c r="D2693" s="393" t="s">
        <v>10191</v>
      </c>
      <c r="E2693" s="393">
        <v>0</v>
      </c>
      <c r="F2693" s="396"/>
      <c r="G2693" s="388"/>
    </row>
    <row r="2694" spans="1:7" ht="17.25" x14ac:dyDescent="0.3">
      <c r="A2694" s="389" t="s">
        <v>23955</v>
      </c>
      <c r="B2694" s="393" t="s">
        <v>2625</v>
      </c>
      <c r="C2694" s="393">
        <v>1</v>
      </c>
      <c r="D2694" s="393" t="s">
        <v>13336</v>
      </c>
      <c r="E2694" s="393">
        <v>3</v>
      </c>
      <c r="F2694" s="396"/>
      <c r="G2694" s="388"/>
    </row>
    <row r="2695" spans="1:7" ht="17.25" x14ac:dyDescent="0.3">
      <c r="A2695" s="389" t="s">
        <v>23956</v>
      </c>
      <c r="B2695" s="393" t="s">
        <v>11819</v>
      </c>
      <c r="C2695" s="393">
        <v>0</v>
      </c>
      <c r="D2695" s="393" t="s">
        <v>10103</v>
      </c>
      <c r="E2695" s="393">
        <v>1</v>
      </c>
      <c r="F2695" s="396"/>
      <c r="G2695" s="388"/>
    </row>
    <row r="2696" spans="1:7" ht="12.75" customHeight="1" x14ac:dyDescent="0.3">
      <c r="A2696" s="417" t="s">
        <v>33444</v>
      </c>
      <c r="B2696" s="417"/>
      <c r="C2696" s="417"/>
      <c r="D2696" s="417"/>
      <c r="E2696" s="417"/>
      <c r="F2696" s="417"/>
      <c r="G2696" s="388"/>
    </row>
    <row r="2697" spans="1:7" ht="17.25" x14ac:dyDescent="0.3">
      <c r="A2697" s="389" t="s">
        <v>33445</v>
      </c>
      <c r="B2697" s="393" t="s">
        <v>13336</v>
      </c>
      <c r="C2697" s="393">
        <v>0</v>
      </c>
      <c r="D2697" s="393" t="s">
        <v>2625</v>
      </c>
      <c r="E2697" s="393">
        <v>0</v>
      </c>
      <c r="F2697" s="396"/>
      <c r="G2697" s="388"/>
    </row>
    <row r="2698" spans="1:7" ht="17.25" x14ac:dyDescent="0.3">
      <c r="A2698" s="389" t="s">
        <v>33446</v>
      </c>
      <c r="B2698" s="393" t="s">
        <v>11819</v>
      </c>
      <c r="C2698" s="393">
        <v>1</v>
      </c>
      <c r="D2698" s="393" t="s">
        <v>10191</v>
      </c>
      <c r="E2698" s="393">
        <v>2</v>
      </c>
      <c r="F2698" s="396"/>
      <c r="G2698" s="388"/>
    </row>
    <row r="2699" spans="1:7" ht="17.25" x14ac:dyDescent="0.3">
      <c r="A2699" s="389" t="s">
        <v>33447</v>
      </c>
      <c r="B2699" s="393" t="s">
        <v>10103</v>
      </c>
      <c r="C2699" s="393">
        <v>2</v>
      </c>
      <c r="D2699" s="393" t="s">
        <v>11819</v>
      </c>
      <c r="E2699" s="393">
        <v>0</v>
      </c>
      <c r="F2699" s="396"/>
      <c r="G2699" s="388"/>
    </row>
    <row r="2700" spans="1:7" ht="17.25" x14ac:dyDescent="0.3">
      <c r="A2700" s="389" t="s">
        <v>33448</v>
      </c>
      <c r="B2700" s="393" t="s">
        <v>11819</v>
      </c>
      <c r="C2700" s="393">
        <v>8</v>
      </c>
      <c r="D2700" s="393" t="s">
        <v>5011</v>
      </c>
      <c r="E2700" s="393">
        <v>4</v>
      </c>
      <c r="F2700" s="396"/>
      <c r="G2700" s="388"/>
    </row>
    <row r="2701" spans="1:7" ht="34.5" x14ac:dyDescent="0.3">
      <c r="A2701" s="389" t="s">
        <v>33449</v>
      </c>
      <c r="B2701" s="393" t="s">
        <v>11819</v>
      </c>
      <c r="C2701" s="393">
        <v>1</v>
      </c>
      <c r="D2701" s="393" t="s">
        <v>23874</v>
      </c>
      <c r="E2701" s="393">
        <v>1</v>
      </c>
      <c r="F2701" s="396"/>
      <c r="G2701" s="388"/>
    </row>
    <row r="2702" spans="1:7" ht="17.25" x14ac:dyDescent="0.3">
      <c r="A2702" s="389" t="s">
        <v>33450</v>
      </c>
      <c r="B2702" s="393" t="s">
        <v>10191</v>
      </c>
      <c r="C2702" s="393">
        <v>6</v>
      </c>
      <c r="D2702" s="393" t="s">
        <v>11819</v>
      </c>
      <c r="E2702" s="393">
        <v>1</v>
      </c>
      <c r="F2702" s="396"/>
      <c r="G2702" s="388"/>
    </row>
    <row r="2703" spans="1:7" ht="17.25" x14ac:dyDescent="0.3">
      <c r="A2703" s="389" t="s">
        <v>33451</v>
      </c>
      <c r="B2703" s="393" t="s">
        <v>10191</v>
      </c>
      <c r="C2703" s="393">
        <v>2</v>
      </c>
      <c r="D2703" s="393" t="s">
        <v>11819</v>
      </c>
      <c r="E2703" s="393">
        <v>1</v>
      </c>
      <c r="F2703" s="396"/>
      <c r="G2703" s="388"/>
    </row>
    <row r="2704" spans="1:7" ht="17.25" x14ac:dyDescent="0.3">
      <c r="A2704" s="389" t="s">
        <v>33452</v>
      </c>
      <c r="B2704" s="393" t="s">
        <v>11819</v>
      </c>
      <c r="C2704" s="393">
        <v>0</v>
      </c>
      <c r="D2704" s="393" t="s">
        <v>10103</v>
      </c>
      <c r="E2704" s="393">
        <v>1</v>
      </c>
      <c r="F2704" s="396"/>
      <c r="G2704" s="388"/>
    </row>
    <row r="2705" spans="1:7" ht="17.25" x14ac:dyDescent="0.3">
      <c r="A2705" s="389" t="s">
        <v>33453</v>
      </c>
      <c r="B2705" s="393" t="s">
        <v>11819</v>
      </c>
      <c r="C2705" s="393">
        <v>0</v>
      </c>
      <c r="D2705" s="393" t="s">
        <v>10103</v>
      </c>
      <c r="E2705" s="393">
        <v>3</v>
      </c>
      <c r="F2705" s="396"/>
      <c r="G2705" s="388"/>
    </row>
    <row r="2706" spans="1:7" ht="17.25" x14ac:dyDescent="0.3">
      <c r="A2706" s="389" t="s">
        <v>33454</v>
      </c>
      <c r="B2706" s="393" t="s">
        <v>11819</v>
      </c>
      <c r="C2706" s="393">
        <v>0</v>
      </c>
      <c r="D2706" s="393" t="s">
        <v>16716</v>
      </c>
      <c r="E2706" s="393">
        <v>2</v>
      </c>
      <c r="F2706" s="396"/>
      <c r="G2706" s="388"/>
    </row>
    <row r="2707" spans="1:7" ht="17.25" x14ac:dyDescent="0.3">
      <c r="A2707" s="389" t="s">
        <v>33455</v>
      </c>
      <c r="B2707" s="393" t="s">
        <v>10103</v>
      </c>
      <c r="C2707" s="393">
        <v>3</v>
      </c>
      <c r="D2707" s="393" t="s">
        <v>22599</v>
      </c>
      <c r="E2707" s="393">
        <v>5</v>
      </c>
      <c r="F2707" s="396"/>
      <c r="G2707" s="388"/>
    </row>
    <row r="2708" spans="1:7" ht="17.25" x14ac:dyDescent="0.3">
      <c r="A2708" s="389" t="s">
        <v>33456</v>
      </c>
      <c r="B2708" s="393" t="s">
        <v>14944</v>
      </c>
      <c r="C2708" s="393">
        <v>1</v>
      </c>
      <c r="D2708" s="393" t="s">
        <v>2625</v>
      </c>
      <c r="E2708" s="393">
        <v>1</v>
      </c>
      <c r="F2708" s="396"/>
      <c r="G2708" s="388"/>
    </row>
    <row r="2709" spans="1:7" ht="17.25" x14ac:dyDescent="0.3">
      <c r="A2709" s="389" t="s">
        <v>33457</v>
      </c>
      <c r="B2709" s="393" t="s">
        <v>7198</v>
      </c>
      <c r="C2709" s="393">
        <v>0</v>
      </c>
      <c r="D2709" s="393" t="s">
        <v>10191</v>
      </c>
      <c r="E2709" s="393">
        <v>1</v>
      </c>
      <c r="F2709" s="396"/>
      <c r="G2709" s="388"/>
    </row>
    <row r="2710" spans="1:7" ht="17.25" x14ac:dyDescent="0.25">
      <c r="A2710" s="389" t="s">
        <v>33458</v>
      </c>
      <c r="B2710" s="393" t="s">
        <v>13336</v>
      </c>
      <c r="C2710" s="393">
        <v>0</v>
      </c>
      <c r="D2710" s="393" t="s">
        <v>10103</v>
      </c>
      <c r="E2710" s="393">
        <v>0</v>
      </c>
      <c r="F2710" s="393" t="s">
        <v>10191</v>
      </c>
      <c r="G2710" s="395">
        <v>0</v>
      </c>
    </row>
    <row r="2711" spans="1:7" ht="17.25" x14ac:dyDescent="0.3">
      <c r="A2711" s="389" t="s">
        <v>33459</v>
      </c>
      <c r="B2711" s="393" t="s">
        <v>7198</v>
      </c>
      <c r="C2711" s="393">
        <v>0</v>
      </c>
      <c r="D2711" s="393" t="s">
        <v>10103</v>
      </c>
      <c r="E2711" s="393">
        <v>2</v>
      </c>
      <c r="F2711" s="396"/>
      <c r="G2711" s="388"/>
    </row>
    <row r="2712" spans="1:7" ht="12.75" customHeight="1" x14ac:dyDescent="0.3">
      <c r="A2712" s="417" t="s">
        <v>23957</v>
      </c>
      <c r="B2712" s="417"/>
      <c r="C2712" s="417"/>
      <c r="D2712" s="417"/>
      <c r="E2712" s="417"/>
      <c r="F2712" s="417"/>
      <c r="G2712" s="388"/>
    </row>
    <row r="2713" spans="1:7" ht="17.25" x14ac:dyDescent="0.3">
      <c r="A2713" s="389" t="s">
        <v>23958</v>
      </c>
      <c r="B2713" s="393" t="s">
        <v>23715</v>
      </c>
      <c r="C2713" s="393">
        <v>3</v>
      </c>
      <c r="D2713" s="393" t="s">
        <v>5011</v>
      </c>
      <c r="E2713" s="393">
        <v>1</v>
      </c>
      <c r="F2713" s="396"/>
      <c r="G2713" s="388"/>
    </row>
    <row r="2714" spans="1:7" ht="17.25" x14ac:dyDescent="0.3">
      <c r="A2714" s="389" t="s">
        <v>23959</v>
      </c>
      <c r="B2714" s="393" t="s">
        <v>23715</v>
      </c>
      <c r="C2714" s="393">
        <v>1</v>
      </c>
      <c r="D2714" s="393" t="s">
        <v>5011</v>
      </c>
      <c r="E2714" s="393">
        <v>1</v>
      </c>
      <c r="F2714" s="396"/>
      <c r="G2714" s="388"/>
    </row>
    <row r="2715" spans="1:7" ht="17.25" x14ac:dyDescent="0.3">
      <c r="A2715" s="389" t="s">
        <v>23960</v>
      </c>
      <c r="B2715" s="393" t="s">
        <v>23715</v>
      </c>
      <c r="C2715" s="393">
        <v>2</v>
      </c>
      <c r="D2715" s="393" t="s">
        <v>5011</v>
      </c>
      <c r="E2715" s="393">
        <v>4</v>
      </c>
      <c r="F2715" s="396"/>
      <c r="G2715" s="388"/>
    </row>
    <row r="2716" spans="1:7" ht="17.25" x14ac:dyDescent="0.3">
      <c r="A2716" s="389" t="s">
        <v>23961</v>
      </c>
      <c r="B2716" s="393" t="s">
        <v>5011</v>
      </c>
      <c r="C2716" s="393">
        <v>2</v>
      </c>
      <c r="D2716" s="393" t="s">
        <v>23715</v>
      </c>
      <c r="E2716" s="393">
        <v>1</v>
      </c>
      <c r="F2716" s="396"/>
      <c r="G2716" s="388"/>
    </row>
    <row r="2717" spans="1:7" ht="17.25" x14ac:dyDescent="0.3">
      <c r="A2717" s="389" t="s">
        <v>23962</v>
      </c>
      <c r="B2717" s="393" t="s">
        <v>23715</v>
      </c>
      <c r="C2717" s="393">
        <v>1</v>
      </c>
      <c r="D2717" s="393" t="s">
        <v>5011</v>
      </c>
      <c r="E2717" s="393">
        <v>1</v>
      </c>
      <c r="F2717" s="396"/>
      <c r="G2717" s="388"/>
    </row>
    <row r="2718" spans="1:7" ht="17.25" x14ac:dyDescent="0.3">
      <c r="A2718" s="389" t="s">
        <v>23963</v>
      </c>
      <c r="B2718" s="393" t="s">
        <v>23715</v>
      </c>
      <c r="C2718" s="393">
        <v>1</v>
      </c>
      <c r="D2718" s="393" t="s">
        <v>5011</v>
      </c>
      <c r="E2718" s="393">
        <v>2</v>
      </c>
      <c r="F2718" s="396"/>
      <c r="G2718" s="388"/>
    </row>
    <row r="2719" spans="1:7" ht="17.25" x14ac:dyDescent="0.3">
      <c r="A2719" s="389" t="s">
        <v>23964</v>
      </c>
      <c r="B2719" s="393" t="s">
        <v>23715</v>
      </c>
      <c r="C2719" s="393">
        <v>4</v>
      </c>
      <c r="D2719" s="393" t="s">
        <v>5011</v>
      </c>
      <c r="E2719" s="393">
        <v>2</v>
      </c>
      <c r="F2719" s="396"/>
      <c r="G2719" s="388"/>
    </row>
    <row r="2720" spans="1:7" ht="17.25" x14ac:dyDescent="0.3">
      <c r="A2720" s="389" t="s">
        <v>23965</v>
      </c>
      <c r="B2720" s="393" t="s">
        <v>23715</v>
      </c>
      <c r="C2720" s="393">
        <v>2</v>
      </c>
      <c r="D2720" s="393" t="s">
        <v>5011</v>
      </c>
      <c r="E2720" s="393">
        <v>1</v>
      </c>
      <c r="F2720" s="396"/>
      <c r="G2720" s="388"/>
    </row>
    <row r="2721" spans="1:7" ht="17.25" x14ac:dyDescent="0.3">
      <c r="A2721" s="389" t="s">
        <v>23966</v>
      </c>
      <c r="B2721" s="393" t="s">
        <v>5011</v>
      </c>
      <c r="C2721" s="393">
        <v>1</v>
      </c>
      <c r="D2721" s="393" t="s">
        <v>23715</v>
      </c>
      <c r="E2721" s="393">
        <v>1</v>
      </c>
      <c r="F2721" s="396"/>
      <c r="G2721" s="388"/>
    </row>
    <row r="2722" spans="1:7" ht="17.25" x14ac:dyDescent="0.3">
      <c r="A2722" s="389" t="s">
        <v>23967</v>
      </c>
      <c r="B2722" s="393" t="s">
        <v>23715</v>
      </c>
      <c r="C2722" s="393">
        <v>0</v>
      </c>
      <c r="D2722" s="393" t="s">
        <v>5011</v>
      </c>
      <c r="E2722" s="393">
        <v>5</v>
      </c>
      <c r="F2722" s="396"/>
      <c r="G2722" s="388"/>
    </row>
    <row r="2723" spans="1:7" ht="17.25" x14ac:dyDescent="0.3">
      <c r="A2723" s="389" t="s">
        <v>23968</v>
      </c>
      <c r="B2723" s="393" t="s">
        <v>23715</v>
      </c>
      <c r="C2723" s="393">
        <v>1</v>
      </c>
      <c r="D2723" s="393" t="s">
        <v>5011</v>
      </c>
      <c r="E2723" s="393">
        <v>1</v>
      </c>
      <c r="F2723" s="396"/>
      <c r="G2723" s="388"/>
    </row>
    <row r="2724" spans="1:7" ht="17.25" x14ac:dyDescent="0.3">
      <c r="A2724" s="389" t="s">
        <v>23969</v>
      </c>
      <c r="B2724" s="393" t="s">
        <v>23715</v>
      </c>
      <c r="C2724" s="393">
        <v>0</v>
      </c>
      <c r="D2724" s="393" t="s">
        <v>5011</v>
      </c>
      <c r="E2724" s="393">
        <v>0</v>
      </c>
      <c r="F2724" s="396"/>
      <c r="G2724" s="388"/>
    </row>
    <row r="2725" spans="1:7" ht="17.25" x14ac:dyDescent="0.3">
      <c r="A2725" s="389" t="s">
        <v>23970</v>
      </c>
      <c r="B2725" s="393" t="s">
        <v>5011</v>
      </c>
      <c r="C2725" s="393">
        <v>1</v>
      </c>
      <c r="D2725" s="393" t="s">
        <v>23715</v>
      </c>
      <c r="E2725" s="393">
        <v>2</v>
      </c>
      <c r="F2725" s="396"/>
      <c r="G2725" s="388"/>
    </row>
    <row r="2726" spans="1:7" ht="17.25" x14ac:dyDescent="0.3">
      <c r="A2726" s="389" t="s">
        <v>23971</v>
      </c>
      <c r="B2726" s="393" t="s">
        <v>23715</v>
      </c>
      <c r="C2726" s="393">
        <v>1</v>
      </c>
      <c r="D2726" s="393" t="s">
        <v>5011</v>
      </c>
      <c r="E2726" s="393">
        <v>0</v>
      </c>
      <c r="F2726" s="396"/>
      <c r="G2726" s="388"/>
    </row>
    <row r="2727" spans="1:7" ht="17.25" x14ac:dyDescent="0.3">
      <c r="A2727" s="389" t="s">
        <v>23972</v>
      </c>
      <c r="B2727" s="393" t="s">
        <v>5011</v>
      </c>
      <c r="C2727" s="393">
        <v>4</v>
      </c>
      <c r="D2727" s="393" t="s">
        <v>23715</v>
      </c>
      <c r="E2727" s="393">
        <v>1</v>
      </c>
      <c r="F2727" s="396"/>
      <c r="G2727" s="388"/>
    </row>
    <row r="2728" spans="1:7" ht="17.25" x14ac:dyDescent="0.3">
      <c r="A2728" s="389" t="s">
        <v>23973</v>
      </c>
      <c r="B2728" s="393" t="s">
        <v>23715</v>
      </c>
      <c r="C2728" s="393">
        <v>0</v>
      </c>
      <c r="D2728" s="393" t="s">
        <v>5011</v>
      </c>
      <c r="E2728" s="393">
        <v>3</v>
      </c>
      <c r="F2728" s="396"/>
      <c r="G2728" s="388"/>
    </row>
    <row r="2729" spans="1:7" ht="12.75" customHeight="1" x14ac:dyDescent="0.3">
      <c r="A2729" s="417" t="s">
        <v>23974</v>
      </c>
      <c r="B2729" s="417"/>
      <c r="C2729" s="417"/>
      <c r="D2729" s="417"/>
      <c r="E2729" s="417"/>
      <c r="F2729" s="417"/>
      <c r="G2729" s="388"/>
    </row>
    <row r="2730" spans="1:7" ht="17.25" x14ac:dyDescent="0.3">
      <c r="A2730" s="389" t="s">
        <v>23975</v>
      </c>
      <c r="B2730" s="393" t="s">
        <v>5011</v>
      </c>
      <c r="C2730" s="393">
        <v>42</v>
      </c>
      <c r="D2730" s="393" t="s">
        <v>11819</v>
      </c>
      <c r="E2730" s="393">
        <v>31</v>
      </c>
      <c r="F2730" s="396"/>
      <c r="G2730" s="388"/>
    </row>
    <row r="2731" spans="1:7" ht="17.25" x14ac:dyDescent="0.3">
      <c r="A2731" s="389" t="s">
        <v>23976</v>
      </c>
      <c r="B2731" s="393" t="s">
        <v>11819</v>
      </c>
      <c r="C2731" s="393">
        <v>7</v>
      </c>
      <c r="D2731" s="393" t="s">
        <v>2376</v>
      </c>
      <c r="E2731" s="393">
        <v>8</v>
      </c>
      <c r="F2731" s="396"/>
      <c r="G2731" s="388"/>
    </row>
    <row r="2732" spans="1:7" ht="17.25" x14ac:dyDescent="0.3">
      <c r="A2732" s="389" t="s">
        <v>23977</v>
      </c>
      <c r="B2732" s="393" t="s">
        <v>2625</v>
      </c>
      <c r="C2732" s="393">
        <v>7</v>
      </c>
      <c r="D2732" s="393" t="s">
        <v>10191</v>
      </c>
      <c r="E2732" s="393">
        <v>11</v>
      </c>
      <c r="F2732" s="396"/>
      <c r="G2732" s="388"/>
    </row>
    <row r="2733" spans="1:7" ht="17.25" x14ac:dyDescent="0.3">
      <c r="A2733" s="389" t="s">
        <v>42867</v>
      </c>
      <c r="B2733" s="393" t="s">
        <v>13336</v>
      </c>
      <c r="C2733" s="393">
        <v>9</v>
      </c>
      <c r="D2733" s="393" t="s">
        <v>11819</v>
      </c>
      <c r="E2733" s="393">
        <v>6</v>
      </c>
      <c r="F2733" s="396"/>
      <c r="G2733" s="388"/>
    </row>
    <row r="2734" spans="1:7" ht="17.25" x14ac:dyDescent="0.3">
      <c r="A2734" s="389" t="s">
        <v>23978</v>
      </c>
      <c r="B2734" s="393" t="s">
        <v>13336</v>
      </c>
      <c r="C2734" s="393">
        <v>9</v>
      </c>
      <c r="D2734" s="393" t="s">
        <v>11819</v>
      </c>
      <c r="E2734" s="393">
        <v>12</v>
      </c>
      <c r="F2734" s="396"/>
      <c r="G2734" s="388"/>
    </row>
    <row r="2735" spans="1:7" ht="17.25" x14ac:dyDescent="0.3">
      <c r="A2735" s="389" t="s">
        <v>23979</v>
      </c>
      <c r="B2735" s="393" t="s">
        <v>30527</v>
      </c>
      <c r="C2735" s="393">
        <v>5</v>
      </c>
      <c r="D2735" s="393" t="s">
        <v>2625</v>
      </c>
      <c r="E2735" s="393">
        <v>2</v>
      </c>
      <c r="F2735" s="396"/>
      <c r="G2735" s="388"/>
    </row>
    <row r="2736" spans="1:7" ht="17.25" x14ac:dyDescent="0.3">
      <c r="A2736" s="389" t="s">
        <v>23980</v>
      </c>
      <c r="B2736" s="393" t="s">
        <v>11165</v>
      </c>
      <c r="C2736" s="393">
        <v>2</v>
      </c>
      <c r="D2736" s="393" t="s">
        <v>22671</v>
      </c>
      <c r="E2736" s="393">
        <v>5</v>
      </c>
      <c r="F2736" s="396"/>
      <c r="G2736" s="388"/>
    </row>
    <row r="2737" spans="1:7" ht="17.25" x14ac:dyDescent="0.3">
      <c r="A2737" s="389" t="s">
        <v>23981</v>
      </c>
      <c r="B2737" s="393" t="s">
        <v>10103</v>
      </c>
      <c r="C2737" s="393">
        <v>12</v>
      </c>
      <c r="D2737" s="393" t="s">
        <v>11819</v>
      </c>
      <c r="E2737" s="393">
        <v>8</v>
      </c>
      <c r="F2737" s="396"/>
      <c r="G2737" s="388"/>
    </row>
    <row r="2738" spans="1:7" ht="17.25" x14ac:dyDescent="0.3">
      <c r="A2738" s="389" t="s">
        <v>23982</v>
      </c>
      <c r="B2738" s="393" t="s">
        <v>11819</v>
      </c>
      <c r="C2738" s="393">
        <v>6</v>
      </c>
      <c r="D2738" s="393" t="s">
        <v>23983</v>
      </c>
      <c r="E2738" s="393">
        <v>6</v>
      </c>
      <c r="F2738" s="396"/>
      <c r="G2738" s="388"/>
    </row>
    <row r="2739" spans="1:7" ht="17.25" x14ac:dyDescent="0.3">
      <c r="A2739" s="389" t="s">
        <v>23984</v>
      </c>
      <c r="B2739" s="393" t="s">
        <v>11819</v>
      </c>
      <c r="C2739" s="393">
        <v>4</v>
      </c>
      <c r="D2739" s="393" t="s">
        <v>10103</v>
      </c>
      <c r="E2739" s="393">
        <v>3</v>
      </c>
      <c r="F2739" s="396"/>
      <c r="G2739" s="388"/>
    </row>
    <row r="2740" spans="1:7" ht="17.25" x14ac:dyDescent="0.3">
      <c r="A2740" s="389" t="s">
        <v>23986</v>
      </c>
      <c r="B2740" s="393" t="s">
        <v>10191</v>
      </c>
      <c r="C2740" s="393">
        <v>1</v>
      </c>
      <c r="D2740" s="393" t="s">
        <v>2625</v>
      </c>
      <c r="E2740" s="393">
        <v>8</v>
      </c>
      <c r="F2740" s="396"/>
      <c r="G2740" s="388"/>
    </row>
    <row r="2741" spans="1:7" ht="17.25" x14ac:dyDescent="0.3">
      <c r="A2741" s="389" t="s">
        <v>23987</v>
      </c>
      <c r="B2741" s="393" t="s">
        <v>13336</v>
      </c>
      <c r="C2741" s="393">
        <v>12</v>
      </c>
      <c r="D2741" s="393" t="s">
        <v>11819</v>
      </c>
      <c r="E2741" s="393">
        <v>12</v>
      </c>
      <c r="F2741" s="396"/>
      <c r="G2741" s="388"/>
    </row>
    <row r="2742" spans="1:7" ht="17.25" x14ac:dyDescent="0.3">
      <c r="A2742" s="389" t="s">
        <v>23988</v>
      </c>
      <c r="B2742" s="393" t="s">
        <v>11819</v>
      </c>
      <c r="C2742" s="393">
        <v>5</v>
      </c>
      <c r="D2742" s="393" t="s">
        <v>13658</v>
      </c>
      <c r="E2742" s="393">
        <v>4</v>
      </c>
      <c r="F2742" s="396"/>
      <c r="G2742" s="388"/>
    </row>
    <row r="2743" spans="1:7" ht="17.25" x14ac:dyDescent="0.3">
      <c r="A2743" s="389" t="s">
        <v>23989</v>
      </c>
      <c r="B2743" s="393" t="s">
        <v>11819</v>
      </c>
      <c r="C2743" s="393">
        <v>3</v>
      </c>
      <c r="D2743" s="393" t="s">
        <v>10103</v>
      </c>
      <c r="E2743" s="393">
        <v>2</v>
      </c>
      <c r="F2743" s="396"/>
      <c r="G2743" s="388"/>
    </row>
    <row r="2744" spans="1:7" ht="17.25" x14ac:dyDescent="0.3">
      <c r="A2744" s="389" t="s">
        <v>23990</v>
      </c>
      <c r="B2744" s="393" t="s">
        <v>9654</v>
      </c>
      <c r="C2744" s="393">
        <v>12</v>
      </c>
      <c r="D2744" s="393" t="s">
        <v>7198</v>
      </c>
      <c r="E2744" s="393">
        <v>6</v>
      </c>
      <c r="F2744" s="396"/>
      <c r="G2744" s="388"/>
    </row>
    <row r="2745" spans="1:7" ht="17.25" x14ac:dyDescent="0.3">
      <c r="A2745" s="389" t="s">
        <v>23991</v>
      </c>
      <c r="B2745" s="393" t="s">
        <v>10103</v>
      </c>
      <c r="C2745" s="393">
        <v>10</v>
      </c>
      <c r="D2745" s="393" t="s">
        <v>11819</v>
      </c>
      <c r="E2745" s="393">
        <v>13</v>
      </c>
      <c r="F2745" s="396"/>
      <c r="G2745" s="388"/>
    </row>
    <row r="2746" spans="1:7" ht="17.25" x14ac:dyDescent="0.3">
      <c r="A2746" s="389" t="s">
        <v>23992</v>
      </c>
      <c r="B2746" s="393" t="s">
        <v>11819</v>
      </c>
      <c r="C2746" s="393">
        <v>3</v>
      </c>
      <c r="D2746" s="393" t="s">
        <v>10103</v>
      </c>
      <c r="E2746" s="393">
        <v>2</v>
      </c>
      <c r="F2746" s="396"/>
      <c r="G2746" s="388"/>
    </row>
    <row r="2747" spans="1:7" ht="17.25" x14ac:dyDescent="0.3">
      <c r="A2747" s="389" t="s">
        <v>23993</v>
      </c>
      <c r="B2747" s="393" t="s">
        <v>11819</v>
      </c>
      <c r="C2747" s="393">
        <v>12</v>
      </c>
      <c r="D2747" s="393" t="s">
        <v>13658</v>
      </c>
      <c r="E2747" s="393">
        <v>5</v>
      </c>
      <c r="F2747" s="396"/>
      <c r="G2747" s="388"/>
    </row>
    <row r="2748" spans="1:7" ht="17.25" x14ac:dyDescent="0.3">
      <c r="A2748" s="389" t="s">
        <v>23994</v>
      </c>
      <c r="B2748" s="393" t="s">
        <v>10191</v>
      </c>
      <c r="C2748" s="393">
        <v>7</v>
      </c>
      <c r="D2748" s="393" t="s">
        <v>2625</v>
      </c>
      <c r="E2748" s="393">
        <v>20</v>
      </c>
      <c r="F2748" s="396"/>
      <c r="G2748" s="388"/>
    </row>
    <row r="2749" spans="1:7" ht="17.25" x14ac:dyDescent="0.3">
      <c r="A2749" s="389" t="s">
        <v>42868</v>
      </c>
      <c r="B2749" s="393" t="s">
        <v>11819</v>
      </c>
      <c r="C2749" s="393">
        <v>14</v>
      </c>
      <c r="D2749" s="393" t="s">
        <v>13336</v>
      </c>
      <c r="E2749" s="393">
        <v>8</v>
      </c>
      <c r="F2749" s="396"/>
      <c r="G2749" s="388"/>
    </row>
    <row r="2750" spans="1:7" ht="17.25" x14ac:dyDescent="0.3">
      <c r="A2750" s="389" t="s">
        <v>23995</v>
      </c>
      <c r="B2750" s="393" t="s">
        <v>2625</v>
      </c>
      <c r="C2750" s="393">
        <v>8</v>
      </c>
      <c r="D2750" s="393" t="s">
        <v>30527</v>
      </c>
      <c r="E2750" s="393">
        <v>15</v>
      </c>
      <c r="F2750" s="396"/>
      <c r="G2750" s="388"/>
    </row>
    <row r="2751" spans="1:7" ht="17.25" x14ac:dyDescent="0.3">
      <c r="A2751" s="389" t="s">
        <v>23996</v>
      </c>
      <c r="B2751" s="393" t="s">
        <v>11819</v>
      </c>
      <c r="C2751" s="393">
        <v>3</v>
      </c>
      <c r="D2751" s="393" t="s">
        <v>10103</v>
      </c>
      <c r="E2751" s="393">
        <v>3</v>
      </c>
      <c r="F2751" s="396"/>
      <c r="G2751" s="388"/>
    </row>
    <row r="2752" spans="1:7" ht="17.25" x14ac:dyDescent="0.3">
      <c r="A2752" s="389" t="s">
        <v>23997</v>
      </c>
      <c r="B2752" s="393" t="s">
        <v>10103</v>
      </c>
      <c r="C2752" s="393">
        <v>2</v>
      </c>
      <c r="D2752" s="393" t="s">
        <v>11819</v>
      </c>
      <c r="E2752" s="393">
        <v>8</v>
      </c>
      <c r="F2752" s="396"/>
      <c r="G2752" s="388"/>
    </row>
    <row r="2753" spans="1:7" ht="17.25" x14ac:dyDescent="0.3">
      <c r="A2753" s="389" t="s">
        <v>23998</v>
      </c>
      <c r="B2753" s="393" t="s">
        <v>7198</v>
      </c>
      <c r="C2753" s="393">
        <v>10</v>
      </c>
      <c r="D2753" s="393" t="s">
        <v>13336</v>
      </c>
      <c r="E2753" s="393">
        <v>18</v>
      </c>
      <c r="F2753" s="396"/>
      <c r="G2753" s="388"/>
    </row>
    <row r="2754" spans="1:7" ht="17.25" x14ac:dyDescent="0.3">
      <c r="A2754" s="389" t="s">
        <v>23999</v>
      </c>
      <c r="B2754" s="393" t="s">
        <v>11819</v>
      </c>
      <c r="C2754" s="393">
        <v>29</v>
      </c>
      <c r="D2754" s="393" t="s">
        <v>10191</v>
      </c>
      <c r="E2754" s="393">
        <v>22</v>
      </c>
      <c r="F2754" s="396"/>
      <c r="G2754" s="388"/>
    </row>
    <row r="2755" spans="1:7" ht="17.25" x14ac:dyDescent="0.3">
      <c r="A2755" s="389" t="s">
        <v>24000</v>
      </c>
      <c r="B2755" s="393" t="s">
        <v>9654</v>
      </c>
      <c r="C2755" s="393">
        <v>10</v>
      </c>
      <c r="D2755" s="393" t="s">
        <v>11819</v>
      </c>
      <c r="E2755" s="393">
        <v>14</v>
      </c>
      <c r="F2755" s="396"/>
      <c r="G2755" s="388"/>
    </row>
    <row r="2756" spans="1:7" ht="17.25" x14ac:dyDescent="0.3">
      <c r="A2756" s="389" t="s">
        <v>24001</v>
      </c>
      <c r="B2756" s="393" t="s">
        <v>11819</v>
      </c>
      <c r="C2756" s="393">
        <v>4</v>
      </c>
      <c r="D2756" s="393" t="s">
        <v>10191</v>
      </c>
      <c r="E2756" s="393">
        <v>7</v>
      </c>
      <c r="F2756" s="396"/>
      <c r="G2756" s="388"/>
    </row>
    <row r="2757" spans="1:7" ht="17.25" x14ac:dyDescent="0.3">
      <c r="A2757" s="389" t="s">
        <v>24002</v>
      </c>
      <c r="B2757" s="393" t="s">
        <v>10103</v>
      </c>
      <c r="C2757" s="393">
        <v>3</v>
      </c>
      <c r="D2757" s="393" t="s">
        <v>11819</v>
      </c>
      <c r="E2757" s="393">
        <v>2</v>
      </c>
      <c r="F2757" s="396"/>
      <c r="G2757" s="388"/>
    </row>
    <row r="2758" spans="1:7" ht="17.25" x14ac:dyDescent="0.3">
      <c r="A2758" s="389" t="s">
        <v>24003</v>
      </c>
      <c r="B2758" s="393" t="s">
        <v>13336</v>
      </c>
      <c r="C2758" s="393">
        <v>0</v>
      </c>
      <c r="D2758" s="393" t="s">
        <v>11819</v>
      </c>
      <c r="E2758" s="393">
        <v>5</v>
      </c>
      <c r="F2758" s="396"/>
      <c r="G2758" s="388"/>
    </row>
    <row r="2759" spans="1:7" ht="17.25" x14ac:dyDescent="0.3">
      <c r="A2759" s="389" t="s">
        <v>24004</v>
      </c>
      <c r="B2759" s="393" t="s">
        <v>10191</v>
      </c>
      <c r="C2759" s="393">
        <v>4</v>
      </c>
      <c r="D2759" s="393" t="s">
        <v>11819</v>
      </c>
      <c r="E2759" s="393">
        <v>6</v>
      </c>
      <c r="F2759" s="396"/>
      <c r="G2759" s="388"/>
    </row>
    <row r="2760" spans="1:7" ht="17.25" x14ac:dyDescent="0.3">
      <c r="A2760" s="389" t="s">
        <v>24005</v>
      </c>
      <c r="B2760" s="393" t="s">
        <v>22671</v>
      </c>
      <c r="C2760" s="393">
        <v>5</v>
      </c>
      <c r="D2760" s="393" t="s">
        <v>11819</v>
      </c>
      <c r="E2760" s="393">
        <v>2</v>
      </c>
      <c r="F2760" s="396"/>
      <c r="G2760" s="388"/>
    </row>
    <row r="2761" spans="1:7" ht="17.25" x14ac:dyDescent="0.3">
      <c r="A2761" s="389" t="s">
        <v>24006</v>
      </c>
      <c r="B2761" s="393" t="s">
        <v>22671</v>
      </c>
      <c r="C2761" s="393">
        <v>5</v>
      </c>
      <c r="D2761" s="393" t="s">
        <v>11165</v>
      </c>
      <c r="E2761" s="393">
        <v>1</v>
      </c>
      <c r="F2761" s="396"/>
      <c r="G2761" s="388"/>
    </row>
    <row r="2762" spans="1:7" ht="17.25" x14ac:dyDescent="0.3">
      <c r="A2762" s="389" t="s">
        <v>24007</v>
      </c>
      <c r="B2762" s="393" t="s">
        <v>11819</v>
      </c>
      <c r="C2762" s="393">
        <v>3</v>
      </c>
      <c r="D2762" s="393" t="s">
        <v>10103</v>
      </c>
      <c r="E2762" s="393">
        <v>9</v>
      </c>
      <c r="F2762" s="396"/>
      <c r="G2762" s="388"/>
    </row>
    <row r="2763" spans="1:7" ht="17.25" x14ac:dyDescent="0.3">
      <c r="A2763" s="389" t="s">
        <v>24008</v>
      </c>
      <c r="B2763" s="393" t="s">
        <v>10103</v>
      </c>
      <c r="C2763" s="393">
        <v>1</v>
      </c>
      <c r="D2763" s="393" t="s">
        <v>11819</v>
      </c>
      <c r="E2763" s="393">
        <v>5</v>
      </c>
      <c r="F2763" s="396"/>
      <c r="G2763" s="388"/>
    </row>
    <row r="2764" spans="1:7" ht="17.25" x14ac:dyDescent="0.3">
      <c r="A2764" s="389" t="s">
        <v>24009</v>
      </c>
      <c r="B2764" s="393" t="s">
        <v>11819</v>
      </c>
      <c r="C2764" s="393">
        <v>26</v>
      </c>
      <c r="D2764" s="393" t="s">
        <v>10103</v>
      </c>
      <c r="E2764" s="393">
        <v>27</v>
      </c>
      <c r="F2764" s="396"/>
      <c r="G2764" s="388"/>
    </row>
    <row r="2765" spans="1:7" ht="17.25" x14ac:dyDescent="0.3">
      <c r="A2765" s="389" t="s">
        <v>24010</v>
      </c>
      <c r="B2765" s="393" t="s">
        <v>10191</v>
      </c>
      <c r="C2765" s="393">
        <v>27</v>
      </c>
      <c r="D2765" s="393" t="s">
        <v>2625</v>
      </c>
      <c r="E2765" s="393">
        <v>23</v>
      </c>
      <c r="F2765" s="396"/>
      <c r="G2765" s="388"/>
    </row>
    <row r="2766" spans="1:7" ht="17.25" x14ac:dyDescent="0.3">
      <c r="A2766" s="389" t="s">
        <v>24011</v>
      </c>
      <c r="B2766" s="393" t="s">
        <v>10103</v>
      </c>
      <c r="C2766" s="393">
        <v>2</v>
      </c>
      <c r="D2766" s="393" t="s">
        <v>11819</v>
      </c>
      <c r="E2766" s="393">
        <v>4</v>
      </c>
      <c r="F2766" s="396"/>
      <c r="G2766" s="388"/>
    </row>
    <row r="2767" spans="1:7" ht="17.25" x14ac:dyDescent="0.3">
      <c r="A2767" s="389" t="s">
        <v>24012</v>
      </c>
      <c r="B2767" s="393" t="s">
        <v>7198</v>
      </c>
      <c r="C2767" s="393">
        <v>20</v>
      </c>
      <c r="D2767" s="393" t="s">
        <v>21940</v>
      </c>
      <c r="E2767" s="393">
        <v>33</v>
      </c>
      <c r="F2767" s="396"/>
      <c r="G2767" s="388"/>
    </row>
    <row r="2768" spans="1:7" ht="17.25" x14ac:dyDescent="0.3">
      <c r="A2768" s="389" t="s">
        <v>24013</v>
      </c>
      <c r="B2768" s="393" t="s">
        <v>23046</v>
      </c>
      <c r="C2768" s="393">
        <v>3</v>
      </c>
      <c r="D2768" s="393" t="s">
        <v>2625</v>
      </c>
      <c r="E2768" s="393">
        <v>2</v>
      </c>
      <c r="F2768" s="396"/>
      <c r="G2768" s="388"/>
    </row>
    <row r="2769" spans="1:7" ht="17.25" x14ac:dyDescent="0.3">
      <c r="A2769" s="389" t="s">
        <v>24014</v>
      </c>
      <c r="B2769" s="393" t="s">
        <v>2376</v>
      </c>
      <c r="C2769" s="393">
        <v>27</v>
      </c>
      <c r="D2769" s="393" t="s">
        <v>22060</v>
      </c>
      <c r="E2769" s="393">
        <v>31</v>
      </c>
      <c r="F2769" s="396"/>
      <c r="G2769" s="388"/>
    </row>
    <row r="2770" spans="1:7" ht="17.25" x14ac:dyDescent="0.3">
      <c r="A2770" s="389" t="s">
        <v>24015</v>
      </c>
      <c r="B2770" s="393" t="s">
        <v>11819</v>
      </c>
      <c r="C2770" s="393">
        <v>1</v>
      </c>
      <c r="D2770" s="393" t="s">
        <v>10191</v>
      </c>
      <c r="E2770" s="393">
        <v>2</v>
      </c>
      <c r="F2770" s="396"/>
      <c r="G2770" s="388"/>
    </row>
    <row r="2771" spans="1:7" ht="17.25" x14ac:dyDescent="0.3">
      <c r="A2771" s="389" t="s">
        <v>24016</v>
      </c>
      <c r="B2771" s="393" t="s">
        <v>2625</v>
      </c>
      <c r="C2771" s="393">
        <v>9</v>
      </c>
      <c r="D2771" s="393" t="s">
        <v>10191</v>
      </c>
      <c r="E2771" s="393">
        <v>18</v>
      </c>
      <c r="F2771" s="396"/>
      <c r="G2771" s="388"/>
    </row>
    <row r="2772" spans="1:7" ht="17.25" x14ac:dyDescent="0.3">
      <c r="A2772" s="389" t="s">
        <v>24017</v>
      </c>
      <c r="B2772" s="393" t="s">
        <v>11819</v>
      </c>
      <c r="C2772" s="393">
        <v>5</v>
      </c>
      <c r="D2772" s="393" t="s">
        <v>5011</v>
      </c>
      <c r="E2772" s="393">
        <v>4</v>
      </c>
      <c r="F2772" s="396"/>
      <c r="G2772" s="388"/>
    </row>
    <row r="2773" spans="1:7" ht="17.25" x14ac:dyDescent="0.3">
      <c r="A2773" s="389" t="s">
        <v>24018</v>
      </c>
      <c r="B2773" s="393" t="s">
        <v>10191</v>
      </c>
      <c r="C2773" s="393">
        <v>19</v>
      </c>
      <c r="D2773" s="393" t="s">
        <v>11819</v>
      </c>
      <c r="E2773" s="393">
        <v>11</v>
      </c>
      <c r="F2773" s="396"/>
      <c r="G2773" s="388"/>
    </row>
    <row r="2774" spans="1:7" ht="17.25" x14ac:dyDescent="0.3">
      <c r="A2774" s="389" t="s">
        <v>24019</v>
      </c>
      <c r="B2774" s="393" t="s">
        <v>10103</v>
      </c>
      <c r="C2774" s="393">
        <v>13</v>
      </c>
      <c r="D2774" s="393" t="s">
        <v>11819</v>
      </c>
      <c r="E2774" s="393">
        <v>3</v>
      </c>
      <c r="F2774" s="396"/>
      <c r="G2774" s="388"/>
    </row>
    <row r="2775" spans="1:7" ht="17.25" x14ac:dyDescent="0.3">
      <c r="A2775" s="389" t="s">
        <v>24020</v>
      </c>
      <c r="B2775" s="393" t="s">
        <v>10448</v>
      </c>
      <c r="C2775" s="393">
        <v>21</v>
      </c>
      <c r="D2775" s="393" t="s">
        <v>7198</v>
      </c>
      <c r="E2775" s="393">
        <v>11</v>
      </c>
      <c r="F2775" s="396"/>
      <c r="G2775" s="388"/>
    </row>
    <row r="2776" spans="1:7" ht="17.25" x14ac:dyDescent="0.3">
      <c r="A2776" s="389" t="s">
        <v>24021</v>
      </c>
      <c r="B2776" s="393" t="s">
        <v>11819</v>
      </c>
      <c r="C2776" s="393">
        <v>1</v>
      </c>
      <c r="D2776" s="393" t="s">
        <v>10191</v>
      </c>
      <c r="E2776" s="393">
        <v>9</v>
      </c>
      <c r="F2776" s="396"/>
      <c r="G2776" s="388"/>
    </row>
    <row r="2777" spans="1:7" ht="17.25" x14ac:dyDescent="0.3">
      <c r="A2777" s="389" t="s">
        <v>24022</v>
      </c>
      <c r="B2777" s="393" t="s">
        <v>10191</v>
      </c>
      <c r="C2777" s="393">
        <v>8</v>
      </c>
      <c r="D2777" s="393" t="s">
        <v>5011</v>
      </c>
      <c r="E2777" s="393">
        <v>21</v>
      </c>
      <c r="F2777" s="396"/>
      <c r="G2777" s="388"/>
    </row>
    <row r="2778" spans="1:7" ht="17.25" x14ac:dyDescent="0.3">
      <c r="A2778" s="389" t="s">
        <v>24023</v>
      </c>
      <c r="B2778" s="393" t="s">
        <v>2625</v>
      </c>
      <c r="C2778" s="393">
        <v>26</v>
      </c>
      <c r="D2778" s="393" t="s">
        <v>22226</v>
      </c>
      <c r="E2778" s="393">
        <v>12</v>
      </c>
      <c r="F2778" s="396"/>
      <c r="G2778" s="388"/>
    </row>
    <row r="2779" spans="1:7" ht="17.25" x14ac:dyDescent="0.3">
      <c r="A2779" s="389" t="s">
        <v>24024</v>
      </c>
      <c r="B2779" s="393" t="s">
        <v>10191</v>
      </c>
      <c r="C2779" s="393">
        <v>9</v>
      </c>
      <c r="D2779" s="393" t="s">
        <v>11165</v>
      </c>
      <c r="E2779" s="393">
        <v>3</v>
      </c>
      <c r="F2779" s="396"/>
      <c r="G2779" s="388"/>
    </row>
    <row r="2780" spans="1:7" ht="17.25" x14ac:dyDescent="0.3">
      <c r="A2780" s="389" t="s">
        <v>24025</v>
      </c>
      <c r="B2780" s="393" t="s">
        <v>11819</v>
      </c>
      <c r="C2780" s="393">
        <v>19</v>
      </c>
      <c r="D2780" s="393" t="s">
        <v>10191</v>
      </c>
      <c r="E2780" s="393">
        <v>11</v>
      </c>
      <c r="F2780" s="396"/>
      <c r="G2780" s="388"/>
    </row>
    <row r="2781" spans="1:7" ht="17.25" x14ac:dyDescent="0.3">
      <c r="A2781" s="389" t="s">
        <v>24026</v>
      </c>
      <c r="B2781" s="393" t="s">
        <v>2625</v>
      </c>
      <c r="C2781" s="393">
        <v>13</v>
      </c>
      <c r="D2781" s="393" t="s">
        <v>21992</v>
      </c>
      <c r="E2781" s="393">
        <v>18</v>
      </c>
      <c r="F2781" s="396"/>
      <c r="G2781" s="388"/>
    </row>
    <row r="2782" spans="1:7" ht="17.25" x14ac:dyDescent="0.3">
      <c r="A2782" s="389" t="s">
        <v>24027</v>
      </c>
      <c r="B2782" s="393" t="s">
        <v>10103</v>
      </c>
      <c r="C2782" s="393">
        <v>14</v>
      </c>
      <c r="D2782" s="393" t="s">
        <v>11819</v>
      </c>
      <c r="E2782" s="393">
        <v>19</v>
      </c>
      <c r="F2782" s="396"/>
      <c r="G2782" s="388"/>
    </row>
    <row r="2783" spans="1:7" ht="17.25" x14ac:dyDescent="0.3">
      <c r="A2783" s="389" t="s">
        <v>24028</v>
      </c>
      <c r="B2783" s="393" t="s">
        <v>10103</v>
      </c>
      <c r="C2783" s="393">
        <v>20</v>
      </c>
      <c r="D2783" s="393" t="s">
        <v>11819</v>
      </c>
      <c r="E2783" s="393">
        <v>14</v>
      </c>
      <c r="F2783" s="396"/>
      <c r="G2783" s="388"/>
    </row>
    <row r="2784" spans="1:7" ht="17.25" x14ac:dyDescent="0.3">
      <c r="A2784" s="389" t="s">
        <v>24029</v>
      </c>
      <c r="B2784" s="393" t="s">
        <v>10103</v>
      </c>
      <c r="C2784" s="393">
        <v>10</v>
      </c>
      <c r="D2784" s="393" t="s">
        <v>11819</v>
      </c>
      <c r="E2784" s="393">
        <v>16</v>
      </c>
      <c r="F2784" s="396"/>
      <c r="G2784" s="388"/>
    </row>
    <row r="2785" spans="1:7" ht="17.25" x14ac:dyDescent="0.3">
      <c r="A2785" s="389" t="s">
        <v>24030</v>
      </c>
      <c r="B2785" s="393" t="s">
        <v>10103</v>
      </c>
      <c r="C2785" s="393">
        <v>5</v>
      </c>
      <c r="D2785" s="393" t="s">
        <v>11819</v>
      </c>
      <c r="E2785" s="393">
        <v>12</v>
      </c>
      <c r="F2785" s="396"/>
      <c r="G2785" s="388"/>
    </row>
    <row r="2786" spans="1:7" ht="17.25" x14ac:dyDescent="0.3">
      <c r="A2786" s="389" t="s">
        <v>24031</v>
      </c>
      <c r="B2786" s="393" t="s">
        <v>10191</v>
      </c>
      <c r="C2786" s="393">
        <v>3</v>
      </c>
      <c r="D2786" s="393" t="s">
        <v>2625</v>
      </c>
      <c r="E2786" s="393">
        <v>2</v>
      </c>
      <c r="F2786" s="396"/>
      <c r="G2786" s="388"/>
    </row>
    <row r="2787" spans="1:7" ht="17.25" x14ac:dyDescent="0.3">
      <c r="A2787" s="389" t="s">
        <v>24032</v>
      </c>
      <c r="B2787" s="393" t="s">
        <v>11819</v>
      </c>
      <c r="C2787" s="393">
        <v>23</v>
      </c>
      <c r="D2787" s="393" t="s">
        <v>10191</v>
      </c>
      <c r="E2787" s="393">
        <v>34</v>
      </c>
      <c r="F2787" s="396"/>
      <c r="G2787" s="388"/>
    </row>
    <row r="2788" spans="1:7" ht="17.25" x14ac:dyDescent="0.3">
      <c r="A2788" s="389" t="s">
        <v>24033</v>
      </c>
      <c r="B2788" s="393" t="s">
        <v>11819</v>
      </c>
      <c r="C2788" s="393">
        <v>2</v>
      </c>
      <c r="D2788" s="393" t="s">
        <v>10103</v>
      </c>
      <c r="E2788" s="393">
        <v>4</v>
      </c>
      <c r="F2788" s="396"/>
      <c r="G2788" s="388"/>
    </row>
    <row r="2789" spans="1:7" ht="17.25" x14ac:dyDescent="0.3">
      <c r="A2789" s="389" t="s">
        <v>24034</v>
      </c>
      <c r="B2789" s="393" t="s">
        <v>10191</v>
      </c>
      <c r="C2789" s="393">
        <v>11</v>
      </c>
      <c r="D2789" s="393" t="s">
        <v>11819</v>
      </c>
      <c r="E2789" s="393">
        <v>3</v>
      </c>
      <c r="F2789" s="396"/>
      <c r="G2789" s="388"/>
    </row>
    <row r="2790" spans="1:7" ht="17.25" x14ac:dyDescent="0.3">
      <c r="A2790" s="389" t="s">
        <v>24035</v>
      </c>
      <c r="B2790" s="393" t="s">
        <v>11819</v>
      </c>
      <c r="C2790" s="393">
        <v>10</v>
      </c>
      <c r="D2790" s="393" t="s">
        <v>10103</v>
      </c>
      <c r="E2790" s="393">
        <v>16</v>
      </c>
      <c r="F2790" s="396"/>
      <c r="G2790" s="388"/>
    </row>
    <row r="2791" spans="1:7" ht="17.25" x14ac:dyDescent="0.3">
      <c r="A2791" s="389" t="s">
        <v>24036</v>
      </c>
      <c r="B2791" s="393" t="s">
        <v>10191</v>
      </c>
      <c r="C2791" s="393">
        <v>0</v>
      </c>
      <c r="D2791" s="393" t="s">
        <v>2625</v>
      </c>
      <c r="E2791" s="393">
        <v>5</v>
      </c>
      <c r="F2791" s="396"/>
      <c r="G2791" s="388"/>
    </row>
    <row r="2792" spans="1:7" ht="17.25" x14ac:dyDescent="0.3">
      <c r="A2792" s="389" t="s">
        <v>24037</v>
      </c>
      <c r="B2792" s="393" t="s">
        <v>10191</v>
      </c>
      <c r="C2792" s="393">
        <v>5</v>
      </c>
      <c r="D2792" s="393" t="s">
        <v>11819</v>
      </c>
      <c r="E2792" s="393">
        <v>10</v>
      </c>
      <c r="F2792" s="396"/>
      <c r="G2792" s="388"/>
    </row>
    <row r="2793" spans="1:7" ht="17.25" x14ac:dyDescent="0.3">
      <c r="A2793" s="389" t="s">
        <v>24038</v>
      </c>
      <c r="B2793" s="393" t="s">
        <v>11819</v>
      </c>
      <c r="C2793" s="393">
        <v>7</v>
      </c>
      <c r="D2793" s="393" t="s">
        <v>13336</v>
      </c>
      <c r="E2793" s="393">
        <v>1</v>
      </c>
      <c r="F2793" s="396"/>
      <c r="G2793" s="388"/>
    </row>
    <row r="2794" spans="1:7" ht="17.25" x14ac:dyDescent="0.3">
      <c r="A2794" s="389" t="s">
        <v>24039</v>
      </c>
      <c r="B2794" s="393" t="s">
        <v>10103</v>
      </c>
      <c r="C2794" s="393">
        <v>9</v>
      </c>
      <c r="D2794" s="393" t="s">
        <v>11819</v>
      </c>
      <c r="E2794" s="393">
        <v>11</v>
      </c>
      <c r="F2794" s="396"/>
      <c r="G2794" s="388"/>
    </row>
    <row r="2795" spans="1:7" ht="17.25" x14ac:dyDescent="0.3">
      <c r="A2795" s="389" t="s">
        <v>24040</v>
      </c>
      <c r="B2795" s="393" t="s">
        <v>10191</v>
      </c>
      <c r="C2795" s="393">
        <v>5</v>
      </c>
      <c r="D2795" s="393" t="s">
        <v>11819</v>
      </c>
      <c r="E2795" s="393">
        <v>14</v>
      </c>
      <c r="F2795" s="396"/>
      <c r="G2795" s="388"/>
    </row>
    <row r="2796" spans="1:7" ht="17.25" x14ac:dyDescent="0.3">
      <c r="A2796" s="389" t="s">
        <v>24041</v>
      </c>
      <c r="B2796" s="393" t="s">
        <v>13336</v>
      </c>
      <c r="C2796" s="393">
        <v>31</v>
      </c>
      <c r="D2796" s="393" t="s">
        <v>11819</v>
      </c>
      <c r="E2796" s="393">
        <v>25</v>
      </c>
      <c r="F2796" s="396"/>
      <c r="G2796" s="388"/>
    </row>
    <row r="2797" spans="1:7" ht="17.25" x14ac:dyDescent="0.3">
      <c r="A2797" s="389" t="s">
        <v>24042</v>
      </c>
      <c r="B2797" s="393" t="s">
        <v>2376</v>
      </c>
      <c r="C2797" s="393">
        <v>0</v>
      </c>
      <c r="D2797" s="393" t="s">
        <v>11819</v>
      </c>
      <c r="E2797" s="393">
        <v>2</v>
      </c>
      <c r="F2797" s="396"/>
      <c r="G2797" s="388"/>
    </row>
    <row r="2798" spans="1:7" ht="17.25" x14ac:dyDescent="0.3">
      <c r="A2798" s="389" t="s">
        <v>24043</v>
      </c>
      <c r="B2798" s="393" t="s">
        <v>10103</v>
      </c>
      <c r="C2798" s="393">
        <v>5</v>
      </c>
      <c r="D2798" s="393" t="s">
        <v>13658</v>
      </c>
      <c r="E2798" s="393">
        <v>9</v>
      </c>
      <c r="F2798" s="396"/>
      <c r="G2798" s="388"/>
    </row>
    <row r="2799" spans="1:7" ht="17.25" x14ac:dyDescent="0.3">
      <c r="A2799" s="389" t="s">
        <v>24044</v>
      </c>
      <c r="B2799" s="393" t="s">
        <v>10191</v>
      </c>
      <c r="C2799" s="393">
        <v>1</v>
      </c>
      <c r="D2799" s="393" t="s">
        <v>2625</v>
      </c>
      <c r="E2799" s="393">
        <v>3</v>
      </c>
      <c r="F2799" s="396"/>
      <c r="G2799" s="388"/>
    </row>
    <row r="2800" spans="1:7" ht="17.25" x14ac:dyDescent="0.3">
      <c r="A2800" s="389" t="s">
        <v>24045</v>
      </c>
      <c r="B2800" s="393" t="s">
        <v>10191</v>
      </c>
      <c r="C2800" s="393">
        <v>0</v>
      </c>
      <c r="D2800" s="393" t="s">
        <v>2625</v>
      </c>
      <c r="E2800" s="393">
        <v>1</v>
      </c>
      <c r="F2800" s="396"/>
      <c r="G2800" s="388"/>
    </row>
    <row r="2801" spans="1:7" ht="17.25" x14ac:dyDescent="0.3">
      <c r="A2801" s="389" t="s">
        <v>24046</v>
      </c>
      <c r="B2801" s="393" t="s">
        <v>10191</v>
      </c>
      <c r="C2801" s="393">
        <v>0</v>
      </c>
      <c r="D2801" s="393" t="s">
        <v>2625</v>
      </c>
      <c r="E2801" s="393">
        <v>1</v>
      </c>
      <c r="F2801" s="396"/>
      <c r="G2801" s="388"/>
    </row>
    <row r="2802" spans="1:7" ht="17.25" x14ac:dyDescent="0.3">
      <c r="A2802" s="389" t="s">
        <v>24047</v>
      </c>
      <c r="B2802" s="393" t="s">
        <v>10103</v>
      </c>
      <c r="C2802" s="393">
        <v>3</v>
      </c>
      <c r="D2802" s="393" t="s">
        <v>11819</v>
      </c>
      <c r="E2802" s="393">
        <v>2</v>
      </c>
      <c r="F2802" s="396"/>
      <c r="G2802" s="388"/>
    </row>
    <row r="2803" spans="1:7" ht="17.25" x14ac:dyDescent="0.3">
      <c r="A2803" s="389" t="s">
        <v>24048</v>
      </c>
      <c r="B2803" s="393" t="s">
        <v>30527</v>
      </c>
      <c r="C2803" s="393">
        <v>4</v>
      </c>
      <c r="D2803" s="393" t="s">
        <v>2625</v>
      </c>
      <c r="E2803" s="393">
        <v>7</v>
      </c>
      <c r="F2803" s="396"/>
      <c r="G2803" s="388"/>
    </row>
    <row r="2804" spans="1:7" ht="17.25" x14ac:dyDescent="0.3">
      <c r="A2804" s="389" t="s">
        <v>24049</v>
      </c>
      <c r="B2804" s="393" t="s">
        <v>11819</v>
      </c>
      <c r="C2804" s="393">
        <v>4</v>
      </c>
      <c r="D2804" s="393" t="s">
        <v>13336</v>
      </c>
      <c r="E2804" s="393">
        <v>12</v>
      </c>
      <c r="F2804" s="396"/>
      <c r="G2804" s="388"/>
    </row>
    <row r="2805" spans="1:7" ht="17.25" x14ac:dyDescent="0.3">
      <c r="A2805" s="389" t="s">
        <v>24050</v>
      </c>
      <c r="B2805" s="393" t="s">
        <v>11819</v>
      </c>
      <c r="C2805" s="393">
        <v>13</v>
      </c>
      <c r="D2805" s="393" t="s">
        <v>10191</v>
      </c>
      <c r="E2805" s="393">
        <v>8</v>
      </c>
      <c r="F2805" s="396"/>
      <c r="G2805" s="388"/>
    </row>
    <row r="2806" spans="1:7" ht="17.25" x14ac:dyDescent="0.3">
      <c r="A2806" s="389" t="s">
        <v>24051</v>
      </c>
      <c r="B2806" s="393" t="s">
        <v>11819</v>
      </c>
      <c r="C2806" s="393">
        <v>1</v>
      </c>
      <c r="D2806" s="393" t="s">
        <v>13658</v>
      </c>
      <c r="E2806" s="393">
        <v>7</v>
      </c>
      <c r="F2806" s="396"/>
      <c r="G2806" s="388"/>
    </row>
    <row r="2807" spans="1:7" ht="17.25" x14ac:dyDescent="0.3">
      <c r="A2807" s="389" t="s">
        <v>24052</v>
      </c>
      <c r="B2807" s="393" t="s">
        <v>11819</v>
      </c>
      <c r="C2807" s="393">
        <v>3</v>
      </c>
      <c r="D2807" s="393" t="s">
        <v>13658</v>
      </c>
      <c r="E2807" s="393">
        <v>11</v>
      </c>
      <c r="F2807" s="396"/>
      <c r="G2807" s="388"/>
    </row>
    <row r="2808" spans="1:7" ht="17.25" x14ac:dyDescent="0.3">
      <c r="A2808" s="389" t="s">
        <v>24053</v>
      </c>
      <c r="B2808" s="393" t="s">
        <v>11819</v>
      </c>
      <c r="C2808" s="393">
        <v>6</v>
      </c>
      <c r="D2808" s="393" t="s">
        <v>10103</v>
      </c>
      <c r="E2808" s="393">
        <v>10</v>
      </c>
      <c r="F2808" s="396"/>
      <c r="G2808" s="388"/>
    </row>
    <row r="2809" spans="1:7" ht="17.25" x14ac:dyDescent="0.3">
      <c r="A2809" s="389" t="s">
        <v>24054</v>
      </c>
      <c r="B2809" s="393" t="s">
        <v>11819</v>
      </c>
      <c r="C2809" s="393">
        <v>8</v>
      </c>
      <c r="D2809" s="393" t="s">
        <v>10191</v>
      </c>
      <c r="E2809" s="393">
        <v>7</v>
      </c>
      <c r="F2809" s="396"/>
      <c r="G2809" s="388"/>
    </row>
    <row r="2810" spans="1:7" ht="17.25" x14ac:dyDescent="0.3">
      <c r="A2810" s="389" t="s">
        <v>24055</v>
      </c>
      <c r="B2810" s="393" t="s">
        <v>23315</v>
      </c>
      <c r="C2810" s="393">
        <v>5</v>
      </c>
      <c r="D2810" s="393" t="s">
        <v>14944</v>
      </c>
      <c r="E2810" s="393">
        <v>3</v>
      </c>
      <c r="F2810" s="396"/>
      <c r="G2810" s="388"/>
    </row>
    <row r="2811" spans="1:7" ht="17.25" x14ac:dyDescent="0.3">
      <c r="A2811" s="389" t="s">
        <v>24056</v>
      </c>
      <c r="B2811" s="393" t="s">
        <v>11819</v>
      </c>
      <c r="C2811" s="393">
        <v>7</v>
      </c>
      <c r="D2811" s="393" t="s">
        <v>13658</v>
      </c>
      <c r="E2811" s="393">
        <v>14</v>
      </c>
      <c r="F2811" s="396"/>
      <c r="G2811" s="388"/>
    </row>
    <row r="2812" spans="1:7" ht="17.25" x14ac:dyDescent="0.3">
      <c r="A2812" s="389" t="s">
        <v>24057</v>
      </c>
      <c r="B2812" s="393" t="s">
        <v>23046</v>
      </c>
      <c r="C2812" s="393">
        <v>19</v>
      </c>
      <c r="D2812" s="393" t="s">
        <v>2625</v>
      </c>
      <c r="E2812" s="393">
        <v>25</v>
      </c>
      <c r="F2812" s="396"/>
      <c r="G2812" s="388"/>
    </row>
    <row r="2813" spans="1:7" ht="17.25" x14ac:dyDescent="0.3">
      <c r="A2813" s="389" t="s">
        <v>24058</v>
      </c>
      <c r="B2813" s="393" t="s">
        <v>11819</v>
      </c>
      <c r="C2813" s="393">
        <v>10</v>
      </c>
      <c r="D2813" s="393" t="s">
        <v>10103</v>
      </c>
      <c r="E2813" s="393">
        <v>9</v>
      </c>
      <c r="F2813" s="396"/>
      <c r="G2813" s="388"/>
    </row>
    <row r="2814" spans="1:7" ht="17.25" x14ac:dyDescent="0.3">
      <c r="A2814" s="389" t="s">
        <v>24059</v>
      </c>
      <c r="B2814" s="393" t="s">
        <v>11819</v>
      </c>
      <c r="C2814" s="393">
        <v>6</v>
      </c>
      <c r="D2814" s="393" t="s">
        <v>10103</v>
      </c>
      <c r="E2814" s="393">
        <v>1</v>
      </c>
      <c r="F2814" s="396"/>
      <c r="G2814" s="388"/>
    </row>
    <row r="2815" spans="1:7" ht="17.25" x14ac:dyDescent="0.3">
      <c r="A2815" s="389" t="s">
        <v>24060</v>
      </c>
      <c r="B2815" s="393" t="s">
        <v>10191</v>
      </c>
      <c r="C2815" s="393">
        <v>24</v>
      </c>
      <c r="D2815" s="393" t="s">
        <v>11819</v>
      </c>
      <c r="E2815" s="393">
        <v>8</v>
      </c>
      <c r="F2815" s="396"/>
      <c r="G2815" s="388"/>
    </row>
    <row r="2816" spans="1:7" ht="17.25" x14ac:dyDescent="0.3">
      <c r="A2816" s="389" t="s">
        <v>24061</v>
      </c>
      <c r="B2816" s="393" t="s">
        <v>10103</v>
      </c>
      <c r="C2816" s="393">
        <v>2</v>
      </c>
      <c r="D2816" s="393" t="s">
        <v>2625</v>
      </c>
      <c r="E2816" s="393">
        <v>7</v>
      </c>
      <c r="F2816" s="396"/>
      <c r="G2816" s="388"/>
    </row>
    <row r="2817" spans="1:7" ht="17.25" x14ac:dyDescent="0.3">
      <c r="A2817" s="389" t="s">
        <v>24062</v>
      </c>
      <c r="B2817" s="393" t="s">
        <v>11819</v>
      </c>
      <c r="C2817" s="393">
        <v>3</v>
      </c>
      <c r="D2817" s="393" t="s">
        <v>10103</v>
      </c>
      <c r="E2817" s="393">
        <v>3</v>
      </c>
      <c r="F2817" s="396"/>
      <c r="G2817" s="388"/>
    </row>
    <row r="2818" spans="1:7" ht="17.25" x14ac:dyDescent="0.3">
      <c r="A2818" s="389" t="s">
        <v>24063</v>
      </c>
      <c r="B2818" s="393" t="s">
        <v>11819</v>
      </c>
      <c r="C2818" s="393">
        <v>0</v>
      </c>
      <c r="D2818" s="393" t="s">
        <v>21940</v>
      </c>
      <c r="E2818" s="393">
        <v>1</v>
      </c>
      <c r="F2818" s="396"/>
      <c r="G2818" s="388"/>
    </row>
    <row r="2819" spans="1:7" ht="17.25" x14ac:dyDescent="0.3">
      <c r="A2819" s="389" t="s">
        <v>39659</v>
      </c>
      <c r="B2819" s="393" t="s">
        <v>13336</v>
      </c>
      <c r="C2819" s="393">
        <v>6</v>
      </c>
      <c r="D2819" s="393" t="s">
        <v>23985</v>
      </c>
      <c r="E2819" s="393">
        <v>1</v>
      </c>
      <c r="F2819" s="396"/>
      <c r="G2819" s="388"/>
    </row>
    <row r="2820" spans="1:7" ht="17.25" x14ac:dyDescent="0.3">
      <c r="A2820" s="389" t="s">
        <v>24064</v>
      </c>
      <c r="B2820" s="393" t="s">
        <v>14944</v>
      </c>
      <c r="C2820" s="393">
        <v>0</v>
      </c>
      <c r="D2820" s="393" t="s">
        <v>2625</v>
      </c>
      <c r="E2820" s="393">
        <v>12</v>
      </c>
      <c r="F2820" s="396"/>
      <c r="G2820" s="388"/>
    </row>
    <row r="2821" spans="1:7" ht="17.25" x14ac:dyDescent="0.3">
      <c r="A2821" s="389" t="s">
        <v>24065</v>
      </c>
      <c r="B2821" s="393" t="s">
        <v>10103</v>
      </c>
      <c r="C2821" s="393">
        <v>23</v>
      </c>
      <c r="D2821" s="393" t="s">
        <v>11819</v>
      </c>
      <c r="E2821" s="393">
        <v>36</v>
      </c>
      <c r="F2821" s="396"/>
      <c r="G2821" s="388"/>
    </row>
    <row r="2822" spans="1:7" ht="17.25" x14ac:dyDescent="0.3">
      <c r="A2822" s="389" t="s">
        <v>24066</v>
      </c>
      <c r="B2822" s="393" t="s">
        <v>11819</v>
      </c>
      <c r="C2822" s="393">
        <v>5</v>
      </c>
      <c r="D2822" s="393" t="s">
        <v>22317</v>
      </c>
      <c r="E2822" s="393">
        <v>4</v>
      </c>
      <c r="F2822" s="396"/>
      <c r="G2822" s="388"/>
    </row>
    <row r="2823" spans="1:7" ht="17.25" x14ac:dyDescent="0.3">
      <c r="A2823" s="389" t="s">
        <v>24067</v>
      </c>
      <c r="B2823" s="393" t="s">
        <v>2625</v>
      </c>
      <c r="C2823" s="393">
        <v>4</v>
      </c>
      <c r="D2823" s="393" t="s">
        <v>10191</v>
      </c>
      <c r="E2823" s="393">
        <v>10</v>
      </c>
      <c r="F2823" s="396"/>
      <c r="G2823" s="388"/>
    </row>
    <row r="2824" spans="1:7" ht="17.25" x14ac:dyDescent="0.3">
      <c r="A2824" s="389" t="s">
        <v>24068</v>
      </c>
      <c r="B2824" s="393" t="s">
        <v>2625</v>
      </c>
      <c r="C2824" s="393">
        <v>13</v>
      </c>
      <c r="D2824" s="393" t="s">
        <v>13336</v>
      </c>
      <c r="E2824" s="393">
        <v>2</v>
      </c>
      <c r="F2824" s="396"/>
      <c r="G2824" s="388"/>
    </row>
    <row r="2825" spans="1:7" ht="17.25" x14ac:dyDescent="0.3">
      <c r="A2825" s="389" t="s">
        <v>24069</v>
      </c>
      <c r="B2825" s="393" t="s">
        <v>11819</v>
      </c>
      <c r="C2825" s="393">
        <v>7</v>
      </c>
      <c r="D2825" s="393" t="s">
        <v>13336</v>
      </c>
      <c r="E2825" s="393">
        <v>5</v>
      </c>
      <c r="F2825" s="396"/>
      <c r="G2825" s="388"/>
    </row>
    <row r="2826" spans="1:7" ht="17.25" x14ac:dyDescent="0.3">
      <c r="A2826" s="389" t="s">
        <v>24070</v>
      </c>
      <c r="B2826" s="393" t="s">
        <v>11819</v>
      </c>
      <c r="C2826" s="393">
        <v>3</v>
      </c>
      <c r="D2826" s="393" t="s">
        <v>13336</v>
      </c>
      <c r="E2826" s="393">
        <v>4</v>
      </c>
      <c r="F2826" s="396"/>
      <c r="G2826" s="388"/>
    </row>
    <row r="2827" spans="1:7" ht="17.25" x14ac:dyDescent="0.3">
      <c r="A2827" s="389" t="s">
        <v>24071</v>
      </c>
      <c r="B2827" s="393" t="s">
        <v>10103</v>
      </c>
      <c r="C2827" s="393">
        <v>1</v>
      </c>
      <c r="D2827" s="393" t="s">
        <v>11819</v>
      </c>
      <c r="E2827" s="393">
        <v>9</v>
      </c>
      <c r="F2827" s="396"/>
      <c r="G2827" s="388"/>
    </row>
    <row r="2828" spans="1:7" ht="17.25" x14ac:dyDescent="0.3">
      <c r="A2828" s="389" t="s">
        <v>24072</v>
      </c>
      <c r="B2828" s="393" t="s">
        <v>13336</v>
      </c>
      <c r="C2828" s="393">
        <v>23</v>
      </c>
      <c r="D2828" s="393" t="s">
        <v>2625</v>
      </c>
      <c r="E2828" s="393">
        <v>27</v>
      </c>
      <c r="F2828" s="396"/>
      <c r="G2828" s="388"/>
    </row>
    <row r="2829" spans="1:7" ht="17.25" x14ac:dyDescent="0.3">
      <c r="A2829" s="389" t="s">
        <v>24073</v>
      </c>
      <c r="B2829" s="393" t="s">
        <v>10191</v>
      </c>
      <c r="C2829" s="393">
        <v>13</v>
      </c>
      <c r="D2829" s="393" t="s">
        <v>11819</v>
      </c>
      <c r="E2829" s="393">
        <v>13</v>
      </c>
      <c r="F2829" s="396"/>
      <c r="G2829" s="388"/>
    </row>
    <row r="2830" spans="1:7" ht="17.25" x14ac:dyDescent="0.3">
      <c r="A2830" s="389" t="s">
        <v>24074</v>
      </c>
      <c r="B2830" s="393" t="s">
        <v>10103</v>
      </c>
      <c r="C2830" s="393">
        <v>5</v>
      </c>
      <c r="D2830" s="393" t="s">
        <v>11819</v>
      </c>
      <c r="E2830" s="393">
        <v>3</v>
      </c>
      <c r="F2830" s="396"/>
      <c r="G2830" s="388"/>
    </row>
    <row r="2831" spans="1:7" ht="17.25" x14ac:dyDescent="0.3">
      <c r="A2831" s="389" t="s">
        <v>24075</v>
      </c>
      <c r="B2831" s="393" t="s">
        <v>11819</v>
      </c>
      <c r="C2831" s="393">
        <v>3</v>
      </c>
      <c r="D2831" s="393" t="s">
        <v>5011</v>
      </c>
      <c r="E2831" s="393">
        <v>1</v>
      </c>
      <c r="F2831" s="396"/>
      <c r="G2831" s="388"/>
    </row>
    <row r="2832" spans="1:7" ht="17.25" x14ac:dyDescent="0.3">
      <c r="A2832" s="389" t="s">
        <v>24076</v>
      </c>
      <c r="B2832" s="393" t="s">
        <v>14104</v>
      </c>
      <c r="C2832" s="393">
        <v>0</v>
      </c>
      <c r="D2832" s="393" t="s">
        <v>13336</v>
      </c>
      <c r="E2832" s="393">
        <v>4</v>
      </c>
      <c r="F2832" s="396"/>
      <c r="G2832" s="388"/>
    </row>
    <row r="2833" spans="1:7" ht="17.25" x14ac:dyDescent="0.3">
      <c r="A2833" s="389" t="s">
        <v>24077</v>
      </c>
      <c r="B2833" s="393" t="s">
        <v>22163</v>
      </c>
      <c r="C2833" s="393">
        <v>12</v>
      </c>
      <c r="D2833" s="393" t="s">
        <v>2625</v>
      </c>
      <c r="E2833" s="393">
        <v>16</v>
      </c>
      <c r="F2833" s="396"/>
      <c r="G2833" s="388"/>
    </row>
    <row r="2834" spans="1:7" ht="17.25" x14ac:dyDescent="0.3">
      <c r="A2834" s="389" t="s">
        <v>42869</v>
      </c>
      <c r="B2834" s="393" t="s">
        <v>13658</v>
      </c>
      <c r="C2834" s="393">
        <v>1</v>
      </c>
      <c r="D2834" s="393" t="s">
        <v>10103</v>
      </c>
      <c r="E2834" s="393">
        <v>3</v>
      </c>
      <c r="F2834" s="396"/>
      <c r="G2834" s="388"/>
    </row>
    <row r="2835" spans="1:7" ht="17.25" x14ac:dyDescent="0.3">
      <c r="A2835" s="389" t="s">
        <v>24078</v>
      </c>
      <c r="B2835" s="393" t="s">
        <v>11819</v>
      </c>
      <c r="C2835" s="393">
        <v>5</v>
      </c>
      <c r="D2835" s="393" t="s">
        <v>10191</v>
      </c>
      <c r="E2835" s="393">
        <v>3</v>
      </c>
      <c r="F2835" s="396"/>
      <c r="G2835" s="388"/>
    </row>
    <row r="2836" spans="1:7" ht="17.25" x14ac:dyDescent="0.3">
      <c r="A2836" s="389" t="s">
        <v>24079</v>
      </c>
      <c r="B2836" s="393" t="s">
        <v>21936</v>
      </c>
      <c r="C2836" s="393">
        <v>9</v>
      </c>
      <c r="D2836" s="393" t="s">
        <v>11819</v>
      </c>
      <c r="E2836" s="393">
        <v>4</v>
      </c>
      <c r="F2836" s="396"/>
      <c r="G2836" s="388"/>
    </row>
    <row r="2837" spans="1:7" ht="17.25" x14ac:dyDescent="0.3">
      <c r="A2837" s="389" t="s">
        <v>24080</v>
      </c>
      <c r="B2837" s="393" t="s">
        <v>11819</v>
      </c>
      <c r="C2837" s="393">
        <v>5</v>
      </c>
      <c r="D2837" s="393" t="s">
        <v>10103</v>
      </c>
      <c r="E2837" s="393">
        <v>5</v>
      </c>
      <c r="F2837" s="396"/>
      <c r="G2837" s="388"/>
    </row>
    <row r="2838" spans="1:7" ht="17.25" x14ac:dyDescent="0.3">
      <c r="A2838" s="389" t="s">
        <v>24081</v>
      </c>
      <c r="B2838" s="393" t="s">
        <v>10191</v>
      </c>
      <c r="C2838" s="393">
        <v>3</v>
      </c>
      <c r="D2838" s="393" t="s">
        <v>11819</v>
      </c>
      <c r="E2838" s="393">
        <v>9</v>
      </c>
      <c r="F2838" s="396"/>
      <c r="G2838" s="388"/>
    </row>
    <row r="2839" spans="1:7" ht="17.25" x14ac:dyDescent="0.3">
      <c r="A2839" s="389" t="s">
        <v>24082</v>
      </c>
      <c r="B2839" s="393" t="s">
        <v>2625</v>
      </c>
      <c r="C2839" s="393">
        <v>1</v>
      </c>
      <c r="D2839" s="393" t="s">
        <v>13336</v>
      </c>
      <c r="E2839" s="393">
        <v>2</v>
      </c>
      <c r="F2839" s="396"/>
      <c r="G2839" s="388"/>
    </row>
    <row r="2840" spans="1:7" ht="17.25" x14ac:dyDescent="0.3">
      <c r="A2840" s="389" t="s">
        <v>24083</v>
      </c>
      <c r="B2840" s="393" t="s">
        <v>10191</v>
      </c>
      <c r="C2840" s="393">
        <v>8</v>
      </c>
      <c r="D2840" s="393" t="s">
        <v>11819</v>
      </c>
      <c r="E2840" s="393">
        <v>6</v>
      </c>
      <c r="F2840" s="396"/>
      <c r="G2840" s="388"/>
    </row>
    <row r="2841" spans="1:7" ht="17.25" x14ac:dyDescent="0.3">
      <c r="A2841" s="389" t="s">
        <v>24084</v>
      </c>
      <c r="B2841" s="393" t="s">
        <v>14944</v>
      </c>
      <c r="C2841" s="393">
        <v>1</v>
      </c>
      <c r="D2841" s="393" t="s">
        <v>2625</v>
      </c>
      <c r="E2841" s="393">
        <v>4</v>
      </c>
      <c r="F2841" s="396"/>
      <c r="G2841" s="388"/>
    </row>
    <row r="2842" spans="1:7" ht="17.25" x14ac:dyDescent="0.3">
      <c r="A2842" s="389" t="s">
        <v>24085</v>
      </c>
      <c r="B2842" s="393" t="s">
        <v>13336</v>
      </c>
      <c r="C2842" s="393">
        <v>15</v>
      </c>
      <c r="D2842" s="393" t="s">
        <v>11819</v>
      </c>
      <c r="E2842" s="393">
        <v>19</v>
      </c>
      <c r="F2842" s="396"/>
      <c r="G2842" s="388"/>
    </row>
    <row r="2843" spans="1:7" ht="17.25" x14ac:dyDescent="0.3">
      <c r="A2843" s="389" t="s">
        <v>24086</v>
      </c>
      <c r="B2843" s="393" t="s">
        <v>10103</v>
      </c>
      <c r="C2843" s="393">
        <v>2</v>
      </c>
      <c r="D2843" s="393" t="s">
        <v>11819</v>
      </c>
      <c r="E2843" s="393">
        <v>9</v>
      </c>
      <c r="F2843" s="396"/>
      <c r="G2843" s="388"/>
    </row>
    <row r="2844" spans="1:7" ht="17.25" x14ac:dyDescent="0.3">
      <c r="A2844" s="389" t="s">
        <v>33460</v>
      </c>
      <c r="B2844" s="393" t="s">
        <v>10191</v>
      </c>
      <c r="C2844" s="393">
        <v>14</v>
      </c>
      <c r="D2844" s="393" t="s">
        <v>2625</v>
      </c>
      <c r="E2844" s="393">
        <v>3</v>
      </c>
      <c r="F2844" s="396"/>
      <c r="G2844" s="388"/>
    </row>
    <row r="2845" spans="1:7" ht="17.25" x14ac:dyDescent="0.3">
      <c r="A2845" s="389" t="s">
        <v>33461</v>
      </c>
      <c r="B2845" s="393" t="s">
        <v>10191</v>
      </c>
      <c r="C2845" s="393">
        <v>11</v>
      </c>
      <c r="D2845" s="393" t="s">
        <v>11819</v>
      </c>
      <c r="E2845" s="393">
        <v>10</v>
      </c>
      <c r="F2845" s="396"/>
      <c r="G2845" s="388"/>
    </row>
    <row r="2846" spans="1:7" ht="17.25" x14ac:dyDescent="0.3">
      <c r="A2846" s="389" t="s">
        <v>33462</v>
      </c>
      <c r="B2846" s="393" t="s">
        <v>10103</v>
      </c>
      <c r="C2846" s="393">
        <v>14</v>
      </c>
      <c r="D2846" s="393" t="s">
        <v>11819</v>
      </c>
      <c r="E2846" s="393">
        <v>2</v>
      </c>
      <c r="F2846" s="396"/>
      <c r="G2846" s="388"/>
    </row>
    <row r="2847" spans="1:7" ht="17.25" x14ac:dyDescent="0.3">
      <c r="A2847" s="389" t="s">
        <v>33463</v>
      </c>
      <c r="B2847" s="393" t="s">
        <v>14104</v>
      </c>
      <c r="C2847" s="393">
        <v>5</v>
      </c>
      <c r="D2847" s="393" t="s">
        <v>13336</v>
      </c>
      <c r="E2847" s="393">
        <v>4</v>
      </c>
      <c r="F2847" s="396"/>
      <c r="G2847" s="388"/>
    </row>
    <row r="2848" spans="1:7" ht="17.25" x14ac:dyDescent="0.3">
      <c r="A2848" s="389" t="s">
        <v>33464</v>
      </c>
      <c r="B2848" s="393" t="s">
        <v>2625</v>
      </c>
      <c r="C2848" s="393">
        <v>3</v>
      </c>
      <c r="D2848" s="393" t="s">
        <v>30527</v>
      </c>
      <c r="E2848" s="393">
        <v>7</v>
      </c>
      <c r="F2848" s="396"/>
      <c r="G2848" s="388"/>
    </row>
    <row r="2849" spans="1:7" ht="17.25" x14ac:dyDescent="0.3">
      <c r="A2849" s="389" t="s">
        <v>33465</v>
      </c>
      <c r="B2849" s="393" t="s">
        <v>16716</v>
      </c>
      <c r="C2849" s="393">
        <v>38</v>
      </c>
      <c r="D2849" s="393" t="s">
        <v>11819</v>
      </c>
      <c r="E2849" s="393">
        <v>22</v>
      </c>
      <c r="F2849" s="396"/>
      <c r="G2849" s="388"/>
    </row>
    <row r="2850" spans="1:7" ht="17.25" x14ac:dyDescent="0.3">
      <c r="A2850" s="389" t="s">
        <v>33466</v>
      </c>
      <c r="B2850" s="393" t="s">
        <v>13658</v>
      </c>
      <c r="C2850" s="393">
        <v>1</v>
      </c>
      <c r="D2850" s="393" t="s">
        <v>11819</v>
      </c>
      <c r="E2850" s="393">
        <v>1</v>
      </c>
      <c r="F2850" s="396"/>
      <c r="G2850" s="388"/>
    </row>
    <row r="2851" spans="1:7" ht="17.25" x14ac:dyDescent="0.3">
      <c r="A2851" s="389" t="s">
        <v>33467</v>
      </c>
      <c r="B2851" s="393" t="s">
        <v>10103</v>
      </c>
      <c r="C2851" s="393">
        <v>6</v>
      </c>
      <c r="D2851" s="393" t="s">
        <v>11819</v>
      </c>
      <c r="E2851" s="393">
        <v>7</v>
      </c>
      <c r="F2851" s="396"/>
      <c r="G2851" s="388"/>
    </row>
    <row r="2852" spans="1:7" ht="17.25" x14ac:dyDescent="0.3">
      <c r="A2852" s="389" t="s">
        <v>33468</v>
      </c>
      <c r="B2852" s="393" t="s">
        <v>2625</v>
      </c>
      <c r="C2852" s="393">
        <v>10</v>
      </c>
      <c r="D2852" s="393" t="s">
        <v>10191</v>
      </c>
      <c r="E2852" s="393">
        <v>4</v>
      </c>
      <c r="F2852" s="396"/>
      <c r="G2852" s="388"/>
    </row>
    <row r="2853" spans="1:7" ht="17.25" x14ac:dyDescent="0.3">
      <c r="A2853" s="389" t="s">
        <v>33469</v>
      </c>
      <c r="B2853" s="393" t="s">
        <v>10103</v>
      </c>
      <c r="C2853" s="393">
        <v>14</v>
      </c>
      <c r="D2853" s="393" t="s">
        <v>11819</v>
      </c>
      <c r="E2853" s="393">
        <v>13</v>
      </c>
      <c r="F2853" s="396"/>
      <c r="G2853" s="388"/>
    </row>
    <row r="2854" spans="1:7" ht="17.25" x14ac:dyDescent="0.3">
      <c r="A2854" s="389" t="s">
        <v>42870</v>
      </c>
      <c r="B2854" s="393" t="s">
        <v>10191</v>
      </c>
      <c r="C2854" s="393">
        <v>10</v>
      </c>
      <c r="D2854" s="393" t="s">
        <v>11819</v>
      </c>
      <c r="E2854" s="393">
        <v>1</v>
      </c>
      <c r="F2854" s="396"/>
      <c r="G2854" s="388"/>
    </row>
    <row r="2855" spans="1:7" ht="17.25" x14ac:dyDescent="0.3">
      <c r="A2855" s="389" t="s">
        <v>33470</v>
      </c>
      <c r="B2855" s="393" t="s">
        <v>21992</v>
      </c>
      <c r="C2855" s="393">
        <v>3</v>
      </c>
      <c r="D2855" s="393" t="s">
        <v>11819</v>
      </c>
      <c r="E2855" s="393">
        <v>0</v>
      </c>
      <c r="F2855" s="396"/>
      <c r="G2855" s="388"/>
    </row>
    <row r="2856" spans="1:7" ht="17.25" x14ac:dyDescent="0.3">
      <c r="A2856" s="389" t="s">
        <v>39660</v>
      </c>
      <c r="B2856" s="393" t="s">
        <v>11819</v>
      </c>
      <c r="C2856" s="393">
        <v>3</v>
      </c>
      <c r="D2856" s="393" t="s">
        <v>13336</v>
      </c>
      <c r="E2856" s="393">
        <v>7</v>
      </c>
      <c r="F2856" s="396"/>
      <c r="G2856" s="388"/>
    </row>
    <row r="2857" spans="1:7" ht="17.25" x14ac:dyDescent="0.3">
      <c r="A2857" s="389" t="s">
        <v>39661</v>
      </c>
      <c r="B2857" s="393" t="s">
        <v>2625</v>
      </c>
      <c r="C2857" s="393">
        <v>2</v>
      </c>
      <c r="D2857" s="393" t="s">
        <v>10191</v>
      </c>
      <c r="E2857" s="393">
        <v>0</v>
      </c>
      <c r="F2857" s="396"/>
      <c r="G2857" s="388"/>
    </row>
    <row r="2858" spans="1:7" ht="17.25" x14ac:dyDescent="0.3">
      <c r="A2858" s="389" t="s">
        <v>39662</v>
      </c>
      <c r="B2858" s="393" t="s">
        <v>10191</v>
      </c>
      <c r="C2858" s="393">
        <v>4</v>
      </c>
      <c r="D2858" s="393" t="s">
        <v>11819</v>
      </c>
      <c r="E2858" s="393">
        <v>5</v>
      </c>
      <c r="F2858" s="396"/>
      <c r="G2858" s="388"/>
    </row>
    <row r="2859" spans="1:7" ht="17.25" x14ac:dyDescent="0.3">
      <c r="A2859" s="389" t="s">
        <v>39663</v>
      </c>
      <c r="B2859" s="393" t="s">
        <v>11819</v>
      </c>
      <c r="C2859" s="393">
        <v>41</v>
      </c>
      <c r="D2859" s="393" t="s">
        <v>10103</v>
      </c>
      <c r="E2859" s="393">
        <v>25</v>
      </c>
      <c r="F2859" s="396"/>
      <c r="G2859" s="388"/>
    </row>
    <row r="2860" spans="1:7" ht="17.25" x14ac:dyDescent="0.3">
      <c r="A2860" s="389" t="s">
        <v>39664</v>
      </c>
      <c r="B2860" s="393" t="s">
        <v>13336</v>
      </c>
      <c r="C2860" s="393">
        <v>7</v>
      </c>
      <c r="D2860" s="393" t="s">
        <v>2625</v>
      </c>
      <c r="E2860" s="393">
        <v>5</v>
      </c>
      <c r="F2860" s="396"/>
      <c r="G2860" s="388"/>
    </row>
    <row r="2861" spans="1:7" ht="17.25" x14ac:dyDescent="0.3">
      <c r="A2861" s="389" t="s">
        <v>39665</v>
      </c>
      <c r="B2861" s="393" t="s">
        <v>10191</v>
      </c>
      <c r="C2861" s="393">
        <v>5</v>
      </c>
      <c r="D2861" s="393" t="s">
        <v>11819</v>
      </c>
      <c r="E2861" s="393">
        <v>8</v>
      </c>
      <c r="F2861" s="396"/>
      <c r="G2861" s="388"/>
    </row>
    <row r="2862" spans="1:7" ht="17.25" x14ac:dyDescent="0.3">
      <c r="A2862" s="389" t="s">
        <v>39666</v>
      </c>
      <c r="B2862" s="393" t="s">
        <v>11819</v>
      </c>
      <c r="C2862" s="393">
        <v>6</v>
      </c>
      <c r="D2862" s="393" t="s">
        <v>10103</v>
      </c>
      <c r="E2862" s="393">
        <v>2</v>
      </c>
      <c r="F2862" s="396"/>
      <c r="G2862" s="388"/>
    </row>
    <row r="2863" spans="1:7" ht="17.25" x14ac:dyDescent="0.3">
      <c r="A2863" s="389" t="s">
        <v>39667</v>
      </c>
      <c r="B2863" s="393" t="s">
        <v>11819</v>
      </c>
      <c r="C2863" s="393">
        <v>8</v>
      </c>
      <c r="D2863" s="393" t="s">
        <v>5011</v>
      </c>
      <c r="E2863" s="393">
        <v>21</v>
      </c>
      <c r="F2863" s="396"/>
      <c r="G2863" s="388"/>
    </row>
    <row r="2864" spans="1:7" ht="17.25" x14ac:dyDescent="0.3">
      <c r="A2864" s="389" t="s">
        <v>39668</v>
      </c>
      <c r="B2864" s="393" t="s">
        <v>10191</v>
      </c>
      <c r="C2864" s="393">
        <v>9</v>
      </c>
      <c r="D2864" s="393" t="s">
        <v>11819</v>
      </c>
      <c r="E2864" s="393">
        <v>8</v>
      </c>
      <c r="F2864" s="396"/>
      <c r="G2864" s="388"/>
    </row>
    <row r="2865" spans="1:7" ht="17.25" x14ac:dyDescent="0.3">
      <c r="A2865" s="389" t="s">
        <v>39669</v>
      </c>
      <c r="B2865" s="393" t="s">
        <v>10191</v>
      </c>
      <c r="C2865" s="393">
        <v>9</v>
      </c>
      <c r="D2865" s="393" t="s">
        <v>2625</v>
      </c>
      <c r="E2865" s="393">
        <v>16</v>
      </c>
      <c r="F2865" s="396"/>
      <c r="G2865" s="388"/>
    </row>
    <row r="2866" spans="1:7" ht="17.25" x14ac:dyDescent="0.3">
      <c r="A2866" s="389" t="s">
        <v>39670</v>
      </c>
      <c r="B2866" s="393" t="s">
        <v>39671</v>
      </c>
      <c r="C2866" s="393">
        <v>0</v>
      </c>
      <c r="D2866" s="393" t="s">
        <v>11819</v>
      </c>
      <c r="E2866" s="393">
        <v>1</v>
      </c>
      <c r="F2866" s="396"/>
      <c r="G2866" s="388"/>
    </row>
    <row r="2867" spans="1:7" ht="17.25" x14ac:dyDescent="0.3">
      <c r="A2867" s="389" t="s">
        <v>39672</v>
      </c>
      <c r="B2867" s="393" t="s">
        <v>11819</v>
      </c>
      <c r="C2867" s="393">
        <v>1</v>
      </c>
      <c r="D2867" s="393" t="s">
        <v>10103</v>
      </c>
      <c r="E2867" s="393">
        <v>6</v>
      </c>
      <c r="F2867" s="396"/>
      <c r="G2867" s="388"/>
    </row>
    <row r="2868" spans="1:7" ht="17.25" x14ac:dyDescent="0.3">
      <c r="A2868" s="389" t="s">
        <v>39673</v>
      </c>
      <c r="B2868" s="393" t="s">
        <v>2625</v>
      </c>
      <c r="C2868" s="393">
        <v>7</v>
      </c>
      <c r="D2868" s="393" t="s">
        <v>5426</v>
      </c>
      <c r="E2868" s="393">
        <v>4</v>
      </c>
      <c r="F2868" s="396"/>
      <c r="G2868" s="388"/>
    </row>
    <row r="2869" spans="1:7" ht="17.25" x14ac:dyDescent="0.3">
      <c r="A2869" s="389" t="s">
        <v>39674</v>
      </c>
      <c r="B2869" s="393" t="s">
        <v>11819</v>
      </c>
      <c r="C2869" s="393">
        <v>4</v>
      </c>
      <c r="D2869" s="393" t="s">
        <v>10103</v>
      </c>
      <c r="E2869" s="393">
        <v>5</v>
      </c>
      <c r="F2869" s="396"/>
      <c r="G2869" s="388"/>
    </row>
    <row r="2870" spans="1:7" ht="17.25" x14ac:dyDescent="0.3">
      <c r="A2870" s="389" t="s">
        <v>39675</v>
      </c>
      <c r="B2870" s="393" t="s">
        <v>11819</v>
      </c>
      <c r="C2870" s="393">
        <v>18</v>
      </c>
      <c r="D2870" s="393" t="s">
        <v>10103</v>
      </c>
      <c r="E2870" s="393">
        <v>14</v>
      </c>
      <c r="F2870" s="396"/>
      <c r="G2870" s="388"/>
    </row>
    <row r="2871" spans="1:7" ht="17.25" x14ac:dyDescent="0.3">
      <c r="A2871" s="389" t="s">
        <v>39676</v>
      </c>
      <c r="B2871" s="393" t="s">
        <v>11819</v>
      </c>
      <c r="C2871" s="393">
        <v>1</v>
      </c>
      <c r="D2871" s="393" t="s">
        <v>10103</v>
      </c>
      <c r="E2871" s="393">
        <v>2</v>
      </c>
      <c r="F2871" s="396"/>
      <c r="G2871" s="388"/>
    </row>
    <row r="2872" spans="1:7" ht="17.25" x14ac:dyDescent="0.3">
      <c r="A2872" s="389" t="s">
        <v>39677</v>
      </c>
      <c r="B2872" s="393" t="s">
        <v>11819</v>
      </c>
      <c r="C2872" s="393">
        <v>3</v>
      </c>
      <c r="D2872" s="393" t="s">
        <v>10191</v>
      </c>
      <c r="E2872" s="393">
        <v>3</v>
      </c>
      <c r="F2872" s="396"/>
      <c r="G2872" s="388"/>
    </row>
    <row r="2873" spans="1:7" ht="17.25" x14ac:dyDescent="0.3">
      <c r="A2873" s="389" t="s">
        <v>39678</v>
      </c>
      <c r="B2873" s="393" t="s">
        <v>11819</v>
      </c>
      <c r="C2873" s="393">
        <v>0</v>
      </c>
      <c r="D2873" s="393" t="s">
        <v>13336</v>
      </c>
      <c r="E2873" s="393">
        <v>3</v>
      </c>
      <c r="F2873" s="396"/>
      <c r="G2873" s="388"/>
    </row>
    <row r="2874" spans="1:7" ht="17.25" x14ac:dyDescent="0.3">
      <c r="A2874" s="389" t="s">
        <v>39679</v>
      </c>
      <c r="B2874" s="393" t="s">
        <v>39680</v>
      </c>
      <c r="C2874" s="393">
        <v>3</v>
      </c>
      <c r="D2874" s="393" t="s">
        <v>11819</v>
      </c>
      <c r="E2874" s="393">
        <v>7</v>
      </c>
      <c r="F2874" s="396"/>
      <c r="G2874" s="388"/>
    </row>
    <row r="2875" spans="1:7" ht="17.25" x14ac:dyDescent="0.3">
      <c r="A2875" s="389" t="s">
        <v>39681</v>
      </c>
      <c r="B2875" s="393" t="s">
        <v>2625</v>
      </c>
      <c r="C2875" s="393">
        <v>1</v>
      </c>
      <c r="D2875" s="393" t="s">
        <v>10191</v>
      </c>
      <c r="E2875" s="393">
        <v>2</v>
      </c>
      <c r="F2875" s="396"/>
      <c r="G2875" s="388"/>
    </row>
    <row r="2876" spans="1:7" ht="17.25" x14ac:dyDescent="0.3">
      <c r="A2876" s="389" t="s">
        <v>40790</v>
      </c>
      <c r="B2876" s="393" t="s">
        <v>10103</v>
      </c>
      <c r="C2876" s="393">
        <v>15</v>
      </c>
      <c r="D2876" s="393" t="s">
        <v>26227</v>
      </c>
      <c r="E2876" s="393">
        <v>4</v>
      </c>
      <c r="F2876" s="396"/>
      <c r="G2876" s="388"/>
    </row>
    <row r="2877" spans="1:7" ht="17.25" x14ac:dyDescent="0.3">
      <c r="A2877" s="389" t="s">
        <v>40791</v>
      </c>
      <c r="B2877" s="393" t="s">
        <v>10191</v>
      </c>
      <c r="C2877" s="393">
        <v>5</v>
      </c>
      <c r="D2877" s="393" t="s">
        <v>2625</v>
      </c>
      <c r="E2877" s="393">
        <v>3</v>
      </c>
      <c r="F2877" s="396"/>
      <c r="G2877" s="388"/>
    </row>
    <row r="2878" spans="1:7" ht="17.25" x14ac:dyDescent="0.3">
      <c r="A2878" s="389" t="s">
        <v>40792</v>
      </c>
      <c r="B2878" s="393" t="s">
        <v>13336</v>
      </c>
      <c r="C2878" s="393">
        <v>1</v>
      </c>
      <c r="D2878" s="393" t="s">
        <v>11819</v>
      </c>
      <c r="E2878" s="393">
        <v>3</v>
      </c>
      <c r="F2878" s="396"/>
      <c r="G2878" s="388"/>
    </row>
    <row r="2879" spans="1:7" ht="17.25" x14ac:dyDescent="0.3">
      <c r="A2879" s="389" t="s">
        <v>40793</v>
      </c>
      <c r="B2879" s="393" t="s">
        <v>11819</v>
      </c>
      <c r="C2879" s="393">
        <v>0</v>
      </c>
      <c r="D2879" s="393" t="s">
        <v>21992</v>
      </c>
      <c r="E2879" s="393">
        <v>0</v>
      </c>
      <c r="F2879" s="396"/>
      <c r="G2879" s="388"/>
    </row>
    <row r="2880" spans="1:7" ht="17.25" x14ac:dyDescent="0.3">
      <c r="A2880" s="389" t="s">
        <v>42871</v>
      </c>
      <c r="B2880" s="393" t="s">
        <v>10103</v>
      </c>
      <c r="C2880" s="393">
        <v>0</v>
      </c>
      <c r="D2880" s="393" t="s">
        <v>11819</v>
      </c>
      <c r="E2880" s="393">
        <v>1</v>
      </c>
      <c r="F2880" s="396"/>
      <c r="G2880" s="388"/>
    </row>
    <row r="2881" spans="1:7" ht="34.5" x14ac:dyDescent="0.3">
      <c r="A2881" s="389" t="s">
        <v>42872</v>
      </c>
      <c r="B2881" s="393" t="s">
        <v>39711</v>
      </c>
      <c r="C2881" s="393">
        <v>3</v>
      </c>
      <c r="D2881" s="393" t="s">
        <v>10191</v>
      </c>
      <c r="E2881" s="393">
        <v>1</v>
      </c>
      <c r="F2881" s="396"/>
      <c r="G2881" s="388"/>
    </row>
    <row r="2882" spans="1:7" ht="17.25" x14ac:dyDescent="0.3">
      <c r="A2882" s="389" t="s">
        <v>42873</v>
      </c>
      <c r="B2882" s="393" t="s">
        <v>2625</v>
      </c>
      <c r="C2882" s="393">
        <v>4</v>
      </c>
      <c r="D2882" s="393" t="s">
        <v>21992</v>
      </c>
      <c r="E2882" s="393">
        <v>1</v>
      </c>
      <c r="F2882" s="396"/>
      <c r="G2882" s="388"/>
    </row>
    <row r="2883" spans="1:7" ht="17.25" x14ac:dyDescent="0.3">
      <c r="A2883" s="389" t="s">
        <v>42874</v>
      </c>
      <c r="B2883" s="393" t="s">
        <v>11819</v>
      </c>
      <c r="C2883" s="393">
        <v>2</v>
      </c>
      <c r="D2883" s="393" t="s">
        <v>5011</v>
      </c>
      <c r="E2883" s="393">
        <v>0</v>
      </c>
      <c r="F2883" s="396"/>
      <c r="G2883" s="388"/>
    </row>
    <row r="2884" spans="1:7" ht="17.25" x14ac:dyDescent="0.3">
      <c r="A2884" s="389" t="s">
        <v>42875</v>
      </c>
      <c r="B2884" s="393" t="s">
        <v>10191</v>
      </c>
      <c r="C2884" s="393">
        <v>2</v>
      </c>
      <c r="D2884" s="393" t="s">
        <v>2625</v>
      </c>
      <c r="E2884" s="393">
        <v>3</v>
      </c>
      <c r="F2884" s="396"/>
      <c r="G2884" s="388"/>
    </row>
    <row r="2885" spans="1:7" ht="17.25" x14ac:dyDescent="0.3">
      <c r="A2885" s="389" t="s">
        <v>42876</v>
      </c>
      <c r="B2885" s="393" t="s">
        <v>11819</v>
      </c>
      <c r="C2885" s="393">
        <v>2</v>
      </c>
      <c r="D2885" s="393" t="s">
        <v>10103</v>
      </c>
      <c r="E2885" s="393">
        <v>9</v>
      </c>
      <c r="F2885" s="396"/>
      <c r="G2885" s="388"/>
    </row>
    <row r="2886" spans="1:7" ht="17.25" x14ac:dyDescent="0.3">
      <c r="A2886" s="389" t="s">
        <v>42877</v>
      </c>
      <c r="B2886" s="393" t="s">
        <v>10191</v>
      </c>
      <c r="C2886" s="393">
        <v>9</v>
      </c>
      <c r="D2886" s="393" t="s">
        <v>11819</v>
      </c>
      <c r="E2886" s="393">
        <v>8</v>
      </c>
      <c r="F2886" s="396"/>
      <c r="G2886" s="388"/>
    </row>
    <row r="2887" spans="1:7" ht="17.25" x14ac:dyDescent="0.3">
      <c r="A2887" s="389" t="s">
        <v>42878</v>
      </c>
      <c r="B2887" s="393" t="s">
        <v>11819</v>
      </c>
      <c r="C2887" s="393">
        <v>2</v>
      </c>
      <c r="D2887" s="393" t="s">
        <v>10103</v>
      </c>
      <c r="E2887" s="393">
        <v>1</v>
      </c>
      <c r="F2887" s="396"/>
      <c r="G2887" s="388"/>
    </row>
    <row r="2888" spans="1:7" ht="17.25" x14ac:dyDescent="0.3">
      <c r="A2888" s="389" t="s">
        <v>24087</v>
      </c>
      <c r="B2888" s="393" t="s">
        <v>2625</v>
      </c>
      <c r="C2888" s="393">
        <v>2</v>
      </c>
      <c r="D2888" s="393" t="s">
        <v>10191</v>
      </c>
      <c r="E2888" s="393">
        <v>2</v>
      </c>
      <c r="F2888" s="396"/>
      <c r="G2888" s="388"/>
    </row>
    <row r="2889" spans="1:7" ht="17.25" x14ac:dyDescent="0.3">
      <c r="A2889" s="389" t="s">
        <v>24088</v>
      </c>
      <c r="B2889" s="393" t="s">
        <v>10103</v>
      </c>
      <c r="C2889" s="393">
        <v>4</v>
      </c>
      <c r="D2889" s="393" t="s">
        <v>11819</v>
      </c>
      <c r="E2889" s="393">
        <v>7</v>
      </c>
      <c r="F2889" s="396"/>
      <c r="G2889" s="388"/>
    </row>
    <row r="2890" spans="1:7" ht="17.25" x14ac:dyDescent="0.3">
      <c r="A2890" s="389" t="s">
        <v>39682</v>
      </c>
      <c r="B2890" s="393" t="s">
        <v>10103</v>
      </c>
      <c r="C2890" s="393">
        <v>2</v>
      </c>
      <c r="D2890" s="393" t="s">
        <v>11819</v>
      </c>
      <c r="E2890" s="393">
        <v>0</v>
      </c>
      <c r="F2890" s="396"/>
      <c r="G2890" s="388"/>
    </row>
    <row r="2891" spans="1:7" ht="17.25" x14ac:dyDescent="0.3">
      <c r="A2891" s="389" t="s">
        <v>39683</v>
      </c>
      <c r="B2891" s="393" t="s">
        <v>13336</v>
      </c>
      <c r="C2891" s="393">
        <v>8</v>
      </c>
      <c r="D2891" s="393" t="s">
        <v>11819</v>
      </c>
      <c r="E2891" s="393">
        <v>4</v>
      </c>
      <c r="F2891" s="396"/>
      <c r="G2891" s="388"/>
    </row>
    <row r="2892" spans="1:7" ht="17.25" x14ac:dyDescent="0.3">
      <c r="A2892" s="389" t="s">
        <v>42879</v>
      </c>
      <c r="B2892" s="393" t="s">
        <v>11819</v>
      </c>
      <c r="C2892" s="393">
        <v>2</v>
      </c>
      <c r="D2892" s="393" t="s">
        <v>13336</v>
      </c>
      <c r="E2892" s="393">
        <v>2</v>
      </c>
      <c r="F2892" s="396"/>
      <c r="G2892" s="388"/>
    </row>
    <row r="2893" spans="1:7" ht="17.25" x14ac:dyDescent="0.3">
      <c r="A2893" s="389" t="s">
        <v>39684</v>
      </c>
      <c r="B2893" s="393" t="s">
        <v>13336</v>
      </c>
      <c r="C2893" s="393">
        <v>3</v>
      </c>
      <c r="D2893" s="393" t="s">
        <v>11819</v>
      </c>
      <c r="E2893" s="393">
        <v>6</v>
      </c>
      <c r="F2893" s="396"/>
      <c r="G2893" s="388"/>
    </row>
    <row r="2894" spans="1:7" ht="17.25" x14ac:dyDescent="0.3">
      <c r="A2894" s="389" t="s">
        <v>39685</v>
      </c>
      <c r="B2894" s="393" t="s">
        <v>11819</v>
      </c>
      <c r="C2894" s="393">
        <v>1</v>
      </c>
      <c r="D2894" s="393" t="s">
        <v>13336</v>
      </c>
      <c r="E2894" s="393">
        <v>1</v>
      </c>
      <c r="F2894" s="396"/>
      <c r="G2894" s="388"/>
    </row>
    <row r="2895" spans="1:7" ht="17.25" x14ac:dyDescent="0.3">
      <c r="A2895" s="389" t="s">
        <v>39686</v>
      </c>
      <c r="B2895" s="393" t="s">
        <v>13336</v>
      </c>
      <c r="C2895" s="393">
        <v>3</v>
      </c>
      <c r="D2895" s="393" t="s">
        <v>11819</v>
      </c>
      <c r="E2895" s="393">
        <v>0</v>
      </c>
      <c r="F2895" s="396"/>
      <c r="G2895" s="388"/>
    </row>
    <row r="2896" spans="1:7" ht="17.25" x14ac:dyDescent="0.3">
      <c r="A2896" s="389" t="s">
        <v>39687</v>
      </c>
      <c r="B2896" s="393" t="s">
        <v>11819</v>
      </c>
      <c r="C2896" s="393">
        <v>0</v>
      </c>
      <c r="D2896" s="393" t="s">
        <v>13336</v>
      </c>
      <c r="E2896" s="393">
        <v>2</v>
      </c>
      <c r="F2896" s="396"/>
      <c r="G2896" s="388"/>
    </row>
    <row r="2897" spans="1:7" ht="12.75" customHeight="1" x14ac:dyDescent="0.3">
      <c r="A2897" s="417" t="s">
        <v>24089</v>
      </c>
      <c r="B2897" s="417"/>
      <c r="C2897" s="417"/>
      <c r="D2897" s="417"/>
      <c r="E2897" s="417"/>
      <c r="F2897" s="417"/>
      <c r="G2897" s="388"/>
    </row>
    <row r="2898" spans="1:7" ht="17.25" x14ac:dyDescent="0.3">
      <c r="A2898" s="389" t="s">
        <v>24090</v>
      </c>
      <c r="B2898" s="393" t="s">
        <v>11819</v>
      </c>
      <c r="C2898" s="393">
        <v>10</v>
      </c>
      <c r="D2898" s="393" t="s">
        <v>10103</v>
      </c>
      <c r="E2898" s="393">
        <v>21</v>
      </c>
      <c r="F2898" s="396"/>
      <c r="G2898" s="388"/>
    </row>
    <row r="2899" spans="1:7" ht="17.25" x14ac:dyDescent="0.3">
      <c r="A2899" s="389" t="s">
        <v>24091</v>
      </c>
      <c r="B2899" s="393" t="s">
        <v>10191</v>
      </c>
      <c r="C2899" s="393">
        <v>5</v>
      </c>
      <c r="D2899" s="393" t="s">
        <v>11819</v>
      </c>
      <c r="E2899" s="393">
        <v>4</v>
      </c>
      <c r="F2899" s="396"/>
      <c r="G2899" s="388"/>
    </row>
    <row r="2900" spans="1:7" ht="17.25" x14ac:dyDescent="0.3">
      <c r="A2900" s="389" t="s">
        <v>24092</v>
      </c>
      <c r="B2900" s="393" t="s">
        <v>10103</v>
      </c>
      <c r="C2900" s="393">
        <v>5</v>
      </c>
      <c r="D2900" s="393" t="s">
        <v>1920</v>
      </c>
      <c r="E2900" s="393">
        <v>4</v>
      </c>
      <c r="F2900" s="396"/>
      <c r="G2900" s="388"/>
    </row>
    <row r="2901" spans="1:7" ht="17.25" x14ac:dyDescent="0.3">
      <c r="A2901" s="389" t="s">
        <v>24093</v>
      </c>
      <c r="B2901" s="393" t="s">
        <v>10103</v>
      </c>
      <c r="C2901" s="393">
        <v>3</v>
      </c>
      <c r="D2901" s="393" t="s">
        <v>11819</v>
      </c>
      <c r="E2901" s="393">
        <v>2</v>
      </c>
      <c r="F2901" s="396"/>
      <c r="G2901" s="388"/>
    </row>
    <row r="2902" spans="1:7" ht="17.25" x14ac:dyDescent="0.3">
      <c r="A2902" s="389" t="s">
        <v>24094</v>
      </c>
      <c r="B2902" s="393" t="s">
        <v>10191</v>
      </c>
      <c r="C2902" s="393">
        <v>17</v>
      </c>
      <c r="D2902" s="393" t="s">
        <v>11819</v>
      </c>
      <c r="E2902" s="393">
        <v>9</v>
      </c>
      <c r="F2902" s="396"/>
      <c r="G2902" s="388"/>
    </row>
    <row r="2903" spans="1:7" ht="17.25" x14ac:dyDescent="0.3">
      <c r="A2903" s="389" t="s">
        <v>24095</v>
      </c>
      <c r="B2903" s="393" t="s">
        <v>11819</v>
      </c>
      <c r="C2903" s="393">
        <v>15</v>
      </c>
      <c r="D2903" s="393" t="s">
        <v>10103</v>
      </c>
      <c r="E2903" s="393">
        <v>17</v>
      </c>
      <c r="F2903" s="396"/>
      <c r="G2903" s="388"/>
    </row>
    <row r="2904" spans="1:7" ht="17.25" x14ac:dyDescent="0.3">
      <c r="A2904" s="389" t="s">
        <v>24096</v>
      </c>
      <c r="B2904" s="393" t="s">
        <v>10191</v>
      </c>
      <c r="C2904" s="393">
        <v>6</v>
      </c>
      <c r="D2904" s="393" t="s">
        <v>11819</v>
      </c>
      <c r="E2904" s="393">
        <v>0</v>
      </c>
      <c r="F2904" s="396"/>
      <c r="G2904" s="388"/>
    </row>
    <row r="2905" spans="1:7" ht="17.25" x14ac:dyDescent="0.3">
      <c r="A2905" s="389" t="s">
        <v>24097</v>
      </c>
      <c r="B2905" s="393" t="s">
        <v>11819</v>
      </c>
      <c r="C2905" s="393">
        <v>9</v>
      </c>
      <c r="D2905" s="393" t="s">
        <v>10103</v>
      </c>
      <c r="E2905" s="393">
        <v>2</v>
      </c>
      <c r="F2905" s="396"/>
      <c r="G2905" s="388"/>
    </row>
    <row r="2906" spans="1:7" ht="17.25" x14ac:dyDescent="0.3">
      <c r="A2906" s="389" t="s">
        <v>24098</v>
      </c>
      <c r="B2906" s="393" t="s">
        <v>10103</v>
      </c>
      <c r="C2906" s="393">
        <v>1</v>
      </c>
      <c r="D2906" s="393" t="s">
        <v>11819</v>
      </c>
      <c r="E2906" s="393">
        <v>2</v>
      </c>
      <c r="F2906" s="396"/>
      <c r="G2906" s="388"/>
    </row>
    <row r="2907" spans="1:7" ht="17.25" x14ac:dyDescent="0.3">
      <c r="A2907" s="389" t="s">
        <v>24099</v>
      </c>
      <c r="B2907" s="393" t="s">
        <v>11819</v>
      </c>
      <c r="C2907" s="393">
        <v>8</v>
      </c>
      <c r="D2907" s="393" t="s">
        <v>10103</v>
      </c>
      <c r="E2907" s="393">
        <v>7</v>
      </c>
      <c r="F2907" s="396"/>
      <c r="G2907" s="388"/>
    </row>
    <row r="2908" spans="1:7" ht="12.75" customHeight="1" x14ac:dyDescent="0.3">
      <c r="A2908" s="417" t="s">
        <v>39688</v>
      </c>
      <c r="B2908" s="417"/>
      <c r="C2908" s="417"/>
      <c r="D2908" s="417"/>
      <c r="E2908" s="417"/>
      <c r="F2908" s="417"/>
      <c r="G2908" s="388"/>
    </row>
    <row r="2909" spans="1:7" ht="17.25" x14ac:dyDescent="0.3">
      <c r="A2909" s="389" t="s">
        <v>39689</v>
      </c>
      <c r="B2909" s="393" t="s">
        <v>10191</v>
      </c>
      <c r="C2909" s="393">
        <v>1</v>
      </c>
      <c r="D2909" s="393" t="s">
        <v>11819</v>
      </c>
      <c r="E2909" s="393">
        <v>2</v>
      </c>
      <c r="F2909" s="396"/>
      <c r="G2909" s="388"/>
    </row>
    <row r="2910" spans="1:7" ht="17.25" x14ac:dyDescent="0.3">
      <c r="A2910" s="389" t="s">
        <v>39690</v>
      </c>
      <c r="B2910" s="393" t="s">
        <v>10191</v>
      </c>
      <c r="C2910" s="393">
        <v>1</v>
      </c>
      <c r="D2910" s="393" t="s">
        <v>11819</v>
      </c>
      <c r="E2910" s="393">
        <v>2</v>
      </c>
      <c r="F2910" s="396"/>
      <c r="G2910" s="388"/>
    </row>
    <row r="2911" spans="1:7" ht="17.25" x14ac:dyDescent="0.3">
      <c r="A2911" s="389" t="s">
        <v>39691</v>
      </c>
      <c r="B2911" s="393" t="s">
        <v>11819</v>
      </c>
      <c r="C2911" s="393">
        <v>1</v>
      </c>
      <c r="D2911" s="393" t="s">
        <v>10191</v>
      </c>
      <c r="E2911" s="393">
        <v>0</v>
      </c>
      <c r="F2911" s="396"/>
      <c r="G2911" s="388"/>
    </row>
    <row r="2912" spans="1:7" ht="17.25" x14ac:dyDescent="0.3">
      <c r="A2912" s="389" t="s">
        <v>39692</v>
      </c>
      <c r="B2912" s="393" t="s">
        <v>10191</v>
      </c>
      <c r="C2912" s="393">
        <v>0</v>
      </c>
      <c r="D2912" s="393" t="s">
        <v>11819</v>
      </c>
      <c r="E2912" s="393">
        <v>0</v>
      </c>
      <c r="F2912" s="396"/>
      <c r="G2912" s="388"/>
    </row>
    <row r="2913" spans="1:7" ht="17.25" x14ac:dyDescent="0.3">
      <c r="A2913" s="389" t="s">
        <v>39693</v>
      </c>
      <c r="B2913" s="393" t="s">
        <v>10191</v>
      </c>
      <c r="C2913" s="393">
        <v>0</v>
      </c>
      <c r="D2913" s="393" t="s">
        <v>11819</v>
      </c>
      <c r="E2913" s="393">
        <v>0</v>
      </c>
      <c r="F2913" s="396"/>
      <c r="G2913" s="388"/>
    </row>
    <row r="2914" spans="1:7" ht="12.75" customHeight="1" x14ac:dyDescent="0.3">
      <c r="A2914" s="417" t="s">
        <v>24100</v>
      </c>
      <c r="B2914" s="417"/>
      <c r="C2914" s="417"/>
      <c r="D2914" s="417"/>
      <c r="E2914" s="417"/>
      <c r="F2914" s="417"/>
      <c r="G2914" s="388"/>
    </row>
    <row r="2915" spans="1:7" ht="17.25" x14ac:dyDescent="0.3">
      <c r="A2915" s="389" t="s">
        <v>24101</v>
      </c>
      <c r="B2915" s="393" t="s">
        <v>11819</v>
      </c>
      <c r="C2915" s="393">
        <v>0</v>
      </c>
      <c r="D2915" s="393" t="s">
        <v>21943</v>
      </c>
      <c r="E2915" s="393">
        <v>0</v>
      </c>
      <c r="F2915" s="396"/>
      <c r="G2915" s="388"/>
    </row>
    <row r="2916" spans="1:7" ht="17.25" x14ac:dyDescent="0.3">
      <c r="A2916" s="389" t="s">
        <v>24102</v>
      </c>
      <c r="B2916" s="393" t="s">
        <v>21943</v>
      </c>
      <c r="C2916" s="393">
        <v>0</v>
      </c>
      <c r="D2916" s="393" t="s">
        <v>11819</v>
      </c>
      <c r="E2916" s="393">
        <v>0</v>
      </c>
      <c r="F2916" s="396"/>
      <c r="G2916" s="388"/>
    </row>
    <row r="2917" spans="1:7" ht="17.25" x14ac:dyDescent="0.3">
      <c r="A2917" s="389" t="s">
        <v>24103</v>
      </c>
      <c r="B2917" s="393" t="s">
        <v>11819</v>
      </c>
      <c r="C2917" s="393">
        <v>0</v>
      </c>
      <c r="D2917" s="393" t="s">
        <v>21943</v>
      </c>
      <c r="E2917" s="393">
        <v>0</v>
      </c>
      <c r="F2917" s="396"/>
      <c r="G2917" s="388"/>
    </row>
    <row r="2918" spans="1:7" ht="17.25" x14ac:dyDescent="0.3">
      <c r="A2918" s="389" t="s">
        <v>24104</v>
      </c>
      <c r="B2918" s="393" t="s">
        <v>11819</v>
      </c>
      <c r="C2918" s="393">
        <v>0</v>
      </c>
      <c r="D2918" s="393" t="s">
        <v>21943</v>
      </c>
      <c r="E2918" s="393">
        <v>0</v>
      </c>
      <c r="F2918" s="396"/>
      <c r="G2918" s="388"/>
    </row>
    <row r="2919" spans="1:7" ht="17.25" x14ac:dyDescent="0.3">
      <c r="A2919" s="389" t="s">
        <v>24105</v>
      </c>
      <c r="B2919" s="393" t="s">
        <v>11819</v>
      </c>
      <c r="C2919" s="393">
        <v>0</v>
      </c>
      <c r="D2919" s="393" t="s">
        <v>21943</v>
      </c>
      <c r="E2919" s="393">
        <v>0</v>
      </c>
      <c r="F2919" s="396"/>
      <c r="G2919" s="388"/>
    </row>
    <row r="2920" spans="1:7" ht="17.25" x14ac:dyDescent="0.3">
      <c r="A2920" s="389" t="s">
        <v>24106</v>
      </c>
      <c r="B2920" s="393" t="s">
        <v>11819</v>
      </c>
      <c r="C2920" s="393">
        <v>0</v>
      </c>
      <c r="D2920" s="393" t="s">
        <v>24107</v>
      </c>
      <c r="E2920" s="393">
        <v>0</v>
      </c>
      <c r="F2920" s="396"/>
      <c r="G2920" s="388"/>
    </row>
    <row r="2921" spans="1:7" ht="17.25" x14ac:dyDescent="0.3">
      <c r="A2921" s="389" t="s">
        <v>24108</v>
      </c>
      <c r="B2921" s="393" t="s">
        <v>21992</v>
      </c>
      <c r="C2921" s="393">
        <v>0</v>
      </c>
      <c r="D2921" s="393" t="s">
        <v>2625</v>
      </c>
      <c r="E2921" s="393">
        <v>0</v>
      </c>
      <c r="F2921" s="396"/>
      <c r="G2921" s="388"/>
    </row>
    <row r="2922" spans="1:7" ht="17.25" x14ac:dyDescent="0.3">
      <c r="A2922" s="389" t="s">
        <v>24109</v>
      </c>
      <c r="B2922" s="393" t="s">
        <v>2625</v>
      </c>
      <c r="C2922" s="393">
        <v>0</v>
      </c>
      <c r="D2922" s="393" t="s">
        <v>21943</v>
      </c>
      <c r="E2922" s="393">
        <v>0</v>
      </c>
      <c r="F2922" s="396"/>
      <c r="G2922" s="388"/>
    </row>
    <row r="2923" spans="1:7" ht="17.25" x14ac:dyDescent="0.3">
      <c r="A2923" s="389" t="s">
        <v>24110</v>
      </c>
      <c r="B2923" s="393" t="s">
        <v>2625</v>
      </c>
      <c r="C2923" s="393">
        <v>0</v>
      </c>
      <c r="D2923" s="393" t="s">
        <v>21943</v>
      </c>
      <c r="E2923" s="393">
        <v>1</v>
      </c>
      <c r="F2923" s="396"/>
      <c r="G2923" s="388"/>
    </row>
    <row r="2924" spans="1:7" ht="17.25" x14ac:dyDescent="0.3">
      <c r="A2924" s="389" t="s">
        <v>24111</v>
      </c>
      <c r="B2924" s="393" t="s">
        <v>21943</v>
      </c>
      <c r="C2924" s="393">
        <v>0</v>
      </c>
      <c r="D2924" s="393" t="s">
        <v>2625</v>
      </c>
      <c r="E2924" s="393">
        <v>0</v>
      </c>
      <c r="F2924" s="396"/>
      <c r="G2924" s="388"/>
    </row>
    <row r="2925" spans="1:7" ht="17.25" x14ac:dyDescent="0.3">
      <c r="A2925" s="389" t="s">
        <v>24112</v>
      </c>
      <c r="B2925" s="393" t="s">
        <v>21943</v>
      </c>
      <c r="C2925" s="393">
        <v>0</v>
      </c>
      <c r="D2925" s="393" t="s">
        <v>2625</v>
      </c>
      <c r="E2925" s="393">
        <v>0</v>
      </c>
      <c r="F2925" s="396"/>
      <c r="G2925" s="388"/>
    </row>
    <row r="2926" spans="1:7" ht="17.25" x14ac:dyDescent="0.3">
      <c r="A2926" s="389" t="s">
        <v>24113</v>
      </c>
      <c r="B2926" s="393" t="s">
        <v>21943</v>
      </c>
      <c r="C2926" s="393">
        <v>0</v>
      </c>
      <c r="D2926" s="393" t="s">
        <v>13658</v>
      </c>
      <c r="E2926" s="393">
        <v>0</v>
      </c>
      <c r="F2926" s="396"/>
      <c r="G2926" s="388"/>
    </row>
    <row r="2927" spans="1:7" ht="12.75" customHeight="1" x14ac:dyDescent="0.3">
      <c r="A2927" s="417" t="s">
        <v>24114</v>
      </c>
      <c r="B2927" s="417"/>
      <c r="C2927" s="417"/>
      <c r="D2927" s="417"/>
      <c r="E2927" s="417"/>
      <c r="F2927" s="417"/>
      <c r="G2927" s="388"/>
    </row>
    <row r="2928" spans="1:7" ht="17.25" x14ac:dyDescent="0.3">
      <c r="A2928" s="389" t="s">
        <v>24115</v>
      </c>
      <c r="B2928" s="393" t="s">
        <v>10103</v>
      </c>
      <c r="C2928" s="393">
        <v>0</v>
      </c>
      <c r="D2928" s="393" t="s">
        <v>11819</v>
      </c>
      <c r="E2928" s="393">
        <v>3</v>
      </c>
      <c r="F2928" s="396"/>
      <c r="G2928" s="388"/>
    </row>
    <row r="2929" spans="1:7" ht="17.25" x14ac:dyDescent="0.3">
      <c r="A2929" s="389" t="s">
        <v>24116</v>
      </c>
      <c r="B2929" s="393" t="s">
        <v>10103</v>
      </c>
      <c r="C2929" s="393">
        <v>1</v>
      </c>
      <c r="D2929" s="393" t="s">
        <v>11819</v>
      </c>
      <c r="E2929" s="393">
        <v>1</v>
      </c>
      <c r="F2929" s="396"/>
      <c r="G2929" s="388"/>
    </row>
    <row r="2930" spans="1:7" ht="17.25" x14ac:dyDescent="0.3">
      <c r="A2930" s="389" t="s">
        <v>24117</v>
      </c>
      <c r="B2930" s="393" t="s">
        <v>11819</v>
      </c>
      <c r="C2930" s="393">
        <v>5</v>
      </c>
      <c r="D2930" s="393" t="s">
        <v>10103</v>
      </c>
      <c r="E2930" s="393">
        <v>1</v>
      </c>
      <c r="F2930" s="396"/>
      <c r="G2930" s="388"/>
    </row>
    <row r="2931" spans="1:7" ht="17.25" x14ac:dyDescent="0.3">
      <c r="A2931" s="389" t="s">
        <v>24118</v>
      </c>
      <c r="B2931" s="393" t="s">
        <v>10103</v>
      </c>
      <c r="C2931" s="393">
        <v>7</v>
      </c>
      <c r="D2931" s="393" t="s">
        <v>11819</v>
      </c>
      <c r="E2931" s="393">
        <v>4</v>
      </c>
      <c r="F2931" s="396"/>
      <c r="G2931" s="388"/>
    </row>
    <row r="2932" spans="1:7" ht="17.25" x14ac:dyDescent="0.3">
      <c r="A2932" s="389" t="s">
        <v>24119</v>
      </c>
      <c r="B2932" s="393" t="s">
        <v>10103</v>
      </c>
      <c r="C2932" s="393">
        <v>5</v>
      </c>
      <c r="D2932" s="393" t="s">
        <v>11819</v>
      </c>
      <c r="E2932" s="393">
        <v>7</v>
      </c>
      <c r="F2932" s="396"/>
      <c r="G2932" s="388"/>
    </row>
    <row r="2933" spans="1:7" ht="17.25" x14ac:dyDescent="0.3">
      <c r="A2933" s="389" t="s">
        <v>24120</v>
      </c>
      <c r="B2933" s="393" t="s">
        <v>11819</v>
      </c>
      <c r="C2933" s="393">
        <v>1</v>
      </c>
      <c r="D2933" s="393" t="s">
        <v>10103</v>
      </c>
      <c r="E2933" s="393">
        <v>1</v>
      </c>
      <c r="F2933" s="396"/>
      <c r="G2933" s="388"/>
    </row>
    <row r="2934" spans="1:7" ht="12.75" customHeight="1" x14ac:dyDescent="0.3">
      <c r="A2934" s="417" t="s">
        <v>24121</v>
      </c>
      <c r="B2934" s="417"/>
      <c r="C2934" s="417"/>
      <c r="D2934" s="417"/>
      <c r="E2934" s="417"/>
      <c r="F2934" s="417"/>
      <c r="G2934" s="388"/>
    </row>
    <row r="2935" spans="1:7" ht="17.25" x14ac:dyDescent="0.3">
      <c r="A2935" s="389" t="s">
        <v>24122</v>
      </c>
      <c r="B2935" s="393" t="s">
        <v>11819</v>
      </c>
      <c r="C2935" s="393">
        <v>0</v>
      </c>
      <c r="D2935" s="393" t="s">
        <v>10103</v>
      </c>
      <c r="E2935" s="393">
        <v>0</v>
      </c>
      <c r="F2935" s="396"/>
      <c r="G2935" s="388"/>
    </row>
    <row r="2936" spans="1:7" ht="17.25" x14ac:dyDescent="0.3">
      <c r="A2936" s="389" t="s">
        <v>24123</v>
      </c>
      <c r="B2936" s="393" t="s">
        <v>11819</v>
      </c>
      <c r="C2936" s="393">
        <v>0</v>
      </c>
      <c r="D2936" s="393" t="s">
        <v>10103</v>
      </c>
      <c r="E2936" s="393">
        <v>0</v>
      </c>
      <c r="F2936" s="396"/>
      <c r="G2936" s="388"/>
    </row>
    <row r="2937" spans="1:7" ht="17.25" x14ac:dyDescent="0.3">
      <c r="A2937" s="389" t="s">
        <v>24124</v>
      </c>
      <c r="B2937" s="393" t="s">
        <v>11819</v>
      </c>
      <c r="C2937" s="393">
        <v>0</v>
      </c>
      <c r="D2937" s="393" t="s">
        <v>10103</v>
      </c>
      <c r="E2937" s="393">
        <v>1</v>
      </c>
      <c r="F2937" s="396"/>
      <c r="G2937" s="388"/>
    </row>
    <row r="2938" spans="1:7" ht="17.25" x14ac:dyDescent="0.3">
      <c r="A2938" s="389" t="s">
        <v>24125</v>
      </c>
      <c r="B2938" s="393" t="s">
        <v>11819</v>
      </c>
      <c r="C2938" s="393">
        <v>0</v>
      </c>
      <c r="D2938" s="393" t="s">
        <v>10103</v>
      </c>
      <c r="E2938" s="393">
        <v>0</v>
      </c>
      <c r="F2938" s="396"/>
      <c r="G2938" s="388"/>
    </row>
    <row r="2939" spans="1:7" ht="17.25" x14ac:dyDescent="0.3">
      <c r="A2939" s="389" t="s">
        <v>24126</v>
      </c>
      <c r="B2939" s="393" t="s">
        <v>10103</v>
      </c>
      <c r="C2939" s="393">
        <v>0</v>
      </c>
      <c r="D2939" s="393" t="s">
        <v>11819</v>
      </c>
      <c r="E2939" s="393">
        <v>0</v>
      </c>
      <c r="F2939" s="396"/>
      <c r="G2939" s="388"/>
    </row>
    <row r="2940" spans="1:7" ht="17.25" x14ac:dyDescent="0.3">
      <c r="A2940" s="389" t="s">
        <v>24127</v>
      </c>
      <c r="B2940" s="393" t="s">
        <v>11819</v>
      </c>
      <c r="C2940" s="393">
        <v>0</v>
      </c>
      <c r="D2940" s="393" t="s">
        <v>10103</v>
      </c>
      <c r="E2940" s="393">
        <v>0</v>
      </c>
      <c r="F2940" s="396"/>
      <c r="G2940" s="388"/>
    </row>
    <row r="2941" spans="1:7" ht="12.75" customHeight="1" x14ac:dyDescent="0.3">
      <c r="A2941" s="417" t="s">
        <v>33471</v>
      </c>
      <c r="B2941" s="417"/>
      <c r="C2941" s="417"/>
      <c r="D2941" s="417"/>
      <c r="E2941" s="417"/>
      <c r="F2941" s="417"/>
      <c r="G2941" s="388"/>
    </row>
    <row r="2942" spans="1:7" ht="17.25" x14ac:dyDescent="0.3">
      <c r="A2942" s="389" t="s">
        <v>33472</v>
      </c>
      <c r="B2942" s="393" t="s">
        <v>13336</v>
      </c>
      <c r="C2942" s="393">
        <v>1</v>
      </c>
      <c r="D2942" s="393" t="s">
        <v>11819</v>
      </c>
      <c r="E2942" s="393">
        <v>0</v>
      </c>
      <c r="F2942" s="396"/>
      <c r="G2942" s="388"/>
    </row>
    <row r="2943" spans="1:7" ht="17.25" x14ac:dyDescent="0.3">
      <c r="A2943" s="389" t="s">
        <v>33473</v>
      </c>
      <c r="B2943" s="393" t="s">
        <v>11165</v>
      </c>
      <c r="C2943" s="393">
        <v>1</v>
      </c>
      <c r="D2943" s="393" t="s">
        <v>5426</v>
      </c>
      <c r="E2943" s="393">
        <v>0</v>
      </c>
      <c r="F2943" s="396"/>
      <c r="G2943" s="388"/>
    </row>
    <row r="2944" spans="1:7" ht="17.25" x14ac:dyDescent="0.3">
      <c r="A2944" s="389" t="s">
        <v>33474</v>
      </c>
      <c r="B2944" s="393" t="s">
        <v>13336</v>
      </c>
      <c r="C2944" s="393">
        <v>0</v>
      </c>
      <c r="D2944" s="393" t="s">
        <v>7198</v>
      </c>
      <c r="E2944" s="393">
        <v>1</v>
      </c>
      <c r="F2944" s="396"/>
      <c r="G2944" s="388"/>
    </row>
    <row r="2945" spans="1:7" ht="17.25" x14ac:dyDescent="0.3">
      <c r="A2945" s="389" t="s">
        <v>33475</v>
      </c>
      <c r="B2945" s="393" t="s">
        <v>13336</v>
      </c>
      <c r="C2945" s="393">
        <v>1</v>
      </c>
      <c r="D2945" s="393" t="s">
        <v>7198</v>
      </c>
      <c r="E2945" s="393">
        <v>1</v>
      </c>
      <c r="F2945" s="396"/>
      <c r="G2945" s="388"/>
    </row>
    <row r="2946" spans="1:7" ht="17.25" x14ac:dyDescent="0.3">
      <c r="A2946" s="389" t="s">
        <v>33476</v>
      </c>
      <c r="B2946" s="393" t="s">
        <v>11819</v>
      </c>
      <c r="C2946" s="393">
        <v>0</v>
      </c>
      <c r="D2946" s="393" t="s">
        <v>13336</v>
      </c>
      <c r="E2946" s="393">
        <v>1</v>
      </c>
      <c r="F2946" s="396"/>
      <c r="G2946" s="388"/>
    </row>
    <row r="2947" spans="1:7" ht="17.25" x14ac:dyDescent="0.3">
      <c r="A2947" s="389" t="s">
        <v>33477</v>
      </c>
      <c r="B2947" s="393" t="s">
        <v>7198</v>
      </c>
      <c r="C2947" s="393">
        <v>0</v>
      </c>
      <c r="D2947" s="393" t="s">
        <v>13336</v>
      </c>
      <c r="E2947" s="393">
        <v>1</v>
      </c>
      <c r="F2947" s="396"/>
      <c r="G2947" s="388"/>
    </row>
    <row r="2948" spans="1:7" ht="17.25" x14ac:dyDescent="0.3">
      <c r="A2948" s="389" t="s">
        <v>33478</v>
      </c>
      <c r="B2948" s="393" t="s">
        <v>11819</v>
      </c>
      <c r="C2948" s="393">
        <v>0</v>
      </c>
      <c r="D2948" s="393" t="s">
        <v>13336</v>
      </c>
      <c r="E2948" s="393">
        <v>1</v>
      </c>
      <c r="F2948" s="396"/>
      <c r="G2948" s="388"/>
    </row>
    <row r="2949" spans="1:7" ht="17.25" x14ac:dyDescent="0.3">
      <c r="A2949" s="389" t="s">
        <v>33479</v>
      </c>
      <c r="B2949" s="393" t="s">
        <v>13336</v>
      </c>
      <c r="C2949" s="393">
        <v>0</v>
      </c>
      <c r="D2949" s="393" t="s">
        <v>11819</v>
      </c>
      <c r="E2949" s="393">
        <v>1</v>
      </c>
      <c r="F2949" s="396"/>
      <c r="G2949" s="388"/>
    </row>
    <row r="2950" spans="1:7" ht="12.75" customHeight="1" x14ac:dyDescent="0.3">
      <c r="A2950" s="417" t="s">
        <v>24128</v>
      </c>
      <c r="B2950" s="417"/>
      <c r="C2950" s="417"/>
      <c r="D2950" s="417"/>
      <c r="E2950" s="417"/>
      <c r="F2950" s="417"/>
      <c r="G2950" s="388"/>
    </row>
    <row r="2951" spans="1:7" ht="17.25" x14ac:dyDescent="0.3">
      <c r="A2951" s="389" t="s">
        <v>24129</v>
      </c>
      <c r="B2951" s="393" t="s">
        <v>22163</v>
      </c>
      <c r="C2951" s="393">
        <v>0</v>
      </c>
      <c r="D2951" s="393" t="s">
        <v>11819</v>
      </c>
      <c r="E2951" s="393">
        <v>3</v>
      </c>
      <c r="F2951" s="396"/>
      <c r="G2951" s="388"/>
    </row>
    <row r="2952" spans="1:7" ht="17.25" x14ac:dyDescent="0.3">
      <c r="A2952" s="389" t="s">
        <v>24130</v>
      </c>
      <c r="B2952" s="393" t="s">
        <v>22163</v>
      </c>
      <c r="C2952" s="393">
        <v>3</v>
      </c>
      <c r="D2952" s="393" t="s">
        <v>11819</v>
      </c>
      <c r="E2952" s="393">
        <v>12</v>
      </c>
      <c r="F2952" s="396"/>
      <c r="G2952" s="388"/>
    </row>
    <row r="2953" spans="1:7" ht="17.25" x14ac:dyDescent="0.3">
      <c r="A2953" s="389" t="s">
        <v>24131</v>
      </c>
      <c r="B2953" s="393" t="s">
        <v>11819</v>
      </c>
      <c r="C2953" s="393">
        <v>6</v>
      </c>
      <c r="D2953" s="393" t="s">
        <v>22163</v>
      </c>
      <c r="E2953" s="393">
        <v>3</v>
      </c>
      <c r="F2953" s="396"/>
      <c r="G2953" s="388"/>
    </row>
    <row r="2954" spans="1:7" ht="17.25" x14ac:dyDescent="0.3">
      <c r="A2954" s="389" t="s">
        <v>24132</v>
      </c>
      <c r="B2954" s="393" t="s">
        <v>22163</v>
      </c>
      <c r="C2954" s="393">
        <v>5</v>
      </c>
      <c r="D2954" s="393" t="s">
        <v>2625</v>
      </c>
      <c r="E2954" s="393">
        <v>2</v>
      </c>
      <c r="F2954" s="396"/>
      <c r="G2954" s="388"/>
    </row>
    <row r="2955" spans="1:7" ht="17.25" x14ac:dyDescent="0.3">
      <c r="A2955" s="389" t="s">
        <v>24133</v>
      </c>
      <c r="B2955" s="393" t="s">
        <v>11819</v>
      </c>
      <c r="C2955" s="393">
        <v>1</v>
      </c>
      <c r="D2955" s="393" t="s">
        <v>22163</v>
      </c>
      <c r="E2955" s="393">
        <v>5</v>
      </c>
      <c r="F2955" s="396"/>
      <c r="G2955" s="388"/>
    </row>
    <row r="2956" spans="1:7" ht="17.25" x14ac:dyDescent="0.3">
      <c r="A2956" s="389" t="s">
        <v>24134</v>
      </c>
      <c r="B2956" s="393" t="s">
        <v>22163</v>
      </c>
      <c r="C2956" s="393">
        <v>1</v>
      </c>
      <c r="D2956" s="393" t="s">
        <v>11819</v>
      </c>
      <c r="E2956" s="393">
        <v>0</v>
      </c>
      <c r="F2956" s="396"/>
      <c r="G2956" s="388"/>
    </row>
    <row r="2957" spans="1:7" ht="17.25" x14ac:dyDescent="0.3">
      <c r="A2957" s="389" t="s">
        <v>24135</v>
      </c>
      <c r="B2957" s="393" t="s">
        <v>11819</v>
      </c>
      <c r="C2957" s="393">
        <v>2</v>
      </c>
      <c r="D2957" s="393" t="s">
        <v>22163</v>
      </c>
      <c r="E2957" s="393">
        <v>4</v>
      </c>
      <c r="F2957" s="396"/>
      <c r="G2957" s="388"/>
    </row>
    <row r="2958" spans="1:7" ht="17.25" x14ac:dyDescent="0.3">
      <c r="A2958" s="389" t="s">
        <v>24136</v>
      </c>
      <c r="B2958" s="393" t="s">
        <v>11819</v>
      </c>
      <c r="C2958" s="393">
        <v>2</v>
      </c>
      <c r="D2958" s="393" t="s">
        <v>22163</v>
      </c>
      <c r="E2958" s="393">
        <v>4</v>
      </c>
      <c r="F2958" s="396"/>
      <c r="G2958" s="388"/>
    </row>
    <row r="2959" spans="1:7" ht="17.25" x14ac:dyDescent="0.3">
      <c r="A2959" s="389" t="s">
        <v>24137</v>
      </c>
      <c r="B2959" s="393" t="s">
        <v>11819</v>
      </c>
      <c r="C2959" s="393">
        <v>0</v>
      </c>
      <c r="D2959" s="393" t="s">
        <v>22163</v>
      </c>
      <c r="E2959" s="393">
        <v>0</v>
      </c>
      <c r="F2959" s="396"/>
      <c r="G2959" s="388"/>
    </row>
    <row r="2960" spans="1:7" ht="12.75" customHeight="1" x14ac:dyDescent="0.3">
      <c r="A2960" s="417" t="s">
        <v>39694</v>
      </c>
      <c r="B2960" s="417"/>
      <c r="C2960" s="417"/>
      <c r="D2960" s="417"/>
      <c r="E2960" s="417"/>
      <c r="F2960" s="417"/>
      <c r="G2960" s="388"/>
    </row>
    <row r="2961" spans="1:7" ht="17.25" x14ac:dyDescent="0.3">
      <c r="A2961" s="389" t="s">
        <v>39695</v>
      </c>
      <c r="B2961" s="393" t="s">
        <v>11819</v>
      </c>
      <c r="C2961" s="393">
        <v>1</v>
      </c>
      <c r="D2961" s="393" t="s">
        <v>22163</v>
      </c>
      <c r="E2961" s="393">
        <v>0</v>
      </c>
      <c r="F2961" s="396"/>
      <c r="G2961" s="388"/>
    </row>
    <row r="2962" spans="1:7" ht="17.25" x14ac:dyDescent="0.3">
      <c r="A2962" s="389" t="s">
        <v>39696</v>
      </c>
      <c r="B2962" s="393" t="s">
        <v>11819</v>
      </c>
      <c r="C2962" s="393">
        <v>1</v>
      </c>
      <c r="D2962" s="393" t="s">
        <v>22163</v>
      </c>
      <c r="E2962" s="393">
        <v>1</v>
      </c>
      <c r="F2962" s="396"/>
      <c r="G2962" s="388"/>
    </row>
    <row r="2963" spans="1:7" ht="17.25" x14ac:dyDescent="0.3">
      <c r="A2963" s="389" t="s">
        <v>39697</v>
      </c>
      <c r="B2963" s="393" t="s">
        <v>11819</v>
      </c>
      <c r="C2963" s="393">
        <v>3</v>
      </c>
      <c r="D2963" s="393" t="s">
        <v>22163</v>
      </c>
      <c r="E2963" s="393">
        <v>2</v>
      </c>
      <c r="F2963" s="396"/>
      <c r="G2963" s="388"/>
    </row>
    <row r="2964" spans="1:7" ht="17.25" x14ac:dyDescent="0.3">
      <c r="A2964" s="389" t="s">
        <v>39698</v>
      </c>
      <c r="B2964" s="393" t="s">
        <v>22163</v>
      </c>
      <c r="C2964" s="393">
        <v>1</v>
      </c>
      <c r="D2964" s="393" t="s">
        <v>11819</v>
      </c>
      <c r="E2964" s="393">
        <v>4</v>
      </c>
      <c r="F2964" s="396"/>
      <c r="G2964" s="388"/>
    </row>
    <row r="2965" spans="1:7" ht="12.75" customHeight="1" x14ac:dyDescent="0.3">
      <c r="A2965" s="417" t="s">
        <v>24138</v>
      </c>
      <c r="B2965" s="417"/>
      <c r="C2965" s="417"/>
      <c r="D2965" s="417"/>
      <c r="E2965" s="417"/>
      <c r="F2965" s="417"/>
      <c r="G2965" s="388"/>
    </row>
    <row r="2966" spans="1:7" ht="17.25" x14ac:dyDescent="0.3">
      <c r="A2966" s="389" t="s">
        <v>24139</v>
      </c>
      <c r="B2966" s="393" t="s">
        <v>14944</v>
      </c>
      <c r="C2966" s="393">
        <v>0</v>
      </c>
      <c r="D2966" s="393" t="s">
        <v>10191</v>
      </c>
      <c r="E2966" s="393">
        <v>0</v>
      </c>
      <c r="F2966" s="396"/>
      <c r="G2966" s="388"/>
    </row>
    <row r="2967" spans="1:7" ht="17.25" x14ac:dyDescent="0.3">
      <c r="A2967" s="389" t="s">
        <v>24140</v>
      </c>
      <c r="B2967" s="393" t="s">
        <v>10191</v>
      </c>
      <c r="C2967" s="393">
        <v>0</v>
      </c>
      <c r="D2967" s="393" t="s">
        <v>14944</v>
      </c>
      <c r="E2967" s="393">
        <v>0</v>
      </c>
      <c r="F2967" s="396"/>
      <c r="G2967" s="388"/>
    </row>
    <row r="2968" spans="1:7" ht="17.25" x14ac:dyDescent="0.3">
      <c r="A2968" s="389" t="s">
        <v>24141</v>
      </c>
      <c r="B2968" s="393" t="s">
        <v>14944</v>
      </c>
      <c r="C2968" s="393">
        <v>1</v>
      </c>
      <c r="D2968" s="393" t="s">
        <v>10191</v>
      </c>
      <c r="E2968" s="393">
        <v>0</v>
      </c>
      <c r="F2968" s="396"/>
      <c r="G2968" s="388"/>
    </row>
    <row r="2969" spans="1:7" ht="17.25" x14ac:dyDescent="0.3">
      <c r="A2969" s="389" t="s">
        <v>24142</v>
      </c>
      <c r="B2969" s="393" t="s">
        <v>14944</v>
      </c>
      <c r="C2969" s="393">
        <v>0</v>
      </c>
      <c r="D2969" s="393" t="s">
        <v>10191</v>
      </c>
      <c r="E2969" s="393">
        <v>1</v>
      </c>
      <c r="F2969" s="396"/>
      <c r="G2969" s="388"/>
    </row>
    <row r="2970" spans="1:7" ht="17.25" x14ac:dyDescent="0.3">
      <c r="A2970" s="389" t="s">
        <v>24143</v>
      </c>
      <c r="B2970" s="393" t="s">
        <v>10191</v>
      </c>
      <c r="C2970" s="393">
        <v>0</v>
      </c>
      <c r="D2970" s="393" t="s">
        <v>14944</v>
      </c>
      <c r="E2970" s="393">
        <v>1</v>
      </c>
      <c r="F2970" s="396"/>
      <c r="G2970" s="388"/>
    </row>
    <row r="2971" spans="1:7" ht="17.25" x14ac:dyDescent="0.3">
      <c r="A2971" s="389" t="s">
        <v>24144</v>
      </c>
      <c r="B2971" s="393" t="s">
        <v>14944</v>
      </c>
      <c r="C2971" s="393">
        <v>0</v>
      </c>
      <c r="D2971" s="393" t="s">
        <v>10191</v>
      </c>
      <c r="E2971" s="393">
        <v>0</v>
      </c>
      <c r="F2971" s="396"/>
      <c r="G2971" s="388"/>
    </row>
    <row r="2972" spans="1:7" ht="17.25" x14ac:dyDescent="0.3">
      <c r="A2972" s="389" t="s">
        <v>24145</v>
      </c>
      <c r="B2972" s="393" t="s">
        <v>14944</v>
      </c>
      <c r="C2972" s="393">
        <v>0</v>
      </c>
      <c r="D2972" s="393" t="s">
        <v>10191</v>
      </c>
      <c r="E2972" s="393">
        <v>1</v>
      </c>
      <c r="F2972" s="396"/>
      <c r="G2972" s="388"/>
    </row>
    <row r="2973" spans="1:7" ht="17.25" x14ac:dyDescent="0.3">
      <c r="A2973" s="389" t="s">
        <v>24146</v>
      </c>
      <c r="B2973" s="393" t="s">
        <v>14944</v>
      </c>
      <c r="C2973" s="393">
        <v>0</v>
      </c>
      <c r="D2973" s="393" t="s">
        <v>10191</v>
      </c>
      <c r="E2973" s="393">
        <v>0</v>
      </c>
      <c r="F2973" s="396"/>
      <c r="G2973" s="388"/>
    </row>
    <row r="2974" spans="1:7" ht="17.25" x14ac:dyDescent="0.3">
      <c r="A2974" s="389" t="s">
        <v>24147</v>
      </c>
      <c r="B2974" s="393" t="s">
        <v>10191</v>
      </c>
      <c r="C2974" s="393">
        <v>0</v>
      </c>
      <c r="D2974" s="393" t="s">
        <v>14944</v>
      </c>
      <c r="E2974" s="393">
        <v>0</v>
      </c>
      <c r="F2974" s="396"/>
      <c r="G2974" s="388"/>
    </row>
    <row r="2975" spans="1:7" ht="17.25" x14ac:dyDescent="0.3">
      <c r="A2975" s="389" t="s">
        <v>24148</v>
      </c>
      <c r="B2975" s="393" t="s">
        <v>10191</v>
      </c>
      <c r="C2975" s="393">
        <v>0</v>
      </c>
      <c r="D2975" s="393" t="s">
        <v>14944</v>
      </c>
      <c r="E2975" s="393">
        <v>0</v>
      </c>
      <c r="F2975" s="396"/>
      <c r="G2975" s="388"/>
    </row>
    <row r="2976" spans="1:7" ht="12.75" customHeight="1" x14ac:dyDescent="0.3">
      <c r="A2976" s="417" t="s">
        <v>24149</v>
      </c>
      <c r="B2976" s="417"/>
      <c r="C2976" s="417"/>
      <c r="D2976" s="417"/>
      <c r="E2976" s="417"/>
      <c r="F2976" s="417"/>
      <c r="G2976" s="388"/>
    </row>
    <row r="2977" spans="1:7" ht="17.25" x14ac:dyDescent="0.3">
      <c r="A2977" s="389" t="s">
        <v>24150</v>
      </c>
      <c r="B2977" s="393" t="s">
        <v>10103</v>
      </c>
      <c r="C2977" s="393">
        <v>1</v>
      </c>
      <c r="D2977" s="393" t="s">
        <v>11819</v>
      </c>
      <c r="E2977" s="393">
        <v>2</v>
      </c>
      <c r="F2977" s="396"/>
      <c r="G2977" s="388"/>
    </row>
    <row r="2978" spans="1:7" ht="17.25" x14ac:dyDescent="0.3">
      <c r="A2978" s="389" t="s">
        <v>24151</v>
      </c>
      <c r="B2978" s="393" t="s">
        <v>13658</v>
      </c>
      <c r="C2978" s="393">
        <v>1</v>
      </c>
      <c r="D2978" s="393" t="s">
        <v>11819</v>
      </c>
      <c r="E2978" s="393">
        <v>0</v>
      </c>
      <c r="F2978" s="396"/>
      <c r="G2978" s="388"/>
    </row>
    <row r="2979" spans="1:7" ht="17.25" x14ac:dyDescent="0.3">
      <c r="A2979" s="389" t="s">
        <v>24152</v>
      </c>
      <c r="B2979" s="393" t="s">
        <v>11819</v>
      </c>
      <c r="C2979" s="393">
        <v>1</v>
      </c>
      <c r="D2979" s="393" t="s">
        <v>10103</v>
      </c>
      <c r="E2979" s="393">
        <v>1</v>
      </c>
      <c r="F2979" s="396"/>
      <c r="G2979" s="388"/>
    </row>
    <row r="2980" spans="1:7" ht="17.25" x14ac:dyDescent="0.3">
      <c r="A2980" s="389" t="s">
        <v>24153</v>
      </c>
      <c r="B2980" s="393" t="s">
        <v>23315</v>
      </c>
      <c r="C2980" s="393">
        <v>1</v>
      </c>
      <c r="D2980" s="393" t="s">
        <v>2625</v>
      </c>
      <c r="E2980" s="393">
        <v>1</v>
      </c>
      <c r="F2980" s="396"/>
      <c r="G2980" s="388"/>
    </row>
    <row r="2981" spans="1:7" ht="17.25" x14ac:dyDescent="0.3">
      <c r="A2981" s="389" t="s">
        <v>24154</v>
      </c>
      <c r="B2981" s="393" t="s">
        <v>24155</v>
      </c>
      <c r="C2981" s="393">
        <v>1</v>
      </c>
      <c r="D2981" s="393" t="s">
        <v>10103</v>
      </c>
      <c r="E2981" s="393">
        <v>1</v>
      </c>
      <c r="F2981" s="396"/>
      <c r="G2981" s="388"/>
    </row>
    <row r="2982" spans="1:7" ht="17.25" x14ac:dyDescent="0.3">
      <c r="A2982" s="389" t="s">
        <v>24156</v>
      </c>
      <c r="B2982" s="393" t="s">
        <v>11819</v>
      </c>
      <c r="C2982" s="393">
        <v>2</v>
      </c>
      <c r="D2982" s="393" t="s">
        <v>10103</v>
      </c>
      <c r="E2982" s="393">
        <v>0</v>
      </c>
      <c r="F2982" s="396"/>
      <c r="G2982" s="388"/>
    </row>
    <row r="2983" spans="1:7" ht="17.25" x14ac:dyDescent="0.3">
      <c r="A2983" s="389" t="s">
        <v>24157</v>
      </c>
      <c r="B2983" s="393" t="s">
        <v>10103</v>
      </c>
      <c r="C2983" s="393">
        <v>2</v>
      </c>
      <c r="D2983" s="393" t="s">
        <v>11819</v>
      </c>
      <c r="E2983" s="393">
        <v>0</v>
      </c>
      <c r="F2983" s="396"/>
      <c r="G2983" s="388"/>
    </row>
    <row r="2984" spans="1:7" ht="17.25" x14ac:dyDescent="0.3">
      <c r="A2984" s="389" t="s">
        <v>24158</v>
      </c>
      <c r="B2984" s="393" t="s">
        <v>10103</v>
      </c>
      <c r="C2984" s="393">
        <v>2</v>
      </c>
      <c r="D2984" s="393" t="s">
        <v>1920</v>
      </c>
      <c r="E2984" s="393">
        <v>0</v>
      </c>
      <c r="F2984" s="396"/>
      <c r="G2984" s="388"/>
    </row>
    <row r="2985" spans="1:7" ht="17.25" x14ac:dyDescent="0.3">
      <c r="A2985" s="389" t="s">
        <v>24159</v>
      </c>
      <c r="B2985" s="393" t="s">
        <v>13658</v>
      </c>
      <c r="C2985" s="393">
        <v>0</v>
      </c>
      <c r="D2985" s="393" t="s">
        <v>11819</v>
      </c>
      <c r="E2985" s="393">
        <v>2</v>
      </c>
      <c r="F2985" s="396"/>
      <c r="G2985" s="388"/>
    </row>
    <row r="2986" spans="1:7" ht="17.25" x14ac:dyDescent="0.3">
      <c r="A2986" s="389" t="s">
        <v>24160</v>
      </c>
      <c r="B2986" s="393" t="s">
        <v>10103</v>
      </c>
      <c r="C2986" s="393">
        <v>3</v>
      </c>
      <c r="D2986" s="393" t="s">
        <v>11819</v>
      </c>
      <c r="E2986" s="393">
        <v>1</v>
      </c>
      <c r="F2986" s="396"/>
      <c r="G2986" s="388"/>
    </row>
    <row r="2987" spans="1:7" ht="17.25" x14ac:dyDescent="0.3">
      <c r="A2987" s="389" t="s">
        <v>24161</v>
      </c>
      <c r="B2987" s="393" t="s">
        <v>11819</v>
      </c>
      <c r="C2987" s="393">
        <v>0</v>
      </c>
      <c r="D2987" s="393" t="s">
        <v>10103</v>
      </c>
      <c r="E2987" s="393">
        <v>3</v>
      </c>
      <c r="F2987" s="396"/>
      <c r="G2987" s="388"/>
    </row>
    <row r="2988" spans="1:7" ht="17.25" x14ac:dyDescent="0.3">
      <c r="A2988" s="389" t="s">
        <v>24162</v>
      </c>
      <c r="B2988" s="393" t="s">
        <v>11819</v>
      </c>
      <c r="C2988" s="393">
        <v>1</v>
      </c>
      <c r="D2988" s="393" t="s">
        <v>13658</v>
      </c>
      <c r="E2988" s="393">
        <v>0</v>
      </c>
      <c r="F2988" s="396"/>
      <c r="G2988" s="388"/>
    </row>
    <row r="2989" spans="1:7" ht="17.25" x14ac:dyDescent="0.3">
      <c r="A2989" s="389" t="s">
        <v>24163</v>
      </c>
      <c r="B2989" s="393" t="s">
        <v>22031</v>
      </c>
      <c r="C2989" s="393">
        <v>7</v>
      </c>
      <c r="D2989" s="393" t="s">
        <v>22030</v>
      </c>
      <c r="E2989" s="393">
        <v>8</v>
      </c>
      <c r="F2989" s="396"/>
      <c r="G2989" s="388"/>
    </row>
    <row r="2990" spans="1:7" ht="17.25" x14ac:dyDescent="0.3">
      <c r="A2990" s="389" t="s">
        <v>24164</v>
      </c>
      <c r="B2990" s="393" t="s">
        <v>10103</v>
      </c>
      <c r="C2990" s="393">
        <v>3</v>
      </c>
      <c r="D2990" s="393" t="s">
        <v>11819</v>
      </c>
      <c r="E2990" s="393">
        <v>0</v>
      </c>
      <c r="F2990" s="396"/>
      <c r="G2990" s="388"/>
    </row>
    <row r="2991" spans="1:7" ht="17.25" x14ac:dyDescent="0.3">
      <c r="A2991" s="389" t="s">
        <v>24165</v>
      </c>
      <c r="B2991" s="393" t="s">
        <v>11819</v>
      </c>
      <c r="C2991" s="393">
        <v>3</v>
      </c>
      <c r="D2991" s="393" t="s">
        <v>10448</v>
      </c>
      <c r="E2991" s="393">
        <v>2</v>
      </c>
      <c r="F2991" s="396"/>
      <c r="G2991" s="388"/>
    </row>
    <row r="2992" spans="1:7" ht="17.25" x14ac:dyDescent="0.3">
      <c r="A2992" s="389" t="s">
        <v>24166</v>
      </c>
      <c r="B2992" s="393" t="s">
        <v>11819</v>
      </c>
      <c r="C2992" s="393">
        <v>0</v>
      </c>
      <c r="D2992" s="393" t="s">
        <v>13658</v>
      </c>
      <c r="E2992" s="393">
        <v>2</v>
      </c>
      <c r="F2992" s="396"/>
      <c r="G2992" s="388"/>
    </row>
    <row r="2993" spans="1:7" ht="12.75" customHeight="1" x14ac:dyDescent="0.3">
      <c r="A2993" s="417" t="s">
        <v>24167</v>
      </c>
      <c r="B2993" s="417"/>
      <c r="C2993" s="417"/>
      <c r="D2993" s="417"/>
      <c r="E2993" s="417"/>
      <c r="F2993" s="417"/>
      <c r="G2993" s="388"/>
    </row>
    <row r="2994" spans="1:7" ht="17.25" x14ac:dyDescent="0.3">
      <c r="A2994" s="389" t="s">
        <v>24168</v>
      </c>
      <c r="B2994" s="393" t="s">
        <v>10103</v>
      </c>
      <c r="C2994" s="393">
        <v>0</v>
      </c>
      <c r="D2994" s="393" t="s">
        <v>11819</v>
      </c>
      <c r="E2994" s="393">
        <v>0</v>
      </c>
      <c r="F2994" s="396"/>
      <c r="G2994" s="388"/>
    </row>
    <row r="2995" spans="1:7" ht="17.25" x14ac:dyDescent="0.3">
      <c r="A2995" s="389" t="s">
        <v>24169</v>
      </c>
      <c r="B2995" s="393" t="s">
        <v>11819</v>
      </c>
      <c r="C2995" s="393">
        <v>5</v>
      </c>
      <c r="D2995" s="393" t="s">
        <v>21943</v>
      </c>
      <c r="E2995" s="393">
        <v>4</v>
      </c>
      <c r="F2995" s="396"/>
      <c r="G2995" s="388"/>
    </row>
    <row r="2996" spans="1:7" ht="17.25" x14ac:dyDescent="0.3">
      <c r="A2996" s="389" t="s">
        <v>24170</v>
      </c>
      <c r="B2996" s="393" t="s">
        <v>13336</v>
      </c>
      <c r="C2996" s="393">
        <v>0</v>
      </c>
      <c r="D2996" s="393" t="s">
        <v>11819</v>
      </c>
      <c r="E2996" s="393">
        <v>0</v>
      </c>
      <c r="F2996" s="396"/>
      <c r="G2996" s="388"/>
    </row>
    <row r="2997" spans="1:7" ht="12.75" customHeight="1" x14ac:dyDescent="0.3">
      <c r="A2997" s="417" t="s">
        <v>24171</v>
      </c>
      <c r="B2997" s="417"/>
      <c r="C2997" s="417"/>
      <c r="D2997" s="417"/>
      <c r="E2997" s="417"/>
      <c r="F2997" s="417"/>
      <c r="G2997" s="388"/>
    </row>
    <row r="2998" spans="1:7" ht="17.25" x14ac:dyDescent="0.3">
      <c r="A2998" s="389" t="s">
        <v>24172</v>
      </c>
      <c r="B2998" s="393" t="s">
        <v>2376</v>
      </c>
      <c r="C2998" s="393">
        <v>6</v>
      </c>
      <c r="D2998" s="393" t="s">
        <v>10103</v>
      </c>
      <c r="E2998" s="393">
        <v>2</v>
      </c>
      <c r="F2998" s="396"/>
      <c r="G2998" s="388"/>
    </row>
    <row r="2999" spans="1:7" ht="17.25" x14ac:dyDescent="0.3">
      <c r="A2999" s="389" t="s">
        <v>42880</v>
      </c>
      <c r="B2999" s="393" t="s">
        <v>11819</v>
      </c>
      <c r="C2999" s="393">
        <v>0</v>
      </c>
      <c r="D2999" s="393" t="s">
        <v>5011</v>
      </c>
      <c r="E2999" s="393">
        <v>3</v>
      </c>
      <c r="F2999" s="396"/>
      <c r="G2999" s="388"/>
    </row>
    <row r="3000" spans="1:7" ht="17.25" x14ac:dyDescent="0.3">
      <c r="A3000" s="389" t="s">
        <v>24173</v>
      </c>
      <c r="B3000" s="393" t="s">
        <v>13336</v>
      </c>
      <c r="C3000" s="393">
        <v>2</v>
      </c>
      <c r="D3000" s="393" t="s">
        <v>7198</v>
      </c>
      <c r="E3000" s="393">
        <v>4</v>
      </c>
      <c r="F3000" s="396"/>
      <c r="G3000" s="388"/>
    </row>
    <row r="3001" spans="1:7" ht="17.25" x14ac:dyDescent="0.3">
      <c r="A3001" s="389" t="s">
        <v>24174</v>
      </c>
      <c r="B3001" s="393" t="s">
        <v>9654</v>
      </c>
      <c r="C3001" s="393">
        <v>2</v>
      </c>
      <c r="D3001" s="393" t="s">
        <v>7198</v>
      </c>
      <c r="E3001" s="393">
        <v>1</v>
      </c>
      <c r="F3001" s="396"/>
      <c r="G3001" s="388"/>
    </row>
    <row r="3002" spans="1:7" ht="17.25" x14ac:dyDescent="0.3">
      <c r="A3002" s="389" t="s">
        <v>24175</v>
      </c>
      <c r="B3002" s="393" t="s">
        <v>21940</v>
      </c>
      <c r="C3002" s="393">
        <v>2</v>
      </c>
      <c r="D3002" s="393" t="s">
        <v>11819</v>
      </c>
      <c r="E3002" s="393">
        <v>2</v>
      </c>
      <c r="F3002" s="396"/>
      <c r="G3002" s="388"/>
    </row>
    <row r="3003" spans="1:7" ht="17.25" x14ac:dyDescent="0.3">
      <c r="A3003" s="389" t="s">
        <v>24176</v>
      </c>
      <c r="B3003" s="393" t="s">
        <v>11819</v>
      </c>
      <c r="C3003" s="393">
        <v>1</v>
      </c>
      <c r="D3003" s="393" t="s">
        <v>10103</v>
      </c>
      <c r="E3003" s="393">
        <v>1</v>
      </c>
      <c r="F3003" s="396"/>
      <c r="G3003" s="388"/>
    </row>
    <row r="3004" spans="1:7" ht="17.25" x14ac:dyDescent="0.3">
      <c r="A3004" s="389" t="s">
        <v>24177</v>
      </c>
      <c r="B3004" s="393" t="s">
        <v>21943</v>
      </c>
      <c r="C3004" s="393">
        <v>3</v>
      </c>
      <c r="D3004" s="393" t="s">
        <v>2625</v>
      </c>
      <c r="E3004" s="393">
        <v>11</v>
      </c>
      <c r="F3004" s="396"/>
      <c r="G3004" s="388"/>
    </row>
    <row r="3005" spans="1:7" ht="17.25" x14ac:dyDescent="0.3">
      <c r="A3005" s="389" t="s">
        <v>24178</v>
      </c>
      <c r="B3005" s="393" t="s">
        <v>21943</v>
      </c>
      <c r="C3005" s="393">
        <v>1</v>
      </c>
      <c r="D3005" s="393" t="s">
        <v>2625</v>
      </c>
      <c r="E3005" s="393">
        <v>5</v>
      </c>
      <c r="F3005" s="396"/>
      <c r="G3005" s="388"/>
    </row>
    <row r="3006" spans="1:7" ht="17.25" x14ac:dyDescent="0.3">
      <c r="A3006" s="389" t="s">
        <v>24179</v>
      </c>
      <c r="B3006" s="393" t="s">
        <v>5426</v>
      </c>
      <c r="C3006" s="393">
        <v>7</v>
      </c>
      <c r="D3006" s="393" t="s">
        <v>2625</v>
      </c>
      <c r="E3006" s="393">
        <v>2</v>
      </c>
      <c r="F3006" s="396"/>
      <c r="G3006" s="388"/>
    </row>
    <row r="3007" spans="1:7" ht="17.25" x14ac:dyDescent="0.3">
      <c r="A3007" s="389" t="s">
        <v>24180</v>
      </c>
      <c r="B3007" s="393" t="s">
        <v>2625</v>
      </c>
      <c r="C3007" s="393">
        <v>8</v>
      </c>
      <c r="D3007" s="393" t="s">
        <v>21943</v>
      </c>
      <c r="E3007" s="393">
        <v>10</v>
      </c>
      <c r="F3007" s="396"/>
      <c r="G3007" s="388"/>
    </row>
    <row r="3008" spans="1:7" ht="17.25" x14ac:dyDescent="0.3">
      <c r="A3008" s="389" t="s">
        <v>24181</v>
      </c>
      <c r="B3008" s="393" t="s">
        <v>13658</v>
      </c>
      <c r="C3008" s="393">
        <v>11</v>
      </c>
      <c r="D3008" s="393" t="s">
        <v>11165</v>
      </c>
      <c r="E3008" s="393">
        <v>12</v>
      </c>
      <c r="F3008" s="396"/>
      <c r="G3008" s="388"/>
    </row>
    <row r="3009" spans="1:7" ht="17.25" x14ac:dyDescent="0.3">
      <c r="A3009" s="389" t="s">
        <v>24182</v>
      </c>
      <c r="B3009" s="393" t="s">
        <v>10103</v>
      </c>
      <c r="C3009" s="393">
        <v>1</v>
      </c>
      <c r="D3009" s="393" t="s">
        <v>11819</v>
      </c>
      <c r="E3009" s="393">
        <v>6</v>
      </c>
      <c r="F3009" s="396"/>
      <c r="G3009" s="388"/>
    </row>
    <row r="3010" spans="1:7" ht="12.75" customHeight="1" x14ac:dyDescent="0.3">
      <c r="A3010" s="417" t="s">
        <v>24183</v>
      </c>
      <c r="B3010" s="417"/>
      <c r="C3010" s="417"/>
      <c r="D3010" s="417"/>
      <c r="E3010" s="417"/>
      <c r="F3010" s="417"/>
      <c r="G3010" s="388"/>
    </row>
    <row r="3011" spans="1:7" ht="17.25" x14ac:dyDescent="0.3">
      <c r="A3011" s="389" t="s">
        <v>24184</v>
      </c>
      <c r="B3011" s="393" t="s">
        <v>11819</v>
      </c>
      <c r="C3011" s="393">
        <v>3</v>
      </c>
      <c r="D3011" s="393" t="s">
        <v>2376</v>
      </c>
      <c r="E3011" s="393">
        <v>4</v>
      </c>
      <c r="F3011" s="396"/>
      <c r="G3011" s="388"/>
    </row>
    <row r="3012" spans="1:7" ht="17.25" x14ac:dyDescent="0.3">
      <c r="A3012" s="389" t="s">
        <v>24185</v>
      </c>
      <c r="B3012" s="393" t="s">
        <v>10103</v>
      </c>
      <c r="C3012" s="393">
        <v>1</v>
      </c>
      <c r="D3012" s="393" t="s">
        <v>2376</v>
      </c>
      <c r="E3012" s="393">
        <v>2</v>
      </c>
      <c r="F3012" s="396"/>
      <c r="G3012" s="388"/>
    </row>
    <row r="3013" spans="1:7" ht="17.25" x14ac:dyDescent="0.3">
      <c r="A3013" s="389" t="s">
        <v>24186</v>
      </c>
      <c r="B3013" s="393" t="s">
        <v>21943</v>
      </c>
      <c r="C3013" s="393">
        <v>2</v>
      </c>
      <c r="D3013" s="393" t="s">
        <v>11819</v>
      </c>
      <c r="E3013" s="393">
        <v>2</v>
      </c>
      <c r="F3013" s="396"/>
      <c r="G3013" s="388"/>
    </row>
    <row r="3014" spans="1:7" ht="17.25" x14ac:dyDescent="0.3">
      <c r="A3014" s="389" t="s">
        <v>24187</v>
      </c>
      <c r="B3014" s="393" t="s">
        <v>13658</v>
      </c>
      <c r="C3014" s="393">
        <v>10</v>
      </c>
      <c r="D3014" s="393" t="s">
        <v>7198</v>
      </c>
      <c r="E3014" s="393">
        <v>15</v>
      </c>
      <c r="F3014" s="396"/>
      <c r="G3014" s="388"/>
    </row>
    <row r="3015" spans="1:7" ht="17.25" x14ac:dyDescent="0.3">
      <c r="A3015" s="389" t="s">
        <v>24188</v>
      </c>
      <c r="B3015" s="393" t="s">
        <v>2625</v>
      </c>
      <c r="C3015" s="393">
        <v>1</v>
      </c>
      <c r="D3015" s="393" t="s">
        <v>30527</v>
      </c>
      <c r="E3015" s="393">
        <v>0</v>
      </c>
      <c r="F3015" s="396"/>
      <c r="G3015" s="388"/>
    </row>
    <row r="3016" spans="1:7" ht="17.25" x14ac:dyDescent="0.3">
      <c r="A3016" s="389" t="s">
        <v>24189</v>
      </c>
      <c r="B3016" s="393" t="s">
        <v>2625</v>
      </c>
      <c r="C3016" s="393">
        <v>0</v>
      </c>
      <c r="D3016" s="393" t="s">
        <v>10191</v>
      </c>
      <c r="E3016" s="393">
        <v>1</v>
      </c>
      <c r="F3016" s="396"/>
      <c r="G3016" s="388"/>
    </row>
    <row r="3017" spans="1:7" ht="17.25" x14ac:dyDescent="0.3">
      <c r="A3017" s="389" t="s">
        <v>24190</v>
      </c>
      <c r="B3017" s="393" t="s">
        <v>11819</v>
      </c>
      <c r="C3017" s="393">
        <v>1</v>
      </c>
      <c r="D3017" s="393" t="s">
        <v>13336</v>
      </c>
      <c r="E3017" s="393">
        <v>4</v>
      </c>
      <c r="F3017" s="396"/>
      <c r="G3017" s="388"/>
    </row>
    <row r="3018" spans="1:7" ht="17.25" x14ac:dyDescent="0.3">
      <c r="A3018" s="389" t="s">
        <v>24191</v>
      </c>
      <c r="B3018" s="393" t="s">
        <v>11819</v>
      </c>
      <c r="C3018" s="393">
        <v>0</v>
      </c>
      <c r="D3018" s="393" t="s">
        <v>10191</v>
      </c>
      <c r="E3018" s="393">
        <v>0</v>
      </c>
      <c r="F3018" s="396"/>
      <c r="G3018" s="388"/>
    </row>
    <row r="3019" spans="1:7" ht="17.25" x14ac:dyDescent="0.3">
      <c r="A3019" s="389" t="s">
        <v>24192</v>
      </c>
      <c r="B3019" s="393" t="s">
        <v>11819</v>
      </c>
      <c r="C3019" s="393">
        <v>3</v>
      </c>
      <c r="D3019" s="393" t="s">
        <v>10103</v>
      </c>
      <c r="E3019" s="393">
        <v>1</v>
      </c>
      <c r="F3019" s="396"/>
      <c r="G3019" s="388"/>
    </row>
    <row r="3020" spans="1:7" ht="17.25" x14ac:dyDescent="0.3">
      <c r="A3020" s="389" t="s">
        <v>24193</v>
      </c>
      <c r="B3020" s="393" t="s">
        <v>2625</v>
      </c>
      <c r="C3020" s="393">
        <v>6</v>
      </c>
      <c r="D3020" s="393" t="s">
        <v>14944</v>
      </c>
      <c r="E3020" s="393">
        <v>0</v>
      </c>
      <c r="F3020" s="396"/>
      <c r="G3020" s="388"/>
    </row>
    <row r="3021" spans="1:7" ht="17.25" x14ac:dyDescent="0.3">
      <c r="A3021" s="389" t="s">
        <v>24194</v>
      </c>
      <c r="B3021" s="393" t="s">
        <v>22163</v>
      </c>
      <c r="C3021" s="393">
        <v>1</v>
      </c>
      <c r="D3021" s="393" t="s">
        <v>11819</v>
      </c>
      <c r="E3021" s="393">
        <v>1</v>
      </c>
      <c r="F3021" s="396"/>
      <c r="G3021" s="388"/>
    </row>
    <row r="3022" spans="1:7" ht="17.25" x14ac:dyDescent="0.3">
      <c r="A3022" s="389" t="s">
        <v>24195</v>
      </c>
      <c r="B3022" s="393" t="s">
        <v>11819</v>
      </c>
      <c r="C3022" s="393">
        <v>0</v>
      </c>
      <c r="D3022" s="393" t="s">
        <v>10103</v>
      </c>
      <c r="E3022" s="393">
        <v>2</v>
      </c>
      <c r="F3022" s="396"/>
      <c r="G3022" s="388"/>
    </row>
    <row r="3023" spans="1:7" ht="12.75" customHeight="1" x14ac:dyDescent="0.3">
      <c r="A3023" s="417" t="s">
        <v>24196</v>
      </c>
      <c r="B3023" s="417"/>
      <c r="C3023" s="417"/>
      <c r="D3023" s="417"/>
      <c r="E3023" s="417"/>
      <c r="F3023" s="417"/>
      <c r="G3023" s="388"/>
    </row>
    <row r="3024" spans="1:7" ht="17.25" x14ac:dyDescent="0.3">
      <c r="A3024" s="389" t="s">
        <v>24197</v>
      </c>
      <c r="B3024" s="393" t="s">
        <v>11819</v>
      </c>
      <c r="C3024" s="393">
        <v>3</v>
      </c>
      <c r="D3024" s="393" t="s">
        <v>2376</v>
      </c>
      <c r="E3024" s="393">
        <v>1</v>
      </c>
      <c r="F3024" s="396"/>
      <c r="G3024" s="388"/>
    </row>
    <row r="3025" spans="1:7" ht="17.25" x14ac:dyDescent="0.3">
      <c r="A3025" s="389" t="s">
        <v>24198</v>
      </c>
      <c r="B3025" s="393" t="s">
        <v>13336</v>
      </c>
      <c r="C3025" s="393">
        <v>10</v>
      </c>
      <c r="D3025" s="393" t="s">
        <v>11819</v>
      </c>
      <c r="E3025" s="393">
        <v>5</v>
      </c>
      <c r="F3025" s="396"/>
      <c r="G3025" s="388"/>
    </row>
    <row r="3026" spans="1:7" ht="17.25" x14ac:dyDescent="0.3">
      <c r="A3026" s="389" t="s">
        <v>24199</v>
      </c>
      <c r="B3026" s="393" t="s">
        <v>13336</v>
      </c>
      <c r="C3026" s="393">
        <v>2</v>
      </c>
      <c r="D3026" s="393" t="s">
        <v>22015</v>
      </c>
      <c r="E3026" s="393">
        <v>2</v>
      </c>
      <c r="F3026" s="396"/>
      <c r="G3026" s="388"/>
    </row>
    <row r="3027" spans="1:7" ht="17.25" x14ac:dyDescent="0.3">
      <c r="A3027" s="389" t="s">
        <v>24200</v>
      </c>
      <c r="B3027" s="393" t="s">
        <v>10103</v>
      </c>
      <c r="C3027" s="393">
        <v>3</v>
      </c>
      <c r="D3027" s="393" t="s">
        <v>11819</v>
      </c>
      <c r="E3027" s="393">
        <v>1</v>
      </c>
      <c r="F3027" s="396"/>
      <c r="G3027" s="388"/>
    </row>
    <row r="3028" spans="1:7" ht="17.25" x14ac:dyDescent="0.3">
      <c r="A3028" s="389" t="s">
        <v>24201</v>
      </c>
      <c r="B3028" s="393" t="s">
        <v>2625</v>
      </c>
      <c r="C3028" s="393">
        <v>3</v>
      </c>
      <c r="D3028" s="393" t="s">
        <v>14944</v>
      </c>
      <c r="E3028" s="393">
        <v>0</v>
      </c>
      <c r="F3028" s="396"/>
      <c r="G3028" s="388"/>
    </row>
    <row r="3029" spans="1:7" ht="17.25" x14ac:dyDescent="0.3">
      <c r="A3029" s="389" t="s">
        <v>24202</v>
      </c>
      <c r="B3029" s="393" t="s">
        <v>10191</v>
      </c>
      <c r="C3029" s="393">
        <v>1</v>
      </c>
      <c r="D3029" s="393" t="s">
        <v>2625</v>
      </c>
      <c r="E3029" s="393">
        <v>5</v>
      </c>
      <c r="F3029" s="396"/>
      <c r="G3029" s="388"/>
    </row>
    <row r="3030" spans="1:7" ht="17.25" x14ac:dyDescent="0.3">
      <c r="A3030" s="389" t="s">
        <v>24203</v>
      </c>
      <c r="B3030" s="393" t="s">
        <v>11165</v>
      </c>
      <c r="C3030" s="393">
        <v>1</v>
      </c>
      <c r="D3030" s="393" t="s">
        <v>10191</v>
      </c>
      <c r="E3030" s="393">
        <v>1</v>
      </c>
      <c r="F3030" s="396"/>
      <c r="G3030" s="388"/>
    </row>
    <row r="3031" spans="1:7" ht="17.25" x14ac:dyDescent="0.3">
      <c r="A3031" s="389" t="s">
        <v>24204</v>
      </c>
      <c r="B3031" s="393" t="s">
        <v>10103</v>
      </c>
      <c r="C3031" s="393">
        <v>0</v>
      </c>
      <c r="D3031" s="393" t="s">
        <v>11819</v>
      </c>
      <c r="E3031" s="393">
        <v>0</v>
      </c>
      <c r="F3031" s="396"/>
      <c r="G3031" s="388"/>
    </row>
    <row r="3032" spans="1:7" ht="17.25" x14ac:dyDescent="0.3">
      <c r="A3032" s="389" t="s">
        <v>24205</v>
      </c>
      <c r="B3032" s="393" t="s">
        <v>2625</v>
      </c>
      <c r="C3032" s="393">
        <v>0</v>
      </c>
      <c r="D3032" s="393" t="s">
        <v>14944</v>
      </c>
      <c r="E3032" s="393">
        <v>0</v>
      </c>
      <c r="F3032" s="396"/>
      <c r="G3032" s="388"/>
    </row>
    <row r="3033" spans="1:7" ht="17.25" x14ac:dyDescent="0.3">
      <c r="A3033" s="389" t="s">
        <v>24206</v>
      </c>
      <c r="B3033" s="393" t="s">
        <v>11819</v>
      </c>
      <c r="C3033" s="393">
        <v>0</v>
      </c>
      <c r="D3033" s="393" t="s">
        <v>9654</v>
      </c>
      <c r="E3033" s="393">
        <v>1</v>
      </c>
      <c r="F3033" s="396"/>
      <c r="G3033" s="388"/>
    </row>
    <row r="3034" spans="1:7" ht="17.25" x14ac:dyDescent="0.3">
      <c r="A3034" s="389" t="s">
        <v>24207</v>
      </c>
      <c r="B3034" s="393" t="s">
        <v>11819</v>
      </c>
      <c r="C3034" s="393">
        <v>2</v>
      </c>
      <c r="D3034" s="393" t="s">
        <v>22671</v>
      </c>
      <c r="E3034" s="393">
        <v>0</v>
      </c>
      <c r="F3034" s="396"/>
      <c r="G3034" s="388"/>
    </row>
    <row r="3035" spans="1:7" ht="17.25" x14ac:dyDescent="0.3">
      <c r="A3035" s="389" t="s">
        <v>24208</v>
      </c>
      <c r="B3035" s="393" t="s">
        <v>10191</v>
      </c>
      <c r="C3035" s="393">
        <v>0</v>
      </c>
      <c r="D3035" s="393" t="s">
        <v>2625</v>
      </c>
      <c r="E3035" s="393">
        <v>0</v>
      </c>
      <c r="F3035" s="396"/>
      <c r="G3035" s="388"/>
    </row>
    <row r="3036" spans="1:7" ht="12.75" customHeight="1" x14ac:dyDescent="0.3">
      <c r="A3036" s="417" t="s">
        <v>24209</v>
      </c>
      <c r="B3036" s="417"/>
      <c r="C3036" s="417"/>
      <c r="D3036" s="417"/>
      <c r="E3036" s="417"/>
      <c r="F3036" s="417"/>
      <c r="G3036" s="388"/>
    </row>
    <row r="3037" spans="1:7" ht="17.25" x14ac:dyDescent="0.3">
      <c r="A3037" s="389" t="s">
        <v>24210</v>
      </c>
      <c r="B3037" s="393" t="s">
        <v>13336</v>
      </c>
      <c r="C3037" s="393">
        <v>0</v>
      </c>
      <c r="D3037" s="393" t="s">
        <v>7198</v>
      </c>
      <c r="E3037" s="393">
        <v>0</v>
      </c>
      <c r="F3037" s="396"/>
      <c r="G3037" s="388"/>
    </row>
    <row r="3038" spans="1:7" ht="17.25" x14ac:dyDescent="0.3">
      <c r="A3038" s="389" t="s">
        <v>24211</v>
      </c>
      <c r="B3038" s="393" t="s">
        <v>13336</v>
      </c>
      <c r="C3038" s="393">
        <v>4</v>
      </c>
      <c r="D3038" s="393" t="s">
        <v>2625</v>
      </c>
      <c r="E3038" s="393">
        <v>2</v>
      </c>
      <c r="F3038" s="396"/>
      <c r="G3038" s="388"/>
    </row>
    <row r="3039" spans="1:7" ht="17.25" x14ac:dyDescent="0.3">
      <c r="A3039" s="389" t="s">
        <v>24212</v>
      </c>
      <c r="B3039" s="393" t="s">
        <v>2625</v>
      </c>
      <c r="C3039" s="393">
        <v>1</v>
      </c>
      <c r="D3039" s="393" t="s">
        <v>13336</v>
      </c>
      <c r="E3039" s="393">
        <v>0</v>
      </c>
      <c r="F3039" s="396"/>
      <c r="G3039" s="388"/>
    </row>
    <row r="3040" spans="1:7" ht="17.25" x14ac:dyDescent="0.3">
      <c r="A3040" s="389" t="s">
        <v>24213</v>
      </c>
      <c r="B3040" s="393" t="s">
        <v>11819</v>
      </c>
      <c r="C3040" s="393">
        <v>0</v>
      </c>
      <c r="D3040" s="393" t="s">
        <v>10103</v>
      </c>
      <c r="E3040" s="393">
        <v>0</v>
      </c>
      <c r="F3040" s="396"/>
      <c r="G3040" s="388"/>
    </row>
    <row r="3041" spans="1:7" ht="17.25" x14ac:dyDescent="0.3">
      <c r="A3041" s="389" t="s">
        <v>24214</v>
      </c>
      <c r="B3041" s="393" t="s">
        <v>2625</v>
      </c>
      <c r="C3041" s="393">
        <v>1</v>
      </c>
      <c r="D3041" s="393" t="s">
        <v>13336</v>
      </c>
      <c r="E3041" s="393">
        <v>1</v>
      </c>
      <c r="F3041" s="396"/>
      <c r="G3041" s="388"/>
    </row>
    <row r="3042" spans="1:7" ht="17.25" x14ac:dyDescent="0.3">
      <c r="A3042" s="389" t="s">
        <v>24215</v>
      </c>
      <c r="B3042" s="393" t="s">
        <v>11819</v>
      </c>
      <c r="C3042" s="393">
        <v>0</v>
      </c>
      <c r="D3042" s="393" t="s">
        <v>10103</v>
      </c>
      <c r="E3042" s="393">
        <v>0</v>
      </c>
      <c r="F3042" s="396"/>
      <c r="G3042" s="388"/>
    </row>
    <row r="3043" spans="1:7" ht="17.25" x14ac:dyDescent="0.3">
      <c r="A3043" s="389" t="s">
        <v>24216</v>
      </c>
      <c r="B3043" s="393" t="s">
        <v>22850</v>
      </c>
      <c r="C3043" s="393">
        <v>0</v>
      </c>
      <c r="D3043" s="393" t="s">
        <v>22851</v>
      </c>
      <c r="E3043" s="393">
        <v>0</v>
      </c>
      <c r="F3043" s="396"/>
      <c r="G3043" s="388"/>
    </row>
    <row r="3044" spans="1:7" ht="17.25" x14ac:dyDescent="0.3">
      <c r="A3044" s="389" t="s">
        <v>24217</v>
      </c>
      <c r="B3044" s="393" t="s">
        <v>13336</v>
      </c>
      <c r="C3044" s="393">
        <v>0</v>
      </c>
      <c r="D3044" s="393" t="s">
        <v>11165</v>
      </c>
      <c r="E3044" s="393">
        <v>0</v>
      </c>
      <c r="F3044" s="396"/>
      <c r="G3044" s="388"/>
    </row>
    <row r="3045" spans="1:7" ht="12.75" customHeight="1" x14ac:dyDescent="0.3">
      <c r="A3045" s="417" t="s">
        <v>24218</v>
      </c>
      <c r="B3045" s="417"/>
      <c r="C3045" s="417"/>
      <c r="D3045" s="417"/>
      <c r="E3045" s="417"/>
      <c r="F3045" s="417"/>
      <c r="G3045" s="388"/>
    </row>
    <row r="3046" spans="1:7" ht="17.25" x14ac:dyDescent="0.3">
      <c r="A3046" s="389" t="s">
        <v>24219</v>
      </c>
      <c r="B3046" s="393" t="s">
        <v>14944</v>
      </c>
      <c r="C3046" s="393">
        <v>0</v>
      </c>
      <c r="D3046" s="393" t="s">
        <v>2625</v>
      </c>
      <c r="E3046" s="393">
        <v>0</v>
      </c>
      <c r="F3046" s="396"/>
      <c r="G3046" s="388"/>
    </row>
    <row r="3047" spans="1:7" ht="17.25" x14ac:dyDescent="0.3">
      <c r="A3047" s="389" t="s">
        <v>24220</v>
      </c>
      <c r="B3047" s="393" t="s">
        <v>10103</v>
      </c>
      <c r="C3047" s="393">
        <v>0</v>
      </c>
      <c r="D3047" s="393" t="s">
        <v>2376</v>
      </c>
      <c r="E3047" s="393">
        <v>0</v>
      </c>
      <c r="F3047" s="396"/>
      <c r="G3047" s="388"/>
    </row>
    <row r="3048" spans="1:7" ht="17.25" x14ac:dyDescent="0.3">
      <c r="A3048" s="389" t="s">
        <v>24221</v>
      </c>
      <c r="B3048" s="393" t="s">
        <v>10103</v>
      </c>
      <c r="C3048" s="393">
        <v>0</v>
      </c>
      <c r="D3048" s="393" t="s">
        <v>2376</v>
      </c>
      <c r="E3048" s="393">
        <v>0</v>
      </c>
      <c r="F3048" s="396"/>
      <c r="G3048" s="388"/>
    </row>
    <row r="3049" spans="1:7" ht="17.25" x14ac:dyDescent="0.3">
      <c r="A3049" s="389" t="s">
        <v>24222</v>
      </c>
      <c r="B3049" s="393" t="s">
        <v>10103</v>
      </c>
      <c r="C3049" s="393">
        <v>0</v>
      </c>
      <c r="D3049" s="393" t="s">
        <v>3253</v>
      </c>
      <c r="E3049" s="393">
        <v>0</v>
      </c>
      <c r="F3049" s="396"/>
      <c r="G3049" s="388"/>
    </row>
    <row r="3050" spans="1:7" ht="17.25" x14ac:dyDescent="0.3">
      <c r="A3050" s="389" t="s">
        <v>24223</v>
      </c>
      <c r="B3050" s="393" t="s">
        <v>11819</v>
      </c>
      <c r="C3050" s="393">
        <v>0</v>
      </c>
      <c r="D3050" s="393" t="s">
        <v>5011</v>
      </c>
      <c r="E3050" s="393">
        <v>0</v>
      </c>
      <c r="F3050" s="396"/>
      <c r="G3050" s="388"/>
    </row>
    <row r="3051" spans="1:7" ht="17.25" x14ac:dyDescent="0.3">
      <c r="A3051" s="389" t="s">
        <v>24224</v>
      </c>
      <c r="B3051" s="393" t="s">
        <v>5426</v>
      </c>
      <c r="C3051" s="393">
        <v>0</v>
      </c>
      <c r="D3051" s="393" t="s">
        <v>2625</v>
      </c>
      <c r="E3051" s="393">
        <v>0</v>
      </c>
      <c r="F3051" s="396"/>
      <c r="G3051" s="388"/>
    </row>
    <row r="3052" spans="1:7" ht="17.25" x14ac:dyDescent="0.3">
      <c r="A3052" s="389" t="s">
        <v>24225</v>
      </c>
      <c r="B3052" s="393" t="s">
        <v>7198</v>
      </c>
      <c r="C3052" s="393">
        <v>0</v>
      </c>
      <c r="D3052" s="393" t="s">
        <v>11819</v>
      </c>
      <c r="E3052" s="393">
        <v>0</v>
      </c>
      <c r="F3052" s="396"/>
      <c r="G3052" s="388"/>
    </row>
    <row r="3053" spans="1:7" ht="17.25" x14ac:dyDescent="0.3">
      <c r="A3053" s="389" t="s">
        <v>24226</v>
      </c>
      <c r="B3053" s="393" t="s">
        <v>22599</v>
      </c>
      <c r="C3053" s="393">
        <v>0</v>
      </c>
      <c r="D3053" s="393" t="s">
        <v>10103</v>
      </c>
      <c r="E3053" s="393">
        <v>0</v>
      </c>
      <c r="F3053" s="396"/>
      <c r="G3053" s="388"/>
    </row>
    <row r="3054" spans="1:7" ht="17.25" x14ac:dyDescent="0.3">
      <c r="A3054" s="389" t="s">
        <v>24227</v>
      </c>
      <c r="B3054" s="393" t="s">
        <v>2625</v>
      </c>
      <c r="C3054" s="393">
        <v>0</v>
      </c>
      <c r="D3054" s="393" t="s">
        <v>10103</v>
      </c>
      <c r="E3054" s="393">
        <v>0</v>
      </c>
      <c r="F3054" s="396"/>
      <c r="G3054" s="388"/>
    </row>
    <row r="3055" spans="1:7" ht="17.25" x14ac:dyDescent="0.3">
      <c r="A3055" s="389" t="s">
        <v>24228</v>
      </c>
      <c r="B3055" s="393" t="s">
        <v>10191</v>
      </c>
      <c r="C3055" s="393">
        <v>0</v>
      </c>
      <c r="D3055" s="393" t="s">
        <v>2625</v>
      </c>
      <c r="E3055" s="393">
        <v>0</v>
      </c>
      <c r="F3055" s="396"/>
      <c r="G3055" s="388"/>
    </row>
    <row r="3056" spans="1:7" ht="12.75" customHeight="1" x14ac:dyDescent="0.3">
      <c r="A3056" s="417" t="s">
        <v>33480</v>
      </c>
      <c r="B3056" s="417"/>
      <c r="C3056" s="417"/>
      <c r="D3056" s="417"/>
      <c r="E3056" s="417"/>
      <c r="F3056" s="417"/>
      <c r="G3056" s="388"/>
    </row>
    <row r="3057" spans="1:7" ht="17.25" x14ac:dyDescent="0.3">
      <c r="A3057" s="389" t="s">
        <v>33481</v>
      </c>
      <c r="B3057" s="393" t="s">
        <v>11819</v>
      </c>
      <c r="C3057" s="393">
        <v>0</v>
      </c>
      <c r="D3057" s="393" t="s">
        <v>10191</v>
      </c>
      <c r="E3057" s="393">
        <v>2</v>
      </c>
      <c r="F3057" s="396"/>
      <c r="G3057" s="388"/>
    </row>
    <row r="3058" spans="1:7" ht="17.25" x14ac:dyDescent="0.3">
      <c r="A3058" s="389" t="s">
        <v>33482</v>
      </c>
      <c r="B3058" s="393" t="s">
        <v>10191</v>
      </c>
      <c r="C3058" s="393">
        <v>0</v>
      </c>
      <c r="D3058" s="393" t="s">
        <v>11819</v>
      </c>
      <c r="E3058" s="393">
        <v>0</v>
      </c>
      <c r="F3058" s="396"/>
      <c r="G3058" s="388"/>
    </row>
    <row r="3059" spans="1:7" ht="17.25" x14ac:dyDescent="0.3">
      <c r="A3059" s="389" t="s">
        <v>33483</v>
      </c>
      <c r="B3059" s="393" t="s">
        <v>10191</v>
      </c>
      <c r="C3059" s="393">
        <v>0</v>
      </c>
      <c r="D3059" s="393" t="s">
        <v>11819</v>
      </c>
      <c r="E3059" s="393">
        <v>0</v>
      </c>
      <c r="F3059" s="396"/>
      <c r="G3059" s="388"/>
    </row>
    <row r="3060" spans="1:7" ht="17.25" x14ac:dyDescent="0.3">
      <c r="A3060" s="389" t="s">
        <v>33484</v>
      </c>
      <c r="B3060" s="393" t="s">
        <v>10191</v>
      </c>
      <c r="C3060" s="393">
        <v>0</v>
      </c>
      <c r="D3060" s="393" t="s">
        <v>11819</v>
      </c>
      <c r="E3060" s="393">
        <v>0</v>
      </c>
      <c r="F3060" s="396"/>
      <c r="G3060" s="388"/>
    </row>
    <row r="3061" spans="1:7" ht="17.25" x14ac:dyDescent="0.3">
      <c r="A3061" s="389" t="s">
        <v>33485</v>
      </c>
      <c r="B3061" s="393" t="s">
        <v>10191</v>
      </c>
      <c r="C3061" s="393">
        <v>0</v>
      </c>
      <c r="D3061" s="393" t="s">
        <v>11819</v>
      </c>
      <c r="E3061" s="393">
        <v>0</v>
      </c>
      <c r="F3061" s="396"/>
      <c r="G3061" s="388"/>
    </row>
    <row r="3062" spans="1:7" ht="17.25" x14ac:dyDescent="0.3">
      <c r="A3062" s="389" t="s">
        <v>33486</v>
      </c>
      <c r="B3062" s="393" t="s">
        <v>10191</v>
      </c>
      <c r="C3062" s="393">
        <v>0</v>
      </c>
      <c r="D3062" s="393" t="s">
        <v>11819</v>
      </c>
      <c r="E3062" s="393">
        <v>0</v>
      </c>
      <c r="F3062" s="396"/>
      <c r="G3062" s="388"/>
    </row>
    <row r="3063" spans="1:7" ht="17.25" x14ac:dyDescent="0.3">
      <c r="A3063" s="389" t="s">
        <v>33487</v>
      </c>
      <c r="B3063" s="393" t="s">
        <v>10191</v>
      </c>
      <c r="C3063" s="393">
        <v>0</v>
      </c>
      <c r="D3063" s="393" t="s">
        <v>11819</v>
      </c>
      <c r="E3063" s="393">
        <v>0</v>
      </c>
      <c r="F3063" s="396"/>
      <c r="G3063" s="388"/>
    </row>
    <row r="3064" spans="1:7" ht="17.25" x14ac:dyDescent="0.3">
      <c r="A3064" s="389" t="s">
        <v>33488</v>
      </c>
      <c r="B3064" s="393" t="s">
        <v>10191</v>
      </c>
      <c r="C3064" s="393">
        <v>0</v>
      </c>
      <c r="D3064" s="393" t="s">
        <v>11819</v>
      </c>
      <c r="E3064" s="393">
        <v>1</v>
      </c>
      <c r="F3064" s="396"/>
      <c r="G3064" s="388"/>
    </row>
    <row r="3065" spans="1:7" ht="12.75" customHeight="1" x14ac:dyDescent="0.3">
      <c r="A3065" s="417" t="s">
        <v>24229</v>
      </c>
      <c r="B3065" s="417"/>
      <c r="C3065" s="417"/>
      <c r="D3065" s="417"/>
      <c r="E3065" s="417"/>
      <c r="F3065" s="417"/>
      <c r="G3065" s="388"/>
    </row>
    <row r="3066" spans="1:7" ht="17.25" x14ac:dyDescent="0.3">
      <c r="A3066" s="389" t="s">
        <v>24230</v>
      </c>
      <c r="B3066" s="393" t="s">
        <v>10103</v>
      </c>
      <c r="C3066" s="393">
        <v>20</v>
      </c>
      <c r="D3066" s="393" t="s">
        <v>22063</v>
      </c>
      <c r="E3066" s="393">
        <v>41</v>
      </c>
      <c r="F3066" s="396"/>
      <c r="G3066" s="388"/>
    </row>
    <row r="3067" spans="1:7" ht="17.25" x14ac:dyDescent="0.3">
      <c r="A3067" s="389" t="s">
        <v>24231</v>
      </c>
      <c r="B3067" s="393" t="s">
        <v>10103</v>
      </c>
      <c r="C3067" s="393">
        <v>16</v>
      </c>
      <c r="D3067" s="393" t="s">
        <v>22063</v>
      </c>
      <c r="E3067" s="393">
        <v>15</v>
      </c>
      <c r="F3067" s="396"/>
      <c r="G3067" s="388"/>
    </row>
    <row r="3068" spans="1:7" ht="17.25" x14ac:dyDescent="0.3">
      <c r="A3068" s="389" t="s">
        <v>24232</v>
      </c>
      <c r="B3068" s="393" t="s">
        <v>22063</v>
      </c>
      <c r="C3068" s="393">
        <v>10</v>
      </c>
      <c r="D3068" s="393" t="s">
        <v>10103</v>
      </c>
      <c r="E3068" s="393">
        <v>4</v>
      </c>
      <c r="F3068" s="396"/>
      <c r="G3068" s="388"/>
    </row>
    <row r="3069" spans="1:7" ht="17.25" x14ac:dyDescent="0.3">
      <c r="A3069" s="389" t="s">
        <v>24233</v>
      </c>
      <c r="B3069" s="393" t="s">
        <v>22063</v>
      </c>
      <c r="C3069" s="393">
        <v>20</v>
      </c>
      <c r="D3069" s="393" t="s">
        <v>10103</v>
      </c>
      <c r="E3069" s="393">
        <v>12</v>
      </c>
      <c r="F3069" s="396"/>
      <c r="G3069" s="388"/>
    </row>
    <row r="3070" spans="1:7" ht="17.25" x14ac:dyDescent="0.3">
      <c r="A3070" s="389" t="s">
        <v>24234</v>
      </c>
      <c r="B3070" s="393" t="s">
        <v>10103</v>
      </c>
      <c r="C3070" s="393">
        <v>14</v>
      </c>
      <c r="D3070" s="393" t="s">
        <v>1919</v>
      </c>
      <c r="E3070" s="393">
        <v>3</v>
      </c>
      <c r="F3070" s="396"/>
      <c r="G3070" s="388"/>
    </row>
    <row r="3071" spans="1:7" ht="17.25" x14ac:dyDescent="0.3">
      <c r="A3071" s="389" t="s">
        <v>24235</v>
      </c>
      <c r="B3071" s="393" t="s">
        <v>22063</v>
      </c>
      <c r="C3071" s="393">
        <v>2</v>
      </c>
      <c r="D3071" s="393" t="s">
        <v>10103</v>
      </c>
      <c r="E3071" s="393">
        <v>10</v>
      </c>
      <c r="F3071" s="396"/>
      <c r="G3071" s="388"/>
    </row>
    <row r="3072" spans="1:7" ht="17.25" x14ac:dyDescent="0.3">
      <c r="A3072" s="389" t="s">
        <v>24236</v>
      </c>
      <c r="B3072" s="393" t="s">
        <v>10103</v>
      </c>
      <c r="C3072" s="393">
        <v>7</v>
      </c>
      <c r="D3072" s="393" t="s">
        <v>1919</v>
      </c>
      <c r="E3072" s="393">
        <v>3</v>
      </c>
      <c r="F3072" s="396"/>
      <c r="G3072" s="388"/>
    </row>
    <row r="3073" spans="1:7" ht="17.25" x14ac:dyDescent="0.3">
      <c r="A3073" s="389" t="s">
        <v>24237</v>
      </c>
      <c r="B3073" s="393" t="s">
        <v>22063</v>
      </c>
      <c r="C3073" s="393">
        <v>10</v>
      </c>
      <c r="D3073" s="393" t="s">
        <v>10103</v>
      </c>
      <c r="E3073" s="393">
        <v>5</v>
      </c>
      <c r="F3073" s="396"/>
      <c r="G3073" s="388"/>
    </row>
    <row r="3074" spans="1:7" ht="17.25" x14ac:dyDescent="0.3">
      <c r="A3074" s="389" t="s">
        <v>24238</v>
      </c>
      <c r="B3074" s="393" t="s">
        <v>22063</v>
      </c>
      <c r="C3074" s="393">
        <v>11</v>
      </c>
      <c r="D3074" s="393" t="s">
        <v>10103</v>
      </c>
      <c r="E3074" s="393">
        <v>20</v>
      </c>
      <c r="F3074" s="396"/>
      <c r="G3074" s="388"/>
    </row>
    <row r="3075" spans="1:7" ht="17.25" x14ac:dyDescent="0.3">
      <c r="A3075" s="389" t="s">
        <v>24239</v>
      </c>
      <c r="B3075" s="393" t="s">
        <v>22063</v>
      </c>
      <c r="C3075" s="393">
        <v>17</v>
      </c>
      <c r="D3075" s="393" t="s">
        <v>10103</v>
      </c>
      <c r="E3075" s="393">
        <v>17</v>
      </c>
      <c r="F3075" s="396"/>
      <c r="G3075" s="388"/>
    </row>
    <row r="3076" spans="1:7" ht="17.25" x14ac:dyDescent="0.3">
      <c r="A3076" s="389" t="s">
        <v>24240</v>
      </c>
      <c r="B3076" s="393" t="s">
        <v>1919</v>
      </c>
      <c r="C3076" s="393">
        <v>8</v>
      </c>
      <c r="D3076" s="393" t="s">
        <v>10103</v>
      </c>
      <c r="E3076" s="393">
        <v>6</v>
      </c>
      <c r="F3076" s="396"/>
      <c r="G3076" s="388"/>
    </row>
    <row r="3077" spans="1:7" ht="17.25" x14ac:dyDescent="0.3">
      <c r="A3077" s="389" t="s">
        <v>24241</v>
      </c>
      <c r="B3077" s="393" t="s">
        <v>22063</v>
      </c>
      <c r="C3077" s="393">
        <v>29</v>
      </c>
      <c r="D3077" s="393" t="s">
        <v>10103</v>
      </c>
      <c r="E3077" s="393">
        <v>25</v>
      </c>
      <c r="F3077" s="396"/>
      <c r="G3077" s="388"/>
    </row>
    <row r="3078" spans="1:7" ht="17.25" x14ac:dyDescent="0.3">
      <c r="A3078" s="389" t="s">
        <v>24242</v>
      </c>
      <c r="B3078" s="393" t="s">
        <v>10103</v>
      </c>
      <c r="C3078" s="393">
        <v>4</v>
      </c>
      <c r="D3078" s="393" t="s">
        <v>22063</v>
      </c>
      <c r="E3078" s="393">
        <v>1</v>
      </c>
      <c r="F3078" s="396"/>
      <c r="G3078" s="388"/>
    </row>
    <row r="3079" spans="1:7" ht="17.25" x14ac:dyDescent="0.25">
      <c r="A3079" s="389" t="s">
        <v>24243</v>
      </c>
      <c r="B3079" s="393" t="s">
        <v>10103</v>
      </c>
      <c r="C3079" s="393">
        <v>7</v>
      </c>
      <c r="D3079" s="393" t="s">
        <v>11819</v>
      </c>
      <c r="E3079" s="393">
        <v>4</v>
      </c>
      <c r="F3079" s="393" t="s">
        <v>1919</v>
      </c>
      <c r="G3079" s="395">
        <v>2</v>
      </c>
    </row>
    <row r="3080" spans="1:7" ht="17.25" x14ac:dyDescent="0.3">
      <c r="A3080" s="389" t="s">
        <v>24244</v>
      </c>
      <c r="B3080" s="393" t="s">
        <v>10103</v>
      </c>
      <c r="C3080" s="393">
        <v>9</v>
      </c>
      <c r="D3080" s="393" t="s">
        <v>22063</v>
      </c>
      <c r="E3080" s="393">
        <v>14</v>
      </c>
      <c r="F3080" s="396"/>
      <c r="G3080" s="388"/>
    </row>
    <row r="3081" spans="1:7" ht="17.25" x14ac:dyDescent="0.3">
      <c r="A3081" s="389" t="s">
        <v>24245</v>
      </c>
      <c r="B3081" s="393" t="s">
        <v>10103</v>
      </c>
      <c r="C3081" s="393">
        <v>6</v>
      </c>
      <c r="D3081" s="393" t="s">
        <v>22063</v>
      </c>
      <c r="E3081" s="393">
        <v>6</v>
      </c>
      <c r="F3081" s="396"/>
      <c r="G3081" s="388"/>
    </row>
    <row r="3082" spans="1:7" ht="17.25" x14ac:dyDescent="0.3">
      <c r="A3082" s="389" t="s">
        <v>24246</v>
      </c>
      <c r="B3082" s="393" t="s">
        <v>11819</v>
      </c>
      <c r="C3082" s="393">
        <v>14</v>
      </c>
      <c r="D3082" s="393" t="s">
        <v>10103</v>
      </c>
      <c r="E3082" s="393">
        <v>5</v>
      </c>
      <c r="F3082" s="396"/>
      <c r="G3082" s="388"/>
    </row>
    <row r="3083" spans="1:7" ht="17.25" x14ac:dyDescent="0.3">
      <c r="A3083" s="389" t="s">
        <v>24247</v>
      </c>
      <c r="B3083" s="393" t="s">
        <v>10103</v>
      </c>
      <c r="C3083" s="393">
        <v>6</v>
      </c>
      <c r="D3083" s="393" t="s">
        <v>22063</v>
      </c>
      <c r="E3083" s="393">
        <v>13</v>
      </c>
      <c r="F3083" s="396"/>
      <c r="G3083" s="388"/>
    </row>
    <row r="3084" spans="1:7" ht="17.25" x14ac:dyDescent="0.3">
      <c r="A3084" s="389" t="s">
        <v>24248</v>
      </c>
      <c r="B3084" s="393" t="s">
        <v>10103</v>
      </c>
      <c r="C3084" s="393">
        <v>2</v>
      </c>
      <c r="D3084" s="393" t="s">
        <v>22063</v>
      </c>
      <c r="E3084" s="393">
        <v>8</v>
      </c>
      <c r="F3084" s="396"/>
      <c r="G3084" s="388"/>
    </row>
    <row r="3085" spans="1:7" ht="17.25" x14ac:dyDescent="0.3">
      <c r="A3085" s="389" t="s">
        <v>24249</v>
      </c>
      <c r="B3085" s="393" t="s">
        <v>22063</v>
      </c>
      <c r="C3085" s="393">
        <v>9</v>
      </c>
      <c r="D3085" s="393" t="s">
        <v>10103</v>
      </c>
      <c r="E3085" s="393">
        <v>6</v>
      </c>
      <c r="F3085" s="396"/>
      <c r="G3085" s="388"/>
    </row>
    <row r="3086" spans="1:7" ht="12.75" customHeight="1" x14ac:dyDescent="0.3">
      <c r="A3086" s="417" t="s">
        <v>40794</v>
      </c>
      <c r="B3086" s="417"/>
      <c r="C3086" s="417"/>
      <c r="D3086" s="417"/>
      <c r="E3086" s="417"/>
      <c r="F3086" s="417"/>
      <c r="G3086" s="388"/>
    </row>
    <row r="3087" spans="1:7" ht="17.25" x14ac:dyDescent="0.3">
      <c r="A3087" s="389" t="s">
        <v>40795</v>
      </c>
      <c r="B3087" s="393" t="s">
        <v>5411</v>
      </c>
      <c r="C3087" s="393">
        <v>0</v>
      </c>
      <c r="D3087" s="393" t="s">
        <v>40796</v>
      </c>
      <c r="E3087" s="393">
        <v>0</v>
      </c>
      <c r="F3087" s="396"/>
      <c r="G3087" s="388"/>
    </row>
    <row r="3088" spans="1:7" ht="17.25" x14ac:dyDescent="0.3">
      <c r="A3088" s="389" t="s">
        <v>40797</v>
      </c>
      <c r="B3088" s="393" t="s">
        <v>5411</v>
      </c>
      <c r="C3088" s="393">
        <v>0</v>
      </c>
      <c r="D3088" s="393" t="s">
        <v>40796</v>
      </c>
      <c r="E3088" s="393">
        <v>0</v>
      </c>
      <c r="F3088" s="396"/>
      <c r="G3088" s="388"/>
    </row>
    <row r="3089" spans="1:7" ht="17.25" x14ac:dyDescent="0.3">
      <c r="A3089" s="389" t="s">
        <v>40798</v>
      </c>
      <c r="B3089" s="393" t="s">
        <v>10191</v>
      </c>
      <c r="C3089" s="393">
        <v>1</v>
      </c>
      <c r="D3089" s="393" t="s">
        <v>5411</v>
      </c>
      <c r="E3089" s="393">
        <v>0</v>
      </c>
      <c r="F3089" s="396"/>
      <c r="G3089" s="388"/>
    </row>
    <row r="3090" spans="1:7" ht="17.25" x14ac:dyDescent="0.3">
      <c r="A3090" s="389" t="s">
        <v>40799</v>
      </c>
      <c r="B3090" s="393" t="s">
        <v>5411</v>
      </c>
      <c r="C3090" s="393">
        <v>0</v>
      </c>
      <c r="D3090" s="393" t="s">
        <v>10191</v>
      </c>
      <c r="E3090" s="393">
        <v>0</v>
      </c>
      <c r="F3090" s="396"/>
      <c r="G3090" s="388"/>
    </row>
    <row r="3091" spans="1:7" ht="17.25" x14ac:dyDescent="0.3">
      <c r="A3091" s="389" t="s">
        <v>40800</v>
      </c>
      <c r="B3091" s="393" t="s">
        <v>10191</v>
      </c>
      <c r="C3091" s="393">
        <v>1</v>
      </c>
      <c r="D3091" s="393" t="s">
        <v>5411</v>
      </c>
      <c r="E3091" s="393">
        <v>2</v>
      </c>
      <c r="F3091" s="396"/>
      <c r="G3091" s="388"/>
    </row>
    <row r="3092" spans="1:7" ht="17.25" x14ac:dyDescent="0.3">
      <c r="A3092" s="389" t="s">
        <v>40801</v>
      </c>
      <c r="B3092" s="393" t="s">
        <v>10191</v>
      </c>
      <c r="C3092" s="393">
        <v>0</v>
      </c>
      <c r="D3092" s="393" t="s">
        <v>5411</v>
      </c>
      <c r="E3092" s="393">
        <v>0</v>
      </c>
      <c r="F3092" s="396"/>
      <c r="G3092" s="388"/>
    </row>
    <row r="3093" spans="1:7" ht="17.25" x14ac:dyDescent="0.3">
      <c r="A3093" s="389" t="s">
        <v>40802</v>
      </c>
      <c r="B3093" s="393" t="s">
        <v>10191</v>
      </c>
      <c r="C3093" s="393">
        <v>0</v>
      </c>
      <c r="D3093" s="393" t="s">
        <v>5411</v>
      </c>
      <c r="E3093" s="393">
        <v>1</v>
      </c>
      <c r="F3093" s="396"/>
      <c r="G3093" s="388"/>
    </row>
    <row r="3094" spans="1:7" ht="17.25" x14ac:dyDescent="0.3">
      <c r="A3094" s="389" t="s">
        <v>40803</v>
      </c>
      <c r="B3094" s="393" t="s">
        <v>10191</v>
      </c>
      <c r="C3094" s="393">
        <v>1</v>
      </c>
      <c r="D3094" s="393" t="s">
        <v>5411</v>
      </c>
      <c r="E3094" s="393">
        <v>2</v>
      </c>
      <c r="F3094" s="396"/>
      <c r="G3094" s="388"/>
    </row>
    <row r="3095" spans="1:7" ht="17.25" x14ac:dyDescent="0.3">
      <c r="A3095" s="389" t="s">
        <v>40804</v>
      </c>
      <c r="B3095" s="393" t="s">
        <v>10191</v>
      </c>
      <c r="C3095" s="393">
        <v>1</v>
      </c>
      <c r="D3095" s="393" t="s">
        <v>5411</v>
      </c>
      <c r="E3095" s="393">
        <v>2</v>
      </c>
      <c r="F3095" s="396"/>
      <c r="G3095" s="388"/>
    </row>
    <row r="3096" spans="1:7" ht="17.25" x14ac:dyDescent="0.3">
      <c r="A3096" s="389" t="s">
        <v>40805</v>
      </c>
      <c r="B3096" s="393" t="s">
        <v>10191</v>
      </c>
      <c r="C3096" s="393">
        <v>1</v>
      </c>
      <c r="D3096" s="393" t="s">
        <v>5411</v>
      </c>
      <c r="E3096" s="393">
        <v>0</v>
      </c>
      <c r="F3096" s="396"/>
      <c r="G3096" s="388"/>
    </row>
    <row r="3097" spans="1:7" ht="17.25" x14ac:dyDescent="0.3">
      <c r="A3097" s="389" t="s">
        <v>40806</v>
      </c>
      <c r="B3097" s="393" t="s">
        <v>39703</v>
      </c>
      <c r="C3097" s="393">
        <v>2</v>
      </c>
      <c r="D3097" s="393" t="s">
        <v>5411</v>
      </c>
      <c r="E3097" s="393">
        <v>1</v>
      </c>
      <c r="F3097" s="396"/>
      <c r="G3097" s="388"/>
    </row>
    <row r="3098" spans="1:7" ht="17.25" x14ac:dyDescent="0.3">
      <c r="A3098" s="389" t="s">
        <v>40807</v>
      </c>
      <c r="B3098" s="393" t="s">
        <v>5411</v>
      </c>
      <c r="C3098" s="393">
        <v>1</v>
      </c>
      <c r="D3098" s="393" t="s">
        <v>40796</v>
      </c>
      <c r="E3098" s="393">
        <v>2</v>
      </c>
      <c r="F3098" s="396"/>
      <c r="G3098" s="388"/>
    </row>
    <row r="3099" spans="1:7" ht="17.25" x14ac:dyDescent="0.3">
      <c r="A3099" s="389" t="s">
        <v>40808</v>
      </c>
      <c r="B3099" s="393" t="s">
        <v>5411</v>
      </c>
      <c r="C3099" s="393">
        <v>0</v>
      </c>
      <c r="D3099" s="393" t="s">
        <v>40796</v>
      </c>
      <c r="E3099" s="393">
        <v>0</v>
      </c>
      <c r="F3099" s="396"/>
      <c r="G3099" s="388"/>
    </row>
    <row r="3100" spans="1:7" ht="17.25" x14ac:dyDescent="0.3">
      <c r="A3100" s="389" t="s">
        <v>40809</v>
      </c>
      <c r="B3100" s="393" t="s">
        <v>5411</v>
      </c>
      <c r="C3100" s="393">
        <v>1</v>
      </c>
      <c r="D3100" s="393" t="s">
        <v>10191</v>
      </c>
      <c r="E3100" s="393">
        <v>0</v>
      </c>
      <c r="F3100" s="396"/>
      <c r="G3100" s="388"/>
    </row>
    <row r="3101" spans="1:7" ht="17.25" x14ac:dyDescent="0.3">
      <c r="A3101" s="389" t="s">
        <v>40810</v>
      </c>
      <c r="B3101" s="393" t="s">
        <v>10191</v>
      </c>
      <c r="C3101" s="393">
        <v>0</v>
      </c>
      <c r="D3101" s="393" t="s">
        <v>5411</v>
      </c>
      <c r="E3101" s="393">
        <v>0</v>
      </c>
      <c r="F3101" s="396"/>
      <c r="G3101" s="388"/>
    </row>
    <row r="3102" spans="1:7" ht="17.25" x14ac:dyDescent="0.3">
      <c r="A3102" s="389" t="s">
        <v>40811</v>
      </c>
      <c r="B3102" s="393" t="s">
        <v>5411</v>
      </c>
      <c r="C3102" s="393">
        <v>0</v>
      </c>
      <c r="D3102" s="393" t="s">
        <v>10191</v>
      </c>
      <c r="E3102" s="393">
        <v>2</v>
      </c>
      <c r="F3102" s="396"/>
      <c r="G3102" s="388"/>
    </row>
    <row r="3103" spans="1:7" ht="17.25" x14ac:dyDescent="0.3">
      <c r="A3103" s="389" t="s">
        <v>40812</v>
      </c>
      <c r="B3103" s="393" t="s">
        <v>5411</v>
      </c>
      <c r="C3103" s="393">
        <v>0</v>
      </c>
      <c r="D3103" s="393" t="s">
        <v>10191</v>
      </c>
      <c r="E3103" s="393">
        <v>1</v>
      </c>
      <c r="F3103" s="396"/>
      <c r="G3103" s="388"/>
    </row>
    <row r="3104" spans="1:7" ht="17.25" x14ac:dyDescent="0.3">
      <c r="A3104" s="389" t="s">
        <v>40813</v>
      </c>
      <c r="B3104" s="393" t="s">
        <v>10191</v>
      </c>
      <c r="C3104" s="393">
        <v>0</v>
      </c>
      <c r="D3104" s="393" t="s">
        <v>5411</v>
      </c>
      <c r="E3104" s="393">
        <v>0</v>
      </c>
      <c r="F3104" s="396"/>
      <c r="G3104" s="388"/>
    </row>
    <row r="3105" spans="1:7" ht="17.25" x14ac:dyDescent="0.3">
      <c r="A3105" s="389" t="s">
        <v>40814</v>
      </c>
      <c r="B3105" s="393" t="s">
        <v>5411</v>
      </c>
      <c r="C3105" s="393">
        <v>0</v>
      </c>
      <c r="D3105" s="393" t="s">
        <v>10191</v>
      </c>
      <c r="E3105" s="393">
        <v>0</v>
      </c>
      <c r="F3105" s="396"/>
      <c r="G3105" s="388"/>
    </row>
    <row r="3106" spans="1:7" ht="17.25" x14ac:dyDescent="0.3">
      <c r="A3106" s="389" t="s">
        <v>40815</v>
      </c>
      <c r="B3106" s="393" t="s">
        <v>5411</v>
      </c>
      <c r="C3106" s="393">
        <v>0</v>
      </c>
      <c r="D3106" s="393" t="s">
        <v>10191</v>
      </c>
      <c r="E3106" s="393">
        <v>0</v>
      </c>
      <c r="F3106" s="396"/>
      <c r="G3106" s="388"/>
    </row>
    <row r="3107" spans="1:7" ht="17.25" x14ac:dyDescent="0.3">
      <c r="A3107" s="389" t="s">
        <v>40816</v>
      </c>
      <c r="B3107" s="393" t="s">
        <v>5411</v>
      </c>
      <c r="C3107" s="393">
        <v>0</v>
      </c>
      <c r="D3107" s="393" t="s">
        <v>10191</v>
      </c>
      <c r="E3107" s="393">
        <v>1</v>
      </c>
      <c r="F3107" s="396"/>
      <c r="G3107" s="388"/>
    </row>
    <row r="3108" spans="1:7" ht="17.25" x14ac:dyDescent="0.3">
      <c r="A3108" s="389" t="s">
        <v>40817</v>
      </c>
      <c r="B3108" s="393" t="s">
        <v>5411</v>
      </c>
      <c r="C3108" s="393">
        <v>0</v>
      </c>
      <c r="D3108" s="393" t="s">
        <v>10191</v>
      </c>
      <c r="E3108" s="393">
        <v>0</v>
      </c>
      <c r="F3108" s="396"/>
      <c r="G3108" s="388"/>
    </row>
    <row r="3109" spans="1:7" ht="17.25" x14ac:dyDescent="0.3">
      <c r="A3109" s="389" t="s">
        <v>40818</v>
      </c>
      <c r="B3109" s="393" t="s">
        <v>5411</v>
      </c>
      <c r="C3109" s="393">
        <v>0</v>
      </c>
      <c r="D3109" s="393" t="s">
        <v>10191</v>
      </c>
      <c r="E3109" s="393">
        <v>0</v>
      </c>
      <c r="F3109" s="396"/>
      <c r="G3109" s="388"/>
    </row>
    <row r="3110" spans="1:7" ht="12.75" customHeight="1" x14ac:dyDescent="0.3">
      <c r="A3110" s="417" t="s">
        <v>24250</v>
      </c>
      <c r="B3110" s="417"/>
      <c r="C3110" s="417"/>
      <c r="D3110" s="417"/>
      <c r="E3110" s="417"/>
      <c r="F3110" s="417"/>
      <c r="G3110" s="388"/>
    </row>
    <row r="3111" spans="1:7" ht="17.25" x14ac:dyDescent="0.3">
      <c r="A3111" s="389" t="s">
        <v>24251</v>
      </c>
      <c r="B3111" s="393" t="s">
        <v>10103</v>
      </c>
      <c r="C3111" s="393">
        <v>4</v>
      </c>
      <c r="D3111" s="393" t="s">
        <v>3253</v>
      </c>
      <c r="E3111" s="393">
        <v>1</v>
      </c>
      <c r="F3111" s="396"/>
      <c r="G3111" s="388"/>
    </row>
    <row r="3112" spans="1:7" ht="17.25" x14ac:dyDescent="0.3">
      <c r="A3112" s="389" t="s">
        <v>24252</v>
      </c>
      <c r="B3112" s="393" t="s">
        <v>10103</v>
      </c>
      <c r="C3112" s="393">
        <v>0</v>
      </c>
      <c r="D3112" s="393" t="s">
        <v>3253</v>
      </c>
      <c r="E3112" s="393">
        <v>1</v>
      </c>
      <c r="F3112" s="396"/>
      <c r="G3112" s="388"/>
    </row>
    <row r="3113" spans="1:7" ht="17.25" x14ac:dyDescent="0.3">
      <c r="A3113" s="389" t="s">
        <v>24253</v>
      </c>
      <c r="B3113" s="393" t="s">
        <v>3253</v>
      </c>
      <c r="C3113" s="393">
        <v>1</v>
      </c>
      <c r="D3113" s="393" t="s">
        <v>10103</v>
      </c>
      <c r="E3113" s="393">
        <v>0</v>
      </c>
      <c r="F3113" s="396"/>
      <c r="G3113" s="388"/>
    </row>
    <row r="3114" spans="1:7" ht="17.25" x14ac:dyDescent="0.3">
      <c r="A3114" s="389" t="s">
        <v>24254</v>
      </c>
      <c r="B3114" s="393" t="s">
        <v>10103</v>
      </c>
      <c r="C3114" s="393">
        <v>3</v>
      </c>
      <c r="D3114" s="393" t="s">
        <v>3253</v>
      </c>
      <c r="E3114" s="393">
        <v>0</v>
      </c>
      <c r="F3114" s="396"/>
      <c r="G3114" s="388"/>
    </row>
    <row r="3115" spans="1:7" ht="17.25" x14ac:dyDescent="0.3">
      <c r="A3115" s="389" t="s">
        <v>24255</v>
      </c>
      <c r="B3115" s="393" t="s">
        <v>10103</v>
      </c>
      <c r="C3115" s="393">
        <v>1</v>
      </c>
      <c r="D3115" s="393" t="s">
        <v>3253</v>
      </c>
      <c r="E3115" s="393">
        <v>1</v>
      </c>
      <c r="F3115" s="396"/>
      <c r="G3115" s="388"/>
    </row>
    <row r="3116" spans="1:7" ht="17.25" x14ac:dyDescent="0.3">
      <c r="A3116" s="389" t="s">
        <v>24256</v>
      </c>
      <c r="B3116" s="393" t="s">
        <v>3253</v>
      </c>
      <c r="C3116" s="393">
        <v>1</v>
      </c>
      <c r="D3116" s="393" t="s">
        <v>10103</v>
      </c>
      <c r="E3116" s="393">
        <v>3</v>
      </c>
      <c r="F3116" s="396"/>
      <c r="G3116" s="388"/>
    </row>
    <row r="3117" spans="1:7" ht="17.25" x14ac:dyDescent="0.3">
      <c r="A3117" s="389" t="s">
        <v>24257</v>
      </c>
      <c r="B3117" s="393" t="s">
        <v>10103</v>
      </c>
      <c r="C3117" s="393">
        <v>0</v>
      </c>
      <c r="D3117" s="393" t="s">
        <v>3253</v>
      </c>
      <c r="E3117" s="393">
        <v>2</v>
      </c>
      <c r="F3117" s="396"/>
      <c r="G3117" s="388"/>
    </row>
    <row r="3118" spans="1:7" ht="17.25" x14ac:dyDescent="0.3">
      <c r="A3118" s="389" t="s">
        <v>24258</v>
      </c>
      <c r="B3118" s="393" t="s">
        <v>10103</v>
      </c>
      <c r="C3118" s="393">
        <v>1</v>
      </c>
      <c r="D3118" s="393" t="s">
        <v>3253</v>
      </c>
      <c r="E3118" s="393">
        <v>1</v>
      </c>
      <c r="F3118" s="396"/>
      <c r="G3118" s="388"/>
    </row>
    <row r="3119" spans="1:7" ht="17.25" x14ac:dyDescent="0.3">
      <c r="A3119" s="389" t="s">
        <v>24259</v>
      </c>
      <c r="B3119" s="393" t="s">
        <v>10103</v>
      </c>
      <c r="C3119" s="393">
        <v>0</v>
      </c>
      <c r="D3119" s="393" t="s">
        <v>3253</v>
      </c>
      <c r="E3119" s="393">
        <v>2</v>
      </c>
      <c r="F3119" s="396"/>
      <c r="G3119" s="388"/>
    </row>
    <row r="3120" spans="1:7" ht="17.25" x14ac:dyDescent="0.3">
      <c r="A3120" s="389" t="s">
        <v>24260</v>
      </c>
      <c r="B3120" s="393" t="s">
        <v>10103</v>
      </c>
      <c r="C3120" s="393">
        <v>0</v>
      </c>
      <c r="D3120" s="393" t="s">
        <v>3253</v>
      </c>
      <c r="E3120" s="393">
        <v>1</v>
      </c>
      <c r="F3120" s="396"/>
      <c r="G3120" s="388"/>
    </row>
    <row r="3121" spans="1:7" ht="17.25" x14ac:dyDescent="0.3">
      <c r="A3121" s="389" t="s">
        <v>24261</v>
      </c>
      <c r="B3121" s="393" t="s">
        <v>3253</v>
      </c>
      <c r="C3121" s="393">
        <v>2</v>
      </c>
      <c r="D3121" s="393" t="s">
        <v>10103</v>
      </c>
      <c r="E3121" s="393">
        <v>0</v>
      </c>
      <c r="F3121" s="396"/>
      <c r="G3121" s="388"/>
    </row>
    <row r="3122" spans="1:7" ht="17.25" x14ac:dyDescent="0.3">
      <c r="A3122" s="389" t="s">
        <v>24262</v>
      </c>
      <c r="B3122" s="393" t="s">
        <v>10103</v>
      </c>
      <c r="C3122" s="393">
        <v>1</v>
      </c>
      <c r="D3122" s="393" t="s">
        <v>3253</v>
      </c>
      <c r="E3122" s="393">
        <v>1</v>
      </c>
      <c r="F3122" s="396"/>
      <c r="G3122" s="388"/>
    </row>
    <row r="3123" spans="1:7" ht="12.75" customHeight="1" x14ac:dyDescent="0.3">
      <c r="A3123" s="417" t="s">
        <v>39699</v>
      </c>
      <c r="B3123" s="417"/>
      <c r="C3123" s="417"/>
      <c r="D3123" s="417"/>
      <c r="E3123" s="417"/>
      <c r="F3123" s="417"/>
      <c r="G3123" s="388"/>
    </row>
    <row r="3124" spans="1:7" ht="17.25" x14ac:dyDescent="0.3">
      <c r="A3124" s="389" t="s">
        <v>39700</v>
      </c>
      <c r="B3124" s="393" t="s">
        <v>11819</v>
      </c>
      <c r="C3124" s="393">
        <v>1</v>
      </c>
      <c r="D3124" s="393" t="s">
        <v>10103</v>
      </c>
      <c r="E3124" s="393">
        <v>0</v>
      </c>
      <c r="F3124" s="396"/>
      <c r="G3124" s="388"/>
    </row>
    <row r="3125" spans="1:7" ht="12.75" customHeight="1" x14ac:dyDescent="0.3">
      <c r="A3125" s="417" t="s">
        <v>24263</v>
      </c>
      <c r="B3125" s="417"/>
      <c r="C3125" s="417"/>
      <c r="D3125" s="417"/>
      <c r="E3125" s="417"/>
      <c r="F3125" s="417"/>
      <c r="G3125" s="388"/>
    </row>
    <row r="3126" spans="1:7" ht="17.25" x14ac:dyDescent="0.3">
      <c r="A3126" s="389" t="s">
        <v>24264</v>
      </c>
      <c r="B3126" s="393" t="s">
        <v>2625</v>
      </c>
      <c r="C3126" s="393">
        <v>4</v>
      </c>
      <c r="D3126" s="393" t="s">
        <v>10191</v>
      </c>
      <c r="E3126" s="393">
        <v>5</v>
      </c>
      <c r="F3126" s="396"/>
      <c r="G3126" s="388"/>
    </row>
    <row r="3127" spans="1:7" ht="12.75" customHeight="1" x14ac:dyDescent="0.3">
      <c r="A3127" s="417" t="s">
        <v>24265</v>
      </c>
      <c r="B3127" s="417"/>
      <c r="C3127" s="417"/>
      <c r="D3127" s="417"/>
      <c r="E3127" s="417"/>
      <c r="F3127" s="417"/>
      <c r="G3127" s="388"/>
    </row>
    <row r="3128" spans="1:7" ht="17.25" x14ac:dyDescent="0.3">
      <c r="A3128" s="389" t="s">
        <v>24266</v>
      </c>
      <c r="B3128" s="393" t="s">
        <v>10103</v>
      </c>
      <c r="C3128" s="393">
        <v>4</v>
      </c>
      <c r="D3128" s="393" t="s">
        <v>11819</v>
      </c>
      <c r="E3128" s="393">
        <v>2</v>
      </c>
      <c r="F3128" s="396"/>
      <c r="G3128" s="388"/>
    </row>
    <row r="3129" spans="1:7" ht="12.75" customHeight="1" x14ac:dyDescent="0.3">
      <c r="A3129" s="417" t="s">
        <v>24267</v>
      </c>
      <c r="B3129" s="417"/>
      <c r="C3129" s="417"/>
      <c r="D3129" s="417"/>
      <c r="E3129" s="417"/>
      <c r="F3129" s="417"/>
      <c r="G3129" s="388"/>
    </row>
    <row r="3130" spans="1:7" ht="17.25" x14ac:dyDescent="0.3">
      <c r="A3130" s="389" t="s">
        <v>24268</v>
      </c>
      <c r="B3130" s="393" t="s">
        <v>11819</v>
      </c>
      <c r="C3130" s="393">
        <v>21</v>
      </c>
      <c r="D3130" s="393" t="s">
        <v>2376</v>
      </c>
      <c r="E3130" s="393">
        <v>9</v>
      </c>
      <c r="F3130" s="396"/>
      <c r="G3130" s="388"/>
    </row>
    <row r="3131" spans="1:7" ht="17.25" x14ac:dyDescent="0.3">
      <c r="A3131" s="389" t="s">
        <v>24269</v>
      </c>
      <c r="B3131" s="393" t="s">
        <v>10103</v>
      </c>
      <c r="C3131" s="393">
        <v>1</v>
      </c>
      <c r="D3131" s="393" t="s">
        <v>3253</v>
      </c>
      <c r="E3131" s="393">
        <v>15</v>
      </c>
      <c r="F3131" s="396"/>
      <c r="G3131" s="388"/>
    </row>
    <row r="3132" spans="1:7" ht="17.25" x14ac:dyDescent="0.3">
      <c r="A3132" s="389" t="s">
        <v>24270</v>
      </c>
      <c r="B3132" s="393" t="s">
        <v>10103</v>
      </c>
      <c r="C3132" s="393">
        <v>5</v>
      </c>
      <c r="D3132" s="393" t="s">
        <v>11819</v>
      </c>
      <c r="E3132" s="393">
        <v>12</v>
      </c>
      <c r="F3132" s="396"/>
      <c r="G3132" s="388"/>
    </row>
    <row r="3133" spans="1:7" ht="17.25" x14ac:dyDescent="0.3">
      <c r="A3133" s="389" t="s">
        <v>24271</v>
      </c>
      <c r="B3133" s="393" t="s">
        <v>11819</v>
      </c>
      <c r="C3133" s="393">
        <v>13</v>
      </c>
      <c r="D3133" s="393" t="s">
        <v>10103</v>
      </c>
      <c r="E3133" s="393">
        <v>9</v>
      </c>
      <c r="F3133" s="396"/>
      <c r="G3133" s="388"/>
    </row>
    <row r="3134" spans="1:7" ht="17.25" x14ac:dyDescent="0.3">
      <c r="A3134" s="389" t="s">
        <v>24272</v>
      </c>
      <c r="B3134" s="393" t="s">
        <v>11819</v>
      </c>
      <c r="C3134" s="393">
        <v>19</v>
      </c>
      <c r="D3134" s="393" t="s">
        <v>10191</v>
      </c>
      <c r="E3134" s="393">
        <v>3</v>
      </c>
      <c r="F3134" s="396"/>
      <c r="G3134" s="388"/>
    </row>
    <row r="3135" spans="1:7" ht="17.25" x14ac:dyDescent="0.3">
      <c r="A3135" s="389" t="s">
        <v>24273</v>
      </c>
      <c r="B3135" s="393" t="s">
        <v>22153</v>
      </c>
      <c r="C3135" s="393">
        <v>1</v>
      </c>
      <c r="D3135" s="393" t="s">
        <v>2625</v>
      </c>
      <c r="E3135" s="393">
        <v>5</v>
      </c>
      <c r="F3135" s="396"/>
      <c r="G3135" s="388"/>
    </row>
    <row r="3136" spans="1:7" ht="12.75" customHeight="1" x14ac:dyDescent="0.3">
      <c r="A3136" s="417" t="s">
        <v>24274</v>
      </c>
      <c r="B3136" s="417"/>
      <c r="C3136" s="417"/>
      <c r="D3136" s="417"/>
      <c r="E3136" s="417"/>
      <c r="F3136" s="417"/>
      <c r="G3136" s="388"/>
    </row>
    <row r="3137" spans="1:7" ht="17.25" x14ac:dyDescent="0.3">
      <c r="A3137" s="389" t="s">
        <v>24275</v>
      </c>
      <c r="B3137" s="393" t="s">
        <v>10103</v>
      </c>
      <c r="C3137" s="393">
        <v>3</v>
      </c>
      <c r="D3137" s="393" t="s">
        <v>11819</v>
      </c>
      <c r="E3137" s="393">
        <v>14</v>
      </c>
      <c r="F3137" s="396"/>
      <c r="G3137" s="388"/>
    </row>
    <row r="3138" spans="1:7" ht="17.25" x14ac:dyDescent="0.3">
      <c r="A3138" s="389" t="s">
        <v>24276</v>
      </c>
      <c r="B3138" s="393" t="s">
        <v>7198</v>
      </c>
      <c r="C3138" s="393">
        <v>1</v>
      </c>
      <c r="D3138" s="393" t="s">
        <v>13336</v>
      </c>
      <c r="E3138" s="393">
        <v>6</v>
      </c>
      <c r="F3138" s="396"/>
      <c r="G3138" s="388"/>
    </row>
    <row r="3139" spans="1:7" ht="17.25" x14ac:dyDescent="0.3">
      <c r="A3139" s="389" t="s">
        <v>24277</v>
      </c>
      <c r="B3139" s="393" t="s">
        <v>10191</v>
      </c>
      <c r="C3139" s="393">
        <v>2</v>
      </c>
      <c r="D3139" s="393" t="s">
        <v>11819</v>
      </c>
      <c r="E3139" s="393">
        <v>0</v>
      </c>
      <c r="F3139" s="396"/>
      <c r="G3139" s="388"/>
    </row>
    <row r="3140" spans="1:7" ht="17.25" x14ac:dyDescent="0.3">
      <c r="A3140" s="389" t="s">
        <v>24278</v>
      </c>
      <c r="B3140" s="393" t="s">
        <v>7198</v>
      </c>
      <c r="C3140" s="393">
        <v>1</v>
      </c>
      <c r="D3140" s="393" t="s">
        <v>13336</v>
      </c>
      <c r="E3140" s="393">
        <v>0</v>
      </c>
      <c r="F3140" s="396"/>
      <c r="G3140" s="388"/>
    </row>
    <row r="3141" spans="1:7" ht="17.25" x14ac:dyDescent="0.3">
      <c r="A3141" s="389" t="s">
        <v>24279</v>
      </c>
      <c r="B3141" s="393" t="s">
        <v>11819</v>
      </c>
      <c r="C3141" s="393">
        <v>0</v>
      </c>
      <c r="D3141" s="393" t="s">
        <v>16716</v>
      </c>
      <c r="E3141" s="393">
        <v>18</v>
      </c>
      <c r="F3141" s="396"/>
      <c r="G3141" s="388"/>
    </row>
    <row r="3142" spans="1:7" ht="17.25" x14ac:dyDescent="0.3">
      <c r="A3142" s="389" t="s">
        <v>24280</v>
      </c>
      <c r="B3142" s="393" t="s">
        <v>5011</v>
      </c>
      <c r="C3142" s="393">
        <v>1</v>
      </c>
      <c r="D3142" s="393" t="s">
        <v>11819</v>
      </c>
      <c r="E3142" s="393">
        <v>3</v>
      </c>
      <c r="F3142" s="396"/>
      <c r="G3142" s="388"/>
    </row>
    <row r="3143" spans="1:7" ht="12.75" customHeight="1" x14ac:dyDescent="0.3">
      <c r="A3143" s="417" t="s">
        <v>24281</v>
      </c>
      <c r="B3143" s="417"/>
      <c r="C3143" s="417"/>
      <c r="D3143" s="417"/>
      <c r="E3143" s="417"/>
      <c r="F3143" s="417"/>
      <c r="G3143" s="388"/>
    </row>
    <row r="3144" spans="1:7" ht="17.25" x14ac:dyDescent="0.3">
      <c r="A3144" s="389" t="s">
        <v>24282</v>
      </c>
      <c r="B3144" s="393" t="s">
        <v>10191</v>
      </c>
      <c r="C3144" s="393">
        <v>4</v>
      </c>
      <c r="D3144" s="393" t="s">
        <v>11819</v>
      </c>
      <c r="E3144" s="393">
        <v>1</v>
      </c>
      <c r="F3144" s="396"/>
      <c r="G3144" s="388"/>
    </row>
    <row r="3145" spans="1:7" ht="17.25" x14ac:dyDescent="0.3">
      <c r="A3145" s="389" t="s">
        <v>24283</v>
      </c>
      <c r="B3145" s="393" t="s">
        <v>10191</v>
      </c>
      <c r="C3145" s="393">
        <v>1</v>
      </c>
      <c r="D3145" s="393" t="s">
        <v>11819</v>
      </c>
      <c r="E3145" s="393">
        <v>3</v>
      </c>
      <c r="F3145" s="396"/>
      <c r="G3145" s="388"/>
    </row>
    <row r="3146" spans="1:7" ht="17.25" x14ac:dyDescent="0.3">
      <c r="A3146" s="389" t="s">
        <v>24284</v>
      </c>
      <c r="B3146" s="393" t="s">
        <v>10191</v>
      </c>
      <c r="C3146" s="393">
        <v>0</v>
      </c>
      <c r="D3146" s="393" t="s">
        <v>11819</v>
      </c>
      <c r="E3146" s="393">
        <v>1</v>
      </c>
      <c r="F3146" s="396"/>
      <c r="G3146" s="388"/>
    </row>
    <row r="3147" spans="1:7" ht="17.25" x14ac:dyDescent="0.3">
      <c r="A3147" s="389" t="s">
        <v>24285</v>
      </c>
      <c r="B3147" s="393" t="s">
        <v>10191</v>
      </c>
      <c r="C3147" s="393">
        <v>0</v>
      </c>
      <c r="D3147" s="393" t="s">
        <v>11819</v>
      </c>
      <c r="E3147" s="393">
        <v>2</v>
      </c>
      <c r="F3147" s="396"/>
      <c r="G3147" s="388"/>
    </row>
    <row r="3148" spans="1:7" ht="17.25" x14ac:dyDescent="0.3">
      <c r="A3148" s="389" t="s">
        <v>24286</v>
      </c>
      <c r="B3148" s="393" t="s">
        <v>11819</v>
      </c>
      <c r="C3148" s="393">
        <v>0</v>
      </c>
      <c r="D3148" s="393" t="s">
        <v>10191</v>
      </c>
      <c r="E3148" s="393">
        <v>0</v>
      </c>
      <c r="F3148" s="396"/>
      <c r="G3148" s="388"/>
    </row>
    <row r="3149" spans="1:7" ht="17.25" x14ac:dyDescent="0.3">
      <c r="A3149" s="389" t="s">
        <v>24287</v>
      </c>
      <c r="B3149" s="393" t="s">
        <v>11819</v>
      </c>
      <c r="C3149" s="393">
        <v>0</v>
      </c>
      <c r="D3149" s="393" t="s">
        <v>10191</v>
      </c>
      <c r="E3149" s="393">
        <v>0</v>
      </c>
      <c r="F3149" s="396"/>
      <c r="G3149" s="388"/>
    </row>
    <row r="3150" spans="1:7" ht="17.25" x14ac:dyDescent="0.3">
      <c r="A3150" s="389" t="s">
        <v>24288</v>
      </c>
      <c r="B3150" s="393" t="s">
        <v>10191</v>
      </c>
      <c r="C3150" s="393">
        <v>0</v>
      </c>
      <c r="D3150" s="393" t="s">
        <v>11819</v>
      </c>
      <c r="E3150" s="393">
        <v>0</v>
      </c>
      <c r="F3150" s="396"/>
      <c r="G3150" s="388"/>
    </row>
    <row r="3151" spans="1:7" ht="17.25" x14ac:dyDescent="0.3">
      <c r="A3151" s="389" t="s">
        <v>24289</v>
      </c>
      <c r="B3151" s="393" t="s">
        <v>10191</v>
      </c>
      <c r="C3151" s="393">
        <v>0</v>
      </c>
      <c r="D3151" s="393" t="s">
        <v>11819</v>
      </c>
      <c r="E3151" s="393">
        <v>0</v>
      </c>
      <c r="F3151" s="396"/>
      <c r="G3151" s="388"/>
    </row>
    <row r="3152" spans="1:7" ht="17.25" x14ac:dyDescent="0.3">
      <c r="A3152" s="389" t="s">
        <v>24290</v>
      </c>
      <c r="B3152" s="393" t="s">
        <v>11819</v>
      </c>
      <c r="C3152" s="393">
        <v>0</v>
      </c>
      <c r="D3152" s="393" t="s">
        <v>10191</v>
      </c>
      <c r="E3152" s="393">
        <v>1</v>
      </c>
      <c r="F3152" s="396"/>
      <c r="G3152" s="388"/>
    </row>
    <row r="3153" spans="1:7" ht="17.25" x14ac:dyDescent="0.3">
      <c r="A3153" s="389" t="s">
        <v>24291</v>
      </c>
      <c r="B3153" s="393" t="s">
        <v>11819</v>
      </c>
      <c r="C3153" s="393">
        <v>1</v>
      </c>
      <c r="D3153" s="393" t="s">
        <v>10191</v>
      </c>
      <c r="E3153" s="393">
        <v>1</v>
      </c>
      <c r="F3153" s="396"/>
      <c r="G3153" s="388"/>
    </row>
    <row r="3154" spans="1:7" ht="17.25" x14ac:dyDescent="0.3">
      <c r="A3154" s="389" t="s">
        <v>24292</v>
      </c>
      <c r="B3154" s="393" t="s">
        <v>10191</v>
      </c>
      <c r="C3154" s="393">
        <v>0</v>
      </c>
      <c r="D3154" s="393" t="s">
        <v>11819</v>
      </c>
      <c r="E3154" s="393">
        <v>0</v>
      </c>
      <c r="F3154" s="396"/>
      <c r="G3154" s="388"/>
    </row>
    <row r="3155" spans="1:7" ht="17.25" x14ac:dyDescent="0.3">
      <c r="A3155" s="389" t="s">
        <v>24293</v>
      </c>
      <c r="B3155" s="393" t="s">
        <v>11819</v>
      </c>
      <c r="C3155" s="393">
        <v>1</v>
      </c>
      <c r="D3155" s="393" t="s">
        <v>10191</v>
      </c>
      <c r="E3155" s="393">
        <v>0</v>
      </c>
      <c r="F3155" s="396"/>
      <c r="G3155" s="388"/>
    </row>
    <row r="3156" spans="1:7" ht="17.25" x14ac:dyDescent="0.3">
      <c r="A3156" s="389" t="s">
        <v>24294</v>
      </c>
      <c r="B3156" s="393" t="s">
        <v>10191</v>
      </c>
      <c r="C3156" s="393">
        <v>1</v>
      </c>
      <c r="D3156" s="393" t="s">
        <v>11819</v>
      </c>
      <c r="E3156" s="393">
        <v>0</v>
      </c>
      <c r="F3156" s="396"/>
      <c r="G3156" s="388"/>
    </row>
    <row r="3157" spans="1:7" ht="17.25" x14ac:dyDescent="0.3">
      <c r="A3157" s="389" t="s">
        <v>24295</v>
      </c>
      <c r="B3157" s="393" t="s">
        <v>11819</v>
      </c>
      <c r="C3157" s="393">
        <v>3</v>
      </c>
      <c r="D3157" s="393" t="s">
        <v>10191</v>
      </c>
      <c r="E3157" s="393">
        <v>0</v>
      </c>
      <c r="F3157" s="396"/>
      <c r="G3157" s="388"/>
    </row>
    <row r="3158" spans="1:7" ht="17.25" x14ac:dyDescent="0.3">
      <c r="A3158" s="389" t="s">
        <v>24296</v>
      </c>
      <c r="B3158" s="393" t="s">
        <v>11819</v>
      </c>
      <c r="C3158" s="393">
        <v>0</v>
      </c>
      <c r="D3158" s="393" t="s">
        <v>10191</v>
      </c>
      <c r="E3158" s="393">
        <v>0</v>
      </c>
      <c r="F3158" s="396"/>
      <c r="G3158" s="388"/>
    </row>
    <row r="3159" spans="1:7" ht="17.25" x14ac:dyDescent="0.3">
      <c r="A3159" s="389" t="s">
        <v>24297</v>
      </c>
      <c r="B3159" s="393" t="s">
        <v>11819</v>
      </c>
      <c r="C3159" s="393">
        <v>0</v>
      </c>
      <c r="D3159" s="393" t="s">
        <v>10191</v>
      </c>
      <c r="E3159" s="393">
        <v>4</v>
      </c>
      <c r="F3159" s="396"/>
      <c r="G3159" s="388"/>
    </row>
    <row r="3160" spans="1:7" ht="12.75" customHeight="1" x14ac:dyDescent="0.3">
      <c r="A3160" s="417" t="s">
        <v>40819</v>
      </c>
      <c r="B3160" s="417"/>
      <c r="C3160" s="417"/>
      <c r="D3160" s="417"/>
      <c r="E3160" s="417"/>
      <c r="F3160" s="417"/>
      <c r="G3160" s="388"/>
    </row>
    <row r="3161" spans="1:7" ht="17.25" x14ac:dyDescent="0.3">
      <c r="A3161" s="389" t="s">
        <v>40820</v>
      </c>
      <c r="B3161" s="393" t="s">
        <v>10103</v>
      </c>
      <c r="C3161" s="393">
        <v>1</v>
      </c>
      <c r="D3161" s="393" t="s">
        <v>11819</v>
      </c>
      <c r="E3161" s="393">
        <v>6</v>
      </c>
      <c r="F3161" s="396"/>
      <c r="G3161" s="388"/>
    </row>
    <row r="3162" spans="1:7" ht="17.25" x14ac:dyDescent="0.3">
      <c r="A3162" s="389" t="s">
        <v>40821</v>
      </c>
      <c r="B3162" s="393" t="s">
        <v>2625</v>
      </c>
      <c r="C3162" s="393">
        <v>1</v>
      </c>
      <c r="D3162" s="393" t="s">
        <v>5426</v>
      </c>
      <c r="E3162" s="393">
        <v>0</v>
      </c>
      <c r="F3162" s="396"/>
      <c r="G3162" s="388"/>
    </row>
    <row r="3163" spans="1:7" ht="17.25" x14ac:dyDescent="0.3">
      <c r="A3163" s="389" t="s">
        <v>40822</v>
      </c>
      <c r="B3163" s="393" t="s">
        <v>11819</v>
      </c>
      <c r="C3163" s="393">
        <v>2</v>
      </c>
      <c r="D3163" s="393" t="s">
        <v>39680</v>
      </c>
      <c r="E3163" s="393">
        <v>1</v>
      </c>
      <c r="F3163" s="396"/>
      <c r="G3163" s="388"/>
    </row>
    <row r="3164" spans="1:7" ht="17.25" x14ac:dyDescent="0.3">
      <c r="A3164" s="389" t="s">
        <v>40823</v>
      </c>
      <c r="B3164" s="393" t="s">
        <v>13658</v>
      </c>
      <c r="C3164" s="393">
        <v>1</v>
      </c>
      <c r="D3164" s="393" t="s">
        <v>11819</v>
      </c>
      <c r="E3164" s="393">
        <v>0</v>
      </c>
      <c r="F3164" s="396"/>
      <c r="G3164" s="388"/>
    </row>
    <row r="3165" spans="1:7" ht="17.25" x14ac:dyDescent="0.3">
      <c r="A3165" s="389" t="s">
        <v>40824</v>
      </c>
      <c r="B3165" s="393" t="s">
        <v>11819</v>
      </c>
      <c r="C3165" s="393">
        <v>2</v>
      </c>
      <c r="D3165" s="393" t="s">
        <v>10191</v>
      </c>
      <c r="E3165" s="393">
        <v>0</v>
      </c>
      <c r="F3165" s="396"/>
      <c r="G3165" s="388"/>
    </row>
    <row r="3166" spans="1:7" ht="17.25" x14ac:dyDescent="0.3">
      <c r="A3166" s="389" t="s">
        <v>40825</v>
      </c>
      <c r="B3166" s="393" t="s">
        <v>11819</v>
      </c>
      <c r="C3166" s="393">
        <v>1</v>
      </c>
      <c r="D3166" s="393" t="s">
        <v>13336</v>
      </c>
      <c r="E3166" s="393">
        <v>0</v>
      </c>
      <c r="F3166" s="396"/>
      <c r="G3166" s="388"/>
    </row>
    <row r="3167" spans="1:7" ht="12.75" customHeight="1" x14ac:dyDescent="0.3">
      <c r="A3167" s="417" t="s">
        <v>39701</v>
      </c>
      <c r="B3167" s="417"/>
      <c r="C3167" s="417"/>
      <c r="D3167" s="417"/>
      <c r="E3167" s="417"/>
      <c r="F3167" s="417"/>
      <c r="G3167" s="388"/>
    </row>
    <row r="3168" spans="1:7" ht="17.25" x14ac:dyDescent="0.3">
      <c r="A3168" s="389" t="s">
        <v>39702</v>
      </c>
      <c r="B3168" s="393" t="s">
        <v>5411</v>
      </c>
      <c r="C3168" s="393">
        <v>23</v>
      </c>
      <c r="D3168" s="393" t="s">
        <v>39703</v>
      </c>
      <c r="E3168" s="393">
        <v>13</v>
      </c>
      <c r="F3168" s="396"/>
      <c r="G3168" s="388"/>
    </row>
    <row r="3169" spans="1:7" ht="17.25" x14ac:dyDescent="0.3">
      <c r="A3169" s="389" t="s">
        <v>39704</v>
      </c>
      <c r="B3169" s="393" t="s">
        <v>39703</v>
      </c>
      <c r="C3169" s="393">
        <v>9</v>
      </c>
      <c r="D3169" s="393" t="s">
        <v>5411</v>
      </c>
      <c r="E3169" s="393">
        <v>8</v>
      </c>
      <c r="F3169" s="396"/>
      <c r="G3169" s="388"/>
    </row>
    <row r="3170" spans="1:7" ht="17.25" x14ac:dyDescent="0.3">
      <c r="A3170" s="389" t="s">
        <v>39705</v>
      </c>
      <c r="B3170" s="393" t="s">
        <v>10191</v>
      </c>
      <c r="C3170" s="393">
        <v>8</v>
      </c>
      <c r="D3170" s="393" t="s">
        <v>5411</v>
      </c>
      <c r="E3170" s="393">
        <v>10</v>
      </c>
      <c r="F3170" s="396"/>
      <c r="G3170" s="388"/>
    </row>
    <row r="3171" spans="1:7" ht="17.25" x14ac:dyDescent="0.3">
      <c r="A3171" s="389" t="s">
        <v>39706</v>
      </c>
      <c r="B3171" s="393" t="s">
        <v>10191</v>
      </c>
      <c r="C3171" s="393">
        <v>3</v>
      </c>
      <c r="D3171" s="393" t="s">
        <v>5411</v>
      </c>
      <c r="E3171" s="393">
        <v>7</v>
      </c>
      <c r="F3171" s="396"/>
      <c r="G3171" s="388"/>
    </row>
    <row r="3172" spans="1:7" ht="17.25" x14ac:dyDescent="0.3">
      <c r="A3172" s="389" t="s">
        <v>39707</v>
      </c>
      <c r="B3172" s="393" t="s">
        <v>10191</v>
      </c>
      <c r="C3172" s="393">
        <v>5</v>
      </c>
      <c r="D3172" s="393" t="s">
        <v>5411</v>
      </c>
      <c r="E3172" s="393">
        <v>9</v>
      </c>
      <c r="F3172" s="396"/>
      <c r="G3172" s="388"/>
    </row>
    <row r="3173" spans="1:7" ht="17.25" x14ac:dyDescent="0.3">
      <c r="A3173" s="389" t="s">
        <v>39708</v>
      </c>
      <c r="B3173" s="393" t="s">
        <v>10191</v>
      </c>
      <c r="C3173" s="393">
        <v>27</v>
      </c>
      <c r="D3173" s="393" t="s">
        <v>5411</v>
      </c>
      <c r="E3173" s="393">
        <v>22</v>
      </c>
      <c r="F3173" s="396"/>
      <c r="G3173" s="388"/>
    </row>
    <row r="3174" spans="1:7" ht="17.25" x14ac:dyDescent="0.3">
      <c r="A3174" s="389" t="s">
        <v>39709</v>
      </c>
      <c r="B3174" s="393" t="s">
        <v>5411</v>
      </c>
      <c r="C3174" s="393">
        <v>6</v>
      </c>
      <c r="D3174" s="393" t="s">
        <v>10191</v>
      </c>
      <c r="E3174" s="393">
        <v>2</v>
      </c>
      <c r="F3174" s="396"/>
      <c r="G3174" s="388"/>
    </row>
    <row r="3175" spans="1:7" ht="34.5" x14ac:dyDescent="0.3">
      <c r="A3175" s="389" t="s">
        <v>39710</v>
      </c>
      <c r="B3175" s="393" t="s">
        <v>39711</v>
      </c>
      <c r="C3175" s="393">
        <v>7</v>
      </c>
      <c r="D3175" s="393" t="s">
        <v>10191</v>
      </c>
      <c r="E3175" s="393">
        <v>6</v>
      </c>
      <c r="F3175" s="396"/>
      <c r="G3175" s="388"/>
    </row>
    <row r="3176" spans="1:7" ht="34.5" x14ac:dyDescent="0.3">
      <c r="A3176" s="389" t="s">
        <v>39712</v>
      </c>
      <c r="B3176" s="393" t="s">
        <v>10191</v>
      </c>
      <c r="C3176" s="393">
        <v>2</v>
      </c>
      <c r="D3176" s="393" t="s">
        <v>39711</v>
      </c>
      <c r="E3176" s="393">
        <v>6</v>
      </c>
      <c r="F3176" s="396"/>
      <c r="G3176" s="388"/>
    </row>
    <row r="3177" spans="1:7" ht="34.5" x14ac:dyDescent="0.3">
      <c r="A3177" s="389" t="s">
        <v>39713</v>
      </c>
      <c r="B3177" s="393" t="s">
        <v>5411</v>
      </c>
      <c r="C3177" s="393">
        <v>11</v>
      </c>
      <c r="D3177" s="393" t="s">
        <v>39714</v>
      </c>
      <c r="E3177" s="393">
        <v>3</v>
      </c>
      <c r="F3177" s="396"/>
      <c r="G3177" s="388"/>
    </row>
    <row r="3178" spans="1:7" ht="34.5" x14ac:dyDescent="0.3">
      <c r="A3178" s="389" t="s">
        <v>39715</v>
      </c>
      <c r="B3178" s="393" t="s">
        <v>10191</v>
      </c>
      <c r="C3178" s="393">
        <v>1</v>
      </c>
      <c r="D3178" s="393" t="s">
        <v>39711</v>
      </c>
      <c r="E3178" s="393">
        <v>5</v>
      </c>
      <c r="F3178" s="396"/>
      <c r="G3178" s="388"/>
    </row>
    <row r="3179" spans="1:7" ht="34.5" x14ac:dyDescent="0.3">
      <c r="A3179" s="389" t="s">
        <v>39716</v>
      </c>
      <c r="B3179" s="393" t="s">
        <v>13336</v>
      </c>
      <c r="C3179" s="393">
        <v>1</v>
      </c>
      <c r="D3179" s="393" t="s">
        <v>39711</v>
      </c>
      <c r="E3179" s="393">
        <v>5</v>
      </c>
      <c r="F3179" s="396"/>
      <c r="G3179" s="388"/>
    </row>
    <row r="3180" spans="1:7" ht="34.5" x14ac:dyDescent="0.3">
      <c r="A3180" s="389" t="s">
        <v>39717</v>
      </c>
      <c r="B3180" s="393" t="s">
        <v>10191</v>
      </c>
      <c r="C3180" s="393">
        <v>3</v>
      </c>
      <c r="D3180" s="393" t="s">
        <v>39711</v>
      </c>
      <c r="E3180" s="393">
        <v>11</v>
      </c>
      <c r="F3180" s="396"/>
      <c r="G3180" s="388"/>
    </row>
    <row r="3181" spans="1:7" ht="34.5" x14ac:dyDescent="0.3">
      <c r="A3181" s="389" t="s">
        <v>39718</v>
      </c>
      <c r="B3181" s="393" t="s">
        <v>13336</v>
      </c>
      <c r="C3181" s="393">
        <v>6</v>
      </c>
      <c r="D3181" s="393" t="s">
        <v>39711</v>
      </c>
      <c r="E3181" s="393">
        <v>11</v>
      </c>
      <c r="F3181" s="396"/>
      <c r="G3181" s="388"/>
    </row>
    <row r="3182" spans="1:7" ht="34.5" x14ac:dyDescent="0.3">
      <c r="A3182" s="389" t="s">
        <v>39719</v>
      </c>
      <c r="B3182" s="393" t="s">
        <v>13336</v>
      </c>
      <c r="C3182" s="393">
        <v>4</v>
      </c>
      <c r="D3182" s="393" t="s">
        <v>39711</v>
      </c>
      <c r="E3182" s="393">
        <v>9</v>
      </c>
      <c r="F3182" s="396"/>
      <c r="G3182" s="388"/>
    </row>
    <row r="3183" spans="1:7" ht="34.5" x14ac:dyDescent="0.3">
      <c r="A3183" s="389" t="s">
        <v>39720</v>
      </c>
      <c r="B3183" s="393" t="s">
        <v>10191</v>
      </c>
      <c r="C3183" s="393">
        <v>2</v>
      </c>
      <c r="D3183" s="393" t="s">
        <v>39711</v>
      </c>
      <c r="E3183" s="393">
        <v>4</v>
      </c>
      <c r="F3183" s="396"/>
      <c r="G3183" s="388"/>
    </row>
    <row r="3184" spans="1:7" ht="12.75" customHeight="1" x14ac:dyDescent="0.3">
      <c r="A3184" s="417" t="s">
        <v>24298</v>
      </c>
      <c r="B3184" s="417"/>
      <c r="C3184" s="417"/>
      <c r="D3184" s="417"/>
      <c r="E3184" s="417"/>
      <c r="F3184" s="417"/>
      <c r="G3184" s="388"/>
    </row>
    <row r="3185" spans="1:7" ht="17.25" x14ac:dyDescent="0.3">
      <c r="A3185" s="389" t="s">
        <v>24299</v>
      </c>
      <c r="B3185" s="393" t="s">
        <v>22153</v>
      </c>
      <c r="C3185" s="393">
        <v>9</v>
      </c>
      <c r="D3185" s="393" t="s">
        <v>11819</v>
      </c>
      <c r="E3185" s="393">
        <v>3</v>
      </c>
      <c r="F3185" s="396"/>
      <c r="G3185" s="388"/>
    </row>
    <row r="3186" spans="1:7" ht="17.25" x14ac:dyDescent="0.3">
      <c r="A3186" s="389" t="s">
        <v>24300</v>
      </c>
      <c r="B3186" s="393" t="s">
        <v>22153</v>
      </c>
      <c r="C3186" s="393">
        <v>1</v>
      </c>
      <c r="D3186" s="393" t="s">
        <v>11819</v>
      </c>
      <c r="E3186" s="393">
        <v>8</v>
      </c>
      <c r="F3186" s="396"/>
      <c r="G3186" s="388"/>
    </row>
    <row r="3187" spans="1:7" ht="17.25" x14ac:dyDescent="0.3">
      <c r="A3187" s="389" t="s">
        <v>24301</v>
      </c>
      <c r="B3187" s="393" t="s">
        <v>22153</v>
      </c>
      <c r="C3187" s="393">
        <v>3</v>
      </c>
      <c r="D3187" s="393" t="s">
        <v>11819</v>
      </c>
      <c r="E3187" s="393">
        <v>2</v>
      </c>
      <c r="F3187" s="396"/>
      <c r="G3187" s="388"/>
    </row>
    <row r="3188" spans="1:7" ht="17.25" x14ac:dyDescent="0.3">
      <c r="A3188" s="389" t="s">
        <v>24302</v>
      </c>
      <c r="B3188" s="393" t="s">
        <v>21976</v>
      </c>
      <c r="C3188" s="393">
        <v>3</v>
      </c>
      <c r="D3188" s="393" t="s">
        <v>11819</v>
      </c>
      <c r="E3188" s="393">
        <v>1</v>
      </c>
      <c r="F3188" s="396"/>
      <c r="G3188" s="388"/>
    </row>
    <row r="3189" spans="1:7" ht="17.25" x14ac:dyDescent="0.3">
      <c r="A3189" s="389" t="s">
        <v>24303</v>
      </c>
      <c r="B3189" s="393" t="s">
        <v>22153</v>
      </c>
      <c r="C3189" s="393">
        <v>4</v>
      </c>
      <c r="D3189" s="393" t="s">
        <v>11819</v>
      </c>
      <c r="E3189" s="393">
        <v>11</v>
      </c>
      <c r="F3189" s="396"/>
      <c r="G3189" s="388"/>
    </row>
    <row r="3190" spans="1:7" ht="17.25" x14ac:dyDescent="0.3">
      <c r="A3190" s="389" t="s">
        <v>24304</v>
      </c>
      <c r="B3190" s="393" t="s">
        <v>22153</v>
      </c>
      <c r="C3190" s="393">
        <v>3</v>
      </c>
      <c r="D3190" s="393" t="s">
        <v>11819</v>
      </c>
      <c r="E3190" s="393">
        <v>2</v>
      </c>
      <c r="F3190" s="396"/>
      <c r="G3190" s="388"/>
    </row>
    <row r="3191" spans="1:7" ht="17.25" x14ac:dyDescent="0.3">
      <c r="A3191" s="389" t="s">
        <v>24305</v>
      </c>
      <c r="B3191" s="393" t="s">
        <v>22153</v>
      </c>
      <c r="C3191" s="393">
        <v>1</v>
      </c>
      <c r="D3191" s="393" t="s">
        <v>11819</v>
      </c>
      <c r="E3191" s="393">
        <v>8</v>
      </c>
      <c r="F3191" s="396"/>
      <c r="G3191" s="388"/>
    </row>
    <row r="3192" spans="1:7" ht="17.25" x14ac:dyDescent="0.3">
      <c r="A3192" s="389" t="s">
        <v>24306</v>
      </c>
      <c r="B3192" s="393" t="s">
        <v>22153</v>
      </c>
      <c r="C3192" s="393">
        <v>2</v>
      </c>
      <c r="D3192" s="393" t="s">
        <v>11819</v>
      </c>
      <c r="E3192" s="393">
        <v>4</v>
      </c>
      <c r="F3192" s="396"/>
      <c r="G3192" s="388"/>
    </row>
    <row r="3193" spans="1:7" ht="17.25" x14ac:dyDescent="0.3">
      <c r="A3193" s="389" t="s">
        <v>24307</v>
      </c>
      <c r="B3193" s="393" t="s">
        <v>11819</v>
      </c>
      <c r="C3193" s="393">
        <v>3</v>
      </c>
      <c r="D3193" s="393" t="s">
        <v>10191</v>
      </c>
      <c r="E3193" s="393">
        <v>1</v>
      </c>
      <c r="F3193" s="396"/>
      <c r="G3193" s="388"/>
    </row>
    <row r="3194" spans="1:7" ht="17.25" x14ac:dyDescent="0.3">
      <c r="A3194" s="389" t="s">
        <v>24308</v>
      </c>
      <c r="B3194" s="393" t="s">
        <v>11819</v>
      </c>
      <c r="C3194" s="393">
        <v>4</v>
      </c>
      <c r="D3194" s="393" t="s">
        <v>22153</v>
      </c>
      <c r="E3194" s="393">
        <v>0</v>
      </c>
      <c r="F3194" s="396"/>
      <c r="G3194" s="388"/>
    </row>
    <row r="3195" spans="1:7" ht="17.25" x14ac:dyDescent="0.3">
      <c r="A3195" s="389" t="s">
        <v>24309</v>
      </c>
      <c r="B3195" s="393" t="s">
        <v>11819</v>
      </c>
      <c r="C3195" s="393">
        <v>2</v>
      </c>
      <c r="D3195" s="393" t="s">
        <v>22153</v>
      </c>
      <c r="E3195" s="393">
        <v>1</v>
      </c>
      <c r="F3195" s="396"/>
      <c r="G3195" s="388"/>
    </row>
    <row r="3196" spans="1:7" ht="12.75" customHeight="1" x14ac:dyDescent="0.3">
      <c r="A3196" s="417" t="s">
        <v>24310</v>
      </c>
      <c r="B3196" s="417"/>
      <c r="C3196" s="417"/>
      <c r="D3196" s="417"/>
      <c r="E3196" s="417"/>
      <c r="F3196" s="417"/>
      <c r="G3196" s="388"/>
    </row>
    <row r="3197" spans="1:7" ht="17.25" x14ac:dyDescent="0.3">
      <c r="A3197" s="389" t="s">
        <v>24311</v>
      </c>
      <c r="B3197" s="393" t="s">
        <v>10191</v>
      </c>
      <c r="C3197" s="393">
        <v>2</v>
      </c>
      <c r="D3197" s="393" t="s">
        <v>2625</v>
      </c>
      <c r="E3197" s="393">
        <v>3</v>
      </c>
      <c r="F3197" s="396"/>
      <c r="G3197" s="388"/>
    </row>
    <row r="3198" spans="1:7" ht="17.25" x14ac:dyDescent="0.3">
      <c r="A3198" s="389" t="s">
        <v>24312</v>
      </c>
      <c r="B3198" s="393" t="s">
        <v>10191</v>
      </c>
      <c r="C3198" s="393">
        <v>1</v>
      </c>
      <c r="D3198" s="393" t="s">
        <v>2625</v>
      </c>
      <c r="E3198" s="393">
        <v>1</v>
      </c>
      <c r="F3198" s="396"/>
      <c r="G3198" s="388"/>
    </row>
    <row r="3199" spans="1:7" ht="17.25" x14ac:dyDescent="0.3">
      <c r="A3199" s="389" t="s">
        <v>24313</v>
      </c>
      <c r="B3199" s="393" t="s">
        <v>10103</v>
      </c>
      <c r="C3199" s="393">
        <v>5</v>
      </c>
      <c r="D3199" s="393" t="s">
        <v>3253</v>
      </c>
      <c r="E3199" s="393">
        <v>3</v>
      </c>
      <c r="F3199" s="396"/>
      <c r="G3199" s="388"/>
    </row>
    <row r="3200" spans="1:7" ht="17.25" x14ac:dyDescent="0.3">
      <c r="A3200" s="389" t="s">
        <v>24314</v>
      </c>
      <c r="B3200" s="393" t="s">
        <v>10191</v>
      </c>
      <c r="C3200" s="393">
        <v>1</v>
      </c>
      <c r="D3200" s="393" t="s">
        <v>2625</v>
      </c>
      <c r="E3200" s="393">
        <v>2</v>
      </c>
      <c r="F3200" s="396"/>
      <c r="G3200" s="388"/>
    </row>
    <row r="3201" spans="1:7" ht="12.75" customHeight="1" x14ac:dyDescent="0.3">
      <c r="A3201" s="417" t="s">
        <v>24315</v>
      </c>
      <c r="B3201" s="417"/>
      <c r="C3201" s="417"/>
      <c r="D3201" s="417"/>
      <c r="E3201" s="417"/>
      <c r="F3201" s="417"/>
      <c r="G3201" s="388"/>
    </row>
    <row r="3202" spans="1:7" ht="17.25" x14ac:dyDescent="0.3">
      <c r="A3202" s="389" t="s">
        <v>24316</v>
      </c>
      <c r="B3202" s="393" t="s">
        <v>11819</v>
      </c>
      <c r="C3202" s="393">
        <v>0</v>
      </c>
      <c r="D3202" s="393" t="s">
        <v>10191</v>
      </c>
      <c r="E3202" s="393">
        <v>1</v>
      </c>
      <c r="F3202" s="396"/>
      <c r="G3202" s="388"/>
    </row>
    <row r="3203" spans="1:7" ht="17.25" x14ac:dyDescent="0.3">
      <c r="A3203" s="389" t="s">
        <v>24317</v>
      </c>
      <c r="B3203" s="393" t="s">
        <v>5011</v>
      </c>
      <c r="C3203" s="393">
        <v>2</v>
      </c>
      <c r="D3203" s="393" t="s">
        <v>2625</v>
      </c>
      <c r="E3203" s="393">
        <v>1</v>
      </c>
      <c r="F3203" s="396"/>
      <c r="G3203" s="388"/>
    </row>
    <row r="3204" spans="1:7" ht="17.25" x14ac:dyDescent="0.3">
      <c r="A3204" s="389" t="s">
        <v>24318</v>
      </c>
      <c r="B3204" s="393" t="s">
        <v>22549</v>
      </c>
      <c r="C3204" s="393">
        <v>1</v>
      </c>
      <c r="D3204" s="393" t="s">
        <v>5011</v>
      </c>
      <c r="E3204" s="393">
        <v>1</v>
      </c>
      <c r="F3204" s="396"/>
      <c r="G3204" s="388"/>
    </row>
    <row r="3205" spans="1:7" ht="17.25" x14ac:dyDescent="0.3">
      <c r="A3205" s="389" t="s">
        <v>24319</v>
      </c>
      <c r="B3205" s="393" t="s">
        <v>13658</v>
      </c>
      <c r="C3205" s="393">
        <v>0</v>
      </c>
      <c r="D3205" s="393" t="s">
        <v>24320</v>
      </c>
      <c r="E3205" s="393">
        <v>9</v>
      </c>
      <c r="F3205" s="396"/>
      <c r="G3205" s="388"/>
    </row>
    <row r="3206" spans="1:7" ht="17.25" x14ac:dyDescent="0.3">
      <c r="A3206" s="389" t="s">
        <v>24321</v>
      </c>
      <c r="B3206" s="393" t="s">
        <v>13658</v>
      </c>
      <c r="C3206" s="393">
        <v>2</v>
      </c>
      <c r="D3206" s="393" t="s">
        <v>2625</v>
      </c>
      <c r="E3206" s="393">
        <v>1</v>
      </c>
      <c r="F3206" s="396"/>
      <c r="G3206" s="388"/>
    </row>
    <row r="3207" spans="1:7" ht="17.25" x14ac:dyDescent="0.3">
      <c r="A3207" s="389" t="s">
        <v>24322</v>
      </c>
      <c r="B3207" s="393" t="s">
        <v>13658</v>
      </c>
      <c r="C3207" s="393">
        <v>1</v>
      </c>
      <c r="D3207" s="393" t="s">
        <v>7198</v>
      </c>
      <c r="E3207" s="393">
        <v>1</v>
      </c>
      <c r="F3207" s="396"/>
      <c r="G3207" s="388"/>
    </row>
    <row r="3208" spans="1:7" ht="17.25" x14ac:dyDescent="0.3">
      <c r="A3208" s="389" t="s">
        <v>24323</v>
      </c>
      <c r="B3208" s="393" t="s">
        <v>21992</v>
      </c>
      <c r="C3208" s="393">
        <v>0</v>
      </c>
      <c r="D3208" s="393" t="s">
        <v>11819</v>
      </c>
      <c r="E3208" s="393">
        <v>1</v>
      </c>
      <c r="F3208" s="396"/>
      <c r="G3208" s="388"/>
    </row>
    <row r="3209" spans="1:7" ht="17.25" x14ac:dyDescent="0.3">
      <c r="A3209" s="389" t="s">
        <v>24324</v>
      </c>
      <c r="B3209" s="393" t="s">
        <v>10191</v>
      </c>
      <c r="C3209" s="393">
        <v>1</v>
      </c>
      <c r="D3209" s="393" t="s">
        <v>11819</v>
      </c>
      <c r="E3209" s="393">
        <v>4</v>
      </c>
      <c r="F3209" s="396"/>
      <c r="G3209" s="388"/>
    </row>
    <row r="3210" spans="1:7" ht="17.25" x14ac:dyDescent="0.3">
      <c r="A3210" s="389" t="s">
        <v>24325</v>
      </c>
      <c r="B3210" s="393" t="s">
        <v>2625</v>
      </c>
      <c r="C3210" s="393">
        <v>5</v>
      </c>
      <c r="D3210" s="393" t="s">
        <v>5011</v>
      </c>
      <c r="E3210" s="393">
        <v>1</v>
      </c>
      <c r="F3210" s="396"/>
      <c r="G3210" s="388"/>
    </row>
    <row r="3211" spans="1:7" ht="17.25" x14ac:dyDescent="0.3">
      <c r="A3211" s="389" t="s">
        <v>24326</v>
      </c>
      <c r="B3211" s="393" t="s">
        <v>5011</v>
      </c>
      <c r="C3211" s="393">
        <v>2</v>
      </c>
      <c r="D3211" s="393" t="s">
        <v>7198</v>
      </c>
      <c r="E3211" s="393">
        <v>4</v>
      </c>
      <c r="F3211" s="396"/>
      <c r="G3211" s="388"/>
    </row>
    <row r="3212" spans="1:7" ht="17.25" x14ac:dyDescent="0.3">
      <c r="A3212" s="389" t="s">
        <v>24327</v>
      </c>
      <c r="B3212" s="393" t="s">
        <v>11819</v>
      </c>
      <c r="C3212" s="393">
        <v>5</v>
      </c>
      <c r="D3212" s="393" t="s">
        <v>21992</v>
      </c>
      <c r="E3212" s="393">
        <v>3</v>
      </c>
      <c r="F3212" s="396"/>
      <c r="G3212" s="388"/>
    </row>
    <row r="3213" spans="1:7" ht="17.25" x14ac:dyDescent="0.3">
      <c r="A3213" s="389" t="s">
        <v>24328</v>
      </c>
      <c r="B3213" s="393" t="s">
        <v>10103</v>
      </c>
      <c r="C3213" s="393">
        <v>0</v>
      </c>
      <c r="D3213" s="393" t="s">
        <v>11819</v>
      </c>
      <c r="E3213" s="393">
        <v>2</v>
      </c>
      <c r="F3213" s="396"/>
      <c r="G3213" s="388"/>
    </row>
    <row r="3214" spans="1:7" ht="17.25" x14ac:dyDescent="0.3">
      <c r="A3214" s="389" t="s">
        <v>24329</v>
      </c>
      <c r="B3214" s="393" t="s">
        <v>5011</v>
      </c>
      <c r="C3214" s="393">
        <v>4</v>
      </c>
      <c r="D3214" s="393" t="s">
        <v>11819</v>
      </c>
      <c r="E3214" s="393">
        <v>4</v>
      </c>
      <c r="F3214" s="396"/>
      <c r="G3214" s="388"/>
    </row>
    <row r="3215" spans="1:7" ht="17.25" x14ac:dyDescent="0.3">
      <c r="A3215" s="389" t="s">
        <v>24330</v>
      </c>
      <c r="B3215" s="393" t="s">
        <v>11819</v>
      </c>
      <c r="C3215" s="393">
        <v>0</v>
      </c>
      <c r="D3215" s="393" t="s">
        <v>5011</v>
      </c>
      <c r="E3215" s="393">
        <v>1</v>
      </c>
      <c r="F3215" s="396"/>
      <c r="G3215" s="388"/>
    </row>
    <row r="3216" spans="1:7" ht="17.25" x14ac:dyDescent="0.3">
      <c r="A3216" s="389" t="s">
        <v>24331</v>
      </c>
      <c r="B3216" s="393" t="s">
        <v>5011</v>
      </c>
      <c r="C3216" s="393">
        <v>1</v>
      </c>
      <c r="D3216" s="393" t="s">
        <v>11819</v>
      </c>
      <c r="E3216" s="393">
        <v>8</v>
      </c>
      <c r="F3216" s="396"/>
      <c r="G3216" s="388"/>
    </row>
    <row r="3217" spans="1:7" ht="17.25" x14ac:dyDescent="0.3">
      <c r="A3217" s="389" t="s">
        <v>24332</v>
      </c>
      <c r="B3217" s="393" t="s">
        <v>11819</v>
      </c>
      <c r="C3217" s="393">
        <v>3</v>
      </c>
      <c r="D3217" s="393" t="s">
        <v>5011</v>
      </c>
      <c r="E3217" s="393">
        <v>3</v>
      </c>
      <c r="F3217" s="396"/>
      <c r="G3217" s="388"/>
    </row>
    <row r="3218" spans="1:7" ht="17.25" x14ac:dyDescent="0.3">
      <c r="A3218" s="389" t="s">
        <v>24333</v>
      </c>
      <c r="B3218" s="393" t="s">
        <v>11819</v>
      </c>
      <c r="C3218" s="393">
        <v>0</v>
      </c>
      <c r="D3218" s="393" t="s">
        <v>5011</v>
      </c>
      <c r="E3218" s="393">
        <v>0</v>
      </c>
      <c r="F3218" s="396"/>
      <c r="G3218" s="388"/>
    </row>
    <row r="3219" spans="1:7" ht="17.25" x14ac:dyDescent="0.3">
      <c r="A3219" s="389" t="s">
        <v>24334</v>
      </c>
      <c r="B3219" s="393" t="s">
        <v>11819</v>
      </c>
      <c r="C3219" s="393">
        <v>1</v>
      </c>
      <c r="D3219" s="393" t="s">
        <v>5011</v>
      </c>
      <c r="E3219" s="393">
        <v>0</v>
      </c>
      <c r="F3219" s="396"/>
      <c r="G3219" s="388"/>
    </row>
    <row r="3220" spans="1:7" ht="17.25" x14ac:dyDescent="0.3">
      <c r="A3220" s="389" t="s">
        <v>24335</v>
      </c>
      <c r="B3220" s="393" t="s">
        <v>11819</v>
      </c>
      <c r="C3220" s="393">
        <v>0</v>
      </c>
      <c r="D3220" s="393" t="s">
        <v>7198</v>
      </c>
      <c r="E3220" s="393">
        <v>1</v>
      </c>
      <c r="F3220" s="396"/>
      <c r="G3220" s="388"/>
    </row>
    <row r="3221" spans="1:7" ht="17.25" x14ac:dyDescent="0.3">
      <c r="A3221" s="389" t="s">
        <v>24336</v>
      </c>
      <c r="B3221" s="393" t="s">
        <v>24337</v>
      </c>
      <c r="C3221" s="393">
        <v>1</v>
      </c>
      <c r="D3221" s="393" t="s">
        <v>24338</v>
      </c>
      <c r="E3221" s="393">
        <v>0</v>
      </c>
      <c r="F3221" s="396"/>
      <c r="G3221" s="388"/>
    </row>
    <row r="3222" spans="1:7" ht="17.25" x14ac:dyDescent="0.3">
      <c r="A3222" s="389" t="s">
        <v>24339</v>
      </c>
      <c r="B3222" s="393" t="s">
        <v>22030</v>
      </c>
      <c r="C3222" s="393">
        <v>0</v>
      </c>
      <c r="D3222" s="393" t="s">
        <v>22031</v>
      </c>
      <c r="E3222" s="393">
        <v>1</v>
      </c>
      <c r="F3222" s="396"/>
      <c r="G3222" s="388"/>
    </row>
    <row r="3223" spans="1:7" ht="17.25" x14ac:dyDescent="0.3">
      <c r="A3223" s="389" t="s">
        <v>24340</v>
      </c>
      <c r="B3223" s="393" t="s">
        <v>22030</v>
      </c>
      <c r="C3223" s="393">
        <v>2</v>
      </c>
      <c r="D3223" s="393" t="s">
        <v>22031</v>
      </c>
      <c r="E3223" s="393">
        <v>1</v>
      </c>
      <c r="F3223" s="396"/>
      <c r="G3223" s="388"/>
    </row>
    <row r="3224" spans="1:7" ht="17.25" x14ac:dyDescent="0.3">
      <c r="A3224" s="389" t="s">
        <v>24341</v>
      </c>
      <c r="B3224" s="393" t="s">
        <v>22030</v>
      </c>
      <c r="C3224" s="393">
        <v>1</v>
      </c>
      <c r="D3224" s="393" t="s">
        <v>22031</v>
      </c>
      <c r="E3224" s="393">
        <v>0</v>
      </c>
      <c r="F3224" s="396"/>
      <c r="G3224" s="388"/>
    </row>
    <row r="3225" spans="1:7" ht="17.25" x14ac:dyDescent="0.3">
      <c r="A3225" s="389" t="s">
        <v>24342</v>
      </c>
      <c r="B3225" s="393" t="s">
        <v>22031</v>
      </c>
      <c r="C3225" s="393">
        <v>2</v>
      </c>
      <c r="D3225" s="393" t="s">
        <v>22030</v>
      </c>
      <c r="E3225" s="393">
        <v>0</v>
      </c>
      <c r="F3225" s="396"/>
      <c r="G3225" s="388"/>
    </row>
    <row r="3226" spans="1:7" ht="17.25" x14ac:dyDescent="0.3">
      <c r="A3226" s="389" t="s">
        <v>24343</v>
      </c>
      <c r="B3226" s="393" t="s">
        <v>22030</v>
      </c>
      <c r="C3226" s="393">
        <v>0</v>
      </c>
      <c r="D3226" s="393" t="s">
        <v>22031</v>
      </c>
      <c r="E3226" s="393">
        <v>2</v>
      </c>
      <c r="F3226" s="396"/>
      <c r="G3226" s="388"/>
    </row>
    <row r="3227" spans="1:7" ht="17.25" x14ac:dyDescent="0.3">
      <c r="A3227" s="389" t="s">
        <v>24344</v>
      </c>
      <c r="B3227" s="393" t="s">
        <v>7198</v>
      </c>
      <c r="C3227" s="393">
        <v>11</v>
      </c>
      <c r="D3227" s="393" t="s">
        <v>22030</v>
      </c>
      <c r="E3227" s="393">
        <v>6</v>
      </c>
      <c r="F3227" s="396"/>
      <c r="G3227" s="388"/>
    </row>
    <row r="3228" spans="1:7" ht="17.25" x14ac:dyDescent="0.3">
      <c r="A3228" s="389" t="s">
        <v>24345</v>
      </c>
      <c r="B3228" s="393" t="s">
        <v>22030</v>
      </c>
      <c r="C3228" s="393">
        <v>1</v>
      </c>
      <c r="D3228" s="393" t="s">
        <v>22031</v>
      </c>
      <c r="E3228" s="393">
        <v>0</v>
      </c>
      <c r="F3228" s="396"/>
      <c r="G3228" s="388"/>
    </row>
    <row r="3229" spans="1:7" ht="17.25" x14ac:dyDescent="0.3">
      <c r="A3229" s="389" t="s">
        <v>24346</v>
      </c>
      <c r="B3229" s="393" t="s">
        <v>22030</v>
      </c>
      <c r="C3229" s="393">
        <v>0</v>
      </c>
      <c r="D3229" s="393" t="s">
        <v>22031</v>
      </c>
      <c r="E3229" s="393">
        <v>1</v>
      </c>
      <c r="F3229" s="396"/>
      <c r="G3229" s="388"/>
    </row>
    <row r="3230" spans="1:7" ht="17.25" x14ac:dyDescent="0.3">
      <c r="A3230" s="389" t="s">
        <v>24347</v>
      </c>
      <c r="B3230" s="393" t="s">
        <v>22031</v>
      </c>
      <c r="C3230" s="393">
        <v>0</v>
      </c>
      <c r="D3230" s="393" t="s">
        <v>22030</v>
      </c>
      <c r="E3230" s="393">
        <v>0</v>
      </c>
      <c r="F3230" s="396"/>
      <c r="G3230" s="388"/>
    </row>
    <row r="3231" spans="1:7" ht="17.25" x14ac:dyDescent="0.3">
      <c r="A3231" s="389" t="s">
        <v>24348</v>
      </c>
      <c r="B3231" s="393" t="s">
        <v>10103</v>
      </c>
      <c r="C3231" s="393">
        <v>7</v>
      </c>
      <c r="D3231" s="393" t="s">
        <v>11819</v>
      </c>
      <c r="E3231" s="393">
        <v>2</v>
      </c>
      <c r="F3231" s="396"/>
      <c r="G3231" s="388"/>
    </row>
    <row r="3232" spans="1:7" ht="17.25" x14ac:dyDescent="0.3">
      <c r="A3232" s="389" t="s">
        <v>24349</v>
      </c>
      <c r="B3232" s="393" t="s">
        <v>11819</v>
      </c>
      <c r="C3232" s="393">
        <v>4</v>
      </c>
      <c r="D3232" s="393" t="s">
        <v>10103</v>
      </c>
      <c r="E3232" s="393">
        <v>1</v>
      </c>
      <c r="F3232" s="396"/>
      <c r="G3232" s="388"/>
    </row>
    <row r="3233" spans="1:7" ht="17.25" x14ac:dyDescent="0.3">
      <c r="A3233" s="389" t="s">
        <v>24350</v>
      </c>
      <c r="B3233" s="393" t="s">
        <v>11819</v>
      </c>
      <c r="C3233" s="393">
        <v>1</v>
      </c>
      <c r="D3233" s="393" t="s">
        <v>13658</v>
      </c>
      <c r="E3233" s="393">
        <v>4</v>
      </c>
      <c r="F3233" s="396"/>
      <c r="G3233" s="388"/>
    </row>
    <row r="3234" spans="1:7" ht="17.25" x14ac:dyDescent="0.3">
      <c r="A3234" s="389" t="s">
        <v>24351</v>
      </c>
      <c r="B3234" s="393" t="s">
        <v>10103</v>
      </c>
      <c r="C3234" s="393">
        <v>24</v>
      </c>
      <c r="D3234" s="393" t="s">
        <v>11819</v>
      </c>
      <c r="E3234" s="393">
        <v>20</v>
      </c>
      <c r="F3234" s="396"/>
      <c r="G3234" s="388"/>
    </row>
    <row r="3235" spans="1:7" ht="17.25" x14ac:dyDescent="0.3">
      <c r="A3235" s="389" t="s">
        <v>24352</v>
      </c>
      <c r="B3235" s="393" t="s">
        <v>10103</v>
      </c>
      <c r="C3235" s="393">
        <v>11</v>
      </c>
      <c r="D3235" s="393" t="s">
        <v>11819</v>
      </c>
      <c r="E3235" s="393">
        <v>6</v>
      </c>
      <c r="F3235" s="396"/>
      <c r="G3235" s="388"/>
    </row>
    <row r="3236" spans="1:7" ht="17.25" x14ac:dyDescent="0.3">
      <c r="A3236" s="389" t="s">
        <v>24353</v>
      </c>
      <c r="B3236" s="393" t="s">
        <v>11819</v>
      </c>
      <c r="C3236" s="393">
        <v>4</v>
      </c>
      <c r="D3236" s="393" t="s">
        <v>10103</v>
      </c>
      <c r="E3236" s="393">
        <v>10</v>
      </c>
      <c r="F3236" s="396"/>
      <c r="G3236" s="388"/>
    </row>
    <row r="3237" spans="1:7" ht="17.25" x14ac:dyDescent="0.3">
      <c r="A3237" s="389" t="s">
        <v>24354</v>
      </c>
      <c r="B3237" s="393" t="s">
        <v>10103</v>
      </c>
      <c r="C3237" s="393">
        <v>0</v>
      </c>
      <c r="D3237" s="393" t="s">
        <v>11819</v>
      </c>
      <c r="E3237" s="393">
        <v>5</v>
      </c>
      <c r="F3237" s="396"/>
      <c r="G3237" s="388"/>
    </row>
    <row r="3238" spans="1:7" ht="17.25" x14ac:dyDescent="0.3">
      <c r="A3238" s="389" t="s">
        <v>24355</v>
      </c>
      <c r="B3238" s="393" t="s">
        <v>11819</v>
      </c>
      <c r="C3238" s="393">
        <v>4</v>
      </c>
      <c r="D3238" s="393" t="s">
        <v>10103</v>
      </c>
      <c r="E3238" s="393">
        <v>9</v>
      </c>
      <c r="F3238" s="396"/>
      <c r="G3238" s="388"/>
    </row>
    <row r="3239" spans="1:7" ht="17.25" x14ac:dyDescent="0.3">
      <c r="A3239" s="389" t="s">
        <v>24356</v>
      </c>
      <c r="B3239" s="393" t="s">
        <v>11819</v>
      </c>
      <c r="C3239" s="393">
        <v>0</v>
      </c>
      <c r="D3239" s="393" t="s">
        <v>10103</v>
      </c>
      <c r="E3239" s="393">
        <v>1</v>
      </c>
      <c r="F3239" s="396"/>
      <c r="G3239" s="388"/>
    </row>
    <row r="3240" spans="1:7" ht="17.25" x14ac:dyDescent="0.3">
      <c r="A3240" s="389" t="s">
        <v>24357</v>
      </c>
      <c r="B3240" s="393" t="s">
        <v>11819</v>
      </c>
      <c r="C3240" s="393">
        <v>1</v>
      </c>
      <c r="D3240" s="393" t="s">
        <v>10103</v>
      </c>
      <c r="E3240" s="393">
        <v>1</v>
      </c>
      <c r="F3240" s="396"/>
      <c r="G3240" s="388"/>
    </row>
    <row r="3241" spans="1:7" ht="17.25" x14ac:dyDescent="0.3">
      <c r="A3241" s="389" t="s">
        <v>24358</v>
      </c>
      <c r="B3241" s="393" t="s">
        <v>10103</v>
      </c>
      <c r="C3241" s="393">
        <v>0</v>
      </c>
      <c r="D3241" s="393" t="s">
        <v>11819</v>
      </c>
      <c r="E3241" s="393">
        <v>0</v>
      </c>
      <c r="F3241" s="396"/>
      <c r="G3241" s="388"/>
    </row>
    <row r="3242" spans="1:7" ht="17.25" x14ac:dyDescent="0.3">
      <c r="A3242" s="389" t="s">
        <v>24359</v>
      </c>
      <c r="B3242" s="393" t="s">
        <v>11819</v>
      </c>
      <c r="C3242" s="393">
        <v>1</v>
      </c>
      <c r="D3242" s="393" t="s">
        <v>13336</v>
      </c>
      <c r="E3242" s="393">
        <v>1</v>
      </c>
      <c r="F3242" s="396"/>
      <c r="G3242" s="388"/>
    </row>
    <row r="3243" spans="1:7" ht="17.25" x14ac:dyDescent="0.3">
      <c r="A3243" s="389" t="s">
        <v>24360</v>
      </c>
      <c r="B3243" s="393" t="s">
        <v>22163</v>
      </c>
      <c r="C3243" s="393">
        <v>0</v>
      </c>
      <c r="D3243" s="393" t="s">
        <v>11819</v>
      </c>
      <c r="E3243" s="393">
        <v>4</v>
      </c>
      <c r="F3243" s="396"/>
      <c r="G3243" s="388"/>
    </row>
    <row r="3244" spans="1:7" ht="17.25" x14ac:dyDescent="0.3">
      <c r="A3244" s="389" t="s">
        <v>24361</v>
      </c>
      <c r="B3244" s="393" t="s">
        <v>10191</v>
      </c>
      <c r="C3244" s="393">
        <v>3</v>
      </c>
      <c r="D3244" s="393" t="s">
        <v>11819</v>
      </c>
      <c r="E3244" s="393">
        <v>1</v>
      </c>
      <c r="F3244" s="396"/>
      <c r="G3244" s="388"/>
    </row>
    <row r="3245" spans="1:7" ht="17.25" x14ac:dyDescent="0.3">
      <c r="A3245" s="389" t="s">
        <v>24362</v>
      </c>
      <c r="B3245" s="393" t="s">
        <v>13336</v>
      </c>
      <c r="C3245" s="393">
        <v>2</v>
      </c>
      <c r="D3245" s="393" t="s">
        <v>11819</v>
      </c>
      <c r="E3245" s="393">
        <v>0</v>
      </c>
      <c r="F3245" s="396"/>
      <c r="G3245" s="388"/>
    </row>
    <row r="3246" spans="1:7" ht="17.25" x14ac:dyDescent="0.3">
      <c r="A3246" s="389" t="s">
        <v>24363</v>
      </c>
      <c r="B3246" s="393" t="s">
        <v>5011</v>
      </c>
      <c r="C3246" s="393">
        <v>31</v>
      </c>
      <c r="D3246" s="393" t="s">
        <v>11819</v>
      </c>
      <c r="E3246" s="393">
        <v>34</v>
      </c>
      <c r="F3246" s="396"/>
      <c r="G3246" s="388"/>
    </row>
    <row r="3247" spans="1:7" ht="17.25" x14ac:dyDescent="0.3">
      <c r="A3247" s="389" t="s">
        <v>24364</v>
      </c>
      <c r="B3247" s="393" t="s">
        <v>11819</v>
      </c>
      <c r="C3247" s="393">
        <v>1</v>
      </c>
      <c r="D3247" s="393" t="s">
        <v>5011</v>
      </c>
      <c r="E3247" s="393">
        <v>4</v>
      </c>
      <c r="F3247" s="396"/>
      <c r="G3247" s="388"/>
    </row>
    <row r="3248" spans="1:7" ht="17.25" x14ac:dyDescent="0.3">
      <c r="A3248" s="389" t="s">
        <v>24365</v>
      </c>
      <c r="B3248" s="393" t="s">
        <v>11819</v>
      </c>
      <c r="C3248" s="393">
        <v>5</v>
      </c>
      <c r="D3248" s="393" t="s">
        <v>5011</v>
      </c>
      <c r="E3248" s="393">
        <v>1</v>
      </c>
      <c r="F3248" s="396"/>
      <c r="G3248" s="388"/>
    </row>
    <row r="3249" spans="1:7" ht="17.25" x14ac:dyDescent="0.3">
      <c r="A3249" s="389" t="s">
        <v>24366</v>
      </c>
      <c r="B3249" s="393" t="s">
        <v>13336</v>
      </c>
      <c r="C3249" s="393">
        <v>4</v>
      </c>
      <c r="D3249" s="393" t="s">
        <v>11819</v>
      </c>
      <c r="E3249" s="393">
        <v>3</v>
      </c>
      <c r="F3249" s="396"/>
      <c r="G3249" s="388"/>
    </row>
    <row r="3250" spans="1:7" ht="17.25" x14ac:dyDescent="0.3">
      <c r="A3250" s="389" t="s">
        <v>24367</v>
      </c>
      <c r="B3250" s="393" t="s">
        <v>13336</v>
      </c>
      <c r="C3250" s="393">
        <v>3</v>
      </c>
      <c r="D3250" s="393" t="s">
        <v>11819</v>
      </c>
      <c r="E3250" s="393">
        <v>4</v>
      </c>
      <c r="F3250" s="396"/>
      <c r="G3250" s="388"/>
    </row>
    <row r="3251" spans="1:7" ht="17.25" x14ac:dyDescent="0.3">
      <c r="A3251" s="389" t="s">
        <v>24368</v>
      </c>
      <c r="B3251" s="393" t="s">
        <v>21936</v>
      </c>
      <c r="C3251" s="393">
        <v>1</v>
      </c>
      <c r="D3251" s="393" t="s">
        <v>11819</v>
      </c>
      <c r="E3251" s="393">
        <v>4</v>
      </c>
      <c r="F3251" s="396"/>
      <c r="G3251" s="388"/>
    </row>
    <row r="3252" spans="1:7" ht="17.25" x14ac:dyDescent="0.3">
      <c r="A3252" s="389" t="s">
        <v>24369</v>
      </c>
      <c r="B3252" s="393" t="s">
        <v>21940</v>
      </c>
      <c r="C3252" s="393">
        <v>7</v>
      </c>
      <c r="D3252" s="393" t="s">
        <v>7198</v>
      </c>
      <c r="E3252" s="393">
        <v>3</v>
      </c>
      <c r="F3252" s="396"/>
      <c r="G3252" s="388"/>
    </row>
    <row r="3253" spans="1:7" ht="17.25" x14ac:dyDescent="0.3">
      <c r="A3253" s="389" t="s">
        <v>24370</v>
      </c>
      <c r="B3253" s="393" t="s">
        <v>13658</v>
      </c>
      <c r="C3253" s="393">
        <v>0</v>
      </c>
      <c r="D3253" s="393" t="s">
        <v>22563</v>
      </c>
      <c r="E3253" s="393">
        <v>3</v>
      </c>
      <c r="F3253" s="396"/>
      <c r="G3253" s="388"/>
    </row>
    <row r="3254" spans="1:7" ht="17.25" x14ac:dyDescent="0.3">
      <c r="A3254" s="389" t="s">
        <v>24371</v>
      </c>
      <c r="B3254" s="393" t="s">
        <v>13658</v>
      </c>
      <c r="C3254" s="393">
        <v>0</v>
      </c>
      <c r="D3254" s="393" t="s">
        <v>11819</v>
      </c>
      <c r="E3254" s="393">
        <v>1</v>
      </c>
      <c r="F3254" s="396"/>
      <c r="G3254" s="388"/>
    </row>
    <row r="3255" spans="1:7" ht="17.25" x14ac:dyDescent="0.3">
      <c r="A3255" s="389" t="s">
        <v>24372</v>
      </c>
      <c r="B3255" s="393" t="s">
        <v>11819</v>
      </c>
      <c r="C3255" s="393">
        <v>0</v>
      </c>
      <c r="D3255" s="393" t="s">
        <v>21940</v>
      </c>
      <c r="E3255" s="393">
        <v>2</v>
      </c>
      <c r="F3255" s="396"/>
      <c r="G3255" s="388"/>
    </row>
    <row r="3256" spans="1:7" ht="17.25" x14ac:dyDescent="0.3">
      <c r="A3256" s="389" t="s">
        <v>24373</v>
      </c>
      <c r="B3256" s="393" t="s">
        <v>11819</v>
      </c>
      <c r="C3256" s="393">
        <v>10</v>
      </c>
      <c r="D3256" s="393" t="s">
        <v>13658</v>
      </c>
      <c r="E3256" s="393">
        <v>8</v>
      </c>
      <c r="F3256" s="396"/>
      <c r="G3256" s="388"/>
    </row>
    <row r="3257" spans="1:7" ht="17.25" x14ac:dyDescent="0.3">
      <c r="A3257" s="389" t="s">
        <v>24374</v>
      </c>
      <c r="B3257" s="393" t="s">
        <v>13658</v>
      </c>
      <c r="C3257" s="393">
        <v>6</v>
      </c>
      <c r="D3257" s="393" t="s">
        <v>11819</v>
      </c>
      <c r="E3257" s="393">
        <v>8</v>
      </c>
      <c r="F3257" s="396"/>
      <c r="G3257" s="388"/>
    </row>
    <row r="3258" spans="1:7" ht="17.25" x14ac:dyDescent="0.3">
      <c r="A3258" s="389" t="s">
        <v>24375</v>
      </c>
      <c r="B3258" s="393" t="s">
        <v>11819</v>
      </c>
      <c r="C3258" s="393">
        <v>1</v>
      </c>
      <c r="D3258" s="393" t="s">
        <v>13658</v>
      </c>
      <c r="E3258" s="393">
        <v>0</v>
      </c>
      <c r="F3258" s="396"/>
      <c r="G3258" s="388"/>
    </row>
    <row r="3259" spans="1:7" ht="17.25" x14ac:dyDescent="0.3">
      <c r="A3259" s="389" t="s">
        <v>24376</v>
      </c>
      <c r="B3259" s="393" t="s">
        <v>22317</v>
      </c>
      <c r="C3259" s="393">
        <v>0</v>
      </c>
      <c r="D3259" s="393" t="s">
        <v>11819</v>
      </c>
      <c r="E3259" s="393">
        <v>2</v>
      </c>
      <c r="F3259" s="396"/>
      <c r="G3259" s="388"/>
    </row>
    <row r="3260" spans="1:7" ht="17.25" x14ac:dyDescent="0.3">
      <c r="A3260" s="389" t="s">
        <v>24377</v>
      </c>
      <c r="B3260" s="393" t="s">
        <v>21923</v>
      </c>
      <c r="C3260" s="393">
        <v>2</v>
      </c>
      <c r="D3260" s="393" t="s">
        <v>13658</v>
      </c>
      <c r="E3260" s="393">
        <v>3</v>
      </c>
      <c r="F3260" s="396"/>
      <c r="G3260" s="388"/>
    </row>
    <row r="3261" spans="1:7" ht="17.25" x14ac:dyDescent="0.3">
      <c r="A3261" s="389" t="s">
        <v>24378</v>
      </c>
      <c r="B3261" s="393" t="s">
        <v>11819</v>
      </c>
      <c r="C3261" s="393">
        <v>0</v>
      </c>
      <c r="D3261" s="393" t="s">
        <v>10103</v>
      </c>
      <c r="E3261" s="393">
        <v>2</v>
      </c>
      <c r="F3261" s="396"/>
      <c r="G3261" s="388"/>
    </row>
    <row r="3262" spans="1:7" ht="17.25" x14ac:dyDescent="0.3">
      <c r="A3262" s="389" t="s">
        <v>24379</v>
      </c>
      <c r="B3262" s="393" t="s">
        <v>34</v>
      </c>
      <c r="C3262" s="393">
        <v>6</v>
      </c>
      <c r="D3262" s="393" t="s">
        <v>10103</v>
      </c>
      <c r="E3262" s="393">
        <v>0</v>
      </c>
      <c r="F3262" s="396"/>
      <c r="G3262" s="388"/>
    </row>
    <row r="3263" spans="1:7" ht="17.25" x14ac:dyDescent="0.3">
      <c r="A3263" s="389" t="s">
        <v>24380</v>
      </c>
      <c r="B3263" s="393" t="s">
        <v>34</v>
      </c>
      <c r="C3263" s="393">
        <v>4</v>
      </c>
      <c r="D3263" s="393" t="s">
        <v>10103</v>
      </c>
      <c r="E3263" s="393">
        <v>7</v>
      </c>
      <c r="F3263" s="396"/>
      <c r="G3263" s="388"/>
    </row>
    <row r="3264" spans="1:7" ht="17.25" x14ac:dyDescent="0.3">
      <c r="A3264" s="389" t="s">
        <v>24381</v>
      </c>
      <c r="B3264" s="393" t="s">
        <v>10103</v>
      </c>
      <c r="C3264" s="393">
        <v>17</v>
      </c>
      <c r="D3264" s="393" t="s">
        <v>34</v>
      </c>
      <c r="E3264" s="393">
        <v>15</v>
      </c>
      <c r="F3264" s="396"/>
      <c r="G3264" s="388"/>
    </row>
    <row r="3265" spans="1:7" ht="17.25" x14ac:dyDescent="0.3">
      <c r="A3265" s="389" t="s">
        <v>24382</v>
      </c>
      <c r="B3265" s="393" t="s">
        <v>34</v>
      </c>
      <c r="C3265" s="393">
        <v>6</v>
      </c>
      <c r="D3265" s="393" t="s">
        <v>10103</v>
      </c>
      <c r="E3265" s="393">
        <v>3</v>
      </c>
      <c r="F3265" s="396"/>
      <c r="G3265" s="388"/>
    </row>
    <row r="3266" spans="1:7" ht="17.25" x14ac:dyDescent="0.3">
      <c r="A3266" s="389" t="s">
        <v>24383</v>
      </c>
      <c r="B3266" s="393" t="s">
        <v>10103</v>
      </c>
      <c r="C3266" s="393">
        <v>8</v>
      </c>
      <c r="D3266" s="393" t="s">
        <v>34</v>
      </c>
      <c r="E3266" s="393">
        <v>6</v>
      </c>
      <c r="F3266" s="396"/>
      <c r="G3266" s="388"/>
    </row>
    <row r="3267" spans="1:7" ht="17.25" x14ac:dyDescent="0.3">
      <c r="A3267" s="389" t="s">
        <v>24384</v>
      </c>
      <c r="B3267" s="393" t="s">
        <v>10103</v>
      </c>
      <c r="C3267" s="393">
        <v>1</v>
      </c>
      <c r="D3267" s="393" t="s">
        <v>34</v>
      </c>
      <c r="E3267" s="393">
        <v>1</v>
      </c>
      <c r="F3267" s="396"/>
      <c r="G3267" s="388"/>
    </row>
    <row r="3268" spans="1:7" ht="17.25" x14ac:dyDescent="0.3">
      <c r="A3268" s="389" t="s">
        <v>24385</v>
      </c>
      <c r="B3268" s="393" t="s">
        <v>34</v>
      </c>
      <c r="C3268" s="393">
        <v>3</v>
      </c>
      <c r="D3268" s="393" t="s">
        <v>10103</v>
      </c>
      <c r="E3268" s="393">
        <v>0</v>
      </c>
      <c r="F3268" s="396"/>
      <c r="G3268" s="388"/>
    </row>
    <row r="3269" spans="1:7" ht="17.25" x14ac:dyDescent="0.3">
      <c r="A3269" s="389" t="s">
        <v>24386</v>
      </c>
      <c r="B3269" s="393" t="s">
        <v>10103</v>
      </c>
      <c r="C3269" s="393">
        <v>3</v>
      </c>
      <c r="D3269" s="393" t="s">
        <v>34</v>
      </c>
      <c r="E3269" s="393">
        <v>6</v>
      </c>
      <c r="F3269" s="396"/>
      <c r="G3269" s="388"/>
    </row>
    <row r="3270" spans="1:7" ht="17.25" x14ac:dyDescent="0.3">
      <c r="A3270" s="389" t="s">
        <v>24387</v>
      </c>
      <c r="B3270" s="393" t="s">
        <v>34</v>
      </c>
      <c r="C3270" s="393">
        <v>7</v>
      </c>
      <c r="D3270" s="393" t="s">
        <v>10103</v>
      </c>
      <c r="E3270" s="393">
        <v>4</v>
      </c>
      <c r="F3270" s="396"/>
      <c r="G3270" s="388"/>
    </row>
    <row r="3271" spans="1:7" ht="17.25" x14ac:dyDescent="0.3">
      <c r="A3271" s="389" t="s">
        <v>24388</v>
      </c>
      <c r="B3271" s="393" t="s">
        <v>34</v>
      </c>
      <c r="C3271" s="393">
        <v>13</v>
      </c>
      <c r="D3271" s="393" t="s">
        <v>10103</v>
      </c>
      <c r="E3271" s="393">
        <v>8</v>
      </c>
      <c r="F3271" s="396"/>
      <c r="G3271" s="388"/>
    </row>
    <row r="3272" spans="1:7" ht="17.25" x14ac:dyDescent="0.3">
      <c r="A3272" s="389" t="s">
        <v>24389</v>
      </c>
      <c r="B3272" s="393" t="s">
        <v>11819</v>
      </c>
      <c r="C3272" s="393">
        <v>9</v>
      </c>
      <c r="D3272" s="393" t="s">
        <v>5011</v>
      </c>
      <c r="E3272" s="393">
        <v>24</v>
      </c>
      <c r="F3272" s="396"/>
      <c r="G3272" s="388"/>
    </row>
    <row r="3273" spans="1:7" ht="17.25" x14ac:dyDescent="0.3">
      <c r="A3273" s="389" t="s">
        <v>24390</v>
      </c>
      <c r="B3273" s="393" t="s">
        <v>11819</v>
      </c>
      <c r="C3273" s="393">
        <v>2</v>
      </c>
      <c r="D3273" s="393" t="s">
        <v>5011</v>
      </c>
      <c r="E3273" s="393">
        <v>6</v>
      </c>
      <c r="F3273" s="396"/>
      <c r="G3273" s="388"/>
    </row>
    <row r="3274" spans="1:7" ht="17.25" x14ac:dyDescent="0.3">
      <c r="A3274" s="389" t="s">
        <v>24391</v>
      </c>
      <c r="B3274" s="393" t="s">
        <v>5011</v>
      </c>
      <c r="C3274" s="393">
        <v>50</v>
      </c>
      <c r="D3274" s="393" t="s">
        <v>11819</v>
      </c>
      <c r="E3274" s="393">
        <v>57</v>
      </c>
      <c r="F3274" s="396"/>
      <c r="G3274" s="388"/>
    </row>
    <row r="3275" spans="1:7" ht="17.25" x14ac:dyDescent="0.3">
      <c r="A3275" s="389" t="s">
        <v>24392</v>
      </c>
      <c r="B3275" s="393" t="s">
        <v>11819</v>
      </c>
      <c r="C3275" s="393">
        <v>7</v>
      </c>
      <c r="D3275" s="393" t="s">
        <v>5011</v>
      </c>
      <c r="E3275" s="393">
        <v>6</v>
      </c>
      <c r="F3275" s="396"/>
      <c r="G3275" s="388"/>
    </row>
    <row r="3276" spans="1:7" ht="17.25" x14ac:dyDescent="0.3">
      <c r="A3276" s="389" t="s">
        <v>24393</v>
      </c>
      <c r="B3276" s="393" t="s">
        <v>5011</v>
      </c>
      <c r="C3276" s="393">
        <v>5</v>
      </c>
      <c r="D3276" s="393" t="s">
        <v>11819</v>
      </c>
      <c r="E3276" s="393">
        <v>13</v>
      </c>
      <c r="F3276" s="396"/>
      <c r="G3276" s="388"/>
    </row>
    <row r="3277" spans="1:7" ht="17.25" x14ac:dyDescent="0.3">
      <c r="A3277" s="389" t="s">
        <v>24394</v>
      </c>
      <c r="B3277" s="393" t="s">
        <v>11819</v>
      </c>
      <c r="C3277" s="393">
        <v>29</v>
      </c>
      <c r="D3277" s="393" t="s">
        <v>5011</v>
      </c>
      <c r="E3277" s="393">
        <v>15</v>
      </c>
      <c r="F3277" s="396"/>
      <c r="G3277" s="388"/>
    </row>
    <row r="3278" spans="1:7" ht="17.25" x14ac:dyDescent="0.3">
      <c r="A3278" s="389" t="s">
        <v>24395</v>
      </c>
      <c r="B3278" s="393" t="s">
        <v>11819</v>
      </c>
      <c r="C3278" s="393">
        <v>3</v>
      </c>
      <c r="D3278" s="393" t="s">
        <v>5011</v>
      </c>
      <c r="E3278" s="393">
        <v>4</v>
      </c>
      <c r="F3278" s="396"/>
      <c r="G3278" s="388"/>
    </row>
    <row r="3279" spans="1:7" ht="17.25" x14ac:dyDescent="0.3">
      <c r="A3279" s="389" t="s">
        <v>24396</v>
      </c>
      <c r="B3279" s="393" t="s">
        <v>11819</v>
      </c>
      <c r="C3279" s="393">
        <v>5</v>
      </c>
      <c r="D3279" s="393" t="s">
        <v>5011</v>
      </c>
      <c r="E3279" s="393">
        <v>1</v>
      </c>
      <c r="F3279" s="396"/>
      <c r="G3279" s="388"/>
    </row>
    <row r="3280" spans="1:7" ht="17.25" x14ac:dyDescent="0.3">
      <c r="A3280" s="389" t="s">
        <v>24397</v>
      </c>
      <c r="B3280" s="393" t="s">
        <v>7198</v>
      </c>
      <c r="C3280" s="393">
        <v>3</v>
      </c>
      <c r="D3280" s="393" t="s">
        <v>5011</v>
      </c>
      <c r="E3280" s="393">
        <v>12</v>
      </c>
      <c r="F3280" s="396"/>
      <c r="G3280" s="388"/>
    </row>
    <row r="3281" spans="1:7" ht="17.25" x14ac:dyDescent="0.3">
      <c r="A3281" s="389" t="s">
        <v>24398</v>
      </c>
      <c r="B3281" s="393" t="s">
        <v>2625</v>
      </c>
      <c r="C3281" s="393">
        <v>2</v>
      </c>
      <c r="D3281" s="393" t="s">
        <v>5011</v>
      </c>
      <c r="E3281" s="393">
        <v>7</v>
      </c>
      <c r="F3281" s="396"/>
      <c r="G3281" s="388"/>
    </row>
    <row r="3282" spans="1:7" ht="17.25" x14ac:dyDescent="0.3">
      <c r="A3282" s="389" t="s">
        <v>24399</v>
      </c>
      <c r="B3282" s="393" t="s">
        <v>14944</v>
      </c>
      <c r="C3282" s="393">
        <v>0</v>
      </c>
      <c r="D3282" s="393" t="s">
        <v>2625</v>
      </c>
      <c r="E3282" s="393">
        <v>1</v>
      </c>
      <c r="F3282" s="396"/>
      <c r="G3282" s="388"/>
    </row>
    <row r="3283" spans="1:7" ht="17.25" x14ac:dyDescent="0.3">
      <c r="A3283" s="389" t="s">
        <v>24400</v>
      </c>
      <c r="B3283" s="393" t="s">
        <v>14944</v>
      </c>
      <c r="C3283" s="393">
        <v>6</v>
      </c>
      <c r="D3283" s="393" t="s">
        <v>2625</v>
      </c>
      <c r="E3283" s="393">
        <v>12</v>
      </c>
      <c r="F3283" s="396"/>
      <c r="G3283" s="388"/>
    </row>
    <row r="3284" spans="1:7" ht="17.25" x14ac:dyDescent="0.3">
      <c r="A3284" s="389" t="s">
        <v>24401</v>
      </c>
      <c r="B3284" s="393" t="s">
        <v>2625</v>
      </c>
      <c r="C3284" s="393">
        <v>2</v>
      </c>
      <c r="D3284" s="393" t="s">
        <v>14944</v>
      </c>
      <c r="E3284" s="393">
        <v>2</v>
      </c>
      <c r="F3284" s="396"/>
      <c r="G3284" s="388"/>
    </row>
    <row r="3285" spans="1:7" ht="17.25" x14ac:dyDescent="0.3">
      <c r="A3285" s="389" t="s">
        <v>24402</v>
      </c>
      <c r="B3285" s="393" t="s">
        <v>2625</v>
      </c>
      <c r="C3285" s="393">
        <v>8</v>
      </c>
      <c r="D3285" s="393" t="s">
        <v>14944</v>
      </c>
      <c r="E3285" s="393">
        <v>4</v>
      </c>
      <c r="F3285" s="396"/>
      <c r="G3285" s="388"/>
    </row>
    <row r="3286" spans="1:7" ht="17.25" x14ac:dyDescent="0.3">
      <c r="A3286" s="389" t="s">
        <v>24403</v>
      </c>
      <c r="B3286" s="393" t="s">
        <v>14944</v>
      </c>
      <c r="C3286" s="393">
        <v>4</v>
      </c>
      <c r="D3286" s="393" t="s">
        <v>24404</v>
      </c>
      <c r="E3286" s="393">
        <v>7</v>
      </c>
      <c r="F3286" s="396"/>
      <c r="G3286" s="388"/>
    </row>
    <row r="3287" spans="1:7" ht="17.25" x14ac:dyDescent="0.3">
      <c r="A3287" s="389" t="s">
        <v>24405</v>
      </c>
      <c r="B3287" s="393" t="s">
        <v>10191</v>
      </c>
      <c r="C3287" s="393">
        <v>9</v>
      </c>
      <c r="D3287" s="393" t="s">
        <v>2625</v>
      </c>
      <c r="E3287" s="393">
        <v>6</v>
      </c>
      <c r="F3287" s="396"/>
      <c r="G3287" s="388"/>
    </row>
    <row r="3288" spans="1:7" ht="17.25" x14ac:dyDescent="0.3">
      <c r="A3288" s="389" t="s">
        <v>24406</v>
      </c>
      <c r="B3288" s="393" t="s">
        <v>10191</v>
      </c>
      <c r="C3288" s="393">
        <v>2</v>
      </c>
      <c r="D3288" s="393" t="s">
        <v>2625</v>
      </c>
      <c r="E3288" s="393">
        <v>0</v>
      </c>
      <c r="F3288" s="396"/>
      <c r="G3288" s="388"/>
    </row>
    <row r="3289" spans="1:7" ht="17.25" x14ac:dyDescent="0.3">
      <c r="A3289" s="389" t="s">
        <v>24407</v>
      </c>
      <c r="B3289" s="393" t="s">
        <v>23315</v>
      </c>
      <c r="C3289" s="393">
        <v>0</v>
      </c>
      <c r="D3289" s="393" t="s">
        <v>14944</v>
      </c>
      <c r="E3289" s="393">
        <v>1</v>
      </c>
      <c r="F3289" s="396"/>
      <c r="G3289" s="388"/>
    </row>
    <row r="3290" spans="1:7" ht="17.25" x14ac:dyDescent="0.3">
      <c r="A3290" s="389" t="s">
        <v>24408</v>
      </c>
      <c r="B3290" s="393" t="s">
        <v>23315</v>
      </c>
      <c r="C3290" s="393">
        <v>2</v>
      </c>
      <c r="D3290" s="393" t="s">
        <v>14944</v>
      </c>
      <c r="E3290" s="393">
        <v>1</v>
      </c>
      <c r="F3290" s="396"/>
      <c r="G3290" s="388"/>
    </row>
    <row r="3291" spans="1:7" ht="34.5" x14ac:dyDescent="0.3">
      <c r="A3291" s="389" t="s">
        <v>24409</v>
      </c>
      <c r="B3291" s="393" t="s">
        <v>24411</v>
      </c>
      <c r="C3291" s="393">
        <v>1</v>
      </c>
      <c r="D3291" s="393" t="s">
        <v>24410</v>
      </c>
      <c r="E3291" s="393">
        <v>2</v>
      </c>
      <c r="F3291" s="396"/>
      <c r="G3291" s="388"/>
    </row>
    <row r="3292" spans="1:7" ht="17.25" x14ac:dyDescent="0.3">
      <c r="A3292" s="389" t="s">
        <v>39721</v>
      </c>
      <c r="B3292" s="393" t="s">
        <v>23315</v>
      </c>
      <c r="C3292" s="393">
        <v>1</v>
      </c>
      <c r="D3292" s="393" t="s">
        <v>24413</v>
      </c>
      <c r="E3292" s="393">
        <v>0</v>
      </c>
      <c r="F3292" s="396"/>
      <c r="G3292" s="388"/>
    </row>
    <row r="3293" spans="1:7" ht="17.25" x14ac:dyDescent="0.3">
      <c r="A3293" s="389" t="s">
        <v>39722</v>
      </c>
      <c r="B3293" s="393" t="s">
        <v>11819</v>
      </c>
      <c r="C3293" s="393">
        <v>9</v>
      </c>
      <c r="D3293" s="393" t="s">
        <v>21936</v>
      </c>
      <c r="E3293" s="393">
        <v>5</v>
      </c>
      <c r="F3293" s="396"/>
      <c r="G3293" s="388"/>
    </row>
    <row r="3294" spans="1:7" ht="17.25" x14ac:dyDescent="0.3">
      <c r="A3294" s="389" t="s">
        <v>39723</v>
      </c>
      <c r="B3294" s="393" t="s">
        <v>10103</v>
      </c>
      <c r="C3294" s="393">
        <v>0</v>
      </c>
      <c r="D3294" s="393" t="s">
        <v>11819</v>
      </c>
      <c r="E3294" s="393">
        <v>1</v>
      </c>
      <c r="F3294" s="396"/>
      <c r="G3294" s="388"/>
    </row>
    <row r="3295" spans="1:7" ht="17.25" x14ac:dyDescent="0.3">
      <c r="A3295" s="389" t="s">
        <v>39724</v>
      </c>
      <c r="B3295" s="393" t="s">
        <v>1920</v>
      </c>
      <c r="C3295" s="393">
        <v>7</v>
      </c>
      <c r="D3295" s="393" t="s">
        <v>13658</v>
      </c>
      <c r="E3295" s="393">
        <v>9</v>
      </c>
      <c r="F3295" s="396"/>
      <c r="G3295" s="388"/>
    </row>
    <row r="3296" spans="1:7" ht="17.25" x14ac:dyDescent="0.3">
      <c r="A3296" s="389" t="s">
        <v>39725</v>
      </c>
      <c r="B3296" s="393" t="s">
        <v>22599</v>
      </c>
      <c r="C3296" s="393">
        <v>3</v>
      </c>
      <c r="D3296" s="393" t="s">
        <v>10103</v>
      </c>
      <c r="E3296" s="393">
        <v>1</v>
      </c>
      <c r="F3296" s="396"/>
      <c r="G3296" s="388"/>
    </row>
    <row r="3297" spans="1:7" ht="17.25" x14ac:dyDescent="0.3">
      <c r="A3297" s="389" t="s">
        <v>39726</v>
      </c>
      <c r="B3297" s="393" t="s">
        <v>10103</v>
      </c>
      <c r="C3297" s="393">
        <v>2</v>
      </c>
      <c r="D3297" s="393" t="s">
        <v>11819</v>
      </c>
      <c r="E3297" s="393">
        <v>15</v>
      </c>
      <c r="F3297" s="396"/>
      <c r="G3297" s="388"/>
    </row>
    <row r="3298" spans="1:7" ht="17.25" x14ac:dyDescent="0.3">
      <c r="A3298" s="389" t="s">
        <v>39727</v>
      </c>
      <c r="B3298" s="393" t="s">
        <v>11819</v>
      </c>
      <c r="C3298" s="393">
        <v>1</v>
      </c>
      <c r="D3298" s="393" t="s">
        <v>10103</v>
      </c>
      <c r="E3298" s="393">
        <v>3</v>
      </c>
      <c r="F3298" s="396"/>
      <c r="G3298" s="388"/>
    </row>
    <row r="3299" spans="1:7" ht="17.25" x14ac:dyDescent="0.3">
      <c r="A3299" s="389" t="s">
        <v>39728</v>
      </c>
      <c r="B3299" s="393" t="s">
        <v>10103</v>
      </c>
      <c r="C3299" s="393">
        <v>0</v>
      </c>
      <c r="D3299" s="393" t="s">
        <v>11819</v>
      </c>
      <c r="E3299" s="393">
        <v>2</v>
      </c>
      <c r="F3299" s="396"/>
      <c r="G3299" s="388"/>
    </row>
    <row r="3300" spans="1:7" ht="17.25" x14ac:dyDescent="0.3">
      <c r="A3300" s="389" t="s">
        <v>39729</v>
      </c>
      <c r="B3300" s="393" t="s">
        <v>11819</v>
      </c>
      <c r="C3300" s="393">
        <v>2</v>
      </c>
      <c r="D3300" s="393" t="s">
        <v>10103</v>
      </c>
      <c r="E3300" s="393">
        <v>0</v>
      </c>
      <c r="F3300" s="396"/>
      <c r="G3300" s="388"/>
    </row>
    <row r="3301" spans="1:7" ht="17.25" x14ac:dyDescent="0.3">
      <c r="A3301" s="389" t="s">
        <v>39730</v>
      </c>
      <c r="B3301" s="393" t="s">
        <v>10103</v>
      </c>
      <c r="C3301" s="393">
        <v>6</v>
      </c>
      <c r="D3301" s="393" t="s">
        <v>11819</v>
      </c>
      <c r="E3301" s="393">
        <v>0</v>
      </c>
      <c r="F3301" s="396"/>
      <c r="G3301" s="388"/>
    </row>
    <row r="3302" spans="1:7" ht="17.25" x14ac:dyDescent="0.3">
      <c r="A3302" s="389" t="s">
        <v>39731</v>
      </c>
      <c r="B3302" s="393" t="s">
        <v>10103</v>
      </c>
      <c r="C3302" s="393">
        <v>11</v>
      </c>
      <c r="D3302" s="393" t="s">
        <v>11819</v>
      </c>
      <c r="E3302" s="393">
        <v>7</v>
      </c>
      <c r="F3302" s="396"/>
      <c r="G3302" s="388"/>
    </row>
    <row r="3303" spans="1:7" ht="17.25" x14ac:dyDescent="0.3">
      <c r="A3303" s="389" t="s">
        <v>39732</v>
      </c>
      <c r="B3303" s="393" t="s">
        <v>1920</v>
      </c>
      <c r="C3303" s="393">
        <v>7</v>
      </c>
      <c r="D3303" s="393" t="s">
        <v>10103</v>
      </c>
      <c r="E3303" s="393">
        <v>3</v>
      </c>
      <c r="F3303" s="396"/>
      <c r="G3303" s="388"/>
    </row>
    <row r="3304" spans="1:7" ht="17.25" x14ac:dyDescent="0.3">
      <c r="A3304" s="389" t="s">
        <v>39733</v>
      </c>
      <c r="B3304" s="393" t="s">
        <v>11819</v>
      </c>
      <c r="C3304" s="393">
        <v>0</v>
      </c>
      <c r="D3304" s="393" t="s">
        <v>10103</v>
      </c>
      <c r="E3304" s="393">
        <v>1</v>
      </c>
      <c r="F3304" s="396"/>
      <c r="G3304" s="388"/>
    </row>
    <row r="3305" spans="1:7" ht="17.25" x14ac:dyDescent="0.3">
      <c r="A3305" s="389" t="s">
        <v>39734</v>
      </c>
      <c r="B3305" s="393" t="s">
        <v>1920</v>
      </c>
      <c r="C3305" s="393">
        <v>2</v>
      </c>
      <c r="D3305" s="393" t="s">
        <v>10103</v>
      </c>
      <c r="E3305" s="393">
        <v>14</v>
      </c>
      <c r="F3305" s="396"/>
      <c r="G3305" s="388"/>
    </row>
    <row r="3306" spans="1:7" ht="17.25" x14ac:dyDescent="0.3">
      <c r="A3306" s="389" t="s">
        <v>39735</v>
      </c>
      <c r="B3306" s="393" t="s">
        <v>10103</v>
      </c>
      <c r="C3306" s="393">
        <v>4</v>
      </c>
      <c r="D3306" s="393" t="s">
        <v>1920</v>
      </c>
      <c r="E3306" s="393">
        <v>7</v>
      </c>
      <c r="F3306" s="396"/>
      <c r="G3306" s="388"/>
    </row>
    <row r="3307" spans="1:7" ht="17.25" x14ac:dyDescent="0.3">
      <c r="A3307" s="389" t="s">
        <v>39736</v>
      </c>
      <c r="B3307" s="393" t="s">
        <v>11819</v>
      </c>
      <c r="C3307" s="393">
        <v>9</v>
      </c>
      <c r="D3307" s="393" t="s">
        <v>10191</v>
      </c>
      <c r="E3307" s="393">
        <v>4</v>
      </c>
      <c r="F3307" s="396"/>
      <c r="G3307" s="388"/>
    </row>
    <row r="3308" spans="1:7" ht="17.25" x14ac:dyDescent="0.3">
      <c r="A3308" s="389" t="s">
        <v>39737</v>
      </c>
      <c r="B3308" s="393" t="s">
        <v>10103</v>
      </c>
      <c r="C3308" s="393">
        <v>24</v>
      </c>
      <c r="D3308" s="393" t="s">
        <v>11819</v>
      </c>
      <c r="E3308" s="393">
        <v>32</v>
      </c>
      <c r="F3308" s="396"/>
      <c r="G3308" s="388"/>
    </row>
    <row r="3309" spans="1:7" ht="17.25" x14ac:dyDescent="0.3">
      <c r="A3309" s="389" t="s">
        <v>39738</v>
      </c>
      <c r="B3309" s="393" t="s">
        <v>5011</v>
      </c>
      <c r="C3309" s="393">
        <v>5</v>
      </c>
      <c r="D3309" s="393" t="s">
        <v>7198</v>
      </c>
      <c r="E3309" s="393">
        <v>4</v>
      </c>
      <c r="F3309" s="396"/>
      <c r="G3309" s="388"/>
    </row>
    <row r="3310" spans="1:7" ht="17.25" x14ac:dyDescent="0.3">
      <c r="A3310" s="389" t="s">
        <v>39739</v>
      </c>
      <c r="B3310" s="393" t="s">
        <v>10448</v>
      </c>
      <c r="C3310" s="393">
        <v>9</v>
      </c>
      <c r="D3310" s="393" t="s">
        <v>7198</v>
      </c>
      <c r="E3310" s="393">
        <v>0</v>
      </c>
      <c r="F3310" s="396"/>
      <c r="G3310" s="388"/>
    </row>
    <row r="3311" spans="1:7" ht="17.25" x14ac:dyDescent="0.3">
      <c r="A3311" s="389" t="s">
        <v>39740</v>
      </c>
      <c r="B3311" s="393" t="s">
        <v>10448</v>
      </c>
      <c r="C3311" s="393">
        <v>3</v>
      </c>
      <c r="D3311" s="393" t="s">
        <v>7198</v>
      </c>
      <c r="E3311" s="393">
        <v>5</v>
      </c>
      <c r="F3311" s="396"/>
      <c r="G3311" s="388"/>
    </row>
    <row r="3312" spans="1:7" ht="17.25" x14ac:dyDescent="0.3">
      <c r="A3312" s="389" t="s">
        <v>39741</v>
      </c>
      <c r="B3312" s="393" t="s">
        <v>7198</v>
      </c>
      <c r="C3312" s="393">
        <v>2</v>
      </c>
      <c r="D3312" s="393" t="s">
        <v>5011</v>
      </c>
      <c r="E3312" s="393">
        <v>5</v>
      </c>
      <c r="F3312" s="396"/>
      <c r="G3312" s="388"/>
    </row>
    <row r="3313" spans="1:7" ht="17.25" x14ac:dyDescent="0.3">
      <c r="A3313" s="389" t="s">
        <v>39742</v>
      </c>
      <c r="B3313" s="393" t="s">
        <v>13336</v>
      </c>
      <c r="C3313" s="393">
        <v>3</v>
      </c>
      <c r="D3313" s="393" t="s">
        <v>7198</v>
      </c>
      <c r="E3313" s="393">
        <v>5</v>
      </c>
      <c r="F3313" s="396"/>
      <c r="G3313" s="388"/>
    </row>
    <row r="3314" spans="1:7" ht="17.25" x14ac:dyDescent="0.3">
      <c r="A3314" s="389" t="s">
        <v>39743</v>
      </c>
      <c r="B3314" s="393" t="s">
        <v>7198</v>
      </c>
      <c r="C3314" s="393">
        <v>11</v>
      </c>
      <c r="D3314" s="393" t="s">
        <v>13336</v>
      </c>
      <c r="E3314" s="393">
        <v>4</v>
      </c>
      <c r="F3314" s="396"/>
      <c r="G3314" s="388"/>
    </row>
    <row r="3315" spans="1:7" ht="17.25" x14ac:dyDescent="0.3">
      <c r="A3315" s="389" t="s">
        <v>39744</v>
      </c>
      <c r="B3315" s="393" t="s">
        <v>5011</v>
      </c>
      <c r="C3315" s="393">
        <v>6</v>
      </c>
      <c r="D3315" s="393" t="s">
        <v>7198</v>
      </c>
      <c r="E3315" s="393">
        <v>8</v>
      </c>
      <c r="F3315" s="396"/>
      <c r="G3315" s="388"/>
    </row>
    <row r="3316" spans="1:7" ht="17.25" x14ac:dyDescent="0.3">
      <c r="A3316" s="389" t="s">
        <v>39745</v>
      </c>
      <c r="B3316" s="393" t="s">
        <v>7198</v>
      </c>
      <c r="C3316" s="393">
        <v>7</v>
      </c>
      <c r="D3316" s="393" t="s">
        <v>22291</v>
      </c>
      <c r="E3316" s="393">
        <v>3</v>
      </c>
      <c r="F3316" s="396"/>
      <c r="G3316" s="388"/>
    </row>
    <row r="3317" spans="1:7" ht="17.25" x14ac:dyDescent="0.3">
      <c r="A3317" s="389" t="s">
        <v>39746</v>
      </c>
      <c r="B3317" s="393" t="s">
        <v>26314</v>
      </c>
      <c r="C3317" s="393">
        <v>2</v>
      </c>
      <c r="D3317" s="393" t="s">
        <v>7198</v>
      </c>
      <c r="E3317" s="393">
        <v>1</v>
      </c>
      <c r="F3317" s="396"/>
      <c r="G3317" s="388"/>
    </row>
    <row r="3318" spans="1:7" ht="17.25" x14ac:dyDescent="0.3">
      <c r="A3318" s="389" t="s">
        <v>39747</v>
      </c>
      <c r="B3318" s="393" t="s">
        <v>16716</v>
      </c>
      <c r="C3318" s="393">
        <v>1</v>
      </c>
      <c r="D3318" s="393" t="s">
        <v>7198</v>
      </c>
      <c r="E3318" s="393">
        <v>0</v>
      </c>
      <c r="F3318" s="396"/>
      <c r="G3318" s="388"/>
    </row>
    <row r="3319" spans="1:7" ht="17.25" x14ac:dyDescent="0.3">
      <c r="A3319" s="389" t="s">
        <v>39748</v>
      </c>
      <c r="B3319" s="393" t="s">
        <v>13336</v>
      </c>
      <c r="C3319" s="393">
        <v>2</v>
      </c>
      <c r="D3319" s="393" t="s">
        <v>11165</v>
      </c>
      <c r="E3319" s="393">
        <v>0</v>
      </c>
      <c r="F3319" s="396"/>
      <c r="G3319" s="388"/>
    </row>
    <row r="3320" spans="1:7" ht="17.25" x14ac:dyDescent="0.3">
      <c r="A3320" s="389" t="s">
        <v>39749</v>
      </c>
      <c r="B3320" s="393" t="s">
        <v>7198</v>
      </c>
      <c r="C3320" s="393">
        <v>2</v>
      </c>
      <c r="D3320" s="393" t="s">
        <v>13658</v>
      </c>
      <c r="E3320" s="393">
        <v>1</v>
      </c>
      <c r="F3320" s="396"/>
      <c r="G3320" s="388"/>
    </row>
    <row r="3321" spans="1:7" ht="17.25" x14ac:dyDescent="0.3">
      <c r="A3321" s="389" t="s">
        <v>39750</v>
      </c>
      <c r="B3321" s="393" t="s">
        <v>11165</v>
      </c>
      <c r="C3321" s="393">
        <v>2</v>
      </c>
      <c r="D3321" s="393" t="s">
        <v>10103</v>
      </c>
      <c r="E3321" s="393">
        <v>2</v>
      </c>
      <c r="F3321" s="396"/>
      <c r="G3321" s="388"/>
    </row>
    <row r="3322" spans="1:7" ht="17.25" x14ac:dyDescent="0.3">
      <c r="A3322" s="389" t="s">
        <v>39751</v>
      </c>
      <c r="B3322" s="393" t="s">
        <v>7198</v>
      </c>
      <c r="C3322" s="393">
        <v>3</v>
      </c>
      <c r="D3322" s="393" t="s">
        <v>9654</v>
      </c>
      <c r="E3322" s="393">
        <v>2</v>
      </c>
      <c r="F3322" s="396"/>
      <c r="G3322" s="388"/>
    </row>
    <row r="3323" spans="1:7" ht="17.25" x14ac:dyDescent="0.3">
      <c r="A3323" s="389" t="s">
        <v>39752</v>
      </c>
      <c r="B3323" s="393" t="s">
        <v>11165</v>
      </c>
      <c r="C3323" s="393">
        <v>8</v>
      </c>
      <c r="D3323" s="393" t="s">
        <v>9654</v>
      </c>
      <c r="E3323" s="393">
        <v>7</v>
      </c>
      <c r="F3323" s="396"/>
      <c r="G3323" s="388"/>
    </row>
    <row r="3324" spans="1:7" ht="17.25" x14ac:dyDescent="0.3">
      <c r="A3324" s="389" t="s">
        <v>39753</v>
      </c>
      <c r="B3324" s="393" t="s">
        <v>13336</v>
      </c>
      <c r="C3324" s="393">
        <v>0</v>
      </c>
      <c r="D3324" s="393" t="s">
        <v>7198</v>
      </c>
      <c r="E3324" s="393">
        <v>2</v>
      </c>
      <c r="F3324" s="396"/>
      <c r="G3324" s="388"/>
    </row>
    <row r="3325" spans="1:7" ht="17.25" x14ac:dyDescent="0.3">
      <c r="A3325" s="389" t="s">
        <v>39754</v>
      </c>
      <c r="B3325" s="393" t="s">
        <v>13336</v>
      </c>
      <c r="C3325" s="393">
        <v>5</v>
      </c>
      <c r="D3325" s="393" t="s">
        <v>7198</v>
      </c>
      <c r="E3325" s="393">
        <v>3</v>
      </c>
      <c r="F3325" s="396"/>
      <c r="G3325" s="388"/>
    </row>
    <row r="3326" spans="1:7" ht="17.25" x14ac:dyDescent="0.3">
      <c r="A3326" s="389" t="s">
        <v>39755</v>
      </c>
      <c r="B3326" s="393" t="s">
        <v>7198</v>
      </c>
      <c r="C3326" s="393">
        <v>5</v>
      </c>
      <c r="D3326" s="393" t="s">
        <v>13336</v>
      </c>
      <c r="E3326" s="393">
        <v>10</v>
      </c>
      <c r="F3326" s="396"/>
      <c r="G3326" s="388"/>
    </row>
    <row r="3327" spans="1:7" ht="17.25" x14ac:dyDescent="0.3">
      <c r="A3327" s="389" t="s">
        <v>39756</v>
      </c>
      <c r="B3327" s="393" t="s">
        <v>7198</v>
      </c>
      <c r="C3327" s="393">
        <v>4</v>
      </c>
      <c r="D3327" s="393" t="s">
        <v>22317</v>
      </c>
      <c r="E3327" s="393">
        <v>1</v>
      </c>
      <c r="F3327" s="396"/>
      <c r="G3327" s="388"/>
    </row>
    <row r="3328" spans="1:7" ht="17.25" x14ac:dyDescent="0.3">
      <c r="A3328" s="389" t="s">
        <v>39757</v>
      </c>
      <c r="B3328" s="393" t="s">
        <v>7198</v>
      </c>
      <c r="C3328" s="393">
        <v>2</v>
      </c>
      <c r="D3328" s="393" t="s">
        <v>10191</v>
      </c>
      <c r="E3328" s="393">
        <v>6</v>
      </c>
      <c r="F3328" s="396"/>
      <c r="G3328" s="388"/>
    </row>
    <row r="3329" spans="1:7" ht="17.25" x14ac:dyDescent="0.3">
      <c r="A3329" s="389" t="s">
        <v>39758</v>
      </c>
      <c r="B3329" s="393" t="s">
        <v>2625</v>
      </c>
      <c r="C3329" s="393">
        <v>3</v>
      </c>
      <c r="D3329" s="393" t="s">
        <v>7198</v>
      </c>
      <c r="E3329" s="393">
        <v>6</v>
      </c>
      <c r="F3329" s="396"/>
      <c r="G3329" s="388"/>
    </row>
    <row r="3330" spans="1:7" ht="17.25" x14ac:dyDescent="0.3">
      <c r="A3330" s="389" t="s">
        <v>39759</v>
      </c>
      <c r="B3330" s="393" t="s">
        <v>11819</v>
      </c>
      <c r="C3330" s="393">
        <v>4</v>
      </c>
      <c r="D3330" s="393" t="s">
        <v>7198</v>
      </c>
      <c r="E3330" s="393">
        <v>9</v>
      </c>
      <c r="F3330" s="396"/>
      <c r="G3330" s="388"/>
    </row>
    <row r="3331" spans="1:7" ht="17.25" x14ac:dyDescent="0.3">
      <c r="A3331" s="389" t="s">
        <v>39760</v>
      </c>
      <c r="B3331" s="393" t="s">
        <v>39761</v>
      </c>
      <c r="C3331" s="393">
        <v>1</v>
      </c>
      <c r="D3331" s="393" t="s">
        <v>39680</v>
      </c>
      <c r="E3331" s="393">
        <v>0</v>
      </c>
      <c r="F3331" s="396"/>
      <c r="G3331" s="388"/>
    </row>
    <row r="3332" spans="1:7" ht="17.25" x14ac:dyDescent="0.3">
      <c r="A3332" s="389" t="s">
        <v>39762</v>
      </c>
      <c r="B3332" s="393" t="s">
        <v>21917</v>
      </c>
      <c r="C3332" s="393">
        <v>1</v>
      </c>
      <c r="D3332" s="393" t="s">
        <v>11819</v>
      </c>
      <c r="E3332" s="393">
        <v>0</v>
      </c>
      <c r="F3332" s="396"/>
      <c r="G3332" s="388"/>
    </row>
    <row r="3333" spans="1:7" ht="17.25" x14ac:dyDescent="0.3">
      <c r="A3333" s="389" t="s">
        <v>39763</v>
      </c>
      <c r="B3333" s="393" t="s">
        <v>11165</v>
      </c>
      <c r="C3333" s="393">
        <v>2</v>
      </c>
      <c r="D3333" s="393" t="s">
        <v>10191</v>
      </c>
      <c r="E3333" s="393">
        <v>3</v>
      </c>
      <c r="F3333" s="396"/>
      <c r="G3333" s="388"/>
    </row>
    <row r="3334" spans="1:7" ht="17.25" x14ac:dyDescent="0.3">
      <c r="A3334" s="389" t="s">
        <v>39764</v>
      </c>
      <c r="B3334" s="393" t="s">
        <v>7198</v>
      </c>
      <c r="C3334" s="393">
        <v>4</v>
      </c>
      <c r="D3334" s="393" t="s">
        <v>39765</v>
      </c>
      <c r="E3334" s="393">
        <v>1</v>
      </c>
      <c r="F3334" s="396"/>
      <c r="G3334" s="388"/>
    </row>
    <row r="3335" spans="1:7" ht="17.25" x14ac:dyDescent="0.3">
      <c r="A3335" s="389" t="s">
        <v>39766</v>
      </c>
      <c r="B3335" s="393" t="s">
        <v>10191</v>
      </c>
      <c r="C3335" s="393">
        <v>2</v>
      </c>
      <c r="D3335" s="393" t="s">
        <v>11819</v>
      </c>
      <c r="E3335" s="393">
        <v>7</v>
      </c>
      <c r="F3335" s="396"/>
      <c r="G3335" s="388"/>
    </row>
    <row r="3336" spans="1:7" ht="17.25" x14ac:dyDescent="0.3">
      <c r="A3336" s="389" t="s">
        <v>39767</v>
      </c>
      <c r="B3336" s="393" t="s">
        <v>7198</v>
      </c>
      <c r="C3336" s="393">
        <v>0</v>
      </c>
      <c r="D3336" s="393" t="s">
        <v>11819</v>
      </c>
      <c r="E3336" s="393">
        <v>0</v>
      </c>
      <c r="F3336" s="396"/>
      <c r="G3336" s="388"/>
    </row>
    <row r="3337" spans="1:7" ht="17.25" x14ac:dyDescent="0.3">
      <c r="A3337" s="389" t="s">
        <v>39768</v>
      </c>
      <c r="B3337" s="393" t="s">
        <v>22795</v>
      </c>
      <c r="C3337" s="393">
        <v>1</v>
      </c>
      <c r="D3337" s="393" t="s">
        <v>11165</v>
      </c>
      <c r="E3337" s="393">
        <v>3</v>
      </c>
      <c r="F3337" s="396"/>
      <c r="G3337" s="388"/>
    </row>
    <row r="3338" spans="1:7" ht="17.25" x14ac:dyDescent="0.3">
      <c r="A3338" s="389" t="s">
        <v>39769</v>
      </c>
      <c r="B3338" s="393" t="s">
        <v>7198</v>
      </c>
      <c r="C3338" s="393">
        <v>10</v>
      </c>
      <c r="D3338" s="393" t="s">
        <v>11819</v>
      </c>
      <c r="E3338" s="393">
        <v>6</v>
      </c>
      <c r="F3338" s="396"/>
      <c r="G3338" s="388"/>
    </row>
    <row r="3339" spans="1:7" ht="17.25" x14ac:dyDescent="0.3">
      <c r="A3339" s="389" t="s">
        <v>39770</v>
      </c>
      <c r="B3339" s="393" t="s">
        <v>11819</v>
      </c>
      <c r="C3339" s="393">
        <v>1</v>
      </c>
      <c r="D3339" s="393" t="s">
        <v>13658</v>
      </c>
      <c r="E3339" s="393">
        <v>3</v>
      </c>
      <c r="F3339" s="396"/>
      <c r="G3339" s="388"/>
    </row>
    <row r="3340" spans="1:7" ht="17.25" x14ac:dyDescent="0.3">
      <c r="A3340" s="389" t="s">
        <v>39771</v>
      </c>
      <c r="B3340" s="393" t="s">
        <v>22795</v>
      </c>
      <c r="C3340" s="393">
        <v>7</v>
      </c>
      <c r="D3340" s="393" t="s">
        <v>7198</v>
      </c>
      <c r="E3340" s="393">
        <v>5</v>
      </c>
      <c r="F3340" s="396"/>
      <c r="G3340" s="388"/>
    </row>
    <row r="3341" spans="1:7" ht="17.25" x14ac:dyDescent="0.3">
      <c r="A3341" s="389" t="s">
        <v>24412</v>
      </c>
      <c r="B3341" s="393" t="s">
        <v>13336</v>
      </c>
      <c r="C3341" s="393">
        <v>0</v>
      </c>
      <c r="D3341" s="393" t="s">
        <v>11819</v>
      </c>
      <c r="E3341" s="393">
        <v>0</v>
      </c>
      <c r="F3341" s="396"/>
      <c r="G3341" s="388"/>
    </row>
    <row r="3342" spans="1:7" ht="12.75" customHeight="1" x14ac:dyDescent="0.3">
      <c r="A3342" s="417" t="s">
        <v>39772</v>
      </c>
      <c r="B3342" s="417"/>
      <c r="C3342" s="417"/>
      <c r="D3342" s="417"/>
      <c r="E3342" s="417"/>
      <c r="F3342" s="417"/>
      <c r="G3342" s="388"/>
    </row>
    <row r="3343" spans="1:7" ht="34.5" x14ac:dyDescent="0.3">
      <c r="A3343" s="389" t="s">
        <v>39773</v>
      </c>
      <c r="B3343" s="393" t="s">
        <v>39774</v>
      </c>
      <c r="C3343" s="393">
        <v>0</v>
      </c>
      <c r="D3343" s="393" t="s">
        <v>5011</v>
      </c>
      <c r="E3343" s="393">
        <v>0</v>
      </c>
      <c r="F3343" s="396"/>
      <c r="G3343" s="388"/>
    </row>
    <row r="3344" spans="1:7" ht="34.5" x14ac:dyDescent="0.3">
      <c r="A3344" s="389" t="s">
        <v>39775</v>
      </c>
      <c r="B3344" s="393" t="s">
        <v>39774</v>
      </c>
      <c r="C3344" s="393">
        <v>0</v>
      </c>
      <c r="D3344" s="393" t="s">
        <v>5011</v>
      </c>
      <c r="E3344" s="393">
        <v>0</v>
      </c>
      <c r="F3344" s="396"/>
      <c r="G3344" s="388"/>
    </row>
    <row r="3345" spans="1:7" ht="34.5" x14ac:dyDescent="0.3">
      <c r="A3345" s="389" t="s">
        <v>39776</v>
      </c>
      <c r="B3345" s="393" t="s">
        <v>39774</v>
      </c>
      <c r="C3345" s="393">
        <v>0</v>
      </c>
      <c r="D3345" s="393" t="s">
        <v>5011</v>
      </c>
      <c r="E3345" s="393">
        <v>0</v>
      </c>
      <c r="F3345" s="396"/>
      <c r="G3345" s="388"/>
    </row>
    <row r="3346" spans="1:7" ht="34.5" x14ac:dyDescent="0.3">
      <c r="A3346" s="389" t="s">
        <v>39777</v>
      </c>
      <c r="B3346" s="393" t="s">
        <v>39774</v>
      </c>
      <c r="C3346" s="393">
        <v>1</v>
      </c>
      <c r="D3346" s="393" t="s">
        <v>5011</v>
      </c>
      <c r="E3346" s="393">
        <v>0</v>
      </c>
      <c r="F3346" s="396"/>
      <c r="G3346" s="388"/>
    </row>
    <row r="3347" spans="1:7" ht="34.5" x14ac:dyDescent="0.3">
      <c r="A3347" s="389" t="s">
        <v>39778</v>
      </c>
      <c r="B3347" s="393" t="s">
        <v>39774</v>
      </c>
      <c r="C3347" s="393">
        <v>0</v>
      </c>
      <c r="D3347" s="393" t="s">
        <v>5011</v>
      </c>
      <c r="E3347" s="393">
        <v>0</v>
      </c>
      <c r="F3347" s="396"/>
      <c r="G3347" s="388"/>
    </row>
    <row r="3348" spans="1:7" ht="34.5" x14ac:dyDescent="0.3">
      <c r="A3348" s="389" t="s">
        <v>39779</v>
      </c>
      <c r="B3348" s="393" t="s">
        <v>5011</v>
      </c>
      <c r="C3348" s="393">
        <v>0</v>
      </c>
      <c r="D3348" s="393" t="s">
        <v>39774</v>
      </c>
      <c r="E3348" s="393">
        <v>0</v>
      </c>
      <c r="F3348" s="396"/>
      <c r="G3348" s="388"/>
    </row>
    <row r="3349" spans="1:7" ht="34.5" x14ac:dyDescent="0.3">
      <c r="A3349" s="389" t="s">
        <v>39780</v>
      </c>
      <c r="B3349" s="393" t="s">
        <v>5011</v>
      </c>
      <c r="C3349" s="393">
        <v>0</v>
      </c>
      <c r="D3349" s="393" t="s">
        <v>39774</v>
      </c>
      <c r="E3349" s="393">
        <v>0</v>
      </c>
      <c r="F3349" s="396"/>
      <c r="G3349" s="388"/>
    </row>
    <row r="3350" spans="1:7" ht="34.5" x14ac:dyDescent="0.3">
      <c r="A3350" s="389" t="s">
        <v>39781</v>
      </c>
      <c r="B3350" s="393" t="s">
        <v>5011</v>
      </c>
      <c r="C3350" s="393">
        <v>0</v>
      </c>
      <c r="D3350" s="393" t="s">
        <v>39774</v>
      </c>
      <c r="E3350" s="393">
        <v>0</v>
      </c>
      <c r="F3350" s="396"/>
      <c r="G3350" s="388"/>
    </row>
    <row r="3351" spans="1:7" ht="34.5" x14ac:dyDescent="0.3">
      <c r="A3351" s="389" t="s">
        <v>39782</v>
      </c>
      <c r="B3351" s="393" t="s">
        <v>5011</v>
      </c>
      <c r="C3351" s="393">
        <v>0</v>
      </c>
      <c r="D3351" s="393" t="s">
        <v>39774</v>
      </c>
      <c r="E3351" s="393">
        <v>0</v>
      </c>
      <c r="F3351" s="396"/>
      <c r="G3351" s="388"/>
    </row>
    <row r="3352" spans="1:7" ht="34.5" x14ac:dyDescent="0.3">
      <c r="A3352" s="389" t="s">
        <v>39783</v>
      </c>
      <c r="B3352" s="393" t="s">
        <v>5011</v>
      </c>
      <c r="C3352" s="393">
        <v>0</v>
      </c>
      <c r="D3352" s="393" t="s">
        <v>39774</v>
      </c>
      <c r="E3352" s="393">
        <v>0</v>
      </c>
      <c r="F3352" s="396"/>
      <c r="G3352" s="388"/>
    </row>
    <row r="3353" spans="1:7" ht="12.75" customHeight="1" x14ac:dyDescent="0.3">
      <c r="A3353" s="417" t="s">
        <v>24414</v>
      </c>
      <c r="B3353" s="417"/>
      <c r="C3353" s="417"/>
      <c r="D3353" s="417"/>
      <c r="E3353" s="417"/>
      <c r="F3353" s="417"/>
      <c r="G3353" s="388"/>
    </row>
    <row r="3354" spans="1:7" ht="17.25" x14ac:dyDescent="0.3">
      <c r="A3354" s="389" t="s">
        <v>24415</v>
      </c>
      <c r="B3354" s="393" t="s">
        <v>10191</v>
      </c>
      <c r="C3354" s="393">
        <v>2</v>
      </c>
      <c r="D3354" s="393" t="s">
        <v>11819</v>
      </c>
      <c r="E3354" s="393">
        <v>1</v>
      </c>
      <c r="F3354" s="396"/>
      <c r="G3354" s="388"/>
    </row>
    <row r="3355" spans="1:7" ht="17.25" x14ac:dyDescent="0.3">
      <c r="A3355" s="389" t="s">
        <v>42881</v>
      </c>
      <c r="B3355" s="393" t="s">
        <v>10191</v>
      </c>
      <c r="C3355" s="393">
        <v>1</v>
      </c>
      <c r="D3355" s="393" t="s">
        <v>11819</v>
      </c>
      <c r="E3355" s="393">
        <v>0</v>
      </c>
      <c r="F3355" s="396"/>
      <c r="G3355" s="388"/>
    </row>
    <row r="3356" spans="1:7" ht="17.25" x14ac:dyDescent="0.3">
      <c r="A3356" s="389" t="s">
        <v>42882</v>
      </c>
      <c r="B3356" s="393" t="s">
        <v>10191</v>
      </c>
      <c r="C3356" s="393">
        <v>0</v>
      </c>
      <c r="D3356" s="393" t="s">
        <v>11819</v>
      </c>
      <c r="E3356" s="393">
        <v>0</v>
      </c>
      <c r="F3356" s="396"/>
      <c r="G3356" s="388"/>
    </row>
    <row r="3357" spans="1:7" ht="12.75" customHeight="1" x14ac:dyDescent="0.3">
      <c r="A3357" s="417" t="s">
        <v>24416</v>
      </c>
      <c r="B3357" s="417"/>
      <c r="C3357" s="417"/>
      <c r="D3357" s="417"/>
      <c r="E3357" s="417"/>
      <c r="F3357" s="417"/>
      <c r="G3357" s="388"/>
    </row>
    <row r="3358" spans="1:7" ht="17.25" x14ac:dyDescent="0.3">
      <c r="A3358" s="389" t="s">
        <v>24417</v>
      </c>
      <c r="B3358" s="393" t="s">
        <v>22851</v>
      </c>
      <c r="C3358" s="393">
        <v>6</v>
      </c>
      <c r="D3358" s="393" t="s">
        <v>22850</v>
      </c>
      <c r="E3358" s="393">
        <v>7</v>
      </c>
      <c r="F3358" s="396"/>
      <c r="G3358" s="388"/>
    </row>
    <row r="3359" spans="1:7" ht="17.25" x14ac:dyDescent="0.3">
      <c r="A3359" s="389" t="s">
        <v>24418</v>
      </c>
      <c r="B3359" s="393" t="s">
        <v>11819</v>
      </c>
      <c r="C3359" s="393">
        <v>48</v>
      </c>
      <c r="D3359" s="393" t="s">
        <v>2376</v>
      </c>
      <c r="E3359" s="393">
        <v>47</v>
      </c>
      <c r="F3359" s="396"/>
      <c r="G3359" s="388"/>
    </row>
    <row r="3360" spans="1:7" ht="17.25" x14ac:dyDescent="0.3">
      <c r="A3360" s="389" t="s">
        <v>24419</v>
      </c>
      <c r="B3360" s="393" t="s">
        <v>10103</v>
      </c>
      <c r="C3360" s="393">
        <v>4</v>
      </c>
      <c r="D3360" s="393" t="s">
        <v>18180</v>
      </c>
      <c r="E3360" s="393">
        <v>11</v>
      </c>
      <c r="F3360" s="396"/>
      <c r="G3360" s="388"/>
    </row>
    <row r="3361" spans="1:7" ht="17.25" x14ac:dyDescent="0.3">
      <c r="A3361" s="389" t="s">
        <v>24420</v>
      </c>
      <c r="B3361" s="393" t="s">
        <v>11819</v>
      </c>
      <c r="C3361" s="393">
        <v>35</v>
      </c>
      <c r="D3361" s="393" t="s">
        <v>10103</v>
      </c>
      <c r="E3361" s="393">
        <v>26</v>
      </c>
      <c r="F3361" s="396"/>
      <c r="G3361" s="388"/>
    </row>
    <row r="3362" spans="1:7" ht="17.25" x14ac:dyDescent="0.3">
      <c r="A3362" s="389" t="s">
        <v>24421</v>
      </c>
      <c r="B3362" s="393" t="s">
        <v>10103</v>
      </c>
      <c r="C3362" s="393">
        <v>5</v>
      </c>
      <c r="D3362" s="393" t="s">
        <v>7198</v>
      </c>
      <c r="E3362" s="393">
        <v>10</v>
      </c>
      <c r="F3362" s="396"/>
      <c r="G3362" s="388"/>
    </row>
    <row r="3363" spans="1:7" ht="17.25" x14ac:dyDescent="0.3">
      <c r="A3363" s="389" t="s">
        <v>24422</v>
      </c>
      <c r="B3363" s="393" t="s">
        <v>10103</v>
      </c>
      <c r="C3363" s="393">
        <v>7</v>
      </c>
      <c r="D3363" s="393" t="s">
        <v>11819</v>
      </c>
      <c r="E3363" s="393">
        <v>0</v>
      </c>
      <c r="F3363" s="396"/>
      <c r="G3363" s="388"/>
    </row>
    <row r="3364" spans="1:7" ht="17.25" x14ac:dyDescent="0.3">
      <c r="A3364" s="389" t="s">
        <v>24423</v>
      </c>
      <c r="B3364" s="393" t="s">
        <v>11819</v>
      </c>
      <c r="C3364" s="393">
        <v>22</v>
      </c>
      <c r="D3364" s="393" t="s">
        <v>10191</v>
      </c>
      <c r="E3364" s="393">
        <v>23</v>
      </c>
      <c r="F3364" s="396"/>
      <c r="G3364" s="388"/>
    </row>
    <row r="3365" spans="1:7" ht="17.25" x14ac:dyDescent="0.3">
      <c r="A3365" s="389" t="s">
        <v>24424</v>
      </c>
      <c r="B3365" s="393" t="s">
        <v>11819</v>
      </c>
      <c r="C3365" s="393">
        <v>27</v>
      </c>
      <c r="D3365" s="393" t="s">
        <v>10191</v>
      </c>
      <c r="E3365" s="393">
        <v>24</v>
      </c>
      <c r="F3365" s="396"/>
      <c r="G3365" s="388"/>
    </row>
    <row r="3366" spans="1:7" ht="12.75" customHeight="1" x14ac:dyDescent="0.3">
      <c r="A3366" s="417" t="s">
        <v>24425</v>
      </c>
      <c r="B3366" s="417"/>
      <c r="C3366" s="417"/>
      <c r="D3366" s="417"/>
      <c r="E3366" s="417"/>
      <c r="F3366" s="417"/>
      <c r="G3366" s="388"/>
    </row>
    <row r="3367" spans="1:7" ht="17.25" x14ac:dyDescent="0.3">
      <c r="A3367" s="389" t="s">
        <v>24426</v>
      </c>
      <c r="B3367" s="393" t="s">
        <v>11819</v>
      </c>
      <c r="C3367" s="393">
        <v>36</v>
      </c>
      <c r="D3367" s="393" t="s">
        <v>5011</v>
      </c>
      <c r="E3367" s="393">
        <v>20</v>
      </c>
      <c r="F3367" s="396"/>
      <c r="G3367" s="388"/>
    </row>
    <row r="3368" spans="1:7" ht="17.25" x14ac:dyDescent="0.3">
      <c r="A3368" s="389" t="s">
        <v>24427</v>
      </c>
      <c r="B3368" s="393" t="s">
        <v>11819</v>
      </c>
      <c r="C3368" s="393">
        <v>4</v>
      </c>
      <c r="D3368" s="393" t="s">
        <v>10103</v>
      </c>
      <c r="E3368" s="393">
        <v>9</v>
      </c>
      <c r="F3368" s="396"/>
      <c r="G3368" s="388"/>
    </row>
    <row r="3369" spans="1:7" ht="17.25" x14ac:dyDescent="0.3">
      <c r="A3369" s="389" t="s">
        <v>24428</v>
      </c>
      <c r="B3369" s="393" t="s">
        <v>11819</v>
      </c>
      <c r="C3369" s="393">
        <v>44</v>
      </c>
      <c r="D3369" s="393" t="s">
        <v>10103</v>
      </c>
      <c r="E3369" s="393">
        <v>28</v>
      </c>
      <c r="F3369" s="396"/>
      <c r="G3369" s="388"/>
    </row>
    <row r="3370" spans="1:7" ht="17.25" x14ac:dyDescent="0.3">
      <c r="A3370" s="389" t="s">
        <v>24429</v>
      </c>
      <c r="B3370" s="393" t="s">
        <v>10103</v>
      </c>
      <c r="C3370" s="393">
        <v>47</v>
      </c>
      <c r="D3370" s="393" t="s">
        <v>11819</v>
      </c>
      <c r="E3370" s="393">
        <v>27</v>
      </c>
      <c r="F3370" s="396"/>
      <c r="G3370" s="388"/>
    </row>
    <row r="3371" spans="1:7" ht="17.25" x14ac:dyDescent="0.3">
      <c r="A3371" s="389" t="s">
        <v>24430</v>
      </c>
      <c r="B3371" s="393" t="s">
        <v>10103</v>
      </c>
      <c r="C3371" s="393">
        <v>7</v>
      </c>
      <c r="D3371" s="393" t="s">
        <v>11819</v>
      </c>
      <c r="E3371" s="393">
        <v>18</v>
      </c>
      <c r="F3371" s="396"/>
      <c r="G3371" s="388"/>
    </row>
    <row r="3372" spans="1:7" ht="17.25" x14ac:dyDescent="0.3">
      <c r="A3372" s="389" t="s">
        <v>24431</v>
      </c>
      <c r="B3372" s="393" t="s">
        <v>10191</v>
      </c>
      <c r="C3372" s="393">
        <v>9</v>
      </c>
      <c r="D3372" s="393" t="s">
        <v>7198</v>
      </c>
      <c r="E3372" s="393">
        <v>22</v>
      </c>
      <c r="F3372" s="396"/>
      <c r="G3372" s="388"/>
    </row>
    <row r="3373" spans="1:7" ht="17.25" x14ac:dyDescent="0.3">
      <c r="A3373" s="389" t="s">
        <v>24432</v>
      </c>
      <c r="B3373" s="393" t="s">
        <v>11819</v>
      </c>
      <c r="C3373" s="393">
        <v>24</v>
      </c>
      <c r="D3373" s="393" t="s">
        <v>10103</v>
      </c>
      <c r="E3373" s="393">
        <v>10</v>
      </c>
      <c r="F3373" s="396"/>
      <c r="G3373" s="388"/>
    </row>
    <row r="3374" spans="1:7" ht="17.25" x14ac:dyDescent="0.3">
      <c r="A3374" s="389" t="s">
        <v>24433</v>
      </c>
      <c r="B3374" s="393" t="s">
        <v>11819</v>
      </c>
      <c r="C3374" s="393">
        <v>11</v>
      </c>
      <c r="D3374" s="393" t="s">
        <v>10103</v>
      </c>
      <c r="E3374" s="393">
        <v>17</v>
      </c>
      <c r="F3374" s="396"/>
      <c r="G3374" s="388"/>
    </row>
    <row r="3375" spans="1:7" ht="12.75" customHeight="1" x14ac:dyDescent="0.3">
      <c r="A3375" s="417" t="s">
        <v>24434</v>
      </c>
      <c r="B3375" s="417"/>
      <c r="C3375" s="417"/>
      <c r="D3375" s="417"/>
      <c r="E3375" s="417"/>
      <c r="F3375" s="417"/>
      <c r="G3375" s="388"/>
    </row>
    <row r="3376" spans="1:7" ht="17.25" x14ac:dyDescent="0.3">
      <c r="A3376" s="389" t="s">
        <v>24435</v>
      </c>
      <c r="B3376" s="393" t="s">
        <v>2625</v>
      </c>
      <c r="C3376" s="393">
        <v>34</v>
      </c>
      <c r="D3376" s="393" t="s">
        <v>14944</v>
      </c>
      <c r="E3376" s="393">
        <v>40</v>
      </c>
      <c r="F3376" s="396"/>
      <c r="G3376" s="388"/>
    </row>
    <row r="3377" spans="1:7" ht="17.25" x14ac:dyDescent="0.3">
      <c r="A3377" s="389" t="s">
        <v>24436</v>
      </c>
      <c r="B3377" s="393" t="s">
        <v>10103</v>
      </c>
      <c r="C3377" s="393">
        <v>20</v>
      </c>
      <c r="D3377" s="393" t="s">
        <v>3253</v>
      </c>
      <c r="E3377" s="393">
        <v>18</v>
      </c>
      <c r="F3377" s="396"/>
      <c r="G3377" s="388"/>
    </row>
    <row r="3378" spans="1:7" ht="17.25" x14ac:dyDescent="0.3">
      <c r="A3378" s="389" t="s">
        <v>24437</v>
      </c>
      <c r="B3378" s="393" t="s">
        <v>11819</v>
      </c>
      <c r="C3378" s="393">
        <v>62</v>
      </c>
      <c r="D3378" s="393" t="s">
        <v>10103</v>
      </c>
      <c r="E3378" s="393">
        <v>48</v>
      </c>
      <c r="F3378" s="396"/>
      <c r="G3378" s="388"/>
    </row>
    <row r="3379" spans="1:7" ht="17.25" x14ac:dyDescent="0.3">
      <c r="A3379" s="389" t="s">
        <v>24438</v>
      </c>
      <c r="B3379" s="393" t="s">
        <v>11819</v>
      </c>
      <c r="C3379" s="393">
        <v>41</v>
      </c>
      <c r="D3379" s="393" t="s">
        <v>10103</v>
      </c>
      <c r="E3379" s="393">
        <v>37</v>
      </c>
      <c r="F3379" s="396"/>
      <c r="G3379" s="388"/>
    </row>
    <row r="3380" spans="1:7" ht="17.25" x14ac:dyDescent="0.3">
      <c r="A3380" s="389" t="s">
        <v>24439</v>
      </c>
      <c r="B3380" s="393" t="s">
        <v>10103</v>
      </c>
      <c r="C3380" s="393">
        <v>21</v>
      </c>
      <c r="D3380" s="393" t="s">
        <v>11819</v>
      </c>
      <c r="E3380" s="393">
        <v>13</v>
      </c>
      <c r="F3380" s="396"/>
      <c r="G3380" s="388"/>
    </row>
    <row r="3381" spans="1:7" ht="17.25" x14ac:dyDescent="0.3">
      <c r="A3381" s="389" t="s">
        <v>24440</v>
      </c>
      <c r="B3381" s="393" t="s">
        <v>10103</v>
      </c>
      <c r="C3381" s="393">
        <v>40</v>
      </c>
      <c r="D3381" s="393" t="s">
        <v>11819</v>
      </c>
      <c r="E3381" s="393">
        <v>32</v>
      </c>
      <c r="F3381" s="396"/>
      <c r="G3381" s="388"/>
    </row>
    <row r="3382" spans="1:7" ht="17.25" x14ac:dyDescent="0.3">
      <c r="A3382" s="389" t="s">
        <v>24441</v>
      </c>
      <c r="B3382" s="393" t="s">
        <v>10103</v>
      </c>
      <c r="C3382" s="393">
        <v>61</v>
      </c>
      <c r="D3382" s="393" t="s">
        <v>11819</v>
      </c>
      <c r="E3382" s="393">
        <v>62</v>
      </c>
      <c r="F3382" s="396"/>
      <c r="G3382" s="388"/>
    </row>
    <row r="3383" spans="1:7" ht="17.25" x14ac:dyDescent="0.3">
      <c r="A3383" s="389" t="s">
        <v>24442</v>
      </c>
      <c r="B3383" s="393" t="s">
        <v>2625</v>
      </c>
      <c r="C3383" s="393">
        <v>26</v>
      </c>
      <c r="D3383" s="393" t="s">
        <v>10103</v>
      </c>
      <c r="E3383" s="393">
        <v>33</v>
      </c>
      <c r="F3383" s="396"/>
      <c r="G3383" s="388"/>
    </row>
    <row r="3384" spans="1:7" ht="12.75" customHeight="1" x14ac:dyDescent="0.3">
      <c r="A3384" s="417" t="s">
        <v>24443</v>
      </c>
      <c r="B3384" s="417"/>
      <c r="C3384" s="417"/>
      <c r="D3384" s="417"/>
      <c r="E3384" s="417"/>
      <c r="F3384" s="417"/>
      <c r="G3384" s="388"/>
    </row>
    <row r="3385" spans="1:7" ht="17.25" x14ac:dyDescent="0.3">
      <c r="A3385" s="389" t="s">
        <v>24444</v>
      </c>
      <c r="B3385" s="393" t="s">
        <v>10103</v>
      </c>
      <c r="C3385" s="393">
        <v>14</v>
      </c>
      <c r="D3385" s="393" t="s">
        <v>2625</v>
      </c>
      <c r="E3385" s="393">
        <v>8</v>
      </c>
      <c r="F3385" s="396"/>
      <c r="G3385" s="388"/>
    </row>
    <row r="3386" spans="1:7" ht="17.25" x14ac:dyDescent="0.3">
      <c r="A3386" s="389" t="s">
        <v>24445</v>
      </c>
      <c r="B3386" s="393" t="s">
        <v>11819</v>
      </c>
      <c r="C3386" s="393">
        <v>38</v>
      </c>
      <c r="D3386" s="393" t="s">
        <v>2376</v>
      </c>
      <c r="E3386" s="393">
        <v>42</v>
      </c>
      <c r="F3386" s="396"/>
      <c r="G3386" s="388"/>
    </row>
    <row r="3387" spans="1:7" ht="17.25" x14ac:dyDescent="0.3">
      <c r="A3387" s="389" t="s">
        <v>24446</v>
      </c>
      <c r="B3387" s="393" t="s">
        <v>10103</v>
      </c>
      <c r="C3387" s="393">
        <v>31</v>
      </c>
      <c r="D3387" s="393" t="s">
        <v>2376</v>
      </c>
      <c r="E3387" s="393">
        <v>33</v>
      </c>
      <c r="F3387" s="396"/>
      <c r="G3387" s="388"/>
    </row>
    <row r="3388" spans="1:7" ht="17.25" x14ac:dyDescent="0.3">
      <c r="A3388" s="389" t="s">
        <v>24447</v>
      </c>
      <c r="B3388" s="393" t="s">
        <v>11819</v>
      </c>
      <c r="C3388" s="393">
        <v>21</v>
      </c>
      <c r="D3388" s="393" t="s">
        <v>5011</v>
      </c>
      <c r="E3388" s="393">
        <v>10</v>
      </c>
      <c r="F3388" s="396"/>
      <c r="G3388" s="388"/>
    </row>
    <row r="3389" spans="1:7" ht="17.25" x14ac:dyDescent="0.3">
      <c r="A3389" s="389" t="s">
        <v>24448</v>
      </c>
      <c r="B3389" s="393" t="s">
        <v>7198</v>
      </c>
      <c r="C3389" s="393">
        <v>51</v>
      </c>
      <c r="D3389" s="393" t="s">
        <v>22163</v>
      </c>
      <c r="E3389" s="393">
        <v>39</v>
      </c>
      <c r="F3389" s="396"/>
      <c r="G3389" s="388"/>
    </row>
    <row r="3390" spans="1:7" ht="17.25" x14ac:dyDescent="0.3">
      <c r="A3390" s="389" t="s">
        <v>24449</v>
      </c>
      <c r="B3390" s="393" t="s">
        <v>10103</v>
      </c>
      <c r="C3390" s="393">
        <v>77</v>
      </c>
      <c r="D3390" s="393" t="s">
        <v>11819</v>
      </c>
      <c r="E3390" s="393">
        <v>83</v>
      </c>
      <c r="F3390" s="396"/>
      <c r="G3390" s="388"/>
    </row>
    <row r="3391" spans="1:7" ht="17.25" x14ac:dyDescent="0.3">
      <c r="A3391" s="389" t="s">
        <v>24450</v>
      </c>
      <c r="B3391" s="393" t="s">
        <v>10103</v>
      </c>
      <c r="C3391" s="393">
        <v>8</v>
      </c>
      <c r="D3391" s="393" t="s">
        <v>11819</v>
      </c>
      <c r="E3391" s="393">
        <v>12</v>
      </c>
      <c r="F3391" s="396"/>
      <c r="G3391" s="388"/>
    </row>
    <row r="3392" spans="1:7" ht="17.25" x14ac:dyDescent="0.3">
      <c r="A3392" s="389" t="s">
        <v>24451</v>
      </c>
      <c r="B3392" s="393" t="s">
        <v>21992</v>
      </c>
      <c r="C3392" s="393">
        <v>10</v>
      </c>
      <c r="D3392" s="393" t="s">
        <v>11819</v>
      </c>
      <c r="E3392" s="393">
        <v>22</v>
      </c>
      <c r="F3392" s="396"/>
      <c r="G3392" s="388"/>
    </row>
    <row r="3393" spans="1:7" ht="17.25" x14ac:dyDescent="0.3">
      <c r="A3393" s="389" t="s">
        <v>24452</v>
      </c>
      <c r="B3393" s="393" t="s">
        <v>11819</v>
      </c>
      <c r="C3393" s="393">
        <v>14</v>
      </c>
      <c r="D3393" s="393" t="s">
        <v>3253</v>
      </c>
      <c r="E3393" s="393">
        <v>9</v>
      </c>
      <c r="F3393" s="396"/>
      <c r="G3393" s="388"/>
    </row>
    <row r="3394" spans="1:7" ht="17.25" x14ac:dyDescent="0.3">
      <c r="A3394" s="389" t="s">
        <v>24453</v>
      </c>
      <c r="B3394" s="393" t="s">
        <v>11819</v>
      </c>
      <c r="C3394" s="393">
        <v>13</v>
      </c>
      <c r="D3394" s="393" t="s">
        <v>10103</v>
      </c>
      <c r="E3394" s="393">
        <v>2</v>
      </c>
      <c r="F3394" s="396"/>
      <c r="G3394" s="388"/>
    </row>
    <row r="3395" spans="1:7" ht="12.75" customHeight="1" x14ac:dyDescent="0.3">
      <c r="A3395" s="417" t="s">
        <v>24454</v>
      </c>
      <c r="B3395" s="417"/>
      <c r="C3395" s="417"/>
      <c r="D3395" s="417"/>
      <c r="E3395" s="417"/>
      <c r="F3395" s="417"/>
      <c r="G3395" s="388"/>
    </row>
    <row r="3396" spans="1:7" ht="17.25" x14ac:dyDescent="0.3">
      <c r="A3396" s="389" t="s">
        <v>24455</v>
      </c>
      <c r="B3396" s="393" t="s">
        <v>10103</v>
      </c>
      <c r="C3396" s="393">
        <v>5</v>
      </c>
      <c r="D3396" s="393" t="s">
        <v>3253</v>
      </c>
      <c r="E3396" s="393">
        <v>1</v>
      </c>
      <c r="F3396" s="396"/>
      <c r="G3396" s="388"/>
    </row>
    <row r="3397" spans="1:7" ht="17.25" x14ac:dyDescent="0.3">
      <c r="A3397" s="389" t="s">
        <v>24456</v>
      </c>
      <c r="B3397" s="393" t="s">
        <v>13658</v>
      </c>
      <c r="C3397" s="393">
        <v>11</v>
      </c>
      <c r="D3397" s="393" t="s">
        <v>10103</v>
      </c>
      <c r="E3397" s="393">
        <v>7</v>
      </c>
      <c r="F3397" s="396"/>
      <c r="G3397" s="388"/>
    </row>
    <row r="3398" spans="1:7" ht="17.25" x14ac:dyDescent="0.3">
      <c r="A3398" s="389" t="s">
        <v>24457</v>
      </c>
      <c r="B3398" s="393" t="s">
        <v>13336</v>
      </c>
      <c r="C3398" s="393">
        <v>18</v>
      </c>
      <c r="D3398" s="393" t="s">
        <v>2625</v>
      </c>
      <c r="E3398" s="393">
        <v>31</v>
      </c>
      <c r="F3398" s="396"/>
      <c r="G3398" s="388"/>
    </row>
    <row r="3399" spans="1:7" ht="17.25" x14ac:dyDescent="0.3">
      <c r="A3399" s="389" t="s">
        <v>24458</v>
      </c>
      <c r="B3399" s="393" t="s">
        <v>10103</v>
      </c>
      <c r="C3399" s="393">
        <v>16</v>
      </c>
      <c r="D3399" s="393" t="s">
        <v>11819</v>
      </c>
      <c r="E3399" s="393">
        <v>12</v>
      </c>
      <c r="F3399" s="396"/>
      <c r="G3399" s="388"/>
    </row>
    <row r="3400" spans="1:7" ht="17.25" x14ac:dyDescent="0.3">
      <c r="A3400" s="389" t="s">
        <v>24459</v>
      </c>
      <c r="B3400" s="393" t="s">
        <v>11819</v>
      </c>
      <c r="C3400" s="393">
        <v>5</v>
      </c>
      <c r="D3400" s="393" t="s">
        <v>10191</v>
      </c>
      <c r="E3400" s="393">
        <v>10</v>
      </c>
      <c r="F3400" s="396"/>
      <c r="G3400" s="388"/>
    </row>
    <row r="3401" spans="1:7" ht="17.25" x14ac:dyDescent="0.3">
      <c r="A3401" s="389" t="s">
        <v>24460</v>
      </c>
      <c r="B3401" s="393" t="s">
        <v>11819</v>
      </c>
      <c r="C3401" s="393">
        <v>39</v>
      </c>
      <c r="D3401" s="393" t="s">
        <v>10103</v>
      </c>
      <c r="E3401" s="393">
        <v>33</v>
      </c>
      <c r="F3401" s="396"/>
      <c r="G3401" s="388"/>
    </row>
    <row r="3402" spans="1:7" ht="17.25" x14ac:dyDescent="0.3">
      <c r="A3402" s="389" t="s">
        <v>24461</v>
      </c>
      <c r="B3402" s="393" t="s">
        <v>1920</v>
      </c>
      <c r="C3402" s="393">
        <v>11</v>
      </c>
      <c r="D3402" s="393" t="s">
        <v>10103</v>
      </c>
      <c r="E3402" s="393">
        <v>19</v>
      </c>
      <c r="F3402" s="396"/>
      <c r="G3402" s="388"/>
    </row>
    <row r="3403" spans="1:7" ht="17.25" x14ac:dyDescent="0.3">
      <c r="A3403" s="389" t="s">
        <v>24462</v>
      </c>
      <c r="B3403" s="393" t="s">
        <v>11819</v>
      </c>
      <c r="C3403" s="393">
        <v>17</v>
      </c>
      <c r="D3403" s="393" t="s">
        <v>10103</v>
      </c>
      <c r="E3403" s="393">
        <v>18</v>
      </c>
      <c r="F3403" s="396"/>
      <c r="G3403" s="388"/>
    </row>
    <row r="3404" spans="1:7" ht="17.25" x14ac:dyDescent="0.3">
      <c r="A3404" s="389" t="s">
        <v>24463</v>
      </c>
      <c r="B3404" s="393" t="s">
        <v>11819</v>
      </c>
      <c r="C3404" s="393">
        <v>23</v>
      </c>
      <c r="D3404" s="393" t="s">
        <v>21917</v>
      </c>
      <c r="E3404" s="393">
        <v>37</v>
      </c>
      <c r="F3404" s="396"/>
      <c r="G3404" s="388"/>
    </row>
    <row r="3405" spans="1:7" ht="17.25" x14ac:dyDescent="0.3">
      <c r="A3405" s="389" t="s">
        <v>24464</v>
      </c>
      <c r="B3405" s="393" t="s">
        <v>11819</v>
      </c>
      <c r="C3405" s="393">
        <v>25</v>
      </c>
      <c r="D3405" s="393" t="s">
        <v>10103</v>
      </c>
      <c r="E3405" s="393">
        <v>37</v>
      </c>
      <c r="F3405" s="396"/>
      <c r="G3405" s="388"/>
    </row>
    <row r="3406" spans="1:7" ht="12.75" customHeight="1" x14ac:dyDescent="0.3">
      <c r="A3406" s="417" t="s">
        <v>24465</v>
      </c>
      <c r="B3406" s="417"/>
      <c r="C3406" s="417"/>
      <c r="D3406" s="417"/>
      <c r="E3406" s="417"/>
      <c r="F3406" s="417"/>
      <c r="G3406" s="388"/>
    </row>
    <row r="3407" spans="1:7" ht="17.25" x14ac:dyDescent="0.3">
      <c r="A3407" s="389" t="s">
        <v>24466</v>
      </c>
      <c r="B3407" s="393" t="s">
        <v>2376</v>
      </c>
      <c r="C3407" s="393">
        <v>56</v>
      </c>
      <c r="D3407" s="393" t="s">
        <v>11819</v>
      </c>
      <c r="E3407" s="393">
        <v>46</v>
      </c>
      <c r="F3407" s="396"/>
      <c r="G3407" s="388"/>
    </row>
    <row r="3408" spans="1:7" ht="17.25" x14ac:dyDescent="0.3">
      <c r="A3408" s="389" t="s">
        <v>24467</v>
      </c>
      <c r="B3408" s="393" t="s">
        <v>11819</v>
      </c>
      <c r="C3408" s="393">
        <v>14</v>
      </c>
      <c r="D3408" s="393" t="s">
        <v>21943</v>
      </c>
      <c r="E3408" s="393">
        <v>9</v>
      </c>
      <c r="F3408" s="396"/>
      <c r="G3408" s="388"/>
    </row>
    <row r="3409" spans="1:7" ht="17.25" x14ac:dyDescent="0.3">
      <c r="A3409" s="389" t="s">
        <v>24468</v>
      </c>
      <c r="B3409" s="393" t="s">
        <v>10103</v>
      </c>
      <c r="C3409" s="393">
        <v>6</v>
      </c>
      <c r="D3409" s="393" t="s">
        <v>11819</v>
      </c>
      <c r="E3409" s="393">
        <v>18</v>
      </c>
      <c r="F3409" s="396"/>
      <c r="G3409" s="388"/>
    </row>
    <row r="3410" spans="1:7" ht="17.25" x14ac:dyDescent="0.3">
      <c r="A3410" s="389" t="s">
        <v>24469</v>
      </c>
      <c r="B3410" s="393" t="s">
        <v>11819</v>
      </c>
      <c r="C3410" s="393">
        <v>13</v>
      </c>
      <c r="D3410" s="393" t="s">
        <v>10103</v>
      </c>
      <c r="E3410" s="393">
        <v>8</v>
      </c>
      <c r="F3410" s="396"/>
      <c r="G3410" s="388"/>
    </row>
    <row r="3411" spans="1:7" ht="17.25" x14ac:dyDescent="0.3">
      <c r="A3411" s="389" t="s">
        <v>24470</v>
      </c>
      <c r="B3411" s="393" t="s">
        <v>11819</v>
      </c>
      <c r="C3411" s="393">
        <v>28</v>
      </c>
      <c r="D3411" s="393" t="s">
        <v>10103</v>
      </c>
      <c r="E3411" s="393">
        <v>40</v>
      </c>
      <c r="F3411" s="396"/>
      <c r="G3411" s="388"/>
    </row>
    <row r="3412" spans="1:7" ht="17.25" x14ac:dyDescent="0.3">
      <c r="A3412" s="389" t="s">
        <v>24471</v>
      </c>
      <c r="B3412" s="393" t="s">
        <v>11819</v>
      </c>
      <c r="C3412" s="393">
        <v>21</v>
      </c>
      <c r="D3412" s="393" t="s">
        <v>10103</v>
      </c>
      <c r="E3412" s="393">
        <v>24</v>
      </c>
      <c r="F3412" s="396"/>
      <c r="G3412" s="388"/>
    </row>
    <row r="3413" spans="1:7" ht="17.25" x14ac:dyDescent="0.3">
      <c r="A3413" s="389" t="s">
        <v>24472</v>
      </c>
      <c r="B3413" s="393" t="s">
        <v>11819</v>
      </c>
      <c r="C3413" s="393">
        <v>60</v>
      </c>
      <c r="D3413" s="393" t="s">
        <v>22153</v>
      </c>
      <c r="E3413" s="393">
        <v>54</v>
      </c>
      <c r="F3413" s="396"/>
      <c r="G3413" s="388"/>
    </row>
    <row r="3414" spans="1:7" ht="17.25" x14ac:dyDescent="0.3">
      <c r="A3414" s="389" t="s">
        <v>24473</v>
      </c>
      <c r="B3414" s="393" t="s">
        <v>11819</v>
      </c>
      <c r="C3414" s="393">
        <v>54</v>
      </c>
      <c r="D3414" s="393" t="s">
        <v>10103</v>
      </c>
      <c r="E3414" s="393">
        <v>43</v>
      </c>
      <c r="F3414" s="396"/>
      <c r="G3414" s="388"/>
    </row>
    <row r="3415" spans="1:7" ht="12.75" customHeight="1" x14ac:dyDescent="0.3">
      <c r="A3415" s="417" t="s">
        <v>24474</v>
      </c>
      <c r="B3415" s="417"/>
      <c r="C3415" s="417"/>
      <c r="D3415" s="417"/>
      <c r="E3415" s="417"/>
      <c r="F3415" s="417"/>
      <c r="G3415" s="388"/>
    </row>
    <row r="3416" spans="1:7" ht="17.25" x14ac:dyDescent="0.3">
      <c r="A3416" s="389" t="s">
        <v>24475</v>
      </c>
      <c r="B3416" s="393" t="s">
        <v>11819</v>
      </c>
      <c r="C3416" s="393">
        <v>32</v>
      </c>
      <c r="D3416" s="393" t="s">
        <v>2376</v>
      </c>
      <c r="E3416" s="393">
        <v>14</v>
      </c>
      <c r="F3416" s="396"/>
      <c r="G3416" s="388"/>
    </row>
    <row r="3417" spans="1:7" ht="17.25" x14ac:dyDescent="0.3">
      <c r="A3417" s="389" t="s">
        <v>24476</v>
      </c>
      <c r="B3417" s="393" t="s">
        <v>21943</v>
      </c>
      <c r="C3417" s="393">
        <v>18</v>
      </c>
      <c r="D3417" s="393" t="s">
        <v>2625</v>
      </c>
      <c r="E3417" s="393">
        <v>27</v>
      </c>
      <c r="F3417" s="396"/>
      <c r="G3417" s="388"/>
    </row>
    <row r="3418" spans="1:7" ht="17.25" x14ac:dyDescent="0.3">
      <c r="A3418" s="389" t="s">
        <v>24477</v>
      </c>
      <c r="B3418" s="393" t="s">
        <v>11819</v>
      </c>
      <c r="C3418" s="393">
        <v>28</v>
      </c>
      <c r="D3418" s="393" t="s">
        <v>10103</v>
      </c>
      <c r="E3418" s="393">
        <v>10</v>
      </c>
      <c r="F3418" s="396"/>
      <c r="G3418" s="388"/>
    </row>
    <row r="3419" spans="1:7" ht="17.25" x14ac:dyDescent="0.3">
      <c r="A3419" s="389" t="s">
        <v>24478</v>
      </c>
      <c r="B3419" s="393" t="s">
        <v>11819</v>
      </c>
      <c r="C3419" s="393">
        <v>12</v>
      </c>
      <c r="D3419" s="393" t="s">
        <v>10103</v>
      </c>
      <c r="E3419" s="393">
        <v>25</v>
      </c>
      <c r="F3419" s="396"/>
      <c r="G3419" s="388"/>
    </row>
    <row r="3420" spans="1:7" ht="17.25" x14ac:dyDescent="0.3">
      <c r="A3420" s="389" t="s">
        <v>24479</v>
      </c>
      <c r="B3420" s="393" t="s">
        <v>11819</v>
      </c>
      <c r="C3420" s="393">
        <v>11</v>
      </c>
      <c r="D3420" s="393" t="s">
        <v>13658</v>
      </c>
      <c r="E3420" s="393">
        <v>2</v>
      </c>
      <c r="F3420" s="396"/>
      <c r="G3420" s="388"/>
    </row>
    <row r="3421" spans="1:7" ht="17.25" x14ac:dyDescent="0.3">
      <c r="A3421" s="389" t="s">
        <v>24480</v>
      </c>
      <c r="B3421" s="393" t="s">
        <v>10103</v>
      </c>
      <c r="C3421" s="393">
        <v>39</v>
      </c>
      <c r="D3421" s="393" t="s">
        <v>11819</v>
      </c>
      <c r="E3421" s="393">
        <v>52</v>
      </c>
      <c r="F3421" s="396"/>
      <c r="G3421" s="388"/>
    </row>
    <row r="3422" spans="1:7" ht="17.25" x14ac:dyDescent="0.3">
      <c r="A3422" s="389" t="s">
        <v>24481</v>
      </c>
      <c r="B3422" s="393" t="s">
        <v>10103</v>
      </c>
      <c r="C3422" s="393">
        <v>11</v>
      </c>
      <c r="D3422" s="393" t="s">
        <v>11819</v>
      </c>
      <c r="E3422" s="393">
        <v>4</v>
      </c>
      <c r="F3422" s="396"/>
      <c r="G3422" s="388"/>
    </row>
    <row r="3423" spans="1:7" ht="17.25" x14ac:dyDescent="0.3">
      <c r="A3423" s="389" t="s">
        <v>24482</v>
      </c>
      <c r="B3423" s="393" t="s">
        <v>2625</v>
      </c>
      <c r="C3423" s="393">
        <v>14</v>
      </c>
      <c r="D3423" s="393" t="s">
        <v>10103</v>
      </c>
      <c r="E3423" s="393">
        <v>13</v>
      </c>
      <c r="F3423" s="396"/>
      <c r="G3423" s="388"/>
    </row>
    <row r="3424" spans="1:7" ht="12.75" customHeight="1" x14ac:dyDescent="0.3">
      <c r="A3424" s="417" t="s">
        <v>24483</v>
      </c>
      <c r="B3424" s="417"/>
      <c r="C3424" s="417"/>
      <c r="D3424" s="417"/>
      <c r="E3424" s="417"/>
      <c r="F3424" s="417"/>
      <c r="G3424" s="388"/>
    </row>
    <row r="3425" spans="1:7" ht="17.25" x14ac:dyDescent="0.3">
      <c r="A3425" s="389" t="s">
        <v>24484</v>
      </c>
      <c r="B3425" s="393" t="s">
        <v>21936</v>
      </c>
      <c r="C3425" s="393">
        <v>6</v>
      </c>
      <c r="D3425" s="393" t="s">
        <v>11819</v>
      </c>
      <c r="E3425" s="393">
        <v>17</v>
      </c>
      <c r="F3425" s="396"/>
      <c r="G3425" s="388"/>
    </row>
    <row r="3426" spans="1:7" ht="17.25" x14ac:dyDescent="0.3">
      <c r="A3426" s="389" t="s">
        <v>24485</v>
      </c>
      <c r="B3426" s="393" t="s">
        <v>10103</v>
      </c>
      <c r="C3426" s="393">
        <v>12</v>
      </c>
      <c r="D3426" s="393" t="s">
        <v>3253</v>
      </c>
      <c r="E3426" s="393">
        <v>4</v>
      </c>
      <c r="F3426" s="396"/>
      <c r="G3426" s="388"/>
    </row>
    <row r="3427" spans="1:7" ht="17.25" x14ac:dyDescent="0.3">
      <c r="A3427" s="389" t="s">
        <v>24486</v>
      </c>
      <c r="B3427" s="393" t="s">
        <v>11819</v>
      </c>
      <c r="C3427" s="393">
        <v>4</v>
      </c>
      <c r="D3427" s="393" t="s">
        <v>10103</v>
      </c>
      <c r="E3427" s="393">
        <v>11</v>
      </c>
      <c r="F3427" s="396"/>
      <c r="G3427" s="388"/>
    </row>
    <row r="3428" spans="1:7" ht="17.25" x14ac:dyDescent="0.3">
      <c r="A3428" s="389" t="s">
        <v>24487</v>
      </c>
      <c r="B3428" s="393" t="s">
        <v>10103</v>
      </c>
      <c r="C3428" s="393">
        <v>34</v>
      </c>
      <c r="D3428" s="393" t="s">
        <v>11819</v>
      </c>
      <c r="E3428" s="393">
        <v>23</v>
      </c>
      <c r="F3428" s="396"/>
      <c r="G3428" s="388"/>
    </row>
    <row r="3429" spans="1:7" ht="17.25" x14ac:dyDescent="0.3">
      <c r="A3429" s="389" t="s">
        <v>24488</v>
      </c>
      <c r="B3429" s="393" t="s">
        <v>11819</v>
      </c>
      <c r="C3429" s="393">
        <v>35</v>
      </c>
      <c r="D3429" s="393" t="s">
        <v>13336</v>
      </c>
      <c r="E3429" s="393">
        <v>21</v>
      </c>
      <c r="F3429" s="396"/>
      <c r="G3429" s="388"/>
    </row>
    <row r="3430" spans="1:7" ht="17.25" x14ac:dyDescent="0.3">
      <c r="A3430" s="389" t="s">
        <v>24489</v>
      </c>
      <c r="B3430" s="393" t="s">
        <v>10103</v>
      </c>
      <c r="C3430" s="393">
        <v>32</v>
      </c>
      <c r="D3430" s="393" t="s">
        <v>11819</v>
      </c>
      <c r="E3430" s="393">
        <v>22</v>
      </c>
      <c r="F3430" s="396"/>
      <c r="G3430" s="388"/>
    </row>
    <row r="3431" spans="1:7" ht="17.25" x14ac:dyDescent="0.3">
      <c r="A3431" s="389" t="s">
        <v>24490</v>
      </c>
      <c r="B3431" s="393" t="s">
        <v>21992</v>
      </c>
      <c r="C3431" s="393">
        <v>30</v>
      </c>
      <c r="D3431" s="393" t="s">
        <v>11819</v>
      </c>
      <c r="E3431" s="393">
        <v>26</v>
      </c>
      <c r="F3431" s="396"/>
      <c r="G3431" s="388"/>
    </row>
    <row r="3432" spans="1:7" ht="17.25" x14ac:dyDescent="0.3">
      <c r="A3432" s="389" t="s">
        <v>24491</v>
      </c>
      <c r="B3432" s="393" t="s">
        <v>11819</v>
      </c>
      <c r="C3432" s="393">
        <v>15</v>
      </c>
      <c r="D3432" s="393" t="s">
        <v>21940</v>
      </c>
      <c r="E3432" s="393">
        <v>14</v>
      </c>
      <c r="F3432" s="396"/>
      <c r="G3432" s="388"/>
    </row>
    <row r="3433" spans="1:7" ht="12.75" customHeight="1" x14ac:dyDescent="0.3">
      <c r="A3433" s="417" t="s">
        <v>33489</v>
      </c>
      <c r="B3433" s="417"/>
      <c r="C3433" s="417"/>
      <c r="D3433" s="417"/>
      <c r="E3433" s="417"/>
      <c r="F3433" s="417"/>
      <c r="G3433" s="388"/>
    </row>
    <row r="3434" spans="1:7" ht="17.25" x14ac:dyDescent="0.3">
      <c r="A3434" s="389" t="s">
        <v>33490</v>
      </c>
      <c r="B3434" s="393" t="s">
        <v>13336</v>
      </c>
      <c r="C3434" s="393">
        <v>24</v>
      </c>
      <c r="D3434" s="393" t="s">
        <v>11819</v>
      </c>
      <c r="E3434" s="393">
        <v>19</v>
      </c>
      <c r="F3434" s="396"/>
      <c r="G3434" s="388"/>
    </row>
    <row r="3435" spans="1:7" ht="17.25" x14ac:dyDescent="0.3">
      <c r="A3435" s="389" t="s">
        <v>33491</v>
      </c>
      <c r="B3435" s="393" t="s">
        <v>33492</v>
      </c>
      <c r="C3435" s="393">
        <v>18</v>
      </c>
      <c r="D3435" s="393" t="s">
        <v>10103</v>
      </c>
      <c r="E3435" s="393">
        <v>21</v>
      </c>
      <c r="F3435" s="396"/>
      <c r="G3435" s="388"/>
    </row>
    <row r="3436" spans="1:7" ht="17.25" x14ac:dyDescent="0.3">
      <c r="A3436" s="389" t="s">
        <v>33493</v>
      </c>
      <c r="B3436" s="393" t="s">
        <v>11819</v>
      </c>
      <c r="C3436" s="393">
        <v>17</v>
      </c>
      <c r="D3436" s="393" t="s">
        <v>10103</v>
      </c>
      <c r="E3436" s="393">
        <v>10</v>
      </c>
      <c r="F3436" s="396"/>
      <c r="G3436" s="388"/>
    </row>
    <row r="3437" spans="1:7" ht="17.25" x14ac:dyDescent="0.3">
      <c r="A3437" s="389" t="s">
        <v>33494</v>
      </c>
      <c r="B3437" s="393" t="s">
        <v>5426</v>
      </c>
      <c r="C3437" s="393">
        <v>39</v>
      </c>
      <c r="D3437" s="393" t="s">
        <v>2625</v>
      </c>
      <c r="E3437" s="393">
        <v>48</v>
      </c>
      <c r="F3437" s="396"/>
      <c r="G3437" s="388"/>
    </row>
    <row r="3438" spans="1:7" ht="17.25" x14ac:dyDescent="0.3">
      <c r="A3438" s="389" t="s">
        <v>33495</v>
      </c>
      <c r="B3438" s="393" t="s">
        <v>11819</v>
      </c>
      <c r="C3438" s="393">
        <v>22</v>
      </c>
      <c r="D3438" s="393" t="s">
        <v>13336</v>
      </c>
      <c r="E3438" s="393">
        <v>12</v>
      </c>
      <c r="F3438" s="396"/>
      <c r="G3438" s="388"/>
    </row>
    <row r="3439" spans="1:7" ht="17.25" x14ac:dyDescent="0.3">
      <c r="A3439" s="389" t="s">
        <v>33496</v>
      </c>
      <c r="B3439" s="393" t="s">
        <v>11819</v>
      </c>
      <c r="C3439" s="393">
        <v>26</v>
      </c>
      <c r="D3439" s="393" t="s">
        <v>10103</v>
      </c>
      <c r="E3439" s="393">
        <v>33</v>
      </c>
      <c r="F3439" s="396"/>
      <c r="G3439" s="388"/>
    </row>
    <row r="3440" spans="1:7" ht="17.25" x14ac:dyDescent="0.3">
      <c r="A3440" s="389" t="s">
        <v>33497</v>
      </c>
      <c r="B3440" s="393" t="s">
        <v>11819</v>
      </c>
      <c r="C3440" s="393">
        <v>3</v>
      </c>
      <c r="D3440" s="393" t="s">
        <v>3253</v>
      </c>
      <c r="E3440" s="393">
        <v>4</v>
      </c>
      <c r="F3440" s="396"/>
      <c r="G3440" s="388"/>
    </row>
    <row r="3441" spans="1:7" ht="17.25" x14ac:dyDescent="0.3">
      <c r="A3441" s="389" t="s">
        <v>33498</v>
      </c>
      <c r="B3441" s="393" t="s">
        <v>10103</v>
      </c>
      <c r="C3441" s="393">
        <v>29</v>
      </c>
      <c r="D3441" s="393" t="s">
        <v>11819</v>
      </c>
      <c r="E3441" s="393">
        <v>25</v>
      </c>
      <c r="F3441" s="396"/>
      <c r="G3441" s="388"/>
    </row>
    <row r="3442" spans="1:7" ht="12.75" customHeight="1" x14ac:dyDescent="0.3">
      <c r="A3442" s="417" t="s">
        <v>33499</v>
      </c>
      <c r="B3442" s="417"/>
      <c r="C3442" s="417"/>
      <c r="D3442" s="417"/>
      <c r="E3442" s="417"/>
      <c r="F3442" s="417"/>
      <c r="G3442" s="388"/>
    </row>
    <row r="3443" spans="1:7" ht="17.25" x14ac:dyDescent="0.3">
      <c r="A3443" s="389" t="s">
        <v>33500</v>
      </c>
      <c r="B3443" s="393" t="s">
        <v>11819</v>
      </c>
      <c r="C3443" s="393">
        <v>24</v>
      </c>
      <c r="D3443" s="393" t="s">
        <v>5011</v>
      </c>
      <c r="E3443" s="393">
        <v>31</v>
      </c>
      <c r="F3443" s="396"/>
      <c r="G3443" s="388"/>
    </row>
    <row r="3444" spans="1:7" ht="17.25" x14ac:dyDescent="0.3">
      <c r="A3444" s="389" t="s">
        <v>33501</v>
      </c>
      <c r="B3444" s="393" t="s">
        <v>11819</v>
      </c>
      <c r="C3444" s="393">
        <v>41</v>
      </c>
      <c r="D3444" s="393" t="s">
        <v>10103</v>
      </c>
      <c r="E3444" s="393">
        <v>26</v>
      </c>
      <c r="F3444" s="396"/>
      <c r="G3444" s="388"/>
    </row>
    <row r="3445" spans="1:7" ht="17.25" x14ac:dyDescent="0.3">
      <c r="A3445" s="389" t="s">
        <v>33502</v>
      </c>
      <c r="B3445" s="393" t="s">
        <v>11819</v>
      </c>
      <c r="C3445" s="393">
        <v>8</v>
      </c>
      <c r="D3445" s="393" t="s">
        <v>10103</v>
      </c>
      <c r="E3445" s="393">
        <v>18</v>
      </c>
      <c r="F3445" s="396"/>
      <c r="G3445" s="388"/>
    </row>
    <row r="3446" spans="1:7" ht="17.25" x14ac:dyDescent="0.3">
      <c r="A3446" s="389" t="s">
        <v>33503</v>
      </c>
      <c r="B3446" s="393" t="s">
        <v>2625</v>
      </c>
      <c r="C3446" s="393">
        <v>19</v>
      </c>
      <c r="D3446" s="393" t="s">
        <v>21943</v>
      </c>
      <c r="E3446" s="393">
        <v>20</v>
      </c>
      <c r="F3446" s="396"/>
      <c r="G3446" s="388"/>
    </row>
    <row r="3447" spans="1:7" ht="17.25" x14ac:dyDescent="0.3">
      <c r="A3447" s="389" t="s">
        <v>33504</v>
      </c>
      <c r="B3447" s="393" t="s">
        <v>18180</v>
      </c>
      <c r="C3447" s="393">
        <v>0</v>
      </c>
      <c r="D3447" s="393" t="s">
        <v>10103</v>
      </c>
      <c r="E3447" s="393">
        <v>6</v>
      </c>
      <c r="F3447" s="396"/>
      <c r="G3447" s="388"/>
    </row>
    <row r="3448" spans="1:7" ht="17.25" x14ac:dyDescent="0.3">
      <c r="A3448" s="389" t="s">
        <v>33505</v>
      </c>
      <c r="B3448" s="393" t="s">
        <v>22795</v>
      </c>
      <c r="C3448" s="393">
        <v>11</v>
      </c>
      <c r="D3448" s="393" t="s">
        <v>11819</v>
      </c>
      <c r="E3448" s="393">
        <v>7</v>
      </c>
      <c r="F3448" s="396"/>
      <c r="G3448" s="388"/>
    </row>
    <row r="3449" spans="1:7" ht="17.25" x14ac:dyDescent="0.3">
      <c r="A3449" s="389" t="s">
        <v>33506</v>
      </c>
      <c r="B3449" s="393" t="s">
        <v>11819</v>
      </c>
      <c r="C3449" s="393">
        <v>5</v>
      </c>
      <c r="D3449" s="393" t="s">
        <v>10103</v>
      </c>
      <c r="E3449" s="393">
        <v>4</v>
      </c>
      <c r="F3449" s="396"/>
      <c r="G3449" s="388"/>
    </row>
    <row r="3450" spans="1:7" ht="17.25" x14ac:dyDescent="0.3">
      <c r="A3450" s="389" t="s">
        <v>33507</v>
      </c>
      <c r="B3450" s="393" t="s">
        <v>11819</v>
      </c>
      <c r="C3450" s="393">
        <v>19</v>
      </c>
      <c r="D3450" s="393" t="s">
        <v>10191</v>
      </c>
      <c r="E3450" s="393">
        <v>27</v>
      </c>
      <c r="F3450" s="396"/>
      <c r="G3450" s="388"/>
    </row>
    <row r="3451" spans="1:7" ht="12.75" customHeight="1" x14ac:dyDescent="0.3">
      <c r="A3451" s="417" t="s">
        <v>39784</v>
      </c>
      <c r="B3451" s="417"/>
      <c r="C3451" s="417"/>
      <c r="D3451" s="417"/>
      <c r="E3451" s="417"/>
      <c r="F3451" s="417"/>
      <c r="G3451" s="388"/>
    </row>
    <row r="3452" spans="1:7" ht="17.25" x14ac:dyDescent="0.3">
      <c r="A3452" s="389" t="s">
        <v>39785</v>
      </c>
      <c r="B3452" s="393" t="s">
        <v>21943</v>
      </c>
      <c r="C3452" s="393">
        <v>6</v>
      </c>
      <c r="D3452" s="393" t="s">
        <v>11819</v>
      </c>
      <c r="E3452" s="393">
        <v>12</v>
      </c>
      <c r="F3452" s="396"/>
      <c r="G3452" s="388"/>
    </row>
    <row r="3453" spans="1:7" ht="17.25" x14ac:dyDescent="0.3">
      <c r="A3453" s="389" t="s">
        <v>39786</v>
      </c>
      <c r="B3453" s="393" t="s">
        <v>16716</v>
      </c>
      <c r="C3453" s="393">
        <v>32</v>
      </c>
      <c r="D3453" s="393" t="s">
        <v>11819</v>
      </c>
      <c r="E3453" s="393">
        <v>27</v>
      </c>
      <c r="F3453" s="396"/>
      <c r="G3453" s="388"/>
    </row>
    <row r="3454" spans="1:7" ht="17.25" x14ac:dyDescent="0.3">
      <c r="A3454" s="389" t="s">
        <v>39787</v>
      </c>
      <c r="B3454" s="393" t="s">
        <v>11819</v>
      </c>
      <c r="C3454" s="393">
        <v>29</v>
      </c>
      <c r="D3454" s="393" t="s">
        <v>5011</v>
      </c>
      <c r="E3454" s="393">
        <v>45</v>
      </c>
      <c r="F3454" s="396"/>
      <c r="G3454" s="388"/>
    </row>
    <row r="3455" spans="1:7" ht="17.25" x14ac:dyDescent="0.3">
      <c r="A3455" s="389" t="s">
        <v>39788</v>
      </c>
      <c r="B3455" s="393" t="s">
        <v>10103</v>
      </c>
      <c r="C3455" s="393">
        <v>9</v>
      </c>
      <c r="D3455" s="393" t="s">
        <v>11819</v>
      </c>
      <c r="E3455" s="393">
        <v>10</v>
      </c>
      <c r="F3455" s="396"/>
      <c r="G3455" s="388"/>
    </row>
    <row r="3456" spans="1:7" ht="17.25" x14ac:dyDescent="0.3">
      <c r="A3456" s="389" t="s">
        <v>39789</v>
      </c>
      <c r="B3456" s="393" t="s">
        <v>1920</v>
      </c>
      <c r="C3456" s="393">
        <v>28</v>
      </c>
      <c r="D3456" s="393" t="s">
        <v>10103</v>
      </c>
      <c r="E3456" s="393">
        <v>24</v>
      </c>
      <c r="F3456" s="396"/>
      <c r="G3456" s="388"/>
    </row>
    <row r="3457" spans="1:7" ht="17.25" x14ac:dyDescent="0.3">
      <c r="A3457" s="389" t="s">
        <v>39790</v>
      </c>
      <c r="B3457" s="393" t="s">
        <v>13336</v>
      </c>
      <c r="C3457" s="393">
        <v>7</v>
      </c>
      <c r="D3457" s="393" t="s">
        <v>2625</v>
      </c>
      <c r="E3457" s="393">
        <v>4</v>
      </c>
      <c r="F3457" s="396"/>
      <c r="G3457" s="388"/>
    </row>
    <row r="3458" spans="1:7" ht="17.25" x14ac:dyDescent="0.3">
      <c r="A3458" s="389" t="s">
        <v>39791</v>
      </c>
      <c r="B3458" s="393" t="s">
        <v>10191</v>
      </c>
      <c r="C3458" s="393">
        <v>1</v>
      </c>
      <c r="D3458" s="393" t="s">
        <v>2625</v>
      </c>
      <c r="E3458" s="393">
        <v>3</v>
      </c>
      <c r="F3458" s="396"/>
      <c r="G3458" s="388"/>
    </row>
    <row r="3459" spans="1:7" ht="17.25" x14ac:dyDescent="0.3">
      <c r="A3459" s="389" t="s">
        <v>39792</v>
      </c>
      <c r="B3459" s="393" t="s">
        <v>11819</v>
      </c>
      <c r="C3459" s="393">
        <v>6</v>
      </c>
      <c r="D3459" s="393" t="s">
        <v>13336</v>
      </c>
      <c r="E3459" s="393">
        <v>4</v>
      </c>
      <c r="F3459" s="396"/>
      <c r="G3459" s="388"/>
    </row>
    <row r="3460" spans="1:7" ht="12.75" customHeight="1" x14ac:dyDescent="0.3">
      <c r="A3460" s="417" t="s">
        <v>39793</v>
      </c>
      <c r="B3460" s="417"/>
      <c r="C3460" s="417"/>
      <c r="D3460" s="417"/>
      <c r="E3460" s="417"/>
      <c r="F3460" s="417"/>
      <c r="G3460" s="388"/>
    </row>
    <row r="3461" spans="1:7" ht="17.25" x14ac:dyDescent="0.3">
      <c r="A3461" s="389" t="s">
        <v>39794</v>
      </c>
      <c r="B3461" s="393" t="s">
        <v>10103</v>
      </c>
      <c r="C3461" s="393">
        <v>26</v>
      </c>
      <c r="D3461" s="393" t="s">
        <v>11819</v>
      </c>
      <c r="E3461" s="393">
        <v>22</v>
      </c>
      <c r="F3461" s="396"/>
      <c r="G3461" s="388"/>
    </row>
    <row r="3462" spans="1:7" ht="17.25" x14ac:dyDescent="0.3">
      <c r="A3462" s="389" t="s">
        <v>39795</v>
      </c>
      <c r="B3462" s="393" t="s">
        <v>10103</v>
      </c>
      <c r="C3462" s="393">
        <v>3</v>
      </c>
      <c r="D3462" s="393" t="s">
        <v>19763</v>
      </c>
      <c r="E3462" s="393">
        <v>6</v>
      </c>
      <c r="F3462" s="396"/>
      <c r="G3462" s="388"/>
    </row>
    <row r="3463" spans="1:7" ht="17.25" x14ac:dyDescent="0.3">
      <c r="A3463" s="389" t="s">
        <v>39796</v>
      </c>
      <c r="B3463" s="393" t="s">
        <v>10103</v>
      </c>
      <c r="C3463" s="393">
        <v>3</v>
      </c>
      <c r="D3463" s="393" t="s">
        <v>11819</v>
      </c>
      <c r="E3463" s="393">
        <v>8</v>
      </c>
      <c r="F3463" s="396"/>
      <c r="G3463" s="388"/>
    </row>
    <row r="3464" spans="1:7" ht="17.25" x14ac:dyDescent="0.3">
      <c r="A3464" s="389" t="s">
        <v>39797</v>
      </c>
      <c r="B3464" s="393" t="s">
        <v>10103</v>
      </c>
      <c r="C3464" s="393">
        <v>3</v>
      </c>
      <c r="D3464" s="393" t="s">
        <v>11819</v>
      </c>
      <c r="E3464" s="393">
        <v>2</v>
      </c>
      <c r="F3464" s="396"/>
      <c r="G3464" s="388"/>
    </row>
    <row r="3465" spans="1:7" ht="17.25" x14ac:dyDescent="0.3">
      <c r="A3465" s="389" t="s">
        <v>39798</v>
      </c>
      <c r="B3465" s="393" t="s">
        <v>10103</v>
      </c>
      <c r="C3465" s="393">
        <v>13</v>
      </c>
      <c r="D3465" s="393" t="s">
        <v>11819</v>
      </c>
      <c r="E3465" s="393">
        <v>19</v>
      </c>
      <c r="F3465" s="396"/>
      <c r="G3465" s="388"/>
    </row>
    <row r="3466" spans="1:7" ht="17.25" x14ac:dyDescent="0.3">
      <c r="A3466" s="389" t="s">
        <v>39799</v>
      </c>
      <c r="B3466" s="393" t="s">
        <v>11819</v>
      </c>
      <c r="C3466" s="393">
        <v>23</v>
      </c>
      <c r="D3466" s="393" t="s">
        <v>10103</v>
      </c>
      <c r="E3466" s="393">
        <v>40</v>
      </c>
      <c r="F3466" s="396"/>
      <c r="G3466" s="388"/>
    </row>
    <row r="3467" spans="1:7" ht="17.25" x14ac:dyDescent="0.3">
      <c r="A3467" s="389" t="s">
        <v>39800</v>
      </c>
      <c r="B3467" s="393" t="s">
        <v>10103</v>
      </c>
      <c r="C3467" s="393">
        <v>11</v>
      </c>
      <c r="D3467" s="393" t="s">
        <v>11819</v>
      </c>
      <c r="E3467" s="393">
        <v>20</v>
      </c>
      <c r="F3467" s="396"/>
      <c r="G3467" s="388"/>
    </row>
    <row r="3468" spans="1:7" ht="17.25" x14ac:dyDescent="0.3">
      <c r="A3468" s="389" t="s">
        <v>39801</v>
      </c>
      <c r="B3468" s="393" t="s">
        <v>13336</v>
      </c>
      <c r="C3468" s="393">
        <v>10</v>
      </c>
      <c r="D3468" s="393" t="s">
        <v>11819</v>
      </c>
      <c r="E3468" s="393">
        <v>19</v>
      </c>
      <c r="F3468" s="396"/>
      <c r="G3468" s="388"/>
    </row>
    <row r="3469" spans="1:7" ht="12.75" customHeight="1" x14ac:dyDescent="0.3">
      <c r="A3469" s="417" t="s">
        <v>24492</v>
      </c>
      <c r="B3469" s="417"/>
      <c r="C3469" s="417"/>
      <c r="D3469" s="417"/>
      <c r="E3469" s="417"/>
      <c r="F3469" s="417"/>
      <c r="G3469" s="388"/>
    </row>
    <row r="3470" spans="1:7" ht="17.25" x14ac:dyDescent="0.3">
      <c r="A3470" s="389" t="s">
        <v>24493</v>
      </c>
      <c r="B3470" s="393" t="s">
        <v>11819</v>
      </c>
      <c r="C3470" s="393">
        <v>7</v>
      </c>
      <c r="D3470" s="393" t="s">
        <v>13336</v>
      </c>
      <c r="E3470" s="393">
        <v>3</v>
      </c>
      <c r="F3470" s="396"/>
      <c r="G3470" s="388"/>
    </row>
    <row r="3471" spans="1:7" ht="17.25" x14ac:dyDescent="0.3">
      <c r="A3471" s="389" t="s">
        <v>24494</v>
      </c>
      <c r="B3471" s="393" t="s">
        <v>13336</v>
      </c>
      <c r="C3471" s="393">
        <v>0</v>
      </c>
      <c r="D3471" s="393" t="s">
        <v>11819</v>
      </c>
      <c r="E3471" s="393">
        <v>3</v>
      </c>
      <c r="F3471" s="396"/>
      <c r="G3471" s="388"/>
    </row>
    <row r="3472" spans="1:7" ht="17.25" x14ac:dyDescent="0.3">
      <c r="A3472" s="389" t="s">
        <v>24495</v>
      </c>
      <c r="B3472" s="393" t="s">
        <v>11819</v>
      </c>
      <c r="C3472" s="393">
        <v>6</v>
      </c>
      <c r="D3472" s="393" t="s">
        <v>10103</v>
      </c>
      <c r="E3472" s="393">
        <v>1</v>
      </c>
      <c r="F3472" s="396"/>
      <c r="G3472" s="388"/>
    </row>
    <row r="3473" spans="1:7" ht="17.25" x14ac:dyDescent="0.3">
      <c r="A3473" s="389" t="s">
        <v>24496</v>
      </c>
      <c r="B3473" s="393" t="s">
        <v>5011</v>
      </c>
      <c r="C3473" s="393">
        <v>2</v>
      </c>
      <c r="D3473" s="393" t="s">
        <v>11819</v>
      </c>
      <c r="E3473" s="393">
        <v>1</v>
      </c>
      <c r="F3473" s="396"/>
      <c r="G3473" s="388"/>
    </row>
    <row r="3474" spans="1:7" ht="17.25" x14ac:dyDescent="0.3">
      <c r="A3474" s="389" t="s">
        <v>24497</v>
      </c>
      <c r="B3474" s="393" t="s">
        <v>11819</v>
      </c>
      <c r="C3474" s="393">
        <v>2</v>
      </c>
      <c r="D3474" s="393" t="s">
        <v>10103</v>
      </c>
      <c r="E3474" s="393">
        <v>1</v>
      </c>
      <c r="F3474" s="396"/>
      <c r="G3474" s="388"/>
    </row>
    <row r="3475" spans="1:7" ht="17.25" x14ac:dyDescent="0.3">
      <c r="A3475" s="389" t="s">
        <v>24498</v>
      </c>
      <c r="B3475" s="393" t="s">
        <v>11819</v>
      </c>
      <c r="C3475" s="393">
        <v>2</v>
      </c>
      <c r="D3475" s="393" t="s">
        <v>22017</v>
      </c>
      <c r="E3475" s="393">
        <v>4</v>
      </c>
      <c r="F3475" s="396"/>
      <c r="G3475" s="388"/>
    </row>
    <row r="3476" spans="1:7" ht="17.25" x14ac:dyDescent="0.3">
      <c r="A3476" s="389" t="s">
        <v>24499</v>
      </c>
      <c r="B3476" s="393" t="s">
        <v>3253</v>
      </c>
      <c r="C3476" s="393">
        <v>9</v>
      </c>
      <c r="D3476" s="393" t="s">
        <v>10103</v>
      </c>
      <c r="E3476" s="393">
        <v>4</v>
      </c>
      <c r="F3476" s="396"/>
      <c r="G3476" s="388"/>
    </row>
    <row r="3477" spans="1:7" ht="17.25" x14ac:dyDescent="0.3">
      <c r="A3477" s="389" t="s">
        <v>24500</v>
      </c>
      <c r="B3477" s="393" t="s">
        <v>7198</v>
      </c>
      <c r="C3477" s="393">
        <v>3</v>
      </c>
      <c r="D3477" s="393" t="s">
        <v>10103</v>
      </c>
      <c r="E3477" s="393">
        <v>9</v>
      </c>
      <c r="F3477" s="396"/>
      <c r="G3477" s="388"/>
    </row>
    <row r="3478" spans="1:7" ht="17.25" x14ac:dyDescent="0.3">
      <c r="A3478" s="389" t="s">
        <v>24501</v>
      </c>
      <c r="B3478" s="393" t="s">
        <v>21992</v>
      </c>
      <c r="C3478" s="393">
        <v>1</v>
      </c>
      <c r="D3478" s="393" t="s">
        <v>11819</v>
      </c>
      <c r="E3478" s="393">
        <v>3</v>
      </c>
      <c r="F3478" s="396"/>
      <c r="G3478" s="388"/>
    </row>
    <row r="3479" spans="1:7" ht="17.25" x14ac:dyDescent="0.3">
      <c r="A3479" s="389" t="s">
        <v>24502</v>
      </c>
      <c r="B3479" s="393" t="s">
        <v>10191</v>
      </c>
      <c r="C3479" s="393">
        <v>6</v>
      </c>
      <c r="D3479" s="393" t="s">
        <v>11819</v>
      </c>
      <c r="E3479" s="393">
        <v>3</v>
      </c>
      <c r="F3479" s="396"/>
      <c r="G3479" s="388"/>
    </row>
    <row r="3480" spans="1:7" ht="12.75" customHeight="1" x14ac:dyDescent="0.3">
      <c r="A3480" s="417" t="s">
        <v>24503</v>
      </c>
      <c r="B3480" s="417"/>
      <c r="C3480" s="417"/>
      <c r="D3480" s="417"/>
      <c r="E3480" s="417"/>
      <c r="F3480" s="417"/>
      <c r="G3480" s="388"/>
    </row>
    <row r="3481" spans="1:7" ht="17.25" x14ac:dyDescent="0.3">
      <c r="A3481" s="389" t="s">
        <v>24504</v>
      </c>
      <c r="B3481" s="393" t="s">
        <v>11819</v>
      </c>
      <c r="C3481" s="393">
        <v>4</v>
      </c>
      <c r="D3481" s="393" t="s">
        <v>5011</v>
      </c>
      <c r="E3481" s="393">
        <v>3</v>
      </c>
      <c r="F3481" s="396"/>
      <c r="G3481" s="388"/>
    </row>
    <row r="3482" spans="1:7" ht="17.25" x14ac:dyDescent="0.3">
      <c r="A3482" s="389" t="s">
        <v>24505</v>
      </c>
      <c r="B3482" s="393" t="s">
        <v>10103</v>
      </c>
      <c r="C3482" s="393">
        <v>18</v>
      </c>
      <c r="D3482" s="393" t="s">
        <v>24506</v>
      </c>
      <c r="E3482" s="393">
        <v>10</v>
      </c>
      <c r="F3482" s="396"/>
      <c r="G3482" s="388"/>
    </row>
    <row r="3483" spans="1:7" ht="17.25" x14ac:dyDescent="0.3">
      <c r="A3483" s="389" t="s">
        <v>24507</v>
      </c>
      <c r="B3483" s="393" t="s">
        <v>10103</v>
      </c>
      <c r="C3483" s="393">
        <v>13</v>
      </c>
      <c r="D3483" s="393" t="s">
        <v>11819</v>
      </c>
      <c r="E3483" s="393">
        <v>13</v>
      </c>
      <c r="F3483" s="396"/>
      <c r="G3483" s="388"/>
    </row>
    <row r="3484" spans="1:7" ht="17.25" x14ac:dyDescent="0.3">
      <c r="A3484" s="389" t="s">
        <v>24508</v>
      </c>
      <c r="B3484" s="393" t="s">
        <v>13658</v>
      </c>
      <c r="C3484" s="393">
        <v>1</v>
      </c>
      <c r="D3484" s="393" t="s">
        <v>11819</v>
      </c>
      <c r="E3484" s="393">
        <v>1</v>
      </c>
      <c r="F3484" s="396"/>
      <c r="G3484" s="388"/>
    </row>
    <row r="3485" spans="1:7" ht="17.25" x14ac:dyDescent="0.3">
      <c r="A3485" s="389" t="s">
        <v>24509</v>
      </c>
      <c r="B3485" s="393" t="s">
        <v>21923</v>
      </c>
      <c r="C3485" s="393">
        <v>1</v>
      </c>
      <c r="D3485" s="393" t="s">
        <v>13658</v>
      </c>
      <c r="E3485" s="393">
        <v>5</v>
      </c>
      <c r="F3485" s="396"/>
      <c r="G3485" s="388"/>
    </row>
    <row r="3486" spans="1:7" ht="17.25" x14ac:dyDescent="0.3">
      <c r="A3486" s="389" t="s">
        <v>24510</v>
      </c>
      <c r="B3486" s="393" t="s">
        <v>13336</v>
      </c>
      <c r="C3486" s="393">
        <v>12</v>
      </c>
      <c r="D3486" s="393" t="s">
        <v>11819</v>
      </c>
      <c r="E3486" s="393">
        <v>16</v>
      </c>
      <c r="F3486" s="396"/>
      <c r="G3486" s="388"/>
    </row>
    <row r="3487" spans="1:7" ht="17.25" x14ac:dyDescent="0.3">
      <c r="A3487" s="389" t="s">
        <v>24511</v>
      </c>
      <c r="B3487" s="393" t="s">
        <v>13336</v>
      </c>
      <c r="C3487" s="393">
        <v>11</v>
      </c>
      <c r="D3487" s="393" t="s">
        <v>11819</v>
      </c>
      <c r="E3487" s="393">
        <v>19</v>
      </c>
      <c r="F3487" s="396"/>
      <c r="G3487" s="388"/>
    </row>
    <row r="3488" spans="1:7" ht="17.25" x14ac:dyDescent="0.3">
      <c r="A3488" s="389" t="s">
        <v>24512</v>
      </c>
      <c r="B3488" s="393" t="s">
        <v>11819</v>
      </c>
      <c r="C3488" s="393">
        <v>2</v>
      </c>
      <c r="D3488" s="393" t="s">
        <v>10191</v>
      </c>
      <c r="E3488" s="393">
        <v>2</v>
      </c>
      <c r="F3488" s="396"/>
      <c r="G3488" s="388"/>
    </row>
    <row r="3489" spans="1:7" ht="17.25" x14ac:dyDescent="0.3">
      <c r="A3489" s="389" t="s">
        <v>24513</v>
      </c>
      <c r="B3489" s="393" t="s">
        <v>22795</v>
      </c>
      <c r="C3489" s="393">
        <v>2</v>
      </c>
      <c r="D3489" s="393" t="s">
        <v>7198</v>
      </c>
      <c r="E3489" s="393">
        <v>1</v>
      </c>
      <c r="F3489" s="396"/>
      <c r="G3489" s="388"/>
    </row>
    <row r="3490" spans="1:7" ht="17.25" x14ac:dyDescent="0.3">
      <c r="A3490" s="389" t="s">
        <v>24514</v>
      </c>
      <c r="B3490" s="393" t="s">
        <v>13658</v>
      </c>
      <c r="C3490" s="393">
        <v>9</v>
      </c>
      <c r="D3490" s="393" t="s">
        <v>11819</v>
      </c>
      <c r="E3490" s="393">
        <v>4</v>
      </c>
      <c r="F3490" s="396"/>
      <c r="G3490" s="388"/>
    </row>
    <row r="3491" spans="1:7" ht="12.75" customHeight="1" x14ac:dyDescent="0.3">
      <c r="A3491" s="417" t="s">
        <v>24515</v>
      </c>
      <c r="B3491" s="417"/>
      <c r="C3491" s="417"/>
      <c r="D3491" s="417"/>
      <c r="E3491" s="417"/>
      <c r="F3491" s="417"/>
      <c r="G3491" s="388"/>
    </row>
    <row r="3492" spans="1:7" ht="17.25" x14ac:dyDescent="0.3">
      <c r="A3492" s="389" t="s">
        <v>24516</v>
      </c>
      <c r="B3492" s="393" t="s">
        <v>11819</v>
      </c>
      <c r="C3492" s="393">
        <v>2</v>
      </c>
      <c r="D3492" s="393" t="s">
        <v>5011</v>
      </c>
      <c r="E3492" s="393">
        <v>10</v>
      </c>
      <c r="F3492" s="396"/>
      <c r="G3492" s="388"/>
    </row>
    <row r="3493" spans="1:7" ht="17.25" x14ac:dyDescent="0.3">
      <c r="A3493" s="389" t="s">
        <v>24517</v>
      </c>
      <c r="B3493" s="393" t="s">
        <v>10103</v>
      </c>
      <c r="C3493" s="393">
        <v>1</v>
      </c>
      <c r="D3493" s="393" t="s">
        <v>19763</v>
      </c>
      <c r="E3493" s="393">
        <v>4</v>
      </c>
      <c r="F3493" s="396"/>
      <c r="G3493" s="388"/>
    </row>
    <row r="3494" spans="1:7" ht="17.25" x14ac:dyDescent="0.3">
      <c r="A3494" s="389" t="s">
        <v>24518</v>
      </c>
      <c r="B3494" s="393" t="s">
        <v>13658</v>
      </c>
      <c r="C3494" s="393">
        <v>16</v>
      </c>
      <c r="D3494" s="393" t="s">
        <v>11819</v>
      </c>
      <c r="E3494" s="393">
        <v>11</v>
      </c>
      <c r="F3494" s="396"/>
      <c r="G3494" s="388"/>
    </row>
    <row r="3495" spans="1:7" ht="17.25" x14ac:dyDescent="0.3">
      <c r="A3495" s="389" t="s">
        <v>24519</v>
      </c>
      <c r="B3495" s="393" t="s">
        <v>11819</v>
      </c>
      <c r="C3495" s="393">
        <v>35</v>
      </c>
      <c r="D3495" s="393" t="s">
        <v>10191</v>
      </c>
      <c r="E3495" s="393">
        <v>21</v>
      </c>
      <c r="F3495" s="396"/>
      <c r="G3495" s="388"/>
    </row>
    <row r="3496" spans="1:7" ht="17.25" x14ac:dyDescent="0.3">
      <c r="A3496" s="389" t="s">
        <v>24520</v>
      </c>
      <c r="B3496" s="393" t="s">
        <v>10103</v>
      </c>
      <c r="C3496" s="393">
        <v>13</v>
      </c>
      <c r="D3496" s="393" t="s">
        <v>11819</v>
      </c>
      <c r="E3496" s="393">
        <v>8</v>
      </c>
      <c r="F3496" s="396"/>
      <c r="G3496" s="388"/>
    </row>
    <row r="3497" spans="1:7" ht="17.25" x14ac:dyDescent="0.3">
      <c r="A3497" s="389" t="s">
        <v>24521</v>
      </c>
      <c r="B3497" s="393" t="s">
        <v>2376</v>
      </c>
      <c r="C3497" s="393">
        <v>0</v>
      </c>
      <c r="D3497" s="393" t="s">
        <v>11819</v>
      </c>
      <c r="E3497" s="393">
        <v>4</v>
      </c>
      <c r="F3497" s="396"/>
      <c r="G3497" s="388"/>
    </row>
    <row r="3498" spans="1:7" ht="17.25" x14ac:dyDescent="0.3">
      <c r="A3498" s="389" t="s">
        <v>24522</v>
      </c>
      <c r="B3498" s="393" t="s">
        <v>11819</v>
      </c>
      <c r="C3498" s="393">
        <v>7</v>
      </c>
      <c r="D3498" s="393" t="s">
        <v>21917</v>
      </c>
      <c r="E3498" s="393">
        <v>13</v>
      </c>
      <c r="F3498" s="396"/>
      <c r="G3498" s="388"/>
    </row>
    <row r="3499" spans="1:7" ht="17.25" x14ac:dyDescent="0.3">
      <c r="A3499" s="389" t="s">
        <v>24523</v>
      </c>
      <c r="B3499" s="393" t="s">
        <v>19763</v>
      </c>
      <c r="C3499" s="393">
        <v>2</v>
      </c>
      <c r="D3499" s="393" t="s">
        <v>10103</v>
      </c>
      <c r="E3499" s="393">
        <v>6</v>
      </c>
      <c r="F3499" s="396"/>
      <c r="G3499" s="388"/>
    </row>
    <row r="3500" spans="1:7" ht="17.25" x14ac:dyDescent="0.3">
      <c r="A3500" s="389" t="s">
        <v>24524</v>
      </c>
      <c r="B3500" s="393" t="s">
        <v>10191</v>
      </c>
      <c r="C3500" s="393">
        <v>7</v>
      </c>
      <c r="D3500" s="393" t="s">
        <v>11819</v>
      </c>
      <c r="E3500" s="393">
        <v>4</v>
      </c>
      <c r="F3500" s="396"/>
      <c r="G3500" s="388"/>
    </row>
    <row r="3501" spans="1:7" ht="17.25" x14ac:dyDescent="0.3">
      <c r="A3501" s="389" t="s">
        <v>24525</v>
      </c>
      <c r="B3501" s="393" t="s">
        <v>11819</v>
      </c>
      <c r="C3501" s="393">
        <v>3</v>
      </c>
      <c r="D3501" s="393" t="s">
        <v>10103</v>
      </c>
      <c r="E3501" s="393">
        <v>13</v>
      </c>
      <c r="F3501" s="396"/>
      <c r="G3501" s="388"/>
    </row>
    <row r="3502" spans="1:7" ht="12.75" customHeight="1" x14ac:dyDescent="0.3">
      <c r="A3502" s="417" t="s">
        <v>24526</v>
      </c>
      <c r="B3502" s="417"/>
      <c r="C3502" s="417"/>
      <c r="D3502" s="417"/>
      <c r="E3502" s="417"/>
      <c r="F3502" s="417"/>
      <c r="G3502" s="388"/>
    </row>
    <row r="3503" spans="1:7" ht="17.25" x14ac:dyDescent="0.3">
      <c r="A3503" s="389" t="s">
        <v>24527</v>
      </c>
      <c r="B3503" s="393" t="s">
        <v>14944</v>
      </c>
      <c r="C3503" s="393">
        <v>3</v>
      </c>
      <c r="D3503" s="393" t="s">
        <v>24528</v>
      </c>
      <c r="E3503" s="393">
        <v>2</v>
      </c>
      <c r="F3503" s="396"/>
      <c r="G3503" s="388"/>
    </row>
    <row r="3504" spans="1:7" ht="17.25" x14ac:dyDescent="0.3">
      <c r="A3504" s="389" t="s">
        <v>24529</v>
      </c>
      <c r="B3504" s="393" t="s">
        <v>24528</v>
      </c>
      <c r="C3504" s="393">
        <v>0</v>
      </c>
      <c r="D3504" s="393" t="s">
        <v>14944</v>
      </c>
      <c r="E3504" s="393">
        <v>1</v>
      </c>
      <c r="F3504" s="396"/>
      <c r="G3504" s="388"/>
    </row>
    <row r="3505" spans="1:7" ht="17.25" x14ac:dyDescent="0.3">
      <c r="A3505" s="389" t="s">
        <v>24530</v>
      </c>
      <c r="B3505" s="393" t="s">
        <v>24531</v>
      </c>
      <c r="C3505" s="393">
        <v>4</v>
      </c>
      <c r="D3505" s="393" t="s">
        <v>10103</v>
      </c>
      <c r="E3505" s="393">
        <v>1</v>
      </c>
      <c r="F3505" s="396"/>
      <c r="G3505" s="388"/>
    </row>
    <row r="3506" spans="1:7" ht="17.25" x14ac:dyDescent="0.3">
      <c r="A3506" s="389" t="s">
        <v>24532</v>
      </c>
      <c r="B3506" s="393" t="s">
        <v>24534</v>
      </c>
      <c r="C3506" s="393">
        <v>4</v>
      </c>
      <c r="D3506" s="393" t="s">
        <v>24533</v>
      </c>
      <c r="E3506" s="393">
        <v>3</v>
      </c>
      <c r="F3506" s="396"/>
      <c r="G3506" s="388"/>
    </row>
    <row r="3507" spans="1:7" ht="17.25" x14ac:dyDescent="0.3">
      <c r="A3507" s="389" t="s">
        <v>24535</v>
      </c>
      <c r="B3507" s="393" t="s">
        <v>10191</v>
      </c>
      <c r="C3507" s="393">
        <v>2</v>
      </c>
      <c r="D3507" s="393" t="s">
        <v>13658</v>
      </c>
      <c r="E3507" s="393">
        <v>2</v>
      </c>
      <c r="F3507" s="396"/>
      <c r="G3507" s="388"/>
    </row>
    <row r="3508" spans="1:7" ht="17.25" x14ac:dyDescent="0.3">
      <c r="A3508" s="389" t="s">
        <v>24536</v>
      </c>
      <c r="B3508" s="393" t="s">
        <v>10191</v>
      </c>
      <c r="C3508" s="393">
        <v>0</v>
      </c>
      <c r="D3508" s="393" t="s">
        <v>10103</v>
      </c>
      <c r="E3508" s="393">
        <v>3</v>
      </c>
      <c r="F3508" s="396"/>
      <c r="G3508" s="388"/>
    </row>
    <row r="3509" spans="1:7" ht="17.25" x14ac:dyDescent="0.3">
      <c r="A3509" s="389" t="s">
        <v>24537</v>
      </c>
      <c r="B3509" s="393" t="s">
        <v>10191</v>
      </c>
      <c r="C3509" s="393">
        <v>0</v>
      </c>
      <c r="D3509" s="393" t="s">
        <v>10103</v>
      </c>
      <c r="E3509" s="393">
        <v>1</v>
      </c>
      <c r="F3509" s="396"/>
      <c r="G3509" s="388"/>
    </row>
    <row r="3510" spans="1:7" ht="17.25" x14ac:dyDescent="0.3">
      <c r="A3510" s="389" t="s">
        <v>24538</v>
      </c>
      <c r="B3510" s="393" t="s">
        <v>10191</v>
      </c>
      <c r="C3510" s="393">
        <v>6</v>
      </c>
      <c r="D3510" s="393" t="s">
        <v>10103</v>
      </c>
      <c r="E3510" s="393">
        <v>8</v>
      </c>
      <c r="F3510" s="396"/>
      <c r="G3510" s="388"/>
    </row>
    <row r="3511" spans="1:7" ht="17.25" x14ac:dyDescent="0.3">
      <c r="A3511" s="389" t="s">
        <v>24539</v>
      </c>
      <c r="B3511" s="393" t="s">
        <v>10103</v>
      </c>
      <c r="C3511" s="393">
        <v>1</v>
      </c>
      <c r="D3511" s="393" t="s">
        <v>24540</v>
      </c>
      <c r="E3511" s="393">
        <v>2</v>
      </c>
      <c r="F3511" s="396"/>
      <c r="G3511" s="388"/>
    </row>
    <row r="3512" spans="1:7" ht="17.25" x14ac:dyDescent="0.3">
      <c r="A3512" s="389" t="s">
        <v>24541</v>
      </c>
      <c r="B3512" s="393" t="s">
        <v>10103</v>
      </c>
      <c r="C3512" s="393">
        <v>1</v>
      </c>
      <c r="D3512" s="393" t="s">
        <v>24542</v>
      </c>
      <c r="E3512" s="393">
        <v>0</v>
      </c>
      <c r="F3512" s="396"/>
      <c r="G3512" s="388"/>
    </row>
    <row r="3513" spans="1:7" ht="17.25" x14ac:dyDescent="0.3">
      <c r="A3513" s="389" t="s">
        <v>24543</v>
      </c>
      <c r="B3513" s="393" t="s">
        <v>2625</v>
      </c>
      <c r="C3513" s="393">
        <v>1</v>
      </c>
      <c r="D3513" s="393" t="s">
        <v>10103</v>
      </c>
      <c r="E3513" s="393">
        <v>3</v>
      </c>
      <c r="F3513" s="396"/>
      <c r="G3513" s="388"/>
    </row>
    <row r="3514" spans="1:7" ht="34.5" x14ac:dyDescent="0.25">
      <c r="A3514" s="389" t="s">
        <v>24544</v>
      </c>
      <c r="B3514" s="393" t="s">
        <v>40826</v>
      </c>
      <c r="C3514" s="393">
        <v>1</v>
      </c>
      <c r="D3514" s="393" t="s">
        <v>10103</v>
      </c>
      <c r="E3514" s="393">
        <v>6</v>
      </c>
      <c r="F3514" s="393" t="s">
        <v>24542</v>
      </c>
      <c r="G3514" s="395">
        <v>1</v>
      </c>
    </row>
    <row r="3515" spans="1:7" ht="17.25" x14ac:dyDescent="0.3">
      <c r="A3515" s="389" t="s">
        <v>24545</v>
      </c>
      <c r="B3515" s="393" t="s">
        <v>2625</v>
      </c>
      <c r="C3515" s="393">
        <v>1</v>
      </c>
      <c r="D3515" s="393" t="s">
        <v>10103</v>
      </c>
      <c r="E3515" s="393">
        <v>1</v>
      </c>
      <c r="F3515" s="396"/>
      <c r="G3515" s="388"/>
    </row>
    <row r="3516" spans="1:7" ht="17.25" x14ac:dyDescent="0.3">
      <c r="A3516" s="389" t="s">
        <v>24546</v>
      </c>
      <c r="B3516" s="393" t="s">
        <v>10103</v>
      </c>
      <c r="C3516" s="393">
        <v>1</v>
      </c>
      <c r="D3516" s="393" t="s">
        <v>24540</v>
      </c>
      <c r="E3516" s="393">
        <v>1</v>
      </c>
      <c r="F3516" s="396"/>
      <c r="G3516" s="388"/>
    </row>
    <row r="3517" spans="1:7" ht="17.25" x14ac:dyDescent="0.3">
      <c r="A3517" s="389" t="s">
        <v>24547</v>
      </c>
      <c r="B3517" s="393" t="s">
        <v>24540</v>
      </c>
      <c r="C3517" s="393">
        <v>0</v>
      </c>
      <c r="D3517" s="393" t="s">
        <v>24528</v>
      </c>
      <c r="E3517" s="393">
        <v>2</v>
      </c>
      <c r="F3517" s="396"/>
      <c r="G3517" s="388"/>
    </row>
    <row r="3518" spans="1:7" ht="17.25" x14ac:dyDescent="0.3">
      <c r="A3518" s="389" t="s">
        <v>24548</v>
      </c>
      <c r="B3518" s="393" t="s">
        <v>10103</v>
      </c>
      <c r="C3518" s="393">
        <v>0</v>
      </c>
      <c r="D3518" s="393" t="s">
        <v>24540</v>
      </c>
      <c r="E3518" s="393">
        <v>0</v>
      </c>
      <c r="F3518" s="396"/>
      <c r="G3518" s="388"/>
    </row>
    <row r="3519" spans="1:7" ht="17.25" x14ac:dyDescent="0.3">
      <c r="A3519" s="389" t="s">
        <v>24549</v>
      </c>
      <c r="B3519" s="393" t="s">
        <v>10103</v>
      </c>
      <c r="C3519" s="393">
        <v>0</v>
      </c>
      <c r="D3519" s="393" t="s">
        <v>24540</v>
      </c>
      <c r="E3519" s="393">
        <v>0</v>
      </c>
      <c r="F3519" s="396"/>
      <c r="G3519" s="388"/>
    </row>
    <row r="3520" spans="1:7" ht="17.25" x14ac:dyDescent="0.3">
      <c r="A3520" s="389" t="s">
        <v>24550</v>
      </c>
      <c r="B3520" s="393" t="s">
        <v>24540</v>
      </c>
      <c r="C3520" s="393">
        <v>0</v>
      </c>
      <c r="D3520" s="393" t="s">
        <v>10103</v>
      </c>
      <c r="E3520" s="393">
        <v>1</v>
      </c>
      <c r="F3520" s="396"/>
      <c r="G3520" s="388"/>
    </row>
    <row r="3521" spans="1:7" ht="17.25" x14ac:dyDescent="0.3">
      <c r="A3521" s="389" t="s">
        <v>24551</v>
      </c>
      <c r="B3521" s="393" t="s">
        <v>24540</v>
      </c>
      <c r="C3521" s="393">
        <v>2</v>
      </c>
      <c r="D3521" s="393" t="s">
        <v>10103</v>
      </c>
      <c r="E3521" s="393">
        <v>0</v>
      </c>
      <c r="F3521" s="396"/>
      <c r="G3521" s="388"/>
    </row>
    <row r="3522" spans="1:7" ht="17.25" x14ac:dyDescent="0.3">
      <c r="A3522" s="389" t="s">
        <v>24552</v>
      </c>
      <c r="B3522" s="393" t="s">
        <v>10103</v>
      </c>
      <c r="C3522" s="393">
        <v>0</v>
      </c>
      <c r="D3522" s="393" t="s">
        <v>24540</v>
      </c>
      <c r="E3522" s="393">
        <v>3</v>
      </c>
      <c r="F3522" s="396"/>
      <c r="G3522" s="388"/>
    </row>
    <row r="3523" spans="1:7" ht="12.75" customHeight="1" x14ac:dyDescent="0.3">
      <c r="A3523" s="417" t="s">
        <v>24553</v>
      </c>
      <c r="B3523" s="417"/>
      <c r="C3523" s="417"/>
      <c r="D3523" s="417"/>
      <c r="E3523" s="417"/>
      <c r="F3523" s="417"/>
      <c r="G3523" s="388"/>
    </row>
    <row r="3524" spans="1:7" ht="17.25" x14ac:dyDescent="0.3">
      <c r="A3524" s="389" t="s">
        <v>24554</v>
      </c>
      <c r="B3524" s="393" t="s">
        <v>23315</v>
      </c>
      <c r="C3524" s="393">
        <v>2</v>
      </c>
      <c r="D3524" s="393" t="s">
        <v>14944</v>
      </c>
      <c r="E3524" s="393">
        <v>1</v>
      </c>
      <c r="F3524" s="396"/>
      <c r="G3524" s="388"/>
    </row>
    <row r="3525" spans="1:7" ht="17.25" x14ac:dyDescent="0.3">
      <c r="A3525" s="389" t="s">
        <v>24555</v>
      </c>
      <c r="B3525" s="393" t="s">
        <v>24528</v>
      </c>
      <c r="C3525" s="393">
        <v>1</v>
      </c>
      <c r="D3525" s="393" t="s">
        <v>24556</v>
      </c>
      <c r="E3525" s="393">
        <v>1</v>
      </c>
      <c r="F3525" s="396"/>
      <c r="G3525" s="388"/>
    </row>
    <row r="3526" spans="1:7" ht="17.25" x14ac:dyDescent="0.3">
      <c r="A3526" s="389" t="s">
        <v>24557</v>
      </c>
      <c r="B3526" s="393" t="s">
        <v>11819</v>
      </c>
      <c r="C3526" s="393">
        <v>14</v>
      </c>
      <c r="D3526" s="393" t="s">
        <v>5011</v>
      </c>
      <c r="E3526" s="393">
        <v>12</v>
      </c>
      <c r="F3526" s="396"/>
      <c r="G3526" s="388"/>
    </row>
    <row r="3527" spans="1:7" ht="17.25" x14ac:dyDescent="0.3">
      <c r="A3527" s="389" t="s">
        <v>24558</v>
      </c>
      <c r="B3527" s="393" t="s">
        <v>5011</v>
      </c>
      <c r="C3527" s="393">
        <v>1</v>
      </c>
      <c r="D3527" s="393" t="s">
        <v>11819</v>
      </c>
      <c r="E3527" s="393">
        <v>2</v>
      </c>
      <c r="F3527" s="396"/>
      <c r="G3527" s="388"/>
    </row>
    <row r="3528" spans="1:7" ht="17.25" x14ac:dyDescent="0.3">
      <c r="A3528" s="389" t="s">
        <v>24559</v>
      </c>
      <c r="B3528" s="393" t="s">
        <v>11819</v>
      </c>
      <c r="C3528" s="393">
        <v>5</v>
      </c>
      <c r="D3528" s="393" t="s">
        <v>5011</v>
      </c>
      <c r="E3528" s="393">
        <v>1</v>
      </c>
      <c r="F3528" s="396"/>
      <c r="G3528" s="388"/>
    </row>
    <row r="3529" spans="1:7" ht="17.25" x14ac:dyDescent="0.3">
      <c r="A3529" s="389" t="s">
        <v>24560</v>
      </c>
      <c r="B3529" s="393" t="s">
        <v>5011</v>
      </c>
      <c r="C3529" s="393">
        <v>5</v>
      </c>
      <c r="D3529" s="393" t="s">
        <v>11819</v>
      </c>
      <c r="E3529" s="393">
        <v>11</v>
      </c>
      <c r="F3529" s="396"/>
      <c r="G3529" s="388"/>
    </row>
    <row r="3530" spans="1:7" ht="17.25" x14ac:dyDescent="0.3">
      <c r="A3530" s="389" t="s">
        <v>24561</v>
      </c>
      <c r="B3530" s="393" t="s">
        <v>10103</v>
      </c>
      <c r="C3530" s="393">
        <v>11</v>
      </c>
      <c r="D3530" s="393" t="s">
        <v>7198</v>
      </c>
      <c r="E3530" s="393">
        <v>12</v>
      </c>
      <c r="F3530" s="396"/>
      <c r="G3530" s="388"/>
    </row>
    <row r="3531" spans="1:7" ht="17.25" x14ac:dyDescent="0.3">
      <c r="A3531" s="389" t="s">
        <v>24562</v>
      </c>
      <c r="B3531" s="393" t="s">
        <v>34</v>
      </c>
      <c r="C3531" s="393">
        <v>9</v>
      </c>
      <c r="D3531" s="393" t="s">
        <v>10103</v>
      </c>
      <c r="E3531" s="393">
        <v>2</v>
      </c>
      <c r="F3531" s="396"/>
      <c r="G3531" s="388"/>
    </row>
    <row r="3532" spans="1:7" ht="17.25" x14ac:dyDescent="0.3">
      <c r="A3532" s="389" t="s">
        <v>24563</v>
      </c>
      <c r="B3532" s="393" t="s">
        <v>5426</v>
      </c>
      <c r="C3532" s="393">
        <v>3</v>
      </c>
      <c r="D3532" s="393" t="s">
        <v>2625</v>
      </c>
      <c r="E3532" s="393">
        <v>0</v>
      </c>
      <c r="F3532" s="396"/>
      <c r="G3532" s="388"/>
    </row>
    <row r="3533" spans="1:7" ht="17.25" x14ac:dyDescent="0.3">
      <c r="A3533" s="389" t="s">
        <v>24564</v>
      </c>
      <c r="B3533" s="393" t="s">
        <v>10103</v>
      </c>
      <c r="C3533" s="393">
        <v>3</v>
      </c>
      <c r="D3533" s="393" t="s">
        <v>11819</v>
      </c>
      <c r="E3533" s="393">
        <v>6</v>
      </c>
      <c r="F3533" s="396"/>
      <c r="G3533" s="388"/>
    </row>
    <row r="3534" spans="1:7" ht="17.25" x14ac:dyDescent="0.3">
      <c r="A3534" s="389" t="s">
        <v>24565</v>
      </c>
      <c r="B3534" s="393" t="s">
        <v>11819</v>
      </c>
      <c r="C3534" s="393">
        <v>3</v>
      </c>
      <c r="D3534" s="393" t="s">
        <v>10103</v>
      </c>
      <c r="E3534" s="393">
        <v>1</v>
      </c>
      <c r="F3534" s="396"/>
      <c r="G3534" s="388"/>
    </row>
    <row r="3535" spans="1:7" ht="17.25" x14ac:dyDescent="0.3">
      <c r="A3535" s="389" t="s">
        <v>24566</v>
      </c>
      <c r="B3535" s="393" t="s">
        <v>11819</v>
      </c>
      <c r="C3535" s="393">
        <v>10</v>
      </c>
      <c r="D3535" s="393" t="s">
        <v>22163</v>
      </c>
      <c r="E3535" s="393">
        <v>11</v>
      </c>
      <c r="F3535" s="396"/>
      <c r="G3535" s="388"/>
    </row>
    <row r="3536" spans="1:7" ht="17.25" x14ac:dyDescent="0.3">
      <c r="A3536" s="389" t="s">
        <v>24567</v>
      </c>
      <c r="B3536" s="393" t="s">
        <v>10103</v>
      </c>
      <c r="C3536" s="393">
        <v>3</v>
      </c>
      <c r="D3536" s="393" t="s">
        <v>2625</v>
      </c>
      <c r="E3536" s="393">
        <v>0</v>
      </c>
      <c r="F3536" s="396"/>
      <c r="G3536" s="388"/>
    </row>
    <row r="3537" spans="1:7" ht="17.25" x14ac:dyDescent="0.3">
      <c r="A3537" s="389" t="s">
        <v>24568</v>
      </c>
      <c r="B3537" s="393" t="s">
        <v>14944</v>
      </c>
      <c r="C3537" s="393">
        <v>2</v>
      </c>
      <c r="D3537" s="393" t="s">
        <v>23315</v>
      </c>
      <c r="E3537" s="393">
        <v>1</v>
      </c>
      <c r="F3537" s="396"/>
      <c r="G3537" s="388"/>
    </row>
    <row r="3538" spans="1:7" ht="12.75" customHeight="1" x14ac:dyDescent="0.3">
      <c r="A3538" s="417" t="s">
        <v>24569</v>
      </c>
      <c r="B3538" s="417"/>
      <c r="C3538" s="417"/>
      <c r="D3538" s="417"/>
      <c r="E3538" s="417"/>
      <c r="F3538" s="417"/>
      <c r="G3538" s="388"/>
    </row>
    <row r="3539" spans="1:7" ht="17.25" x14ac:dyDescent="0.3">
      <c r="A3539" s="389" t="s">
        <v>24570</v>
      </c>
      <c r="B3539" s="393" t="s">
        <v>11819</v>
      </c>
      <c r="C3539" s="393">
        <v>7</v>
      </c>
      <c r="D3539" s="393" t="s">
        <v>5011</v>
      </c>
      <c r="E3539" s="393">
        <v>2</v>
      </c>
      <c r="F3539" s="396"/>
      <c r="G3539" s="388"/>
    </row>
    <row r="3540" spans="1:7" ht="17.25" x14ac:dyDescent="0.3">
      <c r="A3540" s="389" t="s">
        <v>24571</v>
      </c>
      <c r="B3540" s="393" t="s">
        <v>9654</v>
      </c>
      <c r="C3540" s="393">
        <v>7</v>
      </c>
      <c r="D3540" s="393" t="s">
        <v>5011</v>
      </c>
      <c r="E3540" s="393">
        <v>14</v>
      </c>
      <c r="F3540" s="396"/>
      <c r="G3540" s="388"/>
    </row>
    <row r="3541" spans="1:7" ht="17.25" x14ac:dyDescent="0.3">
      <c r="A3541" s="389" t="s">
        <v>24572</v>
      </c>
      <c r="B3541" s="393" t="s">
        <v>10103</v>
      </c>
      <c r="C3541" s="393">
        <v>3</v>
      </c>
      <c r="D3541" s="393" t="s">
        <v>13658</v>
      </c>
      <c r="E3541" s="393">
        <v>2</v>
      </c>
      <c r="F3541" s="396"/>
      <c r="G3541" s="388"/>
    </row>
    <row r="3542" spans="1:7" ht="17.25" x14ac:dyDescent="0.3">
      <c r="A3542" s="389" t="s">
        <v>24573</v>
      </c>
      <c r="B3542" s="393" t="s">
        <v>1235</v>
      </c>
      <c r="C3542" s="393">
        <v>16</v>
      </c>
      <c r="D3542" s="393" t="s">
        <v>13336</v>
      </c>
      <c r="E3542" s="393">
        <v>6</v>
      </c>
      <c r="F3542" s="396"/>
      <c r="G3542" s="388"/>
    </row>
    <row r="3543" spans="1:7" ht="17.25" x14ac:dyDescent="0.3">
      <c r="A3543" s="389" t="s">
        <v>24574</v>
      </c>
      <c r="B3543" s="393" t="s">
        <v>13336</v>
      </c>
      <c r="C3543" s="393">
        <v>2</v>
      </c>
      <c r="D3543" s="393" t="s">
        <v>33393</v>
      </c>
      <c r="E3543" s="393">
        <v>2</v>
      </c>
      <c r="F3543" s="396"/>
      <c r="G3543" s="388"/>
    </row>
    <row r="3544" spans="1:7" ht="17.25" x14ac:dyDescent="0.3">
      <c r="A3544" s="389" t="s">
        <v>24575</v>
      </c>
      <c r="B3544" s="393" t="s">
        <v>10103</v>
      </c>
      <c r="C3544" s="393">
        <v>18</v>
      </c>
      <c r="D3544" s="393" t="s">
        <v>11819</v>
      </c>
      <c r="E3544" s="393">
        <v>41</v>
      </c>
      <c r="F3544" s="396"/>
      <c r="G3544" s="388"/>
    </row>
    <row r="3545" spans="1:7" ht="17.25" x14ac:dyDescent="0.3">
      <c r="A3545" s="389" t="s">
        <v>24576</v>
      </c>
      <c r="B3545" s="393" t="s">
        <v>13336</v>
      </c>
      <c r="C3545" s="393">
        <v>4</v>
      </c>
      <c r="D3545" s="393" t="s">
        <v>11819</v>
      </c>
      <c r="E3545" s="393">
        <v>11</v>
      </c>
      <c r="F3545" s="396"/>
      <c r="G3545" s="388"/>
    </row>
    <row r="3546" spans="1:7" ht="17.25" x14ac:dyDescent="0.3">
      <c r="A3546" s="389" t="s">
        <v>24577</v>
      </c>
      <c r="B3546" s="393" t="s">
        <v>11819</v>
      </c>
      <c r="C3546" s="393">
        <v>28</v>
      </c>
      <c r="D3546" s="393" t="s">
        <v>22163</v>
      </c>
      <c r="E3546" s="393">
        <v>18</v>
      </c>
      <c r="F3546" s="396"/>
      <c r="G3546" s="388"/>
    </row>
    <row r="3547" spans="1:7" ht="17.25" x14ac:dyDescent="0.3">
      <c r="A3547" s="389" t="s">
        <v>24578</v>
      </c>
      <c r="B3547" s="393" t="s">
        <v>10191</v>
      </c>
      <c r="C3547" s="393">
        <v>27</v>
      </c>
      <c r="D3547" s="393" t="s">
        <v>11819</v>
      </c>
      <c r="E3547" s="393">
        <v>29</v>
      </c>
      <c r="F3547" s="396"/>
      <c r="G3547" s="388"/>
    </row>
    <row r="3548" spans="1:7" ht="17.25" x14ac:dyDescent="0.3">
      <c r="A3548" s="389" t="s">
        <v>24579</v>
      </c>
      <c r="B3548" s="393" t="s">
        <v>11819</v>
      </c>
      <c r="C3548" s="393">
        <v>8</v>
      </c>
      <c r="D3548" s="393" t="s">
        <v>9654</v>
      </c>
      <c r="E3548" s="393">
        <v>12</v>
      </c>
      <c r="F3548" s="396"/>
      <c r="G3548" s="388"/>
    </row>
    <row r="3549" spans="1:7" ht="12.75" customHeight="1" x14ac:dyDescent="0.3">
      <c r="A3549" s="417" t="s">
        <v>24580</v>
      </c>
      <c r="B3549" s="417"/>
      <c r="C3549" s="417"/>
      <c r="D3549" s="417"/>
      <c r="E3549" s="417"/>
      <c r="F3549" s="417"/>
      <c r="G3549" s="388"/>
    </row>
    <row r="3550" spans="1:7" ht="17.25" x14ac:dyDescent="0.3">
      <c r="A3550" s="389" t="s">
        <v>24581</v>
      </c>
      <c r="B3550" s="393" t="s">
        <v>5011</v>
      </c>
      <c r="C3550" s="393">
        <v>15</v>
      </c>
      <c r="D3550" s="393" t="s">
        <v>11819</v>
      </c>
      <c r="E3550" s="393">
        <v>8</v>
      </c>
      <c r="F3550" s="396"/>
      <c r="G3550" s="388"/>
    </row>
    <row r="3551" spans="1:7" ht="17.25" x14ac:dyDescent="0.3">
      <c r="A3551" s="389" t="s">
        <v>24582</v>
      </c>
      <c r="B3551" s="393" t="s">
        <v>13336</v>
      </c>
      <c r="C3551" s="393">
        <v>31</v>
      </c>
      <c r="D3551" s="393" t="s">
        <v>11819</v>
      </c>
      <c r="E3551" s="393">
        <v>31</v>
      </c>
      <c r="F3551" s="396"/>
      <c r="G3551" s="388"/>
    </row>
    <row r="3552" spans="1:7" ht="17.25" x14ac:dyDescent="0.3">
      <c r="A3552" s="389" t="s">
        <v>24583</v>
      </c>
      <c r="B3552" s="393" t="s">
        <v>10191</v>
      </c>
      <c r="C3552" s="393">
        <v>8</v>
      </c>
      <c r="D3552" s="393" t="s">
        <v>11819</v>
      </c>
      <c r="E3552" s="393">
        <v>15</v>
      </c>
      <c r="F3552" s="396"/>
      <c r="G3552" s="388"/>
    </row>
    <row r="3553" spans="1:7" ht="17.25" x14ac:dyDescent="0.3">
      <c r="A3553" s="389" t="s">
        <v>24584</v>
      </c>
      <c r="B3553" s="393" t="s">
        <v>10191</v>
      </c>
      <c r="C3553" s="393">
        <v>5</v>
      </c>
      <c r="D3553" s="393" t="s">
        <v>11819</v>
      </c>
      <c r="E3553" s="393">
        <v>3</v>
      </c>
      <c r="F3553" s="396"/>
      <c r="G3553" s="388"/>
    </row>
    <row r="3554" spans="1:7" ht="17.25" x14ac:dyDescent="0.3">
      <c r="A3554" s="389" t="s">
        <v>24585</v>
      </c>
      <c r="B3554" s="393" t="s">
        <v>11819</v>
      </c>
      <c r="C3554" s="393">
        <v>15</v>
      </c>
      <c r="D3554" s="393" t="s">
        <v>9654</v>
      </c>
      <c r="E3554" s="393">
        <v>13</v>
      </c>
      <c r="F3554" s="396"/>
      <c r="G3554" s="388"/>
    </row>
    <row r="3555" spans="1:7" ht="17.25" x14ac:dyDescent="0.3">
      <c r="A3555" s="389" t="s">
        <v>24586</v>
      </c>
      <c r="B3555" s="393" t="s">
        <v>11819</v>
      </c>
      <c r="C3555" s="393">
        <v>6</v>
      </c>
      <c r="D3555" s="393" t="s">
        <v>13336</v>
      </c>
      <c r="E3555" s="393">
        <v>7</v>
      </c>
      <c r="F3555" s="396"/>
      <c r="G3555" s="388"/>
    </row>
    <row r="3556" spans="1:7" ht="17.25" x14ac:dyDescent="0.3">
      <c r="A3556" s="389" t="s">
        <v>24587</v>
      </c>
      <c r="B3556" s="393" t="s">
        <v>13336</v>
      </c>
      <c r="C3556" s="393">
        <v>2</v>
      </c>
      <c r="D3556" s="393" t="s">
        <v>11819</v>
      </c>
      <c r="E3556" s="393">
        <v>4</v>
      </c>
      <c r="F3556" s="396"/>
      <c r="G3556" s="388"/>
    </row>
    <row r="3557" spans="1:7" ht="17.25" x14ac:dyDescent="0.3">
      <c r="A3557" s="389" t="s">
        <v>24588</v>
      </c>
      <c r="B3557" s="393" t="s">
        <v>11819</v>
      </c>
      <c r="C3557" s="393">
        <v>8</v>
      </c>
      <c r="D3557" s="393" t="s">
        <v>13336</v>
      </c>
      <c r="E3557" s="393">
        <v>5</v>
      </c>
      <c r="F3557" s="396"/>
      <c r="G3557" s="388"/>
    </row>
    <row r="3558" spans="1:7" ht="17.25" x14ac:dyDescent="0.3">
      <c r="A3558" s="389" t="s">
        <v>24589</v>
      </c>
      <c r="B3558" s="393" t="s">
        <v>10191</v>
      </c>
      <c r="C3558" s="393">
        <v>12</v>
      </c>
      <c r="D3558" s="393" t="s">
        <v>11819</v>
      </c>
      <c r="E3558" s="393">
        <v>15</v>
      </c>
      <c r="F3558" s="396"/>
      <c r="G3558" s="388"/>
    </row>
    <row r="3559" spans="1:7" ht="17.25" x14ac:dyDescent="0.3">
      <c r="A3559" s="389" t="s">
        <v>24590</v>
      </c>
      <c r="B3559" s="393" t="s">
        <v>13336</v>
      </c>
      <c r="C3559" s="393">
        <v>7</v>
      </c>
      <c r="D3559" s="393" t="s">
        <v>11819</v>
      </c>
      <c r="E3559" s="393">
        <v>7</v>
      </c>
      <c r="F3559" s="396"/>
      <c r="G3559" s="388"/>
    </row>
    <row r="3560" spans="1:7" ht="12.75" customHeight="1" x14ac:dyDescent="0.3">
      <c r="A3560" s="417" t="s">
        <v>39802</v>
      </c>
      <c r="B3560" s="417"/>
      <c r="C3560" s="417"/>
      <c r="D3560" s="417"/>
      <c r="E3560" s="417"/>
      <c r="F3560" s="417"/>
      <c r="G3560" s="388"/>
    </row>
    <row r="3561" spans="1:7" ht="17.25" x14ac:dyDescent="0.3">
      <c r="A3561" s="389" t="s">
        <v>39803</v>
      </c>
      <c r="B3561" s="393" t="s">
        <v>23985</v>
      </c>
      <c r="C3561" s="393">
        <v>2</v>
      </c>
      <c r="D3561" s="393" t="s">
        <v>9654</v>
      </c>
      <c r="E3561" s="393">
        <v>2</v>
      </c>
      <c r="F3561" s="396"/>
      <c r="G3561" s="388"/>
    </row>
    <row r="3562" spans="1:7" ht="17.25" x14ac:dyDescent="0.3">
      <c r="A3562" s="389" t="s">
        <v>39804</v>
      </c>
      <c r="B3562" s="393" t="s">
        <v>10191</v>
      </c>
      <c r="C3562" s="393">
        <v>3</v>
      </c>
      <c r="D3562" s="393" t="s">
        <v>11819</v>
      </c>
      <c r="E3562" s="393">
        <v>1</v>
      </c>
      <c r="F3562" s="396"/>
      <c r="G3562" s="388"/>
    </row>
    <row r="3563" spans="1:7" ht="17.25" x14ac:dyDescent="0.3">
      <c r="A3563" s="389" t="s">
        <v>39805</v>
      </c>
      <c r="B3563" s="393" t="s">
        <v>9654</v>
      </c>
      <c r="C3563" s="393">
        <v>0</v>
      </c>
      <c r="D3563" s="393" t="s">
        <v>11819</v>
      </c>
      <c r="E3563" s="393">
        <v>4</v>
      </c>
      <c r="F3563" s="396"/>
      <c r="G3563" s="388"/>
    </row>
    <row r="3564" spans="1:7" ht="17.25" x14ac:dyDescent="0.3">
      <c r="A3564" s="389" t="s">
        <v>39806</v>
      </c>
      <c r="B3564" s="393" t="s">
        <v>13658</v>
      </c>
      <c r="C3564" s="393">
        <v>11</v>
      </c>
      <c r="D3564" s="393" t="s">
        <v>11819</v>
      </c>
      <c r="E3564" s="393">
        <v>4</v>
      </c>
      <c r="F3564" s="396"/>
      <c r="G3564" s="388"/>
    </row>
    <row r="3565" spans="1:7" ht="17.25" x14ac:dyDescent="0.3">
      <c r="A3565" s="389" t="s">
        <v>39807</v>
      </c>
      <c r="B3565" s="393" t="s">
        <v>11819</v>
      </c>
      <c r="C3565" s="393">
        <v>24</v>
      </c>
      <c r="D3565" s="393" t="s">
        <v>9654</v>
      </c>
      <c r="E3565" s="393">
        <v>24</v>
      </c>
      <c r="F3565" s="396"/>
      <c r="G3565" s="388"/>
    </row>
    <row r="3566" spans="1:7" ht="17.25" x14ac:dyDescent="0.3">
      <c r="A3566" s="389" t="s">
        <v>39808</v>
      </c>
      <c r="B3566" s="393" t="s">
        <v>9654</v>
      </c>
      <c r="C3566" s="393">
        <v>10</v>
      </c>
      <c r="D3566" s="393" t="s">
        <v>11819</v>
      </c>
      <c r="E3566" s="393">
        <v>15</v>
      </c>
      <c r="F3566" s="396"/>
      <c r="G3566" s="388"/>
    </row>
    <row r="3567" spans="1:7" ht="17.25" x14ac:dyDescent="0.3">
      <c r="A3567" s="389" t="s">
        <v>39809</v>
      </c>
      <c r="B3567" s="393" t="s">
        <v>10191</v>
      </c>
      <c r="C3567" s="393">
        <v>5</v>
      </c>
      <c r="D3567" s="393" t="s">
        <v>11819</v>
      </c>
      <c r="E3567" s="393">
        <v>6</v>
      </c>
      <c r="F3567" s="396"/>
      <c r="G3567" s="388"/>
    </row>
    <row r="3568" spans="1:7" ht="17.25" x14ac:dyDescent="0.3">
      <c r="A3568" s="389" t="s">
        <v>39810</v>
      </c>
      <c r="B3568" s="393" t="s">
        <v>10191</v>
      </c>
      <c r="C3568" s="393">
        <v>5</v>
      </c>
      <c r="D3568" s="393" t="s">
        <v>11819</v>
      </c>
      <c r="E3568" s="393">
        <v>5</v>
      </c>
      <c r="F3568" s="396"/>
      <c r="G3568" s="388"/>
    </row>
    <row r="3569" spans="1:7" ht="17.25" x14ac:dyDescent="0.3">
      <c r="A3569" s="389" t="s">
        <v>39811</v>
      </c>
      <c r="B3569" s="393" t="s">
        <v>10191</v>
      </c>
      <c r="C3569" s="393">
        <v>9</v>
      </c>
      <c r="D3569" s="393" t="s">
        <v>11819</v>
      </c>
      <c r="E3569" s="393">
        <v>4</v>
      </c>
      <c r="F3569" s="396"/>
      <c r="G3569" s="388"/>
    </row>
    <row r="3570" spans="1:7" ht="17.25" x14ac:dyDescent="0.3">
      <c r="A3570" s="389" t="s">
        <v>39812</v>
      </c>
      <c r="B3570" s="393" t="s">
        <v>11819</v>
      </c>
      <c r="C3570" s="393">
        <v>0</v>
      </c>
      <c r="D3570" s="393" t="s">
        <v>10191</v>
      </c>
      <c r="E3570" s="393">
        <v>3</v>
      </c>
      <c r="F3570" s="396"/>
      <c r="G3570" s="388"/>
    </row>
    <row r="3571" spans="1:7" ht="17.25" x14ac:dyDescent="0.3">
      <c r="A3571" s="389" t="s">
        <v>39813</v>
      </c>
      <c r="B3571" s="393" t="s">
        <v>11819</v>
      </c>
      <c r="C3571" s="393">
        <v>13</v>
      </c>
      <c r="D3571" s="393" t="s">
        <v>10103</v>
      </c>
      <c r="E3571" s="393">
        <v>14</v>
      </c>
      <c r="F3571" s="396"/>
      <c r="G3571" s="388"/>
    </row>
    <row r="3572" spans="1:7" ht="17.25" x14ac:dyDescent="0.3">
      <c r="A3572" s="389" t="s">
        <v>39814</v>
      </c>
      <c r="B3572" s="393" t="s">
        <v>10191</v>
      </c>
      <c r="C3572" s="393">
        <v>2</v>
      </c>
      <c r="D3572" s="393" t="s">
        <v>11819</v>
      </c>
      <c r="E3572" s="393">
        <v>3</v>
      </c>
      <c r="F3572" s="396"/>
      <c r="G3572" s="388"/>
    </row>
    <row r="3573" spans="1:7" ht="17.25" x14ac:dyDescent="0.3">
      <c r="A3573" s="389" t="s">
        <v>39815</v>
      </c>
      <c r="B3573" s="393" t="s">
        <v>11819</v>
      </c>
      <c r="C3573" s="393">
        <v>2</v>
      </c>
      <c r="D3573" s="393" t="s">
        <v>9654</v>
      </c>
      <c r="E3573" s="393">
        <v>0</v>
      </c>
      <c r="F3573" s="396"/>
      <c r="G3573" s="388"/>
    </row>
    <row r="3574" spans="1:7" ht="17.25" x14ac:dyDescent="0.3">
      <c r="A3574" s="389" t="s">
        <v>39816</v>
      </c>
      <c r="B3574" s="393" t="s">
        <v>9654</v>
      </c>
      <c r="C3574" s="393">
        <v>4</v>
      </c>
      <c r="D3574" s="393" t="s">
        <v>11819</v>
      </c>
      <c r="E3574" s="393">
        <v>5</v>
      </c>
      <c r="F3574" s="396"/>
      <c r="G3574" s="388"/>
    </row>
    <row r="3575" spans="1:7" ht="17.25" x14ac:dyDescent="0.3">
      <c r="A3575" s="389" t="s">
        <v>39817</v>
      </c>
      <c r="B3575" s="393" t="s">
        <v>11819</v>
      </c>
      <c r="C3575" s="393">
        <v>16</v>
      </c>
      <c r="D3575" s="393" t="s">
        <v>10103</v>
      </c>
      <c r="E3575" s="393">
        <v>11</v>
      </c>
      <c r="F3575" s="396"/>
      <c r="G3575" s="388"/>
    </row>
    <row r="3576" spans="1:7" ht="12.75" customHeight="1" x14ac:dyDescent="0.3">
      <c r="A3576" s="417" t="s">
        <v>40827</v>
      </c>
      <c r="B3576" s="417"/>
      <c r="C3576" s="417"/>
      <c r="D3576" s="417"/>
      <c r="E3576" s="417"/>
      <c r="F3576" s="417"/>
      <c r="G3576" s="388"/>
    </row>
    <row r="3577" spans="1:7" ht="17.25" x14ac:dyDescent="0.3">
      <c r="A3577" s="389" t="s">
        <v>40828</v>
      </c>
      <c r="B3577" s="393" t="s">
        <v>11819</v>
      </c>
      <c r="C3577" s="393">
        <v>0</v>
      </c>
      <c r="D3577" s="393" t="s">
        <v>5011</v>
      </c>
      <c r="E3577" s="393">
        <v>1</v>
      </c>
      <c r="F3577" s="396"/>
      <c r="G3577" s="388"/>
    </row>
    <row r="3578" spans="1:7" ht="17.25" x14ac:dyDescent="0.3">
      <c r="A3578" s="389" t="s">
        <v>40829</v>
      </c>
      <c r="B3578" s="393" t="s">
        <v>10103</v>
      </c>
      <c r="C3578" s="393">
        <v>0</v>
      </c>
      <c r="D3578" s="393" t="s">
        <v>11819</v>
      </c>
      <c r="E3578" s="393">
        <v>1</v>
      </c>
      <c r="F3578" s="396"/>
      <c r="G3578" s="388"/>
    </row>
    <row r="3579" spans="1:7" ht="17.25" x14ac:dyDescent="0.3">
      <c r="A3579" s="389" t="s">
        <v>40830</v>
      </c>
      <c r="B3579" s="393" t="s">
        <v>11819</v>
      </c>
      <c r="C3579" s="393">
        <v>2</v>
      </c>
      <c r="D3579" s="393" t="s">
        <v>2376</v>
      </c>
      <c r="E3579" s="393">
        <v>5</v>
      </c>
      <c r="F3579" s="396"/>
      <c r="G3579" s="388"/>
    </row>
    <row r="3580" spans="1:7" ht="17.25" x14ac:dyDescent="0.3">
      <c r="A3580" s="389" t="s">
        <v>40831</v>
      </c>
      <c r="B3580" s="393" t="s">
        <v>1920</v>
      </c>
      <c r="C3580" s="393">
        <v>2</v>
      </c>
      <c r="D3580" s="393" t="s">
        <v>10103</v>
      </c>
      <c r="E3580" s="393">
        <v>5</v>
      </c>
      <c r="F3580" s="396"/>
      <c r="G3580" s="388"/>
    </row>
    <row r="3581" spans="1:7" ht="17.25" x14ac:dyDescent="0.3">
      <c r="A3581" s="389" t="s">
        <v>40832</v>
      </c>
      <c r="B3581" s="393" t="s">
        <v>10191</v>
      </c>
      <c r="C3581" s="393">
        <v>5</v>
      </c>
      <c r="D3581" s="393" t="s">
        <v>22015</v>
      </c>
      <c r="E3581" s="393">
        <v>5</v>
      </c>
      <c r="F3581" s="396"/>
      <c r="G3581" s="388"/>
    </row>
    <row r="3582" spans="1:7" ht="17.25" x14ac:dyDescent="0.3">
      <c r="A3582" s="389" t="s">
        <v>40833</v>
      </c>
      <c r="B3582" s="393" t="s">
        <v>5011</v>
      </c>
      <c r="C3582" s="393">
        <v>2</v>
      </c>
      <c r="D3582" s="393" t="s">
        <v>11819</v>
      </c>
      <c r="E3582" s="393">
        <v>4</v>
      </c>
      <c r="F3582" s="396"/>
      <c r="G3582" s="388"/>
    </row>
    <row r="3583" spans="1:7" ht="17.25" x14ac:dyDescent="0.3">
      <c r="A3583" s="389" t="s">
        <v>40834</v>
      </c>
      <c r="B3583" s="393" t="s">
        <v>11819</v>
      </c>
      <c r="C3583" s="393">
        <v>2</v>
      </c>
      <c r="D3583" s="393" t="s">
        <v>10103</v>
      </c>
      <c r="E3583" s="393">
        <v>0</v>
      </c>
      <c r="F3583" s="396"/>
      <c r="G3583" s="388"/>
    </row>
    <row r="3584" spans="1:7" ht="17.25" x14ac:dyDescent="0.3">
      <c r="A3584" s="389" t="s">
        <v>40835</v>
      </c>
      <c r="B3584" s="393" t="s">
        <v>21872</v>
      </c>
      <c r="C3584" s="393">
        <v>0</v>
      </c>
      <c r="D3584" s="393" t="s">
        <v>11819</v>
      </c>
      <c r="E3584" s="393">
        <v>4</v>
      </c>
      <c r="F3584" s="396"/>
      <c r="G3584" s="388"/>
    </row>
    <row r="3585" spans="1:7" ht="17.25" x14ac:dyDescent="0.3">
      <c r="A3585" s="389" t="s">
        <v>40836</v>
      </c>
      <c r="B3585" s="393" t="s">
        <v>21872</v>
      </c>
      <c r="C3585" s="393">
        <v>0</v>
      </c>
      <c r="D3585" s="393" t="s">
        <v>11819</v>
      </c>
      <c r="E3585" s="393">
        <v>1</v>
      </c>
      <c r="F3585" s="396"/>
      <c r="G3585" s="388"/>
    </row>
    <row r="3586" spans="1:7" ht="17.25" x14ac:dyDescent="0.3">
      <c r="A3586" s="389" t="s">
        <v>40837</v>
      </c>
      <c r="B3586" s="393" t="s">
        <v>5011</v>
      </c>
      <c r="C3586" s="393">
        <v>9</v>
      </c>
      <c r="D3586" s="393" t="s">
        <v>11819</v>
      </c>
      <c r="E3586" s="393">
        <v>13</v>
      </c>
      <c r="F3586" s="396"/>
      <c r="G3586" s="388"/>
    </row>
    <row r="3587" spans="1:7" ht="17.25" x14ac:dyDescent="0.3">
      <c r="A3587" s="389" t="s">
        <v>40838</v>
      </c>
      <c r="B3587" s="393" t="s">
        <v>5011</v>
      </c>
      <c r="C3587" s="393">
        <v>1</v>
      </c>
      <c r="D3587" s="393" t="s">
        <v>11819</v>
      </c>
      <c r="E3587" s="393">
        <v>1</v>
      </c>
      <c r="F3587" s="396"/>
      <c r="G3587" s="388"/>
    </row>
    <row r="3588" spans="1:7" ht="17.25" x14ac:dyDescent="0.3">
      <c r="A3588" s="389" t="s">
        <v>40839</v>
      </c>
      <c r="B3588" s="393" t="s">
        <v>10103</v>
      </c>
      <c r="C3588" s="393">
        <v>1</v>
      </c>
      <c r="D3588" s="393" t="s">
        <v>34</v>
      </c>
      <c r="E3588" s="393">
        <v>1</v>
      </c>
      <c r="F3588" s="396"/>
      <c r="G3588" s="388"/>
    </row>
    <row r="3589" spans="1:7" ht="17.25" x14ac:dyDescent="0.3">
      <c r="A3589" s="389" t="s">
        <v>40840</v>
      </c>
      <c r="B3589" s="393" t="s">
        <v>22357</v>
      </c>
      <c r="C3589" s="393">
        <v>1</v>
      </c>
      <c r="D3589" s="393" t="s">
        <v>2625</v>
      </c>
      <c r="E3589" s="393">
        <v>4</v>
      </c>
      <c r="F3589" s="396"/>
      <c r="G3589" s="388"/>
    </row>
    <row r="3590" spans="1:7" ht="17.25" x14ac:dyDescent="0.3">
      <c r="A3590" s="389" t="s">
        <v>40841</v>
      </c>
      <c r="B3590" s="393" t="s">
        <v>13658</v>
      </c>
      <c r="C3590" s="393">
        <v>3</v>
      </c>
      <c r="D3590" s="393" t="s">
        <v>11819</v>
      </c>
      <c r="E3590" s="393">
        <v>0</v>
      </c>
      <c r="F3590" s="396"/>
      <c r="G3590" s="388"/>
    </row>
    <row r="3591" spans="1:7" ht="17.25" x14ac:dyDescent="0.3">
      <c r="A3591" s="389" t="s">
        <v>42883</v>
      </c>
      <c r="B3591" s="393" t="s">
        <v>22671</v>
      </c>
      <c r="C3591" s="393">
        <v>10</v>
      </c>
      <c r="D3591" s="393" t="s">
        <v>11819</v>
      </c>
      <c r="E3591" s="393">
        <v>5</v>
      </c>
      <c r="F3591" s="396"/>
      <c r="G3591" s="388"/>
    </row>
    <row r="3592" spans="1:7" ht="17.25" x14ac:dyDescent="0.3">
      <c r="A3592" s="389" t="s">
        <v>40842</v>
      </c>
      <c r="B3592" s="393" t="s">
        <v>25171</v>
      </c>
      <c r="C3592" s="393">
        <v>0</v>
      </c>
      <c r="D3592" s="393" t="s">
        <v>5011</v>
      </c>
      <c r="E3592" s="393">
        <v>1</v>
      </c>
      <c r="F3592" s="396"/>
      <c r="G3592" s="388"/>
    </row>
    <row r="3593" spans="1:7" ht="17.25" x14ac:dyDescent="0.3">
      <c r="A3593" s="389" t="s">
        <v>40843</v>
      </c>
      <c r="B3593" s="393" t="s">
        <v>25171</v>
      </c>
      <c r="C3593" s="393">
        <v>3</v>
      </c>
      <c r="D3593" s="393" t="s">
        <v>25999</v>
      </c>
      <c r="E3593" s="393">
        <v>3</v>
      </c>
      <c r="F3593" s="396"/>
      <c r="G3593" s="388"/>
    </row>
    <row r="3594" spans="1:7" ht="12.75" customHeight="1" x14ac:dyDescent="0.3">
      <c r="A3594" s="417" t="s">
        <v>24591</v>
      </c>
      <c r="B3594" s="417"/>
      <c r="C3594" s="417"/>
      <c r="D3594" s="417"/>
      <c r="E3594" s="417"/>
      <c r="F3594" s="417"/>
      <c r="G3594" s="388"/>
    </row>
    <row r="3595" spans="1:7" ht="34.5" x14ac:dyDescent="0.3">
      <c r="A3595" s="389" t="s">
        <v>24592</v>
      </c>
      <c r="B3595" s="393" t="s">
        <v>24593</v>
      </c>
      <c r="C3595" s="393">
        <v>17</v>
      </c>
      <c r="D3595" s="393" t="s">
        <v>11819</v>
      </c>
      <c r="E3595" s="393">
        <v>15</v>
      </c>
      <c r="F3595" s="396"/>
      <c r="G3595" s="388"/>
    </row>
    <row r="3596" spans="1:7" ht="17.25" x14ac:dyDescent="0.3">
      <c r="A3596" s="389" t="s">
        <v>24594</v>
      </c>
      <c r="B3596" s="393" t="s">
        <v>10103</v>
      </c>
      <c r="C3596" s="393">
        <v>28</v>
      </c>
      <c r="D3596" s="393" t="s">
        <v>11819</v>
      </c>
      <c r="E3596" s="393">
        <v>19</v>
      </c>
      <c r="F3596" s="396"/>
      <c r="G3596" s="388"/>
    </row>
    <row r="3597" spans="1:7" ht="17.25" x14ac:dyDescent="0.3">
      <c r="A3597" s="389" t="s">
        <v>24595</v>
      </c>
      <c r="B3597" s="393" t="s">
        <v>11819</v>
      </c>
      <c r="C3597" s="393">
        <v>24</v>
      </c>
      <c r="D3597" s="393" t="s">
        <v>10103</v>
      </c>
      <c r="E3597" s="393">
        <v>9</v>
      </c>
      <c r="F3597" s="396"/>
      <c r="G3597" s="388"/>
    </row>
    <row r="3598" spans="1:7" ht="17.25" x14ac:dyDescent="0.3">
      <c r="A3598" s="389" t="s">
        <v>24596</v>
      </c>
      <c r="B3598" s="393" t="s">
        <v>10191</v>
      </c>
      <c r="C3598" s="393">
        <v>47</v>
      </c>
      <c r="D3598" s="393" t="s">
        <v>11819</v>
      </c>
      <c r="E3598" s="393">
        <v>51</v>
      </c>
      <c r="F3598" s="396"/>
      <c r="G3598" s="388"/>
    </row>
    <row r="3599" spans="1:7" ht="17.25" x14ac:dyDescent="0.3">
      <c r="A3599" s="389" t="s">
        <v>24597</v>
      </c>
      <c r="B3599" s="393" t="s">
        <v>13658</v>
      </c>
      <c r="C3599" s="393">
        <v>6</v>
      </c>
      <c r="D3599" s="393" t="s">
        <v>11819</v>
      </c>
      <c r="E3599" s="393">
        <v>1</v>
      </c>
      <c r="F3599" s="396"/>
      <c r="G3599" s="388"/>
    </row>
    <row r="3600" spans="1:7" ht="17.25" x14ac:dyDescent="0.3">
      <c r="A3600" s="389" t="s">
        <v>24598</v>
      </c>
      <c r="B3600" s="393" t="s">
        <v>11819</v>
      </c>
      <c r="C3600" s="393">
        <v>15</v>
      </c>
      <c r="D3600" s="393" t="s">
        <v>10103</v>
      </c>
      <c r="E3600" s="393">
        <v>21</v>
      </c>
      <c r="F3600" s="396"/>
      <c r="G3600" s="388"/>
    </row>
    <row r="3601" spans="1:7" ht="17.25" x14ac:dyDescent="0.3">
      <c r="A3601" s="389" t="s">
        <v>24599</v>
      </c>
      <c r="B3601" s="393" t="s">
        <v>10103</v>
      </c>
      <c r="C3601" s="393">
        <v>9</v>
      </c>
      <c r="D3601" s="393" t="s">
        <v>11819</v>
      </c>
      <c r="E3601" s="393">
        <v>4</v>
      </c>
      <c r="F3601" s="396"/>
      <c r="G3601" s="388"/>
    </row>
    <row r="3602" spans="1:7" ht="17.25" x14ac:dyDescent="0.3">
      <c r="A3602" s="389" t="s">
        <v>24600</v>
      </c>
      <c r="B3602" s="393" t="s">
        <v>11819</v>
      </c>
      <c r="C3602" s="393">
        <v>6</v>
      </c>
      <c r="D3602" s="393" t="s">
        <v>13658</v>
      </c>
      <c r="E3602" s="393">
        <v>10</v>
      </c>
      <c r="F3602" s="396"/>
      <c r="G3602" s="388"/>
    </row>
    <row r="3603" spans="1:7" ht="12.75" customHeight="1" x14ac:dyDescent="0.3">
      <c r="A3603" s="417" t="s">
        <v>24601</v>
      </c>
      <c r="B3603" s="417"/>
      <c r="C3603" s="417"/>
      <c r="D3603" s="417"/>
      <c r="E3603" s="417"/>
      <c r="F3603" s="417"/>
      <c r="G3603" s="388"/>
    </row>
    <row r="3604" spans="1:7" ht="17.25" x14ac:dyDescent="0.3">
      <c r="A3604" s="389" t="s">
        <v>24602</v>
      </c>
      <c r="B3604" s="393" t="s">
        <v>11819</v>
      </c>
      <c r="C3604" s="393">
        <v>2</v>
      </c>
      <c r="D3604" s="393" t="s">
        <v>21992</v>
      </c>
      <c r="E3604" s="393">
        <v>2</v>
      </c>
      <c r="F3604" s="396"/>
      <c r="G3604" s="388"/>
    </row>
    <row r="3605" spans="1:7" ht="17.25" x14ac:dyDescent="0.3">
      <c r="A3605" s="389" t="s">
        <v>24603</v>
      </c>
      <c r="B3605" s="393" t="s">
        <v>10103</v>
      </c>
      <c r="C3605" s="393">
        <v>3</v>
      </c>
      <c r="D3605" s="393" t="s">
        <v>11819</v>
      </c>
      <c r="E3605" s="393">
        <v>0</v>
      </c>
      <c r="F3605" s="396"/>
      <c r="G3605" s="388"/>
    </row>
    <row r="3606" spans="1:7" ht="17.25" x14ac:dyDescent="0.3">
      <c r="A3606" s="389" t="s">
        <v>24604</v>
      </c>
      <c r="B3606" s="393" t="s">
        <v>10103</v>
      </c>
      <c r="C3606" s="393">
        <v>2</v>
      </c>
      <c r="D3606" s="393" t="s">
        <v>11819</v>
      </c>
      <c r="E3606" s="393">
        <v>2</v>
      </c>
      <c r="F3606" s="396"/>
      <c r="G3606" s="388"/>
    </row>
    <row r="3607" spans="1:7" ht="17.25" x14ac:dyDescent="0.3">
      <c r="A3607" s="389" t="s">
        <v>24605</v>
      </c>
      <c r="B3607" s="393" t="s">
        <v>10191</v>
      </c>
      <c r="C3607" s="393">
        <v>10</v>
      </c>
      <c r="D3607" s="393" t="s">
        <v>11819</v>
      </c>
      <c r="E3607" s="393">
        <v>4</v>
      </c>
      <c r="F3607" s="396"/>
      <c r="G3607" s="388"/>
    </row>
    <row r="3608" spans="1:7" ht="17.25" x14ac:dyDescent="0.3">
      <c r="A3608" s="389" t="s">
        <v>24606</v>
      </c>
      <c r="B3608" s="393" t="s">
        <v>11819</v>
      </c>
      <c r="C3608" s="393">
        <v>0</v>
      </c>
      <c r="D3608" s="393" t="s">
        <v>24607</v>
      </c>
      <c r="E3608" s="393">
        <v>0</v>
      </c>
      <c r="F3608" s="396"/>
      <c r="G3608" s="388"/>
    </row>
    <row r="3609" spans="1:7" ht="17.25" x14ac:dyDescent="0.3">
      <c r="A3609" s="389" t="s">
        <v>24608</v>
      </c>
      <c r="B3609" s="393" t="s">
        <v>11819</v>
      </c>
      <c r="C3609" s="393">
        <v>2</v>
      </c>
      <c r="D3609" s="393" t="s">
        <v>10103</v>
      </c>
      <c r="E3609" s="393">
        <v>1</v>
      </c>
      <c r="F3609" s="396"/>
      <c r="G3609" s="388"/>
    </row>
    <row r="3610" spans="1:7" ht="17.25" x14ac:dyDescent="0.3">
      <c r="A3610" s="389" t="s">
        <v>24609</v>
      </c>
      <c r="B3610" s="393" t="s">
        <v>10103</v>
      </c>
      <c r="C3610" s="393">
        <v>1</v>
      </c>
      <c r="D3610" s="393" t="s">
        <v>11819</v>
      </c>
      <c r="E3610" s="393">
        <v>0</v>
      </c>
      <c r="F3610" s="396"/>
      <c r="G3610" s="388"/>
    </row>
    <row r="3611" spans="1:7" ht="17.25" x14ac:dyDescent="0.3">
      <c r="A3611" s="389" t="s">
        <v>24610</v>
      </c>
      <c r="B3611" s="393" t="s">
        <v>11819</v>
      </c>
      <c r="C3611" s="393">
        <v>1</v>
      </c>
      <c r="D3611" s="393" t="s">
        <v>13658</v>
      </c>
      <c r="E3611" s="393">
        <v>0</v>
      </c>
      <c r="F3611" s="396"/>
      <c r="G3611" s="388"/>
    </row>
    <row r="3612" spans="1:7" ht="12.75" customHeight="1" x14ac:dyDescent="0.3">
      <c r="A3612" s="417" t="s">
        <v>39818</v>
      </c>
      <c r="B3612" s="417"/>
      <c r="C3612" s="417"/>
      <c r="D3612" s="417"/>
      <c r="E3612" s="417"/>
      <c r="F3612" s="417"/>
      <c r="G3612" s="388"/>
    </row>
    <row r="3613" spans="1:7" ht="17.25" x14ac:dyDescent="0.3">
      <c r="A3613" s="389" t="s">
        <v>39819</v>
      </c>
      <c r="B3613" s="393" t="s">
        <v>10191</v>
      </c>
      <c r="C3613" s="393">
        <v>1</v>
      </c>
      <c r="D3613" s="393" t="s">
        <v>11819</v>
      </c>
      <c r="E3613" s="393">
        <v>1</v>
      </c>
      <c r="F3613" s="396"/>
      <c r="G3613" s="388"/>
    </row>
    <row r="3614" spans="1:7" ht="17.25" x14ac:dyDescent="0.3">
      <c r="A3614" s="389" t="s">
        <v>39820</v>
      </c>
      <c r="B3614" s="393" t="s">
        <v>10103</v>
      </c>
      <c r="C3614" s="393">
        <v>0</v>
      </c>
      <c r="D3614" s="393" t="s">
        <v>11819</v>
      </c>
      <c r="E3614" s="393">
        <v>1</v>
      </c>
      <c r="F3614" s="396"/>
      <c r="G3614" s="388"/>
    </row>
    <row r="3615" spans="1:7" ht="12.75" customHeight="1" x14ac:dyDescent="0.3">
      <c r="A3615" s="417" t="s">
        <v>24611</v>
      </c>
      <c r="B3615" s="417"/>
      <c r="C3615" s="417"/>
      <c r="D3615" s="417"/>
      <c r="E3615" s="417"/>
      <c r="F3615" s="417"/>
      <c r="G3615" s="388"/>
    </row>
    <row r="3616" spans="1:7" ht="17.25" x14ac:dyDescent="0.3">
      <c r="A3616" s="389" t="s">
        <v>24612</v>
      </c>
      <c r="B3616" s="393" t="s">
        <v>5011</v>
      </c>
      <c r="C3616" s="393">
        <v>8</v>
      </c>
      <c r="D3616" s="393" t="s">
        <v>11819</v>
      </c>
      <c r="E3616" s="393">
        <v>6</v>
      </c>
      <c r="F3616" s="396"/>
      <c r="G3616" s="388"/>
    </row>
    <row r="3617" spans="1:7" ht="17.25" x14ac:dyDescent="0.3">
      <c r="A3617" s="389" t="s">
        <v>24613</v>
      </c>
      <c r="B3617" s="393" t="s">
        <v>5011</v>
      </c>
      <c r="C3617" s="393">
        <v>6</v>
      </c>
      <c r="D3617" s="393" t="s">
        <v>11819</v>
      </c>
      <c r="E3617" s="393">
        <v>8</v>
      </c>
      <c r="F3617" s="396"/>
      <c r="G3617" s="388"/>
    </row>
    <row r="3618" spans="1:7" ht="17.25" x14ac:dyDescent="0.3">
      <c r="A3618" s="389" t="s">
        <v>24614</v>
      </c>
      <c r="B3618" s="393" t="s">
        <v>5011</v>
      </c>
      <c r="C3618" s="393">
        <v>3</v>
      </c>
      <c r="D3618" s="393" t="s">
        <v>11819</v>
      </c>
      <c r="E3618" s="393">
        <v>4</v>
      </c>
      <c r="F3618" s="396"/>
      <c r="G3618" s="388"/>
    </row>
    <row r="3619" spans="1:7" ht="17.25" x14ac:dyDescent="0.3">
      <c r="A3619" s="389" t="s">
        <v>24615</v>
      </c>
      <c r="B3619" s="393" t="s">
        <v>11819</v>
      </c>
      <c r="C3619" s="393">
        <v>6</v>
      </c>
      <c r="D3619" s="393" t="s">
        <v>5011</v>
      </c>
      <c r="E3619" s="393">
        <v>1</v>
      </c>
      <c r="F3619" s="396"/>
      <c r="G3619" s="388"/>
    </row>
    <row r="3620" spans="1:7" ht="17.25" x14ac:dyDescent="0.3">
      <c r="A3620" s="389" t="s">
        <v>24616</v>
      </c>
      <c r="B3620" s="393" t="s">
        <v>11819</v>
      </c>
      <c r="C3620" s="393">
        <v>8</v>
      </c>
      <c r="D3620" s="393" t="s">
        <v>5011</v>
      </c>
      <c r="E3620" s="393">
        <v>10</v>
      </c>
      <c r="F3620" s="396"/>
      <c r="G3620" s="388"/>
    </row>
    <row r="3621" spans="1:7" ht="17.25" x14ac:dyDescent="0.3">
      <c r="A3621" s="389" t="s">
        <v>24617</v>
      </c>
      <c r="B3621" s="393" t="s">
        <v>11819</v>
      </c>
      <c r="C3621" s="393">
        <v>4</v>
      </c>
      <c r="D3621" s="393" t="s">
        <v>5011</v>
      </c>
      <c r="E3621" s="393">
        <v>4</v>
      </c>
      <c r="F3621" s="396"/>
      <c r="G3621" s="388"/>
    </row>
    <row r="3622" spans="1:7" ht="17.25" x14ac:dyDescent="0.3">
      <c r="A3622" s="389" t="s">
        <v>24618</v>
      </c>
      <c r="B3622" s="393" t="s">
        <v>11819</v>
      </c>
      <c r="C3622" s="393">
        <v>8</v>
      </c>
      <c r="D3622" s="393" t="s">
        <v>5011</v>
      </c>
      <c r="E3622" s="393">
        <v>9</v>
      </c>
      <c r="F3622" s="396"/>
      <c r="G3622" s="388"/>
    </row>
    <row r="3623" spans="1:7" ht="17.25" x14ac:dyDescent="0.3">
      <c r="A3623" s="389" t="s">
        <v>24619</v>
      </c>
      <c r="B3623" s="393" t="s">
        <v>5011</v>
      </c>
      <c r="C3623" s="393">
        <v>10</v>
      </c>
      <c r="D3623" s="393" t="s">
        <v>11819</v>
      </c>
      <c r="E3623" s="393">
        <v>4</v>
      </c>
      <c r="F3623" s="396"/>
      <c r="G3623" s="388"/>
    </row>
    <row r="3624" spans="1:7" ht="17.25" x14ac:dyDescent="0.3">
      <c r="A3624" s="389" t="s">
        <v>24620</v>
      </c>
      <c r="B3624" s="393" t="s">
        <v>5011</v>
      </c>
      <c r="C3624" s="393">
        <v>6</v>
      </c>
      <c r="D3624" s="393" t="s">
        <v>11819</v>
      </c>
      <c r="E3624" s="393">
        <v>1</v>
      </c>
      <c r="F3624" s="396"/>
      <c r="G3624" s="388"/>
    </row>
    <row r="3625" spans="1:7" ht="12.75" customHeight="1" x14ac:dyDescent="0.3">
      <c r="A3625" s="417" t="s">
        <v>24621</v>
      </c>
      <c r="B3625" s="417"/>
      <c r="C3625" s="417"/>
      <c r="D3625" s="417"/>
      <c r="E3625" s="417"/>
      <c r="F3625" s="417"/>
      <c r="G3625" s="388"/>
    </row>
    <row r="3626" spans="1:7" ht="17.25" x14ac:dyDescent="0.3">
      <c r="A3626" s="389" t="s">
        <v>24622</v>
      </c>
      <c r="B3626" s="393" t="s">
        <v>24623</v>
      </c>
      <c r="C3626" s="393">
        <v>3</v>
      </c>
      <c r="D3626" s="393" t="s">
        <v>23724</v>
      </c>
      <c r="E3626" s="393">
        <v>4</v>
      </c>
      <c r="F3626" s="396"/>
      <c r="G3626" s="388"/>
    </row>
    <row r="3627" spans="1:7" ht="17.25" x14ac:dyDescent="0.3">
      <c r="A3627" s="389" t="s">
        <v>24624</v>
      </c>
      <c r="B3627" s="393" t="s">
        <v>23724</v>
      </c>
      <c r="C3627" s="393">
        <v>3</v>
      </c>
      <c r="D3627" s="393" t="s">
        <v>23698</v>
      </c>
      <c r="E3627" s="393">
        <v>1</v>
      </c>
      <c r="F3627" s="396"/>
      <c r="G3627" s="388"/>
    </row>
    <row r="3628" spans="1:7" ht="17.25" x14ac:dyDescent="0.3">
      <c r="A3628" s="389" t="s">
        <v>24625</v>
      </c>
      <c r="B3628" s="393" t="s">
        <v>23724</v>
      </c>
      <c r="C3628" s="393">
        <v>2</v>
      </c>
      <c r="D3628" s="393" t="s">
        <v>23723</v>
      </c>
      <c r="E3628" s="393">
        <v>1</v>
      </c>
      <c r="F3628" s="396"/>
      <c r="G3628" s="388"/>
    </row>
    <row r="3629" spans="1:7" ht="17.25" x14ac:dyDescent="0.3">
      <c r="A3629" s="389" t="s">
        <v>24626</v>
      </c>
      <c r="B3629" s="393" t="s">
        <v>23724</v>
      </c>
      <c r="C3629" s="393">
        <v>0</v>
      </c>
      <c r="D3629" s="393" t="s">
        <v>23698</v>
      </c>
      <c r="E3629" s="393">
        <v>1</v>
      </c>
      <c r="F3629" s="396"/>
      <c r="G3629" s="388"/>
    </row>
    <row r="3630" spans="1:7" ht="17.25" x14ac:dyDescent="0.3">
      <c r="A3630" s="389" t="s">
        <v>24627</v>
      </c>
      <c r="B3630" s="393" t="s">
        <v>23724</v>
      </c>
      <c r="C3630" s="393">
        <v>3</v>
      </c>
      <c r="D3630" s="393" t="s">
        <v>23723</v>
      </c>
      <c r="E3630" s="393">
        <v>3</v>
      </c>
      <c r="F3630" s="396"/>
      <c r="G3630" s="388"/>
    </row>
    <row r="3631" spans="1:7" ht="17.25" x14ac:dyDescent="0.3">
      <c r="A3631" s="389" t="s">
        <v>24628</v>
      </c>
      <c r="B3631" s="393" t="s">
        <v>23723</v>
      </c>
      <c r="C3631" s="393">
        <v>0</v>
      </c>
      <c r="D3631" s="393" t="s">
        <v>23724</v>
      </c>
      <c r="E3631" s="393">
        <v>0</v>
      </c>
      <c r="F3631" s="396"/>
      <c r="G3631" s="388"/>
    </row>
    <row r="3632" spans="1:7" ht="17.25" x14ac:dyDescent="0.3">
      <c r="A3632" s="389" t="s">
        <v>24629</v>
      </c>
      <c r="B3632" s="393" t="s">
        <v>24623</v>
      </c>
      <c r="C3632" s="393">
        <v>4</v>
      </c>
      <c r="D3632" s="393" t="s">
        <v>23724</v>
      </c>
      <c r="E3632" s="393">
        <v>0</v>
      </c>
      <c r="F3632" s="396"/>
      <c r="G3632" s="388"/>
    </row>
    <row r="3633" spans="1:7" ht="17.25" x14ac:dyDescent="0.3">
      <c r="A3633" s="389" t="s">
        <v>24630</v>
      </c>
      <c r="B3633" s="393" t="s">
        <v>24631</v>
      </c>
      <c r="C3633" s="393">
        <v>5</v>
      </c>
      <c r="D3633" s="393" t="s">
        <v>23724</v>
      </c>
      <c r="E3633" s="393">
        <v>1</v>
      </c>
      <c r="F3633" s="396"/>
      <c r="G3633" s="388"/>
    </row>
    <row r="3634" spans="1:7" ht="17.25" x14ac:dyDescent="0.3">
      <c r="A3634" s="389" t="s">
        <v>24632</v>
      </c>
      <c r="B3634" s="393" t="s">
        <v>23724</v>
      </c>
      <c r="C3634" s="393">
        <v>1</v>
      </c>
      <c r="D3634" s="393" t="s">
        <v>23723</v>
      </c>
      <c r="E3634" s="393">
        <v>0</v>
      </c>
      <c r="F3634" s="396"/>
      <c r="G3634" s="388"/>
    </row>
    <row r="3635" spans="1:7" ht="17.25" x14ac:dyDescent="0.3">
      <c r="A3635" s="389" t="s">
        <v>24633</v>
      </c>
      <c r="B3635" s="393" t="s">
        <v>23698</v>
      </c>
      <c r="C3635" s="393">
        <v>1</v>
      </c>
      <c r="D3635" s="393" t="s">
        <v>23724</v>
      </c>
      <c r="E3635" s="393">
        <v>1</v>
      </c>
      <c r="F3635" s="396"/>
      <c r="G3635" s="388"/>
    </row>
    <row r="3636" spans="1:7" ht="17.25" x14ac:dyDescent="0.3">
      <c r="A3636" s="389" t="s">
        <v>24634</v>
      </c>
      <c r="B3636" s="393" t="s">
        <v>23698</v>
      </c>
      <c r="C3636" s="393">
        <v>0</v>
      </c>
      <c r="D3636" s="393" t="s">
        <v>23724</v>
      </c>
      <c r="E3636" s="393">
        <v>0</v>
      </c>
      <c r="F3636" s="396"/>
      <c r="G3636" s="388"/>
    </row>
    <row r="3637" spans="1:7" ht="17.25" x14ac:dyDescent="0.3">
      <c r="A3637" s="389" t="s">
        <v>24635</v>
      </c>
      <c r="B3637" s="393" t="s">
        <v>23698</v>
      </c>
      <c r="C3637" s="393">
        <v>1</v>
      </c>
      <c r="D3637" s="393" t="s">
        <v>23724</v>
      </c>
      <c r="E3637" s="393">
        <v>2</v>
      </c>
      <c r="F3637" s="396"/>
      <c r="G3637" s="388"/>
    </row>
    <row r="3638" spans="1:7" ht="17.25" x14ac:dyDescent="0.3">
      <c r="A3638" s="389" t="s">
        <v>24636</v>
      </c>
      <c r="B3638" s="393" t="s">
        <v>23723</v>
      </c>
      <c r="C3638" s="393">
        <v>1</v>
      </c>
      <c r="D3638" s="393" t="s">
        <v>23724</v>
      </c>
      <c r="E3638" s="393">
        <v>2</v>
      </c>
      <c r="F3638" s="396"/>
      <c r="G3638" s="388"/>
    </row>
    <row r="3639" spans="1:7" ht="17.25" x14ac:dyDescent="0.3">
      <c r="A3639" s="389" t="s">
        <v>24637</v>
      </c>
      <c r="B3639" s="393" t="s">
        <v>23723</v>
      </c>
      <c r="C3639" s="393">
        <v>0</v>
      </c>
      <c r="D3639" s="393" t="s">
        <v>23724</v>
      </c>
      <c r="E3639" s="393">
        <v>1</v>
      </c>
      <c r="F3639" s="396"/>
      <c r="G3639" s="388"/>
    </row>
    <row r="3640" spans="1:7" ht="17.25" x14ac:dyDescent="0.3">
      <c r="A3640" s="389" t="s">
        <v>24638</v>
      </c>
      <c r="B3640" s="393" t="s">
        <v>23723</v>
      </c>
      <c r="C3640" s="393">
        <v>0</v>
      </c>
      <c r="D3640" s="393" t="s">
        <v>23724</v>
      </c>
      <c r="E3640" s="393">
        <v>1</v>
      </c>
      <c r="F3640" s="396"/>
      <c r="G3640" s="388"/>
    </row>
    <row r="3641" spans="1:7" ht="12.75" customHeight="1" x14ac:dyDescent="0.3">
      <c r="A3641" s="417" t="s">
        <v>24639</v>
      </c>
      <c r="B3641" s="417"/>
      <c r="C3641" s="417"/>
      <c r="D3641" s="417"/>
      <c r="E3641" s="417"/>
      <c r="F3641" s="417"/>
      <c r="G3641" s="388"/>
    </row>
    <row r="3642" spans="1:7" ht="17.25" x14ac:dyDescent="0.3">
      <c r="A3642" s="389" t="s">
        <v>24640</v>
      </c>
      <c r="B3642" s="393" t="s">
        <v>23724</v>
      </c>
      <c r="C3642" s="393">
        <v>1</v>
      </c>
      <c r="D3642" s="393" t="s">
        <v>23698</v>
      </c>
      <c r="E3642" s="393">
        <v>1</v>
      </c>
      <c r="F3642" s="396"/>
      <c r="G3642" s="388"/>
    </row>
    <row r="3643" spans="1:7" ht="12.75" customHeight="1" x14ac:dyDescent="0.3">
      <c r="A3643" s="417" t="s">
        <v>24641</v>
      </c>
      <c r="B3643" s="417"/>
      <c r="C3643" s="417"/>
      <c r="D3643" s="417"/>
      <c r="E3643" s="417"/>
      <c r="F3643" s="417"/>
      <c r="G3643" s="388"/>
    </row>
    <row r="3644" spans="1:7" ht="17.25" x14ac:dyDescent="0.3">
      <c r="A3644" s="389" t="s">
        <v>24642</v>
      </c>
      <c r="B3644" s="393" t="s">
        <v>10191</v>
      </c>
      <c r="C3644" s="393">
        <v>8</v>
      </c>
      <c r="D3644" s="393" t="s">
        <v>22015</v>
      </c>
      <c r="E3644" s="393">
        <v>19</v>
      </c>
      <c r="F3644" s="396"/>
      <c r="G3644" s="388"/>
    </row>
    <row r="3645" spans="1:7" ht="17.25" x14ac:dyDescent="0.3">
      <c r="A3645" s="389" t="s">
        <v>24643</v>
      </c>
      <c r="B3645" s="393" t="s">
        <v>11819</v>
      </c>
      <c r="C3645" s="393">
        <v>13</v>
      </c>
      <c r="D3645" s="393" t="s">
        <v>10191</v>
      </c>
      <c r="E3645" s="393">
        <v>25</v>
      </c>
      <c r="F3645" s="396"/>
      <c r="G3645" s="388"/>
    </row>
    <row r="3646" spans="1:7" ht="17.25" x14ac:dyDescent="0.3">
      <c r="A3646" s="389" t="s">
        <v>24644</v>
      </c>
      <c r="B3646" s="393" t="s">
        <v>11819</v>
      </c>
      <c r="C3646" s="393">
        <v>21</v>
      </c>
      <c r="D3646" s="393" t="s">
        <v>10191</v>
      </c>
      <c r="E3646" s="393">
        <v>16</v>
      </c>
      <c r="F3646" s="396"/>
      <c r="G3646" s="388"/>
    </row>
    <row r="3647" spans="1:7" ht="17.25" x14ac:dyDescent="0.3">
      <c r="A3647" s="389" t="s">
        <v>24645</v>
      </c>
      <c r="B3647" s="393" t="s">
        <v>22317</v>
      </c>
      <c r="C3647" s="393">
        <v>12</v>
      </c>
      <c r="D3647" s="393" t="s">
        <v>11819</v>
      </c>
      <c r="E3647" s="393">
        <v>26</v>
      </c>
      <c r="F3647" s="396"/>
      <c r="G3647" s="388"/>
    </row>
    <row r="3648" spans="1:7" ht="17.25" x14ac:dyDescent="0.3">
      <c r="A3648" s="389" t="s">
        <v>24646</v>
      </c>
      <c r="B3648" s="393" t="s">
        <v>11819</v>
      </c>
      <c r="C3648" s="393">
        <v>37</v>
      </c>
      <c r="D3648" s="393" t="s">
        <v>10191</v>
      </c>
      <c r="E3648" s="393">
        <v>25</v>
      </c>
      <c r="F3648" s="396"/>
      <c r="G3648" s="388"/>
    </row>
    <row r="3649" spans="1:7" ht="17.25" x14ac:dyDescent="0.3">
      <c r="A3649" s="389" t="s">
        <v>24647</v>
      </c>
      <c r="B3649" s="393" t="s">
        <v>10191</v>
      </c>
      <c r="C3649" s="393">
        <v>23</v>
      </c>
      <c r="D3649" s="393" t="s">
        <v>11819</v>
      </c>
      <c r="E3649" s="393">
        <v>14</v>
      </c>
      <c r="F3649" s="396"/>
      <c r="G3649" s="388"/>
    </row>
    <row r="3650" spans="1:7" ht="17.25" x14ac:dyDescent="0.3">
      <c r="A3650" s="389" t="s">
        <v>24648</v>
      </c>
      <c r="B3650" s="393" t="s">
        <v>11819</v>
      </c>
      <c r="C3650" s="393">
        <v>65</v>
      </c>
      <c r="D3650" s="393" t="s">
        <v>10191</v>
      </c>
      <c r="E3650" s="393">
        <v>46</v>
      </c>
      <c r="F3650" s="396"/>
      <c r="G3650" s="388"/>
    </row>
    <row r="3651" spans="1:7" ht="17.25" x14ac:dyDescent="0.3">
      <c r="A3651" s="389" t="s">
        <v>42884</v>
      </c>
      <c r="B3651" s="393" t="s">
        <v>11819</v>
      </c>
      <c r="C3651" s="393">
        <v>10</v>
      </c>
      <c r="D3651" s="393" t="s">
        <v>10191</v>
      </c>
      <c r="E3651" s="393">
        <v>13</v>
      </c>
      <c r="F3651" s="396"/>
      <c r="G3651" s="388"/>
    </row>
    <row r="3652" spans="1:7" ht="17.25" x14ac:dyDescent="0.3">
      <c r="A3652" s="389" t="s">
        <v>24649</v>
      </c>
      <c r="B3652" s="393" t="s">
        <v>11819</v>
      </c>
      <c r="C3652" s="393">
        <v>11</v>
      </c>
      <c r="D3652" s="393" t="s">
        <v>10191</v>
      </c>
      <c r="E3652" s="393">
        <v>7</v>
      </c>
      <c r="F3652" s="396"/>
      <c r="G3652" s="388"/>
    </row>
    <row r="3653" spans="1:7" ht="17.25" x14ac:dyDescent="0.3">
      <c r="A3653" s="389" t="s">
        <v>24650</v>
      </c>
      <c r="B3653" s="393" t="s">
        <v>10191</v>
      </c>
      <c r="C3653" s="393">
        <v>12</v>
      </c>
      <c r="D3653" s="393" t="s">
        <v>11819</v>
      </c>
      <c r="E3653" s="393">
        <v>26</v>
      </c>
      <c r="F3653" s="396"/>
      <c r="G3653" s="388"/>
    </row>
    <row r="3654" spans="1:7" ht="17.25" x14ac:dyDescent="0.3">
      <c r="A3654" s="389" t="s">
        <v>24651</v>
      </c>
      <c r="B3654" s="393" t="s">
        <v>10191</v>
      </c>
      <c r="C3654" s="393">
        <v>46</v>
      </c>
      <c r="D3654" s="393" t="s">
        <v>11819</v>
      </c>
      <c r="E3654" s="393">
        <v>27</v>
      </c>
      <c r="F3654" s="396"/>
      <c r="G3654" s="388"/>
    </row>
    <row r="3655" spans="1:7" ht="17.25" x14ac:dyDescent="0.3">
      <c r="A3655" s="389" t="s">
        <v>24652</v>
      </c>
      <c r="B3655" s="393" t="s">
        <v>10191</v>
      </c>
      <c r="C3655" s="393">
        <v>27</v>
      </c>
      <c r="D3655" s="393" t="s">
        <v>11819</v>
      </c>
      <c r="E3655" s="393">
        <v>37</v>
      </c>
      <c r="F3655" s="396"/>
      <c r="G3655" s="388"/>
    </row>
    <row r="3656" spans="1:7" ht="17.25" x14ac:dyDescent="0.3">
      <c r="A3656" s="389" t="s">
        <v>24653</v>
      </c>
      <c r="B3656" s="393" t="s">
        <v>10191</v>
      </c>
      <c r="C3656" s="393">
        <v>3</v>
      </c>
      <c r="D3656" s="393" t="s">
        <v>11819</v>
      </c>
      <c r="E3656" s="393">
        <v>4</v>
      </c>
      <c r="F3656" s="396"/>
      <c r="G3656" s="388"/>
    </row>
    <row r="3657" spans="1:7" ht="12.75" customHeight="1" x14ac:dyDescent="0.3">
      <c r="A3657" s="417" t="s">
        <v>24654</v>
      </c>
      <c r="B3657" s="417"/>
      <c r="C3657" s="417"/>
      <c r="D3657" s="417"/>
      <c r="E3657" s="417"/>
      <c r="F3657" s="417"/>
      <c r="G3657" s="388"/>
    </row>
    <row r="3658" spans="1:7" ht="17.25" x14ac:dyDescent="0.3">
      <c r="A3658" s="389" t="s">
        <v>24655</v>
      </c>
      <c r="B3658" s="393" t="s">
        <v>10191</v>
      </c>
      <c r="C3658" s="393">
        <v>1</v>
      </c>
      <c r="D3658" s="393" t="s">
        <v>7198</v>
      </c>
      <c r="E3658" s="393">
        <v>0</v>
      </c>
      <c r="F3658" s="396"/>
      <c r="G3658" s="388"/>
    </row>
    <row r="3659" spans="1:7" ht="12.75" customHeight="1" x14ac:dyDescent="0.3">
      <c r="A3659" s="417" t="s">
        <v>24656</v>
      </c>
      <c r="B3659" s="417"/>
      <c r="C3659" s="417"/>
      <c r="D3659" s="417"/>
      <c r="E3659" s="417"/>
      <c r="F3659" s="417"/>
      <c r="G3659" s="388"/>
    </row>
    <row r="3660" spans="1:7" ht="17.25" x14ac:dyDescent="0.3">
      <c r="A3660" s="389" t="s">
        <v>24657</v>
      </c>
      <c r="B3660" s="393" t="s">
        <v>11819</v>
      </c>
      <c r="C3660" s="393">
        <v>16</v>
      </c>
      <c r="D3660" s="393" t="s">
        <v>13336</v>
      </c>
      <c r="E3660" s="393">
        <v>16</v>
      </c>
      <c r="F3660" s="396"/>
      <c r="G3660" s="388"/>
    </row>
    <row r="3661" spans="1:7" ht="17.25" x14ac:dyDescent="0.3">
      <c r="A3661" s="389" t="s">
        <v>24658</v>
      </c>
      <c r="B3661" s="393" t="s">
        <v>11819</v>
      </c>
      <c r="C3661" s="393">
        <v>12</v>
      </c>
      <c r="D3661" s="393" t="s">
        <v>13336</v>
      </c>
      <c r="E3661" s="393">
        <v>3</v>
      </c>
      <c r="F3661" s="396"/>
      <c r="G3661" s="388"/>
    </row>
    <row r="3662" spans="1:7" ht="17.25" x14ac:dyDescent="0.3">
      <c r="A3662" s="389" t="s">
        <v>24659</v>
      </c>
      <c r="B3662" s="393" t="s">
        <v>11819</v>
      </c>
      <c r="C3662" s="393">
        <v>0</v>
      </c>
      <c r="D3662" s="393" t="s">
        <v>13336</v>
      </c>
      <c r="E3662" s="393">
        <v>8</v>
      </c>
      <c r="F3662" s="396"/>
      <c r="G3662" s="388"/>
    </row>
    <row r="3663" spans="1:7" ht="17.25" x14ac:dyDescent="0.3">
      <c r="A3663" s="389" t="s">
        <v>24660</v>
      </c>
      <c r="B3663" s="393" t="s">
        <v>13336</v>
      </c>
      <c r="C3663" s="393">
        <v>4</v>
      </c>
      <c r="D3663" s="393" t="s">
        <v>11819</v>
      </c>
      <c r="E3663" s="393">
        <v>1</v>
      </c>
      <c r="F3663" s="396"/>
      <c r="G3663" s="388"/>
    </row>
    <row r="3664" spans="1:7" ht="17.25" x14ac:dyDescent="0.3">
      <c r="A3664" s="389" t="s">
        <v>24661</v>
      </c>
      <c r="B3664" s="393" t="s">
        <v>13336</v>
      </c>
      <c r="C3664" s="393">
        <v>8</v>
      </c>
      <c r="D3664" s="393" t="s">
        <v>11819</v>
      </c>
      <c r="E3664" s="393">
        <v>2</v>
      </c>
      <c r="F3664" s="396"/>
      <c r="G3664" s="388"/>
    </row>
    <row r="3665" spans="1:7" ht="17.25" x14ac:dyDescent="0.3">
      <c r="A3665" s="389" t="s">
        <v>24662</v>
      </c>
      <c r="B3665" s="393" t="s">
        <v>13336</v>
      </c>
      <c r="C3665" s="393">
        <v>3</v>
      </c>
      <c r="D3665" s="393" t="s">
        <v>11819</v>
      </c>
      <c r="E3665" s="393">
        <v>7</v>
      </c>
      <c r="F3665" s="396"/>
      <c r="G3665" s="388"/>
    </row>
    <row r="3666" spans="1:7" ht="17.25" x14ac:dyDescent="0.3">
      <c r="A3666" s="389" t="s">
        <v>24663</v>
      </c>
      <c r="B3666" s="393" t="s">
        <v>11819</v>
      </c>
      <c r="C3666" s="393">
        <v>2</v>
      </c>
      <c r="D3666" s="393" t="s">
        <v>13336</v>
      </c>
      <c r="E3666" s="393">
        <v>3</v>
      </c>
      <c r="F3666" s="396"/>
      <c r="G3666" s="388"/>
    </row>
    <row r="3667" spans="1:7" ht="17.25" x14ac:dyDescent="0.3">
      <c r="A3667" s="389" t="s">
        <v>24664</v>
      </c>
      <c r="B3667" s="393" t="s">
        <v>11819</v>
      </c>
      <c r="C3667" s="393">
        <v>2</v>
      </c>
      <c r="D3667" s="393" t="s">
        <v>13336</v>
      </c>
      <c r="E3667" s="393">
        <v>3</v>
      </c>
      <c r="F3667" s="396"/>
      <c r="G3667" s="388"/>
    </row>
    <row r="3668" spans="1:7" ht="12.75" customHeight="1" x14ac:dyDescent="0.3">
      <c r="A3668" s="417" t="s">
        <v>24665</v>
      </c>
      <c r="B3668" s="417"/>
      <c r="C3668" s="417"/>
      <c r="D3668" s="417"/>
      <c r="E3668" s="417"/>
      <c r="F3668" s="417"/>
      <c r="G3668" s="388"/>
    </row>
    <row r="3669" spans="1:7" ht="17.25" x14ac:dyDescent="0.3">
      <c r="A3669" s="389" t="s">
        <v>24666</v>
      </c>
      <c r="B3669" s="393" t="s">
        <v>2625</v>
      </c>
      <c r="C3669" s="393">
        <v>2</v>
      </c>
      <c r="D3669" s="393" t="s">
        <v>5426</v>
      </c>
      <c r="E3669" s="393">
        <v>3</v>
      </c>
      <c r="F3669" s="396"/>
      <c r="G3669" s="388"/>
    </row>
    <row r="3670" spans="1:7" ht="17.25" x14ac:dyDescent="0.3">
      <c r="A3670" s="389" t="s">
        <v>24667</v>
      </c>
      <c r="B3670" s="393" t="s">
        <v>2625</v>
      </c>
      <c r="C3670" s="393">
        <v>1</v>
      </c>
      <c r="D3670" s="393" t="s">
        <v>5426</v>
      </c>
      <c r="E3670" s="393">
        <v>5</v>
      </c>
      <c r="F3670" s="396"/>
      <c r="G3670" s="388"/>
    </row>
    <row r="3671" spans="1:7" ht="17.25" x14ac:dyDescent="0.3">
      <c r="A3671" s="389" t="s">
        <v>24668</v>
      </c>
      <c r="B3671" s="393" t="s">
        <v>2625</v>
      </c>
      <c r="C3671" s="393">
        <v>9</v>
      </c>
      <c r="D3671" s="393" t="s">
        <v>5426</v>
      </c>
      <c r="E3671" s="393">
        <v>8</v>
      </c>
      <c r="F3671" s="396"/>
      <c r="G3671" s="388"/>
    </row>
    <row r="3672" spans="1:7" ht="17.25" x14ac:dyDescent="0.3">
      <c r="A3672" s="389" t="s">
        <v>24669</v>
      </c>
      <c r="B3672" s="393" t="s">
        <v>5426</v>
      </c>
      <c r="C3672" s="393">
        <v>1</v>
      </c>
      <c r="D3672" s="393" t="s">
        <v>2625</v>
      </c>
      <c r="E3672" s="393">
        <v>2</v>
      </c>
      <c r="F3672" s="396"/>
      <c r="G3672" s="388"/>
    </row>
    <row r="3673" spans="1:7" ht="17.25" x14ac:dyDescent="0.3">
      <c r="A3673" s="389" t="s">
        <v>24670</v>
      </c>
      <c r="B3673" s="393" t="s">
        <v>5426</v>
      </c>
      <c r="C3673" s="393">
        <v>1</v>
      </c>
      <c r="D3673" s="393" t="s">
        <v>2625</v>
      </c>
      <c r="E3673" s="393">
        <v>0</v>
      </c>
      <c r="F3673" s="396"/>
      <c r="G3673" s="388"/>
    </row>
    <row r="3674" spans="1:7" ht="17.25" x14ac:dyDescent="0.3">
      <c r="A3674" s="389" t="s">
        <v>24671</v>
      </c>
      <c r="B3674" s="393" t="s">
        <v>2625</v>
      </c>
      <c r="C3674" s="393">
        <v>1</v>
      </c>
      <c r="D3674" s="393" t="s">
        <v>5426</v>
      </c>
      <c r="E3674" s="393">
        <v>1</v>
      </c>
      <c r="F3674" s="396"/>
      <c r="G3674" s="388"/>
    </row>
    <row r="3675" spans="1:7" ht="17.25" x14ac:dyDescent="0.3">
      <c r="A3675" s="389" t="s">
        <v>24672</v>
      </c>
      <c r="B3675" s="393" t="s">
        <v>5426</v>
      </c>
      <c r="C3675" s="393">
        <v>1</v>
      </c>
      <c r="D3675" s="393" t="s">
        <v>2625</v>
      </c>
      <c r="E3675" s="393">
        <v>2</v>
      </c>
      <c r="F3675" s="396"/>
      <c r="G3675" s="388"/>
    </row>
    <row r="3676" spans="1:7" ht="12.75" customHeight="1" x14ac:dyDescent="0.3">
      <c r="A3676" s="417" t="s">
        <v>33508</v>
      </c>
      <c r="B3676" s="417"/>
      <c r="C3676" s="417"/>
      <c r="D3676" s="417"/>
      <c r="E3676" s="417"/>
      <c r="F3676" s="417"/>
      <c r="G3676" s="388"/>
    </row>
    <row r="3677" spans="1:7" ht="17.25" x14ac:dyDescent="0.3">
      <c r="A3677" s="389" t="s">
        <v>33509</v>
      </c>
      <c r="B3677" s="393" t="s">
        <v>13336</v>
      </c>
      <c r="C3677" s="393">
        <v>0</v>
      </c>
      <c r="D3677" s="393" t="s">
        <v>7198</v>
      </c>
      <c r="E3677" s="393">
        <v>0</v>
      </c>
      <c r="F3677" s="396"/>
      <c r="G3677" s="388"/>
    </row>
    <row r="3678" spans="1:7" ht="12.75" customHeight="1" x14ac:dyDescent="0.3">
      <c r="A3678" s="417" t="s">
        <v>39821</v>
      </c>
      <c r="B3678" s="417"/>
      <c r="C3678" s="417"/>
      <c r="D3678" s="417"/>
      <c r="E3678" s="417"/>
      <c r="F3678" s="417"/>
      <c r="G3678" s="388"/>
    </row>
    <row r="3679" spans="1:7" ht="17.25" x14ac:dyDescent="0.3">
      <c r="A3679" s="389" t="s">
        <v>39822</v>
      </c>
      <c r="B3679" s="393" t="s">
        <v>11819</v>
      </c>
      <c r="C3679" s="393">
        <v>0</v>
      </c>
      <c r="D3679" s="393" t="s">
        <v>13336</v>
      </c>
      <c r="E3679" s="393">
        <v>0</v>
      </c>
      <c r="F3679" s="396"/>
      <c r="G3679" s="388"/>
    </row>
    <row r="3680" spans="1:7" ht="17.25" x14ac:dyDescent="0.3">
      <c r="A3680" s="389" t="s">
        <v>39823</v>
      </c>
      <c r="B3680" s="393" t="s">
        <v>13336</v>
      </c>
      <c r="C3680" s="393">
        <v>0</v>
      </c>
      <c r="D3680" s="393" t="s">
        <v>11819</v>
      </c>
      <c r="E3680" s="393">
        <v>0</v>
      </c>
      <c r="F3680" s="396"/>
      <c r="G3680" s="388"/>
    </row>
    <row r="3681" spans="1:7" ht="17.25" x14ac:dyDescent="0.3">
      <c r="A3681" s="389" t="s">
        <v>39824</v>
      </c>
      <c r="B3681" s="393" t="s">
        <v>11819</v>
      </c>
      <c r="C3681" s="393">
        <v>0</v>
      </c>
      <c r="D3681" s="393" t="s">
        <v>13336</v>
      </c>
      <c r="E3681" s="393">
        <v>0</v>
      </c>
      <c r="F3681" s="396"/>
      <c r="G3681" s="388"/>
    </row>
    <row r="3682" spans="1:7" ht="17.25" x14ac:dyDescent="0.3">
      <c r="A3682" s="389" t="s">
        <v>39825</v>
      </c>
      <c r="B3682" s="393" t="s">
        <v>13336</v>
      </c>
      <c r="C3682" s="393">
        <v>0</v>
      </c>
      <c r="D3682" s="393" t="s">
        <v>11819</v>
      </c>
      <c r="E3682" s="393">
        <v>0</v>
      </c>
      <c r="F3682" s="396"/>
      <c r="G3682" s="388"/>
    </row>
    <row r="3683" spans="1:7" ht="17.25" x14ac:dyDescent="0.3">
      <c r="A3683" s="389" t="s">
        <v>39826</v>
      </c>
      <c r="B3683" s="393" t="s">
        <v>11819</v>
      </c>
      <c r="C3683" s="393">
        <v>0</v>
      </c>
      <c r="D3683" s="393" t="s">
        <v>13336</v>
      </c>
      <c r="E3683" s="393">
        <v>0</v>
      </c>
      <c r="F3683" s="396"/>
      <c r="G3683" s="388"/>
    </row>
    <row r="3684" spans="1:7" ht="17.25" x14ac:dyDescent="0.3">
      <c r="A3684" s="389" t="s">
        <v>39827</v>
      </c>
      <c r="B3684" s="393" t="s">
        <v>11819</v>
      </c>
      <c r="C3684" s="393">
        <v>0</v>
      </c>
      <c r="D3684" s="393" t="s">
        <v>13336</v>
      </c>
      <c r="E3684" s="393">
        <v>0</v>
      </c>
      <c r="F3684" s="396"/>
      <c r="G3684" s="388"/>
    </row>
    <row r="3685" spans="1:7" ht="17.25" x14ac:dyDescent="0.3">
      <c r="A3685" s="389" t="s">
        <v>39828</v>
      </c>
      <c r="B3685" s="393" t="s">
        <v>11819</v>
      </c>
      <c r="C3685" s="393">
        <v>0</v>
      </c>
      <c r="D3685" s="393" t="s">
        <v>13336</v>
      </c>
      <c r="E3685" s="393">
        <v>0</v>
      </c>
      <c r="F3685" s="396"/>
      <c r="G3685" s="388"/>
    </row>
    <row r="3686" spans="1:7" ht="17.25" x14ac:dyDescent="0.3">
      <c r="A3686" s="389" t="s">
        <v>39829</v>
      </c>
      <c r="B3686" s="393" t="s">
        <v>11819</v>
      </c>
      <c r="C3686" s="393">
        <v>0</v>
      </c>
      <c r="D3686" s="393" t="s">
        <v>13336</v>
      </c>
      <c r="E3686" s="393">
        <v>0</v>
      </c>
      <c r="F3686" s="396"/>
      <c r="G3686" s="388"/>
    </row>
    <row r="3687" spans="1:7" ht="17.25" x14ac:dyDescent="0.3">
      <c r="A3687" s="389" t="s">
        <v>39830</v>
      </c>
      <c r="B3687" s="393" t="s">
        <v>13336</v>
      </c>
      <c r="C3687" s="393">
        <v>0</v>
      </c>
      <c r="D3687" s="393" t="s">
        <v>11819</v>
      </c>
      <c r="E3687" s="393">
        <v>0</v>
      </c>
      <c r="F3687" s="396"/>
      <c r="G3687" s="388"/>
    </row>
    <row r="3688" spans="1:7" ht="17.25" x14ac:dyDescent="0.3">
      <c r="A3688" s="389" t="s">
        <v>39831</v>
      </c>
      <c r="B3688" s="393" t="s">
        <v>13336</v>
      </c>
      <c r="C3688" s="393">
        <v>0</v>
      </c>
      <c r="D3688" s="393" t="s">
        <v>11819</v>
      </c>
      <c r="E3688" s="393">
        <v>0</v>
      </c>
      <c r="F3688" s="396"/>
      <c r="G3688" s="388"/>
    </row>
    <row r="3689" spans="1:7" ht="12.75" customHeight="1" x14ac:dyDescent="0.3">
      <c r="A3689" s="417" t="s">
        <v>39832</v>
      </c>
      <c r="B3689" s="417"/>
      <c r="C3689" s="417"/>
      <c r="D3689" s="417"/>
      <c r="E3689" s="417"/>
      <c r="F3689" s="417"/>
      <c r="G3689" s="388"/>
    </row>
    <row r="3690" spans="1:7" ht="17.25" x14ac:dyDescent="0.3">
      <c r="A3690" s="389" t="s">
        <v>39833</v>
      </c>
      <c r="B3690" s="393" t="s">
        <v>13336</v>
      </c>
      <c r="C3690" s="393">
        <v>0</v>
      </c>
      <c r="D3690" s="393" t="s">
        <v>11819</v>
      </c>
      <c r="E3690" s="393">
        <v>0</v>
      </c>
      <c r="F3690" s="396"/>
      <c r="G3690" s="388"/>
    </row>
    <row r="3691" spans="1:7" ht="17.25" x14ac:dyDescent="0.3">
      <c r="A3691" s="389" t="s">
        <v>39834</v>
      </c>
      <c r="B3691" s="393" t="s">
        <v>11819</v>
      </c>
      <c r="C3691" s="393">
        <v>0</v>
      </c>
      <c r="D3691" s="393" t="s">
        <v>13336</v>
      </c>
      <c r="E3691" s="393">
        <v>0</v>
      </c>
      <c r="F3691" s="396"/>
      <c r="G3691" s="388"/>
    </row>
    <row r="3692" spans="1:7" ht="17.25" x14ac:dyDescent="0.3">
      <c r="A3692" s="389" t="s">
        <v>39835</v>
      </c>
      <c r="B3692" s="393" t="s">
        <v>13336</v>
      </c>
      <c r="C3692" s="393">
        <v>0</v>
      </c>
      <c r="D3692" s="393" t="s">
        <v>11819</v>
      </c>
      <c r="E3692" s="393">
        <v>0</v>
      </c>
      <c r="F3692" s="396"/>
      <c r="G3692" s="388"/>
    </row>
    <row r="3693" spans="1:7" ht="17.25" x14ac:dyDescent="0.3">
      <c r="A3693" s="389" t="s">
        <v>39836</v>
      </c>
      <c r="B3693" s="393" t="s">
        <v>13336</v>
      </c>
      <c r="C3693" s="393">
        <v>0</v>
      </c>
      <c r="D3693" s="393" t="s">
        <v>11819</v>
      </c>
      <c r="E3693" s="393">
        <v>1</v>
      </c>
      <c r="F3693" s="396"/>
      <c r="G3693" s="388"/>
    </row>
    <row r="3694" spans="1:7" ht="17.25" x14ac:dyDescent="0.3">
      <c r="A3694" s="389" t="s">
        <v>39837</v>
      </c>
      <c r="B3694" s="393" t="s">
        <v>13336</v>
      </c>
      <c r="C3694" s="393">
        <v>0</v>
      </c>
      <c r="D3694" s="393" t="s">
        <v>11819</v>
      </c>
      <c r="E3694" s="393">
        <v>0</v>
      </c>
      <c r="F3694" s="396"/>
      <c r="G3694" s="388"/>
    </row>
    <row r="3695" spans="1:7" ht="17.25" x14ac:dyDescent="0.3">
      <c r="A3695" s="389" t="s">
        <v>39838</v>
      </c>
      <c r="B3695" s="393" t="s">
        <v>11819</v>
      </c>
      <c r="C3695" s="393">
        <v>0</v>
      </c>
      <c r="D3695" s="393" t="s">
        <v>13336</v>
      </c>
      <c r="E3695" s="393">
        <v>0</v>
      </c>
      <c r="F3695" s="396"/>
      <c r="G3695" s="388"/>
    </row>
    <row r="3696" spans="1:7" ht="17.25" x14ac:dyDescent="0.3">
      <c r="A3696" s="389" t="s">
        <v>39839</v>
      </c>
      <c r="B3696" s="393" t="s">
        <v>11819</v>
      </c>
      <c r="C3696" s="393">
        <v>0</v>
      </c>
      <c r="D3696" s="393" t="s">
        <v>13336</v>
      </c>
      <c r="E3696" s="393">
        <v>0</v>
      </c>
      <c r="F3696" s="396"/>
      <c r="G3696" s="388"/>
    </row>
    <row r="3697" spans="1:7" ht="17.25" x14ac:dyDescent="0.3">
      <c r="A3697" s="389" t="s">
        <v>39840</v>
      </c>
      <c r="B3697" s="393" t="s">
        <v>11819</v>
      </c>
      <c r="C3697" s="393">
        <v>0</v>
      </c>
      <c r="D3697" s="393" t="s">
        <v>13336</v>
      </c>
      <c r="E3697" s="393">
        <v>0</v>
      </c>
      <c r="F3697" s="396"/>
      <c r="G3697" s="388"/>
    </row>
    <row r="3698" spans="1:7" ht="17.25" x14ac:dyDescent="0.3">
      <c r="A3698" s="389" t="s">
        <v>39841</v>
      </c>
      <c r="B3698" s="393" t="s">
        <v>13336</v>
      </c>
      <c r="C3698" s="393">
        <v>0</v>
      </c>
      <c r="D3698" s="393" t="s">
        <v>11819</v>
      </c>
      <c r="E3698" s="393">
        <v>0</v>
      </c>
      <c r="F3698" s="396"/>
      <c r="G3698" s="388"/>
    </row>
    <row r="3699" spans="1:7" ht="17.25" x14ac:dyDescent="0.3">
      <c r="A3699" s="389" t="s">
        <v>39842</v>
      </c>
      <c r="B3699" s="393" t="s">
        <v>11819</v>
      </c>
      <c r="C3699" s="393">
        <v>0</v>
      </c>
      <c r="D3699" s="393" t="s">
        <v>13336</v>
      </c>
      <c r="E3699" s="393">
        <v>0</v>
      </c>
      <c r="F3699" s="396"/>
      <c r="G3699" s="388"/>
    </row>
    <row r="3700" spans="1:7" ht="12.75" customHeight="1" x14ac:dyDescent="0.3">
      <c r="A3700" s="417" t="s">
        <v>39843</v>
      </c>
      <c r="B3700" s="417"/>
      <c r="C3700" s="417"/>
      <c r="D3700" s="417"/>
      <c r="E3700" s="417"/>
      <c r="F3700" s="417"/>
      <c r="G3700" s="388"/>
    </row>
    <row r="3701" spans="1:7" ht="17.25" x14ac:dyDescent="0.3">
      <c r="A3701" s="389" t="s">
        <v>39844</v>
      </c>
      <c r="B3701" s="393" t="s">
        <v>11819</v>
      </c>
      <c r="C3701" s="393">
        <v>0</v>
      </c>
      <c r="D3701" s="393" t="s">
        <v>5011</v>
      </c>
      <c r="E3701" s="393">
        <v>0</v>
      </c>
      <c r="F3701" s="396"/>
      <c r="G3701" s="388"/>
    </row>
    <row r="3702" spans="1:7" ht="17.25" x14ac:dyDescent="0.3">
      <c r="A3702" s="389" t="s">
        <v>39845</v>
      </c>
      <c r="B3702" s="393" t="s">
        <v>5011</v>
      </c>
      <c r="C3702" s="393">
        <v>0</v>
      </c>
      <c r="D3702" s="393" t="s">
        <v>11819</v>
      </c>
      <c r="E3702" s="393">
        <v>0</v>
      </c>
      <c r="F3702" s="396"/>
      <c r="G3702" s="388"/>
    </row>
    <row r="3703" spans="1:7" ht="17.25" x14ac:dyDescent="0.3">
      <c r="A3703" s="389" t="s">
        <v>39846</v>
      </c>
      <c r="B3703" s="393" t="s">
        <v>5011</v>
      </c>
      <c r="C3703" s="393">
        <v>1</v>
      </c>
      <c r="D3703" s="393" t="s">
        <v>11819</v>
      </c>
      <c r="E3703" s="393">
        <v>0</v>
      </c>
      <c r="F3703" s="396"/>
      <c r="G3703" s="388"/>
    </row>
    <row r="3704" spans="1:7" ht="17.25" x14ac:dyDescent="0.3">
      <c r="A3704" s="389" t="s">
        <v>39847</v>
      </c>
      <c r="B3704" s="393" t="s">
        <v>11819</v>
      </c>
      <c r="C3704" s="393">
        <v>0</v>
      </c>
      <c r="D3704" s="393" t="s">
        <v>5011</v>
      </c>
      <c r="E3704" s="393">
        <v>0</v>
      </c>
      <c r="F3704" s="396"/>
      <c r="G3704" s="388"/>
    </row>
    <row r="3705" spans="1:7" ht="17.25" x14ac:dyDescent="0.3">
      <c r="A3705" s="389" t="s">
        <v>39848</v>
      </c>
      <c r="B3705" s="393" t="s">
        <v>5011</v>
      </c>
      <c r="C3705" s="393">
        <v>0</v>
      </c>
      <c r="D3705" s="393" t="s">
        <v>11819</v>
      </c>
      <c r="E3705" s="393">
        <v>0</v>
      </c>
      <c r="F3705" s="396"/>
      <c r="G3705" s="388"/>
    </row>
    <row r="3706" spans="1:7" ht="17.25" x14ac:dyDescent="0.3">
      <c r="A3706" s="389" t="s">
        <v>39849</v>
      </c>
      <c r="B3706" s="393" t="s">
        <v>5011</v>
      </c>
      <c r="C3706" s="393">
        <v>1</v>
      </c>
      <c r="D3706" s="393" t="s">
        <v>11819</v>
      </c>
      <c r="E3706" s="393">
        <v>0</v>
      </c>
      <c r="F3706" s="396"/>
      <c r="G3706" s="388"/>
    </row>
    <row r="3707" spans="1:7" ht="17.25" x14ac:dyDescent="0.3">
      <c r="A3707" s="389" t="s">
        <v>39850</v>
      </c>
      <c r="B3707" s="393" t="s">
        <v>11819</v>
      </c>
      <c r="C3707" s="393">
        <v>0</v>
      </c>
      <c r="D3707" s="393" t="s">
        <v>5011</v>
      </c>
      <c r="E3707" s="393">
        <v>0</v>
      </c>
      <c r="F3707" s="396"/>
      <c r="G3707" s="388"/>
    </row>
    <row r="3708" spans="1:7" ht="17.25" x14ac:dyDescent="0.3">
      <c r="A3708" s="389" t="s">
        <v>39851</v>
      </c>
      <c r="B3708" s="393" t="s">
        <v>11819</v>
      </c>
      <c r="C3708" s="393">
        <v>0</v>
      </c>
      <c r="D3708" s="393" t="s">
        <v>5011</v>
      </c>
      <c r="E3708" s="393">
        <v>0</v>
      </c>
      <c r="F3708" s="396"/>
      <c r="G3708" s="388"/>
    </row>
    <row r="3709" spans="1:7" ht="12.75" customHeight="1" x14ac:dyDescent="0.3">
      <c r="A3709" s="417" t="s">
        <v>40844</v>
      </c>
      <c r="B3709" s="417"/>
      <c r="C3709" s="417"/>
      <c r="D3709" s="417"/>
      <c r="E3709" s="417"/>
      <c r="F3709" s="417"/>
      <c r="G3709" s="388"/>
    </row>
    <row r="3710" spans="1:7" ht="17.25" x14ac:dyDescent="0.3">
      <c r="A3710" s="389" t="s">
        <v>40845</v>
      </c>
      <c r="B3710" s="393" t="s">
        <v>10103</v>
      </c>
      <c r="C3710" s="393">
        <v>0</v>
      </c>
      <c r="D3710" s="393" t="s">
        <v>11819</v>
      </c>
      <c r="E3710" s="393">
        <v>0</v>
      </c>
      <c r="F3710" s="396"/>
      <c r="G3710" s="388"/>
    </row>
    <row r="3711" spans="1:7" ht="17.25" x14ac:dyDescent="0.3">
      <c r="A3711" s="389" t="s">
        <v>40846</v>
      </c>
      <c r="B3711" s="393" t="s">
        <v>10103</v>
      </c>
      <c r="C3711" s="393">
        <v>0</v>
      </c>
      <c r="D3711" s="393" t="s">
        <v>11819</v>
      </c>
      <c r="E3711" s="393">
        <v>0</v>
      </c>
      <c r="F3711" s="396"/>
      <c r="G3711" s="388"/>
    </row>
    <row r="3712" spans="1:7" ht="17.25" x14ac:dyDescent="0.3">
      <c r="A3712" s="389" t="s">
        <v>40847</v>
      </c>
      <c r="B3712" s="393" t="s">
        <v>11819</v>
      </c>
      <c r="C3712" s="393">
        <v>0</v>
      </c>
      <c r="D3712" s="393" t="s">
        <v>10103</v>
      </c>
      <c r="E3712" s="393">
        <v>0</v>
      </c>
      <c r="F3712" s="396"/>
      <c r="G3712" s="388"/>
    </row>
    <row r="3713" spans="1:7" ht="17.25" x14ac:dyDescent="0.3">
      <c r="A3713" s="389" t="s">
        <v>40848</v>
      </c>
      <c r="B3713" s="393" t="s">
        <v>11819</v>
      </c>
      <c r="C3713" s="393">
        <v>0</v>
      </c>
      <c r="D3713" s="393" t="s">
        <v>10103</v>
      </c>
      <c r="E3713" s="393">
        <v>0</v>
      </c>
      <c r="F3713" s="396"/>
      <c r="G3713" s="388"/>
    </row>
    <row r="3714" spans="1:7" ht="17.25" x14ac:dyDescent="0.3">
      <c r="A3714" s="389" t="s">
        <v>40849</v>
      </c>
      <c r="B3714" s="393" t="s">
        <v>10103</v>
      </c>
      <c r="C3714" s="393">
        <v>0</v>
      </c>
      <c r="D3714" s="393" t="s">
        <v>11819</v>
      </c>
      <c r="E3714" s="393">
        <v>0</v>
      </c>
      <c r="F3714" s="396"/>
      <c r="G3714" s="388"/>
    </row>
    <row r="3715" spans="1:7" ht="17.25" x14ac:dyDescent="0.3">
      <c r="A3715" s="389" t="s">
        <v>40850</v>
      </c>
      <c r="B3715" s="393" t="s">
        <v>10103</v>
      </c>
      <c r="C3715" s="393">
        <v>0</v>
      </c>
      <c r="D3715" s="393" t="s">
        <v>11819</v>
      </c>
      <c r="E3715" s="393">
        <v>1</v>
      </c>
      <c r="F3715" s="396"/>
      <c r="G3715" s="388"/>
    </row>
    <row r="3716" spans="1:7" ht="17.25" x14ac:dyDescent="0.3">
      <c r="A3716" s="389" t="s">
        <v>40851</v>
      </c>
      <c r="B3716" s="393" t="s">
        <v>10103</v>
      </c>
      <c r="C3716" s="393">
        <v>0</v>
      </c>
      <c r="D3716" s="393" t="s">
        <v>11819</v>
      </c>
      <c r="E3716" s="393">
        <v>0</v>
      </c>
      <c r="F3716" s="396"/>
      <c r="G3716" s="388"/>
    </row>
    <row r="3717" spans="1:7" ht="17.25" x14ac:dyDescent="0.3">
      <c r="A3717" s="389" t="s">
        <v>40852</v>
      </c>
      <c r="B3717" s="393" t="s">
        <v>11819</v>
      </c>
      <c r="C3717" s="393">
        <v>0</v>
      </c>
      <c r="D3717" s="393" t="s">
        <v>10103</v>
      </c>
      <c r="E3717" s="393">
        <v>0</v>
      </c>
      <c r="F3717" s="396"/>
      <c r="G3717" s="388"/>
    </row>
    <row r="3718" spans="1:7" ht="12.75" customHeight="1" x14ac:dyDescent="0.3">
      <c r="A3718" s="417" t="s">
        <v>40853</v>
      </c>
      <c r="B3718" s="417"/>
      <c r="C3718" s="417"/>
      <c r="D3718" s="417"/>
      <c r="E3718" s="417"/>
      <c r="F3718" s="417"/>
      <c r="G3718" s="388"/>
    </row>
    <row r="3719" spans="1:7" ht="17.25" x14ac:dyDescent="0.3">
      <c r="A3719" s="389" t="s">
        <v>40854</v>
      </c>
      <c r="B3719" s="393" t="s">
        <v>40855</v>
      </c>
      <c r="C3719" s="393">
        <v>0</v>
      </c>
      <c r="D3719" s="393" t="s">
        <v>10103</v>
      </c>
      <c r="E3719" s="393">
        <v>0</v>
      </c>
      <c r="F3719" s="396"/>
      <c r="G3719" s="388"/>
    </row>
    <row r="3720" spans="1:7" ht="17.25" x14ac:dyDescent="0.3">
      <c r="A3720" s="389" t="s">
        <v>40856</v>
      </c>
      <c r="B3720" s="393" t="s">
        <v>40855</v>
      </c>
      <c r="C3720" s="393">
        <v>0</v>
      </c>
      <c r="D3720" s="393" t="s">
        <v>10103</v>
      </c>
      <c r="E3720" s="393">
        <v>0</v>
      </c>
      <c r="F3720" s="396"/>
      <c r="G3720" s="388"/>
    </row>
    <row r="3721" spans="1:7" ht="17.25" x14ac:dyDescent="0.3">
      <c r="A3721" s="389" t="s">
        <v>40857</v>
      </c>
      <c r="B3721" s="393" t="s">
        <v>40855</v>
      </c>
      <c r="C3721" s="393">
        <v>0</v>
      </c>
      <c r="D3721" s="393" t="s">
        <v>10103</v>
      </c>
      <c r="E3721" s="393">
        <v>0</v>
      </c>
      <c r="F3721" s="396"/>
      <c r="G3721" s="388"/>
    </row>
    <row r="3722" spans="1:7" ht="17.25" x14ac:dyDescent="0.3">
      <c r="A3722" s="389" t="s">
        <v>40858</v>
      </c>
      <c r="B3722" s="393" t="s">
        <v>40855</v>
      </c>
      <c r="C3722" s="393">
        <v>0</v>
      </c>
      <c r="D3722" s="393" t="s">
        <v>10103</v>
      </c>
      <c r="E3722" s="393">
        <v>0</v>
      </c>
      <c r="F3722" s="396"/>
      <c r="G3722" s="388"/>
    </row>
    <row r="3723" spans="1:7" ht="17.25" x14ac:dyDescent="0.3">
      <c r="A3723" s="389" t="s">
        <v>40859</v>
      </c>
      <c r="B3723" s="393" t="s">
        <v>40855</v>
      </c>
      <c r="C3723" s="393">
        <v>0</v>
      </c>
      <c r="D3723" s="393" t="s">
        <v>10103</v>
      </c>
      <c r="E3723" s="393">
        <v>0</v>
      </c>
      <c r="F3723" s="396"/>
      <c r="G3723" s="388"/>
    </row>
    <row r="3724" spans="1:7" ht="17.25" x14ac:dyDescent="0.3">
      <c r="A3724" s="389" t="s">
        <v>40860</v>
      </c>
      <c r="B3724" s="393" t="s">
        <v>10103</v>
      </c>
      <c r="C3724" s="393">
        <v>1</v>
      </c>
      <c r="D3724" s="393" t="s">
        <v>40855</v>
      </c>
      <c r="E3724" s="393">
        <v>0</v>
      </c>
      <c r="F3724" s="396"/>
      <c r="G3724" s="388"/>
    </row>
    <row r="3725" spans="1:7" ht="17.25" x14ac:dyDescent="0.3">
      <c r="A3725" s="389" t="s">
        <v>40861</v>
      </c>
      <c r="B3725" s="393" t="s">
        <v>40855</v>
      </c>
      <c r="C3725" s="393">
        <v>0</v>
      </c>
      <c r="D3725" s="393" t="s">
        <v>10103</v>
      </c>
      <c r="E3725" s="393">
        <v>0</v>
      </c>
      <c r="F3725" s="396"/>
      <c r="G3725" s="388"/>
    </row>
    <row r="3726" spans="1:7" ht="17.25" x14ac:dyDescent="0.3">
      <c r="A3726" s="389" t="s">
        <v>40862</v>
      </c>
      <c r="B3726" s="393" t="s">
        <v>40855</v>
      </c>
      <c r="C3726" s="393">
        <v>0</v>
      </c>
      <c r="D3726" s="393" t="s">
        <v>10103</v>
      </c>
      <c r="E3726" s="393">
        <v>0</v>
      </c>
      <c r="F3726" s="396"/>
      <c r="G3726" s="388"/>
    </row>
    <row r="3727" spans="1:7" ht="12.75" customHeight="1" x14ac:dyDescent="0.3">
      <c r="A3727" s="417" t="s">
        <v>40863</v>
      </c>
      <c r="B3727" s="417"/>
      <c r="C3727" s="417"/>
      <c r="D3727" s="417"/>
      <c r="E3727" s="417"/>
      <c r="F3727" s="417"/>
      <c r="G3727" s="388"/>
    </row>
    <row r="3728" spans="1:7" ht="17.25" x14ac:dyDescent="0.3">
      <c r="A3728" s="389" t="s">
        <v>40864</v>
      </c>
      <c r="B3728" s="393" t="s">
        <v>5426</v>
      </c>
      <c r="C3728" s="393">
        <v>0</v>
      </c>
      <c r="D3728" s="393" t="s">
        <v>11819</v>
      </c>
      <c r="E3728" s="393">
        <v>0</v>
      </c>
      <c r="F3728" s="396"/>
      <c r="G3728" s="388"/>
    </row>
    <row r="3729" spans="1:7" ht="17.25" x14ac:dyDescent="0.3">
      <c r="A3729" s="389" t="s">
        <v>40865</v>
      </c>
      <c r="B3729" s="393" t="s">
        <v>5426</v>
      </c>
      <c r="C3729" s="393">
        <v>0</v>
      </c>
      <c r="D3729" s="393" t="s">
        <v>11819</v>
      </c>
      <c r="E3729" s="393">
        <v>0</v>
      </c>
      <c r="F3729" s="396"/>
      <c r="G3729" s="388"/>
    </row>
    <row r="3730" spans="1:7" ht="17.25" x14ac:dyDescent="0.3">
      <c r="A3730" s="389" t="s">
        <v>40866</v>
      </c>
      <c r="B3730" s="393" t="s">
        <v>5426</v>
      </c>
      <c r="C3730" s="393">
        <v>0</v>
      </c>
      <c r="D3730" s="393" t="s">
        <v>11819</v>
      </c>
      <c r="E3730" s="393">
        <v>0</v>
      </c>
      <c r="F3730" s="396"/>
      <c r="G3730" s="388"/>
    </row>
    <row r="3731" spans="1:7" ht="17.25" x14ac:dyDescent="0.3">
      <c r="A3731" s="389" t="s">
        <v>40867</v>
      </c>
      <c r="B3731" s="393" t="s">
        <v>5426</v>
      </c>
      <c r="C3731" s="393">
        <v>0</v>
      </c>
      <c r="D3731" s="393" t="s">
        <v>11819</v>
      </c>
      <c r="E3731" s="393">
        <v>0</v>
      </c>
      <c r="F3731" s="396"/>
      <c r="G3731" s="388"/>
    </row>
    <row r="3732" spans="1:7" ht="17.25" x14ac:dyDescent="0.3">
      <c r="A3732" s="389" t="s">
        <v>40868</v>
      </c>
      <c r="B3732" s="393" t="s">
        <v>11819</v>
      </c>
      <c r="C3732" s="393">
        <v>0</v>
      </c>
      <c r="D3732" s="393" t="s">
        <v>5426</v>
      </c>
      <c r="E3732" s="393">
        <v>0</v>
      </c>
      <c r="F3732" s="396"/>
      <c r="G3732" s="388"/>
    </row>
    <row r="3733" spans="1:7" ht="17.25" x14ac:dyDescent="0.3">
      <c r="A3733" s="389" t="s">
        <v>40869</v>
      </c>
      <c r="B3733" s="393" t="s">
        <v>11819</v>
      </c>
      <c r="C3733" s="393">
        <v>0</v>
      </c>
      <c r="D3733" s="393" t="s">
        <v>5426</v>
      </c>
      <c r="E3733" s="393">
        <v>1</v>
      </c>
      <c r="F3733" s="396"/>
      <c r="G3733" s="388"/>
    </row>
    <row r="3734" spans="1:7" ht="17.25" x14ac:dyDescent="0.3">
      <c r="A3734" s="389" t="s">
        <v>40870</v>
      </c>
      <c r="B3734" s="393" t="s">
        <v>5426</v>
      </c>
      <c r="C3734" s="393">
        <v>0</v>
      </c>
      <c r="D3734" s="393" t="s">
        <v>11819</v>
      </c>
      <c r="E3734" s="393">
        <v>0</v>
      </c>
      <c r="F3734" s="396"/>
      <c r="G3734" s="388"/>
    </row>
    <row r="3735" spans="1:7" ht="17.25" x14ac:dyDescent="0.3">
      <c r="A3735" s="389" t="s">
        <v>40871</v>
      </c>
      <c r="B3735" s="393" t="s">
        <v>11819</v>
      </c>
      <c r="C3735" s="393">
        <v>0</v>
      </c>
      <c r="D3735" s="393" t="s">
        <v>5426</v>
      </c>
      <c r="E3735" s="393">
        <v>1</v>
      </c>
      <c r="F3735" s="396"/>
      <c r="G3735" s="388"/>
    </row>
    <row r="3736" spans="1:7" ht="12.75" customHeight="1" x14ac:dyDescent="0.3">
      <c r="A3736" s="417" t="s">
        <v>40872</v>
      </c>
      <c r="B3736" s="417"/>
      <c r="C3736" s="417"/>
      <c r="D3736" s="417"/>
      <c r="E3736" s="417"/>
      <c r="F3736" s="417"/>
      <c r="G3736" s="388"/>
    </row>
    <row r="3737" spans="1:7" ht="17.25" x14ac:dyDescent="0.3">
      <c r="A3737" s="389" t="s">
        <v>40873</v>
      </c>
      <c r="B3737" s="393" t="s">
        <v>10103</v>
      </c>
      <c r="C3737" s="393">
        <v>0</v>
      </c>
      <c r="D3737" s="393" t="s">
        <v>40874</v>
      </c>
      <c r="E3737" s="393">
        <v>0</v>
      </c>
      <c r="F3737" s="396"/>
      <c r="G3737" s="388"/>
    </row>
    <row r="3738" spans="1:7" ht="17.25" x14ac:dyDescent="0.3">
      <c r="A3738" s="389" t="s">
        <v>40875</v>
      </c>
      <c r="B3738" s="393" t="s">
        <v>40874</v>
      </c>
      <c r="C3738" s="393">
        <v>1</v>
      </c>
      <c r="D3738" s="393" t="s">
        <v>40876</v>
      </c>
      <c r="E3738" s="393">
        <v>0</v>
      </c>
      <c r="F3738" s="396"/>
      <c r="G3738" s="388"/>
    </row>
    <row r="3739" spans="1:7" ht="17.25" x14ac:dyDescent="0.3">
      <c r="A3739" s="389" t="s">
        <v>40877</v>
      </c>
      <c r="B3739" s="393" t="s">
        <v>40874</v>
      </c>
      <c r="C3739" s="393">
        <v>0</v>
      </c>
      <c r="D3739" s="393" t="s">
        <v>40876</v>
      </c>
      <c r="E3739" s="393">
        <v>0</v>
      </c>
      <c r="F3739" s="396"/>
      <c r="G3739" s="388"/>
    </row>
    <row r="3740" spans="1:7" ht="17.25" x14ac:dyDescent="0.3">
      <c r="A3740" s="389" t="s">
        <v>40878</v>
      </c>
      <c r="B3740" s="393" t="s">
        <v>40874</v>
      </c>
      <c r="C3740" s="393">
        <v>0</v>
      </c>
      <c r="D3740" s="393" t="s">
        <v>5011</v>
      </c>
      <c r="E3740" s="393">
        <v>0</v>
      </c>
      <c r="F3740" s="396"/>
      <c r="G3740" s="388"/>
    </row>
    <row r="3741" spans="1:7" ht="17.25" x14ac:dyDescent="0.3">
      <c r="A3741" s="389" t="s">
        <v>40879</v>
      </c>
      <c r="B3741" s="393" t="s">
        <v>40876</v>
      </c>
      <c r="C3741" s="393">
        <v>0</v>
      </c>
      <c r="D3741" s="393" t="s">
        <v>40874</v>
      </c>
      <c r="E3741" s="393">
        <v>0</v>
      </c>
      <c r="F3741" s="396"/>
      <c r="G3741" s="388"/>
    </row>
    <row r="3742" spans="1:7" ht="17.25" x14ac:dyDescent="0.3">
      <c r="A3742" s="389" t="s">
        <v>40880</v>
      </c>
      <c r="B3742" s="393" t="s">
        <v>40874</v>
      </c>
      <c r="C3742" s="393">
        <v>0</v>
      </c>
      <c r="D3742" s="393" t="s">
        <v>21992</v>
      </c>
      <c r="E3742" s="393">
        <v>0</v>
      </c>
      <c r="F3742" s="396"/>
      <c r="G3742" s="388"/>
    </row>
    <row r="3743" spans="1:7" ht="17.25" x14ac:dyDescent="0.3">
      <c r="A3743" s="389" t="s">
        <v>40881</v>
      </c>
      <c r="B3743" s="393" t="s">
        <v>40874</v>
      </c>
      <c r="C3743" s="393">
        <v>0</v>
      </c>
      <c r="D3743" s="393" t="s">
        <v>40876</v>
      </c>
      <c r="E3743" s="393">
        <v>0</v>
      </c>
      <c r="F3743" s="396"/>
      <c r="G3743" s="388"/>
    </row>
    <row r="3744" spans="1:7" ht="17.25" x14ac:dyDescent="0.3">
      <c r="A3744" s="389" t="s">
        <v>40882</v>
      </c>
      <c r="B3744" s="393" t="s">
        <v>40874</v>
      </c>
      <c r="C3744" s="393">
        <v>0</v>
      </c>
      <c r="D3744" s="393" t="s">
        <v>40876</v>
      </c>
      <c r="E3744" s="393">
        <v>0</v>
      </c>
      <c r="F3744" s="396"/>
      <c r="G3744" s="388"/>
    </row>
    <row r="3745" spans="1:7" ht="12.75" customHeight="1" x14ac:dyDescent="0.3">
      <c r="A3745" s="417" t="s">
        <v>24673</v>
      </c>
      <c r="B3745" s="417"/>
      <c r="C3745" s="417"/>
      <c r="D3745" s="417"/>
      <c r="E3745" s="417"/>
      <c r="F3745" s="417"/>
      <c r="G3745" s="388"/>
    </row>
    <row r="3746" spans="1:7" ht="17.25" x14ac:dyDescent="0.3">
      <c r="A3746" s="389" t="s">
        <v>24674</v>
      </c>
      <c r="B3746" s="393" t="s">
        <v>11819</v>
      </c>
      <c r="C3746" s="393">
        <v>1</v>
      </c>
      <c r="D3746" s="393" t="s">
        <v>13336</v>
      </c>
      <c r="E3746" s="393">
        <v>8</v>
      </c>
      <c r="F3746" s="396"/>
      <c r="G3746" s="388"/>
    </row>
    <row r="3747" spans="1:7" ht="17.25" x14ac:dyDescent="0.3">
      <c r="A3747" s="389" t="s">
        <v>24675</v>
      </c>
      <c r="B3747" s="393" t="s">
        <v>11819</v>
      </c>
      <c r="C3747" s="393">
        <v>2</v>
      </c>
      <c r="D3747" s="393" t="s">
        <v>13336</v>
      </c>
      <c r="E3747" s="393">
        <v>3</v>
      </c>
      <c r="F3747" s="396"/>
      <c r="G3747" s="388"/>
    </row>
    <row r="3748" spans="1:7" ht="17.25" x14ac:dyDescent="0.3">
      <c r="A3748" s="389" t="s">
        <v>24676</v>
      </c>
      <c r="B3748" s="393" t="s">
        <v>11819</v>
      </c>
      <c r="C3748" s="393">
        <v>1</v>
      </c>
      <c r="D3748" s="393" t="s">
        <v>10103</v>
      </c>
      <c r="E3748" s="393">
        <v>4</v>
      </c>
      <c r="F3748" s="396"/>
      <c r="G3748" s="388"/>
    </row>
    <row r="3749" spans="1:7" ht="17.25" x14ac:dyDescent="0.3">
      <c r="A3749" s="389" t="s">
        <v>24677</v>
      </c>
      <c r="B3749" s="393" t="s">
        <v>13336</v>
      </c>
      <c r="C3749" s="393">
        <v>7</v>
      </c>
      <c r="D3749" s="393" t="s">
        <v>2625</v>
      </c>
      <c r="E3749" s="393">
        <v>8</v>
      </c>
      <c r="F3749" s="396"/>
      <c r="G3749" s="388"/>
    </row>
    <row r="3750" spans="1:7" ht="17.25" x14ac:dyDescent="0.3">
      <c r="A3750" s="389" t="s">
        <v>24678</v>
      </c>
      <c r="B3750" s="393" t="s">
        <v>11819</v>
      </c>
      <c r="C3750" s="393">
        <v>5</v>
      </c>
      <c r="D3750" s="393" t="s">
        <v>10191</v>
      </c>
      <c r="E3750" s="393">
        <v>2</v>
      </c>
      <c r="F3750" s="396"/>
      <c r="G3750" s="388"/>
    </row>
    <row r="3751" spans="1:7" ht="17.25" x14ac:dyDescent="0.3">
      <c r="A3751" s="389" t="s">
        <v>24679</v>
      </c>
      <c r="B3751" s="393" t="s">
        <v>5011</v>
      </c>
      <c r="C3751" s="393">
        <v>3</v>
      </c>
      <c r="D3751" s="393" t="s">
        <v>11819</v>
      </c>
      <c r="E3751" s="393">
        <v>1</v>
      </c>
      <c r="F3751" s="396"/>
      <c r="G3751" s="388"/>
    </row>
    <row r="3752" spans="1:7" ht="12.75" customHeight="1" x14ac:dyDescent="0.3">
      <c r="A3752" s="417" t="s">
        <v>24680</v>
      </c>
      <c r="B3752" s="417"/>
      <c r="C3752" s="417"/>
      <c r="D3752" s="417"/>
      <c r="E3752" s="417"/>
      <c r="F3752" s="417"/>
      <c r="G3752" s="388"/>
    </row>
    <row r="3753" spans="1:7" ht="17.25" x14ac:dyDescent="0.3">
      <c r="A3753" s="389" t="s">
        <v>24681</v>
      </c>
      <c r="B3753" s="393" t="s">
        <v>5011</v>
      </c>
      <c r="C3753" s="393">
        <v>14</v>
      </c>
      <c r="D3753" s="393" t="s">
        <v>11819</v>
      </c>
      <c r="E3753" s="393">
        <v>12</v>
      </c>
      <c r="F3753" s="396"/>
      <c r="G3753" s="388"/>
    </row>
    <row r="3754" spans="1:7" ht="17.25" x14ac:dyDescent="0.3">
      <c r="A3754" s="389" t="s">
        <v>24682</v>
      </c>
      <c r="B3754" s="393" t="s">
        <v>11819</v>
      </c>
      <c r="C3754" s="393">
        <v>13</v>
      </c>
      <c r="D3754" s="393" t="s">
        <v>16716</v>
      </c>
      <c r="E3754" s="393">
        <v>23</v>
      </c>
      <c r="F3754" s="396"/>
      <c r="G3754" s="388"/>
    </row>
    <row r="3755" spans="1:7" ht="17.25" x14ac:dyDescent="0.3">
      <c r="A3755" s="389" t="s">
        <v>24683</v>
      </c>
      <c r="B3755" s="393" t="s">
        <v>11819</v>
      </c>
      <c r="C3755" s="393">
        <v>5</v>
      </c>
      <c r="D3755" s="393" t="s">
        <v>5011</v>
      </c>
      <c r="E3755" s="393">
        <v>10</v>
      </c>
      <c r="F3755" s="396"/>
      <c r="G3755" s="388"/>
    </row>
    <row r="3756" spans="1:7" ht="17.25" x14ac:dyDescent="0.3">
      <c r="A3756" s="389" t="s">
        <v>24684</v>
      </c>
      <c r="B3756" s="393" t="s">
        <v>11819</v>
      </c>
      <c r="C3756" s="393">
        <v>20</v>
      </c>
      <c r="D3756" s="393" t="s">
        <v>5011</v>
      </c>
      <c r="E3756" s="393">
        <v>15</v>
      </c>
      <c r="F3756" s="396"/>
      <c r="G3756" s="388"/>
    </row>
    <row r="3757" spans="1:7" ht="17.25" x14ac:dyDescent="0.3">
      <c r="A3757" s="389" t="s">
        <v>24685</v>
      </c>
      <c r="B3757" s="393" t="s">
        <v>10103</v>
      </c>
      <c r="C3757" s="393">
        <v>6</v>
      </c>
      <c r="D3757" s="393" t="s">
        <v>11819</v>
      </c>
      <c r="E3757" s="393">
        <v>7</v>
      </c>
      <c r="F3757" s="396"/>
      <c r="G3757" s="388"/>
    </row>
    <row r="3758" spans="1:7" ht="17.25" x14ac:dyDescent="0.3">
      <c r="A3758" s="389" t="s">
        <v>24686</v>
      </c>
      <c r="B3758" s="393" t="s">
        <v>10103</v>
      </c>
      <c r="C3758" s="393">
        <v>4</v>
      </c>
      <c r="D3758" s="393" t="s">
        <v>11819</v>
      </c>
      <c r="E3758" s="393">
        <v>1</v>
      </c>
      <c r="F3758" s="396"/>
      <c r="G3758" s="388"/>
    </row>
    <row r="3759" spans="1:7" ht="17.25" x14ac:dyDescent="0.3">
      <c r="A3759" s="389" t="s">
        <v>24687</v>
      </c>
      <c r="B3759" s="393" t="s">
        <v>10103</v>
      </c>
      <c r="C3759" s="393">
        <v>5</v>
      </c>
      <c r="D3759" s="393" t="s">
        <v>11819</v>
      </c>
      <c r="E3759" s="393">
        <v>9</v>
      </c>
      <c r="F3759" s="396"/>
      <c r="G3759" s="388"/>
    </row>
    <row r="3760" spans="1:7" ht="17.25" x14ac:dyDescent="0.3">
      <c r="A3760" s="389" t="s">
        <v>24688</v>
      </c>
      <c r="B3760" s="393" t="s">
        <v>10103</v>
      </c>
      <c r="C3760" s="393">
        <v>4</v>
      </c>
      <c r="D3760" s="393" t="s">
        <v>11819</v>
      </c>
      <c r="E3760" s="393">
        <v>0</v>
      </c>
      <c r="F3760" s="396"/>
      <c r="G3760" s="388"/>
    </row>
    <row r="3761" spans="1:7" ht="12.75" customHeight="1" x14ac:dyDescent="0.3">
      <c r="A3761" s="417" t="s">
        <v>24689</v>
      </c>
      <c r="B3761" s="417"/>
      <c r="C3761" s="417"/>
      <c r="D3761" s="417"/>
      <c r="E3761" s="417"/>
      <c r="F3761" s="417"/>
      <c r="G3761" s="388"/>
    </row>
    <row r="3762" spans="1:7" ht="17.25" x14ac:dyDescent="0.3">
      <c r="A3762" s="389" t="s">
        <v>24690</v>
      </c>
      <c r="B3762" s="393" t="s">
        <v>11819</v>
      </c>
      <c r="C3762" s="393">
        <v>9</v>
      </c>
      <c r="D3762" s="393" t="s">
        <v>10103</v>
      </c>
      <c r="E3762" s="393">
        <v>7</v>
      </c>
      <c r="F3762" s="396"/>
      <c r="G3762" s="388"/>
    </row>
    <row r="3763" spans="1:7" ht="17.25" x14ac:dyDescent="0.3">
      <c r="A3763" s="389" t="s">
        <v>24691</v>
      </c>
      <c r="B3763" s="393" t="s">
        <v>11819</v>
      </c>
      <c r="C3763" s="393">
        <v>5</v>
      </c>
      <c r="D3763" s="393" t="s">
        <v>10103</v>
      </c>
      <c r="E3763" s="393">
        <v>4</v>
      </c>
      <c r="F3763" s="396"/>
      <c r="G3763" s="388"/>
    </row>
    <row r="3764" spans="1:7" ht="17.25" x14ac:dyDescent="0.3">
      <c r="A3764" s="389" t="s">
        <v>24692</v>
      </c>
      <c r="B3764" s="393" t="s">
        <v>11819</v>
      </c>
      <c r="C3764" s="393">
        <v>5</v>
      </c>
      <c r="D3764" s="393" t="s">
        <v>10103</v>
      </c>
      <c r="E3764" s="393">
        <v>4</v>
      </c>
      <c r="F3764" s="396"/>
      <c r="G3764" s="388"/>
    </row>
    <row r="3765" spans="1:7" ht="17.25" x14ac:dyDescent="0.3">
      <c r="A3765" s="389" t="s">
        <v>24693</v>
      </c>
      <c r="B3765" s="393" t="s">
        <v>10103</v>
      </c>
      <c r="C3765" s="393">
        <v>0</v>
      </c>
      <c r="D3765" s="393" t="s">
        <v>11819</v>
      </c>
      <c r="E3765" s="393">
        <v>3</v>
      </c>
      <c r="F3765" s="396"/>
      <c r="G3765" s="388"/>
    </row>
    <row r="3766" spans="1:7" ht="17.25" x14ac:dyDescent="0.3">
      <c r="A3766" s="389" t="s">
        <v>24694</v>
      </c>
      <c r="B3766" s="393" t="s">
        <v>10103</v>
      </c>
      <c r="C3766" s="393">
        <v>0</v>
      </c>
      <c r="D3766" s="393" t="s">
        <v>11819</v>
      </c>
      <c r="E3766" s="393">
        <v>0</v>
      </c>
      <c r="F3766" s="396"/>
      <c r="G3766" s="388"/>
    </row>
    <row r="3767" spans="1:7" ht="17.25" x14ac:dyDescent="0.3">
      <c r="A3767" s="389" t="s">
        <v>24695</v>
      </c>
      <c r="B3767" s="393" t="s">
        <v>10103</v>
      </c>
      <c r="C3767" s="393">
        <v>1</v>
      </c>
      <c r="D3767" s="393" t="s">
        <v>11819</v>
      </c>
      <c r="E3767" s="393">
        <v>1</v>
      </c>
      <c r="F3767" s="396"/>
      <c r="G3767" s="388"/>
    </row>
    <row r="3768" spans="1:7" ht="17.25" x14ac:dyDescent="0.3">
      <c r="A3768" s="389" t="s">
        <v>24696</v>
      </c>
      <c r="B3768" s="393" t="s">
        <v>10103</v>
      </c>
      <c r="C3768" s="393">
        <v>7</v>
      </c>
      <c r="D3768" s="393" t="s">
        <v>11819</v>
      </c>
      <c r="E3768" s="393">
        <v>5</v>
      </c>
      <c r="F3768" s="396"/>
      <c r="G3768" s="388"/>
    </row>
    <row r="3769" spans="1:7" ht="17.25" x14ac:dyDescent="0.3">
      <c r="A3769" s="389" t="s">
        <v>24697</v>
      </c>
      <c r="B3769" s="393" t="s">
        <v>10103</v>
      </c>
      <c r="C3769" s="393">
        <v>2</v>
      </c>
      <c r="D3769" s="393" t="s">
        <v>11819</v>
      </c>
      <c r="E3769" s="393">
        <v>2</v>
      </c>
      <c r="F3769" s="396"/>
      <c r="G3769" s="388"/>
    </row>
    <row r="3770" spans="1:7" ht="12.75" customHeight="1" x14ac:dyDescent="0.3">
      <c r="A3770" s="417" t="s">
        <v>40883</v>
      </c>
      <c r="B3770" s="417"/>
      <c r="C3770" s="417"/>
      <c r="D3770" s="417"/>
      <c r="E3770" s="417"/>
      <c r="F3770" s="417"/>
      <c r="G3770" s="388"/>
    </row>
    <row r="3771" spans="1:7" ht="17.25" x14ac:dyDescent="0.3">
      <c r="A3771" s="389" t="s">
        <v>40884</v>
      </c>
      <c r="B3771" s="393" t="s">
        <v>11819</v>
      </c>
      <c r="C3771" s="393">
        <v>0</v>
      </c>
      <c r="D3771" s="393" t="s">
        <v>2565</v>
      </c>
      <c r="E3771" s="393">
        <v>0</v>
      </c>
      <c r="F3771" s="396"/>
      <c r="G3771" s="388"/>
    </row>
    <row r="3772" spans="1:7" ht="17.25" x14ac:dyDescent="0.3">
      <c r="A3772" s="389" t="s">
        <v>40885</v>
      </c>
      <c r="B3772" s="393" t="s">
        <v>13658</v>
      </c>
      <c r="C3772" s="393">
        <v>0</v>
      </c>
      <c r="D3772" s="393" t="s">
        <v>11819</v>
      </c>
      <c r="E3772" s="393">
        <v>0</v>
      </c>
      <c r="F3772" s="396"/>
      <c r="G3772" s="388"/>
    </row>
    <row r="3773" spans="1:7" ht="17.25" x14ac:dyDescent="0.3">
      <c r="A3773" s="389" t="s">
        <v>40886</v>
      </c>
      <c r="B3773" s="393" t="s">
        <v>13336</v>
      </c>
      <c r="C3773" s="393">
        <v>0</v>
      </c>
      <c r="D3773" s="393" t="s">
        <v>11819</v>
      </c>
      <c r="E3773" s="393">
        <v>0</v>
      </c>
      <c r="F3773" s="396"/>
      <c r="G3773" s="388"/>
    </row>
    <row r="3774" spans="1:7" ht="17.25" x14ac:dyDescent="0.3">
      <c r="A3774" s="389" t="s">
        <v>40887</v>
      </c>
      <c r="B3774" s="393" t="s">
        <v>13336</v>
      </c>
      <c r="C3774" s="393">
        <v>0</v>
      </c>
      <c r="D3774" s="393" t="s">
        <v>7198</v>
      </c>
      <c r="E3774" s="393">
        <v>0</v>
      </c>
      <c r="F3774" s="396"/>
      <c r="G3774" s="388"/>
    </row>
    <row r="3775" spans="1:7" ht="17.25" x14ac:dyDescent="0.3">
      <c r="A3775" s="389" t="s">
        <v>40888</v>
      </c>
      <c r="B3775" s="393" t="s">
        <v>22163</v>
      </c>
      <c r="C3775" s="393">
        <v>0</v>
      </c>
      <c r="D3775" s="393" t="s">
        <v>11819</v>
      </c>
      <c r="E3775" s="393">
        <v>0</v>
      </c>
      <c r="F3775" s="396"/>
      <c r="G3775" s="388"/>
    </row>
    <row r="3776" spans="1:7" ht="17.25" x14ac:dyDescent="0.3">
      <c r="A3776" s="389" t="s">
        <v>40889</v>
      </c>
      <c r="B3776" s="393" t="s">
        <v>10191</v>
      </c>
      <c r="C3776" s="393">
        <v>0</v>
      </c>
      <c r="D3776" s="393" t="s">
        <v>11819</v>
      </c>
      <c r="E3776" s="393">
        <v>0</v>
      </c>
      <c r="F3776" s="396"/>
      <c r="G3776" s="388"/>
    </row>
    <row r="3777" spans="1:7" ht="17.25" x14ac:dyDescent="0.3">
      <c r="A3777" s="389" t="s">
        <v>40890</v>
      </c>
      <c r="B3777" s="393" t="s">
        <v>7198</v>
      </c>
      <c r="C3777" s="393">
        <v>0</v>
      </c>
      <c r="D3777" s="393" t="s">
        <v>13336</v>
      </c>
      <c r="E3777" s="393">
        <v>0</v>
      </c>
      <c r="F3777" s="396"/>
      <c r="G3777" s="388"/>
    </row>
    <row r="3778" spans="1:7" ht="17.25" x14ac:dyDescent="0.3">
      <c r="A3778" s="389" t="s">
        <v>40891</v>
      </c>
      <c r="B3778" s="393" t="s">
        <v>11819</v>
      </c>
      <c r="C3778" s="393">
        <v>0</v>
      </c>
      <c r="D3778" s="393" t="s">
        <v>10103</v>
      </c>
      <c r="E3778" s="393">
        <v>0</v>
      </c>
      <c r="F3778" s="396"/>
      <c r="G3778" s="388"/>
    </row>
    <row r="3779" spans="1:7" ht="17.25" x14ac:dyDescent="0.3">
      <c r="A3779" s="389" t="s">
        <v>40892</v>
      </c>
      <c r="B3779" s="393" t="s">
        <v>11819</v>
      </c>
      <c r="C3779" s="393">
        <v>0</v>
      </c>
      <c r="D3779" s="393" t="s">
        <v>13336</v>
      </c>
      <c r="E3779" s="393">
        <v>0</v>
      </c>
      <c r="F3779" s="396"/>
      <c r="G3779" s="388"/>
    </row>
    <row r="3780" spans="1:7" ht="17.25" x14ac:dyDescent="0.3">
      <c r="A3780" s="389" t="s">
        <v>40893</v>
      </c>
      <c r="B3780" s="393" t="s">
        <v>10103</v>
      </c>
      <c r="C3780" s="393">
        <v>0</v>
      </c>
      <c r="D3780" s="393" t="s">
        <v>11819</v>
      </c>
      <c r="E3780" s="393">
        <v>0</v>
      </c>
      <c r="F3780" s="396"/>
      <c r="G3780" s="388"/>
    </row>
    <row r="3781" spans="1:7" ht="17.25" x14ac:dyDescent="0.3">
      <c r="A3781" s="389" t="s">
        <v>40894</v>
      </c>
      <c r="B3781" s="393" t="s">
        <v>11819</v>
      </c>
      <c r="C3781" s="393">
        <v>0</v>
      </c>
      <c r="D3781" s="393" t="s">
        <v>10191</v>
      </c>
      <c r="E3781" s="393">
        <v>0</v>
      </c>
      <c r="F3781" s="396"/>
      <c r="G3781" s="388"/>
    </row>
    <row r="3782" spans="1:7" ht="17.25" x14ac:dyDescent="0.3">
      <c r="A3782" s="389" t="s">
        <v>40895</v>
      </c>
      <c r="B3782" s="393" t="s">
        <v>13336</v>
      </c>
      <c r="C3782" s="393">
        <v>0</v>
      </c>
      <c r="D3782" s="393" t="s">
        <v>11819</v>
      </c>
      <c r="E3782" s="393">
        <v>0</v>
      </c>
      <c r="F3782" s="396"/>
      <c r="G3782" s="388"/>
    </row>
    <row r="3783" spans="1:7" ht="17.25" x14ac:dyDescent="0.3">
      <c r="A3783" s="389" t="s">
        <v>40896</v>
      </c>
      <c r="B3783" s="393" t="s">
        <v>11819</v>
      </c>
      <c r="C3783" s="393">
        <v>0</v>
      </c>
      <c r="D3783" s="393" t="s">
        <v>2565</v>
      </c>
      <c r="E3783" s="393">
        <v>0</v>
      </c>
      <c r="F3783" s="396"/>
      <c r="G3783" s="388"/>
    </row>
    <row r="3784" spans="1:7" ht="17.25" x14ac:dyDescent="0.3">
      <c r="A3784" s="389" t="s">
        <v>40897</v>
      </c>
      <c r="B3784" s="393" t="s">
        <v>10191</v>
      </c>
      <c r="C3784" s="393">
        <v>0</v>
      </c>
      <c r="D3784" s="393" t="s">
        <v>11819</v>
      </c>
      <c r="E3784" s="393">
        <v>0</v>
      </c>
      <c r="F3784" s="396"/>
      <c r="G3784" s="388"/>
    </row>
    <row r="3785" spans="1:7" ht="17.25" x14ac:dyDescent="0.3">
      <c r="A3785" s="389" t="s">
        <v>40898</v>
      </c>
      <c r="B3785" s="393" t="s">
        <v>11819</v>
      </c>
      <c r="C3785" s="393">
        <v>0</v>
      </c>
      <c r="D3785" s="393" t="s">
        <v>13336</v>
      </c>
      <c r="E3785" s="393">
        <v>0</v>
      </c>
      <c r="F3785" s="396"/>
      <c r="G3785" s="388"/>
    </row>
    <row r="3786" spans="1:7" ht="17.25" x14ac:dyDescent="0.3">
      <c r="A3786" s="389" t="s">
        <v>40899</v>
      </c>
      <c r="B3786" s="393" t="s">
        <v>11819</v>
      </c>
      <c r="C3786" s="393">
        <v>0</v>
      </c>
      <c r="D3786" s="393" t="s">
        <v>10191</v>
      </c>
      <c r="E3786" s="393">
        <v>0</v>
      </c>
      <c r="F3786" s="396"/>
      <c r="G3786" s="388"/>
    </row>
    <row r="3787" spans="1:7" ht="17.25" x14ac:dyDescent="0.3">
      <c r="A3787" s="389" t="s">
        <v>40900</v>
      </c>
      <c r="B3787" s="393" t="s">
        <v>11819</v>
      </c>
      <c r="C3787" s="393">
        <v>0</v>
      </c>
      <c r="D3787" s="393" t="s">
        <v>10191</v>
      </c>
      <c r="E3787" s="393">
        <v>0</v>
      </c>
      <c r="F3787" s="396"/>
      <c r="G3787" s="388"/>
    </row>
    <row r="3788" spans="1:7" ht="17.25" x14ac:dyDescent="0.3">
      <c r="A3788" s="389" t="s">
        <v>40901</v>
      </c>
      <c r="B3788" s="393" t="s">
        <v>13336</v>
      </c>
      <c r="C3788" s="393">
        <v>0</v>
      </c>
      <c r="D3788" s="393" t="s">
        <v>11819</v>
      </c>
      <c r="E3788" s="393">
        <v>0</v>
      </c>
      <c r="F3788" s="396"/>
      <c r="G3788" s="388"/>
    </row>
    <row r="3789" spans="1:7" ht="17.25" x14ac:dyDescent="0.3">
      <c r="A3789" s="389" t="s">
        <v>40902</v>
      </c>
      <c r="B3789" s="393" t="s">
        <v>13336</v>
      </c>
      <c r="C3789" s="393">
        <v>0</v>
      </c>
      <c r="D3789" s="393" t="s">
        <v>11819</v>
      </c>
      <c r="E3789" s="393">
        <v>0</v>
      </c>
      <c r="F3789" s="396"/>
      <c r="G3789" s="388"/>
    </row>
    <row r="3790" spans="1:7" ht="17.25" x14ac:dyDescent="0.3">
      <c r="A3790" s="389" t="s">
        <v>40903</v>
      </c>
      <c r="B3790" s="393" t="s">
        <v>11819</v>
      </c>
      <c r="C3790" s="393">
        <v>0</v>
      </c>
      <c r="D3790" s="393" t="s">
        <v>10103</v>
      </c>
      <c r="E3790" s="393">
        <v>0</v>
      </c>
      <c r="F3790" s="396"/>
      <c r="G3790" s="388"/>
    </row>
    <row r="3791" spans="1:7" ht="17.25" x14ac:dyDescent="0.3">
      <c r="A3791" s="389" t="s">
        <v>40904</v>
      </c>
      <c r="B3791" s="393" t="s">
        <v>22163</v>
      </c>
      <c r="C3791" s="393">
        <v>0</v>
      </c>
      <c r="D3791" s="393" t="s">
        <v>11819</v>
      </c>
      <c r="E3791" s="393">
        <v>0</v>
      </c>
      <c r="F3791" s="396"/>
      <c r="G3791" s="388"/>
    </row>
    <row r="3792" spans="1:7" ht="17.25" x14ac:dyDescent="0.3">
      <c r="A3792" s="389" t="s">
        <v>40905</v>
      </c>
      <c r="B3792" s="393" t="s">
        <v>10191</v>
      </c>
      <c r="C3792" s="393">
        <v>0</v>
      </c>
      <c r="D3792" s="393" t="s">
        <v>11819</v>
      </c>
      <c r="E3792" s="393">
        <v>0</v>
      </c>
      <c r="F3792" s="396"/>
      <c r="G3792" s="388"/>
    </row>
    <row r="3793" spans="1:7" ht="17.25" x14ac:dyDescent="0.3">
      <c r="A3793" s="389" t="s">
        <v>40906</v>
      </c>
      <c r="B3793" s="393" t="s">
        <v>10191</v>
      </c>
      <c r="C3793" s="393">
        <v>1</v>
      </c>
      <c r="D3793" s="393" t="s">
        <v>2625</v>
      </c>
      <c r="E3793" s="393">
        <v>0</v>
      </c>
      <c r="F3793" s="396"/>
      <c r="G3793" s="388"/>
    </row>
    <row r="3794" spans="1:7" ht="17.25" x14ac:dyDescent="0.3">
      <c r="A3794" s="389" t="s">
        <v>40907</v>
      </c>
      <c r="B3794" s="393" t="s">
        <v>13336</v>
      </c>
      <c r="C3794" s="393">
        <v>0</v>
      </c>
      <c r="D3794" s="393" t="s">
        <v>11819</v>
      </c>
      <c r="E3794" s="393">
        <v>0</v>
      </c>
      <c r="F3794" s="396"/>
      <c r="G3794" s="388"/>
    </row>
    <row r="3795" spans="1:7" ht="17.25" x14ac:dyDescent="0.3">
      <c r="A3795" s="389" t="s">
        <v>40908</v>
      </c>
      <c r="B3795" s="393" t="s">
        <v>11819</v>
      </c>
      <c r="C3795" s="393">
        <v>0</v>
      </c>
      <c r="D3795" s="393" t="s">
        <v>2565</v>
      </c>
      <c r="E3795" s="393">
        <v>0</v>
      </c>
      <c r="F3795" s="396"/>
      <c r="G3795" s="388"/>
    </row>
    <row r="3796" spans="1:7" ht="17.25" x14ac:dyDescent="0.3">
      <c r="A3796" s="389" t="s">
        <v>40909</v>
      </c>
      <c r="B3796" s="393" t="s">
        <v>9654</v>
      </c>
      <c r="C3796" s="393">
        <v>0</v>
      </c>
      <c r="D3796" s="393" t="s">
        <v>11819</v>
      </c>
      <c r="E3796" s="393">
        <v>0</v>
      </c>
      <c r="F3796" s="396"/>
      <c r="G3796" s="388"/>
    </row>
    <row r="3797" spans="1:7" ht="17.25" x14ac:dyDescent="0.3">
      <c r="A3797" s="389" t="s">
        <v>40910</v>
      </c>
      <c r="B3797" s="393" t="s">
        <v>13336</v>
      </c>
      <c r="C3797" s="393">
        <v>0</v>
      </c>
      <c r="D3797" s="393" t="s">
        <v>11819</v>
      </c>
      <c r="E3797" s="393">
        <v>0</v>
      </c>
      <c r="F3797" s="396"/>
      <c r="G3797" s="388"/>
    </row>
    <row r="3798" spans="1:7" ht="17.25" x14ac:dyDescent="0.3">
      <c r="A3798" s="389" t="s">
        <v>40911</v>
      </c>
      <c r="B3798" s="393" t="s">
        <v>11819</v>
      </c>
      <c r="C3798" s="393">
        <v>0</v>
      </c>
      <c r="D3798" s="393" t="s">
        <v>10103</v>
      </c>
      <c r="E3798" s="393">
        <v>0</v>
      </c>
      <c r="F3798" s="396"/>
      <c r="G3798" s="388"/>
    </row>
    <row r="3799" spans="1:7" ht="17.25" x14ac:dyDescent="0.3">
      <c r="A3799" s="389" t="s">
        <v>40912</v>
      </c>
      <c r="B3799" s="393" t="s">
        <v>11819</v>
      </c>
      <c r="C3799" s="393">
        <v>0</v>
      </c>
      <c r="D3799" s="393" t="s">
        <v>10103</v>
      </c>
      <c r="E3799" s="393">
        <v>0</v>
      </c>
      <c r="F3799" s="396"/>
      <c r="G3799" s="388"/>
    </row>
    <row r="3800" spans="1:7" ht="17.25" x14ac:dyDescent="0.3">
      <c r="A3800" s="389" t="s">
        <v>40913</v>
      </c>
      <c r="B3800" s="393" t="s">
        <v>10191</v>
      </c>
      <c r="C3800" s="393">
        <v>0</v>
      </c>
      <c r="D3800" s="393" t="s">
        <v>11819</v>
      </c>
      <c r="E3800" s="393">
        <v>0</v>
      </c>
      <c r="F3800" s="396"/>
      <c r="G3800" s="388"/>
    </row>
    <row r="3801" spans="1:7" ht="17.25" x14ac:dyDescent="0.3">
      <c r="A3801" s="389" t="s">
        <v>40914</v>
      </c>
      <c r="B3801" s="393" t="s">
        <v>11819</v>
      </c>
      <c r="C3801" s="393">
        <v>0</v>
      </c>
      <c r="D3801" s="393" t="s">
        <v>10103</v>
      </c>
      <c r="E3801" s="393">
        <v>0</v>
      </c>
      <c r="F3801" s="396"/>
      <c r="G3801" s="388"/>
    </row>
    <row r="3802" spans="1:7" ht="17.25" x14ac:dyDescent="0.3">
      <c r="A3802" s="389" t="s">
        <v>40915</v>
      </c>
      <c r="B3802" s="393" t="s">
        <v>11819</v>
      </c>
      <c r="C3802" s="393">
        <v>0</v>
      </c>
      <c r="D3802" s="393" t="s">
        <v>10191</v>
      </c>
      <c r="E3802" s="393">
        <v>0</v>
      </c>
      <c r="F3802" s="396"/>
      <c r="G3802" s="388"/>
    </row>
    <row r="3803" spans="1:7" ht="17.25" x14ac:dyDescent="0.3">
      <c r="A3803" s="389" t="s">
        <v>40916</v>
      </c>
      <c r="B3803" s="393" t="s">
        <v>2625</v>
      </c>
      <c r="C3803" s="393">
        <v>0</v>
      </c>
      <c r="D3803" s="393" t="s">
        <v>10191</v>
      </c>
      <c r="E3803" s="393">
        <v>0</v>
      </c>
      <c r="F3803" s="396"/>
      <c r="G3803" s="388"/>
    </row>
    <row r="3804" spans="1:7" ht="17.25" x14ac:dyDescent="0.3">
      <c r="A3804" s="389" t="s">
        <v>40917</v>
      </c>
      <c r="B3804" s="393" t="s">
        <v>2625</v>
      </c>
      <c r="C3804" s="393">
        <v>0</v>
      </c>
      <c r="D3804" s="393" t="s">
        <v>10191</v>
      </c>
      <c r="E3804" s="393">
        <v>0</v>
      </c>
      <c r="F3804" s="396"/>
      <c r="G3804" s="388"/>
    </row>
    <row r="3805" spans="1:7" ht="17.25" x14ac:dyDescent="0.3">
      <c r="A3805" s="389" t="s">
        <v>40918</v>
      </c>
      <c r="B3805" s="393" t="s">
        <v>11819</v>
      </c>
      <c r="C3805" s="393">
        <v>0</v>
      </c>
      <c r="D3805" s="393" t="s">
        <v>10103</v>
      </c>
      <c r="E3805" s="393">
        <v>0</v>
      </c>
      <c r="F3805" s="396"/>
      <c r="G3805" s="388"/>
    </row>
    <row r="3806" spans="1:7" ht="17.25" x14ac:dyDescent="0.3">
      <c r="A3806" s="389" t="s">
        <v>40919</v>
      </c>
      <c r="B3806" s="393" t="s">
        <v>11819</v>
      </c>
      <c r="C3806" s="393">
        <v>0</v>
      </c>
      <c r="D3806" s="393" t="s">
        <v>5011</v>
      </c>
      <c r="E3806" s="393">
        <v>0</v>
      </c>
      <c r="F3806" s="396"/>
      <c r="G3806" s="388"/>
    </row>
    <row r="3807" spans="1:7" ht="17.25" x14ac:dyDescent="0.3">
      <c r="A3807" s="389" t="s">
        <v>40920</v>
      </c>
      <c r="B3807" s="393" t="s">
        <v>13658</v>
      </c>
      <c r="C3807" s="393">
        <v>0</v>
      </c>
      <c r="D3807" s="393" t="s">
        <v>11819</v>
      </c>
      <c r="E3807" s="393">
        <v>0</v>
      </c>
      <c r="F3807" s="396"/>
      <c r="G3807" s="388"/>
    </row>
    <row r="3808" spans="1:7" ht="17.25" x14ac:dyDescent="0.3">
      <c r="A3808" s="389" t="s">
        <v>40921</v>
      </c>
      <c r="B3808" s="393" t="s">
        <v>13336</v>
      </c>
      <c r="C3808" s="393">
        <v>0</v>
      </c>
      <c r="D3808" s="393" t="s">
        <v>2625</v>
      </c>
      <c r="E3808" s="393">
        <v>0</v>
      </c>
      <c r="F3808" s="396"/>
      <c r="G3808" s="388"/>
    </row>
    <row r="3809" spans="1:7" ht="17.25" x14ac:dyDescent="0.3">
      <c r="A3809" s="389" t="s">
        <v>40922</v>
      </c>
      <c r="B3809" s="393" t="s">
        <v>16716</v>
      </c>
      <c r="C3809" s="393">
        <v>0</v>
      </c>
      <c r="D3809" s="393" t="s">
        <v>11819</v>
      </c>
      <c r="E3809" s="393">
        <v>0</v>
      </c>
      <c r="F3809" s="396"/>
      <c r="G3809" s="388"/>
    </row>
    <row r="3810" spans="1:7" ht="17.25" x14ac:dyDescent="0.3">
      <c r="A3810" s="389" t="s">
        <v>40923</v>
      </c>
      <c r="B3810" s="393" t="s">
        <v>10191</v>
      </c>
      <c r="C3810" s="393">
        <v>0</v>
      </c>
      <c r="D3810" s="393" t="s">
        <v>11819</v>
      </c>
      <c r="E3810" s="393">
        <v>0</v>
      </c>
      <c r="F3810" s="396"/>
      <c r="G3810" s="388"/>
    </row>
    <row r="3811" spans="1:7" ht="17.25" x14ac:dyDescent="0.3">
      <c r="A3811" s="389" t="s">
        <v>40924</v>
      </c>
      <c r="B3811" s="393" t="s">
        <v>10103</v>
      </c>
      <c r="C3811" s="393">
        <v>0</v>
      </c>
      <c r="D3811" s="393" t="s">
        <v>1919</v>
      </c>
      <c r="E3811" s="393">
        <v>0</v>
      </c>
      <c r="F3811" s="396"/>
      <c r="G3811" s="388"/>
    </row>
    <row r="3812" spans="1:7" ht="17.25" x14ac:dyDescent="0.3">
      <c r="A3812" s="389" t="s">
        <v>40925</v>
      </c>
      <c r="B3812" s="393" t="s">
        <v>11819</v>
      </c>
      <c r="C3812" s="393">
        <v>0</v>
      </c>
      <c r="D3812" s="393" t="s">
        <v>13336</v>
      </c>
      <c r="E3812" s="393">
        <v>0</v>
      </c>
      <c r="F3812" s="396"/>
      <c r="G3812" s="388"/>
    </row>
    <row r="3813" spans="1:7" ht="17.25" x14ac:dyDescent="0.3">
      <c r="A3813" s="389" t="s">
        <v>40926</v>
      </c>
      <c r="B3813" s="393" t="s">
        <v>11819</v>
      </c>
      <c r="C3813" s="393">
        <v>0</v>
      </c>
      <c r="D3813" s="393" t="s">
        <v>22262</v>
      </c>
      <c r="E3813" s="393">
        <v>0</v>
      </c>
      <c r="F3813" s="396"/>
      <c r="G3813" s="388"/>
    </row>
    <row r="3814" spans="1:7" ht="17.25" x14ac:dyDescent="0.3">
      <c r="A3814" s="389" t="s">
        <v>40927</v>
      </c>
      <c r="B3814" s="393" t="s">
        <v>13658</v>
      </c>
      <c r="C3814" s="393">
        <v>0</v>
      </c>
      <c r="D3814" s="393" t="s">
        <v>11819</v>
      </c>
      <c r="E3814" s="393">
        <v>0</v>
      </c>
      <c r="F3814" s="396"/>
      <c r="G3814" s="388"/>
    </row>
    <row r="3815" spans="1:7" ht="17.25" x14ac:dyDescent="0.3">
      <c r="A3815" s="389" t="s">
        <v>40928</v>
      </c>
      <c r="B3815" s="393" t="s">
        <v>11819</v>
      </c>
      <c r="C3815" s="393">
        <v>0</v>
      </c>
      <c r="D3815" s="393" t="s">
        <v>10103</v>
      </c>
      <c r="E3815" s="393">
        <v>0</v>
      </c>
      <c r="F3815" s="396"/>
      <c r="G3815" s="388"/>
    </row>
    <row r="3816" spans="1:7" ht="17.25" x14ac:dyDescent="0.3">
      <c r="A3816" s="389" t="s">
        <v>40929</v>
      </c>
      <c r="B3816" s="393" t="s">
        <v>11819</v>
      </c>
      <c r="C3816" s="393">
        <v>0</v>
      </c>
      <c r="D3816" s="393" t="s">
        <v>10103</v>
      </c>
      <c r="E3816" s="393">
        <v>0</v>
      </c>
      <c r="F3816" s="396"/>
      <c r="G3816" s="388"/>
    </row>
    <row r="3817" spans="1:7" ht="17.25" x14ac:dyDescent="0.3">
      <c r="A3817" s="389" t="s">
        <v>40930</v>
      </c>
      <c r="B3817" s="393" t="s">
        <v>10191</v>
      </c>
      <c r="C3817" s="393">
        <v>0</v>
      </c>
      <c r="D3817" s="393" t="s">
        <v>2625</v>
      </c>
      <c r="E3817" s="393">
        <v>0</v>
      </c>
      <c r="F3817" s="396"/>
      <c r="G3817" s="388"/>
    </row>
    <row r="3818" spans="1:7" ht="17.25" x14ac:dyDescent="0.3">
      <c r="A3818" s="389" t="s">
        <v>40931</v>
      </c>
      <c r="B3818" s="393" t="s">
        <v>11819</v>
      </c>
      <c r="C3818" s="393">
        <v>0</v>
      </c>
      <c r="D3818" s="393" t="s">
        <v>10191</v>
      </c>
      <c r="E3818" s="393">
        <v>0</v>
      </c>
      <c r="F3818" s="396"/>
      <c r="G3818" s="388"/>
    </row>
    <row r="3819" spans="1:7" ht="17.25" x14ac:dyDescent="0.3">
      <c r="A3819" s="389" t="s">
        <v>40932</v>
      </c>
      <c r="B3819" s="393" t="s">
        <v>11819</v>
      </c>
      <c r="C3819" s="393">
        <v>0</v>
      </c>
      <c r="D3819" s="393" t="s">
        <v>13658</v>
      </c>
      <c r="E3819" s="393">
        <v>0</v>
      </c>
      <c r="F3819" s="396"/>
      <c r="G3819" s="388"/>
    </row>
    <row r="3820" spans="1:7" ht="17.25" x14ac:dyDescent="0.3">
      <c r="A3820" s="389" t="s">
        <v>40933</v>
      </c>
      <c r="B3820" s="393" t="s">
        <v>10191</v>
      </c>
      <c r="C3820" s="393">
        <v>0</v>
      </c>
      <c r="D3820" s="393" t="s">
        <v>2565</v>
      </c>
      <c r="E3820" s="393">
        <v>0</v>
      </c>
      <c r="F3820" s="396"/>
      <c r="G3820" s="388"/>
    </row>
    <row r="3821" spans="1:7" ht="17.25" x14ac:dyDescent="0.3">
      <c r="A3821" s="389" t="s">
        <v>40934</v>
      </c>
      <c r="B3821" s="393" t="s">
        <v>11819</v>
      </c>
      <c r="C3821" s="393">
        <v>0</v>
      </c>
      <c r="D3821" s="393" t="s">
        <v>13658</v>
      </c>
      <c r="E3821" s="393">
        <v>0</v>
      </c>
      <c r="F3821" s="396"/>
      <c r="G3821" s="388"/>
    </row>
    <row r="3822" spans="1:7" ht="17.25" x14ac:dyDescent="0.3">
      <c r="A3822" s="389" t="s">
        <v>40935</v>
      </c>
      <c r="B3822" s="393" t="s">
        <v>10103</v>
      </c>
      <c r="C3822" s="393">
        <v>0</v>
      </c>
      <c r="D3822" s="393" t="s">
        <v>11819</v>
      </c>
      <c r="E3822" s="393">
        <v>0</v>
      </c>
      <c r="F3822" s="396"/>
      <c r="G3822" s="388"/>
    </row>
    <row r="3823" spans="1:7" ht="17.25" x14ac:dyDescent="0.3">
      <c r="A3823" s="389" t="s">
        <v>40936</v>
      </c>
      <c r="B3823" s="393" t="s">
        <v>11819</v>
      </c>
      <c r="C3823" s="393">
        <v>0</v>
      </c>
      <c r="D3823" s="393" t="s">
        <v>10191</v>
      </c>
      <c r="E3823" s="393">
        <v>0</v>
      </c>
      <c r="F3823" s="396"/>
      <c r="G3823" s="388"/>
    </row>
    <row r="3824" spans="1:7" ht="17.25" x14ac:dyDescent="0.3">
      <c r="A3824" s="389" t="s">
        <v>40937</v>
      </c>
      <c r="B3824" s="393" t="s">
        <v>10191</v>
      </c>
      <c r="C3824" s="393">
        <v>0</v>
      </c>
      <c r="D3824" s="393" t="s">
        <v>11819</v>
      </c>
      <c r="E3824" s="393">
        <v>0</v>
      </c>
      <c r="F3824" s="396"/>
      <c r="G3824" s="388"/>
    </row>
    <row r="3825" spans="1:7" ht="17.25" x14ac:dyDescent="0.3">
      <c r="A3825" s="389" t="s">
        <v>40938</v>
      </c>
      <c r="B3825" s="393" t="s">
        <v>11819</v>
      </c>
      <c r="C3825" s="393">
        <v>0</v>
      </c>
      <c r="D3825" s="393" t="s">
        <v>10103</v>
      </c>
      <c r="E3825" s="393">
        <v>0</v>
      </c>
      <c r="F3825" s="396"/>
      <c r="G3825" s="388"/>
    </row>
    <row r="3826" spans="1:7" ht="17.25" x14ac:dyDescent="0.3">
      <c r="A3826" s="389" t="s">
        <v>40939</v>
      </c>
      <c r="B3826" s="393" t="s">
        <v>10103</v>
      </c>
      <c r="C3826" s="393">
        <v>0</v>
      </c>
      <c r="D3826" s="393" t="s">
        <v>11819</v>
      </c>
      <c r="E3826" s="393">
        <v>0</v>
      </c>
      <c r="F3826" s="396"/>
      <c r="G3826" s="388"/>
    </row>
    <row r="3827" spans="1:7" ht="17.25" x14ac:dyDescent="0.3">
      <c r="A3827" s="389" t="s">
        <v>40940</v>
      </c>
      <c r="B3827" s="393" t="s">
        <v>11819</v>
      </c>
      <c r="C3827" s="393">
        <v>0</v>
      </c>
      <c r="D3827" s="393" t="s">
        <v>10103</v>
      </c>
      <c r="E3827" s="393">
        <v>0</v>
      </c>
      <c r="F3827" s="396"/>
      <c r="G3827" s="388"/>
    </row>
    <row r="3828" spans="1:7" ht="17.25" x14ac:dyDescent="0.3">
      <c r="A3828" s="389" t="s">
        <v>40941</v>
      </c>
      <c r="B3828" s="393" t="s">
        <v>10191</v>
      </c>
      <c r="C3828" s="393">
        <v>0</v>
      </c>
      <c r="D3828" s="393" t="s">
        <v>11819</v>
      </c>
      <c r="E3828" s="393">
        <v>0</v>
      </c>
      <c r="F3828" s="396"/>
      <c r="G3828" s="388"/>
    </row>
    <row r="3829" spans="1:7" ht="17.25" x14ac:dyDescent="0.3">
      <c r="A3829" s="389" t="s">
        <v>40942</v>
      </c>
      <c r="B3829" s="393" t="s">
        <v>10191</v>
      </c>
      <c r="C3829" s="393">
        <v>0</v>
      </c>
      <c r="D3829" s="393" t="s">
        <v>11819</v>
      </c>
      <c r="E3829" s="393">
        <v>0</v>
      </c>
      <c r="F3829" s="396"/>
      <c r="G3829" s="388"/>
    </row>
    <row r="3830" spans="1:7" ht="17.25" x14ac:dyDescent="0.3">
      <c r="A3830" s="389" t="s">
        <v>40943</v>
      </c>
      <c r="B3830" s="393" t="s">
        <v>13336</v>
      </c>
      <c r="C3830" s="393">
        <v>0</v>
      </c>
      <c r="D3830" s="393" t="s">
        <v>11819</v>
      </c>
      <c r="E3830" s="393">
        <v>2</v>
      </c>
      <c r="F3830" s="396"/>
      <c r="G3830" s="388"/>
    </row>
    <row r="3831" spans="1:7" ht="17.25" x14ac:dyDescent="0.3">
      <c r="A3831" s="389" t="s">
        <v>40944</v>
      </c>
      <c r="B3831" s="393" t="s">
        <v>11819</v>
      </c>
      <c r="C3831" s="393">
        <v>0</v>
      </c>
      <c r="D3831" s="393" t="s">
        <v>10103</v>
      </c>
      <c r="E3831" s="393">
        <v>0</v>
      </c>
      <c r="F3831" s="396"/>
      <c r="G3831" s="388"/>
    </row>
    <row r="3832" spans="1:7" ht="17.25" x14ac:dyDescent="0.3">
      <c r="A3832" s="389" t="s">
        <v>40945</v>
      </c>
      <c r="B3832" s="393" t="s">
        <v>11819</v>
      </c>
      <c r="C3832" s="393">
        <v>0</v>
      </c>
      <c r="D3832" s="393" t="s">
        <v>36910</v>
      </c>
      <c r="E3832" s="393">
        <v>0</v>
      </c>
      <c r="F3832" s="396"/>
      <c r="G3832" s="388"/>
    </row>
    <row r="3833" spans="1:7" ht="17.25" x14ac:dyDescent="0.3">
      <c r="A3833" s="389" t="s">
        <v>40946</v>
      </c>
      <c r="B3833" s="393" t="s">
        <v>11819</v>
      </c>
      <c r="C3833" s="393">
        <v>0</v>
      </c>
      <c r="D3833" s="393" t="s">
        <v>10103</v>
      </c>
      <c r="E3833" s="393">
        <v>0</v>
      </c>
      <c r="F3833" s="396"/>
      <c r="G3833" s="388"/>
    </row>
    <row r="3834" spans="1:7" ht="17.25" x14ac:dyDescent="0.3">
      <c r="A3834" s="389" t="s">
        <v>40947</v>
      </c>
      <c r="B3834" s="393" t="s">
        <v>3253</v>
      </c>
      <c r="C3834" s="393">
        <v>0</v>
      </c>
      <c r="D3834" s="393" t="s">
        <v>10103</v>
      </c>
      <c r="E3834" s="393">
        <v>1</v>
      </c>
      <c r="F3834" s="396"/>
      <c r="G3834" s="388"/>
    </row>
    <row r="3835" spans="1:7" ht="17.25" x14ac:dyDescent="0.3">
      <c r="A3835" s="389" t="s">
        <v>40948</v>
      </c>
      <c r="B3835" s="393" t="s">
        <v>11819</v>
      </c>
      <c r="C3835" s="393">
        <v>0</v>
      </c>
      <c r="D3835" s="393" t="s">
        <v>10103</v>
      </c>
      <c r="E3835" s="393">
        <v>0</v>
      </c>
      <c r="F3835" s="396"/>
      <c r="G3835" s="388"/>
    </row>
    <row r="3836" spans="1:7" ht="17.25" x14ac:dyDescent="0.3">
      <c r="A3836" s="389" t="s">
        <v>40949</v>
      </c>
      <c r="B3836" s="393" t="s">
        <v>13336</v>
      </c>
      <c r="C3836" s="393">
        <v>0</v>
      </c>
      <c r="D3836" s="393" t="s">
        <v>2625</v>
      </c>
      <c r="E3836" s="393">
        <v>0</v>
      </c>
      <c r="F3836" s="396"/>
      <c r="G3836" s="388"/>
    </row>
    <row r="3837" spans="1:7" ht="17.25" x14ac:dyDescent="0.3">
      <c r="A3837" s="389" t="s">
        <v>40950</v>
      </c>
      <c r="B3837" s="393" t="s">
        <v>10103</v>
      </c>
      <c r="C3837" s="393">
        <v>0</v>
      </c>
      <c r="D3837" s="393" t="s">
        <v>11819</v>
      </c>
      <c r="E3837" s="393">
        <v>0</v>
      </c>
      <c r="F3837" s="396"/>
      <c r="G3837" s="388"/>
    </row>
    <row r="3838" spans="1:7" ht="17.25" x14ac:dyDescent="0.3">
      <c r="A3838" s="389" t="s">
        <v>40951</v>
      </c>
      <c r="B3838" s="393" t="s">
        <v>10191</v>
      </c>
      <c r="C3838" s="393">
        <v>0</v>
      </c>
      <c r="D3838" s="393" t="s">
        <v>11819</v>
      </c>
      <c r="E3838" s="393">
        <v>0</v>
      </c>
      <c r="F3838" s="396"/>
      <c r="G3838" s="388"/>
    </row>
    <row r="3839" spans="1:7" ht="17.25" x14ac:dyDescent="0.3">
      <c r="A3839" s="389" t="s">
        <v>40952</v>
      </c>
      <c r="B3839" s="393" t="s">
        <v>11819</v>
      </c>
      <c r="C3839" s="393">
        <v>0</v>
      </c>
      <c r="D3839" s="393" t="s">
        <v>10191</v>
      </c>
      <c r="E3839" s="393">
        <v>0</v>
      </c>
      <c r="F3839" s="396"/>
      <c r="G3839" s="388"/>
    </row>
    <row r="3840" spans="1:7" ht="17.25" x14ac:dyDescent="0.3">
      <c r="A3840" s="389" t="s">
        <v>40953</v>
      </c>
      <c r="B3840" s="393" t="s">
        <v>2625</v>
      </c>
      <c r="C3840" s="393">
        <v>0</v>
      </c>
      <c r="D3840" s="393" t="s">
        <v>10191</v>
      </c>
      <c r="E3840" s="393">
        <v>0</v>
      </c>
      <c r="F3840" s="396"/>
      <c r="G3840" s="388"/>
    </row>
    <row r="3841" spans="1:7" ht="17.25" x14ac:dyDescent="0.3">
      <c r="A3841" s="389" t="s">
        <v>40954</v>
      </c>
      <c r="B3841" s="393" t="s">
        <v>13336</v>
      </c>
      <c r="C3841" s="393">
        <v>0</v>
      </c>
      <c r="D3841" s="393" t="s">
        <v>11819</v>
      </c>
      <c r="E3841" s="393">
        <v>0</v>
      </c>
      <c r="F3841" s="396"/>
      <c r="G3841" s="388"/>
    </row>
    <row r="3842" spans="1:7" ht="17.25" x14ac:dyDescent="0.3">
      <c r="A3842" s="389" t="s">
        <v>40955</v>
      </c>
      <c r="B3842" s="393" t="s">
        <v>10103</v>
      </c>
      <c r="C3842" s="393">
        <v>0</v>
      </c>
      <c r="D3842" s="393" t="s">
        <v>11819</v>
      </c>
      <c r="E3842" s="393">
        <v>0</v>
      </c>
      <c r="F3842" s="396"/>
      <c r="G3842" s="388"/>
    </row>
    <row r="3843" spans="1:7" ht="17.25" x14ac:dyDescent="0.3">
      <c r="A3843" s="389" t="s">
        <v>40956</v>
      </c>
      <c r="B3843" s="393" t="s">
        <v>11819</v>
      </c>
      <c r="C3843" s="393">
        <v>0</v>
      </c>
      <c r="D3843" s="393" t="s">
        <v>13336</v>
      </c>
      <c r="E3843" s="393">
        <v>0</v>
      </c>
      <c r="F3843" s="396"/>
      <c r="G3843" s="388"/>
    </row>
    <row r="3844" spans="1:7" ht="17.25" x14ac:dyDescent="0.3">
      <c r="A3844" s="389" t="s">
        <v>40957</v>
      </c>
      <c r="B3844" s="393" t="s">
        <v>11819</v>
      </c>
      <c r="C3844" s="393">
        <v>0</v>
      </c>
      <c r="D3844" s="393" t="s">
        <v>13336</v>
      </c>
      <c r="E3844" s="393">
        <v>0</v>
      </c>
      <c r="F3844" s="396"/>
      <c r="G3844" s="388"/>
    </row>
    <row r="3845" spans="1:7" ht="17.25" x14ac:dyDescent="0.3">
      <c r="A3845" s="389" t="s">
        <v>40958</v>
      </c>
      <c r="B3845" s="393" t="s">
        <v>10191</v>
      </c>
      <c r="C3845" s="393">
        <v>0</v>
      </c>
      <c r="D3845" s="393" t="s">
        <v>2565</v>
      </c>
      <c r="E3845" s="393">
        <v>0</v>
      </c>
      <c r="F3845" s="396"/>
      <c r="G3845" s="388"/>
    </row>
    <row r="3846" spans="1:7" ht="17.25" x14ac:dyDescent="0.3">
      <c r="A3846" s="389" t="s">
        <v>40959</v>
      </c>
      <c r="B3846" s="393" t="s">
        <v>10191</v>
      </c>
      <c r="C3846" s="393">
        <v>0</v>
      </c>
      <c r="D3846" s="393" t="s">
        <v>11819</v>
      </c>
      <c r="E3846" s="393">
        <v>1</v>
      </c>
      <c r="F3846" s="396"/>
      <c r="G3846" s="388"/>
    </row>
    <row r="3847" spans="1:7" ht="17.25" x14ac:dyDescent="0.3">
      <c r="A3847" s="389" t="s">
        <v>40960</v>
      </c>
      <c r="B3847" s="393" t="s">
        <v>10191</v>
      </c>
      <c r="C3847" s="393">
        <v>0</v>
      </c>
      <c r="D3847" s="393" t="s">
        <v>2625</v>
      </c>
      <c r="E3847" s="393">
        <v>0</v>
      </c>
      <c r="F3847" s="396"/>
      <c r="G3847" s="388"/>
    </row>
    <row r="3848" spans="1:7" ht="17.25" x14ac:dyDescent="0.3">
      <c r="A3848" s="389" t="s">
        <v>40961</v>
      </c>
      <c r="B3848" s="393" t="s">
        <v>11819</v>
      </c>
      <c r="C3848" s="393">
        <v>1</v>
      </c>
      <c r="D3848" s="393" t="s">
        <v>13336</v>
      </c>
      <c r="E3848" s="393">
        <v>0</v>
      </c>
      <c r="F3848" s="396"/>
      <c r="G3848" s="388"/>
    </row>
    <row r="3849" spans="1:7" ht="17.25" x14ac:dyDescent="0.3">
      <c r="A3849" s="389" t="s">
        <v>40962</v>
      </c>
      <c r="B3849" s="393" t="s">
        <v>13658</v>
      </c>
      <c r="C3849" s="393">
        <v>0</v>
      </c>
      <c r="D3849" s="393" t="s">
        <v>11819</v>
      </c>
      <c r="E3849" s="393">
        <v>1</v>
      </c>
      <c r="F3849" s="396"/>
      <c r="G3849" s="388"/>
    </row>
    <row r="3850" spans="1:7" ht="17.25" x14ac:dyDescent="0.3">
      <c r="A3850" s="389" t="s">
        <v>40963</v>
      </c>
      <c r="B3850" s="393" t="s">
        <v>11819</v>
      </c>
      <c r="C3850" s="393">
        <v>0</v>
      </c>
      <c r="D3850" s="393" t="s">
        <v>10103</v>
      </c>
      <c r="E3850" s="393">
        <v>0</v>
      </c>
      <c r="F3850" s="396"/>
      <c r="G3850" s="388"/>
    </row>
    <row r="3851" spans="1:7" ht="17.25" x14ac:dyDescent="0.3">
      <c r="A3851" s="389" t="s">
        <v>40964</v>
      </c>
      <c r="B3851" s="393" t="s">
        <v>11819</v>
      </c>
      <c r="C3851" s="393">
        <v>1</v>
      </c>
      <c r="D3851" s="393" t="s">
        <v>13336</v>
      </c>
      <c r="E3851" s="393">
        <v>0</v>
      </c>
      <c r="F3851" s="396"/>
      <c r="G3851" s="388"/>
    </row>
    <row r="3852" spans="1:7" ht="17.25" x14ac:dyDescent="0.3">
      <c r="A3852" s="389" t="s">
        <v>42885</v>
      </c>
      <c r="B3852" s="393" t="s">
        <v>11819</v>
      </c>
      <c r="C3852" s="393">
        <v>0</v>
      </c>
      <c r="D3852" s="393" t="s">
        <v>21992</v>
      </c>
      <c r="E3852" s="393">
        <v>0</v>
      </c>
      <c r="F3852" s="396"/>
      <c r="G3852" s="388"/>
    </row>
    <row r="3853" spans="1:7" ht="17.25" x14ac:dyDescent="0.3">
      <c r="A3853" s="389" t="s">
        <v>42886</v>
      </c>
      <c r="B3853" s="393" t="s">
        <v>10103</v>
      </c>
      <c r="C3853" s="393">
        <v>0</v>
      </c>
      <c r="D3853" s="393" t="s">
        <v>11819</v>
      </c>
      <c r="E3853" s="393">
        <v>0</v>
      </c>
      <c r="F3853" s="396"/>
      <c r="G3853" s="388"/>
    </row>
    <row r="3854" spans="1:7" ht="17.25" x14ac:dyDescent="0.3">
      <c r="A3854" s="389" t="s">
        <v>42887</v>
      </c>
      <c r="B3854" s="393" t="s">
        <v>10191</v>
      </c>
      <c r="C3854" s="393">
        <v>0</v>
      </c>
      <c r="D3854" s="393" t="s">
        <v>11819</v>
      </c>
      <c r="E3854" s="393">
        <v>0</v>
      </c>
      <c r="F3854" s="396"/>
      <c r="G3854" s="388"/>
    </row>
    <row r="3855" spans="1:7" ht="17.25" x14ac:dyDescent="0.3">
      <c r="A3855" s="389" t="s">
        <v>42888</v>
      </c>
      <c r="B3855" s="393" t="s">
        <v>11819</v>
      </c>
      <c r="C3855" s="393">
        <v>1</v>
      </c>
      <c r="D3855" s="393" t="s">
        <v>10191</v>
      </c>
      <c r="E3855" s="393">
        <v>0</v>
      </c>
      <c r="F3855" s="396"/>
      <c r="G3855" s="388"/>
    </row>
    <row r="3856" spans="1:7" ht="17.25" x14ac:dyDescent="0.3">
      <c r="A3856" s="389" t="s">
        <v>42889</v>
      </c>
      <c r="B3856" s="393" t="s">
        <v>10103</v>
      </c>
      <c r="C3856" s="393">
        <v>0</v>
      </c>
      <c r="D3856" s="393" t="s">
        <v>11819</v>
      </c>
      <c r="E3856" s="393">
        <v>1</v>
      </c>
      <c r="F3856" s="396"/>
      <c r="G3856" s="388"/>
    </row>
    <row r="3857" spans="1:7" ht="17.25" x14ac:dyDescent="0.3">
      <c r="A3857" s="389" t="s">
        <v>42890</v>
      </c>
      <c r="B3857" s="393" t="s">
        <v>10191</v>
      </c>
      <c r="C3857" s="393">
        <v>0</v>
      </c>
      <c r="D3857" s="393" t="s">
        <v>11819</v>
      </c>
      <c r="E3857" s="393">
        <v>0</v>
      </c>
      <c r="F3857" s="396"/>
      <c r="G3857" s="388"/>
    </row>
    <row r="3858" spans="1:7" ht="17.25" x14ac:dyDescent="0.3">
      <c r="A3858" s="389" t="s">
        <v>42891</v>
      </c>
      <c r="B3858" s="393" t="s">
        <v>11819</v>
      </c>
      <c r="C3858" s="393">
        <v>0</v>
      </c>
      <c r="D3858" s="393" t="s">
        <v>13336</v>
      </c>
      <c r="E3858" s="393">
        <v>0</v>
      </c>
      <c r="F3858" s="396"/>
      <c r="G3858" s="388"/>
    </row>
    <row r="3859" spans="1:7" ht="17.25" x14ac:dyDescent="0.3">
      <c r="A3859" s="389" t="s">
        <v>42892</v>
      </c>
      <c r="B3859" s="393" t="s">
        <v>11819</v>
      </c>
      <c r="C3859" s="393">
        <v>0</v>
      </c>
      <c r="D3859" s="393" t="s">
        <v>10103</v>
      </c>
      <c r="E3859" s="393">
        <v>0</v>
      </c>
      <c r="F3859" s="396"/>
      <c r="G3859" s="388"/>
    </row>
    <row r="3860" spans="1:7" ht="17.25" x14ac:dyDescent="0.3">
      <c r="A3860" s="389" t="s">
        <v>42893</v>
      </c>
      <c r="B3860" s="393" t="s">
        <v>22834</v>
      </c>
      <c r="C3860" s="393">
        <v>0</v>
      </c>
      <c r="D3860" s="393" t="s">
        <v>11819</v>
      </c>
      <c r="E3860" s="393">
        <v>0</v>
      </c>
      <c r="F3860" s="396"/>
      <c r="G3860" s="388"/>
    </row>
    <row r="3861" spans="1:7" ht="17.25" x14ac:dyDescent="0.3">
      <c r="A3861" s="389" t="s">
        <v>42894</v>
      </c>
      <c r="B3861" s="393" t="s">
        <v>11819</v>
      </c>
      <c r="C3861" s="393">
        <v>0</v>
      </c>
      <c r="D3861" s="393" t="s">
        <v>10191</v>
      </c>
      <c r="E3861" s="393">
        <v>0</v>
      </c>
      <c r="F3861" s="396"/>
      <c r="G3861" s="388"/>
    </row>
    <row r="3862" spans="1:7" ht="17.25" x14ac:dyDescent="0.3">
      <c r="A3862" s="389" t="s">
        <v>42895</v>
      </c>
      <c r="B3862" s="393" t="s">
        <v>2376</v>
      </c>
      <c r="C3862" s="393">
        <v>0</v>
      </c>
      <c r="D3862" s="393" t="s">
        <v>11819</v>
      </c>
      <c r="E3862" s="393">
        <v>0</v>
      </c>
      <c r="F3862" s="396"/>
      <c r="G3862" s="388"/>
    </row>
    <row r="3863" spans="1:7" ht="17.25" x14ac:dyDescent="0.3">
      <c r="A3863" s="389" t="s">
        <v>42896</v>
      </c>
      <c r="B3863" s="393" t="s">
        <v>10191</v>
      </c>
      <c r="C3863" s="393">
        <v>0</v>
      </c>
      <c r="D3863" s="393" t="s">
        <v>11819</v>
      </c>
      <c r="E3863" s="393">
        <v>0</v>
      </c>
      <c r="F3863" s="396"/>
      <c r="G3863" s="388"/>
    </row>
    <row r="3864" spans="1:7" ht="17.25" x14ac:dyDescent="0.3">
      <c r="A3864" s="389" t="s">
        <v>42897</v>
      </c>
      <c r="B3864" s="393" t="s">
        <v>10191</v>
      </c>
      <c r="C3864" s="393">
        <v>0</v>
      </c>
      <c r="D3864" s="393" t="s">
        <v>11819</v>
      </c>
      <c r="E3864" s="393">
        <v>0</v>
      </c>
      <c r="F3864" s="396"/>
      <c r="G3864" s="388"/>
    </row>
    <row r="3865" spans="1:7" ht="17.25" x14ac:dyDescent="0.3">
      <c r="A3865" s="389" t="s">
        <v>42898</v>
      </c>
      <c r="B3865" s="393" t="s">
        <v>10191</v>
      </c>
      <c r="C3865" s="393">
        <v>0</v>
      </c>
      <c r="D3865" s="393" t="s">
        <v>11819</v>
      </c>
      <c r="E3865" s="393">
        <v>0</v>
      </c>
      <c r="F3865" s="396"/>
      <c r="G3865" s="388"/>
    </row>
    <row r="3866" spans="1:7" ht="17.25" x14ac:dyDescent="0.3">
      <c r="A3866" s="389" t="s">
        <v>42899</v>
      </c>
      <c r="B3866" s="393" t="s">
        <v>11819</v>
      </c>
      <c r="C3866" s="393">
        <v>0</v>
      </c>
      <c r="D3866" s="393" t="s">
        <v>10191</v>
      </c>
      <c r="E3866" s="393">
        <v>0</v>
      </c>
      <c r="F3866" s="396"/>
      <c r="G3866" s="388"/>
    </row>
    <row r="3867" spans="1:7" ht="17.25" x14ac:dyDescent="0.3">
      <c r="A3867" s="389" t="s">
        <v>40965</v>
      </c>
      <c r="B3867" s="393" t="s">
        <v>11819</v>
      </c>
      <c r="C3867" s="393">
        <v>1</v>
      </c>
      <c r="D3867" s="393" t="s">
        <v>13658</v>
      </c>
      <c r="E3867" s="393">
        <v>0</v>
      </c>
      <c r="F3867" s="396"/>
      <c r="G3867" s="388"/>
    </row>
    <row r="3868" spans="1:7" ht="17.25" x14ac:dyDescent="0.3">
      <c r="A3868" s="389" t="s">
        <v>40966</v>
      </c>
      <c r="B3868" s="393" t="s">
        <v>10103</v>
      </c>
      <c r="C3868" s="393">
        <v>0</v>
      </c>
      <c r="D3868" s="393" t="s">
        <v>11819</v>
      </c>
      <c r="E3868" s="393">
        <v>0</v>
      </c>
      <c r="F3868" s="396"/>
      <c r="G3868" s="388"/>
    </row>
    <row r="3869" spans="1:7" ht="17.25" x14ac:dyDescent="0.3">
      <c r="A3869" s="389" t="s">
        <v>40967</v>
      </c>
      <c r="B3869" s="393" t="s">
        <v>11819</v>
      </c>
      <c r="C3869" s="393">
        <v>0</v>
      </c>
      <c r="D3869" s="393" t="s">
        <v>10103</v>
      </c>
      <c r="E3869" s="393">
        <v>0</v>
      </c>
      <c r="F3869" s="396"/>
      <c r="G3869" s="388"/>
    </row>
    <row r="3870" spans="1:7" ht="17.25" x14ac:dyDescent="0.3">
      <c r="A3870" s="389" t="s">
        <v>40968</v>
      </c>
      <c r="B3870" s="393" t="s">
        <v>10103</v>
      </c>
      <c r="C3870" s="393">
        <v>0</v>
      </c>
      <c r="D3870" s="393" t="s">
        <v>11819</v>
      </c>
      <c r="E3870" s="393">
        <v>0</v>
      </c>
      <c r="F3870" s="396"/>
      <c r="G3870" s="388"/>
    </row>
    <row r="3871" spans="1:7" ht="17.25" x14ac:dyDescent="0.3">
      <c r="A3871" s="389" t="s">
        <v>40969</v>
      </c>
      <c r="B3871" s="393" t="s">
        <v>11819</v>
      </c>
      <c r="C3871" s="393">
        <v>0</v>
      </c>
      <c r="D3871" s="393" t="s">
        <v>10103</v>
      </c>
      <c r="E3871" s="393">
        <v>0</v>
      </c>
      <c r="F3871" s="396"/>
      <c r="G3871" s="388"/>
    </row>
    <row r="3872" spans="1:7" ht="17.25" x14ac:dyDescent="0.3">
      <c r="A3872" s="389" t="s">
        <v>40970</v>
      </c>
      <c r="B3872" s="393" t="s">
        <v>10191</v>
      </c>
      <c r="C3872" s="393">
        <v>0</v>
      </c>
      <c r="D3872" s="393" t="s">
        <v>11819</v>
      </c>
      <c r="E3872" s="393">
        <v>0</v>
      </c>
      <c r="F3872" s="396"/>
      <c r="G3872" s="388"/>
    </row>
    <row r="3873" spans="1:7" ht="17.25" x14ac:dyDescent="0.3">
      <c r="A3873" s="389" t="s">
        <v>40971</v>
      </c>
      <c r="B3873" s="393" t="s">
        <v>10103</v>
      </c>
      <c r="C3873" s="393">
        <v>0</v>
      </c>
      <c r="D3873" s="393" t="s">
        <v>11819</v>
      </c>
      <c r="E3873" s="393">
        <v>0</v>
      </c>
      <c r="F3873" s="396"/>
      <c r="G3873" s="388"/>
    </row>
    <row r="3874" spans="1:7" ht="17.25" x14ac:dyDescent="0.3">
      <c r="A3874" s="389" t="s">
        <v>40972</v>
      </c>
      <c r="B3874" s="393" t="s">
        <v>22317</v>
      </c>
      <c r="C3874" s="393">
        <v>0</v>
      </c>
      <c r="D3874" s="393" t="s">
        <v>11819</v>
      </c>
      <c r="E3874" s="393">
        <v>0</v>
      </c>
      <c r="F3874" s="396"/>
      <c r="G3874" s="388"/>
    </row>
    <row r="3875" spans="1:7" ht="17.25" x14ac:dyDescent="0.3">
      <c r="A3875" s="389" t="s">
        <v>40973</v>
      </c>
      <c r="B3875" s="393" t="s">
        <v>11819</v>
      </c>
      <c r="C3875" s="393">
        <v>0</v>
      </c>
      <c r="D3875" s="393" t="s">
        <v>40974</v>
      </c>
      <c r="E3875" s="393">
        <v>0</v>
      </c>
      <c r="F3875" s="396"/>
      <c r="G3875" s="388"/>
    </row>
    <row r="3876" spans="1:7" ht="17.25" x14ac:dyDescent="0.3">
      <c r="A3876" s="389" t="s">
        <v>40975</v>
      </c>
      <c r="B3876" s="393" t="s">
        <v>10103</v>
      </c>
      <c r="C3876" s="393">
        <v>0</v>
      </c>
      <c r="D3876" s="393" t="s">
        <v>11819</v>
      </c>
      <c r="E3876" s="393">
        <v>0</v>
      </c>
      <c r="F3876" s="396"/>
      <c r="G3876" s="388"/>
    </row>
    <row r="3877" spans="1:7" ht="17.25" x14ac:dyDescent="0.3">
      <c r="A3877" s="389" t="s">
        <v>40976</v>
      </c>
      <c r="B3877" s="393" t="s">
        <v>11819</v>
      </c>
      <c r="C3877" s="393">
        <v>0</v>
      </c>
      <c r="D3877" s="393" t="s">
        <v>10103</v>
      </c>
      <c r="E3877" s="393">
        <v>0</v>
      </c>
      <c r="F3877" s="396"/>
      <c r="G3877" s="388"/>
    </row>
    <row r="3878" spans="1:7" ht="17.25" x14ac:dyDescent="0.3">
      <c r="A3878" s="389" t="s">
        <v>40977</v>
      </c>
      <c r="B3878" s="393" t="s">
        <v>10191</v>
      </c>
      <c r="C3878" s="393">
        <v>0</v>
      </c>
      <c r="D3878" s="393" t="s">
        <v>11819</v>
      </c>
      <c r="E3878" s="393">
        <v>0</v>
      </c>
      <c r="F3878" s="396"/>
      <c r="G3878" s="388"/>
    </row>
    <row r="3879" spans="1:7" ht="17.25" x14ac:dyDescent="0.3">
      <c r="A3879" s="389" t="s">
        <v>40978</v>
      </c>
      <c r="B3879" s="393" t="s">
        <v>10191</v>
      </c>
      <c r="C3879" s="393">
        <v>0</v>
      </c>
      <c r="D3879" s="393" t="s">
        <v>11819</v>
      </c>
      <c r="E3879" s="393">
        <v>0</v>
      </c>
      <c r="F3879" s="396"/>
      <c r="G3879" s="388"/>
    </row>
    <row r="3880" spans="1:7" ht="17.25" x14ac:dyDescent="0.3">
      <c r="A3880" s="389" t="s">
        <v>40979</v>
      </c>
      <c r="B3880" s="393" t="s">
        <v>13336</v>
      </c>
      <c r="C3880" s="393">
        <v>0</v>
      </c>
      <c r="D3880" s="393" t="s">
        <v>11819</v>
      </c>
      <c r="E3880" s="393">
        <v>0</v>
      </c>
      <c r="F3880" s="396"/>
      <c r="G3880" s="388"/>
    </row>
    <row r="3881" spans="1:7" ht="12.75" customHeight="1" x14ac:dyDescent="0.3">
      <c r="A3881" s="417" t="s">
        <v>24698</v>
      </c>
      <c r="B3881" s="417"/>
      <c r="C3881" s="417"/>
      <c r="D3881" s="417"/>
      <c r="E3881" s="417"/>
      <c r="F3881" s="417"/>
      <c r="G3881" s="388"/>
    </row>
    <row r="3882" spans="1:7" ht="17.25" x14ac:dyDescent="0.3">
      <c r="A3882" s="389" t="s">
        <v>24699</v>
      </c>
      <c r="B3882" s="393" t="s">
        <v>22030</v>
      </c>
      <c r="C3882" s="393">
        <v>3</v>
      </c>
      <c r="D3882" s="393" t="s">
        <v>22031</v>
      </c>
      <c r="E3882" s="393">
        <v>4</v>
      </c>
      <c r="F3882" s="396"/>
      <c r="G3882" s="388"/>
    </row>
    <row r="3883" spans="1:7" ht="17.25" x14ac:dyDescent="0.3">
      <c r="A3883" s="389" t="s">
        <v>24700</v>
      </c>
      <c r="B3883" s="393" t="s">
        <v>24702</v>
      </c>
      <c r="C3883" s="393">
        <v>4</v>
      </c>
      <c r="D3883" s="393" t="s">
        <v>24701</v>
      </c>
      <c r="E3883" s="393">
        <v>0</v>
      </c>
      <c r="F3883" s="396"/>
      <c r="G3883" s="388"/>
    </row>
    <row r="3884" spans="1:7" ht="17.25" x14ac:dyDescent="0.3">
      <c r="A3884" s="389" t="s">
        <v>24703</v>
      </c>
      <c r="B3884" s="393" t="s">
        <v>24702</v>
      </c>
      <c r="C3884" s="393">
        <v>2</v>
      </c>
      <c r="D3884" s="393" t="s">
        <v>24701</v>
      </c>
      <c r="E3884" s="393">
        <v>1</v>
      </c>
      <c r="F3884" s="396"/>
      <c r="G3884" s="388"/>
    </row>
    <row r="3885" spans="1:7" ht="17.25" x14ac:dyDescent="0.3">
      <c r="A3885" s="389" t="s">
        <v>24704</v>
      </c>
      <c r="B3885" s="393" t="s">
        <v>24702</v>
      </c>
      <c r="C3885" s="393">
        <v>3</v>
      </c>
      <c r="D3885" s="393" t="s">
        <v>24701</v>
      </c>
      <c r="E3885" s="393">
        <v>0</v>
      </c>
      <c r="F3885" s="396"/>
      <c r="G3885" s="388"/>
    </row>
    <row r="3886" spans="1:7" ht="17.25" x14ac:dyDescent="0.3">
      <c r="A3886" s="389" t="s">
        <v>24705</v>
      </c>
      <c r="B3886" s="393" t="s">
        <v>24702</v>
      </c>
      <c r="C3886" s="393">
        <v>2</v>
      </c>
      <c r="D3886" s="393" t="s">
        <v>24701</v>
      </c>
      <c r="E3886" s="393">
        <v>4</v>
      </c>
      <c r="F3886" s="396"/>
      <c r="G3886" s="388"/>
    </row>
    <row r="3887" spans="1:7" ht="17.25" x14ac:dyDescent="0.3">
      <c r="A3887" s="389" t="s">
        <v>24706</v>
      </c>
      <c r="B3887" s="393" t="s">
        <v>24701</v>
      </c>
      <c r="C3887" s="393">
        <v>5</v>
      </c>
      <c r="D3887" s="393" t="s">
        <v>7198</v>
      </c>
      <c r="E3887" s="393">
        <v>2</v>
      </c>
      <c r="F3887" s="396"/>
      <c r="G3887" s="388"/>
    </row>
    <row r="3888" spans="1:7" ht="17.25" x14ac:dyDescent="0.3">
      <c r="A3888" s="389" t="s">
        <v>24707</v>
      </c>
      <c r="B3888" s="393" t="s">
        <v>24701</v>
      </c>
      <c r="C3888" s="393">
        <v>3</v>
      </c>
      <c r="D3888" s="393" t="s">
        <v>24702</v>
      </c>
      <c r="E3888" s="393">
        <v>3</v>
      </c>
      <c r="F3888" s="396"/>
      <c r="G3888" s="388"/>
    </row>
    <row r="3889" spans="1:7" ht="17.25" x14ac:dyDescent="0.3">
      <c r="A3889" s="389" t="s">
        <v>24708</v>
      </c>
      <c r="B3889" s="393" t="s">
        <v>24702</v>
      </c>
      <c r="C3889" s="393">
        <v>1</v>
      </c>
      <c r="D3889" s="393" t="s">
        <v>24701</v>
      </c>
      <c r="E3889" s="393">
        <v>3</v>
      </c>
      <c r="F3889" s="396"/>
      <c r="G3889" s="388"/>
    </row>
    <row r="3890" spans="1:7" ht="17.25" x14ac:dyDescent="0.3">
      <c r="A3890" s="389" t="s">
        <v>24709</v>
      </c>
      <c r="B3890" s="393" t="s">
        <v>24701</v>
      </c>
      <c r="C3890" s="393">
        <v>4</v>
      </c>
      <c r="D3890" s="393" t="s">
        <v>7198</v>
      </c>
      <c r="E3890" s="393">
        <v>0</v>
      </c>
      <c r="F3890" s="396"/>
      <c r="G3890" s="388"/>
    </row>
    <row r="3891" spans="1:7" ht="17.25" x14ac:dyDescent="0.3">
      <c r="A3891" s="389" t="s">
        <v>24710</v>
      </c>
      <c r="B3891" s="393" t="s">
        <v>24701</v>
      </c>
      <c r="C3891" s="393">
        <v>0</v>
      </c>
      <c r="D3891" s="393" t="s">
        <v>24702</v>
      </c>
      <c r="E3891" s="393">
        <v>4</v>
      </c>
      <c r="F3891" s="396"/>
      <c r="G3891" s="388"/>
    </row>
    <row r="3892" spans="1:7" ht="17.25" x14ac:dyDescent="0.3">
      <c r="A3892" s="389" t="s">
        <v>24711</v>
      </c>
      <c r="B3892" s="393" t="s">
        <v>7198</v>
      </c>
      <c r="C3892" s="393">
        <v>1</v>
      </c>
      <c r="D3892" s="393" t="s">
        <v>24701</v>
      </c>
      <c r="E3892" s="393">
        <v>1</v>
      </c>
      <c r="F3892" s="396"/>
      <c r="G3892" s="388"/>
    </row>
    <row r="3893" spans="1:7" ht="17.25" x14ac:dyDescent="0.3">
      <c r="A3893" s="389" t="s">
        <v>24712</v>
      </c>
      <c r="B3893" s="393" t="s">
        <v>24701</v>
      </c>
      <c r="C3893" s="393">
        <v>5</v>
      </c>
      <c r="D3893" s="393" t="s">
        <v>24702</v>
      </c>
      <c r="E3893" s="393">
        <v>0</v>
      </c>
      <c r="F3893" s="396"/>
      <c r="G3893" s="388"/>
    </row>
    <row r="3894" spans="1:7" ht="12.75" customHeight="1" x14ac:dyDescent="0.3">
      <c r="A3894" s="417" t="s">
        <v>24713</v>
      </c>
      <c r="B3894" s="417"/>
      <c r="C3894" s="417"/>
      <c r="D3894" s="417"/>
      <c r="E3894" s="417"/>
      <c r="F3894" s="417"/>
      <c r="G3894" s="388"/>
    </row>
    <row r="3895" spans="1:7" ht="17.25" x14ac:dyDescent="0.3">
      <c r="A3895" s="389" t="s">
        <v>24714</v>
      </c>
      <c r="B3895" s="393" t="s">
        <v>11819</v>
      </c>
      <c r="C3895" s="393">
        <v>0</v>
      </c>
      <c r="D3895" s="393" t="s">
        <v>21943</v>
      </c>
      <c r="E3895" s="393">
        <v>1</v>
      </c>
      <c r="F3895" s="396"/>
      <c r="G3895" s="388"/>
    </row>
    <row r="3896" spans="1:7" ht="17.25" x14ac:dyDescent="0.3">
      <c r="A3896" s="389" t="s">
        <v>24715</v>
      </c>
      <c r="B3896" s="393" t="s">
        <v>11819</v>
      </c>
      <c r="C3896" s="393">
        <v>0</v>
      </c>
      <c r="D3896" s="393" t="s">
        <v>10191</v>
      </c>
      <c r="E3896" s="393">
        <v>1</v>
      </c>
      <c r="F3896" s="396"/>
      <c r="G3896" s="388"/>
    </row>
    <row r="3897" spans="1:7" ht="17.25" x14ac:dyDescent="0.3">
      <c r="A3897" s="389" t="s">
        <v>24716</v>
      </c>
      <c r="B3897" s="393" t="s">
        <v>11819</v>
      </c>
      <c r="C3897" s="393">
        <v>0</v>
      </c>
      <c r="D3897" s="393" t="s">
        <v>10191</v>
      </c>
      <c r="E3897" s="393">
        <v>0</v>
      </c>
      <c r="F3897" s="396"/>
      <c r="G3897" s="388"/>
    </row>
    <row r="3898" spans="1:7" ht="17.25" x14ac:dyDescent="0.3">
      <c r="A3898" s="389" t="s">
        <v>24717</v>
      </c>
      <c r="B3898" s="393" t="s">
        <v>10103</v>
      </c>
      <c r="C3898" s="393">
        <v>0</v>
      </c>
      <c r="D3898" s="393" t="s">
        <v>11819</v>
      </c>
      <c r="E3898" s="393">
        <v>1</v>
      </c>
      <c r="F3898" s="396"/>
      <c r="G3898" s="388"/>
    </row>
    <row r="3899" spans="1:7" ht="17.25" x14ac:dyDescent="0.3">
      <c r="A3899" s="389" t="s">
        <v>24718</v>
      </c>
      <c r="B3899" s="393" t="s">
        <v>11819</v>
      </c>
      <c r="C3899" s="393">
        <v>0</v>
      </c>
      <c r="D3899" s="393" t="s">
        <v>10103</v>
      </c>
      <c r="E3899" s="393">
        <v>1</v>
      </c>
      <c r="F3899" s="396"/>
      <c r="G3899" s="388"/>
    </row>
    <row r="3900" spans="1:7" ht="17.25" x14ac:dyDescent="0.3">
      <c r="A3900" s="389" t="s">
        <v>24719</v>
      </c>
      <c r="B3900" s="393" t="s">
        <v>5411</v>
      </c>
      <c r="C3900" s="393">
        <v>0</v>
      </c>
      <c r="D3900" s="393" t="s">
        <v>10191</v>
      </c>
      <c r="E3900" s="393">
        <v>0</v>
      </c>
      <c r="F3900" s="396"/>
      <c r="G3900" s="388"/>
    </row>
    <row r="3901" spans="1:7" ht="12.75" customHeight="1" x14ac:dyDescent="0.3">
      <c r="A3901" s="417" t="s">
        <v>33510</v>
      </c>
      <c r="B3901" s="417"/>
      <c r="C3901" s="417"/>
      <c r="D3901" s="417"/>
      <c r="E3901" s="417"/>
      <c r="F3901" s="417"/>
      <c r="G3901" s="388"/>
    </row>
    <row r="3902" spans="1:7" ht="17.25" x14ac:dyDescent="0.3">
      <c r="A3902" s="389" t="s">
        <v>33511</v>
      </c>
      <c r="B3902" s="393" t="s">
        <v>10103</v>
      </c>
      <c r="C3902" s="393">
        <v>5</v>
      </c>
      <c r="D3902" s="393" t="s">
        <v>3253</v>
      </c>
      <c r="E3902" s="393">
        <v>11</v>
      </c>
      <c r="F3902" s="396"/>
      <c r="G3902" s="388"/>
    </row>
    <row r="3903" spans="1:7" ht="17.25" x14ac:dyDescent="0.3">
      <c r="A3903" s="389" t="s">
        <v>33512</v>
      </c>
      <c r="B3903" s="393" t="s">
        <v>10103</v>
      </c>
      <c r="C3903" s="393">
        <v>18</v>
      </c>
      <c r="D3903" s="393" t="s">
        <v>3253</v>
      </c>
      <c r="E3903" s="393">
        <v>28</v>
      </c>
      <c r="F3903" s="396"/>
      <c r="G3903" s="388"/>
    </row>
    <row r="3904" spans="1:7" ht="17.25" x14ac:dyDescent="0.3">
      <c r="A3904" s="389" t="s">
        <v>33513</v>
      </c>
      <c r="B3904" s="393" t="s">
        <v>3253</v>
      </c>
      <c r="C3904" s="393">
        <v>25</v>
      </c>
      <c r="D3904" s="393" t="s">
        <v>10103</v>
      </c>
      <c r="E3904" s="393">
        <v>23</v>
      </c>
      <c r="F3904" s="396"/>
      <c r="G3904" s="388"/>
    </row>
    <row r="3905" spans="1:7" ht="17.25" x14ac:dyDescent="0.3">
      <c r="A3905" s="389" t="s">
        <v>33514</v>
      </c>
      <c r="B3905" s="393" t="s">
        <v>3253</v>
      </c>
      <c r="C3905" s="393">
        <v>25</v>
      </c>
      <c r="D3905" s="393" t="s">
        <v>10103</v>
      </c>
      <c r="E3905" s="393">
        <v>14</v>
      </c>
      <c r="F3905" s="396"/>
      <c r="G3905" s="388"/>
    </row>
    <row r="3906" spans="1:7" ht="17.25" x14ac:dyDescent="0.3">
      <c r="A3906" s="389" t="s">
        <v>33515</v>
      </c>
      <c r="B3906" s="393" t="s">
        <v>3253</v>
      </c>
      <c r="C3906" s="393">
        <v>19</v>
      </c>
      <c r="D3906" s="393" t="s">
        <v>10103</v>
      </c>
      <c r="E3906" s="393">
        <v>3</v>
      </c>
      <c r="F3906" s="396"/>
      <c r="G3906" s="388"/>
    </row>
    <row r="3907" spans="1:7" ht="17.25" x14ac:dyDescent="0.3">
      <c r="A3907" s="389" t="s">
        <v>33516</v>
      </c>
      <c r="B3907" s="393" t="s">
        <v>3253</v>
      </c>
      <c r="C3907" s="393">
        <v>6</v>
      </c>
      <c r="D3907" s="393" t="s">
        <v>10103</v>
      </c>
      <c r="E3907" s="393">
        <v>14</v>
      </c>
      <c r="F3907" s="396"/>
      <c r="G3907" s="388"/>
    </row>
    <row r="3908" spans="1:7" ht="17.25" x14ac:dyDescent="0.3">
      <c r="A3908" s="389" t="s">
        <v>33517</v>
      </c>
      <c r="B3908" s="393" t="s">
        <v>3253</v>
      </c>
      <c r="C3908" s="393">
        <v>6</v>
      </c>
      <c r="D3908" s="393" t="s">
        <v>10103</v>
      </c>
      <c r="E3908" s="393">
        <v>6</v>
      </c>
      <c r="F3908" s="396"/>
      <c r="G3908" s="388"/>
    </row>
    <row r="3909" spans="1:7" ht="17.25" x14ac:dyDescent="0.3">
      <c r="A3909" s="389" t="s">
        <v>33518</v>
      </c>
      <c r="B3909" s="393" t="s">
        <v>3253</v>
      </c>
      <c r="C3909" s="393">
        <v>9</v>
      </c>
      <c r="D3909" s="393" t="s">
        <v>10103</v>
      </c>
      <c r="E3909" s="393">
        <v>21</v>
      </c>
      <c r="F3909" s="396"/>
      <c r="G3909" s="388"/>
    </row>
    <row r="3910" spans="1:7" ht="17.25" x14ac:dyDescent="0.3">
      <c r="A3910" s="389" t="s">
        <v>33519</v>
      </c>
      <c r="B3910" s="393" t="s">
        <v>10103</v>
      </c>
      <c r="C3910" s="393">
        <v>3</v>
      </c>
      <c r="D3910" s="393" t="s">
        <v>3253</v>
      </c>
      <c r="E3910" s="393">
        <v>10</v>
      </c>
      <c r="F3910" s="396"/>
      <c r="G3910" s="388"/>
    </row>
    <row r="3911" spans="1:7" ht="17.25" x14ac:dyDescent="0.3">
      <c r="A3911" s="389" t="s">
        <v>33520</v>
      </c>
      <c r="B3911" s="393" t="s">
        <v>3253</v>
      </c>
      <c r="C3911" s="393">
        <v>40</v>
      </c>
      <c r="D3911" s="393" t="s">
        <v>10103</v>
      </c>
      <c r="E3911" s="393">
        <v>44</v>
      </c>
      <c r="F3911" s="396"/>
      <c r="G3911" s="388"/>
    </row>
    <row r="3912" spans="1:7" ht="17.25" x14ac:dyDescent="0.3">
      <c r="A3912" s="389" t="s">
        <v>33521</v>
      </c>
      <c r="B3912" s="393" t="s">
        <v>10103</v>
      </c>
      <c r="C3912" s="393">
        <v>13</v>
      </c>
      <c r="D3912" s="393" t="s">
        <v>3253</v>
      </c>
      <c r="E3912" s="393">
        <v>14</v>
      </c>
      <c r="F3912" s="396"/>
      <c r="G3912" s="388"/>
    </row>
    <row r="3913" spans="1:7" ht="17.25" x14ac:dyDescent="0.3">
      <c r="A3913" s="389" t="s">
        <v>33522</v>
      </c>
      <c r="B3913" s="393" t="s">
        <v>3253</v>
      </c>
      <c r="C3913" s="393">
        <v>3</v>
      </c>
      <c r="D3913" s="393" t="s">
        <v>10103</v>
      </c>
      <c r="E3913" s="393">
        <v>11</v>
      </c>
      <c r="F3913" s="396"/>
      <c r="G3913" s="388"/>
    </row>
    <row r="3914" spans="1:7" ht="17.25" x14ac:dyDescent="0.3">
      <c r="A3914" s="389" t="s">
        <v>33523</v>
      </c>
      <c r="B3914" s="393" t="s">
        <v>3253</v>
      </c>
      <c r="C3914" s="393">
        <v>11</v>
      </c>
      <c r="D3914" s="393" t="s">
        <v>10103</v>
      </c>
      <c r="E3914" s="393">
        <v>24</v>
      </c>
      <c r="F3914" s="396"/>
      <c r="G3914" s="388"/>
    </row>
    <row r="3915" spans="1:7" ht="17.25" x14ac:dyDescent="0.3">
      <c r="A3915" s="389" t="s">
        <v>33524</v>
      </c>
      <c r="B3915" s="393" t="s">
        <v>10103</v>
      </c>
      <c r="C3915" s="393">
        <v>24</v>
      </c>
      <c r="D3915" s="393" t="s">
        <v>3253</v>
      </c>
      <c r="E3915" s="393">
        <v>62</v>
      </c>
      <c r="F3915" s="396"/>
      <c r="G3915" s="388"/>
    </row>
    <row r="3916" spans="1:7" ht="17.25" x14ac:dyDescent="0.3">
      <c r="A3916" s="389" t="s">
        <v>33525</v>
      </c>
      <c r="B3916" s="393" t="s">
        <v>3253</v>
      </c>
      <c r="C3916" s="393">
        <v>13</v>
      </c>
      <c r="D3916" s="393" t="s">
        <v>11819</v>
      </c>
      <c r="E3916" s="393">
        <v>22</v>
      </c>
      <c r="F3916" s="396"/>
      <c r="G3916" s="388"/>
    </row>
    <row r="3917" spans="1:7" ht="17.25" x14ac:dyDescent="0.3">
      <c r="A3917" s="389" t="s">
        <v>33526</v>
      </c>
      <c r="B3917" s="393" t="s">
        <v>3253</v>
      </c>
      <c r="C3917" s="393">
        <v>5</v>
      </c>
      <c r="D3917" s="393" t="s">
        <v>11819</v>
      </c>
      <c r="E3917" s="393">
        <v>3</v>
      </c>
      <c r="F3917" s="396"/>
      <c r="G3917" s="388"/>
    </row>
    <row r="3918" spans="1:7" ht="17.25" x14ac:dyDescent="0.3">
      <c r="A3918" s="389" t="s">
        <v>33527</v>
      </c>
      <c r="B3918" s="393" t="s">
        <v>11819</v>
      </c>
      <c r="C3918" s="393">
        <v>4</v>
      </c>
      <c r="D3918" s="393" t="s">
        <v>3253</v>
      </c>
      <c r="E3918" s="393">
        <v>5</v>
      </c>
      <c r="F3918" s="396"/>
      <c r="G3918" s="388"/>
    </row>
    <row r="3919" spans="1:7" ht="12.75" customHeight="1" x14ac:dyDescent="0.3">
      <c r="A3919" s="417" t="s">
        <v>39852</v>
      </c>
      <c r="B3919" s="417"/>
      <c r="C3919" s="417"/>
      <c r="D3919" s="417"/>
      <c r="E3919" s="417"/>
      <c r="F3919" s="417"/>
      <c r="G3919" s="388"/>
    </row>
    <row r="3920" spans="1:7" ht="17.25" x14ac:dyDescent="0.3">
      <c r="A3920" s="389" t="s">
        <v>39853</v>
      </c>
      <c r="B3920" s="393" t="s">
        <v>10191</v>
      </c>
      <c r="C3920" s="393">
        <v>33</v>
      </c>
      <c r="D3920" s="393" t="s">
        <v>11819</v>
      </c>
      <c r="E3920" s="393">
        <v>33</v>
      </c>
      <c r="F3920" s="396"/>
      <c r="G3920" s="388"/>
    </row>
    <row r="3921" spans="1:7" ht="17.25" x14ac:dyDescent="0.3">
      <c r="A3921" s="389" t="s">
        <v>39854</v>
      </c>
      <c r="B3921" s="393" t="s">
        <v>10191</v>
      </c>
      <c r="C3921" s="393">
        <v>20</v>
      </c>
      <c r="D3921" s="393" t="s">
        <v>11819</v>
      </c>
      <c r="E3921" s="393">
        <v>26</v>
      </c>
      <c r="F3921" s="396"/>
      <c r="G3921" s="388"/>
    </row>
    <row r="3922" spans="1:7" ht="17.25" x14ac:dyDescent="0.3">
      <c r="A3922" s="389" t="s">
        <v>39855</v>
      </c>
      <c r="B3922" s="393" t="s">
        <v>11819</v>
      </c>
      <c r="C3922" s="393">
        <v>29</v>
      </c>
      <c r="D3922" s="393" t="s">
        <v>10191</v>
      </c>
      <c r="E3922" s="393">
        <v>34</v>
      </c>
      <c r="F3922" s="396"/>
      <c r="G3922" s="388"/>
    </row>
    <row r="3923" spans="1:7" ht="17.25" x14ac:dyDescent="0.3">
      <c r="A3923" s="389" t="s">
        <v>39856</v>
      </c>
      <c r="B3923" s="393" t="s">
        <v>10191</v>
      </c>
      <c r="C3923" s="393">
        <v>28</v>
      </c>
      <c r="D3923" s="393" t="s">
        <v>11819</v>
      </c>
      <c r="E3923" s="393">
        <v>30</v>
      </c>
      <c r="F3923" s="396"/>
      <c r="G3923" s="388"/>
    </row>
    <row r="3924" spans="1:7" ht="17.25" x14ac:dyDescent="0.3">
      <c r="A3924" s="389" t="s">
        <v>39857</v>
      </c>
      <c r="B3924" s="393" t="s">
        <v>10191</v>
      </c>
      <c r="C3924" s="393">
        <v>16</v>
      </c>
      <c r="D3924" s="393" t="s">
        <v>11819</v>
      </c>
      <c r="E3924" s="393">
        <v>6</v>
      </c>
      <c r="F3924" s="396"/>
      <c r="G3924" s="388"/>
    </row>
    <row r="3925" spans="1:7" ht="17.25" x14ac:dyDescent="0.3">
      <c r="A3925" s="389" t="s">
        <v>39858</v>
      </c>
      <c r="B3925" s="393" t="s">
        <v>11819</v>
      </c>
      <c r="C3925" s="393">
        <v>30</v>
      </c>
      <c r="D3925" s="393" t="s">
        <v>10191</v>
      </c>
      <c r="E3925" s="393">
        <v>35</v>
      </c>
      <c r="F3925" s="396"/>
      <c r="G3925" s="388"/>
    </row>
    <row r="3926" spans="1:7" ht="17.25" x14ac:dyDescent="0.3">
      <c r="A3926" s="389" t="s">
        <v>39859</v>
      </c>
      <c r="B3926" s="393" t="s">
        <v>10191</v>
      </c>
      <c r="C3926" s="393">
        <v>14</v>
      </c>
      <c r="D3926" s="393" t="s">
        <v>11819</v>
      </c>
      <c r="E3926" s="393">
        <v>16</v>
      </c>
      <c r="F3926" s="396"/>
      <c r="G3926" s="388"/>
    </row>
    <row r="3927" spans="1:7" ht="17.25" x14ac:dyDescent="0.3">
      <c r="A3927" s="389" t="s">
        <v>39860</v>
      </c>
      <c r="B3927" s="393" t="s">
        <v>11819</v>
      </c>
      <c r="C3927" s="393">
        <v>21</v>
      </c>
      <c r="D3927" s="393" t="s">
        <v>10191</v>
      </c>
      <c r="E3927" s="393">
        <v>18</v>
      </c>
      <c r="F3927" s="396"/>
      <c r="G3927" s="388"/>
    </row>
    <row r="3928" spans="1:7" ht="17.25" x14ac:dyDescent="0.3">
      <c r="A3928" s="389" t="s">
        <v>39861</v>
      </c>
      <c r="B3928" s="393" t="s">
        <v>10191</v>
      </c>
      <c r="C3928" s="393">
        <v>8</v>
      </c>
      <c r="D3928" s="393" t="s">
        <v>11819</v>
      </c>
      <c r="E3928" s="393">
        <v>11</v>
      </c>
      <c r="F3928" s="396"/>
      <c r="G3928" s="388"/>
    </row>
    <row r="3929" spans="1:7" ht="17.25" x14ac:dyDescent="0.3">
      <c r="A3929" s="389" t="s">
        <v>39862</v>
      </c>
      <c r="B3929" s="393" t="s">
        <v>11819</v>
      </c>
      <c r="C3929" s="393">
        <v>1</v>
      </c>
      <c r="D3929" s="393" t="s">
        <v>10191</v>
      </c>
      <c r="E3929" s="393">
        <v>1</v>
      </c>
      <c r="F3929" s="396"/>
      <c r="G3929" s="388"/>
    </row>
    <row r="3930" spans="1:7" ht="12.75" customHeight="1" x14ac:dyDescent="0.3">
      <c r="A3930" s="417" t="s">
        <v>24720</v>
      </c>
      <c r="B3930" s="417"/>
      <c r="C3930" s="417"/>
      <c r="D3930" s="417"/>
      <c r="E3930" s="417"/>
      <c r="F3930" s="417"/>
      <c r="G3930" s="388"/>
    </row>
    <row r="3931" spans="1:7" ht="17.25" x14ac:dyDescent="0.3">
      <c r="A3931" s="389" t="s">
        <v>42900</v>
      </c>
      <c r="B3931" s="393" t="s">
        <v>10191</v>
      </c>
      <c r="C3931" s="393">
        <v>21</v>
      </c>
      <c r="D3931" s="393" t="s">
        <v>7198</v>
      </c>
      <c r="E3931" s="393">
        <v>22</v>
      </c>
      <c r="F3931" s="396"/>
      <c r="G3931" s="388"/>
    </row>
    <row r="3932" spans="1:7" ht="17.25" x14ac:dyDescent="0.3">
      <c r="A3932" s="389" t="s">
        <v>24721</v>
      </c>
      <c r="B3932" s="393" t="s">
        <v>10191</v>
      </c>
      <c r="C3932" s="393">
        <v>6</v>
      </c>
      <c r="D3932" s="393" t="s">
        <v>11819</v>
      </c>
      <c r="E3932" s="393">
        <v>11</v>
      </c>
      <c r="F3932" s="396"/>
      <c r="G3932" s="388"/>
    </row>
    <row r="3933" spans="1:7" ht="17.25" x14ac:dyDescent="0.3">
      <c r="A3933" s="389" t="s">
        <v>24722</v>
      </c>
      <c r="B3933" s="393" t="s">
        <v>10191</v>
      </c>
      <c r="C3933" s="393">
        <v>1</v>
      </c>
      <c r="D3933" s="393" t="s">
        <v>11819</v>
      </c>
      <c r="E3933" s="393">
        <v>3</v>
      </c>
      <c r="F3933" s="396"/>
      <c r="G3933" s="388"/>
    </row>
    <row r="3934" spans="1:7" ht="17.25" x14ac:dyDescent="0.3">
      <c r="A3934" s="389" t="s">
        <v>24723</v>
      </c>
      <c r="B3934" s="393" t="s">
        <v>11819</v>
      </c>
      <c r="C3934" s="393">
        <v>9</v>
      </c>
      <c r="D3934" s="393" t="s">
        <v>10191</v>
      </c>
      <c r="E3934" s="393">
        <v>6</v>
      </c>
      <c r="F3934" s="396"/>
      <c r="G3934" s="388"/>
    </row>
    <row r="3935" spans="1:7" ht="17.25" x14ac:dyDescent="0.3">
      <c r="A3935" s="389" t="s">
        <v>42901</v>
      </c>
      <c r="B3935" s="393" t="s">
        <v>10191</v>
      </c>
      <c r="C3935" s="393">
        <v>5</v>
      </c>
      <c r="D3935" s="393" t="s">
        <v>11819</v>
      </c>
      <c r="E3935" s="393">
        <v>1</v>
      </c>
      <c r="F3935" s="396"/>
      <c r="G3935" s="388"/>
    </row>
    <row r="3936" spans="1:7" ht="17.25" x14ac:dyDescent="0.3">
      <c r="A3936" s="389" t="s">
        <v>24724</v>
      </c>
      <c r="B3936" s="393" t="s">
        <v>11819</v>
      </c>
      <c r="C3936" s="393">
        <v>2</v>
      </c>
      <c r="D3936" s="393" t="s">
        <v>10191</v>
      </c>
      <c r="E3936" s="393">
        <v>6</v>
      </c>
      <c r="F3936" s="396"/>
      <c r="G3936" s="388"/>
    </row>
    <row r="3937" spans="1:7" ht="17.25" x14ac:dyDescent="0.3">
      <c r="A3937" s="389" t="s">
        <v>24725</v>
      </c>
      <c r="B3937" s="393" t="s">
        <v>10191</v>
      </c>
      <c r="C3937" s="393">
        <v>8</v>
      </c>
      <c r="D3937" s="393" t="s">
        <v>11819</v>
      </c>
      <c r="E3937" s="393">
        <v>2</v>
      </c>
      <c r="F3937" s="396"/>
      <c r="G3937" s="388"/>
    </row>
    <row r="3938" spans="1:7" ht="17.25" x14ac:dyDescent="0.3">
      <c r="A3938" s="389" t="s">
        <v>24726</v>
      </c>
      <c r="B3938" s="393" t="s">
        <v>11819</v>
      </c>
      <c r="C3938" s="393">
        <v>8</v>
      </c>
      <c r="D3938" s="393" t="s">
        <v>10191</v>
      </c>
      <c r="E3938" s="393">
        <v>12</v>
      </c>
      <c r="F3938" s="396"/>
      <c r="G3938" s="388"/>
    </row>
    <row r="3939" spans="1:7" ht="17.25" x14ac:dyDescent="0.3">
      <c r="A3939" s="389" t="s">
        <v>24727</v>
      </c>
      <c r="B3939" s="393" t="s">
        <v>11819</v>
      </c>
      <c r="C3939" s="393">
        <v>5</v>
      </c>
      <c r="D3939" s="393" t="s">
        <v>10191</v>
      </c>
      <c r="E3939" s="393">
        <v>2</v>
      </c>
      <c r="F3939" s="396"/>
      <c r="G3939" s="388"/>
    </row>
    <row r="3940" spans="1:7" ht="17.25" x14ac:dyDescent="0.3">
      <c r="A3940" s="389" t="s">
        <v>24728</v>
      </c>
      <c r="B3940" s="393" t="s">
        <v>11819</v>
      </c>
      <c r="C3940" s="393">
        <v>5</v>
      </c>
      <c r="D3940" s="393" t="s">
        <v>10191</v>
      </c>
      <c r="E3940" s="393">
        <v>2</v>
      </c>
      <c r="F3940" s="396"/>
      <c r="G3940" s="388"/>
    </row>
    <row r="3941" spans="1:7" ht="17.25" x14ac:dyDescent="0.3">
      <c r="A3941" s="389" t="s">
        <v>24729</v>
      </c>
      <c r="B3941" s="393" t="s">
        <v>11819</v>
      </c>
      <c r="C3941" s="393">
        <v>14</v>
      </c>
      <c r="D3941" s="393" t="s">
        <v>10191</v>
      </c>
      <c r="E3941" s="393">
        <v>11</v>
      </c>
      <c r="F3941" s="396"/>
      <c r="G3941" s="388"/>
    </row>
    <row r="3942" spans="1:7" ht="17.25" x14ac:dyDescent="0.3">
      <c r="A3942" s="389" t="s">
        <v>24730</v>
      </c>
      <c r="B3942" s="393" t="s">
        <v>10191</v>
      </c>
      <c r="C3942" s="393">
        <v>10</v>
      </c>
      <c r="D3942" s="393" t="s">
        <v>11819</v>
      </c>
      <c r="E3942" s="393">
        <v>12</v>
      </c>
      <c r="F3942" s="396"/>
      <c r="G3942" s="388"/>
    </row>
    <row r="3943" spans="1:7" ht="17.25" x14ac:dyDescent="0.3">
      <c r="A3943" s="389" t="s">
        <v>24731</v>
      </c>
      <c r="B3943" s="393" t="s">
        <v>10191</v>
      </c>
      <c r="C3943" s="393">
        <v>2</v>
      </c>
      <c r="D3943" s="393" t="s">
        <v>11819</v>
      </c>
      <c r="E3943" s="393">
        <v>4</v>
      </c>
      <c r="F3943" s="396"/>
      <c r="G3943" s="388"/>
    </row>
    <row r="3944" spans="1:7" ht="17.25" x14ac:dyDescent="0.3">
      <c r="A3944" s="389" t="s">
        <v>24732</v>
      </c>
      <c r="B3944" s="393" t="s">
        <v>11819</v>
      </c>
      <c r="C3944" s="393">
        <v>0</v>
      </c>
      <c r="D3944" s="393" t="s">
        <v>13336</v>
      </c>
      <c r="E3944" s="393">
        <v>1</v>
      </c>
      <c r="F3944" s="396"/>
      <c r="G3944" s="388"/>
    </row>
    <row r="3945" spans="1:7" ht="12.75" customHeight="1" x14ac:dyDescent="0.3">
      <c r="A3945" s="417" t="s">
        <v>24733</v>
      </c>
      <c r="B3945" s="417"/>
      <c r="C3945" s="417"/>
      <c r="D3945" s="417"/>
      <c r="E3945" s="417"/>
      <c r="F3945" s="417"/>
      <c r="G3945" s="388"/>
    </row>
    <row r="3946" spans="1:7" ht="17.25" x14ac:dyDescent="0.3">
      <c r="A3946" s="389" t="s">
        <v>24734</v>
      </c>
      <c r="B3946" s="393" t="s">
        <v>11819</v>
      </c>
      <c r="C3946" s="393">
        <v>1</v>
      </c>
      <c r="D3946" s="393" t="s">
        <v>10103</v>
      </c>
      <c r="E3946" s="393">
        <v>5</v>
      </c>
      <c r="F3946" s="396"/>
      <c r="G3946" s="388"/>
    </row>
    <row r="3947" spans="1:7" ht="17.25" x14ac:dyDescent="0.3">
      <c r="A3947" s="389" t="s">
        <v>24735</v>
      </c>
      <c r="B3947" s="393" t="s">
        <v>10103</v>
      </c>
      <c r="C3947" s="393">
        <v>10</v>
      </c>
      <c r="D3947" s="393" t="s">
        <v>11819</v>
      </c>
      <c r="E3947" s="393">
        <v>8</v>
      </c>
      <c r="F3947" s="396"/>
      <c r="G3947" s="388"/>
    </row>
    <row r="3948" spans="1:7" ht="17.25" x14ac:dyDescent="0.3">
      <c r="A3948" s="389" t="s">
        <v>24736</v>
      </c>
      <c r="B3948" s="393" t="s">
        <v>10103</v>
      </c>
      <c r="C3948" s="393">
        <v>6</v>
      </c>
      <c r="D3948" s="393" t="s">
        <v>11819</v>
      </c>
      <c r="E3948" s="393">
        <v>2</v>
      </c>
      <c r="F3948" s="396"/>
      <c r="G3948" s="388"/>
    </row>
    <row r="3949" spans="1:7" ht="17.25" x14ac:dyDescent="0.3">
      <c r="A3949" s="389" t="s">
        <v>24737</v>
      </c>
      <c r="B3949" s="393" t="s">
        <v>11819</v>
      </c>
      <c r="C3949" s="393">
        <v>3</v>
      </c>
      <c r="D3949" s="393" t="s">
        <v>10103</v>
      </c>
      <c r="E3949" s="393">
        <v>3</v>
      </c>
      <c r="F3949" s="396"/>
      <c r="G3949" s="388"/>
    </row>
    <row r="3950" spans="1:7" ht="17.25" x14ac:dyDescent="0.3">
      <c r="A3950" s="389" t="s">
        <v>24738</v>
      </c>
      <c r="B3950" s="393" t="s">
        <v>10103</v>
      </c>
      <c r="C3950" s="393">
        <v>4</v>
      </c>
      <c r="D3950" s="393" t="s">
        <v>11819</v>
      </c>
      <c r="E3950" s="393">
        <v>3</v>
      </c>
      <c r="F3950" s="396"/>
      <c r="G3950" s="388"/>
    </row>
    <row r="3951" spans="1:7" ht="17.25" x14ac:dyDescent="0.3">
      <c r="A3951" s="389" t="s">
        <v>24739</v>
      </c>
      <c r="B3951" s="393" t="s">
        <v>11819</v>
      </c>
      <c r="C3951" s="393">
        <v>2</v>
      </c>
      <c r="D3951" s="393" t="s">
        <v>10103</v>
      </c>
      <c r="E3951" s="393">
        <v>2</v>
      </c>
      <c r="F3951" s="396"/>
      <c r="G3951" s="388"/>
    </row>
    <row r="3952" spans="1:7" ht="17.25" x14ac:dyDescent="0.3">
      <c r="A3952" s="389" t="s">
        <v>24740</v>
      </c>
      <c r="B3952" s="393" t="s">
        <v>11819</v>
      </c>
      <c r="C3952" s="393">
        <v>2</v>
      </c>
      <c r="D3952" s="393" t="s">
        <v>10103</v>
      </c>
      <c r="E3952" s="393">
        <v>0</v>
      </c>
      <c r="F3952" s="396"/>
      <c r="G3952" s="388"/>
    </row>
    <row r="3953" spans="1:7" ht="17.25" x14ac:dyDescent="0.3">
      <c r="A3953" s="389" t="s">
        <v>24741</v>
      </c>
      <c r="B3953" s="393" t="s">
        <v>10103</v>
      </c>
      <c r="C3953" s="393">
        <v>0</v>
      </c>
      <c r="D3953" s="393" t="s">
        <v>11819</v>
      </c>
      <c r="E3953" s="393">
        <v>0</v>
      </c>
      <c r="F3953" s="396"/>
      <c r="G3953" s="388"/>
    </row>
    <row r="3954" spans="1:7" ht="12.75" customHeight="1" x14ac:dyDescent="0.3">
      <c r="A3954" s="417" t="s">
        <v>33528</v>
      </c>
      <c r="B3954" s="417"/>
      <c r="C3954" s="417"/>
      <c r="D3954" s="417"/>
      <c r="E3954" s="417"/>
      <c r="F3954" s="417"/>
      <c r="G3954" s="388"/>
    </row>
    <row r="3955" spans="1:7" ht="17.25" x14ac:dyDescent="0.3">
      <c r="A3955" s="389" t="s">
        <v>33529</v>
      </c>
      <c r="B3955" s="393" t="s">
        <v>21992</v>
      </c>
      <c r="C3955" s="393">
        <v>1</v>
      </c>
      <c r="D3955" s="393" t="s">
        <v>11819</v>
      </c>
      <c r="E3955" s="393">
        <v>1</v>
      </c>
      <c r="F3955" s="396"/>
      <c r="G3955" s="388"/>
    </row>
    <row r="3956" spans="1:7" ht="17.25" x14ac:dyDescent="0.3">
      <c r="A3956" s="389" t="s">
        <v>33530</v>
      </c>
      <c r="B3956" s="393" t="s">
        <v>10191</v>
      </c>
      <c r="C3956" s="393">
        <v>0</v>
      </c>
      <c r="D3956" s="393" t="s">
        <v>11819</v>
      </c>
      <c r="E3956" s="393">
        <v>2</v>
      </c>
      <c r="F3956" s="396"/>
      <c r="G3956" s="388"/>
    </row>
    <row r="3957" spans="1:7" ht="17.25" x14ac:dyDescent="0.3">
      <c r="A3957" s="389" t="s">
        <v>33531</v>
      </c>
      <c r="B3957" s="393" t="s">
        <v>11819</v>
      </c>
      <c r="C3957" s="393">
        <v>5</v>
      </c>
      <c r="D3957" s="393" t="s">
        <v>10191</v>
      </c>
      <c r="E3957" s="393">
        <v>0</v>
      </c>
      <c r="F3957" s="396"/>
      <c r="G3957" s="388"/>
    </row>
    <row r="3958" spans="1:7" ht="17.25" x14ac:dyDescent="0.3">
      <c r="A3958" s="389" t="s">
        <v>33532</v>
      </c>
      <c r="B3958" s="393" t="s">
        <v>10191</v>
      </c>
      <c r="C3958" s="393">
        <v>0</v>
      </c>
      <c r="D3958" s="393" t="s">
        <v>11819</v>
      </c>
      <c r="E3958" s="393">
        <v>3</v>
      </c>
      <c r="F3958" s="396"/>
      <c r="G3958" s="388"/>
    </row>
    <row r="3959" spans="1:7" ht="17.25" x14ac:dyDescent="0.3">
      <c r="A3959" s="389" t="s">
        <v>33533</v>
      </c>
      <c r="B3959" s="393" t="s">
        <v>21992</v>
      </c>
      <c r="C3959" s="393">
        <v>4</v>
      </c>
      <c r="D3959" s="393" t="s">
        <v>11819</v>
      </c>
      <c r="E3959" s="393">
        <v>2</v>
      </c>
      <c r="F3959" s="396"/>
      <c r="G3959" s="388"/>
    </row>
    <row r="3960" spans="1:7" ht="17.25" x14ac:dyDescent="0.3">
      <c r="A3960" s="389" t="s">
        <v>33534</v>
      </c>
      <c r="B3960" s="393" t="s">
        <v>21992</v>
      </c>
      <c r="C3960" s="393">
        <v>0</v>
      </c>
      <c r="D3960" s="393" t="s">
        <v>11819</v>
      </c>
      <c r="E3960" s="393">
        <v>2</v>
      </c>
      <c r="F3960" s="396"/>
      <c r="G3960" s="388"/>
    </row>
    <row r="3961" spans="1:7" ht="12.75" customHeight="1" x14ac:dyDescent="0.3">
      <c r="A3961" s="417" t="s">
        <v>24742</v>
      </c>
      <c r="B3961" s="417"/>
      <c r="C3961" s="417"/>
      <c r="D3961" s="417"/>
      <c r="E3961" s="417"/>
      <c r="F3961" s="417"/>
      <c r="G3961" s="388"/>
    </row>
    <row r="3962" spans="1:7" ht="17.25" x14ac:dyDescent="0.3">
      <c r="A3962" s="389" t="s">
        <v>24743</v>
      </c>
      <c r="B3962" s="393" t="s">
        <v>11819</v>
      </c>
      <c r="C3962" s="393">
        <v>2</v>
      </c>
      <c r="D3962" s="393" t="s">
        <v>10191</v>
      </c>
      <c r="E3962" s="393">
        <v>12</v>
      </c>
      <c r="F3962" s="396"/>
      <c r="G3962" s="388"/>
    </row>
    <row r="3963" spans="1:7" ht="17.25" x14ac:dyDescent="0.3">
      <c r="A3963" s="389" t="s">
        <v>24744</v>
      </c>
      <c r="B3963" s="393" t="s">
        <v>11819</v>
      </c>
      <c r="C3963" s="393">
        <v>15</v>
      </c>
      <c r="D3963" s="393" t="s">
        <v>10191</v>
      </c>
      <c r="E3963" s="393">
        <v>13</v>
      </c>
      <c r="F3963" s="396"/>
      <c r="G3963" s="388"/>
    </row>
    <row r="3964" spans="1:7" ht="17.25" x14ac:dyDescent="0.3">
      <c r="A3964" s="389" t="s">
        <v>24745</v>
      </c>
      <c r="B3964" s="393" t="s">
        <v>11819</v>
      </c>
      <c r="C3964" s="393">
        <v>22</v>
      </c>
      <c r="D3964" s="393" t="s">
        <v>10191</v>
      </c>
      <c r="E3964" s="393">
        <v>18</v>
      </c>
      <c r="F3964" s="396"/>
      <c r="G3964" s="388"/>
    </row>
    <row r="3965" spans="1:7" ht="17.25" x14ac:dyDescent="0.3">
      <c r="A3965" s="389" t="s">
        <v>24746</v>
      </c>
      <c r="B3965" s="393" t="s">
        <v>11819</v>
      </c>
      <c r="C3965" s="393">
        <v>4</v>
      </c>
      <c r="D3965" s="393" t="s">
        <v>5011</v>
      </c>
      <c r="E3965" s="393">
        <v>14</v>
      </c>
      <c r="F3965" s="396"/>
      <c r="G3965" s="388"/>
    </row>
    <row r="3966" spans="1:7" ht="17.25" x14ac:dyDescent="0.3">
      <c r="A3966" s="389" t="s">
        <v>24747</v>
      </c>
      <c r="B3966" s="393" t="s">
        <v>10191</v>
      </c>
      <c r="C3966" s="393">
        <v>5</v>
      </c>
      <c r="D3966" s="393" t="s">
        <v>11819</v>
      </c>
      <c r="E3966" s="393">
        <v>2</v>
      </c>
      <c r="F3966" s="396"/>
      <c r="G3966" s="388"/>
    </row>
    <row r="3967" spans="1:7" ht="17.25" x14ac:dyDescent="0.3">
      <c r="A3967" s="389" t="s">
        <v>24748</v>
      </c>
      <c r="B3967" s="393" t="s">
        <v>11819</v>
      </c>
      <c r="C3967" s="393">
        <v>2</v>
      </c>
      <c r="D3967" s="393" t="s">
        <v>10191</v>
      </c>
      <c r="E3967" s="393">
        <v>8</v>
      </c>
      <c r="F3967" s="396"/>
      <c r="G3967" s="388"/>
    </row>
    <row r="3968" spans="1:7" ht="17.25" x14ac:dyDescent="0.3">
      <c r="A3968" s="389" t="s">
        <v>24749</v>
      </c>
      <c r="B3968" s="393" t="s">
        <v>11819</v>
      </c>
      <c r="C3968" s="393">
        <v>9</v>
      </c>
      <c r="D3968" s="393" t="s">
        <v>10191</v>
      </c>
      <c r="E3968" s="393">
        <v>6</v>
      </c>
      <c r="F3968" s="396"/>
      <c r="G3968" s="388"/>
    </row>
    <row r="3969" spans="1:7" ht="17.25" x14ac:dyDescent="0.3">
      <c r="A3969" s="389" t="s">
        <v>24750</v>
      </c>
      <c r="B3969" s="393" t="s">
        <v>10191</v>
      </c>
      <c r="C3969" s="393">
        <v>19</v>
      </c>
      <c r="D3969" s="393" t="s">
        <v>11819</v>
      </c>
      <c r="E3969" s="393">
        <v>5</v>
      </c>
      <c r="F3969" s="396"/>
      <c r="G3969" s="388"/>
    </row>
    <row r="3970" spans="1:7" ht="12.75" customHeight="1" x14ac:dyDescent="0.3">
      <c r="A3970" s="417" t="s">
        <v>24751</v>
      </c>
      <c r="B3970" s="417"/>
      <c r="C3970" s="417"/>
      <c r="D3970" s="417"/>
      <c r="E3970" s="417"/>
      <c r="F3970" s="417"/>
      <c r="G3970" s="388"/>
    </row>
    <row r="3971" spans="1:7" ht="17.25" x14ac:dyDescent="0.3">
      <c r="A3971" s="389" t="s">
        <v>24752</v>
      </c>
      <c r="B3971" s="393" t="s">
        <v>10103</v>
      </c>
      <c r="C3971" s="393">
        <v>1</v>
      </c>
      <c r="D3971" s="393" t="s">
        <v>11819</v>
      </c>
      <c r="E3971" s="393">
        <v>8</v>
      </c>
      <c r="F3971" s="396"/>
      <c r="G3971" s="388"/>
    </row>
    <row r="3972" spans="1:7" ht="17.25" x14ac:dyDescent="0.3">
      <c r="A3972" s="389" t="s">
        <v>24753</v>
      </c>
      <c r="B3972" s="393" t="s">
        <v>10103</v>
      </c>
      <c r="C3972" s="393">
        <v>2</v>
      </c>
      <c r="D3972" s="393" t="s">
        <v>11819</v>
      </c>
      <c r="E3972" s="393">
        <v>10</v>
      </c>
      <c r="F3972" s="396"/>
      <c r="G3972" s="388"/>
    </row>
    <row r="3973" spans="1:7" ht="17.25" x14ac:dyDescent="0.3">
      <c r="A3973" s="389" t="s">
        <v>24754</v>
      </c>
      <c r="B3973" s="393" t="s">
        <v>10103</v>
      </c>
      <c r="C3973" s="393">
        <v>16</v>
      </c>
      <c r="D3973" s="393" t="s">
        <v>11819</v>
      </c>
      <c r="E3973" s="393">
        <v>26</v>
      </c>
      <c r="F3973" s="396"/>
      <c r="G3973" s="388"/>
    </row>
    <row r="3974" spans="1:7" ht="17.25" x14ac:dyDescent="0.3">
      <c r="A3974" s="389" t="s">
        <v>24755</v>
      </c>
      <c r="B3974" s="393" t="s">
        <v>24756</v>
      </c>
      <c r="C3974" s="393">
        <v>38</v>
      </c>
      <c r="D3974" s="393" t="s">
        <v>10103</v>
      </c>
      <c r="E3974" s="393">
        <v>25</v>
      </c>
      <c r="F3974" s="396"/>
      <c r="G3974" s="388"/>
    </row>
    <row r="3975" spans="1:7" ht="17.25" x14ac:dyDescent="0.3">
      <c r="A3975" s="389" t="s">
        <v>24757</v>
      </c>
      <c r="B3975" s="393" t="s">
        <v>11819</v>
      </c>
      <c r="C3975" s="393">
        <v>19</v>
      </c>
      <c r="D3975" s="393" t="s">
        <v>10103</v>
      </c>
      <c r="E3975" s="393">
        <v>11</v>
      </c>
      <c r="F3975" s="396"/>
      <c r="G3975" s="388"/>
    </row>
    <row r="3976" spans="1:7" ht="17.25" x14ac:dyDescent="0.3">
      <c r="A3976" s="389" t="s">
        <v>24758</v>
      </c>
      <c r="B3976" s="393" t="s">
        <v>1920</v>
      </c>
      <c r="C3976" s="393">
        <v>32</v>
      </c>
      <c r="D3976" s="393" t="s">
        <v>10103</v>
      </c>
      <c r="E3976" s="393">
        <v>28</v>
      </c>
      <c r="F3976" s="396"/>
      <c r="G3976" s="388"/>
    </row>
    <row r="3977" spans="1:7" ht="17.25" x14ac:dyDescent="0.3">
      <c r="A3977" s="389" t="s">
        <v>24759</v>
      </c>
      <c r="B3977" s="393" t="s">
        <v>10103</v>
      </c>
      <c r="C3977" s="393">
        <v>1</v>
      </c>
      <c r="D3977" s="393" t="s">
        <v>11819</v>
      </c>
      <c r="E3977" s="393">
        <v>3</v>
      </c>
      <c r="F3977" s="396"/>
      <c r="G3977" s="388"/>
    </row>
    <row r="3978" spans="1:7" ht="17.25" x14ac:dyDescent="0.3">
      <c r="A3978" s="389" t="s">
        <v>24760</v>
      </c>
      <c r="B3978" s="393" t="s">
        <v>10103</v>
      </c>
      <c r="C3978" s="393">
        <v>8</v>
      </c>
      <c r="D3978" s="393" t="s">
        <v>11819</v>
      </c>
      <c r="E3978" s="393">
        <v>3</v>
      </c>
      <c r="F3978" s="396"/>
      <c r="G3978" s="388"/>
    </row>
    <row r="3979" spans="1:7" ht="12.75" customHeight="1" x14ac:dyDescent="0.3">
      <c r="A3979" s="417" t="s">
        <v>24761</v>
      </c>
      <c r="B3979" s="417"/>
      <c r="C3979" s="417"/>
      <c r="D3979" s="417"/>
      <c r="E3979" s="417"/>
      <c r="F3979" s="417"/>
      <c r="G3979" s="388"/>
    </row>
    <row r="3980" spans="1:7" ht="17.25" x14ac:dyDescent="0.3">
      <c r="A3980" s="389" t="s">
        <v>24762</v>
      </c>
      <c r="B3980" s="393" t="s">
        <v>10191</v>
      </c>
      <c r="C3980" s="393">
        <v>37</v>
      </c>
      <c r="D3980" s="393" t="s">
        <v>2625</v>
      </c>
      <c r="E3980" s="393">
        <v>29</v>
      </c>
      <c r="F3980" s="396"/>
      <c r="G3980" s="388"/>
    </row>
    <row r="3981" spans="1:7" ht="17.25" x14ac:dyDescent="0.3">
      <c r="A3981" s="389" t="s">
        <v>24763</v>
      </c>
      <c r="B3981" s="393" t="s">
        <v>2625</v>
      </c>
      <c r="C3981" s="393">
        <v>1</v>
      </c>
      <c r="D3981" s="393" t="s">
        <v>10191</v>
      </c>
      <c r="E3981" s="393">
        <v>4</v>
      </c>
      <c r="F3981" s="396"/>
      <c r="G3981" s="388"/>
    </row>
    <row r="3982" spans="1:7" ht="17.25" x14ac:dyDescent="0.3">
      <c r="A3982" s="389" t="s">
        <v>24764</v>
      </c>
      <c r="B3982" s="393" t="s">
        <v>2625</v>
      </c>
      <c r="C3982" s="393">
        <v>0</v>
      </c>
      <c r="D3982" s="393" t="s">
        <v>21992</v>
      </c>
      <c r="E3982" s="393">
        <v>4</v>
      </c>
      <c r="F3982" s="396"/>
      <c r="G3982" s="388"/>
    </row>
    <row r="3983" spans="1:7" ht="17.25" x14ac:dyDescent="0.3">
      <c r="A3983" s="389" t="s">
        <v>24765</v>
      </c>
      <c r="B3983" s="393" t="s">
        <v>2625</v>
      </c>
      <c r="C3983" s="393">
        <v>1</v>
      </c>
      <c r="D3983" s="393" t="s">
        <v>21992</v>
      </c>
      <c r="E3983" s="393">
        <v>7</v>
      </c>
      <c r="F3983" s="396"/>
      <c r="G3983" s="388"/>
    </row>
    <row r="3984" spans="1:7" ht="17.25" x14ac:dyDescent="0.3">
      <c r="A3984" s="389" t="s">
        <v>24766</v>
      </c>
      <c r="B3984" s="393" t="s">
        <v>2625</v>
      </c>
      <c r="C3984" s="393">
        <v>3</v>
      </c>
      <c r="D3984" s="393" t="s">
        <v>10191</v>
      </c>
      <c r="E3984" s="393">
        <v>3</v>
      </c>
      <c r="F3984" s="396"/>
      <c r="G3984" s="388"/>
    </row>
    <row r="3985" spans="1:7" ht="17.25" x14ac:dyDescent="0.3">
      <c r="A3985" s="389" t="s">
        <v>24767</v>
      </c>
      <c r="B3985" s="393" t="s">
        <v>10191</v>
      </c>
      <c r="C3985" s="393">
        <v>4</v>
      </c>
      <c r="D3985" s="393" t="s">
        <v>2625</v>
      </c>
      <c r="E3985" s="393">
        <v>6</v>
      </c>
      <c r="F3985" s="396"/>
      <c r="G3985" s="388"/>
    </row>
    <row r="3986" spans="1:7" ht="17.25" x14ac:dyDescent="0.3">
      <c r="A3986" s="389" t="s">
        <v>24768</v>
      </c>
      <c r="B3986" s="393" t="s">
        <v>5426</v>
      </c>
      <c r="C3986" s="393">
        <v>2</v>
      </c>
      <c r="D3986" s="393" t="s">
        <v>2625</v>
      </c>
      <c r="E3986" s="393">
        <v>2</v>
      </c>
      <c r="F3986" s="396"/>
      <c r="G3986" s="388"/>
    </row>
    <row r="3987" spans="1:7" ht="17.25" x14ac:dyDescent="0.3">
      <c r="A3987" s="389" t="s">
        <v>24769</v>
      </c>
      <c r="B3987" s="393" t="s">
        <v>2625</v>
      </c>
      <c r="C3987" s="393">
        <v>1</v>
      </c>
      <c r="D3987" s="393" t="s">
        <v>5426</v>
      </c>
      <c r="E3987" s="393">
        <v>0</v>
      </c>
      <c r="F3987" s="396"/>
      <c r="G3987" s="388"/>
    </row>
    <row r="3988" spans="1:7" ht="17.25" x14ac:dyDescent="0.3">
      <c r="A3988" s="389" t="s">
        <v>24770</v>
      </c>
      <c r="B3988" s="393" t="s">
        <v>21992</v>
      </c>
      <c r="C3988" s="393">
        <v>8</v>
      </c>
      <c r="D3988" s="393" t="s">
        <v>2625</v>
      </c>
      <c r="E3988" s="393">
        <v>12</v>
      </c>
      <c r="F3988" s="396"/>
      <c r="G3988" s="388"/>
    </row>
    <row r="3989" spans="1:7" ht="17.25" x14ac:dyDescent="0.3">
      <c r="A3989" s="389" t="s">
        <v>24771</v>
      </c>
      <c r="B3989" s="393" t="s">
        <v>2625</v>
      </c>
      <c r="C3989" s="393">
        <v>5</v>
      </c>
      <c r="D3989" s="393" t="s">
        <v>10191</v>
      </c>
      <c r="E3989" s="393">
        <v>0</v>
      </c>
      <c r="F3989" s="396"/>
      <c r="G3989" s="388"/>
    </row>
    <row r="3990" spans="1:7" ht="12.75" customHeight="1" x14ac:dyDescent="0.3">
      <c r="A3990" s="417" t="s">
        <v>24772</v>
      </c>
      <c r="B3990" s="417"/>
      <c r="C3990" s="417"/>
      <c r="D3990" s="417"/>
      <c r="E3990" s="417"/>
      <c r="F3990" s="417"/>
      <c r="G3990" s="388"/>
    </row>
    <row r="3991" spans="1:7" ht="17.25" x14ac:dyDescent="0.3">
      <c r="A3991" s="389" t="s">
        <v>24773</v>
      </c>
      <c r="B3991" s="393" t="s">
        <v>11819</v>
      </c>
      <c r="C3991" s="393">
        <v>4</v>
      </c>
      <c r="D3991" s="393" t="s">
        <v>21992</v>
      </c>
      <c r="E3991" s="393">
        <v>1</v>
      </c>
      <c r="F3991" s="396"/>
      <c r="G3991" s="388"/>
    </row>
    <row r="3992" spans="1:7" ht="17.25" x14ac:dyDescent="0.3">
      <c r="A3992" s="389" t="s">
        <v>24774</v>
      </c>
      <c r="B3992" s="393" t="s">
        <v>19763</v>
      </c>
      <c r="C3992" s="393">
        <v>3</v>
      </c>
      <c r="D3992" s="393" t="s">
        <v>13336</v>
      </c>
      <c r="E3992" s="393">
        <v>9</v>
      </c>
      <c r="F3992" s="396"/>
      <c r="G3992" s="388"/>
    </row>
    <row r="3993" spans="1:7" ht="17.25" x14ac:dyDescent="0.3">
      <c r="A3993" s="389" t="s">
        <v>24775</v>
      </c>
      <c r="B3993" s="393" t="s">
        <v>5426</v>
      </c>
      <c r="C3993" s="393">
        <v>1</v>
      </c>
      <c r="D3993" s="393" t="s">
        <v>22015</v>
      </c>
      <c r="E3993" s="393">
        <v>3</v>
      </c>
      <c r="F3993" s="396"/>
      <c r="G3993" s="388"/>
    </row>
    <row r="3994" spans="1:7" ht="17.25" x14ac:dyDescent="0.3">
      <c r="A3994" s="389" t="s">
        <v>24776</v>
      </c>
      <c r="B3994" s="393" t="s">
        <v>7198</v>
      </c>
      <c r="C3994" s="393">
        <v>3</v>
      </c>
      <c r="D3994" s="393" t="s">
        <v>11819</v>
      </c>
      <c r="E3994" s="393">
        <v>7</v>
      </c>
      <c r="F3994" s="396"/>
      <c r="G3994" s="388"/>
    </row>
    <row r="3995" spans="1:7" ht="17.25" x14ac:dyDescent="0.3">
      <c r="A3995" s="389" t="s">
        <v>24777</v>
      </c>
      <c r="B3995" s="393" t="s">
        <v>13336</v>
      </c>
      <c r="C3995" s="393">
        <v>3</v>
      </c>
      <c r="D3995" s="393" t="s">
        <v>11819</v>
      </c>
      <c r="E3995" s="393">
        <v>0</v>
      </c>
      <c r="F3995" s="396"/>
      <c r="G3995" s="388"/>
    </row>
    <row r="3996" spans="1:7" ht="17.25" x14ac:dyDescent="0.3">
      <c r="A3996" s="389" t="s">
        <v>24778</v>
      </c>
      <c r="B3996" s="393" t="s">
        <v>7198</v>
      </c>
      <c r="C3996" s="393">
        <v>7</v>
      </c>
      <c r="D3996" s="393" t="s">
        <v>13336</v>
      </c>
      <c r="E3996" s="393">
        <v>4</v>
      </c>
      <c r="F3996" s="396"/>
      <c r="G3996" s="388"/>
    </row>
    <row r="3997" spans="1:7" ht="17.25" x14ac:dyDescent="0.3">
      <c r="A3997" s="389" t="s">
        <v>24779</v>
      </c>
      <c r="B3997" s="393" t="s">
        <v>7198</v>
      </c>
      <c r="C3997" s="393">
        <v>7</v>
      </c>
      <c r="D3997" s="393" t="s">
        <v>10191</v>
      </c>
      <c r="E3997" s="393">
        <v>15</v>
      </c>
      <c r="F3997" s="396"/>
      <c r="G3997" s="388"/>
    </row>
    <row r="3998" spans="1:7" ht="17.25" x14ac:dyDescent="0.3">
      <c r="A3998" s="389" t="s">
        <v>24780</v>
      </c>
      <c r="B3998" s="393" t="s">
        <v>13336</v>
      </c>
      <c r="C3998" s="393">
        <v>34</v>
      </c>
      <c r="D3998" s="393" t="s">
        <v>7198</v>
      </c>
      <c r="E3998" s="393">
        <v>31</v>
      </c>
      <c r="F3998" s="396"/>
      <c r="G3998" s="388"/>
    </row>
    <row r="3999" spans="1:7" ht="17.25" x14ac:dyDescent="0.3">
      <c r="A3999" s="389" t="s">
        <v>24781</v>
      </c>
      <c r="B3999" s="393" t="s">
        <v>7198</v>
      </c>
      <c r="C3999" s="393">
        <v>2</v>
      </c>
      <c r="D3999" s="393" t="s">
        <v>5011</v>
      </c>
      <c r="E3999" s="393">
        <v>2</v>
      </c>
      <c r="F3999" s="396"/>
      <c r="G3999" s="388"/>
    </row>
    <row r="4000" spans="1:7" ht="17.25" x14ac:dyDescent="0.3">
      <c r="A4000" s="389" t="s">
        <v>24782</v>
      </c>
      <c r="B4000" s="393" t="s">
        <v>10191</v>
      </c>
      <c r="C4000" s="393">
        <v>3</v>
      </c>
      <c r="D4000" s="393" t="s">
        <v>22015</v>
      </c>
      <c r="E4000" s="393">
        <v>7</v>
      </c>
      <c r="F4000" s="396"/>
      <c r="G4000" s="388"/>
    </row>
    <row r="4001" spans="1:7" ht="17.25" x14ac:dyDescent="0.3">
      <c r="A4001" s="389" t="s">
        <v>39863</v>
      </c>
      <c r="B4001" s="393" t="s">
        <v>13336</v>
      </c>
      <c r="C4001" s="393">
        <v>0</v>
      </c>
      <c r="D4001" s="393" t="s">
        <v>11819</v>
      </c>
      <c r="E4001" s="393">
        <v>0</v>
      </c>
      <c r="F4001" s="396"/>
      <c r="G4001" s="388"/>
    </row>
    <row r="4002" spans="1:7" ht="17.25" x14ac:dyDescent="0.3">
      <c r="A4002" s="389" t="s">
        <v>39864</v>
      </c>
      <c r="B4002" s="393" t="s">
        <v>10103</v>
      </c>
      <c r="C4002" s="393">
        <v>0</v>
      </c>
      <c r="D4002" s="393" t="s">
        <v>11819</v>
      </c>
      <c r="E4002" s="393">
        <v>0</v>
      </c>
      <c r="F4002" s="396"/>
      <c r="G4002" s="388"/>
    </row>
    <row r="4003" spans="1:7" ht="12.75" customHeight="1" x14ac:dyDescent="0.3">
      <c r="A4003" s="417" t="s">
        <v>39865</v>
      </c>
      <c r="B4003" s="417"/>
      <c r="C4003" s="417"/>
      <c r="D4003" s="417"/>
      <c r="E4003" s="417"/>
      <c r="F4003" s="417"/>
      <c r="G4003" s="388"/>
    </row>
    <row r="4004" spans="1:7" ht="17.25" x14ac:dyDescent="0.3">
      <c r="A4004" s="389" t="s">
        <v>24783</v>
      </c>
      <c r="B4004" s="393" t="s">
        <v>7198</v>
      </c>
      <c r="C4004" s="393">
        <v>4</v>
      </c>
      <c r="D4004" s="393" t="s">
        <v>5426</v>
      </c>
      <c r="E4004" s="393">
        <v>3</v>
      </c>
      <c r="F4004" s="396"/>
      <c r="G4004" s="388"/>
    </row>
    <row r="4005" spans="1:7" ht="17.25" x14ac:dyDescent="0.3">
      <c r="A4005" s="389" t="s">
        <v>24784</v>
      </c>
      <c r="B4005" s="393" t="s">
        <v>10191</v>
      </c>
      <c r="C4005" s="393">
        <v>3</v>
      </c>
      <c r="D4005" s="393" t="s">
        <v>2625</v>
      </c>
      <c r="E4005" s="393">
        <v>0</v>
      </c>
      <c r="F4005" s="396"/>
      <c r="G4005" s="388"/>
    </row>
    <row r="4006" spans="1:7" ht="17.25" x14ac:dyDescent="0.3">
      <c r="A4006" s="389" t="s">
        <v>24785</v>
      </c>
      <c r="B4006" s="393" t="s">
        <v>2625</v>
      </c>
      <c r="C4006" s="393">
        <v>13</v>
      </c>
      <c r="D4006" s="393" t="s">
        <v>22226</v>
      </c>
      <c r="E4006" s="393">
        <v>8</v>
      </c>
      <c r="F4006" s="396"/>
      <c r="G4006" s="388"/>
    </row>
    <row r="4007" spans="1:7" ht="17.25" x14ac:dyDescent="0.3">
      <c r="A4007" s="389" t="s">
        <v>24786</v>
      </c>
      <c r="B4007" s="393" t="s">
        <v>10448</v>
      </c>
      <c r="C4007" s="393">
        <v>10</v>
      </c>
      <c r="D4007" s="393" t="s">
        <v>7198</v>
      </c>
      <c r="E4007" s="393">
        <v>10</v>
      </c>
      <c r="F4007" s="396"/>
      <c r="G4007" s="388"/>
    </row>
    <row r="4008" spans="1:7" ht="17.25" x14ac:dyDescent="0.3">
      <c r="A4008" s="389" t="s">
        <v>24787</v>
      </c>
      <c r="B4008" s="393" t="s">
        <v>10448</v>
      </c>
      <c r="C4008" s="393">
        <v>9</v>
      </c>
      <c r="D4008" s="393" t="s">
        <v>11819</v>
      </c>
      <c r="E4008" s="393">
        <v>3</v>
      </c>
      <c r="F4008" s="396"/>
      <c r="G4008" s="388"/>
    </row>
    <row r="4009" spans="1:7" ht="17.25" x14ac:dyDescent="0.3">
      <c r="A4009" s="389" t="s">
        <v>24788</v>
      </c>
      <c r="B4009" s="393" t="s">
        <v>5011</v>
      </c>
      <c r="C4009" s="393">
        <v>10</v>
      </c>
      <c r="D4009" s="393" t="s">
        <v>7198</v>
      </c>
      <c r="E4009" s="393">
        <v>5</v>
      </c>
      <c r="F4009" s="396"/>
      <c r="G4009" s="388"/>
    </row>
    <row r="4010" spans="1:7" ht="17.25" x14ac:dyDescent="0.3">
      <c r="A4010" s="389" t="s">
        <v>24789</v>
      </c>
      <c r="B4010" s="393" t="s">
        <v>11819</v>
      </c>
      <c r="C4010" s="393">
        <v>4</v>
      </c>
      <c r="D4010" s="393" t="s">
        <v>10103</v>
      </c>
      <c r="E4010" s="393">
        <v>6</v>
      </c>
      <c r="F4010" s="396"/>
      <c r="G4010" s="388"/>
    </row>
    <row r="4011" spans="1:7" ht="17.25" x14ac:dyDescent="0.3">
      <c r="A4011" s="389" t="s">
        <v>24790</v>
      </c>
      <c r="B4011" s="393" t="s">
        <v>11819</v>
      </c>
      <c r="C4011" s="393">
        <v>4</v>
      </c>
      <c r="D4011" s="393" t="s">
        <v>10103</v>
      </c>
      <c r="E4011" s="393">
        <v>9</v>
      </c>
      <c r="F4011" s="396"/>
      <c r="G4011" s="388"/>
    </row>
    <row r="4012" spans="1:7" ht="12.75" customHeight="1" x14ac:dyDescent="0.3">
      <c r="A4012" s="417" t="s">
        <v>39866</v>
      </c>
      <c r="B4012" s="417"/>
      <c r="C4012" s="417"/>
      <c r="D4012" s="417"/>
      <c r="E4012" s="417"/>
      <c r="F4012" s="417"/>
      <c r="G4012" s="388"/>
    </row>
    <row r="4013" spans="1:7" ht="17.25" x14ac:dyDescent="0.3">
      <c r="A4013" s="389" t="s">
        <v>24791</v>
      </c>
      <c r="B4013" s="393" t="s">
        <v>7198</v>
      </c>
      <c r="C4013" s="393">
        <v>1</v>
      </c>
      <c r="D4013" s="393" t="s">
        <v>5011</v>
      </c>
      <c r="E4013" s="393">
        <v>5</v>
      </c>
      <c r="F4013" s="396"/>
      <c r="G4013" s="388"/>
    </row>
    <row r="4014" spans="1:7" ht="17.25" x14ac:dyDescent="0.3">
      <c r="A4014" s="389" t="s">
        <v>24792</v>
      </c>
      <c r="B4014" s="393" t="s">
        <v>10448</v>
      </c>
      <c r="C4014" s="393">
        <v>11</v>
      </c>
      <c r="D4014" s="393" t="s">
        <v>7198</v>
      </c>
      <c r="E4014" s="393">
        <v>11</v>
      </c>
      <c r="F4014" s="396"/>
      <c r="G4014" s="388"/>
    </row>
    <row r="4015" spans="1:7" ht="17.25" x14ac:dyDescent="0.3">
      <c r="A4015" s="389" t="s">
        <v>24793</v>
      </c>
      <c r="B4015" s="393" t="s">
        <v>7198</v>
      </c>
      <c r="C4015" s="393">
        <v>13</v>
      </c>
      <c r="D4015" s="393" t="s">
        <v>10448</v>
      </c>
      <c r="E4015" s="393">
        <v>9</v>
      </c>
      <c r="F4015" s="396"/>
      <c r="G4015" s="388"/>
    </row>
    <row r="4016" spans="1:7" ht="17.25" x14ac:dyDescent="0.3">
      <c r="A4016" s="389" t="s">
        <v>24794</v>
      </c>
      <c r="B4016" s="393" t="s">
        <v>10448</v>
      </c>
      <c r="C4016" s="393">
        <v>5</v>
      </c>
      <c r="D4016" s="393" t="s">
        <v>11819</v>
      </c>
      <c r="E4016" s="393">
        <v>2</v>
      </c>
      <c r="F4016" s="396"/>
      <c r="G4016" s="388"/>
    </row>
    <row r="4017" spans="1:7" ht="17.25" x14ac:dyDescent="0.3">
      <c r="A4017" s="389" t="s">
        <v>24795</v>
      </c>
      <c r="B4017" s="393" t="s">
        <v>22153</v>
      </c>
      <c r="C4017" s="393">
        <v>5</v>
      </c>
      <c r="D4017" s="393" t="s">
        <v>11819</v>
      </c>
      <c r="E4017" s="393">
        <v>3</v>
      </c>
      <c r="F4017" s="396"/>
      <c r="G4017" s="388"/>
    </row>
    <row r="4018" spans="1:7" ht="17.25" x14ac:dyDescent="0.3">
      <c r="A4018" s="389" t="s">
        <v>24796</v>
      </c>
      <c r="B4018" s="393" t="s">
        <v>10103</v>
      </c>
      <c r="C4018" s="393">
        <v>8</v>
      </c>
      <c r="D4018" s="393" t="s">
        <v>11819</v>
      </c>
      <c r="E4018" s="393">
        <v>6</v>
      </c>
      <c r="F4018" s="396"/>
      <c r="G4018" s="388"/>
    </row>
    <row r="4019" spans="1:7" ht="17.25" x14ac:dyDescent="0.3">
      <c r="A4019" s="389" t="s">
        <v>24797</v>
      </c>
      <c r="B4019" s="393" t="s">
        <v>13336</v>
      </c>
      <c r="C4019" s="393">
        <v>8</v>
      </c>
      <c r="D4019" s="393" t="s">
        <v>22015</v>
      </c>
      <c r="E4019" s="393">
        <v>4</v>
      </c>
      <c r="F4019" s="396"/>
      <c r="G4019" s="388"/>
    </row>
    <row r="4020" spans="1:7" ht="17.25" x14ac:dyDescent="0.3">
      <c r="A4020" s="389" t="s">
        <v>24798</v>
      </c>
      <c r="B4020" s="393" t="s">
        <v>13658</v>
      </c>
      <c r="C4020" s="393">
        <v>14</v>
      </c>
      <c r="D4020" s="393" t="s">
        <v>24506</v>
      </c>
      <c r="E4020" s="393">
        <v>21</v>
      </c>
      <c r="F4020" s="396"/>
      <c r="G4020" s="388"/>
    </row>
    <row r="4021" spans="1:7" ht="17.25" x14ac:dyDescent="0.3">
      <c r="A4021" s="389" t="s">
        <v>24799</v>
      </c>
      <c r="B4021" s="393" t="s">
        <v>2625</v>
      </c>
      <c r="C4021" s="393">
        <v>0</v>
      </c>
      <c r="D4021" s="393" t="s">
        <v>10191</v>
      </c>
      <c r="E4021" s="393">
        <v>6</v>
      </c>
      <c r="F4021" s="396"/>
      <c r="G4021" s="388"/>
    </row>
    <row r="4022" spans="1:7" ht="17.25" x14ac:dyDescent="0.3">
      <c r="A4022" s="389" t="s">
        <v>24800</v>
      </c>
      <c r="B4022" s="393" t="s">
        <v>11819</v>
      </c>
      <c r="C4022" s="393">
        <v>4</v>
      </c>
      <c r="D4022" s="393" t="s">
        <v>10103</v>
      </c>
      <c r="E4022" s="393">
        <v>8</v>
      </c>
      <c r="F4022" s="396"/>
      <c r="G4022" s="388"/>
    </row>
    <row r="4023" spans="1:7" ht="17.25" x14ac:dyDescent="0.3">
      <c r="A4023" s="389" t="s">
        <v>24801</v>
      </c>
      <c r="B4023" s="393" t="s">
        <v>11819</v>
      </c>
      <c r="C4023" s="393">
        <v>1</v>
      </c>
      <c r="D4023" s="393" t="s">
        <v>10103</v>
      </c>
      <c r="E4023" s="393">
        <v>5</v>
      </c>
      <c r="F4023" s="396"/>
      <c r="G4023" s="388"/>
    </row>
    <row r="4024" spans="1:7" ht="17.25" x14ac:dyDescent="0.3">
      <c r="A4024" s="389" t="s">
        <v>24802</v>
      </c>
      <c r="B4024" s="393" t="s">
        <v>2625</v>
      </c>
      <c r="C4024" s="393">
        <v>1</v>
      </c>
      <c r="D4024" s="393" t="s">
        <v>13336</v>
      </c>
      <c r="E4024" s="393">
        <v>1</v>
      </c>
      <c r="F4024" s="396"/>
      <c r="G4024" s="388"/>
    </row>
    <row r="4025" spans="1:7" ht="17.25" x14ac:dyDescent="0.3">
      <c r="A4025" s="389" t="s">
        <v>24803</v>
      </c>
      <c r="B4025" s="393" t="s">
        <v>10191</v>
      </c>
      <c r="C4025" s="393">
        <v>9</v>
      </c>
      <c r="D4025" s="393" t="s">
        <v>11819</v>
      </c>
      <c r="E4025" s="393">
        <v>15</v>
      </c>
      <c r="F4025" s="396"/>
      <c r="G4025" s="388"/>
    </row>
    <row r="4026" spans="1:7" ht="17.25" x14ac:dyDescent="0.3">
      <c r="A4026" s="389" t="s">
        <v>24804</v>
      </c>
      <c r="B4026" s="393" t="s">
        <v>10191</v>
      </c>
      <c r="C4026" s="393">
        <v>8</v>
      </c>
      <c r="D4026" s="393" t="s">
        <v>11819</v>
      </c>
      <c r="E4026" s="393">
        <v>4</v>
      </c>
      <c r="F4026" s="396"/>
      <c r="G4026" s="388"/>
    </row>
    <row r="4027" spans="1:7" ht="17.25" x14ac:dyDescent="0.3">
      <c r="A4027" s="389" t="s">
        <v>24805</v>
      </c>
      <c r="B4027" s="393" t="s">
        <v>11819</v>
      </c>
      <c r="C4027" s="393">
        <v>7</v>
      </c>
      <c r="D4027" s="393" t="s">
        <v>10103</v>
      </c>
      <c r="E4027" s="393">
        <v>3</v>
      </c>
      <c r="F4027" s="396"/>
      <c r="G4027" s="388"/>
    </row>
    <row r="4028" spans="1:7" ht="17.25" x14ac:dyDescent="0.3">
      <c r="A4028" s="389" t="s">
        <v>24806</v>
      </c>
      <c r="B4028" s="393" t="s">
        <v>13336</v>
      </c>
      <c r="C4028" s="393">
        <v>9</v>
      </c>
      <c r="D4028" s="393" t="s">
        <v>33394</v>
      </c>
      <c r="E4028" s="393">
        <v>3</v>
      </c>
      <c r="F4028" s="396"/>
      <c r="G4028" s="388"/>
    </row>
    <row r="4029" spans="1:7" ht="12.75" customHeight="1" x14ac:dyDescent="0.3">
      <c r="A4029" s="417" t="s">
        <v>24807</v>
      </c>
      <c r="B4029" s="417"/>
      <c r="C4029" s="417"/>
      <c r="D4029" s="417"/>
      <c r="E4029" s="417"/>
      <c r="F4029" s="417"/>
      <c r="G4029" s="388"/>
    </row>
    <row r="4030" spans="1:7" ht="17.25" x14ac:dyDescent="0.3">
      <c r="A4030" s="389" t="s">
        <v>24808</v>
      </c>
      <c r="B4030" s="393" t="s">
        <v>10103</v>
      </c>
      <c r="C4030" s="393">
        <v>0</v>
      </c>
      <c r="D4030" s="393" t="s">
        <v>11819</v>
      </c>
      <c r="E4030" s="393">
        <v>0</v>
      </c>
      <c r="F4030" s="396"/>
      <c r="G4030" s="388"/>
    </row>
    <row r="4031" spans="1:7" ht="17.25" x14ac:dyDescent="0.3">
      <c r="A4031" s="389" t="s">
        <v>24809</v>
      </c>
      <c r="B4031" s="393" t="s">
        <v>11819</v>
      </c>
      <c r="C4031" s="393">
        <v>0</v>
      </c>
      <c r="D4031" s="393" t="s">
        <v>10103</v>
      </c>
      <c r="E4031" s="393">
        <v>0</v>
      </c>
      <c r="F4031" s="396"/>
      <c r="G4031" s="388"/>
    </row>
    <row r="4032" spans="1:7" ht="17.25" x14ac:dyDescent="0.3">
      <c r="A4032" s="389" t="s">
        <v>24810</v>
      </c>
      <c r="B4032" s="393" t="s">
        <v>11819</v>
      </c>
      <c r="C4032" s="393">
        <v>0</v>
      </c>
      <c r="D4032" s="393" t="s">
        <v>10103</v>
      </c>
      <c r="E4032" s="393">
        <v>0</v>
      </c>
      <c r="F4032" s="396"/>
      <c r="G4032" s="388"/>
    </row>
    <row r="4033" spans="1:7" ht="17.25" x14ac:dyDescent="0.3">
      <c r="A4033" s="389" t="s">
        <v>24811</v>
      </c>
      <c r="B4033" s="393" t="s">
        <v>11819</v>
      </c>
      <c r="C4033" s="393">
        <v>1</v>
      </c>
      <c r="D4033" s="393" t="s">
        <v>10103</v>
      </c>
      <c r="E4033" s="393">
        <v>0</v>
      </c>
      <c r="F4033" s="396"/>
      <c r="G4033" s="388"/>
    </row>
    <row r="4034" spans="1:7" ht="17.25" x14ac:dyDescent="0.3">
      <c r="A4034" s="389" t="s">
        <v>24812</v>
      </c>
      <c r="B4034" s="393" t="s">
        <v>11819</v>
      </c>
      <c r="C4034" s="393">
        <v>0</v>
      </c>
      <c r="D4034" s="393" t="s">
        <v>10103</v>
      </c>
      <c r="E4034" s="393">
        <v>0</v>
      </c>
      <c r="F4034" s="396"/>
      <c r="G4034" s="388"/>
    </row>
    <row r="4035" spans="1:7" ht="17.25" x14ac:dyDescent="0.3">
      <c r="A4035" s="389" t="s">
        <v>24813</v>
      </c>
      <c r="B4035" s="393" t="s">
        <v>11819</v>
      </c>
      <c r="C4035" s="393">
        <v>0</v>
      </c>
      <c r="D4035" s="393" t="s">
        <v>10103</v>
      </c>
      <c r="E4035" s="393">
        <v>0</v>
      </c>
      <c r="F4035" s="396"/>
      <c r="G4035" s="388"/>
    </row>
    <row r="4036" spans="1:7" ht="17.25" x14ac:dyDescent="0.3">
      <c r="A4036" s="389" t="s">
        <v>24814</v>
      </c>
      <c r="B4036" s="393" t="s">
        <v>11819</v>
      </c>
      <c r="C4036" s="393">
        <v>0</v>
      </c>
      <c r="D4036" s="393" t="s">
        <v>10103</v>
      </c>
      <c r="E4036" s="393">
        <v>0</v>
      </c>
      <c r="F4036" s="396"/>
      <c r="G4036" s="388"/>
    </row>
    <row r="4037" spans="1:7" ht="17.25" x14ac:dyDescent="0.3">
      <c r="A4037" s="389" t="s">
        <v>24815</v>
      </c>
      <c r="B4037" s="393" t="s">
        <v>10103</v>
      </c>
      <c r="C4037" s="393">
        <v>0</v>
      </c>
      <c r="D4037" s="393" t="s">
        <v>11819</v>
      </c>
      <c r="E4037" s="393">
        <v>1</v>
      </c>
      <c r="F4037" s="396"/>
      <c r="G4037" s="388"/>
    </row>
    <row r="4038" spans="1:7" ht="17.25" x14ac:dyDescent="0.3">
      <c r="A4038" s="389" t="s">
        <v>24816</v>
      </c>
      <c r="B4038" s="393" t="s">
        <v>10103</v>
      </c>
      <c r="C4038" s="393">
        <v>0</v>
      </c>
      <c r="D4038" s="393" t="s">
        <v>21923</v>
      </c>
      <c r="E4038" s="393">
        <v>1</v>
      </c>
      <c r="F4038" s="396"/>
      <c r="G4038" s="388"/>
    </row>
    <row r="4039" spans="1:7" ht="17.25" x14ac:dyDescent="0.3">
      <c r="A4039" s="389" t="s">
        <v>24817</v>
      </c>
      <c r="B4039" s="393" t="s">
        <v>21923</v>
      </c>
      <c r="C4039" s="393">
        <v>0</v>
      </c>
      <c r="D4039" s="393" t="s">
        <v>10103</v>
      </c>
      <c r="E4039" s="393">
        <v>1</v>
      </c>
      <c r="F4039" s="396"/>
      <c r="G4039" s="388"/>
    </row>
    <row r="4040" spans="1:7" ht="17.25" x14ac:dyDescent="0.3">
      <c r="A4040" s="389" t="s">
        <v>24818</v>
      </c>
      <c r="B4040" s="393" t="s">
        <v>10103</v>
      </c>
      <c r="C4040" s="393">
        <v>0</v>
      </c>
      <c r="D4040" s="393" t="s">
        <v>11819</v>
      </c>
      <c r="E4040" s="393">
        <v>0</v>
      </c>
      <c r="F4040" s="396"/>
      <c r="G4040" s="388"/>
    </row>
    <row r="4041" spans="1:7" ht="17.25" x14ac:dyDescent="0.3">
      <c r="A4041" s="389" t="s">
        <v>24819</v>
      </c>
      <c r="B4041" s="393" t="s">
        <v>11819</v>
      </c>
      <c r="C4041" s="393">
        <v>1</v>
      </c>
      <c r="D4041" s="393" t="s">
        <v>10103</v>
      </c>
      <c r="E4041" s="393">
        <v>0</v>
      </c>
      <c r="F4041" s="396"/>
      <c r="G4041" s="388"/>
    </row>
    <row r="4042" spans="1:7" ht="17.25" x14ac:dyDescent="0.3">
      <c r="A4042" s="389" t="s">
        <v>24820</v>
      </c>
      <c r="B4042" s="393" t="s">
        <v>10103</v>
      </c>
      <c r="C4042" s="393">
        <v>0</v>
      </c>
      <c r="D4042" s="393" t="s">
        <v>11819</v>
      </c>
      <c r="E4042" s="393">
        <v>1</v>
      </c>
      <c r="F4042" s="396"/>
      <c r="G4042" s="388"/>
    </row>
    <row r="4043" spans="1:7" ht="17.25" x14ac:dyDescent="0.3">
      <c r="A4043" s="389" t="s">
        <v>24821</v>
      </c>
      <c r="B4043" s="393" t="s">
        <v>10103</v>
      </c>
      <c r="C4043" s="393">
        <v>0</v>
      </c>
      <c r="D4043" s="393" t="s">
        <v>11819</v>
      </c>
      <c r="E4043" s="393">
        <v>0</v>
      </c>
      <c r="F4043" s="396"/>
      <c r="G4043" s="388"/>
    </row>
    <row r="4044" spans="1:7" ht="17.25" x14ac:dyDescent="0.3">
      <c r="A4044" s="389" t="s">
        <v>24822</v>
      </c>
      <c r="B4044" s="393" t="s">
        <v>10103</v>
      </c>
      <c r="C4044" s="393">
        <v>1</v>
      </c>
      <c r="D4044" s="393" t="s">
        <v>11819</v>
      </c>
      <c r="E4044" s="393">
        <v>0</v>
      </c>
      <c r="F4044" s="396"/>
      <c r="G4044" s="388"/>
    </row>
    <row r="4045" spans="1:7" ht="12.75" customHeight="1" x14ac:dyDescent="0.3">
      <c r="A4045" s="417" t="s">
        <v>40980</v>
      </c>
      <c r="B4045" s="417"/>
      <c r="C4045" s="417"/>
      <c r="D4045" s="417"/>
      <c r="E4045" s="417"/>
      <c r="F4045" s="417"/>
      <c r="G4045" s="388"/>
    </row>
    <row r="4046" spans="1:7" ht="17.25" x14ac:dyDescent="0.3">
      <c r="A4046" s="389" t="s">
        <v>40981</v>
      </c>
      <c r="B4046" s="393" t="s">
        <v>11819</v>
      </c>
      <c r="C4046" s="393">
        <v>0</v>
      </c>
      <c r="D4046" s="393" t="s">
        <v>10191</v>
      </c>
      <c r="E4046" s="393">
        <v>0</v>
      </c>
      <c r="F4046" s="396"/>
      <c r="G4046" s="388"/>
    </row>
    <row r="4047" spans="1:7" ht="17.25" x14ac:dyDescent="0.3">
      <c r="A4047" s="389" t="s">
        <v>40982</v>
      </c>
      <c r="B4047" s="393" t="s">
        <v>11819</v>
      </c>
      <c r="C4047" s="393">
        <v>0</v>
      </c>
      <c r="D4047" s="393" t="s">
        <v>10191</v>
      </c>
      <c r="E4047" s="393">
        <v>0</v>
      </c>
      <c r="F4047" s="396"/>
      <c r="G4047" s="388"/>
    </row>
    <row r="4048" spans="1:7" ht="17.25" x14ac:dyDescent="0.3">
      <c r="A4048" s="389" t="s">
        <v>40983</v>
      </c>
      <c r="B4048" s="393" t="s">
        <v>10191</v>
      </c>
      <c r="C4048" s="393">
        <v>0</v>
      </c>
      <c r="D4048" s="393" t="s">
        <v>11819</v>
      </c>
      <c r="E4048" s="393">
        <v>0</v>
      </c>
      <c r="F4048" s="396"/>
      <c r="G4048" s="388"/>
    </row>
    <row r="4049" spans="1:7" ht="17.25" x14ac:dyDescent="0.3">
      <c r="A4049" s="389" t="s">
        <v>33535</v>
      </c>
      <c r="B4049" s="393" t="s">
        <v>11819</v>
      </c>
      <c r="C4049" s="393">
        <v>0</v>
      </c>
      <c r="D4049" s="393" t="s">
        <v>10191</v>
      </c>
      <c r="E4049" s="393">
        <v>0</v>
      </c>
      <c r="F4049" s="396"/>
      <c r="G4049" s="388"/>
    </row>
    <row r="4050" spans="1:7" ht="17.25" x14ac:dyDescent="0.3">
      <c r="A4050" s="389" t="s">
        <v>33536</v>
      </c>
      <c r="B4050" s="393" t="s">
        <v>11819</v>
      </c>
      <c r="C4050" s="393">
        <v>1</v>
      </c>
      <c r="D4050" s="393" t="s">
        <v>10191</v>
      </c>
      <c r="E4050" s="393">
        <v>0</v>
      </c>
      <c r="F4050" s="396"/>
      <c r="G4050" s="388"/>
    </row>
    <row r="4051" spans="1:7" ht="17.25" x14ac:dyDescent="0.3">
      <c r="A4051" s="389" t="s">
        <v>40984</v>
      </c>
      <c r="B4051" s="393" t="s">
        <v>11819</v>
      </c>
      <c r="C4051" s="393">
        <v>0</v>
      </c>
      <c r="D4051" s="393" t="s">
        <v>10191</v>
      </c>
      <c r="E4051" s="393">
        <v>0</v>
      </c>
      <c r="F4051" s="396"/>
      <c r="G4051" s="388"/>
    </row>
    <row r="4052" spans="1:7" ht="17.25" x14ac:dyDescent="0.3">
      <c r="A4052" s="389" t="s">
        <v>40985</v>
      </c>
      <c r="B4052" s="393" t="s">
        <v>11819</v>
      </c>
      <c r="C4052" s="393">
        <v>0</v>
      </c>
      <c r="D4052" s="393" t="s">
        <v>10191</v>
      </c>
      <c r="E4052" s="393">
        <v>0</v>
      </c>
      <c r="F4052" s="396"/>
      <c r="G4052" s="388"/>
    </row>
    <row r="4053" spans="1:7" ht="17.25" x14ac:dyDescent="0.3">
      <c r="A4053" s="389" t="s">
        <v>40986</v>
      </c>
      <c r="B4053" s="393" t="s">
        <v>11819</v>
      </c>
      <c r="C4053" s="393">
        <v>0</v>
      </c>
      <c r="D4053" s="393" t="s">
        <v>10191</v>
      </c>
      <c r="E4053" s="393">
        <v>0</v>
      </c>
      <c r="F4053" s="396"/>
      <c r="G4053" s="388"/>
    </row>
    <row r="4054" spans="1:7" ht="12.75" customHeight="1" x14ac:dyDescent="0.3">
      <c r="A4054" s="417" t="s">
        <v>24823</v>
      </c>
      <c r="B4054" s="417"/>
      <c r="C4054" s="417"/>
      <c r="D4054" s="417"/>
      <c r="E4054" s="417"/>
      <c r="F4054" s="417"/>
      <c r="G4054" s="388"/>
    </row>
    <row r="4055" spans="1:7" ht="17.25" x14ac:dyDescent="0.3">
      <c r="A4055" s="389" t="s">
        <v>24824</v>
      </c>
      <c r="B4055" s="393" t="s">
        <v>11819</v>
      </c>
      <c r="C4055" s="393">
        <v>0</v>
      </c>
      <c r="D4055" s="393" t="s">
        <v>10191</v>
      </c>
      <c r="E4055" s="393">
        <v>1</v>
      </c>
      <c r="F4055" s="396"/>
      <c r="G4055" s="388"/>
    </row>
    <row r="4056" spans="1:7" ht="17.25" x14ac:dyDescent="0.3">
      <c r="A4056" s="389" t="s">
        <v>24825</v>
      </c>
      <c r="B4056" s="393" t="s">
        <v>10191</v>
      </c>
      <c r="C4056" s="393">
        <v>0</v>
      </c>
      <c r="D4056" s="393" t="s">
        <v>11819</v>
      </c>
      <c r="E4056" s="393">
        <v>0</v>
      </c>
      <c r="F4056" s="396"/>
      <c r="G4056" s="388"/>
    </row>
    <row r="4057" spans="1:7" ht="17.25" x14ac:dyDescent="0.3">
      <c r="A4057" s="389" t="s">
        <v>24826</v>
      </c>
      <c r="B4057" s="393" t="s">
        <v>11819</v>
      </c>
      <c r="C4057" s="393">
        <v>1</v>
      </c>
      <c r="D4057" s="393" t="s">
        <v>10191</v>
      </c>
      <c r="E4057" s="393">
        <v>0</v>
      </c>
      <c r="F4057" s="396"/>
      <c r="G4057" s="388"/>
    </row>
    <row r="4058" spans="1:7" ht="17.25" x14ac:dyDescent="0.3">
      <c r="A4058" s="389" t="s">
        <v>24827</v>
      </c>
      <c r="B4058" s="393" t="s">
        <v>10191</v>
      </c>
      <c r="C4058" s="393">
        <v>1</v>
      </c>
      <c r="D4058" s="393" t="s">
        <v>11819</v>
      </c>
      <c r="E4058" s="393">
        <v>2</v>
      </c>
      <c r="F4058" s="396"/>
      <c r="G4058" s="388"/>
    </row>
    <row r="4059" spans="1:7" ht="12.75" customHeight="1" x14ac:dyDescent="0.3">
      <c r="A4059" s="417" t="s">
        <v>24828</v>
      </c>
      <c r="B4059" s="417"/>
      <c r="C4059" s="417"/>
      <c r="D4059" s="417"/>
      <c r="E4059" s="417"/>
      <c r="F4059" s="417"/>
      <c r="G4059" s="388"/>
    </row>
    <row r="4060" spans="1:7" ht="17.25" x14ac:dyDescent="0.3">
      <c r="A4060" s="389" t="s">
        <v>24829</v>
      </c>
      <c r="B4060" s="393" t="s">
        <v>10191</v>
      </c>
      <c r="C4060" s="393">
        <v>3</v>
      </c>
      <c r="D4060" s="393" t="s">
        <v>11819</v>
      </c>
      <c r="E4060" s="393">
        <v>1</v>
      </c>
      <c r="F4060" s="396"/>
      <c r="G4060" s="388"/>
    </row>
    <row r="4061" spans="1:7" ht="17.25" x14ac:dyDescent="0.3">
      <c r="A4061" s="389" t="s">
        <v>24830</v>
      </c>
      <c r="B4061" s="393" t="s">
        <v>11819</v>
      </c>
      <c r="C4061" s="393">
        <v>3</v>
      </c>
      <c r="D4061" s="393" t="s">
        <v>10103</v>
      </c>
      <c r="E4061" s="393">
        <v>1</v>
      </c>
      <c r="F4061" s="396"/>
      <c r="G4061" s="388"/>
    </row>
    <row r="4062" spans="1:7" ht="17.25" x14ac:dyDescent="0.3">
      <c r="A4062" s="389" t="s">
        <v>24831</v>
      </c>
      <c r="B4062" s="393" t="s">
        <v>11819</v>
      </c>
      <c r="C4062" s="393">
        <v>1</v>
      </c>
      <c r="D4062" s="393" t="s">
        <v>13336</v>
      </c>
      <c r="E4062" s="393">
        <v>0</v>
      </c>
      <c r="F4062" s="396"/>
      <c r="G4062" s="388"/>
    </row>
    <row r="4063" spans="1:7" ht="17.25" x14ac:dyDescent="0.3">
      <c r="A4063" s="389" t="s">
        <v>24832</v>
      </c>
      <c r="B4063" s="393" t="s">
        <v>11819</v>
      </c>
      <c r="C4063" s="393">
        <v>1</v>
      </c>
      <c r="D4063" s="393" t="s">
        <v>10191</v>
      </c>
      <c r="E4063" s="393">
        <v>2</v>
      </c>
      <c r="F4063" s="396"/>
      <c r="G4063" s="388"/>
    </row>
    <row r="4064" spans="1:7" ht="17.25" x14ac:dyDescent="0.3">
      <c r="A4064" s="389" t="s">
        <v>24833</v>
      </c>
      <c r="B4064" s="393" t="s">
        <v>11819</v>
      </c>
      <c r="C4064" s="393">
        <v>2</v>
      </c>
      <c r="D4064" s="393" t="s">
        <v>13336</v>
      </c>
      <c r="E4064" s="393">
        <v>1</v>
      </c>
      <c r="F4064" s="396"/>
      <c r="G4064" s="388"/>
    </row>
    <row r="4065" spans="1:7" ht="17.25" x14ac:dyDescent="0.3">
      <c r="A4065" s="389" t="s">
        <v>24834</v>
      </c>
      <c r="B4065" s="393" t="s">
        <v>11819</v>
      </c>
      <c r="C4065" s="393">
        <v>3</v>
      </c>
      <c r="D4065" s="393" t="s">
        <v>10103</v>
      </c>
      <c r="E4065" s="393">
        <v>9</v>
      </c>
      <c r="F4065" s="396"/>
      <c r="G4065" s="388"/>
    </row>
    <row r="4066" spans="1:7" ht="17.25" x14ac:dyDescent="0.3">
      <c r="A4066" s="389" t="s">
        <v>24835</v>
      </c>
      <c r="B4066" s="393" t="s">
        <v>11819</v>
      </c>
      <c r="C4066" s="393">
        <v>13</v>
      </c>
      <c r="D4066" s="393" t="s">
        <v>10191</v>
      </c>
      <c r="E4066" s="393">
        <v>6</v>
      </c>
      <c r="F4066" s="396"/>
      <c r="G4066" s="388"/>
    </row>
    <row r="4067" spans="1:7" ht="17.25" x14ac:dyDescent="0.3">
      <c r="A4067" s="389" t="s">
        <v>24836</v>
      </c>
      <c r="B4067" s="393" t="s">
        <v>11819</v>
      </c>
      <c r="C4067" s="393">
        <v>7</v>
      </c>
      <c r="D4067" s="393" t="s">
        <v>10191</v>
      </c>
      <c r="E4067" s="393">
        <v>2</v>
      </c>
      <c r="F4067" s="396"/>
      <c r="G4067" s="388"/>
    </row>
    <row r="4068" spans="1:7" ht="17.25" x14ac:dyDescent="0.3">
      <c r="A4068" s="389" t="s">
        <v>24837</v>
      </c>
      <c r="B4068" s="393" t="s">
        <v>11819</v>
      </c>
      <c r="C4068" s="393">
        <v>2</v>
      </c>
      <c r="D4068" s="393" t="s">
        <v>10191</v>
      </c>
      <c r="E4068" s="393">
        <v>1</v>
      </c>
      <c r="F4068" s="396"/>
      <c r="G4068" s="388"/>
    </row>
    <row r="4069" spans="1:7" ht="17.25" x14ac:dyDescent="0.3">
      <c r="A4069" s="389" t="s">
        <v>24838</v>
      </c>
      <c r="B4069" s="393" t="s">
        <v>13336</v>
      </c>
      <c r="C4069" s="393">
        <v>11</v>
      </c>
      <c r="D4069" s="393" t="s">
        <v>11819</v>
      </c>
      <c r="E4069" s="393">
        <v>12</v>
      </c>
      <c r="F4069" s="396"/>
      <c r="G4069" s="388"/>
    </row>
    <row r="4070" spans="1:7" ht="17.25" x14ac:dyDescent="0.3">
      <c r="A4070" s="389" t="s">
        <v>24839</v>
      </c>
      <c r="B4070" s="393" t="s">
        <v>13336</v>
      </c>
      <c r="C4070" s="393">
        <v>6</v>
      </c>
      <c r="D4070" s="393" t="s">
        <v>11819</v>
      </c>
      <c r="E4070" s="393">
        <v>4</v>
      </c>
      <c r="F4070" s="396"/>
      <c r="G4070" s="388"/>
    </row>
    <row r="4071" spans="1:7" ht="12.75" customHeight="1" x14ac:dyDescent="0.3">
      <c r="A4071" s="417" t="s">
        <v>24840</v>
      </c>
      <c r="B4071" s="417"/>
      <c r="C4071" s="417"/>
      <c r="D4071" s="417"/>
      <c r="E4071" s="417"/>
      <c r="F4071" s="417"/>
      <c r="G4071" s="388"/>
    </row>
    <row r="4072" spans="1:7" ht="17.25" x14ac:dyDescent="0.3">
      <c r="A4072" s="389" t="s">
        <v>24841</v>
      </c>
      <c r="B4072" s="393" t="s">
        <v>2625</v>
      </c>
      <c r="C4072" s="393">
        <v>29</v>
      </c>
      <c r="D4072" s="393" t="s">
        <v>14944</v>
      </c>
      <c r="E4072" s="393">
        <v>24</v>
      </c>
      <c r="F4072" s="396"/>
      <c r="G4072" s="388"/>
    </row>
    <row r="4073" spans="1:7" ht="17.25" x14ac:dyDescent="0.3">
      <c r="A4073" s="389" t="s">
        <v>24842</v>
      </c>
      <c r="B4073" s="393" t="s">
        <v>22851</v>
      </c>
      <c r="C4073" s="393">
        <v>5</v>
      </c>
      <c r="D4073" s="393" t="s">
        <v>22850</v>
      </c>
      <c r="E4073" s="393">
        <v>24</v>
      </c>
      <c r="F4073" s="396"/>
      <c r="G4073" s="388"/>
    </row>
    <row r="4074" spans="1:7" ht="17.25" x14ac:dyDescent="0.3">
      <c r="A4074" s="389" t="s">
        <v>24843</v>
      </c>
      <c r="B4074" s="393" t="s">
        <v>10103</v>
      </c>
      <c r="C4074" s="393">
        <v>11</v>
      </c>
      <c r="D4074" s="393" t="s">
        <v>11819</v>
      </c>
      <c r="E4074" s="393">
        <v>11</v>
      </c>
      <c r="F4074" s="396"/>
      <c r="G4074" s="388"/>
    </row>
    <row r="4075" spans="1:7" ht="17.25" x14ac:dyDescent="0.3">
      <c r="A4075" s="389" t="s">
        <v>24844</v>
      </c>
      <c r="B4075" s="393" t="s">
        <v>11819</v>
      </c>
      <c r="C4075" s="393">
        <v>18</v>
      </c>
      <c r="D4075" s="393" t="s">
        <v>10103</v>
      </c>
      <c r="E4075" s="393">
        <v>23</v>
      </c>
      <c r="F4075" s="396"/>
      <c r="G4075" s="388"/>
    </row>
    <row r="4076" spans="1:7" ht="17.25" x14ac:dyDescent="0.3">
      <c r="A4076" s="389" t="s">
        <v>24845</v>
      </c>
      <c r="B4076" s="393" t="s">
        <v>10191</v>
      </c>
      <c r="C4076" s="393">
        <v>19</v>
      </c>
      <c r="D4076" s="393" t="s">
        <v>11819</v>
      </c>
      <c r="E4076" s="393">
        <v>12</v>
      </c>
      <c r="F4076" s="396"/>
      <c r="G4076" s="388"/>
    </row>
    <row r="4077" spans="1:7" ht="17.25" x14ac:dyDescent="0.3">
      <c r="A4077" s="389" t="s">
        <v>24846</v>
      </c>
      <c r="B4077" s="393" t="s">
        <v>11819</v>
      </c>
      <c r="C4077" s="393">
        <v>22</v>
      </c>
      <c r="D4077" s="393" t="s">
        <v>10103</v>
      </c>
      <c r="E4077" s="393">
        <v>14</v>
      </c>
      <c r="F4077" s="396"/>
      <c r="G4077" s="388"/>
    </row>
    <row r="4078" spans="1:7" ht="17.25" x14ac:dyDescent="0.3">
      <c r="A4078" s="389" t="s">
        <v>24847</v>
      </c>
      <c r="B4078" s="393" t="s">
        <v>1919</v>
      </c>
      <c r="C4078" s="393">
        <v>17</v>
      </c>
      <c r="D4078" s="393" t="s">
        <v>1920</v>
      </c>
      <c r="E4078" s="393">
        <v>7</v>
      </c>
      <c r="F4078" s="396"/>
      <c r="G4078" s="388"/>
    </row>
    <row r="4079" spans="1:7" ht="17.25" x14ac:dyDescent="0.3">
      <c r="A4079" s="389" t="s">
        <v>24848</v>
      </c>
      <c r="B4079" s="393" t="s">
        <v>10103</v>
      </c>
      <c r="C4079" s="393">
        <v>21</v>
      </c>
      <c r="D4079" s="393" t="s">
        <v>11819</v>
      </c>
      <c r="E4079" s="393">
        <v>23</v>
      </c>
      <c r="F4079" s="396"/>
      <c r="G4079" s="388"/>
    </row>
    <row r="4080" spans="1:7" ht="12.75" customHeight="1" x14ac:dyDescent="0.3">
      <c r="A4080" s="417" t="s">
        <v>39867</v>
      </c>
      <c r="B4080" s="417"/>
      <c r="C4080" s="417"/>
      <c r="D4080" s="417"/>
      <c r="E4080" s="417"/>
      <c r="F4080" s="417"/>
      <c r="G4080" s="388"/>
    </row>
    <row r="4081" spans="1:7" ht="17.25" x14ac:dyDescent="0.3">
      <c r="A4081" s="389" t="s">
        <v>39868</v>
      </c>
      <c r="B4081" s="393" t="s">
        <v>14944</v>
      </c>
      <c r="C4081" s="393">
        <v>3</v>
      </c>
      <c r="D4081" s="393" t="s">
        <v>2625</v>
      </c>
      <c r="E4081" s="393">
        <v>2</v>
      </c>
      <c r="F4081" s="396"/>
      <c r="G4081" s="388"/>
    </row>
    <row r="4082" spans="1:7" ht="17.25" x14ac:dyDescent="0.3">
      <c r="A4082" s="389" t="s">
        <v>39869</v>
      </c>
      <c r="B4082" s="393" t="s">
        <v>2625</v>
      </c>
      <c r="C4082" s="393">
        <v>3</v>
      </c>
      <c r="D4082" s="393" t="s">
        <v>14944</v>
      </c>
      <c r="E4082" s="393">
        <v>4</v>
      </c>
      <c r="F4082" s="396"/>
      <c r="G4082" s="388"/>
    </row>
    <row r="4083" spans="1:7" ht="17.25" x14ac:dyDescent="0.3">
      <c r="A4083" s="389" t="s">
        <v>39870</v>
      </c>
      <c r="B4083" s="393" t="s">
        <v>14944</v>
      </c>
      <c r="C4083" s="393">
        <v>4</v>
      </c>
      <c r="D4083" s="393" t="s">
        <v>2625</v>
      </c>
      <c r="E4083" s="393">
        <v>5</v>
      </c>
      <c r="F4083" s="396"/>
      <c r="G4083" s="388"/>
    </row>
    <row r="4084" spans="1:7" ht="17.25" x14ac:dyDescent="0.3">
      <c r="A4084" s="389" t="s">
        <v>39871</v>
      </c>
      <c r="B4084" s="393" t="s">
        <v>2376</v>
      </c>
      <c r="C4084" s="393">
        <v>5</v>
      </c>
      <c r="D4084" s="393" t="s">
        <v>11819</v>
      </c>
      <c r="E4084" s="393">
        <v>2</v>
      </c>
      <c r="F4084" s="396"/>
      <c r="G4084" s="388"/>
    </row>
    <row r="4085" spans="1:7" ht="17.25" x14ac:dyDescent="0.3">
      <c r="A4085" s="389" t="s">
        <v>39872</v>
      </c>
      <c r="B4085" s="393" t="s">
        <v>10103</v>
      </c>
      <c r="C4085" s="393">
        <v>3</v>
      </c>
      <c r="D4085" s="393" t="s">
        <v>11819</v>
      </c>
      <c r="E4085" s="393">
        <v>8</v>
      </c>
      <c r="F4085" s="396"/>
      <c r="G4085" s="388"/>
    </row>
    <row r="4086" spans="1:7" ht="17.25" x14ac:dyDescent="0.3">
      <c r="A4086" s="389" t="s">
        <v>39873</v>
      </c>
      <c r="B4086" s="393" t="s">
        <v>10103</v>
      </c>
      <c r="C4086" s="393">
        <v>6</v>
      </c>
      <c r="D4086" s="393" t="s">
        <v>11819</v>
      </c>
      <c r="E4086" s="393">
        <v>10</v>
      </c>
      <c r="F4086" s="396"/>
      <c r="G4086" s="388"/>
    </row>
    <row r="4087" spans="1:7" ht="17.25" x14ac:dyDescent="0.3">
      <c r="A4087" s="389" t="s">
        <v>39874</v>
      </c>
      <c r="B4087" s="393" t="s">
        <v>10103</v>
      </c>
      <c r="C4087" s="393">
        <v>3</v>
      </c>
      <c r="D4087" s="393" t="s">
        <v>11819</v>
      </c>
      <c r="E4087" s="393">
        <v>5</v>
      </c>
      <c r="F4087" s="396"/>
      <c r="G4087" s="388"/>
    </row>
    <row r="4088" spans="1:7" ht="17.25" x14ac:dyDescent="0.3">
      <c r="A4088" s="389" t="s">
        <v>39875</v>
      </c>
      <c r="B4088" s="393" t="s">
        <v>22317</v>
      </c>
      <c r="C4088" s="393">
        <v>1</v>
      </c>
      <c r="D4088" s="393" t="s">
        <v>11819</v>
      </c>
      <c r="E4088" s="393">
        <v>7</v>
      </c>
      <c r="F4088" s="396"/>
      <c r="G4088" s="388"/>
    </row>
    <row r="4089" spans="1:7" ht="17.25" x14ac:dyDescent="0.3">
      <c r="A4089" s="389" t="s">
        <v>39876</v>
      </c>
      <c r="B4089" s="393" t="s">
        <v>10191</v>
      </c>
      <c r="C4089" s="393">
        <v>1</v>
      </c>
      <c r="D4089" s="393" t="s">
        <v>11819</v>
      </c>
      <c r="E4089" s="393">
        <v>2</v>
      </c>
      <c r="F4089" s="396"/>
      <c r="G4089" s="388"/>
    </row>
    <row r="4090" spans="1:7" ht="17.25" x14ac:dyDescent="0.3">
      <c r="A4090" s="389" t="s">
        <v>39877</v>
      </c>
      <c r="B4090" s="393" t="s">
        <v>10191</v>
      </c>
      <c r="C4090" s="393">
        <v>0</v>
      </c>
      <c r="D4090" s="393" t="s">
        <v>11819</v>
      </c>
      <c r="E4090" s="393">
        <v>3</v>
      </c>
      <c r="F4090" s="396"/>
      <c r="G4090" s="388"/>
    </row>
    <row r="4091" spans="1:7" ht="17.25" x14ac:dyDescent="0.3">
      <c r="A4091" s="389" t="s">
        <v>39878</v>
      </c>
      <c r="B4091" s="393" t="s">
        <v>11819</v>
      </c>
      <c r="C4091" s="393">
        <v>2</v>
      </c>
      <c r="D4091" s="393" t="s">
        <v>10191</v>
      </c>
      <c r="E4091" s="393">
        <v>2</v>
      </c>
      <c r="F4091" s="396"/>
      <c r="G4091" s="388"/>
    </row>
    <row r="4092" spans="1:7" ht="17.25" x14ac:dyDescent="0.3">
      <c r="A4092" s="389" t="s">
        <v>39879</v>
      </c>
      <c r="B4092" s="393" t="s">
        <v>2625</v>
      </c>
      <c r="C4092" s="393">
        <v>4</v>
      </c>
      <c r="D4092" s="393" t="s">
        <v>10191</v>
      </c>
      <c r="E4092" s="393">
        <v>0</v>
      </c>
      <c r="F4092" s="396"/>
      <c r="G4092" s="388"/>
    </row>
    <row r="4093" spans="1:7" ht="12.75" customHeight="1" x14ac:dyDescent="0.3">
      <c r="A4093" s="417" t="s">
        <v>24849</v>
      </c>
      <c r="B4093" s="417"/>
      <c r="C4093" s="417"/>
      <c r="D4093" s="417"/>
      <c r="E4093" s="417"/>
      <c r="F4093" s="417"/>
      <c r="G4093" s="388"/>
    </row>
    <row r="4094" spans="1:7" ht="17.25" x14ac:dyDescent="0.3">
      <c r="A4094" s="389" t="s">
        <v>24850</v>
      </c>
      <c r="B4094" s="393" t="s">
        <v>11819</v>
      </c>
      <c r="C4094" s="393">
        <v>1</v>
      </c>
      <c r="D4094" s="393" t="s">
        <v>10103</v>
      </c>
      <c r="E4094" s="393">
        <v>0</v>
      </c>
      <c r="F4094" s="396"/>
      <c r="G4094" s="388"/>
    </row>
    <row r="4095" spans="1:7" ht="17.25" x14ac:dyDescent="0.3">
      <c r="A4095" s="389" t="s">
        <v>24851</v>
      </c>
      <c r="B4095" s="393" t="s">
        <v>10103</v>
      </c>
      <c r="C4095" s="393">
        <v>0</v>
      </c>
      <c r="D4095" s="393" t="s">
        <v>11819</v>
      </c>
      <c r="E4095" s="393">
        <v>1</v>
      </c>
      <c r="F4095" s="396"/>
      <c r="G4095" s="388"/>
    </row>
    <row r="4096" spans="1:7" ht="17.25" x14ac:dyDescent="0.3">
      <c r="A4096" s="389" t="s">
        <v>24852</v>
      </c>
      <c r="B4096" s="393" t="s">
        <v>11819</v>
      </c>
      <c r="C4096" s="393">
        <v>0</v>
      </c>
      <c r="D4096" s="393" t="s">
        <v>10103</v>
      </c>
      <c r="E4096" s="393">
        <v>0</v>
      </c>
      <c r="F4096" s="396"/>
      <c r="G4096" s="388"/>
    </row>
    <row r="4097" spans="1:7" ht="17.25" x14ac:dyDescent="0.3">
      <c r="A4097" s="389" t="s">
        <v>24853</v>
      </c>
      <c r="B4097" s="393" t="s">
        <v>11819</v>
      </c>
      <c r="C4097" s="393">
        <v>0</v>
      </c>
      <c r="D4097" s="393" t="s">
        <v>10103</v>
      </c>
      <c r="E4097" s="393">
        <v>0</v>
      </c>
      <c r="F4097" s="396"/>
      <c r="G4097" s="388"/>
    </row>
    <row r="4098" spans="1:7" ht="17.25" x14ac:dyDescent="0.3">
      <c r="A4098" s="389" t="s">
        <v>24854</v>
      </c>
      <c r="B4098" s="393" t="s">
        <v>10103</v>
      </c>
      <c r="C4098" s="393">
        <v>0</v>
      </c>
      <c r="D4098" s="393" t="s">
        <v>11819</v>
      </c>
      <c r="E4098" s="393">
        <v>0</v>
      </c>
      <c r="F4098" s="396"/>
      <c r="G4098" s="388"/>
    </row>
    <row r="4099" spans="1:7" ht="17.25" x14ac:dyDescent="0.3">
      <c r="A4099" s="389" t="s">
        <v>24855</v>
      </c>
      <c r="B4099" s="393" t="s">
        <v>10103</v>
      </c>
      <c r="C4099" s="393">
        <v>0</v>
      </c>
      <c r="D4099" s="393" t="s">
        <v>11819</v>
      </c>
      <c r="E4099" s="393">
        <v>0</v>
      </c>
      <c r="F4099" s="396"/>
      <c r="G4099" s="388"/>
    </row>
    <row r="4100" spans="1:7" ht="17.25" x14ac:dyDescent="0.3">
      <c r="A4100" s="389" t="s">
        <v>24856</v>
      </c>
      <c r="B4100" s="393" t="s">
        <v>10103</v>
      </c>
      <c r="C4100" s="393">
        <v>0</v>
      </c>
      <c r="D4100" s="393" t="s">
        <v>11819</v>
      </c>
      <c r="E4100" s="393">
        <v>0</v>
      </c>
      <c r="F4100" s="396"/>
      <c r="G4100" s="388"/>
    </row>
    <row r="4101" spans="1:7" ht="17.25" x14ac:dyDescent="0.3">
      <c r="A4101" s="389" t="s">
        <v>24857</v>
      </c>
      <c r="B4101" s="393" t="s">
        <v>10103</v>
      </c>
      <c r="C4101" s="393">
        <v>0</v>
      </c>
      <c r="D4101" s="393" t="s">
        <v>11819</v>
      </c>
      <c r="E4101" s="393">
        <v>1</v>
      </c>
      <c r="F4101" s="396"/>
      <c r="G4101" s="388"/>
    </row>
    <row r="4102" spans="1:7" ht="17.25" x14ac:dyDescent="0.3">
      <c r="A4102" s="389" t="s">
        <v>24858</v>
      </c>
      <c r="B4102" s="393" t="s">
        <v>10103</v>
      </c>
      <c r="C4102" s="393">
        <v>0</v>
      </c>
      <c r="D4102" s="393" t="s">
        <v>11819</v>
      </c>
      <c r="E4102" s="393">
        <v>0</v>
      </c>
      <c r="F4102" s="396"/>
      <c r="G4102" s="388"/>
    </row>
    <row r="4103" spans="1:7" ht="17.25" x14ac:dyDescent="0.3">
      <c r="A4103" s="389" t="s">
        <v>24859</v>
      </c>
      <c r="B4103" s="393" t="s">
        <v>11819</v>
      </c>
      <c r="C4103" s="393">
        <v>0</v>
      </c>
      <c r="D4103" s="393" t="s">
        <v>10103</v>
      </c>
      <c r="E4103" s="393">
        <v>0</v>
      </c>
      <c r="F4103" s="396"/>
      <c r="G4103" s="388"/>
    </row>
    <row r="4104" spans="1:7" ht="12.75" customHeight="1" x14ac:dyDescent="0.3">
      <c r="A4104" s="417" t="s">
        <v>24860</v>
      </c>
      <c r="B4104" s="417"/>
      <c r="C4104" s="417"/>
      <c r="D4104" s="417"/>
      <c r="E4104" s="417"/>
      <c r="F4104" s="417"/>
      <c r="G4104" s="388"/>
    </row>
    <row r="4105" spans="1:7" ht="17.25" x14ac:dyDescent="0.3">
      <c r="A4105" s="389" t="s">
        <v>24861</v>
      </c>
      <c r="B4105" s="393" t="s">
        <v>21992</v>
      </c>
      <c r="C4105" s="393">
        <v>0</v>
      </c>
      <c r="D4105" s="393" t="s">
        <v>2625</v>
      </c>
      <c r="E4105" s="393">
        <v>1</v>
      </c>
      <c r="F4105" s="396"/>
      <c r="G4105" s="388"/>
    </row>
    <row r="4106" spans="1:7" ht="17.25" x14ac:dyDescent="0.3">
      <c r="A4106" s="389" t="s">
        <v>24862</v>
      </c>
      <c r="B4106" s="393" t="s">
        <v>22153</v>
      </c>
      <c r="C4106" s="393">
        <v>0</v>
      </c>
      <c r="D4106" s="393" t="s">
        <v>2625</v>
      </c>
      <c r="E4106" s="393">
        <v>1</v>
      </c>
      <c r="F4106" s="396"/>
      <c r="G4106" s="388"/>
    </row>
    <row r="4107" spans="1:7" ht="12.75" customHeight="1" x14ac:dyDescent="0.3">
      <c r="A4107" s="417" t="s">
        <v>24863</v>
      </c>
      <c r="B4107" s="417"/>
      <c r="C4107" s="417"/>
      <c r="D4107" s="417"/>
      <c r="E4107" s="417"/>
      <c r="F4107" s="417"/>
      <c r="G4107" s="388"/>
    </row>
    <row r="4108" spans="1:7" ht="17.25" x14ac:dyDescent="0.3">
      <c r="A4108" s="389" t="s">
        <v>24864</v>
      </c>
      <c r="B4108" s="393" t="s">
        <v>10103</v>
      </c>
      <c r="C4108" s="393">
        <v>0</v>
      </c>
      <c r="D4108" s="393" t="s">
        <v>11819</v>
      </c>
      <c r="E4108" s="393">
        <v>1</v>
      </c>
      <c r="F4108" s="396"/>
      <c r="G4108" s="388"/>
    </row>
    <row r="4109" spans="1:7" ht="12.75" customHeight="1" x14ac:dyDescent="0.3">
      <c r="A4109" s="417" t="s">
        <v>24865</v>
      </c>
      <c r="B4109" s="417"/>
      <c r="C4109" s="417"/>
      <c r="D4109" s="417"/>
      <c r="E4109" s="417"/>
      <c r="F4109" s="417"/>
      <c r="G4109" s="388"/>
    </row>
    <row r="4110" spans="1:7" ht="17.25" x14ac:dyDescent="0.3">
      <c r="A4110" s="389" t="s">
        <v>24866</v>
      </c>
      <c r="B4110" s="393" t="s">
        <v>7198</v>
      </c>
      <c r="C4110" s="393">
        <v>1</v>
      </c>
      <c r="D4110" s="393" t="s">
        <v>10448</v>
      </c>
      <c r="E4110" s="393">
        <v>0</v>
      </c>
      <c r="F4110" s="396"/>
      <c r="G4110" s="388"/>
    </row>
    <row r="4111" spans="1:7" ht="12.75" customHeight="1" x14ac:dyDescent="0.3">
      <c r="A4111" s="417" t="s">
        <v>33537</v>
      </c>
      <c r="B4111" s="417"/>
      <c r="C4111" s="417"/>
      <c r="D4111" s="417"/>
      <c r="E4111" s="417"/>
      <c r="F4111" s="417"/>
      <c r="G4111" s="388"/>
    </row>
    <row r="4112" spans="1:7" ht="17.25" x14ac:dyDescent="0.3">
      <c r="A4112" s="389" t="s">
        <v>33538</v>
      </c>
      <c r="B4112" s="393" t="s">
        <v>11819</v>
      </c>
      <c r="C4112" s="393">
        <v>0</v>
      </c>
      <c r="D4112" s="393" t="s">
        <v>10103</v>
      </c>
      <c r="E4112" s="393">
        <v>0</v>
      </c>
      <c r="F4112" s="396"/>
      <c r="G4112" s="388"/>
    </row>
    <row r="4113" spans="1:7" ht="17.25" x14ac:dyDescent="0.3">
      <c r="A4113" s="389" t="s">
        <v>33539</v>
      </c>
      <c r="B4113" s="393" t="s">
        <v>10103</v>
      </c>
      <c r="C4113" s="393">
        <v>0</v>
      </c>
      <c r="D4113" s="393" t="s">
        <v>11819</v>
      </c>
      <c r="E4113" s="393">
        <v>0</v>
      </c>
      <c r="F4113" s="396"/>
      <c r="G4113" s="388"/>
    </row>
    <row r="4114" spans="1:7" ht="17.25" x14ac:dyDescent="0.3">
      <c r="A4114" s="389" t="s">
        <v>33540</v>
      </c>
      <c r="B4114" s="393" t="s">
        <v>10103</v>
      </c>
      <c r="C4114" s="393">
        <v>0</v>
      </c>
      <c r="D4114" s="393" t="s">
        <v>11819</v>
      </c>
      <c r="E4114" s="393">
        <v>0</v>
      </c>
      <c r="F4114" s="396"/>
      <c r="G4114" s="388"/>
    </row>
    <row r="4115" spans="1:7" ht="17.25" x14ac:dyDescent="0.3">
      <c r="A4115" s="389" t="s">
        <v>33541</v>
      </c>
      <c r="B4115" s="393" t="s">
        <v>11819</v>
      </c>
      <c r="C4115" s="393">
        <v>0</v>
      </c>
      <c r="D4115" s="393" t="s">
        <v>10103</v>
      </c>
      <c r="E4115" s="393">
        <v>0</v>
      </c>
      <c r="F4115" s="396"/>
      <c r="G4115" s="388"/>
    </row>
    <row r="4116" spans="1:7" ht="17.25" x14ac:dyDescent="0.3">
      <c r="A4116" s="389" t="s">
        <v>40987</v>
      </c>
      <c r="B4116" s="393" t="s">
        <v>2625</v>
      </c>
      <c r="C4116" s="393">
        <v>1</v>
      </c>
      <c r="D4116" s="393" t="s">
        <v>5426</v>
      </c>
      <c r="E4116" s="393">
        <v>0</v>
      </c>
      <c r="F4116" s="396"/>
      <c r="G4116" s="388"/>
    </row>
    <row r="4117" spans="1:7" ht="17.25" x14ac:dyDescent="0.3">
      <c r="A4117" s="389" t="s">
        <v>40988</v>
      </c>
      <c r="B4117" s="393" t="s">
        <v>10191</v>
      </c>
      <c r="C4117" s="393">
        <v>0</v>
      </c>
      <c r="D4117" s="393" t="s">
        <v>11819</v>
      </c>
      <c r="E4117" s="393">
        <v>0</v>
      </c>
      <c r="F4117" s="396"/>
      <c r="G4117" s="388"/>
    </row>
    <row r="4118" spans="1:7" ht="17.25" x14ac:dyDescent="0.3">
      <c r="A4118" s="389" t="s">
        <v>40989</v>
      </c>
      <c r="B4118" s="393" t="s">
        <v>10103</v>
      </c>
      <c r="C4118" s="393">
        <v>0</v>
      </c>
      <c r="D4118" s="393" t="s">
        <v>11819</v>
      </c>
      <c r="E4118" s="393">
        <v>0</v>
      </c>
      <c r="F4118" s="396"/>
      <c r="G4118" s="388"/>
    </row>
    <row r="4119" spans="1:7" ht="12.75" customHeight="1" x14ac:dyDescent="0.3">
      <c r="A4119" s="417" t="s">
        <v>24867</v>
      </c>
      <c r="B4119" s="417"/>
      <c r="C4119" s="417"/>
      <c r="D4119" s="417"/>
      <c r="E4119" s="417"/>
      <c r="F4119" s="417"/>
      <c r="G4119" s="388"/>
    </row>
    <row r="4120" spans="1:7" ht="17.25" x14ac:dyDescent="0.3">
      <c r="A4120" s="389" t="s">
        <v>24868</v>
      </c>
      <c r="B4120" s="393" t="s">
        <v>10103</v>
      </c>
      <c r="C4120" s="393">
        <v>3</v>
      </c>
      <c r="D4120" s="393" t="s">
        <v>11819</v>
      </c>
      <c r="E4120" s="393">
        <v>1</v>
      </c>
      <c r="F4120" s="396"/>
      <c r="G4120" s="388"/>
    </row>
    <row r="4121" spans="1:7" ht="17.25" x14ac:dyDescent="0.3">
      <c r="A4121" s="389" t="s">
        <v>24869</v>
      </c>
      <c r="B4121" s="393" t="s">
        <v>11819</v>
      </c>
      <c r="C4121" s="393">
        <v>2</v>
      </c>
      <c r="D4121" s="393" t="s">
        <v>10103</v>
      </c>
      <c r="E4121" s="393">
        <v>0</v>
      </c>
      <c r="F4121" s="396"/>
      <c r="G4121" s="388"/>
    </row>
    <row r="4122" spans="1:7" ht="17.25" x14ac:dyDescent="0.3">
      <c r="A4122" s="389" t="s">
        <v>24870</v>
      </c>
      <c r="B4122" s="393" t="s">
        <v>11819</v>
      </c>
      <c r="C4122" s="393">
        <v>6</v>
      </c>
      <c r="D4122" s="393" t="s">
        <v>10103</v>
      </c>
      <c r="E4122" s="393">
        <v>7</v>
      </c>
      <c r="F4122" s="396"/>
      <c r="G4122" s="388"/>
    </row>
    <row r="4123" spans="1:7" ht="17.25" x14ac:dyDescent="0.3">
      <c r="A4123" s="389" t="s">
        <v>24871</v>
      </c>
      <c r="B4123" s="393" t="s">
        <v>10103</v>
      </c>
      <c r="C4123" s="393">
        <v>4</v>
      </c>
      <c r="D4123" s="393" t="s">
        <v>11819</v>
      </c>
      <c r="E4123" s="393">
        <v>9</v>
      </c>
      <c r="F4123" s="396"/>
      <c r="G4123" s="388"/>
    </row>
    <row r="4124" spans="1:7" ht="17.25" x14ac:dyDescent="0.3">
      <c r="A4124" s="389" t="s">
        <v>24872</v>
      </c>
      <c r="B4124" s="393" t="s">
        <v>11819</v>
      </c>
      <c r="C4124" s="393">
        <v>5</v>
      </c>
      <c r="D4124" s="393" t="s">
        <v>10103</v>
      </c>
      <c r="E4124" s="393">
        <v>3</v>
      </c>
      <c r="F4124" s="396"/>
      <c r="G4124" s="388"/>
    </row>
    <row r="4125" spans="1:7" ht="17.25" x14ac:dyDescent="0.3">
      <c r="A4125" s="389" t="s">
        <v>24873</v>
      </c>
      <c r="B4125" s="393" t="s">
        <v>10103</v>
      </c>
      <c r="C4125" s="393">
        <v>8</v>
      </c>
      <c r="D4125" s="393" t="s">
        <v>11819</v>
      </c>
      <c r="E4125" s="393">
        <v>9</v>
      </c>
      <c r="F4125" s="396"/>
      <c r="G4125" s="388"/>
    </row>
    <row r="4126" spans="1:7" ht="17.25" x14ac:dyDescent="0.3">
      <c r="A4126" s="389" t="s">
        <v>24874</v>
      </c>
      <c r="B4126" s="393" t="s">
        <v>10103</v>
      </c>
      <c r="C4126" s="393">
        <v>3</v>
      </c>
      <c r="D4126" s="393" t="s">
        <v>11819</v>
      </c>
      <c r="E4126" s="393">
        <v>0</v>
      </c>
      <c r="F4126" s="396"/>
      <c r="G4126" s="388"/>
    </row>
    <row r="4127" spans="1:7" ht="17.25" x14ac:dyDescent="0.3">
      <c r="A4127" s="389" t="s">
        <v>24875</v>
      </c>
      <c r="B4127" s="393" t="s">
        <v>11819</v>
      </c>
      <c r="C4127" s="393">
        <v>5</v>
      </c>
      <c r="D4127" s="393" t="s">
        <v>10103</v>
      </c>
      <c r="E4127" s="393">
        <v>3</v>
      </c>
      <c r="F4127" s="396"/>
      <c r="G4127" s="388"/>
    </row>
    <row r="4128" spans="1:7" ht="17.25" x14ac:dyDescent="0.3">
      <c r="A4128" s="389" t="s">
        <v>24876</v>
      </c>
      <c r="B4128" s="393" t="s">
        <v>11819</v>
      </c>
      <c r="C4128" s="393">
        <v>10</v>
      </c>
      <c r="D4128" s="393" t="s">
        <v>10103</v>
      </c>
      <c r="E4128" s="393">
        <v>7</v>
      </c>
      <c r="F4128" s="396"/>
      <c r="G4128" s="388"/>
    </row>
    <row r="4129" spans="1:7" ht="17.25" x14ac:dyDescent="0.3">
      <c r="A4129" s="389" t="s">
        <v>24877</v>
      </c>
      <c r="B4129" s="393" t="s">
        <v>11819</v>
      </c>
      <c r="C4129" s="393">
        <v>7</v>
      </c>
      <c r="D4129" s="393" t="s">
        <v>10103</v>
      </c>
      <c r="E4129" s="393">
        <v>6</v>
      </c>
      <c r="F4129" s="396"/>
      <c r="G4129" s="388"/>
    </row>
    <row r="4130" spans="1:7" ht="17.25" x14ac:dyDescent="0.3">
      <c r="A4130" s="389" t="s">
        <v>24878</v>
      </c>
      <c r="B4130" s="393" t="s">
        <v>10103</v>
      </c>
      <c r="C4130" s="393">
        <v>3</v>
      </c>
      <c r="D4130" s="393" t="s">
        <v>11819</v>
      </c>
      <c r="E4130" s="393">
        <v>5</v>
      </c>
      <c r="F4130" s="396"/>
      <c r="G4130" s="388"/>
    </row>
    <row r="4131" spans="1:7" ht="17.25" x14ac:dyDescent="0.3">
      <c r="A4131" s="389" t="s">
        <v>24879</v>
      </c>
      <c r="B4131" s="393" t="s">
        <v>10103</v>
      </c>
      <c r="C4131" s="393">
        <v>2</v>
      </c>
      <c r="D4131" s="393" t="s">
        <v>11819</v>
      </c>
      <c r="E4131" s="393">
        <v>1</v>
      </c>
      <c r="F4131" s="396"/>
      <c r="G4131" s="388"/>
    </row>
    <row r="4132" spans="1:7" ht="17.25" x14ac:dyDescent="0.3">
      <c r="A4132" s="389" t="s">
        <v>24880</v>
      </c>
      <c r="B4132" s="393" t="s">
        <v>10103</v>
      </c>
      <c r="C4132" s="393">
        <v>2</v>
      </c>
      <c r="D4132" s="393" t="s">
        <v>11819</v>
      </c>
      <c r="E4132" s="393">
        <v>1</v>
      </c>
      <c r="F4132" s="396"/>
      <c r="G4132" s="388"/>
    </row>
    <row r="4133" spans="1:7" ht="17.25" x14ac:dyDescent="0.3">
      <c r="A4133" s="389" t="s">
        <v>24881</v>
      </c>
      <c r="B4133" s="393" t="s">
        <v>11819</v>
      </c>
      <c r="C4133" s="393">
        <v>4</v>
      </c>
      <c r="D4133" s="393" t="s">
        <v>10103</v>
      </c>
      <c r="E4133" s="393">
        <v>2</v>
      </c>
      <c r="F4133" s="396"/>
      <c r="G4133" s="388"/>
    </row>
    <row r="4134" spans="1:7" ht="17.25" x14ac:dyDescent="0.3">
      <c r="A4134" s="389" t="s">
        <v>24882</v>
      </c>
      <c r="B4134" s="393" t="s">
        <v>10103</v>
      </c>
      <c r="C4134" s="393">
        <v>0</v>
      </c>
      <c r="D4134" s="393" t="s">
        <v>11819</v>
      </c>
      <c r="E4134" s="393">
        <v>1</v>
      </c>
      <c r="F4134" s="396"/>
      <c r="G4134" s="388"/>
    </row>
    <row r="4135" spans="1:7" ht="17.25" x14ac:dyDescent="0.3">
      <c r="A4135" s="389" t="s">
        <v>24883</v>
      </c>
      <c r="B4135" s="393" t="s">
        <v>11819</v>
      </c>
      <c r="C4135" s="393">
        <v>1</v>
      </c>
      <c r="D4135" s="393" t="s">
        <v>10103</v>
      </c>
      <c r="E4135" s="393">
        <v>4</v>
      </c>
      <c r="F4135" s="396"/>
      <c r="G4135" s="388"/>
    </row>
    <row r="4136" spans="1:7" ht="17.25" x14ac:dyDescent="0.3">
      <c r="A4136" s="389" t="s">
        <v>24884</v>
      </c>
      <c r="B4136" s="393" t="s">
        <v>11819</v>
      </c>
      <c r="C4136" s="393">
        <v>1</v>
      </c>
      <c r="D4136" s="393" t="s">
        <v>10103</v>
      </c>
      <c r="E4136" s="393">
        <v>1</v>
      </c>
      <c r="F4136" s="396"/>
      <c r="G4136" s="388"/>
    </row>
    <row r="4137" spans="1:7" ht="12.75" customHeight="1" x14ac:dyDescent="0.3">
      <c r="A4137" s="417" t="s">
        <v>39880</v>
      </c>
      <c r="B4137" s="417"/>
      <c r="C4137" s="417"/>
      <c r="D4137" s="417"/>
      <c r="E4137" s="417"/>
      <c r="F4137" s="417"/>
      <c r="G4137" s="388"/>
    </row>
    <row r="4138" spans="1:7" ht="17.25" x14ac:dyDescent="0.3">
      <c r="A4138" s="389" t="s">
        <v>39881</v>
      </c>
      <c r="B4138" s="393" t="s">
        <v>11819</v>
      </c>
      <c r="C4138" s="393">
        <v>1</v>
      </c>
      <c r="D4138" s="393" t="s">
        <v>10103</v>
      </c>
      <c r="E4138" s="393">
        <v>0</v>
      </c>
      <c r="F4138" s="396"/>
      <c r="G4138" s="388"/>
    </row>
    <row r="4139" spans="1:7" ht="17.25" x14ac:dyDescent="0.3">
      <c r="A4139" s="389" t="s">
        <v>39882</v>
      </c>
      <c r="B4139" s="393" t="s">
        <v>11819</v>
      </c>
      <c r="C4139" s="393">
        <v>1</v>
      </c>
      <c r="D4139" s="393" t="s">
        <v>13658</v>
      </c>
      <c r="E4139" s="393">
        <v>0</v>
      </c>
      <c r="F4139" s="396"/>
      <c r="G4139" s="388"/>
    </row>
    <row r="4140" spans="1:7" ht="17.25" x14ac:dyDescent="0.3">
      <c r="A4140" s="389" t="s">
        <v>39883</v>
      </c>
      <c r="B4140" s="393" t="s">
        <v>10103</v>
      </c>
      <c r="C4140" s="393">
        <v>0</v>
      </c>
      <c r="D4140" s="393" t="s">
        <v>11819</v>
      </c>
      <c r="E4140" s="393">
        <v>3</v>
      </c>
      <c r="F4140" s="396"/>
      <c r="G4140" s="388"/>
    </row>
    <row r="4141" spans="1:7" ht="17.25" x14ac:dyDescent="0.3">
      <c r="A4141" s="389" t="s">
        <v>39884</v>
      </c>
      <c r="B4141" s="393" t="s">
        <v>10103</v>
      </c>
      <c r="C4141" s="393">
        <v>1</v>
      </c>
      <c r="D4141" s="393" t="s">
        <v>11819</v>
      </c>
      <c r="E4141" s="393">
        <v>0</v>
      </c>
      <c r="F4141" s="396"/>
      <c r="G4141" s="388"/>
    </row>
    <row r="4142" spans="1:7" ht="17.25" x14ac:dyDescent="0.3">
      <c r="A4142" s="389" t="s">
        <v>39885</v>
      </c>
      <c r="B4142" s="393" t="s">
        <v>11819</v>
      </c>
      <c r="C4142" s="393">
        <v>0</v>
      </c>
      <c r="D4142" s="393" t="s">
        <v>10103</v>
      </c>
      <c r="E4142" s="393">
        <v>1</v>
      </c>
      <c r="F4142" s="396"/>
      <c r="G4142" s="388"/>
    </row>
    <row r="4143" spans="1:7" ht="17.25" x14ac:dyDescent="0.3">
      <c r="A4143" s="389" t="s">
        <v>39886</v>
      </c>
      <c r="B4143" s="393" t="s">
        <v>11819</v>
      </c>
      <c r="C4143" s="393">
        <v>0</v>
      </c>
      <c r="D4143" s="393" t="s">
        <v>10103</v>
      </c>
      <c r="E4143" s="393">
        <v>1</v>
      </c>
      <c r="F4143" s="396"/>
      <c r="G4143" s="388"/>
    </row>
    <row r="4144" spans="1:7" ht="17.25" x14ac:dyDescent="0.3">
      <c r="A4144" s="389" t="s">
        <v>39887</v>
      </c>
      <c r="B4144" s="393" t="s">
        <v>11819</v>
      </c>
      <c r="C4144" s="393">
        <v>1</v>
      </c>
      <c r="D4144" s="393" t="s">
        <v>10103</v>
      </c>
      <c r="E4144" s="393">
        <v>0</v>
      </c>
      <c r="F4144" s="396"/>
      <c r="G4144" s="388"/>
    </row>
    <row r="4145" spans="1:7" ht="17.25" x14ac:dyDescent="0.3">
      <c r="A4145" s="389" t="s">
        <v>39888</v>
      </c>
      <c r="B4145" s="393" t="s">
        <v>11819</v>
      </c>
      <c r="C4145" s="393">
        <v>1</v>
      </c>
      <c r="D4145" s="393" t="s">
        <v>10103</v>
      </c>
      <c r="E4145" s="393">
        <v>1</v>
      </c>
      <c r="F4145" s="396"/>
      <c r="G4145" s="388"/>
    </row>
    <row r="4146" spans="1:7" ht="17.25" x14ac:dyDescent="0.3">
      <c r="A4146" s="389" t="s">
        <v>39889</v>
      </c>
      <c r="B4146" s="393" t="s">
        <v>10103</v>
      </c>
      <c r="C4146" s="393">
        <v>0</v>
      </c>
      <c r="D4146" s="393" t="s">
        <v>11819</v>
      </c>
      <c r="E4146" s="393">
        <v>0</v>
      </c>
      <c r="F4146" s="396"/>
      <c r="G4146" s="388"/>
    </row>
    <row r="4147" spans="1:7" ht="12.75" customHeight="1" x14ac:dyDescent="0.3">
      <c r="A4147" s="417" t="s">
        <v>24885</v>
      </c>
      <c r="B4147" s="417"/>
      <c r="C4147" s="417"/>
      <c r="D4147" s="417"/>
      <c r="E4147" s="417"/>
      <c r="F4147" s="417"/>
      <c r="G4147" s="388"/>
    </row>
    <row r="4148" spans="1:7" ht="17.25" x14ac:dyDescent="0.3">
      <c r="A4148" s="389" t="s">
        <v>24886</v>
      </c>
      <c r="B4148" s="393" t="s">
        <v>11819</v>
      </c>
      <c r="C4148" s="393">
        <v>1</v>
      </c>
      <c r="D4148" s="393" t="s">
        <v>10103</v>
      </c>
      <c r="E4148" s="393">
        <v>1</v>
      </c>
      <c r="F4148" s="396"/>
      <c r="G4148" s="388"/>
    </row>
    <row r="4149" spans="1:7" ht="17.25" x14ac:dyDescent="0.3">
      <c r="A4149" s="389" t="s">
        <v>24887</v>
      </c>
      <c r="B4149" s="393" t="s">
        <v>11819</v>
      </c>
      <c r="C4149" s="393">
        <v>0</v>
      </c>
      <c r="D4149" s="393" t="s">
        <v>10103</v>
      </c>
      <c r="E4149" s="393">
        <v>0</v>
      </c>
      <c r="F4149" s="396"/>
      <c r="G4149" s="388"/>
    </row>
    <row r="4150" spans="1:7" ht="17.25" x14ac:dyDescent="0.3">
      <c r="A4150" s="389" t="s">
        <v>24888</v>
      </c>
      <c r="B4150" s="393" t="s">
        <v>10103</v>
      </c>
      <c r="C4150" s="393">
        <v>0</v>
      </c>
      <c r="D4150" s="393" t="s">
        <v>11819</v>
      </c>
      <c r="E4150" s="393">
        <v>1</v>
      </c>
      <c r="F4150" s="396"/>
      <c r="G4150" s="388"/>
    </row>
    <row r="4151" spans="1:7" ht="17.25" x14ac:dyDescent="0.3">
      <c r="A4151" s="389" t="s">
        <v>24889</v>
      </c>
      <c r="B4151" s="393" t="s">
        <v>10103</v>
      </c>
      <c r="C4151" s="393">
        <v>0</v>
      </c>
      <c r="D4151" s="393" t="s">
        <v>11819</v>
      </c>
      <c r="E4151" s="393">
        <v>1</v>
      </c>
      <c r="F4151" s="396"/>
      <c r="G4151" s="388"/>
    </row>
    <row r="4152" spans="1:7" ht="17.25" x14ac:dyDescent="0.3">
      <c r="A4152" s="389" t="s">
        <v>24890</v>
      </c>
      <c r="B4152" s="393" t="s">
        <v>10103</v>
      </c>
      <c r="C4152" s="393">
        <v>0</v>
      </c>
      <c r="D4152" s="393" t="s">
        <v>11819</v>
      </c>
      <c r="E4152" s="393">
        <v>1</v>
      </c>
      <c r="F4152" s="396"/>
      <c r="G4152" s="388"/>
    </row>
    <row r="4153" spans="1:7" ht="17.25" x14ac:dyDescent="0.3">
      <c r="A4153" s="389" t="s">
        <v>24891</v>
      </c>
      <c r="B4153" s="393" t="s">
        <v>10103</v>
      </c>
      <c r="C4153" s="393">
        <v>0</v>
      </c>
      <c r="D4153" s="393" t="s">
        <v>11819</v>
      </c>
      <c r="E4153" s="393">
        <v>1</v>
      </c>
      <c r="F4153" s="396"/>
      <c r="G4153" s="388"/>
    </row>
    <row r="4154" spans="1:7" ht="17.25" x14ac:dyDescent="0.3">
      <c r="A4154" s="389" t="s">
        <v>24892</v>
      </c>
      <c r="B4154" s="393" t="s">
        <v>11819</v>
      </c>
      <c r="C4154" s="393">
        <v>0</v>
      </c>
      <c r="D4154" s="393" t="s">
        <v>10103</v>
      </c>
      <c r="E4154" s="393">
        <v>0</v>
      </c>
      <c r="F4154" s="396"/>
      <c r="G4154" s="388"/>
    </row>
    <row r="4155" spans="1:7" ht="17.25" x14ac:dyDescent="0.3">
      <c r="A4155" s="389" t="s">
        <v>24893</v>
      </c>
      <c r="B4155" s="393" t="s">
        <v>11819</v>
      </c>
      <c r="C4155" s="393">
        <v>0</v>
      </c>
      <c r="D4155" s="393" t="s">
        <v>10103</v>
      </c>
      <c r="E4155" s="393">
        <v>1</v>
      </c>
      <c r="F4155" s="396"/>
      <c r="G4155" s="388"/>
    </row>
    <row r="4156" spans="1:7" ht="17.25" x14ac:dyDescent="0.3">
      <c r="A4156" s="389" t="s">
        <v>24894</v>
      </c>
      <c r="B4156" s="393" t="s">
        <v>11819</v>
      </c>
      <c r="C4156" s="393">
        <v>0</v>
      </c>
      <c r="D4156" s="393" t="s">
        <v>10103</v>
      </c>
      <c r="E4156" s="393">
        <v>1</v>
      </c>
      <c r="F4156" s="396"/>
      <c r="G4156" s="388"/>
    </row>
    <row r="4157" spans="1:7" ht="17.25" x14ac:dyDescent="0.3">
      <c r="A4157" s="389" t="s">
        <v>24895</v>
      </c>
      <c r="B4157" s="393" t="s">
        <v>10103</v>
      </c>
      <c r="C4157" s="393">
        <v>0</v>
      </c>
      <c r="D4157" s="393" t="s">
        <v>11819</v>
      </c>
      <c r="E4157" s="393">
        <v>0</v>
      </c>
      <c r="F4157" s="396"/>
      <c r="G4157" s="388"/>
    </row>
    <row r="4158" spans="1:7" ht="12.75" customHeight="1" x14ac:dyDescent="0.3">
      <c r="A4158" s="417" t="s">
        <v>24896</v>
      </c>
      <c r="B4158" s="417"/>
      <c r="C4158" s="417"/>
      <c r="D4158" s="417"/>
      <c r="E4158" s="417"/>
      <c r="F4158" s="417"/>
      <c r="G4158" s="388"/>
    </row>
    <row r="4159" spans="1:7" ht="17.25" x14ac:dyDescent="0.3">
      <c r="A4159" s="389" t="s">
        <v>24897</v>
      </c>
      <c r="B4159" s="393" t="s">
        <v>11819</v>
      </c>
      <c r="C4159" s="393">
        <v>27</v>
      </c>
      <c r="D4159" s="393" t="s">
        <v>22017</v>
      </c>
      <c r="E4159" s="393">
        <v>20</v>
      </c>
      <c r="F4159" s="396"/>
      <c r="G4159" s="388"/>
    </row>
    <row r="4160" spans="1:7" ht="17.25" x14ac:dyDescent="0.3">
      <c r="A4160" s="389" t="s">
        <v>24898</v>
      </c>
      <c r="B4160" s="393" t="s">
        <v>10103</v>
      </c>
      <c r="C4160" s="393">
        <v>3</v>
      </c>
      <c r="D4160" s="393" t="s">
        <v>11819</v>
      </c>
      <c r="E4160" s="393">
        <v>3</v>
      </c>
      <c r="F4160" s="396"/>
      <c r="G4160" s="388"/>
    </row>
    <row r="4161" spans="1:7" ht="17.25" x14ac:dyDescent="0.3">
      <c r="A4161" s="389" t="s">
        <v>24899</v>
      </c>
      <c r="B4161" s="393" t="s">
        <v>11819</v>
      </c>
      <c r="C4161" s="393">
        <v>7</v>
      </c>
      <c r="D4161" s="393" t="s">
        <v>13336</v>
      </c>
      <c r="E4161" s="393">
        <v>2</v>
      </c>
      <c r="F4161" s="396"/>
      <c r="G4161" s="388"/>
    </row>
    <row r="4162" spans="1:7" ht="17.25" x14ac:dyDescent="0.3">
      <c r="A4162" s="389" t="s">
        <v>24900</v>
      </c>
      <c r="B4162" s="393" t="s">
        <v>10103</v>
      </c>
      <c r="C4162" s="393">
        <v>11</v>
      </c>
      <c r="D4162" s="393" t="s">
        <v>11819</v>
      </c>
      <c r="E4162" s="393">
        <v>16</v>
      </c>
      <c r="F4162" s="396"/>
      <c r="G4162" s="388"/>
    </row>
    <row r="4163" spans="1:7" ht="17.25" x14ac:dyDescent="0.3">
      <c r="A4163" s="389" t="s">
        <v>24901</v>
      </c>
      <c r="B4163" s="393" t="s">
        <v>11819</v>
      </c>
      <c r="C4163" s="393">
        <v>51</v>
      </c>
      <c r="D4163" s="393" t="s">
        <v>10103</v>
      </c>
      <c r="E4163" s="393">
        <v>26</v>
      </c>
      <c r="F4163" s="396"/>
      <c r="G4163" s="388"/>
    </row>
    <row r="4164" spans="1:7" ht="17.25" x14ac:dyDescent="0.3">
      <c r="A4164" s="389" t="s">
        <v>24902</v>
      </c>
      <c r="B4164" s="393" t="s">
        <v>11165</v>
      </c>
      <c r="C4164" s="393">
        <v>3</v>
      </c>
      <c r="D4164" s="393" t="s">
        <v>10191</v>
      </c>
      <c r="E4164" s="393">
        <v>10</v>
      </c>
      <c r="F4164" s="396"/>
      <c r="G4164" s="388"/>
    </row>
    <row r="4165" spans="1:7" ht="17.25" x14ac:dyDescent="0.3">
      <c r="A4165" s="389" t="s">
        <v>24903</v>
      </c>
      <c r="B4165" s="393" t="s">
        <v>13336</v>
      </c>
      <c r="C4165" s="393">
        <v>5</v>
      </c>
      <c r="D4165" s="393" t="s">
        <v>2625</v>
      </c>
      <c r="E4165" s="393">
        <v>20</v>
      </c>
      <c r="F4165" s="396"/>
      <c r="G4165" s="388"/>
    </row>
    <row r="4166" spans="1:7" ht="17.25" x14ac:dyDescent="0.3">
      <c r="A4166" s="389" t="s">
        <v>24904</v>
      </c>
      <c r="B4166" s="393" t="s">
        <v>10191</v>
      </c>
      <c r="C4166" s="393">
        <v>4</v>
      </c>
      <c r="D4166" s="393" t="s">
        <v>11819</v>
      </c>
      <c r="E4166" s="393">
        <v>8</v>
      </c>
      <c r="F4166" s="396"/>
      <c r="G4166" s="388"/>
    </row>
    <row r="4167" spans="1:7" ht="17.25" x14ac:dyDescent="0.3">
      <c r="A4167" s="389" t="s">
        <v>24905</v>
      </c>
      <c r="B4167" s="393" t="s">
        <v>11819</v>
      </c>
      <c r="C4167" s="393">
        <v>10</v>
      </c>
      <c r="D4167" s="393" t="s">
        <v>13336</v>
      </c>
      <c r="E4167" s="393">
        <v>13</v>
      </c>
      <c r="F4167" s="396"/>
      <c r="G4167" s="388"/>
    </row>
    <row r="4168" spans="1:7" ht="17.25" x14ac:dyDescent="0.3">
      <c r="A4168" s="389" t="s">
        <v>24906</v>
      </c>
      <c r="B4168" s="393" t="s">
        <v>2625</v>
      </c>
      <c r="C4168" s="393">
        <v>12</v>
      </c>
      <c r="D4168" s="393" t="s">
        <v>10191</v>
      </c>
      <c r="E4168" s="393">
        <v>2</v>
      </c>
      <c r="F4168" s="396"/>
      <c r="G4168" s="388"/>
    </row>
    <row r="4169" spans="1:7" ht="17.25" x14ac:dyDescent="0.3">
      <c r="A4169" s="389" t="s">
        <v>24907</v>
      </c>
      <c r="B4169" s="393" t="s">
        <v>11819</v>
      </c>
      <c r="C4169" s="393">
        <v>1</v>
      </c>
      <c r="D4169" s="393" t="s">
        <v>10191</v>
      </c>
      <c r="E4169" s="393">
        <v>4</v>
      </c>
      <c r="F4169" s="396"/>
      <c r="G4169" s="388"/>
    </row>
    <row r="4170" spans="1:7" ht="17.25" x14ac:dyDescent="0.3">
      <c r="A4170" s="389" t="s">
        <v>24908</v>
      </c>
      <c r="B4170" s="393" t="s">
        <v>2625</v>
      </c>
      <c r="C4170" s="393">
        <v>0</v>
      </c>
      <c r="D4170" s="393" t="s">
        <v>13336</v>
      </c>
      <c r="E4170" s="393">
        <v>10</v>
      </c>
      <c r="F4170" s="396"/>
      <c r="G4170" s="388"/>
    </row>
    <row r="4171" spans="1:7" ht="12.75" customHeight="1" x14ac:dyDescent="0.3">
      <c r="A4171" s="417" t="s">
        <v>24909</v>
      </c>
      <c r="B4171" s="417"/>
      <c r="C4171" s="417"/>
      <c r="D4171" s="417"/>
      <c r="E4171" s="417"/>
      <c r="F4171" s="417"/>
      <c r="G4171" s="388"/>
    </row>
    <row r="4172" spans="1:7" ht="17.25" x14ac:dyDescent="0.3">
      <c r="A4172" s="389" t="s">
        <v>24910</v>
      </c>
      <c r="B4172" s="393" t="s">
        <v>1920</v>
      </c>
      <c r="C4172" s="393">
        <v>2</v>
      </c>
      <c r="D4172" s="393" t="s">
        <v>11819</v>
      </c>
      <c r="E4172" s="393">
        <v>0</v>
      </c>
      <c r="F4172" s="396"/>
      <c r="G4172" s="388"/>
    </row>
    <row r="4173" spans="1:7" ht="17.25" x14ac:dyDescent="0.3">
      <c r="A4173" s="389" t="s">
        <v>24911</v>
      </c>
      <c r="B4173" s="393" t="s">
        <v>1920</v>
      </c>
      <c r="C4173" s="393">
        <v>4</v>
      </c>
      <c r="D4173" s="393" t="s">
        <v>11819</v>
      </c>
      <c r="E4173" s="393">
        <v>2</v>
      </c>
      <c r="F4173" s="396"/>
      <c r="G4173" s="388"/>
    </row>
    <row r="4174" spans="1:7" ht="17.25" x14ac:dyDescent="0.3">
      <c r="A4174" s="389" t="s">
        <v>24912</v>
      </c>
      <c r="B4174" s="393" t="s">
        <v>1920</v>
      </c>
      <c r="C4174" s="393">
        <v>3</v>
      </c>
      <c r="D4174" s="393" t="s">
        <v>11819</v>
      </c>
      <c r="E4174" s="393">
        <v>1</v>
      </c>
      <c r="F4174" s="396"/>
      <c r="G4174" s="388"/>
    </row>
    <row r="4175" spans="1:7" ht="17.25" x14ac:dyDescent="0.3">
      <c r="A4175" s="389" t="s">
        <v>24913</v>
      </c>
      <c r="B4175" s="393" t="s">
        <v>1919</v>
      </c>
      <c r="C4175" s="393">
        <v>4</v>
      </c>
      <c r="D4175" s="393" t="s">
        <v>23432</v>
      </c>
      <c r="E4175" s="393">
        <v>1</v>
      </c>
      <c r="F4175" s="396"/>
      <c r="G4175" s="388"/>
    </row>
    <row r="4176" spans="1:7" ht="17.25" x14ac:dyDescent="0.3">
      <c r="A4176" s="389" t="s">
        <v>24914</v>
      </c>
      <c r="B4176" s="393" t="s">
        <v>11819</v>
      </c>
      <c r="C4176" s="393">
        <v>1</v>
      </c>
      <c r="D4176" s="393" t="s">
        <v>21917</v>
      </c>
      <c r="E4176" s="393">
        <v>1</v>
      </c>
      <c r="F4176" s="396"/>
      <c r="G4176" s="388"/>
    </row>
    <row r="4177" spans="1:7" ht="17.25" x14ac:dyDescent="0.3">
      <c r="A4177" s="389" t="s">
        <v>24915</v>
      </c>
      <c r="B4177" s="393" t="s">
        <v>1920</v>
      </c>
      <c r="C4177" s="393">
        <v>3</v>
      </c>
      <c r="D4177" s="393" t="s">
        <v>1919</v>
      </c>
      <c r="E4177" s="393">
        <v>7</v>
      </c>
      <c r="F4177" s="396"/>
      <c r="G4177" s="388"/>
    </row>
    <row r="4178" spans="1:7" ht="17.25" x14ac:dyDescent="0.3">
      <c r="A4178" s="389" t="s">
        <v>24916</v>
      </c>
      <c r="B4178" s="393" t="s">
        <v>11819</v>
      </c>
      <c r="C4178" s="393">
        <v>2</v>
      </c>
      <c r="D4178" s="393" t="s">
        <v>13658</v>
      </c>
      <c r="E4178" s="393">
        <v>1</v>
      </c>
      <c r="F4178" s="396"/>
      <c r="G4178" s="388"/>
    </row>
    <row r="4179" spans="1:7" ht="17.25" x14ac:dyDescent="0.3">
      <c r="A4179" s="389" t="s">
        <v>24917</v>
      </c>
      <c r="B4179" s="393" t="s">
        <v>1920</v>
      </c>
      <c r="C4179" s="393">
        <v>2</v>
      </c>
      <c r="D4179" s="393" t="s">
        <v>1919</v>
      </c>
      <c r="E4179" s="393">
        <v>4</v>
      </c>
      <c r="F4179" s="396"/>
      <c r="G4179" s="388"/>
    </row>
    <row r="4180" spans="1:7" ht="17.25" x14ac:dyDescent="0.3">
      <c r="A4180" s="389" t="s">
        <v>24918</v>
      </c>
      <c r="B4180" s="393" t="s">
        <v>23432</v>
      </c>
      <c r="C4180" s="393">
        <v>6</v>
      </c>
      <c r="D4180" s="393" t="s">
        <v>22256</v>
      </c>
      <c r="E4180" s="393">
        <v>1</v>
      </c>
      <c r="F4180" s="396"/>
      <c r="G4180" s="388"/>
    </row>
    <row r="4181" spans="1:7" ht="12.75" customHeight="1" x14ac:dyDescent="0.3">
      <c r="A4181" s="417" t="s">
        <v>24919</v>
      </c>
      <c r="B4181" s="417"/>
      <c r="C4181" s="417"/>
      <c r="D4181" s="417"/>
      <c r="E4181" s="417"/>
      <c r="F4181" s="417"/>
      <c r="G4181" s="388"/>
    </row>
    <row r="4182" spans="1:7" ht="17.25" x14ac:dyDescent="0.3">
      <c r="A4182" s="389" t="s">
        <v>24920</v>
      </c>
      <c r="B4182" s="393" t="s">
        <v>10103</v>
      </c>
      <c r="C4182" s="393">
        <v>5</v>
      </c>
      <c r="D4182" s="393" t="s">
        <v>11819</v>
      </c>
      <c r="E4182" s="393">
        <v>3</v>
      </c>
      <c r="F4182" s="396"/>
      <c r="G4182" s="388"/>
    </row>
    <row r="4183" spans="1:7" ht="17.25" x14ac:dyDescent="0.3">
      <c r="A4183" s="389" t="s">
        <v>24921</v>
      </c>
      <c r="B4183" s="393" t="s">
        <v>10191</v>
      </c>
      <c r="C4183" s="393">
        <v>2</v>
      </c>
      <c r="D4183" s="393" t="s">
        <v>11819</v>
      </c>
      <c r="E4183" s="393">
        <v>11</v>
      </c>
      <c r="F4183" s="396"/>
      <c r="G4183" s="388"/>
    </row>
    <row r="4184" spans="1:7" ht="17.25" x14ac:dyDescent="0.3">
      <c r="A4184" s="389" t="s">
        <v>24922</v>
      </c>
      <c r="B4184" s="393" t="s">
        <v>10191</v>
      </c>
      <c r="C4184" s="393">
        <v>0</v>
      </c>
      <c r="D4184" s="393" t="s">
        <v>2625</v>
      </c>
      <c r="E4184" s="393">
        <v>1</v>
      </c>
      <c r="F4184" s="396"/>
      <c r="G4184" s="388"/>
    </row>
    <row r="4185" spans="1:7" ht="17.25" x14ac:dyDescent="0.3">
      <c r="A4185" s="389" t="s">
        <v>24923</v>
      </c>
      <c r="B4185" s="393" t="s">
        <v>10191</v>
      </c>
      <c r="C4185" s="393">
        <v>6</v>
      </c>
      <c r="D4185" s="393" t="s">
        <v>11819</v>
      </c>
      <c r="E4185" s="393">
        <v>10</v>
      </c>
      <c r="F4185" s="396"/>
      <c r="G4185" s="388"/>
    </row>
    <row r="4186" spans="1:7" ht="17.25" x14ac:dyDescent="0.3">
      <c r="A4186" s="389" t="s">
        <v>24924</v>
      </c>
      <c r="B4186" s="393" t="s">
        <v>10191</v>
      </c>
      <c r="C4186" s="393">
        <v>2</v>
      </c>
      <c r="D4186" s="393" t="s">
        <v>11819</v>
      </c>
      <c r="E4186" s="393">
        <v>1</v>
      </c>
      <c r="F4186" s="396"/>
      <c r="G4186" s="388"/>
    </row>
    <row r="4187" spans="1:7" ht="17.25" x14ac:dyDescent="0.3">
      <c r="A4187" s="389" t="s">
        <v>24925</v>
      </c>
      <c r="B4187" s="393" t="s">
        <v>11819</v>
      </c>
      <c r="C4187" s="393">
        <v>1</v>
      </c>
      <c r="D4187" s="393" t="s">
        <v>10191</v>
      </c>
      <c r="E4187" s="393">
        <v>5</v>
      </c>
      <c r="F4187" s="396"/>
      <c r="G4187" s="388"/>
    </row>
    <row r="4188" spans="1:7" ht="17.25" x14ac:dyDescent="0.3">
      <c r="A4188" s="389" t="s">
        <v>24926</v>
      </c>
      <c r="B4188" s="393" t="s">
        <v>11819</v>
      </c>
      <c r="C4188" s="393">
        <v>3</v>
      </c>
      <c r="D4188" s="393" t="s">
        <v>10191</v>
      </c>
      <c r="E4188" s="393">
        <v>6</v>
      </c>
      <c r="F4188" s="396"/>
      <c r="G4188" s="388"/>
    </row>
    <row r="4189" spans="1:7" ht="17.25" x14ac:dyDescent="0.3">
      <c r="A4189" s="389" t="s">
        <v>24927</v>
      </c>
      <c r="B4189" s="393" t="s">
        <v>11819</v>
      </c>
      <c r="C4189" s="393">
        <v>15</v>
      </c>
      <c r="D4189" s="393" t="s">
        <v>13336</v>
      </c>
      <c r="E4189" s="393">
        <v>14</v>
      </c>
      <c r="F4189" s="396"/>
      <c r="G4189" s="388"/>
    </row>
    <row r="4190" spans="1:7" ht="17.25" x14ac:dyDescent="0.3">
      <c r="A4190" s="389" t="s">
        <v>24928</v>
      </c>
      <c r="B4190" s="393" t="s">
        <v>11819</v>
      </c>
      <c r="C4190" s="393">
        <v>1</v>
      </c>
      <c r="D4190" s="393" t="s">
        <v>13336</v>
      </c>
      <c r="E4190" s="393">
        <v>7</v>
      </c>
      <c r="F4190" s="396"/>
      <c r="G4190" s="388"/>
    </row>
    <row r="4191" spans="1:7" ht="17.25" x14ac:dyDescent="0.3">
      <c r="A4191" s="389" t="s">
        <v>24929</v>
      </c>
      <c r="B4191" s="393" t="s">
        <v>11819</v>
      </c>
      <c r="C4191" s="393">
        <v>2</v>
      </c>
      <c r="D4191" s="393" t="s">
        <v>13336</v>
      </c>
      <c r="E4191" s="393">
        <v>0</v>
      </c>
      <c r="F4191" s="396"/>
      <c r="G4191" s="388"/>
    </row>
    <row r="4192" spans="1:7" ht="12.75" customHeight="1" x14ac:dyDescent="0.3">
      <c r="A4192" s="417" t="s">
        <v>24930</v>
      </c>
      <c r="B4192" s="417"/>
      <c r="C4192" s="417"/>
      <c r="D4192" s="417"/>
      <c r="E4192" s="417"/>
      <c r="F4192" s="417"/>
      <c r="G4192" s="388"/>
    </row>
    <row r="4193" spans="1:7" ht="17.25" x14ac:dyDescent="0.3">
      <c r="A4193" s="389" t="s">
        <v>24931</v>
      </c>
      <c r="B4193" s="393" t="s">
        <v>13336</v>
      </c>
      <c r="C4193" s="393">
        <v>0</v>
      </c>
      <c r="D4193" s="393" t="s">
        <v>11819</v>
      </c>
      <c r="E4193" s="393">
        <v>3</v>
      </c>
      <c r="F4193" s="396"/>
      <c r="G4193" s="388"/>
    </row>
    <row r="4194" spans="1:7" ht="17.25" x14ac:dyDescent="0.3">
      <c r="A4194" s="389" t="s">
        <v>24932</v>
      </c>
      <c r="B4194" s="393" t="s">
        <v>11819</v>
      </c>
      <c r="C4194" s="393">
        <v>3</v>
      </c>
      <c r="D4194" s="393" t="s">
        <v>13336</v>
      </c>
      <c r="E4194" s="393">
        <v>8</v>
      </c>
      <c r="F4194" s="396"/>
      <c r="G4194" s="388"/>
    </row>
    <row r="4195" spans="1:7" ht="17.25" x14ac:dyDescent="0.3">
      <c r="A4195" s="389" t="s">
        <v>24933</v>
      </c>
      <c r="B4195" s="393" t="s">
        <v>11819</v>
      </c>
      <c r="C4195" s="393">
        <v>1</v>
      </c>
      <c r="D4195" s="393" t="s">
        <v>13336</v>
      </c>
      <c r="E4195" s="393">
        <v>0</v>
      </c>
      <c r="F4195" s="396"/>
      <c r="G4195" s="388"/>
    </row>
    <row r="4196" spans="1:7" ht="17.25" x14ac:dyDescent="0.3">
      <c r="A4196" s="389" t="s">
        <v>24934</v>
      </c>
      <c r="B4196" s="393" t="s">
        <v>13336</v>
      </c>
      <c r="C4196" s="393">
        <v>2</v>
      </c>
      <c r="D4196" s="393" t="s">
        <v>11819</v>
      </c>
      <c r="E4196" s="393">
        <v>6</v>
      </c>
      <c r="F4196" s="396"/>
      <c r="G4196" s="388"/>
    </row>
    <row r="4197" spans="1:7" ht="17.25" x14ac:dyDescent="0.3">
      <c r="A4197" s="389" t="s">
        <v>24935</v>
      </c>
      <c r="B4197" s="393" t="s">
        <v>13336</v>
      </c>
      <c r="C4197" s="393">
        <v>1</v>
      </c>
      <c r="D4197" s="393" t="s">
        <v>11819</v>
      </c>
      <c r="E4197" s="393">
        <v>4</v>
      </c>
      <c r="F4197" s="396"/>
      <c r="G4197" s="388"/>
    </row>
    <row r="4198" spans="1:7" ht="17.25" x14ac:dyDescent="0.3">
      <c r="A4198" s="389" t="s">
        <v>24936</v>
      </c>
      <c r="B4198" s="393" t="s">
        <v>13336</v>
      </c>
      <c r="C4198" s="393">
        <v>2</v>
      </c>
      <c r="D4198" s="393" t="s">
        <v>11819</v>
      </c>
      <c r="E4198" s="393">
        <v>1</v>
      </c>
      <c r="F4198" s="396"/>
      <c r="G4198" s="388"/>
    </row>
    <row r="4199" spans="1:7" ht="17.25" x14ac:dyDescent="0.3">
      <c r="A4199" s="389" t="s">
        <v>24937</v>
      </c>
      <c r="B4199" s="393" t="s">
        <v>13336</v>
      </c>
      <c r="C4199" s="393">
        <v>5</v>
      </c>
      <c r="D4199" s="393" t="s">
        <v>11819</v>
      </c>
      <c r="E4199" s="393">
        <v>1</v>
      </c>
      <c r="F4199" s="396"/>
      <c r="G4199" s="388"/>
    </row>
    <row r="4200" spans="1:7" ht="17.25" x14ac:dyDescent="0.3">
      <c r="A4200" s="389" t="s">
        <v>24938</v>
      </c>
      <c r="B4200" s="393" t="s">
        <v>13336</v>
      </c>
      <c r="C4200" s="393">
        <v>1</v>
      </c>
      <c r="D4200" s="393" t="s">
        <v>11819</v>
      </c>
      <c r="E4200" s="393">
        <v>0</v>
      </c>
      <c r="F4200" s="396"/>
      <c r="G4200" s="388"/>
    </row>
    <row r="4201" spans="1:7" ht="17.25" x14ac:dyDescent="0.3">
      <c r="A4201" s="389" t="s">
        <v>24939</v>
      </c>
      <c r="B4201" s="393" t="s">
        <v>13336</v>
      </c>
      <c r="C4201" s="393">
        <v>0</v>
      </c>
      <c r="D4201" s="393" t="s">
        <v>11819</v>
      </c>
      <c r="E4201" s="393">
        <v>2</v>
      </c>
      <c r="F4201" s="396"/>
      <c r="G4201" s="388"/>
    </row>
    <row r="4202" spans="1:7" ht="17.25" x14ac:dyDescent="0.3">
      <c r="A4202" s="389" t="s">
        <v>24940</v>
      </c>
      <c r="B4202" s="393" t="s">
        <v>13336</v>
      </c>
      <c r="C4202" s="393">
        <v>0</v>
      </c>
      <c r="D4202" s="393" t="s">
        <v>11819</v>
      </c>
      <c r="E4202" s="393">
        <v>0</v>
      </c>
      <c r="F4202" s="396"/>
      <c r="G4202" s="388"/>
    </row>
    <row r="4203" spans="1:7" ht="17.25" x14ac:dyDescent="0.3">
      <c r="A4203" s="389" t="s">
        <v>24941</v>
      </c>
      <c r="B4203" s="393" t="s">
        <v>13336</v>
      </c>
      <c r="C4203" s="393">
        <v>4</v>
      </c>
      <c r="D4203" s="393" t="s">
        <v>11819</v>
      </c>
      <c r="E4203" s="393">
        <v>7</v>
      </c>
      <c r="F4203" s="396"/>
      <c r="G4203" s="388"/>
    </row>
    <row r="4204" spans="1:7" ht="12.75" customHeight="1" x14ac:dyDescent="0.3">
      <c r="A4204" s="417" t="s">
        <v>33542</v>
      </c>
      <c r="B4204" s="417"/>
      <c r="C4204" s="417"/>
      <c r="D4204" s="417"/>
      <c r="E4204" s="417"/>
      <c r="F4204" s="417"/>
      <c r="G4204" s="388"/>
    </row>
    <row r="4205" spans="1:7" ht="17.25" x14ac:dyDescent="0.3">
      <c r="A4205" s="389" t="s">
        <v>33543</v>
      </c>
      <c r="B4205" s="393" t="s">
        <v>10191</v>
      </c>
      <c r="C4205" s="393">
        <v>0</v>
      </c>
      <c r="D4205" s="393" t="s">
        <v>11819</v>
      </c>
      <c r="E4205" s="393">
        <v>0</v>
      </c>
      <c r="F4205" s="396"/>
      <c r="G4205" s="388"/>
    </row>
    <row r="4206" spans="1:7" ht="17.25" x14ac:dyDescent="0.3">
      <c r="A4206" s="389" t="s">
        <v>33544</v>
      </c>
      <c r="B4206" s="393" t="s">
        <v>11819</v>
      </c>
      <c r="C4206" s="393">
        <v>0</v>
      </c>
      <c r="D4206" s="393" t="s">
        <v>10191</v>
      </c>
      <c r="E4206" s="393">
        <v>0</v>
      </c>
      <c r="F4206" s="396"/>
      <c r="G4206" s="388"/>
    </row>
    <row r="4207" spans="1:7" ht="17.25" x14ac:dyDescent="0.3">
      <c r="A4207" s="389" t="s">
        <v>33545</v>
      </c>
      <c r="B4207" s="393" t="s">
        <v>11819</v>
      </c>
      <c r="C4207" s="393">
        <v>0</v>
      </c>
      <c r="D4207" s="393" t="s">
        <v>10191</v>
      </c>
      <c r="E4207" s="393">
        <v>0</v>
      </c>
      <c r="F4207" s="396"/>
      <c r="G4207" s="388"/>
    </row>
    <row r="4208" spans="1:7" ht="17.25" x14ac:dyDescent="0.3">
      <c r="A4208" s="389" t="s">
        <v>33546</v>
      </c>
      <c r="B4208" s="393" t="s">
        <v>11819</v>
      </c>
      <c r="C4208" s="393">
        <v>0</v>
      </c>
      <c r="D4208" s="393" t="s">
        <v>10191</v>
      </c>
      <c r="E4208" s="393">
        <v>0</v>
      </c>
      <c r="F4208" s="396"/>
      <c r="G4208" s="388"/>
    </row>
    <row r="4209" spans="1:7" ht="17.25" x14ac:dyDescent="0.3">
      <c r="A4209" s="389" t="s">
        <v>33547</v>
      </c>
      <c r="B4209" s="393" t="s">
        <v>11819</v>
      </c>
      <c r="C4209" s="393">
        <v>0</v>
      </c>
      <c r="D4209" s="393" t="s">
        <v>10191</v>
      </c>
      <c r="E4209" s="393">
        <v>0</v>
      </c>
      <c r="F4209" s="396"/>
      <c r="G4209" s="388"/>
    </row>
    <row r="4210" spans="1:7" ht="17.25" x14ac:dyDescent="0.3">
      <c r="A4210" s="389" t="s">
        <v>33548</v>
      </c>
      <c r="B4210" s="393" t="s">
        <v>10191</v>
      </c>
      <c r="C4210" s="393">
        <v>0</v>
      </c>
      <c r="D4210" s="393" t="s">
        <v>11819</v>
      </c>
      <c r="E4210" s="393">
        <v>0</v>
      </c>
      <c r="F4210" s="396"/>
      <c r="G4210" s="388"/>
    </row>
    <row r="4211" spans="1:7" ht="17.25" x14ac:dyDescent="0.3">
      <c r="A4211" s="389" t="s">
        <v>33549</v>
      </c>
      <c r="B4211" s="393" t="s">
        <v>11819</v>
      </c>
      <c r="C4211" s="393">
        <v>0</v>
      </c>
      <c r="D4211" s="393" t="s">
        <v>10191</v>
      </c>
      <c r="E4211" s="393">
        <v>0</v>
      </c>
      <c r="F4211" s="396"/>
      <c r="G4211" s="388"/>
    </row>
    <row r="4212" spans="1:7" ht="17.25" x14ac:dyDescent="0.3">
      <c r="A4212" s="389" t="s">
        <v>33550</v>
      </c>
      <c r="B4212" s="393" t="s">
        <v>11819</v>
      </c>
      <c r="C4212" s="393">
        <v>0</v>
      </c>
      <c r="D4212" s="393" t="s">
        <v>10191</v>
      </c>
      <c r="E4212" s="393">
        <v>0</v>
      </c>
      <c r="F4212" s="396"/>
      <c r="G4212" s="388"/>
    </row>
    <row r="4213" spans="1:7" ht="12.75" customHeight="1" x14ac:dyDescent="0.3">
      <c r="A4213" s="417" t="s">
        <v>24942</v>
      </c>
      <c r="B4213" s="417"/>
      <c r="C4213" s="417"/>
      <c r="D4213" s="417"/>
      <c r="E4213" s="417"/>
      <c r="F4213" s="417"/>
      <c r="G4213" s="388"/>
    </row>
    <row r="4214" spans="1:7" ht="17.25" x14ac:dyDescent="0.3">
      <c r="A4214" s="389" t="s">
        <v>24943</v>
      </c>
      <c r="B4214" s="393" t="s">
        <v>13336</v>
      </c>
      <c r="C4214" s="393">
        <v>2</v>
      </c>
      <c r="D4214" s="393" t="s">
        <v>11819</v>
      </c>
      <c r="E4214" s="393">
        <v>4</v>
      </c>
      <c r="F4214" s="396"/>
      <c r="G4214" s="388"/>
    </row>
    <row r="4215" spans="1:7" ht="34.5" x14ac:dyDescent="0.3">
      <c r="A4215" s="389" t="s">
        <v>24944</v>
      </c>
      <c r="B4215" s="393" t="s">
        <v>24593</v>
      </c>
      <c r="C4215" s="393">
        <v>0</v>
      </c>
      <c r="D4215" s="393" t="s">
        <v>11819</v>
      </c>
      <c r="E4215" s="393">
        <v>6</v>
      </c>
      <c r="F4215" s="396"/>
      <c r="G4215" s="388"/>
    </row>
    <row r="4216" spans="1:7" ht="34.5" x14ac:dyDescent="0.3">
      <c r="A4216" s="389" t="s">
        <v>24945</v>
      </c>
      <c r="B4216" s="393" t="s">
        <v>24593</v>
      </c>
      <c r="C4216" s="393">
        <v>5</v>
      </c>
      <c r="D4216" s="393" t="s">
        <v>11819</v>
      </c>
      <c r="E4216" s="393">
        <v>7</v>
      </c>
      <c r="F4216" s="396"/>
      <c r="G4216" s="388"/>
    </row>
    <row r="4217" spans="1:7" ht="17.25" x14ac:dyDescent="0.3">
      <c r="A4217" s="389" t="s">
        <v>24946</v>
      </c>
      <c r="B4217" s="393" t="s">
        <v>11819</v>
      </c>
      <c r="C4217" s="393">
        <v>3</v>
      </c>
      <c r="D4217" s="393" t="s">
        <v>13336</v>
      </c>
      <c r="E4217" s="393">
        <v>3</v>
      </c>
      <c r="F4217" s="396"/>
      <c r="G4217" s="388"/>
    </row>
    <row r="4218" spans="1:7" ht="17.25" x14ac:dyDescent="0.3">
      <c r="A4218" s="389" t="s">
        <v>24947</v>
      </c>
      <c r="B4218" s="393" t="s">
        <v>11819</v>
      </c>
      <c r="C4218" s="393">
        <v>3</v>
      </c>
      <c r="D4218" s="393" t="s">
        <v>13336</v>
      </c>
      <c r="E4218" s="393">
        <v>1</v>
      </c>
      <c r="F4218" s="396"/>
      <c r="G4218" s="388"/>
    </row>
    <row r="4219" spans="1:7" ht="17.25" x14ac:dyDescent="0.3">
      <c r="A4219" s="389" t="s">
        <v>24948</v>
      </c>
      <c r="B4219" s="393" t="s">
        <v>13336</v>
      </c>
      <c r="C4219" s="393">
        <v>2</v>
      </c>
      <c r="D4219" s="393" t="s">
        <v>11819</v>
      </c>
      <c r="E4219" s="393">
        <v>0</v>
      </c>
      <c r="F4219" s="396"/>
      <c r="G4219" s="388"/>
    </row>
    <row r="4220" spans="1:7" ht="17.25" x14ac:dyDescent="0.3">
      <c r="A4220" s="389" t="s">
        <v>24949</v>
      </c>
      <c r="B4220" s="393" t="s">
        <v>11819</v>
      </c>
      <c r="C4220" s="393">
        <v>3</v>
      </c>
      <c r="D4220" s="393" t="s">
        <v>13336</v>
      </c>
      <c r="E4220" s="393">
        <v>1</v>
      </c>
      <c r="F4220" s="396"/>
      <c r="G4220" s="388"/>
    </row>
    <row r="4221" spans="1:7" ht="17.25" x14ac:dyDescent="0.3">
      <c r="A4221" s="389" t="s">
        <v>24950</v>
      </c>
      <c r="B4221" s="393" t="s">
        <v>11819</v>
      </c>
      <c r="C4221" s="393">
        <v>0</v>
      </c>
      <c r="D4221" s="393" t="s">
        <v>13336</v>
      </c>
      <c r="E4221" s="393">
        <v>2</v>
      </c>
      <c r="F4221" s="396"/>
      <c r="G4221" s="388"/>
    </row>
    <row r="4222" spans="1:7" ht="17.25" x14ac:dyDescent="0.3">
      <c r="A4222" s="389" t="s">
        <v>24951</v>
      </c>
      <c r="B4222" s="393" t="s">
        <v>11819</v>
      </c>
      <c r="C4222" s="393">
        <v>1</v>
      </c>
      <c r="D4222" s="393" t="s">
        <v>10448</v>
      </c>
      <c r="E4222" s="393">
        <v>1</v>
      </c>
      <c r="F4222" s="396"/>
      <c r="G4222" s="388"/>
    </row>
    <row r="4223" spans="1:7" ht="17.25" x14ac:dyDescent="0.3">
      <c r="A4223" s="389" t="s">
        <v>24952</v>
      </c>
      <c r="B4223" s="393" t="s">
        <v>11819</v>
      </c>
      <c r="C4223" s="393">
        <v>0</v>
      </c>
      <c r="D4223" s="393" t="s">
        <v>13336</v>
      </c>
      <c r="E4223" s="393">
        <v>1</v>
      </c>
      <c r="F4223" s="396"/>
      <c r="G4223" s="388"/>
    </row>
    <row r="4224" spans="1:7" ht="17.25" x14ac:dyDescent="0.3">
      <c r="A4224" s="389" t="s">
        <v>24953</v>
      </c>
      <c r="B4224" s="393" t="s">
        <v>11819</v>
      </c>
      <c r="C4224" s="393">
        <v>8</v>
      </c>
      <c r="D4224" s="393" t="s">
        <v>13336</v>
      </c>
      <c r="E4224" s="393">
        <v>12</v>
      </c>
      <c r="F4224" s="396"/>
      <c r="G4224" s="388"/>
    </row>
    <row r="4225" spans="1:7" ht="17.25" x14ac:dyDescent="0.3">
      <c r="A4225" s="389" t="s">
        <v>24954</v>
      </c>
      <c r="B4225" s="393" t="s">
        <v>13336</v>
      </c>
      <c r="C4225" s="393">
        <v>14</v>
      </c>
      <c r="D4225" s="393" t="s">
        <v>11819</v>
      </c>
      <c r="E4225" s="393">
        <v>5</v>
      </c>
      <c r="F4225" s="396"/>
      <c r="G4225" s="388"/>
    </row>
    <row r="4226" spans="1:7" ht="17.25" x14ac:dyDescent="0.3">
      <c r="A4226" s="389" t="s">
        <v>24955</v>
      </c>
      <c r="B4226" s="393" t="s">
        <v>13336</v>
      </c>
      <c r="C4226" s="393">
        <v>5</v>
      </c>
      <c r="D4226" s="393" t="s">
        <v>11819</v>
      </c>
      <c r="E4226" s="393">
        <v>10</v>
      </c>
      <c r="F4226" s="396"/>
      <c r="G4226" s="388"/>
    </row>
    <row r="4227" spans="1:7" ht="17.25" x14ac:dyDescent="0.3">
      <c r="A4227" s="389" t="s">
        <v>24956</v>
      </c>
      <c r="B4227" s="393" t="s">
        <v>13336</v>
      </c>
      <c r="C4227" s="393">
        <v>11</v>
      </c>
      <c r="D4227" s="393" t="s">
        <v>11819</v>
      </c>
      <c r="E4227" s="393">
        <v>8</v>
      </c>
      <c r="F4227" s="396"/>
      <c r="G4227" s="388"/>
    </row>
    <row r="4228" spans="1:7" ht="17.25" x14ac:dyDescent="0.3">
      <c r="A4228" s="389" t="s">
        <v>24957</v>
      </c>
      <c r="B4228" s="393" t="s">
        <v>13336</v>
      </c>
      <c r="C4228" s="393">
        <v>4</v>
      </c>
      <c r="D4228" s="393" t="s">
        <v>11819</v>
      </c>
      <c r="E4228" s="393">
        <v>10</v>
      </c>
      <c r="F4228" s="396"/>
      <c r="G4228" s="388"/>
    </row>
    <row r="4229" spans="1:7" ht="17.25" x14ac:dyDescent="0.3">
      <c r="A4229" s="389" t="s">
        <v>24958</v>
      </c>
      <c r="B4229" s="393" t="s">
        <v>11819</v>
      </c>
      <c r="C4229" s="393">
        <v>10</v>
      </c>
      <c r="D4229" s="393" t="s">
        <v>13336</v>
      </c>
      <c r="E4229" s="393">
        <v>4</v>
      </c>
      <c r="F4229" s="396"/>
      <c r="G4229" s="388"/>
    </row>
    <row r="4230" spans="1:7" ht="34.5" x14ac:dyDescent="0.3">
      <c r="A4230" s="389" t="s">
        <v>24959</v>
      </c>
      <c r="B4230" s="393" t="s">
        <v>24593</v>
      </c>
      <c r="C4230" s="393">
        <v>2</v>
      </c>
      <c r="D4230" s="393" t="s">
        <v>11819</v>
      </c>
      <c r="E4230" s="393">
        <v>3</v>
      </c>
      <c r="F4230" s="396"/>
      <c r="G4230" s="388"/>
    </row>
    <row r="4231" spans="1:7" ht="17.25" x14ac:dyDescent="0.3">
      <c r="A4231" s="389" t="s">
        <v>24960</v>
      </c>
      <c r="B4231" s="393" t="s">
        <v>21992</v>
      </c>
      <c r="C4231" s="393">
        <v>0</v>
      </c>
      <c r="D4231" s="393" t="s">
        <v>11819</v>
      </c>
      <c r="E4231" s="393">
        <v>2</v>
      </c>
      <c r="F4231" s="396"/>
      <c r="G4231" s="388"/>
    </row>
    <row r="4232" spans="1:7" ht="12.75" customHeight="1" x14ac:dyDescent="0.3">
      <c r="A4232" s="417" t="s">
        <v>40990</v>
      </c>
      <c r="B4232" s="417"/>
      <c r="C4232" s="417"/>
      <c r="D4232" s="417"/>
      <c r="E4232" s="417"/>
      <c r="F4232" s="417"/>
      <c r="G4232" s="388"/>
    </row>
    <row r="4233" spans="1:7" ht="17.25" x14ac:dyDescent="0.3">
      <c r="A4233" s="389" t="s">
        <v>40991</v>
      </c>
      <c r="B4233" s="393" t="s">
        <v>10191</v>
      </c>
      <c r="C4233" s="393">
        <v>1</v>
      </c>
      <c r="D4233" s="393" t="s">
        <v>11819</v>
      </c>
      <c r="E4233" s="393">
        <v>0</v>
      </c>
      <c r="F4233" s="396"/>
      <c r="G4233" s="388"/>
    </row>
    <row r="4234" spans="1:7" ht="17.25" x14ac:dyDescent="0.3">
      <c r="A4234" s="389" t="s">
        <v>40992</v>
      </c>
      <c r="B4234" s="393" t="s">
        <v>11819</v>
      </c>
      <c r="C4234" s="393">
        <v>0</v>
      </c>
      <c r="D4234" s="393" t="s">
        <v>10191</v>
      </c>
      <c r="E4234" s="393">
        <v>1</v>
      </c>
      <c r="F4234" s="396"/>
      <c r="G4234" s="388"/>
    </row>
    <row r="4235" spans="1:7" ht="17.25" x14ac:dyDescent="0.3">
      <c r="A4235" s="389" t="s">
        <v>40993</v>
      </c>
      <c r="B4235" s="393" t="s">
        <v>11819</v>
      </c>
      <c r="C4235" s="393">
        <v>0</v>
      </c>
      <c r="D4235" s="393" t="s">
        <v>10191</v>
      </c>
      <c r="E4235" s="393">
        <v>1</v>
      </c>
      <c r="F4235" s="396"/>
      <c r="G4235" s="388"/>
    </row>
    <row r="4236" spans="1:7" ht="17.25" x14ac:dyDescent="0.3">
      <c r="A4236" s="389" t="s">
        <v>40994</v>
      </c>
      <c r="B4236" s="393" t="s">
        <v>11819</v>
      </c>
      <c r="C4236" s="393">
        <v>0</v>
      </c>
      <c r="D4236" s="393" t="s">
        <v>10191</v>
      </c>
      <c r="E4236" s="393">
        <v>0</v>
      </c>
      <c r="F4236" s="396"/>
      <c r="G4236" s="388"/>
    </row>
    <row r="4237" spans="1:7" ht="17.25" x14ac:dyDescent="0.3">
      <c r="A4237" s="389" t="s">
        <v>40995</v>
      </c>
      <c r="B4237" s="393" t="s">
        <v>10191</v>
      </c>
      <c r="C4237" s="393">
        <v>0</v>
      </c>
      <c r="D4237" s="393" t="s">
        <v>11819</v>
      </c>
      <c r="E4237" s="393">
        <v>0</v>
      </c>
      <c r="F4237" s="396"/>
      <c r="G4237" s="388"/>
    </row>
    <row r="4238" spans="1:7" ht="17.25" x14ac:dyDescent="0.3">
      <c r="A4238" s="389" t="s">
        <v>40996</v>
      </c>
      <c r="B4238" s="393" t="s">
        <v>10191</v>
      </c>
      <c r="C4238" s="393">
        <v>0</v>
      </c>
      <c r="D4238" s="393" t="s">
        <v>11819</v>
      </c>
      <c r="E4238" s="393">
        <v>0</v>
      </c>
      <c r="F4238" s="396"/>
      <c r="G4238" s="388"/>
    </row>
    <row r="4239" spans="1:7" ht="17.25" x14ac:dyDescent="0.3">
      <c r="A4239" s="389" t="s">
        <v>40997</v>
      </c>
      <c r="B4239" s="393" t="s">
        <v>11819</v>
      </c>
      <c r="C4239" s="393">
        <v>0</v>
      </c>
      <c r="D4239" s="393" t="s">
        <v>10191</v>
      </c>
      <c r="E4239" s="393">
        <v>0</v>
      </c>
      <c r="F4239" s="396"/>
      <c r="G4239" s="388"/>
    </row>
    <row r="4240" spans="1:7" ht="17.25" x14ac:dyDescent="0.3">
      <c r="A4240" s="389" t="s">
        <v>40998</v>
      </c>
      <c r="B4240" s="393" t="s">
        <v>10191</v>
      </c>
      <c r="C4240" s="393">
        <v>0</v>
      </c>
      <c r="D4240" s="393" t="s">
        <v>11819</v>
      </c>
      <c r="E4240" s="393">
        <v>0</v>
      </c>
      <c r="F4240" s="396"/>
      <c r="G4240" s="388"/>
    </row>
    <row r="4241" spans="1:7" ht="12.75" customHeight="1" x14ac:dyDescent="0.3">
      <c r="A4241" s="417" t="s">
        <v>24961</v>
      </c>
      <c r="B4241" s="417"/>
      <c r="C4241" s="417"/>
      <c r="D4241" s="417"/>
      <c r="E4241" s="417"/>
      <c r="F4241" s="417"/>
      <c r="G4241" s="388"/>
    </row>
    <row r="4242" spans="1:7" ht="17.25" x14ac:dyDescent="0.3">
      <c r="A4242" s="389" t="s">
        <v>24962</v>
      </c>
      <c r="B4242" s="393" t="s">
        <v>11819</v>
      </c>
      <c r="C4242" s="393">
        <v>1</v>
      </c>
      <c r="D4242" s="393" t="s">
        <v>10103</v>
      </c>
      <c r="E4242" s="393">
        <v>1</v>
      </c>
      <c r="F4242" s="396"/>
      <c r="G4242" s="388"/>
    </row>
    <row r="4243" spans="1:7" ht="17.25" x14ac:dyDescent="0.3">
      <c r="A4243" s="389" t="s">
        <v>24963</v>
      </c>
      <c r="B4243" s="393" t="s">
        <v>10103</v>
      </c>
      <c r="C4243" s="393">
        <v>1</v>
      </c>
      <c r="D4243" s="393" t="s">
        <v>11819</v>
      </c>
      <c r="E4243" s="393">
        <v>0</v>
      </c>
      <c r="F4243" s="396"/>
      <c r="G4243" s="388"/>
    </row>
    <row r="4244" spans="1:7" ht="17.25" x14ac:dyDescent="0.3">
      <c r="A4244" s="389" t="s">
        <v>24964</v>
      </c>
      <c r="B4244" s="393" t="s">
        <v>10103</v>
      </c>
      <c r="C4244" s="393">
        <v>0</v>
      </c>
      <c r="D4244" s="393" t="s">
        <v>11819</v>
      </c>
      <c r="E4244" s="393">
        <v>2</v>
      </c>
      <c r="F4244" s="396"/>
      <c r="G4244" s="388"/>
    </row>
    <row r="4245" spans="1:7" ht="17.25" x14ac:dyDescent="0.3">
      <c r="A4245" s="389" t="s">
        <v>24965</v>
      </c>
      <c r="B4245" s="393" t="s">
        <v>11819</v>
      </c>
      <c r="C4245" s="393">
        <v>0</v>
      </c>
      <c r="D4245" s="393" t="s">
        <v>10103</v>
      </c>
      <c r="E4245" s="393">
        <v>0</v>
      </c>
      <c r="F4245" s="396"/>
      <c r="G4245" s="388"/>
    </row>
    <row r="4246" spans="1:7" ht="17.25" x14ac:dyDescent="0.3">
      <c r="A4246" s="389" t="s">
        <v>24966</v>
      </c>
      <c r="B4246" s="393" t="s">
        <v>11819</v>
      </c>
      <c r="C4246" s="393">
        <v>1</v>
      </c>
      <c r="D4246" s="393" t="s">
        <v>10103</v>
      </c>
      <c r="E4246" s="393">
        <v>0</v>
      </c>
      <c r="F4246" s="396"/>
      <c r="G4246" s="388"/>
    </row>
    <row r="4247" spans="1:7" ht="17.25" x14ac:dyDescent="0.3">
      <c r="A4247" s="389" t="s">
        <v>24967</v>
      </c>
      <c r="B4247" s="393" t="s">
        <v>11819</v>
      </c>
      <c r="C4247" s="393">
        <v>1</v>
      </c>
      <c r="D4247" s="393" t="s">
        <v>10103</v>
      </c>
      <c r="E4247" s="393">
        <v>1</v>
      </c>
      <c r="F4247" s="396"/>
      <c r="G4247" s="388"/>
    </row>
    <row r="4248" spans="1:7" ht="17.25" x14ac:dyDescent="0.3">
      <c r="A4248" s="389" t="s">
        <v>24968</v>
      </c>
      <c r="B4248" s="393" t="s">
        <v>10103</v>
      </c>
      <c r="C4248" s="393">
        <v>1</v>
      </c>
      <c r="D4248" s="393" t="s">
        <v>11819</v>
      </c>
      <c r="E4248" s="393">
        <v>1</v>
      </c>
      <c r="F4248" s="396"/>
      <c r="G4248" s="388"/>
    </row>
    <row r="4249" spans="1:7" ht="17.25" x14ac:dyDescent="0.3">
      <c r="A4249" s="389" t="s">
        <v>24969</v>
      </c>
      <c r="B4249" s="393" t="s">
        <v>10103</v>
      </c>
      <c r="C4249" s="393">
        <v>0</v>
      </c>
      <c r="D4249" s="393" t="s">
        <v>11819</v>
      </c>
      <c r="E4249" s="393">
        <v>0</v>
      </c>
      <c r="F4249" s="396"/>
      <c r="G4249" s="388"/>
    </row>
    <row r="4250" spans="1:7" ht="17.25" x14ac:dyDescent="0.3">
      <c r="A4250" s="389" t="s">
        <v>24970</v>
      </c>
      <c r="B4250" s="393" t="s">
        <v>11819</v>
      </c>
      <c r="C4250" s="393">
        <v>1</v>
      </c>
      <c r="D4250" s="393" t="s">
        <v>10103</v>
      </c>
      <c r="E4250" s="393">
        <v>0</v>
      </c>
      <c r="F4250" s="396"/>
      <c r="G4250" s="388"/>
    </row>
    <row r="4251" spans="1:7" ht="17.25" x14ac:dyDescent="0.3">
      <c r="A4251" s="389" t="s">
        <v>24971</v>
      </c>
      <c r="B4251" s="393" t="s">
        <v>11819</v>
      </c>
      <c r="C4251" s="393">
        <v>0</v>
      </c>
      <c r="D4251" s="393" t="s">
        <v>10103</v>
      </c>
      <c r="E4251" s="393">
        <v>0</v>
      </c>
      <c r="F4251" s="396"/>
      <c r="G4251" s="388"/>
    </row>
    <row r="4252" spans="1:7" ht="17.25" x14ac:dyDescent="0.3">
      <c r="A4252" s="389" t="s">
        <v>24972</v>
      </c>
      <c r="B4252" s="393" t="s">
        <v>10103</v>
      </c>
      <c r="C4252" s="393">
        <v>2</v>
      </c>
      <c r="D4252" s="393" t="s">
        <v>11819</v>
      </c>
      <c r="E4252" s="393">
        <v>0</v>
      </c>
      <c r="F4252" s="396"/>
      <c r="G4252" s="388"/>
    </row>
    <row r="4253" spans="1:7" ht="17.25" x14ac:dyDescent="0.3">
      <c r="A4253" s="389" t="s">
        <v>24973</v>
      </c>
      <c r="B4253" s="393" t="s">
        <v>11819</v>
      </c>
      <c r="C4253" s="393">
        <v>0</v>
      </c>
      <c r="D4253" s="393" t="s">
        <v>10103</v>
      </c>
      <c r="E4253" s="393">
        <v>0</v>
      </c>
      <c r="F4253" s="396"/>
      <c r="G4253" s="388"/>
    </row>
    <row r="4254" spans="1:7" ht="17.25" x14ac:dyDescent="0.3">
      <c r="A4254" s="389" t="s">
        <v>24974</v>
      </c>
      <c r="B4254" s="393" t="s">
        <v>11819</v>
      </c>
      <c r="C4254" s="393">
        <v>0</v>
      </c>
      <c r="D4254" s="393" t="s">
        <v>10103</v>
      </c>
      <c r="E4254" s="393">
        <v>1</v>
      </c>
      <c r="F4254" s="396"/>
      <c r="G4254" s="388"/>
    </row>
    <row r="4255" spans="1:7" ht="17.25" x14ac:dyDescent="0.3">
      <c r="A4255" s="389" t="s">
        <v>24975</v>
      </c>
      <c r="B4255" s="393" t="s">
        <v>11819</v>
      </c>
      <c r="C4255" s="393">
        <v>0</v>
      </c>
      <c r="D4255" s="393" t="s">
        <v>10103</v>
      </c>
      <c r="E4255" s="393">
        <v>2</v>
      </c>
      <c r="F4255" s="396"/>
      <c r="G4255" s="388"/>
    </row>
    <row r="4256" spans="1:7" ht="17.25" x14ac:dyDescent="0.3">
      <c r="A4256" s="389" t="s">
        <v>24976</v>
      </c>
      <c r="B4256" s="393" t="s">
        <v>10103</v>
      </c>
      <c r="C4256" s="393">
        <v>1</v>
      </c>
      <c r="D4256" s="393" t="s">
        <v>11819</v>
      </c>
      <c r="E4256" s="393">
        <v>0</v>
      </c>
      <c r="F4256" s="396"/>
      <c r="G4256" s="388"/>
    </row>
    <row r="4257" spans="1:7" ht="17.25" x14ac:dyDescent="0.3">
      <c r="A4257" s="389" t="s">
        <v>24977</v>
      </c>
      <c r="B4257" s="393" t="s">
        <v>10103</v>
      </c>
      <c r="C4257" s="393">
        <v>0</v>
      </c>
      <c r="D4257" s="393" t="s">
        <v>11819</v>
      </c>
      <c r="E4257" s="393">
        <v>0</v>
      </c>
      <c r="F4257" s="396"/>
      <c r="G4257" s="388"/>
    </row>
    <row r="4258" spans="1:7" ht="17.25" x14ac:dyDescent="0.3">
      <c r="A4258" s="389" t="s">
        <v>24978</v>
      </c>
      <c r="B4258" s="393" t="s">
        <v>10103</v>
      </c>
      <c r="C4258" s="393">
        <v>0</v>
      </c>
      <c r="D4258" s="393" t="s">
        <v>11819</v>
      </c>
      <c r="E4258" s="393">
        <v>0</v>
      </c>
      <c r="F4258" s="396"/>
      <c r="G4258" s="388"/>
    </row>
    <row r="4259" spans="1:7" ht="17.25" x14ac:dyDescent="0.3">
      <c r="A4259" s="389" t="s">
        <v>24979</v>
      </c>
      <c r="B4259" s="393" t="s">
        <v>11819</v>
      </c>
      <c r="C4259" s="393">
        <v>0</v>
      </c>
      <c r="D4259" s="393" t="s">
        <v>10103</v>
      </c>
      <c r="E4259" s="393">
        <v>3</v>
      </c>
      <c r="F4259" s="396"/>
      <c r="G4259" s="388"/>
    </row>
    <row r="4260" spans="1:7" ht="12.75" customHeight="1" x14ac:dyDescent="0.3">
      <c r="A4260" s="417" t="s">
        <v>24980</v>
      </c>
      <c r="B4260" s="417"/>
      <c r="C4260" s="417"/>
      <c r="D4260" s="417"/>
      <c r="E4260" s="417"/>
      <c r="F4260" s="417"/>
      <c r="G4260" s="388"/>
    </row>
    <row r="4261" spans="1:7" ht="17.25" x14ac:dyDescent="0.3">
      <c r="A4261" s="389" t="s">
        <v>24981</v>
      </c>
      <c r="B4261" s="393" t="s">
        <v>2625</v>
      </c>
      <c r="C4261" s="393">
        <v>0</v>
      </c>
      <c r="D4261" s="393" t="s">
        <v>10191</v>
      </c>
      <c r="E4261" s="393">
        <v>2</v>
      </c>
      <c r="F4261" s="396"/>
      <c r="G4261" s="388"/>
    </row>
    <row r="4262" spans="1:7" ht="17.25" x14ac:dyDescent="0.3">
      <c r="A4262" s="389" t="s">
        <v>24982</v>
      </c>
      <c r="B4262" s="393" t="s">
        <v>2625</v>
      </c>
      <c r="C4262" s="393">
        <v>0</v>
      </c>
      <c r="D4262" s="393" t="s">
        <v>10191</v>
      </c>
      <c r="E4262" s="393">
        <v>0</v>
      </c>
      <c r="F4262" s="396"/>
      <c r="G4262" s="388"/>
    </row>
    <row r="4263" spans="1:7" ht="17.25" x14ac:dyDescent="0.3">
      <c r="A4263" s="389" t="s">
        <v>24983</v>
      </c>
      <c r="B4263" s="393" t="s">
        <v>10191</v>
      </c>
      <c r="C4263" s="393">
        <v>4</v>
      </c>
      <c r="D4263" s="393" t="s">
        <v>2625</v>
      </c>
      <c r="E4263" s="393">
        <v>5</v>
      </c>
      <c r="F4263" s="396"/>
      <c r="G4263" s="388"/>
    </row>
    <row r="4264" spans="1:7" ht="17.25" x14ac:dyDescent="0.3">
      <c r="A4264" s="389" t="s">
        <v>24984</v>
      </c>
      <c r="B4264" s="393" t="s">
        <v>10191</v>
      </c>
      <c r="C4264" s="393">
        <v>13</v>
      </c>
      <c r="D4264" s="393" t="s">
        <v>2625</v>
      </c>
      <c r="E4264" s="393">
        <v>23</v>
      </c>
      <c r="F4264" s="396"/>
      <c r="G4264" s="388"/>
    </row>
    <row r="4265" spans="1:7" ht="17.25" x14ac:dyDescent="0.3">
      <c r="A4265" s="389" t="s">
        <v>24985</v>
      </c>
      <c r="B4265" s="393" t="s">
        <v>10191</v>
      </c>
      <c r="C4265" s="393">
        <v>0</v>
      </c>
      <c r="D4265" s="393" t="s">
        <v>2625</v>
      </c>
      <c r="E4265" s="393">
        <v>3</v>
      </c>
      <c r="F4265" s="396"/>
      <c r="G4265" s="388"/>
    </row>
    <row r="4266" spans="1:7" ht="17.25" x14ac:dyDescent="0.3">
      <c r="A4266" s="389" t="s">
        <v>24986</v>
      </c>
      <c r="B4266" s="393" t="s">
        <v>10191</v>
      </c>
      <c r="C4266" s="393">
        <v>5</v>
      </c>
      <c r="D4266" s="393" t="s">
        <v>2625</v>
      </c>
      <c r="E4266" s="393">
        <v>4</v>
      </c>
      <c r="F4266" s="396"/>
      <c r="G4266" s="388"/>
    </row>
    <row r="4267" spans="1:7" ht="17.25" x14ac:dyDescent="0.3">
      <c r="A4267" s="389" t="s">
        <v>24987</v>
      </c>
      <c r="B4267" s="393" t="s">
        <v>10191</v>
      </c>
      <c r="C4267" s="393">
        <v>1</v>
      </c>
      <c r="D4267" s="393" t="s">
        <v>2625</v>
      </c>
      <c r="E4267" s="393">
        <v>3</v>
      </c>
      <c r="F4267" s="396"/>
      <c r="G4267" s="388"/>
    </row>
    <row r="4268" spans="1:7" ht="17.25" x14ac:dyDescent="0.3">
      <c r="A4268" s="389" t="s">
        <v>24988</v>
      </c>
      <c r="B4268" s="393" t="s">
        <v>2625</v>
      </c>
      <c r="C4268" s="393">
        <v>3</v>
      </c>
      <c r="D4268" s="393" t="s">
        <v>10191</v>
      </c>
      <c r="E4268" s="393">
        <v>2</v>
      </c>
      <c r="F4268" s="396"/>
      <c r="G4268" s="388"/>
    </row>
    <row r="4269" spans="1:7" ht="17.25" x14ac:dyDescent="0.3">
      <c r="A4269" s="389" t="s">
        <v>24989</v>
      </c>
      <c r="B4269" s="393" t="s">
        <v>2625</v>
      </c>
      <c r="C4269" s="393">
        <v>7</v>
      </c>
      <c r="D4269" s="393" t="s">
        <v>10191</v>
      </c>
      <c r="E4269" s="393">
        <v>5</v>
      </c>
      <c r="F4269" s="396"/>
      <c r="G4269" s="388"/>
    </row>
    <row r="4270" spans="1:7" ht="17.25" x14ac:dyDescent="0.3">
      <c r="A4270" s="389" t="s">
        <v>24990</v>
      </c>
      <c r="B4270" s="393" t="s">
        <v>2625</v>
      </c>
      <c r="C4270" s="393">
        <v>3</v>
      </c>
      <c r="D4270" s="393" t="s">
        <v>10191</v>
      </c>
      <c r="E4270" s="393">
        <v>4</v>
      </c>
      <c r="F4270" s="396"/>
      <c r="G4270" s="388"/>
    </row>
    <row r="4271" spans="1:7" ht="17.25" x14ac:dyDescent="0.3">
      <c r="A4271" s="389" t="s">
        <v>24991</v>
      </c>
      <c r="B4271" s="393" t="s">
        <v>2625</v>
      </c>
      <c r="C4271" s="393">
        <v>2</v>
      </c>
      <c r="D4271" s="393" t="s">
        <v>10191</v>
      </c>
      <c r="E4271" s="393">
        <v>5</v>
      </c>
      <c r="F4271" s="396"/>
      <c r="G4271" s="388"/>
    </row>
    <row r="4272" spans="1:7" ht="17.25" x14ac:dyDescent="0.3">
      <c r="A4272" s="389" t="s">
        <v>24992</v>
      </c>
      <c r="B4272" s="393" t="s">
        <v>10191</v>
      </c>
      <c r="C4272" s="393">
        <v>4</v>
      </c>
      <c r="D4272" s="393" t="s">
        <v>2625</v>
      </c>
      <c r="E4272" s="393">
        <v>1</v>
      </c>
      <c r="F4272" s="396"/>
      <c r="G4272" s="388"/>
    </row>
    <row r="4273" spans="1:7" ht="17.25" x14ac:dyDescent="0.3">
      <c r="A4273" s="389" t="s">
        <v>24993</v>
      </c>
      <c r="B4273" s="393" t="s">
        <v>10191</v>
      </c>
      <c r="C4273" s="393">
        <v>1</v>
      </c>
      <c r="D4273" s="393" t="s">
        <v>2625</v>
      </c>
      <c r="E4273" s="393">
        <v>3</v>
      </c>
      <c r="F4273" s="396"/>
      <c r="G4273" s="388"/>
    </row>
    <row r="4274" spans="1:7" ht="12.75" customHeight="1" x14ac:dyDescent="0.3">
      <c r="A4274" s="417" t="s">
        <v>24994</v>
      </c>
      <c r="B4274" s="417"/>
      <c r="C4274" s="417"/>
      <c r="D4274" s="417"/>
      <c r="E4274" s="417"/>
      <c r="F4274" s="417"/>
      <c r="G4274" s="388"/>
    </row>
    <row r="4275" spans="1:7" ht="17.25" x14ac:dyDescent="0.3">
      <c r="A4275" s="389" t="s">
        <v>24995</v>
      </c>
      <c r="B4275" s="393" t="s">
        <v>10191</v>
      </c>
      <c r="C4275" s="393">
        <v>5</v>
      </c>
      <c r="D4275" s="393" t="s">
        <v>2625</v>
      </c>
      <c r="E4275" s="393">
        <v>4</v>
      </c>
      <c r="F4275" s="396"/>
      <c r="G4275" s="388"/>
    </row>
    <row r="4276" spans="1:7" ht="17.25" x14ac:dyDescent="0.3">
      <c r="A4276" s="389" t="s">
        <v>24996</v>
      </c>
      <c r="B4276" s="393" t="s">
        <v>2625</v>
      </c>
      <c r="C4276" s="393">
        <v>5</v>
      </c>
      <c r="D4276" s="393" t="s">
        <v>10191</v>
      </c>
      <c r="E4276" s="393">
        <v>1</v>
      </c>
      <c r="F4276" s="396"/>
      <c r="G4276" s="388"/>
    </row>
    <row r="4277" spans="1:7" ht="17.25" x14ac:dyDescent="0.3">
      <c r="A4277" s="389" t="s">
        <v>24997</v>
      </c>
      <c r="B4277" s="393" t="s">
        <v>2625</v>
      </c>
      <c r="C4277" s="393">
        <v>2</v>
      </c>
      <c r="D4277" s="393" t="s">
        <v>10191</v>
      </c>
      <c r="E4277" s="393">
        <v>1</v>
      </c>
      <c r="F4277" s="396"/>
      <c r="G4277" s="388"/>
    </row>
    <row r="4278" spans="1:7" ht="17.25" x14ac:dyDescent="0.3">
      <c r="A4278" s="389" t="s">
        <v>24998</v>
      </c>
      <c r="B4278" s="393" t="s">
        <v>2625</v>
      </c>
      <c r="C4278" s="393">
        <v>16</v>
      </c>
      <c r="D4278" s="393" t="s">
        <v>10191</v>
      </c>
      <c r="E4278" s="393">
        <v>7</v>
      </c>
      <c r="F4278" s="396"/>
      <c r="G4278" s="388"/>
    </row>
    <row r="4279" spans="1:7" ht="17.25" x14ac:dyDescent="0.3">
      <c r="A4279" s="389" t="s">
        <v>24999</v>
      </c>
      <c r="B4279" s="393" t="s">
        <v>2625</v>
      </c>
      <c r="C4279" s="393">
        <v>5</v>
      </c>
      <c r="D4279" s="393" t="s">
        <v>10191</v>
      </c>
      <c r="E4279" s="393">
        <v>3</v>
      </c>
      <c r="F4279" s="396"/>
      <c r="G4279" s="388"/>
    </row>
    <row r="4280" spans="1:7" ht="17.25" x14ac:dyDescent="0.3">
      <c r="A4280" s="389" t="s">
        <v>25000</v>
      </c>
      <c r="B4280" s="393" t="s">
        <v>10191</v>
      </c>
      <c r="C4280" s="393">
        <v>0</v>
      </c>
      <c r="D4280" s="393" t="s">
        <v>2625</v>
      </c>
      <c r="E4280" s="393">
        <v>2</v>
      </c>
      <c r="F4280" s="396"/>
      <c r="G4280" s="388"/>
    </row>
    <row r="4281" spans="1:7" ht="17.25" x14ac:dyDescent="0.3">
      <c r="A4281" s="389" t="s">
        <v>25001</v>
      </c>
      <c r="B4281" s="393" t="s">
        <v>10191</v>
      </c>
      <c r="C4281" s="393">
        <v>0</v>
      </c>
      <c r="D4281" s="393" t="s">
        <v>2625</v>
      </c>
      <c r="E4281" s="393">
        <v>0</v>
      </c>
      <c r="F4281" s="396"/>
      <c r="G4281" s="388"/>
    </row>
    <row r="4282" spans="1:7" ht="17.25" x14ac:dyDescent="0.3">
      <c r="A4282" s="389" t="s">
        <v>25002</v>
      </c>
      <c r="B4282" s="393" t="s">
        <v>23315</v>
      </c>
      <c r="C4282" s="393">
        <v>0</v>
      </c>
      <c r="D4282" s="393" t="s">
        <v>10191</v>
      </c>
      <c r="E4282" s="393">
        <v>2</v>
      </c>
      <c r="F4282" s="396"/>
      <c r="G4282" s="388"/>
    </row>
    <row r="4283" spans="1:7" ht="12.75" customHeight="1" x14ac:dyDescent="0.3">
      <c r="A4283" s="417" t="s">
        <v>25003</v>
      </c>
      <c r="B4283" s="417"/>
      <c r="C4283" s="417"/>
      <c r="D4283" s="417"/>
      <c r="E4283" s="417"/>
      <c r="F4283" s="417"/>
      <c r="G4283" s="388"/>
    </row>
    <row r="4284" spans="1:7" ht="17.25" x14ac:dyDescent="0.3">
      <c r="A4284" s="389" t="s">
        <v>25004</v>
      </c>
      <c r="B4284" s="393" t="s">
        <v>10191</v>
      </c>
      <c r="C4284" s="393">
        <v>0</v>
      </c>
      <c r="D4284" s="393" t="s">
        <v>2625</v>
      </c>
      <c r="E4284" s="393">
        <v>1</v>
      </c>
      <c r="F4284" s="396"/>
      <c r="G4284" s="388"/>
    </row>
    <row r="4285" spans="1:7" ht="17.25" x14ac:dyDescent="0.3">
      <c r="A4285" s="389" t="s">
        <v>25005</v>
      </c>
      <c r="B4285" s="393" t="s">
        <v>10191</v>
      </c>
      <c r="C4285" s="393">
        <v>0</v>
      </c>
      <c r="D4285" s="393" t="s">
        <v>2625</v>
      </c>
      <c r="E4285" s="393">
        <v>0</v>
      </c>
      <c r="F4285" s="396"/>
      <c r="G4285" s="388"/>
    </row>
    <row r="4286" spans="1:7" ht="17.25" x14ac:dyDescent="0.3">
      <c r="A4286" s="389" t="s">
        <v>25006</v>
      </c>
      <c r="B4286" s="393" t="s">
        <v>10191</v>
      </c>
      <c r="C4286" s="393">
        <v>0</v>
      </c>
      <c r="D4286" s="393" t="s">
        <v>2625</v>
      </c>
      <c r="E4286" s="393">
        <v>2</v>
      </c>
      <c r="F4286" s="396"/>
      <c r="G4286" s="388"/>
    </row>
    <row r="4287" spans="1:7" ht="17.25" x14ac:dyDescent="0.3">
      <c r="A4287" s="389" t="s">
        <v>25007</v>
      </c>
      <c r="B4287" s="393" t="s">
        <v>2625</v>
      </c>
      <c r="C4287" s="393">
        <v>1</v>
      </c>
      <c r="D4287" s="393" t="s">
        <v>10191</v>
      </c>
      <c r="E4287" s="393">
        <v>1</v>
      </c>
      <c r="F4287" s="396"/>
      <c r="G4287" s="388"/>
    </row>
    <row r="4288" spans="1:7" ht="17.25" x14ac:dyDescent="0.3">
      <c r="A4288" s="389" t="s">
        <v>25008</v>
      </c>
      <c r="B4288" s="393" t="s">
        <v>10191</v>
      </c>
      <c r="C4288" s="393">
        <v>0</v>
      </c>
      <c r="D4288" s="393" t="s">
        <v>2625</v>
      </c>
      <c r="E4288" s="393">
        <v>1</v>
      </c>
      <c r="F4288" s="396"/>
      <c r="G4288" s="388"/>
    </row>
    <row r="4289" spans="1:7" ht="17.25" x14ac:dyDescent="0.3">
      <c r="A4289" s="389" t="s">
        <v>25009</v>
      </c>
      <c r="B4289" s="393" t="s">
        <v>10191</v>
      </c>
      <c r="C4289" s="393">
        <v>0</v>
      </c>
      <c r="D4289" s="393" t="s">
        <v>2625</v>
      </c>
      <c r="E4289" s="393">
        <v>1</v>
      </c>
      <c r="F4289" s="396"/>
      <c r="G4289" s="388"/>
    </row>
    <row r="4290" spans="1:7" ht="17.25" x14ac:dyDescent="0.3">
      <c r="A4290" s="389" t="s">
        <v>25010</v>
      </c>
      <c r="B4290" s="393" t="s">
        <v>10191</v>
      </c>
      <c r="C4290" s="393">
        <v>2</v>
      </c>
      <c r="D4290" s="393" t="s">
        <v>2625</v>
      </c>
      <c r="E4290" s="393">
        <v>0</v>
      </c>
      <c r="F4290" s="396"/>
      <c r="G4290" s="388"/>
    </row>
    <row r="4291" spans="1:7" ht="17.25" x14ac:dyDescent="0.3">
      <c r="A4291" s="389" t="s">
        <v>25011</v>
      </c>
      <c r="B4291" s="393" t="s">
        <v>10191</v>
      </c>
      <c r="C4291" s="393">
        <v>0</v>
      </c>
      <c r="D4291" s="393" t="s">
        <v>2625</v>
      </c>
      <c r="E4291" s="393">
        <v>0</v>
      </c>
      <c r="F4291" s="396"/>
      <c r="G4291" s="388"/>
    </row>
    <row r="4292" spans="1:7" ht="12.75" customHeight="1" x14ac:dyDescent="0.3">
      <c r="A4292" s="417" t="s">
        <v>25012</v>
      </c>
      <c r="B4292" s="417"/>
      <c r="C4292" s="417"/>
      <c r="D4292" s="417"/>
      <c r="E4292" s="417"/>
      <c r="F4292" s="417"/>
      <c r="G4292" s="388"/>
    </row>
    <row r="4293" spans="1:7" ht="17.25" x14ac:dyDescent="0.3">
      <c r="A4293" s="389" t="s">
        <v>25013</v>
      </c>
      <c r="B4293" s="393" t="s">
        <v>11819</v>
      </c>
      <c r="C4293" s="393">
        <v>0</v>
      </c>
      <c r="D4293" s="393" t="s">
        <v>10103</v>
      </c>
      <c r="E4293" s="393">
        <v>0</v>
      </c>
      <c r="F4293" s="396"/>
      <c r="G4293" s="388"/>
    </row>
    <row r="4294" spans="1:7" ht="17.25" x14ac:dyDescent="0.3">
      <c r="A4294" s="389" t="s">
        <v>25014</v>
      </c>
      <c r="B4294" s="393" t="s">
        <v>10103</v>
      </c>
      <c r="C4294" s="393">
        <v>1</v>
      </c>
      <c r="D4294" s="393" t="s">
        <v>3253</v>
      </c>
      <c r="E4294" s="393">
        <v>0</v>
      </c>
      <c r="F4294" s="396"/>
      <c r="G4294" s="388"/>
    </row>
    <row r="4295" spans="1:7" ht="12.75" customHeight="1" x14ac:dyDescent="0.3">
      <c r="A4295" s="417" t="s">
        <v>25015</v>
      </c>
      <c r="B4295" s="417"/>
      <c r="C4295" s="417"/>
      <c r="D4295" s="417"/>
      <c r="E4295" s="417"/>
      <c r="F4295" s="417"/>
      <c r="G4295" s="388"/>
    </row>
    <row r="4296" spans="1:7" ht="17.25" x14ac:dyDescent="0.3">
      <c r="A4296" s="389" t="s">
        <v>25016</v>
      </c>
      <c r="B4296" s="393" t="s">
        <v>2376</v>
      </c>
      <c r="C4296" s="393">
        <v>17</v>
      </c>
      <c r="D4296" s="393" t="s">
        <v>11819</v>
      </c>
      <c r="E4296" s="393">
        <v>22</v>
      </c>
      <c r="F4296" s="396"/>
      <c r="G4296" s="388"/>
    </row>
    <row r="4297" spans="1:7" ht="17.25" x14ac:dyDescent="0.3">
      <c r="A4297" s="389" t="s">
        <v>25017</v>
      </c>
      <c r="B4297" s="393" t="s">
        <v>2376</v>
      </c>
      <c r="C4297" s="393">
        <v>38</v>
      </c>
      <c r="D4297" s="393" t="s">
        <v>11819</v>
      </c>
      <c r="E4297" s="393">
        <v>33</v>
      </c>
      <c r="F4297" s="396"/>
      <c r="G4297" s="388"/>
    </row>
    <row r="4298" spans="1:7" ht="17.25" x14ac:dyDescent="0.3">
      <c r="A4298" s="389" t="s">
        <v>25018</v>
      </c>
      <c r="B4298" s="393" t="s">
        <v>21943</v>
      </c>
      <c r="C4298" s="393">
        <v>8</v>
      </c>
      <c r="D4298" s="393" t="s">
        <v>11819</v>
      </c>
      <c r="E4298" s="393">
        <v>15</v>
      </c>
      <c r="F4298" s="396"/>
      <c r="G4298" s="388"/>
    </row>
    <row r="4299" spans="1:7" ht="17.25" x14ac:dyDescent="0.3">
      <c r="A4299" s="389" t="s">
        <v>25019</v>
      </c>
      <c r="B4299" s="393" t="s">
        <v>21943</v>
      </c>
      <c r="C4299" s="393">
        <v>5</v>
      </c>
      <c r="D4299" s="393" t="s">
        <v>11819</v>
      </c>
      <c r="E4299" s="393">
        <v>5</v>
      </c>
      <c r="F4299" s="396"/>
      <c r="G4299" s="388"/>
    </row>
    <row r="4300" spans="1:7" ht="17.25" x14ac:dyDescent="0.3">
      <c r="A4300" s="389" t="s">
        <v>25020</v>
      </c>
      <c r="B4300" s="393" t="s">
        <v>11819</v>
      </c>
      <c r="C4300" s="393">
        <v>7</v>
      </c>
      <c r="D4300" s="393" t="s">
        <v>22017</v>
      </c>
      <c r="E4300" s="393">
        <v>4</v>
      </c>
      <c r="F4300" s="396"/>
      <c r="G4300" s="388"/>
    </row>
    <row r="4301" spans="1:7" ht="17.25" x14ac:dyDescent="0.3">
      <c r="A4301" s="389" t="s">
        <v>25021</v>
      </c>
      <c r="B4301" s="393" t="s">
        <v>11819</v>
      </c>
      <c r="C4301" s="393">
        <v>8</v>
      </c>
      <c r="D4301" s="393" t="s">
        <v>5011</v>
      </c>
      <c r="E4301" s="393">
        <v>5</v>
      </c>
      <c r="F4301" s="396"/>
      <c r="G4301" s="388"/>
    </row>
    <row r="4302" spans="1:7" ht="17.25" x14ac:dyDescent="0.3">
      <c r="A4302" s="389" t="s">
        <v>25022</v>
      </c>
      <c r="B4302" s="393" t="s">
        <v>11819</v>
      </c>
      <c r="C4302" s="393">
        <v>10</v>
      </c>
      <c r="D4302" s="393" t="s">
        <v>13336</v>
      </c>
      <c r="E4302" s="393">
        <v>15</v>
      </c>
      <c r="F4302" s="396"/>
      <c r="G4302" s="388"/>
    </row>
    <row r="4303" spans="1:7" ht="17.25" x14ac:dyDescent="0.3">
      <c r="A4303" s="389" t="s">
        <v>25023</v>
      </c>
      <c r="B4303" s="393" t="s">
        <v>10448</v>
      </c>
      <c r="C4303" s="393">
        <v>8</v>
      </c>
      <c r="D4303" s="393" t="s">
        <v>11819</v>
      </c>
      <c r="E4303" s="393">
        <v>2</v>
      </c>
      <c r="F4303" s="396"/>
      <c r="G4303" s="388"/>
    </row>
    <row r="4304" spans="1:7" ht="12.75" customHeight="1" x14ac:dyDescent="0.3">
      <c r="A4304" s="417" t="s">
        <v>25024</v>
      </c>
      <c r="B4304" s="417"/>
      <c r="C4304" s="417"/>
      <c r="D4304" s="417"/>
      <c r="E4304" s="417"/>
      <c r="F4304" s="417"/>
      <c r="G4304" s="388"/>
    </row>
    <row r="4305" spans="1:7" ht="17.25" x14ac:dyDescent="0.3">
      <c r="A4305" s="389" t="s">
        <v>25025</v>
      </c>
      <c r="B4305" s="393" t="s">
        <v>10103</v>
      </c>
      <c r="C4305" s="393">
        <v>7</v>
      </c>
      <c r="D4305" s="393" t="s">
        <v>11819</v>
      </c>
      <c r="E4305" s="393">
        <v>3</v>
      </c>
      <c r="F4305" s="396"/>
      <c r="G4305" s="388"/>
    </row>
    <row r="4306" spans="1:7" ht="17.25" x14ac:dyDescent="0.3">
      <c r="A4306" s="389" t="s">
        <v>25026</v>
      </c>
      <c r="B4306" s="393" t="s">
        <v>10103</v>
      </c>
      <c r="C4306" s="393">
        <v>9</v>
      </c>
      <c r="D4306" s="393" t="s">
        <v>11819</v>
      </c>
      <c r="E4306" s="393">
        <v>9</v>
      </c>
      <c r="F4306" s="396"/>
      <c r="G4306" s="388"/>
    </row>
    <row r="4307" spans="1:7" ht="17.25" x14ac:dyDescent="0.3">
      <c r="A4307" s="389" t="s">
        <v>25027</v>
      </c>
      <c r="B4307" s="393" t="s">
        <v>11819</v>
      </c>
      <c r="C4307" s="393">
        <v>6</v>
      </c>
      <c r="D4307" s="393" t="s">
        <v>10103</v>
      </c>
      <c r="E4307" s="393">
        <v>1</v>
      </c>
      <c r="F4307" s="396"/>
      <c r="G4307" s="388"/>
    </row>
    <row r="4308" spans="1:7" ht="17.25" x14ac:dyDescent="0.3">
      <c r="A4308" s="389" t="s">
        <v>25028</v>
      </c>
      <c r="B4308" s="393" t="s">
        <v>11819</v>
      </c>
      <c r="C4308" s="393">
        <v>20</v>
      </c>
      <c r="D4308" s="393" t="s">
        <v>10103</v>
      </c>
      <c r="E4308" s="393">
        <v>14</v>
      </c>
      <c r="F4308" s="396"/>
      <c r="G4308" s="388"/>
    </row>
    <row r="4309" spans="1:7" ht="17.25" x14ac:dyDescent="0.3">
      <c r="A4309" s="389" t="s">
        <v>25029</v>
      </c>
      <c r="B4309" s="393" t="s">
        <v>10103</v>
      </c>
      <c r="C4309" s="393">
        <v>1</v>
      </c>
      <c r="D4309" s="393" t="s">
        <v>11819</v>
      </c>
      <c r="E4309" s="393">
        <v>6</v>
      </c>
      <c r="F4309" s="396"/>
      <c r="G4309" s="388"/>
    </row>
    <row r="4310" spans="1:7" ht="17.25" x14ac:dyDescent="0.3">
      <c r="A4310" s="389" t="s">
        <v>25030</v>
      </c>
      <c r="B4310" s="393" t="s">
        <v>10103</v>
      </c>
      <c r="C4310" s="393">
        <v>11</v>
      </c>
      <c r="D4310" s="393" t="s">
        <v>11819</v>
      </c>
      <c r="E4310" s="393">
        <v>5</v>
      </c>
      <c r="F4310" s="396"/>
      <c r="G4310" s="388"/>
    </row>
    <row r="4311" spans="1:7" ht="17.25" x14ac:dyDescent="0.3">
      <c r="A4311" s="389" t="s">
        <v>25031</v>
      </c>
      <c r="B4311" s="393" t="s">
        <v>11819</v>
      </c>
      <c r="C4311" s="393">
        <v>2</v>
      </c>
      <c r="D4311" s="393" t="s">
        <v>10103</v>
      </c>
      <c r="E4311" s="393">
        <v>6</v>
      </c>
      <c r="F4311" s="396"/>
      <c r="G4311" s="388"/>
    </row>
    <row r="4312" spans="1:7" ht="17.25" x14ac:dyDescent="0.3">
      <c r="A4312" s="389" t="s">
        <v>25032</v>
      </c>
      <c r="B4312" s="393" t="s">
        <v>10103</v>
      </c>
      <c r="C4312" s="393">
        <v>6</v>
      </c>
      <c r="D4312" s="393" t="s">
        <v>11819</v>
      </c>
      <c r="E4312" s="393">
        <v>1</v>
      </c>
      <c r="F4312" s="396"/>
      <c r="G4312" s="388"/>
    </row>
    <row r="4313" spans="1:7" ht="12.75" customHeight="1" x14ac:dyDescent="0.3">
      <c r="A4313" s="417" t="s">
        <v>25033</v>
      </c>
      <c r="B4313" s="417"/>
      <c r="C4313" s="417"/>
      <c r="D4313" s="417"/>
      <c r="E4313" s="417"/>
      <c r="F4313" s="417"/>
      <c r="G4313" s="388"/>
    </row>
    <row r="4314" spans="1:7" ht="17.25" x14ac:dyDescent="0.3">
      <c r="A4314" s="389" t="s">
        <v>25034</v>
      </c>
      <c r="B4314" s="393" t="s">
        <v>11819</v>
      </c>
      <c r="C4314" s="393">
        <v>0</v>
      </c>
      <c r="D4314" s="393" t="s">
        <v>10103</v>
      </c>
      <c r="E4314" s="393">
        <v>4</v>
      </c>
      <c r="F4314" s="396"/>
      <c r="G4314" s="388"/>
    </row>
    <row r="4315" spans="1:7" ht="17.25" x14ac:dyDescent="0.3">
      <c r="A4315" s="389" t="s">
        <v>25035</v>
      </c>
      <c r="B4315" s="393" t="s">
        <v>10103</v>
      </c>
      <c r="C4315" s="393">
        <v>12</v>
      </c>
      <c r="D4315" s="393" t="s">
        <v>11819</v>
      </c>
      <c r="E4315" s="393">
        <v>3</v>
      </c>
      <c r="F4315" s="396"/>
      <c r="G4315" s="388"/>
    </row>
    <row r="4316" spans="1:7" ht="17.25" x14ac:dyDescent="0.3">
      <c r="A4316" s="389" t="s">
        <v>25036</v>
      </c>
      <c r="B4316" s="393" t="s">
        <v>10103</v>
      </c>
      <c r="C4316" s="393">
        <v>3</v>
      </c>
      <c r="D4316" s="393" t="s">
        <v>11819</v>
      </c>
      <c r="E4316" s="393">
        <v>6</v>
      </c>
      <c r="F4316" s="396"/>
      <c r="G4316" s="388"/>
    </row>
    <row r="4317" spans="1:7" ht="17.25" x14ac:dyDescent="0.3">
      <c r="A4317" s="389" t="s">
        <v>25037</v>
      </c>
      <c r="B4317" s="393" t="s">
        <v>11819</v>
      </c>
      <c r="C4317" s="393">
        <v>1</v>
      </c>
      <c r="D4317" s="393" t="s">
        <v>10103</v>
      </c>
      <c r="E4317" s="393">
        <v>4</v>
      </c>
      <c r="F4317" s="396"/>
      <c r="G4317" s="388"/>
    </row>
    <row r="4318" spans="1:7" ht="17.25" x14ac:dyDescent="0.3">
      <c r="A4318" s="389" t="s">
        <v>25038</v>
      </c>
      <c r="B4318" s="393" t="s">
        <v>10103</v>
      </c>
      <c r="C4318" s="393">
        <v>12</v>
      </c>
      <c r="D4318" s="393" t="s">
        <v>11819</v>
      </c>
      <c r="E4318" s="393">
        <v>6</v>
      </c>
      <c r="F4318" s="396"/>
      <c r="G4318" s="388"/>
    </row>
    <row r="4319" spans="1:7" ht="17.25" x14ac:dyDescent="0.3">
      <c r="A4319" s="389" t="s">
        <v>25039</v>
      </c>
      <c r="B4319" s="393" t="s">
        <v>11819</v>
      </c>
      <c r="C4319" s="393">
        <v>3</v>
      </c>
      <c r="D4319" s="393" t="s">
        <v>10103</v>
      </c>
      <c r="E4319" s="393">
        <v>10</v>
      </c>
      <c r="F4319" s="396"/>
      <c r="G4319" s="388"/>
    </row>
    <row r="4320" spans="1:7" ht="17.25" x14ac:dyDescent="0.3">
      <c r="A4320" s="389" t="s">
        <v>25040</v>
      </c>
      <c r="B4320" s="393" t="s">
        <v>11819</v>
      </c>
      <c r="C4320" s="393">
        <v>2</v>
      </c>
      <c r="D4320" s="393" t="s">
        <v>10103</v>
      </c>
      <c r="E4320" s="393">
        <v>2</v>
      </c>
      <c r="F4320" s="396"/>
      <c r="G4320" s="388"/>
    </row>
    <row r="4321" spans="1:7" ht="17.25" x14ac:dyDescent="0.3">
      <c r="A4321" s="389" t="s">
        <v>25041</v>
      </c>
      <c r="B4321" s="393" t="s">
        <v>10103</v>
      </c>
      <c r="C4321" s="393">
        <v>4</v>
      </c>
      <c r="D4321" s="393" t="s">
        <v>11819</v>
      </c>
      <c r="E4321" s="393">
        <v>0</v>
      </c>
      <c r="F4321" s="396"/>
      <c r="G4321" s="388"/>
    </row>
    <row r="4322" spans="1:7" ht="12.75" customHeight="1" x14ac:dyDescent="0.3">
      <c r="A4322" s="417" t="s">
        <v>25042</v>
      </c>
      <c r="B4322" s="417"/>
      <c r="C4322" s="417"/>
      <c r="D4322" s="417"/>
      <c r="E4322" s="417"/>
      <c r="F4322" s="417"/>
      <c r="G4322" s="388"/>
    </row>
    <row r="4323" spans="1:7" ht="17.25" x14ac:dyDescent="0.3">
      <c r="A4323" s="389" t="s">
        <v>25043</v>
      </c>
      <c r="B4323" s="393" t="s">
        <v>10103</v>
      </c>
      <c r="C4323" s="393">
        <v>2</v>
      </c>
      <c r="D4323" s="393" t="s">
        <v>11819</v>
      </c>
      <c r="E4323" s="393">
        <v>1</v>
      </c>
      <c r="F4323" s="396"/>
      <c r="G4323" s="388"/>
    </row>
    <row r="4324" spans="1:7" ht="17.25" x14ac:dyDescent="0.3">
      <c r="A4324" s="389" t="s">
        <v>25044</v>
      </c>
      <c r="B4324" s="393" t="s">
        <v>11819</v>
      </c>
      <c r="C4324" s="393">
        <v>1</v>
      </c>
      <c r="D4324" s="393" t="s">
        <v>10103</v>
      </c>
      <c r="E4324" s="393">
        <v>1</v>
      </c>
      <c r="F4324" s="396"/>
      <c r="G4324" s="388"/>
    </row>
    <row r="4325" spans="1:7" ht="17.25" x14ac:dyDescent="0.3">
      <c r="A4325" s="389" t="s">
        <v>25045</v>
      </c>
      <c r="B4325" s="393" t="s">
        <v>11819</v>
      </c>
      <c r="C4325" s="393">
        <v>2</v>
      </c>
      <c r="D4325" s="393" t="s">
        <v>10103</v>
      </c>
      <c r="E4325" s="393">
        <v>3</v>
      </c>
      <c r="F4325" s="396"/>
      <c r="G4325" s="388"/>
    </row>
    <row r="4326" spans="1:7" ht="17.25" x14ac:dyDescent="0.3">
      <c r="A4326" s="389" t="s">
        <v>25046</v>
      </c>
      <c r="B4326" s="393" t="s">
        <v>7198</v>
      </c>
      <c r="C4326" s="393">
        <v>8</v>
      </c>
      <c r="D4326" s="393" t="s">
        <v>11819</v>
      </c>
      <c r="E4326" s="393">
        <v>8</v>
      </c>
      <c r="F4326" s="396"/>
      <c r="G4326" s="388"/>
    </row>
    <row r="4327" spans="1:7" ht="17.25" x14ac:dyDescent="0.3">
      <c r="A4327" s="389" t="s">
        <v>25047</v>
      </c>
      <c r="B4327" s="393" t="s">
        <v>7198</v>
      </c>
      <c r="C4327" s="393">
        <v>10</v>
      </c>
      <c r="D4327" s="393" t="s">
        <v>11819</v>
      </c>
      <c r="E4327" s="393">
        <v>4</v>
      </c>
      <c r="F4327" s="396"/>
      <c r="G4327" s="388"/>
    </row>
    <row r="4328" spans="1:7" ht="17.25" x14ac:dyDescent="0.3">
      <c r="A4328" s="389" t="s">
        <v>25048</v>
      </c>
      <c r="B4328" s="393" t="s">
        <v>11819</v>
      </c>
      <c r="C4328" s="393">
        <v>1</v>
      </c>
      <c r="D4328" s="393" t="s">
        <v>13658</v>
      </c>
      <c r="E4328" s="393">
        <v>3</v>
      </c>
      <c r="F4328" s="396"/>
      <c r="G4328" s="388"/>
    </row>
    <row r="4329" spans="1:7" ht="17.25" x14ac:dyDescent="0.3">
      <c r="A4329" s="389" t="s">
        <v>25049</v>
      </c>
      <c r="B4329" s="393" t="s">
        <v>10103</v>
      </c>
      <c r="C4329" s="393">
        <v>4</v>
      </c>
      <c r="D4329" s="393" t="s">
        <v>11819</v>
      </c>
      <c r="E4329" s="393">
        <v>2</v>
      </c>
      <c r="F4329" s="396"/>
      <c r="G4329" s="388"/>
    </row>
    <row r="4330" spans="1:7" ht="17.25" x14ac:dyDescent="0.3">
      <c r="A4330" s="389" t="s">
        <v>25050</v>
      </c>
      <c r="B4330" s="393" t="s">
        <v>11819</v>
      </c>
      <c r="C4330" s="393">
        <v>0</v>
      </c>
      <c r="D4330" s="393" t="s">
        <v>10103</v>
      </c>
      <c r="E4330" s="393">
        <v>5</v>
      </c>
      <c r="F4330" s="396"/>
      <c r="G4330" s="388"/>
    </row>
    <row r="4331" spans="1:7" ht="12.75" customHeight="1" x14ac:dyDescent="0.3">
      <c r="A4331" s="417" t="s">
        <v>25051</v>
      </c>
      <c r="B4331" s="417"/>
      <c r="C4331" s="417"/>
      <c r="D4331" s="417"/>
      <c r="E4331" s="417"/>
      <c r="F4331" s="417"/>
      <c r="G4331" s="388"/>
    </row>
    <row r="4332" spans="1:7" ht="17.25" x14ac:dyDescent="0.3">
      <c r="A4332" s="389" t="s">
        <v>25052</v>
      </c>
      <c r="B4332" s="393" t="s">
        <v>11819</v>
      </c>
      <c r="C4332" s="393">
        <v>1</v>
      </c>
      <c r="D4332" s="393" t="s">
        <v>10103</v>
      </c>
      <c r="E4332" s="393">
        <v>6</v>
      </c>
      <c r="F4332" s="396"/>
      <c r="G4332" s="388"/>
    </row>
    <row r="4333" spans="1:7" ht="17.25" x14ac:dyDescent="0.3">
      <c r="A4333" s="389" t="s">
        <v>25053</v>
      </c>
      <c r="B4333" s="393" t="s">
        <v>11819</v>
      </c>
      <c r="C4333" s="393">
        <v>3</v>
      </c>
      <c r="D4333" s="393" t="s">
        <v>10103</v>
      </c>
      <c r="E4333" s="393">
        <v>0</v>
      </c>
      <c r="F4333" s="396"/>
      <c r="G4333" s="388"/>
    </row>
    <row r="4334" spans="1:7" ht="17.25" x14ac:dyDescent="0.3">
      <c r="A4334" s="389" t="s">
        <v>25054</v>
      </c>
      <c r="B4334" s="393" t="s">
        <v>11819</v>
      </c>
      <c r="C4334" s="393">
        <v>2</v>
      </c>
      <c r="D4334" s="393" t="s">
        <v>10103</v>
      </c>
      <c r="E4334" s="393">
        <v>0</v>
      </c>
      <c r="F4334" s="396"/>
      <c r="G4334" s="388"/>
    </row>
    <row r="4335" spans="1:7" ht="17.25" x14ac:dyDescent="0.3">
      <c r="A4335" s="389" t="s">
        <v>25055</v>
      </c>
      <c r="B4335" s="393" t="s">
        <v>11819</v>
      </c>
      <c r="C4335" s="393">
        <v>4</v>
      </c>
      <c r="D4335" s="393" t="s">
        <v>10103</v>
      </c>
      <c r="E4335" s="393">
        <v>3</v>
      </c>
      <c r="F4335" s="396"/>
      <c r="G4335" s="388"/>
    </row>
    <row r="4336" spans="1:7" ht="17.25" x14ac:dyDescent="0.3">
      <c r="A4336" s="389" t="s">
        <v>25056</v>
      </c>
      <c r="B4336" s="393" t="s">
        <v>10103</v>
      </c>
      <c r="C4336" s="393">
        <v>3</v>
      </c>
      <c r="D4336" s="393" t="s">
        <v>11819</v>
      </c>
      <c r="E4336" s="393">
        <v>6</v>
      </c>
      <c r="F4336" s="396"/>
      <c r="G4336" s="388"/>
    </row>
    <row r="4337" spans="1:7" ht="17.25" x14ac:dyDescent="0.3">
      <c r="A4337" s="389" t="s">
        <v>25057</v>
      </c>
      <c r="B4337" s="393" t="s">
        <v>10103</v>
      </c>
      <c r="C4337" s="393">
        <v>4</v>
      </c>
      <c r="D4337" s="393" t="s">
        <v>11819</v>
      </c>
      <c r="E4337" s="393">
        <v>1</v>
      </c>
      <c r="F4337" s="396"/>
      <c r="G4337" s="388"/>
    </row>
    <row r="4338" spans="1:7" ht="17.25" x14ac:dyDescent="0.3">
      <c r="A4338" s="389" t="s">
        <v>25058</v>
      </c>
      <c r="B4338" s="393" t="s">
        <v>11819</v>
      </c>
      <c r="C4338" s="393">
        <v>0</v>
      </c>
      <c r="D4338" s="393" t="s">
        <v>10103</v>
      </c>
      <c r="E4338" s="393">
        <v>8</v>
      </c>
      <c r="F4338" s="396"/>
      <c r="G4338" s="388"/>
    </row>
    <row r="4339" spans="1:7" ht="17.25" x14ac:dyDescent="0.3">
      <c r="A4339" s="389" t="s">
        <v>25059</v>
      </c>
      <c r="B4339" s="393" t="s">
        <v>11819</v>
      </c>
      <c r="C4339" s="393">
        <v>3</v>
      </c>
      <c r="D4339" s="393" t="s">
        <v>10103</v>
      </c>
      <c r="E4339" s="393">
        <v>3</v>
      </c>
      <c r="F4339" s="396"/>
      <c r="G4339" s="388"/>
    </row>
    <row r="4340" spans="1:7" ht="12.75" customHeight="1" x14ac:dyDescent="0.3">
      <c r="A4340" s="417" t="s">
        <v>40999</v>
      </c>
      <c r="B4340" s="417"/>
      <c r="C4340" s="417"/>
      <c r="D4340" s="417"/>
      <c r="E4340" s="417"/>
      <c r="F4340" s="417"/>
      <c r="G4340" s="388"/>
    </row>
    <row r="4341" spans="1:7" ht="17.25" x14ac:dyDescent="0.3">
      <c r="A4341" s="389" t="s">
        <v>41000</v>
      </c>
      <c r="B4341" s="393" t="s">
        <v>13336</v>
      </c>
      <c r="C4341" s="393">
        <v>3</v>
      </c>
      <c r="D4341" s="393" t="s">
        <v>11819</v>
      </c>
      <c r="E4341" s="393">
        <v>2</v>
      </c>
      <c r="F4341" s="396"/>
      <c r="G4341" s="388"/>
    </row>
    <row r="4342" spans="1:7" ht="17.25" x14ac:dyDescent="0.3">
      <c r="A4342" s="389" t="s">
        <v>41001</v>
      </c>
      <c r="B4342" s="393" t="s">
        <v>13336</v>
      </c>
      <c r="C4342" s="393">
        <v>0</v>
      </c>
      <c r="D4342" s="393" t="s">
        <v>11819</v>
      </c>
      <c r="E4342" s="393">
        <v>1</v>
      </c>
      <c r="F4342" s="396"/>
      <c r="G4342" s="388"/>
    </row>
    <row r="4343" spans="1:7" ht="17.25" x14ac:dyDescent="0.3">
      <c r="A4343" s="389" t="s">
        <v>41002</v>
      </c>
      <c r="B4343" s="393" t="s">
        <v>13336</v>
      </c>
      <c r="C4343" s="393">
        <v>0</v>
      </c>
      <c r="D4343" s="393" t="s">
        <v>11819</v>
      </c>
      <c r="E4343" s="393">
        <v>2</v>
      </c>
      <c r="F4343" s="396"/>
      <c r="G4343" s="388"/>
    </row>
    <row r="4344" spans="1:7" ht="17.25" x14ac:dyDescent="0.3">
      <c r="A4344" s="389" t="s">
        <v>41003</v>
      </c>
      <c r="B4344" s="393" t="s">
        <v>11819</v>
      </c>
      <c r="C4344" s="393">
        <v>2</v>
      </c>
      <c r="D4344" s="393" t="s">
        <v>13336</v>
      </c>
      <c r="E4344" s="393">
        <v>1</v>
      </c>
      <c r="F4344" s="396"/>
      <c r="G4344" s="388"/>
    </row>
    <row r="4345" spans="1:7" ht="17.25" x14ac:dyDescent="0.3">
      <c r="A4345" s="389" t="s">
        <v>41004</v>
      </c>
      <c r="B4345" s="393" t="s">
        <v>10191</v>
      </c>
      <c r="C4345" s="393">
        <v>1</v>
      </c>
      <c r="D4345" s="393" t="s">
        <v>11819</v>
      </c>
      <c r="E4345" s="393">
        <v>0</v>
      </c>
      <c r="F4345" s="396"/>
      <c r="G4345" s="388"/>
    </row>
    <row r="4346" spans="1:7" ht="17.25" x14ac:dyDescent="0.3">
      <c r="A4346" s="389" t="s">
        <v>41005</v>
      </c>
      <c r="B4346" s="393" t="s">
        <v>11819</v>
      </c>
      <c r="C4346" s="393">
        <v>1</v>
      </c>
      <c r="D4346" s="393" t="s">
        <v>10191</v>
      </c>
      <c r="E4346" s="393">
        <v>0</v>
      </c>
      <c r="F4346" s="396"/>
      <c r="G4346" s="388"/>
    </row>
    <row r="4347" spans="1:7" ht="17.25" x14ac:dyDescent="0.3">
      <c r="A4347" s="389" t="s">
        <v>41006</v>
      </c>
      <c r="B4347" s="393" t="s">
        <v>11819</v>
      </c>
      <c r="C4347" s="393">
        <v>0</v>
      </c>
      <c r="D4347" s="393" t="s">
        <v>10191</v>
      </c>
      <c r="E4347" s="393">
        <v>3</v>
      </c>
      <c r="F4347" s="396"/>
      <c r="G4347" s="388"/>
    </row>
    <row r="4348" spans="1:7" ht="17.25" x14ac:dyDescent="0.3">
      <c r="A4348" s="389" t="s">
        <v>41007</v>
      </c>
      <c r="B4348" s="393" t="s">
        <v>11819</v>
      </c>
      <c r="C4348" s="393">
        <v>0</v>
      </c>
      <c r="D4348" s="393" t="s">
        <v>13336</v>
      </c>
      <c r="E4348" s="393">
        <v>3</v>
      </c>
      <c r="F4348" s="396"/>
      <c r="G4348" s="388"/>
    </row>
    <row r="4349" spans="1:7" ht="12.75" customHeight="1" x14ac:dyDescent="0.3">
      <c r="A4349" s="417" t="s">
        <v>25060</v>
      </c>
      <c r="B4349" s="417"/>
      <c r="C4349" s="417"/>
      <c r="D4349" s="417"/>
      <c r="E4349" s="417"/>
      <c r="F4349" s="417"/>
      <c r="G4349" s="388"/>
    </row>
    <row r="4350" spans="1:7" ht="17.25" x14ac:dyDescent="0.3">
      <c r="A4350" s="389" t="s">
        <v>25061</v>
      </c>
      <c r="B4350" s="393" t="s">
        <v>11819</v>
      </c>
      <c r="C4350" s="393">
        <v>8</v>
      </c>
      <c r="D4350" s="393" t="s">
        <v>10103</v>
      </c>
      <c r="E4350" s="393">
        <v>2</v>
      </c>
      <c r="F4350" s="396"/>
      <c r="G4350" s="388"/>
    </row>
    <row r="4351" spans="1:7" ht="17.25" x14ac:dyDescent="0.3">
      <c r="A4351" s="389" t="s">
        <v>25062</v>
      </c>
      <c r="B4351" s="393" t="s">
        <v>10103</v>
      </c>
      <c r="C4351" s="393">
        <v>0</v>
      </c>
      <c r="D4351" s="393" t="s">
        <v>11819</v>
      </c>
      <c r="E4351" s="393">
        <v>2</v>
      </c>
      <c r="F4351" s="396"/>
      <c r="G4351" s="388"/>
    </row>
    <row r="4352" spans="1:7" ht="17.25" x14ac:dyDescent="0.3">
      <c r="A4352" s="389" t="s">
        <v>25063</v>
      </c>
      <c r="B4352" s="393" t="s">
        <v>10103</v>
      </c>
      <c r="C4352" s="393">
        <v>0</v>
      </c>
      <c r="D4352" s="393" t="s">
        <v>11819</v>
      </c>
      <c r="E4352" s="393">
        <v>2</v>
      </c>
      <c r="F4352" s="396"/>
      <c r="G4352" s="388"/>
    </row>
    <row r="4353" spans="1:7" ht="17.25" x14ac:dyDescent="0.3">
      <c r="A4353" s="389" t="s">
        <v>25064</v>
      </c>
      <c r="B4353" s="393" t="s">
        <v>11819</v>
      </c>
      <c r="C4353" s="393">
        <v>1</v>
      </c>
      <c r="D4353" s="393" t="s">
        <v>10103</v>
      </c>
      <c r="E4353" s="393">
        <v>3</v>
      </c>
      <c r="F4353" s="396"/>
      <c r="G4353" s="388"/>
    </row>
    <row r="4354" spans="1:7" ht="17.25" x14ac:dyDescent="0.3">
      <c r="A4354" s="389" t="s">
        <v>25065</v>
      </c>
      <c r="B4354" s="393" t="s">
        <v>11819</v>
      </c>
      <c r="C4354" s="393">
        <v>1</v>
      </c>
      <c r="D4354" s="393" t="s">
        <v>10103</v>
      </c>
      <c r="E4354" s="393">
        <v>0</v>
      </c>
      <c r="F4354" s="396"/>
      <c r="G4354" s="388"/>
    </row>
    <row r="4355" spans="1:7" ht="17.25" x14ac:dyDescent="0.3">
      <c r="A4355" s="389" t="s">
        <v>25066</v>
      </c>
      <c r="B4355" s="393" t="s">
        <v>10103</v>
      </c>
      <c r="C4355" s="393">
        <v>1</v>
      </c>
      <c r="D4355" s="393" t="s">
        <v>3253</v>
      </c>
      <c r="E4355" s="393">
        <v>1</v>
      </c>
      <c r="F4355" s="396"/>
      <c r="G4355" s="388"/>
    </row>
    <row r="4356" spans="1:7" ht="17.25" x14ac:dyDescent="0.3">
      <c r="A4356" s="389" t="s">
        <v>25067</v>
      </c>
      <c r="B4356" s="393" t="s">
        <v>11819</v>
      </c>
      <c r="C4356" s="393">
        <v>0</v>
      </c>
      <c r="D4356" s="393" t="s">
        <v>10103</v>
      </c>
      <c r="E4356" s="393">
        <v>1</v>
      </c>
      <c r="F4356" s="396"/>
      <c r="G4356" s="388"/>
    </row>
    <row r="4357" spans="1:7" ht="17.25" x14ac:dyDescent="0.3">
      <c r="A4357" s="389" t="s">
        <v>25068</v>
      </c>
      <c r="B4357" s="393" t="s">
        <v>11819</v>
      </c>
      <c r="C4357" s="393">
        <v>1</v>
      </c>
      <c r="D4357" s="393" t="s">
        <v>10103</v>
      </c>
      <c r="E4357" s="393">
        <v>0</v>
      </c>
      <c r="F4357" s="396"/>
      <c r="G4357" s="388"/>
    </row>
    <row r="4358" spans="1:7" ht="17.25" x14ac:dyDescent="0.3">
      <c r="A4358" s="389" t="s">
        <v>25069</v>
      </c>
      <c r="B4358" s="393" t="s">
        <v>10103</v>
      </c>
      <c r="C4358" s="393">
        <v>0</v>
      </c>
      <c r="D4358" s="393" t="s">
        <v>11819</v>
      </c>
      <c r="E4358" s="393">
        <v>5</v>
      </c>
      <c r="F4358" s="396"/>
      <c r="G4358" s="388"/>
    </row>
    <row r="4359" spans="1:7" ht="17.25" x14ac:dyDescent="0.3">
      <c r="A4359" s="389" t="s">
        <v>25070</v>
      </c>
      <c r="B4359" s="393" t="s">
        <v>11819</v>
      </c>
      <c r="C4359" s="393">
        <v>0</v>
      </c>
      <c r="D4359" s="393" t="s">
        <v>10103</v>
      </c>
      <c r="E4359" s="393">
        <v>1</v>
      </c>
      <c r="F4359" s="396"/>
      <c r="G4359" s="388"/>
    </row>
    <row r="4360" spans="1:7" ht="17.25" x14ac:dyDescent="0.3">
      <c r="A4360" s="389" t="s">
        <v>25071</v>
      </c>
      <c r="B4360" s="393" t="s">
        <v>11819</v>
      </c>
      <c r="C4360" s="393">
        <v>1</v>
      </c>
      <c r="D4360" s="393" t="s">
        <v>10103</v>
      </c>
      <c r="E4360" s="393">
        <v>0</v>
      </c>
      <c r="F4360" s="396"/>
      <c r="G4360" s="388"/>
    </row>
    <row r="4361" spans="1:7" ht="17.25" x14ac:dyDescent="0.3">
      <c r="A4361" s="389" t="s">
        <v>25072</v>
      </c>
      <c r="B4361" s="393" t="s">
        <v>10103</v>
      </c>
      <c r="C4361" s="393">
        <v>0</v>
      </c>
      <c r="D4361" s="393" t="s">
        <v>34</v>
      </c>
      <c r="E4361" s="393">
        <v>0</v>
      </c>
      <c r="F4361" s="396"/>
      <c r="G4361" s="388"/>
    </row>
    <row r="4362" spans="1:7" ht="17.25" x14ac:dyDescent="0.3">
      <c r="A4362" s="389" t="s">
        <v>25073</v>
      </c>
      <c r="B4362" s="393" t="s">
        <v>11819</v>
      </c>
      <c r="C4362" s="393">
        <v>0</v>
      </c>
      <c r="D4362" s="393" t="s">
        <v>10103</v>
      </c>
      <c r="E4362" s="393">
        <v>0</v>
      </c>
      <c r="F4362" s="396"/>
      <c r="G4362" s="388"/>
    </row>
    <row r="4363" spans="1:7" ht="17.25" x14ac:dyDescent="0.3">
      <c r="A4363" s="389" t="s">
        <v>25074</v>
      </c>
      <c r="B4363" s="393" t="s">
        <v>11819</v>
      </c>
      <c r="C4363" s="393">
        <v>0</v>
      </c>
      <c r="D4363" s="393" t="s">
        <v>10103</v>
      </c>
      <c r="E4363" s="393">
        <v>0</v>
      </c>
      <c r="F4363" s="396"/>
      <c r="G4363" s="388"/>
    </row>
    <row r="4364" spans="1:7" ht="17.25" x14ac:dyDescent="0.3">
      <c r="A4364" s="389" t="s">
        <v>25075</v>
      </c>
      <c r="B4364" s="393" t="s">
        <v>10103</v>
      </c>
      <c r="C4364" s="393">
        <v>1</v>
      </c>
      <c r="D4364" s="393" t="s">
        <v>11819</v>
      </c>
      <c r="E4364" s="393">
        <v>0</v>
      </c>
      <c r="F4364" s="396"/>
      <c r="G4364" s="388"/>
    </row>
    <row r="4365" spans="1:7" ht="17.25" x14ac:dyDescent="0.3">
      <c r="A4365" s="389" t="s">
        <v>25076</v>
      </c>
      <c r="B4365" s="393" t="s">
        <v>10103</v>
      </c>
      <c r="C4365" s="393">
        <v>2</v>
      </c>
      <c r="D4365" s="393" t="s">
        <v>11819</v>
      </c>
      <c r="E4365" s="393">
        <v>0</v>
      </c>
      <c r="F4365" s="396"/>
      <c r="G4365" s="388"/>
    </row>
    <row r="4366" spans="1:7" ht="12.75" customHeight="1" x14ac:dyDescent="0.3">
      <c r="A4366" s="417" t="s">
        <v>25077</v>
      </c>
      <c r="B4366" s="417"/>
      <c r="C4366" s="417"/>
      <c r="D4366" s="417"/>
      <c r="E4366" s="417"/>
      <c r="F4366" s="417"/>
      <c r="G4366" s="388"/>
    </row>
    <row r="4367" spans="1:7" ht="17.25" x14ac:dyDescent="0.3">
      <c r="A4367" s="389" t="s">
        <v>25078</v>
      </c>
      <c r="B4367" s="393" t="s">
        <v>24413</v>
      </c>
      <c r="C4367" s="393">
        <v>9</v>
      </c>
      <c r="D4367" s="393" t="s">
        <v>23315</v>
      </c>
      <c r="E4367" s="393">
        <v>10</v>
      </c>
      <c r="F4367" s="396"/>
      <c r="G4367" s="388"/>
    </row>
    <row r="4368" spans="1:7" ht="17.25" x14ac:dyDescent="0.3">
      <c r="A4368" s="389" t="s">
        <v>25079</v>
      </c>
      <c r="B4368" s="393" t="s">
        <v>24413</v>
      </c>
      <c r="C4368" s="393">
        <v>2</v>
      </c>
      <c r="D4368" s="393" t="s">
        <v>23315</v>
      </c>
      <c r="E4368" s="393">
        <v>2</v>
      </c>
      <c r="F4368" s="396"/>
      <c r="G4368" s="388"/>
    </row>
    <row r="4369" spans="1:7" ht="17.25" x14ac:dyDescent="0.3">
      <c r="A4369" s="389" t="s">
        <v>25080</v>
      </c>
      <c r="B4369" s="393" t="s">
        <v>24413</v>
      </c>
      <c r="C4369" s="393">
        <v>3</v>
      </c>
      <c r="D4369" s="393" t="s">
        <v>23315</v>
      </c>
      <c r="E4369" s="393">
        <v>0</v>
      </c>
      <c r="F4369" s="396"/>
      <c r="G4369" s="388"/>
    </row>
    <row r="4370" spans="1:7" ht="17.25" x14ac:dyDescent="0.3">
      <c r="A4370" s="389" t="s">
        <v>25081</v>
      </c>
      <c r="B4370" s="393" t="s">
        <v>23315</v>
      </c>
      <c r="C4370" s="393">
        <v>2</v>
      </c>
      <c r="D4370" s="393" t="s">
        <v>24413</v>
      </c>
      <c r="E4370" s="393">
        <v>2</v>
      </c>
      <c r="F4370" s="396"/>
      <c r="G4370" s="388"/>
    </row>
    <row r="4371" spans="1:7" ht="17.25" x14ac:dyDescent="0.3">
      <c r="A4371" s="389" t="s">
        <v>25082</v>
      </c>
      <c r="B4371" s="393" t="s">
        <v>23315</v>
      </c>
      <c r="C4371" s="393">
        <v>1</v>
      </c>
      <c r="D4371" s="393" t="s">
        <v>24413</v>
      </c>
      <c r="E4371" s="393">
        <v>2</v>
      </c>
      <c r="F4371" s="396"/>
      <c r="G4371" s="388"/>
    </row>
    <row r="4372" spans="1:7" ht="17.25" x14ac:dyDescent="0.3">
      <c r="A4372" s="389" t="s">
        <v>25083</v>
      </c>
      <c r="B4372" s="393" t="s">
        <v>23315</v>
      </c>
      <c r="C4372" s="393">
        <v>1</v>
      </c>
      <c r="D4372" s="393" t="s">
        <v>24413</v>
      </c>
      <c r="E4372" s="393">
        <v>1</v>
      </c>
      <c r="F4372" s="396"/>
      <c r="G4372" s="388"/>
    </row>
    <row r="4373" spans="1:7" ht="17.25" x14ac:dyDescent="0.3">
      <c r="A4373" s="389" t="s">
        <v>25084</v>
      </c>
      <c r="B4373" s="393" t="s">
        <v>24413</v>
      </c>
      <c r="C4373" s="393">
        <v>3</v>
      </c>
      <c r="D4373" s="393" t="s">
        <v>23315</v>
      </c>
      <c r="E4373" s="393">
        <v>1</v>
      </c>
      <c r="F4373" s="396"/>
      <c r="G4373" s="388"/>
    </row>
    <row r="4374" spans="1:7" ht="17.25" x14ac:dyDescent="0.3">
      <c r="A4374" s="389" t="s">
        <v>25085</v>
      </c>
      <c r="B4374" s="393" t="s">
        <v>23315</v>
      </c>
      <c r="C4374" s="393">
        <v>2</v>
      </c>
      <c r="D4374" s="393" t="s">
        <v>24413</v>
      </c>
      <c r="E4374" s="393">
        <v>1</v>
      </c>
      <c r="F4374" s="396"/>
      <c r="G4374" s="388"/>
    </row>
    <row r="4375" spans="1:7" ht="17.25" x14ac:dyDescent="0.3">
      <c r="A4375" s="389" t="s">
        <v>25086</v>
      </c>
      <c r="B4375" s="393" t="s">
        <v>23315</v>
      </c>
      <c r="C4375" s="393">
        <v>1</v>
      </c>
      <c r="D4375" s="393" t="s">
        <v>24413</v>
      </c>
      <c r="E4375" s="393">
        <v>0</v>
      </c>
      <c r="F4375" s="396"/>
      <c r="G4375" s="388"/>
    </row>
    <row r="4376" spans="1:7" ht="17.25" x14ac:dyDescent="0.3">
      <c r="A4376" s="389" t="s">
        <v>25087</v>
      </c>
      <c r="B4376" s="393" t="s">
        <v>24413</v>
      </c>
      <c r="C4376" s="393">
        <v>0</v>
      </c>
      <c r="D4376" s="393" t="s">
        <v>23315</v>
      </c>
      <c r="E4376" s="393">
        <v>1</v>
      </c>
      <c r="F4376" s="396"/>
      <c r="G4376" s="388"/>
    </row>
    <row r="4377" spans="1:7" ht="17.25" x14ac:dyDescent="0.3">
      <c r="A4377" s="389" t="s">
        <v>25088</v>
      </c>
      <c r="B4377" s="393" t="s">
        <v>24413</v>
      </c>
      <c r="C4377" s="393">
        <v>0</v>
      </c>
      <c r="D4377" s="393" t="s">
        <v>23315</v>
      </c>
      <c r="E4377" s="393">
        <v>1</v>
      </c>
      <c r="F4377" s="396"/>
      <c r="G4377" s="388"/>
    </row>
    <row r="4378" spans="1:7" ht="17.25" x14ac:dyDescent="0.3">
      <c r="A4378" s="389" t="s">
        <v>25089</v>
      </c>
      <c r="B4378" s="393" t="s">
        <v>24413</v>
      </c>
      <c r="C4378" s="393">
        <v>0</v>
      </c>
      <c r="D4378" s="393" t="s">
        <v>23315</v>
      </c>
      <c r="E4378" s="393">
        <v>2</v>
      </c>
      <c r="F4378" s="396"/>
      <c r="G4378" s="388"/>
    </row>
    <row r="4379" spans="1:7" ht="17.25" x14ac:dyDescent="0.3">
      <c r="A4379" s="389" t="s">
        <v>25090</v>
      </c>
      <c r="B4379" s="393" t="s">
        <v>23315</v>
      </c>
      <c r="C4379" s="393">
        <v>1</v>
      </c>
      <c r="D4379" s="393" t="s">
        <v>24413</v>
      </c>
      <c r="E4379" s="393">
        <v>0</v>
      </c>
      <c r="F4379" s="396"/>
      <c r="G4379" s="388"/>
    </row>
    <row r="4380" spans="1:7" ht="17.25" x14ac:dyDescent="0.3">
      <c r="A4380" s="389" t="s">
        <v>25091</v>
      </c>
      <c r="B4380" s="393" t="s">
        <v>23315</v>
      </c>
      <c r="C4380" s="393">
        <v>0</v>
      </c>
      <c r="D4380" s="393" t="s">
        <v>24413</v>
      </c>
      <c r="E4380" s="393">
        <v>0</v>
      </c>
      <c r="F4380" s="396"/>
      <c r="G4380" s="388"/>
    </row>
    <row r="4381" spans="1:7" ht="17.25" x14ac:dyDescent="0.3">
      <c r="A4381" s="389" t="s">
        <v>25092</v>
      </c>
      <c r="B4381" s="393" t="s">
        <v>24413</v>
      </c>
      <c r="C4381" s="393">
        <v>0</v>
      </c>
      <c r="D4381" s="393" t="s">
        <v>23315</v>
      </c>
      <c r="E4381" s="393">
        <v>0</v>
      </c>
      <c r="F4381" s="396"/>
      <c r="G4381" s="388"/>
    </row>
    <row r="4382" spans="1:7" ht="17.25" x14ac:dyDescent="0.3">
      <c r="A4382" s="389" t="s">
        <v>25093</v>
      </c>
      <c r="B4382" s="393" t="s">
        <v>23315</v>
      </c>
      <c r="C4382" s="393">
        <v>1</v>
      </c>
      <c r="D4382" s="393" t="s">
        <v>24413</v>
      </c>
      <c r="E4382" s="393">
        <v>0</v>
      </c>
      <c r="F4382" s="396"/>
      <c r="G4382" s="388"/>
    </row>
    <row r="4383" spans="1:7" ht="17.25" x14ac:dyDescent="0.3">
      <c r="A4383" s="389" t="s">
        <v>25094</v>
      </c>
      <c r="B4383" s="393" t="s">
        <v>23315</v>
      </c>
      <c r="C4383" s="393">
        <v>2</v>
      </c>
      <c r="D4383" s="393" t="s">
        <v>24413</v>
      </c>
      <c r="E4383" s="393">
        <v>1</v>
      </c>
      <c r="F4383" s="396"/>
      <c r="G4383" s="388"/>
    </row>
    <row r="4384" spans="1:7" ht="17.25" x14ac:dyDescent="0.3">
      <c r="A4384" s="389" t="s">
        <v>25095</v>
      </c>
      <c r="B4384" s="393" t="s">
        <v>23315</v>
      </c>
      <c r="C4384" s="393">
        <v>0</v>
      </c>
      <c r="D4384" s="393" t="s">
        <v>24413</v>
      </c>
      <c r="E4384" s="393">
        <v>0</v>
      </c>
      <c r="F4384" s="396"/>
      <c r="G4384" s="388"/>
    </row>
    <row r="4385" spans="1:7" ht="12.75" customHeight="1" x14ac:dyDescent="0.3">
      <c r="A4385" s="417" t="s">
        <v>25096</v>
      </c>
      <c r="B4385" s="417"/>
      <c r="C4385" s="417"/>
      <c r="D4385" s="417"/>
      <c r="E4385" s="417"/>
      <c r="F4385" s="417"/>
      <c r="G4385" s="388"/>
    </row>
    <row r="4386" spans="1:7" ht="17.25" x14ac:dyDescent="0.3">
      <c r="A4386" s="389" t="s">
        <v>25097</v>
      </c>
      <c r="B4386" s="393" t="s">
        <v>25098</v>
      </c>
      <c r="C4386" s="393">
        <v>1</v>
      </c>
      <c r="D4386" s="393" t="s">
        <v>2625</v>
      </c>
      <c r="E4386" s="393">
        <v>2</v>
      </c>
      <c r="F4386" s="396"/>
      <c r="G4386" s="388"/>
    </row>
    <row r="4387" spans="1:7" ht="17.25" x14ac:dyDescent="0.3">
      <c r="A4387" s="389" t="s">
        <v>25099</v>
      </c>
      <c r="B4387" s="393" t="s">
        <v>10191</v>
      </c>
      <c r="C4387" s="393">
        <v>2</v>
      </c>
      <c r="D4387" s="393" t="s">
        <v>2625</v>
      </c>
      <c r="E4387" s="393">
        <v>1</v>
      </c>
      <c r="F4387" s="396"/>
      <c r="G4387" s="388"/>
    </row>
    <row r="4388" spans="1:7" ht="17.25" x14ac:dyDescent="0.3">
      <c r="A4388" s="389" t="s">
        <v>25100</v>
      </c>
      <c r="B4388" s="393" t="s">
        <v>2625</v>
      </c>
      <c r="C4388" s="393">
        <v>1</v>
      </c>
      <c r="D4388" s="393" t="s">
        <v>10191</v>
      </c>
      <c r="E4388" s="393">
        <v>5</v>
      </c>
      <c r="F4388" s="396"/>
      <c r="G4388" s="388"/>
    </row>
    <row r="4389" spans="1:7" ht="17.25" x14ac:dyDescent="0.3">
      <c r="A4389" s="389" t="s">
        <v>25101</v>
      </c>
      <c r="B4389" s="393" t="s">
        <v>2625</v>
      </c>
      <c r="C4389" s="393">
        <v>2</v>
      </c>
      <c r="D4389" s="393" t="s">
        <v>10191</v>
      </c>
      <c r="E4389" s="393">
        <v>2</v>
      </c>
      <c r="F4389" s="396"/>
      <c r="G4389" s="388"/>
    </row>
    <row r="4390" spans="1:7" ht="17.25" x14ac:dyDescent="0.3">
      <c r="A4390" s="389" t="s">
        <v>25102</v>
      </c>
      <c r="B4390" s="393" t="s">
        <v>10191</v>
      </c>
      <c r="C4390" s="393">
        <v>2</v>
      </c>
      <c r="D4390" s="393" t="s">
        <v>2625</v>
      </c>
      <c r="E4390" s="393">
        <v>0</v>
      </c>
      <c r="F4390" s="396"/>
      <c r="G4390" s="388"/>
    </row>
    <row r="4391" spans="1:7" ht="17.25" x14ac:dyDescent="0.3">
      <c r="A4391" s="389" t="s">
        <v>25103</v>
      </c>
      <c r="B4391" s="393" t="s">
        <v>2625</v>
      </c>
      <c r="C4391" s="393">
        <v>3</v>
      </c>
      <c r="D4391" s="393" t="s">
        <v>10191</v>
      </c>
      <c r="E4391" s="393">
        <v>2</v>
      </c>
      <c r="F4391" s="396"/>
      <c r="G4391" s="388"/>
    </row>
    <row r="4392" spans="1:7" ht="17.25" x14ac:dyDescent="0.3">
      <c r="A4392" s="389" t="s">
        <v>25104</v>
      </c>
      <c r="B4392" s="393" t="s">
        <v>10191</v>
      </c>
      <c r="C4392" s="393">
        <v>2</v>
      </c>
      <c r="D4392" s="393" t="s">
        <v>2625</v>
      </c>
      <c r="E4392" s="393">
        <v>0</v>
      </c>
      <c r="F4392" s="396"/>
      <c r="G4392" s="388"/>
    </row>
    <row r="4393" spans="1:7" ht="17.25" x14ac:dyDescent="0.3">
      <c r="A4393" s="389" t="s">
        <v>25105</v>
      </c>
      <c r="B4393" s="393" t="s">
        <v>10191</v>
      </c>
      <c r="C4393" s="393">
        <v>0</v>
      </c>
      <c r="D4393" s="393" t="s">
        <v>2625</v>
      </c>
      <c r="E4393" s="393">
        <v>2</v>
      </c>
      <c r="F4393" s="396"/>
      <c r="G4393" s="388"/>
    </row>
    <row r="4394" spans="1:7" ht="17.25" x14ac:dyDescent="0.3">
      <c r="A4394" s="389" t="s">
        <v>25106</v>
      </c>
      <c r="B4394" s="393" t="s">
        <v>10191</v>
      </c>
      <c r="C4394" s="393">
        <v>0</v>
      </c>
      <c r="D4394" s="393" t="s">
        <v>2625</v>
      </c>
      <c r="E4394" s="393">
        <v>2</v>
      </c>
      <c r="F4394" s="396"/>
      <c r="G4394" s="388"/>
    </row>
    <row r="4395" spans="1:7" ht="17.25" x14ac:dyDescent="0.3">
      <c r="A4395" s="389" t="s">
        <v>25107</v>
      </c>
      <c r="B4395" s="393" t="s">
        <v>10191</v>
      </c>
      <c r="C4395" s="393">
        <v>3</v>
      </c>
      <c r="D4395" s="393" t="s">
        <v>2625</v>
      </c>
      <c r="E4395" s="393">
        <v>0</v>
      </c>
      <c r="F4395" s="396"/>
      <c r="G4395" s="388"/>
    </row>
    <row r="4396" spans="1:7" ht="17.25" x14ac:dyDescent="0.3">
      <c r="A4396" s="389" t="s">
        <v>25108</v>
      </c>
      <c r="B4396" s="393" t="s">
        <v>10191</v>
      </c>
      <c r="C4396" s="393">
        <v>0</v>
      </c>
      <c r="D4396" s="393" t="s">
        <v>2625</v>
      </c>
      <c r="E4396" s="393">
        <v>2</v>
      </c>
      <c r="F4396" s="396"/>
      <c r="G4396" s="388"/>
    </row>
    <row r="4397" spans="1:7" ht="17.25" x14ac:dyDescent="0.3">
      <c r="A4397" s="389" t="s">
        <v>25109</v>
      </c>
      <c r="B4397" s="393" t="s">
        <v>10191</v>
      </c>
      <c r="C4397" s="393">
        <v>0</v>
      </c>
      <c r="D4397" s="393" t="s">
        <v>2625</v>
      </c>
      <c r="E4397" s="393">
        <v>2</v>
      </c>
      <c r="F4397" s="396"/>
      <c r="G4397" s="388"/>
    </row>
    <row r="4398" spans="1:7" ht="12.75" customHeight="1" x14ac:dyDescent="0.3">
      <c r="A4398" s="417" t="s">
        <v>39890</v>
      </c>
      <c r="B4398" s="417"/>
      <c r="C4398" s="417"/>
      <c r="D4398" s="417"/>
      <c r="E4398" s="417"/>
      <c r="F4398" s="417"/>
      <c r="G4398" s="388"/>
    </row>
    <row r="4399" spans="1:7" ht="17.25" x14ac:dyDescent="0.3">
      <c r="A4399" s="389" t="s">
        <v>39891</v>
      </c>
      <c r="B4399" s="393" t="s">
        <v>11819</v>
      </c>
      <c r="C4399" s="393">
        <v>4</v>
      </c>
      <c r="D4399" s="393" t="s">
        <v>10191</v>
      </c>
      <c r="E4399" s="393">
        <v>2</v>
      </c>
      <c r="F4399" s="396"/>
      <c r="G4399" s="388"/>
    </row>
    <row r="4400" spans="1:7" ht="17.25" x14ac:dyDescent="0.3">
      <c r="A4400" s="389" t="s">
        <v>39892</v>
      </c>
      <c r="B4400" s="393" t="s">
        <v>10103</v>
      </c>
      <c r="C4400" s="393">
        <v>2</v>
      </c>
      <c r="D4400" s="393" t="s">
        <v>22060</v>
      </c>
      <c r="E4400" s="393">
        <v>0</v>
      </c>
      <c r="F4400" s="396"/>
      <c r="G4400" s="388"/>
    </row>
    <row r="4401" spans="1:7" ht="17.25" x14ac:dyDescent="0.3">
      <c r="A4401" s="389" t="s">
        <v>39893</v>
      </c>
      <c r="B4401" s="393" t="s">
        <v>2625</v>
      </c>
      <c r="C4401" s="393">
        <v>2</v>
      </c>
      <c r="D4401" s="393" t="s">
        <v>14944</v>
      </c>
      <c r="E4401" s="393">
        <v>1</v>
      </c>
      <c r="F4401" s="396"/>
      <c r="G4401" s="388"/>
    </row>
    <row r="4402" spans="1:7" ht="17.25" x14ac:dyDescent="0.3">
      <c r="A4402" s="389" t="s">
        <v>39894</v>
      </c>
      <c r="B4402" s="393" t="s">
        <v>10448</v>
      </c>
      <c r="C4402" s="393">
        <v>0</v>
      </c>
      <c r="D4402" s="393" t="s">
        <v>7198</v>
      </c>
      <c r="E4402" s="393">
        <v>1</v>
      </c>
      <c r="F4402" s="396"/>
      <c r="G4402" s="388"/>
    </row>
    <row r="4403" spans="1:7" ht="12.75" customHeight="1" x14ac:dyDescent="0.3">
      <c r="A4403" s="417" t="s">
        <v>25110</v>
      </c>
      <c r="B4403" s="417"/>
      <c r="C4403" s="417"/>
      <c r="D4403" s="417"/>
      <c r="E4403" s="417"/>
      <c r="F4403" s="417"/>
      <c r="G4403" s="388"/>
    </row>
    <row r="4404" spans="1:7" ht="17.25" x14ac:dyDescent="0.3">
      <c r="A4404" s="389" t="s">
        <v>25111</v>
      </c>
      <c r="B4404" s="393" t="s">
        <v>10191</v>
      </c>
      <c r="C4404" s="393">
        <v>0</v>
      </c>
      <c r="D4404" s="393" t="s">
        <v>2625</v>
      </c>
      <c r="E4404" s="393">
        <v>2</v>
      </c>
      <c r="F4404" s="396"/>
      <c r="G4404" s="388"/>
    </row>
    <row r="4405" spans="1:7" ht="17.25" x14ac:dyDescent="0.3">
      <c r="A4405" s="389" t="s">
        <v>25112</v>
      </c>
      <c r="B4405" s="393" t="s">
        <v>10191</v>
      </c>
      <c r="C4405" s="393">
        <v>3</v>
      </c>
      <c r="D4405" s="393" t="s">
        <v>2625</v>
      </c>
      <c r="E4405" s="393">
        <v>0</v>
      </c>
      <c r="F4405" s="396"/>
      <c r="G4405" s="388"/>
    </row>
    <row r="4406" spans="1:7" ht="17.25" x14ac:dyDescent="0.3">
      <c r="A4406" s="389" t="s">
        <v>25113</v>
      </c>
      <c r="B4406" s="393" t="s">
        <v>2625</v>
      </c>
      <c r="C4406" s="393">
        <v>2</v>
      </c>
      <c r="D4406" s="393" t="s">
        <v>10191</v>
      </c>
      <c r="E4406" s="393">
        <v>0</v>
      </c>
      <c r="F4406" s="396"/>
      <c r="G4406" s="388"/>
    </row>
    <row r="4407" spans="1:7" ht="17.25" x14ac:dyDescent="0.3">
      <c r="A4407" s="389" t="s">
        <v>25114</v>
      </c>
      <c r="B4407" s="393" t="s">
        <v>2625</v>
      </c>
      <c r="C4407" s="393">
        <v>0</v>
      </c>
      <c r="D4407" s="393" t="s">
        <v>10191</v>
      </c>
      <c r="E4407" s="393">
        <v>2</v>
      </c>
      <c r="F4407" s="396"/>
      <c r="G4407" s="388"/>
    </row>
    <row r="4408" spans="1:7" ht="17.25" x14ac:dyDescent="0.3">
      <c r="A4408" s="389" t="s">
        <v>25115</v>
      </c>
      <c r="B4408" s="393" t="s">
        <v>2625</v>
      </c>
      <c r="C4408" s="393">
        <v>2</v>
      </c>
      <c r="D4408" s="393" t="s">
        <v>10191</v>
      </c>
      <c r="E4408" s="393">
        <v>1</v>
      </c>
      <c r="F4408" s="396"/>
      <c r="G4408" s="388"/>
    </row>
    <row r="4409" spans="1:7" ht="17.25" x14ac:dyDescent="0.3">
      <c r="A4409" s="389" t="s">
        <v>25116</v>
      </c>
      <c r="B4409" s="393" t="s">
        <v>10191</v>
      </c>
      <c r="C4409" s="393">
        <v>2</v>
      </c>
      <c r="D4409" s="393" t="s">
        <v>2625</v>
      </c>
      <c r="E4409" s="393">
        <v>1</v>
      </c>
      <c r="F4409" s="396"/>
      <c r="G4409" s="388"/>
    </row>
    <row r="4410" spans="1:7" ht="17.25" x14ac:dyDescent="0.3">
      <c r="A4410" s="389" t="s">
        <v>25117</v>
      </c>
      <c r="B4410" s="393" t="s">
        <v>10191</v>
      </c>
      <c r="C4410" s="393">
        <v>2</v>
      </c>
      <c r="D4410" s="393" t="s">
        <v>2625</v>
      </c>
      <c r="E4410" s="393">
        <v>0</v>
      </c>
      <c r="F4410" s="396"/>
      <c r="G4410" s="388"/>
    </row>
    <row r="4411" spans="1:7" ht="17.25" x14ac:dyDescent="0.3">
      <c r="A4411" s="389" t="s">
        <v>25118</v>
      </c>
      <c r="B4411" s="393" t="s">
        <v>2625</v>
      </c>
      <c r="C4411" s="393">
        <v>1</v>
      </c>
      <c r="D4411" s="393" t="s">
        <v>10191</v>
      </c>
      <c r="E4411" s="393">
        <v>6</v>
      </c>
      <c r="F4411" s="396"/>
      <c r="G4411" s="388"/>
    </row>
    <row r="4412" spans="1:7" ht="17.25" x14ac:dyDescent="0.3">
      <c r="A4412" s="389" t="s">
        <v>25119</v>
      </c>
      <c r="B4412" s="393" t="s">
        <v>10191</v>
      </c>
      <c r="C4412" s="393">
        <v>1</v>
      </c>
      <c r="D4412" s="393" t="s">
        <v>2625</v>
      </c>
      <c r="E4412" s="393">
        <v>1</v>
      </c>
      <c r="F4412" s="396"/>
      <c r="G4412" s="388"/>
    </row>
    <row r="4413" spans="1:7" ht="17.25" x14ac:dyDescent="0.3">
      <c r="A4413" s="389" t="s">
        <v>25120</v>
      </c>
      <c r="B4413" s="393" t="s">
        <v>2625</v>
      </c>
      <c r="C4413" s="393">
        <v>0</v>
      </c>
      <c r="D4413" s="393" t="s">
        <v>10191</v>
      </c>
      <c r="E4413" s="393">
        <v>2</v>
      </c>
      <c r="F4413" s="396"/>
      <c r="G4413" s="388"/>
    </row>
    <row r="4414" spans="1:7" ht="12.75" customHeight="1" x14ac:dyDescent="0.3">
      <c r="A4414" s="417" t="s">
        <v>25121</v>
      </c>
      <c r="B4414" s="417"/>
      <c r="C4414" s="417"/>
      <c r="D4414" s="417"/>
      <c r="E4414" s="417"/>
      <c r="F4414" s="417"/>
      <c r="G4414" s="388"/>
    </row>
    <row r="4415" spans="1:7" ht="17.25" x14ac:dyDescent="0.3">
      <c r="A4415" s="389" t="s">
        <v>25122</v>
      </c>
      <c r="B4415" s="393" t="s">
        <v>2625</v>
      </c>
      <c r="C4415" s="393">
        <v>21</v>
      </c>
      <c r="D4415" s="393" t="s">
        <v>22163</v>
      </c>
      <c r="E4415" s="393">
        <v>29</v>
      </c>
      <c r="F4415" s="396"/>
      <c r="G4415" s="388"/>
    </row>
    <row r="4416" spans="1:7" ht="17.25" x14ac:dyDescent="0.3">
      <c r="A4416" s="389" t="s">
        <v>25123</v>
      </c>
      <c r="B4416" s="393" t="s">
        <v>22163</v>
      </c>
      <c r="C4416" s="393">
        <v>10</v>
      </c>
      <c r="D4416" s="393" t="s">
        <v>11819</v>
      </c>
      <c r="E4416" s="393">
        <v>15</v>
      </c>
      <c r="F4416" s="396"/>
      <c r="G4416" s="388"/>
    </row>
    <row r="4417" spans="1:7" ht="17.25" x14ac:dyDescent="0.3">
      <c r="A4417" s="389" t="s">
        <v>25124</v>
      </c>
      <c r="B4417" s="393" t="s">
        <v>22163</v>
      </c>
      <c r="C4417" s="393">
        <v>6</v>
      </c>
      <c r="D4417" s="393" t="s">
        <v>11819</v>
      </c>
      <c r="E4417" s="393">
        <v>10</v>
      </c>
      <c r="F4417" s="396"/>
      <c r="G4417" s="388"/>
    </row>
    <row r="4418" spans="1:7" ht="17.25" x14ac:dyDescent="0.3">
      <c r="A4418" s="389" t="s">
        <v>25125</v>
      </c>
      <c r="B4418" s="393" t="s">
        <v>22163</v>
      </c>
      <c r="C4418" s="393">
        <v>9</v>
      </c>
      <c r="D4418" s="393" t="s">
        <v>11819</v>
      </c>
      <c r="E4418" s="393">
        <v>11</v>
      </c>
      <c r="F4418" s="396"/>
      <c r="G4418" s="388"/>
    </row>
    <row r="4419" spans="1:7" ht="17.25" x14ac:dyDescent="0.3">
      <c r="A4419" s="389" t="s">
        <v>25126</v>
      </c>
      <c r="B4419" s="393" t="s">
        <v>11819</v>
      </c>
      <c r="C4419" s="393">
        <v>3</v>
      </c>
      <c r="D4419" s="393" t="s">
        <v>22163</v>
      </c>
      <c r="E4419" s="393">
        <v>10</v>
      </c>
      <c r="F4419" s="396"/>
      <c r="G4419" s="388"/>
    </row>
    <row r="4420" spans="1:7" ht="17.25" x14ac:dyDescent="0.3">
      <c r="A4420" s="389" t="s">
        <v>25127</v>
      </c>
      <c r="B4420" s="393" t="s">
        <v>22163</v>
      </c>
      <c r="C4420" s="393">
        <v>1</v>
      </c>
      <c r="D4420" s="393" t="s">
        <v>11819</v>
      </c>
      <c r="E4420" s="393">
        <v>2</v>
      </c>
      <c r="F4420" s="396"/>
      <c r="G4420" s="388"/>
    </row>
    <row r="4421" spans="1:7" ht="12.75" customHeight="1" x14ac:dyDescent="0.3">
      <c r="A4421" s="417" t="s">
        <v>25128</v>
      </c>
      <c r="B4421" s="417"/>
      <c r="C4421" s="417"/>
      <c r="D4421" s="417"/>
      <c r="E4421" s="417"/>
      <c r="F4421" s="417"/>
      <c r="G4421" s="388"/>
    </row>
    <row r="4422" spans="1:7" ht="17.25" x14ac:dyDescent="0.3">
      <c r="A4422" s="389" t="s">
        <v>25129</v>
      </c>
      <c r="B4422" s="393" t="s">
        <v>11819</v>
      </c>
      <c r="C4422" s="393">
        <v>0</v>
      </c>
      <c r="D4422" s="393" t="s">
        <v>10191</v>
      </c>
      <c r="E4422" s="393">
        <v>0</v>
      </c>
      <c r="F4422" s="396"/>
      <c r="G4422" s="388"/>
    </row>
    <row r="4423" spans="1:7" ht="17.25" x14ac:dyDescent="0.3">
      <c r="A4423" s="389" t="s">
        <v>25130</v>
      </c>
      <c r="B4423" s="393" t="s">
        <v>13336</v>
      </c>
      <c r="C4423" s="393">
        <v>0</v>
      </c>
      <c r="D4423" s="393" t="s">
        <v>2625</v>
      </c>
      <c r="E4423" s="393">
        <v>0</v>
      </c>
      <c r="F4423" s="396"/>
      <c r="G4423" s="388"/>
    </row>
    <row r="4424" spans="1:7" ht="17.25" x14ac:dyDescent="0.3">
      <c r="A4424" s="389" t="s">
        <v>25131</v>
      </c>
      <c r="B4424" s="393" t="s">
        <v>11819</v>
      </c>
      <c r="C4424" s="393">
        <v>1</v>
      </c>
      <c r="D4424" s="393" t="s">
        <v>10191</v>
      </c>
      <c r="E4424" s="393">
        <v>1</v>
      </c>
      <c r="F4424" s="396"/>
      <c r="G4424" s="388"/>
    </row>
    <row r="4425" spans="1:7" ht="17.25" x14ac:dyDescent="0.3">
      <c r="A4425" s="389" t="s">
        <v>25132</v>
      </c>
      <c r="B4425" s="393" t="s">
        <v>11819</v>
      </c>
      <c r="C4425" s="393">
        <v>0</v>
      </c>
      <c r="D4425" s="393" t="s">
        <v>25133</v>
      </c>
      <c r="E4425" s="393">
        <v>0</v>
      </c>
      <c r="F4425" s="396"/>
      <c r="G4425" s="388"/>
    </row>
    <row r="4426" spans="1:7" ht="17.25" x14ac:dyDescent="0.3">
      <c r="A4426" s="389" t="s">
        <v>25134</v>
      </c>
      <c r="B4426" s="393" t="s">
        <v>10103</v>
      </c>
      <c r="C4426" s="393">
        <v>0</v>
      </c>
      <c r="D4426" s="393" t="s">
        <v>3253</v>
      </c>
      <c r="E4426" s="393">
        <v>0</v>
      </c>
      <c r="F4426" s="396"/>
      <c r="G4426" s="388"/>
    </row>
    <row r="4427" spans="1:7" ht="17.25" x14ac:dyDescent="0.3">
      <c r="A4427" s="389" t="s">
        <v>25135</v>
      </c>
      <c r="B4427" s="393" t="s">
        <v>25136</v>
      </c>
      <c r="C4427" s="393">
        <v>1</v>
      </c>
      <c r="D4427" s="393" t="s">
        <v>5411</v>
      </c>
      <c r="E4427" s="393">
        <v>0</v>
      </c>
      <c r="F4427" s="396"/>
      <c r="G4427" s="388"/>
    </row>
    <row r="4428" spans="1:7" ht="17.25" x14ac:dyDescent="0.3">
      <c r="A4428" s="389" t="s">
        <v>25137</v>
      </c>
      <c r="B4428" s="393" t="s">
        <v>11819</v>
      </c>
      <c r="C4428" s="393">
        <v>0</v>
      </c>
      <c r="D4428" s="393" t="s">
        <v>10191</v>
      </c>
      <c r="E4428" s="393">
        <v>0</v>
      </c>
      <c r="F4428" s="396"/>
      <c r="G4428" s="388"/>
    </row>
    <row r="4429" spans="1:7" ht="17.25" x14ac:dyDescent="0.3">
      <c r="A4429" s="389" t="s">
        <v>25138</v>
      </c>
      <c r="B4429" s="393" t="s">
        <v>2625</v>
      </c>
      <c r="C4429" s="393">
        <v>0</v>
      </c>
      <c r="D4429" s="393" t="s">
        <v>10191</v>
      </c>
      <c r="E4429" s="393">
        <v>0</v>
      </c>
      <c r="F4429" s="396"/>
      <c r="G4429" s="388"/>
    </row>
    <row r="4430" spans="1:7" ht="17.25" x14ac:dyDescent="0.3">
      <c r="A4430" s="389" t="s">
        <v>25139</v>
      </c>
      <c r="B4430" s="393" t="s">
        <v>21992</v>
      </c>
      <c r="C4430" s="393">
        <v>0</v>
      </c>
      <c r="D4430" s="393" t="s">
        <v>11819</v>
      </c>
      <c r="E4430" s="393">
        <v>1</v>
      </c>
      <c r="F4430" s="396"/>
      <c r="G4430" s="388"/>
    </row>
    <row r="4431" spans="1:7" ht="12.75" customHeight="1" x14ac:dyDescent="0.3">
      <c r="A4431" s="417" t="s">
        <v>25140</v>
      </c>
      <c r="B4431" s="417"/>
      <c r="C4431" s="417"/>
      <c r="D4431" s="417"/>
      <c r="E4431" s="417"/>
      <c r="F4431" s="417"/>
      <c r="G4431" s="388"/>
    </row>
    <row r="4432" spans="1:7" ht="17.25" x14ac:dyDescent="0.3">
      <c r="A4432" s="389" t="s">
        <v>25141</v>
      </c>
      <c r="B4432" s="393" t="s">
        <v>13658</v>
      </c>
      <c r="C4432" s="393">
        <v>0</v>
      </c>
      <c r="D4432" s="393" t="s">
        <v>7198</v>
      </c>
      <c r="E4432" s="393">
        <v>1</v>
      </c>
      <c r="F4432" s="396"/>
      <c r="G4432" s="388"/>
    </row>
    <row r="4433" spans="1:7" ht="17.25" x14ac:dyDescent="0.3">
      <c r="A4433" s="389" t="s">
        <v>25142</v>
      </c>
      <c r="B4433" s="393" t="s">
        <v>13658</v>
      </c>
      <c r="C4433" s="393">
        <v>0</v>
      </c>
      <c r="D4433" s="393" t="s">
        <v>11819</v>
      </c>
      <c r="E4433" s="393">
        <v>1</v>
      </c>
      <c r="F4433" s="396"/>
      <c r="G4433" s="388"/>
    </row>
    <row r="4434" spans="1:7" ht="17.25" x14ac:dyDescent="0.3">
      <c r="A4434" s="389" t="s">
        <v>25143</v>
      </c>
      <c r="B4434" s="393" t="s">
        <v>13658</v>
      </c>
      <c r="C4434" s="393">
        <v>7</v>
      </c>
      <c r="D4434" s="393" t="s">
        <v>11819</v>
      </c>
      <c r="E4434" s="393">
        <v>1</v>
      </c>
      <c r="F4434" s="396"/>
      <c r="G4434" s="388"/>
    </row>
    <row r="4435" spans="1:7" ht="17.25" x14ac:dyDescent="0.3">
      <c r="A4435" s="389" t="s">
        <v>25144</v>
      </c>
      <c r="B4435" s="393" t="s">
        <v>2376</v>
      </c>
      <c r="C4435" s="393">
        <v>3</v>
      </c>
      <c r="D4435" s="393" t="s">
        <v>24155</v>
      </c>
      <c r="E4435" s="393">
        <v>2</v>
      </c>
      <c r="F4435" s="396"/>
      <c r="G4435" s="388"/>
    </row>
    <row r="4436" spans="1:7" ht="17.25" x14ac:dyDescent="0.3">
      <c r="A4436" s="389" t="s">
        <v>25145</v>
      </c>
      <c r="B4436" s="393" t="s">
        <v>13658</v>
      </c>
      <c r="C4436" s="393">
        <v>1</v>
      </c>
      <c r="D4436" s="393" t="s">
        <v>1920</v>
      </c>
      <c r="E4436" s="393">
        <v>4</v>
      </c>
      <c r="F4436" s="396"/>
      <c r="G4436" s="388"/>
    </row>
    <row r="4437" spans="1:7" ht="17.25" x14ac:dyDescent="0.3">
      <c r="A4437" s="389" t="s">
        <v>25146</v>
      </c>
      <c r="B4437" s="393" t="s">
        <v>13658</v>
      </c>
      <c r="C4437" s="393">
        <v>0</v>
      </c>
      <c r="D4437" s="393" t="s">
        <v>11819</v>
      </c>
      <c r="E4437" s="393">
        <v>2</v>
      </c>
      <c r="F4437" s="396"/>
      <c r="G4437" s="388"/>
    </row>
    <row r="4438" spans="1:7" ht="17.25" x14ac:dyDescent="0.3">
      <c r="A4438" s="389" t="s">
        <v>25147</v>
      </c>
      <c r="B4438" s="393" t="s">
        <v>10191</v>
      </c>
      <c r="C4438" s="393">
        <v>1</v>
      </c>
      <c r="D4438" s="393" t="s">
        <v>2625</v>
      </c>
      <c r="E4438" s="393">
        <v>0</v>
      </c>
      <c r="F4438" s="396"/>
      <c r="G4438" s="388"/>
    </row>
    <row r="4439" spans="1:7" ht="17.25" x14ac:dyDescent="0.3">
      <c r="A4439" s="389" t="s">
        <v>25148</v>
      </c>
      <c r="B4439" s="393" t="s">
        <v>10103</v>
      </c>
      <c r="C4439" s="393">
        <v>3</v>
      </c>
      <c r="D4439" s="393" t="s">
        <v>13658</v>
      </c>
      <c r="E4439" s="393">
        <v>6</v>
      </c>
      <c r="F4439" s="396"/>
      <c r="G4439" s="388"/>
    </row>
    <row r="4440" spans="1:7" ht="12.75" customHeight="1" x14ac:dyDescent="0.3">
      <c r="A4440" s="417" t="s">
        <v>25149</v>
      </c>
      <c r="B4440" s="417"/>
      <c r="C4440" s="417"/>
      <c r="D4440" s="417"/>
      <c r="E4440" s="417"/>
      <c r="F4440" s="417"/>
      <c r="G4440" s="388"/>
    </row>
    <row r="4441" spans="1:7" ht="17.25" x14ac:dyDescent="0.3">
      <c r="A4441" s="389" t="s">
        <v>25150</v>
      </c>
      <c r="B4441" s="393" t="s">
        <v>10103</v>
      </c>
      <c r="C4441" s="393">
        <v>0</v>
      </c>
      <c r="D4441" s="393" t="s">
        <v>13658</v>
      </c>
      <c r="E4441" s="393">
        <v>2</v>
      </c>
      <c r="F4441" s="396"/>
      <c r="G4441" s="388"/>
    </row>
    <row r="4442" spans="1:7" ht="17.25" x14ac:dyDescent="0.3">
      <c r="A4442" s="389" t="s">
        <v>25151</v>
      </c>
      <c r="B4442" s="393" t="s">
        <v>4776</v>
      </c>
      <c r="C4442" s="393">
        <v>0</v>
      </c>
      <c r="D4442" s="393" t="s">
        <v>13658</v>
      </c>
      <c r="E4442" s="393">
        <v>1</v>
      </c>
      <c r="F4442" s="396"/>
      <c r="G4442" s="388"/>
    </row>
    <row r="4443" spans="1:7" ht="17.25" x14ac:dyDescent="0.3">
      <c r="A4443" s="389" t="s">
        <v>25152</v>
      </c>
      <c r="B4443" s="393" t="s">
        <v>22256</v>
      </c>
      <c r="C4443" s="393">
        <v>2</v>
      </c>
      <c r="D4443" s="393" t="s">
        <v>13658</v>
      </c>
      <c r="E4443" s="393">
        <v>0</v>
      </c>
      <c r="F4443" s="396"/>
      <c r="G4443" s="388"/>
    </row>
    <row r="4444" spans="1:7" ht="17.25" x14ac:dyDescent="0.3">
      <c r="A4444" s="389" t="s">
        <v>25153</v>
      </c>
      <c r="B4444" s="393" t="s">
        <v>11819</v>
      </c>
      <c r="C4444" s="393">
        <v>1</v>
      </c>
      <c r="D4444" s="393" t="s">
        <v>13658</v>
      </c>
      <c r="E4444" s="393">
        <v>2</v>
      </c>
      <c r="F4444" s="396"/>
      <c r="G4444" s="388"/>
    </row>
    <row r="4445" spans="1:7" ht="17.25" x14ac:dyDescent="0.3">
      <c r="A4445" s="389" t="s">
        <v>25154</v>
      </c>
      <c r="B4445" s="393" t="s">
        <v>13658</v>
      </c>
      <c r="C4445" s="393">
        <v>0</v>
      </c>
      <c r="D4445" s="393" t="s">
        <v>11819</v>
      </c>
      <c r="E4445" s="393">
        <v>1</v>
      </c>
      <c r="F4445" s="396"/>
      <c r="G4445" s="388"/>
    </row>
    <row r="4446" spans="1:7" ht="17.25" x14ac:dyDescent="0.3">
      <c r="A4446" s="389" t="s">
        <v>25155</v>
      </c>
      <c r="B4446" s="393" t="s">
        <v>10103</v>
      </c>
      <c r="C4446" s="393">
        <v>1</v>
      </c>
      <c r="D4446" s="393" t="s">
        <v>13658</v>
      </c>
      <c r="E4446" s="393">
        <v>0</v>
      </c>
      <c r="F4446" s="396"/>
      <c r="G4446" s="388"/>
    </row>
    <row r="4447" spans="1:7" ht="17.25" x14ac:dyDescent="0.3">
      <c r="A4447" s="389" t="s">
        <v>25156</v>
      </c>
      <c r="B4447" s="393" t="s">
        <v>5011</v>
      </c>
      <c r="C4447" s="393">
        <v>0</v>
      </c>
      <c r="D4447" s="393" t="s">
        <v>13658</v>
      </c>
      <c r="E4447" s="393">
        <v>1</v>
      </c>
      <c r="F4447" s="396"/>
      <c r="G4447" s="388"/>
    </row>
    <row r="4448" spans="1:7" ht="12.75" customHeight="1" x14ac:dyDescent="0.3">
      <c r="A4448" s="417" t="s">
        <v>25157</v>
      </c>
      <c r="B4448" s="417"/>
      <c r="C4448" s="417"/>
      <c r="D4448" s="417"/>
      <c r="E4448" s="417"/>
      <c r="F4448" s="417"/>
      <c r="G4448" s="388"/>
    </row>
    <row r="4449" spans="1:7" ht="17.25" x14ac:dyDescent="0.3">
      <c r="A4449" s="389" t="s">
        <v>25158</v>
      </c>
      <c r="B4449" s="393" t="s">
        <v>4776</v>
      </c>
      <c r="C4449" s="393">
        <v>0</v>
      </c>
      <c r="D4449" s="393" t="s">
        <v>11819</v>
      </c>
      <c r="E4449" s="393">
        <v>1</v>
      </c>
      <c r="F4449" s="396"/>
      <c r="G4449" s="388"/>
    </row>
    <row r="4450" spans="1:7" ht="17.25" x14ac:dyDescent="0.3">
      <c r="A4450" s="389" t="s">
        <v>25159</v>
      </c>
      <c r="B4450" s="393" t="s">
        <v>4776</v>
      </c>
      <c r="C4450" s="393">
        <v>1</v>
      </c>
      <c r="D4450" s="393" t="s">
        <v>11819</v>
      </c>
      <c r="E4450" s="393">
        <v>0</v>
      </c>
      <c r="F4450" s="396"/>
      <c r="G4450" s="388"/>
    </row>
    <row r="4451" spans="1:7" ht="17.25" x14ac:dyDescent="0.3">
      <c r="A4451" s="389" t="s">
        <v>25160</v>
      </c>
      <c r="B4451" s="393" t="s">
        <v>4776</v>
      </c>
      <c r="C4451" s="393">
        <v>0</v>
      </c>
      <c r="D4451" s="393" t="s">
        <v>11819</v>
      </c>
      <c r="E4451" s="393">
        <v>1</v>
      </c>
      <c r="F4451" s="396"/>
      <c r="G4451" s="388"/>
    </row>
    <row r="4452" spans="1:7" ht="17.25" x14ac:dyDescent="0.3">
      <c r="A4452" s="389" t="s">
        <v>25161</v>
      </c>
      <c r="B4452" s="393" t="s">
        <v>11819</v>
      </c>
      <c r="C4452" s="393">
        <v>0</v>
      </c>
      <c r="D4452" s="393" t="s">
        <v>4776</v>
      </c>
      <c r="E4452" s="393">
        <v>3</v>
      </c>
      <c r="F4452" s="396"/>
      <c r="G4452" s="388"/>
    </row>
    <row r="4453" spans="1:7" ht="17.25" x14ac:dyDescent="0.3">
      <c r="A4453" s="389" t="s">
        <v>25162</v>
      </c>
      <c r="B4453" s="393" t="s">
        <v>11819</v>
      </c>
      <c r="C4453" s="393">
        <v>3</v>
      </c>
      <c r="D4453" s="393" t="s">
        <v>4776</v>
      </c>
      <c r="E4453" s="393">
        <v>1</v>
      </c>
      <c r="F4453" s="396"/>
      <c r="G4453" s="388"/>
    </row>
    <row r="4454" spans="1:7" ht="17.25" x14ac:dyDescent="0.3">
      <c r="A4454" s="389" t="s">
        <v>25163</v>
      </c>
      <c r="B4454" s="393" t="s">
        <v>11819</v>
      </c>
      <c r="C4454" s="393">
        <v>1</v>
      </c>
      <c r="D4454" s="393" t="s">
        <v>4776</v>
      </c>
      <c r="E4454" s="393">
        <v>5</v>
      </c>
      <c r="F4454" s="396"/>
      <c r="G4454" s="388"/>
    </row>
    <row r="4455" spans="1:7" ht="17.25" x14ac:dyDescent="0.3">
      <c r="A4455" s="389" t="s">
        <v>25164</v>
      </c>
      <c r="B4455" s="393" t="s">
        <v>11819</v>
      </c>
      <c r="C4455" s="393">
        <v>0</v>
      </c>
      <c r="D4455" s="393" t="s">
        <v>4776</v>
      </c>
      <c r="E4455" s="393">
        <v>1</v>
      </c>
      <c r="F4455" s="396"/>
      <c r="G4455" s="388"/>
    </row>
    <row r="4456" spans="1:7" ht="12.75" customHeight="1" x14ac:dyDescent="0.3">
      <c r="A4456" s="417" t="s">
        <v>25165</v>
      </c>
      <c r="B4456" s="417"/>
      <c r="C4456" s="417"/>
      <c r="D4456" s="417"/>
      <c r="E4456" s="417"/>
      <c r="F4456" s="417"/>
      <c r="G4456" s="388"/>
    </row>
    <row r="4457" spans="1:7" ht="17.25" x14ac:dyDescent="0.3">
      <c r="A4457" s="389" t="s">
        <v>25166</v>
      </c>
      <c r="B4457" s="393" t="s">
        <v>5011</v>
      </c>
      <c r="C4457" s="393">
        <v>0</v>
      </c>
      <c r="D4457" s="393" t="s">
        <v>11819</v>
      </c>
      <c r="E4457" s="393">
        <v>3</v>
      </c>
      <c r="F4457" s="396"/>
      <c r="G4457" s="388"/>
    </row>
    <row r="4458" spans="1:7" ht="17.25" x14ac:dyDescent="0.3">
      <c r="A4458" s="389" t="s">
        <v>25167</v>
      </c>
      <c r="B4458" s="393" t="s">
        <v>11819</v>
      </c>
      <c r="C4458" s="393">
        <v>1</v>
      </c>
      <c r="D4458" s="393" t="s">
        <v>10103</v>
      </c>
      <c r="E4458" s="393">
        <v>0</v>
      </c>
      <c r="F4458" s="396"/>
      <c r="G4458" s="388"/>
    </row>
    <row r="4459" spans="1:7" ht="17.25" x14ac:dyDescent="0.3">
      <c r="A4459" s="389" t="s">
        <v>25168</v>
      </c>
      <c r="B4459" s="393" t="s">
        <v>10191</v>
      </c>
      <c r="C4459" s="393">
        <v>3</v>
      </c>
      <c r="D4459" s="393" t="s">
        <v>11819</v>
      </c>
      <c r="E4459" s="393">
        <v>2</v>
      </c>
      <c r="F4459" s="396"/>
      <c r="G4459" s="388"/>
    </row>
    <row r="4460" spans="1:7" ht="17.25" x14ac:dyDescent="0.3">
      <c r="A4460" s="389" t="s">
        <v>25169</v>
      </c>
      <c r="B4460" s="393" t="s">
        <v>11819</v>
      </c>
      <c r="C4460" s="393">
        <v>0</v>
      </c>
      <c r="D4460" s="393" t="s">
        <v>13336</v>
      </c>
      <c r="E4460" s="393">
        <v>1</v>
      </c>
      <c r="F4460" s="396"/>
      <c r="G4460" s="388"/>
    </row>
    <row r="4461" spans="1:7" ht="17.25" x14ac:dyDescent="0.3">
      <c r="A4461" s="389" t="s">
        <v>25170</v>
      </c>
      <c r="B4461" s="393" t="s">
        <v>5011</v>
      </c>
      <c r="C4461" s="393">
        <v>1</v>
      </c>
      <c r="D4461" s="393" t="s">
        <v>25171</v>
      </c>
      <c r="E4461" s="393">
        <v>0</v>
      </c>
      <c r="F4461" s="396"/>
      <c r="G4461" s="388"/>
    </row>
    <row r="4462" spans="1:7" ht="17.25" x14ac:dyDescent="0.3">
      <c r="A4462" s="389" t="s">
        <v>25172</v>
      </c>
      <c r="B4462" s="393" t="s">
        <v>5011</v>
      </c>
      <c r="C4462" s="393">
        <v>1</v>
      </c>
      <c r="D4462" s="393" t="s">
        <v>25171</v>
      </c>
      <c r="E4462" s="393">
        <v>0</v>
      </c>
      <c r="F4462" s="396"/>
      <c r="G4462" s="388"/>
    </row>
    <row r="4463" spans="1:7" ht="17.25" x14ac:dyDescent="0.3">
      <c r="A4463" s="389" t="s">
        <v>25173</v>
      </c>
      <c r="B4463" s="393" t="s">
        <v>5011</v>
      </c>
      <c r="C4463" s="393">
        <v>0</v>
      </c>
      <c r="D4463" s="393" t="s">
        <v>25171</v>
      </c>
      <c r="E4463" s="393">
        <v>1</v>
      </c>
      <c r="F4463" s="396"/>
      <c r="G4463" s="388"/>
    </row>
    <row r="4464" spans="1:7" ht="17.25" x14ac:dyDescent="0.3">
      <c r="A4464" s="389" t="s">
        <v>25174</v>
      </c>
      <c r="B4464" s="393" t="s">
        <v>5011</v>
      </c>
      <c r="C4464" s="393">
        <v>0</v>
      </c>
      <c r="D4464" s="393" t="s">
        <v>25171</v>
      </c>
      <c r="E4464" s="393">
        <v>1</v>
      </c>
      <c r="F4464" s="396"/>
      <c r="G4464" s="388"/>
    </row>
    <row r="4465" spans="1:7" ht="17.25" x14ac:dyDescent="0.3">
      <c r="A4465" s="389" t="s">
        <v>25175</v>
      </c>
      <c r="B4465" s="393" t="s">
        <v>10191</v>
      </c>
      <c r="C4465" s="393">
        <v>0</v>
      </c>
      <c r="D4465" s="393" t="s">
        <v>19763</v>
      </c>
      <c r="E4465" s="393">
        <v>1</v>
      </c>
      <c r="F4465" s="396"/>
      <c r="G4465" s="388"/>
    </row>
    <row r="4466" spans="1:7" ht="17.25" x14ac:dyDescent="0.3">
      <c r="A4466" s="389" t="s">
        <v>25176</v>
      </c>
      <c r="B4466" s="393" t="s">
        <v>11819</v>
      </c>
      <c r="C4466" s="393">
        <v>2</v>
      </c>
      <c r="D4466" s="393" t="s">
        <v>2376</v>
      </c>
      <c r="E4466" s="393">
        <v>2</v>
      </c>
      <c r="F4466" s="396"/>
      <c r="G4466" s="388"/>
    </row>
    <row r="4467" spans="1:7" ht="12.75" customHeight="1" x14ac:dyDescent="0.3">
      <c r="A4467" s="417" t="s">
        <v>25177</v>
      </c>
      <c r="B4467" s="417"/>
      <c r="C4467" s="417"/>
      <c r="D4467" s="417"/>
      <c r="E4467" s="417"/>
      <c r="F4467" s="417"/>
      <c r="G4467" s="388"/>
    </row>
    <row r="4468" spans="1:7" ht="17.25" x14ac:dyDescent="0.3">
      <c r="A4468" s="389" t="s">
        <v>25178</v>
      </c>
      <c r="B4468" s="393" t="s">
        <v>10103</v>
      </c>
      <c r="C4468" s="393">
        <v>5</v>
      </c>
      <c r="D4468" s="393" t="s">
        <v>11819</v>
      </c>
      <c r="E4468" s="393">
        <v>4</v>
      </c>
      <c r="F4468" s="396"/>
      <c r="G4468" s="388"/>
    </row>
    <row r="4469" spans="1:7" ht="17.25" x14ac:dyDescent="0.3">
      <c r="A4469" s="389" t="s">
        <v>25179</v>
      </c>
      <c r="B4469" s="393" t="s">
        <v>11819</v>
      </c>
      <c r="C4469" s="393">
        <v>6</v>
      </c>
      <c r="D4469" s="393" t="s">
        <v>10103</v>
      </c>
      <c r="E4469" s="393">
        <v>6</v>
      </c>
      <c r="F4469" s="396"/>
      <c r="G4469" s="388"/>
    </row>
    <row r="4470" spans="1:7" ht="17.25" x14ac:dyDescent="0.3">
      <c r="A4470" s="389" t="s">
        <v>25180</v>
      </c>
      <c r="B4470" s="393" t="s">
        <v>19763</v>
      </c>
      <c r="C4470" s="393">
        <v>2</v>
      </c>
      <c r="D4470" s="393" t="s">
        <v>10103</v>
      </c>
      <c r="E4470" s="393">
        <v>3</v>
      </c>
      <c r="F4470" s="396"/>
      <c r="G4470" s="388"/>
    </row>
    <row r="4471" spans="1:7" ht="17.25" x14ac:dyDescent="0.3">
      <c r="A4471" s="389" t="s">
        <v>25181</v>
      </c>
      <c r="B4471" s="393" t="s">
        <v>10103</v>
      </c>
      <c r="C4471" s="393">
        <v>7</v>
      </c>
      <c r="D4471" s="393" t="s">
        <v>11819</v>
      </c>
      <c r="E4471" s="393">
        <v>4</v>
      </c>
      <c r="F4471" s="396"/>
      <c r="G4471" s="388"/>
    </row>
    <row r="4472" spans="1:7" ht="17.25" x14ac:dyDescent="0.3">
      <c r="A4472" s="389" t="s">
        <v>25182</v>
      </c>
      <c r="B4472" s="393" t="s">
        <v>11819</v>
      </c>
      <c r="C4472" s="393">
        <v>1</v>
      </c>
      <c r="D4472" s="393" t="s">
        <v>10103</v>
      </c>
      <c r="E4472" s="393">
        <v>2</v>
      </c>
      <c r="F4472" s="396"/>
      <c r="G4472" s="388"/>
    </row>
    <row r="4473" spans="1:7" ht="17.25" x14ac:dyDescent="0.3">
      <c r="A4473" s="389" t="s">
        <v>25183</v>
      </c>
      <c r="B4473" s="393" t="s">
        <v>11819</v>
      </c>
      <c r="C4473" s="393">
        <v>2</v>
      </c>
      <c r="D4473" s="393" t="s">
        <v>10103</v>
      </c>
      <c r="E4473" s="393">
        <v>0</v>
      </c>
      <c r="F4473" s="396"/>
      <c r="G4473" s="388"/>
    </row>
    <row r="4474" spans="1:7" ht="17.25" x14ac:dyDescent="0.3">
      <c r="A4474" s="389" t="s">
        <v>25184</v>
      </c>
      <c r="B4474" s="393" t="s">
        <v>11819</v>
      </c>
      <c r="C4474" s="393">
        <v>0</v>
      </c>
      <c r="D4474" s="393" t="s">
        <v>10103</v>
      </c>
      <c r="E4474" s="393">
        <v>2</v>
      </c>
      <c r="F4474" s="396"/>
      <c r="G4474" s="388"/>
    </row>
    <row r="4475" spans="1:7" ht="17.25" x14ac:dyDescent="0.3">
      <c r="A4475" s="389" t="s">
        <v>25185</v>
      </c>
      <c r="B4475" s="393" t="s">
        <v>13658</v>
      </c>
      <c r="C4475" s="393">
        <v>0</v>
      </c>
      <c r="D4475" s="393" t="s">
        <v>11819</v>
      </c>
      <c r="E4475" s="393">
        <v>1</v>
      </c>
      <c r="F4475" s="396"/>
      <c r="G4475" s="388"/>
    </row>
    <row r="4476" spans="1:7" ht="12.75" customHeight="1" x14ac:dyDescent="0.3">
      <c r="A4476" s="417" t="s">
        <v>39895</v>
      </c>
      <c r="B4476" s="417"/>
      <c r="C4476" s="417"/>
      <c r="D4476" s="417"/>
      <c r="E4476" s="417"/>
      <c r="F4476" s="417"/>
      <c r="G4476" s="388"/>
    </row>
    <row r="4477" spans="1:7" ht="17.25" x14ac:dyDescent="0.3">
      <c r="A4477" s="389" t="s">
        <v>39896</v>
      </c>
      <c r="B4477" s="393" t="s">
        <v>13336</v>
      </c>
      <c r="C4477" s="393">
        <v>3</v>
      </c>
      <c r="D4477" s="393" t="s">
        <v>7198</v>
      </c>
      <c r="E4477" s="393">
        <v>0</v>
      </c>
      <c r="F4477" s="396"/>
      <c r="G4477" s="388"/>
    </row>
    <row r="4478" spans="1:7" ht="17.25" x14ac:dyDescent="0.3">
      <c r="A4478" s="389" t="s">
        <v>39897</v>
      </c>
      <c r="B4478" s="393" t="s">
        <v>10103</v>
      </c>
      <c r="C4478" s="393">
        <v>4</v>
      </c>
      <c r="D4478" s="393" t="s">
        <v>11819</v>
      </c>
      <c r="E4478" s="393">
        <v>0</v>
      </c>
      <c r="F4478" s="396"/>
      <c r="G4478" s="388"/>
    </row>
    <row r="4479" spans="1:7" ht="17.25" x14ac:dyDescent="0.3">
      <c r="A4479" s="389" t="s">
        <v>39898</v>
      </c>
      <c r="B4479" s="393" t="s">
        <v>11819</v>
      </c>
      <c r="C4479" s="393">
        <v>0</v>
      </c>
      <c r="D4479" s="393" t="s">
        <v>10191</v>
      </c>
      <c r="E4479" s="393">
        <v>2</v>
      </c>
      <c r="F4479" s="396"/>
      <c r="G4479" s="388"/>
    </row>
    <row r="4480" spans="1:7" ht="17.25" x14ac:dyDescent="0.3">
      <c r="A4480" s="389" t="s">
        <v>39899</v>
      </c>
      <c r="B4480" s="393" t="s">
        <v>7198</v>
      </c>
      <c r="C4480" s="393">
        <v>0</v>
      </c>
      <c r="D4480" s="393" t="s">
        <v>10191</v>
      </c>
      <c r="E4480" s="393">
        <v>1</v>
      </c>
      <c r="F4480" s="396"/>
      <c r="G4480" s="388"/>
    </row>
    <row r="4481" spans="1:7" ht="17.25" x14ac:dyDescent="0.3">
      <c r="A4481" s="389" t="s">
        <v>39900</v>
      </c>
      <c r="B4481" s="393" t="s">
        <v>7198</v>
      </c>
      <c r="C4481" s="393">
        <v>4</v>
      </c>
      <c r="D4481" s="393" t="s">
        <v>13336</v>
      </c>
      <c r="E4481" s="393">
        <v>0</v>
      </c>
      <c r="F4481" s="396"/>
      <c r="G4481" s="388"/>
    </row>
    <row r="4482" spans="1:7" ht="17.25" x14ac:dyDescent="0.3">
      <c r="A4482" s="389" t="s">
        <v>39901</v>
      </c>
      <c r="B4482" s="393" t="s">
        <v>13658</v>
      </c>
      <c r="C4482" s="393">
        <v>2</v>
      </c>
      <c r="D4482" s="393" t="s">
        <v>39902</v>
      </c>
      <c r="E4482" s="393">
        <v>0</v>
      </c>
      <c r="F4482" s="396"/>
      <c r="G4482" s="388"/>
    </row>
    <row r="4483" spans="1:7" ht="17.25" x14ac:dyDescent="0.3">
      <c r="A4483" s="389" t="s">
        <v>39903</v>
      </c>
      <c r="B4483" s="393" t="s">
        <v>11819</v>
      </c>
      <c r="C4483" s="393">
        <v>1</v>
      </c>
      <c r="D4483" s="393" t="s">
        <v>13336</v>
      </c>
      <c r="E4483" s="393">
        <v>2</v>
      </c>
      <c r="F4483" s="396"/>
      <c r="G4483" s="388"/>
    </row>
    <row r="4484" spans="1:7" ht="17.25" x14ac:dyDescent="0.3">
      <c r="A4484" s="389" t="s">
        <v>39904</v>
      </c>
      <c r="B4484" s="393" t="s">
        <v>13658</v>
      </c>
      <c r="C4484" s="393">
        <v>3</v>
      </c>
      <c r="D4484" s="393" t="s">
        <v>11819</v>
      </c>
      <c r="E4484" s="393">
        <v>1</v>
      </c>
      <c r="F4484" s="396"/>
      <c r="G4484" s="388"/>
    </row>
    <row r="4485" spans="1:7" ht="17.25" x14ac:dyDescent="0.3">
      <c r="A4485" s="389" t="s">
        <v>39905</v>
      </c>
      <c r="B4485" s="393" t="s">
        <v>11819</v>
      </c>
      <c r="C4485" s="393">
        <v>0</v>
      </c>
      <c r="D4485" s="393" t="s">
        <v>13658</v>
      </c>
      <c r="E4485" s="393">
        <v>3</v>
      </c>
      <c r="F4485" s="396"/>
      <c r="G4485" s="388"/>
    </row>
    <row r="4486" spans="1:7" ht="17.25" x14ac:dyDescent="0.3">
      <c r="A4486" s="389" t="s">
        <v>39906</v>
      </c>
      <c r="B4486" s="393" t="s">
        <v>13658</v>
      </c>
      <c r="C4486" s="393">
        <v>0</v>
      </c>
      <c r="D4486" s="393" t="s">
        <v>11819</v>
      </c>
      <c r="E4486" s="393">
        <v>1</v>
      </c>
      <c r="F4486" s="396"/>
      <c r="G4486" s="388"/>
    </row>
    <row r="4487" spans="1:7" ht="12.75" customHeight="1" x14ac:dyDescent="0.3">
      <c r="A4487" s="417" t="s">
        <v>39907</v>
      </c>
      <c r="B4487" s="417"/>
      <c r="C4487" s="417"/>
      <c r="D4487" s="417"/>
      <c r="E4487" s="417"/>
      <c r="F4487" s="417"/>
      <c r="G4487" s="388"/>
    </row>
    <row r="4488" spans="1:7" ht="17.25" x14ac:dyDescent="0.3">
      <c r="A4488" s="389" t="s">
        <v>39908</v>
      </c>
      <c r="B4488" s="393" t="s">
        <v>3253</v>
      </c>
      <c r="C4488" s="393">
        <v>1</v>
      </c>
      <c r="D4488" s="393" t="s">
        <v>10103</v>
      </c>
      <c r="E4488" s="393">
        <v>1</v>
      </c>
      <c r="F4488" s="396"/>
      <c r="G4488" s="388"/>
    </row>
    <row r="4489" spans="1:7" ht="17.25" x14ac:dyDescent="0.3">
      <c r="A4489" s="389" t="s">
        <v>39909</v>
      </c>
      <c r="B4489" s="393" t="s">
        <v>5011</v>
      </c>
      <c r="C4489" s="393">
        <v>2</v>
      </c>
      <c r="D4489" s="393" t="s">
        <v>11819</v>
      </c>
      <c r="E4489" s="393">
        <v>0</v>
      </c>
      <c r="F4489" s="396"/>
      <c r="G4489" s="388"/>
    </row>
    <row r="4490" spans="1:7" ht="17.25" x14ac:dyDescent="0.3">
      <c r="A4490" s="389" t="s">
        <v>39910</v>
      </c>
      <c r="B4490" s="393" t="s">
        <v>11819</v>
      </c>
      <c r="C4490" s="393">
        <v>1</v>
      </c>
      <c r="D4490" s="393" t="s">
        <v>13336</v>
      </c>
      <c r="E4490" s="393">
        <v>1</v>
      </c>
      <c r="F4490" s="396"/>
      <c r="G4490" s="388"/>
    </row>
    <row r="4491" spans="1:7" ht="17.25" x14ac:dyDescent="0.3">
      <c r="A4491" s="389" t="s">
        <v>39911</v>
      </c>
      <c r="B4491" s="393" t="s">
        <v>22153</v>
      </c>
      <c r="C4491" s="393">
        <v>1</v>
      </c>
      <c r="D4491" s="393" t="s">
        <v>11819</v>
      </c>
      <c r="E4491" s="393">
        <v>1</v>
      </c>
      <c r="F4491" s="396"/>
      <c r="G4491" s="388"/>
    </row>
    <row r="4492" spans="1:7" ht="17.25" x14ac:dyDescent="0.3">
      <c r="A4492" s="389" t="s">
        <v>39912</v>
      </c>
      <c r="B4492" s="393" t="s">
        <v>5426</v>
      </c>
      <c r="C4492" s="393">
        <v>7</v>
      </c>
      <c r="D4492" s="393" t="s">
        <v>11819</v>
      </c>
      <c r="E4492" s="393">
        <v>3</v>
      </c>
      <c r="F4492" s="396"/>
      <c r="G4492" s="388"/>
    </row>
    <row r="4493" spans="1:7" ht="17.25" x14ac:dyDescent="0.3">
      <c r="A4493" s="389" t="s">
        <v>39913</v>
      </c>
      <c r="B4493" s="393" t="s">
        <v>10103</v>
      </c>
      <c r="C4493" s="393">
        <v>12</v>
      </c>
      <c r="D4493" s="393" t="s">
        <v>11819</v>
      </c>
      <c r="E4493" s="393">
        <v>10</v>
      </c>
      <c r="F4493" s="396"/>
      <c r="G4493" s="388"/>
    </row>
    <row r="4494" spans="1:7" ht="17.25" x14ac:dyDescent="0.3">
      <c r="A4494" s="389" t="s">
        <v>39914</v>
      </c>
      <c r="B4494" s="393" t="s">
        <v>11819</v>
      </c>
      <c r="C4494" s="393">
        <v>3</v>
      </c>
      <c r="D4494" s="393" t="s">
        <v>13658</v>
      </c>
      <c r="E4494" s="393">
        <v>1</v>
      </c>
      <c r="F4494" s="396"/>
      <c r="G4494" s="388"/>
    </row>
    <row r="4495" spans="1:7" ht="17.25" x14ac:dyDescent="0.3">
      <c r="A4495" s="389" t="s">
        <v>39915</v>
      </c>
      <c r="B4495" s="393" t="s">
        <v>11819</v>
      </c>
      <c r="C4495" s="393">
        <v>2</v>
      </c>
      <c r="D4495" s="393" t="s">
        <v>10191</v>
      </c>
      <c r="E4495" s="393">
        <v>1</v>
      </c>
      <c r="F4495" s="396"/>
      <c r="G4495" s="388"/>
    </row>
    <row r="4496" spans="1:7" ht="17.25" x14ac:dyDescent="0.3">
      <c r="A4496" s="389" t="s">
        <v>39916</v>
      </c>
      <c r="B4496" s="393" t="s">
        <v>10191</v>
      </c>
      <c r="C4496" s="393">
        <v>1</v>
      </c>
      <c r="D4496" s="393" t="s">
        <v>11819</v>
      </c>
      <c r="E4496" s="393">
        <v>0</v>
      </c>
      <c r="F4496" s="396"/>
      <c r="G4496" s="388"/>
    </row>
    <row r="4497" spans="1:7" ht="17.25" x14ac:dyDescent="0.3">
      <c r="A4497" s="389" t="s">
        <v>39917</v>
      </c>
      <c r="B4497" s="393" t="s">
        <v>11819</v>
      </c>
      <c r="C4497" s="393">
        <v>0</v>
      </c>
      <c r="D4497" s="393" t="s">
        <v>10191</v>
      </c>
      <c r="E4497" s="393">
        <v>1</v>
      </c>
      <c r="F4497" s="396"/>
      <c r="G4497" s="388"/>
    </row>
    <row r="4498" spans="1:7" ht="12.75" customHeight="1" x14ac:dyDescent="0.3">
      <c r="A4498" s="417" t="s">
        <v>39918</v>
      </c>
      <c r="B4498" s="417"/>
      <c r="C4498" s="417"/>
      <c r="D4498" s="417"/>
      <c r="E4498" s="417"/>
      <c r="F4498" s="417"/>
      <c r="G4498" s="388"/>
    </row>
    <row r="4499" spans="1:7" ht="17.25" x14ac:dyDescent="0.3">
      <c r="A4499" s="389" t="s">
        <v>39919</v>
      </c>
      <c r="B4499" s="393" t="s">
        <v>11819</v>
      </c>
      <c r="C4499" s="393">
        <v>4</v>
      </c>
      <c r="D4499" s="393" t="s">
        <v>10103</v>
      </c>
      <c r="E4499" s="393">
        <v>7</v>
      </c>
      <c r="F4499" s="396"/>
      <c r="G4499" s="388"/>
    </row>
    <row r="4500" spans="1:7" ht="17.25" x14ac:dyDescent="0.3">
      <c r="A4500" s="389" t="s">
        <v>39920</v>
      </c>
      <c r="B4500" s="393" t="s">
        <v>11819</v>
      </c>
      <c r="C4500" s="393">
        <v>2</v>
      </c>
      <c r="D4500" s="393" t="s">
        <v>13658</v>
      </c>
      <c r="E4500" s="393">
        <v>0</v>
      </c>
      <c r="F4500" s="396"/>
      <c r="G4500" s="388"/>
    </row>
    <row r="4501" spans="1:7" ht="17.25" x14ac:dyDescent="0.3">
      <c r="A4501" s="389" t="s">
        <v>39921</v>
      </c>
      <c r="B4501" s="393" t="s">
        <v>10103</v>
      </c>
      <c r="C4501" s="393">
        <v>3</v>
      </c>
      <c r="D4501" s="393" t="s">
        <v>11819</v>
      </c>
      <c r="E4501" s="393">
        <v>2</v>
      </c>
      <c r="F4501" s="396"/>
      <c r="G4501" s="388"/>
    </row>
    <row r="4502" spans="1:7" ht="17.25" x14ac:dyDescent="0.3">
      <c r="A4502" s="389" t="s">
        <v>39922</v>
      </c>
      <c r="B4502" s="393" t="s">
        <v>11819</v>
      </c>
      <c r="C4502" s="393">
        <v>0</v>
      </c>
      <c r="D4502" s="393" t="s">
        <v>13336</v>
      </c>
      <c r="E4502" s="393">
        <v>1</v>
      </c>
      <c r="F4502" s="396"/>
      <c r="G4502" s="388"/>
    </row>
    <row r="4503" spans="1:7" ht="17.25" x14ac:dyDescent="0.3">
      <c r="A4503" s="389" t="s">
        <v>39923</v>
      </c>
      <c r="B4503" s="393" t="s">
        <v>2625</v>
      </c>
      <c r="C4503" s="393">
        <v>2</v>
      </c>
      <c r="D4503" s="393" t="s">
        <v>13336</v>
      </c>
      <c r="E4503" s="393">
        <v>0</v>
      </c>
      <c r="F4503" s="396"/>
      <c r="G4503" s="388"/>
    </row>
    <row r="4504" spans="1:7" ht="17.25" x14ac:dyDescent="0.3">
      <c r="A4504" s="389" t="s">
        <v>39924</v>
      </c>
      <c r="B4504" s="393" t="s">
        <v>11819</v>
      </c>
      <c r="C4504" s="393">
        <v>2</v>
      </c>
      <c r="D4504" s="393" t="s">
        <v>13658</v>
      </c>
      <c r="E4504" s="393">
        <v>0</v>
      </c>
      <c r="F4504" s="396"/>
      <c r="G4504" s="388"/>
    </row>
    <row r="4505" spans="1:7" ht="17.25" x14ac:dyDescent="0.3">
      <c r="A4505" s="389" t="s">
        <v>39925</v>
      </c>
      <c r="B4505" s="393" t="s">
        <v>10191</v>
      </c>
      <c r="C4505" s="393">
        <v>0</v>
      </c>
      <c r="D4505" s="393" t="s">
        <v>2625</v>
      </c>
      <c r="E4505" s="393">
        <v>3</v>
      </c>
      <c r="F4505" s="396"/>
      <c r="G4505" s="388"/>
    </row>
    <row r="4506" spans="1:7" ht="17.25" x14ac:dyDescent="0.3">
      <c r="A4506" s="389" t="s">
        <v>39926</v>
      </c>
      <c r="B4506" s="393" t="s">
        <v>10191</v>
      </c>
      <c r="C4506" s="393">
        <v>0</v>
      </c>
      <c r="D4506" s="393" t="s">
        <v>2625</v>
      </c>
      <c r="E4506" s="393">
        <v>1</v>
      </c>
      <c r="F4506" s="396"/>
      <c r="G4506" s="388"/>
    </row>
    <row r="4507" spans="1:7" ht="12.75" customHeight="1" x14ac:dyDescent="0.3">
      <c r="A4507" s="417" t="s">
        <v>42902</v>
      </c>
      <c r="B4507" s="417"/>
      <c r="C4507" s="417"/>
      <c r="D4507" s="417"/>
      <c r="E4507" s="417"/>
      <c r="F4507" s="417"/>
      <c r="G4507" s="388"/>
    </row>
    <row r="4508" spans="1:7" ht="17.25" x14ac:dyDescent="0.3">
      <c r="A4508" s="389" t="s">
        <v>42903</v>
      </c>
      <c r="B4508" s="393" t="s">
        <v>11819</v>
      </c>
      <c r="C4508" s="393">
        <v>1</v>
      </c>
      <c r="D4508" s="393" t="s">
        <v>13658</v>
      </c>
      <c r="E4508" s="393">
        <v>1</v>
      </c>
      <c r="F4508" s="396"/>
      <c r="G4508" s="388"/>
    </row>
    <row r="4509" spans="1:7" ht="17.25" x14ac:dyDescent="0.3">
      <c r="A4509" s="389" t="s">
        <v>42904</v>
      </c>
      <c r="B4509" s="393" t="s">
        <v>2625</v>
      </c>
      <c r="C4509" s="393">
        <v>1</v>
      </c>
      <c r="D4509" s="393" t="s">
        <v>13336</v>
      </c>
      <c r="E4509" s="393">
        <v>0</v>
      </c>
      <c r="F4509" s="396"/>
      <c r="G4509" s="388"/>
    </row>
    <row r="4510" spans="1:7" ht="17.25" x14ac:dyDescent="0.3">
      <c r="A4510" s="389" t="s">
        <v>42905</v>
      </c>
      <c r="B4510" s="393" t="s">
        <v>11819</v>
      </c>
      <c r="C4510" s="393">
        <v>1</v>
      </c>
      <c r="D4510" s="393" t="s">
        <v>10103</v>
      </c>
      <c r="E4510" s="393">
        <v>1</v>
      </c>
      <c r="F4510" s="396"/>
      <c r="G4510" s="388"/>
    </row>
    <row r="4511" spans="1:7" ht="17.25" x14ac:dyDescent="0.3">
      <c r="A4511" s="389" t="s">
        <v>42906</v>
      </c>
      <c r="B4511" s="393" t="s">
        <v>11819</v>
      </c>
      <c r="C4511" s="393">
        <v>0</v>
      </c>
      <c r="D4511" s="393" t="s">
        <v>10191</v>
      </c>
      <c r="E4511" s="393">
        <v>0</v>
      </c>
      <c r="F4511" s="396"/>
      <c r="G4511" s="388"/>
    </row>
    <row r="4512" spans="1:7" ht="17.25" x14ac:dyDescent="0.3">
      <c r="A4512" s="389" t="s">
        <v>42907</v>
      </c>
      <c r="B4512" s="393" t="s">
        <v>10103</v>
      </c>
      <c r="C4512" s="393">
        <v>0</v>
      </c>
      <c r="D4512" s="393" t="s">
        <v>11819</v>
      </c>
      <c r="E4512" s="393">
        <v>0</v>
      </c>
      <c r="F4512" s="396"/>
      <c r="G4512" s="388"/>
    </row>
    <row r="4513" spans="1:7" ht="17.25" x14ac:dyDescent="0.3">
      <c r="A4513" s="389" t="s">
        <v>42908</v>
      </c>
      <c r="B4513" s="393" t="s">
        <v>11819</v>
      </c>
      <c r="C4513" s="393">
        <v>0</v>
      </c>
      <c r="D4513" s="393" t="s">
        <v>10191</v>
      </c>
      <c r="E4513" s="393">
        <v>0</v>
      </c>
      <c r="F4513" s="396"/>
      <c r="G4513" s="388"/>
    </row>
    <row r="4514" spans="1:7" ht="17.25" x14ac:dyDescent="0.3">
      <c r="A4514" s="389" t="s">
        <v>42909</v>
      </c>
      <c r="B4514" s="393" t="s">
        <v>22262</v>
      </c>
      <c r="C4514" s="393">
        <v>0</v>
      </c>
      <c r="D4514" s="393" t="s">
        <v>11819</v>
      </c>
      <c r="E4514" s="393">
        <v>2</v>
      </c>
      <c r="F4514" s="396"/>
      <c r="G4514" s="388"/>
    </row>
    <row r="4515" spans="1:7" ht="17.25" x14ac:dyDescent="0.3">
      <c r="A4515" s="389" t="s">
        <v>42910</v>
      </c>
      <c r="B4515" s="393" t="s">
        <v>10191</v>
      </c>
      <c r="C4515" s="393">
        <v>0</v>
      </c>
      <c r="D4515" s="393" t="s">
        <v>2625</v>
      </c>
      <c r="E4515" s="393">
        <v>1</v>
      </c>
      <c r="F4515" s="396"/>
      <c r="G4515" s="388"/>
    </row>
    <row r="4516" spans="1:7" ht="12.75" customHeight="1" x14ac:dyDescent="0.3">
      <c r="A4516" s="417" t="s">
        <v>25186</v>
      </c>
      <c r="B4516" s="417"/>
      <c r="C4516" s="417"/>
      <c r="D4516" s="417"/>
      <c r="E4516" s="417"/>
      <c r="F4516" s="417"/>
      <c r="G4516" s="388"/>
    </row>
    <row r="4517" spans="1:7" ht="17.25" x14ac:dyDescent="0.3">
      <c r="A4517" s="389" t="s">
        <v>25187</v>
      </c>
      <c r="B4517" s="393" t="s">
        <v>10448</v>
      </c>
      <c r="C4517" s="393">
        <v>17</v>
      </c>
      <c r="D4517" s="393" t="s">
        <v>7198</v>
      </c>
      <c r="E4517" s="393">
        <v>7</v>
      </c>
      <c r="F4517" s="396"/>
      <c r="G4517" s="388"/>
    </row>
    <row r="4518" spans="1:7" ht="17.25" x14ac:dyDescent="0.3">
      <c r="A4518" s="389" t="s">
        <v>25188</v>
      </c>
      <c r="B4518" s="393" t="s">
        <v>11819</v>
      </c>
      <c r="C4518" s="393">
        <v>9</v>
      </c>
      <c r="D4518" s="393" t="s">
        <v>10191</v>
      </c>
      <c r="E4518" s="393">
        <v>9</v>
      </c>
      <c r="F4518" s="396"/>
      <c r="G4518" s="388"/>
    </row>
    <row r="4519" spans="1:7" ht="17.25" x14ac:dyDescent="0.3">
      <c r="A4519" s="389" t="s">
        <v>25189</v>
      </c>
      <c r="B4519" s="393" t="s">
        <v>11819</v>
      </c>
      <c r="C4519" s="393">
        <v>11</v>
      </c>
      <c r="D4519" s="393" t="s">
        <v>10191</v>
      </c>
      <c r="E4519" s="393">
        <v>23</v>
      </c>
      <c r="F4519" s="396"/>
      <c r="G4519" s="388"/>
    </row>
    <row r="4520" spans="1:7" ht="17.25" x14ac:dyDescent="0.3">
      <c r="A4520" s="389" t="s">
        <v>25190</v>
      </c>
      <c r="B4520" s="393" t="s">
        <v>10191</v>
      </c>
      <c r="C4520" s="393">
        <v>4</v>
      </c>
      <c r="D4520" s="393" t="s">
        <v>11819</v>
      </c>
      <c r="E4520" s="393">
        <v>13</v>
      </c>
      <c r="F4520" s="396"/>
      <c r="G4520" s="388"/>
    </row>
    <row r="4521" spans="1:7" ht="17.25" x14ac:dyDescent="0.3">
      <c r="A4521" s="389" t="s">
        <v>25191</v>
      </c>
      <c r="B4521" s="393" t="s">
        <v>10191</v>
      </c>
      <c r="C4521" s="393">
        <v>10</v>
      </c>
      <c r="D4521" s="393" t="s">
        <v>11819</v>
      </c>
      <c r="E4521" s="393">
        <v>23</v>
      </c>
      <c r="F4521" s="396"/>
      <c r="G4521" s="388"/>
    </row>
    <row r="4522" spans="1:7" ht="17.25" x14ac:dyDescent="0.3">
      <c r="A4522" s="389" t="s">
        <v>25192</v>
      </c>
      <c r="B4522" s="393" t="s">
        <v>11819</v>
      </c>
      <c r="C4522" s="393">
        <v>3</v>
      </c>
      <c r="D4522" s="393" t="s">
        <v>10191</v>
      </c>
      <c r="E4522" s="393">
        <v>15</v>
      </c>
      <c r="F4522" s="396"/>
      <c r="G4522" s="388"/>
    </row>
    <row r="4523" spans="1:7" ht="12.75" customHeight="1" x14ac:dyDescent="0.3">
      <c r="A4523" s="417" t="s">
        <v>25193</v>
      </c>
      <c r="B4523" s="417"/>
      <c r="C4523" s="417"/>
      <c r="D4523" s="417"/>
      <c r="E4523" s="417"/>
      <c r="F4523" s="417"/>
      <c r="G4523" s="388"/>
    </row>
    <row r="4524" spans="1:7" ht="17.25" x14ac:dyDescent="0.3">
      <c r="A4524" s="389" t="s">
        <v>25194</v>
      </c>
      <c r="B4524" s="393" t="s">
        <v>25196</v>
      </c>
      <c r="C4524" s="393">
        <v>12</v>
      </c>
      <c r="D4524" s="393" t="s">
        <v>25195</v>
      </c>
      <c r="E4524" s="393">
        <v>8</v>
      </c>
      <c r="F4524" s="396"/>
      <c r="G4524" s="388"/>
    </row>
    <row r="4525" spans="1:7" ht="17.25" x14ac:dyDescent="0.3">
      <c r="A4525" s="389" t="s">
        <v>25197</v>
      </c>
      <c r="B4525" s="393" t="s">
        <v>11819</v>
      </c>
      <c r="C4525" s="393">
        <v>6</v>
      </c>
      <c r="D4525" s="393" t="s">
        <v>22163</v>
      </c>
      <c r="E4525" s="393">
        <v>2</v>
      </c>
      <c r="F4525" s="396"/>
      <c r="G4525" s="388"/>
    </row>
    <row r="4526" spans="1:7" ht="17.25" x14ac:dyDescent="0.3">
      <c r="A4526" s="389" t="s">
        <v>25198</v>
      </c>
      <c r="B4526" s="393" t="s">
        <v>22599</v>
      </c>
      <c r="C4526" s="393">
        <v>2</v>
      </c>
      <c r="D4526" s="393" t="s">
        <v>10103</v>
      </c>
      <c r="E4526" s="393">
        <v>2</v>
      </c>
      <c r="F4526" s="396"/>
      <c r="G4526" s="388"/>
    </row>
    <row r="4527" spans="1:7" ht="17.25" x14ac:dyDescent="0.3">
      <c r="A4527" s="389" t="s">
        <v>25199</v>
      </c>
      <c r="B4527" s="393" t="s">
        <v>10191</v>
      </c>
      <c r="C4527" s="393">
        <v>9</v>
      </c>
      <c r="D4527" s="393" t="s">
        <v>11819</v>
      </c>
      <c r="E4527" s="393">
        <v>10</v>
      </c>
      <c r="F4527" s="396"/>
      <c r="G4527" s="388"/>
    </row>
    <row r="4528" spans="1:7" ht="17.25" x14ac:dyDescent="0.3">
      <c r="A4528" s="389" t="s">
        <v>25200</v>
      </c>
      <c r="B4528" s="393" t="s">
        <v>10103</v>
      </c>
      <c r="C4528" s="393">
        <v>47</v>
      </c>
      <c r="D4528" s="393" t="s">
        <v>11819</v>
      </c>
      <c r="E4528" s="393">
        <v>32</v>
      </c>
      <c r="F4528" s="396"/>
      <c r="G4528" s="388"/>
    </row>
    <row r="4529" spans="1:7" ht="17.25" x14ac:dyDescent="0.3">
      <c r="A4529" s="389" t="s">
        <v>25201</v>
      </c>
      <c r="B4529" s="393" t="s">
        <v>10103</v>
      </c>
      <c r="C4529" s="393">
        <v>8</v>
      </c>
      <c r="D4529" s="393" t="s">
        <v>11819</v>
      </c>
      <c r="E4529" s="393">
        <v>11</v>
      </c>
      <c r="F4529" s="396"/>
      <c r="G4529" s="388"/>
    </row>
    <row r="4530" spans="1:7" ht="12.75" customHeight="1" x14ac:dyDescent="0.3">
      <c r="A4530" s="417" t="s">
        <v>25202</v>
      </c>
      <c r="B4530" s="417"/>
      <c r="C4530" s="417"/>
      <c r="D4530" s="417"/>
      <c r="E4530" s="417"/>
      <c r="F4530" s="417"/>
      <c r="G4530" s="388"/>
    </row>
    <row r="4531" spans="1:7" ht="17.25" x14ac:dyDescent="0.3">
      <c r="A4531" s="389" t="s">
        <v>25203</v>
      </c>
      <c r="B4531" s="393" t="s">
        <v>10191</v>
      </c>
      <c r="C4531" s="393">
        <v>5</v>
      </c>
      <c r="D4531" s="393" t="s">
        <v>11819</v>
      </c>
      <c r="E4531" s="393">
        <v>7</v>
      </c>
      <c r="F4531" s="396"/>
      <c r="G4531" s="388"/>
    </row>
    <row r="4532" spans="1:7" ht="17.25" x14ac:dyDescent="0.3">
      <c r="A4532" s="389" t="s">
        <v>25204</v>
      </c>
      <c r="B4532" s="393" t="s">
        <v>10103</v>
      </c>
      <c r="C4532" s="393">
        <v>21</v>
      </c>
      <c r="D4532" s="393" t="s">
        <v>11819</v>
      </c>
      <c r="E4532" s="393">
        <v>6</v>
      </c>
      <c r="F4532" s="396"/>
      <c r="G4532" s="388"/>
    </row>
    <row r="4533" spans="1:7" ht="17.25" x14ac:dyDescent="0.3">
      <c r="A4533" s="389" t="s">
        <v>25205</v>
      </c>
      <c r="B4533" s="393" t="s">
        <v>10191</v>
      </c>
      <c r="C4533" s="393">
        <v>2</v>
      </c>
      <c r="D4533" s="393" t="s">
        <v>2625</v>
      </c>
      <c r="E4533" s="393">
        <v>7</v>
      </c>
      <c r="F4533" s="396"/>
      <c r="G4533" s="388"/>
    </row>
    <row r="4534" spans="1:7" ht="17.25" x14ac:dyDescent="0.3">
      <c r="A4534" s="389" t="s">
        <v>25206</v>
      </c>
      <c r="B4534" s="393" t="s">
        <v>11819</v>
      </c>
      <c r="C4534" s="393">
        <v>4</v>
      </c>
      <c r="D4534" s="393" t="s">
        <v>10103</v>
      </c>
      <c r="E4534" s="393">
        <v>4</v>
      </c>
      <c r="F4534" s="396"/>
      <c r="G4534" s="388"/>
    </row>
    <row r="4535" spans="1:7" ht="17.25" x14ac:dyDescent="0.3">
      <c r="A4535" s="389" t="s">
        <v>25207</v>
      </c>
      <c r="B4535" s="393" t="s">
        <v>13336</v>
      </c>
      <c r="C4535" s="393">
        <v>10</v>
      </c>
      <c r="D4535" s="393" t="s">
        <v>2625</v>
      </c>
      <c r="E4535" s="393">
        <v>11</v>
      </c>
      <c r="F4535" s="396"/>
      <c r="G4535" s="388"/>
    </row>
    <row r="4536" spans="1:7" ht="17.25" x14ac:dyDescent="0.3">
      <c r="A4536" s="389" t="s">
        <v>25208</v>
      </c>
      <c r="B4536" s="393" t="s">
        <v>10103</v>
      </c>
      <c r="C4536" s="393">
        <v>4</v>
      </c>
      <c r="D4536" s="393" t="s">
        <v>11819</v>
      </c>
      <c r="E4536" s="393">
        <v>1</v>
      </c>
      <c r="F4536" s="396"/>
      <c r="G4536" s="388"/>
    </row>
    <row r="4537" spans="1:7" ht="17.25" x14ac:dyDescent="0.3">
      <c r="A4537" s="389" t="s">
        <v>25209</v>
      </c>
      <c r="B4537" s="393" t="s">
        <v>10103</v>
      </c>
      <c r="C4537" s="393">
        <v>2</v>
      </c>
      <c r="D4537" s="393" t="s">
        <v>34</v>
      </c>
      <c r="E4537" s="393">
        <v>0</v>
      </c>
      <c r="F4537" s="396"/>
      <c r="G4537" s="388"/>
    </row>
    <row r="4538" spans="1:7" ht="12.75" customHeight="1" x14ac:dyDescent="0.3">
      <c r="A4538" s="417" t="s">
        <v>25210</v>
      </c>
      <c r="B4538" s="417"/>
      <c r="C4538" s="417"/>
      <c r="D4538" s="417"/>
      <c r="E4538" s="417"/>
      <c r="F4538" s="417"/>
      <c r="G4538" s="388"/>
    </row>
    <row r="4539" spans="1:7" ht="17.25" x14ac:dyDescent="0.3">
      <c r="A4539" s="389" t="s">
        <v>25211</v>
      </c>
      <c r="B4539" s="393" t="s">
        <v>10103</v>
      </c>
      <c r="C4539" s="393">
        <v>19</v>
      </c>
      <c r="D4539" s="393" t="s">
        <v>11819</v>
      </c>
      <c r="E4539" s="393">
        <v>13</v>
      </c>
      <c r="F4539" s="396"/>
      <c r="G4539" s="388"/>
    </row>
    <row r="4540" spans="1:7" ht="17.25" x14ac:dyDescent="0.3">
      <c r="A4540" s="389" t="s">
        <v>25212</v>
      </c>
      <c r="B4540" s="393" t="s">
        <v>11819</v>
      </c>
      <c r="C4540" s="393">
        <v>24</v>
      </c>
      <c r="D4540" s="393" t="s">
        <v>10103</v>
      </c>
      <c r="E4540" s="393">
        <v>18</v>
      </c>
      <c r="F4540" s="396"/>
      <c r="G4540" s="388"/>
    </row>
    <row r="4541" spans="1:7" ht="12.75" customHeight="1" x14ac:dyDescent="0.3">
      <c r="A4541" s="417" t="s">
        <v>25213</v>
      </c>
      <c r="B4541" s="417"/>
      <c r="C4541" s="417"/>
      <c r="D4541" s="417"/>
      <c r="E4541" s="417"/>
      <c r="F4541" s="417"/>
      <c r="G4541" s="388"/>
    </row>
    <row r="4542" spans="1:7" ht="17.25" x14ac:dyDescent="0.3">
      <c r="A4542" s="389" t="s">
        <v>25214</v>
      </c>
      <c r="B4542" s="393" t="s">
        <v>2625</v>
      </c>
      <c r="C4542" s="393">
        <v>4</v>
      </c>
      <c r="D4542" s="393" t="s">
        <v>13336</v>
      </c>
      <c r="E4542" s="393">
        <v>4</v>
      </c>
      <c r="F4542" s="396"/>
      <c r="G4542" s="388"/>
    </row>
    <row r="4543" spans="1:7" ht="17.25" x14ac:dyDescent="0.3">
      <c r="A4543" s="389" t="s">
        <v>25215</v>
      </c>
      <c r="B4543" s="393" t="s">
        <v>13336</v>
      </c>
      <c r="C4543" s="393">
        <v>1</v>
      </c>
      <c r="D4543" s="393" t="s">
        <v>2625</v>
      </c>
      <c r="E4543" s="393">
        <v>2</v>
      </c>
      <c r="F4543" s="396"/>
      <c r="G4543" s="388"/>
    </row>
    <row r="4544" spans="1:7" ht="17.25" x14ac:dyDescent="0.3">
      <c r="A4544" s="389" t="s">
        <v>25216</v>
      </c>
      <c r="B4544" s="393" t="s">
        <v>11819</v>
      </c>
      <c r="C4544" s="393">
        <v>0</v>
      </c>
      <c r="D4544" s="393" t="s">
        <v>13336</v>
      </c>
      <c r="E4544" s="393">
        <v>0</v>
      </c>
      <c r="F4544" s="396"/>
      <c r="G4544" s="388"/>
    </row>
    <row r="4545" spans="1:7" ht="12.75" customHeight="1" x14ac:dyDescent="0.3">
      <c r="A4545" s="417" t="s">
        <v>25220</v>
      </c>
      <c r="B4545" s="417"/>
      <c r="C4545" s="417"/>
      <c r="D4545" s="417"/>
      <c r="E4545" s="417"/>
      <c r="F4545" s="417"/>
      <c r="G4545" s="388"/>
    </row>
    <row r="4546" spans="1:7" ht="17.25" x14ac:dyDescent="0.3">
      <c r="A4546" s="389" t="s">
        <v>25221</v>
      </c>
      <c r="B4546" s="393" t="s">
        <v>11819</v>
      </c>
      <c r="C4546" s="393">
        <v>0</v>
      </c>
      <c r="D4546" s="393" t="s">
        <v>21936</v>
      </c>
      <c r="E4546" s="393">
        <v>1</v>
      </c>
      <c r="F4546" s="396"/>
      <c r="G4546" s="388"/>
    </row>
    <row r="4547" spans="1:7" ht="17.25" x14ac:dyDescent="0.3">
      <c r="A4547" s="389" t="s">
        <v>25222</v>
      </c>
      <c r="B4547" s="393" t="s">
        <v>21936</v>
      </c>
      <c r="C4547" s="393">
        <v>3</v>
      </c>
      <c r="D4547" s="393" t="s">
        <v>11819</v>
      </c>
      <c r="E4547" s="393">
        <v>2</v>
      </c>
      <c r="F4547" s="396"/>
      <c r="G4547" s="388"/>
    </row>
    <row r="4548" spans="1:7" ht="17.25" x14ac:dyDescent="0.3">
      <c r="A4548" s="389" t="s">
        <v>25223</v>
      </c>
      <c r="B4548" s="393" t="s">
        <v>21936</v>
      </c>
      <c r="C4548" s="393">
        <v>0</v>
      </c>
      <c r="D4548" s="393" t="s">
        <v>11819</v>
      </c>
      <c r="E4548" s="393">
        <v>0</v>
      </c>
      <c r="F4548" s="396"/>
      <c r="G4548" s="388"/>
    </row>
    <row r="4549" spans="1:7" ht="17.25" x14ac:dyDescent="0.3">
      <c r="A4549" s="389" t="s">
        <v>25224</v>
      </c>
      <c r="B4549" s="393" t="s">
        <v>21936</v>
      </c>
      <c r="C4549" s="393">
        <v>0</v>
      </c>
      <c r="D4549" s="393" t="s">
        <v>11819</v>
      </c>
      <c r="E4549" s="393">
        <v>0</v>
      </c>
      <c r="F4549" s="396"/>
      <c r="G4549" s="388"/>
    </row>
    <row r="4550" spans="1:7" ht="17.25" x14ac:dyDescent="0.3">
      <c r="A4550" s="389" t="s">
        <v>25225</v>
      </c>
      <c r="B4550" s="393" t="s">
        <v>11819</v>
      </c>
      <c r="C4550" s="393">
        <v>0</v>
      </c>
      <c r="D4550" s="393" t="s">
        <v>21936</v>
      </c>
      <c r="E4550" s="393">
        <v>0</v>
      </c>
      <c r="F4550" s="396"/>
      <c r="G4550" s="388"/>
    </row>
    <row r="4551" spans="1:7" ht="17.25" x14ac:dyDescent="0.3">
      <c r="A4551" s="389" t="s">
        <v>25226</v>
      </c>
      <c r="B4551" s="393" t="s">
        <v>21936</v>
      </c>
      <c r="C4551" s="393">
        <v>0</v>
      </c>
      <c r="D4551" s="393" t="s">
        <v>11819</v>
      </c>
      <c r="E4551" s="393">
        <v>0</v>
      </c>
      <c r="F4551" s="396"/>
      <c r="G4551" s="388"/>
    </row>
    <row r="4552" spans="1:7" ht="17.25" x14ac:dyDescent="0.3">
      <c r="A4552" s="389" t="s">
        <v>25227</v>
      </c>
      <c r="B4552" s="393" t="s">
        <v>21936</v>
      </c>
      <c r="C4552" s="393">
        <v>0</v>
      </c>
      <c r="D4552" s="393" t="s">
        <v>11819</v>
      </c>
      <c r="E4552" s="393">
        <v>0</v>
      </c>
      <c r="F4552" s="396"/>
      <c r="G4552" s="388"/>
    </row>
    <row r="4553" spans="1:7" ht="17.25" x14ac:dyDescent="0.3">
      <c r="A4553" s="389" t="s">
        <v>25228</v>
      </c>
      <c r="B4553" s="393" t="s">
        <v>21936</v>
      </c>
      <c r="C4553" s="393">
        <v>0</v>
      </c>
      <c r="D4553" s="393" t="s">
        <v>11819</v>
      </c>
      <c r="E4553" s="393">
        <v>0</v>
      </c>
      <c r="F4553" s="396"/>
      <c r="G4553" s="388"/>
    </row>
    <row r="4554" spans="1:7" ht="17.25" x14ac:dyDescent="0.3">
      <c r="A4554" s="389" t="s">
        <v>25229</v>
      </c>
      <c r="B4554" s="393" t="s">
        <v>21936</v>
      </c>
      <c r="C4554" s="393">
        <v>0</v>
      </c>
      <c r="D4554" s="393" t="s">
        <v>11819</v>
      </c>
      <c r="E4554" s="393">
        <v>0</v>
      </c>
      <c r="F4554" s="396"/>
      <c r="G4554" s="388"/>
    </row>
    <row r="4555" spans="1:7" ht="17.25" x14ac:dyDescent="0.3">
      <c r="A4555" s="389" t="s">
        <v>25230</v>
      </c>
      <c r="B4555" s="393" t="s">
        <v>21936</v>
      </c>
      <c r="C4555" s="393">
        <v>0</v>
      </c>
      <c r="D4555" s="393" t="s">
        <v>11819</v>
      </c>
      <c r="E4555" s="393">
        <v>0</v>
      </c>
      <c r="F4555" s="396"/>
      <c r="G4555" s="388"/>
    </row>
    <row r="4556" spans="1:7" ht="17.25" x14ac:dyDescent="0.3">
      <c r="A4556" s="389" t="s">
        <v>25231</v>
      </c>
      <c r="B4556" s="393" t="s">
        <v>21936</v>
      </c>
      <c r="C4556" s="393">
        <v>0</v>
      </c>
      <c r="D4556" s="393" t="s">
        <v>11819</v>
      </c>
      <c r="E4556" s="393">
        <v>0</v>
      </c>
      <c r="F4556" s="396"/>
      <c r="G4556" s="388"/>
    </row>
    <row r="4557" spans="1:7" ht="17.25" x14ac:dyDescent="0.3">
      <c r="A4557" s="389" t="s">
        <v>25232</v>
      </c>
      <c r="B4557" s="393" t="s">
        <v>21936</v>
      </c>
      <c r="C4557" s="393">
        <v>0</v>
      </c>
      <c r="D4557" s="393" t="s">
        <v>11819</v>
      </c>
      <c r="E4557" s="393">
        <v>0</v>
      </c>
      <c r="F4557" s="396"/>
      <c r="G4557" s="388"/>
    </row>
    <row r="4558" spans="1:7" ht="12.75" customHeight="1" x14ac:dyDescent="0.3">
      <c r="A4558" s="417" t="s">
        <v>33551</v>
      </c>
      <c r="B4558" s="417"/>
      <c r="C4558" s="417"/>
      <c r="D4558" s="417"/>
      <c r="E4558" s="417"/>
      <c r="F4558" s="417"/>
      <c r="G4558" s="388"/>
    </row>
    <row r="4559" spans="1:7" ht="17.25" x14ac:dyDescent="0.3">
      <c r="A4559" s="389" t="s">
        <v>33552</v>
      </c>
      <c r="B4559" s="393" t="s">
        <v>11819</v>
      </c>
      <c r="C4559" s="393">
        <v>0</v>
      </c>
      <c r="D4559" s="393" t="s">
        <v>22163</v>
      </c>
      <c r="E4559" s="393">
        <v>0</v>
      </c>
      <c r="F4559" s="396"/>
      <c r="G4559" s="388"/>
    </row>
    <row r="4560" spans="1:7" ht="17.25" x14ac:dyDescent="0.3">
      <c r="A4560" s="389" t="s">
        <v>25217</v>
      </c>
      <c r="B4560" s="393" t="s">
        <v>13336</v>
      </c>
      <c r="C4560" s="393">
        <v>1</v>
      </c>
      <c r="D4560" s="393" t="s">
        <v>11819</v>
      </c>
      <c r="E4560" s="393">
        <v>0</v>
      </c>
      <c r="F4560" s="396"/>
      <c r="G4560" s="388"/>
    </row>
    <row r="4561" spans="1:7" ht="17.25" x14ac:dyDescent="0.3">
      <c r="A4561" s="389" t="s">
        <v>33553</v>
      </c>
      <c r="B4561" s="393" t="s">
        <v>11819</v>
      </c>
      <c r="C4561" s="393">
        <v>0</v>
      </c>
      <c r="D4561" s="393" t="s">
        <v>22163</v>
      </c>
      <c r="E4561" s="393">
        <v>0</v>
      </c>
      <c r="F4561" s="396"/>
      <c r="G4561" s="388"/>
    </row>
    <row r="4562" spans="1:7" ht="17.25" x14ac:dyDescent="0.3">
      <c r="A4562" s="389" t="s">
        <v>33554</v>
      </c>
      <c r="B4562" s="393" t="s">
        <v>11819</v>
      </c>
      <c r="C4562" s="393">
        <v>0</v>
      </c>
      <c r="D4562" s="393" t="s">
        <v>22163</v>
      </c>
      <c r="E4562" s="393">
        <v>0</v>
      </c>
      <c r="F4562" s="396"/>
      <c r="G4562" s="388"/>
    </row>
    <row r="4563" spans="1:7" ht="17.25" x14ac:dyDescent="0.3">
      <c r="A4563" s="389" t="s">
        <v>33555</v>
      </c>
      <c r="B4563" s="393" t="s">
        <v>11819</v>
      </c>
      <c r="C4563" s="393">
        <v>0</v>
      </c>
      <c r="D4563" s="393" t="s">
        <v>22163</v>
      </c>
      <c r="E4563" s="393">
        <v>0</v>
      </c>
      <c r="F4563" s="396"/>
      <c r="G4563" s="388"/>
    </row>
    <row r="4564" spans="1:7" ht="17.25" x14ac:dyDescent="0.3">
      <c r="A4564" s="389" t="s">
        <v>33556</v>
      </c>
      <c r="B4564" s="393" t="s">
        <v>11819</v>
      </c>
      <c r="C4564" s="393">
        <v>0</v>
      </c>
      <c r="D4564" s="393" t="s">
        <v>22163</v>
      </c>
      <c r="E4564" s="393">
        <v>0</v>
      </c>
      <c r="F4564" s="396"/>
      <c r="G4564" s="388"/>
    </row>
    <row r="4565" spans="1:7" ht="17.25" x14ac:dyDescent="0.3">
      <c r="A4565" s="389" t="s">
        <v>25218</v>
      </c>
      <c r="B4565" s="393" t="s">
        <v>22163</v>
      </c>
      <c r="C4565" s="393">
        <v>10</v>
      </c>
      <c r="D4565" s="393" t="s">
        <v>11819</v>
      </c>
      <c r="E4565" s="393">
        <v>8</v>
      </c>
      <c r="F4565" s="396"/>
      <c r="G4565" s="388"/>
    </row>
    <row r="4566" spans="1:7" ht="17.25" x14ac:dyDescent="0.3">
      <c r="A4566" s="389" t="s">
        <v>33557</v>
      </c>
      <c r="B4566" s="393" t="s">
        <v>11819</v>
      </c>
      <c r="C4566" s="393">
        <v>0</v>
      </c>
      <c r="D4566" s="393" t="s">
        <v>22163</v>
      </c>
      <c r="E4566" s="393">
        <v>0</v>
      </c>
      <c r="F4566" s="396"/>
      <c r="G4566" s="388"/>
    </row>
    <row r="4567" spans="1:7" ht="17.25" x14ac:dyDescent="0.3">
      <c r="A4567" s="389" t="s">
        <v>25219</v>
      </c>
      <c r="B4567" s="393" t="s">
        <v>11819</v>
      </c>
      <c r="C4567" s="393">
        <v>0</v>
      </c>
      <c r="D4567" s="393" t="s">
        <v>22163</v>
      </c>
      <c r="E4567" s="393">
        <v>1</v>
      </c>
      <c r="F4567" s="396"/>
      <c r="G4567" s="388"/>
    </row>
    <row r="4568" spans="1:7" ht="17.25" x14ac:dyDescent="0.3">
      <c r="A4568" s="389" t="s">
        <v>33558</v>
      </c>
      <c r="B4568" s="393" t="s">
        <v>11819</v>
      </c>
      <c r="C4568" s="393">
        <v>0</v>
      </c>
      <c r="D4568" s="393" t="s">
        <v>22163</v>
      </c>
      <c r="E4568" s="393">
        <v>0</v>
      </c>
      <c r="F4568" s="396"/>
      <c r="G4568" s="388"/>
    </row>
    <row r="4569" spans="1:7" ht="17.25" x14ac:dyDescent="0.3">
      <c r="A4569" s="389" t="s">
        <v>33559</v>
      </c>
      <c r="B4569" s="393" t="s">
        <v>11819</v>
      </c>
      <c r="C4569" s="393">
        <v>0</v>
      </c>
      <c r="D4569" s="393" t="s">
        <v>22163</v>
      </c>
      <c r="E4569" s="393">
        <v>0</v>
      </c>
      <c r="F4569" s="396"/>
      <c r="G4569" s="388"/>
    </row>
    <row r="4570" spans="1:7" ht="17.25" x14ac:dyDescent="0.3">
      <c r="A4570" s="389" t="s">
        <v>33560</v>
      </c>
      <c r="B4570" s="393" t="s">
        <v>11819</v>
      </c>
      <c r="C4570" s="393">
        <v>0</v>
      </c>
      <c r="D4570" s="393" t="s">
        <v>22163</v>
      </c>
      <c r="E4570" s="393">
        <v>0</v>
      </c>
      <c r="F4570" s="396"/>
      <c r="G4570" s="388"/>
    </row>
    <row r="4571" spans="1:7" ht="17.25" x14ac:dyDescent="0.3">
      <c r="A4571" s="389" t="s">
        <v>33561</v>
      </c>
      <c r="B4571" s="393" t="s">
        <v>11819</v>
      </c>
      <c r="C4571" s="393">
        <v>0</v>
      </c>
      <c r="D4571" s="393" t="s">
        <v>22163</v>
      </c>
      <c r="E4571" s="393">
        <v>0</v>
      </c>
      <c r="F4571" s="396"/>
      <c r="G4571" s="388"/>
    </row>
    <row r="4572" spans="1:7" ht="17.25" x14ac:dyDescent="0.3">
      <c r="A4572" s="389" t="s">
        <v>33562</v>
      </c>
      <c r="B4572" s="393" t="s">
        <v>22163</v>
      </c>
      <c r="C4572" s="393">
        <v>0</v>
      </c>
      <c r="D4572" s="393" t="s">
        <v>11819</v>
      </c>
      <c r="E4572" s="393">
        <v>0</v>
      </c>
      <c r="F4572" s="396"/>
      <c r="G4572" s="388"/>
    </row>
    <row r="4573" spans="1:7" ht="12.75" customHeight="1" x14ac:dyDescent="0.3">
      <c r="A4573" s="417" t="s">
        <v>33563</v>
      </c>
      <c r="B4573" s="417"/>
      <c r="C4573" s="417"/>
      <c r="D4573" s="417"/>
      <c r="E4573" s="417"/>
      <c r="F4573" s="417"/>
      <c r="G4573" s="388"/>
    </row>
    <row r="4574" spans="1:7" ht="17.25" x14ac:dyDescent="0.3">
      <c r="A4574" s="389" t="s">
        <v>33564</v>
      </c>
      <c r="B4574" s="393" t="s">
        <v>11819</v>
      </c>
      <c r="C4574" s="393">
        <v>0</v>
      </c>
      <c r="D4574" s="393" t="s">
        <v>10103</v>
      </c>
      <c r="E4574" s="393">
        <v>0</v>
      </c>
      <c r="F4574" s="396"/>
      <c r="G4574" s="388"/>
    </row>
    <row r="4575" spans="1:7" ht="17.25" x14ac:dyDescent="0.3">
      <c r="A4575" s="389" t="s">
        <v>33565</v>
      </c>
      <c r="B4575" s="393" t="s">
        <v>11819</v>
      </c>
      <c r="C4575" s="393">
        <v>0</v>
      </c>
      <c r="D4575" s="393" t="s">
        <v>10103</v>
      </c>
      <c r="E4575" s="393">
        <v>0</v>
      </c>
      <c r="F4575" s="396"/>
      <c r="G4575" s="388"/>
    </row>
    <row r="4576" spans="1:7" ht="17.25" x14ac:dyDescent="0.3">
      <c r="A4576" s="389" t="s">
        <v>33566</v>
      </c>
      <c r="B4576" s="393" t="s">
        <v>10103</v>
      </c>
      <c r="C4576" s="393">
        <v>0</v>
      </c>
      <c r="D4576" s="393" t="s">
        <v>11819</v>
      </c>
      <c r="E4576" s="393">
        <v>0</v>
      </c>
      <c r="F4576" s="396"/>
      <c r="G4576" s="388"/>
    </row>
    <row r="4577" spans="1:7" ht="17.25" x14ac:dyDescent="0.3">
      <c r="A4577" s="389" t="s">
        <v>33567</v>
      </c>
      <c r="B4577" s="393" t="s">
        <v>11819</v>
      </c>
      <c r="C4577" s="393">
        <v>0</v>
      </c>
      <c r="D4577" s="393" t="s">
        <v>10103</v>
      </c>
      <c r="E4577" s="393">
        <v>0</v>
      </c>
      <c r="F4577" s="396"/>
      <c r="G4577" s="388"/>
    </row>
    <row r="4578" spans="1:7" ht="17.25" x14ac:dyDescent="0.3">
      <c r="A4578" s="389" t="s">
        <v>33568</v>
      </c>
      <c r="B4578" s="393" t="s">
        <v>10103</v>
      </c>
      <c r="C4578" s="393">
        <v>0</v>
      </c>
      <c r="D4578" s="393" t="s">
        <v>11819</v>
      </c>
      <c r="E4578" s="393">
        <v>0</v>
      </c>
      <c r="F4578" s="396"/>
      <c r="G4578" s="388"/>
    </row>
    <row r="4579" spans="1:7" ht="17.25" x14ac:dyDescent="0.3">
      <c r="A4579" s="389" t="s">
        <v>33569</v>
      </c>
      <c r="B4579" s="393" t="s">
        <v>11819</v>
      </c>
      <c r="C4579" s="393">
        <v>0</v>
      </c>
      <c r="D4579" s="393" t="s">
        <v>10103</v>
      </c>
      <c r="E4579" s="393">
        <v>0</v>
      </c>
      <c r="F4579" s="396"/>
      <c r="G4579" s="388"/>
    </row>
    <row r="4580" spans="1:7" ht="17.25" x14ac:dyDescent="0.3">
      <c r="A4580" s="389" t="s">
        <v>33570</v>
      </c>
      <c r="B4580" s="393" t="s">
        <v>11819</v>
      </c>
      <c r="C4580" s="393">
        <v>0</v>
      </c>
      <c r="D4580" s="393" t="s">
        <v>10103</v>
      </c>
      <c r="E4580" s="393">
        <v>0</v>
      </c>
      <c r="F4580" s="396"/>
      <c r="G4580" s="388"/>
    </row>
    <row r="4581" spans="1:7" ht="17.25" x14ac:dyDescent="0.3">
      <c r="A4581" s="389" t="s">
        <v>33571</v>
      </c>
      <c r="B4581" s="393" t="s">
        <v>11819</v>
      </c>
      <c r="C4581" s="393">
        <v>0</v>
      </c>
      <c r="D4581" s="393" t="s">
        <v>10103</v>
      </c>
      <c r="E4581" s="393">
        <v>1</v>
      </c>
      <c r="F4581" s="396"/>
      <c r="G4581" s="388"/>
    </row>
    <row r="4582" spans="1:7" ht="17.25" x14ac:dyDescent="0.3">
      <c r="A4582" s="389" t="s">
        <v>33572</v>
      </c>
      <c r="B4582" s="393" t="s">
        <v>10103</v>
      </c>
      <c r="C4582" s="393">
        <v>0</v>
      </c>
      <c r="D4582" s="393" t="s">
        <v>11819</v>
      </c>
      <c r="E4582" s="393">
        <v>0</v>
      </c>
      <c r="F4582" s="396"/>
      <c r="G4582" s="388"/>
    </row>
    <row r="4583" spans="1:7" ht="17.25" x14ac:dyDescent="0.3">
      <c r="A4583" s="389" t="s">
        <v>33573</v>
      </c>
      <c r="B4583" s="393" t="s">
        <v>10103</v>
      </c>
      <c r="C4583" s="393">
        <v>0</v>
      </c>
      <c r="D4583" s="393" t="s">
        <v>11819</v>
      </c>
      <c r="E4583" s="393">
        <v>0</v>
      </c>
      <c r="F4583" s="396"/>
      <c r="G4583" s="388"/>
    </row>
    <row r="4584" spans="1:7" ht="17.25" x14ac:dyDescent="0.3">
      <c r="A4584" s="389" t="s">
        <v>33574</v>
      </c>
      <c r="B4584" s="393" t="s">
        <v>10103</v>
      </c>
      <c r="C4584" s="393">
        <v>2</v>
      </c>
      <c r="D4584" s="393" t="s">
        <v>11819</v>
      </c>
      <c r="E4584" s="393">
        <v>0</v>
      </c>
      <c r="F4584" s="396"/>
      <c r="G4584" s="388"/>
    </row>
    <row r="4585" spans="1:7" ht="17.25" x14ac:dyDescent="0.3">
      <c r="A4585" s="389" t="s">
        <v>33575</v>
      </c>
      <c r="B4585" s="393" t="s">
        <v>10103</v>
      </c>
      <c r="C4585" s="393">
        <v>0</v>
      </c>
      <c r="D4585" s="393" t="s">
        <v>11819</v>
      </c>
      <c r="E4585" s="393">
        <v>0</v>
      </c>
      <c r="F4585" s="396"/>
      <c r="G4585" s="388"/>
    </row>
    <row r="4586" spans="1:7" ht="17.25" x14ac:dyDescent="0.3">
      <c r="A4586" s="389" t="s">
        <v>33576</v>
      </c>
      <c r="B4586" s="393" t="s">
        <v>10103</v>
      </c>
      <c r="C4586" s="393">
        <v>0</v>
      </c>
      <c r="D4586" s="393" t="s">
        <v>11819</v>
      </c>
      <c r="E4586" s="393">
        <v>1</v>
      </c>
      <c r="F4586" s="396"/>
      <c r="G4586" s="388"/>
    </row>
    <row r="4587" spans="1:7" ht="17.25" x14ac:dyDescent="0.3">
      <c r="A4587" s="389" t="s">
        <v>33577</v>
      </c>
      <c r="B4587" s="393" t="s">
        <v>10103</v>
      </c>
      <c r="C4587" s="393">
        <v>0</v>
      </c>
      <c r="D4587" s="393" t="s">
        <v>11819</v>
      </c>
      <c r="E4587" s="393">
        <v>0</v>
      </c>
      <c r="F4587" s="396"/>
      <c r="G4587" s="388"/>
    </row>
    <row r="4588" spans="1:7" ht="17.25" x14ac:dyDescent="0.3">
      <c r="A4588" s="389" t="s">
        <v>33578</v>
      </c>
      <c r="B4588" s="393" t="s">
        <v>11819</v>
      </c>
      <c r="C4588" s="393">
        <v>0</v>
      </c>
      <c r="D4588" s="393" t="s">
        <v>10103</v>
      </c>
      <c r="E4588" s="393">
        <v>0</v>
      </c>
      <c r="F4588" s="396"/>
      <c r="G4588" s="388"/>
    </row>
    <row r="4589" spans="1:7" ht="17.25" x14ac:dyDescent="0.3">
      <c r="A4589" s="389" t="s">
        <v>33579</v>
      </c>
      <c r="B4589" s="393" t="s">
        <v>10103</v>
      </c>
      <c r="C4589" s="393">
        <v>0</v>
      </c>
      <c r="D4589" s="393" t="s">
        <v>11819</v>
      </c>
      <c r="E4589" s="393">
        <v>0</v>
      </c>
      <c r="F4589" s="396"/>
      <c r="G4589" s="388"/>
    </row>
    <row r="4590" spans="1:7" ht="17.25" x14ac:dyDescent="0.3">
      <c r="A4590" s="389" t="s">
        <v>33580</v>
      </c>
      <c r="B4590" s="393" t="s">
        <v>10103</v>
      </c>
      <c r="C4590" s="393">
        <v>0</v>
      </c>
      <c r="D4590" s="393" t="s">
        <v>11819</v>
      </c>
      <c r="E4590" s="393">
        <v>0</v>
      </c>
      <c r="F4590" s="396"/>
      <c r="G4590" s="388"/>
    </row>
    <row r="4591" spans="1:7" ht="17.25" x14ac:dyDescent="0.3">
      <c r="A4591" s="389" t="s">
        <v>33581</v>
      </c>
      <c r="B4591" s="393" t="s">
        <v>10103</v>
      </c>
      <c r="C4591" s="393">
        <v>0</v>
      </c>
      <c r="D4591" s="393" t="s">
        <v>11819</v>
      </c>
      <c r="E4591" s="393">
        <v>0</v>
      </c>
      <c r="F4591" s="396"/>
      <c r="G4591" s="388"/>
    </row>
    <row r="4592" spans="1:7" ht="12.75" customHeight="1" x14ac:dyDescent="0.3">
      <c r="A4592" s="417" t="s">
        <v>25233</v>
      </c>
      <c r="B4592" s="417"/>
      <c r="C4592" s="417"/>
      <c r="D4592" s="417"/>
      <c r="E4592" s="417"/>
      <c r="F4592" s="417"/>
      <c r="G4592" s="388"/>
    </row>
    <row r="4593" spans="1:7" ht="17.25" x14ac:dyDescent="0.3">
      <c r="A4593" s="389" t="s">
        <v>25234</v>
      </c>
      <c r="B4593" s="393" t="s">
        <v>5426</v>
      </c>
      <c r="C4593" s="393">
        <v>0</v>
      </c>
      <c r="D4593" s="393" t="s">
        <v>11165</v>
      </c>
      <c r="E4593" s="393">
        <v>0</v>
      </c>
      <c r="F4593" s="396"/>
      <c r="G4593" s="388"/>
    </row>
    <row r="4594" spans="1:7" ht="17.25" x14ac:dyDescent="0.3">
      <c r="A4594" s="389" t="s">
        <v>25235</v>
      </c>
      <c r="B4594" s="393" t="s">
        <v>11819</v>
      </c>
      <c r="C4594" s="393">
        <v>0</v>
      </c>
      <c r="D4594" s="393" t="s">
        <v>10103</v>
      </c>
      <c r="E4594" s="393">
        <v>2</v>
      </c>
      <c r="F4594" s="396"/>
      <c r="G4594" s="388"/>
    </row>
    <row r="4595" spans="1:7" ht="17.25" x14ac:dyDescent="0.3">
      <c r="A4595" s="389" t="s">
        <v>25236</v>
      </c>
      <c r="B4595" s="393" t="s">
        <v>10103</v>
      </c>
      <c r="C4595" s="393">
        <v>1</v>
      </c>
      <c r="D4595" s="393" t="s">
        <v>11819</v>
      </c>
      <c r="E4595" s="393">
        <v>0</v>
      </c>
      <c r="F4595" s="396"/>
      <c r="G4595" s="388"/>
    </row>
    <row r="4596" spans="1:7" ht="17.25" x14ac:dyDescent="0.3">
      <c r="A4596" s="389" t="s">
        <v>25237</v>
      </c>
      <c r="B4596" s="393" t="s">
        <v>11819</v>
      </c>
      <c r="C4596" s="393">
        <v>0</v>
      </c>
      <c r="D4596" s="393" t="s">
        <v>10103</v>
      </c>
      <c r="E4596" s="393">
        <v>0</v>
      </c>
      <c r="F4596" s="396"/>
      <c r="G4596" s="388"/>
    </row>
    <row r="4597" spans="1:7" ht="17.25" x14ac:dyDescent="0.3">
      <c r="A4597" s="389" t="s">
        <v>25238</v>
      </c>
      <c r="B4597" s="393" t="s">
        <v>10103</v>
      </c>
      <c r="C4597" s="393">
        <v>0</v>
      </c>
      <c r="D4597" s="393" t="s">
        <v>11819</v>
      </c>
      <c r="E4597" s="393">
        <v>1</v>
      </c>
      <c r="F4597" s="396"/>
      <c r="G4597" s="388"/>
    </row>
    <row r="4598" spans="1:7" ht="17.25" x14ac:dyDescent="0.3">
      <c r="A4598" s="389" t="s">
        <v>25239</v>
      </c>
      <c r="B4598" s="393" t="s">
        <v>11819</v>
      </c>
      <c r="C4598" s="393">
        <v>0</v>
      </c>
      <c r="D4598" s="393" t="s">
        <v>10103</v>
      </c>
      <c r="E4598" s="393">
        <v>0</v>
      </c>
      <c r="F4598" s="396"/>
      <c r="G4598" s="388"/>
    </row>
    <row r="4599" spans="1:7" ht="17.25" x14ac:dyDescent="0.3">
      <c r="A4599" s="389" t="s">
        <v>25240</v>
      </c>
      <c r="B4599" s="393" t="s">
        <v>13336</v>
      </c>
      <c r="C4599" s="393">
        <v>2</v>
      </c>
      <c r="D4599" s="393" t="s">
        <v>11819</v>
      </c>
      <c r="E4599" s="393">
        <v>2</v>
      </c>
      <c r="F4599" s="396"/>
      <c r="G4599" s="388"/>
    </row>
    <row r="4600" spans="1:7" ht="17.25" x14ac:dyDescent="0.3">
      <c r="A4600" s="389" t="s">
        <v>25241</v>
      </c>
      <c r="B4600" s="393" t="s">
        <v>10191</v>
      </c>
      <c r="C4600" s="393">
        <v>0</v>
      </c>
      <c r="D4600" s="393" t="s">
        <v>2625</v>
      </c>
      <c r="E4600" s="393">
        <v>0</v>
      </c>
      <c r="F4600" s="396"/>
      <c r="G4600" s="388"/>
    </row>
    <row r="4601" spans="1:7" ht="17.25" x14ac:dyDescent="0.3">
      <c r="A4601" s="389" t="s">
        <v>25242</v>
      </c>
      <c r="B4601" s="393" t="s">
        <v>10191</v>
      </c>
      <c r="C4601" s="393">
        <v>0</v>
      </c>
      <c r="D4601" s="393" t="s">
        <v>2625</v>
      </c>
      <c r="E4601" s="393">
        <v>0</v>
      </c>
      <c r="F4601" s="396"/>
      <c r="G4601" s="388"/>
    </row>
    <row r="4602" spans="1:7" ht="17.25" x14ac:dyDescent="0.3">
      <c r="A4602" s="389" t="s">
        <v>25243</v>
      </c>
      <c r="B4602" s="393" t="s">
        <v>10191</v>
      </c>
      <c r="C4602" s="393">
        <v>0</v>
      </c>
      <c r="D4602" s="393" t="s">
        <v>2625</v>
      </c>
      <c r="E4602" s="393">
        <v>1</v>
      </c>
      <c r="F4602" s="396"/>
      <c r="G4602" s="388"/>
    </row>
    <row r="4603" spans="1:7" ht="17.25" x14ac:dyDescent="0.3">
      <c r="A4603" s="389" t="s">
        <v>25244</v>
      </c>
      <c r="B4603" s="393" t="s">
        <v>10191</v>
      </c>
      <c r="C4603" s="393">
        <v>1</v>
      </c>
      <c r="D4603" s="393" t="s">
        <v>2625</v>
      </c>
      <c r="E4603" s="393">
        <v>1</v>
      </c>
      <c r="F4603" s="396"/>
      <c r="G4603" s="388"/>
    </row>
    <row r="4604" spans="1:7" ht="17.25" x14ac:dyDescent="0.3">
      <c r="A4604" s="389" t="s">
        <v>25245</v>
      </c>
      <c r="B4604" s="393" t="s">
        <v>2625</v>
      </c>
      <c r="C4604" s="393">
        <v>0</v>
      </c>
      <c r="D4604" s="393" t="s">
        <v>10191</v>
      </c>
      <c r="E4604" s="393">
        <v>0</v>
      </c>
      <c r="F4604" s="396"/>
      <c r="G4604" s="388"/>
    </row>
    <row r="4605" spans="1:7" ht="17.25" x14ac:dyDescent="0.3">
      <c r="A4605" s="389" t="s">
        <v>25246</v>
      </c>
      <c r="B4605" s="393" t="s">
        <v>10191</v>
      </c>
      <c r="C4605" s="393">
        <v>0</v>
      </c>
      <c r="D4605" s="393" t="s">
        <v>2625</v>
      </c>
      <c r="E4605" s="393">
        <v>0</v>
      </c>
      <c r="F4605" s="396"/>
      <c r="G4605" s="388"/>
    </row>
    <row r="4606" spans="1:7" ht="12.75" customHeight="1" x14ac:dyDescent="0.3">
      <c r="A4606" s="417" t="s">
        <v>25247</v>
      </c>
      <c r="B4606" s="417"/>
      <c r="C4606" s="417"/>
      <c r="D4606" s="417"/>
      <c r="E4606" s="417"/>
      <c r="F4606" s="417"/>
      <c r="G4606" s="388"/>
    </row>
    <row r="4607" spans="1:7" ht="17.25" x14ac:dyDescent="0.3">
      <c r="A4607" s="389" t="s">
        <v>25248</v>
      </c>
      <c r="B4607" s="393" t="s">
        <v>11819</v>
      </c>
      <c r="C4607" s="393">
        <v>5</v>
      </c>
      <c r="D4607" s="393" t="s">
        <v>2376</v>
      </c>
      <c r="E4607" s="393">
        <v>4</v>
      </c>
      <c r="F4607" s="396"/>
      <c r="G4607" s="388"/>
    </row>
    <row r="4608" spans="1:7" ht="17.25" x14ac:dyDescent="0.3">
      <c r="A4608" s="389" t="s">
        <v>25249</v>
      </c>
      <c r="B4608" s="393" t="s">
        <v>2376</v>
      </c>
      <c r="C4608" s="393">
        <v>6</v>
      </c>
      <c r="D4608" s="393" t="s">
        <v>11819</v>
      </c>
      <c r="E4608" s="393">
        <v>3</v>
      </c>
      <c r="F4608" s="396"/>
      <c r="G4608" s="388"/>
    </row>
    <row r="4609" spans="1:7" ht="17.25" x14ac:dyDescent="0.3">
      <c r="A4609" s="389" t="s">
        <v>25250</v>
      </c>
      <c r="B4609" s="393" t="s">
        <v>11819</v>
      </c>
      <c r="C4609" s="393">
        <v>7</v>
      </c>
      <c r="D4609" s="393" t="s">
        <v>21943</v>
      </c>
      <c r="E4609" s="393">
        <v>2</v>
      </c>
      <c r="F4609" s="396"/>
      <c r="G4609" s="388"/>
    </row>
    <row r="4610" spans="1:7" ht="17.25" x14ac:dyDescent="0.3">
      <c r="A4610" s="389" t="s">
        <v>25251</v>
      </c>
      <c r="B4610" s="393" t="s">
        <v>11819</v>
      </c>
      <c r="C4610" s="393">
        <v>1</v>
      </c>
      <c r="D4610" s="393" t="s">
        <v>5011</v>
      </c>
      <c r="E4610" s="393">
        <v>3</v>
      </c>
      <c r="F4610" s="396"/>
      <c r="G4610" s="388"/>
    </row>
    <row r="4611" spans="1:7" ht="17.25" x14ac:dyDescent="0.3">
      <c r="A4611" s="389" t="s">
        <v>25252</v>
      </c>
      <c r="B4611" s="393" t="s">
        <v>13336</v>
      </c>
      <c r="C4611" s="393">
        <v>4</v>
      </c>
      <c r="D4611" s="393" t="s">
        <v>11819</v>
      </c>
      <c r="E4611" s="393">
        <v>4</v>
      </c>
      <c r="F4611" s="396"/>
      <c r="G4611" s="388"/>
    </row>
    <row r="4612" spans="1:7" ht="17.25" x14ac:dyDescent="0.3">
      <c r="A4612" s="389" t="s">
        <v>25253</v>
      </c>
      <c r="B4612" s="393" t="s">
        <v>11819</v>
      </c>
      <c r="C4612" s="393">
        <v>1</v>
      </c>
      <c r="D4612" s="393" t="s">
        <v>21940</v>
      </c>
      <c r="E4612" s="393">
        <v>0</v>
      </c>
      <c r="F4612" s="396"/>
      <c r="G4612" s="388"/>
    </row>
    <row r="4613" spans="1:7" ht="17.25" x14ac:dyDescent="0.3">
      <c r="A4613" s="389" t="s">
        <v>25254</v>
      </c>
      <c r="B4613" s="393" t="s">
        <v>11819</v>
      </c>
      <c r="C4613" s="393">
        <v>6</v>
      </c>
      <c r="D4613" s="393" t="s">
        <v>10103</v>
      </c>
      <c r="E4613" s="393">
        <v>6</v>
      </c>
      <c r="F4613" s="396"/>
      <c r="G4613" s="388"/>
    </row>
    <row r="4614" spans="1:7" ht="17.25" x14ac:dyDescent="0.3">
      <c r="A4614" s="389" t="s">
        <v>25255</v>
      </c>
      <c r="B4614" s="393" t="s">
        <v>10103</v>
      </c>
      <c r="C4614" s="393">
        <v>14</v>
      </c>
      <c r="D4614" s="393" t="s">
        <v>11819</v>
      </c>
      <c r="E4614" s="393">
        <v>27</v>
      </c>
      <c r="F4614" s="396"/>
      <c r="G4614" s="388"/>
    </row>
    <row r="4615" spans="1:7" ht="17.25" x14ac:dyDescent="0.3">
      <c r="A4615" s="389" t="s">
        <v>25256</v>
      </c>
      <c r="B4615" s="393" t="s">
        <v>11819</v>
      </c>
      <c r="C4615" s="393">
        <v>6</v>
      </c>
      <c r="D4615" s="393" t="s">
        <v>10103</v>
      </c>
      <c r="E4615" s="393">
        <v>1</v>
      </c>
      <c r="F4615" s="396"/>
      <c r="G4615" s="388"/>
    </row>
    <row r="4616" spans="1:7" ht="17.25" x14ac:dyDescent="0.3">
      <c r="A4616" s="389" t="s">
        <v>25257</v>
      </c>
      <c r="B4616" s="393" t="s">
        <v>11819</v>
      </c>
      <c r="C4616" s="393">
        <v>3</v>
      </c>
      <c r="D4616" s="393" t="s">
        <v>10103</v>
      </c>
      <c r="E4616" s="393">
        <v>8</v>
      </c>
      <c r="F4616" s="396"/>
      <c r="G4616" s="388"/>
    </row>
    <row r="4617" spans="1:7" ht="17.25" x14ac:dyDescent="0.3">
      <c r="A4617" s="389" t="s">
        <v>25258</v>
      </c>
      <c r="B4617" s="393" t="s">
        <v>11819</v>
      </c>
      <c r="C4617" s="393">
        <v>1</v>
      </c>
      <c r="D4617" s="393" t="s">
        <v>10103</v>
      </c>
      <c r="E4617" s="393">
        <v>2</v>
      </c>
      <c r="F4617" s="396"/>
      <c r="G4617" s="388"/>
    </row>
    <row r="4618" spans="1:7" ht="17.25" x14ac:dyDescent="0.3">
      <c r="A4618" s="389" t="s">
        <v>25259</v>
      </c>
      <c r="B4618" s="393" t="s">
        <v>11819</v>
      </c>
      <c r="C4618" s="393">
        <v>7</v>
      </c>
      <c r="D4618" s="393" t="s">
        <v>10103</v>
      </c>
      <c r="E4618" s="393">
        <v>10</v>
      </c>
      <c r="F4618" s="396"/>
      <c r="G4618" s="388"/>
    </row>
    <row r="4619" spans="1:7" ht="17.25" x14ac:dyDescent="0.3">
      <c r="A4619" s="389" t="s">
        <v>25260</v>
      </c>
      <c r="B4619" s="393" t="s">
        <v>10191</v>
      </c>
      <c r="C4619" s="393">
        <v>1</v>
      </c>
      <c r="D4619" s="393" t="s">
        <v>11819</v>
      </c>
      <c r="E4619" s="393">
        <v>2</v>
      </c>
      <c r="F4619" s="396"/>
      <c r="G4619" s="388"/>
    </row>
    <row r="4620" spans="1:7" ht="17.25" x14ac:dyDescent="0.3">
      <c r="A4620" s="389" t="s">
        <v>25261</v>
      </c>
      <c r="B4620" s="393" t="s">
        <v>11819</v>
      </c>
      <c r="C4620" s="393">
        <v>4</v>
      </c>
      <c r="D4620" s="393" t="s">
        <v>10103</v>
      </c>
      <c r="E4620" s="393">
        <v>7</v>
      </c>
      <c r="F4620" s="396"/>
      <c r="G4620" s="388"/>
    </row>
    <row r="4621" spans="1:7" ht="12.75" customHeight="1" x14ac:dyDescent="0.3">
      <c r="A4621" s="417" t="s">
        <v>25262</v>
      </c>
      <c r="B4621" s="417"/>
      <c r="C4621" s="417"/>
      <c r="D4621" s="417"/>
      <c r="E4621" s="417"/>
      <c r="F4621" s="417"/>
      <c r="G4621" s="388"/>
    </row>
    <row r="4622" spans="1:7" ht="17.25" x14ac:dyDescent="0.3">
      <c r="A4622" s="389" t="s">
        <v>42911</v>
      </c>
      <c r="B4622" s="393" t="s">
        <v>11819</v>
      </c>
      <c r="C4622" s="393">
        <v>24</v>
      </c>
      <c r="D4622" s="393" t="s">
        <v>10103</v>
      </c>
      <c r="E4622" s="393">
        <v>15</v>
      </c>
      <c r="F4622" s="396"/>
      <c r="G4622" s="388"/>
    </row>
    <row r="4623" spans="1:7" ht="17.25" x14ac:dyDescent="0.3">
      <c r="A4623" s="389" t="s">
        <v>25263</v>
      </c>
      <c r="B4623" s="393" t="s">
        <v>11819</v>
      </c>
      <c r="C4623" s="393">
        <v>22</v>
      </c>
      <c r="D4623" s="393" t="s">
        <v>22163</v>
      </c>
      <c r="E4623" s="393">
        <v>10</v>
      </c>
      <c r="F4623" s="396"/>
      <c r="G4623" s="388"/>
    </row>
    <row r="4624" spans="1:7" ht="17.25" x14ac:dyDescent="0.3">
      <c r="A4624" s="389" t="s">
        <v>25264</v>
      </c>
      <c r="B4624" s="393" t="s">
        <v>13658</v>
      </c>
      <c r="C4624" s="393">
        <v>10</v>
      </c>
      <c r="D4624" s="393" t="s">
        <v>11819</v>
      </c>
      <c r="E4624" s="393">
        <v>27</v>
      </c>
      <c r="F4624" s="396"/>
      <c r="G4624" s="388"/>
    </row>
    <row r="4625" spans="1:7" ht="17.25" x14ac:dyDescent="0.3">
      <c r="A4625" s="389" t="s">
        <v>25265</v>
      </c>
      <c r="B4625" s="393" t="s">
        <v>11819</v>
      </c>
      <c r="C4625" s="393">
        <v>32</v>
      </c>
      <c r="D4625" s="393" t="s">
        <v>13336</v>
      </c>
      <c r="E4625" s="393">
        <v>15</v>
      </c>
      <c r="F4625" s="396"/>
      <c r="G4625" s="388"/>
    </row>
    <row r="4626" spans="1:7" ht="17.25" x14ac:dyDescent="0.3">
      <c r="A4626" s="389" t="s">
        <v>25266</v>
      </c>
      <c r="B4626" s="393" t="s">
        <v>11819</v>
      </c>
      <c r="C4626" s="393">
        <v>21</v>
      </c>
      <c r="D4626" s="393" t="s">
        <v>10191</v>
      </c>
      <c r="E4626" s="393">
        <v>44</v>
      </c>
      <c r="F4626" s="396"/>
      <c r="G4626" s="388"/>
    </row>
    <row r="4627" spans="1:7" ht="17.25" x14ac:dyDescent="0.3">
      <c r="A4627" s="389" t="s">
        <v>25267</v>
      </c>
      <c r="B4627" s="393" t="s">
        <v>10103</v>
      </c>
      <c r="C4627" s="393">
        <v>28</v>
      </c>
      <c r="D4627" s="393" t="s">
        <v>11819</v>
      </c>
      <c r="E4627" s="393">
        <v>45</v>
      </c>
      <c r="F4627" s="396"/>
      <c r="G4627" s="388"/>
    </row>
    <row r="4628" spans="1:7" ht="12.75" customHeight="1" x14ac:dyDescent="0.3">
      <c r="A4628" s="417" t="s">
        <v>25268</v>
      </c>
      <c r="B4628" s="417"/>
      <c r="C4628" s="417"/>
      <c r="D4628" s="417"/>
      <c r="E4628" s="417"/>
      <c r="F4628" s="417"/>
      <c r="G4628" s="388"/>
    </row>
    <row r="4629" spans="1:7" ht="17.25" x14ac:dyDescent="0.3">
      <c r="A4629" s="389" t="s">
        <v>25269</v>
      </c>
      <c r="B4629" s="393" t="s">
        <v>11819</v>
      </c>
      <c r="C4629" s="393">
        <v>0</v>
      </c>
      <c r="D4629" s="393" t="s">
        <v>10103</v>
      </c>
      <c r="E4629" s="393">
        <v>0</v>
      </c>
      <c r="F4629" s="396"/>
      <c r="G4629" s="388"/>
    </row>
    <row r="4630" spans="1:7" ht="17.25" x14ac:dyDescent="0.3">
      <c r="A4630" s="389" t="s">
        <v>25270</v>
      </c>
      <c r="B4630" s="393" t="s">
        <v>11819</v>
      </c>
      <c r="C4630" s="393">
        <v>0</v>
      </c>
      <c r="D4630" s="393" t="s">
        <v>22163</v>
      </c>
      <c r="E4630" s="393">
        <v>1</v>
      </c>
      <c r="F4630" s="396"/>
      <c r="G4630" s="388"/>
    </row>
    <row r="4631" spans="1:7" ht="17.25" x14ac:dyDescent="0.3">
      <c r="A4631" s="389" t="s">
        <v>25271</v>
      </c>
      <c r="B4631" s="393" t="s">
        <v>13658</v>
      </c>
      <c r="C4631" s="393">
        <v>0</v>
      </c>
      <c r="D4631" s="393" t="s">
        <v>11819</v>
      </c>
      <c r="E4631" s="393">
        <v>0</v>
      </c>
      <c r="F4631" s="396"/>
      <c r="G4631" s="388"/>
    </row>
    <row r="4632" spans="1:7" ht="17.25" x14ac:dyDescent="0.3">
      <c r="A4632" s="389" t="s">
        <v>25272</v>
      </c>
      <c r="B4632" s="393" t="s">
        <v>13336</v>
      </c>
      <c r="C4632" s="393">
        <v>2</v>
      </c>
      <c r="D4632" s="393" t="s">
        <v>11819</v>
      </c>
      <c r="E4632" s="393">
        <v>1</v>
      </c>
      <c r="F4632" s="396"/>
      <c r="G4632" s="388"/>
    </row>
    <row r="4633" spans="1:7" ht="17.25" x14ac:dyDescent="0.3">
      <c r="A4633" s="389" t="s">
        <v>25273</v>
      </c>
      <c r="B4633" s="393" t="s">
        <v>11819</v>
      </c>
      <c r="C4633" s="393">
        <v>0</v>
      </c>
      <c r="D4633" s="393" t="s">
        <v>10191</v>
      </c>
      <c r="E4633" s="393">
        <v>0</v>
      </c>
      <c r="F4633" s="396"/>
      <c r="G4633" s="388"/>
    </row>
    <row r="4634" spans="1:7" ht="17.25" x14ac:dyDescent="0.3">
      <c r="A4634" s="389" t="s">
        <v>25274</v>
      </c>
      <c r="B4634" s="393" t="s">
        <v>11819</v>
      </c>
      <c r="C4634" s="393">
        <v>0</v>
      </c>
      <c r="D4634" s="393" t="s">
        <v>10103</v>
      </c>
      <c r="E4634" s="393">
        <v>3</v>
      </c>
      <c r="F4634" s="396"/>
      <c r="G4634" s="388"/>
    </row>
    <row r="4635" spans="1:7" ht="12.75" customHeight="1" x14ac:dyDescent="0.3">
      <c r="A4635" s="417" t="s">
        <v>39927</v>
      </c>
      <c r="B4635" s="417"/>
      <c r="C4635" s="417"/>
      <c r="D4635" s="417"/>
      <c r="E4635" s="417"/>
      <c r="F4635" s="417"/>
      <c r="G4635" s="388"/>
    </row>
    <row r="4636" spans="1:7" ht="17.25" x14ac:dyDescent="0.3">
      <c r="A4636" s="389" t="s">
        <v>39928</v>
      </c>
      <c r="B4636" s="393" t="s">
        <v>22030</v>
      </c>
      <c r="C4636" s="393">
        <v>1</v>
      </c>
      <c r="D4636" s="393" t="s">
        <v>22031</v>
      </c>
      <c r="E4636" s="393">
        <v>1</v>
      </c>
      <c r="F4636" s="396"/>
      <c r="G4636" s="388"/>
    </row>
    <row r="4637" spans="1:7" ht="17.25" x14ac:dyDescent="0.3">
      <c r="A4637" s="389" t="s">
        <v>39929</v>
      </c>
      <c r="B4637" s="393" t="s">
        <v>5011</v>
      </c>
      <c r="C4637" s="393">
        <v>11</v>
      </c>
      <c r="D4637" s="393" t="s">
        <v>11819</v>
      </c>
      <c r="E4637" s="393">
        <v>15</v>
      </c>
      <c r="F4637" s="396"/>
      <c r="G4637" s="388"/>
    </row>
    <row r="4638" spans="1:7" ht="17.25" x14ac:dyDescent="0.3">
      <c r="A4638" s="389" t="s">
        <v>39930</v>
      </c>
      <c r="B4638" s="393" t="s">
        <v>5011</v>
      </c>
      <c r="C4638" s="393">
        <v>6</v>
      </c>
      <c r="D4638" s="393" t="s">
        <v>11819</v>
      </c>
      <c r="E4638" s="393">
        <v>11</v>
      </c>
      <c r="F4638" s="396"/>
      <c r="G4638" s="388"/>
    </row>
    <row r="4639" spans="1:7" ht="17.25" x14ac:dyDescent="0.3">
      <c r="A4639" s="389" t="s">
        <v>39931</v>
      </c>
      <c r="B4639" s="393" t="s">
        <v>7198</v>
      </c>
      <c r="C4639" s="393">
        <v>1</v>
      </c>
      <c r="D4639" s="393" t="s">
        <v>13336</v>
      </c>
      <c r="E4639" s="393">
        <v>1</v>
      </c>
      <c r="F4639" s="396"/>
      <c r="G4639" s="388"/>
    </row>
    <row r="4640" spans="1:7" ht="17.25" x14ac:dyDescent="0.3">
      <c r="A4640" s="389" t="s">
        <v>39932</v>
      </c>
      <c r="B4640" s="393" t="s">
        <v>10191</v>
      </c>
      <c r="C4640" s="393">
        <v>1</v>
      </c>
      <c r="D4640" s="393" t="s">
        <v>2625</v>
      </c>
      <c r="E4640" s="393">
        <v>5</v>
      </c>
      <c r="F4640" s="396"/>
      <c r="G4640" s="388"/>
    </row>
    <row r="4641" spans="1:7" ht="17.25" x14ac:dyDescent="0.3">
      <c r="A4641" s="389" t="s">
        <v>39933</v>
      </c>
      <c r="B4641" s="393" t="s">
        <v>11819</v>
      </c>
      <c r="C4641" s="393">
        <v>6</v>
      </c>
      <c r="D4641" s="393" t="s">
        <v>10103</v>
      </c>
      <c r="E4641" s="393">
        <v>10</v>
      </c>
      <c r="F4641" s="396"/>
      <c r="G4641" s="388"/>
    </row>
    <row r="4642" spans="1:7" ht="17.25" x14ac:dyDescent="0.3">
      <c r="A4642" s="389" t="s">
        <v>39934</v>
      </c>
      <c r="B4642" s="393" t="s">
        <v>13336</v>
      </c>
      <c r="C4642" s="393">
        <v>21</v>
      </c>
      <c r="D4642" s="393" t="s">
        <v>11819</v>
      </c>
      <c r="E4642" s="393">
        <v>19</v>
      </c>
      <c r="F4642" s="396"/>
      <c r="G4642" s="388"/>
    </row>
    <row r="4643" spans="1:7" ht="17.25" x14ac:dyDescent="0.3">
      <c r="A4643" s="389" t="s">
        <v>39935</v>
      </c>
      <c r="B4643" s="393" t="s">
        <v>13336</v>
      </c>
      <c r="C4643" s="393">
        <v>1</v>
      </c>
      <c r="D4643" s="393" t="s">
        <v>11819</v>
      </c>
      <c r="E4643" s="393">
        <v>1</v>
      </c>
      <c r="F4643" s="396"/>
      <c r="G4643" s="388"/>
    </row>
    <row r="4644" spans="1:7" ht="17.25" x14ac:dyDescent="0.3">
      <c r="A4644" s="389" t="s">
        <v>39936</v>
      </c>
      <c r="B4644" s="393" t="s">
        <v>10191</v>
      </c>
      <c r="C4644" s="393">
        <v>2</v>
      </c>
      <c r="D4644" s="393" t="s">
        <v>11819</v>
      </c>
      <c r="E4644" s="393">
        <v>3</v>
      </c>
      <c r="F4644" s="396"/>
      <c r="G4644" s="388"/>
    </row>
    <row r="4645" spans="1:7" ht="17.25" x14ac:dyDescent="0.3">
      <c r="A4645" s="389" t="s">
        <v>39937</v>
      </c>
      <c r="B4645" s="393" t="s">
        <v>2625</v>
      </c>
      <c r="C4645" s="393">
        <v>3</v>
      </c>
      <c r="D4645" s="393" t="s">
        <v>10191</v>
      </c>
      <c r="E4645" s="393">
        <v>2</v>
      </c>
      <c r="F4645" s="396"/>
      <c r="G4645" s="388"/>
    </row>
    <row r="4646" spans="1:7" ht="17.25" x14ac:dyDescent="0.3">
      <c r="A4646" s="389" t="s">
        <v>39938</v>
      </c>
      <c r="B4646" s="393" t="s">
        <v>10103</v>
      </c>
      <c r="C4646" s="393">
        <v>4</v>
      </c>
      <c r="D4646" s="393" t="s">
        <v>11819</v>
      </c>
      <c r="E4646" s="393">
        <v>3</v>
      </c>
      <c r="F4646" s="396"/>
      <c r="G4646" s="388"/>
    </row>
    <row r="4647" spans="1:7" ht="17.25" x14ac:dyDescent="0.3">
      <c r="A4647" s="389" t="s">
        <v>39939</v>
      </c>
      <c r="B4647" s="393" t="s">
        <v>11819</v>
      </c>
      <c r="C4647" s="393">
        <v>1</v>
      </c>
      <c r="D4647" s="393" t="s">
        <v>10191</v>
      </c>
      <c r="E4647" s="393">
        <v>1</v>
      </c>
      <c r="F4647" s="396"/>
      <c r="G4647" s="388"/>
    </row>
    <row r="4648" spans="1:7" ht="17.25" x14ac:dyDescent="0.3">
      <c r="A4648" s="389" t="s">
        <v>39940</v>
      </c>
      <c r="B4648" s="393" t="s">
        <v>13336</v>
      </c>
      <c r="C4648" s="393">
        <v>3</v>
      </c>
      <c r="D4648" s="393" t="s">
        <v>2625</v>
      </c>
      <c r="E4648" s="393">
        <v>0</v>
      </c>
      <c r="F4648" s="396"/>
      <c r="G4648" s="388"/>
    </row>
    <row r="4649" spans="1:7" ht="12.75" customHeight="1" x14ac:dyDescent="0.3">
      <c r="A4649" s="417" t="s">
        <v>25275</v>
      </c>
      <c r="B4649" s="417"/>
      <c r="C4649" s="417"/>
      <c r="D4649" s="417"/>
      <c r="E4649" s="417"/>
      <c r="F4649" s="417"/>
      <c r="G4649" s="388"/>
    </row>
    <row r="4650" spans="1:7" ht="17.25" x14ac:dyDescent="0.3">
      <c r="A4650" s="389" t="s">
        <v>25276</v>
      </c>
      <c r="B4650" s="393" t="s">
        <v>10191</v>
      </c>
      <c r="C4650" s="393">
        <v>1</v>
      </c>
      <c r="D4650" s="393" t="s">
        <v>11819</v>
      </c>
      <c r="E4650" s="393">
        <v>1</v>
      </c>
      <c r="F4650" s="396"/>
      <c r="G4650" s="388"/>
    </row>
    <row r="4651" spans="1:7" ht="17.25" x14ac:dyDescent="0.3">
      <c r="A4651" s="389" t="s">
        <v>25277</v>
      </c>
      <c r="B4651" s="393" t="s">
        <v>11819</v>
      </c>
      <c r="C4651" s="393">
        <v>0</v>
      </c>
      <c r="D4651" s="393" t="s">
        <v>10191</v>
      </c>
      <c r="E4651" s="393">
        <v>0</v>
      </c>
      <c r="F4651" s="396"/>
      <c r="G4651" s="388"/>
    </row>
    <row r="4652" spans="1:7" ht="17.25" x14ac:dyDescent="0.3">
      <c r="A4652" s="389" t="s">
        <v>25278</v>
      </c>
      <c r="B4652" s="393" t="s">
        <v>10191</v>
      </c>
      <c r="C4652" s="393">
        <v>0</v>
      </c>
      <c r="D4652" s="393" t="s">
        <v>11819</v>
      </c>
      <c r="E4652" s="393">
        <v>0</v>
      </c>
      <c r="F4652" s="396"/>
      <c r="G4652" s="388"/>
    </row>
    <row r="4653" spans="1:7" ht="17.25" x14ac:dyDescent="0.3">
      <c r="A4653" s="389" t="s">
        <v>25279</v>
      </c>
      <c r="B4653" s="393" t="s">
        <v>11819</v>
      </c>
      <c r="C4653" s="393">
        <v>2</v>
      </c>
      <c r="D4653" s="393" t="s">
        <v>10191</v>
      </c>
      <c r="E4653" s="393">
        <v>1</v>
      </c>
      <c r="F4653" s="396"/>
      <c r="G4653" s="388"/>
    </row>
    <row r="4654" spans="1:7" ht="17.25" x14ac:dyDescent="0.3">
      <c r="A4654" s="389" t="s">
        <v>25280</v>
      </c>
      <c r="B4654" s="393" t="s">
        <v>11819</v>
      </c>
      <c r="C4654" s="393">
        <v>0</v>
      </c>
      <c r="D4654" s="393" t="s">
        <v>10191</v>
      </c>
      <c r="E4654" s="393">
        <v>0</v>
      </c>
      <c r="F4654" s="396"/>
      <c r="G4654" s="388"/>
    </row>
    <row r="4655" spans="1:7" ht="17.25" x14ac:dyDescent="0.3">
      <c r="A4655" s="389" t="s">
        <v>25281</v>
      </c>
      <c r="B4655" s="393" t="s">
        <v>11819</v>
      </c>
      <c r="C4655" s="393">
        <v>0</v>
      </c>
      <c r="D4655" s="393" t="s">
        <v>10191</v>
      </c>
      <c r="E4655" s="393">
        <v>0</v>
      </c>
      <c r="F4655" s="396"/>
      <c r="G4655" s="388"/>
    </row>
    <row r="4656" spans="1:7" ht="17.25" x14ac:dyDescent="0.3">
      <c r="A4656" s="389" t="s">
        <v>25282</v>
      </c>
      <c r="B4656" s="393" t="s">
        <v>11819</v>
      </c>
      <c r="C4656" s="393">
        <v>0</v>
      </c>
      <c r="D4656" s="393" t="s">
        <v>10191</v>
      </c>
      <c r="E4656" s="393">
        <v>0</v>
      </c>
      <c r="F4656" s="396"/>
      <c r="G4656" s="388"/>
    </row>
    <row r="4657" spans="1:7" ht="17.25" x14ac:dyDescent="0.3">
      <c r="A4657" s="389" t="s">
        <v>25283</v>
      </c>
      <c r="B4657" s="393" t="s">
        <v>10191</v>
      </c>
      <c r="C4657" s="393">
        <v>0</v>
      </c>
      <c r="D4657" s="393" t="s">
        <v>11819</v>
      </c>
      <c r="E4657" s="393">
        <v>0</v>
      </c>
      <c r="F4657" s="396"/>
      <c r="G4657" s="388"/>
    </row>
    <row r="4658" spans="1:7" ht="17.25" x14ac:dyDescent="0.3">
      <c r="A4658" s="389" t="s">
        <v>25284</v>
      </c>
      <c r="B4658" s="393" t="s">
        <v>10191</v>
      </c>
      <c r="C4658" s="393">
        <v>1</v>
      </c>
      <c r="D4658" s="393" t="s">
        <v>11819</v>
      </c>
      <c r="E4658" s="393">
        <v>0</v>
      </c>
      <c r="F4658" s="396"/>
      <c r="G4658" s="388"/>
    </row>
    <row r="4659" spans="1:7" ht="17.25" x14ac:dyDescent="0.3">
      <c r="A4659" s="389" t="s">
        <v>25285</v>
      </c>
      <c r="B4659" s="393" t="s">
        <v>11819</v>
      </c>
      <c r="C4659" s="393">
        <v>0</v>
      </c>
      <c r="D4659" s="393" t="s">
        <v>10191</v>
      </c>
      <c r="E4659" s="393">
        <v>0</v>
      </c>
      <c r="F4659" s="396"/>
      <c r="G4659" s="388"/>
    </row>
    <row r="4660" spans="1:7" ht="12.75" customHeight="1" x14ac:dyDescent="0.3">
      <c r="A4660" s="417" t="s">
        <v>39941</v>
      </c>
      <c r="B4660" s="417"/>
      <c r="C4660" s="417"/>
      <c r="D4660" s="417"/>
      <c r="E4660" s="417"/>
      <c r="F4660" s="417"/>
      <c r="G4660" s="388"/>
    </row>
    <row r="4661" spans="1:7" ht="17.25" x14ac:dyDescent="0.3">
      <c r="A4661" s="389" t="s">
        <v>39942</v>
      </c>
      <c r="B4661" s="393" t="s">
        <v>22851</v>
      </c>
      <c r="C4661" s="393">
        <v>0</v>
      </c>
      <c r="D4661" s="393" t="s">
        <v>22850</v>
      </c>
      <c r="E4661" s="393">
        <v>1</v>
      </c>
      <c r="F4661" s="396"/>
      <c r="G4661" s="388"/>
    </row>
    <row r="4662" spans="1:7" ht="17.25" x14ac:dyDescent="0.3">
      <c r="A4662" s="389" t="s">
        <v>39943</v>
      </c>
      <c r="B4662" s="393" t="s">
        <v>7198</v>
      </c>
      <c r="C4662" s="393">
        <v>0</v>
      </c>
      <c r="D4662" s="393" t="s">
        <v>22851</v>
      </c>
      <c r="E4662" s="393">
        <v>0</v>
      </c>
      <c r="F4662" s="396"/>
      <c r="G4662" s="388"/>
    </row>
    <row r="4663" spans="1:7" ht="12.75" customHeight="1" x14ac:dyDescent="0.3">
      <c r="A4663" s="417" t="s">
        <v>39944</v>
      </c>
      <c r="B4663" s="417"/>
      <c r="C4663" s="417"/>
      <c r="D4663" s="417"/>
      <c r="E4663" s="417"/>
      <c r="F4663" s="417"/>
      <c r="G4663" s="388"/>
    </row>
    <row r="4664" spans="1:7" ht="17.25" x14ac:dyDescent="0.3">
      <c r="A4664" s="389" t="s">
        <v>39945</v>
      </c>
      <c r="B4664" s="393" t="s">
        <v>11819</v>
      </c>
      <c r="C4664" s="393">
        <v>8</v>
      </c>
      <c r="D4664" s="393" t="s">
        <v>10191</v>
      </c>
      <c r="E4664" s="393">
        <v>2</v>
      </c>
      <c r="F4664" s="396"/>
      <c r="G4664" s="388"/>
    </row>
    <row r="4665" spans="1:7" ht="17.25" x14ac:dyDescent="0.3">
      <c r="A4665" s="389" t="s">
        <v>39946</v>
      </c>
      <c r="B4665" s="393" t="s">
        <v>10191</v>
      </c>
      <c r="C4665" s="393">
        <v>3</v>
      </c>
      <c r="D4665" s="393" t="s">
        <v>11819</v>
      </c>
      <c r="E4665" s="393">
        <v>1</v>
      </c>
      <c r="F4665" s="396"/>
      <c r="G4665" s="388"/>
    </row>
    <row r="4666" spans="1:7" ht="17.25" x14ac:dyDescent="0.3">
      <c r="A4666" s="389" t="s">
        <v>39947</v>
      </c>
      <c r="B4666" s="393" t="s">
        <v>11819</v>
      </c>
      <c r="C4666" s="393">
        <v>0</v>
      </c>
      <c r="D4666" s="393" t="s">
        <v>10191</v>
      </c>
      <c r="E4666" s="393">
        <v>1</v>
      </c>
      <c r="F4666" s="396"/>
      <c r="G4666" s="388"/>
    </row>
    <row r="4667" spans="1:7" ht="17.25" x14ac:dyDescent="0.3">
      <c r="A4667" s="389" t="s">
        <v>39948</v>
      </c>
      <c r="B4667" s="393" t="s">
        <v>10191</v>
      </c>
      <c r="C4667" s="393">
        <v>2</v>
      </c>
      <c r="D4667" s="393" t="s">
        <v>11819</v>
      </c>
      <c r="E4667" s="393">
        <v>0</v>
      </c>
      <c r="F4667" s="396"/>
      <c r="G4667" s="388"/>
    </row>
    <row r="4668" spans="1:7" ht="17.25" x14ac:dyDescent="0.3">
      <c r="A4668" s="389" t="s">
        <v>39949</v>
      </c>
      <c r="B4668" s="393" t="s">
        <v>11819</v>
      </c>
      <c r="C4668" s="393">
        <v>0</v>
      </c>
      <c r="D4668" s="393" t="s">
        <v>10191</v>
      </c>
      <c r="E4668" s="393">
        <v>1</v>
      </c>
      <c r="F4668" s="396"/>
      <c r="G4668" s="388"/>
    </row>
    <row r="4669" spans="1:7" ht="17.25" x14ac:dyDescent="0.3">
      <c r="A4669" s="389" t="s">
        <v>39950</v>
      </c>
      <c r="B4669" s="393" t="s">
        <v>11819</v>
      </c>
      <c r="C4669" s="393">
        <v>1</v>
      </c>
      <c r="D4669" s="393" t="s">
        <v>10191</v>
      </c>
      <c r="E4669" s="393">
        <v>1</v>
      </c>
      <c r="F4669" s="396"/>
      <c r="G4669" s="388"/>
    </row>
    <row r="4670" spans="1:7" ht="17.25" x14ac:dyDescent="0.3">
      <c r="A4670" s="389" t="s">
        <v>39951</v>
      </c>
      <c r="B4670" s="393" t="s">
        <v>11819</v>
      </c>
      <c r="C4670" s="393">
        <v>2</v>
      </c>
      <c r="D4670" s="393" t="s">
        <v>10191</v>
      </c>
      <c r="E4670" s="393">
        <v>1</v>
      </c>
      <c r="F4670" s="396"/>
      <c r="G4670" s="388"/>
    </row>
    <row r="4671" spans="1:7" ht="17.25" x14ac:dyDescent="0.3">
      <c r="A4671" s="389" t="s">
        <v>39952</v>
      </c>
      <c r="B4671" s="393" t="s">
        <v>11819</v>
      </c>
      <c r="C4671" s="393">
        <v>4</v>
      </c>
      <c r="D4671" s="393" t="s">
        <v>10191</v>
      </c>
      <c r="E4671" s="393">
        <v>3</v>
      </c>
      <c r="F4671" s="396"/>
      <c r="G4671" s="388"/>
    </row>
    <row r="4672" spans="1:7" ht="17.25" x14ac:dyDescent="0.3">
      <c r="A4672" s="389" t="s">
        <v>39953</v>
      </c>
      <c r="B4672" s="393" t="s">
        <v>11819</v>
      </c>
      <c r="C4672" s="393">
        <v>6</v>
      </c>
      <c r="D4672" s="393" t="s">
        <v>10191</v>
      </c>
      <c r="E4672" s="393">
        <v>3</v>
      </c>
      <c r="F4672" s="396"/>
      <c r="G4672" s="388"/>
    </row>
    <row r="4673" spans="1:7" ht="17.25" x14ac:dyDescent="0.3">
      <c r="A4673" s="389" t="s">
        <v>39954</v>
      </c>
      <c r="B4673" s="393" t="s">
        <v>10191</v>
      </c>
      <c r="C4673" s="393">
        <v>2</v>
      </c>
      <c r="D4673" s="393" t="s">
        <v>11819</v>
      </c>
      <c r="E4673" s="393">
        <v>1</v>
      </c>
      <c r="F4673" s="396"/>
      <c r="G4673" s="388"/>
    </row>
    <row r="4674" spans="1:7" ht="17.25" x14ac:dyDescent="0.3">
      <c r="A4674" s="389" t="s">
        <v>39955</v>
      </c>
      <c r="B4674" s="393" t="s">
        <v>10191</v>
      </c>
      <c r="C4674" s="393">
        <v>2</v>
      </c>
      <c r="D4674" s="393" t="s">
        <v>11819</v>
      </c>
      <c r="E4674" s="393">
        <v>3</v>
      </c>
      <c r="F4674" s="396"/>
      <c r="G4674" s="388"/>
    </row>
    <row r="4675" spans="1:7" ht="17.25" x14ac:dyDescent="0.3">
      <c r="A4675" s="389" t="s">
        <v>39956</v>
      </c>
      <c r="B4675" s="393" t="s">
        <v>11819</v>
      </c>
      <c r="C4675" s="393">
        <v>0</v>
      </c>
      <c r="D4675" s="393" t="s">
        <v>10191</v>
      </c>
      <c r="E4675" s="393">
        <v>0</v>
      </c>
      <c r="F4675" s="396"/>
      <c r="G4675" s="388"/>
    </row>
    <row r="4676" spans="1:7" ht="17.25" x14ac:dyDescent="0.3">
      <c r="A4676" s="389" t="s">
        <v>39957</v>
      </c>
      <c r="B4676" s="393" t="s">
        <v>11819</v>
      </c>
      <c r="C4676" s="393">
        <v>0</v>
      </c>
      <c r="D4676" s="393" t="s">
        <v>10191</v>
      </c>
      <c r="E4676" s="393">
        <v>3</v>
      </c>
      <c r="F4676" s="396"/>
      <c r="G4676" s="388"/>
    </row>
    <row r="4677" spans="1:7" ht="17.25" x14ac:dyDescent="0.3">
      <c r="A4677" s="389" t="s">
        <v>39958</v>
      </c>
      <c r="B4677" s="393" t="s">
        <v>10191</v>
      </c>
      <c r="C4677" s="393">
        <v>3</v>
      </c>
      <c r="D4677" s="393" t="s">
        <v>11819</v>
      </c>
      <c r="E4677" s="393">
        <v>3</v>
      </c>
      <c r="F4677" s="396"/>
      <c r="G4677" s="388"/>
    </row>
    <row r="4678" spans="1:7" ht="17.25" x14ac:dyDescent="0.3">
      <c r="A4678" s="389" t="s">
        <v>39959</v>
      </c>
      <c r="B4678" s="393" t="s">
        <v>10191</v>
      </c>
      <c r="C4678" s="393">
        <v>1</v>
      </c>
      <c r="D4678" s="393" t="s">
        <v>11819</v>
      </c>
      <c r="E4678" s="393">
        <v>0</v>
      </c>
      <c r="F4678" s="396"/>
      <c r="G4678" s="388"/>
    </row>
    <row r="4679" spans="1:7" ht="17.25" x14ac:dyDescent="0.3">
      <c r="A4679" s="389" t="s">
        <v>39960</v>
      </c>
      <c r="B4679" s="393" t="s">
        <v>11819</v>
      </c>
      <c r="C4679" s="393">
        <v>2</v>
      </c>
      <c r="D4679" s="393" t="s">
        <v>10191</v>
      </c>
      <c r="E4679" s="393">
        <v>0</v>
      </c>
      <c r="F4679" s="396"/>
      <c r="G4679" s="388"/>
    </row>
    <row r="4680" spans="1:7" ht="17.25" x14ac:dyDescent="0.3">
      <c r="A4680" s="389" t="s">
        <v>39961</v>
      </c>
      <c r="B4680" s="393" t="s">
        <v>11819</v>
      </c>
      <c r="C4680" s="393">
        <v>1</v>
      </c>
      <c r="D4680" s="393" t="s">
        <v>10191</v>
      </c>
      <c r="E4680" s="393">
        <v>0</v>
      </c>
      <c r="F4680" s="396"/>
      <c r="G4680" s="388"/>
    </row>
    <row r="4681" spans="1:7" ht="17.25" x14ac:dyDescent="0.3">
      <c r="A4681" s="389" t="s">
        <v>39962</v>
      </c>
      <c r="B4681" s="393" t="s">
        <v>11819</v>
      </c>
      <c r="C4681" s="393">
        <v>0</v>
      </c>
      <c r="D4681" s="393" t="s">
        <v>10191</v>
      </c>
      <c r="E4681" s="393">
        <v>0</v>
      </c>
      <c r="F4681" s="396"/>
      <c r="G4681" s="388"/>
    </row>
    <row r="4682" spans="1:7" ht="12.75" customHeight="1" x14ac:dyDescent="0.3">
      <c r="A4682" s="417" t="s">
        <v>41008</v>
      </c>
      <c r="B4682" s="417"/>
      <c r="C4682" s="417"/>
      <c r="D4682" s="417"/>
      <c r="E4682" s="417"/>
      <c r="F4682" s="417"/>
      <c r="G4682" s="388"/>
    </row>
    <row r="4683" spans="1:7" ht="17.25" x14ac:dyDescent="0.3">
      <c r="A4683" s="389" t="s">
        <v>41009</v>
      </c>
      <c r="B4683" s="393" t="s">
        <v>10191</v>
      </c>
      <c r="C4683" s="393">
        <v>0</v>
      </c>
      <c r="D4683" s="393" t="s">
        <v>11819</v>
      </c>
      <c r="E4683" s="393">
        <v>0</v>
      </c>
      <c r="F4683" s="396"/>
      <c r="G4683" s="388"/>
    </row>
    <row r="4684" spans="1:7" ht="17.25" x14ac:dyDescent="0.3">
      <c r="A4684" s="389" t="s">
        <v>41010</v>
      </c>
      <c r="B4684" s="393" t="s">
        <v>11819</v>
      </c>
      <c r="C4684" s="393">
        <v>0</v>
      </c>
      <c r="D4684" s="393" t="s">
        <v>10191</v>
      </c>
      <c r="E4684" s="393">
        <v>0</v>
      </c>
      <c r="F4684" s="396"/>
      <c r="G4684" s="388"/>
    </row>
    <row r="4685" spans="1:7" ht="17.25" x14ac:dyDescent="0.3">
      <c r="A4685" s="389" t="s">
        <v>41011</v>
      </c>
      <c r="B4685" s="393" t="s">
        <v>10191</v>
      </c>
      <c r="C4685" s="393">
        <v>0</v>
      </c>
      <c r="D4685" s="393" t="s">
        <v>11819</v>
      </c>
      <c r="E4685" s="393">
        <v>0</v>
      </c>
      <c r="F4685" s="396"/>
      <c r="G4685" s="388"/>
    </row>
    <row r="4686" spans="1:7" ht="17.25" x14ac:dyDescent="0.3">
      <c r="A4686" s="389" t="s">
        <v>41012</v>
      </c>
      <c r="B4686" s="393" t="s">
        <v>10191</v>
      </c>
      <c r="C4686" s="393">
        <v>0</v>
      </c>
      <c r="D4686" s="393" t="s">
        <v>11819</v>
      </c>
      <c r="E4686" s="393">
        <v>0</v>
      </c>
      <c r="F4686" s="396"/>
      <c r="G4686" s="388"/>
    </row>
    <row r="4687" spans="1:7" ht="17.25" x14ac:dyDescent="0.3">
      <c r="A4687" s="389" t="s">
        <v>41013</v>
      </c>
      <c r="B4687" s="393" t="s">
        <v>10191</v>
      </c>
      <c r="C4687" s="393">
        <v>0</v>
      </c>
      <c r="D4687" s="393" t="s">
        <v>11819</v>
      </c>
      <c r="E4687" s="393">
        <v>0</v>
      </c>
      <c r="F4687" s="396"/>
      <c r="G4687" s="388"/>
    </row>
    <row r="4688" spans="1:7" ht="17.25" x14ac:dyDescent="0.3">
      <c r="A4688" s="389" t="s">
        <v>41014</v>
      </c>
      <c r="B4688" s="393" t="s">
        <v>10191</v>
      </c>
      <c r="C4688" s="393">
        <v>0</v>
      </c>
      <c r="D4688" s="393" t="s">
        <v>11819</v>
      </c>
      <c r="E4688" s="393">
        <v>0</v>
      </c>
      <c r="F4688" s="396"/>
      <c r="G4688" s="388"/>
    </row>
    <row r="4689" spans="1:7" ht="17.25" x14ac:dyDescent="0.3">
      <c r="A4689" s="389" t="s">
        <v>41015</v>
      </c>
      <c r="B4689" s="393" t="s">
        <v>10191</v>
      </c>
      <c r="C4689" s="393">
        <v>0</v>
      </c>
      <c r="D4689" s="393" t="s">
        <v>11819</v>
      </c>
      <c r="E4689" s="393">
        <v>0</v>
      </c>
      <c r="F4689" s="396"/>
      <c r="G4689" s="388"/>
    </row>
    <row r="4690" spans="1:7" ht="17.25" x14ac:dyDescent="0.3">
      <c r="A4690" s="389" t="s">
        <v>41016</v>
      </c>
      <c r="B4690" s="393" t="s">
        <v>10191</v>
      </c>
      <c r="C4690" s="393">
        <v>0</v>
      </c>
      <c r="D4690" s="393" t="s">
        <v>11819</v>
      </c>
      <c r="E4690" s="393">
        <v>0</v>
      </c>
      <c r="F4690" s="396"/>
      <c r="G4690" s="388"/>
    </row>
    <row r="4691" spans="1:7" ht="12.75" customHeight="1" x14ac:dyDescent="0.3">
      <c r="A4691" s="417" t="s">
        <v>25286</v>
      </c>
      <c r="B4691" s="417"/>
      <c r="C4691" s="417"/>
      <c r="D4691" s="417"/>
      <c r="E4691" s="417"/>
      <c r="F4691" s="417"/>
      <c r="G4691" s="388"/>
    </row>
    <row r="4692" spans="1:7" ht="17.25" x14ac:dyDescent="0.3">
      <c r="A4692" s="389" t="s">
        <v>25287</v>
      </c>
      <c r="B4692" s="393" t="s">
        <v>22060</v>
      </c>
      <c r="C4692" s="393">
        <v>2</v>
      </c>
      <c r="D4692" s="393" t="s">
        <v>1919</v>
      </c>
      <c r="E4692" s="393">
        <v>2</v>
      </c>
      <c r="F4692" s="396"/>
      <c r="G4692" s="388"/>
    </row>
    <row r="4693" spans="1:7" ht="17.25" x14ac:dyDescent="0.3">
      <c r="A4693" s="389" t="s">
        <v>25288</v>
      </c>
      <c r="B4693" s="393" t="s">
        <v>22060</v>
      </c>
      <c r="C4693" s="393">
        <v>1</v>
      </c>
      <c r="D4693" s="393" t="s">
        <v>10103</v>
      </c>
      <c r="E4693" s="393">
        <v>1</v>
      </c>
      <c r="F4693" s="396"/>
      <c r="G4693" s="388"/>
    </row>
    <row r="4694" spans="1:7" ht="17.25" x14ac:dyDescent="0.3">
      <c r="A4694" s="389" t="s">
        <v>25289</v>
      </c>
      <c r="B4694" s="393" t="s">
        <v>1919</v>
      </c>
      <c r="C4694" s="393">
        <v>2</v>
      </c>
      <c r="D4694" s="393" t="s">
        <v>10103</v>
      </c>
      <c r="E4694" s="393">
        <v>6</v>
      </c>
      <c r="F4694" s="396"/>
      <c r="G4694" s="388"/>
    </row>
    <row r="4695" spans="1:7" ht="17.25" x14ac:dyDescent="0.3">
      <c r="A4695" s="389" t="s">
        <v>25290</v>
      </c>
      <c r="B4695" s="393" t="s">
        <v>1920</v>
      </c>
      <c r="C4695" s="393">
        <v>2</v>
      </c>
      <c r="D4695" s="393" t="s">
        <v>10103</v>
      </c>
      <c r="E4695" s="393">
        <v>0</v>
      </c>
      <c r="F4695" s="396"/>
      <c r="G4695" s="388"/>
    </row>
    <row r="4696" spans="1:7" ht="17.25" x14ac:dyDescent="0.3">
      <c r="A4696" s="389" t="s">
        <v>25291</v>
      </c>
      <c r="B4696" s="393" t="s">
        <v>21872</v>
      </c>
      <c r="C4696" s="393">
        <v>2</v>
      </c>
      <c r="D4696" s="393" t="s">
        <v>22060</v>
      </c>
      <c r="E4696" s="393">
        <v>0</v>
      </c>
      <c r="F4696" s="396"/>
      <c r="G4696" s="388"/>
    </row>
    <row r="4697" spans="1:7" ht="17.25" x14ac:dyDescent="0.3">
      <c r="A4697" s="389" t="s">
        <v>25292</v>
      </c>
      <c r="B4697" s="393" t="s">
        <v>10103</v>
      </c>
      <c r="C4697" s="393">
        <v>0</v>
      </c>
      <c r="D4697" s="393" t="s">
        <v>1920</v>
      </c>
      <c r="E4697" s="393">
        <v>1</v>
      </c>
      <c r="F4697" s="396"/>
      <c r="G4697" s="388"/>
    </row>
    <row r="4698" spans="1:7" ht="17.25" x14ac:dyDescent="0.3">
      <c r="A4698" s="389" t="s">
        <v>25293</v>
      </c>
      <c r="B4698" s="393" t="s">
        <v>11819</v>
      </c>
      <c r="C4698" s="393">
        <v>0</v>
      </c>
      <c r="D4698" s="393" t="s">
        <v>22060</v>
      </c>
      <c r="E4698" s="393">
        <v>0</v>
      </c>
      <c r="F4698" s="396"/>
      <c r="G4698" s="388"/>
    </row>
    <row r="4699" spans="1:7" ht="17.25" x14ac:dyDescent="0.3">
      <c r="A4699" s="389" t="s">
        <v>25294</v>
      </c>
      <c r="B4699" s="393" t="s">
        <v>11819</v>
      </c>
      <c r="C4699" s="393">
        <v>1</v>
      </c>
      <c r="D4699" s="393" t="s">
        <v>21917</v>
      </c>
      <c r="E4699" s="393">
        <v>3</v>
      </c>
      <c r="F4699" s="396"/>
      <c r="G4699" s="388"/>
    </row>
    <row r="4700" spans="1:7" ht="17.25" x14ac:dyDescent="0.3">
      <c r="A4700" s="389" t="s">
        <v>25295</v>
      </c>
      <c r="B4700" s="393" t="s">
        <v>1919</v>
      </c>
      <c r="C4700" s="393">
        <v>2</v>
      </c>
      <c r="D4700" s="393" t="s">
        <v>1920</v>
      </c>
      <c r="E4700" s="393">
        <v>0</v>
      </c>
      <c r="F4700" s="396"/>
      <c r="G4700" s="388"/>
    </row>
    <row r="4701" spans="1:7" ht="17.25" x14ac:dyDescent="0.3">
      <c r="A4701" s="389" t="s">
        <v>25296</v>
      </c>
      <c r="B4701" s="393" t="s">
        <v>21917</v>
      </c>
      <c r="C4701" s="393">
        <v>0</v>
      </c>
      <c r="D4701" s="393" t="s">
        <v>11819</v>
      </c>
      <c r="E4701" s="393">
        <v>0</v>
      </c>
      <c r="F4701" s="396"/>
      <c r="G4701" s="388"/>
    </row>
    <row r="4702" spans="1:7" ht="17.25" x14ac:dyDescent="0.3">
      <c r="A4702" s="389" t="s">
        <v>25297</v>
      </c>
      <c r="B4702" s="393" t="s">
        <v>21940</v>
      </c>
      <c r="C4702" s="393">
        <v>0</v>
      </c>
      <c r="D4702" s="393" t="s">
        <v>21923</v>
      </c>
      <c r="E4702" s="393">
        <v>1</v>
      </c>
      <c r="F4702" s="396"/>
      <c r="G4702" s="388"/>
    </row>
    <row r="4703" spans="1:7" ht="17.25" x14ac:dyDescent="0.3">
      <c r="A4703" s="389" t="s">
        <v>25298</v>
      </c>
      <c r="B4703" s="393" t="s">
        <v>21917</v>
      </c>
      <c r="C4703" s="393">
        <v>3</v>
      </c>
      <c r="D4703" s="393" t="s">
        <v>11819</v>
      </c>
      <c r="E4703" s="393">
        <v>1</v>
      </c>
      <c r="F4703" s="396"/>
      <c r="G4703" s="388"/>
    </row>
    <row r="4704" spans="1:7" ht="12.75" customHeight="1" x14ac:dyDescent="0.3">
      <c r="A4704" s="417" t="s">
        <v>33582</v>
      </c>
      <c r="B4704" s="417"/>
      <c r="C4704" s="417"/>
      <c r="D4704" s="417"/>
      <c r="E4704" s="417"/>
      <c r="F4704" s="417"/>
      <c r="G4704" s="388"/>
    </row>
    <row r="4705" spans="1:7" ht="17.25" x14ac:dyDescent="0.3">
      <c r="A4705" s="389" t="s">
        <v>33583</v>
      </c>
      <c r="B4705" s="393" t="s">
        <v>10103</v>
      </c>
      <c r="C4705" s="393">
        <v>0</v>
      </c>
      <c r="D4705" s="393" t="s">
        <v>1920</v>
      </c>
      <c r="E4705" s="393">
        <v>0</v>
      </c>
      <c r="F4705" s="396"/>
      <c r="G4705" s="388"/>
    </row>
    <row r="4706" spans="1:7" ht="17.25" x14ac:dyDescent="0.3">
      <c r="A4706" s="389" t="s">
        <v>33584</v>
      </c>
      <c r="B4706" s="393" t="s">
        <v>11819</v>
      </c>
      <c r="C4706" s="393">
        <v>1</v>
      </c>
      <c r="D4706" s="393" t="s">
        <v>13336</v>
      </c>
      <c r="E4706" s="393">
        <v>0</v>
      </c>
      <c r="F4706" s="396"/>
      <c r="G4706" s="388"/>
    </row>
    <row r="4707" spans="1:7" ht="17.25" x14ac:dyDescent="0.3">
      <c r="A4707" s="389" t="s">
        <v>33585</v>
      </c>
      <c r="B4707" s="393" t="s">
        <v>13336</v>
      </c>
      <c r="C4707" s="393">
        <v>0</v>
      </c>
      <c r="D4707" s="393" t="s">
        <v>11819</v>
      </c>
      <c r="E4707" s="393">
        <v>1</v>
      </c>
      <c r="F4707" s="396"/>
      <c r="G4707" s="388"/>
    </row>
    <row r="4708" spans="1:7" ht="12.75" customHeight="1" x14ac:dyDescent="0.3">
      <c r="A4708" s="417" t="s">
        <v>25299</v>
      </c>
      <c r="B4708" s="417"/>
      <c r="C4708" s="417"/>
      <c r="D4708" s="417"/>
      <c r="E4708" s="417"/>
      <c r="F4708" s="417"/>
      <c r="G4708" s="388"/>
    </row>
    <row r="4709" spans="1:7" ht="17.25" x14ac:dyDescent="0.3">
      <c r="A4709" s="389" t="s">
        <v>25300</v>
      </c>
      <c r="B4709" s="393" t="s">
        <v>5755</v>
      </c>
      <c r="C4709" s="393">
        <v>0</v>
      </c>
      <c r="D4709" s="393" t="s">
        <v>2565</v>
      </c>
      <c r="E4709" s="393">
        <v>0</v>
      </c>
      <c r="F4709" s="396"/>
      <c r="G4709" s="388"/>
    </row>
    <row r="4710" spans="1:7" ht="17.25" x14ac:dyDescent="0.3">
      <c r="A4710" s="389" t="s">
        <v>25301</v>
      </c>
      <c r="B4710" s="393" t="s">
        <v>5755</v>
      </c>
      <c r="C4710" s="393">
        <v>0</v>
      </c>
      <c r="D4710" s="393" t="s">
        <v>2565</v>
      </c>
      <c r="E4710" s="393">
        <v>0</v>
      </c>
      <c r="F4710" s="396"/>
      <c r="G4710" s="388"/>
    </row>
    <row r="4711" spans="1:7" ht="17.25" x14ac:dyDescent="0.3">
      <c r="A4711" s="389" t="s">
        <v>25302</v>
      </c>
      <c r="B4711" s="393" t="s">
        <v>5755</v>
      </c>
      <c r="C4711" s="393">
        <v>0</v>
      </c>
      <c r="D4711" s="393" t="s">
        <v>2565</v>
      </c>
      <c r="E4711" s="393">
        <v>0</v>
      </c>
      <c r="F4711" s="396"/>
      <c r="G4711" s="388"/>
    </row>
    <row r="4712" spans="1:7" ht="17.25" x14ac:dyDescent="0.3">
      <c r="A4712" s="389" t="s">
        <v>25303</v>
      </c>
      <c r="B4712" s="393" t="s">
        <v>2565</v>
      </c>
      <c r="C4712" s="393">
        <v>0</v>
      </c>
      <c r="D4712" s="393" t="s">
        <v>5755</v>
      </c>
      <c r="E4712" s="393">
        <v>0</v>
      </c>
      <c r="F4712" s="396"/>
      <c r="G4712" s="388"/>
    </row>
    <row r="4713" spans="1:7" ht="17.25" x14ac:dyDescent="0.3">
      <c r="A4713" s="389" t="s">
        <v>25304</v>
      </c>
      <c r="B4713" s="393" t="s">
        <v>5755</v>
      </c>
      <c r="C4713" s="393">
        <v>0</v>
      </c>
      <c r="D4713" s="393" t="s">
        <v>2565</v>
      </c>
      <c r="E4713" s="393">
        <v>0</v>
      </c>
      <c r="F4713" s="396"/>
      <c r="G4713" s="388"/>
    </row>
    <row r="4714" spans="1:7" ht="12.75" customHeight="1" x14ac:dyDescent="0.3">
      <c r="A4714" s="417" t="s">
        <v>33586</v>
      </c>
      <c r="B4714" s="417"/>
      <c r="C4714" s="417"/>
      <c r="D4714" s="417"/>
      <c r="E4714" s="417"/>
      <c r="F4714" s="417"/>
      <c r="G4714" s="388"/>
    </row>
    <row r="4715" spans="1:7" ht="17.25" x14ac:dyDescent="0.3">
      <c r="A4715" s="389" t="s">
        <v>33587</v>
      </c>
      <c r="B4715" s="393" t="s">
        <v>11819</v>
      </c>
      <c r="C4715" s="393">
        <v>0</v>
      </c>
      <c r="D4715" s="393" t="s">
        <v>10191</v>
      </c>
      <c r="E4715" s="393">
        <v>0</v>
      </c>
      <c r="F4715" s="396"/>
      <c r="G4715" s="388"/>
    </row>
    <row r="4716" spans="1:7" ht="17.25" x14ac:dyDescent="0.3">
      <c r="A4716" s="389" t="s">
        <v>33588</v>
      </c>
      <c r="B4716" s="393" t="s">
        <v>10191</v>
      </c>
      <c r="C4716" s="393">
        <v>1</v>
      </c>
      <c r="D4716" s="393" t="s">
        <v>11819</v>
      </c>
      <c r="E4716" s="393">
        <v>0</v>
      </c>
      <c r="F4716" s="396"/>
      <c r="G4716" s="388"/>
    </row>
    <row r="4717" spans="1:7" ht="17.25" x14ac:dyDescent="0.3">
      <c r="A4717" s="389" t="s">
        <v>33589</v>
      </c>
      <c r="B4717" s="393" t="s">
        <v>10191</v>
      </c>
      <c r="C4717" s="393">
        <v>0</v>
      </c>
      <c r="D4717" s="393" t="s">
        <v>11819</v>
      </c>
      <c r="E4717" s="393">
        <v>0</v>
      </c>
      <c r="F4717" s="396"/>
      <c r="G4717" s="388"/>
    </row>
    <row r="4718" spans="1:7" ht="17.25" x14ac:dyDescent="0.3">
      <c r="A4718" s="389" t="s">
        <v>33590</v>
      </c>
      <c r="B4718" s="393" t="s">
        <v>10191</v>
      </c>
      <c r="C4718" s="393">
        <v>0</v>
      </c>
      <c r="D4718" s="393" t="s">
        <v>11819</v>
      </c>
      <c r="E4718" s="393">
        <v>0</v>
      </c>
      <c r="F4718" s="396"/>
      <c r="G4718" s="388"/>
    </row>
    <row r="4719" spans="1:7" ht="17.25" x14ac:dyDescent="0.3">
      <c r="A4719" s="389" t="s">
        <v>33591</v>
      </c>
      <c r="B4719" s="393" t="s">
        <v>10191</v>
      </c>
      <c r="C4719" s="393">
        <v>0</v>
      </c>
      <c r="D4719" s="393" t="s">
        <v>11819</v>
      </c>
      <c r="E4719" s="393">
        <v>0</v>
      </c>
      <c r="F4719" s="396"/>
      <c r="G4719" s="388"/>
    </row>
    <row r="4720" spans="1:7" ht="17.25" x14ac:dyDescent="0.3">
      <c r="A4720" s="389" t="s">
        <v>33592</v>
      </c>
      <c r="B4720" s="393" t="s">
        <v>10191</v>
      </c>
      <c r="C4720" s="393">
        <v>0</v>
      </c>
      <c r="D4720" s="393" t="s">
        <v>11819</v>
      </c>
      <c r="E4720" s="393">
        <v>0</v>
      </c>
      <c r="F4720" s="396"/>
      <c r="G4720" s="388"/>
    </row>
    <row r="4721" spans="1:7" ht="17.25" x14ac:dyDescent="0.3">
      <c r="A4721" s="389" t="s">
        <v>33593</v>
      </c>
      <c r="B4721" s="393" t="s">
        <v>10191</v>
      </c>
      <c r="C4721" s="393">
        <v>0</v>
      </c>
      <c r="D4721" s="393" t="s">
        <v>11819</v>
      </c>
      <c r="E4721" s="393">
        <v>0</v>
      </c>
      <c r="F4721" s="396"/>
      <c r="G4721" s="388"/>
    </row>
    <row r="4722" spans="1:7" ht="17.25" x14ac:dyDescent="0.3">
      <c r="A4722" s="389" t="s">
        <v>33594</v>
      </c>
      <c r="B4722" s="393" t="s">
        <v>11819</v>
      </c>
      <c r="C4722" s="393">
        <v>0</v>
      </c>
      <c r="D4722" s="393" t="s">
        <v>10191</v>
      </c>
      <c r="E4722" s="393">
        <v>0</v>
      </c>
      <c r="F4722" s="396"/>
      <c r="G4722" s="388"/>
    </row>
    <row r="4723" spans="1:7" ht="17.25" x14ac:dyDescent="0.3">
      <c r="A4723" s="389" t="s">
        <v>33595</v>
      </c>
      <c r="B4723" s="393" t="s">
        <v>10191</v>
      </c>
      <c r="C4723" s="393">
        <v>0</v>
      </c>
      <c r="D4723" s="393" t="s">
        <v>11819</v>
      </c>
      <c r="E4723" s="393">
        <v>0</v>
      </c>
      <c r="F4723" s="396"/>
      <c r="G4723" s="388"/>
    </row>
    <row r="4724" spans="1:7" ht="17.25" x14ac:dyDescent="0.3">
      <c r="A4724" s="389" t="s">
        <v>33596</v>
      </c>
      <c r="B4724" s="393" t="s">
        <v>11819</v>
      </c>
      <c r="C4724" s="393">
        <v>0</v>
      </c>
      <c r="D4724" s="393" t="s">
        <v>10191</v>
      </c>
      <c r="E4724" s="393">
        <v>0</v>
      </c>
      <c r="F4724" s="396"/>
      <c r="G4724" s="388"/>
    </row>
    <row r="4725" spans="1:7" ht="17.25" x14ac:dyDescent="0.3">
      <c r="A4725" s="389" t="s">
        <v>33597</v>
      </c>
      <c r="B4725" s="393" t="s">
        <v>10191</v>
      </c>
      <c r="C4725" s="393">
        <v>0</v>
      </c>
      <c r="D4725" s="393" t="s">
        <v>11819</v>
      </c>
      <c r="E4725" s="393">
        <v>0</v>
      </c>
      <c r="F4725" s="396"/>
      <c r="G4725" s="388"/>
    </row>
    <row r="4726" spans="1:7" ht="17.25" x14ac:dyDescent="0.3">
      <c r="A4726" s="389" t="s">
        <v>33598</v>
      </c>
      <c r="B4726" s="393" t="s">
        <v>10191</v>
      </c>
      <c r="C4726" s="393">
        <v>0</v>
      </c>
      <c r="D4726" s="393" t="s">
        <v>11819</v>
      </c>
      <c r="E4726" s="393">
        <v>0</v>
      </c>
      <c r="F4726" s="396"/>
      <c r="G4726" s="388"/>
    </row>
    <row r="4727" spans="1:7" ht="17.25" x14ac:dyDescent="0.3">
      <c r="A4727" s="389" t="s">
        <v>33599</v>
      </c>
      <c r="B4727" s="393" t="s">
        <v>10191</v>
      </c>
      <c r="C4727" s="393">
        <v>0</v>
      </c>
      <c r="D4727" s="393" t="s">
        <v>11819</v>
      </c>
      <c r="E4727" s="393">
        <v>0</v>
      </c>
      <c r="F4727" s="396"/>
      <c r="G4727" s="388"/>
    </row>
    <row r="4728" spans="1:7" ht="17.25" x14ac:dyDescent="0.3">
      <c r="A4728" s="389" t="s">
        <v>33600</v>
      </c>
      <c r="B4728" s="393" t="s">
        <v>10191</v>
      </c>
      <c r="C4728" s="393">
        <v>0</v>
      </c>
      <c r="D4728" s="393" t="s">
        <v>11819</v>
      </c>
      <c r="E4728" s="393">
        <v>0</v>
      </c>
      <c r="F4728" s="396"/>
      <c r="G4728" s="388"/>
    </row>
    <row r="4729" spans="1:7" ht="17.25" x14ac:dyDescent="0.3">
      <c r="A4729" s="389" t="s">
        <v>33601</v>
      </c>
      <c r="B4729" s="393" t="s">
        <v>10191</v>
      </c>
      <c r="C4729" s="393">
        <v>0</v>
      </c>
      <c r="D4729" s="393" t="s">
        <v>11819</v>
      </c>
      <c r="E4729" s="393">
        <v>0</v>
      </c>
      <c r="F4729" s="396"/>
      <c r="G4729" s="388"/>
    </row>
    <row r="4730" spans="1:7" ht="17.25" x14ac:dyDescent="0.3">
      <c r="A4730" s="389" t="s">
        <v>33602</v>
      </c>
      <c r="B4730" s="393" t="s">
        <v>10191</v>
      </c>
      <c r="C4730" s="393">
        <v>0</v>
      </c>
      <c r="D4730" s="393" t="s">
        <v>11819</v>
      </c>
      <c r="E4730" s="393">
        <v>0</v>
      </c>
      <c r="F4730" s="396"/>
      <c r="G4730" s="388"/>
    </row>
    <row r="4731" spans="1:7" ht="12.75" customHeight="1" x14ac:dyDescent="0.3">
      <c r="A4731" s="417" t="s">
        <v>25305</v>
      </c>
      <c r="B4731" s="417"/>
      <c r="C4731" s="417"/>
      <c r="D4731" s="417"/>
      <c r="E4731" s="417"/>
      <c r="F4731" s="417"/>
      <c r="G4731" s="388"/>
    </row>
    <row r="4732" spans="1:7" ht="17.25" x14ac:dyDescent="0.3">
      <c r="A4732" s="389" t="s">
        <v>25306</v>
      </c>
      <c r="B4732" s="393" t="s">
        <v>10103</v>
      </c>
      <c r="C4732" s="393">
        <v>2</v>
      </c>
      <c r="D4732" s="393" t="s">
        <v>11819</v>
      </c>
      <c r="E4732" s="393">
        <v>1</v>
      </c>
      <c r="F4732" s="396"/>
      <c r="G4732" s="388"/>
    </row>
    <row r="4733" spans="1:7" ht="17.25" x14ac:dyDescent="0.3">
      <c r="A4733" s="389" t="s">
        <v>25307</v>
      </c>
      <c r="B4733" s="393" t="s">
        <v>11819</v>
      </c>
      <c r="C4733" s="393">
        <v>11</v>
      </c>
      <c r="D4733" s="393" t="s">
        <v>10103</v>
      </c>
      <c r="E4733" s="393">
        <v>16</v>
      </c>
      <c r="F4733" s="396"/>
      <c r="G4733" s="388"/>
    </row>
    <row r="4734" spans="1:7" ht="17.25" x14ac:dyDescent="0.3">
      <c r="A4734" s="389" t="s">
        <v>25308</v>
      </c>
      <c r="B4734" s="393" t="s">
        <v>11819</v>
      </c>
      <c r="C4734" s="393">
        <v>1</v>
      </c>
      <c r="D4734" s="393" t="s">
        <v>10103</v>
      </c>
      <c r="E4734" s="393">
        <v>4</v>
      </c>
      <c r="F4734" s="396"/>
      <c r="G4734" s="388"/>
    </row>
    <row r="4735" spans="1:7" ht="17.25" x14ac:dyDescent="0.3">
      <c r="A4735" s="389" t="s">
        <v>25309</v>
      </c>
      <c r="B4735" s="393" t="s">
        <v>11819</v>
      </c>
      <c r="C4735" s="393">
        <v>5</v>
      </c>
      <c r="D4735" s="393" t="s">
        <v>10103</v>
      </c>
      <c r="E4735" s="393">
        <v>5</v>
      </c>
      <c r="F4735" s="396"/>
      <c r="G4735" s="388"/>
    </row>
    <row r="4736" spans="1:7" ht="17.25" x14ac:dyDescent="0.3">
      <c r="A4736" s="389" t="s">
        <v>25310</v>
      </c>
      <c r="B4736" s="393" t="s">
        <v>10103</v>
      </c>
      <c r="C4736" s="393">
        <v>1</v>
      </c>
      <c r="D4736" s="393" t="s">
        <v>11819</v>
      </c>
      <c r="E4736" s="393">
        <v>5</v>
      </c>
      <c r="F4736" s="396"/>
      <c r="G4736" s="388"/>
    </row>
    <row r="4737" spans="1:7" ht="17.25" x14ac:dyDescent="0.3">
      <c r="A4737" s="389" t="s">
        <v>25311</v>
      </c>
      <c r="B4737" s="393" t="s">
        <v>10103</v>
      </c>
      <c r="C4737" s="393">
        <v>0</v>
      </c>
      <c r="D4737" s="393" t="s">
        <v>34</v>
      </c>
      <c r="E4737" s="393">
        <v>3</v>
      </c>
      <c r="F4737" s="396"/>
      <c r="G4737" s="388"/>
    </row>
    <row r="4738" spans="1:7" ht="17.25" x14ac:dyDescent="0.3">
      <c r="A4738" s="389" t="s">
        <v>25312</v>
      </c>
      <c r="B4738" s="393" t="s">
        <v>34</v>
      </c>
      <c r="C4738" s="393">
        <v>1</v>
      </c>
      <c r="D4738" s="393" t="s">
        <v>10103</v>
      </c>
      <c r="E4738" s="393">
        <v>6</v>
      </c>
      <c r="F4738" s="396"/>
      <c r="G4738" s="388"/>
    </row>
    <row r="4739" spans="1:7" ht="17.25" x14ac:dyDescent="0.3">
      <c r="A4739" s="389" t="s">
        <v>25313</v>
      </c>
      <c r="B4739" s="393" t="s">
        <v>10103</v>
      </c>
      <c r="C4739" s="393">
        <v>5</v>
      </c>
      <c r="D4739" s="393" t="s">
        <v>11819</v>
      </c>
      <c r="E4739" s="393">
        <v>1</v>
      </c>
      <c r="F4739" s="396"/>
      <c r="G4739" s="388"/>
    </row>
    <row r="4740" spans="1:7" ht="17.25" x14ac:dyDescent="0.3">
      <c r="A4740" s="389" t="s">
        <v>25314</v>
      </c>
      <c r="B4740" s="393" t="s">
        <v>10103</v>
      </c>
      <c r="C4740" s="393">
        <v>4</v>
      </c>
      <c r="D4740" s="393" t="s">
        <v>11819</v>
      </c>
      <c r="E4740" s="393">
        <v>4</v>
      </c>
      <c r="F4740" s="396"/>
      <c r="G4740" s="388"/>
    </row>
    <row r="4741" spans="1:7" ht="17.25" x14ac:dyDescent="0.3">
      <c r="A4741" s="389" t="s">
        <v>25315</v>
      </c>
      <c r="B4741" s="393" t="s">
        <v>11819</v>
      </c>
      <c r="C4741" s="393">
        <v>2</v>
      </c>
      <c r="D4741" s="393" t="s">
        <v>10103</v>
      </c>
      <c r="E4741" s="393">
        <v>6</v>
      </c>
      <c r="F4741" s="396"/>
      <c r="G4741" s="388"/>
    </row>
    <row r="4742" spans="1:7" ht="17.25" x14ac:dyDescent="0.3">
      <c r="A4742" s="389" t="s">
        <v>25316</v>
      </c>
      <c r="B4742" s="393" t="s">
        <v>10191</v>
      </c>
      <c r="C4742" s="393">
        <v>0</v>
      </c>
      <c r="D4742" s="393" t="s">
        <v>11819</v>
      </c>
      <c r="E4742" s="393">
        <v>0</v>
      </c>
      <c r="F4742" s="396"/>
      <c r="G4742" s="388"/>
    </row>
    <row r="4743" spans="1:7" ht="17.25" x14ac:dyDescent="0.3">
      <c r="A4743" s="389" t="s">
        <v>25317</v>
      </c>
      <c r="B4743" s="393" t="s">
        <v>11819</v>
      </c>
      <c r="C4743" s="393">
        <v>0</v>
      </c>
      <c r="D4743" s="393" t="s">
        <v>10103</v>
      </c>
      <c r="E4743" s="393">
        <v>4</v>
      </c>
      <c r="F4743" s="396"/>
      <c r="G4743" s="388"/>
    </row>
    <row r="4744" spans="1:7" ht="17.25" x14ac:dyDescent="0.3">
      <c r="A4744" s="389" t="s">
        <v>25318</v>
      </c>
      <c r="B4744" s="393" t="s">
        <v>11819</v>
      </c>
      <c r="C4744" s="393">
        <v>8</v>
      </c>
      <c r="D4744" s="393" t="s">
        <v>10103</v>
      </c>
      <c r="E4744" s="393">
        <v>1</v>
      </c>
      <c r="F4744" s="396"/>
      <c r="G4744" s="388"/>
    </row>
    <row r="4745" spans="1:7" ht="17.25" x14ac:dyDescent="0.3">
      <c r="A4745" s="389" t="s">
        <v>25319</v>
      </c>
      <c r="B4745" s="393" t="s">
        <v>10103</v>
      </c>
      <c r="C4745" s="393">
        <v>3</v>
      </c>
      <c r="D4745" s="393" t="s">
        <v>11819</v>
      </c>
      <c r="E4745" s="393">
        <v>4</v>
      </c>
      <c r="F4745" s="396"/>
      <c r="G4745" s="388"/>
    </row>
    <row r="4746" spans="1:7" ht="17.25" x14ac:dyDescent="0.3">
      <c r="A4746" s="389" t="s">
        <v>25320</v>
      </c>
      <c r="B4746" s="393" t="s">
        <v>10103</v>
      </c>
      <c r="C4746" s="393">
        <v>0</v>
      </c>
      <c r="D4746" s="393" t="s">
        <v>11819</v>
      </c>
      <c r="E4746" s="393">
        <v>1</v>
      </c>
      <c r="F4746" s="396"/>
      <c r="G4746" s="388"/>
    </row>
    <row r="4747" spans="1:7" ht="17.25" x14ac:dyDescent="0.3">
      <c r="A4747" s="389" t="s">
        <v>25321</v>
      </c>
      <c r="B4747" s="393" t="s">
        <v>10191</v>
      </c>
      <c r="C4747" s="393">
        <v>4</v>
      </c>
      <c r="D4747" s="393" t="s">
        <v>11819</v>
      </c>
      <c r="E4747" s="393">
        <v>6</v>
      </c>
      <c r="F4747" s="396"/>
      <c r="G4747" s="388"/>
    </row>
    <row r="4748" spans="1:7" ht="17.25" x14ac:dyDescent="0.3">
      <c r="A4748" s="389" t="s">
        <v>25322</v>
      </c>
      <c r="B4748" s="393" t="s">
        <v>11819</v>
      </c>
      <c r="C4748" s="393">
        <v>0</v>
      </c>
      <c r="D4748" s="393" t="s">
        <v>10103</v>
      </c>
      <c r="E4748" s="393">
        <v>5</v>
      </c>
      <c r="F4748" s="396"/>
      <c r="G4748" s="388"/>
    </row>
    <row r="4749" spans="1:7" ht="17.25" x14ac:dyDescent="0.3">
      <c r="A4749" s="389" t="s">
        <v>25323</v>
      </c>
      <c r="B4749" s="393" t="s">
        <v>10103</v>
      </c>
      <c r="C4749" s="393">
        <v>3</v>
      </c>
      <c r="D4749" s="393" t="s">
        <v>11819</v>
      </c>
      <c r="E4749" s="393">
        <v>1</v>
      </c>
      <c r="F4749" s="396"/>
      <c r="G4749" s="388"/>
    </row>
    <row r="4750" spans="1:7" ht="17.25" x14ac:dyDescent="0.3">
      <c r="A4750" s="389" t="s">
        <v>25324</v>
      </c>
      <c r="B4750" s="393" t="s">
        <v>11819</v>
      </c>
      <c r="C4750" s="393">
        <v>3</v>
      </c>
      <c r="D4750" s="393" t="s">
        <v>10103</v>
      </c>
      <c r="E4750" s="393">
        <v>1</v>
      </c>
      <c r="F4750" s="396"/>
      <c r="G4750" s="388"/>
    </row>
    <row r="4751" spans="1:7" ht="17.25" x14ac:dyDescent="0.3">
      <c r="A4751" s="389" t="s">
        <v>25325</v>
      </c>
      <c r="B4751" s="393" t="s">
        <v>13658</v>
      </c>
      <c r="C4751" s="393">
        <v>2</v>
      </c>
      <c r="D4751" s="393" t="s">
        <v>11819</v>
      </c>
      <c r="E4751" s="393">
        <v>0</v>
      </c>
      <c r="F4751" s="396"/>
      <c r="G4751" s="388"/>
    </row>
    <row r="4752" spans="1:7" ht="17.25" x14ac:dyDescent="0.3">
      <c r="A4752" s="389" t="s">
        <v>25326</v>
      </c>
      <c r="B4752" s="393" t="s">
        <v>10191</v>
      </c>
      <c r="C4752" s="393">
        <v>0</v>
      </c>
      <c r="D4752" s="393" t="s">
        <v>11819</v>
      </c>
      <c r="E4752" s="393">
        <v>0</v>
      </c>
      <c r="F4752" s="396"/>
      <c r="G4752" s="388"/>
    </row>
    <row r="4753" spans="1:7" ht="17.25" x14ac:dyDescent="0.3">
      <c r="A4753" s="389" t="s">
        <v>39963</v>
      </c>
      <c r="B4753" s="393" t="s">
        <v>10191</v>
      </c>
      <c r="C4753" s="393">
        <v>0</v>
      </c>
      <c r="D4753" s="393" t="s">
        <v>23560</v>
      </c>
      <c r="E4753" s="393">
        <v>1</v>
      </c>
      <c r="F4753" s="396"/>
      <c r="G4753" s="388"/>
    </row>
    <row r="4754" spans="1:7" ht="17.25" x14ac:dyDescent="0.3">
      <c r="A4754" s="389" t="s">
        <v>25327</v>
      </c>
      <c r="B4754" s="393" t="s">
        <v>11819</v>
      </c>
      <c r="C4754" s="393">
        <v>0</v>
      </c>
      <c r="D4754" s="393" t="s">
        <v>13658</v>
      </c>
      <c r="E4754" s="393">
        <v>2</v>
      </c>
      <c r="F4754" s="396"/>
      <c r="G4754" s="388"/>
    </row>
    <row r="4755" spans="1:7" ht="17.25" x14ac:dyDescent="0.3">
      <c r="A4755" s="389" t="s">
        <v>25328</v>
      </c>
      <c r="B4755" s="393" t="s">
        <v>10103</v>
      </c>
      <c r="C4755" s="393">
        <v>1</v>
      </c>
      <c r="D4755" s="393" t="s">
        <v>11819</v>
      </c>
      <c r="E4755" s="393">
        <v>2</v>
      </c>
      <c r="F4755" s="396"/>
      <c r="G4755" s="388"/>
    </row>
    <row r="4756" spans="1:7" ht="17.25" x14ac:dyDescent="0.3">
      <c r="A4756" s="389" t="s">
        <v>25329</v>
      </c>
      <c r="B4756" s="393" t="s">
        <v>10191</v>
      </c>
      <c r="C4756" s="393">
        <v>7</v>
      </c>
      <c r="D4756" s="393" t="s">
        <v>11819</v>
      </c>
      <c r="E4756" s="393">
        <v>6</v>
      </c>
      <c r="F4756" s="396"/>
      <c r="G4756" s="388"/>
    </row>
    <row r="4757" spans="1:7" ht="17.25" x14ac:dyDescent="0.3">
      <c r="A4757" s="389" t="s">
        <v>25330</v>
      </c>
      <c r="B4757" s="393" t="s">
        <v>10191</v>
      </c>
      <c r="C4757" s="393">
        <v>2</v>
      </c>
      <c r="D4757" s="393" t="s">
        <v>11819</v>
      </c>
      <c r="E4757" s="393">
        <v>0</v>
      </c>
      <c r="F4757" s="396"/>
      <c r="G4757" s="388"/>
    </row>
    <row r="4758" spans="1:7" ht="17.25" x14ac:dyDescent="0.3">
      <c r="A4758" s="389" t="s">
        <v>25331</v>
      </c>
      <c r="B4758" s="393" t="s">
        <v>11819</v>
      </c>
      <c r="C4758" s="393">
        <v>4</v>
      </c>
      <c r="D4758" s="393" t="s">
        <v>10191</v>
      </c>
      <c r="E4758" s="393">
        <v>0</v>
      </c>
      <c r="F4758" s="396"/>
      <c r="G4758" s="388"/>
    </row>
    <row r="4759" spans="1:7" ht="17.25" x14ac:dyDescent="0.3">
      <c r="A4759" s="389" t="s">
        <v>25332</v>
      </c>
      <c r="B4759" s="393" t="s">
        <v>11819</v>
      </c>
      <c r="C4759" s="393">
        <v>1</v>
      </c>
      <c r="D4759" s="393" t="s">
        <v>10103</v>
      </c>
      <c r="E4759" s="393">
        <v>3</v>
      </c>
      <c r="F4759" s="396"/>
      <c r="G4759" s="388"/>
    </row>
    <row r="4760" spans="1:7" ht="17.25" x14ac:dyDescent="0.3">
      <c r="A4760" s="389" t="s">
        <v>25333</v>
      </c>
      <c r="B4760" s="393" t="s">
        <v>10191</v>
      </c>
      <c r="C4760" s="393">
        <v>3</v>
      </c>
      <c r="D4760" s="393" t="s">
        <v>11819</v>
      </c>
      <c r="E4760" s="393">
        <v>2</v>
      </c>
      <c r="F4760" s="396"/>
      <c r="G4760" s="388"/>
    </row>
    <row r="4761" spans="1:7" ht="17.25" x14ac:dyDescent="0.3">
      <c r="A4761" s="389" t="s">
        <v>25334</v>
      </c>
      <c r="B4761" s="393" t="s">
        <v>3253</v>
      </c>
      <c r="C4761" s="393">
        <v>3</v>
      </c>
      <c r="D4761" s="393" t="s">
        <v>10103</v>
      </c>
      <c r="E4761" s="393">
        <v>1</v>
      </c>
      <c r="F4761" s="396"/>
      <c r="G4761" s="388"/>
    </row>
    <row r="4762" spans="1:7" ht="17.25" x14ac:dyDescent="0.3">
      <c r="A4762" s="389" t="s">
        <v>25335</v>
      </c>
      <c r="B4762" s="393" t="s">
        <v>11819</v>
      </c>
      <c r="C4762" s="393">
        <v>0</v>
      </c>
      <c r="D4762" s="393" t="s">
        <v>10191</v>
      </c>
      <c r="E4762" s="393">
        <v>1</v>
      </c>
      <c r="F4762" s="396"/>
      <c r="G4762" s="388"/>
    </row>
    <row r="4763" spans="1:7" ht="17.25" x14ac:dyDescent="0.3">
      <c r="A4763" s="389" t="s">
        <v>25336</v>
      </c>
      <c r="B4763" s="393" t="s">
        <v>11819</v>
      </c>
      <c r="C4763" s="393">
        <v>0</v>
      </c>
      <c r="D4763" s="393" t="s">
        <v>10103</v>
      </c>
      <c r="E4763" s="393">
        <v>3</v>
      </c>
      <c r="F4763" s="396"/>
      <c r="G4763" s="388"/>
    </row>
    <row r="4764" spans="1:7" ht="17.25" x14ac:dyDescent="0.3">
      <c r="A4764" s="389" t="s">
        <v>25337</v>
      </c>
      <c r="B4764" s="393" t="s">
        <v>11819</v>
      </c>
      <c r="C4764" s="393">
        <v>0</v>
      </c>
      <c r="D4764" s="393" t="s">
        <v>10103</v>
      </c>
      <c r="E4764" s="393">
        <v>0</v>
      </c>
      <c r="F4764" s="396"/>
      <c r="G4764" s="388"/>
    </row>
    <row r="4765" spans="1:7" ht="17.25" x14ac:dyDescent="0.3">
      <c r="A4765" s="389" t="s">
        <v>25338</v>
      </c>
      <c r="B4765" s="393" t="s">
        <v>10191</v>
      </c>
      <c r="C4765" s="393">
        <v>3</v>
      </c>
      <c r="D4765" s="393" t="s">
        <v>11819</v>
      </c>
      <c r="E4765" s="393">
        <v>2</v>
      </c>
      <c r="F4765" s="396"/>
      <c r="G4765" s="388"/>
    </row>
    <row r="4766" spans="1:7" ht="17.25" x14ac:dyDescent="0.3">
      <c r="A4766" s="389" t="s">
        <v>25339</v>
      </c>
      <c r="B4766" s="393" t="s">
        <v>3253</v>
      </c>
      <c r="C4766" s="393">
        <v>0</v>
      </c>
      <c r="D4766" s="393" t="s">
        <v>10103</v>
      </c>
      <c r="E4766" s="393">
        <v>0</v>
      </c>
      <c r="F4766" s="396"/>
      <c r="G4766" s="388"/>
    </row>
    <row r="4767" spans="1:7" ht="17.25" x14ac:dyDescent="0.3">
      <c r="A4767" s="389" t="s">
        <v>25340</v>
      </c>
      <c r="B4767" s="393" t="s">
        <v>10103</v>
      </c>
      <c r="C4767" s="393">
        <v>1</v>
      </c>
      <c r="D4767" s="393" t="s">
        <v>11819</v>
      </c>
      <c r="E4767" s="393">
        <v>0</v>
      </c>
      <c r="F4767" s="396"/>
      <c r="G4767" s="388"/>
    </row>
    <row r="4768" spans="1:7" ht="17.25" x14ac:dyDescent="0.3">
      <c r="A4768" s="389" t="s">
        <v>25341</v>
      </c>
      <c r="B4768" s="393" t="s">
        <v>11819</v>
      </c>
      <c r="C4768" s="393">
        <v>2</v>
      </c>
      <c r="D4768" s="393" t="s">
        <v>10103</v>
      </c>
      <c r="E4768" s="393">
        <v>3</v>
      </c>
      <c r="F4768" s="396"/>
      <c r="G4768" s="388"/>
    </row>
    <row r="4769" spans="1:7" ht="17.25" x14ac:dyDescent="0.3">
      <c r="A4769" s="389" t="s">
        <v>25342</v>
      </c>
      <c r="B4769" s="393" t="s">
        <v>11819</v>
      </c>
      <c r="C4769" s="393">
        <v>1</v>
      </c>
      <c r="D4769" s="393" t="s">
        <v>10103</v>
      </c>
      <c r="E4769" s="393">
        <v>1</v>
      </c>
      <c r="F4769" s="396"/>
      <c r="G4769" s="388"/>
    </row>
    <row r="4770" spans="1:7" ht="17.25" x14ac:dyDescent="0.3">
      <c r="A4770" s="389" t="s">
        <v>25343</v>
      </c>
      <c r="B4770" s="393" t="s">
        <v>10191</v>
      </c>
      <c r="C4770" s="393">
        <v>0</v>
      </c>
      <c r="D4770" s="393" t="s">
        <v>11819</v>
      </c>
      <c r="E4770" s="393">
        <v>1</v>
      </c>
      <c r="F4770" s="396"/>
      <c r="G4770" s="388"/>
    </row>
    <row r="4771" spans="1:7" ht="17.25" x14ac:dyDescent="0.3">
      <c r="A4771" s="389" t="s">
        <v>25344</v>
      </c>
      <c r="B4771" s="393" t="s">
        <v>11819</v>
      </c>
      <c r="C4771" s="393">
        <v>3</v>
      </c>
      <c r="D4771" s="393" t="s">
        <v>10191</v>
      </c>
      <c r="E4771" s="393">
        <v>8</v>
      </c>
      <c r="F4771" s="396"/>
      <c r="G4771" s="388"/>
    </row>
    <row r="4772" spans="1:7" ht="17.25" x14ac:dyDescent="0.3">
      <c r="A4772" s="389" t="s">
        <v>25345</v>
      </c>
      <c r="B4772" s="393" t="s">
        <v>11819</v>
      </c>
      <c r="C4772" s="393">
        <v>0</v>
      </c>
      <c r="D4772" s="393" t="s">
        <v>10103</v>
      </c>
      <c r="E4772" s="393">
        <v>2</v>
      </c>
      <c r="F4772" s="396"/>
      <c r="G4772" s="388"/>
    </row>
    <row r="4773" spans="1:7" ht="17.25" x14ac:dyDescent="0.3">
      <c r="A4773" s="389" t="s">
        <v>25346</v>
      </c>
      <c r="B4773" s="393" t="s">
        <v>13336</v>
      </c>
      <c r="C4773" s="393">
        <v>1</v>
      </c>
      <c r="D4773" s="393" t="s">
        <v>11819</v>
      </c>
      <c r="E4773" s="393">
        <v>1</v>
      </c>
      <c r="F4773" s="396"/>
      <c r="G4773" s="388"/>
    </row>
    <row r="4774" spans="1:7" ht="17.25" x14ac:dyDescent="0.3">
      <c r="A4774" s="389" t="s">
        <v>25347</v>
      </c>
      <c r="B4774" s="393" t="s">
        <v>13336</v>
      </c>
      <c r="C4774" s="393">
        <v>0</v>
      </c>
      <c r="D4774" s="393" t="s">
        <v>11819</v>
      </c>
      <c r="E4774" s="393">
        <v>2</v>
      </c>
      <c r="F4774" s="396"/>
      <c r="G4774" s="388"/>
    </row>
    <row r="4775" spans="1:7" ht="17.25" x14ac:dyDescent="0.3">
      <c r="A4775" s="389" t="s">
        <v>25348</v>
      </c>
      <c r="B4775" s="393" t="s">
        <v>13336</v>
      </c>
      <c r="C4775" s="393">
        <v>2</v>
      </c>
      <c r="D4775" s="393" t="s">
        <v>11819</v>
      </c>
      <c r="E4775" s="393">
        <v>1</v>
      </c>
      <c r="F4775" s="396"/>
      <c r="G4775" s="388"/>
    </row>
    <row r="4776" spans="1:7" ht="17.25" x14ac:dyDescent="0.3">
      <c r="A4776" s="389" t="s">
        <v>25349</v>
      </c>
      <c r="B4776" s="393" t="s">
        <v>10103</v>
      </c>
      <c r="C4776" s="393">
        <v>4</v>
      </c>
      <c r="D4776" s="393" t="s">
        <v>1919</v>
      </c>
      <c r="E4776" s="393">
        <v>0</v>
      </c>
      <c r="F4776" s="396"/>
      <c r="G4776" s="388"/>
    </row>
    <row r="4777" spans="1:7" ht="17.25" x14ac:dyDescent="0.3">
      <c r="A4777" s="389" t="s">
        <v>25350</v>
      </c>
      <c r="B4777" s="393" t="s">
        <v>11819</v>
      </c>
      <c r="C4777" s="393">
        <v>2</v>
      </c>
      <c r="D4777" s="393" t="s">
        <v>10103</v>
      </c>
      <c r="E4777" s="393">
        <v>5</v>
      </c>
      <c r="F4777" s="396"/>
      <c r="G4777" s="388"/>
    </row>
    <row r="4778" spans="1:7" ht="17.25" x14ac:dyDescent="0.3">
      <c r="A4778" s="389" t="s">
        <v>25351</v>
      </c>
      <c r="B4778" s="393" t="s">
        <v>10191</v>
      </c>
      <c r="C4778" s="393">
        <v>3</v>
      </c>
      <c r="D4778" s="393" t="s">
        <v>11819</v>
      </c>
      <c r="E4778" s="393">
        <v>2</v>
      </c>
      <c r="F4778" s="396"/>
      <c r="G4778" s="388"/>
    </row>
    <row r="4779" spans="1:7" ht="17.25" x14ac:dyDescent="0.3">
      <c r="A4779" s="389" t="s">
        <v>25352</v>
      </c>
      <c r="B4779" s="393" t="s">
        <v>11819</v>
      </c>
      <c r="C4779" s="393">
        <v>5</v>
      </c>
      <c r="D4779" s="393" t="s">
        <v>10103</v>
      </c>
      <c r="E4779" s="393">
        <v>8</v>
      </c>
      <c r="F4779" s="396"/>
      <c r="G4779" s="388"/>
    </row>
    <row r="4780" spans="1:7" ht="17.25" x14ac:dyDescent="0.3">
      <c r="A4780" s="389" t="s">
        <v>25353</v>
      </c>
      <c r="B4780" s="393" t="s">
        <v>11819</v>
      </c>
      <c r="C4780" s="393">
        <v>3</v>
      </c>
      <c r="D4780" s="393" t="s">
        <v>10191</v>
      </c>
      <c r="E4780" s="393">
        <v>2</v>
      </c>
      <c r="F4780" s="396"/>
      <c r="G4780" s="388"/>
    </row>
    <row r="4781" spans="1:7" ht="17.25" x14ac:dyDescent="0.3">
      <c r="A4781" s="389" t="s">
        <v>25354</v>
      </c>
      <c r="B4781" s="393" t="s">
        <v>10191</v>
      </c>
      <c r="C4781" s="393">
        <v>1</v>
      </c>
      <c r="D4781" s="393" t="s">
        <v>11819</v>
      </c>
      <c r="E4781" s="393">
        <v>0</v>
      </c>
      <c r="F4781" s="396"/>
      <c r="G4781" s="388"/>
    </row>
    <row r="4782" spans="1:7" ht="17.25" x14ac:dyDescent="0.3">
      <c r="A4782" s="389" t="s">
        <v>25355</v>
      </c>
      <c r="B4782" s="393" t="s">
        <v>11819</v>
      </c>
      <c r="C4782" s="393">
        <v>1</v>
      </c>
      <c r="D4782" s="393" t="s">
        <v>10103</v>
      </c>
      <c r="E4782" s="393">
        <v>0</v>
      </c>
      <c r="F4782" s="396"/>
      <c r="G4782" s="388"/>
    </row>
    <row r="4783" spans="1:7" ht="17.25" x14ac:dyDescent="0.3">
      <c r="A4783" s="389" t="s">
        <v>25356</v>
      </c>
      <c r="B4783" s="393" t="s">
        <v>11819</v>
      </c>
      <c r="C4783" s="393">
        <v>0</v>
      </c>
      <c r="D4783" s="393" t="s">
        <v>10103</v>
      </c>
      <c r="E4783" s="393">
        <v>2</v>
      </c>
      <c r="F4783" s="396"/>
      <c r="G4783" s="388"/>
    </row>
    <row r="4784" spans="1:7" ht="17.25" x14ac:dyDescent="0.3">
      <c r="A4784" s="389" t="s">
        <v>25357</v>
      </c>
      <c r="B4784" s="393" t="s">
        <v>10191</v>
      </c>
      <c r="C4784" s="393">
        <v>0</v>
      </c>
      <c r="D4784" s="393" t="s">
        <v>2625</v>
      </c>
      <c r="E4784" s="393">
        <v>0</v>
      </c>
      <c r="F4784" s="396"/>
      <c r="G4784" s="388"/>
    </row>
    <row r="4785" spans="1:7" ht="17.25" x14ac:dyDescent="0.3">
      <c r="A4785" s="389" t="s">
        <v>25358</v>
      </c>
      <c r="B4785" s="393" t="s">
        <v>10103</v>
      </c>
      <c r="C4785" s="393">
        <v>1</v>
      </c>
      <c r="D4785" s="393" t="s">
        <v>11819</v>
      </c>
      <c r="E4785" s="393">
        <v>1</v>
      </c>
      <c r="F4785" s="396"/>
      <c r="G4785" s="388"/>
    </row>
    <row r="4786" spans="1:7" ht="17.25" x14ac:dyDescent="0.3">
      <c r="A4786" s="389" t="s">
        <v>25359</v>
      </c>
      <c r="B4786" s="393" t="s">
        <v>10103</v>
      </c>
      <c r="C4786" s="393">
        <v>0</v>
      </c>
      <c r="D4786" s="393" t="s">
        <v>11819</v>
      </c>
      <c r="E4786" s="393">
        <v>1</v>
      </c>
      <c r="F4786" s="396"/>
      <c r="G4786" s="388"/>
    </row>
    <row r="4787" spans="1:7" ht="17.25" x14ac:dyDescent="0.3">
      <c r="A4787" s="389" t="s">
        <v>25360</v>
      </c>
      <c r="B4787" s="393" t="s">
        <v>13336</v>
      </c>
      <c r="C4787" s="393">
        <v>1</v>
      </c>
      <c r="D4787" s="393" t="s">
        <v>11819</v>
      </c>
      <c r="E4787" s="393">
        <v>0</v>
      </c>
      <c r="F4787" s="396"/>
      <c r="G4787" s="388"/>
    </row>
    <row r="4788" spans="1:7" ht="17.25" x14ac:dyDescent="0.3">
      <c r="A4788" s="389" t="s">
        <v>25361</v>
      </c>
      <c r="B4788" s="393" t="s">
        <v>13336</v>
      </c>
      <c r="C4788" s="393">
        <v>2</v>
      </c>
      <c r="D4788" s="393" t="s">
        <v>11819</v>
      </c>
      <c r="E4788" s="393">
        <v>2</v>
      </c>
      <c r="F4788" s="396"/>
      <c r="G4788" s="388"/>
    </row>
    <row r="4789" spans="1:7" ht="17.25" x14ac:dyDescent="0.3">
      <c r="A4789" s="389" t="s">
        <v>25362</v>
      </c>
      <c r="B4789" s="393" t="s">
        <v>22163</v>
      </c>
      <c r="C4789" s="393">
        <v>0</v>
      </c>
      <c r="D4789" s="393" t="s">
        <v>11819</v>
      </c>
      <c r="E4789" s="393">
        <v>0</v>
      </c>
      <c r="F4789" s="396"/>
      <c r="G4789" s="388"/>
    </row>
    <row r="4790" spans="1:7" ht="17.25" x14ac:dyDescent="0.3">
      <c r="A4790" s="389" t="s">
        <v>25363</v>
      </c>
      <c r="B4790" s="393" t="s">
        <v>11819</v>
      </c>
      <c r="C4790" s="393">
        <v>9</v>
      </c>
      <c r="D4790" s="393" t="s">
        <v>10103</v>
      </c>
      <c r="E4790" s="393">
        <v>14</v>
      </c>
      <c r="F4790" s="396"/>
      <c r="G4790" s="388"/>
    </row>
    <row r="4791" spans="1:7" ht="17.25" x14ac:dyDescent="0.3">
      <c r="A4791" s="389" t="s">
        <v>25364</v>
      </c>
      <c r="B4791" s="393" t="s">
        <v>22163</v>
      </c>
      <c r="C4791" s="393">
        <v>2</v>
      </c>
      <c r="D4791" s="393" t="s">
        <v>11819</v>
      </c>
      <c r="E4791" s="393">
        <v>3</v>
      </c>
      <c r="F4791" s="396"/>
      <c r="G4791" s="388"/>
    </row>
    <row r="4792" spans="1:7" ht="17.25" x14ac:dyDescent="0.3">
      <c r="A4792" s="389" t="s">
        <v>25365</v>
      </c>
      <c r="B4792" s="393" t="s">
        <v>10191</v>
      </c>
      <c r="C4792" s="393">
        <v>2</v>
      </c>
      <c r="D4792" s="393" t="s">
        <v>11819</v>
      </c>
      <c r="E4792" s="393">
        <v>1</v>
      </c>
      <c r="F4792" s="396"/>
      <c r="G4792" s="388"/>
    </row>
    <row r="4793" spans="1:7" ht="17.25" x14ac:dyDescent="0.3">
      <c r="A4793" s="389" t="s">
        <v>25366</v>
      </c>
      <c r="B4793" s="393" t="s">
        <v>11819</v>
      </c>
      <c r="C4793" s="393">
        <v>0</v>
      </c>
      <c r="D4793" s="393" t="s">
        <v>10191</v>
      </c>
      <c r="E4793" s="393">
        <v>0</v>
      </c>
      <c r="F4793" s="396"/>
      <c r="G4793" s="388"/>
    </row>
    <row r="4794" spans="1:7" ht="17.25" x14ac:dyDescent="0.3">
      <c r="A4794" s="389" t="s">
        <v>25367</v>
      </c>
      <c r="B4794" s="393" t="s">
        <v>13336</v>
      </c>
      <c r="C4794" s="393">
        <v>1</v>
      </c>
      <c r="D4794" s="393" t="s">
        <v>11819</v>
      </c>
      <c r="E4794" s="393">
        <v>2</v>
      </c>
      <c r="F4794" s="396"/>
      <c r="G4794" s="388"/>
    </row>
    <row r="4795" spans="1:7" ht="17.25" x14ac:dyDescent="0.3">
      <c r="A4795" s="389" t="s">
        <v>25368</v>
      </c>
      <c r="B4795" s="393" t="s">
        <v>13336</v>
      </c>
      <c r="C4795" s="393">
        <v>1</v>
      </c>
      <c r="D4795" s="393" t="s">
        <v>11819</v>
      </c>
      <c r="E4795" s="393">
        <v>1</v>
      </c>
      <c r="F4795" s="396"/>
      <c r="G4795" s="388"/>
    </row>
    <row r="4796" spans="1:7" ht="17.25" x14ac:dyDescent="0.3">
      <c r="A4796" s="389" t="s">
        <v>25369</v>
      </c>
      <c r="B4796" s="393" t="s">
        <v>22163</v>
      </c>
      <c r="C4796" s="393">
        <v>0</v>
      </c>
      <c r="D4796" s="393" t="s">
        <v>11819</v>
      </c>
      <c r="E4796" s="393">
        <v>0</v>
      </c>
      <c r="F4796" s="396"/>
      <c r="G4796" s="388"/>
    </row>
    <row r="4797" spans="1:7" ht="17.25" x14ac:dyDescent="0.3">
      <c r="A4797" s="389" t="s">
        <v>25370</v>
      </c>
      <c r="B4797" s="393" t="s">
        <v>3253</v>
      </c>
      <c r="C4797" s="393">
        <v>0</v>
      </c>
      <c r="D4797" s="393" t="s">
        <v>10103</v>
      </c>
      <c r="E4797" s="393">
        <v>0</v>
      </c>
      <c r="F4797" s="396"/>
      <c r="G4797" s="388"/>
    </row>
    <row r="4798" spans="1:7" ht="17.25" x14ac:dyDescent="0.3">
      <c r="A4798" s="389" t="s">
        <v>25371</v>
      </c>
      <c r="B4798" s="393" t="s">
        <v>11819</v>
      </c>
      <c r="C4798" s="393">
        <v>1</v>
      </c>
      <c r="D4798" s="393" t="s">
        <v>10103</v>
      </c>
      <c r="E4798" s="393">
        <v>3</v>
      </c>
      <c r="F4798" s="396"/>
      <c r="G4798" s="388"/>
    </row>
    <row r="4799" spans="1:7" ht="17.25" x14ac:dyDescent="0.3">
      <c r="A4799" s="389" t="s">
        <v>25372</v>
      </c>
      <c r="B4799" s="393" t="s">
        <v>11819</v>
      </c>
      <c r="C4799" s="393">
        <v>0</v>
      </c>
      <c r="D4799" s="393" t="s">
        <v>13658</v>
      </c>
      <c r="E4799" s="393">
        <v>2</v>
      </c>
      <c r="F4799" s="396"/>
      <c r="G4799" s="388"/>
    </row>
    <row r="4800" spans="1:7" ht="17.25" x14ac:dyDescent="0.3">
      <c r="A4800" s="389" t="s">
        <v>25373</v>
      </c>
      <c r="B4800" s="393" t="s">
        <v>11819</v>
      </c>
      <c r="C4800" s="393">
        <v>1</v>
      </c>
      <c r="D4800" s="393" t="s">
        <v>10103</v>
      </c>
      <c r="E4800" s="393">
        <v>0</v>
      </c>
      <c r="F4800" s="396"/>
      <c r="G4800" s="388"/>
    </row>
    <row r="4801" spans="1:7" ht="17.25" x14ac:dyDescent="0.3">
      <c r="A4801" s="389" t="s">
        <v>25374</v>
      </c>
      <c r="B4801" s="393" t="s">
        <v>10191</v>
      </c>
      <c r="C4801" s="393">
        <v>1</v>
      </c>
      <c r="D4801" s="393" t="s">
        <v>11819</v>
      </c>
      <c r="E4801" s="393">
        <v>3</v>
      </c>
      <c r="F4801" s="396"/>
      <c r="G4801" s="388"/>
    </row>
    <row r="4802" spans="1:7" ht="17.25" x14ac:dyDescent="0.3">
      <c r="A4802" s="389" t="s">
        <v>25375</v>
      </c>
      <c r="B4802" s="393" t="s">
        <v>16716</v>
      </c>
      <c r="C4802" s="393">
        <v>2</v>
      </c>
      <c r="D4802" s="393" t="s">
        <v>11819</v>
      </c>
      <c r="E4802" s="393">
        <v>0</v>
      </c>
      <c r="F4802" s="396"/>
      <c r="G4802" s="388"/>
    </row>
    <row r="4803" spans="1:7" ht="17.25" x14ac:dyDescent="0.3">
      <c r="A4803" s="389" t="s">
        <v>25376</v>
      </c>
      <c r="B4803" s="393" t="s">
        <v>11819</v>
      </c>
      <c r="C4803" s="393">
        <v>0</v>
      </c>
      <c r="D4803" s="393" t="s">
        <v>10103</v>
      </c>
      <c r="E4803" s="393">
        <v>3</v>
      </c>
      <c r="F4803" s="396"/>
      <c r="G4803" s="388"/>
    </row>
    <row r="4804" spans="1:7" ht="17.25" x14ac:dyDescent="0.3">
      <c r="A4804" s="389" t="s">
        <v>25377</v>
      </c>
      <c r="B4804" s="393" t="s">
        <v>11819</v>
      </c>
      <c r="C4804" s="393">
        <v>7</v>
      </c>
      <c r="D4804" s="393" t="s">
        <v>10103</v>
      </c>
      <c r="E4804" s="393">
        <v>2</v>
      </c>
      <c r="F4804" s="396"/>
      <c r="G4804" s="388"/>
    </row>
    <row r="4805" spans="1:7" ht="17.25" x14ac:dyDescent="0.3">
      <c r="A4805" s="389" t="s">
        <v>25378</v>
      </c>
      <c r="B4805" s="393" t="s">
        <v>11819</v>
      </c>
      <c r="C4805" s="393">
        <v>3</v>
      </c>
      <c r="D4805" s="393" t="s">
        <v>13336</v>
      </c>
      <c r="E4805" s="393">
        <v>3</v>
      </c>
      <c r="F4805" s="396"/>
      <c r="G4805" s="388"/>
    </row>
    <row r="4806" spans="1:7" ht="17.25" x14ac:dyDescent="0.3">
      <c r="A4806" s="389" t="s">
        <v>25379</v>
      </c>
      <c r="B4806" s="393" t="s">
        <v>11819</v>
      </c>
      <c r="C4806" s="393">
        <v>0</v>
      </c>
      <c r="D4806" s="393" t="s">
        <v>10103</v>
      </c>
      <c r="E4806" s="393">
        <v>0</v>
      </c>
      <c r="F4806" s="396"/>
      <c r="G4806" s="388"/>
    </row>
    <row r="4807" spans="1:7" ht="17.25" x14ac:dyDescent="0.3">
      <c r="A4807" s="389" t="s">
        <v>25380</v>
      </c>
      <c r="B4807" s="393" t="s">
        <v>11819</v>
      </c>
      <c r="C4807" s="393">
        <v>0</v>
      </c>
      <c r="D4807" s="393" t="s">
        <v>10103</v>
      </c>
      <c r="E4807" s="393">
        <v>0</v>
      </c>
      <c r="F4807" s="396"/>
      <c r="G4807" s="388"/>
    </row>
    <row r="4808" spans="1:7" ht="17.25" x14ac:dyDescent="0.3">
      <c r="A4808" s="389" t="s">
        <v>25381</v>
      </c>
      <c r="B4808" s="393" t="s">
        <v>11819</v>
      </c>
      <c r="C4808" s="393">
        <v>2</v>
      </c>
      <c r="D4808" s="393" t="s">
        <v>10103</v>
      </c>
      <c r="E4808" s="393">
        <v>5</v>
      </c>
      <c r="F4808" s="396"/>
      <c r="G4808" s="388"/>
    </row>
    <row r="4809" spans="1:7" ht="17.25" x14ac:dyDescent="0.3">
      <c r="A4809" s="389" t="s">
        <v>25382</v>
      </c>
      <c r="B4809" s="393" t="s">
        <v>11819</v>
      </c>
      <c r="C4809" s="393">
        <v>2</v>
      </c>
      <c r="D4809" s="393" t="s">
        <v>10103</v>
      </c>
      <c r="E4809" s="393">
        <v>2</v>
      </c>
      <c r="F4809" s="396"/>
      <c r="G4809" s="388"/>
    </row>
    <row r="4810" spans="1:7" ht="17.25" x14ac:dyDescent="0.3">
      <c r="A4810" s="389" t="s">
        <v>25383</v>
      </c>
      <c r="B4810" s="393" t="s">
        <v>11819</v>
      </c>
      <c r="C4810" s="393">
        <v>1</v>
      </c>
      <c r="D4810" s="393" t="s">
        <v>10103</v>
      </c>
      <c r="E4810" s="393">
        <v>6</v>
      </c>
      <c r="F4810" s="396"/>
      <c r="G4810" s="388"/>
    </row>
    <row r="4811" spans="1:7" ht="17.25" x14ac:dyDescent="0.3">
      <c r="A4811" s="389" t="s">
        <v>25384</v>
      </c>
      <c r="B4811" s="393" t="s">
        <v>11819</v>
      </c>
      <c r="C4811" s="393">
        <v>1</v>
      </c>
      <c r="D4811" s="393" t="s">
        <v>10103</v>
      </c>
      <c r="E4811" s="393">
        <v>2</v>
      </c>
      <c r="F4811" s="396"/>
      <c r="G4811" s="388"/>
    </row>
    <row r="4812" spans="1:7" ht="17.25" x14ac:dyDescent="0.3">
      <c r="A4812" s="389" t="s">
        <v>25385</v>
      </c>
      <c r="B4812" s="393" t="s">
        <v>11819</v>
      </c>
      <c r="C4812" s="393">
        <v>4</v>
      </c>
      <c r="D4812" s="393" t="s">
        <v>13336</v>
      </c>
      <c r="E4812" s="393">
        <v>1</v>
      </c>
      <c r="F4812" s="396"/>
      <c r="G4812" s="388"/>
    </row>
    <row r="4813" spans="1:7" ht="17.25" x14ac:dyDescent="0.3">
      <c r="A4813" s="389" t="s">
        <v>39964</v>
      </c>
      <c r="B4813" s="393" t="s">
        <v>11819</v>
      </c>
      <c r="C4813" s="393">
        <v>2</v>
      </c>
      <c r="D4813" s="393" t="s">
        <v>10191</v>
      </c>
      <c r="E4813" s="393">
        <v>3</v>
      </c>
      <c r="F4813" s="396"/>
      <c r="G4813" s="388"/>
    </row>
    <row r="4814" spans="1:7" ht="17.25" x14ac:dyDescent="0.3">
      <c r="A4814" s="389" t="s">
        <v>25386</v>
      </c>
      <c r="B4814" s="393" t="s">
        <v>21943</v>
      </c>
      <c r="C4814" s="393">
        <v>5</v>
      </c>
      <c r="D4814" s="393" t="s">
        <v>11819</v>
      </c>
      <c r="E4814" s="393">
        <v>11</v>
      </c>
      <c r="F4814" s="396"/>
      <c r="G4814" s="388"/>
    </row>
    <row r="4815" spans="1:7" ht="17.25" x14ac:dyDescent="0.3">
      <c r="A4815" s="389" t="s">
        <v>25387</v>
      </c>
      <c r="B4815" s="393" t="s">
        <v>11819</v>
      </c>
      <c r="C4815" s="393">
        <v>0</v>
      </c>
      <c r="D4815" s="393" t="s">
        <v>10103</v>
      </c>
      <c r="E4815" s="393">
        <v>2</v>
      </c>
      <c r="F4815" s="396"/>
      <c r="G4815" s="388"/>
    </row>
    <row r="4816" spans="1:7" ht="17.25" x14ac:dyDescent="0.3">
      <c r="A4816" s="389" t="s">
        <v>25388</v>
      </c>
      <c r="B4816" s="393" t="s">
        <v>10191</v>
      </c>
      <c r="C4816" s="393">
        <v>0</v>
      </c>
      <c r="D4816" s="393" t="s">
        <v>11819</v>
      </c>
      <c r="E4816" s="393">
        <v>0</v>
      </c>
      <c r="F4816" s="396"/>
      <c r="G4816" s="388"/>
    </row>
    <row r="4817" spans="1:7" ht="17.25" x14ac:dyDescent="0.3">
      <c r="A4817" s="389" t="s">
        <v>25389</v>
      </c>
      <c r="B4817" s="393" t="s">
        <v>13658</v>
      </c>
      <c r="C4817" s="393">
        <v>2</v>
      </c>
      <c r="D4817" s="393" t="s">
        <v>11819</v>
      </c>
      <c r="E4817" s="393">
        <v>0</v>
      </c>
      <c r="F4817" s="396"/>
      <c r="G4817" s="388"/>
    </row>
    <row r="4818" spans="1:7" ht="17.25" x14ac:dyDescent="0.3">
      <c r="A4818" s="389" t="s">
        <v>25390</v>
      </c>
      <c r="B4818" s="393" t="s">
        <v>10103</v>
      </c>
      <c r="C4818" s="393">
        <v>0</v>
      </c>
      <c r="D4818" s="393" t="s">
        <v>11819</v>
      </c>
      <c r="E4818" s="393">
        <v>1</v>
      </c>
      <c r="F4818" s="396"/>
      <c r="G4818" s="388"/>
    </row>
    <row r="4819" spans="1:7" ht="17.25" x14ac:dyDescent="0.3">
      <c r="A4819" s="389" t="s">
        <v>25391</v>
      </c>
      <c r="B4819" s="393" t="s">
        <v>10191</v>
      </c>
      <c r="C4819" s="393">
        <v>2</v>
      </c>
      <c r="D4819" s="393" t="s">
        <v>11819</v>
      </c>
      <c r="E4819" s="393">
        <v>0</v>
      </c>
      <c r="F4819" s="396"/>
      <c r="G4819" s="388"/>
    </row>
    <row r="4820" spans="1:7" ht="17.25" x14ac:dyDescent="0.3">
      <c r="A4820" s="389" t="s">
        <v>25392</v>
      </c>
      <c r="B4820" s="393" t="s">
        <v>11819</v>
      </c>
      <c r="C4820" s="393">
        <v>3</v>
      </c>
      <c r="D4820" s="393" t="s">
        <v>10103</v>
      </c>
      <c r="E4820" s="393">
        <v>1</v>
      </c>
      <c r="F4820" s="396"/>
      <c r="G4820" s="388"/>
    </row>
    <row r="4821" spans="1:7" ht="17.25" x14ac:dyDescent="0.3">
      <c r="A4821" s="389" t="s">
        <v>25393</v>
      </c>
      <c r="B4821" s="393" t="s">
        <v>10191</v>
      </c>
      <c r="C4821" s="393">
        <v>0</v>
      </c>
      <c r="D4821" s="393" t="s">
        <v>11819</v>
      </c>
      <c r="E4821" s="393">
        <v>0</v>
      </c>
      <c r="F4821" s="396"/>
      <c r="G4821" s="388"/>
    </row>
    <row r="4822" spans="1:7" ht="17.25" x14ac:dyDescent="0.3">
      <c r="A4822" s="389" t="s">
        <v>25394</v>
      </c>
      <c r="B4822" s="393" t="s">
        <v>11819</v>
      </c>
      <c r="C4822" s="393">
        <v>1</v>
      </c>
      <c r="D4822" s="393" t="s">
        <v>5011</v>
      </c>
      <c r="E4822" s="393">
        <v>0</v>
      </c>
      <c r="F4822" s="396"/>
      <c r="G4822" s="388"/>
    </row>
    <row r="4823" spans="1:7" ht="17.25" x14ac:dyDescent="0.3">
      <c r="A4823" s="389" t="s">
        <v>25395</v>
      </c>
      <c r="B4823" s="393" t="s">
        <v>10103</v>
      </c>
      <c r="C4823" s="393">
        <v>1</v>
      </c>
      <c r="D4823" s="393" t="s">
        <v>11819</v>
      </c>
      <c r="E4823" s="393">
        <v>4</v>
      </c>
      <c r="F4823" s="396"/>
      <c r="G4823" s="388"/>
    </row>
    <row r="4824" spans="1:7" ht="17.25" x14ac:dyDescent="0.3">
      <c r="A4824" s="389" t="s">
        <v>25396</v>
      </c>
      <c r="B4824" s="393" t="s">
        <v>11819</v>
      </c>
      <c r="C4824" s="393">
        <v>1</v>
      </c>
      <c r="D4824" s="393" t="s">
        <v>2376</v>
      </c>
      <c r="E4824" s="393">
        <v>2</v>
      </c>
      <c r="F4824" s="396"/>
      <c r="G4824" s="388"/>
    </row>
    <row r="4825" spans="1:7" ht="17.25" x14ac:dyDescent="0.3">
      <c r="A4825" s="389" t="s">
        <v>25397</v>
      </c>
      <c r="B4825" s="393" t="s">
        <v>11819</v>
      </c>
      <c r="C4825" s="393">
        <v>2</v>
      </c>
      <c r="D4825" s="393" t="s">
        <v>10103</v>
      </c>
      <c r="E4825" s="393">
        <v>3</v>
      </c>
      <c r="F4825" s="396"/>
      <c r="G4825" s="388"/>
    </row>
    <row r="4826" spans="1:7" ht="17.25" x14ac:dyDescent="0.3">
      <c r="A4826" s="389" t="s">
        <v>25398</v>
      </c>
      <c r="B4826" s="393" t="s">
        <v>10191</v>
      </c>
      <c r="C4826" s="393">
        <v>2</v>
      </c>
      <c r="D4826" s="393" t="s">
        <v>11819</v>
      </c>
      <c r="E4826" s="393">
        <v>0</v>
      </c>
      <c r="F4826" s="396"/>
      <c r="G4826" s="388"/>
    </row>
    <row r="4827" spans="1:7" ht="17.25" x14ac:dyDescent="0.3">
      <c r="A4827" s="389" t="s">
        <v>25399</v>
      </c>
      <c r="B4827" s="393" t="s">
        <v>13336</v>
      </c>
      <c r="C4827" s="393">
        <v>1</v>
      </c>
      <c r="D4827" s="393" t="s">
        <v>11819</v>
      </c>
      <c r="E4827" s="393">
        <v>0</v>
      </c>
      <c r="F4827" s="396"/>
      <c r="G4827" s="388"/>
    </row>
    <row r="4828" spans="1:7" ht="17.25" x14ac:dyDescent="0.3">
      <c r="A4828" s="389" t="s">
        <v>25400</v>
      </c>
      <c r="B4828" s="393" t="s">
        <v>7198</v>
      </c>
      <c r="C4828" s="393">
        <v>2</v>
      </c>
      <c r="D4828" s="393" t="s">
        <v>5426</v>
      </c>
      <c r="E4828" s="393">
        <v>1</v>
      </c>
      <c r="F4828" s="396"/>
      <c r="G4828" s="388"/>
    </row>
    <row r="4829" spans="1:7" ht="17.25" x14ac:dyDescent="0.3">
      <c r="A4829" s="389" t="s">
        <v>25401</v>
      </c>
      <c r="B4829" s="393" t="s">
        <v>10103</v>
      </c>
      <c r="C4829" s="393">
        <v>0</v>
      </c>
      <c r="D4829" s="393" t="s">
        <v>11819</v>
      </c>
      <c r="E4829" s="393">
        <v>2</v>
      </c>
      <c r="F4829" s="396"/>
      <c r="G4829" s="388"/>
    </row>
    <row r="4830" spans="1:7" ht="17.25" x14ac:dyDescent="0.3">
      <c r="A4830" s="389" t="s">
        <v>25402</v>
      </c>
      <c r="B4830" s="393" t="s">
        <v>10103</v>
      </c>
      <c r="C4830" s="393">
        <v>3</v>
      </c>
      <c r="D4830" s="393" t="s">
        <v>11819</v>
      </c>
      <c r="E4830" s="393">
        <v>0</v>
      </c>
      <c r="F4830" s="396"/>
      <c r="G4830" s="388"/>
    </row>
    <row r="4831" spans="1:7" ht="17.25" x14ac:dyDescent="0.3">
      <c r="A4831" s="389" t="s">
        <v>39965</v>
      </c>
      <c r="B4831" s="393" t="s">
        <v>10103</v>
      </c>
      <c r="C4831" s="393">
        <v>1</v>
      </c>
      <c r="D4831" s="393" t="s">
        <v>11819</v>
      </c>
      <c r="E4831" s="393">
        <v>3</v>
      </c>
      <c r="F4831" s="396"/>
      <c r="G4831" s="388"/>
    </row>
    <row r="4832" spans="1:7" ht="17.25" x14ac:dyDescent="0.3">
      <c r="A4832" s="389" t="s">
        <v>25403</v>
      </c>
      <c r="B4832" s="393" t="s">
        <v>22317</v>
      </c>
      <c r="C4832" s="393">
        <v>6</v>
      </c>
      <c r="D4832" s="393" t="s">
        <v>7198</v>
      </c>
      <c r="E4832" s="393">
        <v>3</v>
      </c>
      <c r="F4832" s="396"/>
      <c r="G4832" s="388"/>
    </row>
    <row r="4833" spans="1:7" ht="17.25" x14ac:dyDescent="0.3">
      <c r="A4833" s="389" t="s">
        <v>25404</v>
      </c>
      <c r="B4833" s="393" t="s">
        <v>10191</v>
      </c>
      <c r="C4833" s="393">
        <v>0</v>
      </c>
      <c r="D4833" s="393" t="s">
        <v>2625</v>
      </c>
      <c r="E4833" s="393">
        <v>0</v>
      </c>
      <c r="F4833" s="396"/>
      <c r="G4833" s="388"/>
    </row>
    <row r="4834" spans="1:7" ht="17.25" x14ac:dyDescent="0.3">
      <c r="A4834" s="389" t="s">
        <v>25405</v>
      </c>
      <c r="B4834" s="393" t="s">
        <v>10103</v>
      </c>
      <c r="C4834" s="393">
        <v>3</v>
      </c>
      <c r="D4834" s="393" t="s">
        <v>11819</v>
      </c>
      <c r="E4834" s="393">
        <v>1</v>
      </c>
      <c r="F4834" s="396"/>
      <c r="G4834" s="388"/>
    </row>
    <row r="4835" spans="1:7" ht="17.25" x14ac:dyDescent="0.3">
      <c r="A4835" s="389" t="s">
        <v>25406</v>
      </c>
      <c r="B4835" s="393" t="s">
        <v>10191</v>
      </c>
      <c r="C4835" s="393">
        <v>1</v>
      </c>
      <c r="D4835" s="393" t="s">
        <v>2625</v>
      </c>
      <c r="E4835" s="393">
        <v>5</v>
      </c>
      <c r="F4835" s="396"/>
      <c r="G4835" s="388"/>
    </row>
    <row r="4836" spans="1:7" ht="17.25" x14ac:dyDescent="0.3">
      <c r="A4836" s="389" t="s">
        <v>25407</v>
      </c>
      <c r="B4836" s="393" t="s">
        <v>5011</v>
      </c>
      <c r="C4836" s="393">
        <v>2</v>
      </c>
      <c r="D4836" s="393" t="s">
        <v>11819</v>
      </c>
      <c r="E4836" s="393">
        <v>0</v>
      </c>
      <c r="F4836" s="396"/>
      <c r="G4836" s="388"/>
    </row>
    <row r="4837" spans="1:7" ht="17.25" x14ac:dyDescent="0.3">
      <c r="A4837" s="389" t="s">
        <v>25408</v>
      </c>
      <c r="B4837" s="393" t="s">
        <v>13336</v>
      </c>
      <c r="C4837" s="393">
        <v>2</v>
      </c>
      <c r="D4837" s="393" t="s">
        <v>11819</v>
      </c>
      <c r="E4837" s="393">
        <v>0</v>
      </c>
      <c r="F4837" s="396"/>
      <c r="G4837" s="388"/>
    </row>
    <row r="4838" spans="1:7" ht="17.25" x14ac:dyDescent="0.3">
      <c r="A4838" s="389" t="s">
        <v>25409</v>
      </c>
      <c r="B4838" s="393" t="s">
        <v>2625</v>
      </c>
      <c r="C4838" s="393">
        <v>0</v>
      </c>
      <c r="D4838" s="393" t="s">
        <v>10191</v>
      </c>
      <c r="E4838" s="393">
        <v>0</v>
      </c>
      <c r="F4838" s="396"/>
      <c r="G4838" s="388"/>
    </row>
    <row r="4839" spans="1:7" ht="17.25" x14ac:dyDescent="0.3">
      <c r="A4839" s="389" t="s">
        <v>25410</v>
      </c>
      <c r="B4839" s="393" t="s">
        <v>11819</v>
      </c>
      <c r="C4839" s="393">
        <v>1</v>
      </c>
      <c r="D4839" s="393" t="s">
        <v>10103</v>
      </c>
      <c r="E4839" s="393">
        <v>1</v>
      </c>
      <c r="F4839" s="396"/>
      <c r="G4839" s="388"/>
    </row>
    <row r="4840" spans="1:7" ht="17.25" x14ac:dyDescent="0.3">
      <c r="A4840" s="389" t="s">
        <v>25411</v>
      </c>
      <c r="B4840" s="393" t="s">
        <v>5011</v>
      </c>
      <c r="C4840" s="393">
        <v>1</v>
      </c>
      <c r="D4840" s="393" t="s">
        <v>11819</v>
      </c>
      <c r="E4840" s="393">
        <v>0</v>
      </c>
      <c r="F4840" s="396"/>
      <c r="G4840" s="388"/>
    </row>
    <row r="4841" spans="1:7" ht="17.25" x14ac:dyDescent="0.3">
      <c r="A4841" s="389" t="s">
        <v>25412</v>
      </c>
      <c r="B4841" s="393" t="s">
        <v>5011</v>
      </c>
      <c r="C4841" s="393">
        <v>0</v>
      </c>
      <c r="D4841" s="393" t="s">
        <v>25171</v>
      </c>
      <c r="E4841" s="393">
        <v>0</v>
      </c>
      <c r="F4841" s="396"/>
      <c r="G4841" s="388"/>
    </row>
    <row r="4842" spans="1:7" ht="17.25" x14ac:dyDescent="0.3">
      <c r="A4842" s="389" t="s">
        <v>25413</v>
      </c>
      <c r="B4842" s="393" t="s">
        <v>10103</v>
      </c>
      <c r="C4842" s="393">
        <v>0</v>
      </c>
      <c r="D4842" s="393" t="s">
        <v>11819</v>
      </c>
      <c r="E4842" s="393">
        <v>3</v>
      </c>
      <c r="F4842" s="396"/>
      <c r="G4842" s="388"/>
    </row>
    <row r="4843" spans="1:7" ht="17.25" x14ac:dyDescent="0.3">
      <c r="A4843" s="389" t="s">
        <v>25414</v>
      </c>
      <c r="B4843" s="393" t="s">
        <v>11819</v>
      </c>
      <c r="C4843" s="393">
        <v>0</v>
      </c>
      <c r="D4843" s="393" t="s">
        <v>10103</v>
      </c>
      <c r="E4843" s="393">
        <v>1</v>
      </c>
      <c r="F4843" s="396"/>
      <c r="G4843" s="388"/>
    </row>
    <row r="4844" spans="1:7" ht="17.25" x14ac:dyDescent="0.3">
      <c r="A4844" s="389" t="s">
        <v>25415</v>
      </c>
      <c r="B4844" s="393" t="s">
        <v>10191</v>
      </c>
      <c r="C4844" s="393">
        <v>1</v>
      </c>
      <c r="D4844" s="393" t="s">
        <v>2625</v>
      </c>
      <c r="E4844" s="393">
        <v>0</v>
      </c>
      <c r="F4844" s="396"/>
      <c r="G4844" s="388"/>
    </row>
    <row r="4845" spans="1:7" ht="17.25" x14ac:dyDescent="0.3">
      <c r="A4845" s="389" t="s">
        <v>25416</v>
      </c>
      <c r="B4845" s="393" t="s">
        <v>11819</v>
      </c>
      <c r="C4845" s="393">
        <v>0</v>
      </c>
      <c r="D4845" s="393" t="s">
        <v>10103</v>
      </c>
      <c r="E4845" s="393">
        <v>0</v>
      </c>
      <c r="F4845" s="396"/>
      <c r="G4845" s="388"/>
    </row>
    <row r="4846" spans="1:7" ht="17.25" x14ac:dyDescent="0.3">
      <c r="A4846" s="389" t="s">
        <v>25417</v>
      </c>
      <c r="B4846" s="393" t="s">
        <v>11819</v>
      </c>
      <c r="C4846" s="393">
        <v>0</v>
      </c>
      <c r="D4846" s="393" t="s">
        <v>10103</v>
      </c>
      <c r="E4846" s="393">
        <v>2</v>
      </c>
      <c r="F4846" s="396"/>
      <c r="G4846" s="388"/>
    </row>
    <row r="4847" spans="1:7" ht="17.25" x14ac:dyDescent="0.3">
      <c r="A4847" s="389" t="s">
        <v>25418</v>
      </c>
      <c r="B4847" s="393" t="s">
        <v>10191</v>
      </c>
      <c r="C4847" s="393">
        <v>0</v>
      </c>
      <c r="D4847" s="393" t="s">
        <v>2625</v>
      </c>
      <c r="E4847" s="393">
        <v>0</v>
      </c>
      <c r="F4847" s="396"/>
      <c r="G4847" s="388"/>
    </row>
    <row r="4848" spans="1:7" ht="17.25" x14ac:dyDescent="0.3">
      <c r="A4848" s="389" t="s">
        <v>25419</v>
      </c>
      <c r="B4848" s="393" t="s">
        <v>11819</v>
      </c>
      <c r="C4848" s="393">
        <v>0</v>
      </c>
      <c r="D4848" s="393" t="s">
        <v>10103</v>
      </c>
      <c r="E4848" s="393">
        <v>1</v>
      </c>
      <c r="F4848" s="396"/>
      <c r="G4848" s="388"/>
    </row>
    <row r="4849" spans="1:7" ht="17.25" x14ac:dyDescent="0.3">
      <c r="A4849" s="389" t="s">
        <v>25420</v>
      </c>
      <c r="B4849" s="393" t="s">
        <v>11819</v>
      </c>
      <c r="C4849" s="393">
        <v>2</v>
      </c>
      <c r="D4849" s="393" t="s">
        <v>10191</v>
      </c>
      <c r="E4849" s="393">
        <v>1</v>
      </c>
      <c r="F4849" s="396"/>
      <c r="G4849" s="388"/>
    </row>
    <row r="4850" spans="1:7" ht="17.25" x14ac:dyDescent="0.3">
      <c r="A4850" s="389" t="s">
        <v>25421</v>
      </c>
      <c r="B4850" s="393" t="s">
        <v>13336</v>
      </c>
      <c r="C4850" s="393">
        <v>2</v>
      </c>
      <c r="D4850" s="393" t="s">
        <v>7198</v>
      </c>
      <c r="E4850" s="393">
        <v>1</v>
      </c>
      <c r="F4850" s="396"/>
      <c r="G4850" s="388"/>
    </row>
    <row r="4851" spans="1:7" ht="17.25" x14ac:dyDescent="0.3">
      <c r="A4851" s="389" t="s">
        <v>25422</v>
      </c>
      <c r="B4851" s="393" t="s">
        <v>10191</v>
      </c>
      <c r="C4851" s="393">
        <v>1</v>
      </c>
      <c r="D4851" s="393" t="s">
        <v>2625</v>
      </c>
      <c r="E4851" s="393">
        <v>2</v>
      </c>
      <c r="F4851" s="396"/>
      <c r="G4851" s="388"/>
    </row>
    <row r="4852" spans="1:7" ht="17.25" x14ac:dyDescent="0.3">
      <c r="A4852" s="389" t="s">
        <v>39966</v>
      </c>
      <c r="B4852" s="393" t="s">
        <v>11819</v>
      </c>
      <c r="C4852" s="393">
        <v>1</v>
      </c>
      <c r="D4852" s="393" t="s">
        <v>10191</v>
      </c>
      <c r="E4852" s="393">
        <v>1</v>
      </c>
      <c r="F4852" s="396"/>
      <c r="G4852" s="388"/>
    </row>
    <row r="4853" spans="1:7" ht="17.25" x14ac:dyDescent="0.3">
      <c r="A4853" s="389" t="s">
        <v>25423</v>
      </c>
      <c r="B4853" s="393" t="s">
        <v>11819</v>
      </c>
      <c r="C4853" s="393">
        <v>0</v>
      </c>
      <c r="D4853" s="393" t="s">
        <v>10103</v>
      </c>
      <c r="E4853" s="393">
        <v>0</v>
      </c>
      <c r="F4853" s="396"/>
      <c r="G4853" s="388"/>
    </row>
    <row r="4854" spans="1:7" ht="17.25" x14ac:dyDescent="0.3">
      <c r="A4854" s="389" t="s">
        <v>25424</v>
      </c>
      <c r="B4854" s="393" t="s">
        <v>13336</v>
      </c>
      <c r="C4854" s="393">
        <v>1</v>
      </c>
      <c r="D4854" s="393" t="s">
        <v>11819</v>
      </c>
      <c r="E4854" s="393">
        <v>1</v>
      </c>
      <c r="F4854" s="396"/>
      <c r="G4854" s="388"/>
    </row>
    <row r="4855" spans="1:7" ht="17.25" x14ac:dyDescent="0.3">
      <c r="A4855" s="389" t="s">
        <v>25425</v>
      </c>
      <c r="B4855" s="393" t="s">
        <v>10191</v>
      </c>
      <c r="C4855" s="393">
        <v>0</v>
      </c>
      <c r="D4855" s="393" t="s">
        <v>2625</v>
      </c>
      <c r="E4855" s="393">
        <v>0</v>
      </c>
      <c r="F4855" s="396"/>
      <c r="G4855" s="388"/>
    </row>
    <row r="4856" spans="1:7" ht="17.25" x14ac:dyDescent="0.3">
      <c r="A4856" s="389" t="s">
        <v>25426</v>
      </c>
      <c r="B4856" s="393" t="s">
        <v>10191</v>
      </c>
      <c r="C4856" s="393">
        <v>0</v>
      </c>
      <c r="D4856" s="393" t="s">
        <v>11819</v>
      </c>
      <c r="E4856" s="393">
        <v>0</v>
      </c>
      <c r="F4856" s="396"/>
      <c r="G4856" s="388"/>
    </row>
    <row r="4857" spans="1:7" ht="17.25" x14ac:dyDescent="0.3">
      <c r="A4857" s="389" t="s">
        <v>25427</v>
      </c>
      <c r="B4857" s="393" t="s">
        <v>10191</v>
      </c>
      <c r="C4857" s="393">
        <v>0</v>
      </c>
      <c r="D4857" s="393" t="s">
        <v>2625</v>
      </c>
      <c r="E4857" s="393">
        <v>0</v>
      </c>
      <c r="F4857" s="396"/>
      <c r="G4857" s="388"/>
    </row>
    <row r="4858" spans="1:7" ht="17.25" x14ac:dyDescent="0.3">
      <c r="A4858" s="389" t="s">
        <v>25428</v>
      </c>
      <c r="B4858" s="393" t="s">
        <v>11819</v>
      </c>
      <c r="C4858" s="393">
        <v>1</v>
      </c>
      <c r="D4858" s="393" t="s">
        <v>13336</v>
      </c>
      <c r="E4858" s="393">
        <v>0</v>
      </c>
      <c r="F4858" s="396"/>
      <c r="G4858" s="388"/>
    </row>
    <row r="4859" spans="1:7" ht="17.25" x14ac:dyDescent="0.3">
      <c r="A4859" s="389" t="s">
        <v>25429</v>
      </c>
      <c r="B4859" s="393" t="s">
        <v>16716</v>
      </c>
      <c r="C4859" s="393">
        <v>1</v>
      </c>
      <c r="D4859" s="393" t="s">
        <v>11819</v>
      </c>
      <c r="E4859" s="393">
        <v>0</v>
      </c>
      <c r="F4859" s="396"/>
      <c r="G4859" s="388"/>
    </row>
    <row r="4860" spans="1:7" ht="17.25" x14ac:dyDescent="0.3">
      <c r="A4860" s="389" t="s">
        <v>25430</v>
      </c>
      <c r="B4860" s="393" t="s">
        <v>10191</v>
      </c>
      <c r="C4860" s="393">
        <v>0</v>
      </c>
      <c r="D4860" s="393" t="s">
        <v>11819</v>
      </c>
      <c r="E4860" s="393">
        <v>2</v>
      </c>
      <c r="F4860" s="396"/>
      <c r="G4860" s="388"/>
    </row>
    <row r="4861" spans="1:7" ht="17.25" x14ac:dyDescent="0.3">
      <c r="A4861" s="389" t="s">
        <v>25431</v>
      </c>
      <c r="B4861" s="393" t="s">
        <v>11819</v>
      </c>
      <c r="C4861" s="393">
        <v>0</v>
      </c>
      <c r="D4861" s="393" t="s">
        <v>10103</v>
      </c>
      <c r="E4861" s="393">
        <v>1</v>
      </c>
      <c r="F4861" s="396"/>
      <c r="G4861" s="388"/>
    </row>
    <row r="4862" spans="1:7" ht="17.25" x14ac:dyDescent="0.3">
      <c r="A4862" s="389" t="s">
        <v>25432</v>
      </c>
      <c r="B4862" s="393" t="s">
        <v>11819</v>
      </c>
      <c r="C4862" s="393">
        <v>0</v>
      </c>
      <c r="D4862" s="393" t="s">
        <v>10448</v>
      </c>
      <c r="E4862" s="393">
        <v>0</v>
      </c>
      <c r="F4862" s="396"/>
      <c r="G4862" s="388"/>
    </row>
    <row r="4863" spans="1:7" ht="17.25" x14ac:dyDescent="0.3">
      <c r="A4863" s="389" t="s">
        <v>25433</v>
      </c>
      <c r="B4863" s="393" t="s">
        <v>2625</v>
      </c>
      <c r="C4863" s="393">
        <v>0</v>
      </c>
      <c r="D4863" s="393" t="s">
        <v>22795</v>
      </c>
      <c r="E4863" s="393">
        <v>0</v>
      </c>
      <c r="F4863" s="396"/>
      <c r="G4863" s="388"/>
    </row>
    <row r="4864" spans="1:7" ht="17.25" x14ac:dyDescent="0.3">
      <c r="A4864" s="389" t="s">
        <v>25434</v>
      </c>
      <c r="B4864" s="393" t="s">
        <v>11819</v>
      </c>
      <c r="C4864" s="393">
        <v>0</v>
      </c>
      <c r="D4864" s="393" t="s">
        <v>10103</v>
      </c>
      <c r="E4864" s="393">
        <v>0</v>
      </c>
      <c r="F4864" s="396"/>
      <c r="G4864" s="388"/>
    </row>
    <row r="4865" spans="1:7" ht="17.25" x14ac:dyDescent="0.3">
      <c r="A4865" s="389" t="s">
        <v>25435</v>
      </c>
      <c r="B4865" s="393" t="s">
        <v>5011</v>
      </c>
      <c r="C4865" s="393">
        <v>0</v>
      </c>
      <c r="D4865" s="393" t="s">
        <v>11819</v>
      </c>
      <c r="E4865" s="393">
        <v>1</v>
      </c>
      <c r="F4865" s="396"/>
      <c r="G4865" s="388"/>
    </row>
    <row r="4866" spans="1:7" ht="17.25" x14ac:dyDescent="0.3">
      <c r="A4866" s="389" t="s">
        <v>25436</v>
      </c>
      <c r="B4866" s="393" t="s">
        <v>11819</v>
      </c>
      <c r="C4866" s="393">
        <v>1</v>
      </c>
      <c r="D4866" s="393" t="s">
        <v>5011</v>
      </c>
      <c r="E4866" s="393">
        <v>0</v>
      </c>
      <c r="F4866" s="396"/>
      <c r="G4866" s="388"/>
    </row>
    <row r="4867" spans="1:7" ht="17.25" x14ac:dyDescent="0.3">
      <c r="A4867" s="389" t="s">
        <v>25437</v>
      </c>
      <c r="B4867" s="393" t="s">
        <v>10191</v>
      </c>
      <c r="C4867" s="393">
        <v>0</v>
      </c>
      <c r="D4867" s="393" t="s">
        <v>2625</v>
      </c>
      <c r="E4867" s="393">
        <v>0</v>
      </c>
      <c r="F4867" s="396"/>
      <c r="G4867" s="388"/>
    </row>
    <row r="4868" spans="1:7" ht="17.25" x14ac:dyDescent="0.3">
      <c r="A4868" s="389" t="s">
        <v>25438</v>
      </c>
      <c r="B4868" s="393" t="s">
        <v>10191</v>
      </c>
      <c r="C4868" s="393">
        <v>0</v>
      </c>
      <c r="D4868" s="393" t="s">
        <v>11819</v>
      </c>
      <c r="E4868" s="393">
        <v>0</v>
      </c>
      <c r="F4868" s="396"/>
      <c r="G4868" s="388"/>
    </row>
    <row r="4869" spans="1:7" ht="17.25" x14ac:dyDescent="0.3">
      <c r="A4869" s="389" t="s">
        <v>25439</v>
      </c>
      <c r="B4869" s="393" t="s">
        <v>11819</v>
      </c>
      <c r="C4869" s="393">
        <v>0</v>
      </c>
      <c r="D4869" s="393" t="s">
        <v>10103</v>
      </c>
      <c r="E4869" s="393">
        <v>0</v>
      </c>
      <c r="F4869" s="396"/>
      <c r="G4869" s="388"/>
    </row>
    <row r="4870" spans="1:7" ht="17.25" x14ac:dyDescent="0.3">
      <c r="A4870" s="389" t="s">
        <v>25440</v>
      </c>
      <c r="B4870" s="393" t="s">
        <v>11819</v>
      </c>
      <c r="C4870" s="393">
        <v>0</v>
      </c>
      <c r="D4870" s="393" t="s">
        <v>10103</v>
      </c>
      <c r="E4870" s="393">
        <v>0</v>
      </c>
      <c r="F4870" s="396"/>
      <c r="G4870" s="388"/>
    </row>
    <row r="4871" spans="1:7" ht="17.25" x14ac:dyDescent="0.3">
      <c r="A4871" s="389" t="s">
        <v>25441</v>
      </c>
      <c r="B4871" s="393" t="s">
        <v>11819</v>
      </c>
      <c r="C4871" s="393">
        <v>0</v>
      </c>
      <c r="D4871" s="393" t="s">
        <v>10103</v>
      </c>
      <c r="E4871" s="393">
        <v>1</v>
      </c>
      <c r="F4871" s="396"/>
      <c r="G4871" s="388"/>
    </row>
    <row r="4872" spans="1:7" ht="17.25" x14ac:dyDescent="0.3">
      <c r="A4872" s="389" t="s">
        <v>25442</v>
      </c>
      <c r="B4872" s="393" t="s">
        <v>11819</v>
      </c>
      <c r="C4872" s="393">
        <v>0</v>
      </c>
      <c r="D4872" s="393" t="s">
        <v>13336</v>
      </c>
      <c r="E4872" s="393">
        <v>0</v>
      </c>
      <c r="F4872" s="396"/>
      <c r="G4872" s="388"/>
    </row>
    <row r="4873" spans="1:7" ht="12.75" customHeight="1" x14ac:dyDescent="0.3">
      <c r="A4873" s="417" t="s">
        <v>25443</v>
      </c>
      <c r="B4873" s="417"/>
      <c r="C4873" s="417"/>
      <c r="D4873" s="417"/>
      <c r="E4873" s="417"/>
      <c r="F4873" s="417"/>
      <c r="G4873" s="388"/>
    </row>
    <row r="4874" spans="1:7" ht="17.25" x14ac:dyDescent="0.3">
      <c r="A4874" s="389" t="s">
        <v>42912</v>
      </c>
      <c r="B4874" s="393" t="s">
        <v>11819</v>
      </c>
      <c r="C4874" s="393">
        <v>3</v>
      </c>
      <c r="D4874" s="393" t="s">
        <v>10103</v>
      </c>
      <c r="E4874" s="393">
        <v>1</v>
      </c>
      <c r="F4874" s="396"/>
      <c r="G4874" s="388"/>
    </row>
    <row r="4875" spans="1:7" ht="17.25" x14ac:dyDescent="0.3">
      <c r="A4875" s="389" t="s">
        <v>42913</v>
      </c>
      <c r="B4875" s="393" t="s">
        <v>10103</v>
      </c>
      <c r="C4875" s="393">
        <v>7</v>
      </c>
      <c r="D4875" s="393" t="s">
        <v>11819</v>
      </c>
      <c r="E4875" s="393">
        <v>4</v>
      </c>
      <c r="F4875" s="396"/>
      <c r="G4875" s="388"/>
    </row>
    <row r="4876" spans="1:7" ht="17.25" x14ac:dyDescent="0.3">
      <c r="A4876" s="389" t="s">
        <v>25444</v>
      </c>
      <c r="B4876" s="393" t="s">
        <v>11819</v>
      </c>
      <c r="C4876" s="393">
        <v>5</v>
      </c>
      <c r="D4876" s="393" t="s">
        <v>10191</v>
      </c>
      <c r="E4876" s="393">
        <v>1</v>
      </c>
      <c r="F4876" s="396"/>
      <c r="G4876" s="388"/>
    </row>
    <row r="4877" spans="1:7" ht="17.25" x14ac:dyDescent="0.3">
      <c r="A4877" s="389" t="s">
        <v>25445</v>
      </c>
      <c r="B4877" s="393" t="s">
        <v>11819</v>
      </c>
      <c r="C4877" s="393">
        <v>20</v>
      </c>
      <c r="D4877" s="393" t="s">
        <v>10191</v>
      </c>
      <c r="E4877" s="393">
        <v>16</v>
      </c>
      <c r="F4877" s="396"/>
      <c r="G4877" s="388"/>
    </row>
    <row r="4878" spans="1:7" ht="17.25" x14ac:dyDescent="0.3">
      <c r="A4878" s="389" t="s">
        <v>25446</v>
      </c>
      <c r="B4878" s="393" t="s">
        <v>10103</v>
      </c>
      <c r="C4878" s="393">
        <v>5</v>
      </c>
      <c r="D4878" s="393" t="s">
        <v>11819</v>
      </c>
      <c r="E4878" s="393">
        <v>3</v>
      </c>
      <c r="F4878" s="396"/>
      <c r="G4878" s="388"/>
    </row>
    <row r="4879" spans="1:7" ht="17.25" x14ac:dyDescent="0.3">
      <c r="A4879" s="389" t="s">
        <v>25447</v>
      </c>
      <c r="B4879" s="393" t="s">
        <v>2625</v>
      </c>
      <c r="C4879" s="393">
        <v>0</v>
      </c>
      <c r="D4879" s="393" t="s">
        <v>10191</v>
      </c>
      <c r="E4879" s="393">
        <v>1</v>
      </c>
      <c r="F4879" s="396"/>
      <c r="G4879" s="388"/>
    </row>
    <row r="4880" spans="1:7" ht="17.25" x14ac:dyDescent="0.3">
      <c r="A4880" s="389" t="s">
        <v>25448</v>
      </c>
      <c r="B4880" s="393" t="s">
        <v>23560</v>
      </c>
      <c r="C4880" s="393">
        <v>4</v>
      </c>
      <c r="D4880" s="393" t="s">
        <v>10191</v>
      </c>
      <c r="E4880" s="393">
        <v>1</v>
      </c>
      <c r="F4880" s="396"/>
      <c r="G4880" s="388"/>
    </row>
    <row r="4881" spans="1:7" ht="17.25" x14ac:dyDescent="0.3">
      <c r="A4881" s="389" t="s">
        <v>25449</v>
      </c>
      <c r="B4881" s="393" t="s">
        <v>10191</v>
      </c>
      <c r="C4881" s="393">
        <v>2</v>
      </c>
      <c r="D4881" s="393" t="s">
        <v>11819</v>
      </c>
      <c r="E4881" s="393">
        <v>0</v>
      </c>
      <c r="F4881" s="396"/>
      <c r="G4881" s="388"/>
    </row>
    <row r="4882" spans="1:7" ht="17.25" x14ac:dyDescent="0.3">
      <c r="A4882" s="389" t="s">
        <v>25450</v>
      </c>
      <c r="B4882" s="393" t="s">
        <v>11819</v>
      </c>
      <c r="C4882" s="393">
        <v>7</v>
      </c>
      <c r="D4882" s="393" t="s">
        <v>10103</v>
      </c>
      <c r="E4882" s="393">
        <v>2</v>
      </c>
      <c r="F4882" s="396"/>
      <c r="G4882" s="388"/>
    </row>
    <row r="4883" spans="1:7" ht="17.25" x14ac:dyDescent="0.3">
      <c r="A4883" s="389" t="s">
        <v>25451</v>
      </c>
      <c r="B4883" s="393" t="s">
        <v>11819</v>
      </c>
      <c r="C4883" s="393">
        <v>4</v>
      </c>
      <c r="D4883" s="393" t="s">
        <v>10103</v>
      </c>
      <c r="E4883" s="393">
        <v>0</v>
      </c>
      <c r="F4883" s="396"/>
      <c r="G4883" s="388"/>
    </row>
    <row r="4884" spans="1:7" ht="12.75" customHeight="1" x14ac:dyDescent="0.3">
      <c r="A4884" s="417" t="s">
        <v>25452</v>
      </c>
      <c r="B4884" s="417"/>
      <c r="C4884" s="417"/>
      <c r="D4884" s="417"/>
      <c r="E4884" s="417"/>
      <c r="F4884" s="417"/>
      <c r="G4884" s="388"/>
    </row>
    <row r="4885" spans="1:7" ht="17.25" x14ac:dyDescent="0.3">
      <c r="A4885" s="389" t="s">
        <v>25453</v>
      </c>
      <c r="B4885" s="393" t="s">
        <v>2625</v>
      </c>
      <c r="C4885" s="393">
        <v>2</v>
      </c>
      <c r="D4885" s="393" t="s">
        <v>10191</v>
      </c>
      <c r="E4885" s="393">
        <v>0</v>
      </c>
      <c r="F4885" s="396"/>
      <c r="G4885" s="388"/>
    </row>
    <row r="4886" spans="1:7" ht="17.25" x14ac:dyDescent="0.3">
      <c r="A4886" s="389" t="s">
        <v>25454</v>
      </c>
      <c r="B4886" s="393" t="s">
        <v>2625</v>
      </c>
      <c r="C4886" s="393">
        <v>0</v>
      </c>
      <c r="D4886" s="393" t="s">
        <v>10191</v>
      </c>
      <c r="E4886" s="393">
        <v>1</v>
      </c>
      <c r="F4886" s="396"/>
      <c r="G4886" s="388"/>
    </row>
    <row r="4887" spans="1:7" ht="17.25" x14ac:dyDescent="0.3">
      <c r="A4887" s="389" t="s">
        <v>25455</v>
      </c>
      <c r="B4887" s="393" t="s">
        <v>10191</v>
      </c>
      <c r="C4887" s="393">
        <v>0</v>
      </c>
      <c r="D4887" s="393" t="s">
        <v>2625</v>
      </c>
      <c r="E4887" s="393">
        <v>0</v>
      </c>
      <c r="F4887" s="396"/>
      <c r="G4887" s="388"/>
    </row>
    <row r="4888" spans="1:7" ht="17.25" x14ac:dyDescent="0.3">
      <c r="A4888" s="389" t="s">
        <v>25456</v>
      </c>
      <c r="B4888" s="393" t="s">
        <v>10191</v>
      </c>
      <c r="C4888" s="393">
        <v>0</v>
      </c>
      <c r="D4888" s="393" t="s">
        <v>2625</v>
      </c>
      <c r="E4888" s="393">
        <v>0</v>
      </c>
      <c r="F4888" s="396"/>
      <c r="G4888" s="388"/>
    </row>
    <row r="4889" spans="1:7" ht="17.25" x14ac:dyDescent="0.3">
      <c r="A4889" s="389" t="s">
        <v>25457</v>
      </c>
      <c r="B4889" s="393" t="s">
        <v>10191</v>
      </c>
      <c r="C4889" s="393">
        <v>0</v>
      </c>
      <c r="D4889" s="393" t="s">
        <v>2625</v>
      </c>
      <c r="E4889" s="393">
        <v>0</v>
      </c>
      <c r="F4889" s="396"/>
      <c r="G4889" s="388"/>
    </row>
    <row r="4890" spans="1:7" ht="17.25" x14ac:dyDescent="0.3">
      <c r="A4890" s="389" t="s">
        <v>25458</v>
      </c>
      <c r="B4890" s="393" t="s">
        <v>2625</v>
      </c>
      <c r="C4890" s="393">
        <v>0</v>
      </c>
      <c r="D4890" s="393" t="s">
        <v>10191</v>
      </c>
      <c r="E4890" s="393">
        <v>0</v>
      </c>
      <c r="F4890" s="396"/>
      <c r="G4890" s="388"/>
    </row>
    <row r="4891" spans="1:7" ht="17.25" x14ac:dyDescent="0.3">
      <c r="A4891" s="389" t="s">
        <v>25459</v>
      </c>
      <c r="B4891" s="393" t="s">
        <v>10191</v>
      </c>
      <c r="C4891" s="393">
        <v>0</v>
      </c>
      <c r="D4891" s="393" t="s">
        <v>2625</v>
      </c>
      <c r="E4891" s="393">
        <v>1</v>
      </c>
      <c r="F4891" s="396"/>
      <c r="G4891" s="388"/>
    </row>
    <row r="4892" spans="1:7" ht="17.25" x14ac:dyDescent="0.3">
      <c r="A4892" s="389" t="s">
        <v>25460</v>
      </c>
      <c r="B4892" s="393" t="s">
        <v>10191</v>
      </c>
      <c r="C4892" s="393">
        <v>1</v>
      </c>
      <c r="D4892" s="393" t="s">
        <v>2625</v>
      </c>
      <c r="E4892" s="393">
        <v>1</v>
      </c>
      <c r="F4892" s="396"/>
      <c r="G4892" s="388"/>
    </row>
    <row r="4893" spans="1:7" ht="12.75" customHeight="1" x14ac:dyDescent="0.3">
      <c r="A4893" s="417" t="s">
        <v>25461</v>
      </c>
      <c r="B4893" s="417"/>
      <c r="C4893" s="417"/>
      <c r="D4893" s="417"/>
      <c r="E4893" s="417"/>
      <c r="F4893" s="417"/>
      <c r="G4893" s="388"/>
    </row>
    <row r="4894" spans="1:7" ht="17.25" x14ac:dyDescent="0.3">
      <c r="A4894" s="389" t="s">
        <v>25462</v>
      </c>
      <c r="B4894" s="393" t="s">
        <v>10103</v>
      </c>
      <c r="C4894" s="393">
        <v>12</v>
      </c>
      <c r="D4894" s="393" t="s">
        <v>11819</v>
      </c>
      <c r="E4894" s="393">
        <v>10</v>
      </c>
      <c r="F4894" s="396"/>
      <c r="G4894" s="388"/>
    </row>
    <row r="4895" spans="1:7" ht="17.25" x14ac:dyDescent="0.3">
      <c r="A4895" s="389" t="s">
        <v>25463</v>
      </c>
      <c r="B4895" s="393" t="s">
        <v>11819</v>
      </c>
      <c r="C4895" s="393">
        <v>3</v>
      </c>
      <c r="D4895" s="393" t="s">
        <v>10103</v>
      </c>
      <c r="E4895" s="393">
        <v>10</v>
      </c>
      <c r="F4895" s="396"/>
      <c r="G4895" s="388"/>
    </row>
    <row r="4896" spans="1:7" ht="17.25" x14ac:dyDescent="0.3">
      <c r="A4896" s="389" t="s">
        <v>25464</v>
      </c>
      <c r="B4896" s="393" t="s">
        <v>11819</v>
      </c>
      <c r="C4896" s="393">
        <v>3</v>
      </c>
      <c r="D4896" s="393" t="s">
        <v>10103</v>
      </c>
      <c r="E4896" s="393">
        <v>4</v>
      </c>
      <c r="F4896" s="396"/>
      <c r="G4896" s="388"/>
    </row>
    <row r="4897" spans="1:7" ht="17.25" x14ac:dyDescent="0.3">
      <c r="A4897" s="389" t="s">
        <v>25465</v>
      </c>
      <c r="B4897" s="393" t="s">
        <v>11819</v>
      </c>
      <c r="C4897" s="393">
        <v>4</v>
      </c>
      <c r="D4897" s="393" t="s">
        <v>10103</v>
      </c>
      <c r="E4897" s="393">
        <v>8</v>
      </c>
      <c r="F4897" s="396"/>
      <c r="G4897" s="388"/>
    </row>
    <row r="4898" spans="1:7" ht="17.25" x14ac:dyDescent="0.3">
      <c r="A4898" s="389" t="s">
        <v>25466</v>
      </c>
      <c r="B4898" s="393" t="s">
        <v>10103</v>
      </c>
      <c r="C4898" s="393">
        <v>8</v>
      </c>
      <c r="D4898" s="393" t="s">
        <v>11819</v>
      </c>
      <c r="E4898" s="393">
        <v>5</v>
      </c>
      <c r="F4898" s="396"/>
      <c r="G4898" s="388"/>
    </row>
    <row r="4899" spans="1:7" ht="17.25" x14ac:dyDescent="0.3">
      <c r="A4899" s="389" t="s">
        <v>25467</v>
      </c>
      <c r="B4899" s="393" t="s">
        <v>11819</v>
      </c>
      <c r="C4899" s="393">
        <v>1</v>
      </c>
      <c r="D4899" s="393" t="s">
        <v>10103</v>
      </c>
      <c r="E4899" s="393">
        <v>4</v>
      </c>
      <c r="F4899" s="396"/>
      <c r="G4899" s="388"/>
    </row>
    <row r="4900" spans="1:7" ht="12.75" customHeight="1" x14ac:dyDescent="0.3">
      <c r="A4900" s="417" t="s">
        <v>25468</v>
      </c>
      <c r="B4900" s="417"/>
      <c r="C4900" s="417"/>
      <c r="D4900" s="417"/>
      <c r="E4900" s="417"/>
      <c r="F4900" s="417"/>
      <c r="G4900" s="388"/>
    </row>
    <row r="4901" spans="1:7" ht="17.25" x14ac:dyDescent="0.3">
      <c r="A4901" s="389" t="s">
        <v>25469</v>
      </c>
      <c r="B4901" s="393" t="s">
        <v>10103</v>
      </c>
      <c r="C4901" s="393">
        <v>14</v>
      </c>
      <c r="D4901" s="393" t="s">
        <v>11819</v>
      </c>
      <c r="E4901" s="393">
        <v>9</v>
      </c>
      <c r="F4901" s="396"/>
      <c r="G4901" s="388"/>
    </row>
    <row r="4902" spans="1:7" ht="17.25" x14ac:dyDescent="0.3">
      <c r="A4902" s="389" t="s">
        <v>25470</v>
      </c>
      <c r="B4902" s="393" t="s">
        <v>10103</v>
      </c>
      <c r="C4902" s="393">
        <v>9</v>
      </c>
      <c r="D4902" s="393" t="s">
        <v>11819</v>
      </c>
      <c r="E4902" s="393">
        <v>14</v>
      </c>
      <c r="F4902" s="396"/>
      <c r="G4902" s="388"/>
    </row>
    <row r="4903" spans="1:7" ht="17.25" x14ac:dyDescent="0.3">
      <c r="A4903" s="389" t="s">
        <v>25471</v>
      </c>
      <c r="B4903" s="393" t="s">
        <v>10103</v>
      </c>
      <c r="C4903" s="393">
        <v>12</v>
      </c>
      <c r="D4903" s="393" t="s">
        <v>11819</v>
      </c>
      <c r="E4903" s="393">
        <v>16</v>
      </c>
      <c r="F4903" s="396"/>
      <c r="G4903" s="388"/>
    </row>
    <row r="4904" spans="1:7" ht="17.25" x14ac:dyDescent="0.3">
      <c r="A4904" s="389" t="s">
        <v>25472</v>
      </c>
      <c r="B4904" s="393" t="s">
        <v>10103</v>
      </c>
      <c r="C4904" s="393">
        <v>25</v>
      </c>
      <c r="D4904" s="393" t="s">
        <v>11819</v>
      </c>
      <c r="E4904" s="393">
        <v>20</v>
      </c>
      <c r="F4904" s="396"/>
      <c r="G4904" s="388"/>
    </row>
    <row r="4905" spans="1:7" ht="17.25" x14ac:dyDescent="0.3">
      <c r="A4905" s="389" t="s">
        <v>25473</v>
      </c>
      <c r="B4905" s="393" t="s">
        <v>10103</v>
      </c>
      <c r="C4905" s="393">
        <v>12</v>
      </c>
      <c r="D4905" s="393" t="s">
        <v>11819</v>
      </c>
      <c r="E4905" s="393">
        <v>7</v>
      </c>
      <c r="F4905" s="396"/>
      <c r="G4905" s="388"/>
    </row>
    <row r="4906" spans="1:7" ht="17.25" x14ac:dyDescent="0.3">
      <c r="A4906" s="389" t="s">
        <v>25474</v>
      </c>
      <c r="B4906" s="393" t="s">
        <v>11819</v>
      </c>
      <c r="C4906" s="393">
        <v>10</v>
      </c>
      <c r="D4906" s="393" t="s">
        <v>10103</v>
      </c>
      <c r="E4906" s="393">
        <v>9</v>
      </c>
      <c r="F4906" s="396"/>
      <c r="G4906" s="388"/>
    </row>
    <row r="4907" spans="1:7" ht="17.25" x14ac:dyDescent="0.3">
      <c r="A4907" s="389" t="s">
        <v>25475</v>
      </c>
      <c r="B4907" s="393" t="s">
        <v>11819</v>
      </c>
      <c r="C4907" s="393">
        <v>17</v>
      </c>
      <c r="D4907" s="393" t="s">
        <v>10103</v>
      </c>
      <c r="E4907" s="393">
        <v>8</v>
      </c>
      <c r="F4907" s="396"/>
      <c r="G4907" s="388"/>
    </row>
    <row r="4908" spans="1:7" ht="17.25" x14ac:dyDescent="0.3">
      <c r="A4908" s="389" t="s">
        <v>25476</v>
      </c>
      <c r="B4908" s="393" t="s">
        <v>11819</v>
      </c>
      <c r="C4908" s="393">
        <v>24</v>
      </c>
      <c r="D4908" s="393" t="s">
        <v>10103</v>
      </c>
      <c r="E4908" s="393">
        <v>16</v>
      </c>
      <c r="F4908" s="396"/>
      <c r="G4908" s="388"/>
    </row>
    <row r="4909" spans="1:7" ht="17.25" x14ac:dyDescent="0.3">
      <c r="A4909" s="389" t="s">
        <v>25477</v>
      </c>
      <c r="B4909" s="393" t="s">
        <v>11819</v>
      </c>
      <c r="C4909" s="393">
        <v>21</v>
      </c>
      <c r="D4909" s="393" t="s">
        <v>10103</v>
      </c>
      <c r="E4909" s="393">
        <v>15</v>
      </c>
      <c r="F4909" s="396"/>
      <c r="G4909" s="388"/>
    </row>
    <row r="4910" spans="1:7" ht="17.25" x14ac:dyDescent="0.3">
      <c r="A4910" s="389" t="s">
        <v>25478</v>
      </c>
      <c r="B4910" s="393" t="s">
        <v>11819</v>
      </c>
      <c r="C4910" s="393">
        <v>7</v>
      </c>
      <c r="D4910" s="393" t="s">
        <v>10103</v>
      </c>
      <c r="E4910" s="393">
        <v>2</v>
      </c>
      <c r="F4910" s="396"/>
      <c r="G4910" s="388"/>
    </row>
    <row r="4911" spans="1:7" ht="17.25" x14ac:dyDescent="0.3">
      <c r="A4911" s="389" t="s">
        <v>25479</v>
      </c>
      <c r="B4911" s="393" t="s">
        <v>10103</v>
      </c>
      <c r="C4911" s="393">
        <v>3</v>
      </c>
      <c r="D4911" s="393" t="s">
        <v>11819</v>
      </c>
      <c r="E4911" s="393">
        <v>7</v>
      </c>
      <c r="F4911" s="396"/>
      <c r="G4911" s="388"/>
    </row>
    <row r="4912" spans="1:7" ht="17.25" x14ac:dyDescent="0.3">
      <c r="A4912" s="389" t="s">
        <v>25480</v>
      </c>
      <c r="B4912" s="393" t="s">
        <v>10103</v>
      </c>
      <c r="C4912" s="393">
        <v>5</v>
      </c>
      <c r="D4912" s="393" t="s">
        <v>11819</v>
      </c>
      <c r="E4912" s="393">
        <v>6</v>
      </c>
      <c r="F4912" s="396"/>
      <c r="G4912" s="388"/>
    </row>
    <row r="4913" spans="1:7" ht="17.25" x14ac:dyDescent="0.3">
      <c r="A4913" s="389" t="s">
        <v>25481</v>
      </c>
      <c r="B4913" s="393" t="s">
        <v>11819</v>
      </c>
      <c r="C4913" s="393">
        <v>29</v>
      </c>
      <c r="D4913" s="393" t="s">
        <v>10103</v>
      </c>
      <c r="E4913" s="393">
        <v>24</v>
      </c>
      <c r="F4913" s="396"/>
      <c r="G4913" s="388"/>
    </row>
    <row r="4914" spans="1:7" ht="17.25" x14ac:dyDescent="0.3">
      <c r="A4914" s="389" t="s">
        <v>25482</v>
      </c>
      <c r="B4914" s="393" t="s">
        <v>11819</v>
      </c>
      <c r="C4914" s="393">
        <v>6</v>
      </c>
      <c r="D4914" s="393" t="s">
        <v>10103</v>
      </c>
      <c r="E4914" s="393">
        <v>12</v>
      </c>
      <c r="F4914" s="396"/>
      <c r="G4914" s="388"/>
    </row>
    <row r="4915" spans="1:7" ht="17.25" x14ac:dyDescent="0.3">
      <c r="A4915" s="389" t="s">
        <v>25483</v>
      </c>
      <c r="B4915" s="393" t="s">
        <v>11819</v>
      </c>
      <c r="C4915" s="393">
        <v>1</v>
      </c>
      <c r="D4915" s="393" t="s">
        <v>10103</v>
      </c>
      <c r="E4915" s="393">
        <v>6</v>
      </c>
      <c r="F4915" s="396"/>
      <c r="G4915" s="388"/>
    </row>
    <row r="4916" spans="1:7" ht="17.25" x14ac:dyDescent="0.3">
      <c r="A4916" s="389" t="s">
        <v>25484</v>
      </c>
      <c r="B4916" s="393" t="s">
        <v>10103</v>
      </c>
      <c r="C4916" s="393">
        <v>15</v>
      </c>
      <c r="D4916" s="393" t="s">
        <v>11819</v>
      </c>
      <c r="E4916" s="393">
        <v>12</v>
      </c>
      <c r="F4916" s="396"/>
      <c r="G4916" s="388"/>
    </row>
    <row r="4917" spans="1:7" ht="17.25" x14ac:dyDescent="0.3">
      <c r="A4917" s="389" t="s">
        <v>25485</v>
      </c>
      <c r="B4917" s="393" t="s">
        <v>11819</v>
      </c>
      <c r="C4917" s="393">
        <v>2</v>
      </c>
      <c r="D4917" s="393" t="s">
        <v>10103</v>
      </c>
      <c r="E4917" s="393">
        <v>5</v>
      </c>
      <c r="F4917" s="396"/>
      <c r="G4917" s="388"/>
    </row>
    <row r="4918" spans="1:7" ht="17.25" x14ac:dyDescent="0.3">
      <c r="A4918" s="389" t="s">
        <v>25486</v>
      </c>
      <c r="B4918" s="393" t="s">
        <v>10103</v>
      </c>
      <c r="C4918" s="393">
        <v>4</v>
      </c>
      <c r="D4918" s="393" t="s">
        <v>11819</v>
      </c>
      <c r="E4918" s="393">
        <v>6</v>
      </c>
      <c r="F4918" s="396"/>
      <c r="G4918" s="388"/>
    </row>
    <row r="4919" spans="1:7" ht="17.25" x14ac:dyDescent="0.3">
      <c r="A4919" s="389" t="s">
        <v>25487</v>
      </c>
      <c r="B4919" s="393" t="s">
        <v>11819</v>
      </c>
      <c r="C4919" s="393">
        <v>4</v>
      </c>
      <c r="D4919" s="393" t="s">
        <v>10103</v>
      </c>
      <c r="E4919" s="393">
        <v>5</v>
      </c>
      <c r="F4919" s="396"/>
      <c r="G4919" s="388"/>
    </row>
    <row r="4920" spans="1:7" ht="17.25" x14ac:dyDescent="0.3">
      <c r="A4920" s="389" t="s">
        <v>25488</v>
      </c>
      <c r="B4920" s="393" t="s">
        <v>10103</v>
      </c>
      <c r="C4920" s="393">
        <v>4</v>
      </c>
      <c r="D4920" s="393" t="s">
        <v>11819</v>
      </c>
      <c r="E4920" s="393">
        <v>9</v>
      </c>
      <c r="F4920" s="396"/>
      <c r="G4920" s="388"/>
    </row>
    <row r="4921" spans="1:7" ht="17.25" x14ac:dyDescent="0.3">
      <c r="A4921" s="389" t="s">
        <v>25489</v>
      </c>
      <c r="B4921" s="393" t="s">
        <v>11819</v>
      </c>
      <c r="C4921" s="393">
        <v>8</v>
      </c>
      <c r="D4921" s="393" t="s">
        <v>10103</v>
      </c>
      <c r="E4921" s="393">
        <v>5</v>
      </c>
      <c r="F4921" s="396"/>
      <c r="G4921" s="388"/>
    </row>
    <row r="4922" spans="1:7" ht="17.25" x14ac:dyDescent="0.3">
      <c r="A4922" s="389" t="s">
        <v>25490</v>
      </c>
      <c r="B4922" s="393" t="s">
        <v>11819</v>
      </c>
      <c r="C4922" s="393">
        <v>2</v>
      </c>
      <c r="D4922" s="393" t="s">
        <v>10103</v>
      </c>
      <c r="E4922" s="393">
        <v>3</v>
      </c>
      <c r="F4922" s="396"/>
      <c r="G4922" s="388"/>
    </row>
    <row r="4923" spans="1:7" ht="17.25" x14ac:dyDescent="0.3">
      <c r="A4923" s="389" t="s">
        <v>25491</v>
      </c>
      <c r="B4923" s="393" t="s">
        <v>10103</v>
      </c>
      <c r="C4923" s="393">
        <v>8</v>
      </c>
      <c r="D4923" s="393" t="s">
        <v>11819</v>
      </c>
      <c r="E4923" s="393">
        <v>9</v>
      </c>
      <c r="F4923" s="396"/>
      <c r="G4923" s="388"/>
    </row>
    <row r="4924" spans="1:7" ht="12.75" customHeight="1" x14ac:dyDescent="0.3">
      <c r="A4924" s="417" t="s">
        <v>41017</v>
      </c>
      <c r="B4924" s="417"/>
      <c r="C4924" s="417"/>
      <c r="D4924" s="417"/>
      <c r="E4924" s="417"/>
      <c r="F4924" s="417"/>
      <c r="G4924" s="388"/>
    </row>
    <row r="4925" spans="1:7" ht="17.25" x14ac:dyDescent="0.3">
      <c r="A4925" s="389" t="s">
        <v>41018</v>
      </c>
      <c r="B4925" s="393" t="s">
        <v>10103</v>
      </c>
      <c r="C4925" s="393">
        <v>2</v>
      </c>
      <c r="D4925" s="393" t="s">
        <v>11819</v>
      </c>
      <c r="E4925" s="393">
        <v>0</v>
      </c>
      <c r="F4925" s="396"/>
      <c r="G4925" s="388"/>
    </row>
    <row r="4926" spans="1:7" ht="17.25" x14ac:dyDescent="0.3">
      <c r="A4926" s="389" t="s">
        <v>41019</v>
      </c>
      <c r="B4926" s="393" t="s">
        <v>11819</v>
      </c>
      <c r="C4926" s="393">
        <v>3</v>
      </c>
      <c r="D4926" s="393" t="s">
        <v>10103</v>
      </c>
      <c r="E4926" s="393">
        <v>1</v>
      </c>
      <c r="F4926" s="396"/>
      <c r="G4926" s="388"/>
    </row>
    <row r="4927" spans="1:7" ht="17.25" x14ac:dyDescent="0.3">
      <c r="A4927" s="389" t="s">
        <v>41020</v>
      </c>
      <c r="B4927" s="393" t="s">
        <v>10103</v>
      </c>
      <c r="C4927" s="393">
        <v>0</v>
      </c>
      <c r="D4927" s="393" t="s">
        <v>11819</v>
      </c>
      <c r="E4927" s="393">
        <v>3</v>
      </c>
      <c r="F4927" s="396"/>
      <c r="G4927" s="388"/>
    </row>
    <row r="4928" spans="1:7" ht="17.25" x14ac:dyDescent="0.3">
      <c r="A4928" s="389" t="s">
        <v>41021</v>
      </c>
      <c r="B4928" s="393" t="s">
        <v>10103</v>
      </c>
      <c r="C4928" s="393">
        <v>0</v>
      </c>
      <c r="D4928" s="393" t="s">
        <v>11819</v>
      </c>
      <c r="E4928" s="393">
        <v>1</v>
      </c>
      <c r="F4928" s="396"/>
      <c r="G4928" s="388"/>
    </row>
    <row r="4929" spans="1:7" ht="17.25" x14ac:dyDescent="0.3">
      <c r="A4929" s="389" t="s">
        <v>41022</v>
      </c>
      <c r="B4929" s="393" t="s">
        <v>11819</v>
      </c>
      <c r="C4929" s="393">
        <v>0</v>
      </c>
      <c r="D4929" s="393" t="s">
        <v>10103</v>
      </c>
      <c r="E4929" s="393">
        <v>0</v>
      </c>
      <c r="F4929" s="396"/>
      <c r="G4929" s="388"/>
    </row>
    <row r="4930" spans="1:7" ht="17.25" x14ac:dyDescent="0.3">
      <c r="A4930" s="389" t="s">
        <v>41023</v>
      </c>
      <c r="B4930" s="393" t="s">
        <v>11819</v>
      </c>
      <c r="C4930" s="393">
        <v>1</v>
      </c>
      <c r="D4930" s="393" t="s">
        <v>10103</v>
      </c>
      <c r="E4930" s="393">
        <v>0</v>
      </c>
      <c r="F4930" s="396"/>
      <c r="G4930" s="388"/>
    </row>
    <row r="4931" spans="1:7" ht="17.25" x14ac:dyDescent="0.3">
      <c r="A4931" s="389" t="s">
        <v>41024</v>
      </c>
      <c r="B4931" s="393" t="s">
        <v>11819</v>
      </c>
      <c r="C4931" s="393">
        <v>1</v>
      </c>
      <c r="D4931" s="393" t="s">
        <v>10103</v>
      </c>
      <c r="E4931" s="393">
        <v>1</v>
      </c>
      <c r="F4931" s="396"/>
      <c r="G4931" s="388"/>
    </row>
    <row r="4932" spans="1:7" ht="17.25" x14ac:dyDescent="0.3">
      <c r="A4932" s="389" t="s">
        <v>41025</v>
      </c>
      <c r="B4932" s="393" t="s">
        <v>10103</v>
      </c>
      <c r="C4932" s="393">
        <v>0</v>
      </c>
      <c r="D4932" s="393" t="s">
        <v>11819</v>
      </c>
      <c r="E4932" s="393">
        <v>1</v>
      </c>
      <c r="F4932" s="396"/>
      <c r="G4932" s="388"/>
    </row>
    <row r="4933" spans="1:7" ht="17.25" x14ac:dyDescent="0.3">
      <c r="A4933" s="389" t="s">
        <v>41026</v>
      </c>
      <c r="B4933" s="393" t="s">
        <v>11819</v>
      </c>
      <c r="C4933" s="393">
        <v>1</v>
      </c>
      <c r="D4933" s="393" t="s">
        <v>10103</v>
      </c>
      <c r="E4933" s="393">
        <v>0</v>
      </c>
      <c r="F4933" s="396"/>
      <c r="G4933" s="388"/>
    </row>
    <row r="4934" spans="1:7" ht="17.25" x14ac:dyDescent="0.3">
      <c r="A4934" s="389" t="s">
        <v>41027</v>
      </c>
      <c r="B4934" s="393" t="s">
        <v>11819</v>
      </c>
      <c r="C4934" s="393">
        <v>0</v>
      </c>
      <c r="D4934" s="393" t="s">
        <v>10103</v>
      </c>
      <c r="E4934" s="393">
        <v>0</v>
      </c>
      <c r="F4934" s="396"/>
      <c r="G4934" s="388"/>
    </row>
    <row r="4935" spans="1:7" ht="17.25" x14ac:dyDescent="0.3">
      <c r="A4935" s="389" t="s">
        <v>41028</v>
      </c>
      <c r="B4935" s="393" t="s">
        <v>11819</v>
      </c>
      <c r="C4935" s="393">
        <v>1</v>
      </c>
      <c r="D4935" s="393" t="s">
        <v>10103</v>
      </c>
      <c r="E4935" s="393">
        <v>1</v>
      </c>
      <c r="F4935" s="396"/>
      <c r="G4935" s="388"/>
    </row>
    <row r="4936" spans="1:7" ht="17.25" x14ac:dyDescent="0.3">
      <c r="A4936" s="389" t="s">
        <v>41029</v>
      </c>
      <c r="B4936" s="393" t="s">
        <v>10103</v>
      </c>
      <c r="C4936" s="393">
        <v>0</v>
      </c>
      <c r="D4936" s="393" t="s">
        <v>11819</v>
      </c>
      <c r="E4936" s="393">
        <v>2</v>
      </c>
      <c r="F4936" s="396"/>
      <c r="G4936" s="388"/>
    </row>
    <row r="4937" spans="1:7" ht="17.25" x14ac:dyDescent="0.3">
      <c r="A4937" s="389" t="s">
        <v>41030</v>
      </c>
      <c r="B4937" s="393" t="s">
        <v>10103</v>
      </c>
      <c r="C4937" s="393">
        <v>1</v>
      </c>
      <c r="D4937" s="393" t="s">
        <v>11819</v>
      </c>
      <c r="E4937" s="393">
        <v>2</v>
      </c>
      <c r="F4937" s="396"/>
      <c r="G4937" s="388"/>
    </row>
    <row r="4938" spans="1:7" ht="17.25" x14ac:dyDescent="0.3">
      <c r="A4938" s="389" t="s">
        <v>41031</v>
      </c>
      <c r="B4938" s="393" t="s">
        <v>10103</v>
      </c>
      <c r="C4938" s="393">
        <v>2</v>
      </c>
      <c r="D4938" s="393" t="s">
        <v>11819</v>
      </c>
      <c r="E4938" s="393">
        <v>1</v>
      </c>
      <c r="F4938" s="396"/>
      <c r="G4938" s="388"/>
    </row>
    <row r="4939" spans="1:7" ht="17.25" x14ac:dyDescent="0.3">
      <c r="A4939" s="389" t="s">
        <v>41032</v>
      </c>
      <c r="B4939" s="393" t="s">
        <v>11819</v>
      </c>
      <c r="C4939" s="393">
        <v>0</v>
      </c>
      <c r="D4939" s="393" t="s">
        <v>10103</v>
      </c>
      <c r="E4939" s="393">
        <v>0</v>
      </c>
      <c r="F4939" s="396"/>
      <c r="G4939" s="388"/>
    </row>
    <row r="4940" spans="1:7" ht="17.25" x14ac:dyDescent="0.3">
      <c r="A4940" s="389" t="s">
        <v>41033</v>
      </c>
      <c r="B4940" s="393" t="s">
        <v>10103</v>
      </c>
      <c r="C4940" s="393">
        <v>1</v>
      </c>
      <c r="D4940" s="393" t="s">
        <v>11819</v>
      </c>
      <c r="E4940" s="393">
        <v>1</v>
      </c>
      <c r="F4940" s="396"/>
      <c r="G4940" s="388"/>
    </row>
    <row r="4941" spans="1:7" ht="17.25" x14ac:dyDescent="0.3">
      <c r="A4941" s="389" t="s">
        <v>41034</v>
      </c>
      <c r="B4941" s="393" t="s">
        <v>10103</v>
      </c>
      <c r="C4941" s="393">
        <v>0</v>
      </c>
      <c r="D4941" s="393" t="s">
        <v>11819</v>
      </c>
      <c r="E4941" s="393">
        <v>1</v>
      </c>
      <c r="F4941" s="396"/>
      <c r="G4941" s="388"/>
    </row>
    <row r="4942" spans="1:7" ht="17.25" x14ac:dyDescent="0.3">
      <c r="A4942" s="389" t="s">
        <v>41035</v>
      </c>
      <c r="B4942" s="393" t="s">
        <v>11819</v>
      </c>
      <c r="C4942" s="393">
        <v>0</v>
      </c>
      <c r="D4942" s="393" t="s">
        <v>10103</v>
      </c>
      <c r="E4942" s="393">
        <v>0</v>
      </c>
      <c r="F4942" s="396"/>
      <c r="G4942" s="388"/>
    </row>
    <row r="4943" spans="1:7" ht="17.25" x14ac:dyDescent="0.3">
      <c r="A4943" s="389" t="s">
        <v>41036</v>
      </c>
      <c r="B4943" s="393" t="s">
        <v>11819</v>
      </c>
      <c r="C4943" s="393">
        <v>2</v>
      </c>
      <c r="D4943" s="393" t="s">
        <v>10103</v>
      </c>
      <c r="E4943" s="393">
        <v>0</v>
      </c>
      <c r="F4943" s="396"/>
      <c r="G4943" s="388"/>
    </row>
    <row r="4944" spans="1:7" ht="17.25" x14ac:dyDescent="0.3">
      <c r="A4944" s="389" t="s">
        <v>41037</v>
      </c>
      <c r="B4944" s="393" t="s">
        <v>11819</v>
      </c>
      <c r="C4944" s="393">
        <v>0</v>
      </c>
      <c r="D4944" s="393" t="s">
        <v>10103</v>
      </c>
      <c r="E4944" s="393">
        <v>0</v>
      </c>
      <c r="F4944" s="396"/>
      <c r="G4944" s="388"/>
    </row>
    <row r="4945" spans="1:7" ht="17.25" x14ac:dyDescent="0.3">
      <c r="A4945" s="389" t="s">
        <v>41038</v>
      </c>
      <c r="B4945" s="393" t="s">
        <v>10103</v>
      </c>
      <c r="C4945" s="393">
        <v>0</v>
      </c>
      <c r="D4945" s="393" t="s">
        <v>11819</v>
      </c>
      <c r="E4945" s="393">
        <v>0</v>
      </c>
      <c r="F4945" s="396"/>
      <c r="G4945" s="388"/>
    </row>
    <row r="4946" spans="1:7" ht="17.25" x14ac:dyDescent="0.3">
      <c r="A4946" s="389" t="s">
        <v>41039</v>
      </c>
      <c r="B4946" s="393" t="s">
        <v>11819</v>
      </c>
      <c r="C4946" s="393">
        <v>0</v>
      </c>
      <c r="D4946" s="393" t="s">
        <v>10103</v>
      </c>
      <c r="E4946" s="393">
        <v>2</v>
      </c>
      <c r="F4946" s="396"/>
      <c r="G4946" s="388"/>
    </row>
    <row r="4947" spans="1:7" ht="17.25" x14ac:dyDescent="0.3">
      <c r="A4947" s="389" t="s">
        <v>41040</v>
      </c>
      <c r="B4947" s="393" t="s">
        <v>11819</v>
      </c>
      <c r="C4947" s="393">
        <v>2</v>
      </c>
      <c r="D4947" s="393" t="s">
        <v>10103</v>
      </c>
      <c r="E4947" s="393">
        <v>1</v>
      </c>
      <c r="F4947" s="396"/>
      <c r="G4947" s="388"/>
    </row>
    <row r="4948" spans="1:7" ht="17.25" x14ac:dyDescent="0.3">
      <c r="A4948" s="389" t="s">
        <v>41041</v>
      </c>
      <c r="B4948" s="393" t="s">
        <v>11819</v>
      </c>
      <c r="C4948" s="393">
        <v>0</v>
      </c>
      <c r="D4948" s="393" t="s">
        <v>10103</v>
      </c>
      <c r="E4948" s="393">
        <v>0</v>
      </c>
      <c r="F4948" s="396"/>
      <c r="G4948" s="388"/>
    </row>
    <row r="4949" spans="1:7" ht="17.25" x14ac:dyDescent="0.3">
      <c r="A4949" s="389" t="s">
        <v>41042</v>
      </c>
      <c r="B4949" s="393" t="s">
        <v>11819</v>
      </c>
      <c r="C4949" s="393">
        <v>1</v>
      </c>
      <c r="D4949" s="393" t="s">
        <v>10103</v>
      </c>
      <c r="E4949" s="393">
        <v>0</v>
      </c>
      <c r="F4949" s="396"/>
      <c r="G4949" s="388"/>
    </row>
    <row r="4950" spans="1:7" ht="17.25" x14ac:dyDescent="0.3">
      <c r="A4950" s="389" t="s">
        <v>41043</v>
      </c>
      <c r="B4950" s="393" t="s">
        <v>11819</v>
      </c>
      <c r="C4950" s="393">
        <v>1</v>
      </c>
      <c r="D4950" s="393" t="s">
        <v>10103</v>
      </c>
      <c r="E4950" s="393">
        <v>0</v>
      </c>
      <c r="F4950" s="396"/>
      <c r="G4950" s="388"/>
    </row>
    <row r="4951" spans="1:7" ht="17.25" x14ac:dyDescent="0.3">
      <c r="A4951" s="389" t="s">
        <v>41044</v>
      </c>
      <c r="B4951" s="393" t="s">
        <v>11819</v>
      </c>
      <c r="C4951" s="393">
        <v>3</v>
      </c>
      <c r="D4951" s="393" t="s">
        <v>10103</v>
      </c>
      <c r="E4951" s="393">
        <v>3</v>
      </c>
      <c r="F4951" s="396"/>
      <c r="G4951" s="388"/>
    </row>
    <row r="4952" spans="1:7" ht="17.25" x14ac:dyDescent="0.3">
      <c r="A4952" s="389" t="s">
        <v>41045</v>
      </c>
      <c r="B4952" s="393" t="s">
        <v>11819</v>
      </c>
      <c r="C4952" s="393">
        <v>2</v>
      </c>
      <c r="D4952" s="393" t="s">
        <v>10103</v>
      </c>
      <c r="E4952" s="393">
        <v>2</v>
      </c>
      <c r="F4952" s="396"/>
      <c r="G4952" s="388"/>
    </row>
    <row r="4953" spans="1:7" ht="17.25" x14ac:dyDescent="0.3">
      <c r="A4953" s="389" t="s">
        <v>41046</v>
      </c>
      <c r="B4953" s="393" t="s">
        <v>10103</v>
      </c>
      <c r="C4953" s="393">
        <v>1</v>
      </c>
      <c r="D4953" s="393" t="s">
        <v>11819</v>
      </c>
      <c r="E4953" s="393">
        <v>2</v>
      </c>
      <c r="F4953" s="396"/>
      <c r="G4953" s="388"/>
    </row>
    <row r="4954" spans="1:7" ht="17.25" x14ac:dyDescent="0.3">
      <c r="A4954" s="389" t="s">
        <v>41047</v>
      </c>
      <c r="B4954" s="393" t="s">
        <v>10103</v>
      </c>
      <c r="C4954" s="393">
        <v>1</v>
      </c>
      <c r="D4954" s="393" t="s">
        <v>11819</v>
      </c>
      <c r="E4954" s="393">
        <v>2</v>
      </c>
      <c r="F4954" s="396"/>
      <c r="G4954" s="388"/>
    </row>
    <row r="4955" spans="1:7" ht="17.25" x14ac:dyDescent="0.3">
      <c r="A4955" s="389" t="s">
        <v>41048</v>
      </c>
      <c r="B4955" s="393" t="s">
        <v>10103</v>
      </c>
      <c r="C4955" s="393">
        <v>2</v>
      </c>
      <c r="D4955" s="393" t="s">
        <v>11819</v>
      </c>
      <c r="E4955" s="393">
        <v>4</v>
      </c>
      <c r="F4955" s="396"/>
      <c r="G4955" s="388"/>
    </row>
    <row r="4956" spans="1:7" ht="17.25" x14ac:dyDescent="0.3">
      <c r="A4956" s="389" t="s">
        <v>41049</v>
      </c>
      <c r="B4956" s="393" t="s">
        <v>11819</v>
      </c>
      <c r="C4956" s="393">
        <v>2</v>
      </c>
      <c r="D4956" s="393" t="s">
        <v>10103</v>
      </c>
      <c r="E4956" s="393">
        <v>1</v>
      </c>
      <c r="F4956" s="396"/>
      <c r="G4956" s="388"/>
    </row>
    <row r="4957" spans="1:7" ht="17.25" x14ac:dyDescent="0.3">
      <c r="A4957" s="389" t="s">
        <v>42914</v>
      </c>
      <c r="B4957" s="393" t="s">
        <v>11819</v>
      </c>
      <c r="C4957" s="393">
        <v>0</v>
      </c>
      <c r="D4957" s="393" t="s">
        <v>10103</v>
      </c>
      <c r="E4957" s="393">
        <v>0</v>
      </c>
      <c r="F4957" s="396"/>
      <c r="G4957" s="388"/>
    </row>
    <row r="4958" spans="1:7" ht="12.75" customHeight="1" x14ac:dyDescent="0.3">
      <c r="A4958" s="417" t="s">
        <v>33603</v>
      </c>
      <c r="B4958" s="417"/>
      <c r="C4958" s="417"/>
      <c r="D4958" s="417"/>
      <c r="E4958" s="417"/>
      <c r="F4958" s="417"/>
      <c r="G4958" s="388"/>
    </row>
    <row r="4959" spans="1:7" ht="17.25" x14ac:dyDescent="0.3">
      <c r="A4959" s="389" t="s">
        <v>33604</v>
      </c>
      <c r="B4959" s="393" t="s">
        <v>11819</v>
      </c>
      <c r="C4959" s="393">
        <v>1</v>
      </c>
      <c r="D4959" s="393" t="s">
        <v>9654</v>
      </c>
      <c r="E4959" s="393">
        <v>1</v>
      </c>
      <c r="F4959" s="396"/>
      <c r="G4959" s="388"/>
    </row>
    <row r="4960" spans="1:7" ht="17.25" x14ac:dyDescent="0.3">
      <c r="A4960" s="389" t="s">
        <v>33605</v>
      </c>
      <c r="B4960" s="393" t="s">
        <v>9654</v>
      </c>
      <c r="C4960" s="393">
        <v>0</v>
      </c>
      <c r="D4960" s="393" t="s">
        <v>11819</v>
      </c>
      <c r="E4960" s="393">
        <v>1</v>
      </c>
      <c r="F4960" s="396"/>
      <c r="G4960" s="388"/>
    </row>
    <row r="4961" spans="1:7" ht="17.25" x14ac:dyDescent="0.3">
      <c r="A4961" s="389" t="s">
        <v>33606</v>
      </c>
      <c r="B4961" s="393" t="s">
        <v>9654</v>
      </c>
      <c r="C4961" s="393">
        <v>0</v>
      </c>
      <c r="D4961" s="393" t="s">
        <v>11819</v>
      </c>
      <c r="E4961" s="393">
        <v>1</v>
      </c>
      <c r="F4961" s="396"/>
      <c r="G4961" s="388"/>
    </row>
    <row r="4962" spans="1:7" ht="12.75" customHeight="1" x14ac:dyDescent="0.3">
      <c r="A4962" s="417" t="s">
        <v>25492</v>
      </c>
      <c r="B4962" s="417"/>
      <c r="C4962" s="417"/>
      <c r="D4962" s="417"/>
      <c r="E4962" s="417"/>
      <c r="F4962" s="417"/>
      <c r="G4962" s="388"/>
    </row>
    <row r="4963" spans="1:7" ht="17.25" x14ac:dyDescent="0.3">
      <c r="A4963" s="389" t="s">
        <v>25493</v>
      </c>
      <c r="B4963" s="393" t="s">
        <v>11819</v>
      </c>
      <c r="C4963" s="393">
        <v>1</v>
      </c>
      <c r="D4963" s="393" t="s">
        <v>21992</v>
      </c>
      <c r="E4963" s="393">
        <v>0</v>
      </c>
      <c r="F4963" s="396"/>
      <c r="G4963" s="388"/>
    </row>
    <row r="4964" spans="1:7" ht="17.25" x14ac:dyDescent="0.3">
      <c r="A4964" s="389" t="s">
        <v>25494</v>
      </c>
      <c r="B4964" s="393" t="s">
        <v>10191</v>
      </c>
      <c r="C4964" s="393">
        <v>2</v>
      </c>
      <c r="D4964" s="393" t="s">
        <v>2625</v>
      </c>
      <c r="E4964" s="393">
        <v>4</v>
      </c>
      <c r="F4964" s="396"/>
      <c r="G4964" s="388"/>
    </row>
    <row r="4965" spans="1:7" ht="17.25" x14ac:dyDescent="0.3">
      <c r="A4965" s="389" t="s">
        <v>25495</v>
      </c>
      <c r="B4965" s="393" t="s">
        <v>11819</v>
      </c>
      <c r="C4965" s="393">
        <v>0</v>
      </c>
      <c r="D4965" s="393" t="s">
        <v>10103</v>
      </c>
      <c r="E4965" s="393">
        <v>1</v>
      </c>
      <c r="F4965" s="396"/>
      <c r="G4965" s="388"/>
    </row>
    <row r="4966" spans="1:7" ht="17.25" x14ac:dyDescent="0.3">
      <c r="A4966" s="389" t="s">
        <v>25496</v>
      </c>
      <c r="B4966" s="393" t="s">
        <v>11819</v>
      </c>
      <c r="C4966" s="393">
        <v>0</v>
      </c>
      <c r="D4966" s="393" t="s">
        <v>10103</v>
      </c>
      <c r="E4966" s="393">
        <v>0</v>
      </c>
      <c r="F4966" s="396"/>
      <c r="G4966" s="388"/>
    </row>
    <row r="4967" spans="1:7" ht="17.25" x14ac:dyDescent="0.3">
      <c r="A4967" s="389" t="s">
        <v>25497</v>
      </c>
      <c r="B4967" s="393" t="s">
        <v>10103</v>
      </c>
      <c r="C4967" s="393">
        <v>2</v>
      </c>
      <c r="D4967" s="393" t="s">
        <v>11819</v>
      </c>
      <c r="E4967" s="393">
        <v>1</v>
      </c>
      <c r="F4967" s="396"/>
      <c r="G4967" s="388"/>
    </row>
    <row r="4968" spans="1:7" ht="17.25" x14ac:dyDescent="0.3">
      <c r="A4968" s="389" t="s">
        <v>25498</v>
      </c>
      <c r="B4968" s="393" t="s">
        <v>21992</v>
      </c>
      <c r="C4968" s="393">
        <v>0</v>
      </c>
      <c r="D4968" s="393" t="s">
        <v>11819</v>
      </c>
      <c r="E4968" s="393">
        <v>0</v>
      </c>
      <c r="F4968" s="396"/>
      <c r="G4968" s="388"/>
    </row>
    <row r="4969" spans="1:7" ht="17.25" x14ac:dyDescent="0.3">
      <c r="A4969" s="389" t="s">
        <v>25499</v>
      </c>
      <c r="B4969" s="393" t="s">
        <v>11819</v>
      </c>
      <c r="C4969" s="393">
        <v>1</v>
      </c>
      <c r="D4969" s="393" t="s">
        <v>10103</v>
      </c>
      <c r="E4969" s="393">
        <v>0</v>
      </c>
      <c r="F4969" s="396"/>
      <c r="G4969" s="388"/>
    </row>
    <row r="4970" spans="1:7" ht="17.25" x14ac:dyDescent="0.3">
      <c r="A4970" s="389" t="s">
        <v>25500</v>
      </c>
      <c r="B4970" s="393" t="s">
        <v>11819</v>
      </c>
      <c r="C4970" s="393">
        <v>1</v>
      </c>
      <c r="D4970" s="393" t="s">
        <v>13336</v>
      </c>
      <c r="E4970" s="393">
        <v>2</v>
      </c>
      <c r="F4970" s="396"/>
      <c r="G4970" s="388"/>
    </row>
    <row r="4971" spans="1:7" ht="17.25" x14ac:dyDescent="0.3">
      <c r="A4971" s="389" t="s">
        <v>25501</v>
      </c>
      <c r="B4971" s="393" t="s">
        <v>11819</v>
      </c>
      <c r="C4971" s="393">
        <v>2</v>
      </c>
      <c r="D4971" s="393" t="s">
        <v>13336</v>
      </c>
      <c r="E4971" s="393">
        <v>2</v>
      </c>
      <c r="F4971" s="396"/>
      <c r="G4971" s="388"/>
    </row>
    <row r="4972" spans="1:7" ht="17.25" x14ac:dyDescent="0.3">
      <c r="A4972" s="389" t="s">
        <v>25502</v>
      </c>
      <c r="B4972" s="393" t="s">
        <v>13336</v>
      </c>
      <c r="C4972" s="393">
        <v>0</v>
      </c>
      <c r="D4972" s="393" t="s">
        <v>11819</v>
      </c>
      <c r="E4972" s="393">
        <v>2</v>
      </c>
      <c r="F4972" s="396"/>
      <c r="G4972" s="388"/>
    </row>
    <row r="4973" spans="1:7" ht="17.25" x14ac:dyDescent="0.3">
      <c r="A4973" s="389" t="s">
        <v>25503</v>
      </c>
      <c r="B4973" s="393" t="s">
        <v>13336</v>
      </c>
      <c r="C4973" s="393">
        <v>2</v>
      </c>
      <c r="D4973" s="393" t="s">
        <v>11819</v>
      </c>
      <c r="E4973" s="393">
        <v>3</v>
      </c>
      <c r="F4973" s="396"/>
      <c r="G4973" s="388"/>
    </row>
    <row r="4974" spans="1:7" ht="17.25" x14ac:dyDescent="0.3">
      <c r="A4974" s="389" t="s">
        <v>25504</v>
      </c>
      <c r="B4974" s="393" t="s">
        <v>11819</v>
      </c>
      <c r="C4974" s="393">
        <v>2</v>
      </c>
      <c r="D4974" s="393" t="s">
        <v>13336</v>
      </c>
      <c r="E4974" s="393">
        <v>0</v>
      </c>
      <c r="F4974" s="396"/>
      <c r="G4974" s="388"/>
    </row>
    <row r="4975" spans="1:7" ht="17.25" x14ac:dyDescent="0.3">
      <c r="A4975" s="389" t="s">
        <v>25505</v>
      </c>
      <c r="B4975" s="393" t="s">
        <v>13336</v>
      </c>
      <c r="C4975" s="393">
        <v>1</v>
      </c>
      <c r="D4975" s="393" t="s">
        <v>11819</v>
      </c>
      <c r="E4975" s="393">
        <v>0</v>
      </c>
      <c r="F4975" s="396"/>
      <c r="G4975" s="388"/>
    </row>
    <row r="4976" spans="1:7" ht="17.25" x14ac:dyDescent="0.3">
      <c r="A4976" s="389" t="s">
        <v>25506</v>
      </c>
      <c r="B4976" s="393" t="s">
        <v>13336</v>
      </c>
      <c r="C4976" s="393">
        <v>1</v>
      </c>
      <c r="D4976" s="393" t="s">
        <v>11819</v>
      </c>
      <c r="E4976" s="393">
        <v>1</v>
      </c>
      <c r="F4976" s="396"/>
      <c r="G4976" s="388"/>
    </row>
    <row r="4977" spans="1:7" ht="17.25" x14ac:dyDescent="0.3">
      <c r="A4977" s="389" t="s">
        <v>25507</v>
      </c>
      <c r="B4977" s="393" t="s">
        <v>11819</v>
      </c>
      <c r="C4977" s="393">
        <v>0</v>
      </c>
      <c r="D4977" s="393" t="s">
        <v>13336</v>
      </c>
      <c r="E4977" s="393">
        <v>2</v>
      </c>
      <c r="F4977" s="396"/>
      <c r="G4977" s="388"/>
    </row>
    <row r="4978" spans="1:7" ht="12.75" customHeight="1" x14ac:dyDescent="0.3">
      <c r="A4978" s="417" t="s">
        <v>25508</v>
      </c>
      <c r="B4978" s="417"/>
      <c r="C4978" s="417"/>
      <c r="D4978" s="417"/>
      <c r="E4978" s="417"/>
      <c r="F4978" s="417"/>
      <c r="G4978" s="388"/>
    </row>
    <row r="4979" spans="1:7" ht="17.25" x14ac:dyDescent="0.3">
      <c r="A4979" s="389" t="s">
        <v>25509</v>
      </c>
      <c r="B4979" s="393" t="s">
        <v>10191</v>
      </c>
      <c r="C4979" s="393">
        <v>8</v>
      </c>
      <c r="D4979" s="393" t="s">
        <v>11819</v>
      </c>
      <c r="E4979" s="393">
        <v>12</v>
      </c>
      <c r="F4979" s="396"/>
      <c r="G4979" s="388"/>
    </row>
    <row r="4980" spans="1:7" ht="17.25" x14ac:dyDescent="0.3">
      <c r="A4980" s="389" t="s">
        <v>25510</v>
      </c>
      <c r="B4980" s="393" t="s">
        <v>10191</v>
      </c>
      <c r="C4980" s="393">
        <v>5</v>
      </c>
      <c r="D4980" s="393" t="s">
        <v>11819</v>
      </c>
      <c r="E4980" s="393">
        <v>2</v>
      </c>
      <c r="F4980" s="396"/>
      <c r="G4980" s="388"/>
    </row>
    <row r="4981" spans="1:7" ht="17.25" x14ac:dyDescent="0.3">
      <c r="A4981" s="389" t="s">
        <v>25511</v>
      </c>
      <c r="B4981" s="393" t="s">
        <v>10191</v>
      </c>
      <c r="C4981" s="393">
        <v>10</v>
      </c>
      <c r="D4981" s="393" t="s">
        <v>11819</v>
      </c>
      <c r="E4981" s="393">
        <v>6</v>
      </c>
      <c r="F4981" s="396"/>
      <c r="G4981" s="388"/>
    </row>
    <row r="4982" spans="1:7" ht="17.25" x14ac:dyDescent="0.3">
      <c r="A4982" s="389" t="s">
        <v>25512</v>
      </c>
      <c r="B4982" s="393" t="s">
        <v>10191</v>
      </c>
      <c r="C4982" s="393">
        <v>3</v>
      </c>
      <c r="D4982" s="393" t="s">
        <v>11819</v>
      </c>
      <c r="E4982" s="393">
        <v>9</v>
      </c>
      <c r="F4982" s="396"/>
      <c r="G4982" s="388"/>
    </row>
    <row r="4983" spans="1:7" ht="17.25" x14ac:dyDescent="0.3">
      <c r="A4983" s="389" t="s">
        <v>25513</v>
      </c>
      <c r="B4983" s="393" t="s">
        <v>10191</v>
      </c>
      <c r="C4983" s="393">
        <v>2</v>
      </c>
      <c r="D4983" s="393" t="s">
        <v>11819</v>
      </c>
      <c r="E4983" s="393">
        <v>4</v>
      </c>
      <c r="F4983" s="396"/>
      <c r="G4983" s="388"/>
    </row>
    <row r="4984" spans="1:7" ht="17.25" x14ac:dyDescent="0.3">
      <c r="A4984" s="389" t="s">
        <v>25514</v>
      </c>
      <c r="B4984" s="393" t="s">
        <v>10191</v>
      </c>
      <c r="C4984" s="393">
        <v>5</v>
      </c>
      <c r="D4984" s="393" t="s">
        <v>11819</v>
      </c>
      <c r="E4984" s="393">
        <v>8</v>
      </c>
      <c r="F4984" s="396"/>
      <c r="G4984" s="388"/>
    </row>
    <row r="4985" spans="1:7" ht="17.25" x14ac:dyDescent="0.3">
      <c r="A4985" s="389" t="s">
        <v>25515</v>
      </c>
      <c r="B4985" s="393" t="s">
        <v>11819</v>
      </c>
      <c r="C4985" s="393">
        <v>16</v>
      </c>
      <c r="D4985" s="393" t="s">
        <v>10191</v>
      </c>
      <c r="E4985" s="393">
        <v>7</v>
      </c>
      <c r="F4985" s="396"/>
      <c r="G4985" s="388"/>
    </row>
    <row r="4986" spans="1:7" ht="17.25" x14ac:dyDescent="0.3">
      <c r="A4986" s="389" t="s">
        <v>25516</v>
      </c>
      <c r="B4986" s="393" t="s">
        <v>11819</v>
      </c>
      <c r="C4986" s="393">
        <v>2</v>
      </c>
      <c r="D4986" s="393" t="s">
        <v>10191</v>
      </c>
      <c r="E4986" s="393">
        <v>9</v>
      </c>
      <c r="F4986" s="396"/>
      <c r="G4986" s="388"/>
    </row>
    <row r="4987" spans="1:7" ht="17.25" x14ac:dyDescent="0.3">
      <c r="A4987" s="389" t="s">
        <v>25517</v>
      </c>
      <c r="B4987" s="393" t="s">
        <v>10191</v>
      </c>
      <c r="C4987" s="393">
        <v>40</v>
      </c>
      <c r="D4987" s="393" t="s">
        <v>11819</v>
      </c>
      <c r="E4987" s="393">
        <v>44</v>
      </c>
      <c r="F4987" s="396"/>
      <c r="G4987" s="388"/>
    </row>
    <row r="4988" spans="1:7" ht="17.25" x14ac:dyDescent="0.3">
      <c r="A4988" s="389" t="s">
        <v>25518</v>
      </c>
      <c r="B4988" s="393" t="s">
        <v>11819</v>
      </c>
      <c r="C4988" s="393">
        <v>21</v>
      </c>
      <c r="D4988" s="393" t="s">
        <v>10191</v>
      </c>
      <c r="E4988" s="393">
        <v>22</v>
      </c>
      <c r="F4988" s="396"/>
      <c r="G4988" s="388"/>
    </row>
    <row r="4989" spans="1:7" ht="17.25" x14ac:dyDescent="0.3">
      <c r="A4989" s="389" t="s">
        <v>25519</v>
      </c>
      <c r="B4989" s="393" t="s">
        <v>10191</v>
      </c>
      <c r="C4989" s="393">
        <v>3</v>
      </c>
      <c r="D4989" s="393" t="s">
        <v>11819</v>
      </c>
      <c r="E4989" s="393">
        <v>4</v>
      </c>
      <c r="F4989" s="396"/>
      <c r="G4989" s="388"/>
    </row>
    <row r="4990" spans="1:7" ht="17.25" x14ac:dyDescent="0.3">
      <c r="A4990" s="389" t="s">
        <v>25520</v>
      </c>
      <c r="B4990" s="393" t="s">
        <v>10191</v>
      </c>
      <c r="C4990" s="393">
        <v>6</v>
      </c>
      <c r="D4990" s="393" t="s">
        <v>11819</v>
      </c>
      <c r="E4990" s="393">
        <v>5</v>
      </c>
      <c r="F4990" s="396"/>
      <c r="G4990" s="388"/>
    </row>
    <row r="4991" spans="1:7" ht="12.75" customHeight="1" x14ac:dyDescent="0.3">
      <c r="A4991" s="417" t="s">
        <v>25521</v>
      </c>
      <c r="B4991" s="417"/>
      <c r="C4991" s="417"/>
      <c r="D4991" s="417"/>
      <c r="E4991" s="417"/>
      <c r="F4991" s="417"/>
      <c r="G4991" s="388"/>
    </row>
    <row r="4992" spans="1:7" ht="17.25" x14ac:dyDescent="0.3">
      <c r="A4992" s="389" t="s">
        <v>25522</v>
      </c>
      <c r="B4992" s="393" t="s">
        <v>13336</v>
      </c>
      <c r="C4992" s="393">
        <v>7</v>
      </c>
      <c r="D4992" s="393" t="s">
        <v>11819</v>
      </c>
      <c r="E4992" s="393">
        <v>20</v>
      </c>
      <c r="F4992" s="396"/>
      <c r="G4992" s="388"/>
    </row>
    <row r="4993" spans="1:7" ht="17.25" x14ac:dyDescent="0.3">
      <c r="A4993" s="389" t="s">
        <v>25523</v>
      </c>
      <c r="B4993" s="393" t="s">
        <v>11819</v>
      </c>
      <c r="C4993" s="393">
        <v>9</v>
      </c>
      <c r="D4993" s="393" t="s">
        <v>13336</v>
      </c>
      <c r="E4993" s="393">
        <v>7</v>
      </c>
      <c r="F4993" s="396"/>
      <c r="G4993" s="388"/>
    </row>
    <row r="4994" spans="1:7" ht="17.25" x14ac:dyDescent="0.3">
      <c r="A4994" s="389" t="s">
        <v>25524</v>
      </c>
      <c r="B4994" s="393" t="s">
        <v>11819</v>
      </c>
      <c r="C4994" s="393">
        <v>19</v>
      </c>
      <c r="D4994" s="393" t="s">
        <v>13336</v>
      </c>
      <c r="E4994" s="393">
        <v>1</v>
      </c>
      <c r="F4994" s="396"/>
      <c r="G4994" s="388"/>
    </row>
    <row r="4995" spans="1:7" ht="17.25" x14ac:dyDescent="0.3">
      <c r="A4995" s="389" t="s">
        <v>25525</v>
      </c>
      <c r="B4995" s="393" t="s">
        <v>13336</v>
      </c>
      <c r="C4995" s="393">
        <v>20</v>
      </c>
      <c r="D4995" s="393" t="s">
        <v>11819</v>
      </c>
      <c r="E4995" s="393">
        <v>32</v>
      </c>
      <c r="F4995" s="396"/>
      <c r="G4995" s="388"/>
    </row>
    <row r="4996" spans="1:7" ht="17.25" x14ac:dyDescent="0.3">
      <c r="A4996" s="389" t="s">
        <v>25526</v>
      </c>
      <c r="B4996" s="393" t="s">
        <v>11819</v>
      </c>
      <c r="C4996" s="393">
        <v>8</v>
      </c>
      <c r="D4996" s="393" t="s">
        <v>13336</v>
      </c>
      <c r="E4996" s="393">
        <v>2</v>
      </c>
      <c r="F4996" s="396"/>
      <c r="G4996" s="388"/>
    </row>
    <row r="4997" spans="1:7" ht="17.25" x14ac:dyDescent="0.3">
      <c r="A4997" s="389" t="s">
        <v>25527</v>
      </c>
      <c r="B4997" s="393" t="s">
        <v>13336</v>
      </c>
      <c r="C4997" s="393">
        <v>14</v>
      </c>
      <c r="D4997" s="393" t="s">
        <v>11819</v>
      </c>
      <c r="E4997" s="393">
        <v>19</v>
      </c>
      <c r="F4997" s="396"/>
      <c r="G4997" s="388"/>
    </row>
    <row r="4998" spans="1:7" ht="17.25" x14ac:dyDescent="0.3">
      <c r="A4998" s="389" t="s">
        <v>25528</v>
      </c>
      <c r="B4998" s="393" t="s">
        <v>11819</v>
      </c>
      <c r="C4998" s="393">
        <v>24</v>
      </c>
      <c r="D4998" s="393" t="s">
        <v>13336</v>
      </c>
      <c r="E4998" s="393">
        <v>27</v>
      </c>
      <c r="F4998" s="396"/>
      <c r="G4998" s="388"/>
    </row>
    <row r="4999" spans="1:7" ht="17.25" x14ac:dyDescent="0.3">
      <c r="A4999" s="389" t="s">
        <v>42915</v>
      </c>
      <c r="B4999" s="393" t="s">
        <v>13336</v>
      </c>
      <c r="C4999" s="393">
        <v>3</v>
      </c>
      <c r="D4999" s="393" t="s">
        <v>11819</v>
      </c>
      <c r="E4999" s="393">
        <v>15</v>
      </c>
      <c r="F4999" s="396"/>
      <c r="G4999" s="388"/>
    </row>
    <row r="5000" spans="1:7" ht="17.25" x14ac:dyDescent="0.3">
      <c r="A5000" s="389" t="s">
        <v>25529</v>
      </c>
      <c r="B5000" s="393" t="s">
        <v>22163</v>
      </c>
      <c r="C5000" s="393">
        <v>1</v>
      </c>
      <c r="D5000" s="393" t="s">
        <v>11819</v>
      </c>
      <c r="E5000" s="393">
        <v>8</v>
      </c>
      <c r="F5000" s="396"/>
      <c r="G5000" s="388"/>
    </row>
    <row r="5001" spans="1:7" ht="17.25" x14ac:dyDescent="0.3">
      <c r="A5001" s="389" t="s">
        <v>42916</v>
      </c>
      <c r="B5001" s="393" t="s">
        <v>11819</v>
      </c>
      <c r="C5001" s="393">
        <v>39</v>
      </c>
      <c r="D5001" s="393" t="s">
        <v>22163</v>
      </c>
      <c r="E5001" s="393">
        <v>29</v>
      </c>
      <c r="F5001" s="396"/>
      <c r="G5001" s="388"/>
    </row>
    <row r="5002" spans="1:7" ht="17.25" x14ac:dyDescent="0.3">
      <c r="A5002" s="389" t="s">
        <v>25530</v>
      </c>
      <c r="B5002" s="393" t="s">
        <v>11819</v>
      </c>
      <c r="C5002" s="393">
        <v>27</v>
      </c>
      <c r="D5002" s="393" t="s">
        <v>22163</v>
      </c>
      <c r="E5002" s="393">
        <v>17</v>
      </c>
      <c r="F5002" s="396"/>
      <c r="G5002" s="388"/>
    </row>
    <row r="5003" spans="1:7" ht="17.25" x14ac:dyDescent="0.3">
      <c r="A5003" s="389" t="s">
        <v>25531</v>
      </c>
      <c r="B5003" s="393" t="s">
        <v>11819</v>
      </c>
      <c r="C5003" s="393">
        <v>16</v>
      </c>
      <c r="D5003" s="393" t="s">
        <v>13336</v>
      </c>
      <c r="E5003" s="393">
        <v>11</v>
      </c>
      <c r="F5003" s="396"/>
      <c r="G5003" s="388"/>
    </row>
    <row r="5004" spans="1:7" ht="17.25" x14ac:dyDescent="0.3">
      <c r="A5004" s="389" t="s">
        <v>25532</v>
      </c>
      <c r="B5004" s="393" t="s">
        <v>11819</v>
      </c>
      <c r="C5004" s="393">
        <v>4</v>
      </c>
      <c r="D5004" s="393" t="s">
        <v>13336</v>
      </c>
      <c r="E5004" s="393">
        <v>7</v>
      </c>
      <c r="F5004" s="396"/>
      <c r="G5004" s="388"/>
    </row>
    <row r="5005" spans="1:7" ht="17.25" x14ac:dyDescent="0.3">
      <c r="A5005" s="389" t="s">
        <v>25533</v>
      </c>
      <c r="B5005" s="393" t="s">
        <v>22163</v>
      </c>
      <c r="C5005" s="393">
        <v>9</v>
      </c>
      <c r="D5005" s="393" t="s">
        <v>11819</v>
      </c>
      <c r="E5005" s="393">
        <v>12</v>
      </c>
      <c r="F5005" s="396"/>
      <c r="G5005" s="388"/>
    </row>
    <row r="5006" spans="1:7" ht="17.25" x14ac:dyDescent="0.3">
      <c r="A5006" s="389" t="s">
        <v>25534</v>
      </c>
      <c r="B5006" s="393" t="s">
        <v>22163</v>
      </c>
      <c r="C5006" s="393">
        <v>26</v>
      </c>
      <c r="D5006" s="393" t="s">
        <v>11819</v>
      </c>
      <c r="E5006" s="393">
        <v>36</v>
      </c>
      <c r="F5006" s="396"/>
      <c r="G5006" s="388"/>
    </row>
    <row r="5007" spans="1:7" ht="17.25" x14ac:dyDescent="0.3">
      <c r="A5007" s="389" t="s">
        <v>25535</v>
      </c>
      <c r="B5007" s="393" t="s">
        <v>22163</v>
      </c>
      <c r="C5007" s="393">
        <v>14</v>
      </c>
      <c r="D5007" s="393" t="s">
        <v>11819</v>
      </c>
      <c r="E5007" s="393">
        <v>9</v>
      </c>
      <c r="F5007" s="396"/>
      <c r="G5007" s="388"/>
    </row>
    <row r="5008" spans="1:7" ht="17.25" x14ac:dyDescent="0.3">
      <c r="A5008" s="389" t="s">
        <v>25536</v>
      </c>
      <c r="B5008" s="393" t="s">
        <v>11819</v>
      </c>
      <c r="C5008" s="393">
        <v>26</v>
      </c>
      <c r="D5008" s="393" t="s">
        <v>22163</v>
      </c>
      <c r="E5008" s="393">
        <v>34</v>
      </c>
      <c r="F5008" s="396"/>
      <c r="G5008" s="388"/>
    </row>
    <row r="5009" spans="1:7" ht="12.75" customHeight="1" x14ac:dyDescent="0.3">
      <c r="A5009" s="417" t="s">
        <v>25537</v>
      </c>
      <c r="B5009" s="417"/>
      <c r="C5009" s="417"/>
      <c r="D5009" s="417"/>
      <c r="E5009" s="417"/>
      <c r="F5009" s="417"/>
      <c r="G5009" s="388"/>
    </row>
    <row r="5010" spans="1:7" ht="17.25" x14ac:dyDescent="0.3">
      <c r="A5010" s="389" t="s">
        <v>25538</v>
      </c>
      <c r="B5010" s="393" t="s">
        <v>10191</v>
      </c>
      <c r="C5010" s="393">
        <v>17</v>
      </c>
      <c r="D5010" s="393" t="s">
        <v>2625</v>
      </c>
      <c r="E5010" s="393">
        <v>19</v>
      </c>
      <c r="F5010" s="396"/>
      <c r="G5010" s="388"/>
    </row>
    <row r="5011" spans="1:7" ht="17.25" x14ac:dyDescent="0.3">
      <c r="A5011" s="389" t="s">
        <v>25539</v>
      </c>
      <c r="B5011" s="393" t="s">
        <v>10191</v>
      </c>
      <c r="C5011" s="393">
        <v>12</v>
      </c>
      <c r="D5011" s="393" t="s">
        <v>2625</v>
      </c>
      <c r="E5011" s="393">
        <v>9</v>
      </c>
      <c r="F5011" s="396"/>
      <c r="G5011" s="388"/>
    </row>
    <row r="5012" spans="1:7" ht="17.25" x14ac:dyDescent="0.3">
      <c r="A5012" s="389" t="s">
        <v>25540</v>
      </c>
      <c r="B5012" s="393" t="s">
        <v>2625</v>
      </c>
      <c r="C5012" s="393">
        <v>9</v>
      </c>
      <c r="D5012" s="393" t="s">
        <v>10191</v>
      </c>
      <c r="E5012" s="393">
        <v>13</v>
      </c>
      <c r="F5012" s="396"/>
      <c r="G5012" s="388"/>
    </row>
    <row r="5013" spans="1:7" ht="17.25" x14ac:dyDescent="0.3">
      <c r="A5013" s="389" t="s">
        <v>25541</v>
      </c>
      <c r="B5013" s="393" t="s">
        <v>2625</v>
      </c>
      <c r="C5013" s="393">
        <v>7</v>
      </c>
      <c r="D5013" s="393" t="s">
        <v>10191</v>
      </c>
      <c r="E5013" s="393">
        <v>11</v>
      </c>
      <c r="F5013" s="396"/>
      <c r="G5013" s="388"/>
    </row>
    <row r="5014" spans="1:7" ht="17.25" x14ac:dyDescent="0.3">
      <c r="A5014" s="389" t="s">
        <v>25542</v>
      </c>
      <c r="B5014" s="393" t="s">
        <v>2625</v>
      </c>
      <c r="C5014" s="393">
        <v>2</v>
      </c>
      <c r="D5014" s="393" t="s">
        <v>10191</v>
      </c>
      <c r="E5014" s="393">
        <v>26</v>
      </c>
      <c r="F5014" s="396"/>
      <c r="G5014" s="388"/>
    </row>
    <row r="5015" spans="1:7" ht="17.25" x14ac:dyDescent="0.3">
      <c r="A5015" s="389" t="s">
        <v>25543</v>
      </c>
      <c r="B5015" s="393" t="s">
        <v>2625</v>
      </c>
      <c r="C5015" s="393">
        <v>47</v>
      </c>
      <c r="D5015" s="393" t="s">
        <v>10191</v>
      </c>
      <c r="E5015" s="393">
        <v>26</v>
      </c>
      <c r="F5015" s="396"/>
      <c r="G5015" s="388"/>
    </row>
    <row r="5016" spans="1:7" ht="17.25" x14ac:dyDescent="0.3">
      <c r="A5016" s="389" t="s">
        <v>25544</v>
      </c>
      <c r="B5016" s="393" t="s">
        <v>2625</v>
      </c>
      <c r="C5016" s="393">
        <v>12</v>
      </c>
      <c r="D5016" s="393" t="s">
        <v>10191</v>
      </c>
      <c r="E5016" s="393">
        <v>11</v>
      </c>
      <c r="F5016" s="396"/>
      <c r="G5016" s="388"/>
    </row>
    <row r="5017" spans="1:7" ht="17.25" x14ac:dyDescent="0.3">
      <c r="A5017" s="389" t="s">
        <v>25545</v>
      </c>
      <c r="B5017" s="393" t="s">
        <v>2625</v>
      </c>
      <c r="C5017" s="393">
        <v>13</v>
      </c>
      <c r="D5017" s="393" t="s">
        <v>10191</v>
      </c>
      <c r="E5017" s="393">
        <v>2</v>
      </c>
      <c r="F5017" s="396"/>
      <c r="G5017" s="388"/>
    </row>
    <row r="5018" spans="1:7" ht="17.25" x14ac:dyDescent="0.3">
      <c r="A5018" s="389" t="s">
        <v>25546</v>
      </c>
      <c r="B5018" s="393" t="s">
        <v>10191</v>
      </c>
      <c r="C5018" s="393">
        <v>24</v>
      </c>
      <c r="D5018" s="393" t="s">
        <v>2625</v>
      </c>
      <c r="E5018" s="393">
        <v>16</v>
      </c>
      <c r="F5018" s="396"/>
      <c r="G5018" s="388"/>
    </row>
    <row r="5019" spans="1:7" ht="17.25" x14ac:dyDescent="0.3">
      <c r="A5019" s="389" t="s">
        <v>25547</v>
      </c>
      <c r="B5019" s="393" t="s">
        <v>2625</v>
      </c>
      <c r="C5019" s="393">
        <v>4</v>
      </c>
      <c r="D5019" s="393" t="s">
        <v>10191</v>
      </c>
      <c r="E5019" s="393">
        <v>6</v>
      </c>
      <c r="F5019" s="396"/>
      <c r="G5019" s="388"/>
    </row>
    <row r="5020" spans="1:7" ht="17.25" x14ac:dyDescent="0.3">
      <c r="A5020" s="389" t="s">
        <v>25548</v>
      </c>
      <c r="B5020" s="393" t="s">
        <v>2625</v>
      </c>
      <c r="C5020" s="393">
        <v>14</v>
      </c>
      <c r="D5020" s="393" t="s">
        <v>10191</v>
      </c>
      <c r="E5020" s="393">
        <v>1</v>
      </c>
      <c r="F5020" s="396"/>
      <c r="G5020" s="388"/>
    </row>
    <row r="5021" spans="1:7" ht="17.25" x14ac:dyDescent="0.3">
      <c r="A5021" s="389" t="s">
        <v>25549</v>
      </c>
      <c r="B5021" s="393" t="s">
        <v>10191</v>
      </c>
      <c r="C5021" s="393">
        <v>4</v>
      </c>
      <c r="D5021" s="393" t="s">
        <v>2625</v>
      </c>
      <c r="E5021" s="393">
        <v>10</v>
      </c>
      <c r="F5021" s="396"/>
      <c r="G5021" s="388"/>
    </row>
    <row r="5022" spans="1:7" ht="17.25" x14ac:dyDescent="0.3">
      <c r="A5022" s="389" t="s">
        <v>25550</v>
      </c>
      <c r="B5022" s="393" t="s">
        <v>10191</v>
      </c>
      <c r="C5022" s="393">
        <v>3</v>
      </c>
      <c r="D5022" s="393" t="s">
        <v>2625</v>
      </c>
      <c r="E5022" s="393">
        <v>18</v>
      </c>
      <c r="F5022" s="396"/>
      <c r="G5022" s="388"/>
    </row>
    <row r="5023" spans="1:7" ht="17.25" x14ac:dyDescent="0.3">
      <c r="A5023" s="389" t="s">
        <v>25551</v>
      </c>
      <c r="B5023" s="393" t="s">
        <v>2625</v>
      </c>
      <c r="C5023" s="393">
        <v>14</v>
      </c>
      <c r="D5023" s="393" t="s">
        <v>10191</v>
      </c>
      <c r="E5023" s="393">
        <v>9</v>
      </c>
      <c r="F5023" s="396"/>
      <c r="G5023" s="388"/>
    </row>
    <row r="5024" spans="1:7" ht="17.25" x14ac:dyDescent="0.3">
      <c r="A5024" s="389" t="s">
        <v>25552</v>
      </c>
      <c r="B5024" s="393" t="s">
        <v>2625</v>
      </c>
      <c r="C5024" s="393">
        <v>9</v>
      </c>
      <c r="D5024" s="393" t="s">
        <v>10191</v>
      </c>
      <c r="E5024" s="393">
        <v>2</v>
      </c>
      <c r="F5024" s="396"/>
      <c r="G5024" s="388"/>
    </row>
    <row r="5025" spans="1:7" ht="17.25" x14ac:dyDescent="0.3">
      <c r="A5025" s="389" t="s">
        <v>25553</v>
      </c>
      <c r="B5025" s="393" t="s">
        <v>10191</v>
      </c>
      <c r="C5025" s="393">
        <v>41</v>
      </c>
      <c r="D5025" s="393" t="s">
        <v>2625</v>
      </c>
      <c r="E5025" s="393">
        <v>30</v>
      </c>
      <c r="F5025" s="396"/>
      <c r="G5025" s="388"/>
    </row>
    <row r="5026" spans="1:7" ht="17.25" x14ac:dyDescent="0.3">
      <c r="A5026" s="389" t="s">
        <v>25554</v>
      </c>
      <c r="B5026" s="393" t="s">
        <v>10191</v>
      </c>
      <c r="C5026" s="393">
        <v>10</v>
      </c>
      <c r="D5026" s="393" t="s">
        <v>2625</v>
      </c>
      <c r="E5026" s="393">
        <v>26</v>
      </c>
      <c r="F5026" s="396"/>
      <c r="G5026" s="388"/>
    </row>
    <row r="5027" spans="1:7" ht="12.75" customHeight="1" x14ac:dyDescent="0.3">
      <c r="A5027" s="417" t="s">
        <v>25555</v>
      </c>
      <c r="B5027" s="417"/>
      <c r="C5027" s="417"/>
      <c r="D5027" s="417"/>
      <c r="E5027" s="417"/>
      <c r="F5027" s="417"/>
      <c r="G5027" s="388"/>
    </row>
    <row r="5028" spans="1:7" ht="17.25" x14ac:dyDescent="0.3">
      <c r="A5028" s="389" t="s">
        <v>25556</v>
      </c>
      <c r="B5028" s="393" t="s">
        <v>10191</v>
      </c>
      <c r="C5028" s="393">
        <v>34</v>
      </c>
      <c r="D5028" s="393" t="s">
        <v>11819</v>
      </c>
      <c r="E5028" s="393">
        <v>45</v>
      </c>
      <c r="F5028" s="396"/>
      <c r="G5028" s="388"/>
    </row>
    <row r="5029" spans="1:7" ht="17.25" x14ac:dyDescent="0.3">
      <c r="A5029" s="389" t="s">
        <v>25557</v>
      </c>
      <c r="B5029" s="393" t="s">
        <v>10191</v>
      </c>
      <c r="C5029" s="393">
        <v>17</v>
      </c>
      <c r="D5029" s="393" t="s">
        <v>11819</v>
      </c>
      <c r="E5029" s="393">
        <v>29</v>
      </c>
      <c r="F5029" s="396"/>
      <c r="G5029" s="388"/>
    </row>
    <row r="5030" spans="1:7" ht="17.25" x14ac:dyDescent="0.3">
      <c r="A5030" s="389" t="s">
        <v>25558</v>
      </c>
      <c r="B5030" s="393" t="s">
        <v>11819</v>
      </c>
      <c r="C5030" s="393">
        <v>12</v>
      </c>
      <c r="D5030" s="393" t="s">
        <v>13336</v>
      </c>
      <c r="E5030" s="393">
        <v>14</v>
      </c>
      <c r="F5030" s="396"/>
      <c r="G5030" s="388"/>
    </row>
    <row r="5031" spans="1:7" ht="17.25" x14ac:dyDescent="0.3">
      <c r="A5031" s="389" t="s">
        <v>25559</v>
      </c>
      <c r="B5031" s="393" t="s">
        <v>11819</v>
      </c>
      <c r="C5031" s="393">
        <v>34</v>
      </c>
      <c r="D5031" s="393" t="s">
        <v>10103</v>
      </c>
      <c r="E5031" s="393">
        <v>34</v>
      </c>
      <c r="F5031" s="396"/>
      <c r="G5031" s="388"/>
    </row>
    <row r="5032" spans="1:7" ht="17.25" x14ac:dyDescent="0.3">
      <c r="A5032" s="389" t="s">
        <v>25560</v>
      </c>
      <c r="B5032" s="393" t="s">
        <v>10191</v>
      </c>
      <c r="C5032" s="393">
        <v>27</v>
      </c>
      <c r="D5032" s="393" t="s">
        <v>11819</v>
      </c>
      <c r="E5032" s="393">
        <v>20</v>
      </c>
      <c r="F5032" s="396"/>
      <c r="G5032" s="388"/>
    </row>
    <row r="5033" spans="1:7" ht="17.25" x14ac:dyDescent="0.3">
      <c r="A5033" s="389" t="s">
        <v>25561</v>
      </c>
      <c r="B5033" s="393" t="s">
        <v>11819</v>
      </c>
      <c r="C5033" s="393">
        <v>5</v>
      </c>
      <c r="D5033" s="393" t="s">
        <v>10103</v>
      </c>
      <c r="E5033" s="393">
        <v>6</v>
      </c>
      <c r="F5033" s="396"/>
      <c r="G5033" s="388"/>
    </row>
    <row r="5034" spans="1:7" ht="17.25" x14ac:dyDescent="0.3">
      <c r="A5034" s="389" t="s">
        <v>25562</v>
      </c>
      <c r="B5034" s="393" t="s">
        <v>11819</v>
      </c>
      <c r="C5034" s="393">
        <v>5</v>
      </c>
      <c r="D5034" s="393" t="s">
        <v>10191</v>
      </c>
      <c r="E5034" s="393">
        <v>12</v>
      </c>
      <c r="F5034" s="396"/>
      <c r="G5034" s="388"/>
    </row>
    <row r="5035" spans="1:7" ht="17.25" x14ac:dyDescent="0.3">
      <c r="A5035" s="389" t="s">
        <v>25564</v>
      </c>
      <c r="B5035" s="393" t="s">
        <v>10103</v>
      </c>
      <c r="C5035" s="393">
        <v>10</v>
      </c>
      <c r="D5035" s="393" t="s">
        <v>11819</v>
      </c>
      <c r="E5035" s="393">
        <v>5</v>
      </c>
      <c r="F5035" s="396"/>
      <c r="G5035" s="388"/>
    </row>
    <row r="5036" spans="1:7" ht="12.75" customHeight="1" x14ac:dyDescent="0.3">
      <c r="A5036" s="417" t="s">
        <v>25565</v>
      </c>
      <c r="B5036" s="417"/>
      <c r="C5036" s="417"/>
      <c r="D5036" s="417"/>
      <c r="E5036" s="417"/>
      <c r="F5036" s="417"/>
      <c r="G5036" s="388"/>
    </row>
    <row r="5037" spans="1:7" ht="17.25" x14ac:dyDescent="0.3">
      <c r="A5037" s="389" t="s">
        <v>25566</v>
      </c>
      <c r="B5037" s="393" t="s">
        <v>10191</v>
      </c>
      <c r="C5037" s="393">
        <v>19</v>
      </c>
      <c r="D5037" s="393" t="s">
        <v>2625</v>
      </c>
      <c r="E5037" s="393">
        <v>15</v>
      </c>
      <c r="F5037" s="396"/>
      <c r="G5037" s="388"/>
    </row>
    <row r="5038" spans="1:7" ht="17.25" x14ac:dyDescent="0.3">
      <c r="A5038" s="389" t="s">
        <v>25567</v>
      </c>
      <c r="B5038" s="393" t="s">
        <v>10191</v>
      </c>
      <c r="C5038" s="393">
        <v>16</v>
      </c>
      <c r="D5038" s="393" t="s">
        <v>2625</v>
      </c>
      <c r="E5038" s="393">
        <v>5</v>
      </c>
      <c r="F5038" s="396"/>
      <c r="G5038" s="388"/>
    </row>
    <row r="5039" spans="1:7" ht="17.25" x14ac:dyDescent="0.3">
      <c r="A5039" s="389" t="s">
        <v>25568</v>
      </c>
      <c r="B5039" s="393" t="s">
        <v>2625</v>
      </c>
      <c r="C5039" s="393">
        <v>0</v>
      </c>
      <c r="D5039" s="393" t="s">
        <v>10191</v>
      </c>
      <c r="E5039" s="393">
        <v>8</v>
      </c>
      <c r="F5039" s="396"/>
      <c r="G5039" s="388"/>
    </row>
    <row r="5040" spans="1:7" ht="17.25" x14ac:dyDescent="0.3">
      <c r="A5040" s="389" t="s">
        <v>25569</v>
      </c>
      <c r="B5040" s="393" t="s">
        <v>2625</v>
      </c>
      <c r="C5040" s="393">
        <v>6</v>
      </c>
      <c r="D5040" s="393" t="s">
        <v>10191</v>
      </c>
      <c r="E5040" s="393">
        <v>10</v>
      </c>
      <c r="F5040" s="396"/>
      <c r="G5040" s="388"/>
    </row>
    <row r="5041" spans="1:7" ht="17.25" x14ac:dyDescent="0.3">
      <c r="A5041" s="389" t="s">
        <v>25570</v>
      </c>
      <c r="B5041" s="393" t="s">
        <v>10191</v>
      </c>
      <c r="C5041" s="393">
        <v>4</v>
      </c>
      <c r="D5041" s="393" t="s">
        <v>2625</v>
      </c>
      <c r="E5041" s="393">
        <v>3</v>
      </c>
      <c r="F5041" s="396"/>
      <c r="G5041" s="388"/>
    </row>
    <row r="5042" spans="1:7" ht="17.25" x14ac:dyDescent="0.3">
      <c r="A5042" s="389" t="s">
        <v>25571</v>
      </c>
      <c r="B5042" s="393" t="s">
        <v>11819</v>
      </c>
      <c r="C5042" s="393">
        <v>12</v>
      </c>
      <c r="D5042" s="393" t="s">
        <v>10191</v>
      </c>
      <c r="E5042" s="393">
        <v>8</v>
      </c>
      <c r="F5042" s="396"/>
      <c r="G5042" s="388"/>
    </row>
    <row r="5043" spans="1:7" ht="17.25" x14ac:dyDescent="0.3">
      <c r="A5043" s="389" t="s">
        <v>25563</v>
      </c>
      <c r="B5043" s="393" t="s">
        <v>7198</v>
      </c>
      <c r="C5043" s="393">
        <v>12</v>
      </c>
      <c r="D5043" s="393" t="s">
        <v>10191</v>
      </c>
      <c r="E5043" s="393">
        <v>15</v>
      </c>
      <c r="F5043" s="396"/>
      <c r="G5043" s="388"/>
    </row>
    <row r="5044" spans="1:7" ht="17.25" x14ac:dyDescent="0.3">
      <c r="A5044" s="389" t="s">
        <v>25572</v>
      </c>
      <c r="B5044" s="393" t="s">
        <v>21943</v>
      </c>
      <c r="C5044" s="393">
        <v>10</v>
      </c>
      <c r="D5044" s="393" t="s">
        <v>11819</v>
      </c>
      <c r="E5044" s="393">
        <v>8</v>
      </c>
      <c r="F5044" s="396"/>
      <c r="G5044" s="388"/>
    </row>
    <row r="5045" spans="1:7" ht="17.25" x14ac:dyDescent="0.3">
      <c r="A5045" s="389" t="s">
        <v>25573</v>
      </c>
      <c r="B5045" s="393" t="s">
        <v>11819</v>
      </c>
      <c r="C5045" s="393">
        <v>3</v>
      </c>
      <c r="D5045" s="393" t="s">
        <v>10191</v>
      </c>
      <c r="E5045" s="393">
        <v>3</v>
      </c>
      <c r="F5045" s="396"/>
      <c r="G5045" s="388"/>
    </row>
    <row r="5046" spans="1:7" ht="17.25" x14ac:dyDescent="0.3">
      <c r="A5046" s="389" t="s">
        <v>25574</v>
      </c>
      <c r="B5046" s="393" t="s">
        <v>10103</v>
      </c>
      <c r="C5046" s="393">
        <v>2</v>
      </c>
      <c r="D5046" s="393" t="s">
        <v>11819</v>
      </c>
      <c r="E5046" s="393">
        <v>4</v>
      </c>
      <c r="F5046" s="396"/>
      <c r="G5046" s="388"/>
    </row>
    <row r="5047" spans="1:7" ht="17.25" x14ac:dyDescent="0.3">
      <c r="A5047" s="389" t="s">
        <v>25575</v>
      </c>
      <c r="B5047" s="393" t="s">
        <v>11819</v>
      </c>
      <c r="C5047" s="393">
        <v>9</v>
      </c>
      <c r="D5047" s="393" t="s">
        <v>10103</v>
      </c>
      <c r="E5047" s="393">
        <v>5</v>
      </c>
      <c r="F5047" s="396"/>
      <c r="G5047" s="388"/>
    </row>
    <row r="5048" spans="1:7" ht="17.25" x14ac:dyDescent="0.3">
      <c r="A5048" s="389" t="s">
        <v>25576</v>
      </c>
      <c r="B5048" s="393" t="s">
        <v>11819</v>
      </c>
      <c r="C5048" s="393">
        <v>19</v>
      </c>
      <c r="D5048" s="393" t="s">
        <v>10191</v>
      </c>
      <c r="E5048" s="393">
        <v>5</v>
      </c>
      <c r="F5048" s="396"/>
      <c r="G5048" s="388"/>
    </row>
    <row r="5049" spans="1:7" ht="17.25" x14ac:dyDescent="0.3">
      <c r="A5049" s="389" t="s">
        <v>25577</v>
      </c>
      <c r="B5049" s="393" t="s">
        <v>11819</v>
      </c>
      <c r="C5049" s="393">
        <v>10</v>
      </c>
      <c r="D5049" s="393" t="s">
        <v>10191</v>
      </c>
      <c r="E5049" s="393">
        <v>22</v>
      </c>
      <c r="F5049" s="396"/>
      <c r="G5049" s="388"/>
    </row>
    <row r="5050" spans="1:7" ht="17.25" x14ac:dyDescent="0.3">
      <c r="A5050" s="389" t="s">
        <v>25578</v>
      </c>
      <c r="B5050" s="393" t="s">
        <v>10191</v>
      </c>
      <c r="C5050" s="393">
        <v>6</v>
      </c>
      <c r="D5050" s="393" t="s">
        <v>11819</v>
      </c>
      <c r="E5050" s="393">
        <v>24</v>
      </c>
      <c r="F5050" s="396"/>
      <c r="G5050" s="388"/>
    </row>
    <row r="5051" spans="1:7" ht="17.25" x14ac:dyDescent="0.3">
      <c r="A5051" s="389" t="s">
        <v>25579</v>
      </c>
      <c r="B5051" s="393" t="s">
        <v>10103</v>
      </c>
      <c r="C5051" s="393">
        <v>5</v>
      </c>
      <c r="D5051" s="393" t="s">
        <v>11819</v>
      </c>
      <c r="E5051" s="393">
        <v>10</v>
      </c>
      <c r="F5051" s="396"/>
      <c r="G5051" s="388"/>
    </row>
    <row r="5052" spans="1:7" ht="12.75" customHeight="1" x14ac:dyDescent="0.3">
      <c r="A5052" s="417" t="s">
        <v>25580</v>
      </c>
      <c r="B5052" s="417"/>
      <c r="C5052" s="417"/>
      <c r="D5052" s="417"/>
      <c r="E5052" s="417"/>
      <c r="F5052" s="417"/>
      <c r="G5052" s="388"/>
    </row>
    <row r="5053" spans="1:7" ht="17.25" x14ac:dyDescent="0.3">
      <c r="A5053" s="389" t="s">
        <v>25581</v>
      </c>
      <c r="B5053" s="393" t="s">
        <v>2625</v>
      </c>
      <c r="C5053" s="393">
        <v>0</v>
      </c>
      <c r="D5053" s="393" t="s">
        <v>10191</v>
      </c>
      <c r="E5053" s="393">
        <v>0</v>
      </c>
      <c r="F5053" s="396"/>
      <c r="G5053" s="388"/>
    </row>
    <row r="5054" spans="1:7" ht="17.25" x14ac:dyDescent="0.3">
      <c r="A5054" s="389" t="s">
        <v>25582</v>
      </c>
      <c r="B5054" s="393" t="s">
        <v>10191</v>
      </c>
      <c r="C5054" s="393">
        <v>0</v>
      </c>
      <c r="D5054" s="393" t="s">
        <v>2625</v>
      </c>
      <c r="E5054" s="393">
        <v>1</v>
      </c>
      <c r="F5054" s="396"/>
      <c r="G5054" s="388"/>
    </row>
    <row r="5055" spans="1:7" ht="17.25" x14ac:dyDescent="0.3">
      <c r="A5055" s="389" t="s">
        <v>25583</v>
      </c>
      <c r="B5055" s="393" t="s">
        <v>10191</v>
      </c>
      <c r="C5055" s="393">
        <v>0</v>
      </c>
      <c r="D5055" s="393" t="s">
        <v>2625</v>
      </c>
      <c r="E5055" s="393">
        <v>0</v>
      </c>
      <c r="F5055" s="396"/>
      <c r="G5055" s="388"/>
    </row>
    <row r="5056" spans="1:7" ht="17.25" x14ac:dyDescent="0.3">
      <c r="A5056" s="389" t="s">
        <v>25584</v>
      </c>
      <c r="B5056" s="393" t="s">
        <v>10191</v>
      </c>
      <c r="C5056" s="393">
        <v>0</v>
      </c>
      <c r="D5056" s="393" t="s">
        <v>2625</v>
      </c>
      <c r="E5056" s="393">
        <v>0</v>
      </c>
      <c r="F5056" s="396"/>
      <c r="G5056" s="388"/>
    </row>
    <row r="5057" spans="1:7" ht="17.25" x14ac:dyDescent="0.3">
      <c r="A5057" s="389" t="s">
        <v>25585</v>
      </c>
      <c r="B5057" s="393" t="s">
        <v>2625</v>
      </c>
      <c r="C5057" s="393">
        <v>0</v>
      </c>
      <c r="D5057" s="393" t="s">
        <v>10191</v>
      </c>
      <c r="E5057" s="393">
        <v>1</v>
      </c>
      <c r="F5057" s="396"/>
      <c r="G5057" s="388"/>
    </row>
    <row r="5058" spans="1:7" ht="17.25" x14ac:dyDescent="0.3">
      <c r="A5058" s="389" t="s">
        <v>25586</v>
      </c>
      <c r="B5058" s="393" t="s">
        <v>10191</v>
      </c>
      <c r="C5058" s="393">
        <v>1</v>
      </c>
      <c r="D5058" s="393" t="s">
        <v>2625</v>
      </c>
      <c r="E5058" s="393">
        <v>0</v>
      </c>
      <c r="F5058" s="396"/>
      <c r="G5058" s="388"/>
    </row>
    <row r="5059" spans="1:7" ht="17.25" x14ac:dyDescent="0.3">
      <c r="A5059" s="389" t="s">
        <v>25587</v>
      </c>
      <c r="B5059" s="393" t="s">
        <v>2625</v>
      </c>
      <c r="C5059" s="393">
        <v>0</v>
      </c>
      <c r="D5059" s="393" t="s">
        <v>10191</v>
      </c>
      <c r="E5059" s="393">
        <v>0</v>
      </c>
      <c r="F5059" s="396"/>
      <c r="G5059" s="388"/>
    </row>
    <row r="5060" spans="1:7" ht="17.25" x14ac:dyDescent="0.3">
      <c r="A5060" s="389" t="s">
        <v>25588</v>
      </c>
      <c r="B5060" s="393" t="s">
        <v>10191</v>
      </c>
      <c r="C5060" s="393">
        <v>0</v>
      </c>
      <c r="D5060" s="393" t="s">
        <v>2625</v>
      </c>
      <c r="E5060" s="393">
        <v>0</v>
      </c>
      <c r="F5060" s="396"/>
      <c r="G5060" s="388"/>
    </row>
    <row r="5061" spans="1:7" ht="17.25" x14ac:dyDescent="0.3">
      <c r="A5061" s="389" t="s">
        <v>25589</v>
      </c>
      <c r="B5061" s="393" t="s">
        <v>10191</v>
      </c>
      <c r="C5061" s="393">
        <v>0</v>
      </c>
      <c r="D5061" s="393" t="s">
        <v>2625</v>
      </c>
      <c r="E5061" s="393">
        <v>0</v>
      </c>
      <c r="F5061" s="396"/>
      <c r="G5061" s="388"/>
    </row>
    <row r="5062" spans="1:7" ht="12.75" customHeight="1" x14ac:dyDescent="0.3">
      <c r="A5062" s="417" t="s">
        <v>25590</v>
      </c>
      <c r="B5062" s="417"/>
      <c r="C5062" s="417"/>
      <c r="D5062" s="417"/>
      <c r="E5062" s="417"/>
      <c r="F5062" s="417"/>
      <c r="G5062" s="388"/>
    </row>
    <row r="5063" spans="1:7" ht="17.25" x14ac:dyDescent="0.3">
      <c r="A5063" s="389" t="s">
        <v>25591</v>
      </c>
      <c r="B5063" s="393" t="s">
        <v>10103</v>
      </c>
      <c r="C5063" s="393">
        <v>32</v>
      </c>
      <c r="D5063" s="393" t="s">
        <v>11819</v>
      </c>
      <c r="E5063" s="393">
        <v>11</v>
      </c>
      <c r="F5063" s="396"/>
      <c r="G5063" s="388"/>
    </row>
    <row r="5064" spans="1:7" ht="17.25" x14ac:dyDescent="0.3">
      <c r="A5064" s="389" t="s">
        <v>25592</v>
      </c>
      <c r="B5064" s="393" t="s">
        <v>10103</v>
      </c>
      <c r="C5064" s="393">
        <v>12</v>
      </c>
      <c r="D5064" s="393" t="s">
        <v>11819</v>
      </c>
      <c r="E5064" s="393">
        <v>20</v>
      </c>
      <c r="F5064" s="396"/>
      <c r="G5064" s="388"/>
    </row>
    <row r="5065" spans="1:7" ht="17.25" x14ac:dyDescent="0.3">
      <c r="A5065" s="389" t="s">
        <v>25593</v>
      </c>
      <c r="B5065" s="393" t="s">
        <v>11819</v>
      </c>
      <c r="C5065" s="393">
        <v>10</v>
      </c>
      <c r="D5065" s="393" t="s">
        <v>10103</v>
      </c>
      <c r="E5065" s="393">
        <v>9</v>
      </c>
      <c r="F5065" s="396"/>
      <c r="G5065" s="388"/>
    </row>
    <row r="5066" spans="1:7" ht="17.25" x14ac:dyDescent="0.3">
      <c r="A5066" s="389" t="s">
        <v>25594</v>
      </c>
      <c r="B5066" s="393" t="s">
        <v>11819</v>
      </c>
      <c r="C5066" s="393">
        <v>1</v>
      </c>
      <c r="D5066" s="393" t="s">
        <v>10103</v>
      </c>
      <c r="E5066" s="393">
        <v>3</v>
      </c>
      <c r="F5066" s="396"/>
      <c r="G5066" s="388"/>
    </row>
    <row r="5067" spans="1:7" ht="17.25" x14ac:dyDescent="0.3">
      <c r="A5067" s="389" t="s">
        <v>25595</v>
      </c>
      <c r="B5067" s="393" t="s">
        <v>10103</v>
      </c>
      <c r="C5067" s="393">
        <v>0</v>
      </c>
      <c r="D5067" s="393" t="s">
        <v>11819</v>
      </c>
      <c r="E5067" s="393">
        <v>5</v>
      </c>
      <c r="F5067" s="396"/>
      <c r="G5067" s="388"/>
    </row>
    <row r="5068" spans="1:7" ht="17.25" x14ac:dyDescent="0.3">
      <c r="A5068" s="389" t="s">
        <v>25596</v>
      </c>
      <c r="B5068" s="393" t="s">
        <v>11819</v>
      </c>
      <c r="C5068" s="393">
        <v>1</v>
      </c>
      <c r="D5068" s="393" t="s">
        <v>10103</v>
      </c>
      <c r="E5068" s="393">
        <v>3</v>
      </c>
      <c r="F5068" s="396"/>
      <c r="G5068" s="388"/>
    </row>
    <row r="5069" spans="1:7" ht="12.75" customHeight="1" x14ac:dyDescent="0.3">
      <c r="A5069" s="417" t="s">
        <v>33607</v>
      </c>
      <c r="B5069" s="417"/>
      <c r="C5069" s="417"/>
      <c r="D5069" s="417"/>
      <c r="E5069" s="417"/>
      <c r="F5069" s="417"/>
      <c r="G5069" s="388"/>
    </row>
    <row r="5070" spans="1:7" ht="17.25" x14ac:dyDescent="0.3">
      <c r="A5070" s="389" t="s">
        <v>33608</v>
      </c>
      <c r="B5070" s="393" t="s">
        <v>11819</v>
      </c>
      <c r="C5070" s="393">
        <v>0</v>
      </c>
      <c r="D5070" s="393" t="s">
        <v>10103</v>
      </c>
      <c r="E5070" s="393">
        <v>0</v>
      </c>
      <c r="F5070" s="396"/>
      <c r="G5070" s="388"/>
    </row>
    <row r="5071" spans="1:7" ht="17.25" x14ac:dyDescent="0.3">
      <c r="A5071" s="389" t="s">
        <v>33609</v>
      </c>
      <c r="B5071" s="393" t="s">
        <v>10103</v>
      </c>
      <c r="C5071" s="393">
        <v>2</v>
      </c>
      <c r="D5071" s="393" t="s">
        <v>11819</v>
      </c>
      <c r="E5071" s="393">
        <v>1</v>
      </c>
      <c r="F5071" s="396"/>
      <c r="G5071" s="388"/>
    </row>
    <row r="5072" spans="1:7" ht="17.25" x14ac:dyDescent="0.3">
      <c r="A5072" s="389" t="s">
        <v>33610</v>
      </c>
      <c r="B5072" s="393" t="s">
        <v>11819</v>
      </c>
      <c r="C5072" s="393">
        <v>2</v>
      </c>
      <c r="D5072" s="393" t="s">
        <v>10103</v>
      </c>
      <c r="E5072" s="393">
        <v>0</v>
      </c>
      <c r="F5072" s="396"/>
      <c r="G5072" s="388"/>
    </row>
    <row r="5073" spans="1:7" ht="17.25" x14ac:dyDescent="0.3">
      <c r="A5073" s="389" t="s">
        <v>33611</v>
      </c>
      <c r="B5073" s="393" t="s">
        <v>11819</v>
      </c>
      <c r="C5073" s="393">
        <v>0</v>
      </c>
      <c r="D5073" s="393" t="s">
        <v>10103</v>
      </c>
      <c r="E5073" s="393">
        <v>1</v>
      </c>
      <c r="F5073" s="396"/>
      <c r="G5073" s="388"/>
    </row>
    <row r="5074" spans="1:7" ht="17.25" x14ac:dyDescent="0.3">
      <c r="A5074" s="389" t="s">
        <v>33612</v>
      </c>
      <c r="B5074" s="393" t="s">
        <v>10103</v>
      </c>
      <c r="C5074" s="393">
        <v>1</v>
      </c>
      <c r="D5074" s="393" t="s">
        <v>11819</v>
      </c>
      <c r="E5074" s="393">
        <v>2</v>
      </c>
      <c r="F5074" s="396"/>
      <c r="G5074" s="388"/>
    </row>
    <row r="5075" spans="1:7" ht="17.25" x14ac:dyDescent="0.3">
      <c r="A5075" s="389" t="s">
        <v>33613</v>
      </c>
      <c r="B5075" s="393" t="s">
        <v>11819</v>
      </c>
      <c r="C5075" s="393">
        <v>0</v>
      </c>
      <c r="D5075" s="393" t="s">
        <v>10103</v>
      </c>
      <c r="E5075" s="393">
        <v>4</v>
      </c>
      <c r="F5075" s="396"/>
      <c r="G5075" s="388"/>
    </row>
    <row r="5076" spans="1:7" ht="12.75" customHeight="1" x14ac:dyDescent="0.3">
      <c r="A5076" s="417" t="s">
        <v>39967</v>
      </c>
      <c r="B5076" s="417"/>
      <c r="C5076" s="417"/>
      <c r="D5076" s="417"/>
      <c r="E5076" s="417"/>
      <c r="F5076" s="417"/>
      <c r="G5076" s="388"/>
    </row>
    <row r="5077" spans="1:7" ht="17.25" x14ac:dyDescent="0.3">
      <c r="A5077" s="389" t="s">
        <v>39968</v>
      </c>
      <c r="B5077" s="393" t="s">
        <v>10103</v>
      </c>
      <c r="C5077" s="393">
        <v>0</v>
      </c>
      <c r="D5077" s="393" t="s">
        <v>11819</v>
      </c>
      <c r="E5077" s="393">
        <v>1</v>
      </c>
      <c r="F5077" s="396"/>
      <c r="G5077" s="388"/>
    </row>
    <row r="5078" spans="1:7" ht="17.25" x14ac:dyDescent="0.3">
      <c r="A5078" s="389" t="s">
        <v>39969</v>
      </c>
      <c r="B5078" s="393" t="s">
        <v>11819</v>
      </c>
      <c r="C5078" s="393">
        <v>1</v>
      </c>
      <c r="D5078" s="393" t="s">
        <v>10103</v>
      </c>
      <c r="E5078" s="393">
        <v>1</v>
      </c>
      <c r="F5078" s="396"/>
      <c r="G5078" s="388"/>
    </row>
    <row r="5079" spans="1:7" ht="17.25" x14ac:dyDescent="0.3">
      <c r="A5079" s="389" t="s">
        <v>39970</v>
      </c>
      <c r="B5079" s="393" t="s">
        <v>11819</v>
      </c>
      <c r="C5079" s="393">
        <v>0</v>
      </c>
      <c r="D5079" s="393" t="s">
        <v>10103</v>
      </c>
      <c r="E5079" s="393">
        <v>0</v>
      </c>
      <c r="F5079" s="396"/>
      <c r="G5079" s="388"/>
    </row>
    <row r="5080" spans="1:7" ht="17.25" x14ac:dyDescent="0.3">
      <c r="A5080" s="389" t="s">
        <v>39971</v>
      </c>
      <c r="B5080" s="393" t="s">
        <v>11819</v>
      </c>
      <c r="C5080" s="393">
        <v>0</v>
      </c>
      <c r="D5080" s="393" t="s">
        <v>10103</v>
      </c>
      <c r="E5080" s="393">
        <v>0</v>
      </c>
      <c r="F5080" s="396"/>
      <c r="G5080" s="388"/>
    </row>
    <row r="5081" spans="1:7" ht="17.25" x14ac:dyDescent="0.3">
      <c r="A5081" s="389" t="s">
        <v>39972</v>
      </c>
      <c r="B5081" s="393" t="s">
        <v>10103</v>
      </c>
      <c r="C5081" s="393">
        <v>0</v>
      </c>
      <c r="D5081" s="393" t="s">
        <v>11819</v>
      </c>
      <c r="E5081" s="393">
        <v>0</v>
      </c>
      <c r="F5081" s="396"/>
      <c r="G5081" s="388"/>
    </row>
    <row r="5082" spans="1:7" ht="17.25" x14ac:dyDescent="0.3">
      <c r="A5082" s="389" t="s">
        <v>39973</v>
      </c>
      <c r="B5082" s="393" t="s">
        <v>11819</v>
      </c>
      <c r="C5082" s="393">
        <v>0</v>
      </c>
      <c r="D5082" s="393" t="s">
        <v>10103</v>
      </c>
      <c r="E5082" s="393">
        <v>0</v>
      </c>
      <c r="F5082" s="396"/>
      <c r="G5082" s="388"/>
    </row>
    <row r="5083" spans="1:7" ht="12.75" customHeight="1" x14ac:dyDescent="0.3">
      <c r="A5083" s="417" t="s">
        <v>25597</v>
      </c>
      <c r="B5083" s="417"/>
      <c r="C5083" s="417"/>
      <c r="D5083" s="417"/>
      <c r="E5083" s="417"/>
      <c r="F5083" s="417"/>
      <c r="G5083" s="388"/>
    </row>
    <row r="5084" spans="1:7" ht="17.25" x14ac:dyDescent="0.3">
      <c r="A5084" s="389" t="s">
        <v>25598</v>
      </c>
      <c r="B5084" s="393" t="s">
        <v>11819</v>
      </c>
      <c r="C5084" s="393">
        <v>14</v>
      </c>
      <c r="D5084" s="393" t="s">
        <v>10191</v>
      </c>
      <c r="E5084" s="393">
        <v>18</v>
      </c>
      <c r="F5084" s="396"/>
      <c r="G5084" s="388"/>
    </row>
    <row r="5085" spans="1:7" ht="17.25" x14ac:dyDescent="0.3">
      <c r="A5085" s="389" t="s">
        <v>25599</v>
      </c>
      <c r="B5085" s="393" t="s">
        <v>10103</v>
      </c>
      <c r="C5085" s="393">
        <v>8</v>
      </c>
      <c r="D5085" s="393" t="s">
        <v>11819</v>
      </c>
      <c r="E5085" s="393">
        <v>7</v>
      </c>
      <c r="F5085" s="396"/>
      <c r="G5085" s="388"/>
    </row>
    <row r="5086" spans="1:7" ht="17.25" x14ac:dyDescent="0.3">
      <c r="A5086" s="389" t="s">
        <v>25600</v>
      </c>
      <c r="B5086" s="393" t="s">
        <v>13336</v>
      </c>
      <c r="C5086" s="393">
        <v>0</v>
      </c>
      <c r="D5086" s="393" t="s">
        <v>11819</v>
      </c>
      <c r="E5086" s="393">
        <v>5</v>
      </c>
      <c r="F5086" s="396"/>
      <c r="G5086" s="388"/>
    </row>
    <row r="5087" spans="1:7" ht="17.25" x14ac:dyDescent="0.3">
      <c r="A5087" s="389" t="s">
        <v>25601</v>
      </c>
      <c r="B5087" s="393" t="s">
        <v>10191</v>
      </c>
      <c r="C5087" s="393">
        <v>2</v>
      </c>
      <c r="D5087" s="393" t="s">
        <v>11819</v>
      </c>
      <c r="E5087" s="393">
        <v>9</v>
      </c>
      <c r="F5087" s="396"/>
      <c r="G5087" s="388"/>
    </row>
    <row r="5088" spans="1:7" ht="17.25" x14ac:dyDescent="0.3">
      <c r="A5088" s="389" t="s">
        <v>25602</v>
      </c>
      <c r="B5088" s="393" t="s">
        <v>13336</v>
      </c>
      <c r="C5088" s="393">
        <v>8</v>
      </c>
      <c r="D5088" s="393" t="s">
        <v>11819</v>
      </c>
      <c r="E5088" s="393">
        <v>7</v>
      </c>
      <c r="F5088" s="396"/>
      <c r="G5088" s="388"/>
    </row>
    <row r="5089" spans="1:7" ht="17.25" x14ac:dyDescent="0.3">
      <c r="A5089" s="389" t="s">
        <v>25603</v>
      </c>
      <c r="B5089" s="393" t="s">
        <v>11819</v>
      </c>
      <c r="C5089" s="393">
        <v>7</v>
      </c>
      <c r="D5089" s="393" t="s">
        <v>10103</v>
      </c>
      <c r="E5089" s="393">
        <v>11</v>
      </c>
      <c r="F5089" s="396"/>
      <c r="G5089" s="388"/>
    </row>
    <row r="5090" spans="1:7" ht="17.25" x14ac:dyDescent="0.3">
      <c r="A5090" s="389" t="s">
        <v>25604</v>
      </c>
      <c r="B5090" s="393" t="s">
        <v>10191</v>
      </c>
      <c r="C5090" s="393">
        <v>28</v>
      </c>
      <c r="D5090" s="393" t="s">
        <v>11819</v>
      </c>
      <c r="E5090" s="393">
        <v>33</v>
      </c>
      <c r="F5090" s="396"/>
      <c r="G5090" s="388"/>
    </row>
    <row r="5091" spans="1:7" ht="17.25" x14ac:dyDescent="0.3">
      <c r="A5091" s="389" t="s">
        <v>25605</v>
      </c>
      <c r="B5091" s="393" t="s">
        <v>11819</v>
      </c>
      <c r="C5091" s="393">
        <v>10</v>
      </c>
      <c r="D5091" s="393" t="s">
        <v>10191</v>
      </c>
      <c r="E5091" s="393">
        <v>5</v>
      </c>
      <c r="F5091" s="396"/>
      <c r="G5091" s="388"/>
    </row>
    <row r="5092" spans="1:7" ht="17.25" x14ac:dyDescent="0.3">
      <c r="A5092" s="389" t="s">
        <v>25606</v>
      </c>
      <c r="B5092" s="393" t="s">
        <v>11819</v>
      </c>
      <c r="C5092" s="393">
        <v>6</v>
      </c>
      <c r="D5092" s="393" t="s">
        <v>10191</v>
      </c>
      <c r="E5092" s="393">
        <v>8</v>
      </c>
      <c r="F5092" s="396"/>
      <c r="G5092" s="388"/>
    </row>
    <row r="5093" spans="1:7" ht="17.25" x14ac:dyDescent="0.3">
      <c r="A5093" s="389" t="s">
        <v>25607</v>
      </c>
      <c r="B5093" s="393" t="s">
        <v>13336</v>
      </c>
      <c r="C5093" s="393">
        <v>29</v>
      </c>
      <c r="D5093" s="393" t="s">
        <v>11819</v>
      </c>
      <c r="E5093" s="393">
        <v>29</v>
      </c>
      <c r="F5093" s="396"/>
      <c r="G5093" s="388"/>
    </row>
    <row r="5094" spans="1:7" ht="17.25" x14ac:dyDescent="0.3">
      <c r="A5094" s="389" t="s">
        <v>25608</v>
      </c>
      <c r="B5094" s="393" t="s">
        <v>11819</v>
      </c>
      <c r="C5094" s="393">
        <v>5</v>
      </c>
      <c r="D5094" s="393" t="s">
        <v>13336</v>
      </c>
      <c r="E5094" s="393">
        <v>10</v>
      </c>
      <c r="F5094" s="396"/>
      <c r="G5094" s="388"/>
    </row>
    <row r="5095" spans="1:7" ht="17.25" x14ac:dyDescent="0.3">
      <c r="A5095" s="389" t="s">
        <v>25609</v>
      </c>
      <c r="B5095" s="393" t="s">
        <v>10191</v>
      </c>
      <c r="C5095" s="393">
        <v>8</v>
      </c>
      <c r="D5095" s="393" t="s">
        <v>7198</v>
      </c>
      <c r="E5095" s="393">
        <v>8</v>
      </c>
      <c r="F5095" s="396"/>
      <c r="G5095" s="388"/>
    </row>
    <row r="5096" spans="1:7" ht="17.25" x14ac:dyDescent="0.3">
      <c r="A5096" s="389" t="s">
        <v>25610</v>
      </c>
      <c r="B5096" s="393" t="s">
        <v>10191</v>
      </c>
      <c r="C5096" s="393">
        <v>26</v>
      </c>
      <c r="D5096" s="393" t="s">
        <v>11819</v>
      </c>
      <c r="E5096" s="393">
        <v>20</v>
      </c>
      <c r="F5096" s="396"/>
      <c r="G5096" s="388"/>
    </row>
    <row r="5097" spans="1:7" ht="17.25" x14ac:dyDescent="0.3">
      <c r="A5097" s="389" t="s">
        <v>25611</v>
      </c>
      <c r="B5097" s="393" t="s">
        <v>11819</v>
      </c>
      <c r="C5097" s="393">
        <v>2</v>
      </c>
      <c r="D5097" s="393" t="s">
        <v>10191</v>
      </c>
      <c r="E5097" s="393">
        <v>5</v>
      </c>
      <c r="F5097" s="396"/>
      <c r="G5097" s="388"/>
    </row>
    <row r="5098" spans="1:7" ht="17.25" x14ac:dyDescent="0.3">
      <c r="A5098" s="389" t="s">
        <v>25612</v>
      </c>
      <c r="B5098" s="393" t="s">
        <v>10103</v>
      </c>
      <c r="C5098" s="393">
        <v>10</v>
      </c>
      <c r="D5098" s="393" t="s">
        <v>11819</v>
      </c>
      <c r="E5098" s="393">
        <v>7</v>
      </c>
      <c r="F5098" s="396"/>
      <c r="G5098" s="388"/>
    </row>
    <row r="5099" spans="1:7" ht="17.25" x14ac:dyDescent="0.3">
      <c r="A5099" s="389" t="s">
        <v>25613</v>
      </c>
      <c r="B5099" s="393" t="s">
        <v>10191</v>
      </c>
      <c r="C5099" s="393">
        <v>61</v>
      </c>
      <c r="D5099" s="393" t="s">
        <v>11819</v>
      </c>
      <c r="E5099" s="393">
        <v>45</v>
      </c>
      <c r="F5099" s="396"/>
      <c r="G5099" s="388"/>
    </row>
    <row r="5100" spans="1:7" ht="12.75" customHeight="1" x14ac:dyDescent="0.3">
      <c r="A5100" s="417" t="s">
        <v>25614</v>
      </c>
      <c r="B5100" s="417"/>
      <c r="C5100" s="417"/>
      <c r="D5100" s="417"/>
      <c r="E5100" s="417"/>
      <c r="F5100" s="417"/>
      <c r="G5100" s="388"/>
    </row>
    <row r="5101" spans="1:7" ht="17.25" x14ac:dyDescent="0.3">
      <c r="A5101" s="389" t="s">
        <v>25615</v>
      </c>
      <c r="B5101" s="393" t="s">
        <v>11819</v>
      </c>
      <c r="C5101" s="393">
        <v>33</v>
      </c>
      <c r="D5101" s="393" t="s">
        <v>5011</v>
      </c>
      <c r="E5101" s="393">
        <v>6</v>
      </c>
      <c r="F5101" s="396"/>
      <c r="G5101" s="388"/>
    </row>
    <row r="5102" spans="1:7" ht="17.25" x14ac:dyDescent="0.3">
      <c r="A5102" s="389" t="s">
        <v>25616</v>
      </c>
      <c r="B5102" s="393" t="s">
        <v>11819</v>
      </c>
      <c r="C5102" s="393">
        <v>38</v>
      </c>
      <c r="D5102" s="393" t="s">
        <v>10103</v>
      </c>
      <c r="E5102" s="393">
        <v>38</v>
      </c>
      <c r="F5102" s="396"/>
      <c r="G5102" s="388"/>
    </row>
    <row r="5103" spans="1:7" ht="17.25" x14ac:dyDescent="0.3">
      <c r="A5103" s="389" t="s">
        <v>25617</v>
      </c>
      <c r="B5103" s="393" t="s">
        <v>13336</v>
      </c>
      <c r="C5103" s="393">
        <v>18</v>
      </c>
      <c r="D5103" s="393" t="s">
        <v>11819</v>
      </c>
      <c r="E5103" s="393">
        <v>31</v>
      </c>
      <c r="F5103" s="396"/>
      <c r="G5103" s="388"/>
    </row>
    <row r="5104" spans="1:7" ht="17.25" x14ac:dyDescent="0.3">
      <c r="A5104" s="389" t="s">
        <v>25618</v>
      </c>
      <c r="B5104" s="393" t="s">
        <v>13336</v>
      </c>
      <c r="C5104" s="393">
        <v>48</v>
      </c>
      <c r="D5104" s="393" t="s">
        <v>11819</v>
      </c>
      <c r="E5104" s="393">
        <v>35</v>
      </c>
      <c r="F5104" s="396"/>
      <c r="G5104" s="388"/>
    </row>
    <row r="5105" spans="1:7" ht="17.25" x14ac:dyDescent="0.3">
      <c r="A5105" s="389" t="s">
        <v>25619</v>
      </c>
      <c r="B5105" s="393" t="s">
        <v>11819</v>
      </c>
      <c r="C5105" s="393">
        <v>19</v>
      </c>
      <c r="D5105" s="393" t="s">
        <v>13336</v>
      </c>
      <c r="E5105" s="393">
        <v>10</v>
      </c>
      <c r="F5105" s="396"/>
      <c r="G5105" s="388"/>
    </row>
    <row r="5106" spans="1:7" ht="17.25" x14ac:dyDescent="0.3">
      <c r="A5106" s="389" t="s">
        <v>25620</v>
      </c>
      <c r="B5106" s="393" t="s">
        <v>11819</v>
      </c>
      <c r="C5106" s="393">
        <v>16</v>
      </c>
      <c r="D5106" s="393" t="s">
        <v>10103</v>
      </c>
      <c r="E5106" s="393">
        <v>15</v>
      </c>
      <c r="F5106" s="396"/>
      <c r="G5106" s="388"/>
    </row>
    <row r="5107" spans="1:7" ht="17.25" x14ac:dyDescent="0.3">
      <c r="A5107" s="389" t="s">
        <v>25621</v>
      </c>
      <c r="B5107" s="393" t="s">
        <v>10191</v>
      </c>
      <c r="C5107" s="393">
        <v>10</v>
      </c>
      <c r="D5107" s="393" t="s">
        <v>11819</v>
      </c>
      <c r="E5107" s="393">
        <v>6</v>
      </c>
      <c r="F5107" s="396"/>
      <c r="G5107" s="388"/>
    </row>
    <row r="5108" spans="1:7" ht="17.25" x14ac:dyDescent="0.3">
      <c r="A5108" s="389" t="s">
        <v>25622</v>
      </c>
      <c r="B5108" s="393" t="s">
        <v>5011</v>
      </c>
      <c r="C5108" s="393">
        <v>4</v>
      </c>
      <c r="D5108" s="393" t="s">
        <v>10191</v>
      </c>
      <c r="E5108" s="393">
        <v>2</v>
      </c>
      <c r="F5108" s="396"/>
      <c r="G5108" s="388"/>
    </row>
    <row r="5109" spans="1:7" ht="17.25" x14ac:dyDescent="0.3">
      <c r="A5109" s="389" t="s">
        <v>25623</v>
      </c>
      <c r="B5109" s="393" t="s">
        <v>21992</v>
      </c>
      <c r="C5109" s="393">
        <v>3</v>
      </c>
      <c r="D5109" s="393" t="s">
        <v>11819</v>
      </c>
      <c r="E5109" s="393">
        <v>8</v>
      </c>
      <c r="F5109" s="396"/>
      <c r="G5109" s="388"/>
    </row>
    <row r="5110" spans="1:7" ht="17.25" x14ac:dyDescent="0.3">
      <c r="A5110" s="389" t="s">
        <v>25624</v>
      </c>
      <c r="B5110" s="393" t="s">
        <v>21943</v>
      </c>
      <c r="C5110" s="393">
        <v>22</v>
      </c>
      <c r="D5110" s="393" t="s">
        <v>11819</v>
      </c>
      <c r="E5110" s="393">
        <v>19</v>
      </c>
      <c r="F5110" s="396"/>
      <c r="G5110" s="388"/>
    </row>
    <row r="5111" spans="1:7" ht="17.25" x14ac:dyDescent="0.3">
      <c r="A5111" s="389" t="s">
        <v>25625</v>
      </c>
      <c r="B5111" s="393" t="s">
        <v>11819</v>
      </c>
      <c r="C5111" s="393">
        <v>7</v>
      </c>
      <c r="D5111" s="393" t="s">
        <v>10103</v>
      </c>
      <c r="E5111" s="393">
        <v>13</v>
      </c>
      <c r="F5111" s="396"/>
      <c r="G5111" s="388"/>
    </row>
    <row r="5112" spans="1:7" ht="17.25" x14ac:dyDescent="0.3">
      <c r="A5112" s="389" t="s">
        <v>25626</v>
      </c>
      <c r="B5112" s="393" t="s">
        <v>10103</v>
      </c>
      <c r="C5112" s="393">
        <v>12</v>
      </c>
      <c r="D5112" s="393" t="s">
        <v>11819</v>
      </c>
      <c r="E5112" s="393">
        <v>15</v>
      </c>
      <c r="F5112" s="396"/>
      <c r="G5112" s="388"/>
    </row>
    <row r="5113" spans="1:7" ht="17.25" x14ac:dyDescent="0.3">
      <c r="A5113" s="389" t="s">
        <v>25627</v>
      </c>
      <c r="B5113" s="393" t="s">
        <v>11819</v>
      </c>
      <c r="C5113" s="393">
        <v>31</v>
      </c>
      <c r="D5113" s="393" t="s">
        <v>13336</v>
      </c>
      <c r="E5113" s="393">
        <v>30</v>
      </c>
      <c r="F5113" s="396"/>
      <c r="G5113" s="388"/>
    </row>
    <row r="5114" spans="1:7" ht="17.25" x14ac:dyDescent="0.3">
      <c r="A5114" s="389" t="s">
        <v>25628</v>
      </c>
      <c r="B5114" s="393" t="s">
        <v>10191</v>
      </c>
      <c r="C5114" s="393">
        <v>7</v>
      </c>
      <c r="D5114" s="393" t="s">
        <v>2625</v>
      </c>
      <c r="E5114" s="393">
        <v>5</v>
      </c>
      <c r="F5114" s="396"/>
      <c r="G5114" s="388"/>
    </row>
    <row r="5115" spans="1:7" ht="17.25" x14ac:dyDescent="0.3">
      <c r="A5115" s="389" t="s">
        <v>25629</v>
      </c>
      <c r="B5115" s="393" t="s">
        <v>10191</v>
      </c>
      <c r="C5115" s="393">
        <v>15</v>
      </c>
      <c r="D5115" s="393" t="s">
        <v>5011</v>
      </c>
      <c r="E5115" s="393">
        <v>20</v>
      </c>
      <c r="F5115" s="396"/>
      <c r="G5115" s="388"/>
    </row>
    <row r="5116" spans="1:7" ht="17.25" x14ac:dyDescent="0.3">
      <c r="A5116" s="389" t="s">
        <v>25630</v>
      </c>
      <c r="B5116" s="393" t="s">
        <v>11819</v>
      </c>
      <c r="C5116" s="393">
        <v>22</v>
      </c>
      <c r="D5116" s="393" t="s">
        <v>10191</v>
      </c>
      <c r="E5116" s="393">
        <v>9</v>
      </c>
      <c r="F5116" s="396"/>
      <c r="G5116" s="388"/>
    </row>
    <row r="5117" spans="1:7" ht="12.75" customHeight="1" x14ac:dyDescent="0.3">
      <c r="A5117" s="417" t="s">
        <v>25631</v>
      </c>
      <c r="B5117" s="417"/>
      <c r="C5117" s="417"/>
      <c r="D5117" s="417"/>
      <c r="E5117" s="417"/>
      <c r="F5117" s="417"/>
      <c r="G5117" s="388"/>
    </row>
    <row r="5118" spans="1:7" ht="17.25" x14ac:dyDescent="0.3">
      <c r="A5118" s="389" t="s">
        <v>25632</v>
      </c>
      <c r="B5118" s="393" t="s">
        <v>22060</v>
      </c>
      <c r="C5118" s="393">
        <v>27</v>
      </c>
      <c r="D5118" s="393" t="s">
        <v>2376</v>
      </c>
      <c r="E5118" s="393">
        <v>14</v>
      </c>
      <c r="F5118" s="396"/>
      <c r="G5118" s="388"/>
    </row>
    <row r="5119" spans="1:7" ht="17.25" x14ac:dyDescent="0.3">
      <c r="A5119" s="389" t="s">
        <v>25633</v>
      </c>
      <c r="B5119" s="393" t="s">
        <v>5011</v>
      </c>
      <c r="C5119" s="393">
        <v>6</v>
      </c>
      <c r="D5119" s="393" t="s">
        <v>11819</v>
      </c>
      <c r="E5119" s="393">
        <v>5</v>
      </c>
      <c r="F5119" s="396"/>
      <c r="G5119" s="388"/>
    </row>
    <row r="5120" spans="1:7" ht="17.25" x14ac:dyDescent="0.3">
      <c r="A5120" s="389" t="s">
        <v>25634</v>
      </c>
      <c r="B5120" s="393" t="s">
        <v>11819</v>
      </c>
      <c r="C5120" s="393">
        <v>12</v>
      </c>
      <c r="D5120" s="393" t="s">
        <v>5011</v>
      </c>
      <c r="E5120" s="393">
        <v>17</v>
      </c>
      <c r="F5120" s="396"/>
      <c r="G5120" s="388"/>
    </row>
    <row r="5121" spans="1:7" ht="17.25" x14ac:dyDescent="0.3">
      <c r="A5121" s="389" t="s">
        <v>25635</v>
      </c>
      <c r="B5121" s="393" t="s">
        <v>22153</v>
      </c>
      <c r="C5121" s="393">
        <v>14</v>
      </c>
      <c r="D5121" s="393" t="s">
        <v>11819</v>
      </c>
      <c r="E5121" s="393">
        <v>9</v>
      </c>
      <c r="F5121" s="396"/>
      <c r="G5121" s="388"/>
    </row>
    <row r="5122" spans="1:7" ht="17.25" x14ac:dyDescent="0.3">
      <c r="A5122" s="389" t="s">
        <v>25636</v>
      </c>
      <c r="B5122" s="393" t="s">
        <v>10103</v>
      </c>
      <c r="C5122" s="393">
        <v>3</v>
      </c>
      <c r="D5122" s="393" t="s">
        <v>11819</v>
      </c>
      <c r="E5122" s="393">
        <v>8</v>
      </c>
      <c r="F5122" s="396"/>
      <c r="G5122" s="388"/>
    </row>
    <row r="5123" spans="1:7" ht="17.25" x14ac:dyDescent="0.3">
      <c r="A5123" s="389" t="s">
        <v>25637</v>
      </c>
      <c r="B5123" s="393" t="s">
        <v>13336</v>
      </c>
      <c r="C5123" s="393">
        <v>7</v>
      </c>
      <c r="D5123" s="393" t="s">
        <v>11165</v>
      </c>
      <c r="E5123" s="393">
        <v>10</v>
      </c>
      <c r="F5123" s="396"/>
      <c r="G5123" s="388"/>
    </row>
    <row r="5124" spans="1:7" ht="17.25" x14ac:dyDescent="0.3">
      <c r="A5124" s="389" t="s">
        <v>25638</v>
      </c>
      <c r="B5124" s="393" t="s">
        <v>11165</v>
      </c>
      <c r="C5124" s="393">
        <v>4</v>
      </c>
      <c r="D5124" s="393" t="s">
        <v>22671</v>
      </c>
      <c r="E5124" s="393">
        <v>3</v>
      </c>
      <c r="F5124" s="396"/>
      <c r="G5124" s="388"/>
    </row>
    <row r="5125" spans="1:7" ht="17.25" x14ac:dyDescent="0.3">
      <c r="A5125" s="389" t="s">
        <v>25639</v>
      </c>
      <c r="B5125" s="393" t="s">
        <v>10191</v>
      </c>
      <c r="C5125" s="393">
        <v>2</v>
      </c>
      <c r="D5125" s="393" t="s">
        <v>2625</v>
      </c>
      <c r="E5125" s="393">
        <v>3</v>
      </c>
      <c r="F5125" s="396"/>
      <c r="G5125" s="388"/>
    </row>
    <row r="5126" spans="1:7" ht="17.25" x14ac:dyDescent="0.3">
      <c r="A5126" s="389" t="s">
        <v>25640</v>
      </c>
      <c r="B5126" s="393" t="s">
        <v>2625</v>
      </c>
      <c r="C5126" s="393">
        <v>7</v>
      </c>
      <c r="D5126" s="393" t="s">
        <v>10191</v>
      </c>
      <c r="E5126" s="393">
        <v>5</v>
      </c>
      <c r="F5126" s="396"/>
      <c r="G5126" s="388"/>
    </row>
    <row r="5127" spans="1:7" ht="17.25" x14ac:dyDescent="0.3">
      <c r="A5127" s="389" t="s">
        <v>25641</v>
      </c>
      <c r="B5127" s="393" t="s">
        <v>13658</v>
      </c>
      <c r="C5127" s="393">
        <v>4</v>
      </c>
      <c r="D5127" s="393" t="s">
        <v>11819</v>
      </c>
      <c r="E5127" s="393">
        <v>3</v>
      </c>
      <c r="F5127" s="396"/>
      <c r="G5127" s="388"/>
    </row>
    <row r="5128" spans="1:7" ht="17.25" x14ac:dyDescent="0.3">
      <c r="A5128" s="389" t="s">
        <v>25642</v>
      </c>
      <c r="B5128" s="393" t="s">
        <v>11819</v>
      </c>
      <c r="C5128" s="393">
        <v>14</v>
      </c>
      <c r="D5128" s="393" t="s">
        <v>10191</v>
      </c>
      <c r="E5128" s="393">
        <v>18</v>
      </c>
      <c r="F5128" s="396"/>
      <c r="G5128" s="388"/>
    </row>
    <row r="5129" spans="1:7" ht="17.25" x14ac:dyDescent="0.3">
      <c r="A5129" s="389" t="s">
        <v>25643</v>
      </c>
      <c r="B5129" s="393" t="s">
        <v>9654</v>
      </c>
      <c r="C5129" s="393">
        <v>12</v>
      </c>
      <c r="D5129" s="393" t="s">
        <v>11819</v>
      </c>
      <c r="E5129" s="393">
        <v>17</v>
      </c>
      <c r="F5129" s="396"/>
      <c r="G5129" s="388"/>
    </row>
    <row r="5130" spans="1:7" ht="17.25" x14ac:dyDescent="0.3">
      <c r="A5130" s="389" t="s">
        <v>25644</v>
      </c>
      <c r="B5130" s="393" t="s">
        <v>10103</v>
      </c>
      <c r="C5130" s="393">
        <v>17</v>
      </c>
      <c r="D5130" s="393" t="s">
        <v>11819</v>
      </c>
      <c r="E5130" s="393">
        <v>9</v>
      </c>
      <c r="F5130" s="396"/>
      <c r="G5130" s="388"/>
    </row>
    <row r="5131" spans="1:7" ht="17.25" x14ac:dyDescent="0.3">
      <c r="A5131" s="389" t="s">
        <v>25645</v>
      </c>
      <c r="B5131" s="393" t="s">
        <v>2625</v>
      </c>
      <c r="C5131" s="393">
        <v>9</v>
      </c>
      <c r="D5131" s="393" t="s">
        <v>10191</v>
      </c>
      <c r="E5131" s="393">
        <v>11</v>
      </c>
      <c r="F5131" s="396"/>
      <c r="G5131" s="388"/>
    </row>
    <row r="5132" spans="1:7" ht="12.75" customHeight="1" x14ac:dyDescent="0.3">
      <c r="A5132" s="417" t="s">
        <v>25646</v>
      </c>
      <c r="B5132" s="417"/>
      <c r="C5132" s="417"/>
      <c r="D5132" s="417"/>
      <c r="E5132" s="417"/>
      <c r="F5132" s="417"/>
      <c r="G5132" s="388"/>
    </row>
    <row r="5133" spans="1:7" ht="17.25" x14ac:dyDescent="0.3">
      <c r="A5133" s="389" t="s">
        <v>25647</v>
      </c>
      <c r="B5133" s="393" t="s">
        <v>10103</v>
      </c>
      <c r="C5133" s="393">
        <v>6</v>
      </c>
      <c r="D5133" s="393" t="s">
        <v>1920</v>
      </c>
      <c r="E5133" s="393">
        <v>2</v>
      </c>
      <c r="F5133" s="396"/>
      <c r="G5133" s="388"/>
    </row>
    <row r="5134" spans="1:7" ht="17.25" x14ac:dyDescent="0.3">
      <c r="A5134" s="389" t="s">
        <v>25648</v>
      </c>
      <c r="B5134" s="393" t="s">
        <v>10103</v>
      </c>
      <c r="C5134" s="393">
        <v>3</v>
      </c>
      <c r="D5134" s="393" t="s">
        <v>1920</v>
      </c>
      <c r="E5134" s="393">
        <v>5</v>
      </c>
      <c r="F5134" s="396"/>
      <c r="G5134" s="388"/>
    </row>
    <row r="5135" spans="1:7" ht="17.25" x14ac:dyDescent="0.3">
      <c r="A5135" s="389" t="s">
        <v>25649</v>
      </c>
      <c r="B5135" s="393" t="s">
        <v>10103</v>
      </c>
      <c r="C5135" s="393">
        <v>10</v>
      </c>
      <c r="D5135" s="393" t="s">
        <v>1920</v>
      </c>
      <c r="E5135" s="393">
        <v>8</v>
      </c>
      <c r="F5135" s="396"/>
      <c r="G5135" s="388"/>
    </row>
    <row r="5136" spans="1:7" ht="17.25" x14ac:dyDescent="0.3">
      <c r="A5136" s="389" t="s">
        <v>25650</v>
      </c>
      <c r="B5136" s="393" t="s">
        <v>10103</v>
      </c>
      <c r="C5136" s="393">
        <v>1</v>
      </c>
      <c r="D5136" s="393" t="s">
        <v>22208</v>
      </c>
      <c r="E5136" s="393">
        <v>7</v>
      </c>
      <c r="F5136" s="396"/>
      <c r="G5136" s="388"/>
    </row>
    <row r="5137" spans="1:7" ht="17.25" x14ac:dyDescent="0.3">
      <c r="A5137" s="389" t="s">
        <v>25651</v>
      </c>
      <c r="B5137" s="393" t="s">
        <v>10103</v>
      </c>
      <c r="C5137" s="393">
        <v>4</v>
      </c>
      <c r="D5137" s="393" t="s">
        <v>22208</v>
      </c>
      <c r="E5137" s="393">
        <v>4</v>
      </c>
      <c r="F5137" s="396"/>
      <c r="G5137" s="388"/>
    </row>
    <row r="5138" spans="1:7" ht="12.75" customHeight="1" x14ac:dyDescent="0.3">
      <c r="A5138" s="417" t="s">
        <v>25652</v>
      </c>
      <c r="B5138" s="417"/>
      <c r="C5138" s="417"/>
      <c r="D5138" s="417"/>
      <c r="E5138" s="417"/>
      <c r="F5138" s="417"/>
      <c r="G5138" s="388"/>
    </row>
    <row r="5139" spans="1:7" ht="17.25" x14ac:dyDescent="0.3">
      <c r="A5139" s="389" t="s">
        <v>25653</v>
      </c>
      <c r="B5139" s="393" t="s">
        <v>14944</v>
      </c>
      <c r="C5139" s="393">
        <v>22</v>
      </c>
      <c r="D5139" s="393" t="s">
        <v>23315</v>
      </c>
      <c r="E5139" s="393">
        <v>4</v>
      </c>
      <c r="F5139" s="396"/>
      <c r="G5139" s="388"/>
    </row>
    <row r="5140" spans="1:7" ht="17.25" x14ac:dyDescent="0.3">
      <c r="A5140" s="389" t="s">
        <v>25654</v>
      </c>
      <c r="B5140" s="393" t="s">
        <v>13336</v>
      </c>
      <c r="C5140" s="393">
        <v>30</v>
      </c>
      <c r="D5140" s="393" t="s">
        <v>11819</v>
      </c>
      <c r="E5140" s="393">
        <v>42</v>
      </c>
      <c r="F5140" s="396"/>
      <c r="G5140" s="388"/>
    </row>
    <row r="5141" spans="1:7" ht="17.25" x14ac:dyDescent="0.3">
      <c r="A5141" s="389" t="s">
        <v>25655</v>
      </c>
      <c r="B5141" s="393" t="s">
        <v>5426</v>
      </c>
      <c r="C5141" s="393">
        <v>20</v>
      </c>
      <c r="D5141" s="393" t="s">
        <v>2625</v>
      </c>
      <c r="E5141" s="393">
        <v>27</v>
      </c>
      <c r="F5141" s="396"/>
      <c r="G5141" s="388"/>
    </row>
    <row r="5142" spans="1:7" ht="17.25" x14ac:dyDescent="0.3">
      <c r="A5142" s="389" t="s">
        <v>25656</v>
      </c>
      <c r="B5142" s="393" t="s">
        <v>11819</v>
      </c>
      <c r="C5142" s="393">
        <v>11</v>
      </c>
      <c r="D5142" s="393" t="s">
        <v>10103</v>
      </c>
      <c r="E5142" s="393">
        <v>18</v>
      </c>
      <c r="F5142" s="396"/>
      <c r="G5142" s="388"/>
    </row>
    <row r="5143" spans="1:7" ht="17.25" x14ac:dyDescent="0.3">
      <c r="A5143" s="389" t="s">
        <v>25657</v>
      </c>
      <c r="B5143" s="393" t="s">
        <v>11819</v>
      </c>
      <c r="C5143" s="393">
        <v>11</v>
      </c>
      <c r="D5143" s="393" t="s">
        <v>10191</v>
      </c>
      <c r="E5143" s="393">
        <v>12</v>
      </c>
      <c r="F5143" s="396"/>
      <c r="G5143" s="388"/>
    </row>
    <row r="5144" spans="1:7" ht="17.25" x14ac:dyDescent="0.3">
      <c r="A5144" s="389" t="s">
        <v>25658</v>
      </c>
      <c r="B5144" s="393" t="s">
        <v>11819</v>
      </c>
      <c r="C5144" s="393">
        <v>14</v>
      </c>
      <c r="D5144" s="393" t="s">
        <v>10191</v>
      </c>
      <c r="E5144" s="393">
        <v>17</v>
      </c>
      <c r="F5144" s="396"/>
      <c r="G5144" s="388"/>
    </row>
    <row r="5145" spans="1:7" ht="17.25" x14ac:dyDescent="0.3">
      <c r="A5145" s="389" t="s">
        <v>25659</v>
      </c>
      <c r="B5145" s="393" t="s">
        <v>10103</v>
      </c>
      <c r="C5145" s="393">
        <v>16</v>
      </c>
      <c r="D5145" s="393" t="s">
        <v>1919</v>
      </c>
      <c r="E5145" s="393">
        <v>15</v>
      </c>
      <c r="F5145" s="396"/>
      <c r="G5145" s="388"/>
    </row>
    <row r="5146" spans="1:7" ht="17.25" x14ac:dyDescent="0.3">
      <c r="A5146" s="389" t="s">
        <v>25660</v>
      </c>
      <c r="B5146" s="393" t="s">
        <v>13336</v>
      </c>
      <c r="C5146" s="393">
        <v>0</v>
      </c>
      <c r="D5146" s="393" t="s">
        <v>11819</v>
      </c>
      <c r="E5146" s="393">
        <v>5</v>
      </c>
      <c r="F5146" s="396"/>
      <c r="G5146" s="388"/>
    </row>
    <row r="5147" spans="1:7" ht="17.25" x14ac:dyDescent="0.3">
      <c r="A5147" s="389" t="s">
        <v>25661</v>
      </c>
      <c r="B5147" s="393" t="s">
        <v>11819</v>
      </c>
      <c r="C5147" s="393">
        <v>12</v>
      </c>
      <c r="D5147" s="393" t="s">
        <v>10191</v>
      </c>
      <c r="E5147" s="393">
        <v>21</v>
      </c>
      <c r="F5147" s="396"/>
      <c r="G5147" s="388"/>
    </row>
    <row r="5148" spans="1:7" ht="17.25" x14ac:dyDescent="0.3">
      <c r="A5148" s="389" t="s">
        <v>25662</v>
      </c>
      <c r="B5148" s="393" t="s">
        <v>10191</v>
      </c>
      <c r="C5148" s="393">
        <v>3</v>
      </c>
      <c r="D5148" s="393" t="s">
        <v>23560</v>
      </c>
      <c r="E5148" s="393">
        <v>4</v>
      </c>
      <c r="F5148" s="396"/>
      <c r="G5148" s="388"/>
    </row>
    <row r="5149" spans="1:7" ht="12.75" customHeight="1" x14ac:dyDescent="0.3">
      <c r="A5149" s="417" t="s">
        <v>25663</v>
      </c>
      <c r="B5149" s="417"/>
      <c r="C5149" s="417"/>
      <c r="D5149" s="417"/>
      <c r="E5149" s="417"/>
      <c r="F5149" s="417"/>
      <c r="G5149" s="388"/>
    </row>
    <row r="5150" spans="1:7" ht="17.25" x14ac:dyDescent="0.3">
      <c r="A5150" s="389" t="s">
        <v>25664</v>
      </c>
      <c r="B5150" s="393" t="s">
        <v>22850</v>
      </c>
      <c r="C5150" s="393">
        <v>21</v>
      </c>
      <c r="D5150" s="393" t="s">
        <v>22851</v>
      </c>
      <c r="E5150" s="393">
        <v>8</v>
      </c>
      <c r="F5150" s="396"/>
      <c r="G5150" s="388"/>
    </row>
    <row r="5151" spans="1:7" ht="17.25" x14ac:dyDescent="0.3">
      <c r="A5151" s="389" t="s">
        <v>25665</v>
      </c>
      <c r="B5151" s="393" t="s">
        <v>2625</v>
      </c>
      <c r="C5151" s="393">
        <v>4</v>
      </c>
      <c r="D5151" s="393" t="s">
        <v>14944</v>
      </c>
      <c r="E5151" s="393">
        <v>6</v>
      </c>
      <c r="F5151" s="396"/>
      <c r="G5151" s="388"/>
    </row>
    <row r="5152" spans="1:7" ht="17.25" x14ac:dyDescent="0.3">
      <c r="A5152" s="389" t="s">
        <v>25666</v>
      </c>
      <c r="B5152" s="393" t="s">
        <v>11819</v>
      </c>
      <c r="C5152" s="393">
        <v>28</v>
      </c>
      <c r="D5152" s="393" t="s">
        <v>5011</v>
      </c>
      <c r="E5152" s="393">
        <v>36</v>
      </c>
      <c r="F5152" s="396"/>
      <c r="G5152" s="388"/>
    </row>
    <row r="5153" spans="1:7" ht="17.25" x14ac:dyDescent="0.3">
      <c r="A5153" s="389" t="s">
        <v>25667</v>
      </c>
      <c r="B5153" s="393" t="s">
        <v>11819</v>
      </c>
      <c r="C5153" s="393">
        <v>38</v>
      </c>
      <c r="D5153" s="393" t="s">
        <v>10103</v>
      </c>
      <c r="E5153" s="393">
        <v>20</v>
      </c>
      <c r="F5153" s="396"/>
      <c r="G5153" s="388"/>
    </row>
    <row r="5154" spans="1:7" ht="17.25" x14ac:dyDescent="0.3">
      <c r="A5154" s="389" t="s">
        <v>25668</v>
      </c>
      <c r="B5154" s="393" t="s">
        <v>33393</v>
      </c>
      <c r="C5154" s="393">
        <v>6</v>
      </c>
      <c r="D5154" s="393" t="s">
        <v>13336</v>
      </c>
      <c r="E5154" s="393">
        <v>8</v>
      </c>
      <c r="F5154" s="396"/>
      <c r="G5154" s="388"/>
    </row>
    <row r="5155" spans="1:7" ht="17.25" x14ac:dyDescent="0.3">
      <c r="A5155" s="389" t="s">
        <v>25669</v>
      </c>
      <c r="B5155" s="393" t="s">
        <v>2625</v>
      </c>
      <c r="C5155" s="393">
        <v>3</v>
      </c>
      <c r="D5155" s="393" t="s">
        <v>10191</v>
      </c>
      <c r="E5155" s="393">
        <v>1</v>
      </c>
      <c r="F5155" s="396"/>
      <c r="G5155" s="388"/>
    </row>
    <row r="5156" spans="1:7" ht="17.25" x14ac:dyDescent="0.3">
      <c r="A5156" s="389" t="s">
        <v>25670</v>
      </c>
      <c r="B5156" s="393" t="s">
        <v>11819</v>
      </c>
      <c r="C5156" s="393">
        <v>5</v>
      </c>
      <c r="D5156" s="393" t="s">
        <v>10191</v>
      </c>
      <c r="E5156" s="393">
        <v>6</v>
      </c>
      <c r="F5156" s="396"/>
      <c r="G5156" s="388"/>
    </row>
    <row r="5157" spans="1:7" ht="17.25" x14ac:dyDescent="0.3">
      <c r="A5157" s="389" t="s">
        <v>25671</v>
      </c>
      <c r="B5157" s="393" t="s">
        <v>2625</v>
      </c>
      <c r="C5157" s="393">
        <v>15</v>
      </c>
      <c r="D5157" s="393" t="s">
        <v>13336</v>
      </c>
      <c r="E5157" s="393">
        <v>2</v>
      </c>
      <c r="F5157" s="396"/>
      <c r="G5157" s="388"/>
    </row>
    <row r="5158" spans="1:7" ht="17.25" x14ac:dyDescent="0.3">
      <c r="A5158" s="389" t="s">
        <v>25672</v>
      </c>
      <c r="B5158" s="393" t="s">
        <v>11819</v>
      </c>
      <c r="C5158" s="393">
        <v>32</v>
      </c>
      <c r="D5158" s="393" t="s">
        <v>13336</v>
      </c>
      <c r="E5158" s="393">
        <v>30</v>
      </c>
      <c r="F5158" s="396"/>
      <c r="G5158" s="388"/>
    </row>
    <row r="5159" spans="1:7" ht="17.25" x14ac:dyDescent="0.3">
      <c r="A5159" s="389" t="s">
        <v>25673</v>
      </c>
      <c r="B5159" s="393" t="s">
        <v>10191</v>
      </c>
      <c r="C5159" s="393">
        <v>1</v>
      </c>
      <c r="D5159" s="393" t="s">
        <v>11819</v>
      </c>
      <c r="E5159" s="393">
        <v>2</v>
      </c>
      <c r="F5159" s="396"/>
      <c r="G5159" s="388"/>
    </row>
    <row r="5160" spans="1:7" ht="12.75" customHeight="1" x14ac:dyDescent="0.3">
      <c r="A5160" s="417" t="s">
        <v>25674</v>
      </c>
      <c r="B5160" s="417"/>
      <c r="C5160" s="417"/>
      <c r="D5160" s="417"/>
      <c r="E5160" s="417"/>
      <c r="F5160" s="417"/>
      <c r="G5160" s="388"/>
    </row>
    <row r="5161" spans="1:7" ht="34.5" x14ac:dyDescent="0.3">
      <c r="A5161" s="389" t="s">
        <v>25675</v>
      </c>
      <c r="B5161" s="393" t="s">
        <v>25676</v>
      </c>
      <c r="C5161" s="393">
        <v>13</v>
      </c>
      <c r="D5161" s="393" t="s">
        <v>25677</v>
      </c>
      <c r="E5161" s="393">
        <v>8</v>
      </c>
      <c r="F5161" s="396"/>
      <c r="G5161" s="388"/>
    </row>
    <row r="5162" spans="1:7" ht="17.25" x14ac:dyDescent="0.3">
      <c r="A5162" s="389" t="s">
        <v>25678</v>
      </c>
      <c r="B5162" s="393" t="s">
        <v>21940</v>
      </c>
      <c r="C5162" s="393">
        <v>62</v>
      </c>
      <c r="D5162" s="393" t="s">
        <v>7198</v>
      </c>
      <c r="E5162" s="393">
        <v>57</v>
      </c>
      <c r="F5162" s="396"/>
      <c r="G5162" s="388"/>
    </row>
    <row r="5163" spans="1:7" ht="17.25" x14ac:dyDescent="0.3">
      <c r="A5163" s="389" t="s">
        <v>25679</v>
      </c>
      <c r="B5163" s="393" t="s">
        <v>10103</v>
      </c>
      <c r="C5163" s="393">
        <v>9</v>
      </c>
      <c r="D5163" s="393" t="s">
        <v>11819</v>
      </c>
      <c r="E5163" s="393">
        <v>4</v>
      </c>
      <c r="F5163" s="396"/>
      <c r="G5163" s="388"/>
    </row>
    <row r="5164" spans="1:7" ht="17.25" x14ac:dyDescent="0.3">
      <c r="A5164" s="389" t="s">
        <v>25680</v>
      </c>
      <c r="B5164" s="393" t="s">
        <v>2625</v>
      </c>
      <c r="C5164" s="393">
        <v>2</v>
      </c>
      <c r="D5164" s="393" t="s">
        <v>22160</v>
      </c>
      <c r="E5164" s="393">
        <v>2</v>
      </c>
      <c r="F5164" s="396"/>
      <c r="G5164" s="388"/>
    </row>
    <row r="5165" spans="1:7" ht="17.25" x14ac:dyDescent="0.3">
      <c r="A5165" s="389" t="s">
        <v>25681</v>
      </c>
      <c r="B5165" s="393" t="s">
        <v>11819</v>
      </c>
      <c r="C5165" s="393">
        <v>41</v>
      </c>
      <c r="D5165" s="393" t="s">
        <v>10191</v>
      </c>
      <c r="E5165" s="393">
        <v>51</v>
      </c>
      <c r="F5165" s="396"/>
      <c r="G5165" s="388"/>
    </row>
    <row r="5166" spans="1:7" ht="17.25" x14ac:dyDescent="0.3">
      <c r="A5166" s="389" t="s">
        <v>25682</v>
      </c>
      <c r="B5166" s="393" t="s">
        <v>10103</v>
      </c>
      <c r="C5166" s="393">
        <v>19</v>
      </c>
      <c r="D5166" s="393" t="s">
        <v>11819</v>
      </c>
      <c r="E5166" s="393">
        <v>30</v>
      </c>
      <c r="F5166" s="396"/>
      <c r="G5166" s="388"/>
    </row>
    <row r="5167" spans="1:7" ht="17.25" x14ac:dyDescent="0.3">
      <c r="A5167" s="389" t="s">
        <v>25683</v>
      </c>
      <c r="B5167" s="393" t="s">
        <v>11819</v>
      </c>
      <c r="C5167" s="393">
        <v>2</v>
      </c>
      <c r="D5167" s="393" t="s">
        <v>13336</v>
      </c>
      <c r="E5167" s="393">
        <v>4</v>
      </c>
      <c r="F5167" s="396"/>
      <c r="G5167" s="388"/>
    </row>
    <row r="5168" spans="1:7" ht="17.25" x14ac:dyDescent="0.3">
      <c r="A5168" s="389" t="s">
        <v>25684</v>
      </c>
      <c r="B5168" s="393" t="s">
        <v>5426</v>
      </c>
      <c r="C5168" s="393">
        <v>21</v>
      </c>
      <c r="D5168" s="393" t="s">
        <v>2625</v>
      </c>
      <c r="E5168" s="393">
        <v>15</v>
      </c>
      <c r="F5168" s="396"/>
      <c r="G5168" s="388"/>
    </row>
    <row r="5169" spans="1:7" ht="17.25" x14ac:dyDescent="0.3">
      <c r="A5169" s="389" t="s">
        <v>25685</v>
      </c>
      <c r="B5169" s="393" t="s">
        <v>10191</v>
      </c>
      <c r="C5169" s="393">
        <v>8</v>
      </c>
      <c r="D5169" s="393" t="s">
        <v>23560</v>
      </c>
      <c r="E5169" s="393">
        <v>6</v>
      </c>
      <c r="F5169" s="396"/>
      <c r="G5169" s="388"/>
    </row>
    <row r="5170" spans="1:7" ht="17.25" x14ac:dyDescent="0.3">
      <c r="A5170" s="389" t="s">
        <v>25686</v>
      </c>
      <c r="B5170" s="393" t="s">
        <v>10191</v>
      </c>
      <c r="C5170" s="393">
        <v>3</v>
      </c>
      <c r="D5170" s="393" t="s">
        <v>23560</v>
      </c>
      <c r="E5170" s="393">
        <v>6</v>
      </c>
      <c r="F5170" s="396"/>
      <c r="G5170" s="388"/>
    </row>
    <row r="5171" spans="1:7" ht="12.75" customHeight="1" x14ac:dyDescent="0.3">
      <c r="A5171" s="417" t="s">
        <v>25687</v>
      </c>
      <c r="B5171" s="417"/>
      <c r="C5171" s="417"/>
      <c r="D5171" s="417"/>
      <c r="E5171" s="417"/>
      <c r="F5171" s="417"/>
      <c r="G5171" s="388"/>
    </row>
    <row r="5172" spans="1:7" ht="17.25" x14ac:dyDescent="0.3">
      <c r="A5172" s="389" t="s">
        <v>33614</v>
      </c>
      <c r="B5172" s="393" t="s">
        <v>11819</v>
      </c>
      <c r="C5172" s="393">
        <v>0</v>
      </c>
      <c r="D5172" s="393" t="s">
        <v>13336</v>
      </c>
      <c r="E5172" s="393">
        <v>0</v>
      </c>
      <c r="F5172" s="396"/>
      <c r="G5172" s="388"/>
    </row>
    <row r="5173" spans="1:7" ht="17.25" x14ac:dyDescent="0.3">
      <c r="A5173" s="389" t="s">
        <v>25688</v>
      </c>
      <c r="B5173" s="393" t="s">
        <v>11819</v>
      </c>
      <c r="C5173" s="393">
        <v>0</v>
      </c>
      <c r="D5173" s="393" t="s">
        <v>5011</v>
      </c>
      <c r="E5173" s="393">
        <v>1</v>
      </c>
      <c r="F5173" s="396"/>
      <c r="G5173" s="388"/>
    </row>
    <row r="5174" spans="1:7" ht="17.25" x14ac:dyDescent="0.3">
      <c r="A5174" s="389" t="s">
        <v>33615</v>
      </c>
      <c r="B5174" s="393" t="s">
        <v>22851</v>
      </c>
      <c r="C5174" s="393">
        <v>0</v>
      </c>
      <c r="D5174" s="393" t="s">
        <v>22850</v>
      </c>
      <c r="E5174" s="393">
        <v>0</v>
      </c>
      <c r="F5174" s="396"/>
      <c r="G5174" s="388"/>
    </row>
    <row r="5175" spans="1:7" ht="17.25" x14ac:dyDescent="0.3">
      <c r="A5175" s="389" t="s">
        <v>33616</v>
      </c>
      <c r="B5175" s="393" t="s">
        <v>22850</v>
      </c>
      <c r="C5175" s="393">
        <v>0</v>
      </c>
      <c r="D5175" s="393" t="s">
        <v>22851</v>
      </c>
      <c r="E5175" s="393">
        <v>0</v>
      </c>
      <c r="F5175" s="396"/>
      <c r="G5175" s="388"/>
    </row>
    <row r="5176" spans="1:7" ht="17.25" x14ac:dyDescent="0.3">
      <c r="A5176" s="389" t="s">
        <v>33617</v>
      </c>
      <c r="B5176" s="393" t="s">
        <v>22851</v>
      </c>
      <c r="C5176" s="393">
        <v>0</v>
      </c>
      <c r="D5176" s="393" t="s">
        <v>22850</v>
      </c>
      <c r="E5176" s="393">
        <v>0</v>
      </c>
      <c r="F5176" s="396"/>
      <c r="G5176" s="388"/>
    </row>
    <row r="5177" spans="1:7" ht="12.75" customHeight="1" x14ac:dyDescent="0.3">
      <c r="A5177" s="417" t="s">
        <v>25689</v>
      </c>
      <c r="B5177" s="417"/>
      <c r="C5177" s="417"/>
      <c r="D5177" s="417"/>
      <c r="E5177" s="417"/>
      <c r="F5177" s="417"/>
      <c r="G5177" s="388"/>
    </row>
    <row r="5178" spans="1:7" ht="17.25" x14ac:dyDescent="0.3">
      <c r="A5178" s="389" t="s">
        <v>25690</v>
      </c>
      <c r="B5178" s="393" t="s">
        <v>10103</v>
      </c>
      <c r="C5178" s="393">
        <v>5</v>
      </c>
      <c r="D5178" s="393" t="s">
        <v>11819</v>
      </c>
      <c r="E5178" s="393">
        <v>8</v>
      </c>
      <c r="F5178" s="396"/>
      <c r="G5178" s="388"/>
    </row>
    <row r="5179" spans="1:7" ht="17.25" x14ac:dyDescent="0.3">
      <c r="A5179" s="389" t="s">
        <v>25691</v>
      </c>
      <c r="B5179" s="393" t="s">
        <v>11819</v>
      </c>
      <c r="C5179" s="393">
        <v>2</v>
      </c>
      <c r="D5179" s="393" t="s">
        <v>10103</v>
      </c>
      <c r="E5179" s="393">
        <v>3</v>
      </c>
      <c r="F5179" s="396"/>
      <c r="G5179" s="388"/>
    </row>
    <row r="5180" spans="1:7" ht="17.25" x14ac:dyDescent="0.3">
      <c r="A5180" s="389" t="s">
        <v>25692</v>
      </c>
      <c r="B5180" s="393" t="s">
        <v>10191</v>
      </c>
      <c r="C5180" s="393">
        <v>0</v>
      </c>
      <c r="D5180" s="393" t="s">
        <v>11819</v>
      </c>
      <c r="E5180" s="393">
        <v>0</v>
      </c>
      <c r="F5180" s="396"/>
      <c r="G5180" s="388"/>
    </row>
    <row r="5181" spans="1:7" ht="17.25" x14ac:dyDescent="0.3">
      <c r="A5181" s="389" t="s">
        <v>25693</v>
      </c>
      <c r="B5181" s="393" t="s">
        <v>11819</v>
      </c>
      <c r="C5181" s="393">
        <v>3</v>
      </c>
      <c r="D5181" s="393" t="s">
        <v>5011</v>
      </c>
      <c r="E5181" s="393">
        <v>1</v>
      </c>
      <c r="F5181" s="396"/>
      <c r="G5181" s="388"/>
    </row>
    <row r="5182" spans="1:7" ht="17.25" x14ac:dyDescent="0.3">
      <c r="A5182" s="389" t="s">
        <v>25694</v>
      </c>
      <c r="B5182" s="393" t="s">
        <v>10103</v>
      </c>
      <c r="C5182" s="393">
        <v>28</v>
      </c>
      <c r="D5182" s="393" t="s">
        <v>11819</v>
      </c>
      <c r="E5182" s="393">
        <v>23</v>
      </c>
      <c r="F5182" s="396"/>
      <c r="G5182" s="388"/>
    </row>
    <row r="5183" spans="1:7" ht="17.25" x14ac:dyDescent="0.3">
      <c r="A5183" s="389" t="s">
        <v>25695</v>
      </c>
      <c r="B5183" s="393" t="s">
        <v>10103</v>
      </c>
      <c r="C5183" s="393">
        <v>0</v>
      </c>
      <c r="D5183" s="393" t="s">
        <v>11819</v>
      </c>
      <c r="E5183" s="393">
        <v>1</v>
      </c>
      <c r="F5183" s="396"/>
      <c r="G5183" s="388"/>
    </row>
    <row r="5184" spans="1:7" ht="12.75" customHeight="1" x14ac:dyDescent="0.3">
      <c r="A5184" s="417" t="s">
        <v>33618</v>
      </c>
      <c r="B5184" s="417"/>
      <c r="C5184" s="417"/>
      <c r="D5184" s="417"/>
      <c r="E5184" s="417"/>
      <c r="F5184" s="417"/>
      <c r="G5184" s="388"/>
    </row>
    <row r="5185" spans="1:7" ht="17.25" x14ac:dyDescent="0.3">
      <c r="A5185" s="389" t="s">
        <v>39974</v>
      </c>
      <c r="B5185" s="393" t="s">
        <v>19763</v>
      </c>
      <c r="C5185" s="393">
        <v>0</v>
      </c>
      <c r="D5185" s="393" t="s">
        <v>10103</v>
      </c>
      <c r="E5185" s="393">
        <v>1</v>
      </c>
      <c r="F5185" s="396"/>
      <c r="G5185" s="388"/>
    </row>
    <row r="5186" spans="1:7" ht="17.25" x14ac:dyDescent="0.3">
      <c r="A5186" s="389" t="s">
        <v>39975</v>
      </c>
      <c r="B5186" s="393" t="s">
        <v>10103</v>
      </c>
      <c r="C5186" s="393">
        <v>0</v>
      </c>
      <c r="D5186" s="393" t="s">
        <v>11819</v>
      </c>
      <c r="E5186" s="393">
        <v>2</v>
      </c>
      <c r="F5186" s="396"/>
      <c r="G5186" s="388"/>
    </row>
    <row r="5187" spans="1:7" ht="17.25" x14ac:dyDescent="0.3">
      <c r="A5187" s="389" t="s">
        <v>33619</v>
      </c>
      <c r="B5187" s="393" t="s">
        <v>10103</v>
      </c>
      <c r="C5187" s="393">
        <v>1</v>
      </c>
      <c r="D5187" s="393" t="s">
        <v>11819</v>
      </c>
      <c r="E5187" s="393">
        <v>5</v>
      </c>
      <c r="F5187" s="396"/>
      <c r="G5187" s="388"/>
    </row>
    <row r="5188" spans="1:7" ht="17.25" x14ac:dyDescent="0.3">
      <c r="A5188" s="389" t="s">
        <v>39976</v>
      </c>
      <c r="B5188" s="393" t="s">
        <v>10103</v>
      </c>
      <c r="C5188" s="393">
        <v>1</v>
      </c>
      <c r="D5188" s="393" t="s">
        <v>11819</v>
      </c>
      <c r="E5188" s="393">
        <v>0</v>
      </c>
      <c r="F5188" s="396"/>
      <c r="G5188" s="388"/>
    </row>
    <row r="5189" spans="1:7" ht="17.25" x14ac:dyDescent="0.3">
      <c r="A5189" s="389" t="s">
        <v>39977</v>
      </c>
      <c r="B5189" s="393" t="s">
        <v>11819</v>
      </c>
      <c r="C5189" s="393">
        <v>0</v>
      </c>
      <c r="D5189" s="393" t="s">
        <v>10103</v>
      </c>
      <c r="E5189" s="393">
        <v>3</v>
      </c>
      <c r="F5189" s="396"/>
      <c r="G5189" s="388"/>
    </row>
    <row r="5190" spans="1:7" ht="12.75" customHeight="1" x14ac:dyDescent="0.3">
      <c r="A5190" s="417" t="s">
        <v>25696</v>
      </c>
      <c r="B5190" s="417"/>
      <c r="C5190" s="417"/>
      <c r="D5190" s="417"/>
      <c r="E5190" s="417"/>
      <c r="F5190" s="417"/>
      <c r="G5190" s="388"/>
    </row>
    <row r="5191" spans="1:7" ht="17.25" x14ac:dyDescent="0.3">
      <c r="A5191" s="389" t="s">
        <v>25697</v>
      </c>
      <c r="B5191" s="393" t="s">
        <v>10191</v>
      </c>
      <c r="C5191" s="393">
        <v>3</v>
      </c>
      <c r="D5191" s="393" t="s">
        <v>11819</v>
      </c>
      <c r="E5191" s="393">
        <v>7</v>
      </c>
      <c r="F5191" s="396"/>
      <c r="G5191" s="388"/>
    </row>
    <row r="5192" spans="1:7" ht="17.25" x14ac:dyDescent="0.3">
      <c r="A5192" s="389" t="s">
        <v>25698</v>
      </c>
      <c r="B5192" s="393" t="s">
        <v>10191</v>
      </c>
      <c r="C5192" s="393">
        <v>7</v>
      </c>
      <c r="D5192" s="393" t="s">
        <v>11819</v>
      </c>
      <c r="E5192" s="393">
        <v>4</v>
      </c>
      <c r="F5192" s="396"/>
      <c r="G5192" s="388"/>
    </row>
    <row r="5193" spans="1:7" ht="17.25" x14ac:dyDescent="0.3">
      <c r="A5193" s="389" t="s">
        <v>25699</v>
      </c>
      <c r="B5193" s="393" t="s">
        <v>11819</v>
      </c>
      <c r="C5193" s="393">
        <v>6</v>
      </c>
      <c r="D5193" s="393" t="s">
        <v>10191</v>
      </c>
      <c r="E5193" s="393">
        <v>6</v>
      </c>
      <c r="F5193" s="396"/>
      <c r="G5193" s="388"/>
    </row>
    <row r="5194" spans="1:7" ht="17.25" x14ac:dyDescent="0.3">
      <c r="A5194" s="389" t="s">
        <v>25700</v>
      </c>
      <c r="B5194" s="393" t="s">
        <v>11819</v>
      </c>
      <c r="C5194" s="393">
        <v>16</v>
      </c>
      <c r="D5194" s="393" t="s">
        <v>10191</v>
      </c>
      <c r="E5194" s="393">
        <v>22</v>
      </c>
      <c r="F5194" s="396"/>
      <c r="G5194" s="388"/>
    </row>
    <row r="5195" spans="1:7" ht="17.25" x14ac:dyDescent="0.3">
      <c r="A5195" s="389" t="s">
        <v>25701</v>
      </c>
      <c r="B5195" s="393" t="s">
        <v>11819</v>
      </c>
      <c r="C5195" s="393">
        <v>3</v>
      </c>
      <c r="D5195" s="393" t="s">
        <v>10191</v>
      </c>
      <c r="E5195" s="393">
        <v>3</v>
      </c>
      <c r="F5195" s="396"/>
      <c r="G5195" s="388"/>
    </row>
    <row r="5196" spans="1:7" ht="17.25" x14ac:dyDescent="0.3">
      <c r="A5196" s="389" t="s">
        <v>25702</v>
      </c>
      <c r="B5196" s="393" t="s">
        <v>11819</v>
      </c>
      <c r="C5196" s="393">
        <v>15</v>
      </c>
      <c r="D5196" s="393" t="s">
        <v>10191</v>
      </c>
      <c r="E5196" s="393">
        <v>16</v>
      </c>
      <c r="F5196" s="396"/>
      <c r="G5196" s="388"/>
    </row>
    <row r="5197" spans="1:7" ht="17.25" x14ac:dyDescent="0.3">
      <c r="A5197" s="389" t="s">
        <v>25703</v>
      </c>
      <c r="B5197" s="393" t="s">
        <v>11819</v>
      </c>
      <c r="C5197" s="393">
        <v>7</v>
      </c>
      <c r="D5197" s="393" t="s">
        <v>10191</v>
      </c>
      <c r="E5197" s="393">
        <v>7</v>
      </c>
      <c r="F5197" s="396"/>
      <c r="G5197" s="388"/>
    </row>
    <row r="5198" spans="1:7" ht="17.25" x14ac:dyDescent="0.3">
      <c r="A5198" s="389" t="s">
        <v>25704</v>
      </c>
      <c r="B5198" s="393" t="s">
        <v>10191</v>
      </c>
      <c r="C5198" s="393">
        <v>0</v>
      </c>
      <c r="D5198" s="393" t="s">
        <v>11819</v>
      </c>
      <c r="E5198" s="393">
        <v>6</v>
      </c>
      <c r="F5198" s="396"/>
      <c r="G5198" s="388"/>
    </row>
    <row r="5199" spans="1:7" ht="17.25" x14ac:dyDescent="0.3">
      <c r="A5199" s="389" t="s">
        <v>25705</v>
      </c>
      <c r="B5199" s="393" t="s">
        <v>11819</v>
      </c>
      <c r="C5199" s="393">
        <v>2</v>
      </c>
      <c r="D5199" s="393" t="s">
        <v>10191</v>
      </c>
      <c r="E5199" s="393">
        <v>7</v>
      </c>
      <c r="F5199" s="396"/>
      <c r="G5199" s="388"/>
    </row>
    <row r="5200" spans="1:7" ht="12.75" customHeight="1" x14ac:dyDescent="0.3">
      <c r="A5200" s="417" t="s">
        <v>25706</v>
      </c>
      <c r="B5200" s="417"/>
      <c r="C5200" s="417"/>
      <c r="D5200" s="417"/>
      <c r="E5200" s="417"/>
      <c r="F5200" s="417"/>
      <c r="G5200" s="388"/>
    </row>
    <row r="5201" spans="1:7" ht="17.25" x14ac:dyDescent="0.3">
      <c r="A5201" s="389" t="s">
        <v>25707</v>
      </c>
      <c r="B5201" s="393" t="s">
        <v>13336</v>
      </c>
      <c r="C5201" s="393">
        <v>2</v>
      </c>
      <c r="D5201" s="393" t="s">
        <v>2625</v>
      </c>
      <c r="E5201" s="393">
        <v>3</v>
      </c>
      <c r="F5201" s="396"/>
      <c r="G5201" s="388"/>
    </row>
    <row r="5202" spans="1:7" ht="17.25" x14ac:dyDescent="0.3">
      <c r="A5202" s="389" t="s">
        <v>25708</v>
      </c>
      <c r="B5202" s="393" t="s">
        <v>10191</v>
      </c>
      <c r="C5202" s="393">
        <v>1</v>
      </c>
      <c r="D5202" s="393" t="s">
        <v>2625</v>
      </c>
      <c r="E5202" s="393">
        <v>3</v>
      </c>
      <c r="F5202" s="396"/>
      <c r="G5202" s="388"/>
    </row>
    <row r="5203" spans="1:7" ht="17.25" x14ac:dyDescent="0.3">
      <c r="A5203" s="389" t="s">
        <v>25709</v>
      </c>
      <c r="B5203" s="393" t="s">
        <v>10191</v>
      </c>
      <c r="C5203" s="393">
        <v>1</v>
      </c>
      <c r="D5203" s="393" t="s">
        <v>22015</v>
      </c>
      <c r="E5203" s="393">
        <v>1</v>
      </c>
      <c r="F5203" s="396"/>
      <c r="G5203" s="388"/>
    </row>
    <row r="5204" spans="1:7" ht="17.25" x14ac:dyDescent="0.3">
      <c r="A5204" s="389" t="s">
        <v>25710</v>
      </c>
      <c r="B5204" s="393" t="s">
        <v>5426</v>
      </c>
      <c r="C5204" s="393">
        <v>1</v>
      </c>
      <c r="D5204" s="393" t="s">
        <v>11819</v>
      </c>
      <c r="E5204" s="393">
        <v>5</v>
      </c>
      <c r="F5204" s="396"/>
      <c r="G5204" s="388"/>
    </row>
    <row r="5205" spans="1:7" ht="17.25" x14ac:dyDescent="0.3">
      <c r="A5205" s="389" t="s">
        <v>25711</v>
      </c>
      <c r="B5205" s="393" t="s">
        <v>3253</v>
      </c>
      <c r="C5205" s="393">
        <v>7</v>
      </c>
      <c r="D5205" s="393" t="s">
        <v>10103</v>
      </c>
      <c r="E5205" s="393">
        <v>2</v>
      </c>
      <c r="F5205" s="396"/>
      <c r="G5205" s="388"/>
    </row>
    <row r="5206" spans="1:7" ht="17.25" x14ac:dyDescent="0.3">
      <c r="A5206" s="389" t="s">
        <v>25712</v>
      </c>
      <c r="B5206" s="393" t="s">
        <v>13336</v>
      </c>
      <c r="C5206" s="393">
        <v>2</v>
      </c>
      <c r="D5206" s="393" t="s">
        <v>2625</v>
      </c>
      <c r="E5206" s="393">
        <v>1</v>
      </c>
      <c r="F5206" s="396"/>
      <c r="G5206" s="388"/>
    </row>
    <row r="5207" spans="1:7" ht="17.25" x14ac:dyDescent="0.3">
      <c r="A5207" s="389" t="s">
        <v>25713</v>
      </c>
      <c r="B5207" s="393" t="s">
        <v>23064</v>
      </c>
      <c r="C5207" s="393">
        <v>8</v>
      </c>
      <c r="D5207" s="393" t="s">
        <v>11819</v>
      </c>
      <c r="E5207" s="393">
        <v>4</v>
      </c>
      <c r="F5207" s="396"/>
      <c r="G5207" s="388"/>
    </row>
    <row r="5208" spans="1:7" ht="12.75" customHeight="1" x14ac:dyDescent="0.3">
      <c r="A5208" s="417" t="s">
        <v>25714</v>
      </c>
      <c r="B5208" s="417"/>
      <c r="C5208" s="417"/>
      <c r="D5208" s="417"/>
      <c r="E5208" s="417"/>
      <c r="F5208" s="417"/>
      <c r="G5208" s="388"/>
    </row>
    <row r="5209" spans="1:7" ht="17.25" x14ac:dyDescent="0.3">
      <c r="A5209" s="389" t="s">
        <v>25715</v>
      </c>
      <c r="B5209" s="393" t="s">
        <v>13336</v>
      </c>
      <c r="C5209" s="393">
        <v>1</v>
      </c>
      <c r="D5209" s="393" t="s">
        <v>11819</v>
      </c>
      <c r="E5209" s="393">
        <v>1</v>
      </c>
      <c r="F5209" s="396"/>
      <c r="G5209" s="388"/>
    </row>
    <row r="5210" spans="1:7" ht="17.25" x14ac:dyDescent="0.3">
      <c r="A5210" s="389" t="s">
        <v>25716</v>
      </c>
      <c r="B5210" s="393" t="s">
        <v>10191</v>
      </c>
      <c r="C5210" s="393">
        <v>1</v>
      </c>
      <c r="D5210" s="393" t="s">
        <v>2625</v>
      </c>
      <c r="E5210" s="393">
        <v>1</v>
      </c>
      <c r="F5210" s="396"/>
      <c r="G5210" s="388"/>
    </row>
    <row r="5211" spans="1:7" ht="17.25" x14ac:dyDescent="0.3">
      <c r="A5211" s="389" t="s">
        <v>25717</v>
      </c>
      <c r="B5211" s="393" t="s">
        <v>3253</v>
      </c>
      <c r="C5211" s="393">
        <v>0</v>
      </c>
      <c r="D5211" s="393" t="s">
        <v>10103</v>
      </c>
      <c r="E5211" s="393">
        <v>0</v>
      </c>
      <c r="F5211" s="396"/>
      <c r="G5211" s="388"/>
    </row>
    <row r="5212" spans="1:7" ht="12.75" customHeight="1" x14ac:dyDescent="0.3">
      <c r="A5212" s="417" t="s">
        <v>41050</v>
      </c>
      <c r="B5212" s="417"/>
      <c r="C5212" s="417"/>
      <c r="D5212" s="417"/>
      <c r="E5212" s="417"/>
      <c r="F5212" s="417"/>
      <c r="G5212" s="388"/>
    </row>
    <row r="5213" spans="1:7" ht="17.25" x14ac:dyDescent="0.3">
      <c r="A5213" s="389" t="s">
        <v>41051</v>
      </c>
      <c r="B5213" s="393" t="s">
        <v>10191</v>
      </c>
      <c r="C5213" s="393">
        <v>3</v>
      </c>
      <c r="D5213" s="393" t="s">
        <v>11819</v>
      </c>
      <c r="E5213" s="393">
        <v>1</v>
      </c>
      <c r="F5213" s="396"/>
      <c r="G5213" s="388"/>
    </row>
    <row r="5214" spans="1:7" ht="17.25" x14ac:dyDescent="0.3">
      <c r="A5214" s="389" t="s">
        <v>41052</v>
      </c>
      <c r="B5214" s="393" t="s">
        <v>10103</v>
      </c>
      <c r="C5214" s="393">
        <v>2</v>
      </c>
      <c r="D5214" s="393" t="s">
        <v>11819</v>
      </c>
      <c r="E5214" s="393">
        <v>5</v>
      </c>
      <c r="F5214" s="396"/>
      <c r="G5214" s="388"/>
    </row>
    <row r="5215" spans="1:7" ht="17.25" x14ac:dyDescent="0.3">
      <c r="A5215" s="389" t="s">
        <v>41053</v>
      </c>
      <c r="B5215" s="393" t="s">
        <v>10191</v>
      </c>
      <c r="C5215" s="393">
        <v>1</v>
      </c>
      <c r="D5215" s="393" t="s">
        <v>11819</v>
      </c>
      <c r="E5215" s="393">
        <v>3</v>
      </c>
      <c r="F5215" s="396"/>
      <c r="G5215" s="388"/>
    </row>
    <row r="5216" spans="1:7" ht="17.25" x14ac:dyDescent="0.3">
      <c r="A5216" s="389" t="s">
        <v>41054</v>
      </c>
      <c r="B5216" s="393" t="s">
        <v>11819</v>
      </c>
      <c r="C5216" s="393">
        <v>3</v>
      </c>
      <c r="D5216" s="393" t="s">
        <v>10103</v>
      </c>
      <c r="E5216" s="393">
        <v>1</v>
      </c>
      <c r="F5216" s="396"/>
      <c r="G5216" s="388"/>
    </row>
    <row r="5217" spans="1:7" ht="17.25" x14ac:dyDescent="0.3">
      <c r="A5217" s="389" t="s">
        <v>41055</v>
      </c>
      <c r="B5217" s="393" t="s">
        <v>10191</v>
      </c>
      <c r="C5217" s="393">
        <v>1</v>
      </c>
      <c r="D5217" s="393" t="s">
        <v>11819</v>
      </c>
      <c r="E5217" s="393">
        <v>1</v>
      </c>
      <c r="F5217" s="396"/>
      <c r="G5217" s="388"/>
    </row>
    <row r="5218" spans="1:7" ht="12.75" customHeight="1" x14ac:dyDescent="0.3">
      <c r="A5218" s="417" t="s">
        <v>25718</v>
      </c>
      <c r="B5218" s="417"/>
      <c r="C5218" s="417"/>
      <c r="D5218" s="417"/>
      <c r="E5218" s="417"/>
      <c r="F5218" s="417"/>
      <c r="G5218" s="388"/>
    </row>
    <row r="5219" spans="1:7" ht="17.25" x14ac:dyDescent="0.3">
      <c r="A5219" s="389" t="s">
        <v>25719</v>
      </c>
      <c r="B5219" s="393" t="s">
        <v>11819</v>
      </c>
      <c r="C5219" s="393">
        <v>2</v>
      </c>
      <c r="D5219" s="393" t="s">
        <v>10191</v>
      </c>
      <c r="E5219" s="393">
        <v>0</v>
      </c>
      <c r="F5219" s="396"/>
      <c r="G5219" s="388"/>
    </row>
    <row r="5220" spans="1:7" ht="17.25" x14ac:dyDescent="0.3">
      <c r="A5220" s="389" t="s">
        <v>25720</v>
      </c>
      <c r="B5220" s="393" t="s">
        <v>10191</v>
      </c>
      <c r="C5220" s="393">
        <v>0</v>
      </c>
      <c r="D5220" s="393" t="s">
        <v>11819</v>
      </c>
      <c r="E5220" s="393">
        <v>1</v>
      </c>
      <c r="F5220" s="396"/>
      <c r="G5220" s="388"/>
    </row>
    <row r="5221" spans="1:7" ht="17.25" x14ac:dyDescent="0.3">
      <c r="A5221" s="389" t="s">
        <v>25721</v>
      </c>
      <c r="B5221" s="393" t="s">
        <v>11819</v>
      </c>
      <c r="C5221" s="393">
        <v>0</v>
      </c>
      <c r="D5221" s="393" t="s">
        <v>10191</v>
      </c>
      <c r="E5221" s="393">
        <v>1</v>
      </c>
      <c r="F5221" s="396"/>
      <c r="G5221" s="388"/>
    </row>
    <row r="5222" spans="1:7" ht="17.25" x14ac:dyDescent="0.3">
      <c r="A5222" s="389" t="s">
        <v>25722</v>
      </c>
      <c r="B5222" s="393" t="s">
        <v>10191</v>
      </c>
      <c r="C5222" s="393">
        <v>0</v>
      </c>
      <c r="D5222" s="393" t="s">
        <v>11819</v>
      </c>
      <c r="E5222" s="393">
        <v>1</v>
      </c>
      <c r="F5222" s="396"/>
      <c r="G5222" s="388"/>
    </row>
    <row r="5223" spans="1:7" ht="17.25" x14ac:dyDescent="0.3">
      <c r="A5223" s="389" t="s">
        <v>25723</v>
      </c>
      <c r="B5223" s="393" t="s">
        <v>10191</v>
      </c>
      <c r="C5223" s="393">
        <v>0</v>
      </c>
      <c r="D5223" s="393" t="s">
        <v>11819</v>
      </c>
      <c r="E5223" s="393">
        <v>0</v>
      </c>
      <c r="F5223" s="396"/>
      <c r="G5223" s="388"/>
    </row>
    <row r="5224" spans="1:7" ht="17.25" x14ac:dyDescent="0.3">
      <c r="A5224" s="389" t="s">
        <v>25724</v>
      </c>
      <c r="B5224" s="393" t="s">
        <v>11819</v>
      </c>
      <c r="C5224" s="393">
        <v>0</v>
      </c>
      <c r="D5224" s="393" t="s">
        <v>10191</v>
      </c>
      <c r="E5224" s="393">
        <v>1</v>
      </c>
      <c r="F5224" s="396"/>
      <c r="G5224" s="388"/>
    </row>
    <row r="5225" spans="1:7" ht="12.75" customHeight="1" x14ac:dyDescent="0.3">
      <c r="A5225" s="417" t="s">
        <v>41056</v>
      </c>
      <c r="B5225" s="417"/>
      <c r="C5225" s="417"/>
      <c r="D5225" s="417"/>
      <c r="E5225" s="417"/>
      <c r="F5225" s="417"/>
      <c r="G5225" s="388"/>
    </row>
    <row r="5226" spans="1:7" ht="17.25" x14ac:dyDescent="0.3">
      <c r="A5226" s="389" t="s">
        <v>41057</v>
      </c>
      <c r="B5226" s="393" t="s">
        <v>11819</v>
      </c>
      <c r="C5226" s="393">
        <v>0</v>
      </c>
      <c r="D5226" s="393" t="s">
        <v>10191</v>
      </c>
      <c r="E5226" s="393">
        <v>0</v>
      </c>
      <c r="F5226" s="396"/>
      <c r="G5226" s="388"/>
    </row>
    <row r="5227" spans="1:7" ht="17.25" x14ac:dyDescent="0.3">
      <c r="A5227" s="389" t="s">
        <v>41058</v>
      </c>
      <c r="B5227" s="393" t="s">
        <v>10191</v>
      </c>
      <c r="C5227" s="393">
        <v>0</v>
      </c>
      <c r="D5227" s="393" t="s">
        <v>11819</v>
      </c>
      <c r="E5227" s="393">
        <v>0</v>
      </c>
      <c r="F5227" s="396"/>
      <c r="G5227" s="388"/>
    </row>
    <row r="5228" spans="1:7" ht="17.25" x14ac:dyDescent="0.3">
      <c r="A5228" s="389" t="s">
        <v>41059</v>
      </c>
      <c r="B5228" s="393" t="s">
        <v>10191</v>
      </c>
      <c r="C5228" s="393">
        <v>0</v>
      </c>
      <c r="D5228" s="393" t="s">
        <v>11819</v>
      </c>
      <c r="E5228" s="393">
        <v>1</v>
      </c>
      <c r="F5228" s="396"/>
      <c r="G5228" s="388"/>
    </row>
    <row r="5229" spans="1:7" ht="12.75" customHeight="1" x14ac:dyDescent="0.3">
      <c r="A5229" s="417" t="s">
        <v>25725</v>
      </c>
      <c r="B5229" s="417"/>
      <c r="C5229" s="417"/>
      <c r="D5229" s="417"/>
      <c r="E5229" s="417"/>
      <c r="F5229" s="417"/>
      <c r="G5229" s="388"/>
    </row>
    <row r="5230" spans="1:7" ht="17.25" x14ac:dyDescent="0.3">
      <c r="A5230" s="389" t="s">
        <v>25726</v>
      </c>
      <c r="B5230" s="393" t="s">
        <v>11819</v>
      </c>
      <c r="C5230" s="393">
        <v>1</v>
      </c>
      <c r="D5230" s="393" t="s">
        <v>2376</v>
      </c>
      <c r="E5230" s="393">
        <v>0</v>
      </c>
      <c r="F5230" s="396"/>
      <c r="G5230" s="388"/>
    </row>
    <row r="5231" spans="1:7" ht="17.25" x14ac:dyDescent="0.3">
      <c r="A5231" s="389" t="s">
        <v>25727</v>
      </c>
      <c r="B5231" s="393" t="s">
        <v>2376</v>
      </c>
      <c r="C5231" s="393">
        <v>0</v>
      </c>
      <c r="D5231" s="393" t="s">
        <v>11819</v>
      </c>
      <c r="E5231" s="393">
        <v>0</v>
      </c>
      <c r="F5231" s="396"/>
      <c r="G5231" s="388"/>
    </row>
    <row r="5232" spans="1:7" ht="17.25" x14ac:dyDescent="0.3">
      <c r="A5232" s="389" t="s">
        <v>25728</v>
      </c>
      <c r="B5232" s="393" t="s">
        <v>2376</v>
      </c>
      <c r="C5232" s="393">
        <v>1</v>
      </c>
      <c r="D5232" s="393" t="s">
        <v>11819</v>
      </c>
      <c r="E5232" s="393">
        <v>0</v>
      </c>
      <c r="F5232" s="396"/>
      <c r="G5232" s="388"/>
    </row>
    <row r="5233" spans="1:7" ht="12.75" customHeight="1" x14ac:dyDescent="0.3">
      <c r="A5233" s="417" t="s">
        <v>33620</v>
      </c>
      <c r="B5233" s="417"/>
      <c r="C5233" s="417"/>
      <c r="D5233" s="417"/>
      <c r="E5233" s="417"/>
      <c r="F5233" s="417"/>
      <c r="G5233" s="388"/>
    </row>
    <row r="5234" spans="1:7" ht="17.25" x14ac:dyDescent="0.3">
      <c r="A5234" s="389" t="s">
        <v>33621</v>
      </c>
      <c r="B5234" s="393" t="s">
        <v>22060</v>
      </c>
      <c r="C5234" s="393">
        <v>23</v>
      </c>
      <c r="D5234" s="393" t="s">
        <v>2376</v>
      </c>
      <c r="E5234" s="393">
        <v>17</v>
      </c>
      <c r="F5234" s="396"/>
      <c r="G5234" s="388"/>
    </row>
    <row r="5235" spans="1:7" ht="17.25" x14ac:dyDescent="0.3">
      <c r="A5235" s="389" t="s">
        <v>33622</v>
      </c>
      <c r="B5235" s="393" t="s">
        <v>2376</v>
      </c>
      <c r="C5235" s="393">
        <v>4</v>
      </c>
      <c r="D5235" s="393" t="s">
        <v>11819</v>
      </c>
      <c r="E5235" s="393">
        <v>15</v>
      </c>
      <c r="F5235" s="396"/>
      <c r="G5235" s="388"/>
    </row>
    <row r="5236" spans="1:7" ht="17.25" x14ac:dyDescent="0.3">
      <c r="A5236" s="389" t="s">
        <v>33623</v>
      </c>
      <c r="B5236" s="393" t="s">
        <v>2376</v>
      </c>
      <c r="C5236" s="393">
        <v>44</v>
      </c>
      <c r="D5236" s="393" t="s">
        <v>11819</v>
      </c>
      <c r="E5236" s="393">
        <v>52</v>
      </c>
      <c r="F5236" s="396"/>
      <c r="G5236" s="388"/>
    </row>
    <row r="5237" spans="1:7" ht="17.25" x14ac:dyDescent="0.3">
      <c r="A5237" s="389" t="s">
        <v>33624</v>
      </c>
      <c r="B5237" s="393" t="s">
        <v>11819</v>
      </c>
      <c r="C5237" s="393">
        <v>12</v>
      </c>
      <c r="D5237" s="393" t="s">
        <v>2376</v>
      </c>
      <c r="E5237" s="393">
        <v>20</v>
      </c>
      <c r="F5237" s="396"/>
      <c r="G5237" s="388"/>
    </row>
    <row r="5238" spans="1:7" ht="17.25" x14ac:dyDescent="0.3">
      <c r="A5238" s="389" t="s">
        <v>33625</v>
      </c>
      <c r="B5238" s="393" t="s">
        <v>11819</v>
      </c>
      <c r="C5238" s="393">
        <v>6</v>
      </c>
      <c r="D5238" s="393" t="s">
        <v>2376</v>
      </c>
      <c r="E5238" s="393">
        <v>4</v>
      </c>
      <c r="F5238" s="396"/>
      <c r="G5238" s="388"/>
    </row>
    <row r="5239" spans="1:7" ht="17.25" x14ac:dyDescent="0.3">
      <c r="A5239" s="389" t="s">
        <v>33626</v>
      </c>
      <c r="B5239" s="393" t="s">
        <v>11819</v>
      </c>
      <c r="C5239" s="393">
        <v>12</v>
      </c>
      <c r="D5239" s="393" t="s">
        <v>2376</v>
      </c>
      <c r="E5239" s="393">
        <v>8</v>
      </c>
      <c r="F5239" s="396"/>
      <c r="G5239" s="388"/>
    </row>
    <row r="5240" spans="1:7" ht="17.25" x14ac:dyDescent="0.3">
      <c r="A5240" s="389" t="s">
        <v>33627</v>
      </c>
      <c r="B5240" s="393" t="s">
        <v>2376</v>
      </c>
      <c r="C5240" s="393">
        <v>22</v>
      </c>
      <c r="D5240" s="393" t="s">
        <v>11819</v>
      </c>
      <c r="E5240" s="393">
        <v>25</v>
      </c>
      <c r="F5240" s="396"/>
      <c r="G5240" s="388"/>
    </row>
    <row r="5241" spans="1:7" ht="17.25" x14ac:dyDescent="0.3">
      <c r="A5241" s="389" t="s">
        <v>33628</v>
      </c>
      <c r="B5241" s="393" t="s">
        <v>11819</v>
      </c>
      <c r="C5241" s="393">
        <v>8</v>
      </c>
      <c r="D5241" s="393" t="s">
        <v>2376</v>
      </c>
      <c r="E5241" s="393">
        <v>2</v>
      </c>
      <c r="F5241" s="396"/>
      <c r="G5241" s="388"/>
    </row>
    <row r="5242" spans="1:7" ht="17.25" x14ac:dyDescent="0.3">
      <c r="A5242" s="389" t="s">
        <v>33629</v>
      </c>
      <c r="B5242" s="393" t="s">
        <v>11819</v>
      </c>
      <c r="C5242" s="393">
        <v>2</v>
      </c>
      <c r="D5242" s="393" t="s">
        <v>2376</v>
      </c>
      <c r="E5242" s="393">
        <v>8</v>
      </c>
      <c r="F5242" s="396"/>
      <c r="G5242" s="388"/>
    </row>
    <row r="5243" spans="1:7" ht="17.25" x14ac:dyDescent="0.3">
      <c r="A5243" s="389" t="s">
        <v>33630</v>
      </c>
      <c r="B5243" s="393" t="s">
        <v>11819</v>
      </c>
      <c r="C5243" s="393">
        <v>20</v>
      </c>
      <c r="D5243" s="393" t="s">
        <v>2376</v>
      </c>
      <c r="E5243" s="393">
        <v>19</v>
      </c>
      <c r="F5243" s="396"/>
      <c r="G5243" s="388"/>
    </row>
    <row r="5244" spans="1:7" ht="17.25" x14ac:dyDescent="0.3">
      <c r="A5244" s="389" t="s">
        <v>33631</v>
      </c>
      <c r="B5244" s="393" t="s">
        <v>2376</v>
      </c>
      <c r="C5244" s="393">
        <v>11</v>
      </c>
      <c r="D5244" s="393" t="s">
        <v>22060</v>
      </c>
      <c r="E5244" s="393">
        <v>1</v>
      </c>
      <c r="F5244" s="396"/>
      <c r="G5244" s="388"/>
    </row>
    <row r="5245" spans="1:7" ht="17.25" x14ac:dyDescent="0.3">
      <c r="A5245" s="389" t="s">
        <v>33632</v>
      </c>
      <c r="B5245" s="393" t="s">
        <v>2376</v>
      </c>
      <c r="C5245" s="393">
        <v>24</v>
      </c>
      <c r="D5245" s="393" t="s">
        <v>11819</v>
      </c>
      <c r="E5245" s="393">
        <v>10</v>
      </c>
      <c r="F5245" s="396"/>
      <c r="G5245" s="388"/>
    </row>
    <row r="5246" spans="1:7" ht="17.25" x14ac:dyDescent="0.3">
      <c r="A5246" s="389" t="s">
        <v>33633</v>
      </c>
      <c r="B5246" s="393" t="s">
        <v>22060</v>
      </c>
      <c r="C5246" s="393">
        <v>20</v>
      </c>
      <c r="D5246" s="393" t="s">
        <v>2376</v>
      </c>
      <c r="E5246" s="393">
        <v>10</v>
      </c>
      <c r="F5246" s="396"/>
      <c r="G5246" s="388"/>
    </row>
    <row r="5247" spans="1:7" ht="17.25" x14ac:dyDescent="0.3">
      <c r="A5247" s="389" t="s">
        <v>33634</v>
      </c>
      <c r="B5247" s="393" t="s">
        <v>11819</v>
      </c>
      <c r="C5247" s="393">
        <v>26</v>
      </c>
      <c r="D5247" s="393" t="s">
        <v>2376</v>
      </c>
      <c r="E5247" s="393">
        <v>22</v>
      </c>
      <c r="F5247" s="396"/>
      <c r="G5247" s="388"/>
    </row>
    <row r="5248" spans="1:7" ht="17.25" x14ac:dyDescent="0.3">
      <c r="A5248" s="389" t="s">
        <v>33635</v>
      </c>
      <c r="B5248" s="393" t="s">
        <v>11819</v>
      </c>
      <c r="C5248" s="393">
        <v>6</v>
      </c>
      <c r="D5248" s="393" t="s">
        <v>2376</v>
      </c>
      <c r="E5248" s="393">
        <v>2</v>
      </c>
      <c r="F5248" s="396"/>
      <c r="G5248" s="388"/>
    </row>
    <row r="5249" spans="1:7" ht="17.25" x14ac:dyDescent="0.3">
      <c r="A5249" s="389" t="s">
        <v>33636</v>
      </c>
      <c r="B5249" s="393" t="s">
        <v>2376</v>
      </c>
      <c r="C5249" s="393">
        <v>2</v>
      </c>
      <c r="D5249" s="393" t="s">
        <v>11819</v>
      </c>
      <c r="E5249" s="393">
        <v>3</v>
      </c>
      <c r="F5249" s="396"/>
      <c r="G5249" s="388"/>
    </row>
    <row r="5250" spans="1:7" ht="17.25" x14ac:dyDescent="0.3">
      <c r="A5250" s="389" t="s">
        <v>33637</v>
      </c>
      <c r="B5250" s="393" t="s">
        <v>11819</v>
      </c>
      <c r="C5250" s="393">
        <v>12</v>
      </c>
      <c r="D5250" s="393" t="s">
        <v>2376</v>
      </c>
      <c r="E5250" s="393">
        <v>6</v>
      </c>
      <c r="F5250" s="396"/>
      <c r="G5250" s="388"/>
    </row>
    <row r="5251" spans="1:7" ht="17.25" x14ac:dyDescent="0.3">
      <c r="A5251" s="389" t="s">
        <v>33638</v>
      </c>
      <c r="B5251" s="393" t="s">
        <v>2376</v>
      </c>
      <c r="C5251" s="393">
        <v>0</v>
      </c>
      <c r="D5251" s="393" t="s">
        <v>11819</v>
      </c>
      <c r="E5251" s="393">
        <v>3</v>
      </c>
      <c r="F5251" s="396"/>
      <c r="G5251" s="388"/>
    </row>
    <row r="5252" spans="1:7" ht="17.25" x14ac:dyDescent="0.3">
      <c r="A5252" s="389" t="s">
        <v>33639</v>
      </c>
      <c r="B5252" s="393" t="s">
        <v>2376</v>
      </c>
      <c r="C5252" s="393">
        <v>1</v>
      </c>
      <c r="D5252" s="393" t="s">
        <v>11819</v>
      </c>
      <c r="E5252" s="393">
        <v>8</v>
      </c>
      <c r="F5252" s="396"/>
      <c r="G5252" s="388"/>
    </row>
    <row r="5253" spans="1:7" ht="17.25" x14ac:dyDescent="0.3">
      <c r="A5253" s="389" t="s">
        <v>33640</v>
      </c>
      <c r="B5253" s="393" t="s">
        <v>11819</v>
      </c>
      <c r="C5253" s="393">
        <v>6</v>
      </c>
      <c r="D5253" s="393" t="s">
        <v>2376</v>
      </c>
      <c r="E5253" s="393">
        <v>9</v>
      </c>
      <c r="F5253" s="396"/>
      <c r="G5253" s="388"/>
    </row>
    <row r="5254" spans="1:7" ht="17.25" x14ac:dyDescent="0.3">
      <c r="A5254" s="389" t="s">
        <v>33641</v>
      </c>
      <c r="B5254" s="393" t="s">
        <v>11819</v>
      </c>
      <c r="C5254" s="393">
        <v>6</v>
      </c>
      <c r="D5254" s="393" t="s">
        <v>2376</v>
      </c>
      <c r="E5254" s="393">
        <v>5</v>
      </c>
      <c r="F5254" s="396"/>
      <c r="G5254" s="388"/>
    </row>
    <row r="5255" spans="1:7" ht="17.25" x14ac:dyDescent="0.3">
      <c r="A5255" s="389" t="s">
        <v>33642</v>
      </c>
      <c r="B5255" s="393" t="s">
        <v>11819</v>
      </c>
      <c r="C5255" s="393">
        <v>5</v>
      </c>
      <c r="D5255" s="393" t="s">
        <v>2376</v>
      </c>
      <c r="E5255" s="393">
        <v>4</v>
      </c>
      <c r="F5255" s="396"/>
      <c r="G5255" s="388"/>
    </row>
    <row r="5256" spans="1:7" ht="17.25" x14ac:dyDescent="0.3">
      <c r="A5256" s="389" t="s">
        <v>33643</v>
      </c>
      <c r="B5256" s="393" t="s">
        <v>11819</v>
      </c>
      <c r="C5256" s="393">
        <v>18</v>
      </c>
      <c r="D5256" s="393" t="s">
        <v>2376</v>
      </c>
      <c r="E5256" s="393">
        <v>5</v>
      </c>
      <c r="F5256" s="396"/>
      <c r="G5256" s="388"/>
    </row>
    <row r="5257" spans="1:7" ht="17.25" x14ac:dyDescent="0.3">
      <c r="A5257" s="389" t="s">
        <v>33644</v>
      </c>
      <c r="B5257" s="393" t="s">
        <v>11819</v>
      </c>
      <c r="C5257" s="393">
        <v>5</v>
      </c>
      <c r="D5257" s="393" t="s">
        <v>2376</v>
      </c>
      <c r="E5257" s="393">
        <v>0</v>
      </c>
      <c r="F5257" s="396"/>
      <c r="G5257" s="388"/>
    </row>
    <row r="5258" spans="1:7" ht="17.25" x14ac:dyDescent="0.3">
      <c r="A5258" s="389" t="s">
        <v>33645</v>
      </c>
      <c r="B5258" s="393" t="s">
        <v>11819</v>
      </c>
      <c r="C5258" s="393">
        <v>12</v>
      </c>
      <c r="D5258" s="393" t="s">
        <v>2376</v>
      </c>
      <c r="E5258" s="393">
        <v>11</v>
      </c>
      <c r="F5258" s="396"/>
      <c r="G5258" s="388"/>
    </row>
    <row r="5259" spans="1:7" ht="17.25" x14ac:dyDescent="0.3">
      <c r="A5259" s="389" t="s">
        <v>33646</v>
      </c>
      <c r="B5259" s="393" t="s">
        <v>11819</v>
      </c>
      <c r="C5259" s="393">
        <v>10</v>
      </c>
      <c r="D5259" s="393" t="s">
        <v>2376</v>
      </c>
      <c r="E5259" s="393">
        <v>2</v>
      </c>
      <c r="F5259" s="396"/>
      <c r="G5259" s="388"/>
    </row>
    <row r="5260" spans="1:7" ht="17.25" x14ac:dyDescent="0.3">
      <c r="A5260" s="389" t="s">
        <v>33647</v>
      </c>
      <c r="B5260" s="393" t="s">
        <v>11819</v>
      </c>
      <c r="C5260" s="393">
        <v>4</v>
      </c>
      <c r="D5260" s="393" t="s">
        <v>2376</v>
      </c>
      <c r="E5260" s="393">
        <v>3</v>
      </c>
      <c r="F5260" s="396"/>
      <c r="G5260" s="388"/>
    </row>
    <row r="5261" spans="1:7" ht="17.25" x14ac:dyDescent="0.3">
      <c r="A5261" s="389" t="s">
        <v>33648</v>
      </c>
      <c r="B5261" s="393" t="s">
        <v>11819</v>
      </c>
      <c r="C5261" s="393">
        <v>9</v>
      </c>
      <c r="D5261" s="393" t="s">
        <v>2376</v>
      </c>
      <c r="E5261" s="393">
        <v>5</v>
      </c>
      <c r="F5261" s="396"/>
      <c r="G5261" s="388"/>
    </row>
    <row r="5262" spans="1:7" ht="17.25" x14ac:dyDescent="0.3">
      <c r="A5262" s="389" t="s">
        <v>33649</v>
      </c>
      <c r="B5262" s="393" t="s">
        <v>11819</v>
      </c>
      <c r="C5262" s="393">
        <v>7</v>
      </c>
      <c r="D5262" s="393" t="s">
        <v>2376</v>
      </c>
      <c r="E5262" s="393">
        <v>5</v>
      </c>
      <c r="F5262" s="396"/>
      <c r="G5262" s="388"/>
    </row>
    <row r="5263" spans="1:7" ht="17.25" x14ac:dyDescent="0.3">
      <c r="A5263" s="389" t="s">
        <v>33650</v>
      </c>
      <c r="B5263" s="393" t="s">
        <v>11819</v>
      </c>
      <c r="C5263" s="393">
        <v>0</v>
      </c>
      <c r="D5263" s="393" t="s">
        <v>2376</v>
      </c>
      <c r="E5263" s="393">
        <v>3</v>
      </c>
      <c r="F5263" s="396"/>
      <c r="G5263" s="388"/>
    </row>
    <row r="5264" spans="1:7" ht="17.25" x14ac:dyDescent="0.3">
      <c r="A5264" s="389" t="s">
        <v>33651</v>
      </c>
      <c r="B5264" s="393" t="s">
        <v>11819</v>
      </c>
      <c r="C5264" s="393">
        <v>13</v>
      </c>
      <c r="D5264" s="393" t="s">
        <v>2376</v>
      </c>
      <c r="E5264" s="393">
        <v>16</v>
      </c>
      <c r="F5264" s="396"/>
      <c r="G5264" s="388"/>
    </row>
    <row r="5265" spans="1:7" ht="17.25" x14ac:dyDescent="0.3">
      <c r="A5265" s="389" t="s">
        <v>33652</v>
      </c>
      <c r="B5265" s="393" t="s">
        <v>11819</v>
      </c>
      <c r="C5265" s="393">
        <v>7</v>
      </c>
      <c r="D5265" s="393" t="s">
        <v>2376</v>
      </c>
      <c r="E5265" s="393">
        <v>2</v>
      </c>
      <c r="F5265" s="396"/>
      <c r="G5265" s="388"/>
    </row>
    <row r="5266" spans="1:7" ht="17.25" x14ac:dyDescent="0.3">
      <c r="A5266" s="389" t="s">
        <v>33653</v>
      </c>
      <c r="B5266" s="393" t="s">
        <v>11819</v>
      </c>
      <c r="C5266" s="393">
        <v>5</v>
      </c>
      <c r="D5266" s="393" t="s">
        <v>2376</v>
      </c>
      <c r="E5266" s="393">
        <v>17</v>
      </c>
      <c r="F5266" s="396"/>
      <c r="G5266" s="388"/>
    </row>
    <row r="5267" spans="1:7" ht="17.25" x14ac:dyDescent="0.3">
      <c r="A5267" s="389" t="s">
        <v>33654</v>
      </c>
      <c r="B5267" s="393" t="s">
        <v>10103</v>
      </c>
      <c r="C5267" s="393">
        <v>5</v>
      </c>
      <c r="D5267" s="393" t="s">
        <v>2376</v>
      </c>
      <c r="E5267" s="393">
        <v>10</v>
      </c>
      <c r="F5267" s="396"/>
      <c r="G5267" s="388"/>
    </row>
    <row r="5268" spans="1:7" ht="17.25" x14ac:dyDescent="0.3">
      <c r="A5268" s="389" t="s">
        <v>33655</v>
      </c>
      <c r="B5268" s="393" t="s">
        <v>2376</v>
      </c>
      <c r="C5268" s="393">
        <v>5</v>
      </c>
      <c r="D5268" s="393" t="s">
        <v>11819</v>
      </c>
      <c r="E5268" s="393">
        <v>2</v>
      </c>
      <c r="F5268" s="396"/>
      <c r="G5268" s="388"/>
    </row>
    <row r="5269" spans="1:7" ht="17.25" x14ac:dyDescent="0.3">
      <c r="A5269" s="389" t="s">
        <v>33656</v>
      </c>
      <c r="B5269" s="393" t="s">
        <v>10103</v>
      </c>
      <c r="C5269" s="393">
        <v>25</v>
      </c>
      <c r="D5269" s="393" t="s">
        <v>2376</v>
      </c>
      <c r="E5269" s="393">
        <v>33</v>
      </c>
      <c r="F5269" s="396"/>
      <c r="G5269" s="388"/>
    </row>
    <row r="5270" spans="1:7" ht="17.25" x14ac:dyDescent="0.3">
      <c r="A5270" s="389" t="s">
        <v>33657</v>
      </c>
      <c r="B5270" s="393" t="s">
        <v>2376</v>
      </c>
      <c r="C5270" s="393">
        <v>4</v>
      </c>
      <c r="D5270" s="393" t="s">
        <v>10103</v>
      </c>
      <c r="E5270" s="393">
        <v>1</v>
      </c>
      <c r="F5270" s="396"/>
      <c r="G5270" s="388"/>
    </row>
    <row r="5271" spans="1:7" ht="17.25" x14ac:dyDescent="0.3">
      <c r="A5271" s="389" t="s">
        <v>33658</v>
      </c>
      <c r="B5271" s="393" t="s">
        <v>10103</v>
      </c>
      <c r="C5271" s="393">
        <v>0</v>
      </c>
      <c r="D5271" s="393" t="s">
        <v>2376</v>
      </c>
      <c r="E5271" s="393">
        <v>0</v>
      </c>
      <c r="F5271" s="396"/>
      <c r="G5271" s="388"/>
    </row>
    <row r="5272" spans="1:7" ht="17.25" x14ac:dyDescent="0.3">
      <c r="A5272" s="389" t="s">
        <v>33659</v>
      </c>
      <c r="B5272" s="393" t="s">
        <v>10103</v>
      </c>
      <c r="C5272" s="393">
        <v>2</v>
      </c>
      <c r="D5272" s="393" t="s">
        <v>2376</v>
      </c>
      <c r="E5272" s="393">
        <v>3</v>
      </c>
      <c r="F5272" s="396"/>
      <c r="G5272" s="388"/>
    </row>
    <row r="5273" spans="1:7" ht="17.25" x14ac:dyDescent="0.3">
      <c r="A5273" s="389" t="s">
        <v>33660</v>
      </c>
      <c r="B5273" s="393" t="s">
        <v>2376</v>
      </c>
      <c r="C5273" s="393">
        <v>7</v>
      </c>
      <c r="D5273" s="393" t="s">
        <v>11819</v>
      </c>
      <c r="E5273" s="393">
        <v>1</v>
      </c>
      <c r="F5273" s="396"/>
      <c r="G5273" s="388"/>
    </row>
    <row r="5274" spans="1:7" ht="17.25" x14ac:dyDescent="0.3">
      <c r="A5274" s="389" t="s">
        <v>33661</v>
      </c>
      <c r="B5274" s="393" t="s">
        <v>11819</v>
      </c>
      <c r="C5274" s="393">
        <v>1</v>
      </c>
      <c r="D5274" s="393" t="s">
        <v>2376</v>
      </c>
      <c r="E5274" s="393">
        <v>0</v>
      </c>
      <c r="F5274" s="396"/>
      <c r="G5274" s="388"/>
    </row>
    <row r="5275" spans="1:7" ht="17.25" x14ac:dyDescent="0.3">
      <c r="A5275" s="389" t="s">
        <v>33662</v>
      </c>
      <c r="B5275" s="393" t="s">
        <v>10103</v>
      </c>
      <c r="C5275" s="393">
        <v>10</v>
      </c>
      <c r="D5275" s="393" t="s">
        <v>2376</v>
      </c>
      <c r="E5275" s="393">
        <v>5</v>
      </c>
      <c r="F5275" s="396"/>
      <c r="G5275" s="388"/>
    </row>
    <row r="5276" spans="1:7" ht="17.25" x14ac:dyDescent="0.3">
      <c r="A5276" s="389" t="s">
        <v>33663</v>
      </c>
      <c r="B5276" s="393" t="s">
        <v>2376</v>
      </c>
      <c r="C5276" s="393">
        <v>12</v>
      </c>
      <c r="D5276" s="393" t="s">
        <v>10103</v>
      </c>
      <c r="E5276" s="393">
        <v>4</v>
      </c>
      <c r="F5276" s="396"/>
      <c r="G5276" s="388"/>
    </row>
    <row r="5277" spans="1:7" ht="17.25" x14ac:dyDescent="0.3">
      <c r="A5277" s="389" t="s">
        <v>33664</v>
      </c>
      <c r="B5277" s="393" t="s">
        <v>2376</v>
      </c>
      <c r="C5277" s="393">
        <v>3</v>
      </c>
      <c r="D5277" s="393" t="s">
        <v>10103</v>
      </c>
      <c r="E5277" s="393">
        <v>2</v>
      </c>
      <c r="F5277" s="396"/>
      <c r="G5277" s="388"/>
    </row>
    <row r="5278" spans="1:7" ht="17.25" x14ac:dyDescent="0.3">
      <c r="A5278" s="389" t="s">
        <v>33665</v>
      </c>
      <c r="B5278" s="393" t="s">
        <v>2376</v>
      </c>
      <c r="C5278" s="393">
        <v>0</v>
      </c>
      <c r="D5278" s="393" t="s">
        <v>11819</v>
      </c>
      <c r="E5278" s="393">
        <v>3</v>
      </c>
      <c r="F5278" s="396"/>
      <c r="G5278" s="388"/>
    </row>
    <row r="5279" spans="1:7" ht="12.75" customHeight="1" x14ac:dyDescent="0.3">
      <c r="A5279" s="417" t="s">
        <v>25729</v>
      </c>
      <c r="B5279" s="417"/>
      <c r="C5279" s="417"/>
      <c r="D5279" s="417"/>
      <c r="E5279" s="417"/>
      <c r="F5279" s="417"/>
      <c r="G5279" s="388"/>
    </row>
    <row r="5280" spans="1:7" ht="17.25" x14ac:dyDescent="0.3">
      <c r="A5280" s="389" t="s">
        <v>25730</v>
      </c>
      <c r="B5280" s="393" t="s">
        <v>11819</v>
      </c>
      <c r="C5280" s="393">
        <v>1</v>
      </c>
      <c r="D5280" s="393" t="s">
        <v>2376</v>
      </c>
      <c r="E5280" s="393">
        <v>0</v>
      </c>
      <c r="F5280" s="396"/>
      <c r="G5280" s="388"/>
    </row>
    <row r="5281" spans="1:7" ht="17.25" x14ac:dyDescent="0.3">
      <c r="A5281" s="389" t="s">
        <v>25731</v>
      </c>
      <c r="B5281" s="393" t="s">
        <v>2376</v>
      </c>
      <c r="C5281" s="393">
        <v>0</v>
      </c>
      <c r="D5281" s="393" t="s">
        <v>11819</v>
      </c>
      <c r="E5281" s="393">
        <v>0</v>
      </c>
      <c r="F5281" s="396"/>
      <c r="G5281" s="388"/>
    </row>
    <row r="5282" spans="1:7" ht="17.25" x14ac:dyDescent="0.3">
      <c r="A5282" s="389" t="s">
        <v>25732</v>
      </c>
      <c r="B5282" s="393" t="s">
        <v>11819</v>
      </c>
      <c r="C5282" s="393">
        <v>0</v>
      </c>
      <c r="D5282" s="393" t="s">
        <v>2376</v>
      </c>
      <c r="E5282" s="393">
        <v>0</v>
      </c>
      <c r="F5282" s="396"/>
      <c r="G5282" s="388"/>
    </row>
    <row r="5283" spans="1:7" ht="17.25" x14ac:dyDescent="0.3">
      <c r="A5283" s="389" t="s">
        <v>25733</v>
      </c>
      <c r="B5283" s="393" t="s">
        <v>2376</v>
      </c>
      <c r="C5283" s="393">
        <v>0</v>
      </c>
      <c r="D5283" s="393" t="s">
        <v>11819</v>
      </c>
      <c r="E5283" s="393">
        <v>0</v>
      </c>
      <c r="F5283" s="396"/>
      <c r="G5283" s="388"/>
    </row>
    <row r="5284" spans="1:7" ht="17.25" x14ac:dyDescent="0.3">
      <c r="A5284" s="389" t="s">
        <v>25734</v>
      </c>
      <c r="B5284" s="393" t="s">
        <v>11819</v>
      </c>
      <c r="C5284" s="393">
        <v>1</v>
      </c>
      <c r="D5284" s="393" t="s">
        <v>2376</v>
      </c>
      <c r="E5284" s="393">
        <v>0</v>
      </c>
      <c r="F5284" s="396"/>
      <c r="G5284" s="388"/>
    </row>
    <row r="5285" spans="1:7" ht="17.25" x14ac:dyDescent="0.3">
      <c r="A5285" s="389" t="s">
        <v>25735</v>
      </c>
      <c r="B5285" s="393" t="s">
        <v>2376</v>
      </c>
      <c r="C5285" s="393">
        <v>0</v>
      </c>
      <c r="D5285" s="393" t="s">
        <v>11819</v>
      </c>
      <c r="E5285" s="393">
        <v>1</v>
      </c>
      <c r="F5285" s="396"/>
      <c r="G5285" s="388"/>
    </row>
    <row r="5286" spans="1:7" ht="17.25" x14ac:dyDescent="0.3">
      <c r="A5286" s="389" t="s">
        <v>25736</v>
      </c>
      <c r="B5286" s="393" t="s">
        <v>2376</v>
      </c>
      <c r="C5286" s="393">
        <v>0</v>
      </c>
      <c r="D5286" s="393" t="s">
        <v>11819</v>
      </c>
      <c r="E5286" s="393">
        <v>0</v>
      </c>
      <c r="F5286" s="396"/>
      <c r="G5286" s="388"/>
    </row>
    <row r="5287" spans="1:7" ht="17.25" x14ac:dyDescent="0.3">
      <c r="A5287" s="389" t="s">
        <v>25737</v>
      </c>
      <c r="B5287" s="393" t="s">
        <v>11819</v>
      </c>
      <c r="C5287" s="393">
        <v>0</v>
      </c>
      <c r="D5287" s="393" t="s">
        <v>2376</v>
      </c>
      <c r="E5287" s="393">
        <v>1</v>
      </c>
      <c r="F5287" s="396"/>
      <c r="G5287" s="388"/>
    </row>
    <row r="5288" spans="1:7" ht="17.25" x14ac:dyDescent="0.3">
      <c r="A5288" s="389" t="s">
        <v>25738</v>
      </c>
      <c r="B5288" s="393" t="s">
        <v>11819</v>
      </c>
      <c r="C5288" s="393">
        <v>0</v>
      </c>
      <c r="D5288" s="393" t="s">
        <v>2376</v>
      </c>
      <c r="E5288" s="393">
        <v>0</v>
      </c>
      <c r="F5288" s="396"/>
      <c r="G5288" s="388"/>
    </row>
    <row r="5289" spans="1:7" ht="17.25" x14ac:dyDescent="0.3">
      <c r="A5289" s="389" t="s">
        <v>25739</v>
      </c>
      <c r="B5289" s="393" t="s">
        <v>11819</v>
      </c>
      <c r="C5289" s="393">
        <v>0</v>
      </c>
      <c r="D5289" s="393" t="s">
        <v>2376</v>
      </c>
      <c r="E5289" s="393">
        <v>0</v>
      </c>
      <c r="F5289" s="396"/>
      <c r="G5289" s="388"/>
    </row>
    <row r="5290" spans="1:7" ht="12.75" customHeight="1" x14ac:dyDescent="0.3">
      <c r="A5290" s="417" t="s">
        <v>25740</v>
      </c>
      <c r="B5290" s="417"/>
      <c r="C5290" s="417"/>
      <c r="D5290" s="417"/>
      <c r="E5290" s="417"/>
      <c r="F5290" s="417"/>
      <c r="G5290" s="388"/>
    </row>
    <row r="5291" spans="1:7" ht="17.25" x14ac:dyDescent="0.3">
      <c r="A5291" s="389" t="s">
        <v>25741</v>
      </c>
      <c r="B5291" s="393" t="s">
        <v>11819</v>
      </c>
      <c r="C5291" s="393">
        <v>1</v>
      </c>
      <c r="D5291" s="393" t="s">
        <v>21940</v>
      </c>
      <c r="E5291" s="393">
        <v>1</v>
      </c>
      <c r="F5291" s="396"/>
      <c r="G5291" s="388"/>
    </row>
    <row r="5292" spans="1:7" ht="17.25" x14ac:dyDescent="0.3">
      <c r="A5292" s="389" t="s">
        <v>25742</v>
      </c>
      <c r="B5292" s="393" t="s">
        <v>21940</v>
      </c>
      <c r="C5292" s="393">
        <v>1</v>
      </c>
      <c r="D5292" s="393" t="s">
        <v>11819</v>
      </c>
      <c r="E5292" s="393">
        <v>3</v>
      </c>
      <c r="F5292" s="396"/>
      <c r="G5292" s="388"/>
    </row>
    <row r="5293" spans="1:7" ht="17.25" x14ac:dyDescent="0.3">
      <c r="A5293" s="389" t="s">
        <v>25743</v>
      </c>
      <c r="B5293" s="393" t="s">
        <v>7198</v>
      </c>
      <c r="C5293" s="393">
        <v>2</v>
      </c>
      <c r="D5293" s="393" t="s">
        <v>11819</v>
      </c>
      <c r="E5293" s="393">
        <v>1</v>
      </c>
      <c r="F5293" s="396"/>
      <c r="G5293" s="388"/>
    </row>
    <row r="5294" spans="1:7" ht="17.25" x14ac:dyDescent="0.3">
      <c r="A5294" s="389" t="s">
        <v>25744</v>
      </c>
      <c r="B5294" s="393" t="s">
        <v>11819</v>
      </c>
      <c r="C5294" s="393">
        <v>1</v>
      </c>
      <c r="D5294" s="393" t="s">
        <v>21940</v>
      </c>
      <c r="E5294" s="393">
        <v>2</v>
      </c>
      <c r="F5294" s="396"/>
      <c r="G5294" s="388"/>
    </row>
    <row r="5295" spans="1:7" ht="17.25" x14ac:dyDescent="0.3">
      <c r="A5295" s="389" t="s">
        <v>25745</v>
      </c>
      <c r="B5295" s="393" t="s">
        <v>11819</v>
      </c>
      <c r="C5295" s="393">
        <v>4</v>
      </c>
      <c r="D5295" s="393" t="s">
        <v>21940</v>
      </c>
      <c r="E5295" s="393">
        <v>1</v>
      </c>
      <c r="F5295" s="396"/>
      <c r="G5295" s="388"/>
    </row>
    <row r="5296" spans="1:7" ht="17.25" x14ac:dyDescent="0.3">
      <c r="A5296" s="389" t="s">
        <v>25746</v>
      </c>
      <c r="B5296" s="393" t="s">
        <v>11819</v>
      </c>
      <c r="C5296" s="393">
        <v>2</v>
      </c>
      <c r="D5296" s="393" t="s">
        <v>21940</v>
      </c>
      <c r="E5296" s="393">
        <v>4</v>
      </c>
      <c r="F5296" s="396"/>
      <c r="G5296" s="388"/>
    </row>
    <row r="5297" spans="1:7" ht="17.25" x14ac:dyDescent="0.3">
      <c r="A5297" s="389" t="s">
        <v>25747</v>
      </c>
      <c r="B5297" s="393" t="s">
        <v>13658</v>
      </c>
      <c r="C5297" s="393">
        <v>0</v>
      </c>
      <c r="D5297" s="393" t="s">
        <v>11819</v>
      </c>
      <c r="E5297" s="393">
        <v>1</v>
      </c>
      <c r="F5297" s="396"/>
      <c r="G5297" s="388"/>
    </row>
    <row r="5298" spans="1:7" ht="17.25" x14ac:dyDescent="0.3">
      <c r="A5298" s="389" t="s">
        <v>25748</v>
      </c>
      <c r="B5298" s="393" t="s">
        <v>11819</v>
      </c>
      <c r="C5298" s="393">
        <v>6</v>
      </c>
      <c r="D5298" s="393" t="s">
        <v>21917</v>
      </c>
      <c r="E5298" s="393">
        <v>10</v>
      </c>
      <c r="F5298" s="396"/>
      <c r="G5298" s="388"/>
    </row>
    <row r="5299" spans="1:7" ht="17.25" x14ac:dyDescent="0.3">
      <c r="A5299" s="389" t="s">
        <v>25749</v>
      </c>
      <c r="B5299" s="393" t="s">
        <v>21917</v>
      </c>
      <c r="C5299" s="393">
        <v>6</v>
      </c>
      <c r="D5299" s="393" t="s">
        <v>11819</v>
      </c>
      <c r="E5299" s="393">
        <v>2</v>
      </c>
      <c r="F5299" s="396"/>
      <c r="G5299" s="388"/>
    </row>
    <row r="5300" spans="1:7" ht="12.75" customHeight="1" x14ac:dyDescent="0.3">
      <c r="A5300" s="417" t="s">
        <v>25750</v>
      </c>
      <c r="B5300" s="417"/>
      <c r="C5300" s="417"/>
      <c r="D5300" s="417"/>
      <c r="E5300" s="417"/>
      <c r="F5300" s="417"/>
      <c r="G5300" s="388"/>
    </row>
    <row r="5301" spans="1:7" ht="17.25" x14ac:dyDescent="0.3">
      <c r="A5301" s="389" t="s">
        <v>25751</v>
      </c>
      <c r="B5301" s="393" t="s">
        <v>9654</v>
      </c>
      <c r="C5301" s="393">
        <v>14</v>
      </c>
      <c r="D5301" s="393" t="s">
        <v>11819</v>
      </c>
      <c r="E5301" s="393">
        <v>8</v>
      </c>
      <c r="F5301" s="396"/>
      <c r="G5301" s="388"/>
    </row>
    <row r="5302" spans="1:7" ht="17.25" x14ac:dyDescent="0.3">
      <c r="A5302" s="389" t="s">
        <v>25752</v>
      </c>
      <c r="B5302" s="393" t="s">
        <v>9654</v>
      </c>
      <c r="C5302" s="393">
        <v>11</v>
      </c>
      <c r="D5302" s="393" t="s">
        <v>11819</v>
      </c>
      <c r="E5302" s="393">
        <v>9</v>
      </c>
      <c r="F5302" s="396"/>
      <c r="G5302" s="388"/>
    </row>
    <row r="5303" spans="1:7" ht="17.25" x14ac:dyDescent="0.3">
      <c r="A5303" s="389" t="s">
        <v>25753</v>
      </c>
      <c r="B5303" s="393" t="s">
        <v>11819</v>
      </c>
      <c r="C5303" s="393">
        <v>9</v>
      </c>
      <c r="D5303" s="393" t="s">
        <v>21992</v>
      </c>
      <c r="E5303" s="393">
        <v>5</v>
      </c>
      <c r="F5303" s="396"/>
      <c r="G5303" s="388"/>
    </row>
    <row r="5304" spans="1:7" ht="17.25" x14ac:dyDescent="0.3">
      <c r="A5304" s="389" t="s">
        <v>42917</v>
      </c>
      <c r="B5304" s="393" t="s">
        <v>9654</v>
      </c>
      <c r="C5304" s="393">
        <v>5</v>
      </c>
      <c r="D5304" s="393" t="s">
        <v>11819</v>
      </c>
      <c r="E5304" s="393">
        <v>8</v>
      </c>
      <c r="F5304" s="396"/>
      <c r="G5304" s="388"/>
    </row>
    <row r="5305" spans="1:7" ht="17.25" x14ac:dyDescent="0.3">
      <c r="A5305" s="389" t="s">
        <v>25754</v>
      </c>
      <c r="B5305" s="393" t="s">
        <v>11819</v>
      </c>
      <c r="C5305" s="393">
        <v>8</v>
      </c>
      <c r="D5305" s="393" t="s">
        <v>9654</v>
      </c>
      <c r="E5305" s="393">
        <v>5</v>
      </c>
      <c r="F5305" s="396"/>
      <c r="G5305" s="388"/>
    </row>
    <row r="5306" spans="1:7" ht="17.25" x14ac:dyDescent="0.3">
      <c r="A5306" s="389" t="s">
        <v>25755</v>
      </c>
      <c r="B5306" s="393" t="s">
        <v>9654</v>
      </c>
      <c r="C5306" s="393">
        <v>13</v>
      </c>
      <c r="D5306" s="393" t="s">
        <v>11819</v>
      </c>
      <c r="E5306" s="393">
        <v>18</v>
      </c>
      <c r="F5306" s="396"/>
      <c r="G5306" s="388"/>
    </row>
    <row r="5307" spans="1:7" ht="17.25" x14ac:dyDescent="0.3">
      <c r="A5307" s="389" t="s">
        <v>25756</v>
      </c>
      <c r="B5307" s="393" t="s">
        <v>11819</v>
      </c>
      <c r="C5307" s="393">
        <v>3</v>
      </c>
      <c r="D5307" s="393" t="s">
        <v>9654</v>
      </c>
      <c r="E5307" s="393">
        <v>7</v>
      </c>
      <c r="F5307" s="396"/>
      <c r="G5307" s="388"/>
    </row>
    <row r="5308" spans="1:7" ht="17.25" x14ac:dyDescent="0.3">
      <c r="A5308" s="389" t="s">
        <v>25757</v>
      </c>
      <c r="B5308" s="393" t="s">
        <v>11819</v>
      </c>
      <c r="C5308" s="393">
        <v>13</v>
      </c>
      <c r="D5308" s="393" t="s">
        <v>9654</v>
      </c>
      <c r="E5308" s="393">
        <v>17</v>
      </c>
      <c r="F5308" s="396"/>
      <c r="G5308" s="388"/>
    </row>
    <row r="5309" spans="1:7" ht="17.25" x14ac:dyDescent="0.3">
      <c r="A5309" s="389" t="s">
        <v>42918</v>
      </c>
      <c r="B5309" s="393" t="s">
        <v>11819</v>
      </c>
      <c r="C5309" s="393">
        <v>2</v>
      </c>
      <c r="D5309" s="393" t="s">
        <v>9654</v>
      </c>
      <c r="E5309" s="393">
        <v>2</v>
      </c>
      <c r="F5309" s="396"/>
      <c r="G5309" s="388"/>
    </row>
    <row r="5310" spans="1:7" ht="17.25" x14ac:dyDescent="0.3">
      <c r="A5310" s="389" t="s">
        <v>25758</v>
      </c>
      <c r="B5310" s="393" t="s">
        <v>11819</v>
      </c>
      <c r="C5310" s="393">
        <v>9</v>
      </c>
      <c r="D5310" s="393" t="s">
        <v>9654</v>
      </c>
      <c r="E5310" s="393">
        <v>3</v>
      </c>
      <c r="F5310" s="396"/>
      <c r="G5310" s="388"/>
    </row>
    <row r="5311" spans="1:7" ht="12.75" customHeight="1" x14ac:dyDescent="0.3">
      <c r="A5311" s="417" t="s">
        <v>25759</v>
      </c>
      <c r="B5311" s="417"/>
      <c r="C5311" s="417"/>
      <c r="D5311" s="417"/>
      <c r="E5311" s="417"/>
      <c r="F5311" s="417"/>
      <c r="G5311" s="388"/>
    </row>
    <row r="5312" spans="1:7" ht="17.25" x14ac:dyDescent="0.3">
      <c r="A5312" s="389" t="s">
        <v>25760</v>
      </c>
      <c r="B5312" s="393" t="s">
        <v>10191</v>
      </c>
      <c r="C5312" s="393">
        <v>0</v>
      </c>
      <c r="D5312" s="393" t="s">
        <v>11819</v>
      </c>
      <c r="E5312" s="393">
        <v>9</v>
      </c>
      <c r="F5312" s="396"/>
      <c r="G5312" s="388"/>
    </row>
    <row r="5313" spans="1:7" ht="17.25" x14ac:dyDescent="0.3">
      <c r="A5313" s="389" t="s">
        <v>25761</v>
      </c>
      <c r="B5313" s="393" t="s">
        <v>10191</v>
      </c>
      <c r="C5313" s="393">
        <v>2</v>
      </c>
      <c r="D5313" s="393" t="s">
        <v>11819</v>
      </c>
      <c r="E5313" s="393">
        <v>9</v>
      </c>
      <c r="F5313" s="396"/>
      <c r="G5313" s="388"/>
    </row>
    <row r="5314" spans="1:7" ht="17.25" x14ac:dyDescent="0.3">
      <c r="A5314" s="389" t="s">
        <v>25762</v>
      </c>
      <c r="B5314" s="393" t="s">
        <v>10191</v>
      </c>
      <c r="C5314" s="393">
        <v>4</v>
      </c>
      <c r="D5314" s="393" t="s">
        <v>11819</v>
      </c>
      <c r="E5314" s="393">
        <v>5</v>
      </c>
      <c r="F5314" s="396"/>
      <c r="G5314" s="388"/>
    </row>
    <row r="5315" spans="1:7" ht="17.25" x14ac:dyDescent="0.3">
      <c r="A5315" s="389" t="s">
        <v>25763</v>
      </c>
      <c r="B5315" s="393" t="s">
        <v>11819</v>
      </c>
      <c r="C5315" s="393">
        <v>2</v>
      </c>
      <c r="D5315" s="393" t="s">
        <v>10191</v>
      </c>
      <c r="E5315" s="393">
        <v>11</v>
      </c>
      <c r="F5315" s="396"/>
      <c r="G5315" s="388"/>
    </row>
    <row r="5316" spans="1:7" ht="17.25" x14ac:dyDescent="0.3">
      <c r="A5316" s="389" t="s">
        <v>25764</v>
      </c>
      <c r="B5316" s="393" t="s">
        <v>11819</v>
      </c>
      <c r="C5316" s="393">
        <v>16</v>
      </c>
      <c r="D5316" s="393" t="s">
        <v>10191</v>
      </c>
      <c r="E5316" s="393">
        <v>7</v>
      </c>
      <c r="F5316" s="396"/>
      <c r="G5316" s="388"/>
    </row>
    <row r="5317" spans="1:7" ht="12.75" customHeight="1" x14ac:dyDescent="0.3">
      <c r="A5317" s="417" t="s">
        <v>25765</v>
      </c>
      <c r="B5317" s="417"/>
      <c r="C5317" s="417"/>
      <c r="D5317" s="417"/>
      <c r="E5317" s="417"/>
      <c r="F5317" s="417"/>
      <c r="G5317" s="388"/>
    </row>
    <row r="5318" spans="1:7" ht="17.25" x14ac:dyDescent="0.3">
      <c r="A5318" s="389" t="s">
        <v>25766</v>
      </c>
      <c r="B5318" s="393" t="s">
        <v>10191</v>
      </c>
      <c r="C5318" s="393">
        <v>2</v>
      </c>
      <c r="D5318" s="393" t="s">
        <v>5411</v>
      </c>
      <c r="E5318" s="393">
        <v>0</v>
      </c>
      <c r="F5318" s="396"/>
      <c r="G5318" s="388"/>
    </row>
    <row r="5319" spans="1:7" ht="17.25" x14ac:dyDescent="0.3">
      <c r="A5319" s="389" t="s">
        <v>25767</v>
      </c>
      <c r="B5319" s="393" t="s">
        <v>5411</v>
      </c>
      <c r="C5319" s="393">
        <v>0</v>
      </c>
      <c r="D5319" s="393" t="s">
        <v>10191</v>
      </c>
      <c r="E5319" s="393">
        <v>0</v>
      </c>
      <c r="F5319" s="396"/>
      <c r="G5319" s="388"/>
    </row>
    <row r="5320" spans="1:7" ht="17.25" x14ac:dyDescent="0.3">
      <c r="A5320" s="389" t="s">
        <v>25768</v>
      </c>
      <c r="B5320" s="393" t="s">
        <v>10191</v>
      </c>
      <c r="C5320" s="393">
        <v>0</v>
      </c>
      <c r="D5320" s="393" t="s">
        <v>5411</v>
      </c>
      <c r="E5320" s="393">
        <v>0</v>
      </c>
      <c r="F5320" s="396"/>
      <c r="G5320" s="388"/>
    </row>
    <row r="5321" spans="1:7" ht="17.25" x14ac:dyDescent="0.3">
      <c r="A5321" s="389" t="s">
        <v>25769</v>
      </c>
      <c r="B5321" s="393" t="s">
        <v>10191</v>
      </c>
      <c r="C5321" s="393">
        <v>1</v>
      </c>
      <c r="D5321" s="393" t="s">
        <v>5411</v>
      </c>
      <c r="E5321" s="393">
        <v>2</v>
      </c>
      <c r="F5321" s="396"/>
      <c r="G5321" s="388"/>
    </row>
    <row r="5322" spans="1:7" ht="17.25" x14ac:dyDescent="0.3">
      <c r="A5322" s="389" t="s">
        <v>25770</v>
      </c>
      <c r="B5322" s="393" t="s">
        <v>5411</v>
      </c>
      <c r="C5322" s="393">
        <v>0</v>
      </c>
      <c r="D5322" s="393" t="s">
        <v>10191</v>
      </c>
      <c r="E5322" s="393">
        <v>0</v>
      </c>
      <c r="F5322" s="396"/>
      <c r="G5322" s="388"/>
    </row>
    <row r="5323" spans="1:7" ht="17.25" x14ac:dyDescent="0.3">
      <c r="A5323" s="389" t="s">
        <v>25771</v>
      </c>
      <c r="B5323" s="393" t="s">
        <v>10191</v>
      </c>
      <c r="C5323" s="393">
        <v>0</v>
      </c>
      <c r="D5323" s="393" t="s">
        <v>5411</v>
      </c>
      <c r="E5323" s="393">
        <v>0</v>
      </c>
      <c r="F5323" s="396"/>
      <c r="G5323" s="388"/>
    </row>
    <row r="5324" spans="1:7" ht="12.75" customHeight="1" x14ac:dyDescent="0.3">
      <c r="A5324" s="417" t="s">
        <v>39978</v>
      </c>
      <c r="B5324" s="417"/>
      <c r="C5324" s="417"/>
      <c r="D5324" s="417"/>
      <c r="E5324" s="417"/>
      <c r="F5324" s="417"/>
      <c r="G5324" s="388"/>
    </row>
    <row r="5325" spans="1:7" ht="17.25" x14ac:dyDescent="0.3">
      <c r="A5325" s="389" t="s">
        <v>39979</v>
      </c>
      <c r="B5325" s="393" t="s">
        <v>11819</v>
      </c>
      <c r="C5325" s="393">
        <v>8</v>
      </c>
      <c r="D5325" s="393" t="s">
        <v>13336</v>
      </c>
      <c r="E5325" s="393">
        <v>3</v>
      </c>
      <c r="F5325" s="396"/>
      <c r="G5325" s="388"/>
    </row>
    <row r="5326" spans="1:7" ht="17.25" x14ac:dyDescent="0.3">
      <c r="A5326" s="389" t="s">
        <v>39980</v>
      </c>
      <c r="B5326" s="393" t="s">
        <v>11819</v>
      </c>
      <c r="C5326" s="393">
        <v>3</v>
      </c>
      <c r="D5326" s="393" t="s">
        <v>10191</v>
      </c>
      <c r="E5326" s="393">
        <v>9</v>
      </c>
      <c r="F5326" s="396"/>
      <c r="G5326" s="388"/>
    </row>
    <row r="5327" spans="1:7" ht="17.25" x14ac:dyDescent="0.3">
      <c r="A5327" s="389" t="s">
        <v>39981</v>
      </c>
      <c r="B5327" s="393" t="s">
        <v>11819</v>
      </c>
      <c r="C5327" s="393">
        <v>2</v>
      </c>
      <c r="D5327" s="393" t="s">
        <v>10191</v>
      </c>
      <c r="E5327" s="393">
        <v>1</v>
      </c>
      <c r="F5327" s="396"/>
      <c r="G5327" s="388"/>
    </row>
    <row r="5328" spans="1:7" ht="17.25" x14ac:dyDescent="0.3">
      <c r="A5328" s="389" t="s">
        <v>39982</v>
      </c>
      <c r="B5328" s="393" t="s">
        <v>10191</v>
      </c>
      <c r="C5328" s="393">
        <v>0</v>
      </c>
      <c r="D5328" s="393" t="s">
        <v>2625</v>
      </c>
      <c r="E5328" s="393">
        <v>3</v>
      </c>
      <c r="F5328" s="396"/>
      <c r="G5328" s="388"/>
    </row>
    <row r="5329" spans="1:7" ht="17.25" x14ac:dyDescent="0.3">
      <c r="A5329" s="389" t="s">
        <v>39983</v>
      </c>
      <c r="B5329" s="393" t="s">
        <v>7198</v>
      </c>
      <c r="C5329" s="393">
        <v>1</v>
      </c>
      <c r="D5329" s="393" t="s">
        <v>10448</v>
      </c>
      <c r="E5329" s="393">
        <v>2</v>
      </c>
      <c r="F5329" s="396"/>
      <c r="G5329" s="388"/>
    </row>
    <row r="5330" spans="1:7" ht="17.25" x14ac:dyDescent="0.3">
      <c r="A5330" s="389" t="s">
        <v>39984</v>
      </c>
      <c r="B5330" s="393" t="s">
        <v>10103</v>
      </c>
      <c r="C5330" s="393">
        <v>22</v>
      </c>
      <c r="D5330" s="393" t="s">
        <v>7198</v>
      </c>
      <c r="E5330" s="393">
        <v>24</v>
      </c>
      <c r="F5330" s="396"/>
      <c r="G5330" s="388"/>
    </row>
    <row r="5331" spans="1:7" ht="12.75" customHeight="1" x14ac:dyDescent="0.3">
      <c r="A5331" s="417" t="s">
        <v>41060</v>
      </c>
      <c r="B5331" s="417"/>
      <c r="C5331" s="417"/>
      <c r="D5331" s="417"/>
      <c r="E5331" s="417"/>
      <c r="F5331" s="417"/>
      <c r="G5331" s="388"/>
    </row>
    <row r="5332" spans="1:7" ht="17.25" x14ac:dyDescent="0.3">
      <c r="A5332" s="389" t="s">
        <v>41061</v>
      </c>
      <c r="B5332" s="393" t="s">
        <v>10191</v>
      </c>
      <c r="C5332" s="393">
        <v>0</v>
      </c>
      <c r="D5332" s="393" t="s">
        <v>11819</v>
      </c>
      <c r="E5332" s="393">
        <v>1</v>
      </c>
      <c r="F5332" s="396"/>
      <c r="G5332" s="388"/>
    </row>
    <row r="5333" spans="1:7" ht="17.25" x14ac:dyDescent="0.3">
      <c r="A5333" s="389" t="s">
        <v>41062</v>
      </c>
      <c r="B5333" s="393" t="s">
        <v>10103</v>
      </c>
      <c r="C5333" s="393">
        <v>3</v>
      </c>
      <c r="D5333" s="393" t="s">
        <v>11819</v>
      </c>
      <c r="E5333" s="393">
        <v>5</v>
      </c>
      <c r="F5333" s="396"/>
      <c r="G5333" s="388"/>
    </row>
    <row r="5334" spans="1:7" ht="17.25" x14ac:dyDescent="0.3">
      <c r="A5334" s="389" t="s">
        <v>41063</v>
      </c>
      <c r="B5334" s="393" t="s">
        <v>11819</v>
      </c>
      <c r="C5334" s="393">
        <v>1</v>
      </c>
      <c r="D5334" s="393" t="s">
        <v>13336</v>
      </c>
      <c r="E5334" s="393">
        <v>2</v>
      </c>
      <c r="F5334" s="396"/>
      <c r="G5334" s="388"/>
    </row>
    <row r="5335" spans="1:7" ht="17.25" x14ac:dyDescent="0.3">
      <c r="A5335" s="389" t="s">
        <v>41064</v>
      </c>
      <c r="B5335" s="393" t="s">
        <v>10103</v>
      </c>
      <c r="C5335" s="393">
        <v>0</v>
      </c>
      <c r="D5335" s="393" t="s">
        <v>11819</v>
      </c>
      <c r="E5335" s="393">
        <v>1</v>
      </c>
      <c r="F5335" s="396"/>
      <c r="G5335" s="388"/>
    </row>
    <row r="5336" spans="1:7" ht="17.25" x14ac:dyDescent="0.3">
      <c r="A5336" s="389" t="s">
        <v>41065</v>
      </c>
      <c r="B5336" s="393" t="s">
        <v>13336</v>
      </c>
      <c r="C5336" s="393">
        <v>1</v>
      </c>
      <c r="D5336" s="393" t="s">
        <v>11819</v>
      </c>
      <c r="E5336" s="393">
        <v>0</v>
      </c>
      <c r="F5336" s="396"/>
      <c r="G5336" s="388"/>
    </row>
    <row r="5337" spans="1:7" ht="17.25" x14ac:dyDescent="0.3">
      <c r="A5337" s="389" t="s">
        <v>41066</v>
      </c>
      <c r="B5337" s="393" t="s">
        <v>11819</v>
      </c>
      <c r="C5337" s="393">
        <v>4</v>
      </c>
      <c r="D5337" s="393" t="s">
        <v>10103</v>
      </c>
      <c r="E5337" s="393">
        <v>5</v>
      </c>
      <c r="F5337" s="396"/>
      <c r="G5337" s="388"/>
    </row>
    <row r="5338" spans="1:7" ht="12.75" customHeight="1" x14ac:dyDescent="0.3">
      <c r="A5338" s="417" t="s">
        <v>42919</v>
      </c>
      <c r="B5338" s="417"/>
      <c r="C5338" s="417"/>
      <c r="D5338" s="417"/>
      <c r="E5338" s="417"/>
      <c r="F5338" s="417"/>
      <c r="G5338" s="388"/>
    </row>
    <row r="5339" spans="1:7" ht="17.25" x14ac:dyDescent="0.3">
      <c r="A5339" s="389" t="s">
        <v>42920</v>
      </c>
      <c r="B5339" s="393" t="s">
        <v>11819</v>
      </c>
      <c r="C5339" s="393">
        <v>0</v>
      </c>
      <c r="D5339" s="393" t="s">
        <v>10191</v>
      </c>
      <c r="E5339" s="393">
        <v>1</v>
      </c>
      <c r="F5339" s="396"/>
      <c r="G5339" s="388"/>
    </row>
    <row r="5340" spans="1:7" ht="17.25" x14ac:dyDescent="0.3">
      <c r="A5340" s="389" t="s">
        <v>42921</v>
      </c>
      <c r="B5340" s="393" t="s">
        <v>13336</v>
      </c>
      <c r="C5340" s="393">
        <v>1</v>
      </c>
      <c r="D5340" s="393" t="s">
        <v>11819</v>
      </c>
      <c r="E5340" s="393">
        <v>0</v>
      </c>
      <c r="F5340" s="396"/>
      <c r="G5340" s="388"/>
    </row>
    <row r="5341" spans="1:7" ht="17.25" x14ac:dyDescent="0.3">
      <c r="A5341" s="389" t="s">
        <v>42922</v>
      </c>
      <c r="B5341" s="393" t="s">
        <v>10191</v>
      </c>
      <c r="C5341" s="393">
        <v>3</v>
      </c>
      <c r="D5341" s="393" t="s">
        <v>11819</v>
      </c>
      <c r="E5341" s="393">
        <v>1</v>
      </c>
      <c r="F5341" s="396"/>
      <c r="G5341" s="388"/>
    </row>
    <row r="5342" spans="1:7" ht="17.25" x14ac:dyDescent="0.3">
      <c r="A5342" s="389" t="s">
        <v>42923</v>
      </c>
      <c r="B5342" s="393" t="s">
        <v>11819</v>
      </c>
      <c r="C5342" s="393">
        <v>1</v>
      </c>
      <c r="D5342" s="393" t="s">
        <v>10191</v>
      </c>
      <c r="E5342" s="393">
        <v>0</v>
      </c>
      <c r="F5342" s="396"/>
      <c r="G5342" s="388"/>
    </row>
    <row r="5343" spans="1:7" ht="17.25" x14ac:dyDescent="0.3">
      <c r="A5343" s="389" t="s">
        <v>42924</v>
      </c>
      <c r="B5343" s="393" t="s">
        <v>5011</v>
      </c>
      <c r="C5343" s="393">
        <v>0</v>
      </c>
      <c r="D5343" s="393" t="s">
        <v>11819</v>
      </c>
      <c r="E5343" s="393">
        <v>3</v>
      </c>
      <c r="F5343" s="396"/>
      <c r="G5343" s="388"/>
    </row>
    <row r="5344" spans="1:7" ht="17.25" x14ac:dyDescent="0.3">
      <c r="A5344" s="389" t="s">
        <v>42925</v>
      </c>
      <c r="B5344" s="393" t="s">
        <v>11819</v>
      </c>
      <c r="C5344" s="393">
        <v>3</v>
      </c>
      <c r="D5344" s="393" t="s">
        <v>10191</v>
      </c>
      <c r="E5344" s="393">
        <v>5</v>
      </c>
      <c r="F5344" s="396"/>
      <c r="G5344" s="388"/>
    </row>
    <row r="5345" spans="1:7" ht="12.75" customHeight="1" x14ac:dyDescent="0.3">
      <c r="A5345" s="417" t="s">
        <v>41067</v>
      </c>
      <c r="B5345" s="417"/>
      <c r="C5345" s="417"/>
      <c r="D5345" s="417"/>
      <c r="E5345" s="417"/>
      <c r="F5345" s="417"/>
      <c r="G5345" s="388"/>
    </row>
    <row r="5346" spans="1:7" ht="17.25" x14ac:dyDescent="0.3">
      <c r="A5346" s="389" t="s">
        <v>41068</v>
      </c>
      <c r="B5346" s="393" t="s">
        <v>16716</v>
      </c>
      <c r="C5346" s="393">
        <v>1</v>
      </c>
      <c r="D5346" s="393" t="s">
        <v>11819</v>
      </c>
      <c r="E5346" s="393">
        <v>2</v>
      </c>
      <c r="F5346" s="396"/>
      <c r="G5346" s="388"/>
    </row>
    <row r="5347" spans="1:7" ht="17.25" x14ac:dyDescent="0.3">
      <c r="A5347" s="389" t="s">
        <v>41069</v>
      </c>
      <c r="B5347" s="393" t="s">
        <v>16716</v>
      </c>
      <c r="C5347" s="393">
        <v>2</v>
      </c>
      <c r="D5347" s="393" t="s">
        <v>11819</v>
      </c>
      <c r="E5347" s="393">
        <v>0</v>
      </c>
      <c r="F5347" s="396"/>
      <c r="G5347" s="388"/>
    </row>
    <row r="5348" spans="1:7" ht="17.25" x14ac:dyDescent="0.3">
      <c r="A5348" s="389" t="s">
        <v>41070</v>
      </c>
      <c r="B5348" s="393" t="s">
        <v>16716</v>
      </c>
      <c r="C5348" s="393">
        <v>0</v>
      </c>
      <c r="D5348" s="393" t="s">
        <v>11819</v>
      </c>
      <c r="E5348" s="393">
        <v>2</v>
      </c>
      <c r="F5348" s="396"/>
      <c r="G5348" s="388"/>
    </row>
    <row r="5349" spans="1:7" ht="17.25" x14ac:dyDescent="0.3">
      <c r="A5349" s="389" t="s">
        <v>41071</v>
      </c>
      <c r="B5349" s="393" t="s">
        <v>16716</v>
      </c>
      <c r="C5349" s="393">
        <v>0</v>
      </c>
      <c r="D5349" s="393" t="s">
        <v>11819</v>
      </c>
      <c r="E5349" s="393">
        <v>1</v>
      </c>
      <c r="F5349" s="396"/>
      <c r="G5349" s="388"/>
    </row>
    <row r="5350" spans="1:7" ht="17.25" x14ac:dyDescent="0.3">
      <c r="A5350" s="389" t="s">
        <v>41072</v>
      </c>
      <c r="B5350" s="393" t="s">
        <v>16716</v>
      </c>
      <c r="C5350" s="393">
        <v>2</v>
      </c>
      <c r="D5350" s="393" t="s">
        <v>11819</v>
      </c>
      <c r="E5350" s="393">
        <v>0</v>
      </c>
      <c r="F5350" s="396"/>
      <c r="G5350" s="388"/>
    </row>
    <row r="5351" spans="1:7" ht="17.25" x14ac:dyDescent="0.3">
      <c r="A5351" s="389" t="s">
        <v>41073</v>
      </c>
      <c r="B5351" s="393" t="s">
        <v>16716</v>
      </c>
      <c r="C5351" s="393">
        <v>0</v>
      </c>
      <c r="D5351" s="393" t="s">
        <v>11819</v>
      </c>
      <c r="E5351" s="393">
        <v>1</v>
      </c>
      <c r="F5351" s="396"/>
      <c r="G5351" s="388"/>
    </row>
    <row r="5352" spans="1:7" ht="12.75" customHeight="1" x14ac:dyDescent="0.3">
      <c r="A5352" s="417" t="s">
        <v>25772</v>
      </c>
      <c r="B5352" s="417"/>
      <c r="C5352" s="417"/>
      <c r="D5352" s="417"/>
      <c r="E5352" s="417"/>
      <c r="F5352" s="417"/>
      <c r="G5352" s="388"/>
    </row>
    <row r="5353" spans="1:7" ht="17.25" x14ac:dyDescent="0.3">
      <c r="A5353" s="389" t="s">
        <v>25773</v>
      </c>
      <c r="B5353" s="393" t="s">
        <v>1920</v>
      </c>
      <c r="C5353" s="393">
        <v>12</v>
      </c>
      <c r="D5353" s="393" t="s">
        <v>1919</v>
      </c>
      <c r="E5353" s="393">
        <v>27</v>
      </c>
      <c r="F5353" s="396"/>
      <c r="G5353" s="388"/>
    </row>
    <row r="5354" spans="1:7" ht="17.25" x14ac:dyDescent="0.3">
      <c r="A5354" s="389" t="s">
        <v>25774</v>
      </c>
      <c r="B5354" s="393" t="s">
        <v>10103</v>
      </c>
      <c r="C5354" s="393">
        <v>40</v>
      </c>
      <c r="D5354" s="393" t="s">
        <v>1919</v>
      </c>
      <c r="E5354" s="393">
        <v>20</v>
      </c>
      <c r="F5354" s="396"/>
      <c r="G5354" s="388"/>
    </row>
    <row r="5355" spans="1:7" ht="17.25" x14ac:dyDescent="0.3">
      <c r="A5355" s="389" t="s">
        <v>25775</v>
      </c>
      <c r="B5355" s="393" t="s">
        <v>1919</v>
      </c>
      <c r="C5355" s="393">
        <v>37</v>
      </c>
      <c r="D5355" s="393" t="s">
        <v>10103</v>
      </c>
      <c r="E5355" s="393">
        <v>39</v>
      </c>
      <c r="F5355" s="396"/>
      <c r="G5355" s="388"/>
    </row>
    <row r="5356" spans="1:7" ht="17.25" x14ac:dyDescent="0.3">
      <c r="A5356" s="389" t="s">
        <v>25776</v>
      </c>
      <c r="B5356" s="393" t="s">
        <v>10103</v>
      </c>
      <c r="C5356" s="393">
        <v>47</v>
      </c>
      <c r="D5356" s="393" t="s">
        <v>1919</v>
      </c>
      <c r="E5356" s="393">
        <v>51</v>
      </c>
      <c r="F5356" s="396"/>
      <c r="G5356" s="388"/>
    </row>
    <row r="5357" spans="1:7" ht="17.25" x14ac:dyDescent="0.3">
      <c r="A5357" s="389" t="s">
        <v>25777</v>
      </c>
      <c r="B5357" s="393" t="s">
        <v>1919</v>
      </c>
      <c r="C5357" s="393">
        <v>5</v>
      </c>
      <c r="D5357" s="393" t="s">
        <v>10103</v>
      </c>
      <c r="E5357" s="393">
        <v>13</v>
      </c>
      <c r="F5357" s="396"/>
      <c r="G5357" s="388"/>
    </row>
    <row r="5358" spans="1:7" ht="17.25" x14ac:dyDescent="0.3">
      <c r="A5358" s="389" t="s">
        <v>25778</v>
      </c>
      <c r="B5358" s="393" t="s">
        <v>1919</v>
      </c>
      <c r="C5358" s="393">
        <v>13</v>
      </c>
      <c r="D5358" s="393" t="s">
        <v>1920</v>
      </c>
      <c r="E5358" s="393">
        <v>6</v>
      </c>
      <c r="F5358" s="396"/>
      <c r="G5358" s="388"/>
    </row>
    <row r="5359" spans="1:7" ht="17.25" x14ac:dyDescent="0.3">
      <c r="A5359" s="389" t="s">
        <v>25779</v>
      </c>
      <c r="B5359" s="393" t="s">
        <v>1920</v>
      </c>
      <c r="C5359" s="393">
        <v>5</v>
      </c>
      <c r="D5359" s="393" t="s">
        <v>10103</v>
      </c>
      <c r="E5359" s="393">
        <v>10</v>
      </c>
      <c r="F5359" s="396"/>
      <c r="G5359" s="388"/>
    </row>
    <row r="5360" spans="1:7" ht="17.25" x14ac:dyDescent="0.3">
      <c r="A5360" s="389" t="s">
        <v>25780</v>
      </c>
      <c r="B5360" s="393" t="s">
        <v>23432</v>
      </c>
      <c r="C5360" s="393">
        <v>12</v>
      </c>
      <c r="D5360" s="393" t="s">
        <v>11819</v>
      </c>
      <c r="E5360" s="393">
        <v>10</v>
      </c>
      <c r="F5360" s="396"/>
      <c r="G5360" s="388"/>
    </row>
    <row r="5361" spans="1:7" ht="17.25" x14ac:dyDescent="0.3">
      <c r="A5361" s="389" t="s">
        <v>25781</v>
      </c>
      <c r="B5361" s="393" t="s">
        <v>22599</v>
      </c>
      <c r="C5361" s="393">
        <v>31</v>
      </c>
      <c r="D5361" s="393" t="s">
        <v>10103</v>
      </c>
      <c r="E5361" s="393">
        <v>21</v>
      </c>
      <c r="F5361" s="396"/>
      <c r="G5361" s="388"/>
    </row>
    <row r="5362" spans="1:7" ht="17.25" x14ac:dyDescent="0.3">
      <c r="A5362" s="389" t="s">
        <v>25782</v>
      </c>
      <c r="B5362" s="393" t="s">
        <v>24506</v>
      </c>
      <c r="C5362" s="393">
        <v>21</v>
      </c>
      <c r="D5362" s="393" t="s">
        <v>13658</v>
      </c>
      <c r="E5362" s="393">
        <v>12</v>
      </c>
      <c r="F5362" s="396"/>
      <c r="G5362" s="388"/>
    </row>
    <row r="5363" spans="1:7" ht="12.75" customHeight="1" x14ac:dyDescent="0.3">
      <c r="A5363" s="417" t="s">
        <v>25783</v>
      </c>
      <c r="B5363" s="417"/>
      <c r="C5363" s="417"/>
      <c r="D5363" s="417"/>
      <c r="E5363" s="417"/>
      <c r="F5363" s="417"/>
      <c r="G5363" s="388"/>
    </row>
    <row r="5364" spans="1:7" ht="17.25" x14ac:dyDescent="0.3">
      <c r="A5364" s="389" t="s">
        <v>25784</v>
      </c>
      <c r="B5364" s="393" t="s">
        <v>13336</v>
      </c>
      <c r="C5364" s="393">
        <v>14</v>
      </c>
      <c r="D5364" s="393" t="s">
        <v>11819</v>
      </c>
      <c r="E5364" s="393">
        <v>18</v>
      </c>
      <c r="F5364" s="396"/>
      <c r="G5364" s="388"/>
    </row>
    <row r="5365" spans="1:7" ht="17.25" x14ac:dyDescent="0.3">
      <c r="A5365" s="389" t="s">
        <v>25785</v>
      </c>
      <c r="B5365" s="393" t="s">
        <v>11819</v>
      </c>
      <c r="C5365" s="393">
        <v>11</v>
      </c>
      <c r="D5365" s="393" t="s">
        <v>10103</v>
      </c>
      <c r="E5365" s="393">
        <v>10</v>
      </c>
      <c r="F5365" s="396"/>
      <c r="G5365" s="388"/>
    </row>
    <row r="5366" spans="1:7" ht="17.25" x14ac:dyDescent="0.3">
      <c r="A5366" s="389" t="s">
        <v>25786</v>
      </c>
      <c r="B5366" s="393" t="s">
        <v>10191</v>
      </c>
      <c r="C5366" s="393">
        <v>18</v>
      </c>
      <c r="D5366" s="393" t="s">
        <v>11819</v>
      </c>
      <c r="E5366" s="393">
        <v>22</v>
      </c>
      <c r="F5366" s="396"/>
      <c r="G5366" s="388"/>
    </row>
    <row r="5367" spans="1:7" ht="17.25" x14ac:dyDescent="0.3">
      <c r="A5367" s="389" t="s">
        <v>25787</v>
      </c>
      <c r="B5367" s="393" t="s">
        <v>11819</v>
      </c>
      <c r="C5367" s="393">
        <v>32</v>
      </c>
      <c r="D5367" s="393" t="s">
        <v>10191</v>
      </c>
      <c r="E5367" s="393">
        <v>10</v>
      </c>
      <c r="F5367" s="396"/>
      <c r="G5367" s="388"/>
    </row>
    <row r="5368" spans="1:7" ht="17.25" x14ac:dyDescent="0.3">
      <c r="A5368" s="389" t="s">
        <v>25788</v>
      </c>
      <c r="B5368" s="393" t="s">
        <v>10103</v>
      </c>
      <c r="C5368" s="393">
        <v>16</v>
      </c>
      <c r="D5368" s="393" t="s">
        <v>11819</v>
      </c>
      <c r="E5368" s="393">
        <v>10</v>
      </c>
      <c r="F5368" s="396"/>
      <c r="G5368" s="388"/>
    </row>
    <row r="5369" spans="1:7" ht="17.25" x14ac:dyDescent="0.3">
      <c r="A5369" s="389" t="s">
        <v>25789</v>
      </c>
      <c r="B5369" s="393" t="s">
        <v>13336</v>
      </c>
      <c r="C5369" s="393">
        <v>2</v>
      </c>
      <c r="D5369" s="393" t="s">
        <v>11819</v>
      </c>
      <c r="E5369" s="393">
        <v>9</v>
      </c>
      <c r="F5369" s="396"/>
      <c r="G5369" s="388"/>
    </row>
    <row r="5370" spans="1:7" ht="17.25" x14ac:dyDescent="0.3">
      <c r="A5370" s="389" t="s">
        <v>25790</v>
      </c>
      <c r="B5370" s="393" t="s">
        <v>10191</v>
      </c>
      <c r="C5370" s="393">
        <v>16</v>
      </c>
      <c r="D5370" s="393" t="s">
        <v>11819</v>
      </c>
      <c r="E5370" s="393">
        <v>22</v>
      </c>
      <c r="F5370" s="396"/>
      <c r="G5370" s="388"/>
    </row>
    <row r="5371" spans="1:7" ht="17.25" x14ac:dyDescent="0.3">
      <c r="A5371" s="389" t="s">
        <v>25791</v>
      </c>
      <c r="B5371" s="393" t="s">
        <v>10103</v>
      </c>
      <c r="C5371" s="393">
        <v>21</v>
      </c>
      <c r="D5371" s="393" t="s">
        <v>11819</v>
      </c>
      <c r="E5371" s="393">
        <v>31</v>
      </c>
      <c r="F5371" s="396"/>
      <c r="G5371" s="388"/>
    </row>
    <row r="5372" spans="1:7" ht="17.25" x14ac:dyDescent="0.3">
      <c r="A5372" s="389" t="s">
        <v>25792</v>
      </c>
      <c r="B5372" s="393" t="s">
        <v>23064</v>
      </c>
      <c r="C5372" s="393">
        <v>19</v>
      </c>
      <c r="D5372" s="393" t="s">
        <v>11819</v>
      </c>
      <c r="E5372" s="393">
        <v>12</v>
      </c>
      <c r="F5372" s="396"/>
      <c r="G5372" s="388"/>
    </row>
    <row r="5373" spans="1:7" ht="17.25" x14ac:dyDescent="0.3">
      <c r="A5373" s="389" t="s">
        <v>25793</v>
      </c>
      <c r="B5373" s="393" t="s">
        <v>11819</v>
      </c>
      <c r="C5373" s="393">
        <v>6</v>
      </c>
      <c r="D5373" s="393" t="s">
        <v>10103</v>
      </c>
      <c r="E5373" s="393">
        <v>4</v>
      </c>
      <c r="F5373" s="396"/>
      <c r="G5373" s="388"/>
    </row>
    <row r="5374" spans="1:7" ht="12.75" customHeight="1" x14ac:dyDescent="0.3">
      <c r="A5374" s="417" t="s">
        <v>25794</v>
      </c>
      <c r="B5374" s="417"/>
      <c r="C5374" s="417"/>
      <c r="D5374" s="417"/>
      <c r="E5374" s="417"/>
      <c r="F5374" s="417"/>
      <c r="G5374" s="388"/>
    </row>
    <row r="5375" spans="1:7" ht="17.25" x14ac:dyDescent="0.3">
      <c r="A5375" s="389" t="s">
        <v>25795</v>
      </c>
      <c r="B5375" s="393" t="s">
        <v>11819</v>
      </c>
      <c r="C5375" s="393">
        <v>3</v>
      </c>
      <c r="D5375" s="393" t="s">
        <v>10103</v>
      </c>
      <c r="E5375" s="393">
        <v>1</v>
      </c>
      <c r="F5375" s="396"/>
      <c r="G5375" s="388"/>
    </row>
    <row r="5376" spans="1:7" ht="17.25" x14ac:dyDescent="0.3">
      <c r="A5376" s="389" t="s">
        <v>25796</v>
      </c>
      <c r="B5376" s="393" t="s">
        <v>22163</v>
      </c>
      <c r="C5376" s="393">
        <v>3</v>
      </c>
      <c r="D5376" s="393" t="s">
        <v>11819</v>
      </c>
      <c r="E5376" s="393">
        <v>8</v>
      </c>
      <c r="F5376" s="396"/>
      <c r="G5376" s="388"/>
    </row>
    <row r="5377" spans="1:7" ht="17.25" x14ac:dyDescent="0.3">
      <c r="A5377" s="389" t="s">
        <v>25797</v>
      </c>
      <c r="B5377" s="393" t="s">
        <v>22163</v>
      </c>
      <c r="C5377" s="393">
        <v>4</v>
      </c>
      <c r="D5377" s="393" t="s">
        <v>11819</v>
      </c>
      <c r="E5377" s="393">
        <v>5</v>
      </c>
      <c r="F5377" s="396"/>
      <c r="G5377" s="388"/>
    </row>
    <row r="5378" spans="1:7" ht="17.25" x14ac:dyDescent="0.3">
      <c r="A5378" s="389" t="s">
        <v>25798</v>
      </c>
      <c r="B5378" s="393" t="s">
        <v>22163</v>
      </c>
      <c r="C5378" s="393">
        <v>9</v>
      </c>
      <c r="D5378" s="393" t="s">
        <v>11819</v>
      </c>
      <c r="E5378" s="393">
        <v>13</v>
      </c>
      <c r="F5378" s="396"/>
      <c r="G5378" s="388"/>
    </row>
    <row r="5379" spans="1:7" ht="17.25" x14ac:dyDescent="0.3">
      <c r="A5379" s="389" t="s">
        <v>33666</v>
      </c>
      <c r="B5379" s="393" t="s">
        <v>13336</v>
      </c>
      <c r="C5379" s="393">
        <v>35</v>
      </c>
      <c r="D5379" s="393" t="s">
        <v>11819</v>
      </c>
      <c r="E5379" s="393">
        <v>32</v>
      </c>
      <c r="F5379" s="396"/>
      <c r="G5379" s="388"/>
    </row>
    <row r="5380" spans="1:7" ht="17.25" x14ac:dyDescent="0.3">
      <c r="A5380" s="389" t="s">
        <v>25799</v>
      </c>
      <c r="B5380" s="393" t="s">
        <v>10191</v>
      </c>
      <c r="C5380" s="393">
        <v>11</v>
      </c>
      <c r="D5380" s="393" t="s">
        <v>11819</v>
      </c>
      <c r="E5380" s="393">
        <v>13</v>
      </c>
      <c r="F5380" s="396"/>
      <c r="G5380" s="388"/>
    </row>
    <row r="5381" spans="1:7" ht="17.25" x14ac:dyDescent="0.3">
      <c r="A5381" s="389" t="s">
        <v>25800</v>
      </c>
      <c r="B5381" s="393" t="s">
        <v>2625</v>
      </c>
      <c r="C5381" s="393">
        <v>2</v>
      </c>
      <c r="D5381" s="393" t="s">
        <v>10191</v>
      </c>
      <c r="E5381" s="393">
        <v>10</v>
      </c>
      <c r="F5381" s="396"/>
      <c r="G5381" s="388"/>
    </row>
    <row r="5382" spans="1:7" ht="17.25" x14ac:dyDescent="0.3">
      <c r="A5382" s="389" t="s">
        <v>25801</v>
      </c>
      <c r="B5382" s="393" t="s">
        <v>10103</v>
      </c>
      <c r="C5382" s="393">
        <v>1</v>
      </c>
      <c r="D5382" s="393" t="s">
        <v>11819</v>
      </c>
      <c r="E5382" s="393">
        <v>8</v>
      </c>
      <c r="F5382" s="396"/>
      <c r="G5382" s="388"/>
    </row>
    <row r="5383" spans="1:7" ht="17.25" x14ac:dyDescent="0.3">
      <c r="A5383" s="389" t="s">
        <v>25802</v>
      </c>
      <c r="B5383" s="393" t="s">
        <v>2376</v>
      </c>
      <c r="C5383" s="393">
        <v>1</v>
      </c>
      <c r="D5383" s="393" t="s">
        <v>11819</v>
      </c>
      <c r="E5383" s="393">
        <v>2</v>
      </c>
      <c r="F5383" s="396"/>
      <c r="G5383" s="388"/>
    </row>
    <row r="5384" spans="1:7" ht="17.25" x14ac:dyDescent="0.3">
      <c r="A5384" s="389" t="s">
        <v>25803</v>
      </c>
      <c r="B5384" s="393" t="s">
        <v>10103</v>
      </c>
      <c r="C5384" s="393">
        <v>3</v>
      </c>
      <c r="D5384" s="393" t="s">
        <v>11819</v>
      </c>
      <c r="E5384" s="393">
        <v>11</v>
      </c>
      <c r="F5384" s="396"/>
      <c r="G5384" s="388"/>
    </row>
    <row r="5385" spans="1:7" ht="12.75" customHeight="1" x14ac:dyDescent="0.3">
      <c r="A5385" s="417" t="s">
        <v>25804</v>
      </c>
      <c r="B5385" s="417"/>
      <c r="C5385" s="417"/>
      <c r="D5385" s="417"/>
      <c r="E5385" s="417"/>
      <c r="F5385" s="417"/>
      <c r="G5385" s="388"/>
    </row>
    <row r="5386" spans="1:7" ht="17.25" x14ac:dyDescent="0.3">
      <c r="A5386" s="389" t="s">
        <v>25805</v>
      </c>
      <c r="B5386" s="393" t="s">
        <v>21940</v>
      </c>
      <c r="C5386" s="393">
        <v>4</v>
      </c>
      <c r="D5386" s="393" t="s">
        <v>19763</v>
      </c>
      <c r="E5386" s="393">
        <v>3</v>
      </c>
      <c r="F5386" s="396"/>
      <c r="G5386" s="388"/>
    </row>
    <row r="5387" spans="1:7" ht="17.25" x14ac:dyDescent="0.3">
      <c r="A5387" s="389" t="s">
        <v>25806</v>
      </c>
      <c r="B5387" s="393" t="s">
        <v>11819</v>
      </c>
      <c r="C5387" s="393">
        <v>0</v>
      </c>
      <c r="D5387" s="393" t="s">
        <v>21940</v>
      </c>
      <c r="E5387" s="393">
        <v>0</v>
      </c>
      <c r="F5387" s="396"/>
      <c r="G5387" s="388"/>
    </row>
    <row r="5388" spans="1:7" ht="17.25" x14ac:dyDescent="0.3">
      <c r="A5388" s="389" t="s">
        <v>42926</v>
      </c>
      <c r="B5388" s="393" t="s">
        <v>10191</v>
      </c>
      <c r="C5388" s="393">
        <v>0</v>
      </c>
      <c r="D5388" s="393" t="s">
        <v>11819</v>
      </c>
      <c r="E5388" s="393">
        <v>0</v>
      </c>
      <c r="F5388" s="396"/>
      <c r="G5388" s="388"/>
    </row>
    <row r="5389" spans="1:7" ht="17.25" x14ac:dyDescent="0.3">
      <c r="A5389" s="389" t="s">
        <v>25807</v>
      </c>
      <c r="B5389" s="393" t="s">
        <v>21992</v>
      </c>
      <c r="C5389" s="393">
        <v>5</v>
      </c>
      <c r="D5389" s="393" t="s">
        <v>11819</v>
      </c>
      <c r="E5389" s="393">
        <v>0</v>
      </c>
      <c r="F5389" s="396"/>
      <c r="G5389" s="388"/>
    </row>
    <row r="5390" spans="1:7" ht="17.25" x14ac:dyDescent="0.3">
      <c r="A5390" s="389" t="s">
        <v>25808</v>
      </c>
      <c r="B5390" s="393" t="s">
        <v>10103</v>
      </c>
      <c r="C5390" s="393">
        <v>0</v>
      </c>
      <c r="D5390" s="393" t="s">
        <v>11819</v>
      </c>
      <c r="E5390" s="393">
        <v>5</v>
      </c>
      <c r="F5390" s="396"/>
      <c r="G5390" s="388"/>
    </row>
    <row r="5391" spans="1:7" ht="17.25" x14ac:dyDescent="0.3">
      <c r="A5391" s="389" t="s">
        <v>25809</v>
      </c>
      <c r="B5391" s="393" t="s">
        <v>11819</v>
      </c>
      <c r="C5391" s="393">
        <v>2</v>
      </c>
      <c r="D5391" s="393" t="s">
        <v>10103</v>
      </c>
      <c r="E5391" s="393">
        <v>3</v>
      </c>
      <c r="F5391" s="396"/>
      <c r="G5391" s="388"/>
    </row>
    <row r="5392" spans="1:7" ht="17.25" x14ac:dyDescent="0.3">
      <c r="A5392" s="389" t="s">
        <v>25810</v>
      </c>
      <c r="B5392" s="393" t="s">
        <v>10191</v>
      </c>
      <c r="C5392" s="393">
        <v>1</v>
      </c>
      <c r="D5392" s="393" t="s">
        <v>11819</v>
      </c>
      <c r="E5392" s="393">
        <v>1</v>
      </c>
      <c r="F5392" s="396"/>
      <c r="G5392" s="388"/>
    </row>
    <row r="5393" spans="1:7" ht="17.25" x14ac:dyDescent="0.3">
      <c r="A5393" s="389" t="s">
        <v>25811</v>
      </c>
      <c r="B5393" s="393" t="s">
        <v>11819</v>
      </c>
      <c r="C5393" s="393">
        <v>2</v>
      </c>
      <c r="D5393" s="393" t="s">
        <v>10191</v>
      </c>
      <c r="E5393" s="393">
        <v>4</v>
      </c>
      <c r="F5393" s="396"/>
      <c r="G5393" s="388"/>
    </row>
    <row r="5394" spans="1:7" ht="17.25" x14ac:dyDescent="0.3">
      <c r="A5394" s="389" t="s">
        <v>25812</v>
      </c>
      <c r="B5394" s="393" t="s">
        <v>24531</v>
      </c>
      <c r="C5394" s="393">
        <v>1</v>
      </c>
      <c r="D5394" s="393" t="s">
        <v>11819</v>
      </c>
      <c r="E5394" s="393">
        <v>0</v>
      </c>
      <c r="F5394" s="396"/>
      <c r="G5394" s="388"/>
    </row>
    <row r="5395" spans="1:7" ht="17.25" x14ac:dyDescent="0.3">
      <c r="A5395" s="389" t="s">
        <v>25813</v>
      </c>
      <c r="B5395" s="393" t="s">
        <v>11819</v>
      </c>
      <c r="C5395" s="393">
        <v>0</v>
      </c>
      <c r="D5395" s="393" t="s">
        <v>24531</v>
      </c>
      <c r="E5395" s="393">
        <v>1</v>
      </c>
      <c r="F5395" s="396"/>
      <c r="G5395" s="388"/>
    </row>
    <row r="5396" spans="1:7" ht="12.75" customHeight="1" x14ac:dyDescent="0.3">
      <c r="A5396" s="417" t="s">
        <v>25814</v>
      </c>
      <c r="B5396" s="417"/>
      <c r="C5396" s="417"/>
      <c r="D5396" s="417"/>
      <c r="E5396" s="417"/>
      <c r="F5396" s="417"/>
      <c r="G5396" s="388"/>
    </row>
    <row r="5397" spans="1:7" ht="17.25" x14ac:dyDescent="0.3">
      <c r="A5397" s="389" t="s">
        <v>25815</v>
      </c>
      <c r="B5397" s="393" t="s">
        <v>11819</v>
      </c>
      <c r="C5397" s="393">
        <v>0</v>
      </c>
      <c r="D5397" s="393" t="s">
        <v>10191</v>
      </c>
      <c r="E5397" s="393">
        <v>5</v>
      </c>
      <c r="F5397" s="396"/>
      <c r="G5397" s="388"/>
    </row>
    <row r="5398" spans="1:7" ht="17.25" x14ac:dyDescent="0.3">
      <c r="A5398" s="389" t="s">
        <v>25816</v>
      </c>
      <c r="B5398" s="393" t="s">
        <v>10191</v>
      </c>
      <c r="C5398" s="393">
        <v>0</v>
      </c>
      <c r="D5398" s="393" t="s">
        <v>11819</v>
      </c>
      <c r="E5398" s="393">
        <v>1</v>
      </c>
      <c r="F5398" s="396"/>
      <c r="G5398" s="388"/>
    </row>
    <row r="5399" spans="1:7" ht="17.25" x14ac:dyDescent="0.3">
      <c r="A5399" s="389" t="s">
        <v>25817</v>
      </c>
      <c r="B5399" s="393" t="s">
        <v>11819</v>
      </c>
      <c r="C5399" s="393">
        <v>4</v>
      </c>
      <c r="D5399" s="393" t="s">
        <v>10191</v>
      </c>
      <c r="E5399" s="393">
        <v>2</v>
      </c>
      <c r="F5399" s="396"/>
      <c r="G5399" s="388"/>
    </row>
    <row r="5400" spans="1:7" ht="17.25" x14ac:dyDescent="0.3">
      <c r="A5400" s="389" t="s">
        <v>25818</v>
      </c>
      <c r="B5400" s="393" t="s">
        <v>11819</v>
      </c>
      <c r="C5400" s="393">
        <v>11</v>
      </c>
      <c r="D5400" s="393" t="s">
        <v>10191</v>
      </c>
      <c r="E5400" s="393">
        <v>3</v>
      </c>
      <c r="F5400" s="396"/>
      <c r="G5400" s="388"/>
    </row>
    <row r="5401" spans="1:7" ht="17.25" x14ac:dyDescent="0.3">
      <c r="A5401" s="389" t="s">
        <v>25819</v>
      </c>
      <c r="B5401" s="393" t="s">
        <v>11819</v>
      </c>
      <c r="C5401" s="393">
        <v>0</v>
      </c>
      <c r="D5401" s="393" t="s">
        <v>10191</v>
      </c>
      <c r="E5401" s="393">
        <v>3</v>
      </c>
      <c r="F5401" s="396"/>
      <c r="G5401" s="388"/>
    </row>
    <row r="5402" spans="1:7" ht="17.25" x14ac:dyDescent="0.3">
      <c r="A5402" s="389" t="s">
        <v>25820</v>
      </c>
      <c r="B5402" s="393" t="s">
        <v>10191</v>
      </c>
      <c r="C5402" s="393">
        <v>4</v>
      </c>
      <c r="D5402" s="393" t="s">
        <v>11819</v>
      </c>
      <c r="E5402" s="393">
        <v>0</v>
      </c>
      <c r="F5402" s="396"/>
      <c r="G5402" s="388"/>
    </row>
    <row r="5403" spans="1:7" ht="17.25" x14ac:dyDescent="0.3">
      <c r="A5403" s="389" t="s">
        <v>25821</v>
      </c>
      <c r="B5403" s="393" t="s">
        <v>11819</v>
      </c>
      <c r="C5403" s="393">
        <v>2</v>
      </c>
      <c r="D5403" s="393" t="s">
        <v>10191</v>
      </c>
      <c r="E5403" s="393">
        <v>3</v>
      </c>
      <c r="F5403" s="396"/>
      <c r="G5403" s="388"/>
    </row>
    <row r="5404" spans="1:7" ht="17.25" x14ac:dyDescent="0.3">
      <c r="A5404" s="389" t="s">
        <v>25822</v>
      </c>
      <c r="B5404" s="393" t="s">
        <v>10191</v>
      </c>
      <c r="C5404" s="393">
        <v>8</v>
      </c>
      <c r="D5404" s="393" t="s">
        <v>11819</v>
      </c>
      <c r="E5404" s="393">
        <v>4</v>
      </c>
      <c r="F5404" s="396"/>
      <c r="G5404" s="388"/>
    </row>
    <row r="5405" spans="1:7" ht="17.25" x14ac:dyDescent="0.3">
      <c r="A5405" s="389" t="s">
        <v>25823</v>
      </c>
      <c r="B5405" s="393" t="s">
        <v>11819</v>
      </c>
      <c r="C5405" s="393">
        <v>6</v>
      </c>
      <c r="D5405" s="393" t="s">
        <v>10191</v>
      </c>
      <c r="E5405" s="393">
        <v>3</v>
      </c>
      <c r="F5405" s="396"/>
      <c r="G5405" s="388"/>
    </row>
    <row r="5406" spans="1:7" ht="17.25" x14ac:dyDescent="0.3">
      <c r="A5406" s="389" t="s">
        <v>25824</v>
      </c>
      <c r="B5406" s="393" t="s">
        <v>11819</v>
      </c>
      <c r="C5406" s="393">
        <v>6</v>
      </c>
      <c r="D5406" s="393" t="s">
        <v>10191</v>
      </c>
      <c r="E5406" s="393">
        <v>3</v>
      </c>
      <c r="F5406" s="396"/>
      <c r="G5406" s="388"/>
    </row>
    <row r="5407" spans="1:7" ht="12.75" customHeight="1" x14ac:dyDescent="0.3">
      <c r="A5407" s="417" t="s">
        <v>25825</v>
      </c>
      <c r="B5407" s="417"/>
      <c r="C5407" s="417"/>
      <c r="D5407" s="417"/>
      <c r="E5407" s="417"/>
      <c r="F5407" s="417"/>
      <c r="G5407" s="388"/>
    </row>
    <row r="5408" spans="1:7" ht="17.25" x14ac:dyDescent="0.3">
      <c r="A5408" s="389" t="s">
        <v>25826</v>
      </c>
      <c r="B5408" s="393" t="s">
        <v>7198</v>
      </c>
      <c r="C5408" s="393">
        <v>5</v>
      </c>
      <c r="D5408" s="393" t="s">
        <v>22163</v>
      </c>
      <c r="E5408" s="393">
        <v>10</v>
      </c>
      <c r="F5408" s="396"/>
      <c r="G5408" s="388"/>
    </row>
    <row r="5409" spans="1:7" ht="17.25" x14ac:dyDescent="0.3">
      <c r="A5409" s="389" t="s">
        <v>25827</v>
      </c>
      <c r="B5409" s="393" t="s">
        <v>13336</v>
      </c>
      <c r="C5409" s="393">
        <v>12</v>
      </c>
      <c r="D5409" s="393" t="s">
        <v>11819</v>
      </c>
      <c r="E5409" s="393">
        <v>10</v>
      </c>
      <c r="F5409" s="396"/>
      <c r="G5409" s="388"/>
    </row>
    <row r="5410" spans="1:7" ht="17.25" x14ac:dyDescent="0.3">
      <c r="A5410" s="389" t="s">
        <v>25828</v>
      </c>
      <c r="B5410" s="393" t="s">
        <v>11819</v>
      </c>
      <c r="C5410" s="393">
        <v>3</v>
      </c>
      <c r="D5410" s="393" t="s">
        <v>10191</v>
      </c>
      <c r="E5410" s="393">
        <v>3</v>
      </c>
      <c r="F5410" s="396"/>
      <c r="G5410" s="388"/>
    </row>
    <row r="5411" spans="1:7" ht="17.25" x14ac:dyDescent="0.3">
      <c r="A5411" s="389" t="s">
        <v>25829</v>
      </c>
      <c r="B5411" s="393" t="s">
        <v>25830</v>
      </c>
      <c r="C5411" s="393">
        <v>4</v>
      </c>
      <c r="D5411" s="393" t="s">
        <v>22031</v>
      </c>
      <c r="E5411" s="393">
        <v>11</v>
      </c>
      <c r="F5411" s="396"/>
      <c r="G5411" s="388"/>
    </row>
    <row r="5412" spans="1:7" ht="17.25" x14ac:dyDescent="0.3">
      <c r="A5412" s="389" t="s">
        <v>25831</v>
      </c>
      <c r="B5412" s="393" t="s">
        <v>11819</v>
      </c>
      <c r="C5412" s="393">
        <v>2</v>
      </c>
      <c r="D5412" s="393" t="s">
        <v>2376</v>
      </c>
      <c r="E5412" s="393">
        <v>6</v>
      </c>
      <c r="F5412" s="396"/>
      <c r="G5412" s="388"/>
    </row>
    <row r="5413" spans="1:7" ht="17.25" x14ac:dyDescent="0.3">
      <c r="A5413" s="389" t="s">
        <v>25832</v>
      </c>
      <c r="B5413" s="393" t="s">
        <v>11819</v>
      </c>
      <c r="C5413" s="393">
        <v>3</v>
      </c>
      <c r="D5413" s="393" t="s">
        <v>10191</v>
      </c>
      <c r="E5413" s="393">
        <v>2</v>
      </c>
      <c r="F5413" s="396"/>
      <c r="G5413" s="388"/>
    </row>
    <row r="5414" spans="1:7" ht="17.25" x14ac:dyDescent="0.3">
      <c r="A5414" s="389" t="s">
        <v>25833</v>
      </c>
      <c r="B5414" s="393" t="s">
        <v>11819</v>
      </c>
      <c r="C5414" s="393">
        <v>5</v>
      </c>
      <c r="D5414" s="393" t="s">
        <v>10103</v>
      </c>
      <c r="E5414" s="393">
        <v>4</v>
      </c>
      <c r="F5414" s="396"/>
      <c r="G5414" s="388"/>
    </row>
    <row r="5415" spans="1:7" ht="17.25" x14ac:dyDescent="0.3">
      <c r="A5415" s="389" t="s">
        <v>25834</v>
      </c>
      <c r="B5415" s="393" t="s">
        <v>11819</v>
      </c>
      <c r="C5415" s="393">
        <v>14</v>
      </c>
      <c r="D5415" s="393" t="s">
        <v>13336</v>
      </c>
      <c r="E5415" s="393">
        <v>14</v>
      </c>
      <c r="F5415" s="396"/>
      <c r="G5415" s="388"/>
    </row>
    <row r="5416" spans="1:7" ht="17.25" x14ac:dyDescent="0.3">
      <c r="A5416" s="389" t="s">
        <v>25835</v>
      </c>
      <c r="B5416" s="393" t="s">
        <v>10103</v>
      </c>
      <c r="C5416" s="393">
        <v>3</v>
      </c>
      <c r="D5416" s="393" t="s">
        <v>11819</v>
      </c>
      <c r="E5416" s="393">
        <v>4</v>
      </c>
      <c r="F5416" s="396"/>
      <c r="G5416" s="388"/>
    </row>
    <row r="5417" spans="1:7" ht="17.25" x14ac:dyDescent="0.3">
      <c r="A5417" s="389" t="s">
        <v>25836</v>
      </c>
      <c r="B5417" s="393" t="s">
        <v>10103</v>
      </c>
      <c r="C5417" s="393">
        <v>1</v>
      </c>
      <c r="D5417" s="393" t="s">
        <v>11819</v>
      </c>
      <c r="E5417" s="393">
        <v>4</v>
      </c>
      <c r="F5417" s="396"/>
      <c r="G5417" s="388"/>
    </row>
    <row r="5418" spans="1:7" ht="12.75" customHeight="1" x14ac:dyDescent="0.3">
      <c r="A5418" s="417" t="s">
        <v>25837</v>
      </c>
      <c r="B5418" s="417"/>
      <c r="C5418" s="417"/>
      <c r="D5418" s="417"/>
      <c r="E5418" s="417"/>
      <c r="F5418" s="417"/>
      <c r="G5418" s="388"/>
    </row>
    <row r="5419" spans="1:7" ht="17.25" x14ac:dyDescent="0.3">
      <c r="A5419" s="389" t="s">
        <v>25838</v>
      </c>
      <c r="B5419" s="393" t="s">
        <v>2625</v>
      </c>
      <c r="C5419" s="393">
        <v>7</v>
      </c>
      <c r="D5419" s="393" t="s">
        <v>14944</v>
      </c>
      <c r="E5419" s="393">
        <v>12</v>
      </c>
      <c r="F5419" s="396"/>
      <c r="G5419" s="388"/>
    </row>
    <row r="5420" spans="1:7" ht="17.25" x14ac:dyDescent="0.3">
      <c r="A5420" s="389" t="s">
        <v>25839</v>
      </c>
      <c r="B5420" s="393" t="s">
        <v>14944</v>
      </c>
      <c r="C5420" s="393">
        <v>19</v>
      </c>
      <c r="D5420" s="393" t="s">
        <v>2625</v>
      </c>
      <c r="E5420" s="393">
        <v>24</v>
      </c>
      <c r="F5420" s="396"/>
      <c r="G5420" s="388"/>
    </row>
    <row r="5421" spans="1:7" ht="17.25" x14ac:dyDescent="0.3">
      <c r="A5421" s="389" t="s">
        <v>25840</v>
      </c>
      <c r="B5421" s="393" t="s">
        <v>2625</v>
      </c>
      <c r="C5421" s="393">
        <v>12</v>
      </c>
      <c r="D5421" s="393" t="s">
        <v>22226</v>
      </c>
      <c r="E5421" s="393">
        <v>12</v>
      </c>
      <c r="F5421" s="396"/>
      <c r="G5421" s="388"/>
    </row>
    <row r="5422" spans="1:7" ht="17.25" x14ac:dyDescent="0.3">
      <c r="A5422" s="389" t="s">
        <v>25841</v>
      </c>
      <c r="B5422" s="393" t="s">
        <v>25842</v>
      </c>
      <c r="C5422" s="393">
        <v>3</v>
      </c>
      <c r="D5422" s="393" t="s">
        <v>22017</v>
      </c>
      <c r="E5422" s="393">
        <v>6</v>
      </c>
      <c r="F5422" s="396"/>
      <c r="G5422" s="388"/>
    </row>
    <row r="5423" spans="1:7" ht="17.25" x14ac:dyDescent="0.3">
      <c r="A5423" s="389" t="s">
        <v>25843</v>
      </c>
      <c r="B5423" s="393" t="s">
        <v>2625</v>
      </c>
      <c r="C5423" s="393">
        <v>1</v>
      </c>
      <c r="D5423" s="393" t="s">
        <v>22226</v>
      </c>
      <c r="E5423" s="393">
        <v>0</v>
      </c>
      <c r="F5423" s="396"/>
      <c r="G5423" s="388"/>
    </row>
    <row r="5424" spans="1:7" ht="17.25" x14ac:dyDescent="0.3">
      <c r="A5424" s="389" t="s">
        <v>25844</v>
      </c>
      <c r="B5424" s="393" t="s">
        <v>5426</v>
      </c>
      <c r="C5424" s="393">
        <v>7</v>
      </c>
      <c r="D5424" s="393" t="s">
        <v>2625</v>
      </c>
      <c r="E5424" s="393">
        <v>6</v>
      </c>
      <c r="F5424" s="396"/>
      <c r="G5424" s="388"/>
    </row>
    <row r="5425" spans="1:7" ht="17.25" x14ac:dyDescent="0.3">
      <c r="A5425" s="389" t="s">
        <v>25845</v>
      </c>
      <c r="B5425" s="393" t="s">
        <v>2625</v>
      </c>
      <c r="C5425" s="393">
        <v>10</v>
      </c>
      <c r="D5425" s="393" t="s">
        <v>10191</v>
      </c>
      <c r="E5425" s="393">
        <v>5</v>
      </c>
      <c r="F5425" s="396"/>
      <c r="G5425" s="388"/>
    </row>
    <row r="5426" spans="1:7" ht="17.25" x14ac:dyDescent="0.3">
      <c r="A5426" s="389" t="s">
        <v>25846</v>
      </c>
      <c r="B5426" s="393" t="s">
        <v>14944</v>
      </c>
      <c r="C5426" s="393">
        <v>4</v>
      </c>
      <c r="D5426" s="393" t="s">
        <v>2625</v>
      </c>
      <c r="E5426" s="393">
        <v>7</v>
      </c>
      <c r="F5426" s="396"/>
      <c r="G5426" s="388"/>
    </row>
    <row r="5427" spans="1:7" ht="17.25" x14ac:dyDescent="0.3">
      <c r="A5427" s="389" t="s">
        <v>25847</v>
      </c>
      <c r="B5427" s="393" t="s">
        <v>2625</v>
      </c>
      <c r="C5427" s="393">
        <v>10</v>
      </c>
      <c r="D5427" s="393" t="s">
        <v>10191</v>
      </c>
      <c r="E5427" s="393">
        <v>16</v>
      </c>
      <c r="F5427" s="396"/>
      <c r="G5427" s="388"/>
    </row>
    <row r="5428" spans="1:7" ht="17.25" x14ac:dyDescent="0.3">
      <c r="A5428" s="389" t="s">
        <v>25848</v>
      </c>
      <c r="B5428" s="393" t="s">
        <v>21976</v>
      </c>
      <c r="C5428" s="393">
        <v>19</v>
      </c>
      <c r="D5428" s="393" t="s">
        <v>2625</v>
      </c>
      <c r="E5428" s="393">
        <v>11</v>
      </c>
      <c r="F5428" s="396"/>
      <c r="G5428" s="388"/>
    </row>
    <row r="5429" spans="1:7" ht="12.75" customHeight="1" x14ac:dyDescent="0.3">
      <c r="A5429" s="417" t="s">
        <v>33667</v>
      </c>
      <c r="B5429" s="417"/>
      <c r="C5429" s="417"/>
      <c r="D5429" s="417"/>
      <c r="E5429" s="417"/>
      <c r="F5429" s="417"/>
      <c r="G5429" s="388"/>
    </row>
    <row r="5430" spans="1:7" ht="17.25" x14ac:dyDescent="0.3">
      <c r="A5430" s="389" t="s">
        <v>33668</v>
      </c>
      <c r="B5430" s="393" t="s">
        <v>11819</v>
      </c>
      <c r="C5430" s="393">
        <v>0</v>
      </c>
      <c r="D5430" s="393" t="s">
        <v>16716</v>
      </c>
      <c r="E5430" s="393">
        <v>3</v>
      </c>
      <c r="F5430" s="396"/>
      <c r="G5430" s="388"/>
    </row>
    <row r="5431" spans="1:7" ht="17.25" x14ac:dyDescent="0.3">
      <c r="A5431" s="389" t="s">
        <v>33669</v>
      </c>
      <c r="B5431" s="393" t="s">
        <v>11819</v>
      </c>
      <c r="C5431" s="393">
        <v>7</v>
      </c>
      <c r="D5431" s="393" t="s">
        <v>10191</v>
      </c>
      <c r="E5431" s="393">
        <v>5</v>
      </c>
      <c r="F5431" s="396"/>
      <c r="G5431" s="388"/>
    </row>
    <row r="5432" spans="1:7" ht="17.25" x14ac:dyDescent="0.3">
      <c r="A5432" s="389" t="s">
        <v>33670</v>
      </c>
      <c r="B5432" s="393" t="s">
        <v>5426</v>
      </c>
      <c r="C5432" s="393">
        <v>11</v>
      </c>
      <c r="D5432" s="393" t="s">
        <v>2625</v>
      </c>
      <c r="E5432" s="393">
        <v>15</v>
      </c>
      <c r="F5432" s="396"/>
      <c r="G5432" s="388"/>
    </row>
    <row r="5433" spans="1:7" ht="17.25" x14ac:dyDescent="0.3">
      <c r="A5433" s="389" t="s">
        <v>33671</v>
      </c>
      <c r="B5433" s="393" t="s">
        <v>22153</v>
      </c>
      <c r="C5433" s="393">
        <v>6</v>
      </c>
      <c r="D5433" s="393" t="s">
        <v>11819</v>
      </c>
      <c r="E5433" s="393">
        <v>7</v>
      </c>
      <c r="F5433" s="396"/>
      <c r="G5433" s="388"/>
    </row>
    <row r="5434" spans="1:7" ht="17.25" x14ac:dyDescent="0.3">
      <c r="A5434" s="389" t="s">
        <v>33672</v>
      </c>
      <c r="B5434" s="393" t="s">
        <v>2625</v>
      </c>
      <c r="C5434" s="393">
        <v>14</v>
      </c>
      <c r="D5434" s="393" t="s">
        <v>10191</v>
      </c>
      <c r="E5434" s="393">
        <v>10</v>
      </c>
      <c r="F5434" s="396"/>
      <c r="G5434" s="388"/>
    </row>
    <row r="5435" spans="1:7" ht="17.25" x14ac:dyDescent="0.3">
      <c r="A5435" s="389" t="s">
        <v>33673</v>
      </c>
      <c r="B5435" s="393" t="s">
        <v>30527</v>
      </c>
      <c r="C5435" s="393">
        <v>1</v>
      </c>
      <c r="D5435" s="393" t="s">
        <v>2625</v>
      </c>
      <c r="E5435" s="393">
        <v>2</v>
      </c>
      <c r="F5435" s="396"/>
      <c r="G5435" s="388"/>
    </row>
    <row r="5436" spans="1:7" ht="17.25" x14ac:dyDescent="0.3">
      <c r="A5436" s="389" t="s">
        <v>33674</v>
      </c>
      <c r="B5436" s="393" t="s">
        <v>11165</v>
      </c>
      <c r="C5436" s="393">
        <v>1</v>
      </c>
      <c r="D5436" s="393" t="s">
        <v>10191</v>
      </c>
      <c r="E5436" s="393">
        <v>1</v>
      </c>
      <c r="F5436" s="396"/>
      <c r="G5436" s="388"/>
    </row>
    <row r="5437" spans="1:7" ht="17.25" x14ac:dyDescent="0.3">
      <c r="A5437" s="389" t="s">
        <v>33675</v>
      </c>
      <c r="B5437" s="393" t="s">
        <v>10103</v>
      </c>
      <c r="C5437" s="393">
        <v>0</v>
      </c>
      <c r="D5437" s="393" t="s">
        <v>11819</v>
      </c>
      <c r="E5437" s="393">
        <v>5</v>
      </c>
      <c r="F5437" s="396"/>
      <c r="G5437" s="388"/>
    </row>
    <row r="5438" spans="1:7" ht="17.25" x14ac:dyDescent="0.3">
      <c r="A5438" s="389" t="s">
        <v>33676</v>
      </c>
      <c r="B5438" s="393" t="s">
        <v>11819</v>
      </c>
      <c r="C5438" s="393">
        <v>3</v>
      </c>
      <c r="D5438" s="393" t="s">
        <v>10103</v>
      </c>
      <c r="E5438" s="393">
        <v>4</v>
      </c>
      <c r="F5438" s="396"/>
      <c r="G5438" s="388"/>
    </row>
    <row r="5439" spans="1:7" ht="17.25" x14ac:dyDescent="0.3">
      <c r="A5439" s="389" t="s">
        <v>33677</v>
      </c>
      <c r="B5439" s="393" t="s">
        <v>10103</v>
      </c>
      <c r="C5439" s="393">
        <v>3</v>
      </c>
      <c r="D5439" s="393" t="s">
        <v>11819</v>
      </c>
      <c r="E5439" s="393">
        <v>1</v>
      </c>
      <c r="F5439" s="396"/>
      <c r="G5439" s="388"/>
    </row>
    <row r="5440" spans="1:7" ht="12.75" customHeight="1" x14ac:dyDescent="0.3">
      <c r="A5440" s="417" t="s">
        <v>33678</v>
      </c>
      <c r="B5440" s="417"/>
      <c r="C5440" s="417"/>
      <c r="D5440" s="417"/>
      <c r="E5440" s="417"/>
      <c r="F5440" s="417"/>
      <c r="G5440" s="388"/>
    </row>
    <row r="5441" spans="1:7" ht="17.25" x14ac:dyDescent="0.3">
      <c r="A5441" s="389" t="s">
        <v>33679</v>
      </c>
      <c r="B5441" s="393" t="s">
        <v>11819</v>
      </c>
      <c r="C5441" s="393">
        <v>10</v>
      </c>
      <c r="D5441" s="393" t="s">
        <v>10103</v>
      </c>
      <c r="E5441" s="393">
        <v>6</v>
      </c>
      <c r="F5441" s="396"/>
      <c r="G5441" s="388"/>
    </row>
    <row r="5442" spans="1:7" ht="17.25" x14ac:dyDescent="0.3">
      <c r="A5442" s="389" t="s">
        <v>33680</v>
      </c>
      <c r="B5442" s="393" t="s">
        <v>11819</v>
      </c>
      <c r="C5442" s="393">
        <v>3</v>
      </c>
      <c r="D5442" s="393" t="s">
        <v>10448</v>
      </c>
      <c r="E5442" s="393">
        <v>0</v>
      </c>
      <c r="F5442" s="396"/>
      <c r="G5442" s="388"/>
    </row>
    <row r="5443" spans="1:7" ht="17.25" x14ac:dyDescent="0.3">
      <c r="A5443" s="389" t="s">
        <v>33681</v>
      </c>
      <c r="B5443" s="393" t="s">
        <v>10103</v>
      </c>
      <c r="C5443" s="393">
        <v>6</v>
      </c>
      <c r="D5443" s="393" t="s">
        <v>22063</v>
      </c>
      <c r="E5443" s="393">
        <v>9</v>
      </c>
      <c r="F5443" s="396"/>
      <c r="G5443" s="388"/>
    </row>
    <row r="5444" spans="1:7" ht="17.25" x14ac:dyDescent="0.3">
      <c r="A5444" s="389" t="s">
        <v>33682</v>
      </c>
      <c r="B5444" s="393" t="s">
        <v>11819</v>
      </c>
      <c r="C5444" s="393">
        <v>0</v>
      </c>
      <c r="D5444" s="393" t="s">
        <v>10103</v>
      </c>
      <c r="E5444" s="393">
        <v>2</v>
      </c>
      <c r="F5444" s="396"/>
      <c r="G5444" s="388"/>
    </row>
    <row r="5445" spans="1:7" ht="17.25" x14ac:dyDescent="0.3">
      <c r="A5445" s="389" t="s">
        <v>33683</v>
      </c>
      <c r="B5445" s="393" t="s">
        <v>11819</v>
      </c>
      <c r="C5445" s="393">
        <v>5</v>
      </c>
      <c r="D5445" s="393" t="s">
        <v>10103</v>
      </c>
      <c r="E5445" s="393">
        <v>15</v>
      </c>
      <c r="F5445" s="396"/>
      <c r="G5445" s="388"/>
    </row>
    <row r="5446" spans="1:7" ht="17.25" x14ac:dyDescent="0.3">
      <c r="A5446" s="389" t="s">
        <v>33684</v>
      </c>
      <c r="B5446" s="393" t="s">
        <v>11819</v>
      </c>
      <c r="C5446" s="393">
        <v>0</v>
      </c>
      <c r="D5446" s="393" t="s">
        <v>5011</v>
      </c>
      <c r="E5446" s="393">
        <v>4</v>
      </c>
      <c r="F5446" s="396"/>
      <c r="G5446" s="388"/>
    </row>
    <row r="5447" spans="1:7" ht="17.25" x14ac:dyDescent="0.3">
      <c r="A5447" s="389" t="s">
        <v>33685</v>
      </c>
      <c r="B5447" s="393" t="s">
        <v>11819</v>
      </c>
      <c r="C5447" s="393">
        <v>10</v>
      </c>
      <c r="D5447" s="393" t="s">
        <v>10103</v>
      </c>
      <c r="E5447" s="393">
        <v>11</v>
      </c>
      <c r="F5447" s="396"/>
      <c r="G5447" s="388"/>
    </row>
    <row r="5448" spans="1:7" ht="17.25" x14ac:dyDescent="0.3">
      <c r="A5448" s="389" t="s">
        <v>33686</v>
      </c>
      <c r="B5448" s="393" t="s">
        <v>11819</v>
      </c>
      <c r="C5448" s="393">
        <v>3</v>
      </c>
      <c r="D5448" s="393" t="s">
        <v>10103</v>
      </c>
      <c r="E5448" s="393">
        <v>0</v>
      </c>
      <c r="F5448" s="396"/>
      <c r="G5448" s="388"/>
    </row>
    <row r="5449" spans="1:7" ht="17.25" x14ac:dyDescent="0.3">
      <c r="A5449" s="389" t="s">
        <v>33687</v>
      </c>
      <c r="B5449" s="393" t="s">
        <v>10103</v>
      </c>
      <c r="C5449" s="393">
        <v>1</v>
      </c>
      <c r="D5449" s="393" t="s">
        <v>11819</v>
      </c>
      <c r="E5449" s="393">
        <v>0</v>
      </c>
      <c r="F5449" s="396"/>
      <c r="G5449" s="388"/>
    </row>
    <row r="5450" spans="1:7" ht="17.25" x14ac:dyDescent="0.25">
      <c r="A5450" s="389" t="s">
        <v>33689</v>
      </c>
      <c r="B5450" s="393" t="s">
        <v>10103</v>
      </c>
      <c r="C5450" s="393">
        <v>0</v>
      </c>
      <c r="D5450" s="393" t="s">
        <v>1920</v>
      </c>
      <c r="E5450" s="393">
        <v>1</v>
      </c>
      <c r="F5450" s="393" t="s">
        <v>11819</v>
      </c>
      <c r="G5450" s="395">
        <v>2</v>
      </c>
    </row>
    <row r="5451" spans="1:7" ht="17.25" x14ac:dyDescent="0.3">
      <c r="A5451" s="389" t="s">
        <v>33688</v>
      </c>
      <c r="B5451" s="393" t="s">
        <v>10103</v>
      </c>
      <c r="C5451" s="393">
        <v>1</v>
      </c>
      <c r="D5451" s="393" t="s">
        <v>22599</v>
      </c>
      <c r="E5451" s="393">
        <v>0</v>
      </c>
      <c r="F5451" s="396"/>
      <c r="G5451" s="388"/>
    </row>
    <row r="5452" spans="1:7" ht="12.75" customHeight="1" x14ac:dyDescent="0.3">
      <c r="A5452" s="417" t="s">
        <v>39985</v>
      </c>
      <c r="B5452" s="417"/>
      <c r="C5452" s="417"/>
      <c r="D5452" s="417"/>
      <c r="E5452" s="417"/>
      <c r="F5452" s="417"/>
      <c r="G5452" s="388"/>
    </row>
    <row r="5453" spans="1:7" ht="17.25" x14ac:dyDescent="0.3">
      <c r="A5453" s="389" t="s">
        <v>39986</v>
      </c>
      <c r="B5453" s="393" t="s">
        <v>10191</v>
      </c>
      <c r="C5453" s="393">
        <v>2</v>
      </c>
      <c r="D5453" s="393" t="s">
        <v>11819</v>
      </c>
      <c r="E5453" s="393">
        <v>8</v>
      </c>
      <c r="F5453" s="396"/>
      <c r="G5453" s="388"/>
    </row>
    <row r="5454" spans="1:7" ht="17.25" x14ac:dyDescent="0.3">
      <c r="A5454" s="389" t="s">
        <v>39987</v>
      </c>
      <c r="B5454" s="393" t="s">
        <v>11819</v>
      </c>
      <c r="C5454" s="393">
        <v>4</v>
      </c>
      <c r="D5454" s="393" t="s">
        <v>10191</v>
      </c>
      <c r="E5454" s="393">
        <v>2</v>
      </c>
      <c r="F5454" s="396"/>
      <c r="G5454" s="388"/>
    </row>
    <row r="5455" spans="1:7" ht="17.25" x14ac:dyDescent="0.3">
      <c r="A5455" s="389" t="s">
        <v>39988</v>
      </c>
      <c r="B5455" s="393" t="s">
        <v>10191</v>
      </c>
      <c r="C5455" s="393">
        <v>5</v>
      </c>
      <c r="D5455" s="393" t="s">
        <v>11819</v>
      </c>
      <c r="E5455" s="393">
        <v>2</v>
      </c>
      <c r="F5455" s="396"/>
      <c r="G5455" s="388"/>
    </row>
    <row r="5456" spans="1:7" ht="17.25" x14ac:dyDescent="0.3">
      <c r="A5456" s="389" t="s">
        <v>39989</v>
      </c>
      <c r="B5456" s="393" t="s">
        <v>10191</v>
      </c>
      <c r="C5456" s="393">
        <v>0</v>
      </c>
      <c r="D5456" s="393" t="s">
        <v>11819</v>
      </c>
      <c r="E5456" s="393">
        <v>0</v>
      </c>
      <c r="F5456" s="396"/>
      <c r="G5456" s="388"/>
    </row>
    <row r="5457" spans="1:7" ht="17.25" x14ac:dyDescent="0.3">
      <c r="A5457" s="389" t="s">
        <v>39990</v>
      </c>
      <c r="B5457" s="393" t="s">
        <v>10191</v>
      </c>
      <c r="C5457" s="393">
        <v>1</v>
      </c>
      <c r="D5457" s="393" t="s">
        <v>11819</v>
      </c>
      <c r="E5457" s="393">
        <v>2</v>
      </c>
      <c r="F5457" s="396"/>
      <c r="G5457" s="388"/>
    </row>
    <row r="5458" spans="1:7" ht="17.25" x14ac:dyDescent="0.3">
      <c r="A5458" s="389" t="s">
        <v>39991</v>
      </c>
      <c r="B5458" s="393" t="s">
        <v>10191</v>
      </c>
      <c r="C5458" s="393">
        <v>1</v>
      </c>
      <c r="D5458" s="393" t="s">
        <v>11819</v>
      </c>
      <c r="E5458" s="393">
        <v>4</v>
      </c>
      <c r="F5458" s="396"/>
      <c r="G5458" s="388"/>
    </row>
    <row r="5459" spans="1:7" ht="17.25" x14ac:dyDescent="0.3">
      <c r="A5459" s="389" t="s">
        <v>39992</v>
      </c>
      <c r="B5459" s="393" t="s">
        <v>11819</v>
      </c>
      <c r="C5459" s="393">
        <v>0</v>
      </c>
      <c r="D5459" s="393" t="s">
        <v>22317</v>
      </c>
      <c r="E5459" s="393">
        <v>1</v>
      </c>
      <c r="F5459" s="396"/>
      <c r="G5459" s="388"/>
    </row>
    <row r="5460" spans="1:7" ht="17.25" x14ac:dyDescent="0.3">
      <c r="A5460" s="389" t="s">
        <v>39993</v>
      </c>
      <c r="B5460" s="393" t="s">
        <v>10191</v>
      </c>
      <c r="C5460" s="393">
        <v>9</v>
      </c>
      <c r="D5460" s="393" t="s">
        <v>11819</v>
      </c>
      <c r="E5460" s="393">
        <v>5</v>
      </c>
      <c r="F5460" s="396"/>
      <c r="G5460" s="388"/>
    </row>
    <row r="5461" spans="1:7" ht="17.25" x14ac:dyDescent="0.3">
      <c r="A5461" s="389" t="s">
        <v>39994</v>
      </c>
      <c r="B5461" s="393" t="s">
        <v>11819</v>
      </c>
      <c r="C5461" s="393">
        <v>0</v>
      </c>
      <c r="D5461" s="393" t="s">
        <v>10191</v>
      </c>
      <c r="E5461" s="393">
        <v>2</v>
      </c>
      <c r="F5461" s="396"/>
      <c r="G5461" s="388"/>
    </row>
    <row r="5462" spans="1:7" ht="17.25" x14ac:dyDescent="0.3">
      <c r="A5462" s="389" t="s">
        <v>39995</v>
      </c>
      <c r="B5462" s="393" t="s">
        <v>10191</v>
      </c>
      <c r="C5462" s="393">
        <v>0</v>
      </c>
      <c r="D5462" s="393" t="s">
        <v>11819</v>
      </c>
      <c r="E5462" s="393">
        <v>0</v>
      </c>
      <c r="F5462" s="396"/>
      <c r="G5462" s="388"/>
    </row>
    <row r="5463" spans="1:7" ht="12.75" customHeight="1" x14ac:dyDescent="0.3">
      <c r="A5463" s="417" t="s">
        <v>39996</v>
      </c>
      <c r="B5463" s="417"/>
      <c r="C5463" s="417"/>
      <c r="D5463" s="417"/>
      <c r="E5463" s="417"/>
      <c r="F5463" s="417"/>
      <c r="G5463" s="388"/>
    </row>
    <row r="5464" spans="1:7" ht="17.25" x14ac:dyDescent="0.3">
      <c r="A5464" s="389" t="s">
        <v>39997</v>
      </c>
      <c r="B5464" s="393" t="s">
        <v>21943</v>
      </c>
      <c r="C5464" s="393">
        <v>1</v>
      </c>
      <c r="D5464" s="393" t="s">
        <v>11819</v>
      </c>
      <c r="E5464" s="393">
        <v>1</v>
      </c>
      <c r="F5464" s="396"/>
      <c r="G5464" s="388"/>
    </row>
    <row r="5465" spans="1:7" ht="17.25" x14ac:dyDescent="0.3">
      <c r="A5465" s="389" t="s">
        <v>39998</v>
      </c>
      <c r="B5465" s="393" t="s">
        <v>11819</v>
      </c>
      <c r="C5465" s="393">
        <v>2</v>
      </c>
      <c r="D5465" s="393" t="s">
        <v>21943</v>
      </c>
      <c r="E5465" s="393">
        <v>2</v>
      </c>
      <c r="F5465" s="396"/>
      <c r="G5465" s="388"/>
    </row>
    <row r="5466" spans="1:7" ht="17.25" x14ac:dyDescent="0.3">
      <c r="A5466" s="389" t="s">
        <v>39999</v>
      </c>
      <c r="B5466" s="393" t="s">
        <v>11819</v>
      </c>
      <c r="C5466" s="393">
        <v>0</v>
      </c>
      <c r="D5466" s="393" t="s">
        <v>21943</v>
      </c>
      <c r="E5466" s="393">
        <v>1</v>
      </c>
      <c r="F5466" s="396"/>
      <c r="G5466" s="388"/>
    </row>
    <row r="5467" spans="1:7" ht="17.25" x14ac:dyDescent="0.3">
      <c r="A5467" s="389" t="s">
        <v>40000</v>
      </c>
      <c r="B5467" s="393" t="s">
        <v>11819</v>
      </c>
      <c r="C5467" s="393">
        <v>0</v>
      </c>
      <c r="D5467" s="393" t="s">
        <v>21943</v>
      </c>
      <c r="E5467" s="393">
        <v>2</v>
      </c>
      <c r="F5467" s="396"/>
      <c r="G5467" s="388"/>
    </row>
    <row r="5468" spans="1:7" ht="17.25" x14ac:dyDescent="0.3">
      <c r="A5468" s="389" t="s">
        <v>40001</v>
      </c>
      <c r="B5468" s="393" t="s">
        <v>21943</v>
      </c>
      <c r="C5468" s="393">
        <v>4</v>
      </c>
      <c r="D5468" s="393" t="s">
        <v>11819</v>
      </c>
      <c r="E5468" s="393">
        <v>2</v>
      </c>
      <c r="F5468" s="396"/>
      <c r="G5468" s="388"/>
    </row>
    <row r="5469" spans="1:7" ht="17.25" x14ac:dyDescent="0.3">
      <c r="A5469" s="389" t="s">
        <v>40002</v>
      </c>
      <c r="B5469" s="393" t="s">
        <v>5011</v>
      </c>
      <c r="C5469" s="393">
        <v>3</v>
      </c>
      <c r="D5469" s="393" t="s">
        <v>11819</v>
      </c>
      <c r="E5469" s="393">
        <v>1</v>
      </c>
      <c r="F5469" s="396"/>
      <c r="G5469" s="388"/>
    </row>
    <row r="5470" spans="1:7" ht="17.25" x14ac:dyDescent="0.3">
      <c r="A5470" s="389" t="s">
        <v>40003</v>
      </c>
      <c r="B5470" s="393" t="s">
        <v>11819</v>
      </c>
      <c r="C5470" s="393">
        <v>2</v>
      </c>
      <c r="D5470" s="393" t="s">
        <v>5011</v>
      </c>
      <c r="E5470" s="393">
        <v>2</v>
      </c>
      <c r="F5470" s="396"/>
      <c r="G5470" s="388"/>
    </row>
    <row r="5471" spans="1:7" ht="17.25" x14ac:dyDescent="0.3">
      <c r="A5471" s="389" t="s">
        <v>40004</v>
      </c>
      <c r="B5471" s="393" t="s">
        <v>5011</v>
      </c>
      <c r="C5471" s="393">
        <v>1</v>
      </c>
      <c r="D5471" s="393" t="s">
        <v>11819</v>
      </c>
      <c r="E5471" s="393">
        <v>3</v>
      </c>
      <c r="F5471" s="396"/>
      <c r="G5471" s="388"/>
    </row>
    <row r="5472" spans="1:7" ht="17.25" x14ac:dyDescent="0.3">
      <c r="A5472" s="389" t="s">
        <v>40005</v>
      </c>
      <c r="B5472" s="393" t="s">
        <v>5011</v>
      </c>
      <c r="C5472" s="393">
        <v>16</v>
      </c>
      <c r="D5472" s="393" t="s">
        <v>11819</v>
      </c>
      <c r="E5472" s="393">
        <v>13</v>
      </c>
      <c r="F5472" s="396"/>
      <c r="G5472" s="388"/>
    </row>
    <row r="5473" spans="1:7" ht="17.25" x14ac:dyDescent="0.3">
      <c r="A5473" s="389" t="s">
        <v>40006</v>
      </c>
      <c r="B5473" s="393" t="s">
        <v>11819</v>
      </c>
      <c r="C5473" s="393">
        <v>1</v>
      </c>
      <c r="D5473" s="393" t="s">
        <v>13336</v>
      </c>
      <c r="E5473" s="393">
        <v>5</v>
      </c>
      <c r="F5473" s="396"/>
      <c r="G5473" s="388"/>
    </row>
    <row r="5474" spans="1:7" ht="12.75" customHeight="1" x14ac:dyDescent="0.3">
      <c r="A5474" s="417" t="s">
        <v>40007</v>
      </c>
      <c r="B5474" s="417"/>
      <c r="C5474" s="417"/>
      <c r="D5474" s="417"/>
      <c r="E5474" s="417"/>
      <c r="F5474" s="417"/>
      <c r="G5474" s="388"/>
    </row>
    <row r="5475" spans="1:7" ht="17.25" x14ac:dyDescent="0.3">
      <c r="A5475" s="389" t="s">
        <v>40008</v>
      </c>
      <c r="B5475" s="393" t="s">
        <v>39703</v>
      </c>
      <c r="C5475" s="393">
        <v>6</v>
      </c>
      <c r="D5475" s="393" t="s">
        <v>5411</v>
      </c>
      <c r="E5475" s="393">
        <v>3</v>
      </c>
      <c r="F5475" s="396"/>
      <c r="G5475" s="388"/>
    </row>
    <row r="5476" spans="1:7" ht="17.25" x14ac:dyDescent="0.3">
      <c r="A5476" s="389" t="s">
        <v>40009</v>
      </c>
      <c r="B5476" s="393" t="s">
        <v>5411</v>
      </c>
      <c r="C5476" s="393">
        <v>4</v>
      </c>
      <c r="D5476" s="393" t="s">
        <v>10191</v>
      </c>
      <c r="E5476" s="393">
        <v>1</v>
      </c>
      <c r="F5476" s="396"/>
      <c r="G5476" s="388"/>
    </row>
    <row r="5477" spans="1:7" ht="17.25" x14ac:dyDescent="0.3">
      <c r="A5477" s="389" t="s">
        <v>40010</v>
      </c>
      <c r="B5477" s="393" t="s">
        <v>5411</v>
      </c>
      <c r="C5477" s="393">
        <v>1</v>
      </c>
      <c r="D5477" s="393" t="s">
        <v>10191</v>
      </c>
      <c r="E5477" s="393">
        <v>3</v>
      </c>
      <c r="F5477" s="396"/>
      <c r="G5477" s="388"/>
    </row>
    <row r="5478" spans="1:7" ht="17.25" x14ac:dyDescent="0.3">
      <c r="A5478" s="389" t="s">
        <v>40011</v>
      </c>
      <c r="B5478" s="393" t="s">
        <v>5411</v>
      </c>
      <c r="C5478" s="393">
        <v>6</v>
      </c>
      <c r="D5478" s="393" t="s">
        <v>10191</v>
      </c>
      <c r="E5478" s="393">
        <v>6</v>
      </c>
      <c r="F5478" s="396"/>
      <c r="G5478" s="388"/>
    </row>
    <row r="5479" spans="1:7" ht="17.25" x14ac:dyDescent="0.3">
      <c r="A5479" s="389" t="s">
        <v>40012</v>
      </c>
      <c r="B5479" s="393" t="s">
        <v>5411</v>
      </c>
      <c r="C5479" s="393">
        <v>1</v>
      </c>
      <c r="D5479" s="393" t="s">
        <v>10191</v>
      </c>
      <c r="E5479" s="393">
        <v>2</v>
      </c>
      <c r="F5479" s="396"/>
      <c r="G5479" s="388"/>
    </row>
    <row r="5480" spans="1:7" ht="17.25" x14ac:dyDescent="0.3">
      <c r="A5480" s="389" t="s">
        <v>40013</v>
      </c>
      <c r="B5480" s="393" t="s">
        <v>13336</v>
      </c>
      <c r="C5480" s="393">
        <v>2</v>
      </c>
      <c r="D5480" s="393" t="s">
        <v>5411</v>
      </c>
      <c r="E5480" s="393">
        <v>3</v>
      </c>
      <c r="F5480" s="396"/>
      <c r="G5480" s="388"/>
    </row>
    <row r="5481" spans="1:7" ht="17.25" x14ac:dyDescent="0.3">
      <c r="A5481" s="389" t="s">
        <v>40014</v>
      </c>
      <c r="B5481" s="393" t="s">
        <v>10191</v>
      </c>
      <c r="C5481" s="393">
        <v>3</v>
      </c>
      <c r="D5481" s="393" t="s">
        <v>5411</v>
      </c>
      <c r="E5481" s="393">
        <v>3</v>
      </c>
      <c r="F5481" s="396"/>
      <c r="G5481" s="388"/>
    </row>
    <row r="5482" spans="1:7" ht="17.25" x14ac:dyDescent="0.3">
      <c r="A5482" s="389" t="s">
        <v>40015</v>
      </c>
      <c r="B5482" s="393" t="s">
        <v>5411</v>
      </c>
      <c r="C5482" s="393">
        <v>2</v>
      </c>
      <c r="D5482" s="393" t="s">
        <v>39703</v>
      </c>
      <c r="E5482" s="393">
        <v>4</v>
      </c>
      <c r="F5482" s="396"/>
      <c r="G5482" s="388"/>
    </row>
    <row r="5483" spans="1:7" ht="17.25" x14ac:dyDescent="0.3">
      <c r="A5483" s="389" t="s">
        <v>40016</v>
      </c>
      <c r="B5483" s="393" t="s">
        <v>5411</v>
      </c>
      <c r="C5483" s="393">
        <v>0</v>
      </c>
      <c r="D5483" s="393" t="s">
        <v>10191</v>
      </c>
      <c r="E5483" s="393">
        <v>2</v>
      </c>
      <c r="F5483" s="396"/>
      <c r="G5483" s="388"/>
    </row>
    <row r="5484" spans="1:7" ht="17.25" x14ac:dyDescent="0.3">
      <c r="A5484" s="389" t="s">
        <v>40017</v>
      </c>
      <c r="B5484" s="393" t="s">
        <v>5411</v>
      </c>
      <c r="C5484" s="393">
        <v>3</v>
      </c>
      <c r="D5484" s="393" t="s">
        <v>5426</v>
      </c>
      <c r="E5484" s="393">
        <v>3</v>
      </c>
      <c r="F5484" s="396"/>
      <c r="G5484" s="388"/>
    </row>
    <row r="5485" spans="1:7" ht="12.75" customHeight="1" x14ac:dyDescent="0.3">
      <c r="A5485" s="417" t="s">
        <v>40018</v>
      </c>
      <c r="B5485" s="417"/>
      <c r="C5485" s="417"/>
      <c r="D5485" s="417"/>
      <c r="E5485" s="417"/>
      <c r="F5485" s="417"/>
      <c r="G5485" s="388"/>
    </row>
    <row r="5486" spans="1:7" ht="17.25" x14ac:dyDescent="0.3">
      <c r="A5486" s="389" t="s">
        <v>40019</v>
      </c>
      <c r="B5486" s="393" t="s">
        <v>14944</v>
      </c>
      <c r="C5486" s="393">
        <v>1</v>
      </c>
      <c r="D5486" s="393" t="s">
        <v>2625</v>
      </c>
      <c r="E5486" s="393">
        <v>1</v>
      </c>
      <c r="F5486" s="396"/>
      <c r="G5486" s="388"/>
    </row>
    <row r="5487" spans="1:7" ht="17.25" x14ac:dyDescent="0.3">
      <c r="A5487" s="389" t="s">
        <v>40020</v>
      </c>
      <c r="B5487" s="393" t="s">
        <v>5011</v>
      </c>
      <c r="C5487" s="393">
        <v>3</v>
      </c>
      <c r="D5487" s="393" t="s">
        <v>11819</v>
      </c>
      <c r="E5487" s="393">
        <v>4</v>
      </c>
      <c r="F5487" s="396"/>
      <c r="G5487" s="388"/>
    </row>
    <row r="5488" spans="1:7" ht="17.25" x14ac:dyDescent="0.3">
      <c r="A5488" s="389" t="s">
        <v>40021</v>
      </c>
      <c r="B5488" s="393" t="s">
        <v>2625</v>
      </c>
      <c r="C5488" s="393">
        <v>3</v>
      </c>
      <c r="D5488" s="393" t="s">
        <v>21976</v>
      </c>
      <c r="E5488" s="393">
        <v>1</v>
      </c>
      <c r="F5488" s="396"/>
      <c r="G5488" s="388"/>
    </row>
    <row r="5489" spans="1:7" ht="17.25" x14ac:dyDescent="0.3">
      <c r="A5489" s="389" t="s">
        <v>40022</v>
      </c>
      <c r="B5489" s="393" t="s">
        <v>10103</v>
      </c>
      <c r="C5489" s="393">
        <v>1</v>
      </c>
      <c r="D5489" s="393" t="s">
        <v>11819</v>
      </c>
      <c r="E5489" s="393">
        <v>4</v>
      </c>
      <c r="F5489" s="396"/>
      <c r="G5489" s="388"/>
    </row>
    <row r="5490" spans="1:7" ht="17.25" x14ac:dyDescent="0.3">
      <c r="A5490" s="389" t="s">
        <v>40023</v>
      </c>
      <c r="B5490" s="393" t="s">
        <v>10103</v>
      </c>
      <c r="C5490" s="393">
        <v>6</v>
      </c>
      <c r="D5490" s="393" t="s">
        <v>11819</v>
      </c>
      <c r="E5490" s="393">
        <v>3</v>
      </c>
      <c r="F5490" s="396"/>
      <c r="G5490" s="388"/>
    </row>
    <row r="5491" spans="1:7" ht="17.25" x14ac:dyDescent="0.3">
      <c r="A5491" s="389" t="s">
        <v>40024</v>
      </c>
      <c r="B5491" s="393" t="s">
        <v>11819</v>
      </c>
      <c r="C5491" s="393">
        <v>1</v>
      </c>
      <c r="D5491" s="393" t="s">
        <v>10103</v>
      </c>
      <c r="E5491" s="393">
        <v>0</v>
      </c>
      <c r="F5491" s="396"/>
      <c r="G5491" s="388"/>
    </row>
    <row r="5492" spans="1:7" ht="17.25" x14ac:dyDescent="0.3">
      <c r="A5492" s="389" t="s">
        <v>40025</v>
      </c>
      <c r="B5492" s="393" t="s">
        <v>11819</v>
      </c>
      <c r="C5492" s="393">
        <v>1</v>
      </c>
      <c r="D5492" s="393" t="s">
        <v>10191</v>
      </c>
      <c r="E5492" s="393">
        <v>2</v>
      </c>
      <c r="F5492" s="396"/>
      <c r="G5492" s="388"/>
    </row>
    <row r="5493" spans="1:7" ht="17.25" x14ac:dyDescent="0.3">
      <c r="A5493" s="389" t="s">
        <v>40026</v>
      </c>
      <c r="B5493" s="393" t="s">
        <v>10103</v>
      </c>
      <c r="C5493" s="393">
        <v>3</v>
      </c>
      <c r="D5493" s="393" t="s">
        <v>1919</v>
      </c>
      <c r="E5493" s="393">
        <v>1</v>
      </c>
      <c r="F5493" s="396"/>
      <c r="G5493" s="388"/>
    </row>
    <row r="5494" spans="1:7" ht="17.25" x14ac:dyDescent="0.3">
      <c r="A5494" s="389" t="s">
        <v>40027</v>
      </c>
      <c r="B5494" s="393" t="s">
        <v>10103</v>
      </c>
      <c r="C5494" s="393">
        <v>3</v>
      </c>
      <c r="D5494" s="393" t="s">
        <v>11819</v>
      </c>
      <c r="E5494" s="393">
        <v>1</v>
      </c>
      <c r="F5494" s="396"/>
      <c r="G5494" s="388"/>
    </row>
    <row r="5495" spans="1:7" ht="17.25" x14ac:dyDescent="0.3">
      <c r="A5495" s="389" t="s">
        <v>40028</v>
      </c>
      <c r="B5495" s="393" t="s">
        <v>10103</v>
      </c>
      <c r="C5495" s="393">
        <v>4</v>
      </c>
      <c r="D5495" s="393" t="s">
        <v>11819</v>
      </c>
      <c r="E5495" s="393">
        <v>10</v>
      </c>
      <c r="F5495" s="396"/>
      <c r="G5495" s="388"/>
    </row>
    <row r="5496" spans="1:7" ht="12.75" customHeight="1" x14ac:dyDescent="0.3">
      <c r="A5496" s="417" t="s">
        <v>41074</v>
      </c>
      <c r="B5496" s="417"/>
      <c r="C5496" s="417"/>
      <c r="D5496" s="417"/>
      <c r="E5496" s="417"/>
      <c r="F5496" s="417"/>
      <c r="G5496" s="388"/>
    </row>
    <row r="5497" spans="1:7" ht="17.25" x14ac:dyDescent="0.3">
      <c r="A5497" s="389" t="s">
        <v>41075</v>
      </c>
      <c r="B5497" s="393" t="s">
        <v>10191</v>
      </c>
      <c r="C5497" s="393">
        <v>1</v>
      </c>
      <c r="D5497" s="393" t="s">
        <v>5411</v>
      </c>
      <c r="E5497" s="393">
        <v>1</v>
      </c>
      <c r="F5497" s="396"/>
      <c r="G5497" s="388"/>
    </row>
    <row r="5498" spans="1:7" ht="17.25" x14ac:dyDescent="0.3">
      <c r="A5498" s="389" t="s">
        <v>41076</v>
      </c>
      <c r="B5498" s="393" t="s">
        <v>10191</v>
      </c>
      <c r="C5498" s="393">
        <v>2</v>
      </c>
      <c r="D5498" s="393" t="s">
        <v>5411</v>
      </c>
      <c r="E5498" s="393">
        <v>6</v>
      </c>
      <c r="F5498" s="396"/>
      <c r="G5498" s="388"/>
    </row>
    <row r="5499" spans="1:7" ht="17.25" x14ac:dyDescent="0.3">
      <c r="A5499" s="389" t="s">
        <v>41077</v>
      </c>
      <c r="B5499" s="393" t="s">
        <v>10191</v>
      </c>
      <c r="C5499" s="393">
        <v>3</v>
      </c>
      <c r="D5499" s="393" t="s">
        <v>5411</v>
      </c>
      <c r="E5499" s="393">
        <v>1</v>
      </c>
      <c r="F5499" s="396"/>
      <c r="G5499" s="388"/>
    </row>
    <row r="5500" spans="1:7" ht="17.25" x14ac:dyDescent="0.3">
      <c r="A5500" s="389" t="s">
        <v>41078</v>
      </c>
      <c r="B5500" s="393" t="s">
        <v>5411</v>
      </c>
      <c r="C5500" s="393">
        <v>0</v>
      </c>
      <c r="D5500" s="393" t="s">
        <v>10191</v>
      </c>
      <c r="E5500" s="393">
        <v>1</v>
      </c>
      <c r="F5500" s="396"/>
      <c r="G5500" s="388"/>
    </row>
    <row r="5501" spans="1:7" ht="34.5" x14ac:dyDescent="0.3">
      <c r="A5501" s="389" t="s">
        <v>41079</v>
      </c>
      <c r="B5501" s="393" t="s">
        <v>10191</v>
      </c>
      <c r="C5501" s="393">
        <v>0</v>
      </c>
      <c r="D5501" s="393" t="s">
        <v>39711</v>
      </c>
      <c r="E5501" s="393">
        <v>2</v>
      </c>
      <c r="F5501" s="396"/>
      <c r="G5501" s="388"/>
    </row>
    <row r="5502" spans="1:7" ht="34.5" x14ac:dyDescent="0.3">
      <c r="A5502" s="389" t="s">
        <v>41080</v>
      </c>
      <c r="B5502" s="393" t="s">
        <v>25136</v>
      </c>
      <c r="C5502" s="393">
        <v>4</v>
      </c>
      <c r="D5502" s="393" t="s">
        <v>39711</v>
      </c>
      <c r="E5502" s="393">
        <v>5</v>
      </c>
      <c r="F5502" s="396"/>
      <c r="G5502" s="388"/>
    </row>
    <row r="5503" spans="1:7" ht="34.5" x14ac:dyDescent="0.3">
      <c r="A5503" s="389" t="s">
        <v>41081</v>
      </c>
      <c r="B5503" s="393" t="s">
        <v>39711</v>
      </c>
      <c r="C5503" s="393">
        <v>5</v>
      </c>
      <c r="D5503" s="393" t="s">
        <v>25136</v>
      </c>
      <c r="E5503" s="393">
        <v>6</v>
      </c>
      <c r="F5503" s="396"/>
      <c r="G5503" s="388"/>
    </row>
    <row r="5504" spans="1:7" ht="34.5" x14ac:dyDescent="0.3">
      <c r="A5504" s="389" t="s">
        <v>41082</v>
      </c>
      <c r="B5504" s="393" t="s">
        <v>25136</v>
      </c>
      <c r="C5504" s="393">
        <v>1</v>
      </c>
      <c r="D5504" s="393" t="s">
        <v>39711</v>
      </c>
      <c r="E5504" s="393">
        <v>1</v>
      </c>
      <c r="F5504" s="396"/>
      <c r="G5504" s="388"/>
    </row>
    <row r="5505" spans="1:7" ht="34.5" x14ac:dyDescent="0.3">
      <c r="A5505" s="389" t="s">
        <v>41083</v>
      </c>
      <c r="B5505" s="393" t="s">
        <v>39711</v>
      </c>
      <c r="C5505" s="393">
        <v>1</v>
      </c>
      <c r="D5505" s="393" t="s">
        <v>39703</v>
      </c>
      <c r="E5505" s="393">
        <v>2</v>
      </c>
      <c r="F5505" s="396"/>
      <c r="G5505" s="388"/>
    </row>
    <row r="5506" spans="1:7" ht="34.5" x14ac:dyDescent="0.3">
      <c r="A5506" s="389" t="s">
        <v>41084</v>
      </c>
      <c r="B5506" s="393" t="s">
        <v>39711</v>
      </c>
      <c r="C5506" s="393">
        <v>2</v>
      </c>
      <c r="D5506" s="393" t="s">
        <v>25136</v>
      </c>
      <c r="E5506" s="393">
        <v>1</v>
      </c>
      <c r="F5506" s="396"/>
      <c r="G5506" s="388"/>
    </row>
    <row r="5507" spans="1:7" ht="12.75" customHeight="1" x14ac:dyDescent="0.3">
      <c r="A5507" s="417" t="s">
        <v>25849</v>
      </c>
      <c r="B5507" s="417"/>
      <c r="C5507" s="417"/>
      <c r="D5507" s="417"/>
      <c r="E5507" s="417"/>
      <c r="F5507" s="417"/>
      <c r="G5507" s="388"/>
    </row>
    <row r="5508" spans="1:7" ht="17.25" x14ac:dyDescent="0.3">
      <c r="A5508" s="389" t="s">
        <v>33690</v>
      </c>
      <c r="B5508" s="393" t="s">
        <v>10103</v>
      </c>
      <c r="C5508" s="393">
        <v>0</v>
      </c>
      <c r="D5508" s="393" t="s">
        <v>11819</v>
      </c>
      <c r="E5508" s="393">
        <v>0</v>
      </c>
      <c r="F5508" s="396"/>
      <c r="G5508" s="388"/>
    </row>
    <row r="5509" spans="1:7" ht="17.25" x14ac:dyDescent="0.3">
      <c r="A5509" s="389" t="s">
        <v>25850</v>
      </c>
      <c r="B5509" s="393" t="s">
        <v>13336</v>
      </c>
      <c r="C5509" s="393">
        <v>3</v>
      </c>
      <c r="D5509" s="393" t="s">
        <v>11819</v>
      </c>
      <c r="E5509" s="393">
        <v>0</v>
      </c>
      <c r="F5509" s="396"/>
      <c r="G5509" s="388"/>
    </row>
    <row r="5510" spans="1:7" ht="12.75" customHeight="1" x14ac:dyDescent="0.3">
      <c r="A5510" s="417" t="s">
        <v>25851</v>
      </c>
      <c r="B5510" s="417"/>
      <c r="C5510" s="417"/>
      <c r="D5510" s="417"/>
      <c r="E5510" s="417"/>
      <c r="F5510" s="417"/>
      <c r="G5510" s="388"/>
    </row>
    <row r="5511" spans="1:7" ht="17.25" x14ac:dyDescent="0.3">
      <c r="A5511" s="389" t="s">
        <v>25852</v>
      </c>
      <c r="B5511" s="393" t="s">
        <v>10103</v>
      </c>
      <c r="C5511" s="393">
        <v>1</v>
      </c>
      <c r="D5511" s="393" t="s">
        <v>11819</v>
      </c>
      <c r="E5511" s="393">
        <v>1</v>
      </c>
      <c r="F5511" s="396"/>
      <c r="G5511" s="388"/>
    </row>
    <row r="5512" spans="1:7" ht="17.25" x14ac:dyDescent="0.3">
      <c r="A5512" s="389" t="s">
        <v>25853</v>
      </c>
      <c r="B5512" s="393" t="s">
        <v>10191</v>
      </c>
      <c r="C5512" s="393">
        <v>6</v>
      </c>
      <c r="D5512" s="393" t="s">
        <v>7198</v>
      </c>
      <c r="E5512" s="393">
        <v>3</v>
      </c>
      <c r="F5512" s="396"/>
      <c r="G5512" s="388"/>
    </row>
    <row r="5513" spans="1:7" ht="17.25" x14ac:dyDescent="0.3">
      <c r="A5513" s="389" t="s">
        <v>25854</v>
      </c>
      <c r="B5513" s="393" t="s">
        <v>11819</v>
      </c>
      <c r="C5513" s="393">
        <v>4</v>
      </c>
      <c r="D5513" s="393" t="s">
        <v>10191</v>
      </c>
      <c r="E5513" s="393">
        <v>4</v>
      </c>
      <c r="F5513" s="396"/>
      <c r="G5513" s="388"/>
    </row>
    <row r="5514" spans="1:7" ht="17.25" x14ac:dyDescent="0.3">
      <c r="A5514" s="389" t="s">
        <v>25855</v>
      </c>
      <c r="B5514" s="393" t="s">
        <v>2625</v>
      </c>
      <c r="C5514" s="393">
        <v>7</v>
      </c>
      <c r="D5514" s="393" t="s">
        <v>10191</v>
      </c>
      <c r="E5514" s="393">
        <v>3</v>
      </c>
      <c r="F5514" s="396"/>
      <c r="G5514" s="388"/>
    </row>
    <row r="5515" spans="1:7" ht="17.25" x14ac:dyDescent="0.3">
      <c r="A5515" s="389" t="s">
        <v>25856</v>
      </c>
      <c r="B5515" s="393" t="s">
        <v>11819</v>
      </c>
      <c r="C5515" s="393">
        <v>4</v>
      </c>
      <c r="D5515" s="393" t="s">
        <v>5011</v>
      </c>
      <c r="E5515" s="393">
        <v>2</v>
      </c>
      <c r="F5515" s="396"/>
      <c r="G5515" s="388"/>
    </row>
    <row r="5516" spans="1:7" ht="17.25" x14ac:dyDescent="0.3">
      <c r="A5516" s="389" t="s">
        <v>25857</v>
      </c>
      <c r="B5516" s="393" t="s">
        <v>11819</v>
      </c>
      <c r="C5516" s="393">
        <v>1</v>
      </c>
      <c r="D5516" s="393" t="s">
        <v>5426</v>
      </c>
      <c r="E5516" s="393">
        <v>3</v>
      </c>
      <c r="F5516" s="396"/>
      <c r="G5516" s="388"/>
    </row>
    <row r="5517" spans="1:7" ht="17.25" x14ac:dyDescent="0.3">
      <c r="A5517" s="389" t="s">
        <v>25858</v>
      </c>
      <c r="B5517" s="393" t="s">
        <v>10103</v>
      </c>
      <c r="C5517" s="393">
        <v>5</v>
      </c>
      <c r="D5517" s="393" t="s">
        <v>11819</v>
      </c>
      <c r="E5517" s="393">
        <v>9</v>
      </c>
      <c r="F5517" s="396"/>
      <c r="G5517" s="388"/>
    </row>
    <row r="5518" spans="1:7" ht="17.25" x14ac:dyDescent="0.3">
      <c r="A5518" s="389" t="s">
        <v>25859</v>
      </c>
      <c r="B5518" s="393" t="s">
        <v>11819</v>
      </c>
      <c r="C5518" s="393">
        <v>1</v>
      </c>
      <c r="D5518" s="393" t="s">
        <v>10191</v>
      </c>
      <c r="E5518" s="393">
        <v>8</v>
      </c>
      <c r="F5518" s="396"/>
      <c r="G5518" s="388"/>
    </row>
    <row r="5519" spans="1:7" ht="12.75" customHeight="1" x14ac:dyDescent="0.3">
      <c r="A5519" s="417" t="s">
        <v>25860</v>
      </c>
      <c r="B5519" s="417"/>
      <c r="C5519" s="417"/>
      <c r="D5519" s="417"/>
      <c r="E5519" s="417"/>
      <c r="F5519" s="417"/>
      <c r="G5519" s="388"/>
    </row>
    <row r="5520" spans="1:7" ht="17.25" x14ac:dyDescent="0.3">
      <c r="A5520" s="389" t="s">
        <v>25861</v>
      </c>
      <c r="B5520" s="393" t="s">
        <v>11819</v>
      </c>
      <c r="C5520" s="393">
        <v>8</v>
      </c>
      <c r="D5520" s="393" t="s">
        <v>21936</v>
      </c>
      <c r="E5520" s="393">
        <v>4</v>
      </c>
      <c r="F5520" s="396"/>
      <c r="G5520" s="388"/>
    </row>
    <row r="5521" spans="1:7" ht="17.25" x14ac:dyDescent="0.3">
      <c r="A5521" s="389" t="s">
        <v>25862</v>
      </c>
      <c r="B5521" s="393" t="s">
        <v>11819</v>
      </c>
      <c r="C5521" s="393">
        <v>12</v>
      </c>
      <c r="D5521" s="393" t="s">
        <v>10103</v>
      </c>
      <c r="E5521" s="393">
        <v>10</v>
      </c>
      <c r="F5521" s="396"/>
      <c r="G5521" s="388"/>
    </row>
    <row r="5522" spans="1:7" ht="17.25" x14ac:dyDescent="0.3">
      <c r="A5522" s="389" t="s">
        <v>25863</v>
      </c>
      <c r="B5522" s="393" t="s">
        <v>10103</v>
      </c>
      <c r="C5522" s="393">
        <v>9</v>
      </c>
      <c r="D5522" s="393" t="s">
        <v>11819</v>
      </c>
      <c r="E5522" s="393">
        <v>8</v>
      </c>
      <c r="F5522" s="396"/>
      <c r="G5522" s="388"/>
    </row>
    <row r="5523" spans="1:7" ht="17.25" x14ac:dyDescent="0.3">
      <c r="A5523" s="389" t="s">
        <v>25864</v>
      </c>
      <c r="B5523" s="393" t="s">
        <v>11819</v>
      </c>
      <c r="C5523" s="393">
        <v>12</v>
      </c>
      <c r="D5523" s="393" t="s">
        <v>10103</v>
      </c>
      <c r="E5523" s="393">
        <v>9</v>
      </c>
      <c r="F5523" s="396"/>
      <c r="G5523" s="388"/>
    </row>
    <row r="5524" spans="1:7" ht="17.25" x14ac:dyDescent="0.3">
      <c r="A5524" s="389" t="s">
        <v>25865</v>
      </c>
      <c r="B5524" s="393" t="s">
        <v>11819</v>
      </c>
      <c r="C5524" s="393">
        <v>2</v>
      </c>
      <c r="D5524" s="393" t="s">
        <v>10103</v>
      </c>
      <c r="E5524" s="393">
        <v>4</v>
      </c>
      <c r="F5524" s="396"/>
      <c r="G5524" s="388"/>
    </row>
    <row r="5525" spans="1:7" ht="17.25" x14ac:dyDescent="0.3">
      <c r="A5525" s="389" t="s">
        <v>25866</v>
      </c>
      <c r="B5525" s="393" t="s">
        <v>11819</v>
      </c>
      <c r="C5525" s="393">
        <v>7</v>
      </c>
      <c r="D5525" s="393" t="s">
        <v>13336</v>
      </c>
      <c r="E5525" s="393">
        <v>6</v>
      </c>
      <c r="F5525" s="396"/>
      <c r="G5525" s="388"/>
    </row>
    <row r="5526" spans="1:7" ht="17.25" x14ac:dyDescent="0.3">
      <c r="A5526" s="389" t="s">
        <v>25867</v>
      </c>
      <c r="B5526" s="393" t="s">
        <v>11819</v>
      </c>
      <c r="C5526" s="393">
        <v>7</v>
      </c>
      <c r="D5526" s="393" t="s">
        <v>10103</v>
      </c>
      <c r="E5526" s="393">
        <v>6</v>
      </c>
      <c r="F5526" s="396"/>
      <c r="G5526" s="388"/>
    </row>
    <row r="5527" spans="1:7" ht="17.25" x14ac:dyDescent="0.3">
      <c r="A5527" s="389" t="s">
        <v>25868</v>
      </c>
      <c r="B5527" s="393" t="s">
        <v>11819</v>
      </c>
      <c r="C5527" s="393">
        <v>3</v>
      </c>
      <c r="D5527" s="393" t="s">
        <v>10103</v>
      </c>
      <c r="E5527" s="393">
        <v>1</v>
      </c>
      <c r="F5527" s="396"/>
      <c r="G5527" s="388"/>
    </row>
    <row r="5528" spans="1:7" ht="17.25" x14ac:dyDescent="0.3">
      <c r="A5528" s="389" t="s">
        <v>25869</v>
      </c>
      <c r="B5528" s="393" t="s">
        <v>11819</v>
      </c>
      <c r="C5528" s="393">
        <v>6</v>
      </c>
      <c r="D5528" s="393" t="s">
        <v>10191</v>
      </c>
      <c r="E5528" s="393">
        <v>3</v>
      </c>
      <c r="F5528" s="396"/>
      <c r="G5528" s="388"/>
    </row>
    <row r="5529" spans="1:7" ht="17.25" x14ac:dyDescent="0.3">
      <c r="A5529" s="389" t="s">
        <v>25870</v>
      </c>
      <c r="B5529" s="393" t="s">
        <v>10103</v>
      </c>
      <c r="C5529" s="393">
        <v>4</v>
      </c>
      <c r="D5529" s="393" t="s">
        <v>2625</v>
      </c>
      <c r="E5529" s="393">
        <v>6</v>
      </c>
      <c r="F5529" s="396"/>
      <c r="G5529" s="388"/>
    </row>
    <row r="5530" spans="1:7" ht="12.75" customHeight="1" x14ac:dyDescent="0.3">
      <c r="A5530" s="417" t="s">
        <v>25871</v>
      </c>
      <c r="B5530" s="417"/>
      <c r="C5530" s="417"/>
      <c r="D5530" s="417"/>
      <c r="E5530" s="417"/>
      <c r="F5530" s="417"/>
      <c r="G5530" s="388"/>
    </row>
    <row r="5531" spans="1:7" ht="17.25" x14ac:dyDescent="0.3">
      <c r="A5531" s="389" t="s">
        <v>25872</v>
      </c>
      <c r="B5531" s="393" t="s">
        <v>10103</v>
      </c>
      <c r="C5531" s="393">
        <v>1</v>
      </c>
      <c r="D5531" s="393" t="s">
        <v>1920</v>
      </c>
      <c r="E5531" s="393">
        <v>0</v>
      </c>
      <c r="F5531" s="396"/>
      <c r="G5531" s="388"/>
    </row>
    <row r="5532" spans="1:7" ht="17.25" x14ac:dyDescent="0.3">
      <c r="A5532" s="389" t="s">
        <v>25873</v>
      </c>
      <c r="B5532" s="393" t="s">
        <v>1920</v>
      </c>
      <c r="C5532" s="393">
        <v>6</v>
      </c>
      <c r="D5532" s="393" t="s">
        <v>10103</v>
      </c>
      <c r="E5532" s="393">
        <v>5</v>
      </c>
      <c r="F5532" s="396"/>
      <c r="G5532" s="388"/>
    </row>
    <row r="5533" spans="1:7" ht="17.25" x14ac:dyDescent="0.3">
      <c r="A5533" s="389" t="s">
        <v>25874</v>
      </c>
      <c r="B5533" s="393" t="s">
        <v>1920</v>
      </c>
      <c r="C5533" s="393">
        <v>7</v>
      </c>
      <c r="D5533" s="393" t="s">
        <v>10103</v>
      </c>
      <c r="E5533" s="393">
        <v>0</v>
      </c>
      <c r="F5533" s="396"/>
      <c r="G5533" s="388"/>
    </row>
    <row r="5534" spans="1:7" ht="17.25" x14ac:dyDescent="0.3">
      <c r="A5534" s="389" t="s">
        <v>25875</v>
      </c>
      <c r="B5534" s="393" t="s">
        <v>1920</v>
      </c>
      <c r="C5534" s="393">
        <v>6</v>
      </c>
      <c r="D5534" s="393" t="s">
        <v>10103</v>
      </c>
      <c r="E5534" s="393">
        <v>9</v>
      </c>
      <c r="F5534" s="396"/>
      <c r="G5534" s="388"/>
    </row>
    <row r="5535" spans="1:7" ht="17.25" x14ac:dyDescent="0.3">
      <c r="A5535" s="389" t="s">
        <v>25876</v>
      </c>
      <c r="B5535" s="393" t="s">
        <v>1920</v>
      </c>
      <c r="C5535" s="393">
        <v>2</v>
      </c>
      <c r="D5535" s="393" t="s">
        <v>10103</v>
      </c>
      <c r="E5535" s="393">
        <v>1</v>
      </c>
      <c r="F5535" s="396"/>
      <c r="G5535" s="388"/>
    </row>
    <row r="5536" spans="1:7" ht="17.25" x14ac:dyDescent="0.3">
      <c r="A5536" s="389" t="s">
        <v>25877</v>
      </c>
      <c r="B5536" s="393" t="s">
        <v>1920</v>
      </c>
      <c r="C5536" s="393">
        <v>1</v>
      </c>
      <c r="D5536" s="393" t="s">
        <v>10103</v>
      </c>
      <c r="E5536" s="393">
        <v>2</v>
      </c>
      <c r="F5536" s="396"/>
      <c r="G5536" s="388"/>
    </row>
    <row r="5537" spans="1:7" ht="17.25" x14ac:dyDescent="0.3">
      <c r="A5537" s="389" t="s">
        <v>25878</v>
      </c>
      <c r="B5537" s="393" t="s">
        <v>10103</v>
      </c>
      <c r="C5537" s="393">
        <v>3</v>
      </c>
      <c r="D5537" s="393" t="s">
        <v>1920</v>
      </c>
      <c r="E5537" s="393">
        <v>2</v>
      </c>
      <c r="F5537" s="396"/>
      <c r="G5537" s="388"/>
    </row>
    <row r="5538" spans="1:7" ht="17.25" x14ac:dyDescent="0.3">
      <c r="A5538" s="389" t="s">
        <v>25879</v>
      </c>
      <c r="B5538" s="393" t="s">
        <v>10103</v>
      </c>
      <c r="C5538" s="393">
        <v>0</v>
      </c>
      <c r="D5538" s="393" t="s">
        <v>1920</v>
      </c>
      <c r="E5538" s="393">
        <v>1</v>
      </c>
      <c r="F5538" s="396"/>
      <c r="G5538" s="388"/>
    </row>
    <row r="5539" spans="1:7" ht="17.25" x14ac:dyDescent="0.3">
      <c r="A5539" s="389" t="s">
        <v>25880</v>
      </c>
      <c r="B5539" s="393" t="s">
        <v>1920</v>
      </c>
      <c r="C5539" s="393">
        <v>6</v>
      </c>
      <c r="D5539" s="393" t="s">
        <v>10103</v>
      </c>
      <c r="E5539" s="393">
        <v>3</v>
      </c>
      <c r="F5539" s="396"/>
      <c r="G5539" s="388"/>
    </row>
    <row r="5540" spans="1:7" ht="17.25" x14ac:dyDescent="0.3">
      <c r="A5540" s="389" t="s">
        <v>25881</v>
      </c>
      <c r="B5540" s="393" t="s">
        <v>1920</v>
      </c>
      <c r="C5540" s="393">
        <v>8</v>
      </c>
      <c r="D5540" s="393" t="s">
        <v>10103</v>
      </c>
      <c r="E5540" s="393">
        <v>5</v>
      </c>
      <c r="F5540" s="396"/>
      <c r="G5540" s="388"/>
    </row>
    <row r="5541" spans="1:7" ht="17.25" x14ac:dyDescent="0.3">
      <c r="A5541" s="389" t="s">
        <v>25882</v>
      </c>
      <c r="B5541" s="393" t="s">
        <v>1920</v>
      </c>
      <c r="C5541" s="393">
        <v>1</v>
      </c>
      <c r="D5541" s="393" t="s">
        <v>10103</v>
      </c>
      <c r="E5541" s="393">
        <v>1</v>
      </c>
      <c r="F5541" s="396"/>
      <c r="G5541" s="388"/>
    </row>
    <row r="5542" spans="1:7" ht="17.25" x14ac:dyDescent="0.3">
      <c r="A5542" s="389" t="s">
        <v>25883</v>
      </c>
      <c r="B5542" s="393" t="s">
        <v>1920</v>
      </c>
      <c r="C5542" s="393">
        <v>1</v>
      </c>
      <c r="D5542" s="393" t="s">
        <v>10103</v>
      </c>
      <c r="E5542" s="393">
        <v>4</v>
      </c>
      <c r="F5542" s="396"/>
      <c r="G5542" s="388"/>
    </row>
    <row r="5543" spans="1:7" ht="17.25" x14ac:dyDescent="0.3">
      <c r="A5543" s="389" t="s">
        <v>25884</v>
      </c>
      <c r="B5543" s="393" t="s">
        <v>22599</v>
      </c>
      <c r="C5543" s="393">
        <v>7</v>
      </c>
      <c r="D5543" s="393" t="s">
        <v>10103</v>
      </c>
      <c r="E5543" s="393">
        <v>2</v>
      </c>
      <c r="F5543" s="396"/>
      <c r="G5543" s="388"/>
    </row>
    <row r="5544" spans="1:7" ht="17.25" x14ac:dyDescent="0.3">
      <c r="A5544" s="389" t="s">
        <v>25885</v>
      </c>
      <c r="B5544" s="393" t="s">
        <v>10103</v>
      </c>
      <c r="C5544" s="393">
        <v>0</v>
      </c>
      <c r="D5544" s="393" t="s">
        <v>1920</v>
      </c>
      <c r="E5544" s="393">
        <v>0</v>
      </c>
      <c r="F5544" s="396"/>
      <c r="G5544" s="388"/>
    </row>
    <row r="5545" spans="1:7" ht="17.25" x14ac:dyDescent="0.3">
      <c r="A5545" s="389" t="s">
        <v>25886</v>
      </c>
      <c r="B5545" s="393" t="s">
        <v>13658</v>
      </c>
      <c r="C5545" s="393">
        <v>1</v>
      </c>
      <c r="D5545" s="393" t="s">
        <v>22060</v>
      </c>
      <c r="E5545" s="393">
        <v>1</v>
      </c>
      <c r="F5545" s="396"/>
      <c r="G5545" s="388"/>
    </row>
    <row r="5546" spans="1:7" ht="17.25" x14ac:dyDescent="0.3">
      <c r="A5546" s="389" t="s">
        <v>25887</v>
      </c>
      <c r="B5546" s="393" t="s">
        <v>1920</v>
      </c>
      <c r="C5546" s="393">
        <v>4</v>
      </c>
      <c r="D5546" s="393" t="s">
        <v>11819</v>
      </c>
      <c r="E5546" s="393">
        <v>2</v>
      </c>
      <c r="F5546" s="396"/>
      <c r="G5546" s="388"/>
    </row>
    <row r="5547" spans="1:7" ht="17.25" x14ac:dyDescent="0.3">
      <c r="A5547" s="389" t="s">
        <v>25888</v>
      </c>
      <c r="B5547" s="393" t="s">
        <v>11819</v>
      </c>
      <c r="C5547" s="393">
        <v>0</v>
      </c>
      <c r="D5547" s="393" t="s">
        <v>21917</v>
      </c>
      <c r="E5547" s="393">
        <v>0</v>
      </c>
      <c r="F5547" s="396"/>
      <c r="G5547" s="388"/>
    </row>
    <row r="5548" spans="1:7" ht="17.25" x14ac:dyDescent="0.3">
      <c r="A5548" s="389" t="s">
        <v>25889</v>
      </c>
      <c r="B5548" s="393" t="s">
        <v>1919</v>
      </c>
      <c r="C5548" s="393">
        <v>22</v>
      </c>
      <c r="D5548" s="393" t="s">
        <v>10103</v>
      </c>
      <c r="E5548" s="393">
        <v>10</v>
      </c>
      <c r="F5548" s="396"/>
      <c r="G5548" s="388"/>
    </row>
    <row r="5549" spans="1:7" ht="17.25" x14ac:dyDescent="0.3">
      <c r="A5549" s="389" t="s">
        <v>25890</v>
      </c>
      <c r="B5549" s="393" t="s">
        <v>1919</v>
      </c>
      <c r="C5549" s="393">
        <v>9</v>
      </c>
      <c r="D5549" s="393" t="s">
        <v>1920</v>
      </c>
      <c r="E5549" s="393">
        <v>9</v>
      </c>
      <c r="F5549" s="396"/>
      <c r="G5549" s="388"/>
    </row>
    <row r="5550" spans="1:7" ht="17.25" x14ac:dyDescent="0.3">
      <c r="A5550" s="389" t="s">
        <v>25891</v>
      </c>
      <c r="B5550" s="393" t="s">
        <v>1920</v>
      </c>
      <c r="C5550" s="393">
        <v>6</v>
      </c>
      <c r="D5550" s="393" t="s">
        <v>1919</v>
      </c>
      <c r="E5550" s="393">
        <v>10</v>
      </c>
      <c r="F5550" s="396"/>
      <c r="G5550" s="388"/>
    </row>
    <row r="5551" spans="1:7" ht="12.75" customHeight="1" x14ac:dyDescent="0.3">
      <c r="A5551" s="417" t="s">
        <v>25892</v>
      </c>
      <c r="B5551" s="417"/>
      <c r="C5551" s="417"/>
      <c r="D5551" s="417"/>
      <c r="E5551" s="417"/>
      <c r="F5551" s="417"/>
      <c r="G5551" s="388"/>
    </row>
    <row r="5552" spans="1:7" ht="17.25" x14ac:dyDescent="0.3">
      <c r="A5552" s="389" t="s">
        <v>25893</v>
      </c>
      <c r="B5552" s="393" t="s">
        <v>2376</v>
      </c>
      <c r="C5552" s="393">
        <v>3</v>
      </c>
      <c r="D5552" s="393" t="s">
        <v>11819</v>
      </c>
      <c r="E5552" s="393">
        <v>9</v>
      </c>
      <c r="F5552" s="396"/>
      <c r="G5552" s="388"/>
    </row>
    <row r="5553" spans="1:7" ht="17.25" x14ac:dyDescent="0.3">
      <c r="A5553" s="389" t="s">
        <v>25894</v>
      </c>
      <c r="B5553" s="393" t="s">
        <v>11819</v>
      </c>
      <c r="C5553" s="393">
        <v>5</v>
      </c>
      <c r="D5553" s="393" t="s">
        <v>10466</v>
      </c>
      <c r="E5553" s="393">
        <v>5</v>
      </c>
      <c r="F5553" s="396"/>
      <c r="G5553" s="388"/>
    </row>
    <row r="5554" spans="1:7" ht="17.25" x14ac:dyDescent="0.3">
      <c r="A5554" s="389" t="s">
        <v>25895</v>
      </c>
      <c r="B5554" s="393" t="s">
        <v>11819</v>
      </c>
      <c r="C5554" s="393">
        <v>4</v>
      </c>
      <c r="D5554" s="393" t="s">
        <v>10103</v>
      </c>
      <c r="E5554" s="393">
        <v>4</v>
      </c>
      <c r="F5554" s="396"/>
      <c r="G5554" s="388"/>
    </row>
    <row r="5555" spans="1:7" ht="17.25" x14ac:dyDescent="0.3">
      <c r="A5555" s="389" t="s">
        <v>25896</v>
      </c>
      <c r="B5555" s="393" t="s">
        <v>11819</v>
      </c>
      <c r="C5555" s="393">
        <v>7</v>
      </c>
      <c r="D5555" s="393" t="s">
        <v>10103</v>
      </c>
      <c r="E5555" s="393">
        <v>6</v>
      </c>
      <c r="F5555" s="396"/>
      <c r="G5555" s="388"/>
    </row>
    <row r="5556" spans="1:7" ht="17.25" x14ac:dyDescent="0.3">
      <c r="A5556" s="389" t="s">
        <v>25897</v>
      </c>
      <c r="B5556" s="393" t="s">
        <v>11819</v>
      </c>
      <c r="C5556" s="393">
        <v>7</v>
      </c>
      <c r="D5556" s="393" t="s">
        <v>10103</v>
      </c>
      <c r="E5556" s="393">
        <v>5</v>
      </c>
      <c r="F5556" s="396"/>
      <c r="G5556" s="388"/>
    </row>
    <row r="5557" spans="1:7" ht="17.25" x14ac:dyDescent="0.3">
      <c r="A5557" s="389" t="s">
        <v>25898</v>
      </c>
      <c r="B5557" s="393" t="s">
        <v>11819</v>
      </c>
      <c r="C5557" s="393">
        <v>8</v>
      </c>
      <c r="D5557" s="393" t="s">
        <v>10103</v>
      </c>
      <c r="E5557" s="393">
        <v>6</v>
      </c>
      <c r="F5557" s="396"/>
      <c r="G5557" s="388"/>
    </row>
    <row r="5558" spans="1:7" ht="17.25" x14ac:dyDescent="0.3">
      <c r="A5558" s="389" t="s">
        <v>25899</v>
      </c>
      <c r="B5558" s="393" t="s">
        <v>10103</v>
      </c>
      <c r="C5558" s="393">
        <v>6</v>
      </c>
      <c r="D5558" s="393" t="s">
        <v>11819</v>
      </c>
      <c r="E5558" s="393">
        <v>2</v>
      </c>
      <c r="F5558" s="396"/>
      <c r="G5558" s="388"/>
    </row>
    <row r="5559" spans="1:7" ht="17.25" x14ac:dyDescent="0.3">
      <c r="A5559" s="389" t="s">
        <v>25900</v>
      </c>
      <c r="B5559" s="393" t="s">
        <v>10191</v>
      </c>
      <c r="C5559" s="393">
        <v>9</v>
      </c>
      <c r="D5559" s="393" t="s">
        <v>2625</v>
      </c>
      <c r="E5559" s="393">
        <v>2</v>
      </c>
      <c r="F5559" s="396"/>
      <c r="G5559" s="388"/>
    </row>
    <row r="5560" spans="1:7" ht="17.25" x14ac:dyDescent="0.3">
      <c r="A5560" s="389" t="s">
        <v>25901</v>
      </c>
      <c r="B5560" s="393" t="s">
        <v>13336</v>
      </c>
      <c r="C5560" s="393">
        <v>6</v>
      </c>
      <c r="D5560" s="393" t="s">
        <v>11819</v>
      </c>
      <c r="E5560" s="393">
        <v>3</v>
      </c>
      <c r="F5560" s="396"/>
      <c r="G5560" s="388"/>
    </row>
    <row r="5561" spans="1:7" ht="17.25" x14ac:dyDescent="0.3">
      <c r="A5561" s="389" t="s">
        <v>25902</v>
      </c>
      <c r="B5561" s="393" t="s">
        <v>10191</v>
      </c>
      <c r="C5561" s="393">
        <v>2</v>
      </c>
      <c r="D5561" s="393" t="s">
        <v>11819</v>
      </c>
      <c r="E5561" s="393">
        <v>1</v>
      </c>
      <c r="F5561" s="396"/>
      <c r="G5561" s="388"/>
    </row>
    <row r="5562" spans="1:7" ht="17.25" x14ac:dyDescent="0.3">
      <c r="A5562" s="389" t="s">
        <v>25903</v>
      </c>
      <c r="B5562" s="393" t="s">
        <v>10191</v>
      </c>
      <c r="C5562" s="393">
        <v>4</v>
      </c>
      <c r="D5562" s="393" t="s">
        <v>11819</v>
      </c>
      <c r="E5562" s="393">
        <v>3</v>
      </c>
      <c r="F5562" s="396"/>
      <c r="G5562" s="388"/>
    </row>
    <row r="5563" spans="1:7" ht="17.25" x14ac:dyDescent="0.3">
      <c r="A5563" s="389" t="s">
        <v>25904</v>
      </c>
      <c r="B5563" s="393" t="s">
        <v>10191</v>
      </c>
      <c r="C5563" s="393">
        <v>3</v>
      </c>
      <c r="D5563" s="393" t="s">
        <v>11819</v>
      </c>
      <c r="E5563" s="393">
        <v>1</v>
      </c>
      <c r="F5563" s="396"/>
      <c r="G5563" s="388"/>
    </row>
    <row r="5564" spans="1:7" ht="17.25" x14ac:dyDescent="0.3">
      <c r="A5564" s="389" t="s">
        <v>25905</v>
      </c>
      <c r="B5564" s="393" t="s">
        <v>10103</v>
      </c>
      <c r="C5564" s="393">
        <v>2</v>
      </c>
      <c r="D5564" s="393" t="s">
        <v>11819</v>
      </c>
      <c r="E5564" s="393">
        <v>7</v>
      </c>
      <c r="F5564" s="396"/>
      <c r="G5564" s="388"/>
    </row>
    <row r="5565" spans="1:7" ht="17.25" x14ac:dyDescent="0.3">
      <c r="A5565" s="389" t="s">
        <v>25906</v>
      </c>
      <c r="B5565" s="393" t="s">
        <v>23315</v>
      </c>
      <c r="C5565" s="393">
        <v>1</v>
      </c>
      <c r="D5565" s="393" t="s">
        <v>10191</v>
      </c>
      <c r="E5565" s="393">
        <v>0</v>
      </c>
      <c r="F5565" s="396"/>
      <c r="G5565" s="388"/>
    </row>
    <row r="5566" spans="1:7" ht="12.75" customHeight="1" x14ac:dyDescent="0.3">
      <c r="A5566" s="417" t="s">
        <v>25907</v>
      </c>
      <c r="B5566" s="417"/>
      <c r="C5566" s="417"/>
      <c r="D5566" s="417"/>
      <c r="E5566" s="417"/>
      <c r="F5566" s="417"/>
      <c r="G5566" s="388"/>
    </row>
    <row r="5567" spans="1:7" ht="17.25" x14ac:dyDescent="0.3">
      <c r="A5567" s="389" t="s">
        <v>25908</v>
      </c>
      <c r="B5567" s="393" t="s">
        <v>7198</v>
      </c>
      <c r="C5567" s="393">
        <v>0</v>
      </c>
      <c r="D5567" s="393" t="s">
        <v>10103</v>
      </c>
      <c r="E5567" s="393">
        <v>1</v>
      </c>
      <c r="F5567" s="396"/>
      <c r="G5567" s="388"/>
    </row>
    <row r="5568" spans="1:7" ht="17.25" x14ac:dyDescent="0.3">
      <c r="A5568" s="389" t="s">
        <v>25909</v>
      </c>
      <c r="B5568" s="393" t="s">
        <v>7198</v>
      </c>
      <c r="C5568" s="393">
        <v>1</v>
      </c>
      <c r="D5568" s="393" t="s">
        <v>10103</v>
      </c>
      <c r="E5568" s="393">
        <v>0</v>
      </c>
      <c r="F5568" s="396"/>
      <c r="G5568" s="388"/>
    </row>
    <row r="5569" spans="1:7" ht="17.25" x14ac:dyDescent="0.3">
      <c r="A5569" s="389" t="s">
        <v>25910</v>
      </c>
      <c r="B5569" s="393" t="s">
        <v>7198</v>
      </c>
      <c r="C5569" s="393">
        <v>0</v>
      </c>
      <c r="D5569" s="393" t="s">
        <v>10103</v>
      </c>
      <c r="E5569" s="393">
        <v>0</v>
      </c>
      <c r="F5569" s="396"/>
      <c r="G5569" s="388"/>
    </row>
    <row r="5570" spans="1:7" ht="17.25" x14ac:dyDescent="0.3">
      <c r="A5570" s="389" t="s">
        <v>25911</v>
      </c>
      <c r="B5570" s="393" t="s">
        <v>11165</v>
      </c>
      <c r="C5570" s="393">
        <v>1</v>
      </c>
      <c r="D5570" s="393" t="s">
        <v>10103</v>
      </c>
      <c r="E5570" s="393">
        <v>3</v>
      </c>
      <c r="F5570" s="396"/>
      <c r="G5570" s="388"/>
    </row>
    <row r="5571" spans="1:7" ht="17.25" x14ac:dyDescent="0.3">
      <c r="A5571" s="389" t="s">
        <v>25912</v>
      </c>
      <c r="B5571" s="393" t="s">
        <v>10103</v>
      </c>
      <c r="C5571" s="393">
        <v>0</v>
      </c>
      <c r="D5571" s="393" t="s">
        <v>11165</v>
      </c>
      <c r="E5571" s="393">
        <v>3</v>
      </c>
      <c r="F5571" s="396"/>
      <c r="G5571" s="388"/>
    </row>
    <row r="5572" spans="1:7" ht="17.25" x14ac:dyDescent="0.3">
      <c r="A5572" s="389" t="s">
        <v>25913</v>
      </c>
      <c r="B5572" s="393" t="s">
        <v>11165</v>
      </c>
      <c r="C5572" s="393">
        <v>0</v>
      </c>
      <c r="D5572" s="393" t="s">
        <v>10103</v>
      </c>
      <c r="E5572" s="393">
        <v>1</v>
      </c>
      <c r="F5572" s="396"/>
      <c r="G5572" s="388"/>
    </row>
    <row r="5573" spans="1:7" ht="12.75" customHeight="1" x14ac:dyDescent="0.3">
      <c r="A5573" s="417" t="s">
        <v>33691</v>
      </c>
      <c r="B5573" s="417"/>
      <c r="C5573" s="417"/>
      <c r="D5573" s="417"/>
      <c r="E5573" s="417"/>
      <c r="F5573" s="417"/>
      <c r="G5573" s="388"/>
    </row>
    <row r="5574" spans="1:7" ht="17.25" x14ac:dyDescent="0.3">
      <c r="A5574" s="389" t="s">
        <v>33692</v>
      </c>
      <c r="B5574" s="393" t="s">
        <v>11819</v>
      </c>
      <c r="C5574" s="393">
        <v>0</v>
      </c>
      <c r="D5574" s="393" t="s">
        <v>10103</v>
      </c>
      <c r="E5574" s="393">
        <v>0</v>
      </c>
      <c r="F5574" s="396"/>
      <c r="G5574" s="388"/>
    </row>
    <row r="5575" spans="1:7" ht="17.25" x14ac:dyDescent="0.3">
      <c r="A5575" s="389" t="s">
        <v>33693</v>
      </c>
      <c r="B5575" s="393" t="s">
        <v>10103</v>
      </c>
      <c r="C5575" s="393">
        <v>0</v>
      </c>
      <c r="D5575" s="393" t="s">
        <v>11819</v>
      </c>
      <c r="E5575" s="393">
        <v>0</v>
      </c>
      <c r="F5575" s="396"/>
      <c r="G5575" s="388"/>
    </row>
    <row r="5576" spans="1:7" ht="17.25" x14ac:dyDescent="0.3">
      <c r="A5576" s="389" t="s">
        <v>33694</v>
      </c>
      <c r="B5576" s="393" t="s">
        <v>10191</v>
      </c>
      <c r="C5576" s="393">
        <v>0</v>
      </c>
      <c r="D5576" s="393" t="s">
        <v>11819</v>
      </c>
      <c r="E5576" s="393">
        <v>0</v>
      </c>
      <c r="F5576" s="396"/>
      <c r="G5576" s="388"/>
    </row>
    <row r="5577" spans="1:7" ht="17.25" x14ac:dyDescent="0.3">
      <c r="A5577" s="389" t="s">
        <v>33695</v>
      </c>
      <c r="B5577" s="393" t="s">
        <v>10191</v>
      </c>
      <c r="C5577" s="393">
        <v>1</v>
      </c>
      <c r="D5577" s="393" t="s">
        <v>11819</v>
      </c>
      <c r="E5577" s="393">
        <v>0</v>
      </c>
      <c r="F5577" s="396"/>
      <c r="G5577" s="388"/>
    </row>
    <row r="5578" spans="1:7" ht="17.25" x14ac:dyDescent="0.3">
      <c r="A5578" s="389" t="s">
        <v>33696</v>
      </c>
      <c r="B5578" s="393" t="s">
        <v>11819</v>
      </c>
      <c r="C5578" s="393">
        <v>0</v>
      </c>
      <c r="D5578" s="393" t="s">
        <v>10103</v>
      </c>
      <c r="E5578" s="393">
        <v>0</v>
      </c>
      <c r="F5578" s="396"/>
      <c r="G5578" s="388"/>
    </row>
    <row r="5579" spans="1:7" ht="17.25" x14ac:dyDescent="0.3">
      <c r="A5579" s="389" t="s">
        <v>33697</v>
      </c>
      <c r="B5579" s="393" t="s">
        <v>2625</v>
      </c>
      <c r="C5579" s="393">
        <v>0</v>
      </c>
      <c r="D5579" s="393" t="s">
        <v>10191</v>
      </c>
      <c r="E5579" s="393">
        <v>1</v>
      </c>
      <c r="F5579" s="396"/>
      <c r="G5579" s="388"/>
    </row>
    <row r="5580" spans="1:7" ht="17.25" x14ac:dyDescent="0.3">
      <c r="A5580" s="389" t="s">
        <v>33698</v>
      </c>
      <c r="B5580" s="393" t="s">
        <v>10103</v>
      </c>
      <c r="C5580" s="393">
        <v>0</v>
      </c>
      <c r="D5580" s="393" t="s">
        <v>11819</v>
      </c>
      <c r="E5580" s="393">
        <v>0</v>
      </c>
      <c r="F5580" s="396"/>
      <c r="G5580" s="388"/>
    </row>
    <row r="5581" spans="1:7" ht="17.25" x14ac:dyDescent="0.3">
      <c r="A5581" s="389" t="s">
        <v>33699</v>
      </c>
      <c r="B5581" s="393" t="s">
        <v>10103</v>
      </c>
      <c r="C5581" s="393">
        <v>0</v>
      </c>
      <c r="D5581" s="393" t="s">
        <v>11819</v>
      </c>
      <c r="E5581" s="393">
        <v>0</v>
      </c>
      <c r="F5581" s="396"/>
      <c r="G5581" s="388"/>
    </row>
    <row r="5582" spans="1:7" ht="12.75" customHeight="1" x14ac:dyDescent="0.3">
      <c r="A5582" s="417" t="s">
        <v>25914</v>
      </c>
      <c r="B5582" s="417"/>
      <c r="C5582" s="417"/>
      <c r="D5582" s="417"/>
      <c r="E5582" s="417"/>
      <c r="F5582" s="417"/>
      <c r="G5582" s="388"/>
    </row>
    <row r="5583" spans="1:7" ht="17.25" x14ac:dyDescent="0.3">
      <c r="A5583" s="389" t="s">
        <v>25915</v>
      </c>
      <c r="B5583" s="393" t="s">
        <v>10191</v>
      </c>
      <c r="C5583" s="393">
        <v>2</v>
      </c>
      <c r="D5583" s="393" t="s">
        <v>11819</v>
      </c>
      <c r="E5583" s="393">
        <v>1</v>
      </c>
      <c r="F5583" s="396"/>
      <c r="G5583" s="388"/>
    </row>
    <row r="5584" spans="1:7" ht="17.25" x14ac:dyDescent="0.3">
      <c r="A5584" s="389" t="s">
        <v>25916</v>
      </c>
      <c r="B5584" s="393" t="s">
        <v>13336</v>
      </c>
      <c r="C5584" s="393">
        <v>16</v>
      </c>
      <c r="D5584" s="393" t="s">
        <v>11819</v>
      </c>
      <c r="E5584" s="393">
        <v>9</v>
      </c>
      <c r="F5584" s="396"/>
      <c r="G5584" s="388"/>
    </row>
    <row r="5585" spans="1:7" ht="17.25" x14ac:dyDescent="0.3">
      <c r="A5585" s="389" t="s">
        <v>25917</v>
      </c>
      <c r="B5585" s="393" t="s">
        <v>11819</v>
      </c>
      <c r="C5585" s="393">
        <v>2</v>
      </c>
      <c r="D5585" s="393" t="s">
        <v>22163</v>
      </c>
      <c r="E5585" s="393">
        <v>2</v>
      </c>
      <c r="F5585" s="396"/>
      <c r="G5585" s="388"/>
    </row>
    <row r="5586" spans="1:7" ht="17.25" x14ac:dyDescent="0.3">
      <c r="A5586" s="389" t="s">
        <v>25918</v>
      </c>
      <c r="B5586" s="393" t="s">
        <v>13336</v>
      </c>
      <c r="C5586" s="393">
        <v>1</v>
      </c>
      <c r="D5586" s="393" t="s">
        <v>11819</v>
      </c>
      <c r="E5586" s="393">
        <v>1</v>
      </c>
      <c r="F5586" s="396"/>
      <c r="G5586" s="388"/>
    </row>
    <row r="5587" spans="1:7" ht="17.25" x14ac:dyDescent="0.3">
      <c r="A5587" s="389" t="s">
        <v>25919</v>
      </c>
      <c r="B5587" s="393" t="s">
        <v>11819</v>
      </c>
      <c r="C5587" s="393">
        <v>2</v>
      </c>
      <c r="D5587" s="393" t="s">
        <v>22357</v>
      </c>
      <c r="E5587" s="393">
        <v>0</v>
      </c>
      <c r="F5587" s="396"/>
      <c r="G5587" s="388"/>
    </row>
    <row r="5588" spans="1:7" ht="17.25" x14ac:dyDescent="0.3">
      <c r="A5588" s="389" t="s">
        <v>25920</v>
      </c>
      <c r="B5588" s="393" t="s">
        <v>11819</v>
      </c>
      <c r="C5588" s="393">
        <v>15</v>
      </c>
      <c r="D5588" s="393" t="s">
        <v>10191</v>
      </c>
      <c r="E5588" s="393">
        <v>13</v>
      </c>
      <c r="F5588" s="396"/>
      <c r="G5588" s="388"/>
    </row>
    <row r="5589" spans="1:7" ht="17.25" x14ac:dyDescent="0.3">
      <c r="A5589" s="389" t="s">
        <v>25921</v>
      </c>
      <c r="B5589" s="393" t="s">
        <v>22163</v>
      </c>
      <c r="C5589" s="393">
        <v>4</v>
      </c>
      <c r="D5589" s="393" t="s">
        <v>11819</v>
      </c>
      <c r="E5589" s="393">
        <v>2</v>
      </c>
      <c r="F5589" s="396"/>
      <c r="G5589" s="388"/>
    </row>
    <row r="5590" spans="1:7" ht="17.25" x14ac:dyDescent="0.3">
      <c r="A5590" s="389" t="s">
        <v>25922</v>
      </c>
      <c r="B5590" s="393" t="s">
        <v>13336</v>
      </c>
      <c r="C5590" s="393">
        <v>2</v>
      </c>
      <c r="D5590" s="393" t="s">
        <v>11819</v>
      </c>
      <c r="E5590" s="393">
        <v>1</v>
      </c>
      <c r="F5590" s="396"/>
      <c r="G5590" s="388"/>
    </row>
    <row r="5591" spans="1:7" ht="17.25" x14ac:dyDescent="0.3">
      <c r="A5591" s="389" t="s">
        <v>25923</v>
      </c>
      <c r="B5591" s="393" t="s">
        <v>11819</v>
      </c>
      <c r="C5591" s="393">
        <v>3</v>
      </c>
      <c r="D5591" s="393" t="s">
        <v>10191</v>
      </c>
      <c r="E5591" s="393">
        <v>14</v>
      </c>
      <c r="F5591" s="396"/>
      <c r="G5591" s="388"/>
    </row>
    <row r="5592" spans="1:7" ht="17.25" x14ac:dyDescent="0.3">
      <c r="A5592" s="389" t="s">
        <v>25924</v>
      </c>
      <c r="B5592" s="393" t="s">
        <v>11819</v>
      </c>
      <c r="C5592" s="393">
        <v>5</v>
      </c>
      <c r="D5592" s="393" t="s">
        <v>10191</v>
      </c>
      <c r="E5592" s="393">
        <v>3</v>
      </c>
      <c r="F5592" s="396"/>
      <c r="G5592" s="388"/>
    </row>
    <row r="5593" spans="1:7" ht="17.25" x14ac:dyDescent="0.3">
      <c r="A5593" s="389" t="s">
        <v>25925</v>
      </c>
      <c r="B5593" s="393" t="s">
        <v>11819</v>
      </c>
      <c r="C5593" s="393">
        <v>4</v>
      </c>
      <c r="D5593" s="393" t="s">
        <v>10191</v>
      </c>
      <c r="E5593" s="393">
        <v>0</v>
      </c>
      <c r="F5593" s="396"/>
      <c r="G5593" s="388"/>
    </row>
    <row r="5594" spans="1:7" ht="17.25" x14ac:dyDescent="0.3">
      <c r="A5594" s="389" t="s">
        <v>25926</v>
      </c>
      <c r="B5594" s="393" t="s">
        <v>13336</v>
      </c>
      <c r="C5594" s="393">
        <v>1</v>
      </c>
      <c r="D5594" s="393" t="s">
        <v>11819</v>
      </c>
      <c r="E5594" s="393">
        <v>1</v>
      </c>
      <c r="F5594" s="396"/>
      <c r="G5594" s="388"/>
    </row>
    <row r="5595" spans="1:7" ht="17.25" x14ac:dyDescent="0.3">
      <c r="A5595" s="389" t="s">
        <v>25927</v>
      </c>
      <c r="B5595" s="393" t="s">
        <v>11819</v>
      </c>
      <c r="C5595" s="393">
        <v>1</v>
      </c>
      <c r="D5595" s="393" t="s">
        <v>10191</v>
      </c>
      <c r="E5595" s="393">
        <v>2</v>
      </c>
      <c r="F5595" s="396"/>
      <c r="G5595" s="388"/>
    </row>
    <row r="5596" spans="1:7" ht="17.25" x14ac:dyDescent="0.3">
      <c r="A5596" s="389" t="s">
        <v>25928</v>
      </c>
      <c r="B5596" s="393" t="s">
        <v>11819</v>
      </c>
      <c r="C5596" s="393">
        <v>8</v>
      </c>
      <c r="D5596" s="393" t="s">
        <v>22163</v>
      </c>
      <c r="E5596" s="393">
        <v>3</v>
      </c>
      <c r="F5596" s="396"/>
      <c r="G5596" s="388"/>
    </row>
    <row r="5597" spans="1:7" ht="17.25" x14ac:dyDescent="0.3">
      <c r="A5597" s="389" t="s">
        <v>25929</v>
      </c>
      <c r="B5597" s="393" t="s">
        <v>11819</v>
      </c>
      <c r="C5597" s="393">
        <v>5</v>
      </c>
      <c r="D5597" s="393" t="s">
        <v>10191</v>
      </c>
      <c r="E5597" s="393">
        <v>7</v>
      </c>
      <c r="F5597" s="396"/>
      <c r="G5597" s="388"/>
    </row>
    <row r="5598" spans="1:7" ht="12.75" customHeight="1" x14ac:dyDescent="0.3">
      <c r="A5598" s="417" t="s">
        <v>42927</v>
      </c>
      <c r="B5598" s="417"/>
      <c r="C5598" s="417"/>
      <c r="D5598" s="417"/>
      <c r="E5598" s="417"/>
      <c r="F5598" s="417"/>
      <c r="G5598" s="388"/>
    </row>
    <row r="5599" spans="1:7" ht="17.25" x14ac:dyDescent="0.3">
      <c r="A5599" s="389" t="s">
        <v>42928</v>
      </c>
      <c r="B5599" s="393" t="s">
        <v>7198</v>
      </c>
      <c r="C5599" s="393">
        <v>5</v>
      </c>
      <c r="D5599" s="393" t="s">
        <v>10448</v>
      </c>
      <c r="E5599" s="393">
        <v>1</v>
      </c>
      <c r="F5599" s="396"/>
      <c r="G5599" s="388"/>
    </row>
    <row r="5600" spans="1:7" ht="17.25" x14ac:dyDescent="0.3">
      <c r="A5600" s="389" t="s">
        <v>42929</v>
      </c>
      <c r="B5600" s="393" t="s">
        <v>7198</v>
      </c>
      <c r="C5600" s="393">
        <v>9</v>
      </c>
      <c r="D5600" s="393" t="s">
        <v>11819</v>
      </c>
      <c r="E5600" s="393">
        <v>7</v>
      </c>
      <c r="F5600" s="396"/>
      <c r="G5600" s="388"/>
    </row>
    <row r="5601" spans="1:7" ht="17.25" x14ac:dyDescent="0.3">
      <c r="A5601" s="389" t="s">
        <v>42930</v>
      </c>
      <c r="B5601" s="393" t="s">
        <v>22153</v>
      </c>
      <c r="C5601" s="393">
        <v>0</v>
      </c>
      <c r="D5601" s="393" t="s">
        <v>11819</v>
      </c>
      <c r="E5601" s="393">
        <v>0</v>
      </c>
      <c r="F5601" s="396"/>
      <c r="G5601" s="388"/>
    </row>
    <row r="5602" spans="1:7" ht="17.25" x14ac:dyDescent="0.3">
      <c r="A5602" s="389" t="s">
        <v>42931</v>
      </c>
      <c r="B5602" s="393" t="s">
        <v>7198</v>
      </c>
      <c r="C5602" s="393">
        <v>4</v>
      </c>
      <c r="D5602" s="393" t="s">
        <v>10191</v>
      </c>
      <c r="E5602" s="393">
        <v>4</v>
      </c>
      <c r="F5602" s="396"/>
      <c r="G5602" s="388"/>
    </row>
    <row r="5603" spans="1:7" ht="12.75" customHeight="1" x14ac:dyDescent="0.3">
      <c r="A5603" s="417" t="s">
        <v>25930</v>
      </c>
      <c r="B5603" s="417"/>
      <c r="C5603" s="417"/>
      <c r="D5603" s="417"/>
      <c r="E5603" s="417"/>
      <c r="F5603" s="417"/>
      <c r="G5603" s="388"/>
    </row>
    <row r="5604" spans="1:7" ht="17.25" x14ac:dyDescent="0.3">
      <c r="A5604" s="389" t="s">
        <v>25931</v>
      </c>
      <c r="B5604" s="393" t="s">
        <v>10103</v>
      </c>
      <c r="C5604" s="393">
        <v>9</v>
      </c>
      <c r="D5604" s="393" t="s">
        <v>7198</v>
      </c>
      <c r="E5604" s="393">
        <v>5</v>
      </c>
      <c r="F5604" s="396"/>
      <c r="G5604" s="388"/>
    </row>
    <row r="5605" spans="1:7" ht="17.25" x14ac:dyDescent="0.3">
      <c r="A5605" s="389" t="s">
        <v>25932</v>
      </c>
      <c r="B5605" s="393" t="s">
        <v>10103</v>
      </c>
      <c r="C5605" s="393">
        <v>5</v>
      </c>
      <c r="D5605" s="393" t="s">
        <v>7198</v>
      </c>
      <c r="E5605" s="393">
        <v>4</v>
      </c>
      <c r="F5605" s="396"/>
      <c r="G5605" s="388"/>
    </row>
    <row r="5606" spans="1:7" ht="17.25" x14ac:dyDescent="0.3">
      <c r="A5606" s="389" t="s">
        <v>25933</v>
      </c>
      <c r="B5606" s="393" t="s">
        <v>7198</v>
      </c>
      <c r="C5606" s="393">
        <v>1</v>
      </c>
      <c r="D5606" s="393" t="s">
        <v>10103</v>
      </c>
      <c r="E5606" s="393">
        <v>4</v>
      </c>
      <c r="F5606" s="396"/>
      <c r="G5606" s="388"/>
    </row>
    <row r="5607" spans="1:7" ht="17.25" x14ac:dyDescent="0.3">
      <c r="A5607" s="389" t="s">
        <v>25934</v>
      </c>
      <c r="B5607" s="393" t="s">
        <v>7198</v>
      </c>
      <c r="C5607" s="393">
        <v>1</v>
      </c>
      <c r="D5607" s="393" t="s">
        <v>10103</v>
      </c>
      <c r="E5607" s="393">
        <v>2</v>
      </c>
      <c r="F5607" s="396"/>
      <c r="G5607" s="388"/>
    </row>
    <row r="5608" spans="1:7" ht="12.75" customHeight="1" x14ac:dyDescent="0.3">
      <c r="A5608" s="417" t="s">
        <v>40029</v>
      </c>
      <c r="B5608" s="417"/>
      <c r="C5608" s="417"/>
      <c r="D5608" s="417"/>
      <c r="E5608" s="417"/>
      <c r="F5608" s="417"/>
      <c r="G5608" s="388"/>
    </row>
    <row r="5609" spans="1:7" ht="17.25" x14ac:dyDescent="0.3">
      <c r="A5609" s="389" t="s">
        <v>40030</v>
      </c>
      <c r="B5609" s="393" t="s">
        <v>11819</v>
      </c>
      <c r="C5609" s="393">
        <v>0</v>
      </c>
      <c r="D5609" s="393" t="s">
        <v>13336</v>
      </c>
      <c r="E5609" s="393">
        <v>1</v>
      </c>
      <c r="F5609" s="396"/>
      <c r="G5609" s="388"/>
    </row>
    <row r="5610" spans="1:7" ht="17.25" x14ac:dyDescent="0.3">
      <c r="A5610" s="389" t="s">
        <v>40031</v>
      </c>
      <c r="B5610" s="393" t="s">
        <v>22226</v>
      </c>
      <c r="C5610" s="393">
        <v>1</v>
      </c>
      <c r="D5610" s="393" t="s">
        <v>2625</v>
      </c>
      <c r="E5610" s="393">
        <v>0</v>
      </c>
      <c r="F5610" s="396"/>
      <c r="G5610" s="388"/>
    </row>
    <row r="5611" spans="1:7" ht="17.25" x14ac:dyDescent="0.3">
      <c r="A5611" s="389" t="s">
        <v>40032</v>
      </c>
      <c r="B5611" s="393" t="s">
        <v>13336</v>
      </c>
      <c r="C5611" s="393">
        <v>0</v>
      </c>
      <c r="D5611" s="393" t="s">
        <v>11819</v>
      </c>
      <c r="E5611" s="393">
        <v>0</v>
      </c>
      <c r="F5611" s="396"/>
      <c r="G5611" s="388"/>
    </row>
    <row r="5612" spans="1:7" ht="17.25" x14ac:dyDescent="0.3">
      <c r="A5612" s="389" t="s">
        <v>40033</v>
      </c>
      <c r="B5612" s="393" t="s">
        <v>13336</v>
      </c>
      <c r="C5612" s="393">
        <v>0</v>
      </c>
      <c r="D5612" s="393" t="s">
        <v>11819</v>
      </c>
      <c r="E5612" s="393">
        <v>0</v>
      </c>
      <c r="F5612" s="396"/>
      <c r="G5612" s="388"/>
    </row>
    <row r="5613" spans="1:7" ht="17.25" x14ac:dyDescent="0.3">
      <c r="A5613" s="389" t="s">
        <v>40034</v>
      </c>
      <c r="B5613" s="393" t="s">
        <v>13336</v>
      </c>
      <c r="C5613" s="393">
        <v>0</v>
      </c>
      <c r="D5613" s="393" t="s">
        <v>19763</v>
      </c>
      <c r="E5613" s="393">
        <v>0</v>
      </c>
      <c r="F5613" s="396"/>
      <c r="G5613" s="388"/>
    </row>
    <row r="5614" spans="1:7" ht="17.25" x14ac:dyDescent="0.3">
      <c r="A5614" s="389" t="s">
        <v>40035</v>
      </c>
      <c r="B5614" s="393" t="s">
        <v>11819</v>
      </c>
      <c r="C5614" s="393">
        <v>1</v>
      </c>
      <c r="D5614" s="393" t="s">
        <v>13336</v>
      </c>
      <c r="E5614" s="393">
        <v>0</v>
      </c>
      <c r="F5614" s="396"/>
      <c r="G5614" s="388"/>
    </row>
    <row r="5615" spans="1:7" ht="17.25" x14ac:dyDescent="0.3">
      <c r="A5615" s="389" t="s">
        <v>40036</v>
      </c>
      <c r="B5615" s="393" t="s">
        <v>22163</v>
      </c>
      <c r="C5615" s="393">
        <v>0</v>
      </c>
      <c r="D5615" s="393" t="s">
        <v>11819</v>
      </c>
      <c r="E5615" s="393">
        <v>1</v>
      </c>
      <c r="F5615" s="396"/>
      <c r="G5615" s="388"/>
    </row>
    <row r="5616" spans="1:7" ht="17.25" x14ac:dyDescent="0.3">
      <c r="A5616" s="389" t="s">
        <v>40037</v>
      </c>
      <c r="B5616" s="393" t="s">
        <v>2625</v>
      </c>
      <c r="C5616" s="393">
        <v>0</v>
      </c>
      <c r="D5616" s="393" t="s">
        <v>5426</v>
      </c>
      <c r="E5616" s="393">
        <v>0</v>
      </c>
      <c r="F5616" s="396"/>
      <c r="G5616" s="388"/>
    </row>
    <row r="5617" spans="1:7" ht="12.75" customHeight="1" x14ac:dyDescent="0.3">
      <c r="A5617" s="417" t="s">
        <v>40038</v>
      </c>
      <c r="B5617" s="417"/>
      <c r="C5617" s="417"/>
      <c r="D5617" s="417"/>
      <c r="E5617" s="417"/>
      <c r="F5617" s="417"/>
      <c r="G5617" s="388"/>
    </row>
    <row r="5618" spans="1:7" ht="17.25" x14ac:dyDescent="0.3">
      <c r="A5618" s="389" t="s">
        <v>40039</v>
      </c>
      <c r="B5618" s="393" t="s">
        <v>10103</v>
      </c>
      <c r="C5618" s="393">
        <v>0</v>
      </c>
      <c r="D5618" s="393" t="s">
        <v>3253</v>
      </c>
      <c r="E5618" s="393">
        <v>0</v>
      </c>
      <c r="F5618" s="396"/>
      <c r="G5618" s="388"/>
    </row>
    <row r="5619" spans="1:7" ht="17.25" x14ac:dyDescent="0.3">
      <c r="A5619" s="389" t="s">
        <v>40040</v>
      </c>
      <c r="B5619" s="393" t="s">
        <v>11819</v>
      </c>
      <c r="C5619" s="393">
        <v>1</v>
      </c>
      <c r="D5619" s="393" t="s">
        <v>5011</v>
      </c>
      <c r="E5619" s="393">
        <v>0</v>
      </c>
      <c r="F5619" s="396"/>
      <c r="G5619" s="388"/>
    </row>
    <row r="5620" spans="1:7" ht="17.25" x14ac:dyDescent="0.3">
      <c r="A5620" s="389" t="s">
        <v>40041</v>
      </c>
      <c r="B5620" s="393" t="s">
        <v>11819</v>
      </c>
      <c r="C5620" s="393">
        <v>0</v>
      </c>
      <c r="D5620" s="393" t="s">
        <v>10191</v>
      </c>
      <c r="E5620" s="393">
        <v>0</v>
      </c>
      <c r="F5620" s="396"/>
      <c r="G5620" s="388"/>
    </row>
    <row r="5621" spans="1:7" ht="17.25" x14ac:dyDescent="0.3">
      <c r="A5621" s="389" t="s">
        <v>40042</v>
      </c>
      <c r="B5621" s="393" t="s">
        <v>2625</v>
      </c>
      <c r="C5621" s="393">
        <v>0</v>
      </c>
      <c r="D5621" s="393" t="s">
        <v>10191</v>
      </c>
      <c r="E5621" s="393">
        <v>0</v>
      </c>
      <c r="F5621" s="396"/>
      <c r="G5621" s="388"/>
    </row>
    <row r="5622" spans="1:7" ht="17.25" x14ac:dyDescent="0.3">
      <c r="A5622" s="389" t="s">
        <v>40043</v>
      </c>
      <c r="B5622" s="393" t="s">
        <v>11819</v>
      </c>
      <c r="C5622" s="393">
        <v>1</v>
      </c>
      <c r="D5622" s="393" t="s">
        <v>10103</v>
      </c>
      <c r="E5622" s="393">
        <v>3</v>
      </c>
      <c r="F5622" s="396"/>
      <c r="G5622" s="388"/>
    </row>
    <row r="5623" spans="1:7" ht="17.25" x14ac:dyDescent="0.3">
      <c r="A5623" s="389" t="s">
        <v>40044</v>
      </c>
      <c r="B5623" s="393" t="s">
        <v>2625</v>
      </c>
      <c r="C5623" s="393">
        <v>0</v>
      </c>
      <c r="D5623" s="393" t="s">
        <v>10191</v>
      </c>
      <c r="E5623" s="393">
        <v>0</v>
      </c>
      <c r="F5623" s="396"/>
      <c r="G5623" s="388"/>
    </row>
    <row r="5624" spans="1:7" ht="17.25" x14ac:dyDescent="0.3">
      <c r="A5624" s="389" t="s">
        <v>40045</v>
      </c>
      <c r="B5624" s="393" t="s">
        <v>10191</v>
      </c>
      <c r="C5624" s="393">
        <v>1</v>
      </c>
      <c r="D5624" s="393" t="s">
        <v>2625</v>
      </c>
      <c r="E5624" s="393">
        <v>0</v>
      </c>
      <c r="F5624" s="396"/>
      <c r="G5624" s="388"/>
    </row>
    <row r="5625" spans="1:7" ht="17.25" x14ac:dyDescent="0.3">
      <c r="A5625" s="389" t="s">
        <v>40046</v>
      </c>
      <c r="B5625" s="393" t="s">
        <v>11819</v>
      </c>
      <c r="C5625" s="393">
        <v>0</v>
      </c>
      <c r="D5625" s="393" t="s">
        <v>10191</v>
      </c>
      <c r="E5625" s="393">
        <v>0</v>
      </c>
      <c r="F5625" s="396"/>
      <c r="G5625" s="388"/>
    </row>
    <row r="5626" spans="1:7" ht="17.25" x14ac:dyDescent="0.3">
      <c r="A5626" s="389" t="s">
        <v>40047</v>
      </c>
      <c r="B5626" s="393" t="s">
        <v>13336</v>
      </c>
      <c r="C5626" s="393">
        <v>1</v>
      </c>
      <c r="D5626" s="393" t="s">
        <v>11819</v>
      </c>
      <c r="E5626" s="393">
        <v>0</v>
      </c>
      <c r="F5626" s="396"/>
      <c r="G5626" s="388"/>
    </row>
    <row r="5627" spans="1:7" ht="17.25" x14ac:dyDescent="0.3">
      <c r="A5627" s="389" t="s">
        <v>40048</v>
      </c>
      <c r="B5627" s="393" t="s">
        <v>13336</v>
      </c>
      <c r="C5627" s="393">
        <v>0</v>
      </c>
      <c r="D5627" s="393" t="s">
        <v>11165</v>
      </c>
      <c r="E5627" s="393">
        <v>0</v>
      </c>
      <c r="F5627" s="396"/>
      <c r="G5627" s="388"/>
    </row>
    <row r="5628" spans="1:7" ht="12.75" customHeight="1" x14ac:dyDescent="0.3">
      <c r="A5628" s="417" t="s">
        <v>25935</v>
      </c>
      <c r="B5628" s="417"/>
      <c r="C5628" s="417"/>
      <c r="D5628" s="417"/>
      <c r="E5628" s="417"/>
      <c r="F5628" s="417"/>
      <c r="G5628" s="388"/>
    </row>
    <row r="5629" spans="1:7" ht="17.25" x14ac:dyDescent="0.3">
      <c r="A5629" s="389" t="s">
        <v>25936</v>
      </c>
      <c r="B5629" s="393" t="s">
        <v>11819</v>
      </c>
      <c r="C5629" s="393">
        <v>4</v>
      </c>
      <c r="D5629" s="393" t="s">
        <v>5011</v>
      </c>
      <c r="E5629" s="393">
        <v>0</v>
      </c>
      <c r="F5629" s="396"/>
      <c r="G5629" s="388"/>
    </row>
    <row r="5630" spans="1:7" ht="17.25" x14ac:dyDescent="0.3">
      <c r="A5630" s="389" t="s">
        <v>25937</v>
      </c>
      <c r="B5630" s="393" t="s">
        <v>13336</v>
      </c>
      <c r="C5630" s="393">
        <v>4</v>
      </c>
      <c r="D5630" s="393" t="s">
        <v>11819</v>
      </c>
      <c r="E5630" s="393">
        <v>1</v>
      </c>
      <c r="F5630" s="396"/>
      <c r="G5630" s="388"/>
    </row>
    <row r="5631" spans="1:7" ht="17.25" x14ac:dyDescent="0.3">
      <c r="A5631" s="389" t="s">
        <v>25938</v>
      </c>
      <c r="B5631" s="393" t="s">
        <v>13336</v>
      </c>
      <c r="C5631" s="393">
        <v>0</v>
      </c>
      <c r="D5631" s="393" t="s">
        <v>11819</v>
      </c>
      <c r="E5631" s="393">
        <v>1</v>
      </c>
      <c r="F5631" s="396"/>
      <c r="G5631" s="388"/>
    </row>
    <row r="5632" spans="1:7" ht="17.25" x14ac:dyDescent="0.3">
      <c r="A5632" s="389" t="s">
        <v>25939</v>
      </c>
      <c r="B5632" s="393" t="s">
        <v>13336</v>
      </c>
      <c r="C5632" s="393">
        <v>1</v>
      </c>
      <c r="D5632" s="393" t="s">
        <v>22015</v>
      </c>
      <c r="E5632" s="393">
        <v>0</v>
      </c>
      <c r="F5632" s="396"/>
      <c r="G5632" s="388"/>
    </row>
    <row r="5633" spans="1:7" ht="17.25" x14ac:dyDescent="0.3">
      <c r="A5633" s="389" t="s">
        <v>25940</v>
      </c>
      <c r="B5633" s="393" t="s">
        <v>3253</v>
      </c>
      <c r="C5633" s="393">
        <v>2</v>
      </c>
      <c r="D5633" s="393" t="s">
        <v>10103</v>
      </c>
      <c r="E5633" s="393">
        <v>2</v>
      </c>
      <c r="F5633" s="396"/>
      <c r="G5633" s="388"/>
    </row>
    <row r="5634" spans="1:7" ht="17.25" x14ac:dyDescent="0.3">
      <c r="A5634" s="389" t="s">
        <v>25941</v>
      </c>
      <c r="B5634" s="393" t="s">
        <v>11819</v>
      </c>
      <c r="C5634" s="393">
        <v>4</v>
      </c>
      <c r="D5634" s="393" t="s">
        <v>13336</v>
      </c>
      <c r="E5634" s="393">
        <v>2</v>
      </c>
      <c r="F5634" s="396"/>
      <c r="G5634" s="388"/>
    </row>
    <row r="5635" spans="1:7" ht="17.25" x14ac:dyDescent="0.3">
      <c r="A5635" s="389" t="s">
        <v>25942</v>
      </c>
      <c r="B5635" s="393" t="s">
        <v>11819</v>
      </c>
      <c r="C5635" s="393">
        <v>0</v>
      </c>
      <c r="D5635" s="393" t="s">
        <v>10103</v>
      </c>
      <c r="E5635" s="393">
        <v>2</v>
      </c>
      <c r="F5635" s="396"/>
      <c r="G5635" s="388"/>
    </row>
    <row r="5636" spans="1:7" ht="17.25" x14ac:dyDescent="0.3">
      <c r="A5636" s="389" t="s">
        <v>25943</v>
      </c>
      <c r="B5636" s="393" t="s">
        <v>10191</v>
      </c>
      <c r="C5636" s="393">
        <v>1</v>
      </c>
      <c r="D5636" s="393" t="s">
        <v>11819</v>
      </c>
      <c r="E5636" s="393">
        <v>3</v>
      </c>
      <c r="F5636" s="396"/>
      <c r="G5636" s="388"/>
    </row>
    <row r="5637" spans="1:7" ht="12.75" customHeight="1" x14ac:dyDescent="0.3">
      <c r="A5637" s="417" t="s">
        <v>25944</v>
      </c>
      <c r="B5637" s="417"/>
      <c r="C5637" s="417"/>
      <c r="D5637" s="417"/>
      <c r="E5637" s="417"/>
      <c r="F5637" s="417"/>
      <c r="G5637" s="388"/>
    </row>
    <row r="5638" spans="1:7" ht="17.25" x14ac:dyDescent="0.3">
      <c r="A5638" s="389" t="s">
        <v>25945</v>
      </c>
      <c r="B5638" s="393" t="s">
        <v>11819</v>
      </c>
      <c r="C5638" s="393">
        <v>4</v>
      </c>
      <c r="D5638" s="393" t="s">
        <v>13336</v>
      </c>
      <c r="E5638" s="393">
        <v>1</v>
      </c>
      <c r="F5638" s="396"/>
      <c r="G5638" s="388"/>
    </row>
    <row r="5639" spans="1:7" ht="17.25" x14ac:dyDescent="0.3">
      <c r="A5639" s="389" t="s">
        <v>25946</v>
      </c>
      <c r="B5639" s="393" t="s">
        <v>10103</v>
      </c>
      <c r="C5639" s="393">
        <v>0</v>
      </c>
      <c r="D5639" s="393" t="s">
        <v>11819</v>
      </c>
      <c r="E5639" s="393">
        <v>0</v>
      </c>
      <c r="F5639" s="396"/>
      <c r="G5639" s="388"/>
    </row>
    <row r="5640" spans="1:7" ht="17.25" x14ac:dyDescent="0.3">
      <c r="A5640" s="389" t="s">
        <v>25947</v>
      </c>
      <c r="B5640" s="393" t="s">
        <v>11819</v>
      </c>
      <c r="C5640" s="393">
        <v>9</v>
      </c>
      <c r="D5640" s="393" t="s">
        <v>13336</v>
      </c>
      <c r="E5640" s="393">
        <v>2</v>
      </c>
      <c r="F5640" s="396"/>
      <c r="G5640" s="388"/>
    </row>
    <row r="5641" spans="1:7" ht="17.25" x14ac:dyDescent="0.3">
      <c r="A5641" s="389" t="s">
        <v>25948</v>
      </c>
      <c r="B5641" s="393" t="s">
        <v>11819</v>
      </c>
      <c r="C5641" s="393">
        <v>6</v>
      </c>
      <c r="D5641" s="393" t="s">
        <v>10191</v>
      </c>
      <c r="E5641" s="393">
        <v>11</v>
      </c>
      <c r="F5641" s="396"/>
      <c r="G5641" s="388"/>
    </row>
    <row r="5642" spans="1:7" ht="17.25" x14ac:dyDescent="0.3">
      <c r="A5642" s="389" t="s">
        <v>25949</v>
      </c>
      <c r="B5642" s="393" t="s">
        <v>11819</v>
      </c>
      <c r="C5642" s="393">
        <v>14</v>
      </c>
      <c r="D5642" s="393" t="s">
        <v>13336</v>
      </c>
      <c r="E5642" s="393">
        <v>10</v>
      </c>
      <c r="F5642" s="396"/>
      <c r="G5642" s="388"/>
    </row>
    <row r="5643" spans="1:7" ht="17.25" x14ac:dyDescent="0.3">
      <c r="A5643" s="389" t="s">
        <v>25950</v>
      </c>
      <c r="B5643" s="393" t="s">
        <v>11819</v>
      </c>
      <c r="C5643" s="393">
        <v>5</v>
      </c>
      <c r="D5643" s="393" t="s">
        <v>13336</v>
      </c>
      <c r="E5643" s="393">
        <v>0</v>
      </c>
      <c r="F5643" s="396"/>
      <c r="G5643" s="388"/>
    </row>
    <row r="5644" spans="1:7" ht="17.25" x14ac:dyDescent="0.3">
      <c r="A5644" s="389" t="s">
        <v>25951</v>
      </c>
      <c r="B5644" s="393" t="s">
        <v>11819</v>
      </c>
      <c r="C5644" s="393">
        <v>7</v>
      </c>
      <c r="D5644" s="393" t="s">
        <v>13336</v>
      </c>
      <c r="E5644" s="393">
        <v>4</v>
      </c>
      <c r="F5644" s="396"/>
      <c r="G5644" s="388"/>
    </row>
    <row r="5645" spans="1:7" ht="17.25" x14ac:dyDescent="0.3">
      <c r="A5645" s="389" t="s">
        <v>25952</v>
      </c>
      <c r="B5645" s="393" t="s">
        <v>11819</v>
      </c>
      <c r="C5645" s="393">
        <v>13</v>
      </c>
      <c r="D5645" s="393" t="s">
        <v>22163</v>
      </c>
      <c r="E5645" s="393">
        <v>13</v>
      </c>
      <c r="F5645" s="396"/>
      <c r="G5645" s="388"/>
    </row>
    <row r="5646" spans="1:7" ht="17.25" x14ac:dyDescent="0.3">
      <c r="A5646" s="389" t="s">
        <v>25953</v>
      </c>
      <c r="B5646" s="393" t="s">
        <v>11819</v>
      </c>
      <c r="C5646" s="393">
        <v>33</v>
      </c>
      <c r="D5646" s="393" t="s">
        <v>13336</v>
      </c>
      <c r="E5646" s="393">
        <v>41</v>
      </c>
      <c r="F5646" s="396"/>
      <c r="G5646" s="388"/>
    </row>
    <row r="5647" spans="1:7" ht="17.25" x14ac:dyDescent="0.3">
      <c r="A5647" s="389" t="s">
        <v>25954</v>
      </c>
      <c r="B5647" s="393" t="s">
        <v>2625</v>
      </c>
      <c r="C5647" s="393">
        <v>4</v>
      </c>
      <c r="D5647" s="393" t="s">
        <v>10191</v>
      </c>
      <c r="E5647" s="393">
        <v>9</v>
      </c>
      <c r="F5647" s="396"/>
      <c r="G5647" s="388"/>
    </row>
    <row r="5648" spans="1:7" ht="17.25" x14ac:dyDescent="0.3">
      <c r="A5648" s="389" t="s">
        <v>25955</v>
      </c>
      <c r="B5648" s="393" t="s">
        <v>13336</v>
      </c>
      <c r="C5648" s="393">
        <v>13</v>
      </c>
      <c r="D5648" s="393" t="s">
        <v>2625</v>
      </c>
      <c r="E5648" s="393">
        <v>21</v>
      </c>
      <c r="F5648" s="396"/>
      <c r="G5648" s="388"/>
    </row>
    <row r="5649" spans="1:7" ht="17.25" x14ac:dyDescent="0.3">
      <c r="A5649" s="389" t="s">
        <v>25956</v>
      </c>
      <c r="B5649" s="393" t="s">
        <v>2625</v>
      </c>
      <c r="C5649" s="393">
        <v>20</v>
      </c>
      <c r="D5649" s="393" t="s">
        <v>13336</v>
      </c>
      <c r="E5649" s="393">
        <v>17</v>
      </c>
      <c r="F5649" s="396"/>
      <c r="G5649" s="388"/>
    </row>
    <row r="5650" spans="1:7" ht="17.25" x14ac:dyDescent="0.3">
      <c r="A5650" s="389" t="s">
        <v>25957</v>
      </c>
      <c r="B5650" s="393" t="s">
        <v>11165</v>
      </c>
      <c r="C5650" s="393">
        <v>0</v>
      </c>
      <c r="D5650" s="393" t="s">
        <v>13336</v>
      </c>
      <c r="E5650" s="393">
        <v>0</v>
      </c>
      <c r="F5650" s="396"/>
      <c r="G5650" s="388"/>
    </row>
    <row r="5651" spans="1:7" ht="17.25" x14ac:dyDescent="0.3">
      <c r="A5651" s="389" t="s">
        <v>25958</v>
      </c>
      <c r="B5651" s="393" t="s">
        <v>11819</v>
      </c>
      <c r="C5651" s="393">
        <v>27</v>
      </c>
      <c r="D5651" s="393" t="s">
        <v>10191</v>
      </c>
      <c r="E5651" s="393">
        <v>25</v>
      </c>
      <c r="F5651" s="396"/>
      <c r="G5651" s="388"/>
    </row>
    <row r="5652" spans="1:7" ht="17.25" x14ac:dyDescent="0.3">
      <c r="A5652" s="389" t="s">
        <v>25959</v>
      </c>
      <c r="B5652" s="393" t="s">
        <v>2625</v>
      </c>
      <c r="C5652" s="393">
        <v>3</v>
      </c>
      <c r="D5652" s="393" t="s">
        <v>10191</v>
      </c>
      <c r="E5652" s="393">
        <v>1</v>
      </c>
      <c r="F5652" s="396"/>
      <c r="G5652" s="388"/>
    </row>
    <row r="5653" spans="1:7" ht="17.25" x14ac:dyDescent="0.3">
      <c r="A5653" s="389" t="s">
        <v>25960</v>
      </c>
      <c r="B5653" s="393" t="s">
        <v>11819</v>
      </c>
      <c r="C5653" s="393">
        <v>9</v>
      </c>
      <c r="D5653" s="393" t="s">
        <v>10103</v>
      </c>
      <c r="E5653" s="393">
        <v>7</v>
      </c>
      <c r="F5653" s="396"/>
      <c r="G5653" s="388"/>
    </row>
    <row r="5654" spans="1:7" ht="17.25" x14ac:dyDescent="0.3">
      <c r="A5654" s="389" t="s">
        <v>25961</v>
      </c>
      <c r="B5654" s="393" t="s">
        <v>11819</v>
      </c>
      <c r="C5654" s="393">
        <v>7</v>
      </c>
      <c r="D5654" s="393" t="s">
        <v>13336</v>
      </c>
      <c r="E5654" s="393">
        <v>14</v>
      </c>
      <c r="F5654" s="396"/>
      <c r="G5654" s="388"/>
    </row>
    <row r="5655" spans="1:7" ht="17.25" x14ac:dyDescent="0.3">
      <c r="A5655" s="389" t="s">
        <v>25962</v>
      </c>
      <c r="B5655" s="393" t="s">
        <v>10191</v>
      </c>
      <c r="C5655" s="393">
        <v>0</v>
      </c>
      <c r="D5655" s="393" t="s">
        <v>2625</v>
      </c>
      <c r="E5655" s="393">
        <v>6</v>
      </c>
      <c r="F5655" s="396"/>
      <c r="G5655" s="388"/>
    </row>
    <row r="5656" spans="1:7" ht="17.25" x14ac:dyDescent="0.3">
      <c r="A5656" s="389" t="s">
        <v>25963</v>
      </c>
      <c r="B5656" s="393" t="s">
        <v>11819</v>
      </c>
      <c r="C5656" s="393">
        <v>3</v>
      </c>
      <c r="D5656" s="393" t="s">
        <v>10103</v>
      </c>
      <c r="E5656" s="393">
        <v>7</v>
      </c>
      <c r="F5656" s="396"/>
      <c r="G5656" s="388"/>
    </row>
    <row r="5657" spans="1:7" ht="17.25" x14ac:dyDescent="0.3">
      <c r="A5657" s="389" t="s">
        <v>25964</v>
      </c>
      <c r="B5657" s="393" t="s">
        <v>10103</v>
      </c>
      <c r="C5657" s="393">
        <v>49</v>
      </c>
      <c r="D5657" s="393" t="s">
        <v>11819</v>
      </c>
      <c r="E5657" s="393">
        <v>30</v>
      </c>
      <c r="F5657" s="396"/>
      <c r="G5657" s="388"/>
    </row>
    <row r="5658" spans="1:7" ht="17.25" x14ac:dyDescent="0.3">
      <c r="A5658" s="389" t="s">
        <v>25965</v>
      </c>
      <c r="B5658" s="393" t="s">
        <v>13336</v>
      </c>
      <c r="C5658" s="393">
        <v>3</v>
      </c>
      <c r="D5658" s="393" t="s">
        <v>11819</v>
      </c>
      <c r="E5658" s="393">
        <v>5</v>
      </c>
      <c r="F5658" s="396"/>
      <c r="G5658" s="388"/>
    </row>
    <row r="5659" spans="1:7" ht="17.25" x14ac:dyDescent="0.3">
      <c r="A5659" s="389" t="s">
        <v>25966</v>
      </c>
      <c r="B5659" s="393" t="s">
        <v>10191</v>
      </c>
      <c r="C5659" s="393">
        <v>1</v>
      </c>
      <c r="D5659" s="393" t="s">
        <v>2625</v>
      </c>
      <c r="E5659" s="393">
        <v>9</v>
      </c>
      <c r="F5659" s="396"/>
      <c r="G5659" s="388"/>
    </row>
    <row r="5660" spans="1:7" ht="17.25" x14ac:dyDescent="0.3">
      <c r="A5660" s="389" t="s">
        <v>25967</v>
      </c>
      <c r="B5660" s="393" t="s">
        <v>10103</v>
      </c>
      <c r="C5660" s="393">
        <v>2</v>
      </c>
      <c r="D5660" s="393" t="s">
        <v>3253</v>
      </c>
      <c r="E5660" s="393">
        <v>1</v>
      </c>
      <c r="F5660" s="396"/>
      <c r="G5660" s="388"/>
    </row>
    <row r="5661" spans="1:7" ht="17.25" x14ac:dyDescent="0.3">
      <c r="A5661" s="389" t="s">
        <v>25968</v>
      </c>
      <c r="B5661" s="393" t="s">
        <v>11819</v>
      </c>
      <c r="C5661" s="393">
        <v>4</v>
      </c>
      <c r="D5661" s="393" t="s">
        <v>25969</v>
      </c>
      <c r="E5661" s="393">
        <v>2</v>
      </c>
      <c r="F5661" s="396"/>
      <c r="G5661" s="388"/>
    </row>
    <row r="5662" spans="1:7" ht="17.25" x14ac:dyDescent="0.3">
      <c r="A5662" s="389" t="s">
        <v>25970</v>
      </c>
      <c r="B5662" s="393" t="s">
        <v>10191</v>
      </c>
      <c r="C5662" s="393">
        <v>16</v>
      </c>
      <c r="D5662" s="393" t="s">
        <v>11819</v>
      </c>
      <c r="E5662" s="393">
        <v>15</v>
      </c>
      <c r="F5662" s="396"/>
      <c r="G5662" s="388"/>
    </row>
    <row r="5663" spans="1:7" ht="17.25" x14ac:dyDescent="0.3">
      <c r="A5663" s="389" t="s">
        <v>25971</v>
      </c>
      <c r="B5663" s="393" t="s">
        <v>13336</v>
      </c>
      <c r="C5663" s="393">
        <v>17</v>
      </c>
      <c r="D5663" s="393" t="s">
        <v>11819</v>
      </c>
      <c r="E5663" s="393">
        <v>16</v>
      </c>
      <c r="F5663" s="396"/>
      <c r="G5663" s="388"/>
    </row>
    <row r="5664" spans="1:7" ht="17.25" x14ac:dyDescent="0.3">
      <c r="A5664" s="389" t="s">
        <v>25972</v>
      </c>
      <c r="B5664" s="393" t="s">
        <v>13336</v>
      </c>
      <c r="C5664" s="393">
        <v>2</v>
      </c>
      <c r="D5664" s="393" t="s">
        <v>2625</v>
      </c>
      <c r="E5664" s="393">
        <v>0</v>
      </c>
      <c r="F5664" s="396"/>
      <c r="G5664" s="388"/>
    </row>
    <row r="5665" spans="1:7" ht="17.25" x14ac:dyDescent="0.3">
      <c r="A5665" s="389" t="s">
        <v>25973</v>
      </c>
      <c r="B5665" s="393" t="s">
        <v>11819</v>
      </c>
      <c r="C5665" s="393">
        <v>7</v>
      </c>
      <c r="D5665" s="393" t="s">
        <v>13336</v>
      </c>
      <c r="E5665" s="393">
        <v>4</v>
      </c>
      <c r="F5665" s="396"/>
      <c r="G5665" s="388"/>
    </row>
    <row r="5666" spans="1:7" ht="17.25" x14ac:dyDescent="0.3">
      <c r="A5666" s="389" t="s">
        <v>25974</v>
      </c>
      <c r="B5666" s="393" t="s">
        <v>10191</v>
      </c>
      <c r="C5666" s="393">
        <v>9</v>
      </c>
      <c r="D5666" s="393" t="s">
        <v>2625</v>
      </c>
      <c r="E5666" s="393">
        <v>13</v>
      </c>
      <c r="F5666" s="396"/>
      <c r="G5666" s="388"/>
    </row>
    <row r="5667" spans="1:7" ht="17.25" x14ac:dyDescent="0.3">
      <c r="A5667" s="389" t="s">
        <v>25975</v>
      </c>
      <c r="B5667" s="393" t="s">
        <v>13336</v>
      </c>
      <c r="C5667" s="393">
        <v>5</v>
      </c>
      <c r="D5667" s="393" t="s">
        <v>11819</v>
      </c>
      <c r="E5667" s="393">
        <v>4</v>
      </c>
      <c r="F5667" s="396"/>
      <c r="G5667" s="388"/>
    </row>
    <row r="5668" spans="1:7" ht="17.25" x14ac:dyDescent="0.3">
      <c r="A5668" s="389" t="s">
        <v>25976</v>
      </c>
      <c r="B5668" s="393" t="s">
        <v>5011</v>
      </c>
      <c r="C5668" s="393">
        <v>7</v>
      </c>
      <c r="D5668" s="393" t="s">
        <v>11819</v>
      </c>
      <c r="E5668" s="393">
        <v>12</v>
      </c>
      <c r="F5668" s="396"/>
      <c r="G5668" s="388"/>
    </row>
    <row r="5669" spans="1:7" ht="17.25" x14ac:dyDescent="0.3">
      <c r="A5669" s="389" t="s">
        <v>25977</v>
      </c>
      <c r="B5669" s="393" t="s">
        <v>11819</v>
      </c>
      <c r="C5669" s="393">
        <v>31</v>
      </c>
      <c r="D5669" s="393" t="s">
        <v>10103</v>
      </c>
      <c r="E5669" s="393">
        <v>20</v>
      </c>
      <c r="F5669" s="396"/>
      <c r="G5669" s="388"/>
    </row>
    <row r="5670" spans="1:7" ht="17.25" x14ac:dyDescent="0.3">
      <c r="A5670" s="389" t="s">
        <v>25978</v>
      </c>
      <c r="B5670" s="393" t="s">
        <v>10191</v>
      </c>
      <c r="C5670" s="393">
        <v>1</v>
      </c>
      <c r="D5670" s="393" t="s">
        <v>2625</v>
      </c>
      <c r="E5670" s="393">
        <v>1</v>
      </c>
      <c r="F5670" s="396"/>
      <c r="G5670" s="388"/>
    </row>
    <row r="5671" spans="1:7" ht="17.25" x14ac:dyDescent="0.3">
      <c r="A5671" s="389" t="s">
        <v>25979</v>
      </c>
      <c r="B5671" s="393" t="s">
        <v>13336</v>
      </c>
      <c r="C5671" s="393">
        <v>1</v>
      </c>
      <c r="D5671" s="393" t="s">
        <v>11819</v>
      </c>
      <c r="E5671" s="393">
        <v>2</v>
      </c>
      <c r="F5671" s="396"/>
      <c r="G5671" s="388"/>
    </row>
    <row r="5672" spans="1:7" ht="17.25" x14ac:dyDescent="0.3">
      <c r="A5672" s="389" t="s">
        <v>25980</v>
      </c>
      <c r="B5672" s="393" t="s">
        <v>4776</v>
      </c>
      <c r="C5672" s="393">
        <v>2</v>
      </c>
      <c r="D5672" s="393" t="s">
        <v>10103</v>
      </c>
      <c r="E5672" s="393">
        <v>1</v>
      </c>
      <c r="F5672" s="396"/>
      <c r="G5672" s="388"/>
    </row>
    <row r="5673" spans="1:7" ht="17.25" x14ac:dyDescent="0.3">
      <c r="A5673" s="389" t="s">
        <v>25981</v>
      </c>
      <c r="B5673" s="393" t="s">
        <v>13336</v>
      </c>
      <c r="C5673" s="393">
        <v>4</v>
      </c>
      <c r="D5673" s="393" t="s">
        <v>11819</v>
      </c>
      <c r="E5673" s="393">
        <v>5</v>
      </c>
      <c r="F5673" s="396"/>
      <c r="G5673" s="388"/>
    </row>
    <row r="5674" spans="1:7" ht="17.25" x14ac:dyDescent="0.3">
      <c r="A5674" s="389" t="s">
        <v>25982</v>
      </c>
      <c r="B5674" s="393" t="s">
        <v>2625</v>
      </c>
      <c r="C5674" s="393">
        <v>16</v>
      </c>
      <c r="D5674" s="393" t="s">
        <v>10191</v>
      </c>
      <c r="E5674" s="393">
        <v>23</v>
      </c>
      <c r="F5674" s="396"/>
      <c r="G5674" s="388"/>
    </row>
    <row r="5675" spans="1:7" ht="17.25" x14ac:dyDescent="0.3">
      <c r="A5675" s="389" t="s">
        <v>25983</v>
      </c>
      <c r="B5675" s="393" t="s">
        <v>13658</v>
      </c>
      <c r="C5675" s="393">
        <v>0</v>
      </c>
      <c r="D5675" s="393" t="s">
        <v>11819</v>
      </c>
      <c r="E5675" s="393">
        <v>2</v>
      </c>
      <c r="F5675" s="396"/>
      <c r="G5675" s="388"/>
    </row>
    <row r="5676" spans="1:7" ht="17.25" x14ac:dyDescent="0.3">
      <c r="A5676" s="389" t="s">
        <v>25984</v>
      </c>
      <c r="B5676" s="393" t="s">
        <v>13658</v>
      </c>
      <c r="C5676" s="393">
        <v>17</v>
      </c>
      <c r="D5676" s="393" t="s">
        <v>11819</v>
      </c>
      <c r="E5676" s="393">
        <v>17</v>
      </c>
      <c r="F5676" s="396"/>
      <c r="G5676" s="388"/>
    </row>
    <row r="5677" spans="1:7" ht="17.25" x14ac:dyDescent="0.3">
      <c r="A5677" s="389" t="s">
        <v>25985</v>
      </c>
      <c r="B5677" s="393" t="s">
        <v>11819</v>
      </c>
      <c r="C5677" s="393">
        <v>19</v>
      </c>
      <c r="D5677" s="393" t="s">
        <v>10103</v>
      </c>
      <c r="E5677" s="393">
        <v>9</v>
      </c>
      <c r="F5677" s="396"/>
      <c r="G5677" s="388"/>
    </row>
    <row r="5678" spans="1:7" ht="17.25" x14ac:dyDescent="0.3">
      <c r="A5678" s="389" t="s">
        <v>25986</v>
      </c>
      <c r="B5678" s="393" t="s">
        <v>10191</v>
      </c>
      <c r="C5678" s="393">
        <v>10</v>
      </c>
      <c r="D5678" s="393" t="s">
        <v>2625</v>
      </c>
      <c r="E5678" s="393">
        <v>8</v>
      </c>
      <c r="F5678" s="396"/>
      <c r="G5678" s="388"/>
    </row>
    <row r="5679" spans="1:7" ht="12.75" customHeight="1" x14ac:dyDescent="0.3">
      <c r="A5679" s="417" t="s">
        <v>25987</v>
      </c>
      <c r="B5679" s="417"/>
      <c r="C5679" s="417"/>
      <c r="D5679" s="417"/>
      <c r="E5679" s="417"/>
      <c r="F5679" s="417"/>
      <c r="G5679" s="388"/>
    </row>
    <row r="5680" spans="1:7" ht="17.25" x14ac:dyDescent="0.3">
      <c r="A5680" s="389" t="s">
        <v>25988</v>
      </c>
      <c r="B5680" s="393" t="s">
        <v>11819</v>
      </c>
      <c r="C5680" s="393">
        <v>3</v>
      </c>
      <c r="D5680" s="393" t="s">
        <v>22226</v>
      </c>
      <c r="E5680" s="393">
        <v>3</v>
      </c>
      <c r="F5680" s="396"/>
      <c r="G5680" s="388"/>
    </row>
    <row r="5681" spans="1:7" ht="17.25" x14ac:dyDescent="0.3">
      <c r="A5681" s="389" t="s">
        <v>25989</v>
      </c>
      <c r="B5681" s="393" t="s">
        <v>22153</v>
      </c>
      <c r="C5681" s="393">
        <v>0</v>
      </c>
      <c r="D5681" s="393" t="s">
        <v>11819</v>
      </c>
      <c r="E5681" s="393">
        <v>0</v>
      </c>
      <c r="F5681" s="396"/>
      <c r="G5681" s="388"/>
    </row>
    <row r="5682" spans="1:7" ht="17.25" x14ac:dyDescent="0.3">
      <c r="A5682" s="389" t="s">
        <v>25990</v>
      </c>
      <c r="B5682" s="393" t="s">
        <v>22153</v>
      </c>
      <c r="C5682" s="393">
        <v>0</v>
      </c>
      <c r="D5682" s="393" t="s">
        <v>11819</v>
      </c>
      <c r="E5682" s="393">
        <v>0</v>
      </c>
      <c r="F5682" s="396"/>
      <c r="G5682" s="388"/>
    </row>
    <row r="5683" spans="1:7" ht="17.25" x14ac:dyDescent="0.3">
      <c r="A5683" s="389" t="s">
        <v>25991</v>
      </c>
      <c r="B5683" s="393" t="s">
        <v>7198</v>
      </c>
      <c r="C5683" s="393">
        <v>2</v>
      </c>
      <c r="D5683" s="393" t="s">
        <v>22226</v>
      </c>
      <c r="E5683" s="393">
        <v>1</v>
      </c>
      <c r="F5683" s="396"/>
      <c r="G5683" s="388"/>
    </row>
    <row r="5684" spans="1:7" ht="17.25" x14ac:dyDescent="0.3">
      <c r="A5684" s="389" t="s">
        <v>25992</v>
      </c>
      <c r="B5684" s="393" t="s">
        <v>11165</v>
      </c>
      <c r="C5684" s="393">
        <v>7</v>
      </c>
      <c r="D5684" s="393" t="s">
        <v>22153</v>
      </c>
      <c r="E5684" s="393">
        <v>2</v>
      </c>
      <c r="F5684" s="396"/>
      <c r="G5684" s="388"/>
    </row>
    <row r="5685" spans="1:7" ht="17.25" x14ac:dyDescent="0.3">
      <c r="A5685" s="389" t="s">
        <v>25993</v>
      </c>
      <c r="B5685" s="393" t="s">
        <v>11165</v>
      </c>
      <c r="C5685" s="393">
        <v>1</v>
      </c>
      <c r="D5685" s="393" t="s">
        <v>13336</v>
      </c>
      <c r="E5685" s="393">
        <v>0</v>
      </c>
      <c r="F5685" s="396"/>
      <c r="G5685" s="388"/>
    </row>
    <row r="5686" spans="1:7" ht="17.25" x14ac:dyDescent="0.3">
      <c r="A5686" s="389" t="s">
        <v>25994</v>
      </c>
      <c r="B5686" s="393" t="s">
        <v>22153</v>
      </c>
      <c r="C5686" s="393">
        <v>4</v>
      </c>
      <c r="D5686" s="393" t="s">
        <v>11165</v>
      </c>
      <c r="E5686" s="393">
        <v>1</v>
      </c>
      <c r="F5686" s="396"/>
      <c r="G5686" s="388"/>
    </row>
    <row r="5687" spans="1:7" ht="12.75" customHeight="1" x14ac:dyDescent="0.3">
      <c r="A5687" s="417" t="s">
        <v>33700</v>
      </c>
      <c r="B5687" s="417"/>
      <c r="C5687" s="417"/>
      <c r="D5687" s="417"/>
      <c r="E5687" s="417"/>
      <c r="F5687" s="417"/>
      <c r="G5687" s="388"/>
    </row>
    <row r="5688" spans="1:7" ht="17.25" x14ac:dyDescent="0.3">
      <c r="A5688" s="389" t="s">
        <v>33701</v>
      </c>
      <c r="B5688" s="393" t="s">
        <v>2625</v>
      </c>
      <c r="C5688" s="393">
        <v>5</v>
      </c>
      <c r="D5688" s="393" t="s">
        <v>14944</v>
      </c>
      <c r="E5688" s="393">
        <v>1</v>
      </c>
      <c r="F5688" s="396"/>
      <c r="G5688" s="388"/>
    </row>
    <row r="5689" spans="1:7" ht="17.25" x14ac:dyDescent="0.3">
      <c r="A5689" s="389" t="s">
        <v>33702</v>
      </c>
      <c r="B5689" s="393" t="s">
        <v>13336</v>
      </c>
      <c r="C5689" s="393">
        <v>14</v>
      </c>
      <c r="D5689" s="393" t="s">
        <v>2625</v>
      </c>
      <c r="E5689" s="393">
        <v>11</v>
      </c>
      <c r="F5689" s="396"/>
      <c r="G5689" s="388"/>
    </row>
    <row r="5690" spans="1:7" ht="17.25" x14ac:dyDescent="0.3">
      <c r="A5690" s="389" t="s">
        <v>33703</v>
      </c>
      <c r="B5690" s="393" t="s">
        <v>21976</v>
      </c>
      <c r="C5690" s="393">
        <v>5</v>
      </c>
      <c r="D5690" s="393" t="s">
        <v>2625</v>
      </c>
      <c r="E5690" s="393">
        <v>9</v>
      </c>
      <c r="F5690" s="396"/>
      <c r="G5690" s="388"/>
    </row>
    <row r="5691" spans="1:7" ht="17.25" x14ac:dyDescent="0.3">
      <c r="A5691" s="389" t="s">
        <v>33704</v>
      </c>
      <c r="B5691" s="393" t="s">
        <v>21976</v>
      </c>
      <c r="C5691" s="393">
        <v>5</v>
      </c>
      <c r="D5691" s="393" t="s">
        <v>2625</v>
      </c>
      <c r="E5691" s="393">
        <v>2</v>
      </c>
      <c r="F5691" s="396"/>
      <c r="G5691" s="388"/>
    </row>
    <row r="5692" spans="1:7" ht="17.25" x14ac:dyDescent="0.3">
      <c r="A5692" s="389" t="s">
        <v>33705</v>
      </c>
      <c r="B5692" s="393" t="s">
        <v>13336</v>
      </c>
      <c r="C5692" s="393">
        <v>3</v>
      </c>
      <c r="D5692" s="393" t="s">
        <v>2625</v>
      </c>
      <c r="E5692" s="393">
        <v>1</v>
      </c>
      <c r="F5692" s="396"/>
      <c r="G5692" s="388"/>
    </row>
    <row r="5693" spans="1:7" ht="17.25" x14ac:dyDescent="0.3">
      <c r="A5693" s="389" t="s">
        <v>33706</v>
      </c>
      <c r="B5693" s="393" t="s">
        <v>2625</v>
      </c>
      <c r="C5693" s="393">
        <v>7</v>
      </c>
      <c r="D5693" s="393" t="s">
        <v>13336</v>
      </c>
      <c r="E5693" s="393">
        <v>15</v>
      </c>
      <c r="F5693" s="396"/>
      <c r="G5693" s="388"/>
    </row>
    <row r="5694" spans="1:7" ht="17.25" x14ac:dyDescent="0.3">
      <c r="A5694" s="389" t="s">
        <v>33707</v>
      </c>
      <c r="B5694" s="393" t="s">
        <v>2625</v>
      </c>
      <c r="C5694" s="393">
        <v>6</v>
      </c>
      <c r="D5694" s="393" t="s">
        <v>21976</v>
      </c>
      <c r="E5694" s="393">
        <v>2</v>
      </c>
      <c r="F5694" s="396"/>
      <c r="G5694" s="388"/>
    </row>
    <row r="5695" spans="1:7" ht="17.25" x14ac:dyDescent="0.3">
      <c r="A5695" s="389" t="s">
        <v>33708</v>
      </c>
      <c r="B5695" s="393" t="s">
        <v>13336</v>
      </c>
      <c r="C5695" s="393">
        <v>0</v>
      </c>
      <c r="D5695" s="393" t="s">
        <v>2625</v>
      </c>
      <c r="E5695" s="393">
        <v>1</v>
      </c>
      <c r="F5695" s="396"/>
      <c r="G5695" s="388"/>
    </row>
    <row r="5696" spans="1:7" ht="17.25" x14ac:dyDescent="0.3">
      <c r="A5696" s="389" t="s">
        <v>33709</v>
      </c>
      <c r="B5696" s="393" t="s">
        <v>2625</v>
      </c>
      <c r="C5696" s="393">
        <v>1</v>
      </c>
      <c r="D5696" s="393" t="s">
        <v>13336</v>
      </c>
      <c r="E5696" s="393">
        <v>1</v>
      </c>
      <c r="F5696" s="396"/>
      <c r="G5696" s="388"/>
    </row>
    <row r="5697" spans="1:7" ht="17.25" x14ac:dyDescent="0.3">
      <c r="A5697" s="389" t="s">
        <v>33710</v>
      </c>
      <c r="B5697" s="393" t="s">
        <v>13336</v>
      </c>
      <c r="C5697" s="393">
        <v>0</v>
      </c>
      <c r="D5697" s="393" t="s">
        <v>2625</v>
      </c>
      <c r="E5697" s="393">
        <v>9</v>
      </c>
      <c r="F5697" s="396"/>
      <c r="G5697" s="388"/>
    </row>
    <row r="5698" spans="1:7" ht="17.25" x14ac:dyDescent="0.3">
      <c r="A5698" s="389" t="s">
        <v>33711</v>
      </c>
      <c r="B5698" s="393" t="s">
        <v>13336</v>
      </c>
      <c r="C5698" s="393">
        <v>3</v>
      </c>
      <c r="D5698" s="393" t="s">
        <v>2625</v>
      </c>
      <c r="E5698" s="393">
        <v>10</v>
      </c>
      <c r="F5698" s="396"/>
      <c r="G5698" s="388"/>
    </row>
    <row r="5699" spans="1:7" ht="17.25" x14ac:dyDescent="0.3">
      <c r="A5699" s="389" t="s">
        <v>33712</v>
      </c>
      <c r="B5699" s="393" t="s">
        <v>2625</v>
      </c>
      <c r="C5699" s="393">
        <v>12</v>
      </c>
      <c r="D5699" s="393" t="s">
        <v>23883</v>
      </c>
      <c r="E5699" s="393">
        <v>15</v>
      </c>
      <c r="F5699" s="396"/>
      <c r="G5699" s="388"/>
    </row>
    <row r="5700" spans="1:7" ht="17.25" x14ac:dyDescent="0.3">
      <c r="A5700" s="389" t="s">
        <v>33713</v>
      </c>
      <c r="B5700" s="393" t="s">
        <v>13336</v>
      </c>
      <c r="C5700" s="393">
        <v>2</v>
      </c>
      <c r="D5700" s="393" t="s">
        <v>2625</v>
      </c>
      <c r="E5700" s="393">
        <v>5</v>
      </c>
      <c r="F5700" s="396"/>
      <c r="G5700" s="388"/>
    </row>
    <row r="5701" spans="1:7" ht="17.25" x14ac:dyDescent="0.3">
      <c r="A5701" s="389" t="s">
        <v>33714</v>
      </c>
      <c r="B5701" s="393" t="s">
        <v>13336</v>
      </c>
      <c r="C5701" s="393">
        <v>2</v>
      </c>
      <c r="D5701" s="393" t="s">
        <v>2625</v>
      </c>
      <c r="E5701" s="393">
        <v>1</v>
      </c>
      <c r="F5701" s="396"/>
      <c r="G5701" s="388"/>
    </row>
    <row r="5702" spans="1:7" ht="17.25" x14ac:dyDescent="0.3">
      <c r="A5702" s="389" t="s">
        <v>33715</v>
      </c>
      <c r="B5702" s="393" t="s">
        <v>2625</v>
      </c>
      <c r="C5702" s="393">
        <v>7</v>
      </c>
      <c r="D5702" s="393" t="s">
        <v>13336</v>
      </c>
      <c r="E5702" s="393">
        <v>0</v>
      </c>
      <c r="F5702" s="396"/>
      <c r="G5702" s="388"/>
    </row>
    <row r="5703" spans="1:7" ht="17.25" x14ac:dyDescent="0.3">
      <c r="A5703" s="389" t="s">
        <v>33716</v>
      </c>
      <c r="B5703" s="393" t="s">
        <v>13336</v>
      </c>
      <c r="C5703" s="393">
        <v>0</v>
      </c>
      <c r="D5703" s="393" t="s">
        <v>2625</v>
      </c>
      <c r="E5703" s="393">
        <v>1</v>
      </c>
      <c r="F5703" s="396"/>
      <c r="G5703" s="388"/>
    </row>
    <row r="5704" spans="1:7" ht="12.75" customHeight="1" x14ac:dyDescent="0.3">
      <c r="A5704" s="417" t="s">
        <v>25995</v>
      </c>
      <c r="B5704" s="417"/>
      <c r="C5704" s="417"/>
      <c r="D5704" s="417"/>
      <c r="E5704" s="417"/>
      <c r="F5704" s="417"/>
      <c r="G5704" s="388"/>
    </row>
    <row r="5705" spans="1:7" ht="17.25" x14ac:dyDescent="0.3">
      <c r="A5705" s="389" t="s">
        <v>25996</v>
      </c>
      <c r="B5705" s="393" t="s">
        <v>25997</v>
      </c>
      <c r="C5705" s="393">
        <v>1</v>
      </c>
      <c r="D5705" s="393" t="s">
        <v>2625</v>
      </c>
      <c r="E5705" s="393">
        <v>8</v>
      </c>
      <c r="F5705" s="396"/>
      <c r="G5705" s="388"/>
    </row>
    <row r="5706" spans="1:7" ht="17.25" x14ac:dyDescent="0.3">
      <c r="A5706" s="389" t="s">
        <v>25998</v>
      </c>
      <c r="B5706" s="393" t="s">
        <v>25999</v>
      </c>
      <c r="C5706" s="393">
        <v>0</v>
      </c>
      <c r="D5706" s="393" t="s">
        <v>25997</v>
      </c>
      <c r="E5706" s="393">
        <v>0</v>
      </c>
      <c r="F5706" s="396"/>
      <c r="G5706" s="388"/>
    </row>
    <row r="5707" spans="1:7" ht="12.75" customHeight="1" x14ac:dyDescent="0.3">
      <c r="A5707" s="417" t="s">
        <v>33717</v>
      </c>
      <c r="B5707" s="417"/>
      <c r="C5707" s="417"/>
      <c r="D5707" s="417"/>
      <c r="E5707" s="417"/>
      <c r="F5707" s="417"/>
      <c r="G5707" s="388"/>
    </row>
    <row r="5708" spans="1:7" ht="17.25" x14ac:dyDescent="0.3">
      <c r="A5708" s="389" t="s">
        <v>33718</v>
      </c>
      <c r="B5708" s="393" t="s">
        <v>11819</v>
      </c>
      <c r="C5708" s="393">
        <v>0</v>
      </c>
      <c r="D5708" s="393" t="s">
        <v>13336</v>
      </c>
      <c r="E5708" s="393">
        <v>0</v>
      </c>
      <c r="F5708" s="396"/>
      <c r="G5708" s="388"/>
    </row>
    <row r="5709" spans="1:7" ht="17.25" x14ac:dyDescent="0.3">
      <c r="A5709" s="389" t="s">
        <v>33311</v>
      </c>
      <c r="B5709" s="393" t="s">
        <v>11819</v>
      </c>
      <c r="C5709" s="393">
        <v>0</v>
      </c>
      <c r="D5709" s="393" t="s">
        <v>10103</v>
      </c>
      <c r="E5709" s="393">
        <v>0</v>
      </c>
      <c r="F5709" s="396"/>
      <c r="G5709" s="388"/>
    </row>
    <row r="5710" spans="1:7" ht="17.25" x14ac:dyDescent="0.3">
      <c r="A5710" s="389" t="s">
        <v>33719</v>
      </c>
      <c r="B5710" s="393" t="s">
        <v>2625</v>
      </c>
      <c r="C5710" s="393">
        <v>0</v>
      </c>
      <c r="D5710" s="393" t="s">
        <v>10103</v>
      </c>
      <c r="E5710" s="393">
        <v>0</v>
      </c>
      <c r="F5710" s="396"/>
      <c r="G5710" s="388"/>
    </row>
    <row r="5711" spans="1:7" ht="17.25" x14ac:dyDescent="0.3">
      <c r="A5711" s="389" t="s">
        <v>33720</v>
      </c>
      <c r="B5711" s="393" t="s">
        <v>10103</v>
      </c>
      <c r="C5711" s="393">
        <v>0</v>
      </c>
      <c r="D5711" s="393" t="s">
        <v>3253</v>
      </c>
      <c r="E5711" s="393">
        <v>0</v>
      </c>
      <c r="F5711" s="396"/>
      <c r="G5711" s="388"/>
    </row>
    <row r="5712" spans="1:7" ht="17.25" x14ac:dyDescent="0.3">
      <c r="A5712" s="389" t="s">
        <v>33721</v>
      </c>
      <c r="B5712" s="393" t="s">
        <v>10103</v>
      </c>
      <c r="C5712" s="393">
        <v>0</v>
      </c>
      <c r="D5712" s="393" t="s">
        <v>1920</v>
      </c>
      <c r="E5712" s="393">
        <v>0</v>
      </c>
      <c r="F5712" s="396"/>
      <c r="G5712" s="388"/>
    </row>
    <row r="5713" spans="1:7" ht="17.25" x14ac:dyDescent="0.3">
      <c r="A5713" s="389" t="s">
        <v>33722</v>
      </c>
      <c r="B5713" s="393" t="s">
        <v>11819</v>
      </c>
      <c r="C5713" s="393">
        <v>0</v>
      </c>
      <c r="D5713" s="393" t="s">
        <v>10103</v>
      </c>
      <c r="E5713" s="393">
        <v>0</v>
      </c>
      <c r="F5713" s="396"/>
      <c r="G5713" s="388"/>
    </row>
    <row r="5714" spans="1:7" ht="17.25" x14ac:dyDescent="0.3">
      <c r="A5714" s="389" t="s">
        <v>33723</v>
      </c>
      <c r="B5714" s="393" t="s">
        <v>11819</v>
      </c>
      <c r="C5714" s="393">
        <v>0</v>
      </c>
      <c r="D5714" s="393" t="s">
        <v>10103</v>
      </c>
      <c r="E5714" s="393">
        <v>0</v>
      </c>
      <c r="F5714" s="396"/>
      <c r="G5714" s="388"/>
    </row>
    <row r="5715" spans="1:7" ht="17.25" x14ac:dyDescent="0.3">
      <c r="A5715" s="389" t="s">
        <v>33724</v>
      </c>
      <c r="B5715" s="393" t="s">
        <v>11819</v>
      </c>
      <c r="C5715" s="393">
        <v>0</v>
      </c>
      <c r="D5715" s="393" t="s">
        <v>13336</v>
      </c>
      <c r="E5715" s="393">
        <v>1</v>
      </c>
      <c r="F5715" s="396"/>
      <c r="G5715" s="388"/>
    </row>
    <row r="5716" spans="1:7" ht="17.25" x14ac:dyDescent="0.3">
      <c r="A5716" s="389" t="s">
        <v>33725</v>
      </c>
      <c r="B5716" s="393" t="s">
        <v>2625</v>
      </c>
      <c r="C5716" s="393">
        <v>1</v>
      </c>
      <c r="D5716" s="393" t="s">
        <v>10191</v>
      </c>
      <c r="E5716" s="393">
        <v>0</v>
      </c>
      <c r="F5716" s="396"/>
      <c r="G5716" s="388"/>
    </row>
    <row r="5717" spans="1:7" ht="17.25" x14ac:dyDescent="0.3">
      <c r="A5717" s="389" t="s">
        <v>33726</v>
      </c>
      <c r="B5717" s="393" t="s">
        <v>5426</v>
      </c>
      <c r="C5717" s="393">
        <v>0</v>
      </c>
      <c r="D5717" s="393" t="s">
        <v>2625</v>
      </c>
      <c r="E5717" s="393">
        <v>1</v>
      </c>
      <c r="F5717" s="396"/>
      <c r="G5717" s="388"/>
    </row>
    <row r="5718" spans="1:7" ht="12.75" customHeight="1" x14ac:dyDescent="0.3">
      <c r="A5718" s="417" t="s">
        <v>26000</v>
      </c>
      <c r="B5718" s="417"/>
      <c r="C5718" s="417"/>
      <c r="D5718" s="417"/>
      <c r="E5718" s="417"/>
      <c r="F5718" s="417"/>
      <c r="G5718" s="388"/>
    </row>
    <row r="5719" spans="1:7" ht="17.25" x14ac:dyDescent="0.3">
      <c r="A5719" s="389" t="s">
        <v>26001</v>
      </c>
      <c r="B5719" s="393" t="s">
        <v>11819</v>
      </c>
      <c r="C5719" s="393">
        <v>0</v>
      </c>
      <c r="D5719" s="393" t="s">
        <v>10191</v>
      </c>
      <c r="E5719" s="393">
        <v>0</v>
      </c>
      <c r="F5719" s="396"/>
      <c r="G5719" s="388"/>
    </row>
    <row r="5720" spans="1:7" ht="17.25" x14ac:dyDescent="0.3">
      <c r="A5720" s="389" t="s">
        <v>26002</v>
      </c>
      <c r="B5720" s="393" t="s">
        <v>11819</v>
      </c>
      <c r="C5720" s="393">
        <v>0</v>
      </c>
      <c r="D5720" s="393" t="s">
        <v>13336</v>
      </c>
      <c r="E5720" s="393">
        <v>0</v>
      </c>
      <c r="F5720" s="396"/>
      <c r="G5720" s="388"/>
    </row>
    <row r="5721" spans="1:7" ht="17.25" x14ac:dyDescent="0.3">
      <c r="A5721" s="389" t="s">
        <v>26003</v>
      </c>
      <c r="B5721" s="393" t="s">
        <v>10191</v>
      </c>
      <c r="C5721" s="393">
        <v>0</v>
      </c>
      <c r="D5721" s="393" t="s">
        <v>11819</v>
      </c>
      <c r="E5721" s="393">
        <v>0</v>
      </c>
      <c r="F5721" s="396"/>
      <c r="G5721" s="388"/>
    </row>
    <row r="5722" spans="1:7" ht="17.25" x14ac:dyDescent="0.3">
      <c r="A5722" s="389" t="s">
        <v>26004</v>
      </c>
      <c r="B5722" s="393" t="s">
        <v>11819</v>
      </c>
      <c r="C5722" s="393">
        <v>0</v>
      </c>
      <c r="D5722" s="393" t="s">
        <v>10191</v>
      </c>
      <c r="E5722" s="393">
        <v>0</v>
      </c>
      <c r="F5722" s="396"/>
      <c r="G5722" s="388"/>
    </row>
    <row r="5723" spans="1:7" ht="12.75" customHeight="1" x14ac:dyDescent="0.3">
      <c r="A5723" s="417" t="s">
        <v>26005</v>
      </c>
      <c r="B5723" s="417"/>
      <c r="C5723" s="417"/>
      <c r="D5723" s="417"/>
      <c r="E5723" s="417"/>
      <c r="F5723" s="417"/>
      <c r="G5723" s="388"/>
    </row>
    <row r="5724" spans="1:7" ht="17.25" x14ac:dyDescent="0.3">
      <c r="A5724" s="389" t="s">
        <v>26006</v>
      </c>
      <c r="B5724" s="393" t="s">
        <v>10103</v>
      </c>
      <c r="C5724" s="393">
        <v>0</v>
      </c>
      <c r="D5724" s="393" t="s">
        <v>11819</v>
      </c>
      <c r="E5724" s="393">
        <v>0</v>
      </c>
      <c r="F5724" s="396"/>
      <c r="G5724" s="388"/>
    </row>
    <row r="5725" spans="1:7" ht="17.25" x14ac:dyDescent="0.3">
      <c r="A5725" s="389" t="s">
        <v>26007</v>
      </c>
      <c r="B5725" s="393" t="s">
        <v>10103</v>
      </c>
      <c r="C5725" s="393">
        <v>0</v>
      </c>
      <c r="D5725" s="393" t="s">
        <v>11819</v>
      </c>
      <c r="E5725" s="393">
        <v>0</v>
      </c>
      <c r="F5725" s="396"/>
      <c r="G5725" s="388"/>
    </row>
    <row r="5726" spans="1:7" ht="17.25" x14ac:dyDescent="0.3">
      <c r="A5726" s="389" t="s">
        <v>26008</v>
      </c>
      <c r="B5726" s="393" t="s">
        <v>11819</v>
      </c>
      <c r="C5726" s="393">
        <v>0</v>
      </c>
      <c r="D5726" s="393" t="s">
        <v>10103</v>
      </c>
      <c r="E5726" s="393">
        <v>0</v>
      </c>
      <c r="F5726" s="396"/>
      <c r="G5726" s="388"/>
    </row>
    <row r="5727" spans="1:7" ht="17.25" x14ac:dyDescent="0.3">
      <c r="A5727" s="389" t="s">
        <v>26009</v>
      </c>
      <c r="B5727" s="393" t="s">
        <v>10191</v>
      </c>
      <c r="C5727" s="393">
        <v>0</v>
      </c>
      <c r="D5727" s="393" t="s">
        <v>11819</v>
      </c>
      <c r="E5727" s="393">
        <v>1</v>
      </c>
      <c r="F5727" s="396"/>
      <c r="G5727" s="388"/>
    </row>
    <row r="5728" spans="1:7" ht="17.25" x14ac:dyDescent="0.3">
      <c r="A5728" s="389" t="s">
        <v>26010</v>
      </c>
      <c r="B5728" s="393" t="s">
        <v>11819</v>
      </c>
      <c r="C5728" s="393">
        <v>1</v>
      </c>
      <c r="D5728" s="393" t="s">
        <v>10103</v>
      </c>
      <c r="E5728" s="393">
        <v>1</v>
      </c>
      <c r="F5728" s="396"/>
      <c r="G5728" s="388"/>
    </row>
    <row r="5729" spans="1:7" ht="17.25" x14ac:dyDescent="0.3">
      <c r="A5729" s="389" t="s">
        <v>26011</v>
      </c>
      <c r="B5729" s="393" t="s">
        <v>11819</v>
      </c>
      <c r="C5729" s="393">
        <v>1</v>
      </c>
      <c r="D5729" s="393" t="s">
        <v>10191</v>
      </c>
      <c r="E5729" s="393">
        <v>0</v>
      </c>
      <c r="F5729" s="396"/>
      <c r="G5729" s="388"/>
    </row>
    <row r="5730" spans="1:7" ht="12.75" customHeight="1" x14ac:dyDescent="0.3">
      <c r="A5730" s="417" t="s">
        <v>26012</v>
      </c>
      <c r="B5730" s="417"/>
      <c r="C5730" s="417"/>
      <c r="D5730" s="417"/>
      <c r="E5730" s="417"/>
      <c r="F5730" s="417"/>
      <c r="G5730" s="388"/>
    </row>
    <row r="5731" spans="1:7" ht="17.25" x14ac:dyDescent="0.3">
      <c r="A5731" s="389" t="s">
        <v>26013</v>
      </c>
      <c r="B5731" s="393" t="s">
        <v>10191</v>
      </c>
      <c r="C5731" s="393">
        <v>29</v>
      </c>
      <c r="D5731" s="393" t="s">
        <v>2625</v>
      </c>
      <c r="E5731" s="393">
        <v>55</v>
      </c>
      <c r="F5731" s="396"/>
      <c r="G5731" s="388"/>
    </row>
    <row r="5732" spans="1:7" ht="17.25" x14ac:dyDescent="0.3">
      <c r="A5732" s="389" t="s">
        <v>26014</v>
      </c>
      <c r="B5732" s="393" t="s">
        <v>11819</v>
      </c>
      <c r="C5732" s="393">
        <v>65</v>
      </c>
      <c r="D5732" s="393" t="s">
        <v>10191</v>
      </c>
      <c r="E5732" s="393">
        <v>59</v>
      </c>
      <c r="F5732" s="396"/>
      <c r="G5732" s="388"/>
    </row>
    <row r="5733" spans="1:7" ht="17.25" x14ac:dyDescent="0.3">
      <c r="A5733" s="389" t="s">
        <v>26015</v>
      </c>
      <c r="B5733" s="393" t="s">
        <v>10191</v>
      </c>
      <c r="C5733" s="393">
        <v>50</v>
      </c>
      <c r="D5733" s="393" t="s">
        <v>11819</v>
      </c>
      <c r="E5733" s="393">
        <v>55</v>
      </c>
      <c r="F5733" s="396"/>
      <c r="G5733" s="388"/>
    </row>
    <row r="5734" spans="1:7" ht="17.25" x14ac:dyDescent="0.3">
      <c r="A5734" s="389" t="s">
        <v>26016</v>
      </c>
      <c r="B5734" s="393" t="s">
        <v>13336</v>
      </c>
      <c r="C5734" s="393">
        <v>27</v>
      </c>
      <c r="D5734" s="393" t="s">
        <v>11819</v>
      </c>
      <c r="E5734" s="393">
        <v>42</v>
      </c>
      <c r="F5734" s="396"/>
      <c r="G5734" s="388"/>
    </row>
    <row r="5735" spans="1:7" ht="17.25" x14ac:dyDescent="0.3">
      <c r="A5735" s="389" t="s">
        <v>26017</v>
      </c>
      <c r="B5735" s="393" t="s">
        <v>10191</v>
      </c>
      <c r="C5735" s="393">
        <v>63</v>
      </c>
      <c r="D5735" s="393" t="s">
        <v>11819</v>
      </c>
      <c r="E5735" s="393">
        <v>98</v>
      </c>
      <c r="F5735" s="396"/>
      <c r="G5735" s="388"/>
    </row>
    <row r="5736" spans="1:7" ht="17.25" x14ac:dyDescent="0.3">
      <c r="A5736" s="389" t="s">
        <v>26018</v>
      </c>
      <c r="B5736" s="393" t="s">
        <v>10103</v>
      </c>
      <c r="C5736" s="393">
        <v>73</v>
      </c>
      <c r="D5736" s="393" t="s">
        <v>34</v>
      </c>
      <c r="E5736" s="393">
        <v>62</v>
      </c>
      <c r="F5736" s="396"/>
      <c r="G5736" s="388"/>
    </row>
    <row r="5737" spans="1:7" ht="17.25" x14ac:dyDescent="0.3">
      <c r="A5737" s="389" t="s">
        <v>26019</v>
      </c>
      <c r="B5737" s="393" t="s">
        <v>11819</v>
      </c>
      <c r="C5737" s="393">
        <v>39</v>
      </c>
      <c r="D5737" s="393" t="s">
        <v>13336</v>
      </c>
      <c r="E5737" s="393">
        <v>20</v>
      </c>
      <c r="F5737" s="396"/>
      <c r="G5737" s="388"/>
    </row>
    <row r="5738" spans="1:7" ht="17.25" x14ac:dyDescent="0.3">
      <c r="A5738" s="389" t="s">
        <v>26020</v>
      </c>
      <c r="B5738" s="393" t="s">
        <v>11819</v>
      </c>
      <c r="C5738" s="393">
        <v>21</v>
      </c>
      <c r="D5738" s="393" t="s">
        <v>10103</v>
      </c>
      <c r="E5738" s="393">
        <v>30</v>
      </c>
      <c r="F5738" s="396"/>
      <c r="G5738" s="388"/>
    </row>
    <row r="5739" spans="1:7" ht="17.25" x14ac:dyDescent="0.3">
      <c r="A5739" s="389" t="s">
        <v>26021</v>
      </c>
      <c r="B5739" s="393" t="s">
        <v>2625</v>
      </c>
      <c r="C5739" s="393">
        <v>18</v>
      </c>
      <c r="D5739" s="393" t="s">
        <v>13336</v>
      </c>
      <c r="E5739" s="393">
        <v>14</v>
      </c>
      <c r="F5739" s="396"/>
      <c r="G5739" s="388"/>
    </row>
    <row r="5740" spans="1:7" ht="17.25" x14ac:dyDescent="0.3">
      <c r="A5740" s="389" t="s">
        <v>26022</v>
      </c>
      <c r="B5740" s="393" t="s">
        <v>11819</v>
      </c>
      <c r="C5740" s="393">
        <v>53</v>
      </c>
      <c r="D5740" s="393" t="s">
        <v>13336</v>
      </c>
      <c r="E5740" s="393">
        <v>34</v>
      </c>
      <c r="F5740" s="396"/>
      <c r="G5740" s="388"/>
    </row>
    <row r="5741" spans="1:7" ht="17.25" x14ac:dyDescent="0.3">
      <c r="A5741" s="389" t="s">
        <v>26023</v>
      </c>
      <c r="B5741" s="393" t="s">
        <v>11819</v>
      </c>
      <c r="C5741" s="393">
        <v>55</v>
      </c>
      <c r="D5741" s="393" t="s">
        <v>10103</v>
      </c>
      <c r="E5741" s="393">
        <v>65</v>
      </c>
      <c r="F5741" s="396"/>
      <c r="G5741" s="388"/>
    </row>
    <row r="5742" spans="1:7" ht="17.25" x14ac:dyDescent="0.3">
      <c r="A5742" s="389" t="s">
        <v>26024</v>
      </c>
      <c r="B5742" s="393" t="s">
        <v>11165</v>
      </c>
      <c r="C5742" s="393">
        <v>33</v>
      </c>
      <c r="D5742" s="393" t="s">
        <v>10191</v>
      </c>
      <c r="E5742" s="393">
        <v>14</v>
      </c>
      <c r="F5742" s="396"/>
      <c r="G5742" s="388"/>
    </row>
    <row r="5743" spans="1:7" ht="12.75" customHeight="1" x14ac:dyDescent="0.3">
      <c r="A5743" s="417" t="s">
        <v>26025</v>
      </c>
      <c r="B5743" s="417"/>
      <c r="C5743" s="417"/>
      <c r="D5743" s="417"/>
      <c r="E5743" s="417"/>
      <c r="F5743" s="417"/>
      <c r="G5743" s="388"/>
    </row>
    <row r="5744" spans="1:7" ht="17.25" x14ac:dyDescent="0.3">
      <c r="A5744" s="389" t="s">
        <v>26026</v>
      </c>
      <c r="B5744" s="393" t="s">
        <v>10191</v>
      </c>
      <c r="C5744" s="393">
        <v>12</v>
      </c>
      <c r="D5744" s="393" t="s">
        <v>11819</v>
      </c>
      <c r="E5744" s="393">
        <v>34</v>
      </c>
      <c r="F5744" s="396"/>
      <c r="G5744" s="388"/>
    </row>
    <row r="5745" spans="1:7" ht="17.25" x14ac:dyDescent="0.3">
      <c r="A5745" s="389" t="s">
        <v>26027</v>
      </c>
      <c r="B5745" s="393" t="s">
        <v>2625</v>
      </c>
      <c r="C5745" s="393">
        <v>31</v>
      </c>
      <c r="D5745" s="393" t="s">
        <v>10191</v>
      </c>
      <c r="E5745" s="393">
        <v>34</v>
      </c>
      <c r="F5745" s="396"/>
      <c r="G5745" s="388"/>
    </row>
    <row r="5746" spans="1:7" ht="17.25" x14ac:dyDescent="0.3">
      <c r="A5746" s="389" t="s">
        <v>26028</v>
      </c>
      <c r="B5746" s="393" t="s">
        <v>11819</v>
      </c>
      <c r="C5746" s="393">
        <v>30</v>
      </c>
      <c r="D5746" s="393" t="s">
        <v>10191</v>
      </c>
      <c r="E5746" s="393">
        <v>12</v>
      </c>
      <c r="F5746" s="396"/>
      <c r="G5746" s="388"/>
    </row>
    <row r="5747" spans="1:7" ht="17.25" x14ac:dyDescent="0.3">
      <c r="A5747" s="389" t="s">
        <v>26029</v>
      </c>
      <c r="B5747" s="393" t="s">
        <v>11819</v>
      </c>
      <c r="C5747" s="393">
        <v>13</v>
      </c>
      <c r="D5747" s="393" t="s">
        <v>10191</v>
      </c>
      <c r="E5747" s="393">
        <v>21</v>
      </c>
      <c r="F5747" s="396"/>
      <c r="G5747" s="388"/>
    </row>
    <row r="5748" spans="1:7" ht="17.25" x14ac:dyDescent="0.3">
      <c r="A5748" s="389" t="s">
        <v>26030</v>
      </c>
      <c r="B5748" s="393" t="s">
        <v>10191</v>
      </c>
      <c r="C5748" s="393">
        <v>38</v>
      </c>
      <c r="D5748" s="393" t="s">
        <v>11819</v>
      </c>
      <c r="E5748" s="393">
        <v>22</v>
      </c>
      <c r="F5748" s="396"/>
      <c r="G5748" s="388"/>
    </row>
    <row r="5749" spans="1:7" ht="17.25" x14ac:dyDescent="0.3">
      <c r="A5749" s="389" t="s">
        <v>26031</v>
      </c>
      <c r="B5749" s="393" t="s">
        <v>10191</v>
      </c>
      <c r="C5749" s="393">
        <v>56</v>
      </c>
      <c r="D5749" s="393" t="s">
        <v>11819</v>
      </c>
      <c r="E5749" s="393">
        <v>55</v>
      </c>
      <c r="F5749" s="396"/>
      <c r="G5749" s="388"/>
    </row>
    <row r="5750" spans="1:7" ht="17.25" x14ac:dyDescent="0.3">
      <c r="A5750" s="389" t="s">
        <v>26032</v>
      </c>
      <c r="B5750" s="393" t="s">
        <v>26033</v>
      </c>
      <c r="C5750" s="393">
        <v>30</v>
      </c>
      <c r="D5750" s="393" t="s">
        <v>2625</v>
      </c>
      <c r="E5750" s="393">
        <v>20</v>
      </c>
      <c r="F5750" s="396"/>
      <c r="G5750" s="388"/>
    </row>
    <row r="5751" spans="1:7" ht="17.25" x14ac:dyDescent="0.3">
      <c r="A5751" s="389" t="s">
        <v>26034</v>
      </c>
      <c r="B5751" s="393" t="s">
        <v>26035</v>
      </c>
      <c r="C5751" s="393">
        <v>64</v>
      </c>
      <c r="D5751" s="393" t="s">
        <v>10103</v>
      </c>
      <c r="E5751" s="393">
        <v>30</v>
      </c>
      <c r="F5751" s="396"/>
      <c r="G5751" s="388"/>
    </row>
    <row r="5752" spans="1:7" ht="17.25" x14ac:dyDescent="0.3">
      <c r="A5752" s="389" t="s">
        <v>26036</v>
      </c>
      <c r="B5752" s="393" t="s">
        <v>13336</v>
      </c>
      <c r="C5752" s="393">
        <v>10</v>
      </c>
      <c r="D5752" s="393" t="s">
        <v>11819</v>
      </c>
      <c r="E5752" s="393">
        <v>3</v>
      </c>
      <c r="F5752" s="396"/>
      <c r="G5752" s="388"/>
    </row>
    <row r="5753" spans="1:7" ht="17.25" x14ac:dyDescent="0.3">
      <c r="A5753" s="389" t="s">
        <v>26037</v>
      </c>
      <c r="B5753" s="393" t="s">
        <v>13336</v>
      </c>
      <c r="C5753" s="393">
        <v>47</v>
      </c>
      <c r="D5753" s="393" t="s">
        <v>11819</v>
      </c>
      <c r="E5753" s="393">
        <v>59</v>
      </c>
      <c r="F5753" s="396"/>
      <c r="G5753" s="388"/>
    </row>
    <row r="5754" spans="1:7" ht="17.25" x14ac:dyDescent="0.3">
      <c r="A5754" s="389" t="s">
        <v>26038</v>
      </c>
      <c r="B5754" s="393" t="s">
        <v>22153</v>
      </c>
      <c r="C5754" s="393">
        <v>20</v>
      </c>
      <c r="D5754" s="393" t="s">
        <v>11819</v>
      </c>
      <c r="E5754" s="393">
        <v>26</v>
      </c>
      <c r="F5754" s="396"/>
      <c r="G5754" s="388"/>
    </row>
    <row r="5755" spans="1:7" ht="17.25" x14ac:dyDescent="0.3">
      <c r="A5755" s="389" t="s">
        <v>26039</v>
      </c>
      <c r="B5755" s="393" t="s">
        <v>10103</v>
      </c>
      <c r="C5755" s="393">
        <v>48</v>
      </c>
      <c r="D5755" s="393" t="s">
        <v>11819</v>
      </c>
      <c r="E5755" s="393">
        <v>58</v>
      </c>
      <c r="F5755" s="396"/>
      <c r="G5755" s="388"/>
    </row>
    <row r="5756" spans="1:7" ht="12.75" customHeight="1" x14ac:dyDescent="0.3">
      <c r="A5756" s="417" t="s">
        <v>26040</v>
      </c>
      <c r="B5756" s="417"/>
      <c r="C5756" s="417"/>
      <c r="D5756" s="417"/>
      <c r="E5756" s="417"/>
      <c r="F5756" s="417"/>
      <c r="G5756" s="388"/>
    </row>
    <row r="5757" spans="1:7" ht="17.25" x14ac:dyDescent="0.3">
      <c r="A5757" s="389" t="s">
        <v>26041</v>
      </c>
      <c r="B5757" s="393" t="s">
        <v>22153</v>
      </c>
      <c r="C5757" s="393">
        <v>11</v>
      </c>
      <c r="D5757" s="393" t="s">
        <v>11819</v>
      </c>
      <c r="E5757" s="393">
        <v>10</v>
      </c>
      <c r="F5757" s="396"/>
      <c r="G5757" s="388"/>
    </row>
    <row r="5758" spans="1:7" ht="17.25" x14ac:dyDescent="0.3">
      <c r="A5758" s="389" t="s">
        <v>42932</v>
      </c>
      <c r="B5758" s="393" t="s">
        <v>11819</v>
      </c>
      <c r="C5758" s="393">
        <v>27</v>
      </c>
      <c r="D5758" s="393" t="s">
        <v>10191</v>
      </c>
      <c r="E5758" s="393">
        <v>41</v>
      </c>
      <c r="F5758" s="396"/>
      <c r="G5758" s="388"/>
    </row>
    <row r="5759" spans="1:7" ht="17.25" x14ac:dyDescent="0.3">
      <c r="A5759" s="389" t="s">
        <v>26042</v>
      </c>
      <c r="B5759" s="393" t="s">
        <v>13336</v>
      </c>
      <c r="C5759" s="393">
        <v>21</v>
      </c>
      <c r="D5759" s="393" t="s">
        <v>11819</v>
      </c>
      <c r="E5759" s="393">
        <v>8</v>
      </c>
      <c r="F5759" s="396"/>
      <c r="G5759" s="388"/>
    </row>
    <row r="5760" spans="1:7" ht="17.25" x14ac:dyDescent="0.3">
      <c r="A5760" s="389" t="s">
        <v>26043</v>
      </c>
      <c r="B5760" s="393" t="s">
        <v>11819</v>
      </c>
      <c r="C5760" s="393">
        <v>18</v>
      </c>
      <c r="D5760" s="393" t="s">
        <v>13336</v>
      </c>
      <c r="E5760" s="393">
        <v>7</v>
      </c>
      <c r="F5760" s="396"/>
      <c r="G5760" s="388"/>
    </row>
    <row r="5761" spans="1:7" ht="17.25" x14ac:dyDescent="0.3">
      <c r="A5761" s="389" t="s">
        <v>26044</v>
      </c>
      <c r="B5761" s="393" t="s">
        <v>10191</v>
      </c>
      <c r="C5761" s="393">
        <v>24</v>
      </c>
      <c r="D5761" s="393" t="s">
        <v>11819</v>
      </c>
      <c r="E5761" s="393">
        <v>30</v>
      </c>
      <c r="F5761" s="396"/>
      <c r="G5761" s="388"/>
    </row>
    <row r="5762" spans="1:7" ht="17.25" x14ac:dyDescent="0.3">
      <c r="A5762" s="389" t="s">
        <v>26045</v>
      </c>
      <c r="B5762" s="393" t="s">
        <v>10103</v>
      </c>
      <c r="C5762" s="393">
        <v>7</v>
      </c>
      <c r="D5762" s="393" t="s">
        <v>2625</v>
      </c>
      <c r="E5762" s="393">
        <v>9</v>
      </c>
      <c r="F5762" s="396"/>
      <c r="G5762" s="388"/>
    </row>
    <row r="5763" spans="1:7" ht="17.25" x14ac:dyDescent="0.3">
      <c r="A5763" s="389" t="s">
        <v>26046</v>
      </c>
      <c r="B5763" s="393" t="s">
        <v>10103</v>
      </c>
      <c r="C5763" s="393">
        <v>6</v>
      </c>
      <c r="D5763" s="393" t="s">
        <v>11819</v>
      </c>
      <c r="E5763" s="393">
        <v>12</v>
      </c>
      <c r="F5763" s="396"/>
      <c r="G5763" s="388"/>
    </row>
    <row r="5764" spans="1:7" ht="17.25" x14ac:dyDescent="0.3">
      <c r="A5764" s="389" t="s">
        <v>26047</v>
      </c>
      <c r="B5764" s="393" t="s">
        <v>13336</v>
      </c>
      <c r="C5764" s="393">
        <v>15</v>
      </c>
      <c r="D5764" s="393" t="s">
        <v>7198</v>
      </c>
      <c r="E5764" s="393">
        <v>18</v>
      </c>
      <c r="F5764" s="396"/>
      <c r="G5764" s="388"/>
    </row>
    <row r="5765" spans="1:7" ht="17.25" x14ac:dyDescent="0.3">
      <c r="A5765" s="389" t="s">
        <v>26048</v>
      </c>
      <c r="B5765" s="393" t="s">
        <v>10191</v>
      </c>
      <c r="C5765" s="393">
        <v>15</v>
      </c>
      <c r="D5765" s="393" t="s">
        <v>11819</v>
      </c>
      <c r="E5765" s="393">
        <v>14</v>
      </c>
      <c r="F5765" s="396"/>
      <c r="G5765" s="388"/>
    </row>
    <row r="5766" spans="1:7" ht="17.25" x14ac:dyDescent="0.3">
      <c r="A5766" s="389" t="s">
        <v>26049</v>
      </c>
      <c r="B5766" s="393" t="s">
        <v>11819</v>
      </c>
      <c r="C5766" s="393">
        <v>35</v>
      </c>
      <c r="D5766" s="393" t="s">
        <v>13336</v>
      </c>
      <c r="E5766" s="393">
        <v>41</v>
      </c>
      <c r="F5766" s="396"/>
      <c r="G5766" s="388"/>
    </row>
    <row r="5767" spans="1:7" ht="17.25" x14ac:dyDescent="0.3">
      <c r="A5767" s="389" t="s">
        <v>26050</v>
      </c>
      <c r="B5767" s="393" t="s">
        <v>10191</v>
      </c>
      <c r="C5767" s="393">
        <v>21</v>
      </c>
      <c r="D5767" s="393" t="s">
        <v>2625</v>
      </c>
      <c r="E5767" s="393">
        <v>37</v>
      </c>
      <c r="F5767" s="396"/>
      <c r="G5767" s="388"/>
    </row>
    <row r="5768" spans="1:7" ht="17.25" x14ac:dyDescent="0.3">
      <c r="A5768" s="389" t="s">
        <v>26051</v>
      </c>
      <c r="B5768" s="393" t="s">
        <v>11819</v>
      </c>
      <c r="C5768" s="393">
        <v>24</v>
      </c>
      <c r="D5768" s="393" t="s">
        <v>10103</v>
      </c>
      <c r="E5768" s="393">
        <v>31</v>
      </c>
      <c r="F5768" s="396"/>
      <c r="G5768" s="388"/>
    </row>
    <row r="5769" spans="1:7" ht="12.75" customHeight="1" x14ac:dyDescent="0.3">
      <c r="A5769" s="417" t="s">
        <v>26052</v>
      </c>
      <c r="B5769" s="417"/>
      <c r="C5769" s="417"/>
      <c r="D5769" s="417"/>
      <c r="E5769" s="417"/>
      <c r="F5769" s="417"/>
      <c r="G5769" s="388"/>
    </row>
    <row r="5770" spans="1:7" ht="17.25" x14ac:dyDescent="0.3">
      <c r="A5770" s="389" t="s">
        <v>26053</v>
      </c>
      <c r="B5770" s="393" t="s">
        <v>11819</v>
      </c>
      <c r="C5770" s="393">
        <v>13</v>
      </c>
      <c r="D5770" s="393" t="s">
        <v>10191</v>
      </c>
      <c r="E5770" s="393">
        <v>9</v>
      </c>
      <c r="F5770" s="396"/>
      <c r="G5770" s="388"/>
    </row>
    <row r="5771" spans="1:7" ht="17.25" x14ac:dyDescent="0.3">
      <c r="A5771" s="389" t="s">
        <v>26054</v>
      </c>
      <c r="B5771" s="393" t="s">
        <v>11819</v>
      </c>
      <c r="C5771" s="393">
        <v>19</v>
      </c>
      <c r="D5771" s="393" t="s">
        <v>10191</v>
      </c>
      <c r="E5771" s="393">
        <v>15</v>
      </c>
      <c r="F5771" s="396"/>
      <c r="G5771" s="388"/>
    </row>
    <row r="5772" spans="1:7" ht="17.25" x14ac:dyDescent="0.3">
      <c r="A5772" s="389" t="s">
        <v>26055</v>
      </c>
      <c r="B5772" s="393" t="s">
        <v>13336</v>
      </c>
      <c r="C5772" s="393">
        <v>16</v>
      </c>
      <c r="D5772" s="393" t="s">
        <v>2625</v>
      </c>
      <c r="E5772" s="393">
        <v>16</v>
      </c>
      <c r="F5772" s="396"/>
      <c r="G5772" s="388"/>
    </row>
    <row r="5773" spans="1:7" ht="17.25" x14ac:dyDescent="0.3">
      <c r="A5773" s="389" t="s">
        <v>26056</v>
      </c>
      <c r="B5773" s="393" t="s">
        <v>11819</v>
      </c>
      <c r="C5773" s="393">
        <v>16</v>
      </c>
      <c r="D5773" s="393" t="s">
        <v>13336</v>
      </c>
      <c r="E5773" s="393">
        <v>12</v>
      </c>
      <c r="F5773" s="396"/>
      <c r="G5773" s="388"/>
    </row>
    <row r="5774" spans="1:7" ht="17.25" x14ac:dyDescent="0.3">
      <c r="A5774" s="389" t="s">
        <v>26057</v>
      </c>
      <c r="B5774" s="393" t="s">
        <v>11819</v>
      </c>
      <c r="C5774" s="393">
        <v>22</v>
      </c>
      <c r="D5774" s="393" t="s">
        <v>10191</v>
      </c>
      <c r="E5774" s="393">
        <v>26</v>
      </c>
      <c r="F5774" s="396"/>
      <c r="G5774" s="388"/>
    </row>
    <row r="5775" spans="1:7" ht="17.25" x14ac:dyDescent="0.3">
      <c r="A5775" s="389" t="s">
        <v>26058</v>
      </c>
      <c r="B5775" s="393" t="s">
        <v>22226</v>
      </c>
      <c r="C5775" s="393">
        <v>14</v>
      </c>
      <c r="D5775" s="393" t="s">
        <v>13658</v>
      </c>
      <c r="E5775" s="393">
        <v>6</v>
      </c>
      <c r="F5775" s="396"/>
      <c r="G5775" s="388"/>
    </row>
    <row r="5776" spans="1:7" ht="17.25" x14ac:dyDescent="0.3">
      <c r="A5776" s="389" t="s">
        <v>26059</v>
      </c>
      <c r="B5776" s="393" t="s">
        <v>11819</v>
      </c>
      <c r="C5776" s="393">
        <v>43</v>
      </c>
      <c r="D5776" s="393" t="s">
        <v>10191</v>
      </c>
      <c r="E5776" s="393">
        <v>58</v>
      </c>
      <c r="F5776" s="396"/>
      <c r="G5776" s="388"/>
    </row>
    <row r="5777" spans="1:7" ht="17.25" x14ac:dyDescent="0.3">
      <c r="A5777" s="389" t="s">
        <v>26060</v>
      </c>
      <c r="B5777" s="393" t="s">
        <v>11819</v>
      </c>
      <c r="C5777" s="393">
        <v>22</v>
      </c>
      <c r="D5777" s="393" t="s">
        <v>13658</v>
      </c>
      <c r="E5777" s="393">
        <v>22</v>
      </c>
      <c r="F5777" s="396"/>
      <c r="G5777" s="388"/>
    </row>
    <row r="5778" spans="1:7" ht="17.25" x14ac:dyDescent="0.3">
      <c r="A5778" s="389" t="s">
        <v>26061</v>
      </c>
      <c r="B5778" s="393" t="s">
        <v>10103</v>
      </c>
      <c r="C5778" s="393">
        <v>30</v>
      </c>
      <c r="D5778" s="393" t="s">
        <v>11819</v>
      </c>
      <c r="E5778" s="393">
        <v>19</v>
      </c>
      <c r="F5778" s="396"/>
      <c r="G5778" s="388"/>
    </row>
    <row r="5779" spans="1:7" ht="17.25" x14ac:dyDescent="0.3">
      <c r="A5779" s="389" t="s">
        <v>42933</v>
      </c>
      <c r="B5779" s="393" t="s">
        <v>7198</v>
      </c>
      <c r="C5779" s="393">
        <v>8</v>
      </c>
      <c r="D5779" s="393" t="s">
        <v>10191</v>
      </c>
      <c r="E5779" s="393">
        <v>1</v>
      </c>
      <c r="F5779" s="396"/>
      <c r="G5779" s="388"/>
    </row>
    <row r="5780" spans="1:7" ht="17.25" x14ac:dyDescent="0.3">
      <c r="A5780" s="389" t="s">
        <v>26062</v>
      </c>
      <c r="B5780" s="393" t="s">
        <v>11819</v>
      </c>
      <c r="C5780" s="393">
        <v>6</v>
      </c>
      <c r="D5780" s="393" t="s">
        <v>21992</v>
      </c>
      <c r="E5780" s="393">
        <v>7</v>
      </c>
      <c r="F5780" s="396"/>
      <c r="G5780" s="388"/>
    </row>
    <row r="5781" spans="1:7" ht="17.25" x14ac:dyDescent="0.3">
      <c r="A5781" s="389" t="s">
        <v>26063</v>
      </c>
      <c r="B5781" s="393" t="s">
        <v>11819</v>
      </c>
      <c r="C5781" s="393">
        <v>32</v>
      </c>
      <c r="D5781" s="393" t="s">
        <v>2376</v>
      </c>
      <c r="E5781" s="393">
        <v>21</v>
      </c>
      <c r="F5781" s="396"/>
      <c r="G5781" s="388"/>
    </row>
    <row r="5782" spans="1:7" ht="12.75" customHeight="1" x14ac:dyDescent="0.3">
      <c r="A5782" s="417" t="s">
        <v>26064</v>
      </c>
      <c r="B5782" s="417"/>
      <c r="C5782" s="417"/>
      <c r="D5782" s="417"/>
      <c r="E5782" s="417"/>
      <c r="F5782" s="417"/>
      <c r="G5782" s="388"/>
    </row>
    <row r="5783" spans="1:7" ht="17.25" x14ac:dyDescent="0.3">
      <c r="A5783" s="389" t="s">
        <v>26065</v>
      </c>
      <c r="B5783" s="393" t="s">
        <v>10191</v>
      </c>
      <c r="C5783" s="393">
        <v>6</v>
      </c>
      <c r="D5783" s="393" t="s">
        <v>11819</v>
      </c>
      <c r="E5783" s="393">
        <v>11</v>
      </c>
      <c r="F5783" s="396"/>
      <c r="G5783" s="388"/>
    </row>
    <row r="5784" spans="1:7" ht="17.25" x14ac:dyDescent="0.3">
      <c r="A5784" s="389" t="s">
        <v>26066</v>
      </c>
      <c r="B5784" s="393" t="s">
        <v>10191</v>
      </c>
      <c r="C5784" s="393">
        <v>13</v>
      </c>
      <c r="D5784" s="393" t="s">
        <v>2625</v>
      </c>
      <c r="E5784" s="393">
        <v>19</v>
      </c>
      <c r="F5784" s="396"/>
      <c r="G5784" s="388"/>
    </row>
    <row r="5785" spans="1:7" ht="17.25" x14ac:dyDescent="0.3">
      <c r="A5785" s="389" t="s">
        <v>26067</v>
      </c>
      <c r="B5785" s="393" t="s">
        <v>10191</v>
      </c>
      <c r="C5785" s="393">
        <v>18</v>
      </c>
      <c r="D5785" s="393" t="s">
        <v>11819</v>
      </c>
      <c r="E5785" s="393">
        <v>23</v>
      </c>
      <c r="F5785" s="396"/>
      <c r="G5785" s="388"/>
    </row>
    <row r="5786" spans="1:7" ht="17.25" x14ac:dyDescent="0.3">
      <c r="A5786" s="389" t="s">
        <v>26068</v>
      </c>
      <c r="B5786" s="393" t="s">
        <v>10191</v>
      </c>
      <c r="C5786" s="393">
        <v>18</v>
      </c>
      <c r="D5786" s="393" t="s">
        <v>11819</v>
      </c>
      <c r="E5786" s="393">
        <v>21</v>
      </c>
      <c r="F5786" s="396"/>
      <c r="G5786" s="388"/>
    </row>
    <row r="5787" spans="1:7" ht="17.25" x14ac:dyDescent="0.3">
      <c r="A5787" s="389" t="s">
        <v>26069</v>
      </c>
      <c r="B5787" s="393" t="s">
        <v>11819</v>
      </c>
      <c r="C5787" s="393">
        <v>27</v>
      </c>
      <c r="D5787" s="393" t="s">
        <v>10191</v>
      </c>
      <c r="E5787" s="393">
        <v>23</v>
      </c>
      <c r="F5787" s="396"/>
      <c r="G5787" s="388"/>
    </row>
    <row r="5788" spans="1:7" ht="17.25" x14ac:dyDescent="0.3">
      <c r="A5788" s="389" t="s">
        <v>26070</v>
      </c>
      <c r="B5788" s="393" t="s">
        <v>10191</v>
      </c>
      <c r="C5788" s="393">
        <v>2</v>
      </c>
      <c r="D5788" s="393" t="s">
        <v>2625</v>
      </c>
      <c r="E5788" s="393">
        <v>2</v>
      </c>
      <c r="F5788" s="396"/>
      <c r="G5788" s="388"/>
    </row>
    <row r="5789" spans="1:7" ht="17.25" x14ac:dyDescent="0.3">
      <c r="A5789" s="389" t="s">
        <v>26071</v>
      </c>
      <c r="B5789" s="393" t="s">
        <v>10191</v>
      </c>
      <c r="C5789" s="393">
        <v>7</v>
      </c>
      <c r="D5789" s="393" t="s">
        <v>22015</v>
      </c>
      <c r="E5789" s="393">
        <v>8</v>
      </c>
      <c r="F5789" s="396"/>
      <c r="G5789" s="388"/>
    </row>
    <row r="5790" spans="1:7" ht="17.25" x14ac:dyDescent="0.3">
      <c r="A5790" s="389" t="s">
        <v>26072</v>
      </c>
      <c r="B5790" s="393" t="s">
        <v>10191</v>
      </c>
      <c r="C5790" s="393">
        <v>3</v>
      </c>
      <c r="D5790" s="393" t="s">
        <v>2625</v>
      </c>
      <c r="E5790" s="393">
        <v>8</v>
      </c>
      <c r="F5790" s="396"/>
      <c r="G5790" s="388"/>
    </row>
    <row r="5791" spans="1:7" ht="17.25" x14ac:dyDescent="0.3">
      <c r="A5791" s="389" t="s">
        <v>26073</v>
      </c>
      <c r="B5791" s="393" t="s">
        <v>10191</v>
      </c>
      <c r="C5791" s="393">
        <v>18</v>
      </c>
      <c r="D5791" s="393" t="s">
        <v>2625</v>
      </c>
      <c r="E5791" s="393">
        <v>14</v>
      </c>
      <c r="F5791" s="396"/>
      <c r="G5791" s="388"/>
    </row>
    <row r="5792" spans="1:7" ht="17.25" x14ac:dyDescent="0.3">
      <c r="A5792" s="389" t="s">
        <v>26074</v>
      </c>
      <c r="B5792" s="393" t="s">
        <v>10191</v>
      </c>
      <c r="C5792" s="393">
        <v>6</v>
      </c>
      <c r="D5792" s="393" t="s">
        <v>2625</v>
      </c>
      <c r="E5792" s="393">
        <v>11</v>
      </c>
      <c r="F5792" s="396"/>
      <c r="G5792" s="388"/>
    </row>
    <row r="5793" spans="1:7" ht="17.25" x14ac:dyDescent="0.3">
      <c r="A5793" s="389" t="s">
        <v>26075</v>
      </c>
      <c r="B5793" s="393" t="s">
        <v>11819</v>
      </c>
      <c r="C5793" s="393">
        <v>15</v>
      </c>
      <c r="D5793" s="393" t="s">
        <v>10191</v>
      </c>
      <c r="E5793" s="393">
        <v>6</v>
      </c>
      <c r="F5793" s="396"/>
      <c r="G5793" s="388"/>
    </row>
    <row r="5794" spans="1:7" ht="17.25" x14ac:dyDescent="0.3">
      <c r="A5794" s="389" t="s">
        <v>26076</v>
      </c>
      <c r="B5794" s="393" t="s">
        <v>10191</v>
      </c>
      <c r="C5794" s="393">
        <v>6</v>
      </c>
      <c r="D5794" s="393" t="s">
        <v>11819</v>
      </c>
      <c r="E5794" s="393">
        <v>7</v>
      </c>
      <c r="F5794" s="396"/>
      <c r="G5794" s="388"/>
    </row>
    <row r="5795" spans="1:7" ht="12.75" customHeight="1" x14ac:dyDescent="0.3">
      <c r="A5795" s="417" t="s">
        <v>26077</v>
      </c>
      <c r="B5795" s="417"/>
      <c r="C5795" s="417"/>
      <c r="D5795" s="417"/>
      <c r="E5795" s="417"/>
      <c r="F5795" s="417"/>
      <c r="G5795" s="388"/>
    </row>
    <row r="5796" spans="1:7" ht="17.25" x14ac:dyDescent="0.3">
      <c r="A5796" s="389" t="s">
        <v>26078</v>
      </c>
      <c r="B5796" s="393" t="s">
        <v>13336</v>
      </c>
      <c r="C5796" s="393">
        <v>33</v>
      </c>
      <c r="D5796" s="393" t="s">
        <v>11819</v>
      </c>
      <c r="E5796" s="393">
        <v>37</v>
      </c>
      <c r="F5796" s="396"/>
      <c r="G5796" s="388"/>
    </row>
    <row r="5797" spans="1:7" ht="17.25" x14ac:dyDescent="0.3">
      <c r="A5797" s="389" t="s">
        <v>26079</v>
      </c>
      <c r="B5797" s="393" t="s">
        <v>22163</v>
      </c>
      <c r="C5797" s="393">
        <v>37</v>
      </c>
      <c r="D5797" s="393" t="s">
        <v>11819</v>
      </c>
      <c r="E5797" s="393">
        <v>49</v>
      </c>
      <c r="F5797" s="396"/>
      <c r="G5797" s="388"/>
    </row>
    <row r="5798" spans="1:7" ht="17.25" x14ac:dyDescent="0.3">
      <c r="A5798" s="389" t="s">
        <v>26080</v>
      </c>
      <c r="B5798" s="393" t="s">
        <v>11165</v>
      </c>
      <c r="C5798" s="393">
        <v>9</v>
      </c>
      <c r="D5798" s="393" t="s">
        <v>22153</v>
      </c>
      <c r="E5798" s="393">
        <v>3</v>
      </c>
      <c r="F5798" s="396"/>
      <c r="G5798" s="388"/>
    </row>
    <row r="5799" spans="1:7" ht="17.25" x14ac:dyDescent="0.3">
      <c r="A5799" s="389" t="s">
        <v>26081</v>
      </c>
      <c r="B5799" s="393" t="s">
        <v>11819</v>
      </c>
      <c r="C5799" s="393">
        <v>18</v>
      </c>
      <c r="D5799" s="393" t="s">
        <v>13336</v>
      </c>
      <c r="E5799" s="393">
        <v>13</v>
      </c>
      <c r="F5799" s="396"/>
      <c r="G5799" s="388"/>
    </row>
    <row r="5800" spans="1:7" ht="17.25" x14ac:dyDescent="0.3">
      <c r="A5800" s="389" t="s">
        <v>26082</v>
      </c>
      <c r="B5800" s="393" t="s">
        <v>2625</v>
      </c>
      <c r="C5800" s="393">
        <v>34</v>
      </c>
      <c r="D5800" s="393" t="s">
        <v>21976</v>
      </c>
      <c r="E5800" s="393">
        <v>25</v>
      </c>
      <c r="F5800" s="396"/>
      <c r="G5800" s="388"/>
    </row>
    <row r="5801" spans="1:7" ht="17.25" x14ac:dyDescent="0.3">
      <c r="A5801" s="389" t="s">
        <v>26083</v>
      </c>
      <c r="B5801" s="393" t="s">
        <v>13336</v>
      </c>
      <c r="C5801" s="393">
        <v>7</v>
      </c>
      <c r="D5801" s="393" t="s">
        <v>11819</v>
      </c>
      <c r="E5801" s="393">
        <v>4</v>
      </c>
      <c r="F5801" s="396"/>
      <c r="G5801" s="388"/>
    </row>
    <row r="5802" spans="1:7" ht="17.25" x14ac:dyDescent="0.3">
      <c r="A5802" s="389" t="s">
        <v>26084</v>
      </c>
      <c r="B5802" s="393" t="s">
        <v>13336</v>
      </c>
      <c r="C5802" s="393">
        <v>15</v>
      </c>
      <c r="D5802" s="393" t="s">
        <v>11819</v>
      </c>
      <c r="E5802" s="393">
        <v>8</v>
      </c>
      <c r="F5802" s="396"/>
      <c r="G5802" s="388"/>
    </row>
    <row r="5803" spans="1:7" ht="17.25" x14ac:dyDescent="0.3">
      <c r="A5803" s="389" t="s">
        <v>26085</v>
      </c>
      <c r="B5803" s="393" t="s">
        <v>11819</v>
      </c>
      <c r="C5803" s="393">
        <v>4</v>
      </c>
      <c r="D5803" s="393" t="s">
        <v>13336</v>
      </c>
      <c r="E5803" s="393">
        <v>6</v>
      </c>
      <c r="F5803" s="396"/>
      <c r="G5803" s="388"/>
    </row>
    <row r="5804" spans="1:7" ht="17.25" x14ac:dyDescent="0.3">
      <c r="A5804" s="389" t="s">
        <v>26086</v>
      </c>
      <c r="B5804" s="393" t="s">
        <v>2625</v>
      </c>
      <c r="C5804" s="393">
        <v>15</v>
      </c>
      <c r="D5804" s="393" t="s">
        <v>22226</v>
      </c>
      <c r="E5804" s="393">
        <v>10</v>
      </c>
      <c r="F5804" s="396"/>
      <c r="G5804" s="388"/>
    </row>
    <row r="5805" spans="1:7" ht="17.25" x14ac:dyDescent="0.3">
      <c r="A5805" s="389" t="s">
        <v>26087</v>
      </c>
      <c r="B5805" s="393" t="s">
        <v>2625</v>
      </c>
      <c r="C5805" s="393">
        <v>3</v>
      </c>
      <c r="D5805" s="393" t="s">
        <v>22226</v>
      </c>
      <c r="E5805" s="393">
        <v>12</v>
      </c>
      <c r="F5805" s="396"/>
      <c r="G5805" s="388"/>
    </row>
    <row r="5806" spans="1:7" ht="17.25" x14ac:dyDescent="0.3">
      <c r="A5806" s="389" t="s">
        <v>26088</v>
      </c>
      <c r="B5806" s="393" t="s">
        <v>5426</v>
      </c>
      <c r="C5806" s="393">
        <v>20</v>
      </c>
      <c r="D5806" s="393" t="s">
        <v>22015</v>
      </c>
      <c r="E5806" s="393">
        <v>18</v>
      </c>
      <c r="F5806" s="396"/>
      <c r="G5806" s="388"/>
    </row>
    <row r="5807" spans="1:7" ht="17.25" x14ac:dyDescent="0.3">
      <c r="A5807" s="389" t="s">
        <v>26089</v>
      </c>
      <c r="B5807" s="393" t="s">
        <v>11819</v>
      </c>
      <c r="C5807" s="393">
        <v>21</v>
      </c>
      <c r="D5807" s="393" t="s">
        <v>22163</v>
      </c>
      <c r="E5807" s="393">
        <v>20</v>
      </c>
      <c r="F5807" s="396"/>
      <c r="G5807" s="388"/>
    </row>
    <row r="5808" spans="1:7" ht="12.75" customHeight="1" x14ac:dyDescent="0.3">
      <c r="A5808" s="417" t="s">
        <v>26090</v>
      </c>
      <c r="B5808" s="417"/>
      <c r="C5808" s="417"/>
      <c r="D5808" s="417"/>
      <c r="E5808" s="417"/>
      <c r="F5808" s="417"/>
      <c r="G5808" s="388"/>
    </row>
    <row r="5809" spans="1:7" ht="17.25" x14ac:dyDescent="0.3">
      <c r="A5809" s="389" t="s">
        <v>26091</v>
      </c>
      <c r="B5809" s="393" t="s">
        <v>11819</v>
      </c>
      <c r="C5809" s="393">
        <v>18</v>
      </c>
      <c r="D5809" s="393" t="s">
        <v>10103</v>
      </c>
      <c r="E5809" s="393">
        <v>12</v>
      </c>
      <c r="F5809" s="396"/>
      <c r="G5809" s="388"/>
    </row>
    <row r="5810" spans="1:7" ht="17.25" x14ac:dyDescent="0.3">
      <c r="A5810" s="389" t="s">
        <v>26092</v>
      </c>
      <c r="B5810" s="393" t="s">
        <v>10103</v>
      </c>
      <c r="C5810" s="393">
        <v>74</v>
      </c>
      <c r="D5810" s="393" t="s">
        <v>11819</v>
      </c>
      <c r="E5810" s="393">
        <v>60</v>
      </c>
      <c r="F5810" s="396"/>
      <c r="G5810" s="388"/>
    </row>
    <row r="5811" spans="1:7" ht="17.25" x14ac:dyDescent="0.3">
      <c r="A5811" s="389" t="s">
        <v>26093</v>
      </c>
      <c r="B5811" s="393" t="s">
        <v>11819</v>
      </c>
      <c r="C5811" s="393">
        <v>19</v>
      </c>
      <c r="D5811" s="393" t="s">
        <v>13336</v>
      </c>
      <c r="E5811" s="393">
        <v>17</v>
      </c>
      <c r="F5811" s="396"/>
      <c r="G5811" s="388"/>
    </row>
    <row r="5812" spans="1:7" ht="17.25" x14ac:dyDescent="0.3">
      <c r="A5812" s="389" t="s">
        <v>26094</v>
      </c>
      <c r="B5812" s="393" t="s">
        <v>11819</v>
      </c>
      <c r="C5812" s="393">
        <v>24</v>
      </c>
      <c r="D5812" s="393" t="s">
        <v>13336</v>
      </c>
      <c r="E5812" s="393">
        <v>35</v>
      </c>
      <c r="F5812" s="396"/>
      <c r="G5812" s="388"/>
    </row>
    <row r="5813" spans="1:7" ht="17.25" x14ac:dyDescent="0.3">
      <c r="A5813" s="389" t="s">
        <v>26095</v>
      </c>
      <c r="B5813" s="393" t="s">
        <v>13336</v>
      </c>
      <c r="C5813" s="393">
        <v>30</v>
      </c>
      <c r="D5813" s="393" t="s">
        <v>11819</v>
      </c>
      <c r="E5813" s="393">
        <v>15</v>
      </c>
      <c r="F5813" s="396"/>
      <c r="G5813" s="388"/>
    </row>
    <row r="5814" spans="1:7" ht="17.25" x14ac:dyDescent="0.3">
      <c r="A5814" s="389" t="s">
        <v>26096</v>
      </c>
      <c r="B5814" s="393" t="s">
        <v>11819</v>
      </c>
      <c r="C5814" s="393">
        <v>43</v>
      </c>
      <c r="D5814" s="393" t="s">
        <v>10103</v>
      </c>
      <c r="E5814" s="393">
        <v>29</v>
      </c>
      <c r="F5814" s="396"/>
      <c r="G5814" s="388"/>
    </row>
    <row r="5815" spans="1:7" ht="17.25" x14ac:dyDescent="0.3">
      <c r="A5815" s="389" t="s">
        <v>26097</v>
      </c>
      <c r="B5815" s="393" t="s">
        <v>10103</v>
      </c>
      <c r="C5815" s="393">
        <v>33</v>
      </c>
      <c r="D5815" s="393" t="s">
        <v>11819</v>
      </c>
      <c r="E5815" s="393">
        <v>39</v>
      </c>
      <c r="F5815" s="396"/>
      <c r="G5815" s="388"/>
    </row>
    <row r="5816" spans="1:7" ht="17.25" x14ac:dyDescent="0.3">
      <c r="A5816" s="389" t="s">
        <v>26098</v>
      </c>
      <c r="B5816" s="393" t="s">
        <v>21992</v>
      </c>
      <c r="C5816" s="393">
        <v>59</v>
      </c>
      <c r="D5816" s="393" t="s">
        <v>2625</v>
      </c>
      <c r="E5816" s="393">
        <v>45</v>
      </c>
      <c r="F5816" s="396"/>
      <c r="G5816" s="388"/>
    </row>
    <row r="5817" spans="1:7" ht="17.25" x14ac:dyDescent="0.3">
      <c r="A5817" s="389" t="s">
        <v>26099</v>
      </c>
      <c r="B5817" s="393" t="s">
        <v>13336</v>
      </c>
      <c r="C5817" s="393">
        <v>22</v>
      </c>
      <c r="D5817" s="393" t="s">
        <v>11819</v>
      </c>
      <c r="E5817" s="393">
        <v>10</v>
      </c>
      <c r="F5817" s="396"/>
      <c r="G5817" s="388"/>
    </row>
    <row r="5818" spans="1:7" ht="17.25" x14ac:dyDescent="0.3">
      <c r="A5818" s="389" t="s">
        <v>26100</v>
      </c>
      <c r="B5818" s="393" t="s">
        <v>21936</v>
      </c>
      <c r="C5818" s="393">
        <v>6</v>
      </c>
      <c r="D5818" s="393" t="s">
        <v>11819</v>
      </c>
      <c r="E5818" s="393">
        <v>33</v>
      </c>
      <c r="F5818" s="396"/>
      <c r="G5818" s="388"/>
    </row>
    <row r="5819" spans="1:7" ht="17.25" x14ac:dyDescent="0.3">
      <c r="A5819" s="389" t="s">
        <v>26101</v>
      </c>
      <c r="B5819" s="393" t="s">
        <v>11819</v>
      </c>
      <c r="C5819" s="393">
        <v>38</v>
      </c>
      <c r="D5819" s="393" t="s">
        <v>13336</v>
      </c>
      <c r="E5819" s="393">
        <v>45</v>
      </c>
      <c r="F5819" s="396"/>
      <c r="G5819" s="388"/>
    </row>
    <row r="5820" spans="1:7" ht="17.25" x14ac:dyDescent="0.3">
      <c r="A5820" s="389" t="s">
        <v>26102</v>
      </c>
      <c r="B5820" s="393" t="s">
        <v>10103</v>
      </c>
      <c r="C5820" s="393">
        <v>15</v>
      </c>
      <c r="D5820" s="393" t="s">
        <v>11819</v>
      </c>
      <c r="E5820" s="393">
        <v>8</v>
      </c>
      <c r="F5820" s="396"/>
      <c r="G5820" s="388"/>
    </row>
    <row r="5821" spans="1:7" ht="12.75" customHeight="1" x14ac:dyDescent="0.3">
      <c r="A5821" s="417" t="s">
        <v>26103</v>
      </c>
      <c r="B5821" s="417"/>
      <c r="C5821" s="417"/>
      <c r="D5821" s="417"/>
      <c r="E5821" s="417"/>
      <c r="F5821" s="417"/>
      <c r="G5821" s="388"/>
    </row>
    <row r="5822" spans="1:7" ht="17.25" x14ac:dyDescent="0.3">
      <c r="A5822" s="389" t="s">
        <v>26104</v>
      </c>
      <c r="B5822" s="393" t="s">
        <v>10191</v>
      </c>
      <c r="C5822" s="393">
        <v>10</v>
      </c>
      <c r="D5822" s="393" t="s">
        <v>11819</v>
      </c>
      <c r="E5822" s="393">
        <v>3</v>
      </c>
      <c r="F5822" s="396"/>
      <c r="G5822" s="388"/>
    </row>
    <row r="5823" spans="1:7" ht="17.25" x14ac:dyDescent="0.3">
      <c r="A5823" s="389" t="s">
        <v>26105</v>
      </c>
      <c r="B5823" s="393" t="s">
        <v>11819</v>
      </c>
      <c r="C5823" s="393">
        <v>9</v>
      </c>
      <c r="D5823" s="393" t="s">
        <v>10191</v>
      </c>
      <c r="E5823" s="393">
        <v>16</v>
      </c>
      <c r="F5823" s="396"/>
      <c r="G5823" s="388"/>
    </row>
    <row r="5824" spans="1:7" ht="17.25" x14ac:dyDescent="0.3">
      <c r="A5824" s="389" t="s">
        <v>26106</v>
      </c>
      <c r="B5824" s="393" t="s">
        <v>10103</v>
      </c>
      <c r="C5824" s="393">
        <v>23</v>
      </c>
      <c r="D5824" s="393" t="s">
        <v>11819</v>
      </c>
      <c r="E5824" s="393">
        <v>20</v>
      </c>
      <c r="F5824" s="396"/>
      <c r="G5824" s="388"/>
    </row>
    <row r="5825" spans="1:7" ht="17.25" x14ac:dyDescent="0.3">
      <c r="A5825" s="389" t="s">
        <v>26107</v>
      </c>
      <c r="B5825" s="393" t="s">
        <v>10103</v>
      </c>
      <c r="C5825" s="393">
        <v>7</v>
      </c>
      <c r="D5825" s="393" t="s">
        <v>11819</v>
      </c>
      <c r="E5825" s="393">
        <v>13</v>
      </c>
      <c r="F5825" s="396"/>
      <c r="G5825" s="388"/>
    </row>
    <row r="5826" spans="1:7" ht="17.25" x14ac:dyDescent="0.3">
      <c r="A5826" s="389" t="s">
        <v>26108</v>
      </c>
      <c r="B5826" s="393" t="s">
        <v>10103</v>
      </c>
      <c r="C5826" s="393">
        <v>30</v>
      </c>
      <c r="D5826" s="393" t="s">
        <v>11819</v>
      </c>
      <c r="E5826" s="393">
        <v>28</v>
      </c>
      <c r="F5826" s="396"/>
      <c r="G5826" s="388"/>
    </row>
    <row r="5827" spans="1:7" ht="17.25" x14ac:dyDescent="0.3">
      <c r="A5827" s="389" t="s">
        <v>26109</v>
      </c>
      <c r="B5827" s="393" t="s">
        <v>11819</v>
      </c>
      <c r="C5827" s="393">
        <v>8</v>
      </c>
      <c r="D5827" s="393" t="s">
        <v>22834</v>
      </c>
      <c r="E5827" s="393">
        <v>3</v>
      </c>
      <c r="F5827" s="396"/>
      <c r="G5827" s="388"/>
    </row>
    <row r="5828" spans="1:7" ht="17.25" x14ac:dyDescent="0.3">
      <c r="A5828" s="389" t="s">
        <v>26110</v>
      </c>
      <c r="B5828" s="393" t="s">
        <v>10191</v>
      </c>
      <c r="C5828" s="393">
        <v>19</v>
      </c>
      <c r="D5828" s="393" t="s">
        <v>2625</v>
      </c>
      <c r="E5828" s="393">
        <v>29</v>
      </c>
      <c r="F5828" s="396"/>
      <c r="G5828" s="388"/>
    </row>
    <row r="5829" spans="1:7" ht="17.25" x14ac:dyDescent="0.3">
      <c r="A5829" s="389" t="s">
        <v>26111</v>
      </c>
      <c r="B5829" s="393" t="s">
        <v>11819</v>
      </c>
      <c r="C5829" s="393">
        <v>13</v>
      </c>
      <c r="D5829" s="393" t="s">
        <v>10103</v>
      </c>
      <c r="E5829" s="393">
        <v>4</v>
      </c>
      <c r="F5829" s="396"/>
      <c r="G5829" s="388"/>
    </row>
    <row r="5830" spans="1:7" ht="17.25" x14ac:dyDescent="0.3">
      <c r="A5830" s="389" t="s">
        <v>26112</v>
      </c>
      <c r="B5830" s="393" t="s">
        <v>10103</v>
      </c>
      <c r="C5830" s="393">
        <v>9</v>
      </c>
      <c r="D5830" s="393" t="s">
        <v>11819</v>
      </c>
      <c r="E5830" s="393">
        <v>11</v>
      </c>
      <c r="F5830" s="396"/>
      <c r="G5830" s="388"/>
    </row>
    <row r="5831" spans="1:7" ht="17.25" x14ac:dyDescent="0.3">
      <c r="A5831" s="389" t="s">
        <v>26113</v>
      </c>
      <c r="B5831" s="393" t="s">
        <v>11819</v>
      </c>
      <c r="C5831" s="393">
        <v>12</v>
      </c>
      <c r="D5831" s="393" t="s">
        <v>13658</v>
      </c>
      <c r="E5831" s="393">
        <v>25</v>
      </c>
      <c r="F5831" s="396"/>
      <c r="G5831" s="388"/>
    </row>
    <row r="5832" spans="1:7" ht="17.25" x14ac:dyDescent="0.3">
      <c r="A5832" s="389" t="s">
        <v>26114</v>
      </c>
      <c r="B5832" s="393" t="s">
        <v>2625</v>
      </c>
      <c r="C5832" s="393">
        <v>78</v>
      </c>
      <c r="D5832" s="393" t="s">
        <v>21976</v>
      </c>
      <c r="E5832" s="393">
        <v>64</v>
      </c>
      <c r="F5832" s="396"/>
      <c r="G5832" s="388"/>
    </row>
    <row r="5833" spans="1:7" ht="17.25" x14ac:dyDescent="0.3">
      <c r="A5833" s="389" t="s">
        <v>26115</v>
      </c>
      <c r="B5833" s="393" t="s">
        <v>11819</v>
      </c>
      <c r="C5833" s="393">
        <v>64</v>
      </c>
      <c r="D5833" s="393" t="s">
        <v>13336</v>
      </c>
      <c r="E5833" s="393">
        <v>56</v>
      </c>
      <c r="F5833" s="396"/>
      <c r="G5833" s="388"/>
    </row>
    <row r="5834" spans="1:7" ht="12.75" customHeight="1" x14ac:dyDescent="0.3">
      <c r="A5834" s="417" t="s">
        <v>26116</v>
      </c>
      <c r="B5834" s="417"/>
      <c r="C5834" s="417"/>
      <c r="D5834" s="417"/>
      <c r="E5834" s="417"/>
      <c r="F5834" s="417"/>
      <c r="G5834" s="388"/>
    </row>
    <row r="5835" spans="1:7" ht="17.25" x14ac:dyDescent="0.3">
      <c r="A5835" s="389" t="s">
        <v>26117</v>
      </c>
      <c r="B5835" s="393" t="s">
        <v>10103</v>
      </c>
      <c r="C5835" s="393">
        <v>30</v>
      </c>
      <c r="D5835" s="393" t="s">
        <v>11819</v>
      </c>
      <c r="E5835" s="393">
        <v>37</v>
      </c>
      <c r="F5835" s="396"/>
      <c r="G5835" s="388"/>
    </row>
    <row r="5836" spans="1:7" ht="17.25" x14ac:dyDescent="0.3">
      <c r="A5836" s="389" t="s">
        <v>26118</v>
      </c>
      <c r="B5836" s="393" t="s">
        <v>10103</v>
      </c>
      <c r="C5836" s="393">
        <v>16</v>
      </c>
      <c r="D5836" s="393" t="s">
        <v>11819</v>
      </c>
      <c r="E5836" s="393">
        <v>21</v>
      </c>
      <c r="F5836" s="396"/>
      <c r="G5836" s="388"/>
    </row>
    <row r="5837" spans="1:7" ht="17.25" x14ac:dyDescent="0.3">
      <c r="A5837" s="389" t="s">
        <v>26119</v>
      </c>
      <c r="B5837" s="393" t="s">
        <v>10191</v>
      </c>
      <c r="C5837" s="393">
        <v>22</v>
      </c>
      <c r="D5837" s="393" t="s">
        <v>11819</v>
      </c>
      <c r="E5837" s="393">
        <v>28</v>
      </c>
      <c r="F5837" s="396"/>
      <c r="G5837" s="388"/>
    </row>
    <row r="5838" spans="1:7" ht="17.25" x14ac:dyDescent="0.3">
      <c r="A5838" s="389" t="s">
        <v>26120</v>
      </c>
      <c r="B5838" s="393" t="s">
        <v>2625</v>
      </c>
      <c r="C5838" s="393">
        <v>15</v>
      </c>
      <c r="D5838" s="393" t="s">
        <v>10191</v>
      </c>
      <c r="E5838" s="393">
        <v>9</v>
      </c>
      <c r="F5838" s="396"/>
      <c r="G5838" s="388"/>
    </row>
    <row r="5839" spans="1:7" ht="17.25" x14ac:dyDescent="0.3">
      <c r="A5839" s="389" t="s">
        <v>26121</v>
      </c>
      <c r="B5839" s="393" t="s">
        <v>11819</v>
      </c>
      <c r="C5839" s="393">
        <v>12</v>
      </c>
      <c r="D5839" s="393" t="s">
        <v>10103</v>
      </c>
      <c r="E5839" s="393">
        <v>17</v>
      </c>
      <c r="F5839" s="396"/>
      <c r="G5839" s="388"/>
    </row>
    <row r="5840" spans="1:7" ht="17.25" x14ac:dyDescent="0.3">
      <c r="A5840" s="389" t="s">
        <v>26122</v>
      </c>
      <c r="B5840" s="393" t="s">
        <v>11819</v>
      </c>
      <c r="C5840" s="393">
        <v>12</v>
      </c>
      <c r="D5840" s="393" t="s">
        <v>10103</v>
      </c>
      <c r="E5840" s="393">
        <v>21</v>
      </c>
      <c r="F5840" s="396"/>
      <c r="G5840" s="388"/>
    </row>
    <row r="5841" spans="1:7" ht="17.25" x14ac:dyDescent="0.3">
      <c r="A5841" s="389" t="s">
        <v>26123</v>
      </c>
      <c r="B5841" s="393" t="s">
        <v>10191</v>
      </c>
      <c r="C5841" s="393">
        <v>47</v>
      </c>
      <c r="D5841" s="393" t="s">
        <v>11819</v>
      </c>
      <c r="E5841" s="393">
        <v>58</v>
      </c>
      <c r="F5841" s="396"/>
      <c r="G5841" s="388"/>
    </row>
    <row r="5842" spans="1:7" ht="17.25" x14ac:dyDescent="0.3">
      <c r="A5842" s="389" t="s">
        <v>26124</v>
      </c>
      <c r="B5842" s="393" t="s">
        <v>10191</v>
      </c>
      <c r="C5842" s="393">
        <v>4</v>
      </c>
      <c r="D5842" s="393" t="s">
        <v>11819</v>
      </c>
      <c r="E5842" s="393">
        <v>7</v>
      </c>
      <c r="F5842" s="396"/>
      <c r="G5842" s="388"/>
    </row>
    <row r="5843" spans="1:7" ht="17.25" x14ac:dyDescent="0.3">
      <c r="A5843" s="389" t="s">
        <v>26125</v>
      </c>
      <c r="B5843" s="393" t="s">
        <v>11819</v>
      </c>
      <c r="C5843" s="393">
        <v>0</v>
      </c>
      <c r="D5843" s="393" t="s">
        <v>13336</v>
      </c>
      <c r="E5843" s="393">
        <v>4</v>
      </c>
      <c r="F5843" s="396"/>
      <c r="G5843" s="388"/>
    </row>
    <row r="5844" spans="1:7" ht="17.25" x14ac:dyDescent="0.3">
      <c r="A5844" s="389" t="s">
        <v>26126</v>
      </c>
      <c r="B5844" s="393" t="s">
        <v>10191</v>
      </c>
      <c r="C5844" s="393">
        <v>9</v>
      </c>
      <c r="D5844" s="393" t="s">
        <v>11819</v>
      </c>
      <c r="E5844" s="393">
        <v>3</v>
      </c>
      <c r="F5844" s="396"/>
      <c r="G5844" s="388"/>
    </row>
    <row r="5845" spans="1:7" ht="17.25" x14ac:dyDescent="0.3">
      <c r="A5845" s="389" t="s">
        <v>26127</v>
      </c>
      <c r="B5845" s="393" t="s">
        <v>10191</v>
      </c>
      <c r="C5845" s="393">
        <v>10</v>
      </c>
      <c r="D5845" s="393" t="s">
        <v>11819</v>
      </c>
      <c r="E5845" s="393">
        <v>18</v>
      </c>
      <c r="F5845" s="396"/>
      <c r="G5845" s="388"/>
    </row>
    <row r="5846" spans="1:7" ht="17.25" x14ac:dyDescent="0.3">
      <c r="A5846" s="389" t="s">
        <v>26128</v>
      </c>
      <c r="B5846" s="393" t="s">
        <v>11819</v>
      </c>
      <c r="C5846" s="393">
        <v>30</v>
      </c>
      <c r="D5846" s="393" t="s">
        <v>13336</v>
      </c>
      <c r="E5846" s="393">
        <v>28</v>
      </c>
      <c r="F5846" s="396"/>
      <c r="G5846" s="388"/>
    </row>
    <row r="5847" spans="1:7" ht="12.75" customHeight="1" x14ac:dyDescent="0.3">
      <c r="A5847" s="417" t="s">
        <v>26129</v>
      </c>
      <c r="B5847" s="417"/>
      <c r="C5847" s="417"/>
      <c r="D5847" s="417"/>
      <c r="E5847" s="417"/>
      <c r="F5847" s="417"/>
      <c r="G5847" s="388"/>
    </row>
    <row r="5848" spans="1:7" ht="17.25" x14ac:dyDescent="0.3">
      <c r="A5848" s="389" t="s">
        <v>26130</v>
      </c>
      <c r="B5848" s="393" t="s">
        <v>2376</v>
      </c>
      <c r="C5848" s="393">
        <v>5</v>
      </c>
      <c r="D5848" s="393" t="s">
        <v>11819</v>
      </c>
      <c r="E5848" s="393">
        <v>8</v>
      </c>
      <c r="F5848" s="396"/>
      <c r="G5848" s="388"/>
    </row>
    <row r="5849" spans="1:7" ht="17.25" x14ac:dyDescent="0.3">
      <c r="A5849" s="389" t="s">
        <v>26131</v>
      </c>
      <c r="B5849" s="393" t="s">
        <v>10103</v>
      </c>
      <c r="C5849" s="393">
        <v>32</v>
      </c>
      <c r="D5849" s="393" t="s">
        <v>11819</v>
      </c>
      <c r="E5849" s="393">
        <v>30</v>
      </c>
      <c r="F5849" s="396"/>
      <c r="G5849" s="388"/>
    </row>
    <row r="5850" spans="1:7" ht="17.25" x14ac:dyDescent="0.3">
      <c r="A5850" s="389" t="s">
        <v>26132</v>
      </c>
      <c r="B5850" s="393" t="s">
        <v>11819</v>
      </c>
      <c r="C5850" s="393">
        <v>10</v>
      </c>
      <c r="D5850" s="393" t="s">
        <v>10191</v>
      </c>
      <c r="E5850" s="393">
        <v>30</v>
      </c>
      <c r="F5850" s="396"/>
      <c r="G5850" s="388"/>
    </row>
    <row r="5851" spans="1:7" ht="17.25" x14ac:dyDescent="0.3">
      <c r="A5851" s="389" t="s">
        <v>26133</v>
      </c>
      <c r="B5851" s="393" t="s">
        <v>11819</v>
      </c>
      <c r="C5851" s="393">
        <v>6</v>
      </c>
      <c r="D5851" s="393" t="s">
        <v>13336</v>
      </c>
      <c r="E5851" s="393">
        <v>4</v>
      </c>
      <c r="F5851" s="396"/>
      <c r="G5851" s="388"/>
    </row>
    <row r="5852" spans="1:7" ht="17.25" x14ac:dyDescent="0.3">
      <c r="A5852" s="389" t="s">
        <v>42934</v>
      </c>
      <c r="B5852" s="393" t="s">
        <v>11819</v>
      </c>
      <c r="C5852" s="393">
        <v>3</v>
      </c>
      <c r="D5852" s="393" t="s">
        <v>22163</v>
      </c>
      <c r="E5852" s="393">
        <v>7</v>
      </c>
      <c r="F5852" s="396"/>
      <c r="G5852" s="388"/>
    </row>
    <row r="5853" spans="1:7" ht="17.25" x14ac:dyDescent="0.3">
      <c r="A5853" s="389" t="s">
        <v>26134</v>
      </c>
      <c r="B5853" s="393" t="s">
        <v>10103</v>
      </c>
      <c r="C5853" s="393">
        <v>15</v>
      </c>
      <c r="D5853" s="393" t="s">
        <v>11819</v>
      </c>
      <c r="E5853" s="393">
        <v>19</v>
      </c>
      <c r="F5853" s="396"/>
      <c r="G5853" s="388"/>
    </row>
    <row r="5854" spans="1:7" ht="17.25" x14ac:dyDescent="0.3">
      <c r="A5854" s="389" t="s">
        <v>26135</v>
      </c>
      <c r="B5854" s="393" t="s">
        <v>11819</v>
      </c>
      <c r="C5854" s="393">
        <v>81</v>
      </c>
      <c r="D5854" s="393" t="s">
        <v>13336</v>
      </c>
      <c r="E5854" s="393">
        <v>97</v>
      </c>
      <c r="F5854" s="396"/>
      <c r="G5854" s="388"/>
    </row>
    <row r="5855" spans="1:7" ht="17.25" x14ac:dyDescent="0.3">
      <c r="A5855" s="389" t="s">
        <v>26136</v>
      </c>
      <c r="B5855" s="393" t="s">
        <v>11819</v>
      </c>
      <c r="C5855" s="393">
        <v>26</v>
      </c>
      <c r="D5855" s="393" t="s">
        <v>13336</v>
      </c>
      <c r="E5855" s="393">
        <v>35</v>
      </c>
      <c r="F5855" s="396"/>
      <c r="G5855" s="388"/>
    </row>
    <row r="5856" spans="1:7" ht="17.25" x14ac:dyDescent="0.3">
      <c r="A5856" s="389" t="s">
        <v>26137</v>
      </c>
      <c r="B5856" s="393" t="s">
        <v>2625</v>
      </c>
      <c r="C5856" s="393">
        <v>7</v>
      </c>
      <c r="D5856" s="393" t="s">
        <v>22226</v>
      </c>
      <c r="E5856" s="393">
        <v>13</v>
      </c>
      <c r="F5856" s="396"/>
      <c r="G5856" s="388"/>
    </row>
    <row r="5857" spans="1:7" ht="17.25" x14ac:dyDescent="0.3">
      <c r="A5857" s="389" t="s">
        <v>26138</v>
      </c>
      <c r="B5857" s="393" t="s">
        <v>14944</v>
      </c>
      <c r="C5857" s="393">
        <v>36</v>
      </c>
      <c r="D5857" s="393" t="s">
        <v>2625</v>
      </c>
      <c r="E5857" s="393">
        <v>49</v>
      </c>
      <c r="F5857" s="396"/>
      <c r="G5857" s="388"/>
    </row>
    <row r="5858" spans="1:7" ht="17.25" x14ac:dyDescent="0.3">
      <c r="A5858" s="389" t="s">
        <v>26139</v>
      </c>
      <c r="B5858" s="393" t="s">
        <v>22163</v>
      </c>
      <c r="C5858" s="393">
        <v>10</v>
      </c>
      <c r="D5858" s="393" t="s">
        <v>11819</v>
      </c>
      <c r="E5858" s="393">
        <v>16</v>
      </c>
      <c r="F5858" s="396"/>
      <c r="G5858" s="388"/>
    </row>
    <row r="5859" spans="1:7" ht="17.25" x14ac:dyDescent="0.3">
      <c r="A5859" s="389" t="s">
        <v>26140</v>
      </c>
      <c r="B5859" s="393" t="s">
        <v>10191</v>
      </c>
      <c r="C5859" s="393">
        <v>14</v>
      </c>
      <c r="D5859" s="393" t="s">
        <v>11819</v>
      </c>
      <c r="E5859" s="393">
        <v>4</v>
      </c>
      <c r="F5859" s="396"/>
      <c r="G5859" s="388"/>
    </row>
    <row r="5860" spans="1:7" ht="12.75" customHeight="1" x14ac:dyDescent="0.3">
      <c r="A5860" s="417" t="s">
        <v>26141</v>
      </c>
      <c r="B5860" s="417"/>
      <c r="C5860" s="417"/>
      <c r="D5860" s="417"/>
      <c r="E5860" s="417"/>
      <c r="F5860" s="417"/>
      <c r="G5860" s="388"/>
    </row>
    <row r="5861" spans="1:7" ht="17.25" x14ac:dyDescent="0.3">
      <c r="A5861" s="389" t="s">
        <v>26142</v>
      </c>
      <c r="B5861" s="393" t="s">
        <v>11819</v>
      </c>
      <c r="C5861" s="393">
        <v>13</v>
      </c>
      <c r="D5861" s="393" t="s">
        <v>10191</v>
      </c>
      <c r="E5861" s="393">
        <v>22</v>
      </c>
      <c r="F5861" s="396"/>
      <c r="G5861" s="388"/>
    </row>
    <row r="5862" spans="1:7" ht="17.25" x14ac:dyDescent="0.3">
      <c r="A5862" s="389" t="s">
        <v>26143</v>
      </c>
      <c r="B5862" s="393" t="s">
        <v>10191</v>
      </c>
      <c r="C5862" s="393">
        <v>12</v>
      </c>
      <c r="D5862" s="393" t="s">
        <v>11819</v>
      </c>
      <c r="E5862" s="393">
        <v>3</v>
      </c>
      <c r="F5862" s="396"/>
      <c r="G5862" s="388"/>
    </row>
    <row r="5863" spans="1:7" ht="17.25" x14ac:dyDescent="0.3">
      <c r="A5863" s="389" t="s">
        <v>26144</v>
      </c>
      <c r="B5863" s="393" t="s">
        <v>22163</v>
      </c>
      <c r="C5863" s="393">
        <v>58</v>
      </c>
      <c r="D5863" s="393" t="s">
        <v>11819</v>
      </c>
      <c r="E5863" s="393">
        <v>50</v>
      </c>
      <c r="F5863" s="396"/>
      <c r="G5863" s="388"/>
    </row>
    <row r="5864" spans="1:7" ht="17.25" x14ac:dyDescent="0.3">
      <c r="A5864" s="389" t="s">
        <v>26145</v>
      </c>
      <c r="B5864" s="393" t="s">
        <v>10103</v>
      </c>
      <c r="C5864" s="393">
        <v>17</v>
      </c>
      <c r="D5864" s="393" t="s">
        <v>11819</v>
      </c>
      <c r="E5864" s="393">
        <v>9</v>
      </c>
      <c r="F5864" s="396"/>
      <c r="G5864" s="388"/>
    </row>
    <row r="5865" spans="1:7" ht="17.25" x14ac:dyDescent="0.3">
      <c r="A5865" s="389" t="s">
        <v>26146</v>
      </c>
      <c r="B5865" s="393" t="s">
        <v>2625</v>
      </c>
      <c r="C5865" s="393">
        <v>53</v>
      </c>
      <c r="D5865" s="393" t="s">
        <v>21976</v>
      </c>
      <c r="E5865" s="393">
        <v>43</v>
      </c>
      <c r="F5865" s="396"/>
      <c r="G5865" s="388"/>
    </row>
    <row r="5866" spans="1:7" ht="17.25" x14ac:dyDescent="0.3">
      <c r="A5866" s="389" t="s">
        <v>26147</v>
      </c>
      <c r="B5866" s="393" t="s">
        <v>2625</v>
      </c>
      <c r="C5866" s="393">
        <v>33</v>
      </c>
      <c r="D5866" s="393" t="s">
        <v>22226</v>
      </c>
      <c r="E5866" s="393">
        <v>37</v>
      </c>
      <c r="F5866" s="396"/>
      <c r="G5866" s="388"/>
    </row>
    <row r="5867" spans="1:7" ht="17.25" x14ac:dyDescent="0.3">
      <c r="A5867" s="389" t="s">
        <v>26148</v>
      </c>
      <c r="B5867" s="393" t="s">
        <v>21976</v>
      </c>
      <c r="C5867" s="393">
        <v>9</v>
      </c>
      <c r="D5867" s="393" t="s">
        <v>2625</v>
      </c>
      <c r="E5867" s="393">
        <v>25</v>
      </c>
      <c r="F5867" s="396"/>
      <c r="G5867" s="388"/>
    </row>
    <row r="5868" spans="1:7" ht="17.25" x14ac:dyDescent="0.3">
      <c r="A5868" s="389" t="s">
        <v>26149</v>
      </c>
      <c r="B5868" s="393" t="s">
        <v>2625</v>
      </c>
      <c r="C5868" s="393">
        <v>16</v>
      </c>
      <c r="D5868" s="393" t="s">
        <v>14944</v>
      </c>
      <c r="E5868" s="393">
        <v>23</v>
      </c>
      <c r="F5868" s="396"/>
      <c r="G5868" s="388"/>
    </row>
    <row r="5869" spans="1:7" ht="17.25" x14ac:dyDescent="0.3">
      <c r="A5869" s="389" t="s">
        <v>26150</v>
      </c>
      <c r="B5869" s="393" t="s">
        <v>10103</v>
      </c>
      <c r="C5869" s="393">
        <v>5</v>
      </c>
      <c r="D5869" s="393" t="s">
        <v>11819</v>
      </c>
      <c r="E5869" s="393">
        <v>13</v>
      </c>
      <c r="F5869" s="396"/>
      <c r="G5869" s="388"/>
    </row>
    <row r="5870" spans="1:7" ht="17.25" x14ac:dyDescent="0.3">
      <c r="A5870" s="389" t="s">
        <v>42935</v>
      </c>
      <c r="B5870" s="393" t="s">
        <v>10103</v>
      </c>
      <c r="C5870" s="393">
        <v>4</v>
      </c>
      <c r="D5870" s="393" t="s">
        <v>11819</v>
      </c>
      <c r="E5870" s="393">
        <v>19</v>
      </c>
      <c r="F5870" s="396"/>
      <c r="G5870" s="388"/>
    </row>
    <row r="5871" spans="1:7" ht="17.25" x14ac:dyDescent="0.3">
      <c r="A5871" s="389" t="s">
        <v>26151</v>
      </c>
      <c r="B5871" s="393" t="s">
        <v>11819</v>
      </c>
      <c r="C5871" s="393">
        <v>27</v>
      </c>
      <c r="D5871" s="393" t="s">
        <v>10191</v>
      </c>
      <c r="E5871" s="393">
        <v>31</v>
      </c>
      <c r="F5871" s="396"/>
      <c r="G5871" s="388"/>
    </row>
    <row r="5872" spans="1:7" ht="17.25" x14ac:dyDescent="0.3">
      <c r="A5872" s="389" t="s">
        <v>26152</v>
      </c>
      <c r="B5872" s="393" t="s">
        <v>11819</v>
      </c>
      <c r="C5872" s="393">
        <v>8</v>
      </c>
      <c r="D5872" s="393" t="s">
        <v>10191</v>
      </c>
      <c r="E5872" s="393">
        <v>4</v>
      </c>
      <c r="F5872" s="396"/>
      <c r="G5872" s="388"/>
    </row>
    <row r="5873" spans="1:7" ht="12.75" customHeight="1" x14ac:dyDescent="0.3">
      <c r="A5873" s="417" t="s">
        <v>26153</v>
      </c>
      <c r="B5873" s="417"/>
      <c r="C5873" s="417"/>
      <c r="D5873" s="417"/>
      <c r="E5873" s="417"/>
      <c r="F5873" s="417"/>
      <c r="G5873" s="388"/>
    </row>
    <row r="5874" spans="1:7" ht="17.25" x14ac:dyDescent="0.3">
      <c r="A5874" s="389" t="s">
        <v>26154</v>
      </c>
      <c r="B5874" s="393" t="s">
        <v>11819</v>
      </c>
      <c r="C5874" s="393">
        <v>15</v>
      </c>
      <c r="D5874" s="393" t="s">
        <v>10191</v>
      </c>
      <c r="E5874" s="393">
        <v>11</v>
      </c>
      <c r="F5874" s="396"/>
      <c r="G5874" s="388"/>
    </row>
    <row r="5875" spans="1:7" ht="17.25" x14ac:dyDescent="0.3">
      <c r="A5875" s="389" t="s">
        <v>26155</v>
      </c>
      <c r="B5875" s="393" t="s">
        <v>11819</v>
      </c>
      <c r="C5875" s="393">
        <v>11</v>
      </c>
      <c r="D5875" s="393" t="s">
        <v>13336</v>
      </c>
      <c r="E5875" s="393">
        <v>18</v>
      </c>
      <c r="F5875" s="396"/>
      <c r="G5875" s="388"/>
    </row>
    <row r="5876" spans="1:7" ht="17.25" x14ac:dyDescent="0.3">
      <c r="A5876" s="389" t="s">
        <v>26156</v>
      </c>
      <c r="B5876" s="393" t="s">
        <v>13336</v>
      </c>
      <c r="C5876" s="393">
        <v>16</v>
      </c>
      <c r="D5876" s="393" t="s">
        <v>11819</v>
      </c>
      <c r="E5876" s="393">
        <v>4</v>
      </c>
      <c r="F5876" s="396"/>
      <c r="G5876" s="388"/>
    </row>
    <row r="5877" spans="1:7" ht="17.25" x14ac:dyDescent="0.3">
      <c r="A5877" s="389" t="s">
        <v>26157</v>
      </c>
      <c r="B5877" s="393" t="s">
        <v>10103</v>
      </c>
      <c r="C5877" s="393">
        <v>24</v>
      </c>
      <c r="D5877" s="393" t="s">
        <v>1919</v>
      </c>
      <c r="E5877" s="393">
        <v>15</v>
      </c>
      <c r="F5877" s="396"/>
      <c r="G5877" s="388"/>
    </row>
    <row r="5878" spans="1:7" ht="17.25" x14ac:dyDescent="0.3">
      <c r="A5878" s="389" t="s">
        <v>26158</v>
      </c>
      <c r="B5878" s="393" t="s">
        <v>1919</v>
      </c>
      <c r="C5878" s="393">
        <v>26</v>
      </c>
      <c r="D5878" s="393" t="s">
        <v>10103</v>
      </c>
      <c r="E5878" s="393">
        <v>19</v>
      </c>
      <c r="F5878" s="396"/>
      <c r="G5878" s="388"/>
    </row>
    <row r="5879" spans="1:7" ht="17.25" x14ac:dyDescent="0.3">
      <c r="A5879" s="389" t="s">
        <v>26159</v>
      </c>
      <c r="B5879" s="393" t="s">
        <v>13336</v>
      </c>
      <c r="C5879" s="393">
        <v>19</v>
      </c>
      <c r="D5879" s="393" t="s">
        <v>11819</v>
      </c>
      <c r="E5879" s="393">
        <v>17</v>
      </c>
      <c r="F5879" s="396"/>
      <c r="G5879" s="388"/>
    </row>
    <row r="5880" spans="1:7" ht="17.25" x14ac:dyDescent="0.3">
      <c r="A5880" s="389" t="s">
        <v>26160</v>
      </c>
      <c r="B5880" s="393" t="s">
        <v>11819</v>
      </c>
      <c r="C5880" s="393">
        <v>8</v>
      </c>
      <c r="D5880" s="393" t="s">
        <v>10103</v>
      </c>
      <c r="E5880" s="393">
        <v>2</v>
      </c>
      <c r="F5880" s="396"/>
      <c r="G5880" s="388"/>
    </row>
    <row r="5881" spans="1:7" ht="17.25" x14ac:dyDescent="0.3">
      <c r="A5881" s="389" t="s">
        <v>26161</v>
      </c>
      <c r="B5881" s="393" t="s">
        <v>11819</v>
      </c>
      <c r="C5881" s="393">
        <v>7</v>
      </c>
      <c r="D5881" s="393" t="s">
        <v>10103</v>
      </c>
      <c r="E5881" s="393">
        <v>10</v>
      </c>
      <c r="F5881" s="396"/>
      <c r="G5881" s="388"/>
    </row>
    <row r="5882" spans="1:7" ht="17.25" x14ac:dyDescent="0.3">
      <c r="A5882" s="389" t="s">
        <v>26162</v>
      </c>
      <c r="B5882" s="393" t="s">
        <v>10191</v>
      </c>
      <c r="C5882" s="393">
        <v>23</v>
      </c>
      <c r="D5882" s="393" t="s">
        <v>11819</v>
      </c>
      <c r="E5882" s="393">
        <v>25</v>
      </c>
      <c r="F5882" s="396"/>
      <c r="G5882" s="388"/>
    </row>
    <row r="5883" spans="1:7" ht="17.25" x14ac:dyDescent="0.3">
      <c r="A5883" s="389" t="s">
        <v>26163</v>
      </c>
      <c r="B5883" s="393" t="s">
        <v>11819</v>
      </c>
      <c r="C5883" s="393">
        <v>24</v>
      </c>
      <c r="D5883" s="393" t="s">
        <v>10103</v>
      </c>
      <c r="E5883" s="393">
        <v>15</v>
      </c>
      <c r="F5883" s="396"/>
      <c r="G5883" s="388"/>
    </row>
    <row r="5884" spans="1:7" ht="17.25" x14ac:dyDescent="0.3">
      <c r="A5884" s="389" t="s">
        <v>26164</v>
      </c>
      <c r="B5884" s="393" t="s">
        <v>10191</v>
      </c>
      <c r="C5884" s="393">
        <v>6</v>
      </c>
      <c r="D5884" s="393" t="s">
        <v>22015</v>
      </c>
      <c r="E5884" s="393">
        <v>8</v>
      </c>
      <c r="F5884" s="396"/>
      <c r="G5884" s="388"/>
    </row>
    <row r="5885" spans="1:7" ht="17.25" x14ac:dyDescent="0.3">
      <c r="A5885" s="389" t="s">
        <v>26165</v>
      </c>
      <c r="B5885" s="393" t="s">
        <v>2625</v>
      </c>
      <c r="C5885" s="393">
        <v>23</v>
      </c>
      <c r="D5885" s="393" t="s">
        <v>10191</v>
      </c>
      <c r="E5885" s="393">
        <v>15</v>
      </c>
      <c r="F5885" s="396"/>
      <c r="G5885" s="388"/>
    </row>
    <row r="5886" spans="1:7" ht="12.75" customHeight="1" x14ac:dyDescent="0.3">
      <c r="A5886" s="417" t="s">
        <v>26166</v>
      </c>
      <c r="B5886" s="417"/>
      <c r="C5886" s="417"/>
      <c r="D5886" s="417"/>
      <c r="E5886" s="417"/>
      <c r="F5886" s="417"/>
      <c r="G5886" s="388"/>
    </row>
    <row r="5887" spans="1:7" ht="17.25" x14ac:dyDescent="0.3">
      <c r="A5887" s="389" t="s">
        <v>26167</v>
      </c>
      <c r="B5887" s="393" t="s">
        <v>10191</v>
      </c>
      <c r="C5887" s="393">
        <v>18</v>
      </c>
      <c r="D5887" s="393" t="s">
        <v>11819</v>
      </c>
      <c r="E5887" s="393">
        <v>8</v>
      </c>
      <c r="F5887" s="396"/>
      <c r="G5887" s="388"/>
    </row>
    <row r="5888" spans="1:7" ht="17.25" x14ac:dyDescent="0.3">
      <c r="A5888" s="389" t="s">
        <v>26168</v>
      </c>
      <c r="B5888" s="393" t="s">
        <v>10191</v>
      </c>
      <c r="C5888" s="393">
        <v>14</v>
      </c>
      <c r="D5888" s="393" t="s">
        <v>11819</v>
      </c>
      <c r="E5888" s="393">
        <v>19</v>
      </c>
      <c r="F5888" s="396"/>
      <c r="G5888" s="388"/>
    </row>
    <row r="5889" spans="1:7" ht="17.25" x14ac:dyDescent="0.3">
      <c r="A5889" s="389" t="s">
        <v>26169</v>
      </c>
      <c r="B5889" s="393" t="s">
        <v>10191</v>
      </c>
      <c r="C5889" s="393">
        <v>26</v>
      </c>
      <c r="D5889" s="393" t="s">
        <v>11819</v>
      </c>
      <c r="E5889" s="393">
        <v>24</v>
      </c>
      <c r="F5889" s="396"/>
      <c r="G5889" s="388"/>
    </row>
    <row r="5890" spans="1:7" ht="17.25" x14ac:dyDescent="0.3">
      <c r="A5890" s="389" t="s">
        <v>26170</v>
      </c>
      <c r="B5890" s="393" t="s">
        <v>13336</v>
      </c>
      <c r="C5890" s="393">
        <v>16</v>
      </c>
      <c r="D5890" s="393" t="s">
        <v>11819</v>
      </c>
      <c r="E5890" s="393">
        <v>10</v>
      </c>
      <c r="F5890" s="396"/>
      <c r="G5890" s="388"/>
    </row>
    <row r="5891" spans="1:7" ht="17.25" x14ac:dyDescent="0.3">
      <c r="A5891" s="389" t="s">
        <v>26171</v>
      </c>
      <c r="B5891" s="393" t="s">
        <v>5011</v>
      </c>
      <c r="C5891" s="393">
        <v>19</v>
      </c>
      <c r="D5891" s="393" t="s">
        <v>11819</v>
      </c>
      <c r="E5891" s="393">
        <v>26</v>
      </c>
      <c r="F5891" s="396"/>
      <c r="G5891" s="388"/>
    </row>
    <row r="5892" spans="1:7" ht="17.25" x14ac:dyDescent="0.3">
      <c r="A5892" s="389" t="s">
        <v>26172</v>
      </c>
      <c r="B5892" s="393" t="s">
        <v>11819</v>
      </c>
      <c r="C5892" s="393">
        <v>35</v>
      </c>
      <c r="D5892" s="393" t="s">
        <v>10191</v>
      </c>
      <c r="E5892" s="393">
        <v>39</v>
      </c>
      <c r="F5892" s="396"/>
      <c r="G5892" s="388"/>
    </row>
    <row r="5893" spans="1:7" ht="17.25" x14ac:dyDescent="0.3">
      <c r="A5893" s="389" t="s">
        <v>26173</v>
      </c>
      <c r="B5893" s="393" t="s">
        <v>11819</v>
      </c>
      <c r="C5893" s="393">
        <v>8</v>
      </c>
      <c r="D5893" s="393" t="s">
        <v>10103</v>
      </c>
      <c r="E5893" s="393">
        <v>6</v>
      </c>
      <c r="F5893" s="396"/>
      <c r="G5893" s="388"/>
    </row>
    <row r="5894" spans="1:7" ht="17.25" x14ac:dyDescent="0.3">
      <c r="A5894" s="389" t="s">
        <v>42936</v>
      </c>
      <c r="B5894" s="393" t="s">
        <v>11819</v>
      </c>
      <c r="C5894" s="393">
        <v>4</v>
      </c>
      <c r="D5894" s="393" t="s">
        <v>10103</v>
      </c>
      <c r="E5894" s="393">
        <v>11</v>
      </c>
      <c r="F5894" s="396"/>
      <c r="G5894" s="388"/>
    </row>
    <row r="5895" spans="1:7" ht="17.25" x14ac:dyDescent="0.3">
      <c r="A5895" s="389" t="s">
        <v>26174</v>
      </c>
      <c r="B5895" s="393" t="s">
        <v>2625</v>
      </c>
      <c r="C5895" s="393">
        <v>16</v>
      </c>
      <c r="D5895" s="393" t="s">
        <v>13336</v>
      </c>
      <c r="E5895" s="393">
        <v>13</v>
      </c>
      <c r="F5895" s="396"/>
      <c r="G5895" s="388"/>
    </row>
    <row r="5896" spans="1:7" ht="17.25" x14ac:dyDescent="0.3">
      <c r="A5896" s="389" t="s">
        <v>26175</v>
      </c>
      <c r="B5896" s="393" t="s">
        <v>11819</v>
      </c>
      <c r="C5896" s="393">
        <v>56</v>
      </c>
      <c r="D5896" s="393" t="s">
        <v>22317</v>
      </c>
      <c r="E5896" s="393">
        <v>49</v>
      </c>
      <c r="F5896" s="396"/>
      <c r="G5896" s="388"/>
    </row>
    <row r="5897" spans="1:7" ht="17.25" x14ac:dyDescent="0.3">
      <c r="A5897" s="389" t="s">
        <v>26176</v>
      </c>
      <c r="B5897" s="393" t="s">
        <v>2625</v>
      </c>
      <c r="C5897" s="393">
        <v>7</v>
      </c>
      <c r="D5897" s="393" t="s">
        <v>10191</v>
      </c>
      <c r="E5897" s="393">
        <v>9</v>
      </c>
      <c r="F5897" s="396"/>
      <c r="G5897" s="388"/>
    </row>
    <row r="5898" spans="1:7" ht="17.25" x14ac:dyDescent="0.3">
      <c r="A5898" s="389" t="s">
        <v>26177</v>
      </c>
      <c r="B5898" s="393" t="s">
        <v>10103</v>
      </c>
      <c r="C5898" s="393">
        <v>8</v>
      </c>
      <c r="D5898" s="393" t="s">
        <v>11819</v>
      </c>
      <c r="E5898" s="393">
        <v>13</v>
      </c>
      <c r="F5898" s="396"/>
      <c r="G5898" s="388"/>
    </row>
    <row r="5899" spans="1:7" ht="12.75" customHeight="1" x14ac:dyDescent="0.3">
      <c r="A5899" s="417" t="s">
        <v>26178</v>
      </c>
      <c r="B5899" s="417"/>
      <c r="C5899" s="417"/>
      <c r="D5899" s="417"/>
      <c r="E5899" s="417"/>
      <c r="F5899" s="417"/>
      <c r="G5899" s="388"/>
    </row>
    <row r="5900" spans="1:7" ht="17.25" x14ac:dyDescent="0.3">
      <c r="A5900" s="389" t="s">
        <v>26179</v>
      </c>
      <c r="B5900" s="393" t="s">
        <v>11819</v>
      </c>
      <c r="C5900" s="393">
        <v>8</v>
      </c>
      <c r="D5900" s="393" t="s">
        <v>10191</v>
      </c>
      <c r="E5900" s="393">
        <v>17</v>
      </c>
      <c r="F5900" s="396"/>
      <c r="G5900" s="388"/>
    </row>
    <row r="5901" spans="1:7" ht="17.25" x14ac:dyDescent="0.3">
      <c r="A5901" s="389" t="s">
        <v>26180</v>
      </c>
      <c r="B5901" s="393" t="s">
        <v>11819</v>
      </c>
      <c r="C5901" s="393">
        <v>7</v>
      </c>
      <c r="D5901" s="393" t="s">
        <v>5011</v>
      </c>
      <c r="E5901" s="393">
        <v>8</v>
      </c>
      <c r="F5901" s="396"/>
      <c r="G5901" s="388"/>
    </row>
    <row r="5902" spans="1:7" ht="17.25" x14ac:dyDescent="0.3">
      <c r="A5902" s="389" t="s">
        <v>26181</v>
      </c>
      <c r="B5902" s="393" t="s">
        <v>10103</v>
      </c>
      <c r="C5902" s="393">
        <v>20</v>
      </c>
      <c r="D5902" s="393" t="s">
        <v>11819</v>
      </c>
      <c r="E5902" s="393">
        <v>23</v>
      </c>
      <c r="F5902" s="396"/>
      <c r="G5902" s="388"/>
    </row>
    <row r="5903" spans="1:7" ht="17.25" x14ac:dyDescent="0.3">
      <c r="A5903" s="389" t="s">
        <v>26182</v>
      </c>
      <c r="B5903" s="393" t="s">
        <v>22163</v>
      </c>
      <c r="C5903" s="393">
        <v>5</v>
      </c>
      <c r="D5903" s="393" t="s">
        <v>11819</v>
      </c>
      <c r="E5903" s="393">
        <v>9</v>
      </c>
      <c r="F5903" s="396"/>
      <c r="G5903" s="388"/>
    </row>
    <row r="5904" spans="1:7" ht="17.25" x14ac:dyDescent="0.3">
      <c r="A5904" s="389" t="s">
        <v>26183</v>
      </c>
      <c r="B5904" s="393" t="s">
        <v>11819</v>
      </c>
      <c r="C5904" s="393">
        <v>9</v>
      </c>
      <c r="D5904" s="393" t="s">
        <v>10103</v>
      </c>
      <c r="E5904" s="393">
        <v>15</v>
      </c>
      <c r="F5904" s="396"/>
      <c r="G5904" s="388"/>
    </row>
    <row r="5905" spans="1:7" ht="17.25" x14ac:dyDescent="0.3">
      <c r="A5905" s="389" t="s">
        <v>26184</v>
      </c>
      <c r="B5905" s="393" t="s">
        <v>2625</v>
      </c>
      <c r="C5905" s="393">
        <v>7</v>
      </c>
      <c r="D5905" s="393" t="s">
        <v>13336</v>
      </c>
      <c r="E5905" s="393">
        <v>5</v>
      </c>
      <c r="F5905" s="396"/>
      <c r="G5905" s="388"/>
    </row>
    <row r="5906" spans="1:7" ht="17.25" x14ac:dyDescent="0.3">
      <c r="A5906" s="389" t="s">
        <v>26185</v>
      </c>
      <c r="B5906" s="393" t="s">
        <v>11819</v>
      </c>
      <c r="C5906" s="393">
        <v>15</v>
      </c>
      <c r="D5906" s="393" t="s">
        <v>10103</v>
      </c>
      <c r="E5906" s="393">
        <v>20</v>
      </c>
      <c r="F5906" s="396"/>
      <c r="G5906" s="388"/>
    </row>
    <row r="5907" spans="1:7" ht="17.25" x14ac:dyDescent="0.3">
      <c r="A5907" s="389" t="s">
        <v>26186</v>
      </c>
      <c r="B5907" s="393" t="s">
        <v>10103</v>
      </c>
      <c r="C5907" s="393">
        <v>28</v>
      </c>
      <c r="D5907" s="393" t="s">
        <v>2376</v>
      </c>
      <c r="E5907" s="393">
        <v>43</v>
      </c>
      <c r="F5907" s="396"/>
      <c r="G5907" s="388"/>
    </row>
    <row r="5908" spans="1:7" ht="17.25" x14ac:dyDescent="0.3">
      <c r="A5908" s="389" t="s">
        <v>26187</v>
      </c>
      <c r="B5908" s="393" t="s">
        <v>2625</v>
      </c>
      <c r="C5908" s="393">
        <v>13</v>
      </c>
      <c r="D5908" s="393" t="s">
        <v>10191</v>
      </c>
      <c r="E5908" s="393">
        <v>5</v>
      </c>
      <c r="F5908" s="396"/>
      <c r="G5908" s="388"/>
    </row>
    <row r="5909" spans="1:7" ht="17.25" x14ac:dyDescent="0.3">
      <c r="A5909" s="389" t="s">
        <v>26188</v>
      </c>
      <c r="B5909" s="393" t="s">
        <v>2625</v>
      </c>
      <c r="C5909" s="393">
        <v>8</v>
      </c>
      <c r="D5909" s="393" t="s">
        <v>10191</v>
      </c>
      <c r="E5909" s="393">
        <v>1</v>
      </c>
      <c r="F5909" s="396"/>
      <c r="G5909" s="388"/>
    </row>
    <row r="5910" spans="1:7" ht="17.25" x14ac:dyDescent="0.3">
      <c r="A5910" s="389" t="s">
        <v>26189</v>
      </c>
      <c r="B5910" s="393" t="s">
        <v>10191</v>
      </c>
      <c r="C5910" s="393">
        <v>9</v>
      </c>
      <c r="D5910" s="393" t="s">
        <v>11819</v>
      </c>
      <c r="E5910" s="393">
        <v>2</v>
      </c>
      <c r="F5910" s="396"/>
      <c r="G5910" s="388"/>
    </row>
    <row r="5911" spans="1:7" ht="17.25" x14ac:dyDescent="0.3">
      <c r="A5911" s="389" t="s">
        <v>26190</v>
      </c>
      <c r="B5911" s="393" t="s">
        <v>10103</v>
      </c>
      <c r="C5911" s="393">
        <v>10</v>
      </c>
      <c r="D5911" s="393" t="s">
        <v>11819</v>
      </c>
      <c r="E5911" s="393">
        <v>7</v>
      </c>
      <c r="F5911" s="396"/>
      <c r="G5911" s="388"/>
    </row>
    <row r="5912" spans="1:7" ht="12.75" customHeight="1" x14ac:dyDescent="0.3">
      <c r="A5912" s="417" t="s">
        <v>26191</v>
      </c>
      <c r="B5912" s="417"/>
      <c r="C5912" s="417"/>
      <c r="D5912" s="417"/>
      <c r="E5912" s="417"/>
      <c r="F5912" s="417"/>
      <c r="G5912" s="388"/>
    </row>
    <row r="5913" spans="1:7" ht="17.25" x14ac:dyDescent="0.3">
      <c r="A5913" s="389" t="s">
        <v>26192</v>
      </c>
      <c r="B5913" s="393" t="s">
        <v>11819</v>
      </c>
      <c r="C5913" s="393">
        <v>7</v>
      </c>
      <c r="D5913" s="393" t="s">
        <v>13336</v>
      </c>
      <c r="E5913" s="393">
        <v>1</v>
      </c>
      <c r="F5913" s="396"/>
      <c r="G5913" s="388"/>
    </row>
    <row r="5914" spans="1:7" ht="17.25" x14ac:dyDescent="0.3">
      <c r="A5914" s="389" t="s">
        <v>26193</v>
      </c>
      <c r="B5914" s="393" t="s">
        <v>11819</v>
      </c>
      <c r="C5914" s="393">
        <v>29</v>
      </c>
      <c r="D5914" s="393" t="s">
        <v>22163</v>
      </c>
      <c r="E5914" s="393">
        <v>18</v>
      </c>
      <c r="F5914" s="396"/>
      <c r="G5914" s="388"/>
    </row>
    <row r="5915" spans="1:7" ht="17.25" x14ac:dyDescent="0.3">
      <c r="A5915" s="389" t="s">
        <v>42937</v>
      </c>
      <c r="B5915" s="393" t="s">
        <v>11819</v>
      </c>
      <c r="C5915" s="393">
        <v>9</v>
      </c>
      <c r="D5915" s="393" t="s">
        <v>10191</v>
      </c>
      <c r="E5915" s="393">
        <v>0</v>
      </c>
      <c r="F5915" s="396"/>
      <c r="G5915" s="388"/>
    </row>
    <row r="5916" spans="1:7" ht="17.25" x14ac:dyDescent="0.3">
      <c r="A5916" s="389" t="s">
        <v>26194</v>
      </c>
      <c r="B5916" s="393" t="s">
        <v>11819</v>
      </c>
      <c r="C5916" s="393">
        <v>3</v>
      </c>
      <c r="D5916" s="393" t="s">
        <v>13336</v>
      </c>
      <c r="E5916" s="393">
        <v>4</v>
      </c>
      <c r="F5916" s="396"/>
      <c r="G5916" s="388"/>
    </row>
    <row r="5917" spans="1:7" ht="17.25" x14ac:dyDescent="0.3">
      <c r="A5917" s="389" t="s">
        <v>26195</v>
      </c>
      <c r="B5917" s="393" t="s">
        <v>10103</v>
      </c>
      <c r="C5917" s="393">
        <v>12</v>
      </c>
      <c r="D5917" s="393" t="s">
        <v>11819</v>
      </c>
      <c r="E5917" s="393">
        <v>23</v>
      </c>
      <c r="F5917" s="396"/>
      <c r="G5917" s="388"/>
    </row>
    <row r="5918" spans="1:7" ht="17.25" x14ac:dyDescent="0.3">
      <c r="A5918" s="389" t="s">
        <v>26196</v>
      </c>
      <c r="B5918" s="393" t="s">
        <v>11819</v>
      </c>
      <c r="C5918" s="393">
        <v>31</v>
      </c>
      <c r="D5918" s="393" t="s">
        <v>10103</v>
      </c>
      <c r="E5918" s="393">
        <v>23</v>
      </c>
      <c r="F5918" s="396"/>
      <c r="G5918" s="388"/>
    </row>
    <row r="5919" spans="1:7" ht="17.25" x14ac:dyDescent="0.3">
      <c r="A5919" s="389" t="s">
        <v>26197</v>
      </c>
      <c r="B5919" s="393" t="s">
        <v>11819</v>
      </c>
      <c r="C5919" s="393">
        <v>9</v>
      </c>
      <c r="D5919" s="393" t="s">
        <v>10103</v>
      </c>
      <c r="E5919" s="393">
        <v>10</v>
      </c>
      <c r="F5919" s="396"/>
      <c r="G5919" s="388"/>
    </row>
    <row r="5920" spans="1:7" ht="17.25" x14ac:dyDescent="0.3">
      <c r="A5920" s="389" t="s">
        <v>26198</v>
      </c>
      <c r="B5920" s="393" t="s">
        <v>10191</v>
      </c>
      <c r="C5920" s="393">
        <v>18</v>
      </c>
      <c r="D5920" s="393" t="s">
        <v>11819</v>
      </c>
      <c r="E5920" s="393">
        <v>17</v>
      </c>
      <c r="F5920" s="396"/>
      <c r="G5920" s="388"/>
    </row>
    <row r="5921" spans="1:7" ht="17.25" x14ac:dyDescent="0.3">
      <c r="A5921" s="389" t="s">
        <v>26199</v>
      </c>
      <c r="B5921" s="393" t="s">
        <v>10191</v>
      </c>
      <c r="C5921" s="393">
        <v>21</v>
      </c>
      <c r="D5921" s="393" t="s">
        <v>2625</v>
      </c>
      <c r="E5921" s="393">
        <v>29</v>
      </c>
      <c r="F5921" s="396"/>
      <c r="G5921" s="388"/>
    </row>
    <row r="5922" spans="1:7" ht="17.25" x14ac:dyDescent="0.3">
      <c r="A5922" s="389" t="s">
        <v>26200</v>
      </c>
      <c r="B5922" s="393" t="s">
        <v>23883</v>
      </c>
      <c r="C5922" s="393">
        <v>23</v>
      </c>
      <c r="D5922" s="393" t="s">
        <v>2625</v>
      </c>
      <c r="E5922" s="393">
        <v>17</v>
      </c>
      <c r="F5922" s="396"/>
      <c r="G5922" s="388"/>
    </row>
    <row r="5923" spans="1:7" ht="17.25" x14ac:dyDescent="0.3">
      <c r="A5923" s="389" t="s">
        <v>26201</v>
      </c>
      <c r="B5923" s="393" t="s">
        <v>10191</v>
      </c>
      <c r="C5923" s="393">
        <v>12</v>
      </c>
      <c r="D5923" s="393" t="s">
        <v>11819</v>
      </c>
      <c r="E5923" s="393">
        <v>20</v>
      </c>
      <c r="F5923" s="396"/>
      <c r="G5923" s="388"/>
    </row>
    <row r="5924" spans="1:7" ht="17.25" x14ac:dyDescent="0.3">
      <c r="A5924" s="389" t="s">
        <v>26202</v>
      </c>
      <c r="B5924" s="393" t="s">
        <v>11819</v>
      </c>
      <c r="C5924" s="393">
        <v>33</v>
      </c>
      <c r="D5924" s="393" t="s">
        <v>10103</v>
      </c>
      <c r="E5924" s="393">
        <v>43</v>
      </c>
      <c r="F5924" s="396"/>
      <c r="G5924" s="388"/>
    </row>
    <row r="5925" spans="1:7" ht="12.75" customHeight="1" x14ac:dyDescent="0.3">
      <c r="A5925" s="417" t="s">
        <v>26203</v>
      </c>
      <c r="B5925" s="417"/>
      <c r="C5925" s="417"/>
      <c r="D5925" s="417"/>
      <c r="E5925" s="417"/>
      <c r="F5925" s="417"/>
      <c r="G5925" s="388"/>
    </row>
    <row r="5926" spans="1:7" ht="17.25" x14ac:dyDescent="0.3">
      <c r="A5926" s="389" t="s">
        <v>26204</v>
      </c>
      <c r="B5926" s="393" t="s">
        <v>11819</v>
      </c>
      <c r="C5926" s="393">
        <v>30</v>
      </c>
      <c r="D5926" s="393" t="s">
        <v>10103</v>
      </c>
      <c r="E5926" s="393">
        <v>36</v>
      </c>
      <c r="F5926" s="396"/>
      <c r="G5926" s="388"/>
    </row>
    <row r="5927" spans="1:7" ht="17.25" x14ac:dyDescent="0.3">
      <c r="A5927" s="389" t="s">
        <v>26205</v>
      </c>
      <c r="B5927" s="393" t="s">
        <v>10103</v>
      </c>
      <c r="C5927" s="393">
        <v>9</v>
      </c>
      <c r="D5927" s="393" t="s">
        <v>11819</v>
      </c>
      <c r="E5927" s="393">
        <v>12</v>
      </c>
      <c r="F5927" s="396"/>
      <c r="G5927" s="388"/>
    </row>
    <row r="5928" spans="1:7" ht="17.25" x14ac:dyDescent="0.3">
      <c r="A5928" s="389" t="s">
        <v>26206</v>
      </c>
      <c r="B5928" s="393" t="s">
        <v>2625</v>
      </c>
      <c r="C5928" s="393">
        <v>9</v>
      </c>
      <c r="D5928" s="393" t="s">
        <v>10191</v>
      </c>
      <c r="E5928" s="393">
        <v>8</v>
      </c>
      <c r="F5928" s="396"/>
      <c r="G5928" s="388"/>
    </row>
    <row r="5929" spans="1:7" ht="17.25" x14ac:dyDescent="0.3">
      <c r="A5929" s="389" t="s">
        <v>26207</v>
      </c>
      <c r="B5929" s="393" t="s">
        <v>11819</v>
      </c>
      <c r="C5929" s="393">
        <v>10</v>
      </c>
      <c r="D5929" s="393" t="s">
        <v>10103</v>
      </c>
      <c r="E5929" s="393">
        <v>6</v>
      </c>
      <c r="F5929" s="396"/>
      <c r="G5929" s="388"/>
    </row>
    <row r="5930" spans="1:7" ht="17.25" x14ac:dyDescent="0.3">
      <c r="A5930" s="389" t="s">
        <v>26208</v>
      </c>
      <c r="B5930" s="393" t="s">
        <v>11819</v>
      </c>
      <c r="C5930" s="393">
        <v>2</v>
      </c>
      <c r="D5930" s="393" t="s">
        <v>10103</v>
      </c>
      <c r="E5930" s="393">
        <v>6</v>
      </c>
      <c r="F5930" s="396"/>
      <c r="G5930" s="388"/>
    </row>
    <row r="5931" spans="1:7" ht="17.25" x14ac:dyDescent="0.3">
      <c r="A5931" s="389" t="s">
        <v>26209</v>
      </c>
      <c r="B5931" s="393" t="s">
        <v>11819</v>
      </c>
      <c r="C5931" s="393">
        <v>18</v>
      </c>
      <c r="D5931" s="393" t="s">
        <v>5011</v>
      </c>
      <c r="E5931" s="393">
        <v>24</v>
      </c>
      <c r="F5931" s="396"/>
      <c r="G5931" s="388"/>
    </row>
    <row r="5932" spans="1:7" ht="17.25" x14ac:dyDescent="0.3">
      <c r="A5932" s="389" t="s">
        <v>26210</v>
      </c>
      <c r="B5932" s="393" t="s">
        <v>22850</v>
      </c>
      <c r="C5932" s="393">
        <v>8</v>
      </c>
      <c r="D5932" s="393" t="s">
        <v>22851</v>
      </c>
      <c r="E5932" s="393">
        <v>5</v>
      </c>
      <c r="F5932" s="396"/>
      <c r="G5932" s="388"/>
    </row>
    <row r="5933" spans="1:7" ht="17.25" x14ac:dyDescent="0.3">
      <c r="A5933" s="389" t="s">
        <v>26211</v>
      </c>
      <c r="B5933" s="393" t="s">
        <v>10191</v>
      </c>
      <c r="C5933" s="393">
        <v>6</v>
      </c>
      <c r="D5933" s="393" t="s">
        <v>2625</v>
      </c>
      <c r="E5933" s="393">
        <v>16</v>
      </c>
      <c r="F5933" s="396"/>
      <c r="G5933" s="388"/>
    </row>
    <row r="5934" spans="1:7" ht="17.25" x14ac:dyDescent="0.3">
      <c r="A5934" s="389" t="s">
        <v>26212</v>
      </c>
      <c r="B5934" s="393" t="s">
        <v>11819</v>
      </c>
      <c r="C5934" s="393">
        <v>5</v>
      </c>
      <c r="D5934" s="393" t="s">
        <v>22163</v>
      </c>
      <c r="E5934" s="393">
        <v>2</v>
      </c>
      <c r="F5934" s="396"/>
      <c r="G5934" s="388"/>
    </row>
    <row r="5935" spans="1:7" ht="17.25" x14ac:dyDescent="0.3">
      <c r="A5935" s="389" t="s">
        <v>26213</v>
      </c>
      <c r="B5935" s="393" t="s">
        <v>2625</v>
      </c>
      <c r="C5935" s="393">
        <v>9</v>
      </c>
      <c r="D5935" s="393" t="s">
        <v>10191</v>
      </c>
      <c r="E5935" s="393">
        <v>11</v>
      </c>
      <c r="F5935" s="396"/>
      <c r="G5935" s="388"/>
    </row>
    <row r="5936" spans="1:7" ht="17.25" x14ac:dyDescent="0.3">
      <c r="A5936" s="389" t="s">
        <v>26214</v>
      </c>
      <c r="B5936" s="393" t="s">
        <v>26215</v>
      </c>
      <c r="C5936" s="393">
        <v>4</v>
      </c>
      <c r="D5936" s="393" t="s">
        <v>11819</v>
      </c>
      <c r="E5936" s="393">
        <v>8</v>
      </c>
      <c r="F5936" s="396"/>
      <c r="G5936" s="388"/>
    </row>
    <row r="5937" spans="1:7" ht="17.25" x14ac:dyDescent="0.3">
      <c r="A5937" s="389" t="s">
        <v>26216</v>
      </c>
      <c r="B5937" s="393" t="s">
        <v>1919</v>
      </c>
      <c r="C5937" s="393">
        <v>22</v>
      </c>
      <c r="D5937" s="393" t="s">
        <v>10103</v>
      </c>
      <c r="E5937" s="393">
        <v>14</v>
      </c>
      <c r="F5937" s="396"/>
      <c r="G5937" s="388"/>
    </row>
    <row r="5938" spans="1:7" ht="12.75" customHeight="1" x14ac:dyDescent="0.3">
      <c r="A5938" s="417" t="s">
        <v>26217</v>
      </c>
      <c r="B5938" s="417"/>
      <c r="C5938" s="417"/>
      <c r="D5938" s="417"/>
      <c r="E5938" s="417"/>
      <c r="F5938" s="417"/>
      <c r="G5938" s="388"/>
    </row>
    <row r="5939" spans="1:7" ht="17.25" x14ac:dyDescent="0.3">
      <c r="A5939" s="389" t="s">
        <v>26218</v>
      </c>
      <c r="B5939" s="393" t="s">
        <v>2625</v>
      </c>
      <c r="C5939" s="393">
        <v>6</v>
      </c>
      <c r="D5939" s="393" t="s">
        <v>10191</v>
      </c>
      <c r="E5939" s="393">
        <v>11</v>
      </c>
      <c r="F5939" s="396"/>
      <c r="G5939" s="388"/>
    </row>
    <row r="5940" spans="1:7" ht="17.25" x14ac:dyDescent="0.3">
      <c r="A5940" s="389" t="s">
        <v>26219</v>
      </c>
      <c r="B5940" s="393" t="s">
        <v>11819</v>
      </c>
      <c r="C5940" s="393">
        <v>21</v>
      </c>
      <c r="D5940" s="393" t="s">
        <v>10103</v>
      </c>
      <c r="E5940" s="393">
        <v>23</v>
      </c>
      <c r="F5940" s="396"/>
      <c r="G5940" s="388"/>
    </row>
    <row r="5941" spans="1:7" ht="17.25" x14ac:dyDescent="0.3">
      <c r="A5941" s="389" t="s">
        <v>26220</v>
      </c>
      <c r="B5941" s="393" t="s">
        <v>11819</v>
      </c>
      <c r="C5941" s="393">
        <v>9</v>
      </c>
      <c r="D5941" s="393" t="s">
        <v>5011</v>
      </c>
      <c r="E5941" s="393">
        <v>10</v>
      </c>
      <c r="F5941" s="396"/>
      <c r="G5941" s="388"/>
    </row>
    <row r="5942" spans="1:7" ht="17.25" x14ac:dyDescent="0.3">
      <c r="A5942" s="389" t="s">
        <v>26221</v>
      </c>
      <c r="B5942" s="393" t="s">
        <v>13336</v>
      </c>
      <c r="C5942" s="393">
        <v>9</v>
      </c>
      <c r="D5942" s="393" t="s">
        <v>11819</v>
      </c>
      <c r="E5942" s="393">
        <v>26</v>
      </c>
      <c r="F5942" s="396"/>
      <c r="G5942" s="388"/>
    </row>
    <row r="5943" spans="1:7" ht="17.25" x14ac:dyDescent="0.3">
      <c r="A5943" s="389" t="s">
        <v>26222</v>
      </c>
      <c r="B5943" s="393" t="s">
        <v>10103</v>
      </c>
      <c r="C5943" s="393">
        <v>1</v>
      </c>
      <c r="D5943" s="393" t="s">
        <v>11819</v>
      </c>
      <c r="E5943" s="393">
        <v>5</v>
      </c>
      <c r="F5943" s="396"/>
      <c r="G5943" s="388"/>
    </row>
    <row r="5944" spans="1:7" ht="17.25" x14ac:dyDescent="0.3">
      <c r="A5944" s="389" t="s">
        <v>26223</v>
      </c>
      <c r="B5944" s="393" t="s">
        <v>10103</v>
      </c>
      <c r="C5944" s="393">
        <v>25</v>
      </c>
      <c r="D5944" s="393" t="s">
        <v>11819</v>
      </c>
      <c r="E5944" s="393">
        <v>13</v>
      </c>
      <c r="F5944" s="396"/>
      <c r="G5944" s="388"/>
    </row>
    <row r="5945" spans="1:7" ht="17.25" x14ac:dyDescent="0.3">
      <c r="A5945" s="389" t="s">
        <v>26224</v>
      </c>
      <c r="B5945" s="393" t="s">
        <v>10191</v>
      </c>
      <c r="C5945" s="393">
        <v>14</v>
      </c>
      <c r="D5945" s="393" t="s">
        <v>2625</v>
      </c>
      <c r="E5945" s="393">
        <v>6</v>
      </c>
      <c r="F5945" s="396"/>
      <c r="G5945" s="388"/>
    </row>
    <row r="5946" spans="1:7" ht="17.25" x14ac:dyDescent="0.3">
      <c r="A5946" s="389" t="s">
        <v>26225</v>
      </c>
      <c r="B5946" s="393" t="s">
        <v>11819</v>
      </c>
      <c r="C5946" s="393">
        <v>10</v>
      </c>
      <c r="D5946" s="393" t="s">
        <v>13336</v>
      </c>
      <c r="E5946" s="393">
        <v>5</v>
      </c>
      <c r="F5946" s="396"/>
      <c r="G5946" s="388"/>
    </row>
    <row r="5947" spans="1:7" ht="17.25" x14ac:dyDescent="0.3">
      <c r="A5947" s="389" t="s">
        <v>26226</v>
      </c>
      <c r="B5947" s="393" t="s">
        <v>26227</v>
      </c>
      <c r="C5947" s="393">
        <v>3</v>
      </c>
      <c r="D5947" s="393" t="s">
        <v>11819</v>
      </c>
      <c r="E5947" s="393">
        <v>3</v>
      </c>
      <c r="F5947" s="396"/>
      <c r="G5947" s="388"/>
    </row>
    <row r="5948" spans="1:7" ht="17.25" x14ac:dyDescent="0.3">
      <c r="A5948" s="389" t="s">
        <v>26228</v>
      </c>
      <c r="B5948" s="393" t="s">
        <v>11819</v>
      </c>
      <c r="C5948" s="393">
        <v>32</v>
      </c>
      <c r="D5948" s="393" t="s">
        <v>10103</v>
      </c>
      <c r="E5948" s="393">
        <v>36</v>
      </c>
      <c r="F5948" s="396"/>
      <c r="G5948" s="388"/>
    </row>
    <row r="5949" spans="1:7" ht="17.25" x14ac:dyDescent="0.3">
      <c r="A5949" s="389" t="s">
        <v>26229</v>
      </c>
      <c r="B5949" s="393" t="s">
        <v>11819</v>
      </c>
      <c r="C5949" s="393">
        <v>6</v>
      </c>
      <c r="D5949" s="393" t="s">
        <v>10103</v>
      </c>
      <c r="E5949" s="393">
        <v>10</v>
      </c>
      <c r="F5949" s="396"/>
      <c r="G5949" s="388"/>
    </row>
    <row r="5950" spans="1:7" ht="17.25" x14ac:dyDescent="0.3">
      <c r="A5950" s="389" t="s">
        <v>26230</v>
      </c>
      <c r="B5950" s="393" t="s">
        <v>11819</v>
      </c>
      <c r="C5950" s="393">
        <v>44</v>
      </c>
      <c r="D5950" s="393" t="s">
        <v>10191</v>
      </c>
      <c r="E5950" s="393">
        <v>43</v>
      </c>
      <c r="F5950" s="396"/>
      <c r="G5950" s="388"/>
    </row>
    <row r="5951" spans="1:7" ht="12.75" customHeight="1" x14ac:dyDescent="0.3">
      <c r="A5951" s="417" t="s">
        <v>26231</v>
      </c>
      <c r="B5951" s="417"/>
      <c r="C5951" s="417"/>
      <c r="D5951" s="417"/>
      <c r="E5951" s="417"/>
      <c r="F5951" s="417"/>
      <c r="G5951" s="388"/>
    </row>
    <row r="5952" spans="1:7" ht="17.25" x14ac:dyDescent="0.3">
      <c r="A5952" s="389" t="s">
        <v>26232</v>
      </c>
      <c r="B5952" s="393" t="s">
        <v>10103</v>
      </c>
      <c r="C5952" s="393">
        <v>13</v>
      </c>
      <c r="D5952" s="393" t="s">
        <v>11819</v>
      </c>
      <c r="E5952" s="393">
        <v>26</v>
      </c>
      <c r="F5952" s="396"/>
      <c r="G5952" s="388"/>
    </row>
    <row r="5953" spans="1:7" ht="17.25" x14ac:dyDescent="0.3">
      <c r="A5953" s="389" t="s">
        <v>26233</v>
      </c>
      <c r="B5953" s="393" t="s">
        <v>11819</v>
      </c>
      <c r="C5953" s="393">
        <v>6</v>
      </c>
      <c r="D5953" s="393" t="s">
        <v>10103</v>
      </c>
      <c r="E5953" s="393">
        <v>5</v>
      </c>
      <c r="F5953" s="396"/>
      <c r="G5953" s="388"/>
    </row>
    <row r="5954" spans="1:7" ht="17.25" x14ac:dyDescent="0.3">
      <c r="A5954" s="389" t="s">
        <v>26234</v>
      </c>
      <c r="B5954" s="393" t="s">
        <v>16716</v>
      </c>
      <c r="C5954" s="393">
        <v>13</v>
      </c>
      <c r="D5954" s="393" t="s">
        <v>11819</v>
      </c>
      <c r="E5954" s="393">
        <v>4</v>
      </c>
      <c r="F5954" s="396"/>
      <c r="G5954" s="388"/>
    </row>
    <row r="5955" spans="1:7" ht="17.25" x14ac:dyDescent="0.3">
      <c r="A5955" s="389" t="s">
        <v>26235</v>
      </c>
      <c r="B5955" s="393" t="s">
        <v>11819</v>
      </c>
      <c r="C5955" s="393">
        <v>12</v>
      </c>
      <c r="D5955" s="393" t="s">
        <v>13336</v>
      </c>
      <c r="E5955" s="393">
        <v>9</v>
      </c>
      <c r="F5955" s="396"/>
      <c r="G5955" s="388"/>
    </row>
    <row r="5956" spans="1:7" ht="17.25" x14ac:dyDescent="0.3">
      <c r="A5956" s="389" t="s">
        <v>26236</v>
      </c>
      <c r="B5956" s="393" t="s">
        <v>11819</v>
      </c>
      <c r="C5956" s="393">
        <v>4</v>
      </c>
      <c r="D5956" s="393" t="s">
        <v>10191</v>
      </c>
      <c r="E5956" s="393">
        <v>6</v>
      </c>
      <c r="F5956" s="396"/>
      <c r="G5956" s="388"/>
    </row>
    <row r="5957" spans="1:7" ht="17.25" x14ac:dyDescent="0.3">
      <c r="A5957" s="389" t="s">
        <v>26237</v>
      </c>
      <c r="B5957" s="393" t="s">
        <v>11819</v>
      </c>
      <c r="C5957" s="393">
        <v>10</v>
      </c>
      <c r="D5957" s="393" t="s">
        <v>22317</v>
      </c>
      <c r="E5957" s="393">
        <v>7</v>
      </c>
      <c r="F5957" s="396"/>
      <c r="G5957" s="388"/>
    </row>
    <row r="5958" spans="1:7" ht="17.25" x14ac:dyDescent="0.3">
      <c r="A5958" s="389" t="s">
        <v>26238</v>
      </c>
      <c r="B5958" s="393" t="s">
        <v>11819</v>
      </c>
      <c r="C5958" s="393">
        <v>0</v>
      </c>
      <c r="D5958" s="393" t="s">
        <v>10103</v>
      </c>
      <c r="E5958" s="393">
        <v>1</v>
      </c>
      <c r="F5958" s="396"/>
      <c r="G5958" s="388"/>
    </row>
    <row r="5959" spans="1:7" ht="17.25" x14ac:dyDescent="0.3">
      <c r="A5959" s="389" t="s">
        <v>26239</v>
      </c>
      <c r="B5959" s="393" t="s">
        <v>2625</v>
      </c>
      <c r="C5959" s="393">
        <v>4</v>
      </c>
      <c r="D5959" s="393" t="s">
        <v>14944</v>
      </c>
      <c r="E5959" s="393">
        <v>6</v>
      </c>
      <c r="F5959" s="396"/>
      <c r="G5959" s="388"/>
    </row>
    <row r="5960" spans="1:7" ht="17.25" x14ac:dyDescent="0.3">
      <c r="A5960" s="389" t="s">
        <v>26240</v>
      </c>
      <c r="B5960" s="393" t="s">
        <v>2625</v>
      </c>
      <c r="C5960" s="393">
        <v>19</v>
      </c>
      <c r="D5960" s="393" t="s">
        <v>10191</v>
      </c>
      <c r="E5960" s="393">
        <v>10</v>
      </c>
      <c r="F5960" s="396"/>
      <c r="G5960" s="388"/>
    </row>
    <row r="5961" spans="1:7" ht="17.25" x14ac:dyDescent="0.3">
      <c r="A5961" s="389" t="s">
        <v>26241</v>
      </c>
      <c r="B5961" s="393" t="s">
        <v>22851</v>
      </c>
      <c r="C5961" s="393">
        <v>15</v>
      </c>
      <c r="D5961" s="393" t="s">
        <v>22850</v>
      </c>
      <c r="E5961" s="393">
        <v>10</v>
      </c>
      <c r="F5961" s="396"/>
      <c r="G5961" s="388"/>
    </row>
    <row r="5962" spans="1:7" ht="17.25" x14ac:dyDescent="0.3">
      <c r="A5962" s="389" t="s">
        <v>26242</v>
      </c>
      <c r="B5962" s="393" t="s">
        <v>1919</v>
      </c>
      <c r="C5962" s="393">
        <v>6</v>
      </c>
      <c r="D5962" s="393" t="s">
        <v>10103</v>
      </c>
      <c r="E5962" s="393">
        <v>3</v>
      </c>
      <c r="F5962" s="396"/>
      <c r="G5962" s="388"/>
    </row>
    <row r="5963" spans="1:7" ht="17.25" x14ac:dyDescent="0.3">
      <c r="A5963" s="389" t="s">
        <v>26243</v>
      </c>
      <c r="B5963" s="393" t="s">
        <v>11819</v>
      </c>
      <c r="C5963" s="393">
        <v>8</v>
      </c>
      <c r="D5963" s="393" t="s">
        <v>10103</v>
      </c>
      <c r="E5963" s="393">
        <v>12</v>
      </c>
      <c r="F5963" s="396"/>
      <c r="G5963" s="388"/>
    </row>
    <row r="5964" spans="1:7" ht="12.75" customHeight="1" x14ac:dyDescent="0.3">
      <c r="A5964" s="417" t="s">
        <v>26244</v>
      </c>
      <c r="B5964" s="417"/>
      <c r="C5964" s="417"/>
      <c r="D5964" s="417"/>
      <c r="E5964" s="417"/>
      <c r="F5964" s="417"/>
      <c r="G5964" s="388"/>
    </row>
    <row r="5965" spans="1:7" ht="17.25" x14ac:dyDescent="0.3">
      <c r="A5965" s="389" t="s">
        <v>26245</v>
      </c>
      <c r="B5965" s="393" t="s">
        <v>10191</v>
      </c>
      <c r="C5965" s="393">
        <v>19</v>
      </c>
      <c r="D5965" s="393" t="s">
        <v>11819</v>
      </c>
      <c r="E5965" s="393">
        <v>12</v>
      </c>
      <c r="F5965" s="396"/>
      <c r="G5965" s="388"/>
    </row>
    <row r="5966" spans="1:7" ht="17.25" x14ac:dyDescent="0.3">
      <c r="A5966" s="389" t="s">
        <v>26246</v>
      </c>
      <c r="B5966" s="393" t="s">
        <v>1919</v>
      </c>
      <c r="C5966" s="393">
        <v>9</v>
      </c>
      <c r="D5966" s="393" t="s">
        <v>1920</v>
      </c>
      <c r="E5966" s="393">
        <v>12</v>
      </c>
      <c r="F5966" s="396"/>
      <c r="G5966" s="388"/>
    </row>
    <row r="5967" spans="1:7" ht="17.25" x14ac:dyDescent="0.3">
      <c r="A5967" s="389" t="s">
        <v>26247</v>
      </c>
      <c r="B5967" s="393" t="s">
        <v>10191</v>
      </c>
      <c r="C5967" s="393">
        <v>1</v>
      </c>
      <c r="D5967" s="393" t="s">
        <v>2625</v>
      </c>
      <c r="E5967" s="393">
        <v>5</v>
      </c>
      <c r="F5967" s="396"/>
      <c r="G5967" s="388"/>
    </row>
    <row r="5968" spans="1:7" ht="17.25" x14ac:dyDescent="0.3">
      <c r="A5968" s="389" t="s">
        <v>40049</v>
      </c>
      <c r="B5968" s="393" t="s">
        <v>5011</v>
      </c>
      <c r="C5968" s="393">
        <v>14</v>
      </c>
      <c r="D5968" s="393" t="s">
        <v>11819</v>
      </c>
      <c r="E5968" s="393">
        <v>7</v>
      </c>
      <c r="F5968" s="396"/>
      <c r="G5968" s="388"/>
    </row>
    <row r="5969" spans="1:7" ht="17.25" x14ac:dyDescent="0.3">
      <c r="A5969" s="389" t="s">
        <v>26248</v>
      </c>
      <c r="B5969" s="393" t="s">
        <v>10103</v>
      </c>
      <c r="C5969" s="393">
        <v>2</v>
      </c>
      <c r="D5969" s="393" t="s">
        <v>11819</v>
      </c>
      <c r="E5969" s="393">
        <v>11</v>
      </c>
      <c r="F5969" s="396"/>
      <c r="G5969" s="388"/>
    </row>
    <row r="5970" spans="1:7" ht="17.25" x14ac:dyDescent="0.3">
      <c r="A5970" s="389" t="s">
        <v>26249</v>
      </c>
      <c r="B5970" s="393" t="s">
        <v>11819</v>
      </c>
      <c r="C5970" s="393">
        <v>6</v>
      </c>
      <c r="D5970" s="393" t="s">
        <v>10103</v>
      </c>
      <c r="E5970" s="393">
        <v>0</v>
      </c>
      <c r="F5970" s="396"/>
      <c r="G5970" s="388"/>
    </row>
    <row r="5971" spans="1:7" ht="17.25" x14ac:dyDescent="0.3">
      <c r="A5971" s="389" t="s">
        <v>26250</v>
      </c>
      <c r="B5971" s="393" t="s">
        <v>10103</v>
      </c>
      <c r="C5971" s="393">
        <v>13</v>
      </c>
      <c r="D5971" s="393" t="s">
        <v>11819</v>
      </c>
      <c r="E5971" s="393">
        <v>20</v>
      </c>
      <c r="F5971" s="396"/>
      <c r="G5971" s="388"/>
    </row>
    <row r="5972" spans="1:7" ht="17.25" x14ac:dyDescent="0.3">
      <c r="A5972" s="389" t="s">
        <v>26251</v>
      </c>
      <c r="B5972" s="393" t="s">
        <v>10191</v>
      </c>
      <c r="C5972" s="393">
        <v>10</v>
      </c>
      <c r="D5972" s="393" t="s">
        <v>11819</v>
      </c>
      <c r="E5972" s="393">
        <v>13</v>
      </c>
      <c r="F5972" s="396"/>
      <c r="G5972" s="388"/>
    </row>
    <row r="5973" spans="1:7" ht="17.25" x14ac:dyDescent="0.3">
      <c r="A5973" s="389" t="s">
        <v>26252</v>
      </c>
      <c r="B5973" s="393" t="s">
        <v>10103</v>
      </c>
      <c r="C5973" s="393">
        <v>3</v>
      </c>
      <c r="D5973" s="393" t="s">
        <v>11819</v>
      </c>
      <c r="E5973" s="393">
        <v>1</v>
      </c>
      <c r="F5973" s="396"/>
      <c r="G5973" s="388"/>
    </row>
    <row r="5974" spans="1:7" ht="17.25" x14ac:dyDescent="0.3">
      <c r="A5974" s="389" t="s">
        <v>26253</v>
      </c>
      <c r="B5974" s="393" t="s">
        <v>11819</v>
      </c>
      <c r="C5974" s="393">
        <v>13</v>
      </c>
      <c r="D5974" s="393" t="s">
        <v>10103</v>
      </c>
      <c r="E5974" s="393">
        <v>5</v>
      </c>
      <c r="F5974" s="396"/>
      <c r="G5974" s="388"/>
    </row>
    <row r="5975" spans="1:7" ht="17.25" x14ac:dyDescent="0.3">
      <c r="A5975" s="389" t="s">
        <v>26254</v>
      </c>
      <c r="B5975" s="393" t="s">
        <v>11819</v>
      </c>
      <c r="C5975" s="393">
        <v>11</v>
      </c>
      <c r="D5975" s="393" t="s">
        <v>22163</v>
      </c>
      <c r="E5975" s="393">
        <v>4</v>
      </c>
      <c r="F5975" s="396"/>
      <c r="G5975" s="388"/>
    </row>
    <row r="5976" spans="1:7" ht="17.25" x14ac:dyDescent="0.3">
      <c r="A5976" s="389" t="s">
        <v>26255</v>
      </c>
      <c r="B5976" s="393" t="s">
        <v>22060</v>
      </c>
      <c r="C5976" s="393">
        <v>7</v>
      </c>
      <c r="D5976" s="393" t="s">
        <v>11819</v>
      </c>
      <c r="E5976" s="393">
        <v>15</v>
      </c>
      <c r="F5976" s="396"/>
      <c r="G5976" s="388"/>
    </row>
    <row r="5977" spans="1:7" ht="12.75" customHeight="1" x14ac:dyDescent="0.3">
      <c r="A5977" s="417" t="s">
        <v>33727</v>
      </c>
      <c r="B5977" s="417"/>
      <c r="C5977" s="417"/>
      <c r="D5977" s="417"/>
      <c r="E5977" s="417"/>
      <c r="F5977" s="417"/>
      <c r="G5977" s="388"/>
    </row>
    <row r="5978" spans="1:7" ht="17.25" x14ac:dyDescent="0.3">
      <c r="A5978" s="389" t="s">
        <v>33728</v>
      </c>
      <c r="B5978" s="393" t="s">
        <v>10103</v>
      </c>
      <c r="C5978" s="393">
        <v>7</v>
      </c>
      <c r="D5978" s="393" t="s">
        <v>11819</v>
      </c>
      <c r="E5978" s="393">
        <v>19</v>
      </c>
      <c r="F5978" s="396"/>
      <c r="G5978" s="388"/>
    </row>
    <row r="5979" spans="1:7" ht="17.25" x14ac:dyDescent="0.3">
      <c r="A5979" s="389" t="s">
        <v>33729</v>
      </c>
      <c r="B5979" s="393" t="s">
        <v>11819</v>
      </c>
      <c r="C5979" s="393">
        <v>6</v>
      </c>
      <c r="D5979" s="393" t="s">
        <v>10191</v>
      </c>
      <c r="E5979" s="393">
        <v>10</v>
      </c>
      <c r="F5979" s="396"/>
      <c r="G5979" s="388"/>
    </row>
    <row r="5980" spans="1:7" ht="17.25" x14ac:dyDescent="0.3">
      <c r="A5980" s="389" t="s">
        <v>33730</v>
      </c>
      <c r="B5980" s="393" t="s">
        <v>10103</v>
      </c>
      <c r="C5980" s="393">
        <v>20</v>
      </c>
      <c r="D5980" s="393" t="s">
        <v>1919</v>
      </c>
      <c r="E5980" s="393">
        <v>23</v>
      </c>
      <c r="F5980" s="396"/>
      <c r="G5980" s="388"/>
    </row>
    <row r="5981" spans="1:7" ht="17.25" x14ac:dyDescent="0.3">
      <c r="A5981" s="389" t="s">
        <v>33731</v>
      </c>
      <c r="B5981" s="393" t="s">
        <v>10103</v>
      </c>
      <c r="C5981" s="393">
        <v>2</v>
      </c>
      <c r="D5981" s="393" t="s">
        <v>11819</v>
      </c>
      <c r="E5981" s="393">
        <v>2</v>
      </c>
      <c r="F5981" s="396"/>
      <c r="G5981" s="388"/>
    </row>
    <row r="5982" spans="1:7" ht="17.25" x14ac:dyDescent="0.3">
      <c r="A5982" s="389" t="s">
        <v>33732</v>
      </c>
      <c r="B5982" s="393" t="s">
        <v>21992</v>
      </c>
      <c r="C5982" s="393">
        <v>8</v>
      </c>
      <c r="D5982" s="393" t="s">
        <v>11819</v>
      </c>
      <c r="E5982" s="393">
        <v>2</v>
      </c>
      <c r="F5982" s="396"/>
      <c r="G5982" s="388"/>
    </row>
    <row r="5983" spans="1:7" ht="17.25" x14ac:dyDescent="0.3">
      <c r="A5983" s="389" t="s">
        <v>33733</v>
      </c>
      <c r="B5983" s="393" t="s">
        <v>11819</v>
      </c>
      <c r="C5983" s="393">
        <v>7</v>
      </c>
      <c r="D5983" s="393" t="s">
        <v>10103</v>
      </c>
      <c r="E5983" s="393">
        <v>7</v>
      </c>
      <c r="F5983" s="396"/>
      <c r="G5983" s="388"/>
    </row>
    <row r="5984" spans="1:7" ht="17.25" x14ac:dyDescent="0.3">
      <c r="A5984" s="389" t="s">
        <v>33734</v>
      </c>
      <c r="B5984" s="393" t="s">
        <v>10191</v>
      </c>
      <c r="C5984" s="393">
        <v>8</v>
      </c>
      <c r="D5984" s="393" t="s">
        <v>11819</v>
      </c>
      <c r="E5984" s="393">
        <v>14</v>
      </c>
      <c r="F5984" s="396"/>
      <c r="G5984" s="388"/>
    </row>
    <row r="5985" spans="1:7" ht="17.25" x14ac:dyDescent="0.3">
      <c r="A5985" s="389" t="s">
        <v>33735</v>
      </c>
      <c r="B5985" s="393" t="s">
        <v>11819</v>
      </c>
      <c r="C5985" s="393">
        <v>31</v>
      </c>
      <c r="D5985" s="393" t="s">
        <v>16716</v>
      </c>
      <c r="E5985" s="393">
        <v>23</v>
      </c>
      <c r="F5985" s="396"/>
      <c r="G5985" s="388"/>
    </row>
    <row r="5986" spans="1:7" ht="17.25" x14ac:dyDescent="0.3">
      <c r="A5986" s="389" t="s">
        <v>33736</v>
      </c>
      <c r="B5986" s="393" t="s">
        <v>14944</v>
      </c>
      <c r="C5986" s="393">
        <v>3</v>
      </c>
      <c r="D5986" s="393" t="s">
        <v>2625</v>
      </c>
      <c r="E5986" s="393">
        <v>1</v>
      </c>
      <c r="F5986" s="396"/>
      <c r="G5986" s="388"/>
    </row>
    <row r="5987" spans="1:7" ht="17.25" x14ac:dyDescent="0.3">
      <c r="A5987" s="389" t="s">
        <v>33737</v>
      </c>
      <c r="B5987" s="393" t="s">
        <v>10103</v>
      </c>
      <c r="C5987" s="393">
        <v>20</v>
      </c>
      <c r="D5987" s="393" t="s">
        <v>11819</v>
      </c>
      <c r="E5987" s="393">
        <v>13</v>
      </c>
      <c r="F5987" s="396"/>
      <c r="G5987" s="388"/>
    </row>
    <row r="5988" spans="1:7" ht="17.25" x14ac:dyDescent="0.3">
      <c r="A5988" s="389" t="s">
        <v>33738</v>
      </c>
      <c r="B5988" s="393" t="s">
        <v>5426</v>
      </c>
      <c r="C5988" s="393">
        <v>1</v>
      </c>
      <c r="D5988" s="393" t="s">
        <v>2625</v>
      </c>
      <c r="E5988" s="393">
        <v>7</v>
      </c>
      <c r="F5988" s="396"/>
      <c r="G5988" s="388"/>
    </row>
    <row r="5989" spans="1:7" ht="17.25" x14ac:dyDescent="0.3">
      <c r="A5989" s="389" t="s">
        <v>33739</v>
      </c>
      <c r="B5989" s="393" t="s">
        <v>13336</v>
      </c>
      <c r="C5989" s="393">
        <v>6</v>
      </c>
      <c r="D5989" s="393" t="s">
        <v>11819</v>
      </c>
      <c r="E5989" s="393">
        <v>11</v>
      </c>
      <c r="F5989" s="396"/>
      <c r="G5989" s="388"/>
    </row>
    <row r="5990" spans="1:7" ht="12.75" customHeight="1" x14ac:dyDescent="0.3">
      <c r="A5990" s="417" t="s">
        <v>33740</v>
      </c>
      <c r="B5990" s="417"/>
      <c r="C5990" s="417"/>
      <c r="D5990" s="417"/>
      <c r="E5990" s="417"/>
      <c r="F5990" s="417"/>
      <c r="G5990" s="388"/>
    </row>
    <row r="5991" spans="1:7" ht="17.25" x14ac:dyDescent="0.3">
      <c r="A5991" s="389" t="s">
        <v>33741</v>
      </c>
      <c r="B5991" s="393" t="s">
        <v>5011</v>
      </c>
      <c r="C5991" s="393">
        <v>9</v>
      </c>
      <c r="D5991" s="393" t="s">
        <v>11819</v>
      </c>
      <c r="E5991" s="393">
        <v>14</v>
      </c>
      <c r="F5991" s="396"/>
      <c r="G5991" s="388"/>
    </row>
    <row r="5992" spans="1:7" ht="17.25" x14ac:dyDescent="0.3">
      <c r="A5992" s="389" t="s">
        <v>33742</v>
      </c>
      <c r="B5992" s="393" t="s">
        <v>7198</v>
      </c>
      <c r="C5992" s="393">
        <v>15</v>
      </c>
      <c r="D5992" s="393" t="s">
        <v>21976</v>
      </c>
      <c r="E5992" s="393">
        <v>8</v>
      </c>
      <c r="F5992" s="396"/>
      <c r="G5992" s="388"/>
    </row>
    <row r="5993" spans="1:7" ht="17.25" x14ac:dyDescent="0.3">
      <c r="A5993" s="389" t="s">
        <v>33743</v>
      </c>
      <c r="B5993" s="393" t="s">
        <v>11819</v>
      </c>
      <c r="C5993" s="393">
        <v>8</v>
      </c>
      <c r="D5993" s="393" t="s">
        <v>10103</v>
      </c>
      <c r="E5993" s="393">
        <v>9</v>
      </c>
      <c r="F5993" s="396"/>
      <c r="G5993" s="388"/>
    </row>
    <row r="5994" spans="1:7" ht="17.25" x14ac:dyDescent="0.3">
      <c r="A5994" s="389" t="s">
        <v>33744</v>
      </c>
      <c r="B5994" s="393" t="s">
        <v>11819</v>
      </c>
      <c r="C5994" s="393">
        <v>7</v>
      </c>
      <c r="D5994" s="393" t="s">
        <v>10103</v>
      </c>
      <c r="E5994" s="393">
        <v>1</v>
      </c>
      <c r="F5994" s="396"/>
      <c r="G5994" s="388"/>
    </row>
    <row r="5995" spans="1:7" ht="17.25" x14ac:dyDescent="0.3">
      <c r="A5995" s="389" t="s">
        <v>33745</v>
      </c>
      <c r="B5995" s="393" t="s">
        <v>10191</v>
      </c>
      <c r="C5995" s="393">
        <v>7</v>
      </c>
      <c r="D5995" s="393" t="s">
        <v>11819</v>
      </c>
      <c r="E5995" s="393">
        <v>12</v>
      </c>
      <c r="F5995" s="396"/>
      <c r="G5995" s="388"/>
    </row>
    <row r="5996" spans="1:7" ht="17.25" x14ac:dyDescent="0.3">
      <c r="A5996" s="389" t="s">
        <v>33746</v>
      </c>
      <c r="B5996" s="393" t="s">
        <v>11819</v>
      </c>
      <c r="C5996" s="393">
        <v>2</v>
      </c>
      <c r="D5996" s="393" t="s">
        <v>10103</v>
      </c>
      <c r="E5996" s="393">
        <v>2</v>
      </c>
      <c r="F5996" s="396"/>
      <c r="G5996" s="388"/>
    </row>
    <row r="5997" spans="1:7" ht="17.25" x14ac:dyDescent="0.3">
      <c r="A5997" s="389" t="s">
        <v>33747</v>
      </c>
      <c r="B5997" s="393" t="s">
        <v>11819</v>
      </c>
      <c r="C5997" s="393">
        <v>25</v>
      </c>
      <c r="D5997" s="393" t="s">
        <v>10191</v>
      </c>
      <c r="E5997" s="393">
        <v>22</v>
      </c>
      <c r="F5997" s="396"/>
      <c r="G5997" s="388"/>
    </row>
    <row r="5998" spans="1:7" ht="17.25" x14ac:dyDescent="0.3">
      <c r="A5998" s="389" t="s">
        <v>33748</v>
      </c>
      <c r="B5998" s="393" t="s">
        <v>10191</v>
      </c>
      <c r="C5998" s="393">
        <v>2</v>
      </c>
      <c r="D5998" s="393" t="s">
        <v>2625</v>
      </c>
      <c r="E5998" s="393">
        <v>11</v>
      </c>
      <c r="F5998" s="396"/>
      <c r="G5998" s="388"/>
    </row>
    <row r="5999" spans="1:7" ht="17.25" x14ac:dyDescent="0.3">
      <c r="A5999" s="389" t="s">
        <v>33749</v>
      </c>
      <c r="B5999" s="393" t="s">
        <v>21976</v>
      </c>
      <c r="C5999" s="393">
        <v>12</v>
      </c>
      <c r="D5999" s="393" t="s">
        <v>2625</v>
      </c>
      <c r="E5999" s="393">
        <v>11</v>
      </c>
      <c r="F5999" s="396"/>
      <c r="G5999" s="388"/>
    </row>
    <row r="6000" spans="1:7" ht="17.25" x14ac:dyDescent="0.3">
      <c r="A6000" s="389" t="s">
        <v>33750</v>
      </c>
      <c r="B6000" s="393" t="s">
        <v>14944</v>
      </c>
      <c r="C6000" s="393">
        <v>3</v>
      </c>
      <c r="D6000" s="393" t="s">
        <v>2625</v>
      </c>
      <c r="E6000" s="393">
        <v>6</v>
      </c>
      <c r="F6000" s="396"/>
      <c r="G6000" s="388"/>
    </row>
    <row r="6001" spans="1:7" ht="17.25" x14ac:dyDescent="0.3">
      <c r="A6001" s="389" t="s">
        <v>33751</v>
      </c>
      <c r="B6001" s="393" t="s">
        <v>10103</v>
      </c>
      <c r="C6001" s="393">
        <v>1</v>
      </c>
      <c r="D6001" s="393" t="s">
        <v>11819</v>
      </c>
      <c r="E6001" s="393">
        <v>0</v>
      </c>
      <c r="F6001" s="396"/>
      <c r="G6001" s="388"/>
    </row>
    <row r="6002" spans="1:7" ht="17.25" x14ac:dyDescent="0.3">
      <c r="A6002" s="389" t="s">
        <v>33752</v>
      </c>
      <c r="B6002" s="393" t="s">
        <v>11819</v>
      </c>
      <c r="C6002" s="393">
        <v>0</v>
      </c>
      <c r="D6002" s="393" t="s">
        <v>10103</v>
      </c>
      <c r="E6002" s="393">
        <v>5</v>
      </c>
      <c r="F6002" s="396"/>
      <c r="G6002" s="388"/>
    </row>
    <row r="6003" spans="1:7" ht="12.75" customHeight="1" x14ac:dyDescent="0.3">
      <c r="A6003" s="417" t="s">
        <v>40050</v>
      </c>
      <c r="B6003" s="417"/>
      <c r="C6003" s="417"/>
      <c r="D6003" s="417"/>
      <c r="E6003" s="417"/>
      <c r="F6003" s="417"/>
      <c r="G6003" s="388"/>
    </row>
    <row r="6004" spans="1:7" ht="17.25" x14ac:dyDescent="0.3">
      <c r="A6004" s="389" t="s">
        <v>40051</v>
      </c>
      <c r="B6004" s="393" t="s">
        <v>11819</v>
      </c>
      <c r="C6004" s="393">
        <v>10</v>
      </c>
      <c r="D6004" s="393" t="s">
        <v>21943</v>
      </c>
      <c r="E6004" s="393">
        <v>13</v>
      </c>
      <c r="F6004" s="396"/>
      <c r="G6004" s="388"/>
    </row>
    <row r="6005" spans="1:7" ht="17.25" x14ac:dyDescent="0.3">
      <c r="A6005" s="389" t="s">
        <v>40052</v>
      </c>
      <c r="B6005" s="393" t="s">
        <v>11819</v>
      </c>
      <c r="C6005" s="393">
        <v>11</v>
      </c>
      <c r="D6005" s="393" t="s">
        <v>5011</v>
      </c>
      <c r="E6005" s="393">
        <v>8</v>
      </c>
      <c r="F6005" s="396"/>
      <c r="G6005" s="388"/>
    </row>
    <row r="6006" spans="1:7" ht="17.25" x14ac:dyDescent="0.3">
      <c r="A6006" s="389" t="s">
        <v>40053</v>
      </c>
      <c r="B6006" s="393" t="s">
        <v>11819</v>
      </c>
      <c r="C6006" s="393">
        <v>23</v>
      </c>
      <c r="D6006" s="393" t="s">
        <v>10103</v>
      </c>
      <c r="E6006" s="393">
        <v>20</v>
      </c>
      <c r="F6006" s="396"/>
      <c r="G6006" s="388"/>
    </row>
    <row r="6007" spans="1:7" ht="17.25" x14ac:dyDescent="0.3">
      <c r="A6007" s="389" t="s">
        <v>40054</v>
      </c>
      <c r="B6007" s="393" t="s">
        <v>21943</v>
      </c>
      <c r="C6007" s="393">
        <v>5</v>
      </c>
      <c r="D6007" s="393" t="s">
        <v>2625</v>
      </c>
      <c r="E6007" s="393">
        <v>2</v>
      </c>
      <c r="F6007" s="396"/>
      <c r="G6007" s="388"/>
    </row>
    <row r="6008" spans="1:7" ht="17.25" x14ac:dyDescent="0.3">
      <c r="A6008" s="389" t="s">
        <v>40055</v>
      </c>
      <c r="B6008" s="393" t="s">
        <v>11819</v>
      </c>
      <c r="C6008" s="393">
        <v>4</v>
      </c>
      <c r="D6008" s="393" t="s">
        <v>13336</v>
      </c>
      <c r="E6008" s="393">
        <v>0</v>
      </c>
      <c r="F6008" s="396"/>
      <c r="G6008" s="388"/>
    </row>
    <row r="6009" spans="1:7" ht="17.25" x14ac:dyDescent="0.3">
      <c r="A6009" s="389" t="s">
        <v>40056</v>
      </c>
      <c r="B6009" s="393" t="s">
        <v>13336</v>
      </c>
      <c r="C6009" s="393">
        <v>13</v>
      </c>
      <c r="D6009" s="393" t="s">
        <v>11819</v>
      </c>
      <c r="E6009" s="393">
        <v>9</v>
      </c>
      <c r="F6009" s="396"/>
      <c r="G6009" s="388"/>
    </row>
    <row r="6010" spans="1:7" ht="17.25" x14ac:dyDescent="0.3">
      <c r="A6010" s="389" t="s">
        <v>40057</v>
      </c>
      <c r="B6010" s="393" t="s">
        <v>11819</v>
      </c>
      <c r="C6010" s="393">
        <v>26</v>
      </c>
      <c r="D6010" s="393" t="s">
        <v>10103</v>
      </c>
      <c r="E6010" s="393">
        <v>30</v>
      </c>
      <c r="F6010" s="396"/>
      <c r="G6010" s="388"/>
    </row>
    <row r="6011" spans="1:7" ht="17.25" x14ac:dyDescent="0.3">
      <c r="A6011" s="389" t="s">
        <v>40058</v>
      </c>
      <c r="B6011" s="393" t="s">
        <v>10103</v>
      </c>
      <c r="C6011" s="393">
        <v>1</v>
      </c>
      <c r="D6011" s="393" t="s">
        <v>3253</v>
      </c>
      <c r="E6011" s="393">
        <v>5</v>
      </c>
      <c r="F6011" s="396"/>
      <c r="G6011" s="388"/>
    </row>
    <row r="6012" spans="1:7" ht="17.25" x14ac:dyDescent="0.3">
      <c r="A6012" s="389" t="s">
        <v>40059</v>
      </c>
      <c r="B6012" s="393" t="s">
        <v>10103</v>
      </c>
      <c r="C6012" s="393">
        <v>4</v>
      </c>
      <c r="D6012" s="393" t="s">
        <v>11819</v>
      </c>
      <c r="E6012" s="393">
        <v>11</v>
      </c>
      <c r="F6012" s="396"/>
      <c r="G6012" s="388"/>
    </row>
    <row r="6013" spans="1:7" ht="17.25" x14ac:dyDescent="0.3">
      <c r="A6013" s="389" t="s">
        <v>40060</v>
      </c>
      <c r="B6013" s="393" t="s">
        <v>10103</v>
      </c>
      <c r="C6013" s="393">
        <v>4</v>
      </c>
      <c r="D6013" s="393" t="s">
        <v>11819</v>
      </c>
      <c r="E6013" s="393">
        <v>0</v>
      </c>
      <c r="F6013" s="396"/>
      <c r="G6013" s="388"/>
    </row>
    <row r="6014" spans="1:7" ht="17.25" x14ac:dyDescent="0.3">
      <c r="A6014" s="389" t="s">
        <v>40061</v>
      </c>
      <c r="B6014" s="393" t="s">
        <v>10103</v>
      </c>
      <c r="C6014" s="393">
        <v>21</v>
      </c>
      <c r="D6014" s="393" t="s">
        <v>11819</v>
      </c>
      <c r="E6014" s="393">
        <v>11</v>
      </c>
      <c r="F6014" s="396"/>
      <c r="G6014" s="388"/>
    </row>
    <row r="6015" spans="1:7" ht="17.25" x14ac:dyDescent="0.3">
      <c r="A6015" s="389" t="s">
        <v>40062</v>
      </c>
      <c r="B6015" s="393" t="s">
        <v>11819</v>
      </c>
      <c r="C6015" s="393">
        <v>5</v>
      </c>
      <c r="D6015" s="393" t="s">
        <v>10103</v>
      </c>
      <c r="E6015" s="393">
        <v>12</v>
      </c>
      <c r="F6015" s="396"/>
      <c r="G6015" s="388"/>
    </row>
    <row r="6016" spans="1:7" ht="12.75" customHeight="1" x14ac:dyDescent="0.3">
      <c r="A6016" s="417" t="s">
        <v>40063</v>
      </c>
      <c r="B6016" s="417"/>
      <c r="C6016" s="417"/>
      <c r="D6016" s="417"/>
      <c r="E6016" s="417"/>
      <c r="F6016" s="417"/>
      <c r="G6016" s="388"/>
    </row>
    <row r="6017" spans="1:7" ht="17.25" x14ac:dyDescent="0.3">
      <c r="A6017" s="389" t="s">
        <v>40064</v>
      </c>
      <c r="B6017" s="393" t="s">
        <v>11819</v>
      </c>
      <c r="C6017" s="393">
        <v>6</v>
      </c>
      <c r="D6017" s="393" t="s">
        <v>5011</v>
      </c>
      <c r="E6017" s="393">
        <v>19</v>
      </c>
      <c r="F6017" s="396"/>
      <c r="G6017" s="388"/>
    </row>
    <row r="6018" spans="1:7" ht="17.25" x14ac:dyDescent="0.3">
      <c r="A6018" s="389" t="s">
        <v>40065</v>
      </c>
      <c r="B6018" s="393" t="s">
        <v>10103</v>
      </c>
      <c r="C6018" s="393">
        <v>9</v>
      </c>
      <c r="D6018" s="393" t="s">
        <v>11819</v>
      </c>
      <c r="E6018" s="393">
        <v>8</v>
      </c>
      <c r="F6018" s="396"/>
      <c r="G6018" s="388"/>
    </row>
    <row r="6019" spans="1:7" ht="17.25" x14ac:dyDescent="0.3">
      <c r="A6019" s="389" t="s">
        <v>40066</v>
      </c>
      <c r="B6019" s="393" t="s">
        <v>10103</v>
      </c>
      <c r="C6019" s="393">
        <v>6</v>
      </c>
      <c r="D6019" s="393" t="s">
        <v>11819</v>
      </c>
      <c r="E6019" s="393">
        <v>9</v>
      </c>
      <c r="F6019" s="396"/>
      <c r="G6019" s="388"/>
    </row>
    <row r="6020" spans="1:7" ht="17.25" x14ac:dyDescent="0.3">
      <c r="A6020" s="389" t="s">
        <v>40067</v>
      </c>
      <c r="B6020" s="393" t="s">
        <v>21943</v>
      </c>
      <c r="C6020" s="393">
        <v>8</v>
      </c>
      <c r="D6020" s="393" t="s">
        <v>2625</v>
      </c>
      <c r="E6020" s="393">
        <v>4</v>
      </c>
      <c r="F6020" s="396"/>
      <c r="G6020" s="388"/>
    </row>
    <row r="6021" spans="1:7" ht="17.25" x14ac:dyDescent="0.3">
      <c r="A6021" s="389" t="s">
        <v>40068</v>
      </c>
      <c r="B6021" s="393" t="s">
        <v>11819</v>
      </c>
      <c r="C6021" s="393">
        <v>13</v>
      </c>
      <c r="D6021" s="393" t="s">
        <v>10103</v>
      </c>
      <c r="E6021" s="393">
        <v>6</v>
      </c>
      <c r="F6021" s="396"/>
      <c r="G6021" s="388"/>
    </row>
    <row r="6022" spans="1:7" ht="17.25" x14ac:dyDescent="0.3">
      <c r="A6022" s="389" t="s">
        <v>40069</v>
      </c>
      <c r="B6022" s="393" t="s">
        <v>11819</v>
      </c>
      <c r="C6022" s="393">
        <v>6</v>
      </c>
      <c r="D6022" s="393" t="s">
        <v>10103</v>
      </c>
      <c r="E6022" s="393">
        <v>10</v>
      </c>
      <c r="F6022" s="396"/>
      <c r="G6022" s="388"/>
    </row>
    <row r="6023" spans="1:7" ht="17.25" x14ac:dyDescent="0.3">
      <c r="A6023" s="389" t="s">
        <v>40070</v>
      </c>
      <c r="B6023" s="393" t="s">
        <v>11819</v>
      </c>
      <c r="C6023" s="393">
        <v>2</v>
      </c>
      <c r="D6023" s="393" t="s">
        <v>21943</v>
      </c>
      <c r="E6023" s="393">
        <v>2</v>
      </c>
      <c r="F6023" s="396"/>
      <c r="G6023" s="388"/>
    </row>
    <row r="6024" spans="1:7" ht="17.25" x14ac:dyDescent="0.3">
      <c r="A6024" s="389" t="s">
        <v>40071</v>
      </c>
      <c r="B6024" s="393" t="s">
        <v>10191</v>
      </c>
      <c r="C6024" s="393">
        <v>5</v>
      </c>
      <c r="D6024" s="393" t="s">
        <v>2625</v>
      </c>
      <c r="E6024" s="393">
        <v>10</v>
      </c>
      <c r="F6024" s="396"/>
      <c r="G6024" s="388"/>
    </row>
    <row r="6025" spans="1:7" ht="17.25" x14ac:dyDescent="0.3">
      <c r="A6025" s="389" t="s">
        <v>40072</v>
      </c>
      <c r="B6025" s="393" t="s">
        <v>10103</v>
      </c>
      <c r="C6025" s="393">
        <v>11</v>
      </c>
      <c r="D6025" s="393" t="s">
        <v>11819</v>
      </c>
      <c r="E6025" s="393">
        <v>3</v>
      </c>
      <c r="F6025" s="396"/>
      <c r="G6025" s="388"/>
    </row>
    <row r="6026" spans="1:7" ht="17.25" x14ac:dyDescent="0.3">
      <c r="A6026" s="389" t="s">
        <v>40073</v>
      </c>
      <c r="B6026" s="393" t="s">
        <v>11819</v>
      </c>
      <c r="C6026" s="393">
        <v>9</v>
      </c>
      <c r="D6026" s="393" t="s">
        <v>10103</v>
      </c>
      <c r="E6026" s="393">
        <v>4</v>
      </c>
      <c r="F6026" s="396"/>
      <c r="G6026" s="388"/>
    </row>
    <row r="6027" spans="1:7" ht="17.25" x14ac:dyDescent="0.3">
      <c r="A6027" s="389" t="s">
        <v>40074</v>
      </c>
      <c r="B6027" s="393" t="s">
        <v>10448</v>
      </c>
      <c r="C6027" s="393">
        <v>10</v>
      </c>
      <c r="D6027" s="393" t="s">
        <v>7198</v>
      </c>
      <c r="E6027" s="393">
        <v>6</v>
      </c>
      <c r="F6027" s="396"/>
      <c r="G6027" s="388"/>
    </row>
    <row r="6028" spans="1:7" ht="17.25" x14ac:dyDescent="0.3">
      <c r="A6028" s="389" t="s">
        <v>40075</v>
      </c>
      <c r="B6028" s="393" t="s">
        <v>10191</v>
      </c>
      <c r="C6028" s="393">
        <v>5</v>
      </c>
      <c r="D6028" s="393" t="s">
        <v>2625</v>
      </c>
      <c r="E6028" s="393">
        <v>1</v>
      </c>
      <c r="F6028" s="396"/>
      <c r="G6028" s="388"/>
    </row>
    <row r="6029" spans="1:7" ht="12.75" customHeight="1" x14ac:dyDescent="0.3">
      <c r="A6029" s="417" t="s">
        <v>26256</v>
      </c>
      <c r="B6029" s="417"/>
      <c r="C6029" s="417"/>
      <c r="D6029" s="417"/>
      <c r="E6029" s="417"/>
      <c r="F6029" s="417"/>
      <c r="G6029" s="388"/>
    </row>
    <row r="6030" spans="1:7" ht="17.25" x14ac:dyDescent="0.3">
      <c r="A6030" s="389" t="s">
        <v>26257</v>
      </c>
      <c r="B6030" s="393" t="s">
        <v>11819</v>
      </c>
      <c r="C6030" s="393">
        <v>4</v>
      </c>
      <c r="D6030" s="393" t="s">
        <v>13336</v>
      </c>
      <c r="E6030" s="393">
        <v>0</v>
      </c>
      <c r="F6030" s="396"/>
      <c r="G6030" s="388"/>
    </row>
    <row r="6031" spans="1:7" ht="17.25" x14ac:dyDescent="0.3">
      <c r="A6031" s="389" t="s">
        <v>26258</v>
      </c>
      <c r="B6031" s="393" t="s">
        <v>11819</v>
      </c>
      <c r="C6031" s="393">
        <v>10</v>
      </c>
      <c r="D6031" s="393" t="s">
        <v>13336</v>
      </c>
      <c r="E6031" s="393">
        <v>4</v>
      </c>
      <c r="F6031" s="396"/>
      <c r="G6031" s="388"/>
    </row>
    <row r="6032" spans="1:7" ht="17.25" x14ac:dyDescent="0.3">
      <c r="A6032" s="389" t="s">
        <v>26259</v>
      </c>
      <c r="B6032" s="393" t="s">
        <v>11819</v>
      </c>
      <c r="C6032" s="393">
        <v>4</v>
      </c>
      <c r="D6032" s="393" t="s">
        <v>13336</v>
      </c>
      <c r="E6032" s="393">
        <v>7</v>
      </c>
      <c r="F6032" s="396"/>
      <c r="G6032" s="388"/>
    </row>
    <row r="6033" spans="1:7" ht="17.25" x14ac:dyDescent="0.3">
      <c r="A6033" s="389" t="s">
        <v>26260</v>
      </c>
      <c r="B6033" s="393" t="s">
        <v>13336</v>
      </c>
      <c r="C6033" s="393">
        <v>3</v>
      </c>
      <c r="D6033" s="393" t="s">
        <v>11819</v>
      </c>
      <c r="E6033" s="393">
        <v>3</v>
      </c>
      <c r="F6033" s="396"/>
      <c r="G6033" s="388"/>
    </row>
    <row r="6034" spans="1:7" ht="17.25" x14ac:dyDescent="0.3">
      <c r="A6034" s="389" t="s">
        <v>26261</v>
      </c>
      <c r="B6034" s="393" t="s">
        <v>11819</v>
      </c>
      <c r="C6034" s="393">
        <v>5</v>
      </c>
      <c r="D6034" s="393" t="s">
        <v>13336</v>
      </c>
      <c r="E6034" s="393">
        <v>1</v>
      </c>
      <c r="F6034" s="396"/>
      <c r="G6034" s="388"/>
    </row>
    <row r="6035" spans="1:7" ht="17.25" x14ac:dyDescent="0.3">
      <c r="A6035" s="389" t="s">
        <v>26262</v>
      </c>
      <c r="B6035" s="393" t="s">
        <v>11819</v>
      </c>
      <c r="C6035" s="393">
        <v>8</v>
      </c>
      <c r="D6035" s="393" t="s">
        <v>13336</v>
      </c>
      <c r="E6035" s="393">
        <v>3</v>
      </c>
      <c r="F6035" s="396"/>
      <c r="G6035" s="388"/>
    </row>
    <row r="6036" spans="1:7" ht="17.25" x14ac:dyDescent="0.3">
      <c r="A6036" s="389" t="s">
        <v>26263</v>
      </c>
      <c r="B6036" s="393" t="s">
        <v>13336</v>
      </c>
      <c r="C6036" s="393">
        <v>2</v>
      </c>
      <c r="D6036" s="393" t="s">
        <v>11819</v>
      </c>
      <c r="E6036" s="393">
        <v>1</v>
      </c>
      <c r="F6036" s="396"/>
      <c r="G6036" s="388"/>
    </row>
    <row r="6037" spans="1:7" ht="17.25" x14ac:dyDescent="0.3">
      <c r="A6037" s="389" t="s">
        <v>26264</v>
      </c>
      <c r="B6037" s="393" t="s">
        <v>13336</v>
      </c>
      <c r="C6037" s="393">
        <v>3</v>
      </c>
      <c r="D6037" s="393" t="s">
        <v>11819</v>
      </c>
      <c r="E6037" s="393">
        <v>6</v>
      </c>
      <c r="F6037" s="396"/>
      <c r="G6037" s="388"/>
    </row>
    <row r="6038" spans="1:7" ht="17.25" x14ac:dyDescent="0.3">
      <c r="A6038" s="389" t="s">
        <v>26265</v>
      </c>
      <c r="B6038" s="393" t="s">
        <v>13336</v>
      </c>
      <c r="C6038" s="393">
        <v>2</v>
      </c>
      <c r="D6038" s="393" t="s">
        <v>11819</v>
      </c>
      <c r="E6038" s="393">
        <v>2</v>
      </c>
      <c r="F6038" s="396"/>
      <c r="G6038" s="388"/>
    </row>
    <row r="6039" spans="1:7" ht="17.25" x14ac:dyDescent="0.3">
      <c r="A6039" s="389" t="s">
        <v>26266</v>
      </c>
      <c r="B6039" s="393" t="s">
        <v>11819</v>
      </c>
      <c r="C6039" s="393">
        <v>6</v>
      </c>
      <c r="D6039" s="393" t="s">
        <v>13336</v>
      </c>
      <c r="E6039" s="393">
        <v>5</v>
      </c>
      <c r="F6039" s="396"/>
      <c r="G6039" s="388"/>
    </row>
    <row r="6040" spans="1:7" ht="12.75" customHeight="1" x14ac:dyDescent="0.3">
      <c r="A6040" s="417" t="s">
        <v>26267</v>
      </c>
      <c r="B6040" s="417"/>
      <c r="C6040" s="417"/>
      <c r="D6040" s="417"/>
      <c r="E6040" s="417"/>
      <c r="F6040" s="417"/>
      <c r="G6040" s="388"/>
    </row>
    <row r="6041" spans="1:7" ht="17.25" x14ac:dyDescent="0.3">
      <c r="A6041" s="389" t="s">
        <v>26268</v>
      </c>
      <c r="B6041" s="393" t="s">
        <v>11819</v>
      </c>
      <c r="C6041" s="393">
        <v>2</v>
      </c>
      <c r="D6041" s="393" t="s">
        <v>13336</v>
      </c>
      <c r="E6041" s="393">
        <v>1</v>
      </c>
      <c r="F6041" s="396"/>
      <c r="G6041" s="388"/>
    </row>
    <row r="6042" spans="1:7" ht="17.25" x14ac:dyDescent="0.3">
      <c r="A6042" s="389" t="s">
        <v>26269</v>
      </c>
      <c r="B6042" s="393" t="s">
        <v>13336</v>
      </c>
      <c r="C6042" s="393">
        <v>1</v>
      </c>
      <c r="D6042" s="393" t="s">
        <v>11819</v>
      </c>
      <c r="E6042" s="393">
        <v>1</v>
      </c>
      <c r="F6042" s="396"/>
      <c r="G6042" s="388"/>
    </row>
    <row r="6043" spans="1:7" ht="17.25" x14ac:dyDescent="0.3">
      <c r="A6043" s="389" t="s">
        <v>26270</v>
      </c>
      <c r="B6043" s="393" t="s">
        <v>11819</v>
      </c>
      <c r="C6043" s="393">
        <v>1</v>
      </c>
      <c r="D6043" s="393" t="s">
        <v>13336</v>
      </c>
      <c r="E6043" s="393">
        <v>1</v>
      </c>
      <c r="F6043" s="396"/>
      <c r="G6043" s="388"/>
    </row>
    <row r="6044" spans="1:7" ht="17.25" x14ac:dyDescent="0.3">
      <c r="A6044" s="389" t="s">
        <v>26271</v>
      </c>
      <c r="B6044" s="393" t="s">
        <v>11819</v>
      </c>
      <c r="C6044" s="393">
        <v>2</v>
      </c>
      <c r="D6044" s="393" t="s">
        <v>13336</v>
      </c>
      <c r="E6044" s="393">
        <v>1</v>
      </c>
      <c r="F6044" s="396"/>
      <c r="G6044" s="388"/>
    </row>
    <row r="6045" spans="1:7" ht="17.25" x14ac:dyDescent="0.3">
      <c r="A6045" s="389" t="s">
        <v>26272</v>
      </c>
      <c r="B6045" s="393" t="s">
        <v>11819</v>
      </c>
      <c r="C6045" s="393">
        <v>0</v>
      </c>
      <c r="D6045" s="393" t="s">
        <v>13336</v>
      </c>
      <c r="E6045" s="393">
        <v>1</v>
      </c>
      <c r="F6045" s="396"/>
      <c r="G6045" s="388"/>
    </row>
    <row r="6046" spans="1:7" ht="17.25" x14ac:dyDescent="0.3">
      <c r="A6046" s="389" t="s">
        <v>26273</v>
      </c>
      <c r="B6046" s="393" t="s">
        <v>13336</v>
      </c>
      <c r="C6046" s="393">
        <v>1</v>
      </c>
      <c r="D6046" s="393" t="s">
        <v>11819</v>
      </c>
      <c r="E6046" s="393">
        <v>1</v>
      </c>
      <c r="F6046" s="396"/>
      <c r="G6046" s="388"/>
    </row>
    <row r="6047" spans="1:7" ht="17.25" x14ac:dyDescent="0.3">
      <c r="A6047" s="389" t="s">
        <v>26274</v>
      </c>
      <c r="B6047" s="393" t="s">
        <v>13336</v>
      </c>
      <c r="C6047" s="393">
        <v>1</v>
      </c>
      <c r="D6047" s="393" t="s">
        <v>11819</v>
      </c>
      <c r="E6047" s="393">
        <v>2</v>
      </c>
      <c r="F6047" s="396"/>
      <c r="G6047" s="388"/>
    </row>
    <row r="6048" spans="1:7" ht="17.25" x14ac:dyDescent="0.3">
      <c r="A6048" s="389" t="s">
        <v>26275</v>
      </c>
      <c r="B6048" s="393" t="s">
        <v>13336</v>
      </c>
      <c r="C6048" s="393">
        <v>0</v>
      </c>
      <c r="D6048" s="393" t="s">
        <v>11819</v>
      </c>
      <c r="E6048" s="393">
        <v>2</v>
      </c>
      <c r="F6048" s="396"/>
      <c r="G6048" s="388"/>
    </row>
    <row r="6049" spans="1:7" ht="17.25" x14ac:dyDescent="0.3">
      <c r="A6049" s="389" t="s">
        <v>26276</v>
      </c>
      <c r="B6049" s="393" t="s">
        <v>11819</v>
      </c>
      <c r="C6049" s="393">
        <v>0</v>
      </c>
      <c r="D6049" s="393" t="s">
        <v>13336</v>
      </c>
      <c r="E6049" s="393">
        <v>0</v>
      </c>
      <c r="F6049" s="396"/>
      <c r="G6049" s="388"/>
    </row>
    <row r="6050" spans="1:7" ht="17.25" x14ac:dyDescent="0.3">
      <c r="A6050" s="389" t="s">
        <v>26277</v>
      </c>
      <c r="B6050" s="393" t="s">
        <v>11819</v>
      </c>
      <c r="C6050" s="393">
        <v>0</v>
      </c>
      <c r="D6050" s="393" t="s">
        <v>13336</v>
      </c>
      <c r="E6050" s="393">
        <v>0</v>
      </c>
      <c r="F6050" s="396"/>
      <c r="G6050" s="388"/>
    </row>
    <row r="6051" spans="1:7" ht="17.25" x14ac:dyDescent="0.3">
      <c r="A6051" s="389" t="s">
        <v>26278</v>
      </c>
      <c r="B6051" s="393" t="s">
        <v>11819</v>
      </c>
      <c r="C6051" s="393">
        <v>0</v>
      </c>
      <c r="D6051" s="393" t="s">
        <v>13336</v>
      </c>
      <c r="E6051" s="393">
        <v>0</v>
      </c>
      <c r="F6051" s="396"/>
      <c r="G6051" s="388"/>
    </row>
    <row r="6052" spans="1:7" ht="17.25" x14ac:dyDescent="0.3">
      <c r="A6052" s="389" t="s">
        <v>26279</v>
      </c>
      <c r="B6052" s="393" t="s">
        <v>11819</v>
      </c>
      <c r="C6052" s="393">
        <v>1</v>
      </c>
      <c r="D6052" s="393" t="s">
        <v>13336</v>
      </c>
      <c r="E6052" s="393">
        <v>2</v>
      </c>
      <c r="F6052" s="396"/>
      <c r="G6052" s="388"/>
    </row>
    <row r="6053" spans="1:7" ht="12.75" customHeight="1" x14ac:dyDescent="0.3">
      <c r="A6053" s="417" t="s">
        <v>40076</v>
      </c>
      <c r="B6053" s="417"/>
      <c r="C6053" s="417"/>
      <c r="D6053" s="417"/>
      <c r="E6053" s="417"/>
      <c r="F6053" s="417"/>
      <c r="G6053" s="388"/>
    </row>
    <row r="6054" spans="1:7" ht="17.25" x14ac:dyDescent="0.3">
      <c r="A6054" s="389" t="s">
        <v>40077</v>
      </c>
      <c r="B6054" s="393" t="s">
        <v>11819</v>
      </c>
      <c r="C6054" s="393">
        <v>1</v>
      </c>
      <c r="D6054" s="393" t="s">
        <v>10103</v>
      </c>
      <c r="E6054" s="393">
        <v>1</v>
      </c>
      <c r="F6054" s="396"/>
      <c r="G6054" s="388"/>
    </row>
    <row r="6055" spans="1:7" ht="17.25" x14ac:dyDescent="0.3">
      <c r="A6055" s="389" t="s">
        <v>40078</v>
      </c>
      <c r="B6055" s="393" t="s">
        <v>11819</v>
      </c>
      <c r="C6055" s="393">
        <v>0</v>
      </c>
      <c r="D6055" s="393" t="s">
        <v>13336</v>
      </c>
      <c r="E6055" s="393">
        <v>0</v>
      </c>
      <c r="F6055" s="396"/>
      <c r="G6055" s="388"/>
    </row>
    <row r="6056" spans="1:7" ht="17.25" x14ac:dyDescent="0.3">
      <c r="A6056" s="389" t="s">
        <v>40079</v>
      </c>
      <c r="B6056" s="393" t="s">
        <v>11819</v>
      </c>
      <c r="C6056" s="393">
        <v>0</v>
      </c>
      <c r="D6056" s="393" t="s">
        <v>10103</v>
      </c>
      <c r="E6056" s="393">
        <v>0</v>
      </c>
      <c r="F6056" s="396"/>
      <c r="G6056" s="388"/>
    </row>
    <row r="6057" spans="1:7" ht="17.25" x14ac:dyDescent="0.3">
      <c r="A6057" s="389" t="s">
        <v>40080</v>
      </c>
      <c r="B6057" s="393" t="s">
        <v>11819</v>
      </c>
      <c r="C6057" s="393">
        <v>0</v>
      </c>
      <c r="D6057" s="393" t="s">
        <v>9654</v>
      </c>
      <c r="E6057" s="393">
        <v>0</v>
      </c>
      <c r="F6057" s="396"/>
      <c r="G6057" s="388"/>
    </row>
    <row r="6058" spans="1:7" ht="17.25" x14ac:dyDescent="0.3">
      <c r="A6058" s="389" t="s">
        <v>40081</v>
      </c>
      <c r="B6058" s="393" t="s">
        <v>10103</v>
      </c>
      <c r="C6058" s="393">
        <v>0</v>
      </c>
      <c r="D6058" s="393" t="s">
        <v>11819</v>
      </c>
      <c r="E6058" s="393">
        <v>0</v>
      </c>
      <c r="F6058" s="396"/>
      <c r="G6058" s="388"/>
    </row>
    <row r="6059" spans="1:7" ht="17.25" x14ac:dyDescent="0.3">
      <c r="A6059" s="389" t="s">
        <v>40082</v>
      </c>
      <c r="B6059" s="393" t="s">
        <v>10191</v>
      </c>
      <c r="C6059" s="393">
        <v>0</v>
      </c>
      <c r="D6059" s="393" t="s">
        <v>11819</v>
      </c>
      <c r="E6059" s="393">
        <v>0</v>
      </c>
      <c r="F6059" s="396"/>
      <c r="G6059" s="388"/>
    </row>
    <row r="6060" spans="1:7" ht="17.25" x14ac:dyDescent="0.3">
      <c r="A6060" s="389" t="s">
        <v>40083</v>
      </c>
      <c r="B6060" s="393" t="s">
        <v>21992</v>
      </c>
      <c r="C6060" s="393">
        <v>0</v>
      </c>
      <c r="D6060" s="393" t="s">
        <v>2625</v>
      </c>
      <c r="E6060" s="393">
        <v>0</v>
      </c>
      <c r="F6060" s="396"/>
      <c r="G6060" s="388"/>
    </row>
    <row r="6061" spans="1:7" ht="17.25" x14ac:dyDescent="0.3">
      <c r="A6061" s="389" t="s">
        <v>40084</v>
      </c>
      <c r="B6061" s="393" t="s">
        <v>11819</v>
      </c>
      <c r="C6061" s="393">
        <v>0</v>
      </c>
      <c r="D6061" s="393" t="s">
        <v>10103</v>
      </c>
      <c r="E6061" s="393">
        <v>0</v>
      </c>
      <c r="F6061" s="396"/>
      <c r="G6061" s="388"/>
    </row>
    <row r="6062" spans="1:7" ht="17.25" x14ac:dyDescent="0.3">
      <c r="A6062" s="389" t="s">
        <v>40085</v>
      </c>
      <c r="B6062" s="393" t="s">
        <v>11819</v>
      </c>
      <c r="C6062" s="393">
        <v>0</v>
      </c>
      <c r="D6062" s="393" t="s">
        <v>10191</v>
      </c>
      <c r="E6062" s="393">
        <v>0</v>
      </c>
      <c r="F6062" s="396"/>
      <c r="G6062" s="388"/>
    </row>
    <row r="6063" spans="1:7" ht="17.25" x14ac:dyDescent="0.3">
      <c r="A6063" s="389" t="s">
        <v>40086</v>
      </c>
      <c r="B6063" s="393" t="s">
        <v>11819</v>
      </c>
      <c r="C6063" s="393">
        <v>0</v>
      </c>
      <c r="D6063" s="393" t="s">
        <v>13336</v>
      </c>
      <c r="E6063" s="393">
        <v>0</v>
      </c>
      <c r="F6063" s="396"/>
      <c r="G6063" s="388"/>
    </row>
    <row r="6064" spans="1:7" ht="17.25" x14ac:dyDescent="0.3">
      <c r="A6064" s="389" t="s">
        <v>40087</v>
      </c>
      <c r="B6064" s="393" t="s">
        <v>11819</v>
      </c>
      <c r="C6064" s="393">
        <v>0</v>
      </c>
      <c r="D6064" s="393" t="s">
        <v>5011</v>
      </c>
      <c r="E6064" s="393">
        <v>0</v>
      </c>
      <c r="F6064" s="396"/>
      <c r="G6064" s="388"/>
    </row>
    <row r="6065" spans="1:7" ht="17.25" x14ac:dyDescent="0.3">
      <c r="A6065" s="389" t="s">
        <v>40088</v>
      </c>
      <c r="B6065" s="393" t="s">
        <v>10191</v>
      </c>
      <c r="C6065" s="393">
        <v>0</v>
      </c>
      <c r="D6065" s="393" t="s">
        <v>11819</v>
      </c>
      <c r="E6065" s="393">
        <v>0</v>
      </c>
      <c r="F6065" s="396"/>
      <c r="G6065" s="388"/>
    </row>
    <row r="6066" spans="1:7" ht="12.75" customHeight="1" x14ac:dyDescent="0.3">
      <c r="A6066" s="417" t="s">
        <v>26280</v>
      </c>
      <c r="B6066" s="417"/>
      <c r="C6066" s="417"/>
      <c r="D6066" s="417"/>
      <c r="E6066" s="417"/>
      <c r="F6066" s="417"/>
      <c r="G6066" s="388"/>
    </row>
    <row r="6067" spans="1:7" ht="17.25" x14ac:dyDescent="0.3">
      <c r="A6067" s="389" t="s">
        <v>26281</v>
      </c>
      <c r="B6067" s="393" t="s">
        <v>13336</v>
      </c>
      <c r="C6067" s="393">
        <v>3</v>
      </c>
      <c r="D6067" s="393" t="s">
        <v>11819</v>
      </c>
      <c r="E6067" s="393">
        <v>3</v>
      </c>
      <c r="F6067" s="396"/>
      <c r="G6067" s="388"/>
    </row>
    <row r="6068" spans="1:7" ht="17.25" x14ac:dyDescent="0.3">
      <c r="A6068" s="389" t="s">
        <v>26282</v>
      </c>
      <c r="B6068" s="393" t="s">
        <v>11819</v>
      </c>
      <c r="C6068" s="393">
        <v>1</v>
      </c>
      <c r="D6068" s="393" t="s">
        <v>13336</v>
      </c>
      <c r="E6068" s="393">
        <v>1</v>
      </c>
      <c r="F6068" s="396"/>
      <c r="G6068" s="388"/>
    </row>
    <row r="6069" spans="1:7" ht="17.25" x14ac:dyDescent="0.3">
      <c r="A6069" s="389" t="s">
        <v>26283</v>
      </c>
      <c r="B6069" s="393" t="s">
        <v>11819</v>
      </c>
      <c r="C6069" s="393">
        <v>2</v>
      </c>
      <c r="D6069" s="393" t="s">
        <v>13336</v>
      </c>
      <c r="E6069" s="393">
        <v>1</v>
      </c>
      <c r="F6069" s="396"/>
      <c r="G6069" s="388"/>
    </row>
    <row r="6070" spans="1:7" ht="17.25" x14ac:dyDescent="0.3">
      <c r="A6070" s="389" t="s">
        <v>26284</v>
      </c>
      <c r="B6070" s="393" t="s">
        <v>11819</v>
      </c>
      <c r="C6070" s="393">
        <v>1</v>
      </c>
      <c r="D6070" s="393" t="s">
        <v>10191</v>
      </c>
      <c r="E6070" s="393">
        <v>0</v>
      </c>
      <c r="F6070" s="396"/>
      <c r="G6070" s="388"/>
    </row>
    <row r="6071" spans="1:7" ht="17.25" x14ac:dyDescent="0.3">
      <c r="A6071" s="389" t="s">
        <v>26285</v>
      </c>
      <c r="B6071" s="393" t="s">
        <v>11819</v>
      </c>
      <c r="C6071" s="393">
        <v>0</v>
      </c>
      <c r="D6071" s="393" t="s">
        <v>10191</v>
      </c>
      <c r="E6071" s="393">
        <v>0</v>
      </c>
      <c r="F6071" s="396"/>
      <c r="G6071" s="388"/>
    </row>
    <row r="6072" spans="1:7" ht="17.25" x14ac:dyDescent="0.3">
      <c r="A6072" s="389" t="s">
        <v>26286</v>
      </c>
      <c r="B6072" s="393" t="s">
        <v>11819</v>
      </c>
      <c r="C6072" s="393">
        <v>3</v>
      </c>
      <c r="D6072" s="393" t="s">
        <v>10191</v>
      </c>
      <c r="E6072" s="393">
        <v>3</v>
      </c>
      <c r="F6072" s="396"/>
      <c r="G6072" s="388"/>
    </row>
    <row r="6073" spans="1:7" ht="17.25" x14ac:dyDescent="0.3">
      <c r="A6073" s="389" t="s">
        <v>26287</v>
      </c>
      <c r="B6073" s="393" t="s">
        <v>10191</v>
      </c>
      <c r="C6073" s="393">
        <v>0</v>
      </c>
      <c r="D6073" s="393" t="s">
        <v>11819</v>
      </c>
      <c r="E6073" s="393">
        <v>2</v>
      </c>
      <c r="F6073" s="396"/>
      <c r="G6073" s="388"/>
    </row>
    <row r="6074" spans="1:7" ht="17.25" x14ac:dyDescent="0.3">
      <c r="A6074" s="389" t="s">
        <v>26288</v>
      </c>
      <c r="B6074" s="393" t="s">
        <v>10191</v>
      </c>
      <c r="C6074" s="393">
        <v>2</v>
      </c>
      <c r="D6074" s="393" t="s">
        <v>11819</v>
      </c>
      <c r="E6074" s="393">
        <v>1</v>
      </c>
      <c r="F6074" s="396"/>
      <c r="G6074" s="388"/>
    </row>
    <row r="6075" spans="1:7" ht="12.75" customHeight="1" x14ac:dyDescent="0.3">
      <c r="A6075" s="417" t="s">
        <v>26289</v>
      </c>
      <c r="B6075" s="417"/>
      <c r="C6075" s="417"/>
      <c r="D6075" s="417"/>
      <c r="E6075" s="417"/>
      <c r="F6075" s="417"/>
      <c r="G6075" s="388"/>
    </row>
    <row r="6076" spans="1:7" ht="17.25" x14ac:dyDescent="0.3">
      <c r="A6076" s="389" t="s">
        <v>26290</v>
      </c>
      <c r="B6076" s="393" t="s">
        <v>2625</v>
      </c>
      <c r="C6076" s="393">
        <v>0</v>
      </c>
      <c r="D6076" s="393" t="s">
        <v>21976</v>
      </c>
      <c r="E6076" s="393">
        <v>0</v>
      </c>
      <c r="F6076" s="396"/>
      <c r="G6076" s="388"/>
    </row>
    <row r="6077" spans="1:7" ht="17.25" x14ac:dyDescent="0.3">
      <c r="A6077" s="389" t="s">
        <v>26291</v>
      </c>
      <c r="B6077" s="393" t="s">
        <v>10103</v>
      </c>
      <c r="C6077" s="393">
        <v>1</v>
      </c>
      <c r="D6077" s="393" t="s">
        <v>11819</v>
      </c>
      <c r="E6077" s="393">
        <v>1</v>
      </c>
      <c r="F6077" s="396"/>
      <c r="G6077" s="388"/>
    </row>
    <row r="6078" spans="1:7" ht="17.25" x14ac:dyDescent="0.3">
      <c r="A6078" s="389" t="s">
        <v>33753</v>
      </c>
      <c r="B6078" s="393" t="s">
        <v>11819</v>
      </c>
      <c r="C6078" s="393">
        <v>2</v>
      </c>
      <c r="D6078" s="393" t="s">
        <v>10103</v>
      </c>
      <c r="E6078" s="393">
        <v>0</v>
      </c>
      <c r="F6078" s="396"/>
      <c r="G6078" s="388"/>
    </row>
    <row r="6079" spans="1:7" ht="17.25" x14ac:dyDescent="0.25">
      <c r="A6079" s="389" t="s">
        <v>26292</v>
      </c>
      <c r="B6079" s="393" t="s">
        <v>26293</v>
      </c>
      <c r="C6079" s="393">
        <v>1</v>
      </c>
      <c r="D6079" s="393" t="s">
        <v>26294</v>
      </c>
      <c r="E6079" s="393">
        <v>0</v>
      </c>
      <c r="F6079" s="393" t="s">
        <v>41085</v>
      </c>
      <c r="G6079" s="395">
        <v>1</v>
      </c>
    </row>
    <row r="6080" spans="1:7" ht="17.25" x14ac:dyDescent="0.3">
      <c r="A6080" s="389" t="s">
        <v>26295</v>
      </c>
      <c r="B6080" s="393" t="s">
        <v>2625</v>
      </c>
      <c r="C6080" s="393">
        <v>1</v>
      </c>
      <c r="D6080" s="393" t="s">
        <v>10103</v>
      </c>
      <c r="E6080" s="393">
        <v>1</v>
      </c>
      <c r="F6080" s="396"/>
      <c r="G6080" s="388"/>
    </row>
    <row r="6081" spans="1:7" ht="17.25" x14ac:dyDescent="0.3">
      <c r="A6081" s="389" t="s">
        <v>26296</v>
      </c>
      <c r="B6081" s="393" t="s">
        <v>2625</v>
      </c>
      <c r="C6081" s="393">
        <v>0</v>
      </c>
      <c r="D6081" s="393" t="s">
        <v>10103</v>
      </c>
      <c r="E6081" s="393">
        <v>0</v>
      </c>
      <c r="F6081" s="396"/>
      <c r="G6081" s="388"/>
    </row>
    <row r="6082" spans="1:7" ht="17.25" x14ac:dyDescent="0.3">
      <c r="A6082" s="389" t="s">
        <v>26297</v>
      </c>
      <c r="B6082" s="393" t="s">
        <v>2625</v>
      </c>
      <c r="C6082" s="393">
        <v>3</v>
      </c>
      <c r="D6082" s="393" t="s">
        <v>21976</v>
      </c>
      <c r="E6082" s="393">
        <v>3</v>
      </c>
      <c r="F6082" s="396"/>
      <c r="G6082" s="388"/>
    </row>
    <row r="6083" spans="1:7" ht="17.25" x14ac:dyDescent="0.3">
      <c r="A6083" s="389" t="s">
        <v>26298</v>
      </c>
      <c r="B6083" s="393" t="s">
        <v>11819</v>
      </c>
      <c r="C6083" s="393">
        <v>0</v>
      </c>
      <c r="D6083" s="393" t="s">
        <v>10103</v>
      </c>
      <c r="E6083" s="393">
        <v>0</v>
      </c>
      <c r="F6083" s="396"/>
      <c r="G6083" s="388"/>
    </row>
    <row r="6084" spans="1:7" ht="17.25" x14ac:dyDescent="0.3">
      <c r="A6084" s="389" t="s">
        <v>26299</v>
      </c>
      <c r="B6084" s="393" t="s">
        <v>10103</v>
      </c>
      <c r="C6084" s="393">
        <v>0</v>
      </c>
      <c r="D6084" s="393" t="s">
        <v>11819</v>
      </c>
      <c r="E6084" s="393">
        <v>0</v>
      </c>
      <c r="F6084" s="396"/>
      <c r="G6084" s="388"/>
    </row>
    <row r="6085" spans="1:7" ht="17.25" x14ac:dyDescent="0.3">
      <c r="A6085" s="389" t="s">
        <v>26300</v>
      </c>
      <c r="B6085" s="393" t="s">
        <v>11819</v>
      </c>
      <c r="C6085" s="393">
        <v>3</v>
      </c>
      <c r="D6085" s="393" t="s">
        <v>10103</v>
      </c>
      <c r="E6085" s="393">
        <v>1</v>
      </c>
      <c r="F6085" s="396"/>
      <c r="G6085" s="388"/>
    </row>
    <row r="6086" spans="1:7" ht="17.25" x14ac:dyDescent="0.3">
      <c r="A6086" s="389" t="s">
        <v>26301</v>
      </c>
      <c r="B6086" s="393" t="s">
        <v>11819</v>
      </c>
      <c r="C6086" s="393">
        <v>2</v>
      </c>
      <c r="D6086" s="393" t="s">
        <v>10103</v>
      </c>
      <c r="E6086" s="393">
        <v>0</v>
      </c>
      <c r="F6086" s="396"/>
      <c r="G6086" s="388"/>
    </row>
    <row r="6087" spans="1:7" ht="17.25" x14ac:dyDescent="0.3">
      <c r="A6087" s="389" t="s">
        <v>26302</v>
      </c>
      <c r="B6087" s="393" t="s">
        <v>2625</v>
      </c>
      <c r="C6087" s="393">
        <v>0</v>
      </c>
      <c r="D6087" s="393" t="s">
        <v>10191</v>
      </c>
      <c r="E6087" s="393">
        <v>0</v>
      </c>
      <c r="F6087" s="396"/>
      <c r="G6087" s="388"/>
    </row>
    <row r="6088" spans="1:7" ht="17.25" x14ac:dyDescent="0.3">
      <c r="A6088" s="389" t="s">
        <v>26303</v>
      </c>
      <c r="B6088" s="393" t="s">
        <v>2625</v>
      </c>
      <c r="C6088" s="393">
        <v>0</v>
      </c>
      <c r="D6088" s="393" t="s">
        <v>10191</v>
      </c>
      <c r="E6088" s="393">
        <v>0</v>
      </c>
      <c r="F6088" s="396"/>
      <c r="G6088" s="388"/>
    </row>
    <row r="6089" spans="1:7" ht="17.25" x14ac:dyDescent="0.3">
      <c r="A6089" s="389" t="s">
        <v>26304</v>
      </c>
      <c r="B6089" s="393" t="s">
        <v>10191</v>
      </c>
      <c r="C6089" s="393">
        <v>0</v>
      </c>
      <c r="D6089" s="393" t="s">
        <v>2625</v>
      </c>
      <c r="E6089" s="393">
        <v>0</v>
      </c>
      <c r="F6089" s="396"/>
      <c r="G6089" s="388"/>
    </row>
    <row r="6090" spans="1:7" ht="17.25" x14ac:dyDescent="0.3">
      <c r="A6090" s="389" t="s">
        <v>26305</v>
      </c>
      <c r="B6090" s="393" t="s">
        <v>2625</v>
      </c>
      <c r="C6090" s="393">
        <v>0</v>
      </c>
      <c r="D6090" s="393" t="s">
        <v>10191</v>
      </c>
      <c r="E6090" s="393">
        <v>0</v>
      </c>
      <c r="F6090" s="396"/>
      <c r="G6090" s="388"/>
    </row>
    <row r="6091" spans="1:7" ht="17.25" x14ac:dyDescent="0.3">
      <c r="A6091" s="389" t="s">
        <v>26306</v>
      </c>
      <c r="B6091" s="393" t="s">
        <v>11819</v>
      </c>
      <c r="C6091" s="393">
        <v>0</v>
      </c>
      <c r="D6091" s="393" t="s">
        <v>10103</v>
      </c>
      <c r="E6091" s="393">
        <v>0</v>
      </c>
      <c r="F6091" s="396"/>
      <c r="G6091" s="388"/>
    </row>
    <row r="6092" spans="1:7" ht="12.75" customHeight="1" x14ac:dyDescent="0.3">
      <c r="A6092" s="417" t="s">
        <v>26307</v>
      </c>
      <c r="B6092" s="417"/>
      <c r="C6092" s="417"/>
      <c r="D6092" s="417"/>
      <c r="E6092" s="417"/>
      <c r="F6092" s="417"/>
      <c r="G6092" s="388"/>
    </row>
    <row r="6093" spans="1:7" ht="17.25" x14ac:dyDescent="0.3">
      <c r="A6093" s="389" t="s">
        <v>26308</v>
      </c>
      <c r="B6093" s="393" t="s">
        <v>11819</v>
      </c>
      <c r="C6093" s="393">
        <v>0</v>
      </c>
      <c r="D6093" s="393" t="s">
        <v>10103</v>
      </c>
      <c r="E6093" s="393">
        <v>0</v>
      </c>
      <c r="F6093" s="396"/>
      <c r="G6093" s="388"/>
    </row>
    <row r="6094" spans="1:7" ht="17.25" x14ac:dyDescent="0.3">
      <c r="A6094" s="389" t="s">
        <v>26309</v>
      </c>
      <c r="B6094" s="393" t="s">
        <v>10103</v>
      </c>
      <c r="C6094" s="393">
        <v>0</v>
      </c>
      <c r="D6094" s="393" t="s">
        <v>34</v>
      </c>
      <c r="E6094" s="393">
        <v>0</v>
      </c>
      <c r="F6094" s="396"/>
      <c r="G6094" s="388"/>
    </row>
    <row r="6095" spans="1:7" ht="17.25" x14ac:dyDescent="0.3">
      <c r="A6095" s="389" t="s">
        <v>26310</v>
      </c>
      <c r="B6095" s="393" t="s">
        <v>34</v>
      </c>
      <c r="C6095" s="393">
        <v>0</v>
      </c>
      <c r="D6095" s="393" t="s">
        <v>10103</v>
      </c>
      <c r="E6095" s="393">
        <v>1</v>
      </c>
      <c r="F6095" s="396"/>
      <c r="G6095" s="388"/>
    </row>
    <row r="6096" spans="1:7" ht="17.25" x14ac:dyDescent="0.3">
      <c r="A6096" s="389" t="s">
        <v>26311</v>
      </c>
      <c r="B6096" s="393" t="s">
        <v>10103</v>
      </c>
      <c r="C6096" s="393">
        <v>0</v>
      </c>
      <c r="D6096" s="393" t="s">
        <v>34</v>
      </c>
      <c r="E6096" s="393">
        <v>0</v>
      </c>
      <c r="F6096" s="396"/>
      <c r="G6096" s="388"/>
    </row>
    <row r="6097" spans="1:7" ht="12.75" customHeight="1" x14ac:dyDescent="0.3">
      <c r="A6097" s="417" t="s">
        <v>26312</v>
      </c>
      <c r="B6097" s="417"/>
      <c r="C6097" s="417"/>
      <c r="D6097" s="417"/>
      <c r="E6097" s="417"/>
      <c r="F6097" s="417"/>
      <c r="G6097" s="388"/>
    </row>
    <row r="6098" spans="1:7" ht="17.25" x14ac:dyDescent="0.3">
      <c r="A6098" s="389" t="s">
        <v>26313</v>
      </c>
      <c r="B6098" s="393" t="s">
        <v>26314</v>
      </c>
      <c r="C6098" s="393">
        <v>3</v>
      </c>
      <c r="D6098" s="393" t="s">
        <v>7198</v>
      </c>
      <c r="E6098" s="393">
        <v>5</v>
      </c>
      <c r="F6098" s="396"/>
      <c r="G6098" s="388"/>
    </row>
    <row r="6099" spans="1:7" ht="17.25" x14ac:dyDescent="0.3">
      <c r="A6099" s="389" t="s">
        <v>26315</v>
      </c>
      <c r="B6099" s="393" t="s">
        <v>26314</v>
      </c>
      <c r="C6099" s="393">
        <v>8</v>
      </c>
      <c r="D6099" s="393" t="s">
        <v>7198</v>
      </c>
      <c r="E6099" s="393">
        <v>6</v>
      </c>
      <c r="F6099" s="396"/>
      <c r="G6099" s="388"/>
    </row>
    <row r="6100" spans="1:7" ht="17.25" x14ac:dyDescent="0.3">
      <c r="A6100" s="389" t="s">
        <v>26316</v>
      </c>
      <c r="B6100" s="393" t="s">
        <v>7198</v>
      </c>
      <c r="C6100" s="393">
        <v>10</v>
      </c>
      <c r="D6100" s="393" t="s">
        <v>26314</v>
      </c>
      <c r="E6100" s="393">
        <v>19</v>
      </c>
      <c r="F6100" s="396"/>
      <c r="G6100" s="388"/>
    </row>
    <row r="6101" spans="1:7" ht="17.25" x14ac:dyDescent="0.3">
      <c r="A6101" s="389" t="s">
        <v>26317</v>
      </c>
      <c r="B6101" s="393" t="s">
        <v>26314</v>
      </c>
      <c r="C6101" s="393">
        <v>4</v>
      </c>
      <c r="D6101" s="393" t="s">
        <v>7198</v>
      </c>
      <c r="E6101" s="393">
        <v>2</v>
      </c>
      <c r="F6101" s="396"/>
      <c r="G6101" s="388"/>
    </row>
    <row r="6102" spans="1:7" ht="17.25" x14ac:dyDescent="0.3">
      <c r="A6102" s="389" t="s">
        <v>26318</v>
      </c>
      <c r="B6102" s="393" t="s">
        <v>7198</v>
      </c>
      <c r="C6102" s="393">
        <v>4</v>
      </c>
      <c r="D6102" s="393" t="s">
        <v>26314</v>
      </c>
      <c r="E6102" s="393">
        <v>0</v>
      </c>
      <c r="F6102" s="396"/>
      <c r="G6102" s="388"/>
    </row>
    <row r="6103" spans="1:7" ht="17.25" x14ac:dyDescent="0.3">
      <c r="A6103" s="389" t="s">
        <v>26319</v>
      </c>
      <c r="B6103" s="393" t="s">
        <v>26314</v>
      </c>
      <c r="C6103" s="393">
        <v>3</v>
      </c>
      <c r="D6103" s="393" t="s">
        <v>7198</v>
      </c>
      <c r="E6103" s="393">
        <v>5</v>
      </c>
      <c r="F6103" s="396"/>
      <c r="G6103" s="388"/>
    </row>
    <row r="6104" spans="1:7" ht="17.25" x14ac:dyDescent="0.3">
      <c r="A6104" s="389" t="s">
        <v>26320</v>
      </c>
      <c r="B6104" s="393" t="s">
        <v>7198</v>
      </c>
      <c r="C6104" s="393">
        <v>4</v>
      </c>
      <c r="D6104" s="393" t="s">
        <v>26314</v>
      </c>
      <c r="E6104" s="393">
        <v>4</v>
      </c>
      <c r="F6104" s="396"/>
      <c r="G6104" s="388"/>
    </row>
    <row r="6105" spans="1:7" ht="17.25" x14ac:dyDescent="0.3">
      <c r="A6105" s="389" t="s">
        <v>26321</v>
      </c>
      <c r="B6105" s="393" t="s">
        <v>26314</v>
      </c>
      <c r="C6105" s="393">
        <v>6</v>
      </c>
      <c r="D6105" s="393" t="s">
        <v>7198</v>
      </c>
      <c r="E6105" s="393">
        <v>4</v>
      </c>
      <c r="F6105" s="396"/>
      <c r="G6105" s="388"/>
    </row>
    <row r="6106" spans="1:7" ht="12.75" customHeight="1" x14ac:dyDescent="0.3">
      <c r="A6106" s="417" t="s">
        <v>26322</v>
      </c>
      <c r="B6106" s="417"/>
      <c r="C6106" s="417"/>
      <c r="D6106" s="417"/>
      <c r="E6106" s="417"/>
      <c r="F6106" s="417"/>
      <c r="G6106" s="388"/>
    </row>
    <row r="6107" spans="1:7" ht="17.25" x14ac:dyDescent="0.3">
      <c r="A6107" s="389" t="s">
        <v>26323</v>
      </c>
      <c r="B6107" s="393" t="s">
        <v>13336</v>
      </c>
      <c r="C6107" s="393">
        <v>0</v>
      </c>
      <c r="D6107" s="393" t="s">
        <v>14104</v>
      </c>
      <c r="E6107" s="393">
        <v>0</v>
      </c>
      <c r="F6107" s="396"/>
      <c r="G6107" s="388"/>
    </row>
    <row r="6108" spans="1:7" ht="17.25" x14ac:dyDescent="0.3">
      <c r="A6108" s="389" t="s">
        <v>26324</v>
      </c>
      <c r="B6108" s="393" t="s">
        <v>10103</v>
      </c>
      <c r="C6108" s="393">
        <v>1</v>
      </c>
      <c r="D6108" s="393" t="s">
        <v>1919</v>
      </c>
      <c r="E6108" s="393">
        <v>1</v>
      </c>
      <c r="F6108" s="396"/>
      <c r="G6108" s="388"/>
    </row>
    <row r="6109" spans="1:7" ht="17.25" x14ac:dyDescent="0.3">
      <c r="A6109" s="389" t="s">
        <v>26325</v>
      </c>
      <c r="B6109" s="393" t="s">
        <v>1920</v>
      </c>
      <c r="C6109" s="393">
        <v>0</v>
      </c>
      <c r="D6109" s="393" t="s">
        <v>10103</v>
      </c>
      <c r="E6109" s="393">
        <v>1</v>
      </c>
      <c r="F6109" s="396"/>
      <c r="G6109" s="388"/>
    </row>
    <row r="6110" spans="1:7" ht="17.25" x14ac:dyDescent="0.3">
      <c r="A6110" s="389" t="s">
        <v>26326</v>
      </c>
      <c r="B6110" s="393" t="s">
        <v>13658</v>
      </c>
      <c r="C6110" s="393">
        <v>0</v>
      </c>
      <c r="D6110" s="393" t="s">
        <v>22060</v>
      </c>
      <c r="E6110" s="393">
        <v>1</v>
      </c>
      <c r="F6110" s="396"/>
      <c r="G6110" s="388"/>
    </row>
    <row r="6111" spans="1:7" ht="17.25" x14ac:dyDescent="0.3">
      <c r="A6111" s="389" t="s">
        <v>26327</v>
      </c>
      <c r="B6111" s="393" t="s">
        <v>10103</v>
      </c>
      <c r="C6111" s="393">
        <v>0</v>
      </c>
      <c r="D6111" s="393" t="s">
        <v>1919</v>
      </c>
      <c r="E6111" s="393">
        <v>0</v>
      </c>
      <c r="F6111" s="396"/>
      <c r="G6111" s="388"/>
    </row>
    <row r="6112" spans="1:7" ht="17.25" x14ac:dyDescent="0.3">
      <c r="A6112" s="389" t="s">
        <v>26328</v>
      </c>
      <c r="B6112" s="393" t="s">
        <v>13658</v>
      </c>
      <c r="C6112" s="393">
        <v>1</v>
      </c>
      <c r="D6112" s="393" t="s">
        <v>24506</v>
      </c>
      <c r="E6112" s="393">
        <v>0</v>
      </c>
      <c r="F6112" s="396"/>
      <c r="G6112" s="388"/>
    </row>
    <row r="6113" spans="1:7" ht="17.25" x14ac:dyDescent="0.3">
      <c r="A6113" s="389" t="s">
        <v>26329</v>
      </c>
      <c r="B6113" s="393" t="s">
        <v>13658</v>
      </c>
      <c r="C6113" s="393">
        <v>0</v>
      </c>
      <c r="D6113" s="393" t="s">
        <v>22060</v>
      </c>
      <c r="E6113" s="393">
        <v>0</v>
      </c>
      <c r="F6113" s="396"/>
      <c r="G6113" s="388"/>
    </row>
    <row r="6114" spans="1:7" ht="17.25" x14ac:dyDescent="0.3">
      <c r="A6114" s="389" t="s">
        <v>26330</v>
      </c>
      <c r="B6114" s="393" t="s">
        <v>10103</v>
      </c>
      <c r="C6114" s="393">
        <v>2</v>
      </c>
      <c r="D6114" s="393" t="s">
        <v>1919</v>
      </c>
      <c r="E6114" s="393">
        <v>0</v>
      </c>
      <c r="F6114" s="396"/>
      <c r="G6114" s="388"/>
    </row>
    <row r="6115" spans="1:7" ht="17.25" x14ac:dyDescent="0.3">
      <c r="A6115" s="389" t="s">
        <v>26331</v>
      </c>
      <c r="B6115" s="393" t="s">
        <v>13658</v>
      </c>
      <c r="C6115" s="393">
        <v>0</v>
      </c>
      <c r="D6115" s="393" t="s">
        <v>22563</v>
      </c>
      <c r="E6115" s="393">
        <v>0</v>
      </c>
      <c r="F6115" s="396"/>
      <c r="G6115" s="388"/>
    </row>
    <row r="6116" spans="1:7" ht="17.25" x14ac:dyDescent="0.3">
      <c r="A6116" s="389" t="s">
        <v>26332</v>
      </c>
      <c r="B6116" s="393" t="s">
        <v>1920</v>
      </c>
      <c r="C6116" s="393">
        <v>0</v>
      </c>
      <c r="D6116" s="393" t="s">
        <v>10103</v>
      </c>
      <c r="E6116" s="393">
        <v>0</v>
      </c>
      <c r="F6116" s="396"/>
      <c r="G6116" s="388"/>
    </row>
    <row r="6117" spans="1:7" ht="17.25" x14ac:dyDescent="0.3">
      <c r="A6117" s="389" t="s">
        <v>26333</v>
      </c>
      <c r="B6117" s="393" t="s">
        <v>11819</v>
      </c>
      <c r="C6117" s="393">
        <v>0</v>
      </c>
      <c r="D6117" s="393" t="s">
        <v>21917</v>
      </c>
      <c r="E6117" s="393">
        <v>0</v>
      </c>
      <c r="F6117" s="396"/>
      <c r="G6117" s="388"/>
    </row>
    <row r="6118" spans="1:7" ht="17.25" x14ac:dyDescent="0.3">
      <c r="A6118" s="389" t="s">
        <v>26334</v>
      </c>
      <c r="B6118" s="393" t="s">
        <v>11819</v>
      </c>
      <c r="C6118" s="393">
        <v>0</v>
      </c>
      <c r="D6118" s="393" t="s">
        <v>1920</v>
      </c>
      <c r="E6118" s="393">
        <v>0</v>
      </c>
      <c r="F6118" s="396"/>
      <c r="G6118" s="388"/>
    </row>
    <row r="6119" spans="1:7" ht="12.75" customHeight="1" x14ac:dyDescent="0.3">
      <c r="A6119" s="417" t="s">
        <v>26335</v>
      </c>
      <c r="B6119" s="417"/>
      <c r="C6119" s="417"/>
      <c r="D6119" s="417"/>
      <c r="E6119" s="417"/>
      <c r="F6119" s="417"/>
      <c r="G6119" s="388"/>
    </row>
    <row r="6120" spans="1:7" ht="17.25" x14ac:dyDescent="0.3">
      <c r="A6120" s="389" t="s">
        <v>26336</v>
      </c>
      <c r="B6120" s="393" t="s">
        <v>11819</v>
      </c>
      <c r="C6120" s="393">
        <v>11</v>
      </c>
      <c r="D6120" s="393" t="s">
        <v>5011</v>
      </c>
      <c r="E6120" s="393">
        <v>4</v>
      </c>
      <c r="F6120" s="396"/>
      <c r="G6120" s="388"/>
    </row>
    <row r="6121" spans="1:7" ht="17.25" x14ac:dyDescent="0.3">
      <c r="A6121" s="389" t="s">
        <v>26337</v>
      </c>
      <c r="B6121" s="393" t="s">
        <v>11819</v>
      </c>
      <c r="C6121" s="393">
        <v>7</v>
      </c>
      <c r="D6121" s="393" t="s">
        <v>13336</v>
      </c>
      <c r="E6121" s="393">
        <v>7</v>
      </c>
      <c r="F6121" s="396"/>
      <c r="G6121" s="388"/>
    </row>
    <row r="6122" spans="1:7" ht="17.25" x14ac:dyDescent="0.3">
      <c r="A6122" s="389" t="s">
        <v>26338</v>
      </c>
      <c r="B6122" s="393" t="s">
        <v>10191</v>
      </c>
      <c r="C6122" s="393">
        <v>0</v>
      </c>
      <c r="D6122" s="393" t="s">
        <v>2625</v>
      </c>
      <c r="E6122" s="393">
        <v>3</v>
      </c>
      <c r="F6122" s="396"/>
      <c r="G6122" s="388"/>
    </row>
    <row r="6123" spans="1:7" ht="17.25" x14ac:dyDescent="0.3">
      <c r="A6123" s="389" t="s">
        <v>26339</v>
      </c>
      <c r="B6123" s="393" t="s">
        <v>10191</v>
      </c>
      <c r="C6123" s="393">
        <v>5</v>
      </c>
      <c r="D6123" s="393" t="s">
        <v>22015</v>
      </c>
      <c r="E6123" s="393">
        <v>2</v>
      </c>
      <c r="F6123" s="396"/>
      <c r="G6123" s="388"/>
    </row>
    <row r="6124" spans="1:7" ht="17.25" x14ac:dyDescent="0.3">
      <c r="A6124" s="389" t="s">
        <v>26340</v>
      </c>
      <c r="B6124" s="393" t="s">
        <v>10103</v>
      </c>
      <c r="C6124" s="393">
        <v>9</v>
      </c>
      <c r="D6124" s="393" t="s">
        <v>11819</v>
      </c>
      <c r="E6124" s="393">
        <v>8</v>
      </c>
      <c r="F6124" s="396"/>
      <c r="G6124" s="388"/>
    </row>
    <row r="6125" spans="1:7" ht="17.25" x14ac:dyDescent="0.3">
      <c r="A6125" s="389" t="s">
        <v>26341</v>
      </c>
      <c r="B6125" s="393" t="s">
        <v>11819</v>
      </c>
      <c r="C6125" s="393">
        <v>0</v>
      </c>
      <c r="D6125" s="393" t="s">
        <v>10191</v>
      </c>
      <c r="E6125" s="393">
        <v>0</v>
      </c>
      <c r="F6125" s="396"/>
      <c r="G6125" s="388"/>
    </row>
    <row r="6126" spans="1:7" ht="12.75" customHeight="1" x14ac:dyDescent="0.3">
      <c r="A6126" s="417" t="s">
        <v>26342</v>
      </c>
      <c r="B6126" s="417"/>
      <c r="C6126" s="417"/>
      <c r="D6126" s="417"/>
      <c r="E6126" s="417"/>
      <c r="F6126" s="417"/>
      <c r="G6126" s="388"/>
    </row>
    <row r="6127" spans="1:7" ht="17.25" x14ac:dyDescent="0.3">
      <c r="A6127" s="389" t="s">
        <v>26343</v>
      </c>
      <c r="B6127" s="393" t="s">
        <v>10103</v>
      </c>
      <c r="C6127" s="393">
        <v>3</v>
      </c>
      <c r="D6127" s="393" t="s">
        <v>34</v>
      </c>
      <c r="E6127" s="393">
        <v>2</v>
      </c>
      <c r="F6127" s="396"/>
      <c r="G6127" s="388"/>
    </row>
    <row r="6128" spans="1:7" ht="17.25" x14ac:dyDescent="0.3">
      <c r="A6128" s="389" t="s">
        <v>26344</v>
      </c>
      <c r="B6128" s="393" t="s">
        <v>34</v>
      </c>
      <c r="C6128" s="393">
        <v>0</v>
      </c>
      <c r="D6128" s="393" t="s">
        <v>10103</v>
      </c>
      <c r="E6128" s="393">
        <v>2</v>
      </c>
      <c r="F6128" s="396"/>
      <c r="G6128" s="388"/>
    </row>
    <row r="6129" spans="1:7" ht="17.25" x14ac:dyDescent="0.3">
      <c r="A6129" s="389" t="s">
        <v>26345</v>
      </c>
      <c r="B6129" s="393" t="s">
        <v>10103</v>
      </c>
      <c r="C6129" s="393">
        <v>4</v>
      </c>
      <c r="D6129" s="393" t="s">
        <v>34</v>
      </c>
      <c r="E6129" s="393">
        <v>0</v>
      </c>
      <c r="F6129" s="396"/>
      <c r="G6129" s="388"/>
    </row>
    <row r="6130" spans="1:7" ht="17.25" x14ac:dyDescent="0.3">
      <c r="A6130" s="389" t="s">
        <v>26346</v>
      </c>
      <c r="B6130" s="393" t="s">
        <v>34</v>
      </c>
      <c r="C6130" s="393">
        <v>1</v>
      </c>
      <c r="D6130" s="393" t="s">
        <v>10103</v>
      </c>
      <c r="E6130" s="393">
        <v>1</v>
      </c>
      <c r="F6130" s="396"/>
      <c r="G6130" s="388"/>
    </row>
    <row r="6131" spans="1:7" ht="17.25" x14ac:dyDescent="0.3">
      <c r="A6131" s="389" t="s">
        <v>26347</v>
      </c>
      <c r="B6131" s="393" t="s">
        <v>34</v>
      </c>
      <c r="C6131" s="393">
        <v>2</v>
      </c>
      <c r="D6131" s="393" t="s">
        <v>10103</v>
      </c>
      <c r="E6131" s="393">
        <v>1</v>
      </c>
      <c r="F6131" s="396"/>
      <c r="G6131" s="388"/>
    </row>
    <row r="6132" spans="1:7" ht="17.25" x14ac:dyDescent="0.3">
      <c r="A6132" s="389" t="s">
        <v>26348</v>
      </c>
      <c r="B6132" s="393" t="s">
        <v>10103</v>
      </c>
      <c r="C6132" s="393">
        <v>0</v>
      </c>
      <c r="D6132" s="393" t="s">
        <v>34</v>
      </c>
      <c r="E6132" s="393">
        <v>0</v>
      </c>
      <c r="F6132" s="396"/>
      <c r="G6132" s="388"/>
    </row>
    <row r="6133" spans="1:7" ht="17.25" x14ac:dyDescent="0.3">
      <c r="A6133" s="389" t="s">
        <v>26349</v>
      </c>
      <c r="B6133" s="393" t="s">
        <v>34</v>
      </c>
      <c r="C6133" s="393">
        <v>2</v>
      </c>
      <c r="D6133" s="393" t="s">
        <v>10103</v>
      </c>
      <c r="E6133" s="393">
        <v>0</v>
      </c>
      <c r="F6133" s="396"/>
      <c r="G6133" s="388"/>
    </row>
    <row r="6134" spans="1:7" ht="17.25" x14ac:dyDescent="0.3">
      <c r="A6134" s="389" t="s">
        <v>26350</v>
      </c>
      <c r="B6134" s="393" t="s">
        <v>10103</v>
      </c>
      <c r="C6134" s="393">
        <v>0</v>
      </c>
      <c r="D6134" s="393" t="s">
        <v>34</v>
      </c>
      <c r="E6134" s="393">
        <v>0</v>
      </c>
      <c r="F6134" s="396"/>
      <c r="G6134" s="388"/>
    </row>
    <row r="6135" spans="1:7" ht="12.75" customHeight="1" x14ac:dyDescent="0.3">
      <c r="A6135" s="417" t="s">
        <v>26351</v>
      </c>
      <c r="B6135" s="417"/>
      <c r="C6135" s="417"/>
      <c r="D6135" s="417"/>
      <c r="E6135" s="417"/>
      <c r="F6135" s="417"/>
      <c r="G6135" s="388"/>
    </row>
    <row r="6136" spans="1:7" ht="17.25" x14ac:dyDescent="0.3">
      <c r="A6136" s="389" t="s">
        <v>26352</v>
      </c>
      <c r="B6136" s="393" t="s">
        <v>7198</v>
      </c>
      <c r="C6136" s="393">
        <v>0</v>
      </c>
      <c r="D6136" s="393" t="s">
        <v>13336</v>
      </c>
      <c r="E6136" s="393">
        <v>3</v>
      </c>
      <c r="F6136" s="396"/>
      <c r="G6136" s="388"/>
    </row>
    <row r="6137" spans="1:7" ht="17.25" x14ac:dyDescent="0.3">
      <c r="A6137" s="389" t="s">
        <v>26353</v>
      </c>
      <c r="B6137" s="393" t="s">
        <v>11819</v>
      </c>
      <c r="C6137" s="393">
        <v>2</v>
      </c>
      <c r="D6137" s="393" t="s">
        <v>13336</v>
      </c>
      <c r="E6137" s="393">
        <v>1</v>
      </c>
      <c r="F6137" s="396"/>
      <c r="G6137" s="388"/>
    </row>
    <row r="6138" spans="1:7" ht="17.25" x14ac:dyDescent="0.3">
      <c r="A6138" s="389" t="s">
        <v>26354</v>
      </c>
      <c r="B6138" s="393" t="s">
        <v>11819</v>
      </c>
      <c r="C6138" s="393">
        <v>1</v>
      </c>
      <c r="D6138" s="393" t="s">
        <v>13336</v>
      </c>
      <c r="E6138" s="393">
        <v>0</v>
      </c>
      <c r="F6138" s="396"/>
      <c r="G6138" s="388"/>
    </row>
    <row r="6139" spans="1:7" ht="17.25" x14ac:dyDescent="0.3">
      <c r="A6139" s="389" t="s">
        <v>26355</v>
      </c>
      <c r="B6139" s="393" t="s">
        <v>11819</v>
      </c>
      <c r="C6139" s="393">
        <v>0</v>
      </c>
      <c r="D6139" s="393" t="s">
        <v>23056</v>
      </c>
      <c r="E6139" s="393">
        <v>0</v>
      </c>
      <c r="F6139" s="396"/>
      <c r="G6139" s="388"/>
    </row>
    <row r="6140" spans="1:7" ht="17.25" x14ac:dyDescent="0.3">
      <c r="A6140" s="389" t="s">
        <v>26356</v>
      </c>
      <c r="B6140" s="393" t="s">
        <v>11819</v>
      </c>
      <c r="C6140" s="393">
        <v>3</v>
      </c>
      <c r="D6140" s="393" t="s">
        <v>13336</v>
      </c>
      <c r="E6140" s="393">
        <v>2</v>
      </c>
      <c r="F6140" s="396"/>
      <c r="G6140" s="388"/>
    </row>
    <row r="6141" spans="1:7" ht="17.25" x14ac:dyDescent="0.3">
      <c r="A6141" s="389" t="s">
        <v>26357</v>
      </c>
      <c r="B6141" s="393" t="s">
        <v>11819</v>
      </c>
      <c r="C6141" s="393">
        <v>3</v>
      </c>
      <c r="D6141" s="393" t="s">
        <v>21992</v>
      </c>
      <c r="E6141" s="393">
        <v>3</v>
      </c>
      <c r="F6141" s="396"/>
      <c r="G6141" s="388"/>
    </row>
    <row r="6142" spans="1:7" ht="12.75" customHeight="1" x14ac:dyDescent="0.3">
      <c r="A6142" s="417" t="s">
        <v>26358</v>
      </c>
      <c r="B6142" s="417"/>
      <c r="C6142" s="417"/>
      <c r="D6142" s="417"/>
      <c r="E6142" s="417"/>
      <c r="F6142" s="417"/>
      <c r="G6142" s="388"/>
    </row>
    <row r="6143" spans="1:7" ht="17.25" x14ac:dyDescent="0.3">
      <c r="A6143" s="389" t="s">
        <v>26359</v>
      </c>
      <c r="B6143" s="393" t="s">
        <v>26360</v>
      </c>
      <c r="C6143" s="393">
        <v>0</v>
      </c>
      <c r="D6143" s="393" t="s">
        <v>11819</v>
      </c>
      <c r="E6143" s="393">
        <v>0</v>
      </c>
      <c r="F6143" s="396"/>
      <c r="G6143" s="388"/>
    </row>
    <row r="6144" spans="1:7" ht="17.25" x14ac:dyDescent="0.3">
      <c r="A6144" s="389" t="s">
        <v>26361</v>
      </c>
      <c r="B6144" s="393" t="s">
        <v>11819</v>
      </c>
      <c r="C6144" s="393">
        <v>0</v>
      </c>
      <c r="D6144" s="393" t="s">
        <v>13336</v>
      </c>
      <c r="E6144" s="393">
        <v>0</v>
      </c>
      <c r="F6144" s="396"/>
      <c r="G6144" s="388"/>
    </row>
    <row r="6145" spans="1:7" ht="17.25" x14ac:dyDescent="0.3">
      <c r="A6145" s="389" t="s">
        <v>26362</v>
      </c>
      <c r="B6145" s="393" t="s">
        <v>11819</v>
      </c>
      <c r="C6145" s="393">
        <v>0</v>
      </c>
      <c r="D6145" s="393" t="s">
        <v>13336</v>
      </c>
      <c r="E6145" s="393">
        <v>0</v>
      </c>
      <c r="F6145" s="396"/>
      <c r="G6145" s="388"/>
    </row>
    <row r="6146" spans="1:7" ht="17.25" x14ac:dyDescent="0.3">
      <c r="A6146" s="389" t="s">
        <v>26363</v>
      </c>
      <c r="B6146" s="393" t="s">
        <v>11819</v>
      </c>
      <c r="C6146" s="393">
        <v>0</v>
      </c>
      <c r="D6146" s="393" t="s">
        <v>10448</v>
      </c>
      <c r="E6146" s="393">
        <v>0</v>
      </c>
      <c r="F6146" s="396"/>
      <c r="G6146" s="388"/>
    </row>
    <row r="6147" spans="1:7" ht="17.25" x14ac:dyDescent="0.3">
      <c r="A6147" s="389" t="s">
        <v>26364</v>
      </c>
      <c r="B6147" s="393" t="s">
        <v>11819</v>
      </c>
      <c r="C6147" s="393">
        <v>0</v>
      </c>
      <c r="D6147" s="393" t="s">
        <v>13336</v>
      </c>
      <c r="E6147" s="393">
        <v>1</v>
      </c>
      <c r="F6147" s="396"/>
      <c r="G6147" s="388"/>
    </row>
    <row r="6148" spans="1:7" ht="17.25" x14ac:dyDescent="0.3">
      <c r="A6148" s="389" t="s">
        <v>26365</v>
      </c>
      <c r="B6148" s="393" t="s">
        <v>7198</v>
      </c>
      <c r="C6148" s="393">
        <v>1</v>
      </c>
      <c r="D6148" s="393" t="s">
        <v>11819</v>
      </c>
      <c r="E6148" s="393">
        <v>1</v>
      </c>
      <c r="F6148" s="396"/>
      <c r="G6148" s="388"/>
    </row>
    <row r="6149" spans="1:7" ht="12.75" customHeight="1" x14ac:dyDescent="0.3">
      <c r="A6149" s="417" t="s">
        <v>26366</v>
      </c>
      <c r="B6149" s="417"/>
      <c r="C6149" s="417"/>
      <c r="D6149" s="417"/>
      <c r="E6149" s="417"/>
      <c r="F6149" s="417"/>
      <c r="G6149" s="388"/>
    </row>
    <row r="6150" spans="1:7" ht="17.25" x14ac:dyDescent="0.3">
      <c r="A6150" s="389" t="s">
        <v>26367</v>
      </c>
      <c r="B6150" s="393" t="s">
        <v>5011</v>
      </c>
      <c r="C6150" s="393">
        <v>43</v>
      </c>
      <c r="D6150" s="393" t="s">
        <v>11819</v>
      </c>
      <c r="E6150" s="393">
        <v>26</v>
      </c>
      <c r="F6150" s="396"/>
      <c r="G6150" s="388"/>
    </row>
    <row r="6151" spans="1:7" ht="17.25" x14ac:dyDescent="0.3">
      <c r="A6151" s="389" t="s">
        <v>26368</v>
      </c>
      <c r="B6151" s="393" t="s">
        <v>10103</v>
      </c>
      <c r="C6151" s="393">
        <v>7</v>
      </c>
      <c r="D6151" s="393" t="s">
        <v>11819</v>
      </c>
      <c r="E6151" s="393">
        <v>5</v>
      </c>
      <c r="F6151" s="396"/>
      <c r="G6151" s="388"/>
    </row>
    <row r="6152" spans="1:7" ht="17.25" x14ac:dyDescent="0.3">
      <c r="A6152" s="389" t="s">
        <v>26369</v>
      </c>
      <c r="B6152" s="393" t="s">
        <v>13336</v>
      </c>
      <c r="C6152" s="393">
        <v>19</v>
      </c>
      <c r="D6152" s="393" t="s">
        <v>11165</v>
      </c>
      <c r="E6152" s="393">
        <v>21</v>
      </c>
      <c r="F6152" s="396"/>
      <c r="G6152" s="388"/>
    </row>
    <row r="6153" spans="1:7" ht="17.25" x14ac:dyDescent="0.3">
      <c r="A6153" s="389" t="s">
        <v>26370</v>
      </c>
      <c r="B6153" s="393" t="s">
        <v>11819</v>
      </c>
      <c r="C6153" s="393">
        <v>9</v>
      </c>
      <c r="D6153" s="393" t="s">
        <v>10191</v>
      </c>
      <c r="E6153" s="393">
        <v>9</v>
      </c>
      <c r="F6153" s="396"/>
      <c r="G6153" s="388"/>
    </row>
    <row r="6154" spans="1:7" ht="17.25" x14ac:dyDescent="0.3">
      <c r="A6154" s="389" t="s">
        <v>26371</v>
      </c>
      <c r="B6154" s="393" t="s">
        <v>11819</v>
      </c>
      <c r="C6154" s="393">
        <v>4</v>
      </c>
      <c r="D6154" s="393" t="s">
        <v>10103</v>
      </c>
      <c r="E6154" s="393">
        <v>7</v>
      </c>
      <c r="F6154" s="396"/>
      <c r="G6154" s="388"/>
    </row>
    <row r="6155" spans="1:7" ht="17.25" x14ac:dyDescent="0.3">
      <c r="A6155" s="389" t="s">
        <v>26372</v>
      </c>
      <c r="B6155" s="393" t="s">
        <v>10103</v>
      </c>
      <c r="C6155" s="393">
        <v>4</v>
      </c>
      <c r="D6155" s="393" t="s">
        <v>11819</v>
      </c>
      <c r="E6155" s="393">
        <v>6</v>
      </c>
      <c r="F6155" s="396"/>
      <c r="G6155" s="388"/>
    </row>
    <row r="6156" spans="1:7" ht="17.25" x14ac:dyDescent="0.3">
      <c r="A6156" s="389" t="s">
        <v>26373</v>
      </c>
      <c r="B6156" s="393" t="s">
        <v>11819</v>
      </c>
      <c r="C6156" s="393">
        <v>10</v>
      </c>
      <c r="D6156" s="393" t="s">
        <v>10103</v>
      </c>
      <c r="E6156" s="393">
        <v>7</v>
      </c>
      <c r="F6156" s="396"/>
      <c r="G6156" s="388"/>
    </row>
    <row r="6157" spans="1:7" ht="17.25" x14ac:dyDescent="0.3">
      <c r="A6157" s="389" t="s">
        <v>26374</v>
      </c>
      <c r="B6157" s="393" t="s">
        <v>10191</v>
      </c>
      <c r="C6157" s="393">
        <v>5</v>
      </c>
      <c r="D6157" s="393" t="s">
        <v>11819</v>
      </c>
      <c r="E6157" s="393">
        <v>5</v>
      </c>
      <c r="F6157" s="396"/>
      <c r="G6157" s="388"/>
    </row>
    <row r="6158" spans="1:7" ht="17.25" x14ac:dyDescent="0.3">
      <c r="A6158" s="389" t="s">
        <v>33754</v>
      </c>
      <c r="B6158" s="393" t="s">
        <v>11819</v>
      </c>
      <c r="C6158" s="393">
        <v>15</v>
      </c>
      <c r="D6158" s="393" t="s">
        <v>10191</v>
      </c>
      <c r="E6158" s="393">
        <v>27</v>
      </c>
      <c r="F6158" s="396"/>
      <c r="G6158" s="388"/>
    </row>
    <row r="6159" spans="1:7" ht="17.25" x14ac:dyDescent="0.3">
      <c r="A6159" s="389" t="s">
        <v>33755</v>
      </c>
      <c r="B6159" s="393" t="s">
        <v>10191</v>
      </c>
      <c r="C6159" s="393">
        <v>20</v>
      </c>
      <c r="D6159" s="393" t="s">
        <v>11819</v>
      </c>
      <c r="E6159" s="393">
        <v>15</v>
      </c>
      <c r="F6159" s="396"/>
      <c r="G6159" s="388"/>
    </row>
    <row r="6160" spans="1:7" ht="17.25" x14ac:dyDescent="0.3">
      <c r="A6160" s="389" t="s">
        <v>42938</v>
      </c>
      <c r="B6160" s="393" t="s">
        <v>1919</v>
      </c>
      <c r="C6160" s="393">
        <v>2</v>
      </c>
      <c r="D6160" s="393" t="s">
        <v>22060</v>
      </c>
      <c r="E6160" s="393">
        <v>4</v>
      </c>
      <c r="F6160" s="396"/>
      <c r="G6160" s="388"/>
    </row>
    <row r="6161" spans="1:7" ht="17.25" x14ac:dyDescent="0.3">
      <c r="A6161" s="389" t="s">
        <v>40089</v>
      </c>
      <c r="B6161" s="393" t="s">
        <v>10191</v>
      </c>
      <c r="C6161" s="393">
        <v>2</v>
      </c>
      <c r="D6161" s="393" t="s">
        <v>2625</v>
      </c>
      <c r="E6161" s="393">
        <v>0</v>
      </c>
      <c r="F6161" s="396"/>
      <c r="G6161" s="388"/>
    </row>
    <row r="6162" spans="1:7" ht="17.25" x14ac:dyDescent="0.3">
      <c r="A6162" s="389" t="s">
        <v>40090</v>
      </c>
      <c r="B6162" s="393" t="s">
        <v>7198</v>
      </c>
      <c r="C6162" s="393">
        <v>4</v>
      </c>
      <c r="D6162" s="393" t="s">
        <v>11819</v>
      </c>
      <c r="E6162" s="393">
        <v>1</v>
      </c>
      <c r="F6162" s="396"/>
      <c r="G6162" s="388"/>
    </row>
    <row r="6163" spans="1:7" ht="17.25" x14ac:dyDescent="0.3">
      <c r="A6163" s="389" t="s">
        <v>42939</v>
      </c>
      <c r="B6163" s="393" t="s">
        <v>11819</v>
      </c>
      <c r="C6163" s="393">
        <v>2</v>
      </c>
      <c r="D6163" s="393" t="s">
        <v>10191</v>
      </c>
      <c r="E6163" s="393">
        <v>5</v>
      </c>
      <c r="F6163" s="396"/>
      <c r="G6163" s="388"/>
    </row>
    <row r="6164" spans="1:7" ht="17.25" x14ac:dyDescent="0.3">
      <c r="A6164" s="389" t="s">
        <v>40091</v>
      </c>
      <c r="B6164" s="393" t="s">
        <v>13336</v>
      </c>
      <c r="C6164" s="393">
        <v>1</v>
      </c>
      <c r="D6164" s="393" t="s">
        <v>11819</v>
      </c>
      <c r="E6164" s="393">
        <v>0</v>
      </c>
      <c r="F6164" s="396"/>
      <c r="G6164" s="388"/>
    </row>
    <row r="6165" spans="1:7" ht="17.25" x14ac:dyDescent="0.3">
      <c r="A6165" s="389" t="s">
        <v>40092</v>
      </c>
      <c r="B6165" s="393" t="s">
        <v>11819</v>
      </c>
      <c r="C6165" s="393">
        <v>0</v>
      </c>
      <c r="D6165" s="393" t="s">
        <v>10103</v>
      </c>
      <c r="E6165" s="393">
        <v>4</v>
      </c>
      <c r="F6165" s="396"/>
      <c r="G6165" s="388"/>
    </row>
    <row r="6166" spans="1:7" ht="17.25" x14ac:dyDescent="0.3">
      <c r="A6166" s="389" t="s">
        <v>41086</v>
      </c>
      <c r="B6166" s="393" t="s">
        <v>11819</v>
      </c>
      <c r="C6166" s="393">
        <v>0</v>
      </c>
      <c r="D6166" s="393" t="s">
        <v>10191</v>
      </c>
      <c r="E6166" s="393">
        <v>1</v>
      </c>
      <c r="F6166" s="396"/>
      <c r="G6166" s="388"/>
    </row>
    <row r="6167" spans="1:7" ht="17.25" x14ac:dyDescent="0.3">
      <c r="A6167" s="389" t="s">
        <v>41087</v>
      </c>
      <c r="B6167" s="393" t="s">
        <v>11819</v>
      </c>
      <c r="C6167" s="393">
        <v>0</v>
      </c>
      <c r="D6167" s="393" t="s">
        <v>10191</v>
      </c>
      <c r="E6167" s="393">
        <v>0</v>
      </c>
      <c r="F6167" s="396"/>
      <c r="G6167" s="388"/>
    </row>
    <row r="6168" spans="1:7" ht="17.25" x14ac:dyDescent="0.3">
      <c r="A6168" s="389" t="s">
        <v>26375</v>
      </c>
      <c r="B6168" s="393" t="s">
        <v>13336</v>
      </c>
      <c r="C6168" s="393">
        <v>0</v>
      </c>
      <c r="D6168" s="393" t="s">
        <v>11819</v>
      </c>
      <c r="E6168" s="393">
        <v>6</v>
      </c>
      <c r="F6168" s="396"/>
      <c r="G6168" s="388"/>
    </row>
    <row r="6169" spans="1:7" ht="17.25" x14ac:dyDescent="0.3">
      <c r="A6169" s="389" t="s">
        <v>26376</v>
      </c>
      <c r="B6169" s="393" t="s">
        <v>10191</v>
      </c>
      <c r="C6169" s="393">
        <v>9</v>
      </c>
      <c r="D6169" s="393" t="s">
        <v>11819</v>
      </c>
      <c r="E6169" s="393">
        <v>3</v>
      </c>
      <c r="F6169" s="396"/>
      <c r="G6169" s="388"/>
    </row>
    <row r="6170" spans="1:7" ht="17.25" x14ac:dyDescent="0.3">
      <c r="A6170" s="389" t="s">
        <v>26377</v>
      </c>
      <c r="B6170" s="393" t="s">
        <v>10191</v>
      </c>
      <c r="C6170" s="393">
        <v>9</v>
      </c>
      <c r="D6170" s="393" t="s">
        <v>11819</v>
      </c>
      <c r="E6170" s="393">
        <v>5</v>
      </c>
      <c r="F6170" s="396"/>
      <c r="G6170" s="388"/>
    </row>
    <row r="6171" spans="1:7" ht="17.25" x14ac:dyDescent="0.3">
      <c r="A6171" s="389" t="s">
        <v>26378</v>
      </c>
      <c r="B6171" s="393" t="s">
        <v>11819</v>
      </c>
      <c r="C6171" s="393">
        <v>3</v>
      </c>
      <c r="D6171" s="393" t="s">
        <v>10191</v>
      </c>
      <c r="E6171" s="393">
        <v>0</v>
      </c>
      <c r="F6171" s="396"/>
      <c r="G6171" s="388"/>
    </row>
    <row r="6172" spans="1:7" ht="17.25" x14ac:dyDescent="0.3">
      <c r="A6172" s="389" t="s">
        <v>26379</v>
      </c>
      <c r="B6172" s="393" t="s">
        <v>22256</v>
      </c>
      <c r="C6172" s="393">
        <v>9</v>
      </c>
      <c r="D6172" s="393" t="s">
        <v>2376</v>
      </c>
      <c r="E6172" s="393">
        <v>2</v>
      </c>
      <c r="F6172" s="396"/>
      <c r="G6172" s="388"/>
    </row>
    <row r="6173" spans="1:7" ht="17.25" x14ac:dyDescent="0.3">
      <c r="A6173" s="389" t="s">
        <v>26380</v>
      </c>
      <c r="B6173" s="393" t="s">
        <v>11819</v>
      </c>
      <c r="C6173" s="393">
        <v>7</v>
      </c>
      <c r="D6173" s="393" t="s">
        <v>10103</v>
      </c>
      <c r="E6173" s="393">
        <v>10</v>
      </c>
      <c r="F6173" s="396"/>
      <c r="G6173" s="388"/>
    </row>
    <row r="6174" spans="1:7" ht="17.25" x14ac:dyDescent="0.3">
      <c r="A6174" s="389" t="s">
        <v>33756</v>
      </c>
      <c r="B6174" s="393" t="s">
        <v>11819</v>
      </c>
      <c r="C6174" s="393">
        <v>9</v>
      </c>
      <c r="D6174" s="393" t="s">
        <v>10103</v>
      </c>
      <c r="E6174" s="393">
        <v>7</v>
      </c>
      <c r="F6174" s="396"/>
      <c r="G6174" s="388"/>
    </row>
    <row r="6175" spans="1:7" ht="17.25" x14ac:dyDescent="0.3">
      <c r="A6175" s="389" t="s">
        <v>33757</v>
      </c>
      <c r="B6175" s="393" t="s">
        <v>1920</v>
      </c>
      <c r="C6175" s="393">
        <v>4</v>
      </c>
      <c r="D6175" s="393" t="s">
        <v>10103</v>
      </c>
      <c r="E6175" s="393">
        <v>7</v>
      </c>
      <c r="F6175" s="396"/>
      <c r="G6175" s="388"/>
    </row>
    <row r="6176" spans="1:7" ht="17.25" x14ac:dyDescent="0.3">
      <c r="A6176" s="389" t="s">
        <v>33758</v>
      </c>
      <c r="B6176" s="393" t="s">
        <v>5011</v>
      </c>
      <c r="C6176" s="393">
        <v>5</v>
      </c>
      <c r="D6176" s="393" t="s">
        <v>11819</v>
      </c>
      <c r="E6176" s="393">
        <v>9</v>
      </c>
      <c r="F6176" s="396"/>
      <c r="G6176" s="388"/>
    </row>
    <row r="6177" spans="1:7" ht="17.25" x14ac:dyDescent="0.3">
      <c r="A6177" s="389" t="s">
        <v>33759</v>
      </c>
      <c r="B6177" s="393" t="s">
        <v>11819</v>
      </c>
      <c r="C6177" s="393">
        <v>5</v>
      </c>
      <c r="D6177" s="393" t="s">
        <v>10103</v>
      </c>
      <c r="E6177" s="393">
        <v>5</v>
      </c>
      <c r="F6177" s="396"/>
      <c r="G6177" s="388"/>
    </row>
    <row r="6178" spans="1:7" ht="17.25" x14ac:dyDescent="0.3">
      <c r="A6178" s="389" t="s">
        <v>40093</v>
      </c>
      <c r="B6178" s="393" t="s">
        <v>10191</v>
      </c>
      <c r="C6178" s="393">
        <v>2</v>
      </c>
      <c r="D6178" s="393" t="s">
        <v>11819</v>
      </c>
      <c r="E6178" s="393">
        <v>1</v>
      </c>
      <c r="F6178" s="396"/>
      <c r="G6178" s="388"/>
    </row>
    <row r="6179" spans="1:7" ht="17.25" x14ac:dyDescent="0.3">
      <c r="A6179" s="389" t="s">
        <v>40094</v>
      </c>
      <c r="B6179" s="393" t="s">
        <v>11819</v>
      </c>
      <c r="C6179" s="393">
        <v>2</v>
      </c>
      <c r="D6179" s="393" t="s">
        <v>10191</v>
      </c>
      <c r="E6179" s="393">
        <v>0</v>
      </c>
      <c r="F6179" s="396"/>
      <c r="G6179" s="388"/>
    </row>
    <row r="6180" spans="1:7" ht="17.25" x14ac:dyDescent="0.3">
      <c r="A6180" s="389" t="s">
        <v>40095</v>
      </c>
      <c r="B6180" s="393" t="s">
        <v>11819</v>
      </c>
      <c r="C6180" s="393">
        <v>7</v>
      </c>
      <c r="D6180" s="393" t="s">
        <v>16716</v>
      </c>
      <c r="E6180" s="393">
        <v>2</v>
      </c>
      <c r="F6180" s="396"/>
      <c r="G6180" s="388"/>
    </row>
    <row r="6181" spans="1:7" ht="17.25" x14ac:dyDescent="0.3">
      <c r="A6181" s="389" t="s">
        <v>40096</v>
      </c>
      <c r="B6181" s="393" t="s">
        <v>10191</v>
      </c>
      <c r="C6181" s="393">
        <v>1</v>
      </c>
      <c r="D6181" s="393" t="s">
        <v>11819</v>
      </c>
      <c r="E6181" s="393">
        <v>0</v>
      </c>
      <c r="F6181" s="396"/>
      <c r="G6181" s="388"/>
    </row>
    <row r="6182" spans="1:7" ht="17.25" x14ac:dyDescent="0.3">
      <c r="A6182" s="389" t="s">
        <v>40097</v>
      </c>
      <c r="B6182" s="393" t="s">
        <v>11819</v>
      </c>
      <c r="C6182" s="393">
        <v>6</v>
      </c>
      <c r="D6182" s="393" t="s">
        <v>22163</v>
      </c>
      <c r="E6182" s="393">
        <v>6</v>
      </c>
      <c r="F6182" s="396"/>
      <c r="G6182" s="388"/>
    </row>
    <row r="6183" spans="1:7" ht="17.25" x14ac:dyDescent="0.3">
      <c r="A6183" s="389" t="s">
        <v>40098</v>
      </c>
      <c r="B6183" s="393" t="s">
        <v>10103</v>
      </c>
      <c r="C6183" s="393">
        <v>1</v>
      </c>
      <c r="D6183" s="393" t="s">
        <v>11819</v>
      </c>
      <c r="E6183" s="393">
        <v>3</v>
      </c>
      <c r="F6183" s="396"/>
      <c r="G6183" s="388"/>
    </row>
    <row r="6184" spans="1:7" ht="17.25" x14ac:dyDescent="0.3">
      <c r="A6184" s="389" t="s">
        <v>41088</v>
      </c>
      <c r="B6184" s="393" t="s">
        <v>11819</v>
      </c>
      <c r="C6184" s="393">
        <v>1</v>
      </c>
      <c r="D6184" s="393" t="s">
        <v>10191</v>
      </c>
      <c r="E6184" s="393">
        <v>3</v>
      </c>
      <c r="F6184" s="396"/>
      <c r="G6184" s="388"/>
    </row>
    <row r="6185" spans="1:7" ht="17.25" x14ac:dyDescent="0.3">
      <c r="A6185" s="389" t="s">
        <v>41089</v>
      </c>
      <c r="B6185" s="393" t="s">
        <v>10191</v>
      </c>
      <c r="C6185" s="393">
        <v>1</v>
      </c>
      <c r="D6185" s="393" t="s">
        <v>11819</v>
      </c>
      <c r="E6185" s="393">
        <v>1</v>
      </c>
      <c r="F6185" s="396"/>
      <c r="G6185" s="388"/>
    </row>
    <row r="6186" spans="1:7" ht="12.75" customHeight="1" x14ac:dyDescent="0.3">
      <c r="A6186" s="417" t="s">
        <v>26381</v>
      </c>
      <c r="B6186" s="417"/>
      <c r="C6186" s="417"/>
      <c r="D6186" s="417"/>
      <c r="E6186" s="417"/>
      <c r="F6186" s="417"/>
      <c r="G6186" s="388"/>
    </row>
    <row r="6187" spans="1:7" ht="17.25" x14ac:dyDescent="0.3">
      <c r="A6187" s="389" t="s">
        <v>26382</v>
      </c>
      <c r="B6187" s="393" t="s">
        <v>10191</v>
      </c>
      <c r="C6187" s="393">
        <v>2</v>
      </c>
      <c r="D6187" s="393" t="s">
        <v>11819</v>
      </c>
      <c r="E6187" s="393">
        <v>1</v>
      </c>
      <c r="F6187" s="396"/>
      <c r="G6187" s="388"/>
    </row>
    <row r="6188" spans="1:7" ht="12.75" customHeight="1" x14ac:dyDescent="0.3">
      <c r="A6188" s="417" t="s">
        <v>40099</v>
      </c>
      <c r="B6188" s="417"/>
      <c r="C6188" s="417"/>
      <c r="D6188" s="417"/>
      <c r="E6188" s="417"/>
      <c r="F6188" s="417"/>
      <c r="G6188" s="388"/>
    </row>
    <row r="6189" spans="1:7" ht="17.25" x14ac:dyDescent="0.3">
      <c r="A6189" s="389" t="s">
        <v>40100</v>
      </c>
      <c r="B6189" s="393" t="s">
        <v>10103</v>
      </c>
      <c r="C6189" s="393">
        <v>0</v>
      </c>
      <c r="D6189" s="393" t="s">
        <v>11819</v>
      </c>
      <c r="E6189" s="393">
        <v>0</v>
      </c>
      <c r="F6189" s="396"/>
      <c r="G6189" s="388"/>
    </row>
    <row r="6190" spans="1:7" ht="17.25" x14ac:dyDescent="0.3">
      <c r="A6190" s="389" t="s">
        <v>40101</v>
      </c>
      <c r="B6190" s="393" t="s">
        <v>11819</v>
      </c>
      <c r="C6190" s="393">
        <v>0</v>
      </c>
      <c r="D6190" s="393" t="s">
        <v>10103</v>
      </c>
      <c r="E6190" s="393">
        <v>0</v>
      </c>
      <c r="F6190" s="396"/>
      <c r="G6190" s="388"/>
    </row>
    <row r="6191" spans="1:7" ht="17.25" x14ac:dyDescent="0.3">
      <c r="A6191" s="389" t="s">
        <v>40102</v>
      </c>
      <c r="B6191" s="393" t="s">
        <v>11819</v>
      </c>
      <c r="C6191" s="393">
        <v>0</v>
      </c>
      <c r="D6191" s="393" t="s">
        <v>10103</v>
      </c>
      <c r="E6191" s="393">
        <v>0</v>
      </c>
      <c r="F6191" s="396"/>
      <c r="G6191" s="388"/>
    </row>
    <row r="6192" spans="1:7" ht="17.25" x14ac:dyDescent="0.3">
      <c r="A6192" s="389" t="s">
        <v>40103</v>
      </c>
      <c r="B6192" s="393" t="s">
        <v>11819</v>
      </c>
      <c r="C6192" s="393">
        <v>0</v>
      </c>
      <c r="D6192" s="393" t="s">
        <v>10103</v>
      </c>
      <c r="E6192" s="393">
        <v>0</v>
      </c>
      <c r="F6192" s="396"/>
      <c r="G6192" s="388"/>
    </row>
    <row r="6193" spans="1:7" ht="12.75" customHeight="1" x14ac:dyDescent="0.3">
      <c r="A6193" s="417" t="s">
        <v>26383</v>
      </c>
      <c r="B6193" s="417"/>
      <c r="C6193" s="417"/>
      <c r="D6193" s="417"/>
      <c r="E6193" s="417"/>
      <c r="F6193" s="417"/>
      <c r="G6193" s="388"/>
    </row>
    <row r="6194" spans="1:7" ht="17.25" x14ac:dyDescent="0.3">
      <c r="A6194" s="389" t="s">
        <v>26384</v>
      </c>
      <c r="B6194" s="393" t="s">
        <v>11819</v>
      </c>
      <c r="C6194" s="393">
        <v>1</v>
      </c>
      <c r="D6194" s="393" t="s">
        <v>10103</v>
      </c>
      <c r="E6194" s="393">
        <v>1</v>
      </c>
      <c r="F6194" s="396"/>
      <c r="G6194" s="388"/>
    </row>
    <row r="6195" spans="1:7" ht="17.25" x14ac:dyDescent="0.3">
      <c r="A6195" s="389" t="s">
        <v>26385</v>
      </c>
      <c r="B6195" s="393" t="s">
        <v>11819</v>
      </c>
      <c r="C6195" s="393">
        <v>0</v>
      </c>
      <c r="D6195" s="393" t="s">
        <v>10103</v>
      </c>
      <c r="E6195" s="393">
        <v>4</v>
      </c>
      <c r="F6195" s="396"/>
      <c r="G6195" s="388"/>
    </row>
    <row r="6196" spans="1:7" ht="17.25" x14ac:dyDescent="0.3">
      <c r="A6196" s="389" t="s">
        <v>26386</v>
      </c>
      <c r="B6196" s="393" t="s">
        <v>10103</v>
      </c>
      <c r="C6196" s="393">
        <v>1</v>
      </c>
      <c r="D6196" s="393" t="s">
        <v>11819</v>
      </c>
      <c r="E6196" s="393">
        <v>0</v>
      </c>
      <c r="F6196" s="396"/>
      <c r="G6196" s="388"/>
    </row>
    <row r="6197" spans="1:7" ht="17.25" x14ac:dyDescent="0.3">
      <c r="A6197" s="389" t="s">
        <v>26387</v>
      </c>
      <c r="B6197" s="393" t="s">
        <v>10103</v>
      </c>
      <c r="C6197" s="393">
        <v>1</v>
      </c>
      <c r="D6197" s="393" t="s">
        <v>11819</v>
      </c>
      <c r="E6197" s="393">
        <v>0</v>
      </c>
      <c r="F6197" s="396"/>
      <c r="G6197" s="388"/>
    </row>
    <row r="6198" spans="1:7" ht="17.25" x14ac:dyDescent="0.3">
      <c r="A6198" s="389" t="s">
        <v>26388</v>
      </c>
      <c r="B6198" s="393" t="s">
        <v>10103</v>
      </c>
      <c r="C6198" s="393">
        <v>2</v>
      </c>
      <c r="D6198" s="393" t="s">
        <v>11819</v>
      </c>
      <c r="E6198" s="393">
        <v>1</v>
      </c>
      <c r="F6198" s="396"/>
      <c r="G6198" s="388"/>
    </row>
    <row r="6199" spans="1:7" ht="17.25" x14ac:dyDescent="0.3">
      <c r="A6199" s="389" t="s">
        <v>26389</v>
      </c>
      <c r="B6199" s="393" t="s">
        <v>10103</v>
      </c>
      <c r="C6199" s="393">
        <v>3</v>
      </c>
      <c r="D6199" s="393" t="s">
        <v>11819</v>
      </c>
      <c r="E6199" s="393">
        <v>0</v>
      </c>
      <c r="F6199" s="396"/>
      <c r="G6199" s="388"/>
    </row>
    <row r="6200" spans="1:7" ht="17.25" x14ac:dyDescent="0.3">
      <c r="A6200" s="389" t="s">
        <v>26390</v>
      </c>
      <c r="B6200" s="393" t="s">
        <v>11819</v>
      </c>
      <c r="C6200" s="393">
        <v>0</v>
      </c>
      <c r="D6200" s="393" t="s">
        <v>10103</v>
      </c>
      <c r="E6200" s="393">
        <v>0</v>
      </c>
      <c r="F6200" s="396"/>
      <c r="G6200" s="388"/>
    </row>
    <row r="6201" spans="1:7" ht="17.25" x14ac:dyDescent="0.3">
      <c r="A6201" s="389" t="s">
        <v>26391</v>
      </c>
      <c r="B6201" s="393" t="s">
        <v>11819</v>
      </c>
      <c r="C6201" s="393">
        <v>4</v>
      </c>
      <c r="D6201" s="393" t="s">
        <v>10103</v>
      </c>
      <c r="E6201" s="393">
        <v>1</v>
      </c>
      <c r="F6201" s="396"/>
      <c r="G6201" s="388"/>
    </row>
    <row r="6202" spans="1:7" ht="17.25" x14ac:dyDescent="0.3">
      <c r="A6202" s="389" t="s">
        <v>26392</v>
      </c>
      <c r="B6202" s="393" t="s">
        <v>11819</v>
      </c>
      <c r="C6202" s="393">
        <v>0</v>
      </c>
      <c r="D6202" s="393" t="s">
        <v>10103</v>
      </c>
      <c r="E6202" s="393">
        <v>1</v>
      </c>
      <c r="F6202" s="396"/>
      <c r="G6202" s="388"/>
    </row>
    <row r="6203" spans="1:7" ht="17.25" x14ac:dyDescent="0.3">
      <c r="A6203" s="389" t="s">
        <v>26393</v>
      </c>
      <c r="B6203" s="393" t="s">
        <v>11819</v>
      </c>
      <c r="C6203" s="393">
        <v>0</v>
      </c>
      <c r="D6203" s="393" t="s">
        <v>10103</v>
      </c>
      <c r="E6203" s="393">
        <v>0</v>
      </c>
      <c r="F6203" s="396"/>
      <c r="G6203" s="388"/>
    </row>
    <row r="6204" spans="1:7" ht="12.75" customHeight="1" x14ac:dyDescent="0.3">
      <c r="A6204" s="417" t="s">
        <v>41090</v>
      </c>
      <c r="B6204" s="417"/>
      <c r="C6204" s="417"/>
      <c r="D6204" s="417"/>
      <c r="E6204" s="417"/>
      <c r="F6204" s="417"/>
      <c r="G6204" s="388"/>
    </row>
    <row r="6205" spans="1:7" ht="17.25" x14ac:dyDescent="0.3">
      <c r="A6205" s="389" t="s">
        <v>41091</v>
      </c>
      <c r="B6205" s="393" t="s">
        <v>11819</v>
      </c>
      <c r="C6205" s="393">
        <v>0</v>
      </c>
      <c r="D6205" s="393" t="s">
        <v>10103</v>
      </c>
      <c r="E6205" s="393">
        <v>0</v>
      </c>
      <c r="F6205" s="396"/>
      <c r="G6205" s="388"/>
    </row>
    <row r="6206" spans="1:7" ht="12.75" customHeight="1" x14ac:dyDescent="0.3">
      <c r="A6206" s="417" t="s">
        <v>41092</v>
      </c>
      <c r="B6206" s="417"/>
      <c r="C6206" s="417"/>
      <c r="D6206" s="417"/>
      <c r="E6206" s="417"/>
      <c r="F6206" s="417"/>
      <c r="G6206" s="388"/>
    </row>
    <row r="6207" spans="1:7" ht="17.25" x14ac:dyDescent="0.3">
      <c r="A6207" s="389" t="s">
        <v>41093</v>
      </c>
      <c r="B6207" s="393" t="s">
        <v>11819</v>
      </c>
      <c r="C6207" s="393">
        <v>1</v>
      </c>
      <c r="D6207" s="393" t="s">
        <v>16716</v>
      </c>
      <c r="E6207" s="393">
        <v>0</v>
      </c>
      <c r="F6207" s="396"/>
      <c r="G6207" s="388"/>
    </row>
    <row r="6208" spans="1:7" ht="17.25" x14ac:dyDescent="0.3">
      <c r="A6208" s="389" t="s">
        <v>41094</v>
      </c>
      <c r="B6208" s="393" t="s">
        <v>11819</v>
      </c>
      <c r="C6208" s="393">
        <v>0</v>
      </c>
      <c r="D6208" s="393" t="s">
        <v>16716</v>
      </c>
      <c r="E6208" s="393">
        <v>0</v>
      </c>
      <c r="F6208" s="396"/>
      <c r="G6208" s="388"/>
    </row>
    <row r="6209" spans="1:7" ht="17.25" x14ac:dyDescent="0.3">
      <c r="A6209" s="389" t="s">
        <v>41095</v>
      </c>
      <c r="B6209" s="393" t="s">
        <v>16716</v>
      </c>
      <c r="C6209" s="393">
        <v>0</v>
      </c>
      <c r="D6209" s="393" t="s">
        <v>11819</v>
      </c>
      <c r="E6209" s="393">
        <v>0</v>
      </c>
      <c r="F6209" s="396"/>
      <c r="G6209" s="388"/>
    </row>
    <row r="6210" spans="1:7" ht="17.25" x14ac:dyDescent="0.3">
      <c r="A6210" s="389" t="s">
        <v>41096</v>
      </c>
      <c r="B6210" s="393" t="s">
        <v>16716</v>
      </c>
      <c r="C6210" s="393">
        <v>0</v>
      </c>
      <c r="D6210" s="393" t="s">
        <v>11819</v>
      </c>
      <c r="E6210" s="393">
        <v>0</v>
      </c>
      <c r="F6210" s="396"/>
      <c r="G6210" s="388"/>
    </row>
    <row r="6211" spans="1:7" ht="17.25" x14ac:dyDescent="0.3">
      <c r="A6211" s="389" t="s">
        <v>41097</v>
      </c>
      <c r="B6211" s="393" t="s">
        <v>11819</v>
      </c>
      <c r="C6211" s="393">
        <v>0</v>
      </c>
      <c r="D6211" s="393" t="s">
        <v>16716</v>
      </c>
      <c r="E6211" s="393">
        <v>0</v>
      </c>
      <c r="F6211" s="396"/>
      <c r="G6211" s="388"/>
    </row>
    <row r="6212" spans="1:7" ht="17.25" x14ac:dyDescent="0.3">
      <c r="A6212" s="389" t="s">
        <v>41098</v>
      </c>
      <c r="B6212" s="393" t="s">
        <v>16716</v>
      </c>
      <c r="C6212" s="393">
        <v>0</v>
      </c>
      <c r="D6212" s="393" t="s">
        <v>11819</v>
      </c>
      <c r="E6212" s="393">
        <v>0</v>
      </c>
      <c r="F6212" s="396"/>
      <c r="G6212" s="388"/>
    </row>
    <row r="6213" spans="1:7" ht="17.25" x14ac:dyDescent="0.3">
      <c r="A6213" s="389" t="s">
        <v>41099</v>
      </c>
      <c r="B6213" s="393" t="s">
        <v>11819</v>
      </c>
      <c r="C6213" s="393">
        <v>0</v>
      </c>
      <c r="D6213" s="393" t="s">
        <v>16716</v>
      </c>
      <c r="E6213" s="393">
        <v>0</v>
      </c>
      <c r="F6213" s="396"/>
      <c r="G6213" s="388"/>
    </row>
    <row r="6214" spans="1:7" ht="17.25" x14ac:dyDescent="0.3">
      <c r="A6214" s="389" t="s">
        <v>41100</v>
      </c>
      <c r="B6214" s="393" t="s">
        <v>11819</v>
      </c>
      <c r="C6214" s="393">
        <v>0</v>
      </c>
      <c r="D6214" s="393" t="s">
        <v>16716</v>
      </c>
      <c r="E6214" s="393">
        <v>0</v>
      </c>
      <c r="F6214" s="396"/>
      <c r="G6214" s="388"/>
    </row>
    <row r="6215" spans="1:7" ht="17.25" x14ac:dyDescent="0.3">
      <c r="A6215" s="389" t="s">
        <v>41101</v>
      </c>
      <c r="B6215" s="393" t="s">
        <v>16716</v>
      </c>
      <c r="C6215" s="393">
        <v>0</v>
      </c>
      <c r="D6215" s="393" t="s">
        <v>11819</v>
      </c>
      <c r="E6215" s="393">
        <v>0</v>
      </c>
      <c r="F6215" s="396"/>
      <c r="G6215" s="388"/>
    </row>
    <row r="6216" spans="1:7" ht="17.25" x14ac:dyDescent="0.3">
      <c r="A6216" s="389" t="s">
        <v>41102</v>
      </c>
      <c r="B6216" s="393" t="s">
        <v>16716</v>
      </c>
      <c r="C6216" s="393">
        <v>0</v>
      </c>
      <c r="D6216" s="393" t="s">
        <v>11819</v>
      </c>
      <c r="E6216" s="393">
        <v>0</v>
      </c>
      <c r="F6216" s="396"/>
      <c r="G6216" s="388"/>
    </row>
    <row r="6217" spans="1:7" ht="12.75" customHeight="1" x14ac:dyDescent="0.3">
      <c r="A6217" s="417" t="s">
        <v>26394</v>
      </c>
      <c r="B6217" s="417"/>
      <c r="C6217" s="417"/>
      <c r="D6217" s="417"/>
      <c r="E6217" s="417"/>
      <c r="F6217" s="417"/>
      <c r="G6217" s="388"/>
    </row>
    <row r="6218" spans="1:7" ht="17.25" x14ac:dyDescent="0.3">
      <c r="A6218" s="389" t="s">
        <v>26395</v>
      </c>
      <c r="B6218" s="393" t="s">
        <v>3253</v>
      </c>
      <c r="C6218" s="393">
        <v>1</v>
      </c>
      <c r="D6218" s="393" t="s">
        <v>10103</v>
      </c>
      <c r="E6218" s="393">
        <v>2</v>
      </c>
      <c r="F6218" s="396"/>
      <c r="G6218" s="388"/>
    </row>
    <row r="6219" spans="1:7" ht="17.25" x14ac:dyDescent="0.3">
      <c r="A6219" s="389" t="s">
        <v>26396</v>
      </c>
      <c r="B6219" s="393" t="s">
        <v>11819</v>
      </c>
      <c r="C6219" s="393">
        <v>3</v>
      </c>
      <c r="D6219" s="393" t="s">
        <v>10103</v>
      </c>
      <c r="E6219" s="393">
        <v>1</v>
      </c>
      <c r="F6219" s="396"/>
      <c r="G6219" s="388"/>
    </row>
    <row r="6220" spans="1:7" ht="17.25" x14ac:dyDescent="0.3">
      <c r="A6220" s="389" t="s">
        <v>26397</v>
      </c>
      <c r="B6220" s="393" t="s">
        <v>11819</v>
      </c>
      <c r="C6220" s="393">
        <v>2</v>
      </c>
      <c r="D6220" s="393" t="s">
        <v>10103</v>
      </c>
      <c r="E6220" s="393">
        <v>4</v>
      </c>
      <c r="F6220" s="396"/>
      <c r="G6220" s="388"/>
    </row>
    <row r="6221" spans="1:7" ht="17.25" x14ac:dyDescent="0.3">
      <c r="A6221" s="389" t="s">
        <v>26398</v>
      </c>
      <c r="B6221" s="393" t="s">
        <v>11819</v>
      </c>
      <c r="C6221" s="393">
        <v>5</v>
      </c>
      <c r="D6221" s="393" t="s">
        <v>10103</v>
      </c>
      <c r="E6221" s="393">
        <v>4</v>
      </c>
      <c r="F6221" s="396"/>
      <c r="G6221" s="388"/>
    </row>
    <row r="6222" spans="1:7" ht="17.25" x14ac:dyDescent="0.3">
      <c r="A6222" s="389" t="s">
        <v>26399</v>
      </c>
      <c r="B6222" s="393" t="s">
        <v>11819</v>
      </c>
      <c r="C6222" s="393">
        <v>2</v>
      </c>
      <c r="D6222" s="393" t="s">
        <v>10103</v>
      </c>
      <c r="E6222" s="393">
        <v>2</v>
      </c>
      <c r="F6222" s="396"/>
      <c r="G6222" s="388"/>
    </row>
    <row r="6223" spans="1:7" ht="17.25" x14ac:dyDescent="0.3">
      <c r="A6223" s="389" t="s">
        <v>26400</v>
      </c>
      <c r="B6223" s="393" t="s">
        <v>11819</v>
      </c>
      <c r="C6223" s="393">
        <v>1</v>
      </c>
      <c r="D6223" s="393" t="s">
        <v>10103</v>
      </c>
      <c r="E6223" s="393">
        <v>3</v>
      </c>
      <c r="F6223" s="396"/>
      <c r="G6223" s="388"/>
    </row>
    <row r="6224" spans="1:7" ht="12.75" customHeight="1" x14ac:dyDescent="0.3">
      <c r="A6224" s="417" t="s">
        <v>26401</v>
      </c>
      <c r="B6224" s="417"/>
      <c r="C6224" s="417"/>
      <c r="D6224" s="417"/>
      <c r="E6224" s="417"/>
      <c r="F6224" s="417"/>
      <c r="G6224" s="388"/>
    </row>
    <row r="6225" spans="1:7" ht="17.25" x14ac:dyDescent="0.3">
      <c r="A6225" s="389" t="s">
        <v>26402</v>
      </c>
      <c r="B6225" s="393" t="s">
        <v>11819</v>
      </c>
      <c r="C6225" s="393">
        <v>1</v>
      </c>
      <c r="D6225" s="393" t="s">
        <v>2376</v>
      </c>
      <c r="E6225" s="393">
        <v>4</v>
      </c>
      <c r="F6225" s="396"/>
      <c r="G6225" s="388"/>
    </row>
    <row r="6226" spans="1:7" ht="17.25" x14ac:dyDescent="0.3">
      <c r="A6226" s="389" t="s">
        <v>26403</v>
      </c>
      <c r="B6226" s="393" t="s">
        <v>11819</v>
      </c>
      <c r="C6226" s="393">
        <v>2</v>
      </c>
      <c r="D6226" s="393" t="s">
        <v>2376</v>
      </c>
      <c r="E6226" s="393">
        <v>3</v>
      </c>
      <c r="F6226" s="396"/>
      <c r="G6226" s="388"/>
    </row>
    <row r="6227" spans="1:7" ht="17.25" x14ac:dyDescent="0.3">
      <c r="A6227" s="389" t="s">
        <v>26404</v>
      </c>
      <c r="B6227" s="393" t="s">
        <v>11819</v>
      </c>
      <c r="C6227" s="393">
        <v>15</v>
      </c>
      <c r="D6227" s="393" t="s">
        <v>5011</v>
      </c>
      <c r="E6227" s="393">
        <v>11</v>
      </c>
      <c r="F6227" s="396"/>
      <c r="G6227" s="388"/>
    </row>
    <row r="6228" spans="1:7" ht="17.25" x14ac:dyDescent="0.3">
      <c r="A6228" s="389" t="s">
        <v>26405</v>
      </c>
      <c r="B6228" s="393" t="s">
        <v>5011</v>
      </c>
      <c r="C6228" s="393">
        <v>3</v>
      </c>
      <c r="D6228" s="393" t="s">
        <v>11819</v>
      </c>
      <c r="E6228" s="393">
        <v>7</v>
      </c>
      <c r="F6228" s="396"/>
      <c r="G6228" s="388"/>
    </row>
    <row r="6229" spans="1:7" ht="17.25" x14ac:dyDescent="0.3">
      <c r="A6229" s="389" t="s">
        <v>26406</v>
      </c>
      <c r="B6229" s="393" t="s">
        <v>5011</v>
      </c>
      <c r="C6229" s="393">
        <v>3</v>
      </c>
      <c r="D6229" s="393" t="s">
        <v>11819</v>
      </c>
      <c r="E6229" s="393">
        <v>3</v>
      </c>
      <c r="F6229" s="396"/>
      <c r="G6229" s="388"/>
    </row>
    <row r="6230" spans="1:7" ht="17.25" x14ac:dyDescent="0.3">
      <c r="A6230" s="389" t="s">
        <v>26407</v>
      </c>
      <c r="B6230" s="393" t="s">
        <v>5011</v>
      </c>
      <c r="C6230" s="393">
        <v>7</v>
      </c>
      <c r="D6230" s="393" t="s">
        <v>11819</v>
      </c>
      <c r="E6230" s="393">
        <v>6</v>
      </c>
      <c r="F6230" s="396"/>
      <c r="G6230" s="388"/>
    </row>
    <row r="6231" spans="1:7" ht="17.25" x14ac:dyDescent="0.3">
      <c r="A6231" s="389" t="s">
        <v>26408</v>
      </c>
      <c r="B6231" s="393" t="s">
        <v>5011</v>
      </c>
      <c r="C6231" s="393">
        <v>2</v>
      </c>
      <c r="D6231" s="393" t="s">
        <v>11819</v>
      </c>
      <c r="E6231" s="393">
        <v>6</v>
      </c>
      <c r="F6231" s="396"/>
      <c r="G6231" s="388"/>
    </row>
    <row r="6232" spans="1:7" ht="17.25" x14ac:dyDescent="0.3">
      <c r="A6232" s="389" t="s">
        <v>26409</v>
      </c>
      <c r="B6232" s="393" t="s">
        <v>5011</v>
      </c>
      <c r="C6232" s="393">
        <v>7</v>
      </c>
      <c r="D6232" s="393" t="s">
        <v>11819</v>
      </c>
      <c r="E6232" s="393">
        <v>2</v>
      </c>
      <c r="F6232" s="396"/>
      <c r="G6232" s="388"/>
    </row>
    <row r="6233" spans="1:7" ht="17.25" x14ac:dyDescent="0.3">
      <c r="A6233" s="389" t="s">
        <v>26410</v>
      </c>
      <c r="B6233" s="393" t="s">
        <v>11819</v>
      </c>
      <c r="C6233" s="393">
        <v>4</v>
      </c>
      <c r="D6233" s="393" t="s">
        <v>5011</v>
      </c>
      <c r="E6233" s="393">
        <v>2</v>
      </c>
      <c r="F6233" s="396"/>
      <c r="G6233" s="388"/>
    </row>
    <row r="6234" spans="1:7" ht="12.75" customHeight="1" x14ac:dyDescent="0.3">
      <c r="A6234" s="417" t="s">
        <v>26411</v>
      </c>
      <c r="B6234" s="417"/>
      <c r="C6234" s="417"/>
      <c r="D6234" s="417"/>
      <c r="E6234" s="417"/>
      <c r="F6234" s="417"/>
      <c r="G6234" s="388"/>
    </row>
    <row r="6235" spans="1:7" ht="17.25" x14ac:dyDescent="0.3">
      <c r="A6235" s="389" t="s">
        <v>26412</v>
      </c>
      <c r="B6235" s="393" t="s">
        <v>11819</v>
      </c>
      <c r="C6235" s="393">
        <v>0</v>
      </c>
      <c r="D6235" s="393" t="s">
        <v>5011</v>
      </c>
      <c r="E6235" s="393">
        <v>3</v>
      </c>
      <c r="F6235" s="396"/>
      <c r="G6235" s="388"/>
    </row>
    <row r="6236" spans="1:7" ht="17.25" x14ac:dyDescent="0.3">
      <c r="A6236" s="389" t="s">
        <v>26413</v>
      </c>
      <c r="B6236" s="393" t="s">
        <v>5011</v>
      </c>
      <c r="C6236" s="393">
        <v>2</v>
      </c>
      <c r="D6236" s="393" t="s">
        <v>11819</v>
      </c>
      <c r="E6236" s="393">
        <v>0</v>
      </c>
      <c r="F6236" s="396"/>
      <c r="G6236" s="388"/>
    </row>
    <row r="6237" spans="1:7" ht="17.25" x14ac:dyDescent="0.3">
      <c r="A6237" s="389" t="s">
        <v>26414</v>
      </c>
      <c r="B6237" s="393" t="s">
        <v>11819</v>
      </c>
      <c r="C6237" s="393">
        <v>2</v>
      </c>
      <c r="D6237" s="393" t="s">
        <v>5011</v>
      </c>
      <c r="E6237" s="393">
        <v>1</v>
      </c>
      <c r="F6237" s="396"/>
      <c r="G6237" s="388"/>
    </row>
    <row r="6238" spans="1:7" ht="17.25" x14ac:dyDescent="0.3">
      <c r="A6238" s="389" t="s">
        <v>26415</v>
      </c>
      <c r="B6238" s="393" t="s">
        <v>11819</v>
      </c>
      <c r="C6238" s="393">
        <v>1</v>
      </c>
      <c r="D6238" s="393" t="s">
        <v>5011</v>
      </c>
      <c r="E6238" s="393">
        <v>0</v>
      </c>
      <c r="F6238" s="396"/>
      <c r="G6238" s="388"/>
    </row>
    <row r="6239" spans="1:7" ht="17.25" x14ac:dyDescent="0.3">
      <c r="A6239" s="389" t="s">
        <v>26416</v>
      </c>
      <c r="B6239" s="393" t="s">
        <v>5011</v>
      </c>
      <c r="C6239" s="393">
        <v>0</v>
      </c>
      <c r="D6239" s="393" t="s">
        <v>11819</v>
      </c>
      <c r="E6239" s="393">
        <v>1</v>
      </c>
      <c r="F6239" s="396"/>
      <c r="G6239" s="388"/>
    </row>
    <row r="6240" spans="1:7" ht="17.25" x14ac:dyDescent="0.3">
      <c r="A6240" s="389" t="s">
        <v>26417</v>
      </c>
      <c r="B6240" s="393" t="s">
        <v>5011</v>
      </c>
      <c r="C6240" s="393">
        <v>0</v>
      </c>
      <c r="D6240" s="393" t="s">
        <v>11819</v>
      </c>
      <c r="E6240" s="393">
        <v>1</v>
      </c>
      <c r="F6240" s="396"/>
      <c r="G6240" s="388"/>
    </row>
    <row r="6241" spans="1:7" ht="17.25" x14ac:dyDescent="0.3">
      <c r="A6241" s="389" t="s">
        <v>26418</v>
      </c>
      <c r="B6241" s="393" t="s">
        <v>11819</v>
      </c>
      <c r="C6241" s="393">
        <v>1</v>
      </c>
      <c r="D6241" s="393" t="s">
        <v>5011</v>
      </c>
      <c r="E6241" s="393">
        <v>0</v>
      </c>
      <c r="F6241" s="396"/>
      <c r="G6241" s="388"/>
    </row>
    <row r="6242" spans="1:7" ht="17.25" x14ac:dyDescent="0.3">
      <c r="A6242" s="389" t="s">
        <v>26419</v>
      </c>
      <c r="B6242" s="393" t="s">
        <v>11819</v>
      </c>
      <c r="C6242" s="393">
        <v>0</v>
      </c>
      <c r="D6242" s="393" t="s">
        <v>5011</v>
      </c>
      <c r="E6242" s="393">
        <v>1</v>
      </c>
      <c r="F6242" s="396"/>
      <c r="G6242" s="388"/>
    </row>
    <row r="6243" spans="1:7" ht="17.25" x14ac:dyDescent="0.3">
      <c r="A6243" s="389" t="s">
        <v>26420</v>
      </c>
      <c r="B6243" s="393" t="s">
        <v>11819</v>
      </c>
      <c r="C6243" s="393">
        <v>0</v>
      </c>
      <c r="D6243" s="393" t="s">
        <v>5011</v>
      </c>
      <c r="E6243" s="393">
        <v>0</v>
      </c>
      <c r="F6243" s="396"/>
      <c r="G6243" s="388"/>
    </row>
    <row r="6244" spans="1:7" ht="17.25" x14ac:dyDescent="0.3">
      <c r="A6244" s="389" t="s">
        <v>26421</v>
      </c>
      <c r="B6244" s="393" t="s">
        <v>5011</v>
      </c>
      <c r="C6244" s="393">
        <v>0</v>
      </c>
      <c r="D6244" s="393" t="s">
        <v>11819</v>
      </c>
      <c r="E6244" s="393">
        <v>1</v>
      </c>
      <c r="F6244" s="396"/>
      <c r="G6244" s="388"/>
    </row>
    <row r="6245" spans="1:7" ht="12.75" customHeight="1" x14ac:dyDescent="0.3">
      <c r="A6245" s="417" t="s">
        <v>26422</v>
      </c>
      <c r="B6245" s="417"/>
      <c r="C6245" s="417"/>
      <c r="D6245" s="417"/>
      <c r="E6245" s="417"/>
      <c r="F6245" s="417"/>
      <c r="G6245" s="388"/>
    </row>
    <row r="6246" spans="1:7" ht="17.25" x14ac:dyDescent="0.3">
      <c r="A6246" s="389" t="s">
        <v>26423</v>
      </c>
      <c r="B6246" s="393" t="s">
        <v>11819</v>
      </c>
      <c r="C6246" s="393">
        <v>0</v>
      </c>
      <c r="D6246" s="393" t="s">
        <v>10191</v>
      </c>
      <c r="E6246" s="393">
        <v>1</v>
      </c>
      <c r="F6246" s="396"/>
      <c r="G6246" s="388"/>
    </row>
    <row r="6247" spans="1:7" ht="17.25" x14ac:dyDescent="0.3">
      <c r="A6247" s="389" t="s">
        <v>26424</v>
      </c>
      <c r="B6247" s="393" t="s">
        <v>10191</v>
      </c>
      <c r="C6247" s="393">
        <v>0</v>
      </c>
      <c r="D6247" s="393" t="s">
        <v>11819</v>
      </c>
      <c r="E6247" s="393">
        <v>2</v>
      </c>
      <c r="F6247" s="396"/>
      <c r="G6247" s="388"/>
    </row>
    <row r="6248" spans="1:7" ht="17.25" x14ac:dyDescent="0.3">
      <c r="A6248" s="389" t="s">
        <v>26425</v>
      </c>
      <c r="B6248" s="393" t="s">
        <v>11819</v>
      </c>
      <c r="C6248" s="393">
        <v>0</v>
      </c>
      <c r="D6248" s="393" t="s">
        <v>10191</v>
      </c>
      <c r="E6248" s="393">
        <v>1</v>
      </c>
      <c r="F6248" s="396"/>
      <c r="G6248" s="388"/>
    </row>
    <row r="6249" spans="1:7" ht="17.25" x14ac:dyDescent="0.3">
      <c r="A6249" s="389" t="s">
        <v>26426</v>
      </c>
      <c r="B6249" s="393" t="s">
        <v>11819</v>
      </c>
      <c r="C6249" s="393">
        <v>0</v>
      </c>
      <c r="D6249" s="393" t="s">
        <v>10191</v>
      </c>
      <c r="E6249" s="393">
        <v>1</v>
      </c>
      <c r="F6249" s="396"/>
      <c r="G6249" s="388"/>
    </row>
    <row r="6250" spans="1:7" ht="17.25" x14ac:dyDescent="0.3">
      <c r="A6250" s="389" t="s">
        <v>26427</v>
      </c>
      <c r="B6250" s="393" t="s">
        <v>10191</v>
      </c>
      <c r="C6250" s="393">
        <v>0</v>
      </c>
      <c r="D6250" s="393" t="s">
        <v>11819</v>
      </c>
      <c r="E6250" s="393">
        <v>0</v>
      </c>
      <c r="F6250" s="396"/>
      <c r="G6250" s="388"/>
    </row>
    <row r="6251" spans="1:7" ht="17.25" x14ac:dyDescent="0.3">
      <c r="A6251" s="389" t="s">
        <v>26428</v>
      </c>
      <c r="B6251" s="393" t="s">
        <v>11819</v>
      </c>
      <c r="C6251" s="393">
        <v>0</v>
      </c>
      <c r="D6251" s="393" t="s">
        <v>10191</v>
      </c>
      <c r="E6251" s="393">
        <v>0</v>
      </c>
      <c r="F6251" s="396"/>
      <c r="G6251" s="388"/>
    </row>
    <row r="6252" spans="1:7" ht="17.25" x14ac:dyDescent="0.3">
      <c r="A6252" s="389" t="s">
        <v>26429</v>
      </c>
      <c r="B6252" s="393" t="s">
        <v>10191</v>
      </c>
      <c r="C6252" s="393">
        <v>0</v>
      </c>
      <c r="D6252" s="393" t="s">
        <v>11819</v>
      </c>
      <c r="E6252" s="393">
        <v>0</v>
      </c>
      <c r="F6252" s="396"/>
      <c r="G6252" s="388"/>
    </row>
    <row r="6253" spans="1:7" ht="17.25" x14ac:dyDescent="0.3">
      <c r="A6253" s="389" t="s">
        <v>26430</v>
      </c>
      <c r="B6253" s="393" t="s">
        <v>10191</v>
      </c>
      <c r="C6253" s="393">
        <v>0</v>
      </c>
      <c r="D6253" s="393" t="s">
        <v>11819</v>
      </c>
      <c r="E6253" s="393">
        <v>0</v>
      </c>
      <c r="F6253" s="396"/>
      <c r="G6253" s="388"/>
    </row>
    <row r="6254" spans="1:7" ht="12.75" customHeight="1" x14ac:dyDescent="0.3">
      <c r="A6254" s="417" t="s">
        <v>26431</v>
      </c>
      <c r="B6254" s="417"/>
      <c r="C6254" s="417"/>
      <c r="D6254" s="417"/>
      <c r="E6254" s="417"/>
      <c r="F6254" s="417"/>
      <c r="G6254" s="388"/>
    </row>
    <row r="6255" spans="1:7" ht="17.25" x14ac:dyDescent="0.3">
      <c r="A6255" s="389" t="s">
        <v>26432</v>
      </c>
      <c r="B6255" s="393" t="s">
        <v>18180</v>
      </c>
      <c r="C6255" s="393">
        <v>16</v>
      </c>
      <c r="D6255" s="393" t="s">
        <v>10103</v>
      </c>
      <c r="E6255" s="393">
        <v>12</v>
      </c>
      <c r="F6255" s="396"/>
      <c r="G6255" s="388"/>
    </row>
    <row r="6256" spans="1:7" ht="17.25" x14ac:dyDescent="0.3">
      <c r="A6256" s="389" t="s">
        <v>26433</v>
      </c>
      <c r="B6256" s="393" t="s">
        <v>10103</v>
      </c>
      <c r="C6256" s="393">
        <v>5</v>
      </c>
      <c r="D6256" s="393" t="s">
        <v>18180</v>
      </c>
      <c r="E6256" s="393">
        <v>5</v>
      </c>
      <c r="F6256" s="396"/>
      <c r="G6256" s="388"/>
    </row>
    <row r="6257" spans="1:7" ht="17.25" x14ac:dyDescent="0.3">
      <c r="A6257" s="389" t="s">
        <v>26434</v>
      </c>
      <c r="B6257" s="393" t="s">
        <v>10103</v>
      </c>
      <c r="C6257" s="393">
        <v>2</v>
      </c>
      <c r="D6257" s="393" t="s">
        <v>18180</v>
      </c>
      <c r="E6257" s="393">
        <v>3</v>
      </c>
      <c r="F6257" s="396"/>
      <c r="G6257" s="388"/>
    </row>
    <row r="6258" spans="1:7" ht="17.25" x14ac:dyDescent="0.3">
      <c r="A6258" s="389" t="s">
        <v>26435</v>
      </c>
      <c r="B6258" s="393" t="s">
        <v>21992</v>
      </c>
      <c r="C6258" s="393">
        <v>7</v>
      </c>
      <c r="D6258" s="393" t="s">
        <v>11819</v>
      </c>
      <c r="E6258" s="393">
        <v>6</v>
      </c>
      <c r="F6258" s="396"/>
      <c r="G6258" s="388"/>
    </row>
    <row r="6259" spans="1:7" ht="17.25" x14ac:dyDescent="0.3">
      <c r="A6259" s="389" t="s">
        <v>26436</v>
      </c>
      <c r="B6259" s="393" t="s">
        <v>11819</v>
      </c>
      <c r="C6259" s="393">
        <v>9</v>
      </c>
      <c r="D6259" s="393" t="s">
        <v>21992</v>
      </c>
      <c r="E6259" s="393">
        <v>2</v>
      </c>
      <c r="F6259" s="396"/>
      <c r="G6259" s="388"/>
    </row>
    <row r="6260" spans="1:7" ht="17.25" x14ac:dyDescent="0.3">
      <c r="A6260" s="389" t="s">
        <v>26437</v>
      </c>
      <c r="B6260" s="393" t="s">
        <v>11819</v>
      </c>
      <c r="C6260" s="393">
        <v>10</v>
      </c>
      <c r="D6260" s="393" t="s">
        <v>21992</v>
      </c>
      <c r="E6260" s="393">
        <v>8</v>
      </c>
      <c r="F6260" s="396"/>
      <c r="G6260" s="388"/>
    </row>
    <row r="6261" spans="1:7" ht="17.25" x14ac:dyDescent="0.3">
      <c r="A6261" s="389" t="s">
        <v>26438</v>
      </c>
      <c r="B6261" s="393" t="s">
        <v>10103</v>
      </c>
      <c r="C6261" s="393">
        <v>6</v>
      </c>
      <c r="D6261" s="393" t="s">
        <v>18180</v>
      </c>
      <c r="E6261" s="393">
        <v>4</v>
      </c>
      <c r="F6261" s="396"/>
      <c r="G6261" s="388"/>
    </row>
    <row r="6262" spans="1:7" ht="17.25" x14ac:dyDescent="0.3">
      <c r="A6262" s="389" t="s">
        <v>26439</v>
      </c>
      <c r="B6262" s="393" t="s">
        <v>10103</v>
      </c>
      <c r="C6262" s="393">
        <v>2</v>
      </c>
      <c r="D6262" s="393" t="s">
        <v>19763</v>
      </c>
      <c r="E6262" s="393">
        <v>1</v>
      </c>
      <c r="F6262" s="396"/>
      <c r="G6262" s="388"/>
    </row>
    <row r="6263" spans="1:7" ht="17.25" x14ac:dyDescent="0.3">
      <c r="A6263" s="389" t="s">
        <v>26440</v>
      </c>
      <c r="B6263" s="393" t="s">
        <v>18180</v>
      </c>
      <c r="C6263" s="393">
        <v>22</v>
      </c>
      <c r="D6263" s="393" t="s">
        <v>10103</v>
      </c>
      <c r="E6263" s="393">
        <v>15</v>
      </c>
      <c r="F6263" s="396"/>
      <c r="G6263" s="388"/>
    </row>
    <row r="6264" spans="1:7" ht="17.25" x14ac:dyDescent="0.3">
      <c r="A6264" s="389" t="s">
        <v>26441</v>
      </c>
      <c r="B6264" s="393" t="s">
        <v>10103</v>
      </c>
      <c r="C6264" s="393">
        <v>4</v>
      </c>
      <c r="D6264" s="393" t="s">
        <v>18180</v>
      </c>
      <c r="E6264" s="393">
        <v>6</v>
      </c>
      <c r="F6264" s="396"/>
      <c r="G6264" s="388"/>
    </row>
    <row r="6265" spans="1:7" ht="17.25" x14ac:dyDescent="0.3">
      <c r="A6265" s="389" t="s">
        <v>26442</v>
      </c>
      <c r="B6265" s="393" t="s">
        <v>10103</v>
      </c>
      <c r="C6265" s="393">
        <v>3</v>
      </c>
      <c r="D6265" s="393" t="s">
        <v>19763</v>
      </c>
      <c r="E6265" s="393">
        <v>4</v>
      </c>
      <c r="F6265" s="396"/>
      <c r="G6265" s="388"/>
    </row>
    <row r="6266" spans="1:7" ht="17.25" x14ac:dyDescent="0.3">
      <c r="A6266" s="389" t="s">
        <v>26443</v>
      </c>
      <c r="B6266" s="393" t="s">
        <v>10103</v>
      </c>
      <c r="C6266" s="393">
        <v>13</v>
      </c>
      <c r="D6266" s="393" t="s">
        <v>19763</v>
      </c>
      <c r="E6266" s="393">
        <v>19</v>
      </c>
      <c r="F6266" s="396"/>
      <c r="G6266" s="388"/>
    </row>
    <row r="6267" spans="1:7" ht="17.25" x14ac:dyDescent="0.3">
      <c r="A6267" s="389" t="s">
        <v>26444</v>
      </c>
      <c r="B6267" s="393" t="s">
        <v>10103</v>
      </c>
      <c r="C6267" s="393">
        <v>16</v>
      </c>
      <c r="D6267" s="393" t="s">
        <v>19763</v>
      </c>
      <c r="E6267" s="393">
        <v>14</v>
      </c>
      <c r="F6267" s="396"/>
      <c r="G6267" s="388"/>
    </row>
    <row r="6268" spans="1:7" ht="17.25" x14ac:dyDescent="0.3">
      <c r="A6268" s="389" t="s">
        <v>26445</v>
      </c>
      <c r="B6268" s="393" t="s">
        <v>10103</v>
      </c>
      <c r="C6268" s="393">
        <v>6</v>
      </c>
      <c r="D6268" s="393" t="s">
        <v>19763</v>
      </c>
      <c r="E6268" s="393">
        <v>4</v>
      </c>
      <c r="F6268" s="396"/>
      <c r="G6268" s="388"/>
    </row>
    <row r="6269" spans="1:7" ht="12.75" customHeight="1" x14ac:dyDescent="0.3">
      <c r="A6269" s="417" t="s">
        <v>41103</v>
      </c>
      <c r="B6269" s="417"/>
      <c r="C6269" s="417"/>
      <c r="D6269" s="417"/>
      <c r="E6269" s="417"/>
      <c r="F6269" s="417"/>
      <c r="G6269" s="388"/>
    </row>
    <row r="6270" spans="1:7" ht="17.25" x14ac:dyDescent="0.3">
      <c r="A6270" s="389" t="s">
        <v>41104</v>
      </c>
      <c r="B6270" s="393" t="s">
        <v>11819</v>
      </c>
      <c r="C6270" s="393">
        <v>0</v>
      </c>
      <c r="D6270" s="393" t="s">
        <v>13336</v>
      </c>
      <c r="E6270" s="393">
        <v>0</v>
      </c>
      <c r="F6270" s="396"/>
      <c r="G6270" s="388"/>
    </row>
    <row r="6271" spans="1:7" ht="17.25" x14ac:dyDescent="0.3">
      <c r="A6271" s="389" t="s">
        <v>41105</v>
      </c>
      <c r="B6271" s="393" t="s">
        <v>11819</v>
      </c>
      <c r="C6271" s="393">
        <v>0</v>
      </c>
      <c r="D6271" s="393" t="s">
        <v>13336</v>
      </c>
      <c r="E6271" s="393">
        <v>0</v>
      </c>
      <c r="F6271" s="396"/>
      <c r="G6271" s="388"/>
    </row>
    <row r="6272" spans="1:7" ht="17.25" x14ac:dyDescent="0.3">
      <c r="A6272" s="389" t="s">
        <v>41106</v>
      </c>
      <c r="B6272" s="393" t="s">
        <v>11819</v>
      </c>
      <c r="C6272" s="393">
        <v>0</v>
      </c>
      <c r="D6272" s="393" t="s">
        <v>13336</v>
      </c>
      <c r="E6272" s="393">
        <v>0</v>
      </c>
      <c r="F6272" s="396"/>
      <c r="G6272" s="388"/>
    </row>
    <row r="6273" spans="1:7" ht="17.25" x14ac:dyDescent="0.3">
      <c r="A6273" s="389" t="s">
        <v>41107</v>
      </c>
      <c r="B6273" s="393" t="s">
        <v>11819</v>
      </c>
      <c r="C6273" s="393">
        <v>0</v>
      </c>
      <c r="D6273" s="393" t="s">
        <v>13336</v>
      </c>
      <c r="E6273" s="393">
        <v>1</v>
      </c>
      <c r="F6273" s="396"/>
      <c r="G6273" s="388"/>
    </row>
    <row r="6274" spans="1:7" ht="17.25" x14ac:dyDescent="0.3">
      <c r="A6274" s="389" t="s">
        <v>41108</v>
      </c>
      <c r="B6274" s="393" t="s">
        <v>11819</v>
      </c>
      <c r="C6274" s="393">
        <v>0</v>
      </c>
      <c r="D6274" s="393" t="s">
        <v>13336</v>
      </c>
      <c r="E6274" s="393">
        <v>0</v>
      </c>
      <c r="F6274" s="396"/>
      <c r="G6274" s="388"/>
    </row>
    <row r="6275" spans="1:7" ht="17.25" x14ac:dyDescent="0.3">
      <c r="A6275" s="389" t="s">
        <v>41109</v>
      </c>
      <c r="B6275" s="393" t="s">
        <v>13336</v>
      </c>
      <c r="C6275" s="393">
        <v>0</v>
      </c>
      <c r="D6275" s="393" t="s">
        <v>11819</v>
      </c>
      <c r="E6275" s="393">
        <v>0</v>
      </c>
      <c r="F6275" s="396"/>
      <c r="G6275" s="388"/>
    </row>
    <row r="6276" spans="1:7" ht="17.25" x14ac:dyDescent="0.3">
      <c r="A6276" s="389" t="s">
        <v>41110</v>
      </c>
      <c r="B6276" s="393" t="s">
        <v>11819</v>
      </c>
      <c r="C6276" s="393">
        <v>0</v>
      </c>
      <c r="D6276" s="393" t="s">
        <v>13336</v>
      </c>
      <c r="E6276" s="393">
        <v>0</v>
      </c>
      <c r="F6276" s="396"/>
      <c r="G6276" s="388"/>
    </row>
    <row r="6277" spans="1:7" ht="17.25" x14ac:dyDescent="0.3">
      <c r="A6277" s="389" t="s">
        <v>41111</v>
      </c>
      <c r="B6277" s="393" t="s">
        <v>13336</v>
      </c>
      <c r="C6277" s="393">
        <v>0</v>
      </c>
      <c r="D6277" s="393" t="s">
        <v>11819</v>
      </c>
      <c r="E6277" s="393">
        <v>0</v>
      </c>
      <c r="F6277" s="396"/>
      <c r="G6277" s="388"/>
    </row>
    <row r="6278" spans="1:7" ht="17.25" x14ac:dyDescent="0.3">
      <c r="A6278" s="389" t="s">
        <v>41112</v>
      </c>
      <c r="B6278" s="393" t="s">
        <v>11819</v>
      </c>
      <c r="C6278" s="393">
        <v>0</v>
      </c>
      <c r="D6278" s="393" t="s">
        <v>13336</v>
      </c>
      <c r="E6278" s="393">
        <v>0</v>
      </c>
      <c r="F6278" s="396"/>
      <c r="G6278" s="388"/>
    </row>
    <row r="6279" spans="1:7" ht="17.25" x14ac:dyDescent="0.3">
      <c r="A6279" s="389" t="s">
        <v>41113</v>
      </c>
      <c r="B6279" s="393" t="s">
        <v>11819</v>
      </c>
      <c r="C6279" s="393">
        <v>0</v>
      </c>
      <c r="D6279" s="393" t="s">
        <v>13336</v>
      </c>
      <c r="E6279" s="393">
        <v>1</v>
      </c>
      <c r="F6279" s="396"/>
      <c r="G6279" s="388"/>
    </row>
    <row r="6280" spans="1:7" ht="17.25" x14ac:dyDescent="0.3">
      <c r="A6280" s="389" t="s">
        <v>41114</v>
      </c>
      <c r="B6280" s="393" t="s">
        <v>11819</v>
      </c>
      <c r="C6280" s="393">
        <v>0</v>
      </c>
      <c r="D6280" s="393" t="s">
        <v>13336</v>
      </c>
      <c r="E6280" s="393">
        <v>0</v>
      </c>
      <c r="F6280" s="396"/>
      <c r="G6280" s="388"/>
    </row>
    <row r="6281" spans="1:7" ht="17.25" x14ac:dyDescent="0.3">
      <c r="A6281" s="389" t="s">
        <v>41115</v>
      </c>
      <c r="B6281" s="393" t="s">
        <v>13336</v>
      </c>
      <c r="C6281" s="393">
        <v>0</v>
      </c>
      <c r="D6281" s="393" t="s">
        <v>11819</v>
      </c>
      <c r="E6281" s="393">
        <v>0</v>
      </c>
      <c r="F6281" s="396"/>
      <c r="G6281" s="388"/>
    </row>
    <row r="6282" spans="1:7" ht="17.25" x14ac:dyDescent="0.3">
      <c r="A6282" s="389" t="s">
        <v>41116</v>
      </c>
      <c r="B6282" s="393" t="s">
        <v>11819</v>
      </c>
      <c r="C6282" s="393">
        <v>0</v>
      </c>
      <c r="D6282" s="393" t="s">
        <v>13336</v>
      </c>
      <c r="E6282" s="393">
        <v>0</v>
      </c>
      <c r="F6282" s="396"/>
      <c r="G6282" s="388"/>
    </row>
    <row r="6283" spans="1:7" ht="17.25" x14ac:dyDescent="0.3">
      <c r="A6283" s="389" t="s">
        <v>41117</v>
      </c>
      <c r="B6283" s="393" t="s">
        <v>11819</v>
      </c>
      <c r="C6283" s="393">
        <v>0</v>
      </c>
      <c r="D6283" s="393" t="s">
        <v>13336</v>
      </c>
      <c r="E6283" s="393">
        <v>0</v>
      </c>
      <c r="F6283" s="396"/>
      <c r="G6283" s="388"/>
    </row>
    <row r="6284" spans="1:7" ht="12.75" customHeight="1" x14ac:dyDescent="0.3">
      <c r="A6284" s="417" t="s">
        <v>26446</v>
      </c>
      <c r="B6284" s="417"/>
      <c r="C6284" s="417"/>
      <c r="D6284" s="417"/>
      <c r="E6284" s="417"/>
      <c r="F6284" s="417"/>
      <c r="G6284" s="388"/>
    </row>
    <row r="6285" spans="1:7" ht="17.25" x14ac:dyDescent="0.3">
      <c r="A6285" s="389" t="s">
        <v>26447</v>
      </c>
      <c r="B6285" s="393" t="s">
        <v>13336</v>
      </c>
      <c r="C6285" s="393">
        <v>1</v>
      </c>
      <c r="D6285" s="393" t="s">
        <v>11819</v>
      </c>
      <c r="E6285" s="393">
        <v>0</v>
      </c>
      <c r="F6285" s="396"/>
      <c r="G6285" s="388"/>
    </row>
    <row r="6286" spans="1:7" ht="12.75" customHeight="1" x14ac:dyDescent="0.3">
      <c r="A6286" s="417" t="s">
        <v>26448</v>
      </c>
      <c r="B6286" s="417"/>
      <c r="C6286" s="417"/>
      <c r="D6286" s="417"/>
      <c r="E6286" s="417"/>
      <c r="F6286" s="417"/>
      <c r="G6286" s="388"/>
    </row>
    <row r="6287" spans="1:7" ht="17.25" x14ac:dyDescent="0.3">
      <c r="A6287" s="389" t="s">
        <v>26449</v>
      </c>
      <c r="B6287" s="393" t="s">
        <v>22153</v>
      </c>
      <c r="C6287" s="393">
        <v>14</v>
      </c>
      <c r="D6287" s="393" t="s">
        <v>11819</v>
      </c>
      <c r="E6287" s="393">
        <v>8</v>
      </c>
      <c r="F6287" s="396"/>
      <c r="G6287" s="388"/>
    </row>
    <row r="6288" spans="1:7" ht="34.5" x14ac:dyDescent="0.3">
      <c r="A6288" s="389" t="s">
        <v>26450</v>
      </c>
      <c r="B6288" s="393" t="s">
        <v>10103</v>
      </c>
      <c r="C6288" s="393">
        <v>28</v>
      </c>
      <c r="D6288" s="393" t="s">
        <v>11819</v>
      </c>
      <c r="E6288" s="393">
        <v>17</v>
      </c>
      <c r="F6288" s="396"/>
      <c r="G6288" s="388"/>
    </row>
    <row r="6289" spans="1:7" ht="17.25" x14ac:dyDescent="0.3">
      <c r="A6289" s="389" t="s">
        <v>26451</v>
      </c>
      <c r="B6289" s="393" t="s">
        <v>5426</v>
      </c>
      <c r="C6289" s="393">
        <v>8</v>
      </c>
      <c r="D6289" s="393" t="s">
        <v>2625</v>
      </c>
      <c r="E6289" s="393">
        <v>3</v>
      </c>
      <c r="F6289" s="396"/>
      <c r="G6289" s="388"/>
    </row>
    <row r="6290" spans="1:7" ht="17.25" x14ac:dyDescent="0.3">
      <c r="A6290" s="389" t="s">
        <v>26452</v>
      </c>
      <c r="B6290" s="393" t="s">
        <v>11819</v>
      </c>
      <c r="C6290" s="393">
        <v>8</v>
      </c>
      <c r="D6290" s="393" t="s">
        <v>22163</v>
      </c>
      <c r="E6290" s="393">
        <v>2</v>
      </c>
      <c r="F6290" s="396"/>
      <c r="G6290" s="388"/>
    </row>
    <row r="6291" spans="1:7" ht="17.25" x14ac:dyDescent="0.3">
      <c r="A6291" s="389" t="s">
        <v>26453</v>
      </c>
      <c r="B6291" s="393" t="s">
        <v>11819</v>
      </c>
      <c r="C6291" s="393">
        <v>5</v>
      </c>
      <c r="D6291" s="393" t="s">
        <v>13336</v>
      </c>
      <c r="E6291" s="393">
        <v>2</v>
      </c>
      <c r="F6291" s="396"/>
      <c r="G6291" s="388"/>
    </row>
    <row r="6292" spans="1:7" ht="34.5" x14ac:dyDescent="0.3">
      <c r="A6292" s="389" t="s">
        <v>26454</v>
      </c>
      <c r="B6292" s="393" t="s">
        <v>11819</v>
      </c>
      <c r="C6292" s="393">
        <v>6</v>
      </c>
      <c r="D6292" s="393" t="s">
        <v>13336</v>
      </c>
      <c r="E6292" s="393">
        <v>13</v>
      </c>
      <c r="F6292" s="396"/>
      <c r="G6292" s="388"/>
    </row>
    <row r="6293" spans="1:7" ht="17.25" x14ac:dyDescent="0.3">
      <c r="A6293" s="389" t="s">
        <v>26455</v>
      </c>
      <c r="B6293" s="393" t="s">
        <v>11819</v>
      </c>
      <c r="C6293" s="393">
        <v>8</v>
      </c>
      <c r="D6293" s="393" t="s">
        <v>22163</v>
      </c>
      <c r="E6293" s="393">
        <v>11</v>
      </c>
      <c r="F6293" s="396"/>
      <c r="G6293" s="388"/>
    </row>
    <row r="6294" spans="1:7" ht="17.25" x14ac:dyDescent="0.3">
      <c r="A6294" s="389" t="s">
        <v>26456</v>
      </c>
      <c r="B6294" s="393" t="s">
        <v>5011</v>
      </c>
      <c r="C6294" s="393">
        <v>6</v>
      </c>
      <c r="D6294" s="393" t="s">
        <v>11819</v>
      </c>
      <c r="E6294" s="393">
        <v>10</v>
      </c>
      <c r="F6294" s="396"/>
      <c r="G6294" s="388"/>
    </row>
    <row r="6295" spans="1:7" ht="17.25" x14ac:dyDescent="0.3">
      <c r="A6295" s="389" t="s">
        <v>26457</v>
      </c>
      <c r="B6295" s="393" t="s">
        <v>11819</v>
      </c>
      <c r="C6295" s="393">
        <v>7</v>
      </c>
      <c r="D6295" s="393" t="s">
        <v>22671</v>
      </c>
      <c r="E6295" s="393">
        <v>0</v>
      </c>
      <c r="F6295" s="396"/>
      <c r="G6295" s="388"/>
    </row>
    <row r="6296" spans="1:7" ht="17.25" x14ac:dyDescent="0.3">
      <c r="A6296" s="389" t="s">
        <v>26458</v>
      </c>
      <c r="B6296" s="393" t="s">
        <v>11819</v>
      </c>
      <c r="C6296" s="393">
        <v>10</v>
      </c>
      <c r="D6296" s="393" t="s">
        <v>10191</v>
      </c>
      <c r="E6296" s="393">
        <v>4</v>
      </c>
      <c r="F6296" s="396"/>
      <c r="G6296" s="388"/>
    </row>
    <row r="6297" spans="1:7" ht="17.25" x14ac:dyDescent="0.3">
      <c r="A6297" s="389" t="s">
        <v>26459</v>
      </c>
      <c r="B6297" s="393" t="s">
        <v>13336</v>
      </c>
      <c r="C6297" s="393">
        <v>3</v>
      </c>
      <c r="D6297" s="393" t="s">
        <v>7198</v>
      </c>
      <c r="E6297" s="393">
        <v>3</v>
      </c>
      <c r="F6297" s="396"/>
      <c r="G6297" s="388"/>
    </row>
    <row r="6298" spans="1:7" ht="17.25" x14ac:dyDescent="0.3">
      <c r="A6298" s="389" t="s">
        <v>26460</v>
      </c>
      <c r="B6298" s="393" t="s">
        <v>11819</v>
      </c>
      <c r="C6298" s="393">
        <v>22</v>
      </c>
      <c r="D6298" s="393" t="s">
        <v>10103</v>
      </c>
      <c r="E6298" s="393">
        <v>18</v>
      </c>
      <c r="F6298" s="396"/>
      <c r="G6298" s="388"/>
    </row>
    <row r="6299" spans="1:7" ht="17.25" x14ac:dyDescent="0.3">
      <c r="A6299" s="389" t="s">
        <v>26461</v>
      </c>
      <c r="B6299" s="393" t="s">
        <v>10103</v>
      </c>
      <c r="C6299" s="393">
        <v>4</v>
      </c>
      <c r="D6299" s="393" t="s">
        <v>34</v>
      </c>
      <c r="E6299" s="393">
        <v>13</v>
      </c>
      <c r="F6299" s="396"/>
      <c r="G6299" s="388"/>
    </row>
    <row r="6300" spans="1:7" ht="34.5" x14ac:dyDescent="0.3">
      <c r="A6300" s="389" t="s">
        <v>26462</v>
      </c>
      <c r="B6300" s="393" t="s">
        <v>10103</v>
      </c>
      <c r="C6300" s="393">
        <v>6</v>
      </c>
      <c r="D6300" s="393" t="s">
        <v>11819</v>
      </c>
      <c r="E6300" s="393">
        <v>3</v>
      </c>
      <c r="F6300" s="396"/>
      <c r="G6300" s="388"/>
    </row>
    <row r="6301" spans="1:7" ht="17.25" x14ac:dyDescent="0.3">
      <c r="A6301" s="389" t="s">
        <v>26463</v>
      </c>
      <c r="B6301" s="393" t="s">
        <v>10103</v>
      </c>
      <c r="C6301" s="393">
        <v>4</v>
      </c>
      <c r="D6301" s="393" t="s">
        <v>11819</v>
      </c>
      <c r="E6301" s="393">
        <v>9</v>
      </c>
      <c r="F6301" s="396"/>
      <c r="G6301" s="388"/>
    </row>
    <row r="6302" spans="1:7" ht="17.25" x14ac:dyDescent="0.3">
      <c r="A6302" s="389" t="s">
        <v>26464</v>
      </c>
      <c r="B6302" s="393" t="s">
        <v>34</v>
      </c>
      <c r="C6302" s="393">
        <v>11</v>
      </c>
      <c r="D6302" s="393" t="s">
        <v>10103</v>
      </c>
      <c r="E6302" s="393">
        <v>2</v>
      </c>
      <c r="F6302" s="396"/>
      <c r="G6302" s="388"/>
    </row>
    <row r="6303" spans="1:7" ht="17.25" x14ac:dyDescent="0.3">
      <c r="A6303" s="389" t="s">
        <v>26465</v>
      </c>
      <c r="B6303" s="393" t="s">
        <v>11819</v>
      </c>
      <c r="C6303" s="393">
        <v>1</v>
      </c>
      <c r="D6303" s="393" t="s">
        <v>13658</v>
      </c>
      <c r="E6303" s="393">
        <v>6</v>
      </c>
      <c r="F6303" s="396"/>
      <c r="G6303" s="388"/>
    </row>
    <row r="6304" spans="1:7" ht="17.25" x14ac:dyDescent="0.3">
      <c r="A6304" s="389" t="s">
        <v>26466</v>
      </c>
      <c r="B6304" s="393" t="s">
        <v>11819</v>
      </c>
      <c r="C6304" s="393">
        <v>8</v>
      </c>
      <c r="D6304" s="393" t="s">
        <v>22163</v>
      </c>
      <c r="E6304" s="393">
        <v>7</v>
      </c>
      <c r="F6304" s="396"/>
      <c r="G6304" s="388"/>
    </row>
    <row r="6305" spans="1:7" ht="17.25" x14ac:dyDescent="0.3">
      <c r="A6305" s="389" t="s">
        <v>26467</v>
      </c>
      <c r="B6305" s="393" t="s">
        <v>10191</v>
      </c>
      <c r="C6305" s="393">
        <v>7</v>
      </c>
      <c r="D6305" s="393" t="s">
        <v>11819</v>
      </c>
      <c r="E6305" s="393">
        <v>5</v>
      </c>
      <c r="F6305" s="396"/>
      <c r="G6305" s="388"/>
    </row>
    <row r="6306" spans="1:7" ht="17.25" x14ac:dyDescent="0.3">
      <c r="A6306" s="389" t="s">
        <v>26468</v>
      </c>
      <c r="B6306" s="393" t="s">
        <v>11819</v>
      </c>
      <c r="C6306" s="393">
        <v>8</v>
      </c>
      <c r="D6306" s="393" t="s">
        <v>10191</v>
      </c>
      <c r="E6306" s="393">
        <v>4</v>
      </c>
      <c r="F6306" s="396"/>
      <c r="G6306" s="388"/>
    </row>
    <row r="6307" spans="1:7" ht="17.25" x14ac:dyDescent="0.3">
      <c r="A6307" s="389" t="s">
        <v>26469</v>
      </c>
      <c r="B6307" s="393" t="s">
        <v>16716</v>
      </c>
      <c r="C6307" s="393">
        <v>1</v>
      </c>
      <c r="D6307" s="393" t="s">
        <v>11819</v>
      </c>
      <c r="E6307" s="393">
        <v>4</v>
      </c>
      <c r="F6307" s="396"/>
      <c r="G6307" s="388"/>
    </row>
    <row r="6308" spans="1:7" ht="17.25" x14ac:dyDescent="0.3">
      <c r="A6308" s="389" t="s">
        <v>26470</v>
      </c>
      <c r="B6308" s="393" t="s">
        <v>1920</v>
      </c>
      <c r="C6308" s="393">
        <v>11</v>
      </c>
      <c r="D6308" s="393" t="s">
        <v>10103</v>
      </c>
      <c r="E6308" s="393">
        <v>7</v>
      </c>
      <c r="F6308" s="396"/>
      <c r="G6308" s="388"/>
    </row>
    <row r="6309" spans="1:7" ht="17.25" x14ac:dyDescent="0.3">
      <c r="A6309" s="389" t="s">
        <v>26471</v>
      </c>
      <c r="B6309" s="393" t="s">
        <v>13336</v>
      </c>
      <c r="C6309" s="393">
        <v>0</v>
      </c>
      <c r="D6309" s="393" t="s">
        <v>7198</v>
      </c>
      <c r="E6309" s="393">
        <v>4</v>
      </c>
      <c r="F6309" s="396"/>
      <c r="G6309" s="388"/>
    </row>
    <row r="6310" spans="1:7" ht="17.25" x14ac:dyDescent="0.3">
      <c r="A6310" s="389" t="s">
        <v>26472</v>
      </c>
      <c r="B6310" s="393" t="s">
        <v>2625</v>
      </c>
      <c r="C6310" s="393">
        <v>1</v>
      </c>
      <c r="D6310" s="393" t="s">
        <v>10191</v>
      </c>
      <c r="E6310" s="393">
        <v>1</v>
      </c>
      <c r="F6310" s="396"/>
      <c r="G6310" s="388"/>
    </row>
    <row r="6311" spans="1:7" ht="17.25" x14ac:dyDescent="0.3">
      <c r="A6311" s="389" t="s">
        <v>26473</v>
      </c>
      <c r="B6311" s="393" t="s">
        <v>7198</v>
      </c>
      <c r="C6311" s="393">
        <v>2</v>
      </c>
      <c r="D6311" s="393" t="s">
        <v>11819</v>
      </c>
      <c r="E6311" s="393">
        <v>2</v>
      </c>
      <c r="F6311" s="396"/>
      <c r="G6311" s="388"/>
    </row>
    <row r="6312" spans="1:7" ht="17.25" x14ac:dyDescent="0.3">
      <c r="A6312" s="389" t="s">
        <v>26474</v>
      </c>
      <c r="B6312" s="393" t="s">
        <v>10191</v>
      </c>
      <c r="C6312" s="393">
        <v>8</v>
      </c>
      <c r="D6312" s="393" t="s">
        <v>2625</v>
      </c>
      <c r="E6312" s="393">
        <v>6</v>
      </c>
      <c r="F6312" s="396"/>
      <c r="G6312" s="388"/>
    </row>
    <row r="6313" spans="1:7" ht="17.25" x14ac:dyDescent="0.3">
      <c r="A6313" s="389" t="s">
        <v>26475</v>
      </c>
      <c r="B6313" s="393" t="s">
        <v>2625</v>
      </c>
      <c r="C6313" s="393">
        <v>8</v>
      </c>
      <c r="D6313" s="393" t="s">
        <v>10191</v>
      </c>
      <c r="E6313" s="393">
        <v>5</v>
      </c>
      <c r="F6313" s="396"/>
      <c r="G6313" s="388"/>
    </row>
    <row r="6314" spans="1:7" ht="34.5" x14ac:dyDescent="0.3">
      <c r="A6314" s="389" t="s">
        <v>26476</v>
      </c>
      <c r="B6314" s="393" t="s">
        <v>11819</v>
      </c>
      <c r="C6314" s="393">
        <v>11</v>
      </c>
      <c r="D6314" s="393" t="s">
        <v>10191</v>
      </c>
      <c r="E6314" s="393">
        <v>11</v>
      </c>
      <c r="F6314" s="396"/>
      <c r="G6314" s="388"/>
    </row>
    <row r="6315" spans="1:7" ht="17.25" x14ac:dyDescent="0.3">
      <c r="A6315" s="389" t="s">
        <v>26477</v>
      </c>
      <c r="B6315" s="393" t="s">
        <v>10191</v>
      </c>
      <c r="C6315" s="393">
        <v>29</v>
      </c>
      <c r="D6315" s="393" t="s">
        <v>2625</v>
      </c>
      <c r="E6315" s="393">
        <v>15</v>
      </c>
      <c r="F6315" s="396"/>
      <c r="G6315" s="388"/>
    </row>
    <row r="6316" spans="1:7" ht="17.25" x14ac:dyDescent="0.3">
      <c r="A6316" s="389" t="s">
        <v>26478</v>
      </c>
      <c r="B6316" s="393" t="s">
        <v>2625</v>
      </c>
      <c r="C6316" s="393">
        <v>6</v>
      </c>
      <c r="D6316" s="393" t="s">
        <v>10191</v>
      </c>
      <c r="E6316" s="393">
        <v>4</v>
      </c>
      <c r="F6316" s="396"/>
      <c r="G6316" s="388"/>
    </row>
    <row r="6317" spans="1:7" ht="17.25" x14ac:dyDescent="0.3">
      <c r="A6317" s="389" t="s">
        <v>26479</v>
      </c>
      <c r="B6317" s="393" t="s">
        <v>5011</v>
      </c>
      <c r="C6317" s="393">
        <v>17</v>
      </c>
      <c r="D6317" s="393" t="s">
        <v>11819</v>
      </c>
      <c r="E6317" s="393">
        <v>15</v>
      </c>
      <c r="F6317" s="396"/>
      <c r="G6317" s="388"/>
    </row>
    <row r="6318" spans="1:7" ht="17.25" x14ac:dyDescent="0.3">
      <c r="A6318" s="389" t="s">
        <v>26480</v>
      </c>
      <c r="B6318" s="393" t="s">
        <v>5011</v>
      </c>
      <c r="C6318" s="393">
        <v>8</v>
      </c>
      <c r="D6318" s="393" t="s">
        <v>11819</v>
      </c>
      <c r="E6318" s="393">
        <v>9</v>
      </c>
      <c r="F6318" s="396"/>
      <c r="G6318" s="388"/>
    </row>
    <row r="6319" spans="1:7" ht="17.25" x14ac:dyDescent="0.3">
      <c r="A6319" s="389" t="s">
        <v>26481</v>
      </c>
      <c r="B6319" s="393" t="s">
        <v>5011</v>
      </c>
      <c r="C6319" s="393">
        <v>15</v>
      </c>
      <c r="D6319" s="393" t="s">
        <v>11819</v>
      </c>
      <c r="E6319" s="393">
        <v>6</v>
      </c>
      <c r="F6319" s="396"/>
      <c r="G6319" s="388"/>
    </row>
    <row r="6320" spans="1:7" ht="17.25" x14ac:dyDescent="0.3">
      <c r="A6320" s="389" t="s">
        <v>26482</v>
      </c>
      <c r="B6320" s="393" t="s">
        <v>11819</v>
      </c>
      <c r="C6320" s="393">
        <v>11</v>
      </c>
      <c r="D6320" s="393" t="s">
        <v>5011</v>
      </c>
      <c r="E6320" s="393">
        <v>13</v>
      </c>
      <c r="F6320" s="396"/>
      <c r="G6320" s="388"/>
    </row>
    <row r="6321" spans="1:7" ht="17.25" x14ac:dyDescent="0.3">
      <c r="A6321" s="389" t="s">
        <v>26483</v>
      </c>
      <c r="B6321" s="393" t="s">
        <v>5011</v>
      </c>
      <c r="C6321" s="393">
        <v>3</v>
      </c>
      <c r="D6321" s="393" t="s">
        <v>11165</v>
      </c>
      <c r="E6321" s="393">
        <v>6</v>
      </c>
      <c r="F6321" s="396"/>
      <c r="G6321" s="388"/>
    </row>
    <row r="6322" spans="1:7" ht="17.25" x14ac:dyDescent="0.3">
      <c r="A6322" s="389" t="s">
        <v>26484</v>
      </c>
      <c r="B6322" s="393" t="s">
        <v>11819</v>
      </c>
      <c r="C6322" s="393">
        <v>5</v>
      </c>
      <c r="D6322" s="393" t="s">
        <v>13658</v>
      </c>
      <c r="E6322" s="393">
        <v>11</v>
      </c>
      <c r="F6322" s="396"/>
      <c r="G6322" s="388"/>
    </row>
    <row r="6323" spans="1:7" ht="17.25" x14ac:dyDescent="0.3">
      <c r="A6323" s="389" t="s">
        <v>26485</v>
      </c>
      <c r="B6323" s="393" t="s">
        <v>22163</v>
      </c>
      <c r="C6323" s="393">
        <v>8</v>
      </c>
      <c r="D6323" s="393" t="s">
        <v>11819</v>
      </c>
      <c r="E6323" s="393">
        <v>5</v>
      </c>
      <c r="F6323" s="396"/>
      <c r="G6323" s="388"/>
    </row>
    <row r="6324" spans="1:7" ht="17.25" x14ac:dyDescent="0.3">
      <c r="A6324" s="389" t="s">
        <v>26486</v>
      </c>
      <c r="B6324" s="393" t="s">
        <v>13336</v>
      </c>
      <c r="C6324" s="393">
        <v>18</v>
      </c>
      <c r="D6324" s="393" t="s">
        <v>11819</v>
      </c>
      <c r="E6324" s="393">
        <v>11</v>
      </c>
      <c r="F6324" s="396"/>
      <c r="G6324" s="388"/>
    </row>
    <row r="6325" spans="1:7" ht="17.25" x14ac:dyDescent="0.3">
      <c r="A6325" s="389" t="s">
        <v>26487</v>
      </c>
      <c r="B6325" s="393" t="s">
        <v>13336</v>
      </c>
      <c r="C6325" s="393">
        <v>11</v>
      </c>
      <c r="D6325" s="393" t="s">
        <v>11819</v>
      </c>
      <c r="E6325" s="393">
        <v>7</v>
      </c>
      <c r="F6325" s="396"/>
      <c r="G6325" s="388"/>
    </row>
    <row r="6326" spans="1:7" ht="17.25" x14ac:dyDescent="0.3">
      <c r="A6326" s="389" t="s">
        <v>26488</v>
      </c>
      <c r="B6326" s="393" t="s">
        <v>11819</v>
      </c>
      <c r="C6326" s="393">
        <v>11</v>
      </c>
      <c r="D6326" s="393" t="s">
        <v>13336</v>
      </c>
      <c r="E6326" s="393">
        <v>13</v>
      </c>
      <c r="F6326" s="396"/>
      <c r="G6326" s="388"/>
    </row>
    <row r="6327" spans="1:7" ht="34.5" x14ac:dyDescent="0.3">
      <c r="A6327" s="389" t="s">
        <v>26489</v>
      </c>
      <c r="B6327" s="393" t="s">
        <v>10191</v>
      </c>
      <c r="C6327" s="393">
        <v>3</v>
      </c>
      <c r="D6327" s="393" t="s">
        <v>2625</v>
      </c>
      <c r="E6327" s="393">
        <v>1</v>
      </c>
      <c r="F6327" s="396"/>
      <c r="G6327" s="388"/>
    </row>
    <row r="6328" spans="1:7" ht="17.25" x14ac:dyDescent="0.3">
      <c r="A6328" s="389" t="s">
        <v>26490</v>
      </c>
      <c r="B6328" s="393" t="s">
        <v>10191</v>
      </c>
      <c r="C6328" s="393">
        <v>10</v>
      </c>
      <c r="D6328" s="393" t="s">
        <v>11819</v>
      </c>
      <c r="E6328" s="393">
        <v>14</v>
      </c>
      <c r="F6328" s="396"/>
      <c r="G6328" s="388"/>
    </row>
    <row r="6329" spans="1:7" ht="17.25" x14ac:dyDescent="0.3">
      <c r="A6329" s="389" t="s">
        <v>26491</v>
      </c>
      <c r="B6329" s="393" t="s">
        <v>13336</v>
      </c>
      <c r="C6329" s="393">
        <v>63</v>
      </c>
      <c r="D6329" s="393" t="s">
        <v>11819</v>
      </c>
      <c r="E6329" s="393">
        <v>58</v>
      </c>
      <c r="F6329" s="396"/>
      <c r="G6329" s="388"/>
    </row>
    <row r="6330" spans="1:7" ht="17.25" x14ac:dyDescent="0.3">
      <c r="A6330" s="389" t="s">
        <v>26492</v>
      </c>
      <c r="B6330" s="393" t="s">
        <v>22015</v>
      </c>
      <c r="C6330" s="393">
        <v>21</v>
      </c>
      <c r="D6330" s="393" t="s">
        <v>13336</v>
      </c>
      <c r="E6330" s="393">
        <v>24</v>
      </c>
      <c r="F6330" s="396"/>
      <c r="G6330" s="388"/>
    </row>
    <row r="6331" spans="1:7" ht="17.25" x14ac:dyDescent="0.3">
      <c r="A6331" s="389" t="s">
        <v>26493</v>
      </c>
      <c r="B6331" s="393" t="s">
        <v>2625</v>
      </c>
      <c r="C6331" s="393">
        <v>2</v>
      </c>
      <c r="D6331" s="393" t="s">
        <v>13336</v>
      </c>
      <c r="E6331" s="393">
        <v>11</v>
      </c>
      <c r="F6331" s="396"/>
      <c r="G6331" s="388"/>
    </row>
    <row r="6332" spans="1:7" ht="17.25" x14ac:dyDescent="0.3">
      <c r="A6332" s="389" t="s">
        <v>26494</v>
      </c>
      <c r="B6332" s="393" t="s">
        <v>11819</v>
      </c>
      <c r="C6332" s="393">
        <v>13</v>
      </c>
      <c r="D6332" s="393" t="s">
        <v>10103</v>
      </c>
      <c r="E6332" s="393">
        <v>3</v>
      </c>
      <c r="F6332" s="396"/>
      <c r="G6332" s="388"/>
    </row>
    <row r="6333" spans="1:7" ht="17.25" x14ac:dyDescent="0.3">
      <c r="A6333" s="389" t="s">
        <v>26495</v>
      </c>
      <c r="B6333" s="393" t="s">
        <v>10191</v>
      </c>
      <c r="C6333" s="393">
        <v>25</v>
      </c>
      <c r="D6333" s="393" t="s">
        <v>11819</v>
      </c>
      <c r="E6333" s="393">
        <v>24</v>
      </c>
      <c r="F6333" s="396"/>
      <c r="G6333" s="388"/>
    </row>
    <row r="6334" spans="1:7" ht="17.25" x14ac:dyDescent="0.3">
      <c r="A6334" s="389" t="s">
        <v>26496</v>
      </c>
      <c r="B6334" s="393" t="s">
        <v>11819</v>
      </c>
      <c r="C6334" s="393">
        <v>3</v>
      </c>
      <c r="D6334" s="393" t="s">
        <v>10191</v>
      </c>
      <c r="E6334" s="393">
        <v>0</v>
      </c>
      <c r="F6334" s="396"/>
      <c r="G6334" s="388"/>
    </row>
    <row r="6335" spans="1:7" ht="17.25" x14ac:dyDescent="0.3">
      <c r="A6335" s="389" t="s">
        <v>26497</v>
      </c>
      <c r="B6335" s="393" t="s">
        <v>11819</v>
      </c>
      <c r="C6335" s="393">
        <v>20</v>
      </c>
      <c r="D6335" s="393" t="s">
        <v>10103</v>
      </c>
      <c r="E6335" s="393">
        <v>16</v>
      </c>
      <c r="F6335" s="396"/>
      <c r="G6335" s="388"/>
    </row>
    <row r="6336" spans="1:7" ht="17.25" x14ac:dyDescent="0.3">
      <c r="A6336" s="389" t="s">
        <v>26498</v>
      </c>
      <c r="B6336" s="393" t="s">
        <v>10191</v>
      </c>
      <c r="C6336" s="393">
        <v>0</v>
      </c>
      <c r="D6336" s="393" t="s">
        <v>23560</v>
      </c>
      <c r="E6336" s="393">
        <v>4</v>
      </c>
      <c r="F6336" s="396"/>
      <c r="G6336" s="388"/>
    </row>
    <row r="6337" spans="1:7" ht="17.25" x14ac:dyDescent="0.3">
      <c r="A6337" s="389" t="s">
        <v>26499</v>
      </c>
      <c r="B6337" s="393" t="s">
        <v>11819</v>
      </c>
      <c r="C6337" s="393">
        <v>62</v>
      </c>
      <c r="D6337" s="393" t="s">
        <v>16716</v>
      </c>
      <c r="E6337" s="393">
        <v>58</v>
      </c>
      <c r="F6337" s="396"/>
      <c r="G6337" s="388"/>
    </row>
    <row r="6338" spans="1:7" ht="34.5" x14ac:dyDescent="0.3">
      <c r="A6338" s="389" t="s">
        <v>26500</v>
      </c>
      <c r="B6338" s="393" t="s">
        <v>2625</v>
      </c>
      <c r="C6338" s="393">
        <v>8</v>
      </c>
      <c r="D6338" s="393" t="s">
        <v>5011</v>
      </c>
      <c r="E6338" s="393">
        <v>14</v>
      </c>
      <c r="F6338" s="396"/>
      <c r="G6338" s="388"/>
    </row>
    <row r="6339" spans="1:7" ht="17.25" x14ac:dyDescent="0.3">
      <c r="A6339" s="389" t="s">
        <v>26501</v>
      </c>
      <c r="B6339" s="393" t="s">
        <v>13336</v>
      </c>
      <c r="C6339" s="393">
        <v>19</v>
      </c>
      <c r="D6339" s="393" t="s">
        <v>11819</v>
      </c>
      <c r="E6339" s="393">
        <v>14</v>
      </c>
      <c r="F6339" s="396"/>
      <c r="G6339" s="388"/>
    </row>
    <row r="6340" spans="1:7" ht="17.25" x14ac:dyDescent="0.3">
      <c r="A6340" s="389" t="s">
        <v>26502</v>
      </c>
      <c r="B6340" s="393" t="s">
        <v>7198</v>
      </c>
      <c r="C6340" s="393">
        <v>33</v>
      </c>
      <c r="D6340" s="393" t="s">
        <v>10103</v>
      </c>
      <c r="E6340" s="393">
        <v>20</v>
      </c>
      <c r="F6340" s="396"/>
      <c r="G6340" s="388"/>
    </row>
    <row r="6341" spans="1:7" ht="17.25" x14ac:dyDescent="0.3">
      <c r="A6341" s="389" t="s">
        <v>26503</v>
      </c>
      <c r="B6341" s="393" t="s">
        <v>13336</v>
      </c>
      <c r="C6341" s="393">
        <v>9</v>
      </c>
      <c r="D6341" s="393" t="s">
        <v>11165</v>
      </c>
      <c r="E6341" s="393">
        <v>14</v>
      </c>
      <c r="F6341" s="396"/>
      <c r="G6341" s="388"/>
    </row>
    <row r="6342" spans="1:7" ht="17.25" x14ac:dyDescent="0.3">
      <c r="A6342" s="389" t="s">
        <v>26504</v>
      </c>
      <c r="B6342" s="393" t="s">
        <v>10191</v>
      </c>
      <c r="C6342" s="393">
        <v>0</v>
      </c>
      <c r="D6342" s="393" t="s">
        <v>11819</v>
      </c>
      <c r="E6342" s="393">
        <v>4</v>
      </c>
      <c r="F6342" s="396"/>
      <c r="G6342" s="388"/>
    </row>
    <row r="6343" spans="1:7" ht="17.25" x14ac:dyDescent="0.3">
      <c r="A6343" s="389" t="s">
        <v>26505</v>
      </c>
      <c r="B6343" s="393" t="s">
        <v>22017</v>
      </c>
      <c r="C6343" s="393">
        <v>13</v>
      </c>
      <c r="D6343" s="393" t="s">
        <v>11819</v>
      </c>
      <c r="E6343" s="393">
        <v>26</v>
      </c>
      <c r="F6343" s="396"/>
      <c r="G6343" s="388"/>
    </row>
    <row r="6344" spans="1:7" ht="17.25" x14ac:dyDescent="0.3">
      <c r="A6344" s="389" t="s">
        <v>26506</v>
      </c>
      <c r="B6344" s="393" t="s">
        <v>10191</v>
      </c>
      <c r="C6344" s="393">
        <v>1</v>
      </c>
      <c r="D6344" s="393" t="s">
        <v>11819</v>
      </c>
      <c r="E6344" s="393">
        <v>0</v>
      </c>
      <c r="F6344" s="396"/>
      <c r="G6344" s="388"/>
    </row>
    <row r="6345" spans="1:7" ht="17.25" x14ac:dyDescent="0.3">
      <c r="A6345" s="389" t="s">
        <v>26507</v>
      </c>
      <c r="B6345" s="393" t="s">
        <v>5011</v>
      </c>
      <c r="C6345" s="393">
        <v>3</v>
      </c>
      <c r="D6345" s="393" t="s">
        <v>11819</v>
      </c>
      <c r="E6345" s="393">
        <v>1</v>
      </c>
      <c r="F6345" s="396"/>
      <c r="G6345" s="388"/>
    </row>
    <row r="6346" spans="1:7" ht="17.25" x14ac:dyDescent="0.3">
      <c r="A6346" s="389" t="s">
        <v>26508</v>
      </c>
      <c r="B6346" s="393" t="s">
        <v>13336</v>
      </c>
      <c r="C6346" s="393">
        <v>3</v>
      </c>
      <c r="D6346" s="393" t="s">
        <v>11819</v>
      </c>
      <c r="E6346" s="393">
        <v>4</v>
      </c>
      <c r="F6346" s="396"/>
      <c r="G6346" s="388"/>
    </row>
    <row r="6347" spans="1:7" ht="17.25" x14ac:dyDescent="0.3">
      <c r="A6347" s="389" t="s">
        <v>26509</v>
      </c>
      <c r="B6347" s="393" t="s">
        <v>10191</v>
      </c>
      <c r="C6347" s="393">
        <v>1</v>
      </c>
      <c r="D6347" s="393" t="s">
        <v>2625</v>
      </c>
      <c r="E6347" s="393">
        <v>7</v>
      </c>
      <c r="F6347" s="396"/>
      <c r="G6347" s="388"/>
    </row>
    <row r="6348" spans="1:7" ht="17.25" x14ac:dyDescent="0.3">
      <c r="A6348" s="389" t="s">
        <v>26510</v>
      </c>
      <c r="B6348" s="393" t="s">
        <v>11819</v>
      </c>
      <c r="C6348" s="393">
        <v>24</v>
      </c>
      <c r="D6348" s="393" t="s">
        <v>10103</v>
      </c>
      <c r="E6348" s="393">
        <v>7</v>
      </c>
      <c r="F6348" s="396"/>
      <c r="G6348" s="388"/>
    </row>
    <row r="6349" spans="1:7" ht="17.25" x14ac:dyDescent="0.3">
      <c r="A6349" s="389" t="s">
        <v>26511</v>
      </c>
      <c r="B6349" s="393" t="s">
        <v>11819</v>
      </c>
      <c r="C6349" s="393">
        <v>1</v>
      </c>
      <c r="D6349" s="393" t="s">
        <v>22317</v>
      </c>
      <c r="E6349" s="393">
        <v>3</v>
      </c>
      <c r="F6349" s="396"/>
      <c r="G6349" s="388"/>
    </row>
    <row r="6350" spans="1:7" ht="17.25" x14ac:dyDescent="0.3">
      <c r="A6350" s="389" t="s">
        <v>26512</v>
      </c>
      <c r="B6350" s="393" t="s">
        <v>11819</v>
      </c>
      <c r="C6350" s="393">
        <v>5</v>
      </c>
      <c r="D6350" s="393" t="s">
        <v>9654</v>
      </c>
      <c r="E6350" s="393">
        <v>8</v>
      </c>
      <c r="F6350" s="396"/>
      <c r="G6350" s="388"/>
    </row>
    <row r="6351" spans="1:7" ht="17.25" x14ac:dyDescent="0.3">
      <c r="A6351" s="389" t="s">
        <v>26513</v>
      </c>
      <c r="B6351" s="393" t="s">
        <v>11819</v>
      </c>
      <c r="C6351" s="393">
        <v>5</v>
      </c>
      <c r="D6351" s="393" t="s">
        <v>10103</v>
      </c>
      <c r="E6351" s="393">
        <v>0</v>
      </c>
      <c r="F6351" s="396"/>
      <c r="G6351" s="388"/>
    </row>
    <row r="6352" spans="1:7" ht="17.25" x14ac:dyDescent="0.3">
      <c r="A6352" s="389" t="s">
        <v>26514</v>
      </c>
      <c r="B6352" s="393" t="s">
        <v>11819</v>
      </c>
      <c r="C6352" s="393">
        <v>3</v>
      </c>
      <c r="D6352" s="393" t="s">
        <v>10103</v>
      </c>
      <c r="E6352" s="393">
        <v>2</v>
      </c>
      <c r="F6352" s="396"/>
      <c r="G6352" s="388"/>
    </row>
    <row r="6353" spans="1:7" ht="17.25" x14ac:dyDescent="0.3">
      <c r="A6353" s="389" t="s">
        <v>26515</v>
      </c>
      <c r="B6353" s="393" t="s">
        <v>2625</v>
      </c>
      <c r="C6353" s="393">
        <v>6</v>
      </c>
      <c r="D6353" s="393" t="s">
        <v>10103</v>
      </c>
      <c r="E6353" s="393">
        <v>1</v>
      </c>
      <c r="F6353" s="396"/>
      <c r="G6353" s="388"/>
    </row>
    <row r="6354" spans="1:7" ht="17.25" x14ac:dyDescent="0.3">
      <c r="A6354" s="389" t="s">
        <v>26516</v>
      </c>
      <c r="B6354" s="393" t="s">
        <v>10103</v>
      </c>
      <c r="C6354" s="393">
        <v>7</v>
      </c>
      <c r="D6354" s="393" t="s">
        <v>2625</v>
      </c>
      <c r="E6354" s="393">
        <v>1</v>
      </c>
      <c r="F6354" s="396"/>
      <c r="G6354" s="388"/>
    </row>
    <row r="6355" spans="1:7" ht="34.5" x14ac:dyDescent="0.3">
      <c r="A6355" s="389" t="s">
        <v>26517</v>
      </c>
      <c r="B6355" s="393" t="s">
        <v>22549</v>
      </c>
      <c r="C6355" s="393">
        <v>1</v>
      </c>
      <c r="D6355" s="393" t="s">
        <v>26518</v>
      </c>
      <c r="E6355" s="393">
        <v>2</v>
      </c>
      <c r="F6355" s="396"/>
      <c r="G6355" s="388"/>
    </row>
    <row r="6356" spans="1:7" ht="17.25" x14ac:dyDescent="0.3">
      <c r="A6356" s="389" t="s">
        <v>26519</v>
      </c>
      <c r="B6356" s="393" t="s">
        <v>11819</v>
      </c>
      <c r="C6356" s="393">
        <v>4</v>
      </c>
      <c r="D6356" s="393" t="s">
        <v>10103</v>
      </c>
      <c r="E6356" s="393">
        <v>2</v>
      </c>
      <c r="F6356" s="396"/>
      <c r="G6356" s="388"/>
    </row>
    <row r="6357" spans="1:7" ht="17.25" x14ac:dyDescent="0.3">
      <c r="A6357" s="389" t="s">
        <v>26520</v>
      </c>
      <c r="B6357" s="393" t="s">
        <v>10191</v>
      </c>
      <c r="C6357" s="393">
        <v>10</v>
      </c>
      <c r="D6357" s="393" t="s">
        <v>11165</v>
      </c>
      <c r="E6357" s="393">
        <v>13</v>
      </c>
      <c r="F6357" s="396"/>
      <c r="G6357" s="388"/>
    </row>
    <row r="6358" spans="1:7" ht="17.25" x14ac:dyDescent="0.3">
      <c r="A6358" s="389" t="s">
        <v>26521</v>
      </c>
      <c r="B6358" s="393" t="s">
        <v>11819</v>
      </c>
      <c r="C6358" s="393">
        <v>33</v>
      </c>
      <c r="D6358" s="393" t="s">
        <v>13658</v>
      </c>
      <c r="E6358" s="393">
        <v>30</v>
      </c>
      <c r="F6358" s="396"/>
      <c r="G6358" s="388"/>
    </row>
    <row r="6359" spans="1:7" ht="17.25" x14ac:dyDescent="0.3">
      <c r="A6359" s="389" t="s">
        <v>26522</v>
      </c>
      <c r="B6359" s="393" t="s">
        <v>10103</v>
      </c>
      <c r="C6359" s="393">
        <v>5</v>
      </c>
      <c r="D6359" s="393" t="s">
        <v>11819</v>
      </c>
      <c r="E6359" s="393">
        <v>6</v>
      </c>
      <c r="F6359" s="396"/>
      <c r="G6359" s="388"/>
    </row>
    <row r="6360" spans="1:7" ht="17.25" x14ac:dyDescent="0.3">
      <c r="A6360" s="389" t="s">
        <v>26523</v>
      </c>
      <c r="B6360" s="393" t="s">
        <v>10103</v>
      </c>
      <c r="C6360" s="393">
        <v>1</v>
      </c>
      <c r="D6360" s="393" t="s">
        <v>11819</v>
      </c>
      <c r="E6360" s="393">
        <v>0</v>
      </c>
      <c r="F6360" s="396"/>
      <c r="G6360" s="388"/>
    </row>
    <row r="6361" spans="1:7" ht="17.25" x14ac:dyDescent="0.3">
      <c r="A6361" s="389" t="s">
        <v>26524</v>
      </c>
      <c r="B6361" s="393" t="s">
        <v>11819</v>
      </c>
      <c r="C6361" s="393">
        <v>8</v>
      </c>
      <c r="D6361" s="393" t="s">
        <v>10103</v>
      </c>
      <c r="E6361" s="393">
        <v>6</v>
      </c>
      <c r="F6361" s="396"/>
      <c r="G6361" s="388"/>
    </row>
    <row r="6362" spans="1:7" ht="17.25" x14ac:dyDescent="0.3">
      <c r="A6362" s="389" t="s">
        <v>26525</v>
      </c>
      <c r="B6362" s="393" t="s">
        <v>7198</v>
      </c>
      <c r="C6362" s="393">
        <v>0</v>
      </c>
      <c r="D6362" s="393" t="s">
        <v>5011</v>
      </c>
      <c r="E6362" s="393">
        <v>2</v>
      </c>
      <c r="F6362" s="396"/>
      <c r="G6362" s="388"/>
    </row>
    <row r="6363" spans="1:7" ht="17.25" x14ac:dyDescent="0.3">
      <c r="A6363" s="389" t="s">
        <v>26526</v>
      </c>
      <c r="B6363" s="393" t="s">
        <v>11819</v>
      </c>
      <c r="C6363" s="393">
        <v>1</v>
      </c>
      <c r="D6363" s="393" t="s">
        <v>10103</v>
      </c>
      <c r="E6363" s="393">
        <v>2</v>
      </c>
      <c r="F6363" s="396"/>
      <c r="G6363" s="388"/>
    </row>
    <row r="6364" spans="1:7" ht="12.75" customHeight="1" x14ac:dyDescent="0.3">
      <c r="A6364" s="417" t="s">
        <v>26527</v>
      </c>
      <c r="B6364" s="417"/>
      <c r="C6364" s="417"/>
      <c r="D6364" s="417"/>
      <c r="E6364" s="417"/>
      <c r="F6364" s="417"/>
      <c r="G6364" s="388"/>
    </row>
    <row r="6365" spans="1:7" ht="17.25" x14ac:dyDescent="0.3">
      <c r="A6365" s="389" t="s">
        <v>26528</v>
      </c>
      <c r="B6365" s="393" t="s">
        <v>11819</v>
      </c>
      <c r="C6365" s="393">
        <v>0</v>
      </c>
      <c r="D6365" s="393" t="s">
        <v>13336</v>
      </c>
      <c r="E6365" s="393">
        <v>0</v>
      </c>
      <c r="F6365" s="396"/>
      <c r="G6365" s="388"/>
    </row>
    <row r="6366" spans="1:7" ht="17.25" x14ac:dyDescent="0.3">
      <c r="A6366" s="389" t="s">
        <v>26529</v>
      </c>
      <c r="B6366" s="393" t="s">
        <v>11819</v>
      </c>
      <c r="C6366" s="393">
        <v>0</v>
      </c>
      <c r="D6366" s="393" t="s">
        <v>13336</v>
      </c>
      <c r="E6366" s="393">
        <v>0</v>
      </c>
      <c r="F6366" s="396"/>
      <c r="G6366" s="388"/>
    </row>
    <row r="6367" spans="1:7" ht="17.25" x14ac:dyDescent="0.3">
      <c r="A6367" s="389" t="s">
        <v>26530</v>
      </c>
      <c r="B6367" s="393" t="s">
        <v>11819</v>
      </c>
      <c r="C6367" s="393">
        <v>0</v>
      </c>
      <c r="D6367" s="393" t="s">
        <v>13336</v>
      </c>
      <c r="E6367" s="393">
        <v>0</v>
      </c>
      <c r="F6367" s="396"/>
      <c r="G6367" s="388"/>
    </row>
    <row r="6368" spans="1:7" ht="17.25" x14ac:dyDescent="0.3">
      <c r="A6368" s="389" t="s">
        <v>26531</v>
      </c>
      <c r="B6368" s="393" t="s">
        <v>11819</v>
      </c>
      <c r="C6368" s="393">
        <v>2</v>
      </c>
      <c r="D6368" s="393" t="s">
        <v>13336</v>
      </c>
      <c r="E6368" s="393">
        <v>0</v>
      </c>
      <c r="F6368" s="396"/>
      <c r="G6368" s="388"/>
    </row>
    <row r="6369" spans="1:7" ht="17.25" x14ac:dyDescent="0.3">
      <c r="A6369" s="389" t="s">
        <v>26532</v>
      </c>
      <c r="B6369" s="393" t="s">
        <v>11819</v>
      </c>
      <c r="C6369" s="393">
        <v>1</v>
      </c>
      <c r="D6369" s="393" t="s">
        <v>13336</v>
      </c>
      <c r="E6369" s="393">
        <v>0</v>
      </c>
      <c r="F6369" s="396"/>
      <c r="G6369" s="388"/>
    </row>
    <row r="6370" spans="1:7" ht="17.25" x14ac:dyDescent="0.3">
      <c r="A6370" s="389" t="s">
        <v>26533</v>
      </c>
      <c r="B6370" s="393" t="s">
        <v>11819</v>
      </c>
      <c r="C6370" s="393">
        <v>0</v>
      </c>
      <c r="D6370" s="393" t="s">
        <v>13336</v>
      </c>
      <c r="E6370" s="393">
        <v>0</v>
      </c>
      <c r="F6370" s="396"/>
      <c r="G6370" s="388"/>
    </row>
    <row r="6371" spans="1:7" ht="17.25" x14ac:dyDescent="0.3">
      <c r="A6371" s="389" t="s">
        <v>26534</v>
      </c>
      <c r="B6371" s="393" t="s">
        <v>13336</v>
      </c>
      <c r="C6371" s="393">
        <v>0</v>
      </c>
      <c r="D6371" s="393" t="s">
        <v>11819</v>
      </c>
      <c r="E6371" s="393">
        <v>0</v>
      </c>
      <c r="F6371" s="396"/>
      <c r="G6371" s="388"/>
    </row>
    <row r="6372" spans="1:7" ht="17.25" x14ac:dyDescent="0.3">
      <c r="A6372" s="389" t="s">
        <v>26535</v>
      </c>
      <c r="B6372" s="393" t="s">
        <v>13336</v>
      </c>
      <c r="C6372" s="393">
        <v>0</v>
      </c>
      <c r="D6372" s="393" t="s">
        <v>11819</v>
      </c>
      <c r="E6372" s="393">
        <v>0</v>
      </c>
      <c r="F6372" s="396"/>
      <c r="G6372" s="388"/>
    </row>
    <row r="6373" spans="1:7" ht="12.75" customHeight="1" x14ac:dyDescent="0.3">
      <c r="A6373" s="417" t="s">
        <v>26536</v>
      </c>
      <c r="B6373" s="417"/>
      <c r="C6373" s="417"/>
      <c r="D6373" s="417"/>
      <c r="E6373" s="417"/>
      <c r="F6373" s="417"/>
      <c r="G6373" s="388"/>
    </row>
    <row r="6374" spans="1:7" ht="17.25" x14ac:dyDescent="0.3">
      <c r="A6374" s="389" t="s">
        <v>42940</v>
      </c>
      <c r="B6374" s="393" t="s">
        <v>11819</v>
      </c>
      <c r="C6374" s="393">
        <v>0</v>
      </c>
      <c r="D6374" s="393" t="s">
        <v>13336</v>
      </c>
      <c r="E6374" s="393">
        <v>0</v>
      </c>
      <c r="F6374" s="396"/>
      <c r="G6374" s="388"/>
    </row>
    <row r="6375" spans="1:7" ht="12.75" customHeight="1" x14ac:dyDescent="0.3">
      <c r="A6375" s="417" t="s">
        <v>26537</v>
      </c>
      <c r="B6375" s="417"/>
      <c r="C6375" s="417"/>
      <c r="D6375" s="417"/>
      <c r="E6375" s="417"/>
      <c r="F6375" s="417"/>
      <c r="G6375" s="388"/>
    </row>
    <row r="6376" spans="1:7" ht="17.25" x14ac:dyDescent="0.3">
      <c r="A6376" s="389" t="s">
        <v>26538</v>
      </c>
      <c r="B6376" s="393" t="s">
        <v>11819</v>
      </c>
      <c r="C6376" s="393">
        <v>1</v>
      </c>
      <c r="D6376" s="393" t="s">
        <v>10103</v>
      </c>
      <c r="E6376" s="393">
        <v>5</v>
      </c>
      <c r="F6376" s="396"/>
      <c r="G6376" s="388"/>
    </row>
    <row r="6377" spans="1:7" ht="17.25" x14ac:dyDescent="0.3">
      <c r="A6377" s="389" t="s">
        <v>26539</v>
      </c>
      <c r="B6377" s="393" t="s">
        <v>10103</v>
      </c>
      <c r="C6377" s="393">
        <v>2</v>
      </c>
      <c r="D6377" s="393" t="s">
        <v>11819</v>
      </c>
      <c r="E6377" s="393">
        <v>2</v>
      </c>
      <c r="F6377" s="396"/>
      <c r="G6377" s="388"/>
    </row>
    <row r="6378" spans="1:7" ht="17.25" x14ac:dyDescent="0.3">
      <c r="A6378" s="389" t="s">
        <v>26540</v>
      </c>
      <c r="B6378" s="393" t="s">
        <v>11819</v>
      </c>
      <c r="C6378" s="393">
        <v>6</v>
      </c>
      <c r="D6378" s="393" t="s">
        <v>10103</v>
      </c>
      <c r="E6378" s="393">
        <v>3</v>
      </c>
      <c r="F6378" s="396"/>
      <c r="G6378" s="388"/>
    </row>
    <row r="6379" spans="1:7" ht="17.25" x14ac:dyDescent="0.3">
      <c r="A6379" s="389" t="s">
        <v>26541</v>
      </c>
      <c r="B6379" s="393" t="s">
        <v>11819</v>
      </c>
      <c r="C6379" s="393">
        <v>2</v>
      </c>
      <c r="D6379" s="393" t="s">
        <v>10103</v>
      </c>
      <c r="E6379" s="393">
        <v>6</v>
      </c>
      <c r="F6379" s="396"/>
      <c r="G6379" s="388"/>
    </row>
    <row r="6380" spans="1:7" ht="17.25" x14ac:dyDescent="0.3">
      <c r="A6380" s="389" t="s">
        <v>26542</v>
      </c>
      <c r="B6380" s="393" t="s">
        <v>10103</v>
      </c>
      <c r="C6380" s="393">
        <v>3</v>
      </c>
      <c r="D6380" s="393" t="s">
        <v>11819</v>
      </c>
      <c r="E6380" s="393">
        <v>5</v>
      </c>
      <c r="F6380" s="396"/>
      <c r="G6380" s="388"/>
    </row>
    <row r="6381" spans="1:7" ht="17.25" x14ac:dyDescent="0.3">
      <c r="A6381" s="389" t="s">
        <v>26543</v>
      </c>
      <c r="B6381" s="393" t="s">
        <v>11819</v>
      </c>
      <c r="C6381" s="393">
        <v>0</v>
      </c>
      <c r="D6381" s="393" t="s">
        <v>10103</v>
      </c>
      <c r="E6381" s="393">
        <v>1</v>
      </c>
      <c r="F6381" s="396"/>
      <c r="G6381" s="388"/>
    </row>
    <row r="6382" spans="1:7" ht="17.25" x14ac:dyDescent="0.3">
      <c r="A6382" s="389" t="s">
        <v>26544</v>
      </c>
      <c r="B6382" s="393" t="s">
        <v>11819</v>
      </c>
      <c r="C6382" s="393">
        <v>8</v>
      </c>
      <c r="D6382" s="393" t="s">
        <v>10103</v>
      </c>
      <c r="E6382" s="393">
        <v>6</v>
      </c>
      <c r="F6382" s="396"/>
      <c r="G6382" s="388"/>
    </row>
    <row r="6383" spans="1:7" ht="17.25" x14ac:dyDescent="0.3">
      <c r="A6383" s="389" t="s">
        <v>26545</v>
      </c>
      <c r="B6383" s="393" t="s">
        <v>11819</v>
      </c>
      <c r="C6383" s="393">
        <v>0</v>
      </c>
      <c r="D6383" s="393" t="s">
        <v>10103</v>
      </c>
      <c r="E6383" s="393">
        <v>0</v>
      </c>
      <c r="F6383" s="396"/>
      <c r="G6383" s="388"/>
    </row>
    <row r="6384" spans="1:7" ht="17.25" x14ac:dyDescent="0.3">
      <c r="A6384" s="389" t="s">
        <v>26546</v>
      </c>
      <c r="B6384" s="393" t="s">
        <v>10103</v>
      </c>
      <c r="C6384" s="393">
        <v>3</v>
      </c>
      <c r="D6384" s="393" t="s">
        <v>11819</v>
      </c>
      <c r="E6384" s="393">
        <v>6</v>
      </c>
      <c r="F6384" s="396"/>
      <c r="G6384" s="388"/>
    </row>
    <row r="6385" spans="1:7" ht="17.25" x14ac:dyDescent="0.3">
      <c r="A6385" s="389" t="s">
        <v>26547</v>
      </c>
      <c r="B6385" s="393" t="s">
        <v>11819</v>
      </c>
      <c r="C6385" s="393">
        <v>0</v>
      </c>
      <c r="D6385" s="393" t="s">
        <v>10103</v>
      </c>
      <c r="E6385" s="393">
        <v>2</v>
      </c>
      <c r="F6385" s="396"/>
      <c r="G6385" s="388"/>
    </row>
    <row r="6386" spans="1:7" ht="12.75" customHeight="1" x14ac:dyDescent="0.3">
      <c r="A6386" s="417" t="s">
        <v>26548</v>
      </c>
      <c r="B6386" s="417"/>
      <c r="C6386" s="417"/>
      <c r="D6386" s="417"/>
      <c r="E6386" s="417"/>
      <c r="F6386" s="417"/>
      <c r="G6386" s="388"/>
    </row>
    <row r="6387" spans="1:7" ht="17.25" x14ac:dyDescent="0.3">
      <c r="A6387" s="389" t="s">
        <v>26549</v>
      </c>
      <c r="B6387" s="393" t="s">
        <v>11819</v>
      </c>
      <c r="C6387" s="393">
        <v>3</v>
      </c>
      <c r="D6387" s="393" t="s">
        <v>10191</v>
      </c>
      <c r="E6387" s="393">
        <v>1</v>
      </c>
      <c r="F6387" s="396"/>
      <c r="G6387" s="388"/>
    </row>
    <row r="6388" spans="1:7" ht="17.25" x14ac:dyDescent="0.3">
      <c r="A6388" s="389" t="s">
        <v>26550</v>
      </c>
      <c r="B6388" s="393" t="s">
        <v>10191</v>
      </c>
      <c r="C6388" s="393">
        <v>5</v>
      </c>
      <c r="D6388" s="393" t="s">
        <v>11819</v>
      </c>
      <c r="E6388" s="393">
        <v>4</v>
      </c>
      <c r="F6388" s="396"/>
      <c r="G6388" s="388"/>
    </row>
    <row r="6389" spans="1:7" ht="17.25" x14ac:dyDescent="0.3">
      <c r="A6389" s="389" t="s">
        <v>26551</v>
      </c>
      <c r="B6389" s="393" t="s">
        <v>11819</v>
      </c>
      <c r="C6389" s="393">
        <v>12</v>
      </c>
      <c r="D6389" s="393" t="s">
        <v>10191</v>
      </c>
      <c r="E6389" s="393">
        <v>5</v>
      </c>
      <c r="F6389" s="396"/>
      <c r="G6389" s="388"/>
    </row>
    <row r="6390" spans="1:7" ht="17.25" x14ac:dyDescent="0.3">
      <c r="A6390" s="389" t="s">
        <v>26552</v>
      </c>
      <c r="B6390" s="393" t="s">
        <v>11819</v>
      </c>
      <c r="C6390" s="393">
        <v>4</v>
      </c>
      <c r="D6390" s="393" t="s">
        <v>10191</v>
      </c>
      <c r="E6390" s="393">
        <v>6</v>
      </c>
      <c r="F6390" s="396"/>
      <c r="G6390" s="388"/>
    </row>
    <row r="6391" spans="1:7" ht="17.25" x14ac:dyDescent="0.3">
      <c r="A6391" s="389" t="s">
        <v>26553</v>
      </c>
      <c r="B6391" s="393" t="s">
        <v>10191</v>
      </c>
      <c r="C6391" s="393">
        <v>8</v>
      </c>
      <c r="D6391" s="393" t="s">
        <v>11819</v>
      </c>
      <c r="E6391" s="393">
        <v>7</v>
      </c>
      <c r="F6391" s="396"/>
      <c r="G6391" s="388"/>
    </row>
    <row r="6392" spans="1:7" ht="17.25" x14ac:dyDescent="0.3">
      <c r="A6392" s="389" t="s">
        <v>26554</v>
      </c>
      <c r="B6392" s="393" t="s">
        <v>10191</v>
      </c>
      <c r="C6392" s="393">
        <v>8</v>
      </c>
      <c r="D6392" s="393" t="s">
        <v>11819</v>
      </c>
      <c r="E6392" s="393">
        <v>5</v>
      </c>
      <c r="F6392" s="396"/>
      <c r="G6392" s="388"/>
    </row>
    <row r="6393" spans="1:7" ht="17.25" x14ac:dyDescent="0.3">
      <c r="A6393" s="389" t="s">
        <v>26555</v>
      </c>
      <c r="B6393" s="393" t="s">
        <v>11819</v>
      </c>
      <c r="C6393" s="393">
        <v>42</v>
      </c>
      <c r="D6393" s="393" t="s">
        <v>10191</v>
      </c>
      <c r="E6393" s="393">
        <v>80</v>
      </c>
      <c r="F6393" s="396"/>
      <c r="G6393" s="388"/>
    </row>
    <row r="6394" spans="1:7" ht="17.25" x14ac:dyDescent="0.3">
      <c r="A6394" s="389" t="s">
        <v>26556</v>
      </c>
      <c r="B6394" s="393" t="s">
        <v>10191</v>
      </c>
      <c r="C6394" s="393">
        <v>20</v>
      </c>
      <c r="D6394" s="393" t="s">
        <v>11819</v>
      </c>
      <c r="E6394" s="393">
        <v>7</v>
      </c>
      <c r="F6394" s="396"/>
      <c r="G6394" s="388"/>
    </row>
    <row r="6395" spans="1:7" ht="17.25" x14ac:dyDescent="0.3">
      <c r="A6395" s="389" t="s">
        <v>26557</v>
      </c>
      <c r="B6395" s="393" t="s">
        <v>11819</v>
      </c>
      <c r="C6395" s="393">
        <v>4</v>
      </c>
      <c r="D6395" s="393" t="s">
        <v>10191</v>
      </c>
      <c r="E6395" s="393">
        <v>8</v>
      </c>
      <c r="F6395" s="396"/>
      <c r="G6395" s="388"/>
    </row>
    <row r="6396" spans="1:7" ht="17.25" x14ac:dyDescent="0.3">
      <c r="A6396" s="389" t="s">
        <v>26558</v>
      </c>
      <c r="B6396" s="393" t="s">
        <v>10191</v>
      </c>
      <c r="C6396" s="393">
        <v>42</v>
      </c>
      <c r="D6396" s="393" t="s">
        <v>11819</v>
      </c>
      <c r="E6396" s="393">
        <v>8</v>
      </c>
      <c r="F6396" s="396"/>
      <c r="G6396" s="388"/>
    </row>
    <row r="6397" spans="1:7" ht="17.25" x14ac:dyDescent="0.3">
      <c r="A6397" s="389" t="s">
        <v>26559</v>
      </c>
      <c r="B6397" s="393" t="s">
        <v>10191</v>
      </c>
      <c r="C6397" s="393">
        <v>16</v>
      </c>
      <c r="D6397" s="393" t="s">
        <v>11819</v>
      </c>
      <c r="E6397" s="393">
        <v>6</v>
      </c>
      <c r="F6397" s="396"/>
      <c r="G6397" s="388"/>
    </row>
    <row r="6398" spans="1:7" ht="17.25" x14ac:dyDescent="0.3">
      <c r="A6398" s="389" t="s">
        <v>26560</v>
      </c>
      <c r="B6398" s="393" t="s">
        <v>11819</v>
      </c>
      <c r="C6398" s="393">
        <v>3</v>
      </c>
      <c r="D6398" s="393" t="s">
        <v>10191</v>
      </c>
      <c r="E6398" s="393">
        <v>7</v>
      </c>
      <c r="F6398" s="396"/>
      <c r="G6398" s="388"/>
    </row>
    <row r="6399" spans="1:7" ht="17.25" x14ac:dyDescent="0.3">
      <c r="A6399" s="389" t="s">
        <v>26561</v>
      </c>
      <c r="B6399" s="393" t="s">
        <v>11819</v>
      </c>
      <c r="C6399" s="393">
        <v>6</v>
      </c>
      <c r="D6399" s="393" t="s">
        <v>13336</v>
      </c>
      <c r="E6399" s="393">
        <v>5</v>
      </c>
      <c r="F6399" s="396"/>
      <c r="G6399" s="388"/>
    </row>
    <row r="6400" spans="1:7" ht="17.25" x14ac:dyDescent="0.3">
      <c r="A6400" s="389" t="s">
        <v>26562</v>
      </c>
      <c r="B6400" s="393" t="s">
        <v>13336</v>
      </c>
      <c r="C6400" s="393">
        <v>8</v>
      </c>
      <c r="D6400" s="393" t="s">
        <v>11819</v>
      </c>
      <c r="E6400" s="393">
        <v>8</v>
      </c>
      <c r="F6400" s="396"/>
      <c r="G6400" s="388"/>
    </row>
    <row r="6401" spans="1:7" ht="17.25" x14ac:dyDescent="0.3">
      <c r="A6401" s="389" t="s">
        <v>26563</v>
      </c>
      <c r="B6401" s="393" t="s">
        <v>11819</v>
      </c>
      <c r="C6401" s="393">
        <v>24</v>
      </c>
      <c r="D6401" s="393" t="s">
        <v>13336</v>
      </c>
      <c r="E6401" s="393">
        <v>10</v>
      </c>
      <c r="F6401" s="396"/>
      <c r="G6401" s="388"/>
    </row>
    <row r="6402" spans="1:7" ht="17.25" x14ac:dyDescent="0.3">
      <c r="A6402" s="389" t="s">
        <v>26564</v>
      </c>
      <c r="B6402" s="393" t="s">
        <v>13336</v>
      </c>
      <c r="C6402" s="393">
        <v>7</v>
      </c>
      <c r="D6402" s="393" t="s">
        <v>11819</v>
      </c>
      <c r="E6402" s="393">
        <v>17</v>
      </c>
      <c r="F6402" s="396"/>
      <c r="G6402" s="388"/>
    </row>
    <row r="6403" spans="1:7" ht="17.25" x14ac:dyDescent="0.3">
      <c r="A6403" s="389" t="s">
        <v>26565</v>
      </c>
      <c r="B6403" s="393" t="s">
        <v>13336</v>
      </c>
      <c r="C6403" s="393">
        <v>6</v>
      </c>
      <c r="D6403" s="393" t="s">
        <v>22063</v>
      </c>
      <c r="E6403" s="393">
        <v>12</v>
      </c>
      <c r="F6403" s="396"/>
      <c r="G6403" s="388"/>
    </row>
    <row r="6404" spans="1:7" ht="17.25" x14ac:dyDescent="0.3">
      <c r="A6404" s="389" t="s">
        <v>26566</v>
      </c>
      <c r="B6404" s="393" t="s">
        <v>11819</v>
      </c>
      <c r="C6404" s="393">
        <v>16</v>
      </c>
      <c r="D6404" s="393" t="s">
        <v>13336</v>
      </c>
      <c r="E6404" s="393">
        <v>7</v>
      </c>
      <c r="F6404" s="396"/>
      <c r="G6404" s="388"/>
    </row>
    <row r="6405" spans="1:7" ht="17.25" x14ac:dyDescent="0.3">
      <c r="A6405" s="389" t="s">
        <v>26567</v>
      </c>
      <c r="B6405" s="393" t="s">
        <v>13336</v>
      </c>
      <c r="C6405" s="393">
        <v>2</v>
      </c>
      <c r="D6405" s="393" t="s">
        <v>11819</v>
      </c>
      <c r="E6405" s="393">
        <v>11</v>
      </c>
      <c r="F6405" s="396"/>
      <c r="G6405" s="388"/>
    </row>
    <row r="6406" spans="1:7" ht="17.25" x14ac:dyDescent="0.3">
      <c r="A6406" s="389" t="s">
        <v>26568</v>
      </c>
      <c r="B6406" s="393" t="s">
        <v>13336</v>
      </c>
      <c r="C6406" s="393">
        <v>6</v>
      </c>
      <c r="D6406" s="393" t="s">
        <v>11819</v>
      </c>
      <c r="E6406" s="393">
        <v>2</v>
      </c>
      <c r="F6406" s="396"/>
      <c r="G6406" s="388"/>
    </row>
    <row r="6407" spans="1:7" ht="17.25" x14ac:dyDescent="0.3">
      <c r="A6407" s="389" t="s">
        <v>26569</v>
      </c>
      <c r="B6407" s="393" t="s">
        <v>13336</v>
      </c>
      <c r="C6407" s="393">
        <v>3</v>
      </c>
      <c r="D6407" s="393" t="s">
        <v>11819</v>
      </c>
      <c r="E6407" s="393">
        <v>6</v>
      </c>
      <c r="F6407" s="396"/>
      <c r="G6407" s="388"/>
    </row>
    <row r="6408" spans="1:7" ht="17.25" x14ac:dyDescent="0.3">
      <c r="A6408" s="389" t="s">
        <v>26570</v>
      </c>
      <c r="B6408" s="393" t="s">
        <v>11819</v>
      </c>
      <c r="C6408" s="393">
        <v>4</v>
      </c>
      <c r="D6408" s="393" t="s">
        <v>13336</v>
      </c>
      <c r="E6408" s="393">
        <v>0</v>
      </c>
      <c r="F6408" s="396"/>
      <c r="G6408" s="388"/>
    </row>
    <row r="6409" spans="1:7" ht="17.25" x14ac:dyDescent="0.3">
      <c r="A6409" s="389" t="s">
        <v>26571</v>
      </c>
      <c r="B6409" s="393" t="s">
        <v>13336</v>
      </c>
      <c r="C6409" s="393">
        <v>23</v>
      </c>
      <c r="D6409" s="393" t="s">
        <v>11819</v>
      </c>
      <c r="E6409" s="393">
        <v>18</v>
      </c>
      <c r="F6409" s="396"/>
      <c r="G6409" s="388"/>
    </row>
    <row r="6410" spans="1:7" ht="17.25" x14ac:dyDescent="0.3">
      <c r="A6410" s="389" t="s">
        <v>26572</v>
      </c>
      <c r="B6410" s="393" t="s">
        <v>13336</v>
      </c>
      <c r="C6410" s="393">
        <v>3</v>
      </c>
      <c r="D6410" s="393" t="s">
        <v>1919</v>
      </c>
      <c r="E6410" s="393">
        <v>9</v>
      </c>
      <c r="F6410" s="396"/>
      <c r="G6410" s="388"/>
    </row>
    <row r="6411" spans="1:7" ht="17.25" x14ac:dyDescent="0.3">
      <c r="A6411" s="389" t="s">
        <v>26573</v>
      </c>
      <c r="B6411" s="393" t="s">
        <v>11819</v>
      </c>
      <c r="C6411" s="393">
        <v>68</v>
      </c>
      <c r="D6411" s="393" t="s">
        <v>13336</v>
      </c>
      <c r="E6411" s="393">
        <v>20</v>
      </c>
      <c r="F6411" s="396"/>
      <c r="G6411" s="388"/>
    </row>
    <row r="6412" spans="1:7" ht="17.25" x14ac:dyDescent="0.3">
      <c r="A6412" s="389" t="s">
        <v>26574</v>
      </c>
      <c r="B6412" s="393" t="s">
        <v>11819</v>
      </c>
      <c r="C6412" s="393">
        <v>1</v>
      </c>
      <c r="D6412" s="393" t="s">
        <v>13336</v>
      </c>
      <c r="E6412" s="393">
        <v>0</v>
      </c>
      <c r="F6412" s="396"/>
      <c r="G6412" s="388"/>
    </row>
    <row r="6413" spans="1:7" ht="17.25" x14ac:dyDescent="0.3">
      <c r="A6413" s="389" t="s">
        <v>26575</v>
      </c>
      <c r="B6413" s="393" t="s">
        <v>13336</v>
      </c>
      <c r="C6413" s="393">
        <v>1</v>
      </c>
      <c r="D6413" s="393" t="s">
        <v>11819</v>
      </c>
      <c r="E6413" s="393">
        <v>3</v>
      </c>
      <c r="F6413" s="396"/>
      <c r="G6413" s="388"/>
    </row>
    <row r="6414" spans="1:7" ht="17.25" x14ac:dyDescent="0.3">
      <c r="A6414" s="389" t="s">
        <v>26576</v>
      </c>
      <c r="B6414" s="393" t="s">
        <v>13336</v>
      </c>
      <c r="C6414" s="393">
        <v>9</v>
      </c>
      <c r="D6414" s="393" t="s">
        <v>11819</v>
      </c>
      <c r="E6414" s="393">
        <v>18</v>
      </c>
      <c r="F6414" s="396"/>
      <c r="G6414" s="388"/>
    </row>
    <row r="6415" spans="1:7" ht="17.25" x14ac:dyDescent="0.3">
      <c r="A6415" s="389" t="s">
        <v>26577</v>
      </c>
      <c r="B6415" s="393" t="s">
        <v>11819</v>
      </c>
      <c r="C6415" s="393">
        <v>5</v>
      </c>
      <c r="D6415" s="393" t="s">
        <v>13336</v>
      </c>
      <c r="E6415" s="393">
        <v>1</v>
      </c>
      <c r="F6415" s="396"/>
      <c r="G6415" s="388"/>
    </row>
    <row r="6416" spans="1:7" ht="17.25" x14ac:dyDescent="0.3">
      <c r="A6416" s="389" t="s">
        <v>26578</v>
      </c>
      <c r="B6416" s="393" t="s">
        <v>13336</v>
      </c>
      <c r="C6416" s="393">
        <v>11</v>
      </c>
      <c r="D6416" s="393" t="s">
        <v>11819</v>
      </c>
      <c r="E6416" s="393">
        <v>3</v>
      </c>
      <c r="F6416" s="396"/>
      <c r="G6416" s="388"/>
    </row>
    <row r="6417" spans="1:7" ht="17.25" x14ac:dyDescent="0.3">
      <c r="A6417" s="389" t="s">
        <v>26579</v>
      </c>
      <c r="B6417" s="393" t="s">
        <v>11819</v>
      </c>
      <c r="C6417" s="393">
        <v>10</v>
      </c>
      <c r="D6417" s="393" t="s">
        <v>13336</v>
      </c>
      <c r="E6417" s="393">
        <v>1</v>
      </c>
      <c r="F6417" s="396"/>
      <c r="G6417" s="388"/>
    </row>
    <row r="6418" spans="1:7" ht="17.25" x14ac:dyDescent="0.3">
      <c r="A6418" s="389" t="s">
        <v>26580</v>
      </c>
      <c r="B6418" s="393" t="s">
        <v>13336</v>
      </c>
      <c r="C6418" s="393">
        <v>35</v>
      </c>
      <c r="D6418" s="393" t="s">
        <v>11819</v>
      </c>
      <c r="E6418" s="393">
        <v>42</v>
      </c>
      <c r="F6418" s="396"/>
      <c r="G6418" s="388"/>
    </row>
    <row r="6419" spans="1:7" ht="17.25" x14ac:dyDescent="0.3">
      <c r="A6419" s="389" t="s">
        <v>26581</v>
      </c>
      <c r="B6419" s="393" t="s">
        <v>13336</v>
      </c>
      <c r="C6419" s="393">
        <v>8</v>
      </c>
      <c r="D6419" s="393" t="s">
        <v>11819</v>
      </c>
      <c r="E6419" s="393">
        <v>22</v>
      </c>
      <c r="F6419" s="396"/>
      <c r="G6419" s="388"/>
    </row>
    <row r="6420" spans="1:7" ht="17.25" x14ac:dyDescent="0.3">
      <c r="A6420" s="389" t="s">
        <v>26582</v>
      </c>
      <c r="B6420" s="393" t="s">
        <v>22226</v>
      </c>
      <c r="C6420" s="393">
        <v>0</v>
      </c>
      <c r="D6420" s="393" t="s">
        <v>11819</v>
      </c>
      <c r="E6420" s="393">
        <v>6</v>
      </c>
      <c r="F6420" s="396"/>
      <c r="G6420" s="388"/>
    </row>
    <row r="6421" spans="1:7" ht="17.25" x14ac:dyDescent="0.3">
      <c r="A6421" s="389" t="s">
        <v>26583</v>
      </c>
      <c r="B6421" s="393" t="s">
        <v>10103</v>
      </c>
      <c r="C6421" s="393">
        <v>7</v>
      </c>
      <c r="D6421" s="393" t="s">
        <v>11819</v>
      </c>
      <c r="E6421" s="393">
        <v>12</v>
      </c>
      <c r="F6421" s="396"/>
      <c r="G6421" s="388"/>
    </row>
    <row r="6422" spans="1:7" ht="17.25" x14ac:dyDescent="0.3">
      <c r="A6422" s="389" t="s">
        <v>26584</v>
      </c>
      <c r="B6422" s="393" t="s">
        <v>13658</v>
      </c>
      <c r="C6422" s="393">
        <v>13</v>
      </c>
      <c r="D6422" s="393" t="s">
        <v>4776</v>
      </c>
      <c r="E6422" s="393">
        <v>16</v>
      </c>
      <c r="F6422" s="396"/>
      <c r="G6422" s="388"/>
    </row>
    <row r="6423" spans="1:7" ht="17.25" x14ac:dyDescent="0.3">
      <c r="A6423" s="389" t="s">
        <v>26585</v>
      </c>
      <c r="B6423" s="393" t="s">
        <v>11819</v>
      </c>
      <c r="C6423" s="393">
        <v>2</v>
      </c>
      <c r="D6423" s="393" t="s">
        <v>10103</v>
      </c>
      <c r="E6423" s="393">
        <v>1</v>
      </c>
      <c r="F6423" s="396"/>
      <c r="G6423" s="388"/>
    </row>
    <row r="6424" spans="1:7" ht="17.25" x14ac:dyDescent="0.3">
      <c r="A6424" s="389" t="s">
        <v>26586</v>
      </c>
      <c r="B6424" s="393" t="s">
        <v>11819</v>
      </c>
      <c r="C6424" s="393">
        <v>2</v>
      </c>
      <c r="D6424" s="393" t="s">
        <v>10103</v>
      </c>
      <c r="E6424" s="393">
        <v>4</v>
      </c>
      <c r="F6424" s="396"/>
      <c r="G6424" s="388"/>
    </row>
    <row r="6425" spans="1:7" ht="17.25" x14ac:dyDescent="0.3">
      <c r="A6425" s="389" t="s">
        <v>26587</v>
      </c>
      <c r="B6425" s="393" t="s">
        <v>22226</v>
      </c>
      <c r="C6425" s="393">
        <v>1</v>
      </c>
      <c r="D6425" s="393" t="s">
        <v>11819</v>
      </c>
      <c r="E6425" s="393">
        <v>4</v>
      </c>
      <c r="F6425" s="396"/>
      <c r="G6425" s="388"/>
    </row>
    <row r="6426" spans="1:7" ht="17.25" x14ac:dyDescent="0.3">
      <c r="A6426" s="389" t="s">
        <v>26588</v>
      </c>
      <c r="B6426" s="393" t="s">
        <v>11819</v>
      </c>
      <c r="C6426" s="393">
        <v>34</v>
      </c>
      <c r="D6426" s="393" t="s">
        <v>13336</v>
      </c>
      <c r="E6426" s="393">
        <v>19</v>
      </c>
      <c r="F6426" s="396"/>
      <c r="G6426" s="388"/>
    </row>
    <row r="6427" spans="1:7" ht="17.25" x14ac:dyDescent="0.3">
      <c r="A6427" s="389" t="s">
        <v>26589</v>
      </c>
      <c r="B6427" s="393" t="s">
        <v>10103</v>
      </c>
      <c r="C6427" s="393">
        <v>8</v>
      </c>
      <c r="D6427" s="393" t="s">
        <v>11819</v>
      </c>
      <c r="E6427" s="393">
        <v>5</v>
      </c>
      <c r="F6427" s="396"/>
      <c r="G6427" s="388"/>
    </row>
    <row r="6428" spans="1:7" ht="17.25" x14ac:dyDescent="0.3">
      <c r="A6428" s="389" t="s">
        <v>26590</v>
      </c>
      <c r="B6428" s="393" t="s">
        <v>10191</v>
      </c>
      <c r="C6428" s="393">
        <v>11</v>
      </c>
      <c r="D6428" s="393" t="s">
        <v>11819</v>
      </c>
      <c r="E6428" s="393">
        <v>23</v>
      </c>
      <c r="F6428" s="396"/>
      <c r="G6428" s="388"/>
    </row>
    <row r="6429" spans="1:7" ht="17.25" x14ac:dyDescent="0.3">
      <c r="A6429" s="389" t="s">
        <v>26591</v>
      </c>
      <c r="B6429" s="393" t="s">
        <v>10191</v>
      </c>
      <c r="C6429" s="393">
        <v>9</v>
      </c>
      <c r="D6429" s="393" t="s">
        <v>11819</v>
      </c>
      <c r="E6429" s="393">
        <v>1</v>
      </c>
      <c r="F6429" s="396"/>
      <c r="G6429" s="388"/>
    </row>
    <row r="6430" spans="1:7" ht="17.25" x14ac:dyDescent="0.3">
      <c r="A6430" s="389" t="s">
        <v>26592</v>
      </c>
      <c r="B6430" s="393" t="s">
        <v>10191</v>
      </c>
      <c r="C6430" s="393">
        <v>3</v>
      </c>
      <c r="D6430" s="393" t="s">
        <v>11819</v>
      </c>
      <c r="E6430" s="393">
        <v>5</v>
      </c>
      <c r="F6430" s="396"/>
      <c r="G6430" s="388"/>
    </row>
    <row r="6431" spans="1:7" ht="34.5" x14ac:dyDescent="0.25">
      <c r="A6431" s="389" t="s">
        <v>26593</v>
      </c>
      <c r="B6431" s="393" t="s">
        <v>11819</v>
      </c>
      <c r="C6431" s="393">
        <v>31</v>
      </c>
      <c r="D6431" s="393" t="s">
        <v>13658</v>
      </c>
      <c r="E6431" s="393">
        <v>52</v>
      </c>
      <c r="F6431" s="393" t="s">
        <v>41118</v>
      </c>
      <c r="G6431" s="395">
        <v>34</v>
      </c>
    </row>
    <row r="6432" spans="1:7" ht="17.25" x14ac:dyDescent="0.3">
      <c r="A6432" s="389" t="s">
        <v>26594</v>
      </c>
      <c r="B6432" s="393" t="s">
        <v>11819</v>
      </c>
      <c r="C6432" s="393">
        <v>3</v>
      </c>
      <c r="D6432" s="393" t="s">
        <v>10191</v>
      </c>
      <c r="E6432" s="393">
        <v>0</v>
      </c>
      <c r="F6432" s="396"/>
      <c r="G6432" s="388"/>
    </row>
    <row r="6433" spans="1:7" ht="17.25" x14ac:dyDescent="0.3">
      <c r="A6433" s="389" t="s">
        <v>26595</v>
      </c>
      <c r="B6433" s="393" t="s">
        <v>13336</v>
      </c>
      <c r="C6433" s="393">
        <v>4</v>
      </c>
      <c r="D6433" s="393" t="s">
        <v>11819</v>
      </c>
      <c r="E6433" s="393">
        <v>15</v>
      </c>
      <c r="F6433" s="396"/>
      <c r="G6433" s="388"/>
    </row>
    <row r="6434" spans="1:7" ht="17.25" x14ac:dyDescent="0.3">
      <c r="A6434" s="389" t="s">
        <v>26596</v>
      </c>
      <c r="B6434" s="393" t="s">
        <v>11819</v>
      </c>
      <c r="C6434" s="393">
        <v>7</v>
      </c>
      <c r="D6434" s="393" t="s">
        <v>10103</v>
      </c>
      <c r="E6434" s="393">
        <v>20</v>
      </c>
      <c r="F6434" s="396"/>
      <c r="G6434" s="388"/>
    </row>
    <row r="6435" spans="1:7" ht="12.75" customHeight="1" x14ac:dyDescent="0.3">
      <c r="A6435" s="417" t="s">
        <v>26597</v>
      </c>
      <c r="B6435" s="417"/>
      <c r="C6435" s="417"/>
      <c r="D6435" s="417"/>
      <c r="E6435" s="417"/>
      <c r="F6435" s="417"/>
      <c r="G6435" s="388"/>
    </row>
    <row r="6436" spans="1:7" ht="17.25" x14ac:dyDescent="0.3">
      <c r="A6436" s="389" t="s">
        <v>26598</v>
      </c>
      <c r="B6436" s="393" t="s">
        <v>11819</v>
      </c>
      <c r="C6436" s="393">
        <v>1</v>
      </c>
      <c r="D6436" s="393" t="s">
        <v>22163</v>
      </c>
      <c r="E6436" s="393">
        <v>0</v>
      </c>
      <c r="F6436" s="396"/>
      <c r="G6436" s="388"/>
    </row>
    <row r="6437" spans="1:7" ht="17.25" x14ac:dyDescent="0.3">
      <c r="A6437" s="389" t="s">
        <v>26599</v>
      </c>
      <c r="B6437" s="393" t="s">
        <v>11819</v>
      </c>
      <c r="C6437" s="393">
        <v>1</v>
      </c>
      <c r="D6437" s="393" t="s">
        <v>10103</v>
      </c>
      <c r="E6437" s="393">
        <v>0</v>
      </c>
      <c r="F6437" s="396"/>
      <c r="G6437" s="388"/>
    </row>
    <row r="6438" spans="1:7" ht="12.75" customHeight="1" x14ac:dyDescent="0.3">
      <c r="A6438" s="417" t="s">
        <v>26600</v>
      </c>
      <c r="B6438" s="417"/>
      <c r="C6438" s="417"/>
      <c r="D6438" s="417"/>
      <c r="E6438" s="417"/>
      <c r="F6438" s="417"/>
      <c r="G6438" s="388"/>
    </row>
    <row r="6439" spans="1:7" ht="17.25" x14ac:dyDescent="0.3">
      <c r="A6439" s="389" t="s">
        <v>26601</v>
      </c>
      <c r="B6439" s="393" t="s">
        <v>11819</v>
      </c>
      <c r="C6439" s="393">
        <v>1</v>
      </c>
      <c r="D6439" s="393" t="s">
        <v>21936</v>
      </c>
      <c r="E6439" s="393">
        <v>2</v>
      </c>
      <c r="F6439" s="396"/>
      <c r="G6439" s="388"/>
    </row>
    <row r="6440" spans="1:7" ht="17.25" x14ac:dyDescent="0.3">
      <c r="A6440" s="389" t="s">
        <v>26602</v>
      </c>
      <c r="B6440" s="393" t="s">
        <v>11819</v>
      </c>
      <c r="C6440" s="393">
        <v>1</v>
      </c>
      <c r="D6440" s="393" t="s">
        <v>10103</v>
      </c>
      <c r="E6440" s="393">
        <v>1</v>
      </c>
      <c r="F6440" s="396"/>
      <c r="G6440" s="388"/>
    </row>
    <row r="6441" spans="1:7" ht="17.25" x14ac:dyDescent="0.3">
      <c r="A6441" s="389" t="s">
        <v>26603</v>
      </c>
      <c r="B6441" s="393" t="s">
        <v>7198</v>
      </c>
      <c r="C6441" s="393">
        <v>4</v>
      </c>
      <c r="D6441" s="393" t="s">
        <v>10191</v>
      </c>
      <c r="E6441" s="393">
        <v>4</v>
      </c>
      <c r="F6441" s="396"/>
      <c r="G6441" s="388"/>
    </row>
    <row r="6442" spans="1:7" ht="17.25" x14ac:dyDescent="0.3">
      <c r="A6442" s="389" t="s">
        <v>26604</v>
      </c>
      <c r="B6442" s="393" t="s">
        <v>10191</v>
      </c>
      <c r="C6442" s="393">
        <v>2</v>
      </c>
      <c r="D6442" s="393" t="s">
        <v>11819</v>
      </c>
      <c r="E6442" s="393">
        <v>4</v>
      </c>
      <c r="F6442" s="396"/>
      <c r="G6442" s="388"/>
    </row>
    <row r="6443" spans="1:7" ht="17.25" x14ac:dyDescent="0.3">
      <c r="A6443" s="389" t="s">
        <v>26605</v>
      </c>
      <c r="B6443" s="393" t="s">
        <v>13336</v>
      </c>
      <c r="C6443" s="393">
        <v>5</v>
      </c>
      <c r="D6443" s="393" t="s">
        <v>11819</v>
      </c>
      <c r="E6443" s="393">
        <v>13</v>
      </c>
      <c r="F6443" s="396"/>
      <c r="G6443" s="388"/>
    </row>
    <row r="6444" spans="1:7" ht="17.25" x14ac:dyDescent="0.3">
      <c r="A6444" s="389" t="s">
        <v>26606</v>
      </c>
      <c r="B6444" s="393" t="s">
        <v>11819</v>
      </c>
      <c r="C6444" s="393">
        <v>3</v>
      </c>
      <c r="D6444" s="393" t="s">
        <v>13336</v>
      </c>
      <c r="E6444" s="393">
        <v>6</v>
      </c>
      <c r="F6444" s="396"/>
      <c r="G6444" s="388"/>
    </row>
    <row r="6445" spans="1:7" ht="12.75" customHeight="1" x14ac:dyDescent="0.3">
      <c r="A6445" s="417" t="s">
        <v>26607</v>
      </c>
      <c r="B6445" s="417"/>
      <c r="C6445" s="417"/>
      <c r="D6445" s="417"/>
      <c r="E6445" s="417"/>
      <c r="F6445" s="417"/>
      <c r="G6445" s="388"/>
    </row>
    <row r="6446" spans="1:7" ht="17.25" x14ac:dyDescent="0.3">
      <c r="A6446" s="389" t="s">
        <v>26608</v>
      </c>
      <c r="B6446" s="393" t="s">
        <v>21943</v>
      </c>
      <c r="C6446" s="393">
        <v>6</v>
      </c>
      <c r="D6446" s="393" t="s">
        <v>11819</v>
      </c>
      <c r="E6446" s="393">
        <v>2</v>
      </c>
      <c r="F6446" s="396"/>
      <c r="G6446" s="388"/>
    </row>
    <row r="6447" spans="1:7" ht="17.25" x14ac:dyDescent="0.3">
      <c r="A6447" s="389" t="s">
        <v>26609</v>
      </c>
      <c r="B6447" s="393" t="s">
        <v>11819</v>
      </c>
      <c r="C6447" s="393">
        <v>3</v>
      </c>
      <c r="D6447" s="393" t="s">
        <v>10191</v>
      </c>
      <c r="E6447" s="393">
        <v>4</v>
      </c>
      <c r="F6447" s="396"/>
      <c r="G6447" s="388"/>
    </row>
    <row r="6448" spans="1:7" ht="17.25" x14ac:dyDescent="0.3">
      <c r="A6448" s="389" t="s">
        <v>26610</v>
      </c>
      <c r="B6448" s="393" t="s">
        <v>11819</v>
      </c>
      <c r="C6448" s="393">
        <v>8</v>
      </c>
      <c r="D6448" s="393" t="s">
        <v>22163</v>
      </c>
      <c r="E6448" s="393">
        <v>2</v>
      </c>
      <c r="F6448" s="396"/>
      <c r="G6448" s="388"/>
    </row>
    <row r="6449" spans="1:7" ht="17.25" x14ac:dyDescent="0.3">
      <c r="A6449" s="389" t="s">
        <v>26611</v>
      </c>
      <c r="B6449" s="393" t="s">
        <v>11819</v>
      </c>
      <c r="C6449" s="393">
        <v>2</v>
      </c>
      <c r="D6449" s="393" t="s">
        <v>10191</v>
      </c>
      <c r="E6449" s="393">
        <v>3</v>
      </c>
      <c r="F6449" s="396"/>
      <c r="G6449" s="388"/>
    </row>
    <row r="6450" spans="1:7" ht="17.25" x14ac:dyDescent="0.3">
      <c r="A6450" s="389" t="s">
        <v>26612</v>
      </c>
      <c r="B6450" s="393" t="s">
        <v>22317</v>
      </c>
      <c r="C6450" s="393">
        <v>0</v>
      </c>
      <c r="D6450" s="393" t="s">
        <v>11819</v>
      </c>
      <c r="E6450" s="393">
        <v>0</v>
      </c>
      <c r="F6450" s="396"/>
      <c r="G6450" s="388"/>
    </row>
    <row r="6451" spans="1:7" ht="17.25" x14ac:dyDescent="0.3">
      <c r="A6451" s="389" t="s">
        <v>26613</v>
      </c>
      <c r="B6451" s="393" t="s">
        <v>11819</v>
      </c>
      <c r="C6451" s="393">
        <v>3</v>
      </c>
      <c r="D6451" s="393" t="s">
        <v>13336</v>
      </c>
      <c r="E6451" s="393">
        <v>1</v>
      </c>
      <c r="F6451" s="396"/>
      <c r="G6451" s="388"/>
    </row>
    <row r="6452" spans="1:7" ht="12.75" customHeight="1" x14ac:dyDescent="0.3">
      <c r="A6452" s="417" t="s">
        <v>26614</v>
      </c>
      <c r="B6452" s="417"/>
      <c r="C6452" s="417"/>
      <c r="D6452" s="417"/>
      <c r="E6452" s="417"/>
      <c r="F6452" s="417"/>
      <c r="G6452" s="388"/>
    </row>
    <row r="6453" spans="1:7" ht="17.25" x14ac:dyDescent="0.3">
      <c r="A6453" s="389" t="s">
        <v>26615</v>
      </c>
      <c r="B6453" s="393" t="s">
        <v>21992</v>
      </c>
      <c r="C6453" s="393">
        <v>1</v>
      </c>
      <c r="D6453" s="393" t="s">
        <v>11819</v>
      </c>
      <c r="E6453" s="393">
        <v>1</v>
      </c>
      <c r="F6453" s="396"/>
      <c r="G6453" s="388"/>
    </row>
    <row r="6454" spans="1:7" ht="17.25" x14ac:dyDescent="0.3">
      <c r="A6454" s="389" t="s">
        <v>26616</v>
      </c>
      <c r="B6454" s="393" t="s">
        <v>3253</v>
      </c>
      <c r="C6454" s="393">
        <v>0</v>
      </c>
      <c r="D6454" s="393" t="s">
        <v>10103</v>
      </c>
      <c r="E6454" s="393">
        <v>0</v>
      </c>
      <c r="F6454" s="396"/>
      <c r="G6454" s="388"/>
    </row>
    <row r="6455" spans="1:7" ht="17.25" x14ac:dyDescent="0.3">
      <c r="A6455" s="389" t="s">
        <v>26617</v>
      </c>
      <c r="B6455" s="393" t="s">
        <v>19763</v>
      </c>
      <c r="C6455" s="393">
        <v>1</v>
      </c>
      <c r="D6455" s="393" t="s">
        <v>10103</v>
      </c>
      <c r="E6455" s="393">
        <v>2</v>
      </c>
      <c r="F6455" s="396"/>
      <c r="G6455" s="388"/>
    </row>
    <row r="6456" spans="1:7" ht="17.25" x14ac:dyDescent="0.3">
      <c r="A6456" s="389" t="s">
        <v>26618</v>
      </c>
      <c r="B6456" s="393" t="s">
        <v>19763</v>
      </c>
      <c r="C6456" s="393">
        <v>6</v>
      </c>
      <c r="D6456" s="393" t="s">
        <v>10103</v>
      </c>
      <c r="E6456" s="393">
        <v>4</v>
      </c>
      <c r="F6456" s="396"/>
      <c r="G6456" s="388"/>
    </row>
    <row r="6457" spans="1:7" ht="17.25" x14ac:dyDescent="0.3">
      <c r="A6457" s="389" t="s">
        <v>26619</v>
      </c>
      <c r="B6457" s="393" t="s">
        <v>1919</v>
      </c>
      <c r="C6457" s="393">
        <v>3</v>
      </c>
      <c r="D6457" s="393" t="s">
        <v>21992</v>
      </c>
      <c r="E6457" s="393">
        <v>0</v>
      </c>
      <c r="F6457" s="396"/>
      <c r="G6457" s="388"/>
    </row>
    <row r="6458" spans="1:7" ht="17.25" x14ac:dyDescent="0.3">
      <c r="A6458" s="389" t="s">
        <v>26620</v>
      </c>
      <c r="B6458" s="393" t="s">
        <v>10103</v>
      </c>
      <c r="C6458" s="393">
        <v>0</v>
      </c>
      <c r="D6458" s="393" t="s">
        <v>3253</v>
      </c>
      <c r="E6458" s="393">
        <v>0</v>
      </c>
      <c r="F6458" s="396"/>
      <c r="G6458" s="388"/>
    </row>
    <row r="6459" spans="1:7" ht="17.25" x14ac:dyDescent="0.3">
      <c r="A6459" s="389" t="s">
        <v>26621</v>
      </c>
      <c r="B6459" s="393" t="s">
        <v>11819</v>
      </c>
      <c r="C6459" s="393">
        <v>3</v>
      </c>
      <c r="D6459" s="393" t="s">
        <v>21917</v>
      </c>
      <c r="E6459" s="393">
        <v>1</v>
      </c>
      <c r="F6459" s="396"/>
      <c r="G6459" s="388"/>
    </row>
    <row r="6460" spans="1:7" ht="17.25" x14ac:dyDescent="0.3">
      <c r="A6460" s="389" t="s">
        <v>26622</v>
      </c>
      <c r="B6460" s="393" t="s">
        <v>1919</v>
      </c>
      <c r="C6460" s="393">
        <v>0</v>
      </c>
      <c r="D6460" s="393" t="s">
        <v>10103</v>
      </c>
      <c r="E6460" s="393">
        <v>0</v>
      </c>
      <c r="F6460" s="396"/>
      <c r="G6460" s="388"/>
    </row>
    <row r="6461" spans="1:7" ht="17.25" x14ac:dyDescent="0.3">
      <c r="A6461" s="389" t="s">
        <v>26623</v>
      </c>
      <c r="B6461" s="393" t="s">
        <v>3253</v>
      </c>
      <c r="C6461" s="393">
        <v>1</v>
      </c>
      <c r="D6461" s="393" t="s">
        <v>11819</v>
      </c>
      <c r="E6461" s="393">
        <v>2</v>
      </c>
      <c r="F6461" s="396"/>
      <c r="G6461" s="388"/>
    </row>
    <row r="6462" spans="1:7" ht="17.25" x14ac:dyDescent="0.3">
      <c r="A6462" s="389" t="s">
        <v>26624</v>
      </c>
      <c r="B6462" s="393" t="s">
        <v>21940</v>
      </c>
      <c r="C6462" s="393">
        <v>0</v>
      </c>
      <c r="D6462" s="393" t="s">
        <v>1919</v>
      </c>
      <c r="E6462" s="393">
        <v>0</v>
      </c>
      <c r="F6462" s="396"/>
      <c r="G6462" s="388"/>
    </row>
    <row r="6463" spans="1:7" ht="17.25" x14ac:dyDescent="0.3">
      <c r="A6463" s="389" t="s">
        <v>26625</v>
      </c>
      <c r="B6463" s="393" t="s">
        <v>1919</v>
      </c>
      <c r="C6463" s="393">
        <v>3</v>
      </c>
      <c r="D6463" s="393" t="s">
        <v>10103</v>
      </c>
      <c r="E6463" s="393">
        <v>0</v>
      </c>
      <c r="F6463" s="396"/>
      <c r="G6463" s="388"/>
    </row>
    <row r="6464" spans="1:7" ht="17.25" x14ac:dyDescent="0.3">
      <c r="A6464" s="389" t="s">
        <v>26626</v>
      </c>
      <c r="B6464" s="393" t="s">
        <v>1919</v>
      </c>
      <c r="C6464" s="393">
        <v>2</v>
      </c>
      <c r="D6464" s="393" t="s">
        <v>1920</v>
      </c>
      <c r="E6464" s="393">
        <v>1</v>
      </c>
      <c r="F6464" s="396"/>
      <c r="G6464" s="388"/>
    </row>
    <row r="6465" spans="1:7" ht="12.75" customHeight="1" x14ac:dyDescent="0.3">
      <c r="A6465" s="417" t="s">
        <v>26627</v>
      </c>
      <c r="B6465" s="417"/>
      <c r="C6465" s="417"/>
      <c r="D6465" s="417"/>
      <c r="E6465" s="417"/>
      <c r="F6465" s="417"/>
      <c r="G6465" s="388"/>
    </row>
    <row r="6466" spans="1:7" ht="17.25" x14ac:dyDescent="0.3">
      <c r="A6466" s="389" t="s">
        <v>26628</v>
      </c>
      <c r="B6466" s="393" t="s">
        <v>3253</v>
      </c>
      <c r="C6466" s="393">
        <v>0</v>
      </c>
      <c r="D6466" s="393" t="s">
        <v>10103</v>
      </c>
      <c r="E6466" s="393">
        <v>0</v>
      </c>
      <c r="F6466" s="396"/>
      <c r="G6466" s="388"/>
    </row>
    <row r="6467" spans="1:7" ht="17.25" x14ac:dyDescent="0.3">
      <c r="A6467" s="389" t="s">
        <v>26629</v>
      </c>
      <c r="B6467" s="393" t="s">
        <v>11819</v>
      </c>
      <c r="C6467" s="393">
        <v>0</v>
      </c>
      <c r="D6467" s="393" t="s">
        <v>10191</v>
      </c>
      <c r="E6467" s="393">
        <v>0</v>
      </c>
      <c r="F6467" s="396"/>
      <c r="G6467" s="388"/>
    </row>
    <row r="6468" spans="1:7" ht="17.25" x14ac:dyDescent="0.3">
      <c r="A6468" s="389" t="s">
        <v>26630</v>
      </c>
      <c r="B6468" s="393" t="s">
        <v>10103</v>
      </c>
      <c r="C6468" s="393">
        <v>0</v>
      </c>
      <c r="D6468" s="393" t="s">
        <v>11819</v>
      </c>
      <c r="E6468" s="393">
        <v>1</v>
      </c>
      <c r="F6468" s="396"/>
      <c r="G6468" s="388"/>
    </row>
    <row r="6469" spans="1:7" ht="17.25" x14ac:dyDescent="0.3">
      <c r="A6469" s="389" t="s">
        <v>26631</v>
      </c>
      <c r="B6469" s="393" t="s">
        <v>10103</v>
      </c>
      <c r="C6469" s="393">
        <v>0</v>
      </c>
      <c r="D6469" s="393" t="s">
        <v>3253</v>
      </c>
      <c r="E6469" s="393">
        <v>0</v>
      </c>
      <c r="F6469" s="396"/>
      <c r="G6469" s="388"/>
    </row>
    <row r="6470" spans="1:7" ht="17.25" x14ac:dyDescent="0.3">
      <c r="A6470" s="389" t="s">
        <v>26632</v>
      </c>
      <c r="B6470" s="393" t="s">
        <v>10103</v>
      </c>
      <c r="C6470" s="393">
        <v>0</v>
      </c>
      <c r="D6470" s="393" t="s">
        <v>3253</v>
      </c>
      <c r="E6470" s="393">
        <v>0</v>
      </c>
      <c r="F6470" s="396"/>
      <c r="G6470" s="388"/>
    </row>
    <row r="6471" spans="1:7" ht="17.25" x14ac:dyDescent="0.3">
      <c r="A6471" s="389" t="s">
        <v>26633</v>
      </c>
      <c r="B6471" s="393" t="s">
        <v>23064</v>
      </c>
      <c r="C6471" s="393">
        <v>0</v>
      </c>
      <c r="D6471" s="393" t="s">
        <v>11819</v>
      </c>
      <c r="E6471" s="393">
        <v>0</v>
      </c>
      <c r="F6471" s="396"/>
      <c r="G6471" s="388"/>
    </row>
    <row r="6472" spans="1:7" ht="17.25" x14ac:dyDescent="0.3">
      <c r="A6472" s="389" t="s">
        <v>26634</v>
      </c>
      <c r="B6472" s="393" t="s">
        <v>11819</v>
      </c>
      <c r="C6472" s="393">
        <v>0</v>
      </c>
      <c r="D6472" s="393" t="s">
        <v>10191</v>
      </c>
      <c r="E6472" s="393">
        <v>0</v>
      </c>
      <c r="F6472" s="396"/>
      <c r="G6472" s="388"/>
    </row>
    <row r="6473" spans="1:7" ht="17.25" x14ac:dyDescent="0.3">
      <c r="A6473" s="389" t="s">
        <v>26635</v>
      </c>
      <c r="B6473" s="393" t="s">
        <v>22063</v>
      </c>
      <c r="C6473" s="393">
        <v>2</v>
      </c>
      <c r="D6473" s="393" t="s">
        <v>10103</v>
      </c>
      <c r="E6473" s="393">
        <v>1</v>
      </c>
      <c r="F6473" s="396"/>
      <c r="G6473" s="388"/>
    </row>
    <row r="6474" spans="1:7" ht="17.25" x14ac:dyDescent="0.3">
      <c r="A6474" s="389" t="s">
        <v>26636</v>
      </c>
      <c r="B6474" s="393" t="s">
        <v>2625</v>
      </c>
      <c r="C6474" s="393">
        <v>2</v>
      </c>
      <c r="D6474" s="393" t="s">
        <v>7198</v>
      </c>
      <c r="E6474" s="393">
        <v>4</v>
      </c>
      <c r="F6474" s="396"/>
      <c r="G6474" s="388"/>
    </row>
    <row r="6475" spans="1:7" ht="17.25" x14ac:dyDescent="0.3">
      <c r="A6475" s="389" t="s">
        <v>26637</v>
      </c>
      <c r="B6475" s="393" t="s">
        <v>7198</v>
      </c>
      <c r="C6475" s="393">
        <v>0</v>
      </c>
      <c r="D6475" s="393" t="s">
        <v>2625</v>
      </c>
      <c r="E6475" s="393">
        <v>2</v>
      </c>
      <c r="F6475" s="396"/>
      <c r="G6475" s="388"/>
    </row>
    <row r="6476" spans="1:7" ht="17.25" x14ac:dyDescent="0.3">
      <c r="A6476" s="389" t="s">
        <v>26638</v>
      </c>
      <c r="B6476" s="393" t="s">
        <v>11819</v>
      </c>
      <c r="C6476" s="393">
        <v>0</v>
      </c>
      <c r="D6476" s="393" t="s">
        <v>10191</v>
      </c>
      <c r="E6476" s="393">
        <v>0</v>
      </c>
      <c r="F6476" s="396"/>
      <c r="G6476" s="388"/>
    </row>
    <row r="6477" spans="1:7" ht="17.25" x14ac:dyDescent="0.3">
      <c r="A6477" s="389" t="s">
        <v>26639</v>
      </c>
      <c r="B6477" s="393" t="s">
        <v>11819</v>
      </c>
      <c r="C6477" s="393">
        <v>1</v>
      </c>
      <c r="D6477" s="393" t="s">
        <v>22060</v>
      </c>
      <c r="E6477" s="393">
        <v>0</v>
      </c>
      <c r="F6477" s="396"/>
      <c r="G6477" s="388"/>
    </row>
    <row r="6478" spans="1:7" ht="12.75" customHeight="1" x14ac:dyDescent="0.3">
      <c r="A6478" s="417" t="s">
        <v>26640</v>
      </c>
      <c r="B6478" s="417"/>
      <c r="C6478" s="417"/>
      <c r="D6478" s="417"/>
      <c r="E6478" s="417"/>
      <c r="F6478" s="417"/>
      <c r="G6478" s="388"/>
    </row>
    <row r="6479" spans="1:7" ht="17.25" x14ac:dyDescent="0.3">
      <c r="A6479" s="389" t="s">
        <v>26641</v>
      </c>
      <c r="B6479" s="393" t="s">
        <v>10103</v>
      </c>
      <c r="C6479" s="393">
        <v>3</v>
      </c>
      <c r="D6479" s="393" t="s">
        <v>11819</v>
      </c>
      <c r="E6479" s="393">
        <v>3</v>
      </c>
      <c r="F6479" s="396"/>
      <c r="G6479" s="388"/>
    </row>
    <row r="6480" spans="1:7" ht="17.25" x14ac:dyDescent="0.3">
      <c r="A6480" s="389" t="s">
        <v>26642</v>
      </c>
      <c r="B6480" s="393" t="s">
        <v>11819</v>
      </c>
      <c r="C6480" s="393">
        <v>14</v>
      </c>
      <c r="D6480" s="393" t="s">
        <v>10103</v>
      </c>
      <c r="E6480" s="393">
        <v>11</v>
      </c>
      <c r="F6480" s="396"/>
      <c r="G6480" s="388"/>
    </row>
    <row r="6481" spans="1:7" ht="17.25" x14ac:dyDescent="0.3">
      <c r="A6481" s="389" t="s">
        <v>26643</v>
      </c>
      <c r="B6481" s="393" t="s">
        <v>11819</v>
      </c>
      <c r="C6481" s="393">
        <v>8</v>
      </c>
      <c r="D6481" s="393" t="s">
        <v>10103</v>
      </c>
      <c r="E6481" s="393">
        <v>13</v>
      </c>
      <c r="F6481" s="396"/>
      <c r="G6481" s="388"/>
    </row>
    <row r="6482" spans="1:7" ht="17.25" x14ac:dyDescent="0.3">
      <c r="A6482" s="389" t="s">
        <v>26644</v>
      </c>
      <c r="B6482" s="393" t="s">
        <v>10103</v>
      </c>
      <c r="C6482" s="393">
        <v>1</v>
      </c>
      <c r="D6482" s="393" t="s">
        <v>11819</v>
      </c>
      <c r="E6482" s="393">
        <v>7</v>
      </c>
      <c r="F6482" s="396"/>
      <c r="G6482" s="388"/>
    </row>
    <row r="6483" spans="1:7" ht="17.25" x14ac:dyDescent="0.3">
      <c r="A6483" s="389" t="s">
        <v>26645</v>
      </c>
      <c r="B6483" s="393" t="s">
        <v>11819</v>
      </c>
      <c r="C6483" s="393">
        <v>2</v>
      </c>
      <c r="D6483" s="393" t="s">
        <v>10103</v>
      </c>
      <c r="E6483" s="393">
        <v>3</v>
      </c>
      <c r="F6483" s="396"/>
      <c r="G6483" s="388"/>
    </row>
    <row r="6484" spans="1:7" ht="17.25" x14ac:dyDescent="0.3">
      <c r="A6484" s="389" t="s">
        <v>26646</v>
      </c>
      <c r="B6484" s="393" t="s">
        <v>11819</v>
      </c>
      <c r="C6484" s="393">
        <v>0</v>
      </c>
      <c r="D6484" s="393" t="s">
        <v>10103</v>
      </c>
      <c r="E6484" s="393">
        <v>0</v>
      </c>
      <c r="F6484" s="396"/>
      <c r="G6484" s="388"/>
    </row>
    <row r="6485" spans="1:7" ht="17.25" x14ac:dyDescent="0.3">
      <c r="A6485" s="389" t="s">
        <v>26647</v>
      </c>
      <c r="B6485" s="393" t="s">
        <v>11819</v>
      </c>
      <c r="C6485" s="393">
        <v>2</v>
      </c>
      <c r="D6485" s="393" t="s">
        <v>10103</v>
      </c>
      <c r="E6485" s="393">
        <v>0</v>
      </c>
      <c r="F6485" s="396"/>
      <c r="G6485" s="388"/>
    </row>
    <row r="6486" spans="1:7" ht="17.25" x14ac:dyDescent="0.3">
      <c r="A6486" s="389" t="s">
        <v>26648</v>
      </c>
      <c r="B6486" s="393" t="s">
        <v>11819</v>
      </c>
      <c r="C6486" s="393">
        <v>1</v>
      </c>
      <c r="D6486" s="393" t="s">
        <v>10103</v>
      </c>
      <c r="E6486" s="393">
        <v>1</v>
      </c>
      <c r="F6486" s="396"/>
      <c r="G6486" s="388"/>
    </row>
    <row r="6487" spans="1:7" ht="12.75" customHeight="1" x14ac:dyDescent="0.3">
      <c r="A6487" s="417" t="s">
        <v>26649</v>
      </c>
      <c r="B6487" s="417"/>
      <c r="C6487" s="417"/>
      <c r="D6487" s="417"/>
      <c r="E6487" s="417"/>
      <c r="F6487" s="417"/>
      <c r="G6487" s="388"/>
    </row>
    <row r="6488" spans="1:7" ht="17.25" x14ac:dyDescent="0.3">
      <c r="A6488" s="389" t="s">
        <v>26650</v>
      </c>
      <c r="B6488" s="393" t="s">
        <v>2625</v>
      </c>
      <c r="C6488" s="393">
        <v>1</v>
      </c>
      <c r="D6488" s="393" t="s">
        <v>10191</v>
      </c>
      <c r="E6488" s="393">
        <v>2</v>
      </c>
      <c r="F6488" s="396"/>
      <c r="G6488" s="388"/>
    </row>
    <row r="6489" spans="1:7" ht="17.25" x14ac:dyDescent="0.3">
      <c r="A6489" s="389" t="s">
        <v>33760</v>
      </c>
      <c r="B6489" s="393" t="s">
        <v>30527</v>
      </c>
      <c r="C6489" s="393">
        <v>2</v>
      </c>
      <c r="D6489" s="393" t="s">
        <v>2625</v>
      </c>
      <c r="E6489" s="393">
        <v>1</v>
      </c>
      <c r="F6489" s="396"/>
      <c r="G6489" s="388"/>
    </row>
    <row r="6490" spans="1:7" ht="17.25" x14ac:dyDescent="0.3">
      <c r="A6490" s="389" t="s">
        <v>26651</v>
      </c>
      <c r="B6490" s="393" t="s">
        <v>26652</v>
      </c>
      <c r="C6490" s="393">
        <v>5</v>
      </c>
      <c r="D6490" s="393" t="s">
        <v>2625</v>
      </c>
      <c r="E6490" s="393">
        <v>0</v>
      </c>
      <c r="F6490" s="396"/>
      <c r="G6490" s="388"/>
    </row>
    <row r="6491" spans="1:7" ht="17.25" x14ac:dyDescent="0.3">
      <c r="A6491" s="389" t="s">
        <v>26653</v>
      </c>
      <c r="B6491" s="393" t="s">
        <v>10191</v>
      </c>
      <c r="C6491" s="393">
        <v>1</v>
      </c>
      <c r="D6491" s="393" t="s">
        <v>2625</v>
      </c>
      <c r="E6491" s="393">
        <v>1</v>
      </c>
      <c r="F6491" s="396"/>
      <c r="G6491" s="388"/>
    </row>
    <row r="6492" spans="1:7" ht="17.25" x14ac:dyDescent="0.3">
      <c r="A6492" s="389" t="s">
        <v>26654</v>
      </c>
      <c r="B6492" s="393" t="s">
        <v>21992</v>
      </c>
      <c r="C6492" s="393">
        <v>3</v>
      </c>
      <c r="D6492" s="393" t="s">
        <v>2625</v>
      </c>
      <c r="E6492" s="393">
        <v>0</v>
      </c>
      <c r="F6492" s="396"/>
      <c r="G6492" s="388"/>
    </row>
    <row r="6493" spans="1:7" ht="17.25" x14ac:dyDescent="0.3">
      <c r="A6493" s="389" t="s">
        <v>26655</v>
      </c>
      <c r="B6493" s="393" t="s">
        <v>2625</v>
      </c>
      <c r="C6493" s="393">
        <v>0</v>
      </c>
      <c r="D6493" s="393" t="s">
        <v>5426</v>
      </c>
      <c r="E6493" s="393">
        <v>0</v>
      </c>
      <c r="F6493" s="396"/>
      <c r="G6493" s="388"/>
    </row>
    <row r="6494" spans="1:7" ht="17.25" x14ac:dyDescent="0.3">
      <c r="A6494" s="389" t="s">
        <v>26656</v>
      </c>
      <c r="B6494" s="393" t="s">
        <v>2625</v>
      </c>
      <c r="C6494" s="393">
        <v>0</v>
      </c>
      <c r="D6494" s="393" t="s">
        <v>5426</v>
      </c>
      <c r="E6494" s="393">
        <v>1</v>
      </c>
      <c r="F6494" s="396"/>
      <c r="G6494" s="388"/>
    </row>
    <row r="6495" spans="1:7" ht="17.25" x14ac:dyDescent="0.3">
      <c r="A6495" s="389" t="s">
        <v>26657</v>
      </c>
      <c r="B6495" s="393" t="s">
        <v>2625</v>
      </c>
      <c r="C6495" s="393">
        <v>1</v>
      </c>
      <c r="D6495" s="393" t="s">
        <v>22153</v>
      </c>
      <c r="E6495" s="393">
        <v>2</v>
      </c>
      <c r="F6495" s="396"/>
      <c r="G6495" s="388"/>
    </row>
    <row r="6496" spans="1:7" ht="12.75" customHeight="1" x14ac:dyDescent="0.3">
      <c r="A6496" s="417" t="s">
        <v>26658</v>
      </c>
      <c r="B6496" s="417"/>
      <c r="C6496" s="417"/>
      <c r="D6496" s="417"/>
      <c r="E6496" s="417"/>
      <c r="F6496" s="417"/>
      <c r="G6496" s="388"/>
    </row>
    <row r="6497" spans="1:7" ht="17.25" x14ac:dyDescent="0.3">
      <c r="A6497" s="389" t="s">
        <v>26659</v>
      </c>
      <c r="B6497" s="393" t="s">
        <v>2625</v>
      </c>
      <c r="C6497" s="393">
        <v>6</v>
      </c>
      <c r="D6497" s="393" t="s">
        <v>5426</v>
      </c>
      <c r="E6497" s="393">
        <v>2</v>
      </c>
      <c r="F6497" s="396"/>
      <c r="G6497" s="388"/>
    </row>
    <row r="6498" spans="1:7" ht="17.25" x14ac:dyDescent="0.3">
      <c r="A6498" s="389" t="s">
        <v>26660</v>
      </c>
      <c r="B6498" s="393" t="s">
        <v>5426</v>
      </c>
      <c r="C6498" s="393">
        <v>2</v>
      </c>
      <c r="D6498" s="393" t="s">
        <v>2625</v>
      </c>
      <c r="E6498" s="393">
        <v>15</v>
      </c>
      <c r="F6498" s="396"/>
      <c r="G6498" s="388"/>
    </row>
    <row r="6499" spans="1:7" ht="17.25" x14ac:dyDescent="0.3">
      <c r="A6499" s="389" t="s">
        <v>26661</v>
      </c>
      <c r="B6499" s="393" t="s">
        <v>5426</v>
      </c>
      <c r="C6499" s="393">
        <v>0</v>
      </c>
      <c r="D6499" s="393" t="s">
        <v>2625</v>
      </c>
      <c r="E6499" s="393">
        <v>2</v>
      </c>
      <c r="F6499" s="396"/>
      <c r="G6499" s="388"/>
    </row>
    <row r="6500" spans="1:7" ht="17.25" x14ac:dyDescent="0.3">
      <c r="A6500" s="389" t="s">
        <v>26662</v>
      </c>
      <c r="B6500" s="393" t="s">
        <v>2625</v>
      </c>
      <c r="C6500" s="393">
        <v>3</v>
      </c>
      <c r="D6500" s="393" t="s">
        <v>5426</v>
      </c>
      <c r="E6500" s="393">
        <v>7</v>
      </c>
      <c r="F6500" s="396"/>
      <c r="G6500" s="388"/>
    </row>
    <row r="6501" spans="1:7" ht="17.25" x14ac:dyDescent="0.3">
      <c r="A6501" s="389" t="s">
        <v>26663</v>
      </c>
      <c r="B6501" s="393" t="s">
        <v>2625</v>
      </c>
      <c r="C6501" s="393">
        <v>14</v>
      </c>
      <c r="D6501" s="393" t="s">
        <v>5426</v>
      </c>
      <c r="E6501" s="393">
        <v>17</v>
      </c>
      <c r="F6501" s="396"/>
      <c r="G6501" s="388"/>
    </row>
    <row r="6502" spans="1:7" ht="17.25" x14ac:dyDescent="0.3">
      <c r="A6502" s="389" t="s">
        <v>26664</v>
      </c>
      <c r="B6502" s="393" t="s">
        <v>5426</v>
      </c>
      <c r="C6502" s="393">
        <v>22</v>
      </c>
      <c r="D6502" s="393" t="s">
        <v>2625</v>
      </c>
      <c r="E6502" s="393">
        <v>16</v>
      </c>
      <c r="F6502" s="396"/>
      <c r="G6502" s="388"/>
    </row>
    <row r="6503" spans="1:7" ht="17.25" x14ac:dyDescent="0.3">
      <c r="A6503" s="389" t="s">
        <v>26665</v>
      </c>
      <c r="B6503" s="393" t="s">
        <v>5426</v>
      </c>
      <c r="C6503" s="393">
        <v>1</v>
      </c>
      <c r="D6503" s="393" t="s">
        <v>2625</v>
      </c>
      <c r="E6503" s="393">
        <v>4</v>
      </c>
      <c r="F6503" s="396"/>
      <c r="G6503" s="388"/>
    </row>
    <row r="6504" spans="1:7" ht="17.25" x14ac:dyDescent="0.3">
      <c r="A6504" s="389" t="s">
        <v>26666</v>
      </c>
      <c r="B6504" s="393" t="s">
        <v>5426</v>
      </c>
      <c r="C6504" s="393">
        <v>1</v>
      </c>
      <c r="D6504" s="393" t="s">
        <v>2625</v>
      </c>
      <c r="E6504" s="393">
        <v>0</v>
      </c>
      <c r="F6504" s="396"/>
      <c r="G6504" s="388"/>
    </row>
    <row r="6505" spans="1:7" ht="17.25" x14ac:dyDescent="0.3">
      <c r="A6505" s="389" t="s">
        <v>26667</v>
      </c>
      <c r="B6505" s="393" t="s">
        <v>2625</v>
      </c>
      <c r="C6505" s="393">
        <v>5</v>
      </c>
      <c r="D6505" s="393" t="s">
        <v>5426</v>
      </c>
      <c r="E6505" s="393">
        <v>7</v>
      </c>
      <c r="F6505" s="396"/>
      <c r="G6505" s="388"/>
    </row>
    <row r="6506" spans="1:7" ht="17.25" x14ac:dyDescent="0.3">
      <c r="A6506" s="389" t="s">
        <v>26668</v>
      </c>
      <c r="B6506" s="393" t="s">
        <v>2625</v>
      </c>
      <c r="C6506" s="393">
        <v>4</v>
      </c>
      <c r="D6506" s="393" t="s">
        <v>5426</v>
      </c>
      <c r="E6506" s="393">
        <v>0</v>
      </c>
      <c r="F6506" s="396"/>
      <c r="G6506" s="388"/>
    </row>
    <row r="6507" spans="1:7" ht="17.25" x14ac:dyDescent="0.3">
      <c r="A6507" s="389" t="s">
        <v>26669</v>
      </c>
      <c r="B6507" s="393" t="s">
        <v>2625</v>
      </c>
      <c r="C6507" s="393">
        <v>3</v>
      </c>
      <c r="D6507" s="393" t="s">
        <v>5426</v>
      </c>
      <c r="E6507" s="393">
        <v>0</v>
      </c>
      <c r="F6507" s="396"/>
      <c r="G6507" s="388"/>
    </row>
    <row r="6508" spans="1:7" ht="17.25" x14ac:dyDescent="0.3">
      <c r="A6508" s="389" t="s">
        <v>26670</v>
      </c>
      <c r="B6508" s="393" t="s">
        <v>5426</v>
      </c>
      <c r="C6508" s="393">
        <v>6</v>
      </c>
      <c r="D6508" s="393" t="s">
        <v>2625</v>
      </c>
      <c r="E6508" s="393">
        <v>14</v>
      </c>
      <c r="F6508" s="396"/>
      <c r="G6508" s="388"/>
    </row>
    <row r="6509" spans="1:7" ht="12.75" customHeight="1" x14ac:dyDescent="0.3">
      <c r="A6509" s="417" t="s">
        <v>26671</v>
      </c>
      <c r="B6509" s="417"/>
      <c r="C6509" s="417"/>
      <c r="D6509" s="417"/>
      <c r="E6509" s="417"/>
      <c r="F6509" s="417"/>
      <c r="G6509" s="388"/>
    </row>
    <row r="6510" spans="1:7" ht="17.25" x14ac:dyDescent="0.3">
      <c r="A6510" s="389" t="s">
        <v>26672</v>
      </c>
      <c r="B6510" s="393" t="s">
        <v>11819</v>
      </c>
      <c r="C6510" s="393">
        <v>20</v>
      </c>
      <c r="D6510" s="393" t="s">
        <v>2376</v>
      </c>
      <c r="E6510" s="393">
        <v>7</v>
      </c>
      <c r="F6510" s="396"/>
      <c r="G6510" s="388"/>
    </row>
    <row r="6511" spans="1:7" ht="17.25" x14ac:dyDescent="0.3">
      <c r="A6511" s="389" t="s">
        <v>26673</v>
      </c>
      <c r="B6511" s="393" t="s">
        <v>11819</v>
      </c>
      <c r="C6511" s="393">
        <v>19</v>
      </c>
      <c r="D6511" s="393" t="s">
        <v>2376</v>
      </c>
      <c r="E6511" s="393">
        <v>19</v>
      </c>
      <c r="F6511" s="396"/>
      <c r="G6511" s="388"/>
    </row>
    <row r="6512" spans="1:7" ht="17.25" x14ac:dyDescent="0.3">
      <c r="A6512" s="389" t="s">
        <v>26674</v>
      </c>
      <c r="B6512" s="393" t="s">
        <v>11819</v>
      </c>
      <c r="C6512" s="393">
        <v>3</v>
      </c>
      <c r="D6512" s="393" t="s">
        <v>2376</v>
      </c>
      <c r="E6512" s="393">
        <v>8</v>
      </c>
      <c r="F6512" s="396"/>
      <c r="G6512" s="388"/>
    </row>
    <row r="6513" spans="1:7" ht="17.25" x14ac:dyDescent="0.3">
      <c r="A6513" s="389" t="s">
        <v>26675</v>
      </c>
      <c r="B6513" s="393" t="s">
        <v>16716</v>
      </c>
      <c r="C6513" s="393">
        <v>6</v>
      </c>
      <c r="D6513" s="393" t="s">
        <v>11819</v>
      </c>
      <c r="E6513" s="393">
        <v>9</v>
      </c>
      <c r="F6513" s="396"/>
      <c r="G6513" s="388"/>
    </row>
    <row r="6514" spans="1:7" ht="17.25" x14ac:dyDescent="0.3">
      <c r="A6514" s="389" t="s">
        <v>26676</v>
      </c>
      <c r="B6514" s="393" t="s">
        <v>21943</v>
      </c>
      <c r="C6514" s="393">
        <v>5</v>
      </c>
      <c r="D6514" s="393" t="s">
        <v>11819</v>
      </c>
      <c r="E6514" s="393">
        <v>2</v>
      </c>
      <c r="F6514" s="396"/>
      <c r="G6514" s="388"/>
    </row>
    <row r="6515" spans="1:7" ht="17.25" x14ac:dyDescent="0.3">
      <c r="A6515" s="389" t="s">
        <v>26677</v>
      </c>
      <c r="B6515" s="393" t="s">
        <v>13336</v>
      </c>
      <c r="C6515" s="393">
        <v>7</v>
      </c>
      <c r="D6515" s="393" t="s">
        <v>11819</v>
      </c>
      <c r="E6515" s="393">
        <v>6</v>
      </c>
      <c r="F6515" s="396"/>
      <c r="G6515" s="388"/>
    </row>
    <row r="6516" spans="1:7" ht="17.25" x14ac:dyDescent="0.3">
      <c r="A6516" s="389" t="s">
        <v>42941</v>
      </c>
      <c r="B6516" s="393" t="s">
        <v>22371</v>
      </c>
      <c r="C6516" s="393">
        <v>11</v>
      </c>
      <c r="D6516" s="393" t="s">
        <v>11819</v>
      </c>
      <c r="E6516" s="393">
        <v>15</v>
      </c>
      <c r="F6516" s="396"/>
      <c r="G6516" s="388"/>
    </row>
    <row r="6517" spans="1:7" ht="17.25" x14ac:dyDescent="0.3">
      <c r="A6517" s="389" t="s">
        <v>26678</v>
      </c>
      <c r="B6517" s="393" t="s">
        <v>5011</v>
      </c>
      <c r="C6517" s="393">
        <v>9</v>
      </c>
      <c r="D6517" s="393" t="s">
        <v>11819</v>
      </c>
      <c r="E6517" s="393">
        <v>16</v>
      </c>
      <c r="F6517" s="396"/>
      <c r="G6517" s="388"/>
    </row>
    <row r="6518" spans="1:7" ht="17.25" x14ac:dyDescent="0.3">
      <c r="A6518" s="389" t="s">
        <v>26679</v>
      </c>
      <c r="B6518" s="393" t="s">
        <v>13336</v>
      </c>
      <c r="C6518" s="393">
        <v>9</v>
      </c>
      <c r="D6518" s="393" t="s">
        <v>11819</v>
      </c>
      <c r="E6518" s="393">
        <v>13</v>
      </c>
      <c r="F6518" s="396"/>
      <c r="G6518" s="388"/>
    </row>
    <row r="6519" spans="1:7" ht="34.5" x14ac:dyDescent="0.3">
      <c r="A6519" s="389" t="s">
        <v>26680</v>
      </c>
      <c r="B6519" s="393" t="s">
        <v>11819</v>
      </c>
      <c r="C6519" s="393">
        <v>14</v>
      </c>
      <c r="D6519" s="393" t="s">
        <v>24593</v>
      </c>
      <c r="E6519" s="393">
        <v>3</v>
      </c>
      <c r="F6519" s="396"/>
      <c r="G6519" s="388"/>
    </row>
    <row r="6520" spans="1:7" ht="17.25" x14ac:dyDescent="0.3">
      <c r="A6520" s="389" t="s">
        <v>26681</v>
      </c>
      <c r="B6520" s="393" t="s">
        <v>11819</v>
      </c>
      <c r="C6520" s="393">
        <v>6</v>
      </c>
      <c r="D6520" s="393" t="s">
        <v>10103</v>
      </c>
      <c r="E6520" s="393">
        <v>22</v>
      </c>
      <c r="F6520" s="396"/>
      <c r="G6520" s="388"/>
    </row>
    <row r="6521" spans="1:7" ht="17.25" x14ac:dyDescent="0.3">
      <c r="A6521" s="389" t="s">
        <v>26682</v>
      </c>
      <c r="B6521" s="393" t="s">
        <v>11819</v>
      </c>
      <c r="C6521" s="393">
        <v>17</v>
      </c>
      <c r="D6521" s="393" t="s">
        <v>10103</v>
      </c>
      <c r="E6521" s="393">
        <v>5</v>
      </c>
      <c r="F6521" s="396"/>
      <c r="G6521" s="388"/>
    </row>
    <row r="6522" spans="1:7" ht="17.25" x14ac:dyDescent="0.3">
      <c r="A6522" s="389" t="s">
        <v>26683</v>
      </c>
      <c r="B6522" s="393" t="s">
        <v>11819</v>
      </c>
      <c r="C6522" s="393">
        <v>9</v>
      </c>
      <c r="D6522" s="393" t="s">
        <v>10103</v>
      </c>
      <c r="E6522" s="393">
        <v>2</v>
      </c>
      <c r="F6522" s="396"/>
      <c r="G6522" s="388"/>
    </row>
    <row r="6523" spans="1:7" ht="17.25" x14ac:dyDescent="0.3">
      <c r="A6523" s="389" t="s">
        <v>26684</v>
      </c>
      <c r="B6523" s="393" t="s">
        <v>11819</v>
      </c>
      <c r="C6523" s="393">
        <v>8</v>
      </c>
      <c r="D6523" s="393" t="s">
        <v>10103</v>
      </c>
      <c r="E6523" s="393">
        <v>14</v>
      </c>
      <c r="F6523" s="396"/>
      <c r="G6523" s="388"/>
    </row>
    <row r="6524" spans="1:7" ht="17.25" x14ac:dyDescent="0.3">
      <c r="A6524" s="389" t="s">
        <v>26685</v>
      </c>
      <c r="B6524" s="393" t="s">
        <v>11819</v>
      </c>
      <c r="C6524" s="393">
        <v>19</v>
      </c>
      <c r="D6524" s="393" t="s">
        <v>10103</v>
      </c>
      <c r="E6524" s="393">
        <v>10</v>
      </c>
      <c r="F6524" s="396"/>
      <c r="G6524" s="388"/>
    </row>
    <row r="6525" spans="1:7" ht="17.25" x14ac:dyDescent="0.3">
      <c r="A6525" s="389" t="s">
        <v>26686</v>
      </c>
      <c r="B6525" s="393" t="s">
        <v>10103</v>
      </c>
      <c r="C6525" s="393">
        <v>7</v>
      </c>
      <c r="D6525" s="393" t="s">
        <v>11819</v>
      </c>
      <c r="E6525" s="393">
        <v>11</v>
      </c>
      <c r="F6525" s="396"/>
      <c r="G6525" s="388"/>
    </row>
    <row r="6526" spans="1:7" ht="17.25" x14ac:dyDescent="0.3">
      <c r="A6526" s="389" t="s">
        <v>26687</v>
      </c>
      <c r="B6526" s="393" t="s">
        <v>10191</v>
      </c>
      <c r="C6526" s="393">
        <v>7</v>
      </c>
      <c r="D6526" s="393" t="s">
        <v>11819</v>
      </c>
      <c r="E6526" s="393">
        <v>8</v>
      </c>
      <c r="F6526" s="396"/>
      <c r="G6526" s="388"/>
    </row>
    <row r="6527" spans="1:7" ht="17.25" x14ac:dyDescent="0.3">
      <c r="A6527" s="389" t="s">
        <v>26688</v>
      </c>
      <c r="B6527" s="393" t="s">
        <v>11819</v>
      </c>
      <c r="C6527" s="393">
        <v>35</v>
      </c>
      <c r="D6527" s="393" t="s">
        <v>10103</v>
      </c>
      <c r="E6527" s="393">
        <v>23</v>
      </c>
      <c r="F6527" s="396"/>
      <c r="G6527" s="388"/>
    </row>
    <row r="6528" spans="1:7" ht="17.25" x14ac:dyDescent="0.3">
      <c r="A6528" s="389" t="s">
        <v>26689</v>
      </c>
      <c r="B6528" s="393" t="s">
        <v>10103</v>
      </c>
      <c r="C6528" s="393">
        <v>8</v>
      </c>
      <c r="D6528" s="393" t="s">
        <v>11819</v>
      </c>
      <c r="E6528" s="393">
        <v>3</v>
      </c>
      <c r="F6528" s="396"/>
      <c r="G6528" s="388"/>
    </row>
    <row r="6529" spans="1:7" ht="17.25" x14ac:dyDescent="0.3">
      <c r="A6529" s="389" t="s">
        <v>26690</v>
      </c>
      <c r="B6529" s="393" t="s">
        <v>10103</v>
      </c>
      <c r="C6529" s="393">
        <v>4</v>
      </c>
      <c r="D6529" s="393" t="s">
        <v>11819</v>
      </c>
      <c r="E6529" s="393">
        <v>6</v>
      </c>
      <c r="F6529" s="396"/>
      <c r="G6529" s="388"/>
    </row>
    <row r="6530" spans="1:7" ht="12.75" customHeight="1" x14ac:dyDescent="0.3">
      <c r="A6530" s="417" t="s">
        <v>26691</v>
      </c>
      <c r="B6530" s="417"/>
      <c r="C6530" s="417"/>
      <c r="D6530" s="417"/>
      <c r="E6530" s="417"/>
      <c r="F6530" s="417"/>
      <c r="G6530" s="388"/>
    </row>
    <row r="6531" spans="1:7" ht="17.25" x14ac:dyDescent="0.3">
      <c r="A6531" s="389" t="s">
        <v>26692</v>
      </c>
      <c r="B6531" s="393" t="s">
        <v>10191</v>
      </c>
      <c r="C6531" s="393">
        <v>3</v>
      </c>
      <c r="D6531" s="393" t="s">
        <v>2625</v>
      </c>
      <c r="E6531" s="393">
        <v>2</v>
      </c>
      <c r="F6531" s="396"/>
      <c r="G6531" s="388"/>
    </row>
    <row r="6532" spans="1:7" ht="17.25" x14ac:dyDescent="0.3">
      <c r="A6532" s="389" t="s">
        <v>26693</v>
      </c>
      <c r="B6532" s="393" t="s">
        <v>10191</v>
      </c>
      <c r="C6532" s="393">
        <v>2</v>
      </c>
      <c r="D6532" s="393" t="s">
        <v>2625</v>
      </c>
      <c r="E6532" s="393">
        <v>2</v>
      </c>
      <c r="F6532" s="396"/>
      <c r="G6532" s="388"/>
    </row>
    <row r="6533" spans="1:7" ht="17.25" x14ac:dyDescent="0.3">
      <c r="A6533" s="389" t="s">
        <v>26694</v>
      </c>
      <c r="B6533" s="393" t="s">
        <v>10191</v>
      </c>
      <c r="C6533" s="393">
        <v>0</v>
      </c>
      <c r="D6533" s="393" t="s">
        <v>2625</v>
      </c>
      <c r="E6533" s="393">
        <v>1</v>
      </c>
      <c r="F6533" s="396"/>
      <c r="G6533" s="388"/>
    </row>
    <row r="6534" spans="1:7" ht="17.25" x14ac:dyDescent="0.3">
      <c r="A6534" s="389" t="s">
        <v>26695</v>
      </c>
      <c r="B6534" s="393" t="s">
        <v>2625</v>
      </c>
      <c r="C6534" s="393">
        <v>1</v>
      </c>
      <c r="D6534" s="393" t="s">
        <v>10191</v>
      </c>
      <c r="E6534" s="393">
        <v>0</v>
      </c>
      <c r="F6534" s="396"/>
      <c r="G6534" s="388"/>
    </row>
    <row r="6535" spans="1:7" ht="17.25" x14ac:dyDescent="0.3">
      <c r="A6535" s="389" t="s">
        <v>26696</v>
      </c>
      <c r="B6535" s="393" t="s">
        <v>2625</v>
      </c>
      <c r="C6535" s="393">
        <v>1</v>
      </c>
      <c r="D6535" s="393" t="s">
        <v>10191</v>
      </c>
      <c r="E6535" s="393">
        <v>0</v>
      </c>
      <c r="F6535" s="396"/>
      <c r="G6535" s="388"/>
    </row>
    <row r="6536" spans="1:7" ht="17.25" x14ac:dyDescent="0.3">
      <c r="A6536" s="389" t="s">
        <v>26697</v>
      </c>
      <c r="B6536" s="393" t="s">
        <v>2625</v>
      </c>
      <c r="C6536" s="393">
        <v>1</v>
      </c>
      <c r="D6536" s="393" t="s">
        <v>10191</v>
      </c>
      <c r="E6536" s="393">
        <v>1</v>
      </c>
      <c r="F6536" s="396"/>
      <c r="G6536" s="388"/>
    </row>
    <row r="6537" spans="1:7" ht="17.25" x14ac:dyDescent="0.3">
      <c r="A6537" s="389" t="s">
        <v>26698</v>
      </c>
      <c r="B6537" s="393" t="s">
        <v>2625</v>
      </c>
      <c r="C6537" s="393">
        <v>0</v>
      </c>
      <c r="D6537" s="393" t="s">
        <v>10191</v>
      </c>
      <c r="E6537" s="393">
        <v>0</v>
      </c>
      <c r="F6537" s="396"/>
      <c r="G6537" s="388"/>
    </row>
    <row r="6538" spans="1:7" ht="17.25" x14ac:dyDescent="0.3">
      <c r="A6538" s="389" t="s">
        <v>26699</v>
      </c>
      <c r="B6538" s="393" t="s">
        <v>10191</v>
      </c>
      <c r="C6538" s="393">
        <v>0</v>
      </c>
      <c r="D6538" s="393" t="s">
        <v>2625</v>
      </c>
      <c r="E6538" s="393">
        <v>0</v>
      </c>
      <c r="F6538" s="396"/>
      <c r="G6538" s="388"/>
    </row>
    <row r="6539" spans="1:7" ht="17.25" x14ac:dyDescent="0.3">
      <c r="A6539" s="389" t="s">
        <v>26700</v>
      </c>
      <c r="B6539" s="393" t="s">
        <v>10191</v>
      </c>
      <c r="C6539" s="393">
        <v>0</v>
      </c>
      <c r="D6539" s="393" t="s">
        <v>2625</v>
      </c>
      <c r="E6539" s="393">
        <v>0</v>
      </c>
      <c r="F6539" s="396"/>
      <c r="G6539" s="388"/>
    </row>
    <row r="6540" spans="1:7" ht="12.75" customHeight="1" x14ac:dyDescent="0.3">
      <c r="A6540" s="417" t="s">
        <v>26701</v>
      </c>
      <c r="B6540" s="417"/>
      <c r="C6540" s="417"/>
      <c r="D6540" s="417"/>
      <c r="E6540" s="417"/>
      <c r="F6540" s="417"/>
      <c r="G6540" s="388"/>
    </row>
    <row r="6541" spans="1:7" ht="17.25" x14ac:dyDescent="0.3">
      <c r="A6541" s="389" t="s">
        <v>41119</v>
      </c>
      <c r="B6541" s="393" t="s">
        <v>10191</v>
      </c>
      <c r="C6541" s="393">
        <v>0</v>
      </c>
      <c r="D6541" s="393" t="s">
        <v>7198</v>
      </c>
      <c r="E6541" s="393">
        <v>1</v>
      </c>
      <c r="F6541" s="396"/>
      <c r="G6541" s="388"/>
    </row>
    <row r="6542" spans="1:7" ht="17.25" x14ac:dyDescent="0.3">
      <c r="A6542" s="389" t="s">
        <v>26702</v>
      </c>
      <c r="B6542" s="393" t="s">
        <v>11819</v>
      </c>
      <c r="C6542" s="393">
        <v>5</v>
      </c>
      <c r="D6542" s="393" t="s">
        <v>21992</v>
      </c>
      <c r="E6542" s="393">
        <v>1</v>
      </c>
      <c r="F6542" s="396"/>
      <c r="G6542" s="388"/>
    </row>
    <row r="6543" spans="1:7" ht="17.25" x14ac:dyDescent="0.3">
      <c r="A6543" s="389" t="s">
        <v>26703</v>
      </c>
      <c r="B6543" s="393" t="s">
        <v>13336</v>
      </c>
      <c r="C6543" s="393">
        <v>0</v>
      </c>
      <c r="D6543" s="393" t="s">
        <v>11819</v>
      </c>
      <c r="E6543" s="393">
        <v>1</v>
      </c>
      <c r="F6543" s="396"/>
      <c r="G6543" s="388"/>
    </row>
    <row r="6544" spans="1:7" ht="17.25" x14ac:dyDescent="0.3">
      <c r="A6544" s="389" t="s">
        <v>26704</v>
      </c>
      <c r="B6544" s="393" t="s">
        <v>11819</v>
      </c>
      <c r="C6544" s="393">
        <v>2</v>
      </c>
      <c r="D6544" s="393" t="s">
        <v>9654</v>
      </c>
      <c r="E6544" s="393">
        <v>0</v>
      </c>
      <c r="F6544" s="396"/>
      <c r="G6544" s="388"/>
    </row>
    <row r="6545" spans="1:7" ht="17.25" x14ac:dyDescent="0.3">
      <c r="A6545" s="389" t="s">
        <v>26705</v>
      </c>
      <c r="B6545" s="393" t="s">
        <v>11819</v>
      </c>
      <c r="C6545" s="393">
        <v>0</v>
      </c>
      <c r="D6545" s="393" t="s">
        <v>10103</v>
      </c>
      <c r="E6545" s="393">
        <v>1</v>
      </c>
      <c r="F6545" s="396"/>
      <c r="G6545" s="388"/>
    </row>
    <row r="6546" spans="1:7" ht="17.25" x14ac:dyDescent="0.3">
      <c r="A6546" s="389" t="s">
        <v>26706</v>
      </c>
      <c r="B6546" s="393" t="s">
        <v>5011</v>
      </c>
      <c r="C6546" s="393">
        <v>0</v>
      </c>
      <c r="D6546" s="393" t="s">
        <v>11819</v>
      </c>
      <c r="E6546" s="393">
        <v>6</v>
      </c>
      <c r="F6546" s="396"/>
      <c r="G6546" s="388"/>
    </row>
    <row r="6547" spans="1:7" ht="17.25" x14ac:dyDescent="0.3">
      <c r="A6547" s="389" t="s">
        <v>26707</v>
      </c>
      <c r="B6547" s="393" t="s">
        <v>11819</v>
      </c>
      <c r="C6547" s="393">
        <v>2</v>
      </c>
      <c r="D6547" s="393" t="s">
        <v>5011</v>
      </c>
      <c r="E6547" s="393">
        <v>1</v>
      </c>
      <c r="F6547" s="396"/>
      <c r="G6547" s="388"/>
    </row>
    <row r="6548" spans="1:7" ht="17.25" x14ac:dyDescent="0.3">
      <c r="A6548" s="389" t="s">
        <v>26708</v>
      </c>
      <c r="B6548" s="393" t="s">
        <v>13336</v>
      </c>
      <c r="C6548" s="393">
        <v>1</v>
      </c>
      <c r="D6548" s="393" t="s">
        <v>11819</v>
      </c>
      <c r="E6548" s="393">
        <v>4</v>
      </c>
      <c r="F6548" s="396"/>
      <c r="G6548" s="388"/>
    </row>
    <row r="6549" spans="1:7" ht="17.25" x14ac:dyDescent="0.3">
      <c r="A6549" s="389" t="s">
        <v>26709</v>
      </c>
      <c r="B6549" s="393" t="s">
        <v>13336</v>
      </c>
      <c r="C6549" s="393">
        <v>0</v>
      </c>
      <c r="D6549" s="393" t="s">
        <v>11819</v>
      </c>
      <c r="E6549" s="393">
        <v>1</v>
      </c>
      <c r="F6549" s="396"/>
      <c r="G6549" s="388"/>
    </row>
    <row r="6550" spans="1:7" ht="17.25" x14ac:dyDescent="0.3">
      <c r="A6550" s="389" t="s">
        <v>26710</v>
      </c>
      <c r="B6550" s="393" t="s">
        <v>22851</v>
      </c>
      <c r="C6550" s="393">
        <v>3</v>
      </c>
      <c r="D6550" s="393" t="s">
        <v>7198</v>
      </c>
      <c r="E6550" s="393">
        <v>1</v>
      </c>
      <c r="F6550" s="396"/>
      <c r="G6550" s="388"/>
    </row>
    <row r="6551" spans="1:7" ht="17.25" x14ac:dyDescent="0.3">
      <c r="A6551" s="389" t="s">
        <v>26711</v>
      </c>
      <c r="B6551" s="393" t="s">
        <v>22015</v>
      </c>
      <c r="C6551" s="393">
        <v>1</v>
      </c>
      <c r="D6551" s="393" t="s">
        <v>11819</v>
      </c>
      <c r="E6551" s="393">
        <v>3</v>
      </c>
      <c r="F6551" s="396"/>
      <c r="G6551" s="388"/>
    </row>
    <row r="6552" spans="1:7" ht="17.25" x14ac:dyDescent="0.3">
      <c r="A6552" s="389" t="s">
        <v>26712</v>
      </c>
      <c r="B6552" s="393" t="s">
        <v>21872</v>
      </c>
      <c r="C6552" s="393">
        <v>0</v>
      </c>
      <c r="D6552" s="393" t="s">
        <v>11819</v>
      </c>
      <c r="E6552" s="393">
        <v>0</v>
      </c>
      <c r="F6552" s="396"/>
      <c r="G6552" s="388"/>
    </row>
    <row r="6553" spans="1:7" ht="17.25" x14ac:dyDescent="0.3">
      <c r="A6553" s="389" t="s">
        <v>26713</v>
      </c>
      <c r="B6553" s="393" t="s">
        <v>11819</v>
      </c>
      <c r="C6553" s="393">
        <v>4</v>
      </c>
      <c r="D6553" s="393" t="s">
        <v>10103</v>
      </c>
      <c r="E6553" s="393">
        <v>0</v>
      </c>
      <c r="F6553" s="396"/>
      <c r="G6553" s="388"/>
    </row>
    <row r="6554" spans="1:7" ht="17.25" x14ac:dyDescent="0.3">
      <c r="A6554" s="389" t="s">
        <v>26714</v>
      </c>
      <c r="B6554" s="393" t="s">
        <v>7198</v>
      </c>
      <c r="C6554" s="393">
        <v>3</v>
      </c>
      <c r="D6554" s="393" t="s">
        <v>11819</v>
      </c>
      <c r="E6554" s="393">
        <v>4</v>
      </c>
      <c r="F6554" s="396"/>
      <c r="G6554" s="388"/>
    </row>
    <row r="6555" spans="1:7" ht="17.25" x14ac:dyDescent="0.3">
      <c r="A6555" s="389" t="s">
        <v>26715</v>
      </c>
      <c r="B6555" s="393" t="s">
        <v>10191</v>
      </c>
      <c r="C6555" s="393">
        <v>0</v>
      </c>
      <c r="D6555" s="393" t="s">
        <v>11819</v>
      </c>
      <c r="E6555" s="393">
        <v>0</v>
      </c>
      <c r="F6555" s="396"/>
      <c r="G6555" s="388"/>
    </row>
    <row r="6556" spans="1:7" ht="17.25" x14ac:dyDescent="0.3">
      <c r="A6556" s="389" t="s">
        <v>26716</v>
      </c>
      <c r="B6556" s="393" t="s">
        <v>5011</v>
      </c>
      <c r="C6556" s="393">
        <v>1</v>
      </c>
      <c r="D6556" s="393" t="s">
        <v>11819</v>
      </c>
      <c r="E6556" s="393">
        <v>1</v>
      </c>
      <c r="F6556" s="396"/>
      <c r="G6556" s="388"/>
    </row>
    <row r="6557" spans="1:7" ht="17.25" x14ac:dyDescent="0.3">
      <c r="A6557" s="389" t="s">
        <v>26717</v>
      </c>
      <c r="B6557" s="393" t="s">
        <v>11819</v>
      </c>
      <c r="C6557" s="393">
        <v>1</v>
      </c>
      <c r="D6557" s="393" t="s">
        <v>10103</v>
      </c>
      <c r="E6557" s="393">
        <v>3</v>
      </c>
      <c r="F6557" s="396"/>
      <c r="G6557" s="388"/>
    </row>
    <row r="6558" spans="1:7" ht="17.25" x14ac:dyDescent="0.3">
      <c r="A6558" s="389" t="s">
        <v>26719</v>
      </c>
      <c r="B6558" s="393" t="s">
        <v>10103</v>
      </c>
      <c r="C6558" s="393">
        <v>3</v>
      </c>
      <c r="D6558" s="393" t="s">
        <v>11819</v>
      </c>
      <c r="E6558" s="393">
        <v>0</v>
      </c>
      <c r="F6558" s="396"/>
      <c r="G6558" s="388"/>
    </row>
    <row r="6559" spans="1:7" ht="17.25" x14ac:dyDescent="0.3">
      <c r="A6559" s="389" t="s">
        <v>26718</v>
      </c>
      <c r="B6559" s="393" t="s">
        <v>11819</v>
      </c>
      <c r="C6559" s="393">
        <v>0</v>
      </c>
      <c r="D6559" s="393" t="s">
        <v>10103</v>
      </c>
      <c r="E6559" s="393">
        <v>1</v>
      </c>
      <c r="F6559" s="396"/>
      <c r="G6559" s="388"/>
    </row>
    <row r="6560" spans="1:7" ht="17.25" x14ac:dyDescent="0.3">
      <c r="A6560" s="389" t="s">
        <v>26720</v>
      </c>
      <c r="B6560" s="393" t="s">
        <v>10103</v>
      </c>
      <c r="C6560" s="393">
        <v>0</v>
      </c>
      <c r="D6560" s="393" t="s">
        <v>11819</v>
      </c>
      <c r="E6560" s="393">
        <v>2</v>
      </c>
      <c r="F6560" s="396"/>
      <c r="G6560" s="388"/>
    </row>
    <row r="6561" spans="1:7" ht="17.25" x14ac:dyDescent="0.3">
      <c r="A6561" s="389" t="s">
        <v>26721</v>
      </c>
      <c r="B6561" s="393" t="s">
        <v>11819</v>
      </c>
      <c r="C6561" s="393">
        <v>0</v>
      </c>
      <c r="D6561" s="393" t="s">
        <v>10191</v>
      </c>
      <c r="E6561" s="393">
        <v>0</v>
      </c>
      <c r="F6561" s="396"/>
      <c r="G6561" s="388"/>
    </row>
    <row r="6562" spans="1:7" ht="17.25" x14ac:dyDescent="0.3">
      <c r="A6562" s="389" t="s">
        <v>26722</v>
      </c>
      <c r="B6562" s="393" t="s">
        <v>2376</v>
      </c>
      <c r="C6562" s="393">
        <v>0</v>
      </c>
      <c r="D6562" s="393" t="s">
        <v>11819</v>
      </c>
      <c r="E6562" s="393">
        <v>0</v>
      </c>
      <c r="F6562" s="396"/>
      <c r="G6562" s="388"/>
    </row>
    <row r="6563" spans="1:7" ht="17.25" x14ac:dyDescent="0.3">
      <c r="A6563" s="389" t="s">
        <v>26723</v>
      </c>
      <c r="B6563" s="393" t="s">
        <v>11819</v>
      </c>
      <c r="C6563" s="393">
        <v>0</v>
      </c>
      <c r="D6563" s="393" t="s">
        <v>13336</v>
      </c>
      <c r="E6563" s="393">
        <v>0</v>
      </c>
      <c r="F6563" s="396"/>
      <c r="G6563" s="388"/>
    </row>
    <row r="6564" spans="1:7" ht="17.25" x14ac:dyDescent="0.3">
      <c r="A6564" s="389" t="s">
        <v>26724</v>
      </c>
      <c r="B6564" s="393" t="s">
        <v>11819</v>
      </c>
      <c r="C6564" s="393">
        <v>0</v>
      </c>
      <c r="D6564" s="393" t="s">
        <v>2376</v>
      </c>
      <c r="E6564" s="393">
        <v>0</v>
      </c>
      <c r="F6564" s="396"/>
      <c r="G6564" s="388"/>
    </row>
    <row r="6565" spans="1:7" ht="17.25" x14ac:dyDescent="0.3">
      <c r="A6565" s="389" t="s">
        <v>40104</v>
      </c>
      <c r="B6565" s="393" t="s">
        <v>11819</v>
      </c>
      <c r="C6565" s="393">
        <v>0</v>
      </c>
      <c r="D6565" s="393" t="s">
        <v>10103</v>
      </c>
      <c r="E6565" s="393">
        <v>0</v>
      </c>
      <c r="F6565" s="396"/>
      <c r="G6565" s="388"/>
    </row>
    <row r="6566" spans="1:7" ht="17.25" x14ac:dyDescent="0.3">
      <c r="A6566" s="389" t="s">
        <v>40105</v>
      </c>
      <c r="B6566" s="393" t="s">
        <v>11819</v>
      </c>
      <c r="C6566" s="393">
        <v>0</v>
      </c>
      <c r="D6566" s="393" t="s">
        <v>10103</v>
      </c>
      <c r="E6566" s="393">
        <v>0</v>
      </c>
      <c r="F6566" s="396"/>
      <c r="G6566" s="388"/>
    </row>
    <row r="6567" spans="1:7" ht="17.25" x14ac:dyDescent="0.3">
      <c r="A6567" s="389" t="s">
        <v>26725</v>
      </c>
      <c r="B6567" s="393" t="s">
        <v>22015</v>
      </c>
      <c r="C6567" s="393">
        <v>2</v>
      </c>
      <c r="D6567" s="393" t="s">
        <v>10191</v>
      </c>
      <c r="E6567" s="393">
        <v>1</v>
      </c>
      <c r="F6567" s="396"/>
      <c r="G6567" s="388"/>
    </row>
    <row r="6568" spans="1:7" ht="17.25" x14ac:dyDescent="0.3">
      <c r="A6568" s="389" t="s">
        <v>40106</v>
      </c>
      <c r="B6568" s="393" t="s">
        <v>11819</v>
      </c>
      <c r="C6568" s="393">
        <v>0</v>
      </c>
      <c r="D6568" s="393" t="s">
        <v>40107</v>
      </c>
      <c r="E6568" s="393">
        <v>0</v>
      </c>
      <c r="F6568" s="396"/>
      <c r="G6568" s="388"/>
    </row>
    <row r="6569" spans="1:7" ht="17.25" x14ac:dyDescent="0.3">
      <c r="A6569" s="389" t="s">
        <v>26726</v>
      </c>
      <c r="B6569" s="393" t="s">
        <v>13336</v>
      </c>
      <c r="C6569" s="393">
        <v>0</v>
      </c>
      <c r="D6569" s="393" t="s">
        <v>26727</v>
      </c>
      <c r="E6569" s="393">
        <v>0</v>
      </c>
      <c r="F6569" s="396"/>
      <c r="G6569" s="388"/>
    </row>
    <row r="6570" spans="1:7" ht="17.25" x14ac:dyDescent="0.3">
      <c r="A6570" s="389" t="s">
        <v>26728</v>
      </c>
      <c r="B6570" s="393" t="s">
        <v>2376</v>
      </c>
      <c r="C6570" s="393">
        <v>1</v>
      </c>
      <c r="D6570" s="393" t="s">
        <v>11819</v>
      </c>
      <c r="E6570" s="393">
        <v>0</v>
      </c>
      <c r="F6570" s="396"/>
      <c r="G6570" s="388"/>
    </row>
    <row r="6571" spans="1:7" ht="17.25" x14ac:dyDescent="0.3">
      <c r="A6571" s="389" t="s">
        <v>26729</v>
      </c>
      <c r="B6571" s="393" t="s">
        <v>11819</v>
      </c>
      <c r="C6571" s="393">
        <v>0</v>
      </c>
      <c r="D6571" s="393" t="s">
        <v>10103</v>
      </c>
      <c r="E6571" s="393">
        <v>0</v>
      </c>
      <c r="F6571" s="396"/>
      <c r="G6571" s="388"/>
    </row>
    <row r="6572" spans="1:7" ht="17.25" x14ac:dyDescent="0.3">
      <c r="A6572" s="389" t="s">
        <v>26730</v>
      </c>
      <c r="B6572" s="393" t="s">
        <v>1920</v>
      </c>
      <c r="C6572" s="393">
        <v>0</v>
      </c>
      <c r="D6572" s="393" t="s">
        <v>10103</v>
      </c>
      <c r="E6572" s="393">
        <v>1</v>
      </c>
      <c r="F6572" s="396"/>
      <c r="G6572" s="388"/>
    </row>
    <row r="6573" spans="1:7" ht="17.25" x14ac:dyDescent="0.3">
      <c r="A6573" s="389" t="s">
        <v>40108</v>
      </c>
      <c r="B6573" s="393" t="s">
        <v>13336</v>
      </c>
      <c r="C6573" s="393">
        <v>0</v>
      </c>
      <c r="D6573" s="393" t="s">
        <v>11819</v>
      </c>
      <c r="E6573" s="393">
        <v>0</v>
      </c>
      <c r="F6573" s="396"/>
      <c r="G6573" s="388"/>
    </row>
    <row r="6574" spans="1:7" ht="17.25" x14ac:dyDescent="0.3">
      <c r="A6574" s="389" t="s">
        <v>26731</v>
      </c>
      <c r="B6574" s="393" t="s">
        <v>11819</v>
      </c>
      <c r="C6574" s="393">
        <v>0</v>
      </c>
      <c r="D6574" s="393" t="s">
        <v>5011</v>
      </c>
      <c r="E6574" s="393">
        <v>3</v>
      </c>
      <c r="F6574" s="396"/>
      <c r="G6574" s="388"/>
    </row>
    <row r="6575" spans="1:7" ht="17.25" x14ac:dyDescent="0.3">
      <c r="A6575" s="389" t="s">
        <v>40109</v>
      </c>
      <c r="B6575" s="393" t="s">
        <v>10103</v>
      </c>
      <c r="C6575" s="393">
        <v>1</v>
      </c>
      <c r="D6575" s="393" t="s">
        <v>11819</v>
      </c>
      <c r="E6575" s="393">
        <v>0</v>
      </c>
      <c r="F6575" s="396"/>
      <c r="G6575" s="388"/>
    </row>
    <row r="6576" spans="1:7" ht="17.25" x14ac:dyDescent="0.3">
      <c r="A6576" s="389" t="s">
        <v>26732</v>
      </c>
      <c r="B6576" s="393" t="s">
        <v>5011</v>
      </c>
      <c r="C6576" s="393">
        <v>0</v>
      </c>
      <c r="D6576" s="393" t="s">
        <v>11819</v>
      </c>
      <c r="E6576" s="393">
        <v>2</v>
      </c>
      <c r="F6576" s="396"/>
      <c r="G6576" s="388"/>
    </row>
    <row r="6577" spans="1:7" ht="17.25" x14ac:dyDescent="0.3">
      <c r="A6577" s="389" t="s">
        <v>33761</v>
      </c>
      <c r="B6577" s="393" t="s">
        <v>11819</v>
      </c>
      <c r="C6577" s="393">
        <v>0</v>
      </c>
      <c r="D6577" s="393" t="s">
        <v>5011</v>
      </c>
      <c r="E6577" s="393">
        <v>0</v>
      </c>
      <c r="F6577" s="396"/>
      <c r="G6577" s="388"/>
    </row>
    <row r="6578" spans="1:7" ht="17.25" x14ac:dyDescent="0.3">
      <c r="A6578" s="389" t="s">
        <v>33762</v>
      </c>
      <c r="B6578" s="393" t="s">
        <v>10191</v>
      </c>
      <c r="C6578" s="393">
        <v>1</v>
      </c>
      <c r="D6578" s="393" t="s">
        <v>7198</v>
      </c>
      <c r="E6578" s="393">
        <v>1</v>
      </c>
      <c r="F6578" s="396"/>
      <c r="G6578" s="388"/>
    </row>
    <row r="6579" spans="1:7" ht="17.25" x14ac:dyDescent="0.3">
      <c r="A6579" s="389" t="s">
        <v>26733</v>
      </c>
      <c r="B6579" s="393" t="s">
        <v>11819</v>
      </c>
      <c r="C6579" s="393">
        <v>1</v>
      </c>
      <c r="D6579" s="393" t="s">
        <v>10103</v>
      </c>
      <c r="E6579" s="393">
        <v>0</v>
      </c>
      <c r="F6579" s="396"/>
      <c r="G6579" s="388"/>
    </row>
    <row r="6580" spans="1:7" ht="17.25" x14ac:dyDescent="0.3">
      <c r="A6580" s="389" t="s">
        <v>26734</v>
      </c>
      <c r="B6580" s="393" t="s">
        <v>11819</v>
      </c>
      <c r="C6580" s="393">
        <v>1</v>
      </c>
      <c r="D6580" s="393" t="s">
        <v>9654</v>
      </c>
      <c r="E6580" s="393">
        <v>1</v>
      </c>
      <c r="F6580" s="396"/>
      <c r="G6580" s="388"/>
    </row>
    <row r="6581" spans="1:7" ht="17.25" x14ac:dyDescent="0.3">
      <c r="A6581" s="389" t="s">
        <v>26735</v>
      </c>
      <c r="B6581" s="393" t="s">
        <v>5011</v>
      </c>
      <c r="C6581" s="393">
        <v>1</v>
      </c>
      <c r="D6581" s="393" t="s">
        <v>11819</v>
      </c>
      <c r="E6581" s="393">
        <v>1</v>
      </c>
      <c r="F6581" s="396"/>
      <c r="G6581" s="388"/>
    </row>
    <row r="6582" spans="1:7" ht="17.25" x14ac:dyDescent="0.3">
      <c r="A6582" s="389" t="s">
        <v>26736</v>
      </c>
      <c r="B6582" s="393" t="s">
        <v>5011</v>
      </c>
      <c r="C6582" s="393">
        <v>1</v>
      </c>
      <c r="D6582" s="393" t="s">
        <v>11819</v>
      </c>
      <c r="E6582" s="393">
        <v>0</v>
      </c>
      <c r="F6582" s="396"/>
      <c r="G6582" s="388"/>
    </row>
    <row r="6583" spans="1:7" ht="17.25" x14ac:dyDescent="0.3">
      <c r="A6583" s="389" t="s">
        <v>26737</v>
      </c>
      <c r="B6583" s="393" t="s">
        <v>13336</v>
      </c>
      <c r="C6583" s="393">
        <v>0</v>
      </c>
      <c r="D6583" s="393" t="s">
        <v>7198</v>
      </c>
      <c r="E6583" s="393">
        <v>1</v>
      </c>
      <c r="F6583" s="396"/>
      <c r="G6583" s="388"/>
    </row>
    <row r="6584" spans="1:7" ht="17.25" x14ac:dyDescent="0.3">
      <c r="A6584" s="389" t="s">
        <v>26738</v>
      </c>
      <c r="B6584" s="393" t="s">
        <v>5011</v>
      </c>
      <c r="C6584" s="393">
        <v>0</v>
      </c>
      <c r="D6584" s="393" t="s">
        <v>11819</v>
      </c>
      <c r="E6584" s="393">
        <v>1</v>
      </c>
      <c r="F6584" s="396"/>
      <c r="G6584" s="388"/>
    </row>
    <row r="6585" spans="1:7" ht="17.25" x14ac:dyDescent="0.3">
      <c r="A6585" s="389" t="s">
        <v>42942</v>
      </c>
      <c r="B6585" s="393" t="s">
        <v>11819</v>
      </c>
      <c r="C6585" s="393">
        <v>0</v>
      </c>
      <c r="D6585" s="393" t="s">
        <v>10103</v>
      </c>
      <c r="E6585" s="393">
        <v>0</v>
      </c>
      <c r="F6585" s="396"/>
      <c r="G6585" s="388"/>
    </row>
    <row r="6586" spans="1:7" ht="17.25" x14ac:dyDescent="0.3">
      <c r="A6586" s="389" t="s">
        <v>26739</v>
      </c>
      <c r="B6586" s="393" t="s">
        <v>5011</v>
      </c>
      <c r="C6586" s="393">
        <v>1</v>
      </c>
      <c r="D6586" s="393" t="s">
        <v>7198</v>
      </c>
      <c r="E6586" s="393">
        <v>1</v>
      </c>
      <c r="F6586" s="396"/>
      <c r="G6586" s="388"/>
    </row>
    <row r="6587" spans="1:7" ht="17.25" x14ac:dyDescent="0.3">
      <c r="A6587" s="389" t="s">
        <v>41120</v>
      </c>
      <c r="B6587" s="393" t="s">
        <v>13336</v>
      </c>
      <c r="C6587" s="393">
        <v>0</v>
      </c>
      <c r="D6587" s="393" t="s">
        <v>11819</v>
      </c>
      <c r="E6587" s="393">
        <v>1</v>
      </c>
      <c r="F6587" s="396"/>
      <c r="G6587" s="388"/>
    </row>
    <row r="6588" spans="1:7" ht="17.25" x14ac:dyDescent="0.3">
      <c r="A6588" s="389" t="s">
        <v>40110</v>
      </c>
      <c r="B6588" s="393" t="s">
        <v>13336</v>
      </c>
      <c r="C6588" s="393">
        <v>0</v>
      </c>
      <c r="D6588" s="393" t="s">
        <v>7198</v>
      </c>
      <c r="E6588" s="393">
        <v>0</v>
      </c>
      <c r="F6588" s="396"/>
      <c r="G6588" s="388"/>
    </row>
    <row r="6589" spans="1:7" ht="17.25" x14ac:dyDescent="0.3">
      <c r="A6589" s="389" t="s">
        <v>42943</v>
      </c>
      <c r="B6589" s="393" t="s">
        <v>5011</v>
      </c>
      <c r="C6589" s="393">
        <v>0</v>
      </c>
      <c r="D6589" s="393" t="s">
        <v>11819</v>
      </c>
      <c r="E6589" s="393">
        <v>0</v>
      </c>
      <c r="F6589" s="396"/>
      <c r="G6589" s="388"/>
    </row>
    <row r="6590" spans="1:7" ht="12.75" customHeight="1" x14ac:dyDescent="0.3">
      <c r="A6590" s="417" t="s">
        <v>40111</v>
      </c>
      <c r="B6590" s="417"/>
      <c r="C6590" s="417"/>
      <c r="D6590" s="417"/>
      <c r="E6590" s="417"/>
      <c r="F6590" s="417"/>
      <c r="G6590" s="388"/>
    </row>
    <row r="6591" spans="1:7" ht="17.25" x14ac:dyDescent="0.3">
      <c r="A6591" s="389" t="s">
        <v>40112</v>
      </c>
      <c r="B6591" s="393" t="s">
        <v>22163</v>
      </c>
      <c r="C6591" s="393">
        <v>1</v>
      </c>
      <c r="D6591" s="393" t="s">
        <v>11819</v>
      </c>
      <c r="E6591" s="393">
        <v>1</v>
      </c>
      <c r="F6591" s="396"/>
      <c r="G6591" s="388"/>
    </row>
    <row r="6592" spans="1:7" ht="17.25" x14ac:dyDescent="0.3">
      <c r="A6592" s="389" t="s">
        <v>40113</v>
      </c>
      <c r="B6592" s="393" t="s">
        <v>22163</v>
      </c>
      <c r="C6592" s="393">
        <v>0</v>
      </c>
      <c r="D6592" s="393" t="s">
        <v>11819</v>
      </c>
      <c r="E6592" s="393">
        <v>3</v>
      </c>
      <c r="F6592" s="396"/>
      <c r="G6592" s="388"/>
    </row>
    <row r="6593" spans="1:7" ht="17.25" x14ac:dyDescent="0.3">
      <c r="A6593" s="389" t="s">
        <v>40114</v>
      </c>
      <c r="B6593" s="393" t="s">
        <v>11819</v>
      </c>
      <c r="C6593" s="393">
        <v>1</v>
      </c>
      <c r="D6593" s="393" t="s">
        <v>22163</v>
      </c>
      <c r="E6593" s="393">
        <v>0</v>
      </c>
      <c r="F6593" s="396"/>
      <c r="G6593" s="388"/>
    </row>
    <row r="6594" spans="1:7" ht="17.25" x14ac:dyDescent="0.3">
      <c r="A6594" s="389" t="s">
        <v>40115</v>
      </c>
      <c r="B6594" s="393" t="s">
        <v>22163</v>
      </c>
      <c r="C6594" s="393">
        <v>1</v>
      </c>
      <c r="D6594" s="393" t="s">
        <v>11819</v>
      </c>
      <c r="E6594" s="393">
        <v>4</v>
      </c>
      <c r="F6594" s="396"/>
      <c r="G6594" s="388"/>
    </row>
    <row r="6595" spans="1:7" ht="12.75" customHeight="1" x14ac:dyDescent="0.3">
      <c r="A6595" s="417" t="s">
        <v>26740</v>
      </c>
      <c r="B6595" s="417"/>
      <c r="C6595" s="417"/>
      <c r="D6595" s="417"/>
      <c r="E6595" s="417"/>
      <c r="F6595" s="417"/>
      <c r="G6595" s="388"/>
    </row>
    <row r="6596" spans="1:7" ht="17.25" x14ac:dyDescent="0.3">
      <c r="A6596" s="389" t="s">
        <v>26741</v>
      </c>
      <c r="B6596" s="393" t="s">
        <v>10103</v>
      </c>
      <c r="C6596" s="393">
        <v>16</v>
      </c>
      <c r="D6596" s="393" t="s">
        <v>11819</v>
      </c>
      <c r="E6596" s="393">
        <v>12</v>
      </c>
      <c r="F6596" s="396"/>
      <c r="G6596" s="388"/>
    </row>
    <row r="6597" spans="1:7" ht="17.25" x14ac:dyDescent="0.3">
      <c r="A6597" s="389" t="s">
        <v>26742</v>
      </c>
      <c r="B6597" s="393" t="s">
        <v>11819</v>
      </c>
      <c r="C6597" s="393">
        <v>36</v>
      </c>
      <c r="D6597" s="393" t="s">
        <v>10103</v>
      </c>
      <c r="E6597" s="393">
        <v>27</v>
      </c>
      <c r="F6597" s="396"/>
      <c r="G6597" s="388"/>
    </row>
    <row r="6598" spans="1:7" ht="17.25" x14ac:dyDescent="0.3">
      <c r="A6598" s="389" t="s">
        <v>26743</v>
      </c>
      <c r="B6598" s="393" t="s">
        <v>11819</v>
      </c>
      <c r="C6598" s="393">
        <v>15</v>
      </c>
      <c r="D6598" s="393" t="s">
        <v>10103</v>
      </c>
      <c r="E6598" s="393">
        <v>51</v>
      </c>
      <c r="F6598" s="396"/>
      <c r="G6598" s="388"/>
    </row>
    <row r="6599" spans="1:7" ht="17.25" x14ac:dyDescent="0.3">
      <c r="A6599" s="389" t="s">
        <v>26744</v>
      </c>
      <c r="B6599" s="393" t="s">
        <v>11819</v>
      </c>
      <c r="C6599" s="393">
        <v>3</v>
      </c>
      <c r="D6599" s="393" t="s">
        <v>10103</v>
      </c>
      <c r="E6599" s="393">
        <v>12</v>
      </c>
      <c r="F6599" s="396"/>
      <c r="G6599" s="388"/>
    </row>
    <row r="6600" spans="1:7" ht="17.25" x14ac:dyDescent="0.3">
      <c r="A6600" s="389" t="s">
        <v>26745</v>
      </c>
      <c r="B6600" s="393" t="s">
        <v>11819</v>
      </c>
      <c r="C6600" s="393">
        <v>11</v>
      </c>
      <c r="D6600" s="393" t="s">
        <v>10103</v>
      </c>
      <c r="E6600" s="393">
        <v>3</v>
      </c>
      <c r="F6600" s="396"/>
      <c r="G6600" s="388"/>
    </row>
    <row r="6601" spans="1:7" ht="17.25" x14ac:dyDescent="0.3">
      <c r="A6601" s="389" t="s">
        <v>26746</v>
      </c>
      <c r="B6601" s="393" t="s">
        <v>11819</v>
      </c>
      <c r="C6601" s="393">
        <v>19</v>
      </c>
      <c r="D6601" s="393" t="s">
        <v>10103</v>
      </c>
      <c r="E6601" s="393">
        <v>12</v>
      </c>
      <c r="F6601" s="396"/>
      <c r="G6601" s="388"/>
    </row>
    <row r="6602" spans="1:7" ht="17.25" x14ac:dyDescent="0.3">
      <c r="A6602" s="389" t="s">
        <v>26747</v>
      </c>
      <c r="B6602" s="393" t="s">
        <v>11819</v>
      </c>
      <c r="C6602" s="393">
        <v>16</v>
      </c>
      <c r="D6602" s="393" t="s">
        <v>10103</v>
      </c>
      <c r="E6602" s="393">
        <v>25</v>
      </c>
      <c r="F6602" s="396"/>
      <c r="G6602" s="388"/>
    </row>
    <row r="6603" spans="1:7" ht="17.25" x14ac:dyDescent="0.3">
      <c r="A6603" s="389" t="s">
        <v>26748</v>
      </c>
      <c r="B6603" s="393" t="s">
        <v>10103</v>
      </c>
      <c r="C6603" s="393">
        <v>14</v>
      </c>
      <c r="D6603" s="393" t="s">
        <v>11819</v>
      </c>
      <c r="E6603" s="393">
        <v>9</v>
      </c>
      <c r="F6603" s="396"/>
      <c r="G6603" s="388"/>
    </row>
    <row r="6604" spans="1:7" ht="17.25" x14ac:dyDescent="0.3">
      <c r="A6604" s="389" t="s">
        <v>26749</v>
      </c>
      <c r="B6604" s="393" t="s">
        <v>11819</v>
      </c>
      <c r="C6604" s="393">
        <v>76</v>
      </c>
      <c r="D6604" s="393" t="s">
        <v>10103</v>
      </c>
      <c r="E6604" s="393">
        <v>88</v>
      </c>
      <c r="F6604" s="396"/>
      <c r="G6604" s="388"/>
    </row>
    <row r="6605" spans="1:7" ht="17.25" x14ac:dyDescent="0.3">
      <c r="A6605" s="389" t="s">
        <v>26750</v>
      </c>
      <c r="B6605" s="393" t="s">
        <v>11819</v>
      </c>
      <c r="C6605" s="393">
        <v>5</v>
      </c>
      <c r="D6605" s="393" t="s">
        <v>10103</v>
      </c>
      <c r="E6605" s="393">
        <v>11</v>
      </c>
      <c r="F6605" s="396"/>
      <c r="G6605" s="388"/>
    </row>
    <row r="6606" spans="1:7" ht="17.25" x14ac:dyDescent="0.3">
      <c r="A6606" s="389" t="s">
        <v>26751</v>
      </c>
      <c r="B6606" s="393" t="s">
        <v>10103</v>
      </c>
      <c r="C6606" s="393">
        <v>17</v>
      </c>
      <c r="D6606" s="393" t="s">
        <v>11819</v>
      </c>
      <c r="E6606" s="393">
        <v>26</v>
      </c>
      <c r="F6606" s="396"/>
      <c r="G6606" s="388"/>
    </row>
    <row r="6607" spans="1:7" ht="17.25" x14ac:dyDescent="0.3">
      <c r="A6607" s="389" t="s">
        <v>26752</v>
      </c>
      <c r="B6607" s="393" t="s">
        <v>11819</v>
      </c>
      <c r="C6607" s="393">
        <v>20</v>
      </c>
      <c r="D6607" s="393" t="s">
        <v>10103</v>
      </c>
      <c r="E6607" s="393">
        <v>10</v>
      </c>
      <c r="F6607" s="396"/>
      <c r="G6607" s="388"/>
    </row>
    <row r="6608" spans="1:7" ht="17.25" x14ac:dyDescent="0.3">
      <c r="A6608" s="389" t="s">
        <v>26753</v>
      </c>
      <c r="B6608" s="393" t="s">
        <v>11819</v>
      </c>
      <c r="C6608" s="393">
        <v>14</v>
      </c>
      <c r="D6608" s="393" t="s">
        <v>10103</v>
      </c>
      <c r="E6608" s="393">
        <v>22</v>
      </c>
      <c r="F6608" s="396"/>
      <c r="G6608" s="388"/>
    </row>
    <row r="6609" spans="1:7" ht="17.25" x14ac:dyDescent="0.3">
      <c r="A6609" s="389" t="s">
        <v>26754</v>
      </c>
      <c r="B6609" s="393" t="s">
        <v>10103</v>
      </c>
      <c r="C6609" s="393">
        <v>49</v>
      </c>
      <c r="D6609" s="393" t="s">
        <v>11819</v>
      </c>
      <c r="E6609" s="393">
        <v>38</v>
      </c>
      <c r="F6609" s="396"/>
      <c r="G6609" s="388"/>
    </row>
    <row r="6610" spans="1:7" ht="17.25" x14ac:dyDescent="0.3">
      <c r="A6610" s="389" t="s">
        <v>26755</v>
      </c>
      <c r="B6610" s="393" t="s">
        <v>11819</v>
      </c>
      <c r="C6610" s="393">
        <v>16</v>
      </c>
      <c r="D6610" s="393" t="s">
        <v>10103</v>
      </c>
      <c r="E6610" s="393">
        <v>21</v>
      </c>
      <c r="F6610" s="396"/>
      <c r="G6610" s="388"/>
    </row>
    <row r="6611" spans="1:7" ht="17.25" x14ac:dyDescent="0.3">
      <c r="A6611" s="389" t="s">
        <v>26756</v>
      </c>
      <c r="B6611" s="393" t="s">
        <v>10103</v>
      </c>
      <c r="C6611" s="393">
        <v>18</v>
      </c>
      <c r="D6611" s="393" t="s">
        <v>11819</v>
      </c>
      <c r="E6611" s="393">
        <v>28</v>
      </c>
      <c r="F6611" s="396"/>
      <c r="G6611" s="388"/>
    </row>
    <row r="6612" spans="1:7" ht="17.25" x14ac:dyDescent="0.3">
      <c r="A6612" s="389" t="s">
        <v>26757</v>
      </c>
      <c r="B6612" s="393" t="s">
        <v>11819</v>
      </c>
      <c r="C6612" s="393">
        <v>10</v>
      </c>
      <c r="D6612" s="393" t="s">
        <v>10103</v>
      </c>
      <c r="E6612" s="393">
        <v>4</v>
      </c>
      <c r="F6612" s="396"/>
      <c r="G6612" s="388"/>
    </row>
    <row r="6613" spans="1:7" ht="17.25" x14ac:dyDescent="0.3">
      <c r="A6613" s="389" t="s">
        <v>26758</v>
      </c>
      <c r="B6613" s="393" t="s">
        <v>11819</v>
      </c>
      <c r="C6613" s="393">
        <v>9</v>
      </c>
      <c r="D6613" s="393" t="s">
        <v>10103</v>
      </c>
      <c r="E6613" s="393">
        <v>10</v>
      </c>
      <c r="F6613" s="396"/>
      <c r="G6613" s="388"/>
    </row>
    <row r="6614" spans="1:7" ht="17.25" x14ac:dyDescent="0.3">
      <c r="A6614" s="389" t="s">
        <v>26759</v>
      </c>
      <c r="B6614" s="393" t="s">
        <v>11819</v>
      </c>
      <c r="C6614" s="393">
        <v>3</v>
      </c>
      <c r="D6614" s="393" t="s">
        <v>10103</v>
      </c>
      <c r="E6614" s="393">
        <v>3</v>
      </c>
      <c r="F6614" s="396"/>
      <c r="G6614" s="388"/>
    </row>
    <row r="6615" spans="1:7" ht="17.25" x14ac:dyDescent="0.3">
      <c r="A6615" s="389" t="s">
        <v>26760</v>
      </c>
      <c r="B6615" s="393" t="s">
        <v>10103</v>
      </c>
      <c r="C6615" s="393">
        <v>1</v>
      </c>
      <c r="D6615" s="393" t="s">
        <v>11819</v>
      </c>
      <c r="E6615" s="393">
        <v>3</v>
      </c>
      <c r="F6615" s="396"/>
      <c r="G6615" s="388"/>
    </row>
    <row r="6616" spans="1:7" ht="17.25" x14ac:dyDescent="0.3">
      <c r="A6616" s="389" t="s">
        <v>26761</v>
      </c>
      <c r="B6616" s="393" t="s">
        <v>10103</v>
      </c>
      <c r="C6616" s="393">
        <v>13</v>
      </c>
      <c r="D6616" s="393" t="s">
        <v>11819</v>
      </c>
      <c r="E6616" s="393">
        <v>18</v>
      </c>
      <c r="F6616" s="396"/>
      <c r="G6616" s="388"/>
    </row>
    <row r="6617" spans="1:7" ht="12.75" customHeight="1" x14ac:dyDescent="0.3">
      <c r="A6617" s="417" t="s">
        <v>26762</v>
      </c>
      <c r="B6617" s="417"/>
      <c r="C6617" s="417"/>
      <c r="D6617" s="417"/>
      <c r="E6617" s="417"/>
      <c r="F6617" s="417"/>
      <c r="G6617" s="388"/>
    </row>
    <row r="6618" spans="1:7" ht="17.25" x14ac:dyDescent="0.3">
      <c r="A6618" s="389" t="s">
        <v>40116</v>
      </c>
      <c r="B6618" s="393" t="s">
        <v>2625</v>
      </c>
      <c r="C6618" s="393">
        <v>0</v>
      </c>
      <c r="D6618" s="393" t="s">
        <v>10191</v>
      </c>
      <c r="E6618" s="393">
        <v>0</v>
      </c>
      <c r="F6618" s="396"/>
      <c r="G6618" s="388"/>
    </row>
    <row r="6619" spans="1:7" ht="17.25" x14ac:dyDescent="0.3">
      <c r="A6619" s="389" t="s">
        <v>40117</v>
      </c>
      <c r="B6619" s="393" t="s">
        <v>2625</v>
      </c>
      <c r="C6619" s="393">
        <v>0</v>
      </c>
      <c r="D6619" s="393" t="s">
        <v>10191</v>
      </c>
      <c r="E6619" s="393">
        <v>0</v>
      </c>
      <c r="F6619" s="396"/>
      <c r="G6619" s="388"/>
    </row>
    <row r="6620" spans="1:7" ht="17.25" x14ac:dyDescent="0.3">
      <c r="A6620" s="389" t="s">
        <v>40118</v>
      </c>
      <c r="B6620" s="393" t="s">
        <v>40119</v>
      </c>
      <c r="C6620" s="393">
        <v>0</v>
      </c>
      <c r="D6620" s="393" t="s">
        <v>11819</v>
      </c>
      <c r="E6620" s="393">
        <v>0</v>
      </c>
      <c r="F6620" s="396"/>
      <c r="G6620" s="388"/>
    </row>
    <row r="6621" spans="1:7" ht="17.25" x14ac:dyDescent="0.3">
      <c r="A6621" s="389" t="s">
        <v>40120</v>
      </c>
      <c r="B6621" s="393" t="s">
        <v>13336</v>
      </c>
      <c r="C6621" s="393">
        <v>0</v>
      </c>
      <c r="D6621" s="393" t="s">
        <v>11819</v>
      </c>
      <c r="E6621" s="393">
        <v>0</v>
      </c>
      <c r="F6621" s="396"/>
      <c r="G6621" s="388"/>
    </row>
    <row r="6622" spans="1:7" ht="17.25" x14ac:dyDescent="0.3">
      <c r="A6622" s="389" t="s">
        <v>40121</v>
      </c>
      <c r="B6622" s="393" t="s">
        <v>11819</v>
      </c>
      <c r="C6622" s="393">
        <v>0</v>
      </c>
      <c r="D6622" s="393" t="s">
        <v>13336</v>
      </c>
      <c r="E6622" s="393">
        <v>0</v>
      </c>
      <c r="F6622" s="396"/>
      <c r="G6622" s="388"/>
    </row>
    <row r="6623" spans="1:7" ht="17.25" x14ac:dyDescent="0.3">
      <c r="A6623" s="389" t="s">
        <v>40122</v>
      </c>
      <c r="B6623" s="393" t="s">
        <v>11819</v>
      </c>
      <c r="C6623" s="393">
        <v>0</v>
      </c>
      <c r="D6623" s="393" t="s">
        <v>13336</v>
      </c>
      <c r="E6623" s="393">
        <v>0</v>
      </c>
      <c r="F6623" s="396"/>
      <c r="G6623" s="388"/>
    </row>
    <row r="6624" spans="1:7" ht="17.25" x14ac:dyDescent="0.3">
      <c r="A6624" s="389" t="s">
        <v>40123</v>
      </c>
      <c r="B6624" s="393" t="s">
        <v>25171</v>
      </c>
      <c r="C6624" s="393">
        <v>0</v>
      </c>
      <c r="D6624" s="393" t="s">
        <v>21976</v>
      </c>
      <c r="E6624" s="393">
        <v>0</v>
      </c>
      <c r="F6624" s="396"/>
      <c r="G6624" s="388"/>
    </row>
    <row r="6625" spans="1:7" ht="17.25" x14ac:dyDescent="0.3">
      <c r="A6625" s="389" t="s">
        <v>40124</v>
      </c>
      <c r="B6625" s="393" t="s">
        <v>13336</v>
      </c>
      <c r="C6625" s="393">
        <v>0</v>
      </c>
      <c r="D6625" s="393" t="s">
        <v>11165</v>
      </c>
      <c r="E6625" s="393">
        <v>0</v>
      </c>
      <c r="F6625" s="396"/>
      <c r="G6625" s="388"/>
    </row>
    <row r="6626" spans="1:7" ht="17.25" x14ac:dyDescent="0.3">
      <c r="A6626" s="389" t="s">
        <v>40125</v>
      </c>
      <c r="B6626" s="393" t="s">
        <v>11819</v>
      </c>
      <c r="C6626" s="393">
        <v>0</v>
      </c>
      <c r="D6626" s="393" t="s">
        <v>10103</v>
      </c>
      <c r="E6626" s="393">
        <v>0</v>
      </c>
      <c r="F6626" s="396"/>
      <c r="G6626" s="388"/>
    </row>
    <row r="6627" spans="1:7" ht="17.25" x14ac:dyDescent="0.3">
      <c r="A6627" s="389" t="s">
        <v>40126</v>
      </c>
      <c r="B6627" s="393" t="s">
        <v>11819</v>
      </c>
      <c r="C6627" s="393">
        <v>0</v>
      </c>
      <c r="D6627" s="393" t="s">
        <v>13336</v>
      </c>
      <c r="E6627" s="393">
        <v>0</v>
      </c>
      <c r="F6627" s="396"/>
      <c r="G6627" s="388"/>
    </row>
    <row r="6628" spans="1:7" ht="17.25" x14ac:dyDescent="0.3">
      <c r="A6628" s="389" t="s">
        <v>40127</v>
      </c>
      <c r="B6628" s="393" t="s">
        <v>11819</v>
      </c>
      <c r="C6628" s="393">
        <v>0</v>
      </c>
      <c r="D6628" s="393" t="s">
        <v>22163</v>
      </c>
      <c r="E6628" s="393">
        <v>1</v>
      </c>
      <c r="F6628" s="396"/>
      <c r="G6628" s="388"/>
    </row>
    <row r="6629" spans="1:7" ht="17.25" x14ac:dyDescent="0.3">
      <c r="A6629" s="389" t="s">
        <v>40128</v>
      </c>
      <c r="B6629" s="393" t="s">
        <v>13336</v>
      </c>
      <c r="C6629" s="393">
        <v>0</v>
      </c>
      <c r="D6629" s="393" t="s">
        <v>11819</v>
      </c>
      <c r="E6629" s="393">
        <v>0</v>
      </c>
      <c r="F6629" s="396"/>
      <c r="G6629" s="388"/>
    </row>
    <row r="6630" spans="1:7" ht="17.25" x14ac:dyDescent="0.3">
      <c r="A6630" s="389" t="s">
        <v>40129</v>
      </c>
      <c r="B6630" s="393" t="s">
        <v>11819</v>
      </c>
      <c r="C6630" s="393">
        <v>0</v>
      </c>
      <c r="D6630" s="393" t="s">
        <v>13336</v>
      </c>
      <c r="E6630" s="393">
        <v>0</v>
      </c>
      <c r="F6630" s="396"/>
      <c r="G6630" s="388"/>
    </row>
    <row r="6631" spans="1:7" ht="17.25" x14ac:dyDescent="0.3">
      <c r="A6631" s="389" t="s">
        <v>40130</v>
      </c>
      <c r="B6631" s="393" t="s">
        <v>22015</v>
      </c>
      <c r="C6631" s="393">
        <v>0</v>
      </c>
      <c r="D6631" s="393" t="s">
        <v>22885</v>
      </c>
      <c r="E6631" s="393">
        <v>0</v>
      </c>
      <c r="F6631" s="396"/>
      <c r="G6631" s="388"/>
    </row>
    <row r="6632" spans="1:7" ht="17.25" x14ac:dyDescent="0.3">
      <c r="A6632" s="389" t="s">
        <v>40131</v>
      </c>
      <c r="B6632" s="393" t="s">
        <v>11819</v>
      </c>
      <c r="C6632" s="393">
        <v>0</v>
      </c>
      <c r="D6632" s="393" t="s">
        <v>13336</v>
      </c>
      <c r="E6632" s="393">
        <v>0</v>
      </c>
      <c r="F6632" s="396"/>
      <c r="G6632" s="388"/>
    </row>
    <row r="6633" spans="1:7" ht="17.25" x14ac:dyDescent="0.3">
      <c r="A6633" s="389" t="s">
        <v>40132</v>
      </c>
      <c r="B6633" s="393" t="s">
        <v>22226</v>
      </c>
      <c r="C6633" s="393">
        <v>0</v>
      </c>
      <c r="D6633" s="393" t="s">
        <v>7198</v>
      </c>
      <c r="E6633" s="393">
        <v>0</v>
      </c>
      <c r="F6633" s="396"/>
      <c r="G6633" s="388"/>
    </row>
    <row r="6634" spans="1:7" ht="17.25" x14ac:dyDescent="0.3">
      <c r="A6634" s="389" t="s">
        <v>26763</v>
      </c>
      <c r="B6634" s="393" t="s">
        <v>11819</v>
      </c>
      <c r="C6634" s="393">
        <v>7</v>
      </c>
      <c r="D6634" s="393" t="s">
        <v>5426</v>
      </c>
      <c r="E6634" s="393">
        <v>9</v>
      </c>
      <c r="F6634" s="396"/>
      <c r="G6634" s="388"/>
    </row>
    <row r="6635" spans="1:7" ht="17.25" x14ac:dyDescent="0.3">
      <c r="A6635" s="389" t="s">
        <v>26764</v>
      </c>
      <c r="B6635" s="393" t="s">
        <v>10103</v>
      </c>
      <c r="C6635" s="393">
        <v>0</v>
      </c>
      <c r="D6635" s="393" t="s">
        <v>11819</v>
      </c>
      <c r="E6635" s="393">
        <v>0</v>
      </c>
      <c r="F6635" s="396"/>
      <c r="G6635" s="388"/>
    </row>
    <row r="6636" spans="1:7" ht="17.25" x14ac:dyDescent="0.3">
      <c r="A6636" s="389" t="s">
        <v>26765</v>
      </c>
      <c r="B6636" s="393" t="s">
        <v>21943</v>
      </c>
      <c r="C6636" s="393">
        <v>1</v>
      </c>
      <c r="D6636" s="393" t="s">
        <v>11819</v>
      </c>
      <c r="E6636" s="393">
        <v>0</v>
      </c>
      <c r="F6636" s="396"/>
      <c r="G6636" s="388"/>
    </row>
    <row r="6637" spans="1:7" ht="17.25" x14ac:dyDescent="0.3">
      <c r="A6637" s="389" t="s">
        <v>26766</v>
      </c>
      <c r="B6637" s="393" t="s">
        <v>13336</v>
      </c>
      <c r="C6637" s="393">
        <v>3</v>
      </c>
      <c r="D6637" s="393" t="s">
        <v>11819</v>
      </c>
      <c r="E6637" s="393">
        <v>0</v>
      </c>
      <c r="F6637" s="396"/>
      <c r="G6637" s="388"/>
    </row>
    <row r="6638" spans="1:7" ht="17.25" x14ac:dyDescent="0.3">
      <c r="A6638" s="389" t="s">
        <v>26767</v>
      </c>
      <c r="B6638" s="393" t="s">
        <v>11819</v>
      </c>
      <c r="C6638" s="393">
        <v>0</v>
      </c>
      <c r="D6638" s="393" t="s">
        <v>13336</v>
      </c>
      <c r="E6638" s="393">
        <v>1</v>
      </c>
      <c r="F6638" s="396"/>
      <c r="G6638" s="388"/>
    </row>
    <row r="6639" spans="1:7" ht="17.25" x14ac:dyDescent="0.3">
      <c r="A6639" s="389" t="s">
        <v>26768</v>
      </c>
      <c r="B6639" s="393" t="s">
        <v>13336</v>
      </c>
      <c r="C6639" s="393">
        <v>1</v>
      </c>
      <c r="D6639" s="393" t="s">
        <v>11819</v>
      </c>
      <c r="E6639" s="393">
        <v>2</v>
      </c>
      <c r="F6639" s="396"/>
      <c r="G6639" s="388"/>
    </row>
    <row r="6640" spans="1:7" ht="17.25" x14ac:dyDescent="0.3">
      <c r="A6640" s="389" t="s">
        <v>26769</v>
      </c>
      <c r="B6640" s="393" t="s">
        <v>11819</v>
      </c>
      <c r="C6640" s="393">
        <v>0</v>
      </c>
      <c r="D6640" s="393" t="s">
        <v>13336</v>
      </c>
      <c r="E6640" s="393">
        <v>0</v>
      </c>
      <c r="F6640" s="396"/>
      <c r="G6640" s="388"/>
    </row>
    <row r="6641" spans="1:7" ht="17.25" x14ac:dyDescent="0.3">
      <c r="A6641" s="389" t="s">
        <v>26770</v>
      </c>
      <c r="B6641" s="393" t="s">
        <v>13336</v>
      </c>
      <c r="C6641" s="393">
        <v>0</v>
      </c>
      <c r="D6641" s="393" t="s">
        <v>11819</v>
      </c>
      <c r="E6641" s="393">
        <v>0</v>
      </c>
      <c r="F6641" s="396"/>
      <c r="G6641" s="388"/>
    </row>
    <row r="6642" spans="1:7" ht="17.25" x14ac:dyDescent="0.3">
      <c r="A6642" s="389" t="s">
        <v>26771</v>
      </c>
      <c r="B6642" s="393" t="s">
        <v>13336</v>
      </c>
      <c r="C6642" s="393">
        <v>2</v>
      </c>
      <c r="D6642" s="393" t="s">
        <v>11819</v>
      </c>
      <c r="E6642" s="393">
        <v>1</v>
      </c>
      <c r="F6642" s="396"/>
      <c r="G6642" s="388"/>
    </row>
    <row r="6643" spans="1:7" ht="17.25" x14ac:dyDescent="0.3">
      <c r="A6643" s="389" t="s">
        <v>26772</v>
      </c>
      <c r="B6643" s="393" t="s">
        <v>22153</v>
      </c>
      <c r="C6643" s="393">
        <v>3</v>
      </c>
      <c r="D6643" s="393" t="s">
        <v>11819</v>
      </c>
      <c r="E6643" s="393">
        <v>3</v>
      </c>
      <c r="F6643" s="396"/>
      <c r="G6643" s="388"/>
    </row>
    <row r="6644" spans="1:7" ht="17.25" x14ac:dyDescent="0.3">
      <c r="A6644" s="389" t="s">
        <v>26773</v>
      </c>
      <c r="B6644" s="393" t="s">
        <v>10191</v>
      </c>
      <c r="C6644" s="393">
        <v>3</v>
      </c>
      <c r="D6644" s="393" t="s">
        <v>2625</v>
      </c>
      <c r="E6644" s="393">
        <v>0</v>
      </c>
      <c r="F6644" s="396"/>
      <c r="G6644" s="388"/>
    </row>
    <row r="6645" spans="1:7" ht="17.25" x14ac:dyDescent="0.3">
      <c r="A6645" s="389" t="s">
        <v>26774</v>
      </c>
      <c r="B6645" s="393" t="s">
        <v>7198</v>
      </c>
      <c r="C6645" s="393">
        <v>1</v>
      </c>
      <c r="D6645" s="393" t="s">
        <v>22153</v>
      </c>
      <c r="E6645" s="393">
        <v>1</v>
      </c>
      <c r="F6645" s="396"/>
      <c r="G6645" s="388"/>
    </row>
    <row r="6646" spans="1:7" ht="17.25" x14ac:dyDescent="0.3">
      <c r="A6646" s="389" t="s">
        <v>26775</v>
      </c>
      <c r="B6646" s="393" t="s">
        <v>13336</v>
      </c>
      <c r="C6646" s="393">
        <v>1</v>
      </c>
      <c r="D6646" s="393" t="s">
        <v>11819</v>
      </c>
      <c r="E6646" s="393">
        <v>0</v>
      </c>
      <c r="F6646" s="396"/>
      <c r="G6646" s="388"/>
    </row>
    <row r="6647" spans="1:7" ht="17.25" x14ac:dyDescent="0.3">
      <c r="A6647" s="389" t="s">
        <v>26776</v>
      </c>
      <c r="B6647" s="393" t="s">
        <v>11819</v>
      </c>
      <c r="C6647" s="393">
        <v>1</v>
      </c>
      <c r="D6647" s="393" t="s">
        <v>10103</v>
      </c>
      <c r="E6647" s="393">
        <v>1</v>
      </c>
      <c r="F6647" s="396"/>
      <c r="G6647" s="388"/>
    </row>
    <row r="6648" spans="1:7" ht="17.25" x14ac:dyDescent="0.3">
      <c r="A6648" s="389" t="s">
        <v>26777</v>
      </c>
      <c r="B6648" s="393" t="s">
        <v>10191</v>
      </c>
      <c r="C6648" s="393">
        <v>1</v>
      </c>
      <c r="D6648" s="393" t="s">
        <v>11819</v>
      </c>
      <c r="E6648" s="393">
        <v>0</v>
      </c>
      <c r="F6648" s="396"/>
      <c r="G6648" s="388"/>
    </row>
    <row r="6649" spans="1:7" ht="17.25" x14ac:dyDescent="0.3">
      <c r="A6649" s="389" t="s">
        <v>26778</v>
      </c>
      <c r="B6649" s="393" t="s">
        <v>9654</v>
      </c>
      <c r="C6649" s="393">
        <v>1</v>
      </c>
      <c r="D6649" s="393" t="s">
        <v>11819</v>
      </c>
      <c r="E6649" s="393">
        <v>2</v>
      </c>
      <c r="F6649" s="396"/>
      <c r="G6649" s="388"/>
    </row>
    <row r="6650" spans="1:7" ht="17.25" x14ac:dyDescent="0.3">
      <c r="A6650" s="389" t="s">
        <v>26779</v>
      </c>
      <c r="B6650" s="393" t="s">
        <v>13336</v>
      </c>
      <c r="C6650" s="393">
        <v>0</v>
      </c>
      <c r="D6650" s="393" t="s">
        <v>11819</v>
      </c>
      <c r="E6650" s="393">
        <v>0</v>
      </c>
      <c r="F6650" s="396"/>
      <c r="G6650" s="388"/>
    </row>
    <row r="6651" spans="1:7" ht="17.25" x14ac:dyDescent="0.3">
      <c r="A6651" s="389" t="s">
        <v>26780</v>
      </c>
      <c r="B6651" s="393" t="s">
        <v>13336</v>
      </c>
      <c r="C6651" s="393">
        <v>0</v>
      </c>
      <c r="D6651" s="393" t="s">
        <v>11819</v>
      </c>
      <c r="E6651" s="393">
        <v>0</v>
      </c>
      <c r="F6651" s="396"/>
      <c r="G6651" s="388"/>
    </row>
    <row r="6652" spans="1:7" ht="17.25" x14ac:dyDescent="0.3">
      <c r="A6652" s="389" t="s">
        <v>26781</v>
      </c>
      <c r="B6652" s="393" t="s">
        <v>11819</v>
      </c>
      <c r="C6652" s="393">
        <v>3</v>
      </c>
      <c r="D6652" s="393" t="s">
        <v>13336</v>
      </c>
      <c r="E6652" s="393">
        <v>0</v>
      </c>
      <c r="F6652" s="396"/>
      <c r="G6652" s="388"/>
    </row>
    <row r="6653" spans="1:7" ht="17.25" x14ac:dyDescent="0.3">
      <c r="A6653" s="389" t="s">
        <v>26782</v>
      </c>
      <c r="B6653" s="393" t="s">
        <v>13336</v>
      </c>
      <c r="C6653" s="393">
        <v>0</v>
      </c>
      <c r="D6653" s="393" t="s">
        <v>11819</v>
      </c>
      <c r="E6653" s="393">
        <v>0</v>
      </c>
      <c r="F6653" s="396"/>
      <c r="G6653" s="388"/>
    </row>
    <row r="6654" spans="1:7" ht="17.25" x14ac:dyDescent="0.3">
      <c r="A6654" s="389" t="s">
        <v>26783</v>
      </c>
      <c r="B6654" s="393" t="s">
        <v>11819</v>
      </c>
      <c r="C6654" s="393">
        <v>0</v>
      </c>
      <c r="D6654" s="393" t="s">
        <v>13336</v>
      </c>
      <c r="E6654" s="393">
        <v>1</v>
      </c>
      <c r="F6654" s="396"/>
      <c r="G6654" s="388"/>
    </row>
    <row r="6655" spans="1:7" ht="17.25" x14ac:dyDescent="0.3">
      <c r="A6655" s="389" t="s">
        <v>26784</v>
      </c>
      <c r="B6655" s="393" t="s">
        <v>13336</v>
      </c>
      <c r="C6655" s="393">
        <v>2</v>
      </c>
      <c r="D6655" s="393" t="s">
        <v>11819</v>
      </c>
      <c r="E6655" s="393">
        <v>0</v>
      </c>
      <c r="F6655" s="396"/>
      <c r="G6655" s="388"/>
    </row>
    <row r="6656" spans="1:7" ht="17.25" x14ac:dyDescent="0.3">
      <c r="A6656" s="389" t="s">
        <v>41121</v>
      </c>
      <c r="B6656" s="393" t="s">
        <v>10191</v>
      </c>
      <c r="C6656" s="393">
        <v>0</v>
      </c>
      <c r="D6656" s="393" t="s">
        <v>11165</v>
      </c>
      <c r="E6656" s="393">
        <v>1</v>
      </c>
      <c r="F6656" s="396"/>
      <c r="G6656" s="388"/>
    </row>
    <row r="6657" spans="1:7" ht="17.25" x14ac:dyDescent="0.3">
      <c r="A6657" s="389" t="s">
        <v>41122</v>
      </c>
      <c r="B6657" s="393" t="s">
        <v>7198</v>
      </c>
      <c r="C6657" s="393">
        <v>4</v>
      </c>
      <c r="D6657" s="393" t="s">
        <v>22795</v>
      </c>
      <c r="E6657" s="393">
        <v>5</v>
      </c>
      <c r="F6657" s="396"/>
      <c r="G6657" s="388"/>
    </row>
    <row r="6658" spans="1:7" ht="17.25" x14ac:dyDescent="0.3">
      <c r="A6658" s="389" t="s">
        <v>41123</v>
      </c>
      <c r="B6658" s="393" t="s">
        <v>1235</v>
      </c>
      <c r="C6658" s="393">
        <v>0</v>
      </c>
      <c r="D6658" s="393" t="s">
        <v>41124</v>
      </c>
      <c r="E6658" s="393">
        <v>0</v>
      </c>
      <c r="F6658" s="396"/>
      <c r="G6658" s="388"/>
    </row>
    <row r="6659" spans="1:7" ht="17.25" x14ac:dyDescent="0.3">
      <c r="A6659" s="389" t="s">
        <v>41125</v>
      </c>
      <c r="B6659" s="393" t="s">
        <v>11819</v>
      </c>
      <c r="C6659" s="393">
        <v>0</v>
      </c>
      <c r="D6659" s="393" t="s">
        <v>13336</v>
      </c>
      <c r="E6659" s="393">
        <v>1</v>
      </c>
      <c r="F6659" s="396"/>
      <c r="G6659" s="388"/>
    </row>
    <row r="6660" spans="1:7" ht="12.75" customHeight="1" x14ac:dyDescent="0.3">
      <c r="A6660" s="417" t="s">
        <v>26785</v>
      </c>
      <c r="B6660" s="417"/>
      <c r="C6660" s="417"/>
      <c r="D6660" s="417"/>
      <c r="E6660" s="417"/>
      <c r="F6660" s="417"/>
      <c r="G6660" s="388"/>
    </row>
    <row r="6661" spans="1:7" ht="17.25" x14ac:dyDescent="0.3">
      <c r="A6661" s="389" t="s">
        <v>26786</v>
      </c>
      <c r="B6661" s="393" t="s">
        <v>11819</v>
      </c>
      <c r="C6661" s="393">
        <v>12</v>
      </c>
      <c r="D6661" s="393" t="s">
        <v>10191</v>
      </c>
      <c r="E6661" s="393">
        <v>5</v>
      </c>
      <c r="F6661" s="396"/>
      <c r="G6661" s="388"/>
    </row>
    <row r="6662" spans="1:7" ht="17.25" x14ac:dyDescent="0.3">
      <c r="A6662" s="389" t="s">
        <v>26787</v>
      </c>
      <c r="B6662" s="393" t="s">
        <v>11819</v>
      </c>
      <c r="C6662" s="393">
        <v>3</v>
      </c>
      <c r="D6662" s="393" t="s">
        <v>10191</v>
      </c>
      <c r="E6662" s="393">
        <v>6</v>
      </c>
      <c r="F6662" s="396"/>
      <c r="G6662" s="388"/>
    </row>
    <row r="6663" spans="1:7" ht="17.25" x14ac:dyDescent="0.3">
      <c r="A6663" s="389" t="s">
        <v>26788</v>
      </c>
      <c r="B6663" s="393" t="s">
        <v>10191</v>
      </c>
      <c r="C6663" s="393">
        <v>6</v>
      </c>
      <c r="D6663" s="393" t="s">
        <v>11819</v>
      </c>
      <c r="E6663" s="393">
        <v>3</v>
      </c>
      <c r="F6663" s="396"/>
      <c r="G6663" s="388"/>
    </row>
    <row r="6664" spans="1:7" ht="17.25" x14ac:dyDescent="0.3">
      <c r="A6664" s="389" t="s">
        <v>26789</v>
      </c>
      <c r="B6664" s="393" t="s">
        <v>10191</v>
      </c>
      <c r="C6664" s="393">
        <v>9</v>
      </c>
      <c r="D6664" s="393" t="s">
        <v>11819</v>
      </c>
      <c r="E6664" s="393">
        <v>2</v>
      </c>
      <c r="F6664" s="396"/>
      <c r="G6664" s="388"/>
    </row>
    <row r="6665" spans="1:7" ht="17.25" x14ac:dyDescent="0.3">
      <c r="A6665" s="389" t="s">
        <v>26790</v>
      </c>
      <c r="B6665" s="393" t="s">
        <v>11819</v>
      </c>
      <c r="C6665" s="393">
        <v>8</v>
      </c>
      <c r="D6665" s="393" t="s">
        <v>10191</v>
      </c>
      <c r="E6665" s="393">
        <v>13</v>
      </c>
      <c r="F6665" s="396"/>
      <c r="G6665" s="388"/>
    </row>
    <row r="6666" spans="1:7" ht="17.25" x14ac:dyDescent="0.3">
      <c r="A6666" s="389" t="s">
        <v>26791</v>
      </c>
      <c r="B6666" s="393" t="s">
        <v>11819</v>
      </c>
      <c r="C6666" s="393">
        <v>7</v>
      </c>
      <c r="D6666" s="393" t="s">
        <v>10191</v>
      </c>
      <c r="E6666" s="393">
        <v>18</v>
      </c>
      <c r="F6666" s="396"/>
      <c r="G6666" s="388"/>
    </row>
    <row r="6667" spans="1:7" ht="17.25" x14ac:dyDescent="0.3">
      <c r="A6667" s="389" t="s">
        <v>26792</v>
      </c>
      <c r="B6667" s="393" t="s">
        <v>11819</v>
      </c>
      <c r="C6667" s="393">
        <v>1</v>
      </c>
      <c r="D6667" s="393" t="s">
        <v>10191</v>
      </c>
      <c r="E6667" s="393">
        <v>4</v>
      </c>
      <c r="F6667" s="396"/>
      <c r="G6667" s="388"/>
    </row>
    <row r="6668" spans="1:7" ht="17.25" x14ac:dyDescent="0.3">
      <c r="A6668" s="389" t="s">
        <v>26793</v>
      </c>
      <c r="B6668" s="393" t="s">
        <v>10191</v>
      </c>
      <c r="C6668" s="393">
        <v>2</v>
      </c>
      <c r="D6668" s="393" t="s">
        <v>11819</v>
      </c>
      <c r="E6668" s="393">
        <v>3</v>
      </c>
      <c r="F6668" s="396"/>
      <c r="G6668" s="388"/>
    </row>
    <row r="6669" spans="1:7" ht="17.25" x14ac:dyDescent="0.3">
      <c r="A6669" s="389" t="s">
        <v>26794</v>
      </c>
      <c r="B6669" s="393" t="s">
        <v>11819</v>
      </c>
      <c r="C6669" s="393">
        <v>3</v>
      </c>
      <c r="D6669" s="393" t="s">
        <v>10191</v>
      </c>
      <c r="E6669" s="393">
        <v>7</v>
      </c>
      <c r="F6669" s="396"/>
      <c r="G6669" s="388"/>
    </row>
    <row r="6670" spans="1:7" ht="17.25" x14ac:dyDescent="0.3">
      <c r="A6670" s="389" t="s">
        <v>26795</v>
      </c>
      <c r="B6670" s="393" t="s">
        <v>11819</v>
      </c>
      <c r="C6670" s="393">
        <v>2</v>
      </c>
      <c r="D6670" s="393" t="s">
        <v>10191</v>
      </c>
      <c r="E6670" s="393">
        <v>10</v>
      </c>
      <c r="F6670" s="396"/>
      <c r="G6670" s="388"/>
    </row>
    <row r="6671" spans="1:7" ht="17.25" x14ac:dyDescent="0.3">
      <c r="A6671" s="389" t="s">
        <v>26796</v>
      </c>
      <c r="B6671" s="393" t="s">
        <v>10191</v>
      </c>
      <c r="C6671" s="393">
        <v>7</v>
      </c>
      <c r="D6671" s="393" t="s">
        <v>11819</v>
      </c>
      <c r="E6671" s="393">
        <v>0</v>
      </c>
      <c r="F6671" s="396"/>
      <c r="G6671" s="388"/>
    </row>
    <row r="6672" spans="1:7" ht="17.25" x14ac:dyDescent="0.3">
      <c r="A6672" s="389" t="s">
        <v>26797</v>
      </c>
      <c r="B6672" s="393" t="s">
        <v>10191</v>
      </c>
      <c r="C6672" s="393">
        <v>5</v>
      </c>
      <c r="D6672" s="393" t="s">
        <v>11819</v>
      </c>
      <c r="E6672" s="393">
        <v>1</v>
      </c>
      <c r="F6672" s="396"/>
      <c r="G6672" s="388"/>
    </row>
    <row r="6673" spans="1:7" ht="17.25" x14ac:dyDescent="0.3">
      <c r="A6673" s="389" t="s">
        <v>26798</v>
      </c>
      <c r="B6673" s="393" t="s">
        <v>11819</v>
      </c>
      <c r="C6673" s="393">
        <v>7</v>
      </c>
      <c r="D6673" s="393" t="s">
        <v>10191</v>
      </c>
      <c r="E6673" s="393">
        <v>8</v>
      </c>
      <c r="F6673" s="396"/>
      <c r="G6673" s="388"/>
    </row>
    <row r="6674" spans="1:7" ht="17.25" x14ac:dyDescent="0.3">
      <c r="A6674" s="389" t="s">
        <v>26799</v>
      </c>
      <c r="B6674" s="393" t="s">
        <v>11819</v>
      </c>
      <c r="C6674" s="393">
        <v>1</v>
      </c>
      <c r="D6674" s="393" t="s">
        <v>10191</v>
      </c>
      <c r="E6674" s="393">
        <v>3</v>
      </c>
      <c r="F6674" s="396"/>
      <c r="G6674" s="388"/>
    </row>
    <row r="6675" spans="1:7" ht="17.25" x14ac:dyDescent="0.3">
      <c r="A6675" s="389" t="s">
        <v>26800</v>
      </c>
      <c r="B6675" s="393" t="s">
        <v>11819</v>
      </c>
      <c r="C6675" s="393">
        <v>1</v>
      </c>
      <c r="D6675" s="393" t="s">
        <v>22317</v>
      </c>
      <c r="E6675" s="393">
        <v>3</v>
      </c>
      <c r="F6675" s="396"/>
      <c r="G6675" s="388"/>
    </row>
    <row r="6676" spans="1:7" ht="17.25" x14ac:dyDescent="0.3">
      <c r="A6676" s="389" t="s">
        <v>26801</v>
      </c>
      <c r="B6676" s="393" t="s">
        <v>10191</v>
      </c>
      <c r="C6676" s="393">
        <v>7</v>
      </c>
      <c r="D6676" s="393" t="s">
        <v>11819</v>
      </c>
      <c r="E6676" s="393">
        <v>2</v>
      </c>
      <c r="F6676" s="396"/>
      <c r="G6676" s="388"/>
    </row>
    <row r="6677" spans="1:7" ht="12.75" customHeight="1" x14ac:dyDescent="0.3">
      <c r="A6677" s="417" t="s">
        <v>26802</v>
      </c>
      <c r="B6677" s="417"/>
      <c r="C6677" s="417"/>
      <c r="D6677" s="417"/>
      <c r="E6677" s="417"/>
      <c r="F6677" s="417"/>
      <c r="G6677" s="388"/>
    </row>
    <row r="6678" spans="1:7" ht="17.25" x14ac:dyDescent="0.3">
      <c r="A6678" s="389" t="s">
        <v>26803</v>
      </c>
      <c r="B6678" s="393" t="s">
        <v>10103</v>
      </c>
      <c r="C6678" s="393">
        <v>1</v>
      </c>
      <c r="D6678" s="393" t="s">
        <v>11819</v>
      </c>
      <c r="E6678" s="393">
        <v>3</v>
      </c>
      <c r="F6678" s="396"/>
      <c r="G6678" s="388"/>
    </row>
    <row r="6679" spans="1:7" ht="17.25" x14ac:dyDescent="0.3">
      <c r="A6679" s="389" t="s">
        <v>26804</v>
      </c>
      <c r="B6679" s="393" t="s">
        <v>11819</v>
      </c>
      <c r="C6679" s="393">
        <v>2</v>
      </c>
      <c r="D6679" s="393" t="s">
        <v>10103</v>
      </c>
      <c r="E6679" s="393">
        <v>1</v>
      </c>
      <c r="F6679" s="396"/>
      <c r="G6679" s="388"/>
    </row>
    <row r="6680" spans="1:7" ht="17.25" x14ac:dyDescent="0.3">
      <c r="A6680" s="389" t="s">
        <v>26806</v>
      </c>
      <c r="B6680" s="393" t="s">
        <v>11819</v>
      </c>
      <c r="C6680" s="393">
        <v>0</v>
      </c>
      <c r="D6680" s="393" t="s">
        <v>10191</v>
      </c>
      <c r="E6680" s="393">
        <v>0</v>
      </c>
      <c r="F6680" s="396"/>
      <c r="G6680" s="388"/>
    </row>
    <row r="6681" spans="1:7" ht="17.25" x14ac:dyDescent="0.3">
      <c r="A6681" s="389" t="s">
        <v>26805</v>
      </c>
      <c r="B6681" s="393" t="s">
        <v>11819</v>
      </c>
      <c r="C6681" s="393">
        <v>0</v>
      </c>
      <c r="D6681" s="393" t="s">
        <v>10191</v>
      </c>
      <c r="E6681" s="393">
        <v>0</v>
      </c>
      <c r="F6681" s="396"/>
      <c r="G6681" s="388"/>
    </row>
    <row r="6682" spans="1:7" ht="17.25" x14ac:dyDescent="0.3">
      <c r="A6682" s="389" t="s">
        <v>26807</v>
      </c>
      <c r="B6682" s="393" t="s">
        <v>10191</v>
      </c>
      <c r="C6682" s="393">
        <v>0</v>
      </c>
      <c r="D6682" s="393" t="s">
        <v>11819</v>
      </c>
      <c r="E6682" s="393">
        <v>4</v>
      </c>
      <c r="F6682" s="396"/>
      <c r="G6682" s="388"/>
    </row>
    <row r="6683" spans="1:7" ht="17.25" x14ac:dyDescent="0.3">
      <c r="A6683" s="389" t="s">
        <v>26808</v>
      </c>
      <c r="B6683" s="393" t="s">
        <v>26809</v>
      </c>
      <c r="C6683" s="393">
        <v>0</v>
      </c>
      <c r="D6683" s="393" t="s">
        <v>33763</v>
      </c>
      <c r="E6683" s="393">
        <v>0</v>
      </c>
      <c r="F6683" s="396"/>
      <c r="G6683" s="388"/>
    </row>
    <row r="6684" spans="1:7" ht="17.25" x14ac:dyDescent="0.3">
      <c r="A6684" s="389" t="s">
        <v>26810</v>
      </c>
      <c r="B6684" s="393" t="s">
        <v>33763</v>
      </c>
      <c r="C6684" s="393">
        <v>0</v>
      </c>
      <c r="D6684" s="393" t="s">
        <v>26809</v>
      </c>
      <c r="E6684" s="393">
        <v>0</v>
      </c>
      <c r="F6684" s="396"/>
      <c r="G6684" s="388"/>
    </row>
    <row r="6685" spans="1:7" ht="17.25" x14ac:dyDescent="0.3">
      <c r="A6685" s="389" t="s">
        <v>26811</v>
      </c>
      <c r="B6685" s="393" t="s">
        <v>10103</v>
      </c>
      <c r="C6685" s="393">
        <v>1</v>
      </c>
      <c r="D6685" s="393" t="s">
        <v>11819</v>
      </c>
      <c r="E6685" s="393">
        <v>3</v>
      </c>
      <c r="F6685" s="396"/>
      <c r="G6685" s="388"/>
    </row>
    <row r="6686" spans="1:7" ht="17.25" x14ac:dyDescent="0.3">
      <c r="A6686" s="389" t="s">
        <v>26812</v>
      </c>
      <c r="B6686" s="393" t="s">
        <v>10103</v>
      </c>
      <c r="C6686" s="393">
        <v>1</v>
      </c>
      <c r="D6686" s="393" t="s">
        <v>11819</v>
      </c>
      <c r="E6686" s="393">
        <v>1</v>
      </c>
      <c r="F6686" s="396"/>
      <c r="G6686" s="388"/>
    </row>
    <row r="6687" spans="1:7" ht="17.25" x14ac:dyDescent="0.3">
      <c r="A6687" s="389" t="s">
        <v>26813</v>
      </c>
      <c r="B6687" s="393" t="s">
        <v>10103</v>
      </c>
      <c r="C6687" s="393">
        <v>1</v>
      </c>
      <c r="D6687" s="393" t="s">
        <v>11819</v>
      </c>
      <c r="E6687" s="393">
        <v>0</v>
      </c>
      <c r="F6687" s="396"/>
      <c r="G6687" s="388"/>
    </row>
    <row r="6688" spans="1:7" ht="17.25" x14ac:dyDescent="0.3">
      <c r="A6688" s="389" t="s">
        <v>26814</v>
      </c>
      <c r="B6688" s="393" t="s">
        <v>10103</v>
      </c>
      <c r="C6688" s="393">
        <v>0</v>
      </c>
      <c r="D6688" s="393" t="s">
        <v>11819</v>
      </c>
      <c r="E6688" s="393">
        <v>0</v>
      </c>
      <c r="F6688" s="396"/>
      <c r="G6688" s="388"/>
    </row>
    <row r="6689" spans="1:7" ht="17.25" x14ac:dyDescent="0.3">
      <c r="A6689" s="389" t="s">
        <v>26815</v>
      </c>
      <c r="B6689" s="393" t="s">
        <v>10103</v>
      </c>
      <c r="C6689" s="393">
        <v>1</v>
      </c>
      <c r="D6689" s="393" t="s">
        <v>11819</v>
      </c>
      <c r="E6689" s="393">
        <v>2</v>
      </c>
      <c r="F6689" s="396"/>
      <c r="G6689" s="388"/>
    </row>
    <row r="6690" spans="1:7" ht="17.25" x14ac:dyDescent="0.3">
      <c r="A6690" s="389" t="s">
        <v>26816</v>
      </c>
      <c r="B6690" s="393" t="s">
        <v>11819</v>
      </c>
      <c r="C6690" s="393">
        <v>2</v>
      </c>
      <c r="D6690" s="393" t="s">
        <v>10103</v>
      </c>
      <c r="E6690" s="393">
        <v>0</v>
      </c>
      <c r="F6690" s="396"/>
      <c r="G6690" s="388"/>
    </row>
    <row r="6691" spans="1:7" ht="17.25" x14ac:dyDescent="0.3">
      <c r="A6691" s="389" t="s">
        <v>26817</v>
      </c>
      <c r="B6691" s="393" t="s">
        <v>10103</v>
      </c>
      <c r="C6691" s="393">
        <v>0</v>
      </c>
      <c r="D6691" s="393" t="s">
        <v>11819</v>
      </c>
      <c r="E6691" s="393">
        <v>0</v>
      </c>
      <c r="F6691" s="396"/>
      <c r="G6691" s="388"/>
    </row>
    <row r="6692" spans="1:7" ht="17.25" x14ac:dyDescent="0.3">
      <c r="A6692" s="389" t="s">
        <v>26818</v>
      </c>
      <c r="B6692" s="393" t="s">
        <v>10103</v>
      </c>
      <c r="C6692" s="393">
        <v>2</v>
      </c>
      <c r="D6692" s="393" t="s">
        <v>11819</v>
      </c>
      <c r="E6692" s="393">
        <v>0</v>
      </c>
      <c r="F6692" s="396"/>
      <c r="G6692" s="388"/>
    </row>
    <row r="6693" spans="1:7" ht="12.75" customHeight="1" x14ac:dyDescent="0.3">
      <c r="A6693" s="417" t="s">
        <v>40133</v>
      </c>
      <c r="B6693" s="417"/>
      <c r="C6693" s="417"/>
      <c r="D6693" s="417"/>
      <c r="E6693" s="417"/>
      <c r="F6693" s="417"/>
      <c r="G6693" s="388"/>
    </row>
    <row r="6694" spans="1:7" ht="17.25" x14ac:dyDescent="0.3">
      <c r="A6694" s="389" t="s">
        <v>40134</v>
      </c>
      <c r="B6694" s="393" t="s">
        <v>2376</v>
      </c>
      <c r="C6694" s="393">
        <v>1</v>
      </c>
      <c r="D6694" s="393" t="s">
        <v>11819</v>
      </c>
      <c r="E6694" s="393">
        <v>0</v>
      </c>
      <c r="F6694" s="396"/>
      <c r="G6694" s="388"/>
    </row>
    <row r="6695" spans="1:7" ht="17.25" x14ac:dyDescent="0.3">
      <c r="A6695" s="389" t="s">
        <v>40135</v>
      </c>
      <c r="B6695" s="393" t="s">
        <v>11819</v>
      </c>
      <c r="C6695" s="393">
        <v>1</v>
      </c>
      <c r="D6695" s="393" t="s">
        <v>2376</v>
      </c>
      <c r="E6695" s="393">
        <v>0</v>
      </c>
      <c r="F6695" s="396"/>
      <c r="G6695" s="388"/>
    </row>
    <row r="6696" spans="1:7" ht="17.25" x14ac:dyDescent="0.3">
      <c r="A6696" s="389" t="s">
        <v>40136</v>
      </c>
      <c r="B6696" s="393" t="s">
        <v>11819</v>
      </c>
      <c r="C6696" s="393">
        <v>0</v>
      </c>
      <c r="D6696" s="393" t="s">
        <v>2376</v>
      </c>
      <c r="E6696" s="393">
        <v>1</v>
      </c>
      <c r="F6696" s="396"/>
      <c r="G6696" s="388"/>
    </row>
    <row r="6697" spans="1:7" ht="17.25" x14ac:dyDescent="0.3">
      <c r="A6697" s="389" t="s">
        <v>40137</v>
      </c>
      <c r="B6697" s="393" t="s">
        <v>2376</v>
      </c>
      <c r="C6697" s="393">
        <v>0</v>
      </c>
      <c r="D6697" s="393" t="s">
        <v>11819</v>
      </c>
      <c r="E6697" s="393">
        <v>1</v>
      </c>
      <c r="F6697" s="396"/>
      <c r="G6697" s="388"/>
    </row>
    <row r="6698" spans="1:7" ht="17.25" x14ac:dyDescent="0.3">
      <c r="A6698" s="389" t="s">
        <v>40138</v>
      </c>
      <c r="B6698" s="393" t="s">
        <v>2376</v>
      </c>
      <c r="C6698" s="393">
        <v>1</v>
      </c>
      <c r="D6698" s="393" t="s">
        <v>11819</v>
      </c>
      <c r="E6698" s="393">
        <v>0</v>
      </c>
      <c r="F6698" s="396"/>
      <c r="G6698" s="388"/>
    </row>
    <row r="6699" spans="1:7" ht="17.25" x14ac:dyDescent="0.3">
      <c r="A6699" s="389" t="s">
        <v>40139</v>
      </c>
      <c r="B6699" s="393" t="s">
        <v>11819</v>
      </c>
      <c r="C6699" s="393">
        <v>1</v>
      </c>
      <c r="D6699" s="393" t="s">
        <v>2376</v>
      </c>
      <c r="E6699" s="393">
        <v>0</v>
      </c>
      <c r="F6699" s="396"/>
      <c r="G6699" s="388"/>
    </row>
    <row r="6700" spans="1:7" ht="17.25" x14ac:dyDescent="0.3">
      <c r="A6700" s="389" t="s">
        <v>40140</v>
      </c>
      <c r="B6700" s="393" t="s">
        <v>11819</v>
      </c>
      <c r="C6700" s="393">
        <v>1</v>
      </c>
      <c r="D6700" s="393" t="s">
        <v>2376</v>
      </c>
      <c r="E6700" s="393">
        <v>0</v>
      </c>
      <c r="F6700" s="396"/>
      <c r="G6700" s="388"/>
    </row>
    <row r="6701" spans="1:7" ht="17.25" x14ac:dyDescent="0.3">
      <c r="A6701" s="389" t="s">
        <v>40141</v>
      </c>
      <c r="B6701" s="393" t="s">
        <v>11819</v>
      </c>
      <c r="C6701" s="393">
        <v>1</v>
      </c>
      <c r="D6701" s="393" t="s">
        <v>2376</v>
      </c>
      <c r="E6701" s="393">
        <v>0</v>
      </c>
      <c r="F6701" s="396"/>
      <c r="G6701" s="388"/>
    </row>
    <row r="6702" spans="1:7" ht="17.25" x14ac:dyDescent="0.3">
      <c r="A6702" s="389" t="s">
        <v>40142</v>
      </c>
      <c r="B6702" s="393" t="s">
        <v>2376</v>
      </c>
      <c r="C6702" s="393">
        <v>0</v>
      </c>
      <c r="D6702" s="393" t="s">
        <v>11819</v>
      </c>
      <c r="E6702" s="393">
        <v>1</v>
      </c>
      <c r="F6702" s="396"/>
      <c r="G6702" s="388"/>
    </row>
    <row r="6703" spans="1:7" ht="17.25" x14ac:dyDescent="0.3">
      <c r="A6703" s="389" t="s">
        <v>40143</v>
      </c>
      <c r="B6703" s="393" t="s">
        <v>11819</v>
      </c>
      <c r="C6703" s="393">
        <v>1</v>
      </c>
      <c r="D6703" s="393" t="s">
        <v>2376</v>
      </c>
      <c r="E6703" s="393">
        <v>0</v>
      </c>
      <c r="F6703" s="396"/>
      <c r="G6703" s="388"/>
    </row>
    <row r="6704" spans="1:7" ht="17.25" x14ac:dyDescent="0.3">
      <c r="A6704" s="389" t="s">
        <v>40144</v>
      </c>
      <c r="B6704" s="393" t="s">
        <v>2376</v>
      </c>
      <c r="C6704" s="393">
        <v>0</v>
      </c>
      <c r="D6704" s="393" t="s">
        <v>11819</v>
      </c>
      <c r="E6704" s="393">
        <v>1</v>
      </c>
      <c r="F6704" s="396"/>
      <c r="G6704" s="388"/>
    </row>
    <row r="6705" spans="1:7" ht="12.75" customHeight="1" x14ac:dyDescent="0.3">
      <c r="A6705" s="417" t="s">
        <v>26819</v>
      </c>
      <c r="B6705" s="417"/>
      <c r="C6705" s="417"/>
      <c r="D6705" s="417"/>
      <c r="E6705" s="417"/>
      <c r="F6705" s="417"/>
      <c r="G6705" s="388"/>
    </row>
    <row r="6706" spans="1:7" ht="17.25" x14ac:dyDescent="0.3">
      <c r="A6706" s="389" t="s">
        <v>26820</v>
      </c>
      <c r="B6706" s="393" t="s">
        <v>2376</v>
      </c>
      <c r="C6706" s="393">
        <v>73</v>
      </c>
      <c r="D6706" s="393" t="s">
        <v>11819</v>
      </c>
      <c r="E6706" s="393">
        <v>82</v>
      </c>
      <c r="F6706" s="396"/>
      <c r="G6706" s="388"/>
    </row>
    <row r="6707" spans="1:7" ht="17.25" x14ac:dyDescent="0.3">
      <c r="A6707" s="389" t="s">
        <v>26821</v>
      </c>
      <c r="B6707" s="393" t="s">
        <v>11819</v>
      </c>
      <c r="C6707" s="393">
        <v>23</v>
      </c>
      <c r="D6707" s="393" t="s">
        <v>13336</v>
      </c>
      <c r="E6707" s="393">
        <v>35</v>
      </c>
      <c r="F6707" s="396"/>
      <c r="G6707" s="388"/>
    </row>
    <row r="6708" spans="1:7" ht="17.25" x14ac:dyDescent="0.3">
      <c r="A6708" s="389" t="s">
        <v>26822</v>
      </c>
      <c r="B6708" s="393" t="s">
        <v>10103</v>
      </c>
      <c r="C6708" s="393">
        <v>10</v>
      </c>
      <c r="D6708" s="393" t="s">
        <v>11819</v>
      </c>
      <c r="E6708" s="393">
        <v>21</v>
      </c>
      <c r="F6708" s="396"/>
      <c r="G6708" s="388"/>
    </row>
    <row r="6709" spans="1:7" ht="17.25" x14ac:dyDescent="0.3">
      <c r="A6709" s="389" t="s">
        <v>42944</v>
      </c>
      <c r="B6709" s="393" t="s">
        <v>13336</v>
      </c>
      <c r="C6709" s="393">
        <v>19</v>
      </c>
      <c r="D6709" s="393" t="s">
        <v>11819</v>
      </c>
      <c r="E6709" s="393">
        <v>25</v>
      </c>
      <c r="F6709" s="396"/>
      <c r="G6709" s="388"/>
    </row>
    <row r="6710" spans="1:7" ht="17.25" x14ac:dyDescent="0.3">
      <c r="A6710" s="389" t="s">
        <v>42945</v>
      </c>
      <c r="B6710" s="393" t="s">
        <v>10191</v>
      </c>
      <c r="C6710" s="393">
        <v>82</v>
      </c>
      <c r="D6710" s="393" t="s">
        <v>11819</v>
      </c>
      <c r="E6710" s="393">
        <v>84</v>
      </c>
      <c r="F6710" s="396"/>
      <c r="G6710" s="388"/>
    </row>
    <row r="6711" spans="1:7" ht="17.25" x14ac:dyDescent="0.3">
      <c r="A6711" s="389" t="s">
        <v>26823</v>
      </c>
      <c r="B6711" s="393" t="s">
        <v>22850</v>
      </c>
      <c r="C6711" s="393">
        <v>26</v>
      </c>
      <c r="D6711" s="393" t="s">
        <v>22851</v>
      </c>
      <c r="E6711" s="393">
        <v>33</v>
      </c>
      <c r="F6711" s="396"/>
      <c r="G6711" s="388"/>
    </row>
    <row r="6712" spans="1:7" ht="17.25" x14ac:dyDescent="0.3">
      <c r="A6712" s="389" t="s">
        <v>26824</v>
      </c>
      <c r="B6712" s="393" t="s">
        <v>11819</v>
      </c>
      <c r="C6712" s="393">
        <v>128</v>
      </c>
      <c r="D6712" s="393" t="s">
        <v>10103</v>
      </c>
      <c r="E6712" s="393">
        <v>164</v>
      </c>
      <c r="F6712" s="396"/>
      <c r="G6712" s="388"/>
    </row>
    <row r="6713" spans="1:7" ht="17.25" x14ac:dyDescent="0.3">
      <c r="A6713" s="389" t="s">
        <v>26825</v>
      </c>
      <c r="B6713" s="393" t="s">
        <v>13336</v>
      </c>
      <c r="C6713" s="393">
        <v>32</v>
      </c>
      <c r="D6713" s="393" t="s">
        <v>11819</v>
      </c>
      <c r="E6713" s="393">
        <v>24</v>
      </c>
      <c r="F6713" s="396"/>
      <c r="G6713" s="388"/>
    </row>
    <row r="6714" spans="1:7" ht="17.25" x14ac:dyDescent="0.3">
      <c r="A6714" s="389" t="s">
        <v>26826</v>
      </c>
      <c r="B6714" s="393" t="s">
        <v>10103</v>
      </c>
      <c r="C6714" s="393">
        <v>7</v>
      </c>
      <c r="D6714" s="393" t="s">
        <v>11819</v>
      </c>
      <c r="E6714" s="393">
        <v>11</v>
      </c>
      <c r="F6714" s="396"/>
      <c r="G6714" s="388"/>
    </row>
    <row r="6715" spans="1:7" ht="17.25" x14ac:dyDescent="0.3">
      <c r="A6715" s="389" t="s">
        <v>26827</v>
      </c>
      <c r="B6715" s="393" t="s">
        <v>14944</v>
      </c>
      <c r="C6715" s="393">
        <v>41</v>
      </c>
      <c r="D6715" s="393" t="s">
        <v>2625</v>
      </c>
      <c r="E6715" s="393">
        <v>50</v>
      </c>
      <c r="F6715" s="396"/>
      <c r="G6715" s="388"/>
    </row>
    <row r="6716" spans="1:7" ht="12.75" customHeight="1" x14ac:dyDescent="0.3">
      <c r="A6716" s="417" t="s">
        <v>26828</v>
      </c>
      <c r="B6716" s="417"/>
      <c r="C6716" s="417"/>
      <c r="D6716" s="417"/>
      <c r="E6716" s="417"/>
      <c r="F6716" s="417"/>
      <c r="G6716" s="388"/>
    </row>
    <row r="6717" spans="1:7" ht="17.25" x14ac:dyDescent="0.3">
      <c r="A6717" s="389" t="s">
        <v>26829</v>
      </c>
      <c r="B6717" s="393" t="s">
        <v>7198</v>
      </c>
      <c r="C6717" s="393">
        <v>7</v>
      </c>
      <c r="D6717" s="393" t="s">
        <v>22163</v>
      </c>
      <c r="E6717" s="393">
        <v>2</v>
      </c>
      <c r="F6717" s="396"/>
      <c r="G6717" s="388"/>
    </row>
    <row r="6718" spans="1:7" ht="17.25" x14ac:dyDescent="0.3">
      <c r="A6718" s="389" t="s">
        <v>26830</v>
      </c>
      <c r="B6718" s="393" t="s">
        <v>11819</v>
      </c>
      <c r="C6718" s="393">
        <v>3</v>
      </c>
      <c r="D6718" s="393" t="s">
        <v>13658</v>
      </c>
      <c r="E6718" s="393">
        <v>1</v>
      </c>
      <c r="F6718" s="396"/>
      <c r="G6718" s="388"/>
    </row>
    <row r="6719" spans="1:7" ht="17.25" x14ac:dyDescent="0.3">
      <c r="A6719" s="389" t="s">
        <v>26831</v>
      </c>
      <c r="B6719" s="393" t="s">
        <v>22163</v>
      </c>
      <c r="C6719" s="393">
        <v>2</v>
      </c>
      <c r="D6719" s="393" t="s">
        <v>11819</v>
      </c>
      <c r="E6719" s="393">
        <v>3</v>
      </c>
      <c r="F6719" s="396"/>
      <c r="G6719" s="388"/>
    </row>
    <row r="6720" spans="1:7" ht="17.25" x14ac:dyDescent="0.3">
      <c r="A6720" s="389" t="s">
        <v>26832</v>
      </c>
      <c r="B6720" s="393" t="s">
        <v>5011</v>
      </c>
      <c r="C6720" s="393">
        <v>3</v>
      </c>
      <c r="D6720" s="393" t="s">
        <v>11819</v>
      </c>
      <c r="E6720" s="393">
        <v>5</v>
      </c>
      <c r="F6720" s="396"/>
      <c r="G6720" s="388"/>
    </row>
    <row r="6721" spans="1:7" ht="17.25" x14ac:dyDescent="0.3">
      <c r="A6721" s="389" t="s">
        <v>26833</v>
      </c>
      <c r="B6721" s="393" t="s">
        <v>11819</v>
      </c>
      <c r="C6721" s="393">
        <v>7</v>
      </c>
      <c r="D6721" s="393" t="s">
        <v>10103</v>
      </c>
      <c r="E6721" s="393">
        <v>13</v>
      </c>
      <c r="F6721" s="396"/>
      <c r="G6721" s="388"/>
    </row>
    <row r="6722" spans="1:7" ht="17.25" x14ac:dyDescent="0.3">
      <c r="A6722" s="389" t="s">
        <v>26834</v>
      </c>
      <c r="B6722" s="393" t="s">
        <v>22163</v>
      </c>
      <c r="C6722" s="393">
        <v>2</v>
      </c>
      <c r="D6722" s="393" t="s">
        <v>11819</v>
      </c>
      <c r="E6722" s="393">
        <v>7</v>
      </c>
      <c r="F6722" s="396"/>
      <c r="G6722" s="388"/>
    </row>
    <row r="6723" spans="1:7" ht="17.25" x14ac:dyDescent="0.3">
      <c r="A6723" s="389" t="s">
        <v>26835</v>
      </c>
      <c r="B6723" s="393" t="s">
        <v>10103</v>
      </c>
      <c r="C6723" s="393">
        <v>5</v>
      </c>
      <c r="D6723" s="393" t="s">
        <v>11819</v>
      </c>
      <c r="E6723" s="393">
        <v>4</v>
      </c>
      <c r="F6723" s="396"/>
      <c r="G6723" s="388"/>
    </row>
    <row r="6724" spans="1:7" ht="17.25" x14ac:dyDescent="0.3">
      <c r="A6724" s="389" t="s">
        <v>26836</v>
      </c>
      <c r="B6724" s="393" t="s">
        <v>10191</v>
      </c>
      <c r="C6724" s="393">
        <v>4</v>
      </c>
      <c r="D6724" s="393" t="s">
        <v>11819</v>
      </c>
      <c r="E6724" s="393">
        <v>1</v>
      </c>
      <c r="F6724" s="396"/>
      <c r="G6724" s="388"/>
    </row>
    <row r="6725" spans="1:7" ht="17.25" x14ac:dyDescent="0.3">
      <c r="A6725" s="389" t="s">
        <v>26837</v>
      </c>
      <c r="B6725" s="393" t="s">
        <v>2625</v>
      </c>
      <c r="C6725" s="393">
        <v>3</v>
      </c>
      <c r="D6725" s="393" t="s">
        <v>33393</v>
      </c>
      <c r="E6725" s="393">
        <v>0</v>
      </c>
      <c r="F6725" s="396"/>
      <c r="G6725" s="388"/>
    </row>
    <row r="6726" spans="1:7" ht="17.25" x14ac:dyDescent="0.3">
      <c r="A6726" s="389" t="s">
        <v>26838</v>
      </c>
      <c r="B6726" s="393" t="s">
        <v>1920</v>
      </c>
      <c r="C6726" s="393">
        <v>3</v>
      </c>
      <c r="D6726" s="393" t="s">
        <v>10103</v>
      </c>
      <c r="E6726" s="393">
        <v>6</v>
      </c>
      <c r="F6726" s="396"/>
      <c r="G6726" s="388"/>
    </row>
    <row r="6727" spans="1:7" ht="12.75" customHeight="1" x14ac:dyDescent="0.3">
      <c r="A6727" s="417" t="s">
        <v>26839</v>
      </c>
      <c r="B6727" s="417"/>
      <c r="C6727" s="417"/>
      <c r="D6727" s="417"/>
      <c r="E6727" s="417"/>
      <c r="F6727" s="417"/>
      <c r="G6727" s="388"/>
    </row>
    <row r="6728" spans="1:7" ht="17.25" x14ac:dyDescent="0.3">
      <c r="A6728" s="389" t="s">
        <v>26840</v>
      </c>
      <c r="B6728" s="393" t="s">
        <v>11819</v>
      </c>
      <c r="C6728" s="393">
        <v>1</v>
      </c>
      <c r="D6728" s="393" t="s">
        <v>10191</v>
      </c>
      <c r="E6728" s="393">
        <v>4</v>
      </c>
      <c r="F6728" s="396"/>
      <c r="G6728" s="388"/>
    </row>
    <row r="6729" spans="1:7" ht="17.25" x14ac:dyDescent="0.3">
      <c r="A6729" s="389" t="s">
        <v>26841</v>
      </c>
      <c r="B6729" s="393" t="s">
        <v>10191</v>
      </c>
      <c r="C6729" s="393">
        <v>2</v>
      </c>
      <c r="D6729" s="393" t="s">
        <v>22015</v>
      </c>
      <c r="E6729" s="393">
        <v>1</v>
      </c>
      <c r="F6729" s="396"/>
      <c r="G6729" s="388"/>
    </row>
    <row r="6730" spans="1:7" ht="17.25" x14ac:dyDescent="0.3">
      <c r="A6730" s="389" t="s">
        <v>26842</v>
      </c>
      <c r="B6730" s="393" t="s">
        <v>10191</v>
      </c>
      <c r="C6730" s="393">
        <v>4</v>
      </c>
      <c r="D6730" s="393" t="s">
        <v>11819</v>
      </c>
      <c r="E6730" s="393">
        <v>1</v>
      </c>
      <c r="F6730" s="396"/>
      <c r="G6730" s="388"/>
    </row>
    <row r="6731" spans="1:7" ht="17.25" x14ac:dyDescent="0.3">
      <c r="A6731" s="389" t="s">
        <v>26843</v>
      </c>
      <c r="B6731" s="393" t="s">
        <v>11819</v>
      </c>
      <c r="C6731" s="393">
        <v>3</v>
      </c>
      <c r="D6731" s="393" t="s">
        <v>10191</v>
      </c>
      <c r="E6731" s="393">
        <v>4</v>
      </c>
      <c r="F6731" s="396"/>
      <c r="G6731" s="388"/>
    </row>
    <row r="6732" spans="1:7" ht="17.25" x14ac:dyDescent="0.3">
      <c r="A6732" s="389" t="s">
        <v>26844</v>
      </c>
      <c r="B6732" s="393" t="s">
        <v>10191</v>
      </c>
      <c r="C6732" s="393">
        <v>25</v>
      </c>
      <c r="D6732" s="393" t="s">
        <v>11819</v>
      </c>
      <c r="E6732" s="393">
        <v>24</v>
      </c>
      <c r="F6732" s="396"/>
      <c r="G6732" s="388"/>
    </row>
    <row r="6733" spans="1:7" ht="17.25" x14ac:dyDescent="0.3">
      <c r="A6733" s="389" t="s">
        <v>26845</v>
      </c>
      <c r="B6733" s="393" t="s">
        <v>10191</v>
      </c>
      <c r="C6733" s="393">
        <v>3</v>
      </c>
      <c r="D6733" s="393" t="s">
        <v>11819</v>
      </c>
      <c r="E6733" s="393">
        <v>1</v>
      </c>
      <c r="F6733" s="396"/>
      <c r="G6733" s="388"/>
    </row>
    <row r="6734" spans="1:7" ht="12.75" customHeight="1" x14ac:dyDescent="0.3">
      <c r="A6734" s="417" t="s">
        <v>26846</v>
      </c>
      <c r="B6734" s="417"/>
      <c r="C6734" s="417"/>
      <c r="D6734" s="417"/>
      <c r="E6734" s="417"/>
      <c r="F6734" s="417"/>
      <c r="G6734" s="388"/>
    </row>
    <row r="6735" spans="1:7" ht="17.25" x14ac:dyDescent="0.3">
      <c r="A6735" s="389" t="s">
        <v>26847</v>
      </c>
      <c r="B6735" s="393" t="s">
        <v>13336</v>
      </c>
      <c r="C6735" s="393">
        <v>1</v>
      </c>
      <c r="D6735" s="393" t="s">
        <v>11819</v>
      </c>
      <c r="E6735" s="393">
        <v>1</v>
      </c>
      <c r="F6735" s="396"/>
      <c r="G6735" s="388"/>
    </row>
    <row r="6736" spans="1:7" ht="17.25" x14ac:dyDescent="0.3">
      <c r="A6736" s="389" t="s">
        <v>26848</v>
      </c>
      <c r="B6736" s="393" t="s">
        <v>11819</v>
      </c>
      <c r="C6736" s="393">
        <v>2</v>
      </c>
      <c r="D6736" s="393" t="s">
        <v>13336</v>
      </c>
      <c r="E6736" s="393">
        <v>0</v>
      </c>
      <c r="F6736" s="396"/>
      <c r="G6736" s="388"/>
    </row>
    <row r="6737" spans="1:7" ht="17.25" x14ac:dyDescent="0.3">
      <c r="A6737" s="389" t="s">
        <v>26849</v>
      </c>
      <c r="B6737" s="393" t="s">
        <v>13336</v>
      </c>
      <c r="C6737" s="393">
        <v>1</v>
      </c>
      <c r="D6737" s="393" t="s">
        <v>11819</v>
      </c>
      <c r="E6737" s="393">
        <v>0</v>
      </c>
      <c r="F6737" s="396"/>
      <c r="G6737" s="388"/>
    </row>
    <row r="6738" spans="1:7" ht="17.25" x14ac:dyDescent="0.3">
      <c r="A6738" s="389" t="s">
        <v>26850</v>
      </c>
      <c r="B6738" s="393" t="s">
        <v>13336</v>
      </c>
      <c r="C6738" s="393">
        <v>1</v>
      </c>
      <c r="D6738" s="393" t="s">
        <v>11819</v>
      </c>
      <c r="E6738" s="393">
        <v>2</v>
      </c>
      <c r="F6738" s="396"/>
      <c r="G6738" s="388"/>
    </row>
    <row r="6739" spans="1:7" ht="17.25" x14ac:dyDescent="0.3">
      <c r="A6739" s="389" t="s">
        <v>26851</v>
      </c>
      <c r="B6739" s="393" t="s">
        <v>13336</v>
      </c>
      <c r="C6739" s="393">
        <v>2</v>
      </c>
      <c r="D6739" s="393" t="s">
        <v>11819</v>
      </c>
      <c r="E6739" s="393">
        <v>0</v>
      </c>
      <c r="F6739" s="396"/>
      <c r="G6739" s="388"/>
    </row>
    <row r="6740" spans="1:7" ht="17.25" x14ac:dyDescent="0.3">
      <c r="A6740" s="389" t="s">
        <v>26852</v>
      </c>
      <c r="B6740" s="393" t="s">
        <v>11819</v>
      </c>
      <c r="C6740" s="393">
        <v>1</v>
      </c>
      <c r="D6740" s="393" t="s">
        <v>13336</v>
      </c>
      <c r="E6740" s="393">
        <v>1</v>
      </c>
      <c r="F6740" s="396"/>
      <c r="G6740" s="388"/>
    </row>
    <row r="6741" spans="1:7" ht="17.25" x14ac:dyDescent="0.3">
      <c r="A6741" s="389" t="s">
        <v>26853</v>
      </c>
      <c r="B6741" s="393" t="s">
        <v>13336</v>
      </c>
      <c r="C6741" s="393">
        <v>2</v>
      </c>
      <c r="D6741" s="393" t="s">
        <v>11819</v>
      </c>
      <c r="E6741" s="393">
        <v>1</v>
      </c>
      <c r="F6741" s="396"/>
      <c r="G6741" s="388"/>
    </row>
    <row r="6742" spans="1:7" ht="17.25" x14ac:dyDescent="0.3">
      <c r="A6742" s="389" t="s">
        <v>26854</v>
      </c>
      <c r="B6742" s="393" t="s">
        <v>13336</v>
      </c>
      <c r="C6742" s="393">
        <v>1</v>
      </c>
      <c r="D6742" s="393" t="s">
        <v>11819</v>
      </c>
      <c r="E6742" s="393">
        <v>2</v>
      </c>
      <c r="F6742" s="396"/>
      <c r="G6742" s="388"/>
    </row>
    <row r="6743" spans="1:7" ht="17.25" x14ac:dyDescent="0.3">
      <c r="A6743" s="389" t="s">
        <v>26855</v>
      </c>
      <c r="B6743" s="393" t="s">
        <v>13336</v>
      </c>
      <c r="C6743" s="393">
        <v>2</v>
      </c>
      <c r="D6743" s="393" t="s">
        <v>11819</v>
      </c>
      <c r="E6743" s="393">
        <v>2</v>
      </c>
      <c r="F6743" s="396"/>
      <c r="G6743" s="388"/>
    </row>
    <row r="6744" spans="1:7" ht="17.25" x14ac:dyDescent="0.3">
      <c r="A6744" s="389" t="s">
        <v>26856</v>
      </c>
      <c r="B6744" s="393" t="s">
        <v>13336</v>
      </c>
      <c r="C6744" s="393">
        <v>1</v>
      </c>
      <c r="D6744" s="393" t="s">
        <v>11819</v>
      </c>
      <c r="E6744" s="393">
        <v>2</v>
      </c>
      <c r="F6744" s="396"/>
      <c r="G6744" s="388"/>
    </row>
    <row r="6745" spans="1:7" ht="17.25" x14ac:dyDescent="0.3">
      <c r="A6745" s="389" t="s">
        <v>26857</v>
      </c>
      <c r="B6745" s="393" t="s">
        <v>13336</v>
      </c>
      <c r="C6745" s="393">
        <v>3</v>
      </c>
      <c r="D6745" s="393" t="s">
        <v>11819</v>
      </c>
      <c r="E6745" s="393">
        <v>2</v>
      </c>
      <c r="F6745" s="396"/>
      <c r="G6745" s="388"/>
    </row>
    <row r="6746" spans="1:7" ht="17.25" x14ac:dyDescent="0.3">
      <c r="A6746" s="389" t="s">
        <v>26858</v>
      </c>
      <c r="B6746" s="393" t="s">
        <v>13336</v>
      </c>
      <c r="C6746" s="393">
        <v>1</v>
      </c>
      <c r="D6746" s="393" t="s">
        <v>11819</v>
      </c>
      <c r="E6746" s="393">
        <v>2</v>
      </c>
      <c r="F6746" s="396"/>
      <c r="G6746" s="388"/>
    </row>
    <row r="6747" spans="1:7" ht="17.25" x14ac:dyDescent="0.3">
      <c r="A6747" s="389" t="s">
        <v>26859</v>
      </c>
      <c r="B6747" s="393" t="s">
        <v>13336</v>
      </c>
      <c r="C6747" s="393">
        <v>1</v>
      </c>
      <c r="D6747" s="393" t="s">
        <v>11819</v>
      </c>
      <c r="E6747" s="393">
        <v>1</v>
      </c>
      <c r="F6747" s="396"/>
      <c r="G6747" s="388"/>
    </row>
    <row r="6748" spans="1:7" ht="17.25" x14ac:dyDescent="0.3">
      <c r="A6748" s="389" t="s">
        <v>26860</v>
      </c>
      <c r="B6748" s="393" t="s">
        <v>11819</v>
      </c>
      <c r="C6748" s="393">
        <v>1</v>
      </c>
      <c r="D6748" s="393" t="s">
        <v>2376</v>
      </c>
      <c r="E6748" s="393">
        <v>3</v>
      </c>
      <c r="F6748" s="396"/>
      <c r="G6748" s="388"/>
    </row>
    <row r="6749" spans="1:7" ht="17.25" x14ac:dyDescent="0.3">
      <c r="A6749" s="389" t="s">
        <v>26861</v>
      </c>
      <c r="B6749" s="393" t="s">
        <v>11819</v>
      </c>
      <c r="C6749" s="393">
        <v>2</v>
      </c>
      <c r="D6749" s="393" t="s">
        <v>13336</v>
      </c>
      <c r="E6749" s="393">
        <v>1</v>
      </c>
      <c r="F6749" s="396"/>
      <c r="G6749" s="388"/>
    </row>
    <row r="6750" spans="1:7" ht="17.25" x14ac:dyDescent="0.3">
      <c r="A6750" s="389" t="s">
        <v>26862</v>
      </c>
      <c r="B6750" s="393" t="s">
        <v>13336</v>
      </c>
      <c r="C6750" s="393">
        <v>0</v>
      </c>
      <c r="D6750" s="393" t="s">
        <v>11819</v>
      </c>
      <c r="E6750" s="393">
        <v>0</v>
      </c>
      <c r="F6750" s="396"/>
      <c r="G6750" s="388"/>
    </row>
    <row r="6751" spans="1:7" ht="12.75" customHeight="1" x14ac:dyDescent="0.3">
      <c r="A6751" s="417" t="s">
        <v>26863</v>
      </c>
      <c r="B6751" s="417"/>
      <c r="C6751" s="417"/>
      <c r="D6751" s="417"/>
      <c r="E6751" s="417"/>
      <c r="F6751" s="417"/>
      <c r="G6751" s="388"/>
    </row>
    <row r="6752" spans="1:7" ht="17.25" x14ac:dyDescent="0.3">
      <c r="A6752" s="389" t="s">
        <v>26864</v>
      </c>
      <c r="B6752" s="393" t="s">
        <v>10191</v>
      </c>
      <c r="C6752" s="393">
        <v>47</v>
      </c>
      <c r="D6752" s="393" t="s">
        <v>11819</v>
      </c>
      <c r="E6752" s="393">
        <v>45</v>
      </c>
      <c r="F6752" s="396"/>
      <c r="G6752" s="388"/>
    </row>
    <row r="6753" spans="1:7" ht="17.25" x14ac:dyDescent="0.3">
      <c r="A6753" s="389" t="s">
        <v>26865</v>
      </c>
      <c r="B6753" s="393" t="s">
        <v>11819</v>
      </c>
      <c r="C6753" s="393">
        <v>35</v>
      </c>
      <c r="D6753" s="393" t="s">
        <v>5011</v>
      </c>
      <c r="E6753" s="393">
        <v>51</v>
      </c>
      <c r="F6753" s="396"/>
      <c r="G6753" s="388"/>
    </row>
    <row r="6754" spans="1:7" ht="12.75" customHeight="1" x14ac:dyDescent="0.3">
      <c r="A6754" s="417" t="s">
        <v>26866</v>
      </c>
      <c r="B6754" s="417"/>
      <c r="C6754" s="417"/>
      <c r="D6754" s="417"/>
      <c r="E6754" s="417"/>
      <c r="F6754" s="417"/>
      <c r="G6754" s="388"/>
    </row>
    <row r="6755" spans="1:7" ht="17.25" x14ac:dyDescent="0.3">
      <c r="A6755" s="389" t="s">
        <v>26867</v>
      </c>
      <c r="B6755" s="393" t="s">
        <v>11819</v>
      </c>
      <c r="C6755" s="393">
        <v>68</v>
      </c>
      <c r="D6755" s="393" t="s">
        <v>10191</v>
      </c>
      <c r="E6755" s="393">
        <v>65</v>
      </c>
      <c r="F6755" s="396"/>
      <c r="G6755" s="388"/>
    </row>
    <row r="6756" spans="1:7" ht="17.25" x14ac:dyDescent="0.3">
      <c r="A6756" s="389" t="s">
        <v>26868</v>
      </c>
      <c r="B6756" s="393" t="s">
        <v>22317</v>
      </c>
      <c r="C6756" s="393">
        <v>26</v>
      </c>
      <c r="D6756" s="393" t="s">
        <v>11819</v>
      </c>
      <c r="E6756" s="393">
        <v>40</v>
      </c>
      <c r="F6756" s="396"/>
      <c r="G6756" s="388"/>
    </row>
    <row r="6757" spans="1:7" ht="17.25" x14ac:dyDescent="0.3">
      <c r="A6757" s="389" t="s">
        <v>26869</v>
      </c>
      <c r="B6757" s="393" t="s">
        <v>22317</v>
      </c>
      <c r="C6757" s="393">
        <v>16</v>
      </c>
      <c r="D6757" s="393" t="s">
        <v>11819</v>
      </c>
      <c r="E6757" s="393">
        <v>25</v>
      </c>
      <c r="F6757" s="396"/>
      <c r="G6757" s="388"/>
    </row>
    <row r="6758" spans="1:7" ht="12.75" customHeight="1" x14ac:dyDescent="0.3">
      <c r="A6758" s="417" t="s">
        <v>26870</v>
      </c>
      <c r="B6758" s="417"/>
      <c r="C6758" s="417"/>
      <c r="D6758" s="417"/>
      <c r="E6758" s="417"/>
      <c r="F6758" s="417"/>
      <c r="G6758" s="388"/>
    </row>
    <row r="6759" spans="1:7" ht="17.25" x14ac:dyDescent="0.3">
      <c r="A6759" s="389" t="s">
        <v>26871</v>
      </c>
      <c r="B6759" s="393" t="s">
        <v>10103</v>
      </c>
      <c r="C6759" s="393">
        <v>6</v>
      </c>
      <c r="D6759" s="393" t="s">
        <v>11819</v>
      </c>
      <c r="E6759" s="393">
        <v>18</v>
      </c>
      <c r="F6759" s="396"/>
      <c r="G6759" s="388"/>
    </row>
    <row r="6760" spans="1:7" ht="17.25" x14ac:dyDescent="0.3">
      <c r="A6760" s="389" t="s">
        <v>26872</v>
      </c>
      <c r="B6760" s="393" t="s">
        <v>10191</v>
      </c>
      <c r="C6760" s="393">
        <v>44</v>
      </c>
      <c r="D6760" s="393" t="s">
        <v>11819</v>
      </c>
      <c r="E6760" s="393">
        <v>26</v>
      </c>
      <c r="F6760" s="396"/>
      <c r="G6760" s="388"/>
    </row>
    <row r="6761" spans="1:7" ht="17.25" x14ac:dyDescent="0.3">
      <c r="A6761" s="389" t="s">
        <v>26873</v>
      </c>
      <c r="B6761" s="393" t="s">
        <v>11819</v>
      </c>
      <c r="C6761" s="393">
        <v>11</v>
      </c>
      <c r="D6761" s="393" t="s">
        <v>10191</v>
      </c>
      <c r="E6761" s="393">
        <v>12</v>
      </c>
      <c r="F6761" s="396"/>
      <c r="G6761" s="388"/>
    </row>
    <row r="6762" spans="1:7" ht="12.75" customHeight="1" x14ac:dyDescent="0.3">
      <c r="A6762" s="417" t="s">
        <v>26874</v>
      </c>
      <c r="B6762" s="417"/>
      <c r="C6762" s="417"/>
      <c r="D6762" s="417"/>
      <c r="E6762" s="417"/>
      <c r="F6762" s="417"/>
      <c r="G6762" s="388"/>
    </row>
    <row r="6763" spans="1:7" ht="17.25" x14ac:dyDescent="0.3">
      <c r="A6763" s="389" t="s">
        <v>26875</v>
      </c>
      <c r="B6763" s="393" t="s">
        <v>16716</v>
      </c>
      <c r="C6763" s="393">
        <v>46</v>
      </c>
      <c r="D6763" s="393" t="s">
        <v>11819</v>
      </c>
      <c r="E6763" s="393">
        <v>29</v>
      </c>
      <c r="F6763" s="396"/>
      <c r="G6763" s="388"/>
    </row>
    <row r="6764" spans="1:7" ht="17.25" x14ac:dyDescent="0.3">
      <c r="A6764" s="389" t="s">
        <v>26876</v>
      </c>
      <c r="B6764" s="393" t="s">
        <v>11819</v>
      </c>
      <c r="C6764" s="393">
        <v>9</v>
      </c>
      <c r="D6764" s="393" t="s">
        <v>10191</v>
      </c>
      <c r="E6764" s="393">
        <v>7</v>
      </c>
      <c r="F6764" s="396"/>
      <c r="G6764" s="388"/>
    </row>
    <row r="6765" spans="1:7" ht="17.25" x14ac:dyDescent="0.3">
      <c r="A6765" s="389" t="s">
        <v>26877</v>
      </c>
      <c r="B6765" s="393" t="s">
        <v>13336</v>
      </c>
      <c r="C6765" s="393">
        <v>24</v>
      </c>
      <c r="D6765" s="393" t="s">
        <v>11819</v>
      </c>
      <c r="E6765" s="393">
        <v>34</v>
      </c>
      <c r="F6765" s="396"/>
      <c r="G6765" s="388"/>
    </row>
    <row r="6766" spans="1:7" ht="12.75" customHeight="1" x14ac:dyDescent="0.3">
      <c r="A6766" s="417" t="s">
        <v>26878</v>
      </c>
      <c r="B6766" s="417"/>
      <c r="C6766" s="417"/>
      <c r="D6766" s="417"/>
      <c r="E6766" s="417"/>
      <c r="F6766" s="417"/>
      <c r="G6766" s="388"/>
    </row>
    <row r="6767" spans="1:7" ht="17.25" x14ac:dyDescent="0.3">
      <c r="A6767" s="389" t="s">
        <v>42946</v>
      </c>
      <c r="B6767" s="393" t="s">
        <v>10103</v>
      </c>
      <c r="C6767" s="393">
        <v>23</v>
      </c>
      <c r="D6767" s="393" t="s">
        <v>11819</v>
      </c>
      <c r="E6767" s="393">
        <v>16</v>
      </c>
      <c r="F6767" s="396"/>
      <c r="G6767" s="388"/>
    </row>
    <row r="6768" spans="1:7" ht="17.25" x14ac:dyDescent="0.3">
      <c r="A6768" s="389" t="s">
        <v>26879</v>
      </c>
      <c r="B6768" s="393" t="s">
        <v>10103</v>
      </c>
      <c r="C6768" s="393">
        <v>13</v>
      </c>
      <c r="D6768" s="393" t="s">
        <v>11819</v>
      </c>
      <c r="E6768" s="393">
        <v>28</v>
      </c>
      <c r="F6768" s="396"/>
      <c r="G6768" s="388"/>
    </row>
    <row r="6769" spans="1:7" ht="17.25" x14ac:dyDescent="0.3">
      <c r="A6769" s="389" t="s">
        <v>26880</v>
      </c>
      <c r="B6769" s="393" t="s">
        <v>2625</v>
      </c>
      <c r="C6769" s="393">
        <v>8</v>
      </c>
      <c r="D6769" s="393" t="s">
        <v>10191</v>
      </c>
      <c r="E6769" s="393">
        <v>2</v>
      </c>
      <c r="F6769" s="396"/>
      <c r="G6769" s="388"/>
    </row>
    <row r="6770" spans="1:7" ht="12.75" customHeight="1" x14ac:dyDescent="0.3">
      <c r="A6770" s="417" t="s">
        <v>33764</v>
      </c>
      <c r="B6770" s="417"/>
      <c r="C6770" s="417"/>
      <c r="D6770" s="417"/>
      <c r="E6770" s="417"/>
      <c r="F6770" s="417"/>
      <c r="G6770" s="388"/>
    </row>
    <row r="6771" spans="1:7" ht="17.25" x14ac:dyDescent="0.3">
      <c r="A6771" s="389" t="s">
        <v>33765</v>
      </c>
      <c r="B6771" s="393" t="s">
        <v>11819</v>
      </c>
      <c r="C6771" s="393">
        <v>25</v>
      </c>
      <c r="D6771" s="393" t="s">
        <v>10103</v>
      </c>
      <c r="E6771" s="393">
        <v>16</v>
      </c>
      <c r="F6771" s="396"/>
      <c r="G6771" s="388"/>
    </row>
    <row r="6772" spans="1:7" ht="17.25" x14ac:dyDescent="0.3">
      <c r="A6772" s="389" t="s">
        <v>33766</v>
      </c>
      <c r="B6772" s="393" t="s">
        <v>10191</v>
      </c>
      <c r="C6772" s="393">
        <v>20</v>
      </c>
      <c r="D6772" s="393" t="s">
        <v>2625</v>
      </c>
      <c r="E6772" s="393">
        <v>18</v>
      </c>
      <c r="F6772" s="396"/>
      <c r="G6772" s="388"/>
    </row>
    <row r="6773" spans="1:7" ht="17.25" x14ac:dyDescent="0.3">
      <c r="A6773" s="389" t="s">
        <v>33767</v>
      </c>
      <c r="B6773" s="393" t="s">
        <v>10191</v>
      </c>
      <c r="C6773" s="393">
        <v>15</v>
      </c>
      <c r="D6773" s="393" t="s">
        <v>11819</v>
      </c>
      <c r="E6773" s="393">
        <v>6</v>
      </c>
      <c r="F6773" s="396"/>
      <c r="G6773" s="388"/>
    </row>
    <row r="6774" spans="1:7" ht="12.75" customHeight="1" x14ac:dyDescent="0.3">
      <c r="A6774" s="417" t="s">
        <v>40145</v>
      </c>
      <c r="B6774" s="417"/>
      <c r="C6774" s="417"/>
      <c r="D6774" s="417"/>
      <c r="E6774" s="417"/>
      <c r="F6774" s="417"/>
      <c r="G6774" s="388"/>
    </row>
    <row r="6775" spans="1:7" ht="17.25" x14ac:dyDescent="0.3">
      <c r="A6775" s="389" t="s">
        <v>33768</v>
      </c>
      <c r="B6775" s="393" t="s">
        <v>2625</v>
      </c>
      <c r="C6775" s="393">
        <v>20</v>
      </c>
      <c r="D6775" s="393" t="s">
        <v>10191</v>
      </c>
      <c r="E6775" s="393">
        <v>24</v>
      </c>
      <c r="F6775" s="396"/>
      <c r="G6775" s="388"/>
    </row>
    <row r="6776" spans="1:7" ht="17.25" x14ac:dyDescent="0.3">
      <c r="A6776" s="389" t="s">
        <v>33769</v>
      </c>
      <c r="B6776" s="393" t="s">
        <v>10191</v>
      </c>
      <c r="C6776" s="393">
        <v>3</v>
      </c>
      <c r="D6776" s="393" t="s">
        <v>2625</v>
      </c>
      <c r="E6776" s="393">
        <v>6</v>
      </c>
      <c r="F6776" s="396"/>
      <c r="G6776" s="388"/>
    </row>
    <row r="6777" spans="1:7" ht="17.25" x14ac:dyDescent="0.3">
      <c r="A6777" s="389" t="s">
        <v>33770</v>
      </c>
      <c r="B6777" s="393" t="s">
        <v>10103</v>
      </c>
      <c r="C6777" s="393">
        <v>10</v>
      </c>
      <c r="D6777" s="393" t="s">
        <v>11819</v>
      </c>
      <c r="E6777" s="393">
        <v>13</v>
      </c>
      <c r="F6777" s="396"/>
      <c r="G6777" s="388"/>
    </row>
    <row r="6778" spans="1:7" ht="12.75" customHeight="1" x14ac:dyDescent="0.3">
      <c r="A6778" s="417" t="s">
        <v>40146</v>
      </c>
      <c r="B6778" s="417"/>
      <c r="C6778" s="417"/>
      <c r="D6778" s="417"/>
      <c r="E6778" s="417"/>
      <c r="F6778" s="417"/>
      <c r="G6778" s="388"/>
    </row>
    <row r="6779" spans="1:7" ht="17.25" x14ac:dyDescent="0.3">
      <c r="A6779" s="389" t="s">
        <v>40147</v>
      </c>
      <c r="B6779" s="393" t="s">
        <v>26227</v>
      </c>
      <c r="C6779" s="393">
        <v>8</v>
      </c>
      <c r="D6779" s="393" t="s">
        <v>10103</v>
      </c>
      <c r="E6779" s="393">
        <v>11</v>
      </c>
      <c r="F6779" s="396"/>
      <c r="G6779" s="388"/>
    </row>
    <row r="6780" spans="1:7" ht="17.25" x14ac:dyDescent="0.3">
      <c r="A6780" s="389" t="s">
        <v>40148</v>
      </c>
      <c r="B6780" s="393" t="s">
        <v>11819</v>
      </c>
      <c r="C6780" s="393">
        <v>24</v>
      </c>
      <c r="D6780" s="393" t="s">
        <v>10103</v>
      </c>
      <c r="E6780" s="393">
        <v>12</v>
      </c>
      <c r="F6780" s="396"/>
      <c r="G6780" s="388"/>
    </row>
    <row r="6781" spans="1:7" ht="17.25" x14ac:dyDescent="0.3">
      <c r="A6781" s="389" t="s">
        <v>40149</v>
      </c>
      <c r="B6781" s="393" t="s">
        <v>10191</v>
      </c>
      <c r="C6781" s="393">
        <v>14</v>
      </c>
      <c r="D6781" s="393" t="s">
        <v>11819</v>
      </c>
      <c r="E6781" s="393">
        <v>19</v>
      </c>
      <c r="F6781" s="396"/>
      <c r="G6781" s="388"/>
    </row>
    <row r="6782" spans="1:7" ht="12.75" customHeight="1" x14ac:dyDescent="0.3">
      <c r="A6782" s="417" t="s">
        <v>40150</v>
      </c>
      <c r="B6782" s="417"/>
      <c r="C6782" s="417"/>
      <c r="D6782" s="417"/>
      <c r="E6782" s="417"/>
      <c r="F6782" s="417"/>
      <c r="G6782" s="388"/>
    </row>
    <row r="6783" spans="1:7" ht="17.25" x14ac:dyDescent="0.3">
      <c r="A6783" s="389" t="s">
        <v>40151</v>
      </c>
      <c r="B6783" s="393" t="s">
        <v>14944</v>
      </c>
      <c r="C6783" s="393">
        <v>16</v>
      </c>
      <c r="D6783" s="393" t="s">
        <v>2625</v>
      </c>
      <c r="E6783" s="393">
        <v>7</v>
      </c>
      <c r="F6783" s="396"/>
      <c r="G6783" s="388"/>
    </row>
    <row r="6784" spans="1:7" ht="17.25" x14ac:dyDescent="0.3">
      <c r="A6784" s="389" t="s">
        <v>40152</v>
      </c>
      <c r="B6784" s="393" t="s">
        <v>7198</v>
      </c>
      <c r="C6784" s="393">
        <v>18</v>
      </c>
      <c r="D6784" s="393" t="s">
        <v>10103</v>
      </c>
      <c r="E6784" s="393">
        <v>10</v>
      </c>
      <c r="F6784" s="396"/>
      <c r="G6784" s="388"/>
    </row>
    <row r="6785" spans="1:7" ht="17.25" x14ac:dyDescent="0.3">
      <c r="A6785" s="389" t="s">
        <v>40153</v>
      </c>
      <c r="B6785" s="393" t="s">
        <v>14944</v>
      </c>
      <c r="C6785" s="393">
        <v>7</v>
      </c>
      <c r="D6785" s="393" t="s">
        <v>2625</v>
      </c>
      <c r="E6785" s="393">
        <v>8</v>
      </c>
      <c r="F6785" s="396"/>
      <c r="G6785" s="388"/>
    </row>
    <row r="6786" spans="1:7" ht="17.25" x14ac:dyDescent="0.3">
      <c r="A6786" s="389" t="s">
        <v>40154</v>
      </c>
      <c r="B6786" s="393" t="s">
        <v>10191</v>
      </c>
      <c r="C6786" s="393">
        <v>28</v>
      </c>
      <c r="D6786" s="393" t="s">
        <v>11819</v>
      </c>
      <c r="E6786" s="393">
        <v>21</v>
      </c>
      <c r="F6786" s="396"/>
      <c r="G6786" s="388"/>
    </row>
    <row r="6787" spans="1:7" ht="17.25" x14ac:dyDescent="0.3">
      <c r="A6787" s="389" t="s">
        <v>40155</v>
      </c>
      <c r="B6787" s="393" t="s">
        <v>10191</v>
      </c>
      <c r="C6787" s="393">
        <v>10</v>
      </c>
      <c r="D6787" s="393" t="s">
        <v>5411</v>
      </c>
      <c r="E6787" s="393">
        <v>6</v>
      </c>
      <c r="F6787" s="396"/>
      <c r="G6787" s="388"/>
    </row>
    <row r="6788" spans="1:7" ht="12.75" customHeight="1" x14ac:dyDescent="0.3">
      <c r="A6788" s="417" t="s">
        <v>40156</v>
      </c>
      <c r="B6788" s="417"/>
      <c r="C6788" s="417"/>
      <c r="D6788" s="417"/>
      <c r="E6788" s="417"/>
      <c r="F6788" s="417"/>
      <c r="G6788" s="388"/>
    </row>
    <row r="6789" spans="1:7" ht="17.25" x14ac:dyDescent="0.3">
      <c r="A6789" s="389" t="s">
        <v>40157</v>
      </c>
      <c r="B6789" s="393" t="s">
        <v>7198</v>
      </c>
      <c r="C6789" s="393">
        <v>6</v>
      </c>
      <c r="D6789" s="393" t="s">
        <v>10448</v>
      </c>
      <c r="E6789" s="393">
        <v>15</v>
      </c>
      <c r="F6789" s="396"/>
      <c r="G6789" s="388"/>
    </row>
    <row r="6790" spans="1:7" ht="17.25" x14ac:dyDescent="0.3">
      <c r="A6790" s="389" t="s">
        <v>40158</v>
      </c>
      <c r="B6790" s="393" t="s">
        <v>11819</v>
      </c>
      <c r="C6790" s="393">
        <v>24</v>
      </c>
      <c r="D6790" s="393" t="s">
        <v>13336</v>
      </c>
      <c r="E6790" s="393">
        <v>20</v>
      </c>
      <c r="F6790" s="396"/>
      <c r="G6790" s="388"/>
    </row>
    <row r="6791" spans="1:7" ht="17.25" x14ac:dyDescent="0.3">
      <c r="A6791" s="389" t="s">
        <v>40159</v>
      </c>
      <c r="B6791" s="393" t="s">
        <v>11819</v>
      </c>
      <c r="C6791" s="393">
        <v>15</v>
      </c>
      <c r="D6791" s="393" t="s">
        <v>10191</v>
      </c>
      <c r="E6791" s="393">
        <v>26</v>
      </c>
      <c r="F6791" s="396"/>
      <c r="G6791" s="388"/>
    </row>
    <row r="6792" spans="1:7" ht="17.25" x14ac:dyDescent="0.3">
      <c r="A6792" s="389" t="s">
        <v>42947</v>
      </c>
      <c r="B6792" s="393" t="s">
        <v>5411</v>
      </c>
      <c r="C6792" s="393">
        <v>6</v>
      </c>
      <c r="D6792" s="393" t="s">
        <v>10191</v>
      </c>
      <c r="E6792" s="393">
        <v>8</v>
      </c>
      <c r="F6792" s="396"/>
      <c r="G6792" s="388"/>
    </row>
    <row r="6793" spans="1:7" ht="12.75" customHeight="1" x14ac:dyDescent="0.3">
      <c r="A6793" s="417" t="s">
        <v>41126</v>
      </c>
      <c r="B6793" s="417"/>
      <c r="C6793" s="417"/>
      <c r="D6793" s="417"/>
      <c r="E6793" s="417"/>
      <c r="F6793" s="417"/>
      <c r="G6793" s="388"/>
    </row>
    <row r="6794" spans="1:7" ht="17.25" x14ac:dyDescent="0.3">
      <c r="A6794" s="389" t="s">
        <v>41127</v>
      </c>
      <c r="B6794" s="393" t="s">
        <v>11819</v>
      </c>
      <c r="C6794" s="393">
        <v>22</v>
      </c>
      <c r="D6794" s="393" t="s">
        <v>5011</v>
      </c>
      <c r="E6794" s="393">
        <v>23</v>
      </c>
      <c r="F6794" s="396"/>
      <c r="G6794" s="388"/>
    </row>
    <row r="6795" spans="1:7" ht="17.25" x14ac:dyDescent="0.3">
      <c r="A6795" s="389" t="s">
        <v>41128</v>
      </c>
      <c r="B6795" s="393" t="s">
        <v>11819</v>
      </c>
      <c r="C6795" s="393">
        <v>22</v>
      </c>
      <c r="D6795" s="393" t="s">
        <v>22163</v>
      </c>
      <c r="E6795" s="393">
        <v>16</v>
      </c>
      <c r="F6795" s="396"/>
      <c r="G6795" s="388"/>
    </row>
    <row r="6796" spans="1:7" ht="17.25" x14ac:dyDescent="0.3">
      <c r="A6796" s="389" t="s">
        <v>41129</v>
      </c>
      <c r="B6796" s="393" t="s">
        <v>25997</v>
      </c>
      <c r="C6796" s="393">
        <v>3</v>
      </c>
      <c r="D6796" s="393" t="s">
        <v>22226</v>
      </c>
      <c r="E6796" s="393">
        <v>9</v>
      </c>
      <c r="F6796" s="396"/>
      <c r="G6796" s="388"/>
    </row>
    <row r="6797" spans="1:7" ht="12.75" customHeight="1" x14ac:dyDescent="0.3">
      <c r="A6797" s="417" t="s">
        <v>42948</v>
      </c>
      <c r="B6797" s="417"/>
      <c r="C6797" s="417"/>
      <c r="D6797" s="417"/>
      <c r="E6797" s="417"/>
      <c r="F6797" s="417"/>
      <c r="G6797" s="388"/>
    </row>
    <row r="6798" spans="1:7" ht="17.25" x14ac:dyDescent="0.3">
      <c r="A6798" s="389" t="s">
        <v>42949</v>
      </c>
      <c r="B6798" s="393" t="s">
        <v>2376</v>
      </c>
      <c r="C6798" s="393">
        <v>0</v>
      </c>
      <c r="D6798" s="393" t="s">
        <v>11819</v>
      </c>
      <c r="E6798" s="393">
        <v>0</v>
      </c>
      <c r="F6798" s="396"/>
      <c r="G6798" s="388"/>
    </row>
    <row r="6799" spans="1:7" ht="17.25" x14ac:dyDescent="0.3">
      <c r="A6799" s="389" t="s">
        <v>42950</v>
      </c>
      <c r="B6799" s="393" t="s">
        <v>10103</v>
      </c>
      <c r="C6799" s="393">
        <v>0</v>
      </c>
      <c r="D6799" s="393" t="s">
        <v>2376</v>
      </c>
      <c r="E6799" s="393">
        <v>0</v>
      </c>
      <c r="F6799" s="396"/>
      <c r="G6799" s="388"/>
    </row>
    <row r="6800" spans="1:7" ht="17.25" x14ac:dyDescent="0.3">
      <c r="A6800" s="389" t="s">
        <v>42951</v>
      </c>
      <c r="B6800" s="393" t="s">
        <v>22563</v>
      </c>
      <c r="C6800" s="393">
        <v>0</v>
      </c>
      <c r="D6800" s="393" t="s">
        <v>10103</v>
      </c>
      <c r="E6800" s="393">
        <v>0</v>
      </c>
      <c r="F6800" s="396"/>
      <c r="G6800" s="388"/>
    </row>
    <row r="6801" spans="1:7" ht="17.25" x14ac:dyDescent="0.3">
      <c r="A6801" s="389" t="s">
        <v>42952</v>
      </c>
      <c r="B6801" s="393" t="s">
        <v>11819</v>
      </c>
      <c r="C6801" s="393">
        <v>0</v>
      </c>
      <c r="D6801" s="393" t="s">
        <v>10103</v>
      </c>
      <c r="E6801" s="393">
        <v>0</v>
      </c>
      <c r="F6801" s="396"/>
      <c r="G6801" s="388"/>
    </row>
    <row r="6802" spans="1:7" ht="17.25" x14ac:dyDescent="0.3">
      <c r="A6802" s="389" t="s">
        <v>42953</v>
      </c>
      <c r="B6802" s="393" t="s">
        <v>10191</v>
      </c>
      <c r="C6802" s="393">
        <v>0</v>
      </c>
      <c r="D6802" s="393" t="s">
        <v>2625</v>
      </c>
      <c r="E6802" s="393">
        <v>0</v>
      </c>
      <c r="F6802" s="396"/>
      <c r="G6802" s="388"/>
    </row>
    <row r="6803" spans="1:7" ht="17.25" x14ac:dyDescent="0.3">
      <c r="A6803" s="389" t="s">
        <v>42954</v>
      </c>
      <c r="B6803" s="393" t="s">
        <v>11819</v>
      </c>
      <c r="C6803" s="393">
        <v>0</v>
      </c>
      <c r="D6803" s="393" t="s">
        <v>10103</v>
      </c>
      <c r="E6803" s="393">
        <v>0</v>
      </c>
      <c r="F6803" s="396"/>
      <c r="G6803" s="388"/>
    </row>
    <row r="6804" spans="1:7" ht="17.25" x14ac:dyDescent="0.3">
      <c r="A6804" s="389" t="s">
        <v>42955</v>
      </c>
      <c r="B6804" s="393" t="s">
        <v>10191</v>
      </c>
      <c r="C6804" s="393">
        <v>0</v>
      </c>
      <c r="D6804" s="393" t="s">
        <v>2625</v>
      </c>
      <c r="E6804" s="393">
        <v>0</v>
      </c>
      <c r="F6804" s="396"/>
      <c r="G6804" s="388"/>
    </row>
    <row r="6805" spans="1:7" ht="17.25" x14ac:dyDescent="0.3">
      <c r="A6805" s="389" t="s">
        <v>42956</v>
      </c>
      <c r="B6805" s="393" t="s">
        <v>2625</v>
      </c>
      <c r="C6805" s="393">
        <v>0</v>
      </c>
      <c r="D6805" s="393" t="s">
        <v>10191</v>
      </c>
      <c r="E6805" s="393">
        <v>0</v>
      </c>
      <c r="F6805" s="396"/>
      <c r="G6805" s="388"/>
    </row>
    <row r="6806" spans="1:7" ht="17.25" x14ac:dyDescent="0.3">
      <c r="A6806" s="389" t="s">
        <v>42957</v>
      </c>
      <c r="B6806" s="393" t="s">
        <v>10103</v>
      </c>
      <c r="C6806" s="393">
        <v>0</v>
      </c>
      <c r="D6806" s="393" t="s">
        <v>11819</v>
      </c>
      <c r="E6806" s="393">
        <v>0</v>
      </c>
      <c r="F6806" s="396"/>
      <c r="G6806" s="388"/>
    </row>
    <row r="6807" spans="1:7" ht="17.25" x14ac:dyDescent="0.3">
      <c r="A6807" s="389" t="s">
        <v>42958</v>
      </c>
      <c r="B6807" s="393" t="s">
        <v>10191</v>
      </c>
      <c r="C6807" s="393">
        <v>0</v>
      </c>
      <c r="D6807" s="393" t="s">
        <v>11819</v>
      </c>
      <c r="E6807" s="393">
        <v>0</v>
      </c>
      <c r="F6807" s="396"/>
      <c r="G6807" s="388"/>
    </row>
    <row r="6808" spans="1:7" ht="17.25" x14ac:dyDescent="0.3">
      <c r="A6808" s="389" t="s">
        <v>42959</v>
      </c>
      <c r="B6808" s="393" t="s">
        <v>2625</v>
      </c>
      <c r="C6808" s="393">
        <v>0</v>
      </c>
      <c r="D6808" s="393" t="s">
        <v>10191</v>
      </c>
      <c r="E6808" s="393">
        <v>0</v>
      </c>
      <c r="F6808" s="396"/>
      <c r="G6808" s="388"/>
    </row>
    <row r="6809" spans="1:7" ht="17.25" x14ac:dyDescent="0.3">
      <c r="A6809" s="389" t="s">
        <v>42960</v>
      </c>
      <c r="B6809" s="393" t="s">
        <v>2625</v>
      </c>
      <c r="C6809" s="393">
        <v>0</v>
      </c>
      <c r="D6809" s="393" t="s">
        <v>10191</v>
      </c>
      <c r="E6809" s="393">
        <v>0</v>
      </c>
      <c r="F6809" s="396"/>
      <c r="G6809" s="388"/>
    </row>
    <row r="6810" spans="1:7" ht="17.25" x14ac:dyDescent="0.3">
      <c r="A6810" s="389" t="s">
        <v>42961</v>
      </c>
      <c r="B6810" s="393" t="s">
        <v>11819</v>
      </c>
      <c r="C6810" s="393">
        <v>0</v>
      </c>
      <c r="D6810" s="393" t="s">
        <v>10191</v>
      </c>
      <c r="E6810" s="393">
        <v>0</v>
      </c>
      <c r="F6810" s="396"/>
      <c r="G6810" s="388"/>
    </row>
    <row r="6811" spans="1:7" ht="17.25" x14ac:dyDescent="0.3">
      <c r="A6811" s="389" t="s">
        <v>42962</v>
      </c>
      <c r="B6811" s="393" t="s">
        <v>5411</v>
      </c>
      <c r="C6811" s="393">
        <v>0</v>
      </c>
      <c r="D6811" s="393" t="s">
        <v>10191</v>
      </c>
      <c r="E6811" s="393">
        <v>0</v>
      </c>
      <c r="F6811" s="396"/>
      <c r="G6811" s="388"/>
    </row>
    <row r="6812" spans="1:7" ht="17.25" x14ac:dyDescent="0.3">
      <c r="A6812" s="389" t="s">
        <v>42963</v>
      </c>
      <c r="B6812" s="393" t="s">
        <v>5011</v>
      </c>
      <c r="C6812" s="393">
        <v>0</v>
      </c>
      <c r="D6812" s="393" t="s">
        <v>25171</v>
      </c>
      <c r="E6812" s="393">
        <v>0</v>
      </c>
      <c r="F6812" s="396"/>
      <c r="G6812" s="388"/>
    </row>
    <row r="6813" spans="1:7" ht="12.75" customHeight="1" x14ac:dyDescent="0.3">
      <c r="A6813" s="417" t="s">
        <v>26881</v>
      </c>
      <c r="B6813" s="417"/>
      <c r="C6813" s="417"/>
      <c r="D6813" s="417"/>
      <c r="E6813" s="417"/>
      <c r="F6813" s="417"/>
      <c r="G6813" s="388"/>
    </row>
    <row r="6814" spans="1:7" ht="17.25" x14ac:dyDescent="0.3">
      <c r="A6814" s="389" t="s">
        <v>26882</v>
      </c>
      <c r="B6814" s="393" t="s">
        <v>5755</v>
      </c>
      <c r="C6814" s="393">
        <v>1</v>
      </c>
      <c r="D6814" s="393" t="s">
        <v>2565</v>
      </c>
      <c r="E6814" s="393">
        <v>0</v>
      </c>
      <c r="F6814" s="396"/>
      <c r="G6814" s="388"/>
    </row>
    <row r="6815" spans="1:7" ht="17.25" x14ac:dyDescent="0.3">
      <c r="A6815" s="389" t="s">
        <v>26883</v>
      </c>
      <c r="B6815" s="393" t="s">
        <v>2565</v>
      </c>
      <c r="C6815" s="393">
        <v>0</v>
      </c>
      <c r="D6815" s="393" t="s">
        <v>5755</v>
      </c>
      <c r="E6815" s="393">
        <v>0</v>
      </c>
      <c r="F6815" s="396"/>
      <c r="G6815" s="388"/>
    </row>
    <row r="6816" spans="1:7" ht="17.25" x14ac:dyDescent="0.3">
      <c r="A6816" s="389" t="s">
        <v>26884</v>
      </c>
      <c r="B6816" s="393" t="s">
        <v>5755</v>
      </c>
      <c r="C6816" s="393">
        <v>1</v>
      </c>
      <c r="D6816" s="393" t="s">
        <v>2565</v>
      </c>
      <c r="E6816" s="393">
        <v>1</v>
      </c>
      <c r="F6816" s="396"/>
      <c r="G6816" s="388"/>
    </row>
    <row r="6817" spans="1:7" ht="17.25" x14ac:dyDescent="0.3">
      <c r="A6817" s="389" t="s">
        <v>26885</v>
      </c>
      <c r="B6817" s="393" t="s">
        <v>2565</v>
      </c>
      <c r="C6817" s="393">
        <v>0</v>
      </c>
      <c r="D6817" s="393" t="s">
        <v>5755</v>
      </c>
      <c r="E6817" s="393">
        <v>1</v>
      </c>
      <c r="F6817" s="396"/>
      <c r="G6817" s="388"/>
    </row>
    <row r="6818" spans="1:7" ht="17.25" x14ac:dyDescent="0.3">
      <c r="A6818" s="389" t="s">
        <v>26886</v>
      </c>
      <c r="B6818" s="393" t="s">
        <v>5755</v>
      </c>
      <c r="C6818" s="393">
        <v>1</v>
      </c>
      <c r="D6818" s="393" t="s">
        <v>2565</v>
      </c>
      <c r="E6818" s="393">
        <v>0</v>
      </c>
      <c r="F6818" s="396"/>
      <c r="G6818" s="388"/>
    </row>
    <row r="6819" spans="1:7" ht="17.25" x14ac:dyDescent="0.3">
      <c r="A6819" s="389" t="s">
        <v>26887</v>
      </c>
      <c r="B6819" s="393" t="s">
        <v>5755</v>
      </c>
      <c r="C6819" s="393">
        <v>0</v>
      </c>
      <c r="D6819" s="393" t="s">
        <v>2565</v>
      </c>
      <c r="E6819" s="393">
        <v>0</v>
      </c>
      <c r="F6819" s="396"/>
      <c r="G6819" s="388"/>
    </row>
  </sheetData>
  <mergeCells count="509">
    <mergeCell ref="A13:F13"/>
    <mergeCell ref="A24:F24"/>
    <mergeCell ref="A39:F39"/>
    <mergeCell ref="A48:F48"/>
    <mergeCell ref="A57:F57"/>
    <mergeCell ref="A99:F99"/>
    <mergeCell ref="A187:F187"/>
    <mergeCell ref="A196:F196"/>
    <mergeCell ref="A239:F239"/>
    <mergeCell ref="A248:F248"/>
    <mergeCell ref="A273:F273"/>
    <mergeCell ref="A285:F285"/>
    <mergeCell ref="A108:F108"/>
    <mergeCell ref="A117:F117"/>
    <mergeCell ref="A126:F126"/>
    <mergeCell ref="A135:F135"/>
    <mergeCell ref="A144:F144"/>
    <mergeCell ref="A153:F153"/>
    <mergeCell ref="A396:F396"/>
    <mergeCell ref="A405:F405"/>
    <mergeCell ref="A418:F418"/>
    <mergeCell ref="A429:F429"/>
    <mergeCell ref="A450:F450"/>
    <mergeCell ref="A466:F466"/>
    <mergeCell ref="A318:F318"/>
    <mergeCell ref="A329:F329"/>
    <mergeCell ref="A338:F338"/>
    <mergeCell ref="A349:F349"/>
    <mergeCell ref="A380:F380"/>
    <mergeCell ref="A386:F386"/>
    <mergeCell ref="A581:F581"/>
    <mergeCell ref="A598:F598"/>
    <mergeCell ref="A650:F650"/>
    <mergeCell ref="A674:F674"/>
    <mergeCell ref="A691:F691"/>
    <mergeCell ref="A696:F696"/>
    <mergeCell ref="A483:F483"/>
    <mergeCell ref="A500:F500"/>
    <mergeCell ref="A516:F516"/>
    <mergeCell ref="A528:F528"/>
    <mergeCell ref="A541:F541"/>
    <mergeCell ref="A566:F566"/>
    <mergeCell ref="A758:F758"/>
    <mergeCell ref="A762:F762"/>
    <mergeCell ref="A780:F780"/>
    <mergeCell ref="A787:F787"/>
    <mergeCell ref="A790:F790"/>
    <mergeCell ref="A804:F804"/>
    <mergeCell ref="A707:F707"/>
    <mergeCell ref="A718:F718"/>
    <mergeCell ref="A723:F723"/>
    <mergeCell ref="A734:F734"/>
    <mergeCell ref="A743:F743"/>
    <mergeCell ref="A754:F754"/>
    <mergeCell ref="A1121:F1121"/>
    <mergeCell ref="A1128:F1128"/>
    <mergeCell ref="A1137:F1137"/>
    <mergeCell ref="A1146:F1146"/>
    <mergeCell ref="A1150:F1150"/>
    <mergeCell ref="A1159:F1159"/>
    <mergeCell ref="A815:F815"/>
    <mergeCell ref="A823:F823"/>
    <mergeCell ref="A828:F828"/>
    <mergeCell ref="A834:F834"/>
    <mergeCell ref="A865:F865"/>
    <mergeCell ref="A1090:F1090"/>
    <mergeCell ref="A1208:F1208"/>
    <mergeCell ref="A1211:F1211"/>
    <mergeCell ref="A1214:F1214"/>
    <mergeCell ref="A1223:F1223"/>
    <mergeCell ref="A1232:F1232"/>
    <mergeCell ref="A1245:F1245"/>
    <mergeCell ref="A1168:F1168"/>
    <mergeCell ref="A1177:F1177"/>
    <mergeCell ref="A1188:F1188"/>
    <mergeCell ref="A1190:F1190"/>
    <mergeCell ref="A1194:F1194"/>
    <mergeCell ref="A1197:F1197"/>
    <mergeCell ref="A1324:F1324"/>
    <mergeCell ref="A1335:F1335"/>
    <mergeCell ref="A1346:F1346"/>
    <mergeCell ref="A1358:F1358"/>
    <mergeCell ref="A1372:F1372"/>
    <mergeCell ref="A1389:F1389"/>
    <mergeCell ref="A1258:F1258"/>
    <mergeCell ref="A1271:F1271"/>
    <mergeCell ref="A1282:F1282"/>
    <mergeCell ref="A1293:F1293"/>
    <mergeCell ref="A1304:F1304"/>
    <mergeCell ref="A1315:F1315"/>
    <mergeCell ref="A1455:F1455"/>
    <mergeCell ref="A1464:F1464"/>
    <mergeCell ref="A1473:F1473"/>
    <mergeCell ref="A1482:F1482"/>
    <mergeCell ref="A1491:F1491"/>
    <mergeCell ref="A1504:F1504"/>
    <mergeCell ref="A1400:F1400"/>
    <mergeCell ref="A1409:F1409"/>
    <mergeCell ref="A1418:F1418"/>
    <mergeCell ref="A1427:F1427"/>
    <mergeCell ref="A1436:F1436"/>
    <mergeCell ref="A1445:F1445"/>
    <mergeCell ref="A1615:F1615"/>
    <mergeCell ref="A1630:F1630"/>
    <mergeCell ref="A1640:F1640"/>
    <mergeCell ref="A1657:F1657"/>
    <mergeCell ref="A1668:F1668"/>
    <mergeCell ref="A1678:F1678"/>
    <mergeCell ref="A1512:F1512"/>
    <mergeCell ref="A1571:F1571"/>
    <mergeCell ref="A1573:F1573"/>
    <mergeCell ref="A1576:F1576"/>
    <mergeCell ref="A1601:F1601"/>
    <mergeCell ref="A1610:F1610"/>
    <mergeCell ref="A1738:F1738"/>
    <mergeCell ref="A1743:F1743"/>
    <mergeCell ref="A1751:F1751"/>
    <mergeCell ref="A1754:F1754"/>
    <mergeCell ref="A1756:F1756"/>
    <mergeCell ref="A1775:F1775"/>
    <mergeCell ref="A1683:F1683"/>
    <mergeCell ref="A1692:F1692"/>
    <mergeCell ref="A1700:F1700"/>
    <mergeCell ref="A1707:F1707"/>
    <mergeCell ref="A1720:F1720"/>
    <mergeCell ref="A1727:F1727"/>
    <mergeCell ref="A1865:F1865"/>
    <mergeCell ref="A1877:F1877"/>
    <mergeCell ref="A1884:F1884"/>
    <mergeCell ref="A1891:F1891"/>
    <mergeCell ref="A1910:F1910"/>
    <mergeCell ref="A1958:F1958"/>
    <mergeCell ref="A1787:F1787"/>
    <mergeCell ref="A1805:F1805"/>
    <mergeCell ref="A1821:F1821"/>
    <mergeCell ref="A1834:F1834"/>
    <mergeCell ref="A1847:F1847"/>
    <mergeCell ref="A1856:F1856"/>
    <mergeCell ref="A2017:F2017"/>
    <mergeCell ref="A2022:F2022"/>
    <mergeCell ref="A2033:F2033"/>
    <mergeCell ref="A2046:F2046"/>
    <mergeCell ref="A2065:F2065"/>
    <mergeCell ref="A2072:F2072"/>
    <mergeCell ref="A1970:F1970"/>
    <mergeCell ref="A1976:F1976"/>
    <mergeCell ref="A1987:F1987"/>
    <mergeCell ref="A1995:F1995"/>
    <mergeCell ref="A2003:F2003"/>
    <mergeCell ref="A2012:F2012"/>
    <mergeCell ref="A2151:F2151"/>
    <mergeCell ref="A2160:F2160"/>
    <mergeCell ref="A2167:F2167"/>
    <mergeCell ref="A2172:F2172"/>
    <mergeCell ref="A2196:F2196"/>
    <mergeCell ref="A2198:F2198"/>
    <mergeCell ref="A2079:F2079"/>
    <mergeCell ref="A2085:F2085"/>
    <mergeCell ref="A2087:F2087"/>
    <mergeCell ref="A2096:F2096"/>
    <mergeCell ref="A2109:F2109"/>
    <mergeCell ref="A2120:F2120"/>
    <mergeCell ref="A2482:F2482"/>
    <mergeCell ref="A2491:F2491"/>
    <mergeCell ref="A2497:F2497"/>
    <mergeCell ref="A2536:F2536"/>
    <mergeCell ref="A2549:F2549"/>
    <mergeCell ref="A2558:F2558"/>
    <mergeCell ref="A2419:F2419"/>
    <mergeCell ref="A2423:F2423"/>
    <mergeCell ref="A2431:F2431"/>
    <mergeCell ref="A2437:F2437"/>
    <mergeCell ref="A2446:F2446"/>
    <mergeCell ref="A2449:F2449"/>
    <mergeCell ref="A2660:F2660"/>
    <mergeCell ref="A2674:F2674"/>
    <mergeCell ref="A2685:F2685"/>
    <mergeCell ref="A2696:F2696"/>
    <mergeCell ref="A2712:F2712"/>
    <mergeCell ref="A2729:F2729"/>
    <mergeCell ref="A2571:F2571"/>
    <mergeCell ref="A2582:F2582"/>
    <mergeCell ref="A2595:F2595"/>
    <mergeCell ref="A2612:F2612"/>
    <mergeCell ref="A2628:F2628"/>
    <mergeCell ref="A2647:F2647"/>
    <mergeCell ref="A2950:F2950"/>
    <mergeCell ref="A2960:F2960"/>
    <mergeCell ref="A2965:F2965"/>
    <mergeCell ref="A2976:F2976"/>
    <mergeCell ref="A2993:F2993"/>
    <mergeCell ref="A2997:F2997"/>
    <mergeCell ref="A2897:F2897"/>
    <mergeCell ref="A2908:F2908"/>
    <mergeCell ref="A2914:F2914"/>
    <mergeCell ref="A2927:F2927"/>
    <mergeCell ref="A2934:F2934"/>
    <mergeCell ref="A2941:F2941"/>
    <mergeCell ref="A3086:F3086"/>
    <mergeCell ref="A3110:F3110"/>
    <mergeCell ref="A3123:F3123"/>
    <mergeCell ref="A3125:F3125"/>
    <mergeCell ref="A3127:F3127"/>
    <mergeCell ref="A3129:F3129"/>
    <mergeCell ref="A3010:F3010"/>
    <mergeCell ref="A3023:F3023"/>
    <mergeCell ref="A3036:F3036"/>
    <mergeCell ref="A3045:F3045"/>
    <mergeCell ref="A3056:F3056"/>
    <mergeCell ref="A3065:F3065"/>
    <mergeCell ref="A3201:F3201"/>
    <mergeCell ref="A3342:F3342"/>
    <mergeCell ref="A3353:F3353"/>
    <mergeCell ref="A3357:F3357"/>
    <mergeCell ref="A3366:F3366"/>
    <mergeCell ref="A3375:F3375"/>
    <mergeCell ref="A3136:F3136"/>
    <mergeCell ref="A3143:F3143"/>
    <mergeCell ref="A3160:F3160"/>
    <mergeCell ref="A3167:F3167"/>
    <mergeCell ref="A3184:F3184"/>
    <mergeCell ref="A3196:F3196"/>
    <mergeCell ref="A3442:F3442"/>
    <mergeCell ref="A3451:F3451"/>
    <mergeCell ref="A3460:F3460"/>
    <mergeCell ref="A3469:F3469"/>
    <mergeCell ref="A3480:F3480"/>
    <mergeCell ref="A3491:F3491"/>
    <mergeCell ref="A3384:F3384"/>
    <mergeCell ref="A3395:F3395"/>
    <mergeCell ref="A3406:F3406"/>
    <mergeCell ref="A3415:F3415"/>
    <mergeCell ref="A3424:F3424"/>
    <mergeCell ref="A3433:F3433"/>
    <mergeCell ref="A3594:F3594"/>
    <mergeCell ref="A3603:F3603"/>
    <mergeCell ref="A3612:F3612"/>
    <mergeCell ref="A3615:F3615"/>
    <mergeCell ref="A3625:F3625"/>
    <mergeCell ref="A3641:F3641"/>
    <mergeCell ref="A3502:F3502"/>
    <mergeCell ref="A3523:F3523"/>
    <mergeCell ref="A3538:F3538"/>
    <mergeCell ref="A3549:F3549"/>
    <mergeCell ref="A3560:F3560"/>
    <mergeCell ref="A3576:F3576"/>
    <mergeCell ref="A3689:F3689"/>
    <mergeCell ref="A3700:F3700"/>
    <mergeCell ref="A3709:F3709"/>
    <mergeCell ref="A3718:F3718"/>
    <mergeCell ref="A3727:F3727"/>
    <mergeCell ref="A3736:F3736"/>
    <mergeCell ref="A3643:F3643"/>
    <mergeCell ref="A3657:F3657"/>
    <mergeCell ref="A3659:F3659"/>
    <mergeCell ref="A3668:F3668"/>
    <mergeCell ref="A3676:F3676"/>
    <mergeCell ref="A3678:F3678"/>
    <mergeCell ref="A3901:F3901"/>
    <mergeCell ref="A3919:F3919"/>
    <mergeCell ref="A3930:F3930"/>
    <mergeCell ref="A3945:F3945"/>
    <mergeCell ref="A3954:F3954"/>
    <mergeCell ref="A3961:F3961"/>
    <mergeCell ref="A3745:F3745"/>
    <mergeCell ref="A3752:F3752"/>
    <mergeCell ref="A3761:F3761"/>
    <mergeCell ref="A3770:F3770"/>
    <mergeCell ref="A3881:F3881"/>
    <mergeCell ref="A3894:F3894"/>
    <mergeCell ref="A4045:F4045"/>
    <mergeCell ref="A4054:F4054"/>
    <mergeCell ref="A4059:F4059"/>
    <mergeCell ref="A4071:F4071"/>
    <mergeCell ref="A4080:F4080"/>
    <mergeCell ref="A4093:F4093"/>
    <mergeCell ref="A3970:F3970"/>
    <mergeCell ref="A3979:F3979"/>
    <mergeCell ref="A3990:F3990"/>
    <mergeCell ref="A4003:F4003"/>
    <mergeCell ref="A4012:F4012"/>
    <mergeCell ref="A4029:F4029"/>
    <mergeCell ref="A4147:F4147"/>
    <mergeCell ref="A4158:F4158"/>
    <mergeCell ref="A4171:F4171"/>
    <mergeCell ref="A4181:F4181"/>
    <mergeCell ref="A4192:F4192"/>
    <mergeCell ref="A4204:F4204"/>
    <mergeCell ref="A4104:F4104"/>
    <mergeCell ref="A4107:F4107"/>
    <mergeCell ref="A4109:F4109"/>
    <mergeCell ref="A4111:F4111"/>
    <mergeCell ref="A4119:F4119"/>
    <mergeCell ref="A4137:F4137"/>
    <mergeCell ref="A4292:F4292"/>
    <mergeCell ref="A4295:F4295"/>
    <mergeCell ref="A4304:F4304"/>
    <mergeCell ref="A4313:F4313"/>
    <mergeCell ref="A4322:F4322"/>
    <mergeCell ref="A4331:F4331"/>
    <mergeCell ref="A4213:F4213"/>
    <mergeCell ref="A4232:F4232"/>
    <mergeCell ref="A4241:F4241"/>
    <mergeCell ref="A4260:F4260"/>
    <mergeCell ref="A4274:F4274"/>
    <mergeCell ref="A4283:F4283"/>
    <mergeCell ref="A4414:F4414"/>
    <mergeCell ref="A4421:F4421"/>
    <mergeCell ref="A4431:F4431"/>
    <mergeCell ref="A4440:F4440"/>
    <mergeCell ref="A4448:F4448"/>
    <mergeCell ref="A4456:F4456"/>
    <mergeCell ref="A4340:F4340"/>
    <mergeCell ref="A4349:F4349"/>
    <mergeCell ref="A4366:F4366"/>
    <mergeCell ref="A4385:F4385"/>
    <mergeCell ref="A4398:F4398"/>
    <mergeCell ref="A4403:F4403"/>
    <mergeCell ref="A4523:F4523"/>
    <mergeCell ref="A4530:F4530"/>
    <mergeCell ref="A4538:F4538"/>
    <mergeCell ref="A4541:F4541"/>
    <mergeCell ref="A4545:F4545"/>
    <mergeCell ref="A4558:F4558"/>
    <mergeCell ref="A4467:F4467"/>
    <mergeCell ref="A4476:F4476"/>
    <mergeCell ref="A4487:F4487"/>
    <mergeCell ref="A4498:F4498"/>
    <mergeCell ref="A4507:F4507"/>
    <mergeCell ref="A4516:F4516"/>
    <mergeCell ref="A4649:F4649"/>
    <mergeCell ref="A4660:F4660"/>
    <mergeCell ref="A4663:F4663"/>
    <mergeCell ref="A4682:F4682"/>
    <mergeCell ref="A4691:F4691"/>
    <mergeCell ref="A4704:F4704"/>
    <mergeCell ref="A4573:F4573"/>
    <mergeCell ref="A4592:F4592"/>
    <mergeCell ref="A4606:F4606"/>
    <mergeCell ref="A4621:F4621"/>
    <mergeCell ref="A4628:F4628"/>
    <mergeCell ref="A4635:F4635"/>
    <mergeCell ref="A4900:F4900"/>
    <mergeCell ref="A4924:F4924"/>
    <mergeCell ref="A4958:F4958"/>
    <mergeCell ref="A4962:F4962"/>
    <mergeCell ref="A4978:F4978"/>
    <mergeCell ref="A4991:F4991"/>
    <mergeCell ref="A4708:F4708"/>
    <mergeCell ref="A4714:F4714"/>
    <mergeCell ref="A4731:F4731"/>
    <mergeCell ref="A4873:F4873"/>
    <mergeCell ref="A4884:F4884"/>
    <mergeCell ref="A4893:F4893"/>
    <mergeCell ref="A5076:F5076"/>
    <mergeCell ref="A5083:F5083"/>
    <mergeCell ref="A5100:F5100"/>
    <mergeCell ref="A5117:F5117"/>
    <mergeCell ref="A5132:F5132"/>
    <mergeCell ref="A5138:F5138"/>
    <mergeCell ref="A5009:F5009"/>
    <mergeCell ref="A5027:F5027"/>
    <mergeCell ref="A5036:F5036"/>
    <mergeCell ref="A5052:F5052"/>
    <mergeCell ref="A5062:F5062"/>
    <mergeCell ref="A5069:F5069"/>
    <mergeCell ref="A5200:F5200"/>
    <mergeCell ref="A5208:F5208"/>
    <mergeCell ref="A5212:F5212"/>
    <mergeCell ref="A5218:F5218"/>
    <mergeCell ref="A5225:F5225"/>
    <mergeCell ref="A5229:F5229"/>
    <mergeCell ref="A5149:F5149"/>
    <mergeCell ref="A5160:F5160"/>
    <mergeCell ref="A5171:F5171"/>
    <mergeCell ref="A5177:F5177"/>
    <mergeCell ref="A5184:F5184"/>
    <mergeCell ref="A5190:F5190"/>
    <mergeCell ref="A5324:F5324"/>
    <mergeCell ref="A5331:F5331"/>
    <mergeCell ref="A5338:F5338"/>
    <mergeCell ref="A5345:F5345"/>
    <mergeCell ref="A5352:F5352"/>
    <mergeCell ref="A5363:F5363"/>
    <mergeCell ref="A5233:F5233"/>
    <mergeCell ref="A5279:F5279"/>
    <mergeCell ref="A5290:F5290"/>
    <mergeCell ref="A5300:F5300"/>
    <mergeCell ref="A5311:F5311"/>
    <mergeCell ref="A5317:F5317"/>
    <mergeCell ref="A5440:F5440"/>
    <mergeCell ref="A5452:F5452"/>
    <mergeCell ref="A5463:F5463"/>
    <mergeCell ref="A5474:F5474"/>
    <mergeCell ref="A5485:F5485"/>
    <mergeCell ref="A5496:F5496"/>
    <mergeCell ref="A5374:F5374"/>
    <mergeCell ref="A5385:F5385"/>
    <mergeCell ref="A5396:F5396"/>
    <mergeCell ref="A5407:F5407"/>
    <mergeCell ref="A5418:F5418"/>
    <mergeCell ref="A5429:F5429"/>
    <mergeCell ref="A5573:F5573"/>
    <mergeCell ref="A5582:F5582"/>
    <mergeCell ref="A5598:F5598"/>
    <mergeCell ref="A5603:F5603"/>
    <mergeCell ref="A5608:F5608"/>
    <mergeCell ref="A5617:F5617"/>
    <mergeCell ref="A5507:F5507"/>
    <mergeCell ref="A5510:F5510"/>
    <mergeCell ref="A5519:F5519"/>
    <mergeCell ref="A5530:F5530"/>
    <mergeCell ref="A5551:F5551"/>
    <mergeCell ref="A5566:F5566"/>
    <mergeCell ref="A5718:F5718"/>
    <mergeCell ref="A5723:F5723"/>
    <mergeCell ref="A5730:F5730"/>
    <mergeCell ref="A5743:F5743"/>
    <mergeCell ref="A5756:F5756"/>
    <mergeCell ref="A5769:F5769"/>
    <mergeCell ref="A5628:F5628"/>
    <mergeCell ref="A5637:F5637"/>
    <mergeCell ref="A5679:F5679"/>
    <mergeCell ref="A5687:F5687"/>
    <mergeCell ref="A5704:F5704"/>
    <mergeCell ref="A5707:F5707"/>
    <mergeCell ref="A5860:F5860"/>
    <mergeCell ref="A5873:F5873"/>
    <mergeCell ref="A5886:F5886"/>
    <mergeCell ref="A5899:F5899"/>
    <mergeCell ref="A5912:F5912"/>
    <mergeCell ref="A5925:F5925"/>
    <mergeCell ref="A5782:F5782"/>
    <mergeCell ref="A5795:F5795"/>
    <mergeCell ref="A5808:F5808"/>
    <mergeCell ref="A5821:F5821"/>
    <mergeCell ref="A5834:F5834"/>
    <mergeCell ref="A5847:F5847"/>
    <mergeCell ref="A6016:F6016"/>
    <mergeCell ref="A6029:F6029"/>
    <mergeCell ref="A6040:F6040"/>
    <mergeCell ref="A6053:F6053"/>
    <mergeCell ref="A6066:F6066"/>
    <mergeCell ref="A6075:F6075"/>
    <mergeCell ref="A5938:F5938"/>
    <mergeCell ref="A5951:F5951"/>
    <mergeCell ref="A5964:F5964"/>
    <mergeCell ref="A5977:F5977"/>
    <mergeCell ref="A5990:F5990"/>
    <mergeCell ref="A6003:F6003"/>
    <mergeCell ref="A6142:F6142"/>
    <mergeCell ref="A6149:F6149"/>
    <mergeCell ref="A6186:F6186"/>
    <mergeCell ref="A6188:F6188"/>
    <mergeCell ref="A6193:F6193"/>
    <mergeCell ref="A6204:F6204"/>
    <mergeCell ref="A6092:F6092"/>
    <mergeCell ref="A6097:F6097"/>
    <mergeCell ref="A6106:F6106"/>
    <mergeCell ref="A6119:F6119"/>
    <mergeCell ref="A6126:F6126"/>
    <mergeCell ref="A6135:F6135"/>
    <mergeCell ref="A6269:F6269"/>
    <mergeCell ref="A6284:F6284"/>
    <mergeCell ref="A6286:F6286"/>
    <mergeCell ref="A6364:F6364"/>
    <mergeCell ref="A6373:F6373"/>
    <mergeCell ref="A6375:F6375"/>
    <mergeCell ref="A6206:F6206"/>
    <mergeCell ref="A6217:F6217"/>
    <mergeCell ref="A6224:F6224"/>
    <mergeCell ref="A6234:F6234"/>
    <mergeCell ref="A6245:F6245"/>
    <mergeCell ref="A6254:F6254"/>
    <mergeCell ref="A6478:F6478"/>
    <mergeCell ref="A6487:F6487"/>
    <mergeCell ref="A6496:F6496"/>
    <mergeCell ref="A6509:F6509"/>
    <mergeCell ref="A6530:F6530"/>
    <mergeCell ref="A6540:F6540"/>
    <mergeCell ref="A6386:F6386"/>
    <mergeCell ref="A6435:F6435"/>
    <mergeCell ref="A6438:F6438"/>
    <mergeCell ref="A6445:F6445"/>
    <mergeCell ref="A6452:F6452"/>
    <mergeCell ref="A6465:F6465"/>
    <mergeCell ref="A6705:F6705"/>
    <mergeCell ref="A6716:F6716"/>
    <mergeCell ref="A6727:F6727"/>
    <mergeCell ref="A6734:F6734"/>
    <mergeCell ref="A6751:F6751"/>
    <mergeCell ref="A6754:F6754"/>
    <mergeCell ref="A6590:F6590"/>
    <mergeCell ref="A6595:F6595"/>
    <mergeCell ref="A6617:F6617"/>
    <mergeCell ref="A6660:F6660"/>
    <mergeCell ref="A6677:F6677"/>
    <mergeCell ref="A6693:F6693"/>
    <mergeCell ref="A6782:F6782"/>
    <mergeCell ref="A6788:F6788"/>
    <mergeCell ref="A6793:F6793"/>
    <mergeCell ref="A6797:F6797"/>
    <mergeCell ref="A6813:F6813"/>
    <mergeCell ref="A6758:F6758"/>
    <mergeCell ref="A6762:F6762"/>
    <mergeCell ref="A6766:F6766"/>
    <mergeCell ref="A6770:F6770"/>
    <mergeCell ref="A6774:F6774"/>
    <mergeCell ref="A6778:F6778"/>
  </mergeCells>
  <hyperlinks>
    <hyperlink ref="A14" r:id="rId1" display="https://www.jrvdev.com/ROAR/VER1/ShowScenario.asp?ScenarioID=1" xr:uid="{F8B93F8A-22F6-46DE-A744-5EAE3D8C7B41}"/>
    <hyperlink ref="A15" r:id="rId2" display="https://www.jrvdev.com/ROAR/VER1/ShowScenario.asp?ScenarioID=2" xr:uid="{D972CE0E-05D7-4807-BE26-5A9354AAA469}"/>
    <hyperlink ref="A16" r:id="rId3" display="https://www.jrvdev.com/ROAR/VER1/ShowScenario.asp?ScenarioID=3" xr:uid="{3AE3BD46-BBB9-4B34-94EC-5E823C405EB4}"/>
    <hyperlink ref="A17" r:id="rId4" display="https://www.jrvdev.com/ROAR/VER1/ShowScenario.asp?ScenarioID=4" xr:uid="{86BBE372-318D-4E80-892D-B5DC017B1BF7}"/>
    <hyperlink ref="A18" r:id="rId5" display="https://www.jrvdev.com/ROAR/VER1/ShowScenario.asp?ScenarioID=5" xr:uid="{1192F6CB-422A-431B-AB73-8119D989BA63}"/>
    <hyperlink ref="A19" r:id="rId6" display="https://www.jrvdev.com/ROAR/VER1/ShowScenario.asp?ScenarioID=6" xr:uid="{0A90AB79-67B2-4427-A69D-A45CDC3F6E92}"/>
    <hyperlink ref="A20" r:id="rId7" display="https://www.jrvdev.com/ROAR/VER1/ShowScenario.asp?ScenarioID=7" xr:uid="{DE521593-B6C1-4C30-82BA-ECCB707062B5}"/>
    <hyperlink ref="A21" r:id="rId8" display="https://www.jrvdev.com/ROAR/VER1/ShowScenario.asp?ScenarioID=8" xr:uid="{A22E7449-516F-43A7-AE88-14283A624838}"/>
    <hyperlink ref="A22" r:id="rId9" display="https://www.jrvdev.com/ROAR/VER1/ShowScenario.asp?ScenarioID=9" xr:uid="{23B15568-BCD2-4488-B064-C4FBA2FCD7A1}"/>
    <hyperlink ref="A23" r:id="rId10" display="https://www.jrvdev.com/ROAR/VER1/ShowScenario.asp?ScenarioID=10" xr:uid="{E5F2A2C0-040F-4351-945D-99F26C6A4884}"/>
    <hyperlink ref="A25" r:id="rId11" display="https://www.jrvdev.com/ROAR/VER1/ShowScenario.asp?ScenarioID=3681" xr:uid="{8937D0F1-2C1E-48DC-AC45-686E592F2CE8}"/>
    <hyperlink ref="A26" r:id="rId12" display="https://www.jrvdev.com/ROAR/VER1/ShowScenario.asp?ScenarioID=3682" xr:uid="{37DD2D29-1263-43A9-A971-3340B7C255F8}"/>
    <hyperlink ref="A27" r:id="rId13" display="https://www.jrvdev.com/ROAR/VER1/ShowScenario.asp?ScenarioID=3014" xr:uid="{F7E5B5A8-C1C5-4307-A654-F756A94FEB13}"/>
    <hyperlink ref="A28" r:id="rId14" display="https://www.jrvdev.com/ROAR/VER1/ShowScenario.asp?ScenarioID=2712" xr:uid="{456AB4D1-31B3-4C91-9901-506A60B6080F}"/>
    <hyperlink ref="A29" r:id="rId15" display="https://www.jrvdev.com/ROAR/VER1/ShowScenario.asp?ScenarioID=2958" xr:uid="{5294F2F7-4A85-40CE-B7DB-D08FB9A89923}"/>
    <hyperlink ref="A30" r:id="rId16" display="https://www.jrvdev.com/ROAR/VER1/ShowScenario.asp?ScenarioID=3683" xr:uid="{66945619-DA3D-40B0-8663-6FD22EDDEDA1}"/>
    <hyperlink ref="A31" r:id="rId17" display="https://www.jrvdev.com/ROAR/VER1/ShowScenario.asp?ScenarioID=2887" xr:uid="{433B1050-F919-418A-8B22-6B448A5164DC}"/>
    <hyperlink ref="A32" r:id="rId18" display="https://www.jrvdev.com/ROAR/VER1/ShowScenario.asp?ScenarioID=3684" xr:uid="{06BDF732-67F0-48A1-B585-33A262299210}"/>
    <hyperlink ref="A33" r:id="rId19" display="https://www.jrvdev.com/ROAR/VER1/ShowScenario.asp?ScenarioID=3685" xr:uid="{43475989-2555-4BF1-A305-704D1FC2A996}"/>
    <hyperlink ref="A34" r:id="rId20" display="https://www.jrvdev.com/ROAR/VER1/ShowScenario.asp?ScenarioID=3686" xr:uid="{2751642D-05AC-45C6-B4EC-B7FFDBBE107F}"/>
    <hyperlink ref="A35" r:id="rId21" display="https://www.jrvdev.com/ROAR/VER1/ShowScenario.asp?ScenarioID=3687" xr:uid="{779EF981-E943-44AA-9AFB-D6D271F4FDCB}"/>
    <hyperlink ref="A36" r:id="rId22" display="https://www.jrvdev.com/ROAR/VER1/ShowScenario.asp?ScenarioID=3015" xr:uid="{D2F61D13-6CDE-434E-94D0-FBFFF0559350}"/>
    <hyperlink ref="A37" r:id="rId23" display="https://www.jrvdev.com/ROAR/VER1/ShowScenario.asp?ScenarioID=3689" xr:uid="{48C392C7-3A93-487F-A7BE-B311F1F2BE3C}"/>
    <hyperlink ref="A38" r:id="rId24" display="https://www.jrvdev.com/ROAR/VER1/ShowScenario.asp?ScenarioID=3016" xr:uid="{8636619D-DF74-495C-93D0-078477176AFE}"/>
    <hyperlink ref="A40" r:id="rId25" display="https://www.jrvdev.com/ROAR/VER1/ShowScenario.asp?ScenarioID=11" xr:uid="{25120DD8-E345-4D02-82A2-CDC3B973BB95}"/>
    <hyperlink ref="A41" r:id="rId26" display="https://www.jrvdev.com/ROAR/VER1/ShowScenario.asp?ScenarioID=12" xr:uid="{DC076871-F7EF-468D-AFE4-175A68A38214}"/>
    <hyperlink ref="A42" r:id="rId27" display="https://www.jrvdev.com/ROAR/VER1/ShowScenario.asp?ScenarioID=13" xr:uid="{35170548-1093-4DCC-B69A-CE4953AB7E90}"/>
    <hyperlink ref="A43" r:id="rId28" display="https://www.jrvdev.com/ROAR/VER1/ShowScenario.asp?ScenarioID=14" xr:uid="{F537385C-E1FC-4A43-B738-64523D3A0E69}"/>
    <hyperlink ref="A44" r:id="rId29" display="https://www.jrvdev.com/ROAR/VER1/ShowScenario.asp?ScenarioID=15" xr:uid="{E6B8F562-BE23-438B-811C-FC4455EF6D9A}"/>
    <hyperlink ref="A45" r:id="rId30" display="https://www.jrvdev.com/ROAR/VER1/ShowScenario.asp?ScenarioID=16" xr:uid="{2877F1EC-C65A-41E1-AFC1-09358B33799E}"/>
    <hyperlink ref="A46" r:id="rId31" display="https://www.jrvdev.com/ROAR/VER1/ShowScenario.asp?ScenarioID=17" xr:uid="{788DB87C-1C80-4F5C-B4AC-3EB7E52C6809}"/>
    <hyperlink ref="A47" r:id="rId32" display="https://www.jrvdev.com/ROAR/VER1/ShowScenario.asp?ScenarioID=18" xr:uid="{B82CB08B-9EB9-4504-A929-5D85B21E203C}"/>
    <hyperlink ref="A49" r:id="rId33" display="https://www.jrvdev.com/ROAR/VER1/ShowScenario.asp?ScenarioID=19" xr:uid="{57F8D463-13F7-4A32-913D-EB4E3A08574C}"/>
    <hyperlink ref="A50" r:id="rId34" display="https://www.jrvdev.com/ROAR/VER1/ShowScenario.asp?ScenarioID=20" xr:uid="{5B65C7FE-DBAB-4EE9-BC36-978CA3CF5BC6}"/>
    <hyperlink ref="A51" r:id="rId35" display="https://www.jrvdev.com/ROAR/VER1/ShowScenario.asp?ScenarioID=21" xr:uid="{16F11F0C-EF06-46C1-BBA4-C79DB304A9A2}"/>
    <hyperlink ref="A52" r:id="rId36" display="https://www.jrvdev.com/ROAR/VER1/ShowScenario.asp?ScenarioID=22" xr:uid="{2F936492-8F1B-4258-8442-9F173BE03240}"/>
    <hyperlink ref="A53" r:id="rId37" display="https://www.jrvdev.com/ROAR/VER1/ShowScenario.asp?ScenarioID=23" xr:uid="{57C19D6F-3BCC-4EB4-BDCA-01795B40B301}"/>
    <hyperlink ref="A54" r:id="rId38" display="https://www.jrvdev.com/ROAR/VER1/ShowScenario.asp?ScenarioID=24" xr:uid="{2AF15ECF-EAD6-41E0-B188-0F577B22D932}"/>
    <hyperlink ref="A55" r:id="rId39" display="https://www.jrvdev.com/ROAR/VER1/ShowScenario.asp?ScenarioID=25" xr:uid="{514B644B-3B35-4275-9B38-C5373DFCB9E6}"/>
    <hyperlink ref="A56" r:id="rId40" display="https://www.jrvdev.com/ROAR/VER1/ShowScenario.asp?ScenarioID=26" xr:uid="{45D34CBD-DA99-4F0D-ABAF-C7BFD578B07A}"/>
    <hyperlink ref="A58" r:id="rId41" display="https://www.jrvdev.com/ROAR/VER1/ShowScenario.asp?ScenarioID=5331" xr:uid="{2EE06D6A-C612-4105-845C-8747B2AF56B3}"/>
    <hyperlink ref="A59" r:id="rId42" display="https://www.jrvdev.com/ROAR/VER1/ShowScenario.asp?ScenarioID=5332" xr:uid="{D8BAA3CA-390B-43EF-B994-490650B7F7C4}"/>
    <hyperlink ref="A60" r:id="rId43" display="https://www.jrvdev.com/ROAR/VER1/ShowScenario.asp?ScenarioID=5333" xr:uid="{2257D95C-DFE6-4853-9915-ACC46EDCB2CB}"/>
    <hyperlink ref="A61" r:id="rId44" display="https://www.jrvdev.com/ROAR/VER1/ShowScenario.asp?ScenarioID=5335" xr:uid="{4D3D477A-793B-4201-B442-C071416BFBAC}"/>
    <hyperlink ref="A62" r:id="rId45" display="https://www.jrvdev.com/ROAR/VER1/ShowScenario.asp?ScenarioID=5336" xr:uid="{84DFB569-36F6-42D8-B0D7-513A9A351A02}"/>
    <hyperlink ref="A63" r:id="rId46" display="https://www.jrvdev.com/ROAR/VER1/ShowScenario.asp?ScenarioID=5337" xr:uid="{D286E970-5CD5-42F9-BA7A-EE5A172167E4}"/>
    <hyperlink ref="A64" r:id="rId47" display="https://www.jrvdev.com/ROAR/VER1/ShowScenario.asp?ScenarioID=5338" xr:uid="{F3B036D2-7A1B-4F0B-946E-8330E3FC2EB0}"/>
    <hyperlink ref="A65" r:id="rId48" display="https://www.jrvdev.com/ROAR/VER1/ShowScenario.asp?ScenarioID=5339" xr:uid="{AAB99D0D-DD39-4F40-AA11-D91BB40B1E94}"/>
    <hyperlink ref="A66" r:id="rId49" display="https://www.jrvdev.com/ROAR/VER1/ShowScenario.asp?ScenarioID=5340" xr:uid="{90E71085-A802-47EA-AD7B-13840A617A0F}"/>
    <hyperlink ref="A67" r:id="rId50" display="https://www.jrvdev.com/ROAR/VER1/ShowScenario.asp?ScenarioID=5341" xr:uid="{E1621E0C-67EB-41BF-83F9-B32FC4DCC973}"/>
    <hyperlink ref="A68" r:id="rId51" display="https://www.jrvdev.com/ROAR/VER1/ShowScenario.asp?ScenarioID=5342" xr:uid="{68038FC7-A855-4A6E-A09B-7C9FC170400E}"/>
    <hyperlink ref="A69" r:id="rId52" display="https://www.jrvdev.com/ROAR/VER1/ShowScenario.asp?ScenarioID=5343" xr:uid="{122C0D4A-A718-483C-9D39-69A59077FF31}"/>
    <hyperlink ref="A70" r:id="rId53" display="https://www.jrvdev.com/ROAR/VER1/ShowScenario.asp?ScenarioID=5344" xr:uid="{197060F3-34ED-42C5-AD42-AB2DB8BD92AD}"/>
    <hyperlink ref="A71" r:id="rId54" display="https://www.jrvdev.com/ROAR/VER1/ShowScenario.asp?ScenarioID=5346" xr:uid="{84AA56B4-C20F-4AFB-8174-50C9A955F921}"/>
    <hyperlink ref="A72" r:id="rId55" display="https://www.jrvdev.com/ROAR/VER1/ShowScenario.asp?ScenarioID=5347" xr:uid="{3F9C741B-CBA8-41D0-A9C2-2EE96B976C5A}"/>
    <hyperlink ref="A73" r:id="rId56" display="https://www.jrvdev.com/ROAR/VER1/ShowScenario.asp?ScenarioID=5348" xr:uid="{495929FF-851D-476A-AE1F-A4457C87AF89}"/>
    <hyperlink ref="A74" r:id="rId57" display="https://www.jrvdev.com/ROAR/VER1/ShowScenario.asp?ScenarioID=5349" xr:uid="{27B75662-2EB8-45D7-A4CF-4F1C35D33D46}"/>
    <hyperlink ref="A75" r:id="rId58" display="https://www.jrvdev.com/ROAR/VER1/ShowScenario.asp?ScenarioID=5350" xr:uid="{338373F3-7122-45ED-886C-DB9CC7ED959E}"/>
    <hyperlink ref="A76" r:id="rId59" display="https://www.jrvdev.com/ROAR/VER1/ShowScenario.asp?ScenarioID=5351" xr:uid="{43FE9DA7-F1B6-4247-9CC0-D7599465A03D}"/>
    <hyperlink ref="A77" r:id="rId60" display="https://www.jrvdev.com/ROAR/VER1/ShowScenario.asp?ScenarioID=5352" xr:uid="{C85A208A-E810-4955-8D89-5D19448F7B31}"/>
    <hyperlink ref="A78" r:id="rId61" display="https://www.jrvdev.com/ROAR/VER1/ShowScenario.asp?ScenarioID=5353" xr:uid="{8390E78B-E5E9-4245-808E-505517B6302B}"/>
    <hyperlink ref="A79" r:id="rId62" display="https://www.jrvdev.com/ROAR/VER1/ShowScenario.asp?ScenarioID=5354" xr:uid="{2796EC33-B300-4FF1-880C-89E192C14E1E}"/>
    <hyperlink ref="A80" r:id="rId63" display="https://www.jrvdev.com/ROAR/VER1/ShowScenario.asp?ScenarioID=5355" xr:uid="{2E18FF5D-5EAB-4977-AE2A-EBAD2135F9CD}"/>
    <hyperlink ref="A81" r:id="rId64" display="https://www.jrvdev.com/ROAR/VER1/ShowScenario.asp?ScenarioID=5356" xr:uid="{5815BE14-D397-4910-8BAD-F2E4A4B92160}"/>
    <hyperlink ref="A82" r:id="rId65" display="https://www.jrvdev.com/ROAR/VER1/ShowScenario.asp?ScenarioID=5312" xr:uid="{590C7B0F-B179-4919-B39E-44404F3DC9EE}"/>
    <hyperlink ref="A83" r:id="rId66" display="https://www.jrvdev.com/ROAR/VER1/ShowScenario.asp?ScenarioID=5313" xr:uid="{E2021CC0-38F6-4A0A-B623-4CF409670226}"/>
    <hyperlink ref="A84" r:id="rId67" display="https://www.jrvdev.com/ROAR/VER1/ShowScenario.asp?ScenarioID=5314" xr:uid="{BFB00CC7-B722-4110-AA7B-9400E9ECFC54}"/>
    <hyperlink ref="A85" r:id="rId68" display="https://www.jrvdev.com/ROAR/VER1/ShowScenario.asp?ScenarioID=5315" xr:uid="{6619F8D0-2F7E-4F08-A6B3-BB05BCEAA12A}"/>
    <hyperlink ref="A86" r:id="rId69" display="https://www.jrvdev.com/ROAR/VER1/ShowScenario.asp?ScenarioID=5316" xr:uid="{779BA054-E594-4562-BE0A-0EC75E917345}"/>
    <hyperlink ref="A87" r:id="rId70" display="https://www.jrvdev.com/ROAR/VER1/ShowScenario.asp?ScenarioID=5317" xr:uid="{4B3F1687-0ED2-478A-AE41-E92C03D5775E}"/>
    <hyperlink ref="A88" r:id="rId71" display="https://www.jrvdev.com/ROAR/VER1/ShowScenario.asp?ScenarioID=5320" xr:uid="{1FCBD39F-8A67-46F9-89F1-E7E60FB30C1B}"/>
    <hyperlink ref="A89" r:id="rId72" display="https://www.jrvdev.com/ROAR/VER1/ShowScenario.asp?ScenarioID=5321" xr:uid="{B9D3E8F3-3A9F-4063-A13C-0760DEBE6C0D}"/>
    <hyperlink ref="A90" r:id="rId73" display="https://www.jrvdev.com/ROAR/VER1/ShowScenario.asp?ScenarioID=5322" xr:uid="{9DA559D6-1915-4698-A477-5A8BA87EAC95}"/>
    <hyperlink ref="A91" r:id="rId74" display="https://www.jrvdev.com/ROAR/VER1/ShowScenario.asp?ScenarioID=5323" xr:uid="{1FA0B40D-8217-405F-BB33-1B47A1D2275C}"/>
    <hyperlink ref="A92" r:id="rId75" display="https://www.jrvdev.com/ROAR/VER1/ShowScenario.asp?ScenarioID=5324" xr:uid="{1E385A83-E110-4504-91DE-A2BFF137D743}"/>
    <hyperlink ref="A93" r:id="rId76" display="https://www.jrvdev.com/ROAR/VER1/ShowScenario.asp?ScenarioID=5325" xr:uid="{0E7A4908-5370-4316-B7B1-5C671C42D22E}"/>
    <hyperlink ref="A94" r:id="rId77" display="https://www.jrvdev.com/ROAR/VER1/ShowScenario.asp?ScenarioID=5326" xr:uid="{4DFE54BD-D3C1-41DF-9502-25B607FCABB2}"/>
    <hyperlink ref="A95" r:id="rId78" display="https://www.jrvdev.com/ROAR/VER1/ShowScenario.asp?ScenarioID=5328" xr:uid="{2F9E07E7-68B3-40FE-9098-97174C1F5ACC}"/>
    <hyperlink ref="A96" r:id="rId79" display="https://www.jrvdev.com/ROAR/VER1/ShowScenario.asp?ScenarioID=5329" xr:uid="{DDEC9828-6EA7-4BCE-BAC3-1E40951DA6C8}"/>
    <hyperlink ref="A97" r:id="rId80" display="https://www.jrvdev.com/ROAR/VER1/ShowScenario.asp?ScenarioID=5330" xr:uid="{D4B8223B-28BD-4021-9FA5-7D449A419F50}"/>
    <hyperlink ref="A98" r:id="rId81" display="https://www.jrvdev.com/ROAR/VER1/ShowScenario.asp?ScenarioID=5334" xr:uid="{028222F8-BFFB-41B4-9059-8A9C68BFDCC7}"/>
    <hyperlink ref="A100" r:id="rId82" display="https://www.jrvdev.com/ROAR/VER1/ShowScenario.asp?ScenarioID=27" xr:uid="{4623CD3C-BA9C-43A1-8CDE-4F9B222343EB}"/>
    <hyperlink ref="A101" r:id="rId83" display="https://www.jrvdev.com/ROAR/VER1/ShowScenario.asp?ScenarioID=28" xr:uid="{56D35C8F-A2F6-4020-B3F3-42DB02BCDF1C}"/>
    <hyperlink ref="A102" r:id="rId84" display="https://www.jrvdev.com/ROAR/VER1/ShowScenario.asp?ScenarioID=29" xr:uid="{B7276FED-13BD-4F26-9A09-B3B008F57AAE}"/>
    <hyperlink ref="A103" r:id="rId85" display="https://www.jrvdev.com/ROAR/VER1/ShowScenario.asp?ScenarioID=30" xr:uid="{196E8D45-02E2-4801-9CDF-59EE0247978D}"/>
    <hyperlink ref="A104" r:id="rId86" display="https://www.jrvdev.com/ROAR/VER1/ShowScenario.asp?ScenarioID=31" xr:uid="{3D4C4CAB-20CF-4EB8-A7BB-FEE1A6DB45F8}"/>
    <hyperlink ref="A105" r:id="rId87" display="https://www.jrvdev.com/ROAR/VER1/ShowScenario.asp?ScenarioID=32" xr:uid="{9FA8D41B-7392-4AA8-A8F4-7583DD3F4B5B}"/>
    <hyperlink ref="A106" r:id="rId88" display="https://www.jrvdev.com/ROAR/VER1/ShowScenario.asp?ScenarioID=33" xr:uid="{25E5F0CA-0E35-438D-BAC0-9859673FB852}"/>
    <hyperlink ref="A107" r:id="rId89" display="https://www.jrvdev.com/ROAR/VER1/ShowScenario.asp?ScenarioID=34" xr:uid="{91F0E489-5868-464B-ABD7-6B4F22F43131}"/>
    <hyperlink ref="A109" r:id="rId90" display="https://www.jrvdev.com/ROAR/VER1/ShowScenario.asp?ScenarioID=35" xr:uid="{DB011F26-5FFA-471D-A3DB-175036CDF14C}"/>
    <hyperlink ref="A110" r:id="rId91" display="https://www.jrvdev.com/ROAR/VER1/ShowScenario.asp?ScenarioID=36" xr:uid="{426222CC-A980-4A06-BCAD-5150F6EF7E81}"/>
    <hyperlink ref="A111" r:id="rId92" display="https://www.jrvdev.com/ROAR/VER1/ShowScenario.asp?ScenarioID=37" xr:uid="{5C182C8B-AA63-433B-BE9B-A8CB96384EFB}"/>
    <hyperlink ref="A112" r:id="rId93" display="https://www.jrvdev.com/ROAR/VER1/ShowScenario.asp?ScenarioID=38" xr:uid="{81E5B638-FFCE-43C6-BD68-2E9DD72FB532}"/>
    <hyperlink ref="A113" r:id="rId94" display="https://www.jrvdev.com/ROAR/VER1/ShowScenario.asp?ScenarioID=39" xr:uid="{AD69E7E0-F007-4735-A0EC-61847D37F1B2}"/>
    <hyperlink ref="A114" r:id="rId95" display="https://www.jrvdev.com/ROAR/VER1/ShowScenario.asp?ScenarioID=40" xr:uid="{946214E8-64E2-4DF5-8B4A-F6BEFA66962F}"/>
    <hyperlink ref="A115" r:id="rId96" display="https://www.jrvdev.com/ROAR/VER1/ShowScenario.asp?ScenarioID=41" xr:uid="{369CBDC8-4D5B-4E4C-9FE2-D80519A01277}"/>
    <hyperlink ref="A116" r:id="rId97" display="https://www.jrvdev.com/ROAR/VER1/ShowScenario.asp?ScenarioID=42" xr:uid="{FDA5B454-1DA1-4EC6-BB8B-9531398ADA0F}"/>
    <hyperlink ref="A118" r:id="rId98" display="https://www.jrvdev.com/ROAR/VER1/ShowScenario.asp?ScenarioID=43" xr:uid="{170D9BC5-68C6-4D4E-9C95-50C4E0F9EA89}"/>
    <hyperlink ref="A119" r:id="rId99" display="https://www.jrvdev.com/ROAR/VER1/ShowScenario.asp?ScenarioID=44" xr:uid="{3EFB1E10-5AD1-4482-B697-C2EAE134BF2F}"/>
    <hyperlink ref="A120" r:id="rId100" display="https://www.jrvdev.com/ROAR/VER1/ShowScenario.asp?ScenarioID=45" xr:uid="{9AD95878-F579-434B-A1FF-8DCAB9338426}"/>
    <hyperlink ref="A121" r:id="rId101" display="https://www.jrvdev.com/ROAR/VER1/ShowScenario.asp?ScenarioID=46" xr:uid="{2F925A64-E953-4F26-A937-0AACFCAF23C1}"/>
    <hyperlink ref="A122" r:id="rId102" display="https://www.jrvdev.com/ROAR/VER1/ShowScenario.asp?ScenarioID=47" xr:uid="{28611868-7706-4D9A-A161-08DD7DE37DC4}"/>
    <hyperlink ref="A123" r:id="rId103" display="https://www.jrvdev.com/ROAR/VER1/ShowScenario.asp?ScenarioID=48" xr:uid="{DE10B96D-1F8E-41D1-8C40-B83D9F718FAE}"/>
    <hyperlink ref="A124" r:id="rId104" display="https://www.jrvdev.com/ROAR/VER1/ShowScenario.asp?ScenarioID=49" xr:uid="{F353BDCC-5F93-456A-8F85-84811CB7145E}"/>
    <hyperlink ref="A125" r:id="rId105" display="https://www.jrvdev.com/ROAR/VER1/ShowScenario.asp?ScenarioID=50" xr:uid="{14F97539-959A-4A66-9539-EA5A9290FC16}"/>
    <hyperlink ref="A127" r:id="rId106" display="https://www.jrvdev.com/ROAR/VER1/ShowScenario.asp?ScenarioID=51" xr:uid="{37075D50-AAEF-4014-95DC-F6DD49CEF794}"/>
    <hyperlink ref="A128" r:id="rId107" display="https://www.jrvdev.com/ROAR/VER1/ShowScenario.asp?ScenarioID=52" xr:uid="{3295E904-DA87-437A-B1DB-44D72D879EA3}"/>
    <hyperlink ref="A129" r:id="rId108" display="https://www.jrvdev.com/ROAR/VER1/ShowScenario.asp?ScenarioID=53" xr:uid="{364C6B6C-CF3B-4E9F-88C6-7D2C16599E00}"/>
    <hyperlink ref="A130" r:id="rId109" display="https://www.jrvdev.com/ROAR/VER1/ShowScenario.asp?ScenarioID=54" xr:uid="{E599B4ED-E0E1-4466-87C9-514D2B84FB0E}"/>
    <hyperlink ref="A131" r:id="rId110" display="https://www.jrvdev.com/ROAR/VER1/ShowScenario.asp?ScenarioID=55" xr:uid="{4686C640-0F43-42A8-8EDD-92B77469196A}"/>
    <hyperlink ref="A132" r:id="rId111" display="https://www.jrvdev.com/ROAR/VER1/ShowScenario.asp?ScenarioID=56" xr:uid="{7359D256-9C6D-45A3-8A67-125C90E15686}"/>
    <hyperlink ref="A133" r:id="rId112" display="https://www.jrvdev.com/ROAR/VER1/ShowScenario.asp?ScenarioID=57" xr:uid="{E67C7993-CCFA-4566-8321-8BE689653F46}"/>
    <hyperlink ref="A134" r:id="rId113" display="https://www.jrvdev.com/ROAR/VER1/ShowScenario.asp?ScenarioID=58" xr:uid="{1D405A96-28DE-4AAC-A211-78A191C6558A}"/>
    <hyperlink ref="A136" r:id="rId114" display="https://www.jrvdev.com/ROAR/VER1/ShowScenario.asp?ScenarioID=59" xr:uid="{7354C81D-829F-4337-9F95-D83C59A49542}"/>
    <hyperlink ref="A137" r:id="rId115" display="https://www.jrvdev.com/ROAR/VER1/ShowScenario.asp?ScenarioID=60" xr:uid="{FD123589-9395-4967-9AC1-8A85D87E4EEE}"/>
    <hyperlink ref="A138" r:id="rId116" display="https://www.jrvdev.com/ROAR/VER1/ShowScenario.asp?ScenarioID=61" xr:uid="{DF9FF6F6-BCC1-4411-96D9-758147EB3696}"/>
    <hyperlink ref="A139" r:id="rId117" display="https://www.jrvdev.com/ROAR/VER1/ShowScenario.asp?ScenarioID=62" xr:uid="{6F414C1C-AC82-4B80-BE40-A3501703BBB5}"/>
    <hyperlink ref="A140" r:id="rId118" display="https://www.jrvdev.com/ROAR/VER1/ShowScenario.asp?ScenarioID=63" xr:uid="{FF801D72-5F09-4E5D-AD15-F2103D133254}"/>
    <hyperlink ref="A141" r:id="rId119" display="https://www.jrvdev.com/ROAR/VER1/ShowScenario.asp?ScenarioID=64" xr:uid="{BB74D4E8-6E57-46AC-9380-C8EE4C98F714}"/>
    <hyperlink ref="A142" r:id="rId120" display="https://www.jrvdev.com/ROAR/VER1/ShowScenario.asp?ScenarioID=65" xr:uid="{3316B531-E10F-40D2-87AF-7412FDF61577}"/>
    <hyperlink ref="A143" r:id="rId121" display="https://www.jrvdev.com/ROAR/VER1/ShowScenario.asp?ScenarioID=66" xr:uid="{85166FD0-753A-4E26-BBC7-AB7E0789E842}"/>
    <hyperlink ref="A145" r:id="rId122" display="https://www.jrvdev.com/ROAR/VER1/ShowScenario.asp?ScenarioID=67" xr:uid="{8018B029-342B-4450-9788-B404C6865698}"/>
    <hyperlink ref="A146" r:id="rId123" display="https://www.jrvdev.com/ROAR/VER1/ShowScenario.asp?ScenarioID=68" xr:uid="{78C5211F-4E94-4715-940C-B0F0072E6D27}"/>
    <hyperlink ref="A147" r:id="rId124" display="https://www.jrvdev.com/ROAR/VER1/ShowScenario.asp?ScenarioID=69" xr:uid="{EFE77562-3338-4D9C-BF14-FC9851D2C6BD}"/>
    <hyperlink ref="A148" r:id="rId125" display="https://www.jrvdev.com/ROAR/VER1/ShowScenario.asp?ScenarioID=70" xr:uid="{33EBE0DC-95D1-4647-8E76-9995836A4B3E}"/>
    <hyperlink ref="A149" r:id="rId126" display="https://www.jrvdev.com/ROAR/VER1/ShowScenario.asp?ScenarioID=71" xr:uid="{5A6DCDA3-561F-4170-88EA-E9FD36499EA7}"/>
    <hyperlink ref="A150" r:id="rId127" display="https://www.jrvdev.com/ROAR/VER1/ShowScenario.asp?ScenarioID=72" xr:uid="{8E8208E2-FE25-419D-8E29-ADEA227E906D}"/>
    <hyperlink ref="A151" r:id="rId128" display="https://www.jrvdev.com/ROAR/VER1/ShowScenario.asp?ScenarioID=73" xr:uid="{EABD4A8A-2489-4009-9550-BF4CA8F9104A}"/>
    <hyperlink ref="A152" r:id="rId129" display="https://www.jrvdev.com/ROAR/VER1/ShowScenario.asp?ScenarioID=74" xr:uid="{0402ED7E-17CA-49A3-80DD-E78867067FD7}"/>
    <hyperlink ref="A154" r:id="rId130" display="https://www.jrvdev.com/ROAR/VER1/ShowScenario.asp?ScenarioID=4730" xr:uid="{C4B9F6A9-9DA2-4078-ADB9-4A0EB2C72FC7}"/>
    <hyperlink ref="A155" r:id="rId131" display="https://www.jrvdev.com/ROAR/VER1/ShowScenario.asp?ScenarioID=4710" xr:uid="{3BF4B080-567F-445B-B7CD-7F252E10E864}"/>
    <hyperlink ref="A156" r:id="rId132" display="https://www.jrvdev.com/ROAR/VER1/ShowScenario.asp?ScenarioID=4711" xr:uid="{492079DA-8384-4030-A389-45005AD42A69}"/>
    <hyperlink ref="A157" r:id="rId133" display="https://www.jrvdev.com/ROAR/VER1/ShowScenario.asp?ScenarioID=4712" xr:uid="{6559D196-FF6D-40C5-B1A1-3FDE5477D8D8}"/>
    <hyperlink ref="A158" r:id="rId134" display="https://www.jrvdev.com/ROAR/VER1/ShowScenario.asp?ScenarioID=4713" xr:uid="{D5D49CAD-28E2-44DC-A323-454EF30E80D4}"/>
    <hyperlink ref="A159" r:id="rId135" display="https://www.jrvdev.com/ROAR/VER1/ShowScenario.asp?ScenarioID=4714" xr:uid="{06E3E25B-1657-4179-819C-5E4DCAEC0438}"/>
    <hyperlink ref="A160" r:id="rId136" display="https://www.jrvdev.com/ROAR/VER1/ShowScenario.asp?ScenarioID=4715" xr:uid="{73811A12-1B1E-4EE5-ADA7-0E8195F91367}"/>
    <hyperlink ref="A161" r:id="rId137" display="https://www.jrvdev.com/ROAR/VER1/ShowScenario.asp?ScenarioID=4716" xr:uid="{1363F6FD-5955-4467-9819-5761B94014F3}"/>
    <hyperlink ref="A162" r:id="rId138" display="https://www.jrvdev.com/ROAR/VER1/ShowScenario.asp?ScenarioID=4717" xr:uid="{990B221E-EFC4-4DF6-9CE7-35079CDD5840}"/>
    <hyperlink ref="A163" r:id="rId139" display="https://www.jrvdev.com/ROAR/VER1/ShowScenario.asp?ScenarioID=4718" xr:uid="{6E6F99F9-0641-46C1-AD25-128963B6517A}"/>
    <hyperlink ref="A164" r:id="rId140" display="https://www.jrvdev.com/ROAR/VER1/ShowScenario.asp?ScenarioID=4719" xr:uid="{E1F6636B-D5CA-4B97-8187-5D16CCECCB73}"/>
    <hyperlink ref="A165" r:id="rId141" display="https://www.jrvdev.com/ROAR/VER1/ShowScenario.asp?ScenarioID=4720" xr:uid="{B580B7AC-0971-4561-BFC0-C91B97237447}"/>
    <hyperlink ref="A166" r:id="rId142" display="https://www.jrvdev.com/ROAR/VER1/ShowScenario.asp?ScenarioID=4721" xr:uid="{B5E03E9D-E829-4B2D-922D-F58F34609A17}"/>
    <hyperlink ref="A167" r:id="rId143" display="https://www.jrvdev.com/ROAR/VER1/ShowScenario.asp?ScenarioID=4722" xr:uid="{DF047FD5-31FC-4B26-AE78-2C1065D5E29D}"/>
    <hyperlink ref="A168" r:id="rId144" display="https://www.jrvdev.com/ROAR/VER1/ShowScenario.asp?ScenarioID=4723" xr:uid="{1403EA8A-F2E9-4E16-B55F-C86D7DD66FEF}"/>
    <hyperlink ref="A169" r:id="rId145" display="https://www.jrvdev.com/ROAR/VER1/ShowScenario.asp?ScenarioID=4724" xr:uid="{8597B40F-4D64-4F10-8E26-7760263CD2AC}"/>
    <hyperlink ref="A170" r:id="rId146" display="https://www.jrvdev.com/ROAR/VER1/ShowScenario.asp?ScenarioID=4695" xr:uid="{1673D9B4-3D19-4F86-9949-D7526C2F2FAF}"/>
    <hyperlink ref="A171" r:id="rId147" display="https://www.jrvdev.com/ROAR/VER1/ShowScenario.asp?ScenarioID=4696" xr:uid="{06BBF99F-0248-4FF5-9E5C-C450EDBD570F}"/>
    <hyperlink ref="A172" r:id="rId148" display="https://www.jrvdev.com/ROAR/VER1/ShowScenario.asp?ScenarioID=4697" xr:uid="{07DF1EF1-DDC4-4AC1-93D3-575537F6A066}"/>
    <hyperlink ref="A173" r:id="rId149" display="https://www.jrvdev.com/ROAR/VER1/ShowScenario.asp?ScenarioID=4698" xr:uid="{21E77BF9-0DEA-4573-8EA5-8223B869A832}"/>
    <hyperlink ref="A174" r:id="rId150" display="https://www.jrvdev.com/ROAR/VER1/ShowScenario.asp?ScenarioID=4699" xr:uid="{3FA00A0F-B239-46E7-8803-683CCB5B8639}"/>
    <hyperlink ref="A175" r:id="rId151" display="https://www.jrvdev.com/ROAR/VER1/ShowScenario.asp?ScenarioID=4700" xr:uid="{9E7EE819-2F14-466B-8B9E-2015A5D37478}"/>
    <hyperlink ref="A176" r:id="rId152" display="https://www.jrvdev.com/ROAR/VER1/ShowScenario.asp?ScenarioID=4701" xr:uid="{3D7D2097-3369-471E-BAAA-18313BF0FA50}"/>
    <hyperlink ref="A177" r:id="rId153" display="https://www.jrvdev.com/ROAR/VER1/ShowScenario.asp?ScenarioID=4702" xr:uid="{54C04016-E525-4811-96B9-2D2924D5A26D}"/>
    <hyperlink ref="A178" r:id="rId154" display="https://www.jrvdev.com/ROAR/VER1/ShowScenario.asp?ScenarioID=4703" xr:uid="{8DE75841-1937-430D-8801-87DA6D4CB7B1}"/>
    <hyperlink ref="A179" r:id="rId155" display="https://www.jrvdev.com/ROAR/VER1/ShowScenario.asp?ScenarioID=4704" xr:uid="{A094F9E0-7DF0-4841-AFFD-CDE7EF4E65D8}"/>
    <hyperlink ref="A180" r:id="rId156" display="https://www.jrvdev.com/ROAR/VER1/ShowScenario.asp?ScenarioID=4705" xr:uid="{0FB8BEAF-6641-4701-AB61-BED24587D03E}"/>
    <hyperlink ref="A181" r:id="rId157" display="https://www.jrvdev.com/ROAR/VER1/ShowScenario.asp?ScenarioID=4706" xr:uid="{0B284689-8B48-4B1E-A9D5-9EFB2D7EEA8C}"/>
    <hyperlink ref="A182" r:id="rId158" display="https://www.jrvdev.com/ROAR/VER1/ShowScenario.asp?ScenarioID=4707" xr:uid="{BAA141C5-0341-475E-9E68-0559FE535864}"/>
    <hyperlink ref="A183" r:id="rId159" display="https://www.jrvdev.com/ROAR/VER1/ShowScenario.asp?ScenarioID=4708" xr:uid="{79A49C82-371C-48A1-942C-29F84762CEEB}"/>
    <hyperlink ref="A184" r:id="rId160" display="https://www.jrvdev.com/ROAR/VER1/ShowScenario.asp?ScenarioID=4709" xr:uid="{38C492E0-D37F-4B25-8AA7-5DA62DDE5074}"/>
    <hyperlink ref="A185" r:id="rId161" display="https://www.jrvdev.com/ROAR/VER1/ShowScenario.asp?ScenarioID=4731" xr:uid="{137B30F3-C9A5-4940-AE55-11CAD078B64F}"/>
    <hyperlink ref="A186" r:id="rId162" display="https://www.jrvdev.com/ROAR/VER1/ShowScenario.asp?ScenarioID=4725" xr:uid="{86A50811-4C18-4117-AB77-D7B4D0A8AF23}"/>
    <hyperlink ref="A188" r:id="rId163" display="https://www.jrvdev.com/ROAR/VER1/ShowScenario.asp?ScenarioID=75" xr:uid="{5B079909-8B39-49BA-8491-B6C81B76CC32}"/>
    <hyperlink ref="A189" r:id="rId164" display="https://www.jrvdev.com/ROAR/VER1/ShowScenario.asp?ScenarioID=76" xr:uid="{8AE9ABA8-D9A1-4F90-BA03-B8FB2E1BC3CE}"/>
    <hyperlink ref="A190" r:id="rId165" display="https://www.jrvdev.com/ROAR/VER1/ShowScenario.asp?ScenarioID=77" xr:uid="{E1D0D75D-CCB5-43E7-9B61-2DD8F2AF91C8}"/>
    <hyperlink ref="A191" r:id="rId166" display="https://www.jrvdev.com/ROAR/VER1/ShowScenario.asp?ScenarioID=78" xr:uid="{DB8764BE-883E-45B4-9431-241C9E70BB8F}"/>
    <hyperlink ref="A192" r:id="rId167" display="https://www.jrvdev.com/ROAR/VER1/ShowScenario.asp?ScenarioID=79" xr:uid="{E97677FA-63B7-4995-8746-ABEA3204179F}"/>
    <hyperlink ref="A193" r:id="rId168" display="https://www.jrvdev.com/ROAR/VER1/ShowScenario.asp?ScenarioID=80" xr:uid="{9B3D15AB-861B-41D2-8A8C-6E5012CEA3FE}"/>
    <hyperlink ref="A194" r:id="rId169" display="https://www.jrvdev.com/ROAR/VER1/ShowScenario.asp?ScenarioID=81" xr:uid="{BA4753B9-2A79-48A0-BCD9-418640E28E61}"/>
    <hyperlink ref="A195" r:id="rId170" display="https://www.jrvdev.com/ROAR/VER1/ShowScenario.asp?ScenarioID=82" xr:uid="{5289CB1B-B398-4854-8EEF-053D3009E883}"/>
    <hyperlink ref="A197" r:id="rId171" display="https://www.jrvdev.com/ROAR/VER1/ShowScenario.asp?ScenarioID=6431" xr:uid="{045B9C1A-EACD-43D5-BABE-9E877C41C624}"/>
    <hyperlink ref="A198" r:id="rId172" display="https://www.jrvdev.com/ROAR/VER1/ShowScenario.asp?ScenarioID=6386" xr:uid="{52A027AC-BF6D-4055-A934-A566133B7110}"/>
    <hyperlink ref="A199" r:id="rId173" display="https://www.jrvdev.com/ROAR/VER1/ShowScenario.asp?ScenarioID=6388" xr:uid="{6D817DE7-6641-4E2D-9808-392C9E282C9D}"/>
    <hyperlink ref="A200" r:id="rId174" display="https://www.jrvdev.com/ROAR/VER1/ShowScenario.asp?ScenarioID=6389" xr:uid="{E3101225-20ED-4BFA-87A5-BE4CD70769A0}"/>
    <hyperlink ref="A201" r:id="rId175" display="https://www.jrvdev.com/ROAR/VER1/ShowScenario.asp?ScenarioID=6390" xr:uid="{B39692A8-CF96-4EFE-B606-AD20D675001A}"/>
    <hyperlink ref="A202" r:id="rId176" display="https://www.jrvdev.com/ROAR/VER1/ShowScenario.asp?ScenarioID=6392" xr:uid="{11CF1586-7488-4BBC-8D9C-46F1DE1C61B4}"/>
    <hyperlink ref="A203" r:id="rId177" display="https://www.jrvdev.com/ROAR/VER1/ShowScenario.asp?ScenarioID=6397" xr:uid="{89A3EB0B-0FE8-44BB-9CEA-85734D8D813C}"/>
    <hyperlink ref="A204" r:id="rId178" display="https://www.jrvdev.com/ROAR/VER1/ShowScenario.asp?ScenarioID=6398" xr:uid="{F7863DE9-79EA-4546-9231-E71099861F91}"/>
    <hyperlink ref="A205" r:id="rId179" display="https://www.jrvdev.com/ROAR/VER1/ShowScenario.asp?ScenarioID=6399" xr:uid="{7F12686C-3E14-4F7F-8873-DDCA11FAB960}"/>
    <hyperlink ref="A206" r:id="rId180" display="https://www.jrvdev.com/ROAR/VER1/ShowScenario.asp?ScenarioID=6400" xr:uid="{FAF39C85-FB46-4FD3-8BC6-3949F1F03A37}"/>
    <hyperlink ref="A207" r:id="rId181" display="https://www.jrvdev.com/ROAR/VER1/ShowScenario.asp?ScenarioID=6401" xr:uid="{CC748311-970E-450F-A9A7-5B5594CBC648}"/>
    <hyperlink ref="A208" r:id="rId182" display="https://www.jrvdev.com/ROAR/VER1/ShowScenario.asp?ScenarioID=6394" xr:uid="{FCDA46F4-D988-436E-91EA-355C23ED2EF6}"/>
    <hyperlink ref="A209" r:id="rId183" display="https://www.jrvdev.com/ROAR/VER1/ShowScenario.asp?ScenarioID=6395" xr:uid="{812ACA83-A878-44EC-9832-F6B1D49F8F71}"/>
    <hyperlink ref="A210" r:id="rId184" display="https://www.jrvdev.com/ROAR/VER1/ShowScenario.asp?ScenarioID=6402" xr:uid="{931AB861-8C93-4BAE-82D9-A1314CB9472B}"/>
    <hyperlink ref="A211" r:id="rId185" display="https://www.jrvdev.com/ROAR/VER1/ShowScenario.asp?ScenarioID=6403" xr:uid="{10839FBA-FB4B-4D5F-AABB-5062C371D037}"/>
    <hyperlink ref="A212" r:id="rId186" display="https://www.jrvdev.com/ROAR/VER1/ShowScenario.asp?ScenarioID=6404" xr:uid="{C81A1A8E-9D48-4130-9FF5-EC7F78DE61EE}"/>
    <hyperlink ref="A213" r:id="rId187" display="https://www.jrvdev.com/ROAR/VER1/ShowScenario.asp?ScenarioID=6406" xr:uid="{9D10F439-B259-418C-877E-6B94BD94D5A8}"/>
    <hyperlink ref="A214" r:id="rId188" display="https://www.jrvdev.com/ROAR/VER1/ShowScenario.asp?ScenarioID=6407" xr:uid="{B283D746-2E83-4684-AAAD-B6CC5B0D0386}"/>
    <hyperlink ref="A215" r:id="rId189" display="https://www.jrvdev.com/ROAR/VER1/ShowScenario.asp?ScenarioID=6408" xr:uid="{13901696-0DBC-4E3E-B493-7F46E3728F78}"/>
    <hyperlink ref="A216" r:id="rId190" display="https://www.jrvdev.com/ROAR/VER1/ShowScenario.asp?ScenarioID=6409" xr:uid="{6D8C713C-2A44-4302-8181-332DAE06AB95}"/>
    <hyperlink ref="A217" r:id="rId191" display="https://www.jrvdev.com/ROAR/VER1/ShowScenario.asp?ScenarioID=6410" xr:uid="{ABD33765-AB7F-414C-BCB9-C6DDF0F7A93C}"/>
    <hyperlink ref="A218" r:id="rId192" display="https://www.jrvdev.com/ROAR/VER1/ShowScenario.asp?ScenarioID=6387" xr:uid="{EB44E41B-389C-4991-808E-35C2AD93EB08}"/>
    <hyperlink ref="A219" r:id="rId193" display="https://www.jrvdev.com/ROAR/VER1/ShowScenario.asp?ScenarioID=6391" xr:uid="{19BA23DC-A373-4228-8574-C0A670659880}"/>
    <hyperlink ref="A220" r:id="rId194" display="https://www.jrvdev.com/ROAR/VER1/ShowScenario.asp?ScenarioID=6411" xr:uid="{86747608-2919-4057-BF40-3D26B9377D3C}"/>
    <hyperlink ref="A221" r:id="rId195" display="https://www.jrvdev.com/ROAR/VER1/ShowScenario.asp?ScenarioID=6412" xr:uid="{BD9CDFE5-C238-4254-A3B4-CE51F89DD3F2}"/>
    <hyperlink ref="A222" r:id="rId196" display="https://www.jrvdev.com/ROAR/VER1/ShowScenario.asp?ScenarioID=6413" xr:uid="{59B91A07-83F6-4BA7-ADAE-27FF0FEDF6D0}"/>
    <hyperlink ref="A223" r:id="rId197" display="https://www.jrvdev.com/ROAR/VER1/ShowScenario.asp?ScenarioID=6414" xr:uid="{D502A874-23D8-46ED-9AB9-BF7DEA4D7D6F}"/>
    <hyperlink ref="A224" r:id="rId198" display="https://www.jrvdev.com/ROAR/VER1/ShowScenario.asp?ScenarioID=6415" xr:uid="{225F5CDD-CF4B-4869-AFD5-BC4E58FABAE5}"/>
    <hyperlink ref="A225" r:id="rId199" display="https://www.jrvdev.com/ROAR/VER1/ShowScenario.asp?ScenarioID=6416" xr:uid="{D2602E9F-BE87-4C2E-B65F-856B85D8E93D}"/>
    <hyperlink ref="A226" r:id="rId200" display="https://www.jrvdev.com/ROAR/VER1/ShowScenario.asp?ScenarioID=6417" xr:uid="{2678FF63-0B88-4E49-A23E-02AB1267C42B}"/>
    <hyperlink ref="A227" r:id="rId201" display="https://www.jrvdev.com/ROAR/VER1/ShowScenario.asp?ScenarioID=6418" xr:uid="{9B4B8F51-FE8B-43BA-9704-2E996AF7BCD8}"/>
    <hyperlink ref="A228" r:id="rId202" display="https://www.jrvdev.com/ROAR/VER1/ShowScenario.asp?ScenarioID=6419" xr:uid="{0BB19C4F-1090-451C-9193-E7AC1F16ECC3}"/>
    <hyperlink ref="A229" r:id="rId203" display="https://www.jrvdev.com/ROAR/VER1/ShowScenario.asp?ScenarioID=6420" xr:uid="{3ACF59A5-9F82-406D-842D-7824AB519147}"/>
    <hyperlink ref="A230" r:id="rId204" display="https://www.jrvdev.com/ROAR/VER1/ShowScenario.asp?ScenarioID=6421" xr:uid="{F575135C-2D9B-46FB-85CD-3896C43FFF20}"/>
    <hyperlink ref="A231" r:id="rId205" display="https://www.jrvdev.com/ROAR/VER1/ShowScenario.asp?ScenarioID=6422" xr:uid="{31FA12D3-01DB-4611-AE99-E0BF5DBDEB5D}"/>
    <hyperlink ref="A232" r:id="rId206" display="https://www.jrvdev.com/ROAR/VER1/ShowScenario.asp?ScenarioID=6423" xr:uid="{F4CD83C1-9640-4595-B6DC-272DD5377014}"/>
    <hyperlink ref="A233" r:id="rId207" display="https://www.jrvdev.com/ROAR/VER1/ShowScenario.asp?ScenarioID=6424" xr:uid="{9BBF3494-E0F8-48AD-B005-58F7AB812B63}"/>
    <hyperlink ref="A234" r:id="rId208" display="https://www.jrvdev.com/ROAR/VER1/ShowScenario.asp?ScenarioID=6425" xr:uid="{4321778D-EF13-4528-8DC8-ACB831809F5A}"/>
    <hyperlink ref="A235" r:id="rId209" display="https://www.jrvdev.com/ROAR/VER1/ShowScenario.asp?ScenarioID=6426" xr:uid="{EA8C03B2-6F8E-4222-B3ED-1EEA8EABA177}"/>
    <hyperlink ref="A236" r:id="rId210" display="https://www.jrvdev.com/ROAR/VER1/ShowScenario.asp?ScenarioID=6427" xr:uid="{5A4678CB-4EE1-4FBF-8A22-87DC33A4D12A}"/>
    <hyperlink ref="A237" r:id="rId211" display="https://www.jrvdev.com/ROAR/VER1/ShowScenario.asp?ScenarioID=6428" xr:uid="{F36409F4-B972-4C41-8DF8-65B6EC7A1ECA}"/>
    <hyperlink ref="A238" r:id="rId212" display="https://www.jrvdev.com/ROAR/VER1/ShowScenario.asp?ScenarioID=6429" xr:uid="{23685CD1-C8B1-42D1-AD38-21AAC59441A5}"/>
    <hyperlink ref="A240" r:id="rId213" display="https://www.jrvdev.com/ROAR/VER1/ShowScenario.asp?ScenarioID=1255" xr:uid="{3C98968A-BE6B-4064-A14C-FDFE9114D015}"/>
    <hyperlink ref="A241" r:id="rId214" display="https://www.jrvdev.com/ROAR/VER1/ShowScenario.asp?ScenarioID=1254" xr:uid="{72558446-C450-4B14-8472-88BE275792FA}"/>
    <hyperlink ref="A242" r:id="rId215" display="https://www.jrvdev.com/ROAR/VER1/ShowScenario.asp?ScenarioID=1253" xr:uid="{735A8B61-E83E-4B07-A1A3-D5F55A288EAA}"/>
    <hyperlink ref="A243" r:id="rId216" display="https://www.jrvdev.com/ROAR/VER1/ShowScenario.asp?ScenarioID=1252" xr:uid="{9AC75249-1653-4840-A42F-1113AD01926C}"/>
    <hyperlink ref="A244" r:id="rId217" display="https://www.jrvdev.com/ROAR/VER1/ShowScenario.asp?ScenarioID=1251" xr:uid="{E4F01189-97C7-4272-99E7-4471764B0BC4}"/>
    <hyperlink ref="A245" r:id="rId218" display="https://www.jrvdev.com/ROAR/VER1/ShowScenario.asp?ScenarioID=1250" xr:uid="{120ED505-DE86-4620-B5BB-8CBDB529A86C}"/>
    <hyperlink ref="A246" r:id="rId219" display="https://www.jrvdev.com/ROAR/VER1/ShowScenario.asp?ScenarioID=1249" xr:uid="{1B790DDE-35F5-4724-9C1E-62D31F6040B0}"/>
    <hyperlink ref="A247" r:id="rId220" display="https://www.jrvdev.com/ROAR/VER1/ShowScenario.asp?ScenarioID=1248" xr:uid="{457D9527-22FA-41A6-BA99-C7761AF79AF4}"/>
    <hyperlink ref="A249" r:id="rId221" display="https://www.jrvdev.com/ROAR/VER1/ShowScenario.asp?ScenarioID=3784" xr:uid="{8595713C-9858-497D-99BF-9069321D8767}"/>
    <hyperlink ref="A250" r:id="rId222" display="https://www.jrvdev.com/ROAR/VER1/ShowScenario.asp?ScenarioID=3785" xr:uid="{E6957F26-8B0C-496C-B246-909EC52181C0}"/>
    <hyperlink ref="A251" r:id="rId223" display="https://www.jrvdev.com/ROAR/VER1/ShowScenario.asp?ScenarioID=3786" xr:uid="{461CFBEB-27A3-4213-9203-442C4BE5C5E0}"/>
    <hyperlink ref="A252" r:id="rId224" display="https://www.jrvdev.com/ROAR/VER1/ShowScenario.asp?ScenarioID=3787" xr:uid="{A4900D4C-7CF8-4C64-A793-3F451394884D}"/>
    <hyperlink ref="A253" r:id="rId225" display="https://www.jrvdev.com/ROAR/VER1/ShowScenario.asp?ScenarioID=3788" xr:uid="{05878D3A-C173-4C87-8F83-4D00EFF29EE5}"/>
    <hyperlink ref="A254" r:id="rId226" display="https://www.jrvdev.com/ROAR/VER1/ShowScenario.asp?ScenarioID=3789" xr:uid="{1585E3D7-5BAE-4073-AFB9-C9E93D26D4A5}"/>
    <hyperlink ref="A255" r:id="rId227" display="https://www.jrvdev.com/ROAR/VER1/ShowScenario.asp?ScenarioID=3790" xr:uid="{91C5DC42-4B09-4A18-9C27-8E7FEB3EF55A}"/>
    <hyperlink ref="A256" r:id="rId228" display="https://www.jrvdev.com/ROAR/VER1/ShowScenario.asp?ScenarioID=3791" xr:uid="{BC6ACC73-511A-4C89-8CB1-F9AF841FB6AC}"/>
    <hyperlink ref="A257" r:id="rId229" display="https://www.jrvdev.com/ROAR/VER1/ShowScenario.asp?ScenarioID=3840" xr:uid="{079B6360-C396-426B-9CC2-C36C5FF8354B}"/>
    <hyperlink ref="A258" r:id="rId230" display="https://www.jrvdev.com/ROAR/VER1/ShowScenario.asp?ScenarioID=3841" xr:uid="{605B08C6-CD10-491E-829F-8B2AA529CC52}"/>
    <hyperlink ref="A259" r:id="rId231" display="https://www.jrvdev.com/ROAR/VER1/ShowScenario.asp?ScenarioID=3842" xr:uid="{4AD6350B-11F8-4C2E-B763-0E65228342D3}"/>
    <hyperlink ref="A260" r:id="rId232" display="https://www.jrvdev.com/ROAR/VER1/ShowScenario.asp?ScenarioID=3843" xr:uid="{DC06E8F8-B162-4EFB-84AB-E5D4F83D0566}"/>
    <hyperlink ref="A261" r:id="rId233" display="https://www.jrvdev.com/ROAR/VER1/ShowScenario.asp?ScenarioID=3845" xr:uid="{DB8BA8B4-A448-4F91-A504-1BFF34D8C49F}"/>
    <hyperlink ref="A262" r:id="rId234" display="https://www.jrvdev.com/ROAR/VER1/ShowScenario.asp?ScenarioID=3852" xr:uid="{0E9C553B-D185-4568-B33D-20F9BBE7CC87}"/>
    <hyperlink ref="A263" r:id="rId235" display="https://www.jrvdev.com/ROAR/VER1/ShowScenario.asp?ScenarioID=3850" xr:uid="{DB21A49C-8C46-4CDC-A43E-C0B0A3F82D9F}"/>
    <hyperlink ref="A264" r:id="rId236" display="https://www.jrvdev.com/ROAR/VER1/ShowScenario.asp?ScenarioID=3853" xr:uid="{8BB621AC-6EB3-400F-A511-9CF4B6B42DA8}"/>
    <hyperlink ref="A265" r:id="rId237" display="https://www.jrvdev.com/ROAR/VER1/ShowScenario.asp?ScenarioID=3854" xr:uid="{63391BC8-59F6-416A-AF0C-B1C1A4D5977D}"/>
    <hyperlink ref="A266" r:id="rId238" display="https://www.jrvdev.com/ROAR/VER1/ShowScenario.asp?ScenarioID=3855" xr:uid="{3CFA8CE6-9139-4F4C-90D1-1CCD8589D42F}"/>
    <hyperlink ref="A267" r:id="rId239" display="https://www.jrvdev.com/ROAR/VER1/ShowScenario.asp?ScenarioID=3856" xr:uid="{254EC2B4-36B6-4DDF-B438-63551D535115}"/>
    <hyperlink ref="A268" r:id="rId240" display="https://www.jrvdev.com/ROAR/VER1/ShowScenario.asp?ScenarioID=3857" xr:uid="{409ACEE4-F6FD-4AEE-B78C-FCC812259BB4}"/>
    <hyperlink ref="A269" r:id="rId241" display="https://www.jrvdev.com/ROAR/VER1/ShowScenario.asp?ScenarioID=3858" xr:uid="{D059527C-ABE5-4C30-B285-F23CCC7FDB62}"/>
    <hyperlink ref="A270" r:id="rId242" display="https://www.jrvdev.com/ROAR/VER1/ShowScenario.asp?ScenarioID=3859" xr:uid="{E4BFAC82-400A-4EA3-9201-24B6086344C1}"/>
    <hyperlink ref="A271" r:id="rId243" display="https://www.jrvdev.com/ROAR/VER1/ShowScenario.asp?ScenarioID=3860" xr:uid="{46CEA2CB-19E5-4888-94E9-71095D9371F0}"/>
    <hyperlink ref="A272" r:id="rId244" display="https://www.jrvdev.com/ROAR/VER1/ShowScenario.asp?ScenarioID=3861" xr:uid="{F11CBF4B-C30F-4D15-83E5-5EC1ABA88E63}"/>
    <hyperlink ref="A274" r:id="rId245" display="https://www.jrvdev.com/ROAR/VER1/ShowScenario.asp?ScenarioID=2671" xr:uid="{294677E5-FF2A-4E9B-925D-3054BA0FBF5C}"/>
    <hyperlink ref="A275" r:id="rId246" display="https://www.jrvdev.com/ROAR/VER1/ShowScenario.asp?ScenarioID=2672" xr:uid="{314A3ED3-A4CF-48F9-93ED-ECF883E0CEDF}"/>
    <hyperlink ref="A276" r:id="rId247" display="https://www.jrvdev.com/ROAR/VER1/ShowScenario.asp?ScenarioID=2673" xr:uid="{800D1032-F9A3-47EF-B2ED-002CC76BA18D}"/>
    <hyperlink ref="A277" r:id="rId248" display="https://www.jrvdev.com/ROAR/VER1/ShowScenario.asp?ScenarioID=2674" xr:uid="{9AA57ADE-D1D8-41DA-AC43-B92D0E66D118}"/>
    <hyperlink ref="A278" r:id="rId249" display="https://www.jrvdev.com/ROAR/VER1/ShowScenario.asp?ScenarioID=2675" xr:uid="{B48DFF6C-E028-4BF5-9088-F2F9852AD37F}"/>
    <hyperlink ref="A279" r:id="rId250" display="https://www.jrvdev.com/ROAR/VER1/ShowScenario.asp?ScenarioID=2676" xr:uid="{F4CF5CFD-3AA3-4C00-9BC5-3FA0A498E055}"/>
    <hyperlink ref="A280" r:id="rId251" display="https://www.jrvdev.com/ROAR/VER1/ShowScenario.asp?ScenarioID=2677" xr:uid="{43D69992-6E61-496A-8DB1-6C80F931A369}"/>
    <hyperlink ref="A281" r:id="rId252" display="https://www.jrvdev.com/ROAR/VER1/ShowScenario.asp?ScenarioID=2679" xr:uid="{048DD35E-7A55-40FE-B4D5-84550B5B95ED}"/>
    <hyperlink ref="A282" r:id="rId253" display="https://www.jrvdev.com/ROAR/VER1/ShowScenario.asp?ScenarioID=2678" xr:uid="{C0CEDF63-8FB7-4398-9104-FA14312F07C2}"/>
    <hyperlink ref="A283" r:id="rId254" display="https://www.jrvdev.com/ROAR/VER1/ShowScenario.asp?ScenarioID=2680" xr:uid="{04FD271C-60F6-48AD-AA2A-E83E5ABA306C}"/>
    <hyperlink ref="A284" r:id="rId255" display="https://www.jrvdev.com/ROAR/VER1/ShowScenario.asp?ScenarioID=2681" xr:uid="{424DE29F-E039-4748-89A3-0B103639F38B}"/>
    <hyperlink ref="A286" r:id="rId256" display="https://www.jrvdev.com/ROAR/VER1/ShowScenario.asp?ScenarioID=5814" xr:uid="{406AFAD9-F09A-4031-8D0B-EC62C0C3858D}"/>
    <hyperlink ref="A287" r:id="rId257" display="https://www.jrvdev.com/ROAR/VER1/ShowScenario.asp?ScenarioID=5815" xr:uid="{036B2465-6E04-4AD9-8D2C-8FD3382435C2}"/>
    <hyperlink ref="A288" r:id="rId258" display="https://www.jrvdev.com/ROAR/VER1/ShowScenario.asp?ScenarioID=5816" xr:uid="{E6F19F29-1B15-424A-9EE0-56C23258F6C1}"/>
    <hyperlink ref="A289" r:id="rId259" display="https://www.jrvdev.com/ROAR/VER1/ShowScenario.asp?ScenarioID=5817" xr:uid="{F23F1347-FFB8-480F-968F-01724925F49D}"/>
    <hyperlink ref="A290" r:id="rId260" display="https://www.jrvdev.com/ROAR/VER1/ShowScenario.asp?ScenarioID=5818" xr:uid="{0D88E107-CA63-4BDC-A07F-16091874565C}"/>
    <hyperlink ref="A291" r:id="rId261" display="https://www.jrvdev.com/ROAR/VER1/ShowScenario.asp?ScenarioID=5819" xr:uid="{6B47266B-D2BA-47B5-8BA8-36540E4A1ED9}"/>
    <hyperlink ref="A292" r:id="rId262" display="https://www.jrvdev.com/ROAR/VER1/ShowScenario.asp?ScenarioID=5828" xr:uid="{8CA7DBFC-8B63-429E-BF19-3B3DB96F13A7}"/>
    <hyperlink ref="A293" r:id="rId263" display="https://www.jrvdev.com/ROAR/VER1/ShowScenario.asp?ScenarioID=5821" xr:uid="{5A446D8E-DDB2-402A-B552-9F151405B3CE}"/>
    <hyperlink ref="A294" r:id="rId264" display="https://www.jrvdev.com/ROAR/VER1/ShowScenario.asp?ScenarioID=5822" xr:uid="{48E93924-CD92-46FD-B6ED-AF82079849F9}"/>
    <hyperlink ref="A295" r:id="rId265" display="https://www.jrvdev.com/ROAR/VER1/ShowScenario.asp?ScenarioID=5823" xr:uid="{E454D989-499A-4B04-BABE-85ECFF134EC5}"/>
    <hyperlink ref="A296" r:id="rId266" display="https://www.jrvdev.com/ROAR/VER1/ShowScenario.asp?ScenarioID=5824" xr:uid="{8AB09B8E-F85D-405B-A1DE-0249752D941B}"/>
    <hyperlink ref="A297" r:id="rId267" display="https://www.jrvdev.com/ROAR/VER1/ShowScenario.asp?ScenarioID=5825" xr:uid="{97C6CB2F-D190-482A-9138-DD1CD5E9D359}"/>
    <hyperlink ref="A298" r:id="rId268" display="https://www.jrvdev.com/ROAR/VER1/ShowScenario.asp?ScenarioID=5826" xr:uid="{4CFF42E8-E3E7-4494-B912-76DA768B6FD1}"/>
    <hyperlink ref="A299" r:id="rId269" display="https://www.jrvdev.com/ROAR/VER1/ShowScenario.asp?ScenarioID=5829" xr:uid="{009D25F2-F01B-4366-8277-2226A37B52F2}"/>
    <hyperlink ref="A300" r:id="rId270" display="https://www.jrvdev.com/ROAR/VER1/ShowScenario.asp?ScenarioID=5830" xr:uid="{681E6EC9-6A43-40A5-927E-A3AECDD41236}"/>
    <hyperlink ref="A301" r:id="rId271" display="https://www.jrvdev.com/ROAR/VER1/ShowScenario.asp?ScenarioID=5831" xr:uid="{C73802D1-F62A-4A69-833D-190CD750D2ED}"/>
    <hyperlink ref="A302" r:id="rId272" display="https://www.jrvdev.com/ROAR/VER1/ShowScenario.asp?ScenarioID=5832" xr:uid="{9E5A853D-A81B-4ADA-AB7A-F3AE8D125BA4}"/>
    <hyperlink ref="A303" r:id="rId273" display="https://www.jrvdev.com/ROAR/VER1/ShowScenario.asp?ScenarioID=5833" xr:uid="{F669DE0D-D0F8-4F48-A683-17796983E9D8}"/>
    <hyperlink ref="A304" r:id="rId274" display="https://www.jrvdev.com/ROAR/VER1/ShowScenario.asp?ScenarioID=5834" xr:uid="{18D39047-9FA8-411D-8634-1528E80FC63C}"/>
    <hyperlink ref="A305" r:id="rId275" display="https://www.jrvdev.com/ROAR/VER1/ShowScenario.asp?ScenarioID=5835" xr:uid="{BC9AB64D-D25E-4D70-B8B2-E159DA82F18E}"/>
    <hyperlink ref="A306" r:id="rId276" display="https://www.jrvdev.com/ROAR/VER1/ShowScenario.asp?ScenarioID=5836" xr:uid="{A7A283C1-0A22-4504-9765-251E1ED8F685}"/>
    <hyperlink ref="A307" r:id="rId277" display="https://www.jrvdev.com/ROAR/VER1/ShowScenario.asp?ScenarioID=5837" xr:uid="{B807EB65-B3BE-4EA8-B4DB-6A96C8D8CB55}"/>
    <hyperlink ref="A308" r:id="rId278" display="https://www.jrvdev.com/ROAR/VER1/ShowScenario.asp?ScenarioID=5838" xr:uid="{AFE99A9A-9381-4DF8-B1F6-89372BE85D68}"/>
    <hyperlink ref="A309" r:id="rId279" display="https://www.jrvdev.com/ROAR/VER1/ShowScenario.asp?ScenarioID=5839" xr:uid="{04FA0FBE-BDAF-4A03-8E48-9FB8A08818E9}"/>
    <hyperlink ref="A310" r:id="rId280" display="https://www.jrvdev.com/ROAR/VER1/ShowScenario.asp?ScenarioID=5840" xr:uid="{85610688-F9C1-45F5-8D53-EE1E305D8867}"/>
    <hyperlink ref="A311" r:id="rId281" display="https://www.jrvdev.com/ROAR/VER1/ShowScenario.asp?ScenarioID=5841" xr:uid="{B250DA44-1324-40B2-9018-CAC86819F521}"/>
    <hyperlink ref="A312" r:id="rId282" display="https://www.jrvdev.com/ROAR/VER1/ShowScenario.asp?ScenarioID=5842" xr:uid="{F095BE63-EE26-490E-AC82-20B2EF5D7F58}"/>
    <hyperlink ref="A313" r:id="rId283" display="https://www.jrvdev.com/ROAR/VER1/ShowScenario.asp?ScenarioID=5843" xr:uid="{5EF2F342-DD0E-4638-93AD-A1A607EF47BC}"/>
    <hyperlink ref="A314" r:id="rId284" display="https://www.jrvdev.com/ROAR/VER1/ShowScenario.asp?ScenarioID=5844" xr:uid="{00718CAD-E5B2-4C74-9511-355934BE3931}"/>
    <hyperlink ref="A315" r:id="rId285" display="https://www.jrvdev.com/ROAR/VER1/ShowScenario.asp?ScenarioID=5845" xr:uid="{E94A648A-630D-4F66-9909-D0F2EFCA2ADF}"/>
    <hyperlink ref="A316" r:id="rId286" display="https://www.jrvdev.com/ROAR/VER1/ShowScenario.asp?ScenarioID=5846" xr:uid="{0560CC33-E9A7-48FB-829B-30EFBFE8A817}"/>
    <hyperlink ref="A317" r:id="rId287" display="https://www.jrvdev.com/ROAR/VER1/ShowScenario.asp?ScenarioID=5847" xr:uid="{B4BFA670-357C-431C-AEA9-59880B168837}"/>
    <hyperlink ref="A319" r:id="rId288" display="https://www.jrvdev.com/ROAR/VER1/ShowScenario.asp?ScenarioID=83" xr:uid="{63B6760A-4542-40F0-80A5-FCEEC6C0AFBE}"/>
    <hyperlink ref="A320" r:id="rId289" display="https://www.jrvdev.com/ROAR/VER1/ShowScenario.asp?ScenarioID=84" xr:uid="{AA2B8E19-3AC9-4F2B-B6D7-CDEF40BC9925}"/>
    <hyperlink ref="A321" r:id="rId290" display="https://www.jrvdev.com/ROAR/VER1/ShowScenario.asp?ScenarioID=85" xr:uid="{F4641F5B-3A9B-4D0B-9EC7-5CCA6E2DF196}"/>
    <hyperlink ref="A322" r:id="rId291" display="https://www.jrvdev.com/ROAR/VER1/ShowScenario.asp?ScenarioID=86" xr:uid="{2B98826C-4A3A-4A78-939D-F43DADD43609}"/>
    <hyperlink ref="A323" r:id="rId292" display="https://www.jrvdev.com/ROAR/VER1/ShowScenario.asp?ScenarioID=87" xr:uid="{1A16ED5A-3C69-4F58-95E8-BA43456FE728}"/>
    <hyperlink ref="A324" r:id="rId293" display="https://www.jrvdev.com/ROAR/VER1/ShowScenario.asp?ScenarioID=88" xr:uid="{475D1DA2-823D-4A42-87F5-DE198E15D356}"/>
    <hyperlink ref="A325" r:id="rId294" display="https://www.jrvdev.com/ROAR/VER1/ShowScenario.asp?ScenarioID=89" xr:uid="{78B6FF23-3FD6-412B-9EAF-5CEBDDC5CEEE}"/>
    <hyperlink ref="A326" r:id="rId295" display="https://www.jrvdev.com/ROAR/VER1/ShowScenario.asp?ScenarioID=90" xr:uid="{42315E23-6A44-47CF-A58E-5F4FD4FED50D}"/>
    <hyperlink ref="A327" r:id="rId296" display="https://www.jrvdev.com/ROAR/VER1/ShowScenario.asp?ScenarioID=91" xr:uid="{ED460411-ED47-471D-BE06-B5563BB0DA1E}"/>
    <hyperlink ref="A328" r:id="rId297" display="https://www.jrvdev.com/ROAR/VER1/ShowScenario.asp?ScenarioID=92" xr:uid="{EF74654C-F918-413E-A1CD-F49567B1F0BB}"/>
    <hyperlink ref="A330" r:id="rId298" display="https://www.jrvdev.com/ROAR/VER1/ShowScenario.asp?ScenarioID=93" xr:uid="{3586B7E7-771A-464D-86DF-B5262640EAE5}"/>
    <hyperlink ref="A331" r:id="rId299" display="https://www.jrvdev.com/ROAR/VER1/ShowScenario.asp?ScenarioID=94" xr:uid="{65EF1FB2-7E56-4781-9A57-EF9923ED58E2}"/>
    <hyperlink ref="A332" r:id="rId300" display="https://www.jrvdev.com/ROAR/VER1/ShowScenario.asp?ScenarioID=95" xr:uid="{6988EBA2-72F6-4B8A-BC6A-C01DC28E8079}"/>
    <hyperlink ref="A333" r:id="rId301" display="https://www.jrvdev.com/ROAR/VER1/ShowScenario.asp?ScenarioID=96" xr:uid="{5AFF1900-9649-4322-9DD0-049592901CF2}"/>
    <hyperlink ref="A334" r:id="rId302" display="https://www.jrvdev.com/ROAR/VER1/ShowScenario.asp?ScenarioID=97" xr:uid="{073A3C98-A4EB-47F3-8DFA-37B9AEA29DD8}"/>
    <hyperlink ref="A335" r:id="rId303" display="https://www.jrvdev.com/ROAR/VER1/ShowScenario.asp?ScenarioID=98" xr:uid="{2745E072-452C-45E0-8B08-1C75D1FFE9EC}"/>
    <hyperlink ref="A336" r:id="rId304" display="https://www.jrvdev.com/ROAR/VER1/ShowScenario.asp?ScenarioID=99" xr:uid="{EEDB8F0B-411A-4E82-BFFD-58848776E0F9}"/>
    <hyperlink ref="A337" r:id="rId305" display="https://www.jrvdev.com/ROAR/VER1/ShowScenario.asp?ScenarioID=100" xr:uid="{32ED39FA-8EEE-4BC4-BA0F-CE6EE1216521}"/>
    <hyperlink ref="A339" r:id="rId306" display="https://www.jrvdev.com/ROAR/VER1/ShowScenario.asp?ScenarioID=101" xr:uid="{83C270C3-6DD8-492E-8C36-DA9DAC572B7C}"/>
    <hyperlink ref="A340" r:id="rId307" display="https://www.jrvdev.com/ROAR/VER1/ShowScenario.asp?ScenarioID=102" xr:uid="{4CE3A62A-ED26-4AF7-824C-FA4377CC484D}"/>
    <hyperlink ref="A341" r:id="rId308" display="https://www.jrvdev.com/ROAR/VER1/ShowScenario.asp?ScenarioID=103" xr:uid="{8FA73044-71B1-4795-88CF-DA4935F127F2}"/>
    <hyperlink ref="A342" r:id="rId309" display="https://www.jrvdev.com/ROAR/VER1/ShowScenario.asp?ScenarioID=104" xr:uid="{E677F11C-D385-4A84-AF31-2153CB83FEE2}"/>
    <hyperlink ref="A343" r:id="rId310" display="https://www.jrvdev.com/ROAR/VER1/ShowScenario.asp?ScenarioID=105" xr:uid="{DAD90DFB-86FB-4DE1-A43F-F1BDAFDD21A6}"/>
    <hyperlink ref="A344" r:id="rId311" display="https://www.jrvdev.com/ROAR/VER1/ShowScenario.asp?ScenarioID=106" xr:uid="{D728B267-5ADE-4F6E-8B3E-51C0CE7E23B1}"/>
    <hyperlink ref="A345" r:id="rId312" display="https://www.jrvdev.com/ROAR/VER1/ShowScenario.asp?ScenarioID=107" xr:uid="{9B668B03-B966-4673-B5EF-4AC3BA931A60}"/>
    <hyperlink ref="A346" r:id="rId313" display="https://www.jrvdev.com/ROAR/VER1/ShowScenario.asp?ScenarioID=108" xr:uid="{64E77A10-86CD-4857-AA35-FBCC6F31815D}"/>
    <hyperlink ref="A347" r:id="rId314" display="https://www.jrvdev.com/ROAR/VER1/ShowScenario.asp?ScenarioID=109" xr:uid="{FD258DDB-15C8-4612-B763-AF459F7929E5}"/>
    <hyperlink ref="A348" r:id="rId315" display="https://www.jrvdev.com/ROAR/VER1/ShowScenario.asp?ScenarioID=110" xr:uid="{8CEDDBF4-06E8-4B61-8F4D-AAB6CEB0880A}"/>
    <hyperlink ref="A350" r:id="rId316" display="https://www.jrvdev.com/ROAR/VER1/ShowScenario.asp?ScenarioID=5959" xr:uid="{17C33E69-2DC9-4EC6-B39B-612D3AFD1D35}"/>
    <hyperlink ref="A351" r:id="rId317" display="https://www.jrvdev.com/ROAR/VER1/ShowScenario.asp?ScenarioID=5960" xr:uid="{E9585780-DA5E-4656-AE17-57837F579A4E}"/>
    <hyperlink ref="A352" r:id="rId318" display="https://www.jrvdev.com/ROAR/VER1/ShowScenario.asp?ScenarioID=5961" xr:uid="{BFA226A7-70C9-4F47-BEF8-F09B21EAEEB1}"/>
    <hyperlink ref="A353" r:id="rId319" display="https://www.jrvdev.com/ROAR/VER1/ShowScenario.asp?ScenarioID=5962" xr:uid="{4B941028-3825-46D8-BD52-45F871ED23B4}"/>
    <hyperlink ref="A354" r:id="rId320" display="https://www.jrvdev.com/ROAR/VER1/ShowScenario.asp?ScenarioID=5956" xr:uid="{086C8FFE-9BB1-400C-9EA7-FC0A567151DE}"/>
    <hyperlink ref="A355" r:id="rId321" display="https://www.jrvdev.com/ROAR/VER1/ShowScenario.asp?ScenarioID=5957" xr:uid="{281F1358-6C2B-4529-8AA2-F7D48941D558}"/>
    <hyperlink ref="A356" r:id="rId322" display="https://www.jrvdev.com/ROAR/VER1/ShowScenario.asp?ScenarioID=5958" xr:uid="{DBAADE97-7DD8-4DF7-AD19-F9BD190C102B}"/>
    <hyperlink ref="A357" r:id="rId323" display="https://www.jrvdev.com/ROAR/VER1/ShowScenario.asp?ScenarioID=6141" xr:uid="{55EBA090-E791-4070-B5CD-A6E2C2952021}"/>
    <hyperlink ref="A358" r:id="rId324" display="https://www.jrvdev.com/ROAR/VER1/ShowScenario.asp?ScenarioID=6140" xr:uid="{6A2105DE-B1DC-40BE-8637-61E650DE030C}"/>
    <hyperlink ref="A359" r:id="rId325" display="https://www.jrvdev.com/ROAR/VER1/ShowScenario.asp?ScenarioID=5934" xr:uid="{C6132860-5CF8-40D7-B59F-D54FBA58DADF}"/>
    <hyperlink ref="A360" r:id="rId326" display="https://www.jrvdev.com/ROAR/VER1/ShowScenario.asp?ScenarioID=5935" xr:uid="{5674A3CD-1F31-4860-8441-7A7682A6601B}"/>
    <hyperlink ref="A361" r:id="rId327" display="https://www.jrvdev.com/ROAR/VER1/ShowScenario.asp?ScenarioID=5936" xr:uid="{5E180821-78BD-4CFF-8C3A-F29D0C209F62}"/>
    <hyperlink ref="A362" r:id="rId328" display="https://www.jrvdev.com/ROAR/VER1/ShowScenario.asp?ScenarioID=5937" xr:uid="{555F1387-B8B3-4ADC-A344-1181D7726212}"/>
    <hyperlink ref="A363" r:id="rId329" display="https://www.jrvdev.com/ROAR/VER1/ShowScenario.asp?ScenarioID=5938" xr:uid="{8E90E067-FB7D-4EAA-8732-8EDB65097EF5}"/>
    <hyperlink ref="A364" r:id="rId330" display="https://www.jrvdev.com/ROAR/VER1/ShowScenario.asp?ScenarioID=5939" xr:uid="{D237CBE8-2877-4B3C-AAC1-8BB9043AD9CB}"/>
    <hyperlink ref="A365" r:id="rId331" display="https://www.jrvdev.com/ROAR/VER1/ShowScenario.asp?ScenarioID=5940" xr:uid="{A3B8E640-BA69-412B-B67D-C0937434C7AB}"/>
    <hyperlink ref="A366" r:id="rId332" display="https://www.jrvdev.com/ROAR/VER1/ShowScenario.asp?ScenarioID=6115" xr:uid="{D3B75DFE-061C-43EF-87A7-2684766421BA}"/>
    <hyperlink ref="A367" r:id="rId333" display="https://www.jrvdev.com/ROAR/VER1/ShowScenario.asp?ScenarioID=6116" xr:uid="{F5242361-81C4-4E8D-89C0-1A885C34C868}"/>
    <hyperlink ref="A368" r:id="rId334" display="https://www.jrvdev.com/ROAR/VER1/ShowScenario.asp?ScenarioID=6117" xr:uid="{B1F47980-4101-4332-ABD2-9349D9B8369A}"/>
    <hyperlink ref="A369" r:id="rId335" display="https://www.jrvdev.com/ROAR/VER1/ShowScenario.asp?ScenarioID=5963" xr:uid="{2C249B21-9245-4992-85B8-85A69BA5E54F}"/>
    <hyperlink ref="A370" r:id="rId336" display="https://www.jrvdev.com/ROAR/VER1/ShowScenario.asp?ScenarioID=5964" xr:uid="{084756DD-6B3D-4806-A4E6-5EEFD6DC0119}"/>
    <hyperlink ref="A371" r:id="rId337" display="https://www.jrvdev.com/ROAR/VER1/ShowScenario.asp?ScenarioID=5965" xr:uid="{0C664FEA-3F93-4124-B41A-34B7224EA820}"/>
    <hyperlink ref="A372" r:id="rId338" display="https://www.jrvdev.com/ROAR/VER1/ShowScenario.asp?ScenarioID=5966" xr:uid="{D52A74C1-D977-43EB-B4DA-420B068736AB}"/>
    <hyperlink ref="A373" r:id="rId339" display="https://www.jrvdev.com/ROAR/VER1/ShowScenario.asp?ScenarioID=5967" xr:uid="{B09428E7-98C1-47A4-9CA5-91C340909616}"/>
    <hyperlink ref="A374" r:id="rId340" display="https://www.jrvdev.com/ROAR/VER1/ShowScenario.asp?ScenarioID=5968" xr:uid="{BD237749-72FA-4877-BFB3-F47588DDC3FE}"/>
    <hyperlink ref="A375" r:id="rId341" display="https://www.jrvdev.com/ROAR/VER1/ShowScenario.asp?ScenarioID=5969" xr:uid="{57E0D386-9FDF-416D-8C5D-BF82101313C9}"/>
    <hyperlink ref="A376" r:id="rId342" display="https://www.jrvdev.com/ROAR/VER1/ShowScenario.asp?ScenarioID=6111" xr:uid="{07CA8D41-86C7-47FD-A64F-DE032133A48C}"/>
    <hyperlink ref="A377" r:id="rId343" display="https://www.jrvdev.com/ROAR/VER1/ShowScenario.asp?ScenarioID=6112" xr:uid="{E753D27A-03A0-436E-8531-0F0BCA09B545}"/>
    <hyperlink ref="A378" r:id="rId344" display="https://www.jrvdev.com/ROAR/VER1/ShowScenario.asp?ScenarioID=6113" xr:uid="{525AF4C4-B890-4DA5-8E87-AE6921F90ABB}"/>
    <hyperlink ref="A379" r:id="rId345" display="https://www.jrvdev.com/ROAR/VER1/ShowScenario.asp?ScenarioID=6114" xr:uid="{0BF4A130-1EB9-4CED-9B7A-D4994B18D54B}"/>
    <hyperlink ref="A381" r:id="rId346" display="https://www.jrvdev.com/ROAR/VER1/ShowScenario.asp?ScenarioID=111" xr:uid="{7848B8BE-D143-4030-9A2B-71735198F06E}"/>
    <hyperlink ref="A382" r:id="rId347" display="https://www.jrvdev.com/ROAR/VER1/ShowScenario.asp?ScenarioID=112" xr:uid="{8780D710-82BD-45DD-8CFF-0A00ED35781A}"/>
    <hyperlink ref="A383" r:id="rId348" display="https://www.jrvdev.com/ROAR/VER1/ShowScenario.asp?ScenarioID=113" xr:uid="{4184E0A8-761B-4EB8-AEEA-5484FF5B6CB3}"/>
    <hyperlink ref="A384" r:id="rId349" display="https://www.jrvdev.com/ROAR/VER1/ShowScenario.asp?ScenarioID=114" xr:uid="{24A8B552-A2FD-45E7-BE4C-386D9B4AB910}"/>
    <hyperlink ref="A385" r:id="rId350" display="https://www.jrvdev.com/ROAR/VER1/ShowScenario.asp?ScenarioID=115" xr:uid="{1C7E505F-292C-4FB8-87C1-018661F3A203}"/>
    <hyperlink ref="A387" r:id="rId351" display="https://www.jrvdev.com/ROAR/VER1/ShowScenario.asp?ScenarioID=116" xr:uid="{8A00F748-CF8A-4ACE-91E5-3D4FD09EC015}"/>
    <hyperlink ref="A388" r:id="rId352" display="https://www.jrvdev.com/ROAR/VER1/ShowScenario.asp?ScenarioID=117" xr:uid="{F37036D6-D316-4B83-9273-BF77E46FB027}"/>
    <hyperlink ref="A389" r:id="rId353" display="https://www.jrvdev.com/ROAR/VER1/ShowScenario.asp?ScenarioID=118" xr:uid="{E018A732-DFAE-4F1C-BFDF-52CC987704DD}"/>
    <hyperlink ref="A390" r:id="rId354" display="https://www.jrvdev.com/ROAR/VER1/ShowScenario.asp?ScenarioID=119" xr:uid="{62D8B2B6-7D23-4BB9-8D45-57A0F46AFBDE}"/>
    <hyperlink ref="A391" r:id="rId355" display="https://www.jrvdev.com/ROAR/VER1/ShowScenario.asp?ScenarioID=120" xr:uid="{0CF0F728-4532-4F54-84D7-E1477C088199}"/>
    <hyperlink ref="A392" r:id="rId356" display="https://www.jrvdev.com/ROAR/VER1/ShowScenario.asp?ScenarioID=121" xr:uid="{58824064-E2B2-477C-9214-42FE1E873818}"/>
    <hyperlink ref="A393" r:id="rId357" display="https://www.jrvdev.com/ROAR/VER1/ShowScenario.asp?ScenarioID=122" xr:uid="{81E6B4B0-168E-4B10-ABEF-D250798C72D8}"/>
    <hyperlink ref="A394" r:id="rId358" display="https://www.jrvdev.com/ROAR/VER1/ShowScenario.asp?ScenarioID=123" xr:uid="{8DF74872-D1C0-48E3-A0E7-C404080B5A99}"/>
    <hyperlink ref="A395" r:id="rId359" display="https://www.jrvdev.com/ROAR/VER1/ShowScenario.asp?ScenarioID=124" xr:uid="{1CF616B8-875B-459A-9445-A3E667499BC7}"/>
    <hyperlink ref="A397" r:id="rId360" display="https://www.jrvdev.com/ROAR/VER1/ShowScenario.asp?ScenarioID=1039" xr:uid="{9DF316F5-965B-4EE3-8F84-FA6D420A1D77}"/>
    <hyperlink ref="A398" r:id="rId361" display="https://www.jrvdev.com/ROAR/VER1/ShowScenario.asp?ScenarioID=1040" xr:uid="{B8A5D3CF-B0A1-4AFE-B59D-97DE44681540}"/>
    <hyperlink ref="A399" r:id="rId362" display="https://www.jrvdev.com/ROAR/VER1/ShowScenario.asp?ScenarioID=1041" xr:uid="{AB528D73-695C-4079-AC5A-6DD4CF7ED54C}"/>
    <hyperlink ref="A400" r:id="rId363" display="https://www.jrvdev.com/ROAR/VER1/ShowScenario.asp?ScenarioID=1042" xr:uid="{318B4880-703E-4180-827C-30C224D347DB}"/>
    <hyperlink ref="A401" r:id="rId364" display="https://www.jrvdev.com/ROAR/VER1/ShowScenario.asp?ScenarioID=1043" xr:uid="{DC38773F-413D-4A41-A6A0-DD45A910C459}"/>
    <hyperlink ref="A402" r:id="rId365" display="https://www.jrvdev.com/ROAR/VER1/ShowScenario.asp?ScenarioID=1044" xr:uid="{52069E6F-B96C-4078-8793-426603761F13}"/>
    <hyperlink ref="A403" r:id="rId366" display="https://www.jrvdev.com/ROAR/VER1/ShowScenario.asp?ScenarioID=1045" xr:uid="{DFA8BDF4-B3D1-40CF-BE18-1BB6402091AD}"/>
    <hyperlink ref="A404" r:id="rId367" display="https://www.jrvdev.com/ROAR/VER1/ShowScenario.asp?ScenarioID=1046" xr:uid="{C2FBA5F4-057A-4756-A269-FF9607EE394E}"/>
    <hyperlink ref="A406" r:id="rId368" display="https://www.jrvdev.com/ROAR/VER1/ShowScenario.asp?ScenarioID=1366" xr:uid="{C0AC4BA9-C7A8-41A8-860D-3B99A091B1E5}"/>
    <hyperlink ref="A407" r:id="rId369" display="https://www.jrvdev.com/ROAR/VER1/ShowScenario.asp?ScenarioID=1365" xr:uid="{B2FE6793-64F9-4A70-B317-0FB9AB424F35}"/>
    <hyperlink ref="A408" r:id="rId370" display="https://www.jrvdev.com/ROAR/VER1/ShowScenario.asp?ScenarioID=1368" xr:uid="{1D441C71-5859-41F7-8FCB-F7561E86A348}"/>
    <hyperlink ref="A409" r:id="rId371" display="https://www.jrvdev.com/ROAR/VER1/ShowScenario.asp?ScenarioID=1369" xr:uid="{E185F508-FC7E-47E0-B062-572089607281}"/>
    <hyperlink ref="A410" r:id="rId372" display="https://www.jrvdev.com/ROAR/VER1/ShowScenario.asp?ScenarioID=1370" xr:uid="{821D155D-DEC9-4249-AE76-A6A90427BB47}"/>
    <hyperlink ref="A411" r:id="rId373" display="https://www.jrvdev.com/ROAR/VER1/ShowScenario.asp?ScenarioID=1371" xr:uid="{EEACD7C6-1CE5-4412-ACEC-D7682E669EB6}"/>
    <hyperlink ref="A412" r:id="rId374" display="https://www.jrvdev.com/ROAR/VER1/ShowScenario.asp?ScenarioID=1372" xr:uid="{9C778CD3-66F2-42C8-9A32-4D62D3E1ECC0}"/>
    <hyperlink ref="A413" r:id="rId375" display="https://www.jrvdev.com/ROAR/VER1/ShowScenario.asp?ScenarioID=1367" xr:uid="{F8B30CB9-7867-4FAF-8F59-59BE624D13F7}"/>
    <hyperlink ref="A414" r:id="rId376" display="https://www.jrvdev.com/ROAR/VER1/ShowScenario.asp?ScenarioID=1373" xr:uid="{C86F8800-0E2E-432C-BF54-6A64A3C2BF6D}"/>
    <hyperlink ref="A415" r:id="rId377" display="https://www.jrvdev.com/ROAR/VER1/ShowScenario.asp?ScenarioID=1374" xr:uid="{89788A3D-95AC-4CF3-AEEA-D6755DB16BFB}"/>
    <hyperlink ref="A416" r:id="rId378" display="https://www.jrvdev.com/ROAR/VER1/ShowScenario.asp?ScenarioID=1375" xr:uid="{5B73422C-A51C-426D-B9D2-D70527FBBEC9}"/>
    <hyperlink ref="A417" r:id="rId379" display="https://www.jrvdev.com/ROAR/VER1/ShowScenario.asp?ScenarioID=1376" xr:uid="{F53CB5BC-B132-404E-BDE7-19F5A2934ADE}"/>
    <hyperlink ref="A419" r:id="rId380" display="https://www.jrvdev.com/ROAR/VER1/ShowScenario.asp?ScenarioID=1377" xr:uid="{AFEE7AD1-E4E9-413C-8262-6C9A2355D6B2}"/>
    <hyperlink ref="A420" r:id="rId381" display="https://www.jrvdev.com/ROAR/VER1/ShowScenario.asp?ScenarioID=1378" xr:uid="{9625C344-F903-4AEA-9D45-3AA9B7BDDCCB}"/>
    <hyperlink ref="A421" r:id="rId382" display="https://www.jrvdev.com/ROAR/VER1/ShowScenario.asp?ScenarioID=1379" xr:uid="{9DA5F2F3-7EC5-464F-97B1-A5632B08D06B}"/>
    <hyperlink ref="A422" r:id="rId383" display="https://www.jrvdev.com/ROAR/VER1/ShowScenario.asp?ScenarioID=1380" xr:uid="{6514BA04-BC48-4EEA-96A8-75309E7BBB82}"/>
    <hyperlink ref="A423" r:id="rId384" display="https://www.jrvdev.com/ROAR/VER1/ShowScenario.asp?ScenarioID=1381" xr:uid="{E944F76A-7308-404E-89AC-2DEB17025D86}"/>
    <hyperlink ref="A424" r:id="rId385" display="https://www.jrvdev.com/ROAR/VER1/ShowScenario.asp?ScenarioID=1382" xr:uid="{000F8116-0EEB-4CFF-AEA8-5BA9413B9ACC}"/>
    <hyperlink ref="A425" r:id="rId386" display="https://www.jrvdev.com/ROAR/VER1/ShowScenario.asp?ScenarioID=1383" xr:uid="{0F0D9814-17E8-490C-8257-D66B504F7A69}"/>
    <hyperlink ref="A426" r:id="rId387" display="https://www.jrvdev.com/ROAR/VER1/ShowScenario.asp?ScenarioID=1384" xr:uid="{06395D9D-A447-490E-AC94-330A258BCC99}"/>
    <hyperlink ref="A427" r:id="rId388" display="https://www.jrvdev.com/ROAR/VER1/ShowScenario.asp?ScenarioID=1385" xr:uid="{C7E9BDBA-37AC-4FF1-BE7E-F5864F99F285}"/>
    <hyperlink ref="A428" r:id="rId389" display="https://www.jrvdev.com/ROAR/VER1/ShowScenario.asp?ScenarioID=1386" xr:uid="{942D276A-48AB-46C2-9AF3-A7B6640EF45D}"/>
    <hyperlink ref="A430" r:id="rId390" display="https://www.jrvdev.com/ROAR/VER1/ShowScenario.asp?ScenarioID=2496" xr:uid="{6F933F8E-AE66-447A-ACC8-EC11354DD9B9}"/>
    <hyperlink ref="A431" r:id="rId391" display="https://www.jrvdev.com/ROAR/VER1/ShowScenario.asp?ScenarioID=2497" xr:uid="{3B413108-62C4-48B6-AA05-4C41CD8874F6}"/>
    <hyperlink ref="A432" r:id="rId392" display="https://www.jrvdev.com/ROAR/VER1/ShowScenario.asp?ScenarioID=2498" xr:uid="{13D1D102-EE72-4363-AA3A-CB632444DFCB}"/>
    <hyperlink ref="A433" r:id="rId393" display="https://www.jrvdev.com/ROAR/VER1/ShowScenario.asp?ScenarioID=2499" xr:uid="{35812916-7C09-4080-A00B-E165ACB8249C}"/>
    <hyperlink ref="A434" r:id="rId394" display="https://www.jrvdev.com/ROAR/VER1/ShowScenario.asp?ScenarioID=2500" xr:uid="{54761CD7-4A89-441C-B607-9B0D1EA0C977}"/>
    <hyperlink ref="A435" r:id="rId395" display="https://www.jrvdev.com/ROAR/VER1/ShowScenario.asp?ScenarioID=2501" xr:uid="{88E8A947-AFD0-49EA-BDF9-81BBF61DBA97}"/>
    <hyperlink ref="A436" r:id="rId396" display="https://www.jrvdev.com/ROAR/VER1/ShowScenario.asp?ScenarioID=2502" xr:uid="{4F573F40-3A1F-4982-9C68-7CA74E7EF195}"/>
    <hyperlink ref="A437" r:id="rId397" display="https://www.jrvdev.com/ROAR/VER1/ShowScenario.asp?ScenarioID=2503" xr:uid="{351CF54E-3035-4872-8F93-50404077A21A}"/>
    <hyperlink ref="A438" r:id="rId398" display="https://www.jrvdev.com/ROAR/VER1/ShowScenario.asp?ScenarioID=2504" xr:uid="{EA1E6868-B039-4F92-9491-734A251F4978}"/>
    <hyperlink ref="A439" r:id="rId399" display="https://www.jrvdev.com/ROAR/VER1/ShowScenario.asp?ScenarioID=2505" xr:uid="{6781F9A5-7677-4227-8C75-486560A850BB}"/>
    <hyperlink ref="A440" r:id="rId400" display="https://www.jrvdev.com/ROAR/VER1/ShowScenario.asp?ScenarioID=2506" xr:uid="{213F806D-1113-4E5D-A28F-AC052BBAF2D6}"/>
    <hyperlink ref="A441" r:id="rId401" display="https://www.jrvdev.com/ROAR/VER1/ShowScenario.asp?ScenarioID=2507" xr:uid="{55C44D10-A5CC-4019-AC39-1B035A54B378}"/>
    <hyperlink ref="A442" r:id="rId402" display="https://www.jrvdev.com/ROAR/VER1/ShowScenario.asp?ScenarioID=2508" xr:uid="{C84ECD28-DECC-4677-BE11-2A5CFFB99DC6}"/>
    <hyperlink ref="A443" r:id="rId403" display="https://www.jrvdev.com/ROAR/VER1/ShowScenario.asp?ScenarioID=2509" xr:uid="{48FDAF75-86A1-40FB-950D-6F217BD15572}"/>
    <hyperlink ref="A444" r:id="rId404" display="https://www.jrvdev.com/ROAR/VER1/ShowScenario.asp?ScenarioID=2510" xr:uid="{AE17CAAC-18FA-4162-969E-57223FEC0B3B}"/>
    <hyperlink ref="A445" r:id="rId405" display="https://www.jrvdev.com/ROAR/VER1/ShowScenario.asp?ScenarioID=2511" xr:uid="{15DD9606-1A7A-401B-A2B2-9E804CB5893E}"/>
    <hyperlink ref="A446" r:id="rId406" display="https://www.jrvdev.com/ROAR/VER1/ShowScenario.asp?ScenarioID=2512" xr:uid="{80315EA8-C136-42B5-95E9-2B1F153D39CE}"/>
    <hyperlink ref="A447" r:id="rId407" display="https://www.jrvdev.com/ROAR/VER1/ShowScenario.asp?ScenarioID=2513" xr:uid="{893C604B-C43A-4C2A-8AD6-1C471DE92729}"/>
    <hyperlink ref="A448" r:id="rId408" display="https://www.jrvdev.com/ROAR/VER1/ShowScenario.asp?ScenarioID=2514" xr:uid="{112F398C-9D6D-4E8F-A4BA-D5759623BDB6}"/>
    <hyperlink ref="A449" r:id="rId409" display="https://www.jrvdev.com/ROAR/VER1/ShowScenario.asp?ScenarioID=2515" xr:uid="{973DE595-7B5B-41BA-926E-9CE311F6A6D2}"/>
    <hyperlink ref="A451" r:id="rId410" display="https://www.jrvdev.com/ROAR/VER1/ShowScenario.asp?ScenarioID=196" xr:uid="{9F5EEFD1-1AE6-431C-87C6-0347A267FF5B}"/>
    <hyperlink ref="A452" r:id="rId411" display="https://www.jrvdev.com/ROAR/VER1/ShowScenario.asp?ScenarioID=197" xr:uid="{E7169A68-C861-4DF7-A539-44B922C280D1}"/>
    <hyperlink ref="A453" r:id="rId412" display="https://www.jrvdev.com/ROAR/VER1/ShowScenario.asp?ScenarioID=198" xr:uid="{81842D67-72C6-4E00-A28E-70EA84075F74}"/>
    <hyperlink ref="A454" r:id="rId413" display="https://www.jrvdev.com/ROAR/VER1/ShowScenario.asp?ScenarioID=199" xr:uid="{83A9BC78-202B-4718-A734-C8185B14A3A4}"/>
    <hyperlink ref="A455" r:id="rId414" display="https://www.jrvdev.com/ROAR/VER1/ShowScenario.asp?ScenarioID=200" xr:uid="{A4A59AAD-1EF2-48AC-91B2-A5CE32BC297C}"/>
    <hyperlink ref="A456" r:id="rId415" display="https://www.jrvdev.com/ROAR/VER1/ShowScenario.asp?ScenarioID=201" xr:uid="{8049D6DB-66AB-4313-8614-1F82C064630C}"/>
    <hyperlink ref="A457" r:id="rId416" display="https://www.jrvdev.com/ROAR/VER1/ShowScenario.asp?ScenarioID=202" xr:uid="{1D6DDA20-3E97-47D5-8BA0-B5C2064086CA}"/>
    <hyperlink ref="A458" r:id="rId417" display="https://www.jrvdev.com/ROAR/VER1/ShowScenario.asp?ScenarioID=203" xr:uid="{CF7D4C3F-B3C3-4CF8-B82E-BED91CA84D04}"/>
    <hyperlink ref="A459" r:id="rId418" display="https://www.jrvdev.com/ROAR/VER1/ShowScenario.asp?ScenarioID=204" xr:uid="{46611B8F-E3EF-4A18-86B6-99D2A569F20F}"/>
    <hyperlink ref="A460" r:id="rId419" display="https://www.jrvdev.com/ROAR/VER1/ShowScenario.asp?ScenarioID=205" xr:uid="{5A68503C-644E-4CE3-9FF1-B4BFD60251FF}"/>
    <hyperlink ref="A461" r:id="rId420" display="https://www.jrvdev.com/ROAR/VER1/ShowScenario.asp?ScenarioID=206" xr:uid="{425E42DF-A6BB-4515-A447-3E1D8EF83B7C}"/>
    <hyperlink ref="A462" r:id="rId421" display="https://www.jrvdev.com/ROAR/VER1/ShowScenario.asp?ScenarioID=207" xr:uid="{E244B29E-E344-4874-8B45-D538C1B2B248}"/>
    <hyperlink ref="A463" r:id="rId422" display="https://www.jrvdev.com/ROAR/VER1/ShowScenario.asp?ScenarioID=208" xr:uid="{C31445FA-3351-4CA5-921E-FAEF1F5EA7FB}"/>
    <hyperlink ref="A464" r:id="rId423" display="https://www.jrvdev.com/ROAR/VER1/ShowScenario.asp?ScenarioID=209" xr:uid="{F7A5A356-2D97-474C-B517-91739B8C6AC8}"/>
    <hyperlink ref="A465" r:id="rId424" display="https://www.jrvdev.com/ROAR/VER1/ShowScenario.asp?ScenarioID=210" xr:uid="{77B19E91-A243-43ED-B4A5-5471B8326876}"/>
    <hyperlink ref="A467" r:id="rId425" display="https://www.jrvdev.com/ROAR/VER1/ShowScenario.asp?ScenarioID=211" xr:uid="{74E4C66C-5E34-4346-A79C-C84652ABC442}"/>
    <hyperlink ref="A468" r:id="rId426" display="https://www.jrvdev.com/ROAR/VER1/ShowScenario.asp?ScenarioID=212" xr:uid="{64297853-3C59-45A4-B4C5-8F3C466145C9}"/>
    <hyperlink ref="A469" r:id="rId427" display="https://www.jrvdev.com/ROAR/VER1/ShowScenario.asp?ScenarioID=213" xr:uid="{454F4C1F-1E7B-42BA-B2FE-B08AE0246AFA}"/>
    <hyperlink ref="A470" r:id="rId428" display="https://www.jrvdev.com/ROAR/VER1/ShowScenario.asp?ScenarioID=214" xr:uid="{D39124D4-D01F-4C80-A8E6-127983A1ABA5}"/>
    <hyperlink ref="A471" r:id="rId429" display="https://www.jrvdev.com/ROAR/VER1/ShowScenario.asp?ScenarioID=215" xr:uid="{2EC55FCB-CB0F-4663-B9B9-7D99B4A5CB18}"/>
    <hyperlink ref="A472" r:id="rId430" display="https://www.jrvdev.com/ROAR/VER1/ShowScenario.asp?ScenarioID=216" xr:uid="{1258B2F0-E825-4063-A417-0E483E1C52BF}"/>
    <hyperlink ref="A473" r:id="rId431" display="https://www.jrvdev.com/ROAR/VER1/ShowScenario.asp?ScenarioID=217" xr:uid="{94A69ED2-51AC-4807-9ABC-28606B2476F9}"/>
    <hyperlink ref="A474" r:id="rId432" display="https://www.jrvdev.com/ROAR/VER1/ShowScenario.asp?ScenarioID=218" xr:uid="{AA71484D-FCB6-4C60-A488-B6EB9BB94DC5}"/>
    <hyperlink ref="A475" r:id="rId433" display="https://www.jrvdev.com/ROAR/VER1/ShowScenario.asp?ScenarioID=219" xr:uid="{D462348D-EF43-4A0F-84FC-4E43D6DAC7E0}"/>
    <hyperlink ref="A476" r:id="rId434" display="https://www.jrvdev.com/ROAR/VER1/ShowScenario.asp?ScenarioID=220" xr:uid="{5E31183F-6C10-4354-84F3-A4D1994042E8}"/>
    <hyperlink ref="A477" r:id="rId435" display="https://www.jrvdev.com/ROAR/VER1/ShowScenario.asp?ScenarioID=221" xr:uid="{B111C3E1-274B-4D37-BA43-F42E3B1A425C}"/>
    <hyperlink ref="A478" r:id="rId436" display="https://www.jrvdev.com/ROAR/VER1/ShowScenario.asp?ScenarioID=222" xr:uid="{04F4F53A-C982-46C5-A40D-F0618FB959BB}"/>
    <hyperlink ref="A479" r:id="rId437" display="https://www.jrvdev.com/ROAR/VER1/ShowScenario.asp?ScenarioID=223" xr:uid="{04E3EBCB-FC83-4147-8112-6D7C57D86792}"/>
    <hyperlink ref="A480" r:id="rId438" display="https://www.jrvdev.com/ROAR/VER1/ShowScenario.asp?ScenarioID=224" xr:uid="{A498CBB9-AC63-4516-8655-F1D7918E9409}"/>
    <hyperlink ref="A481" r:id="rId439" display="https://www.jrvdev.com/ROAR/VER1/ShowScenario.asp?ScenarioID=225" xr:uid="{D93CED14-D9C6-49E6-B58D-17805F60ADAE}"/>
    <hyperlink ref="A482" r:id="rId440" display="https://www.jrvdev.com/ROAR/VER1/ShowScenario.asp?ScenarioID=226" xr:uid="{B486E359-8562-4E1C-B516-6CA6811670B4}"/>
    <hyperlink ref="A484" r:id="rId441" display="https://www.jrvdev.com/ROAR/VER1/ShowScenario.asp?ScenarioID=227" xr:uid="{32575533-4E16-4BCF-BDDF-F893E9D46F10}"/>
    <hyperlink ref="A485" r:id="rId442" display="https://www.jrvdev.com/ROAR/VER1/ShowScenario.asp?ScenarioID=228" xr:uid="{75168282-1C91-497B-8931-8235CD3F747C}"/>
    <hyperlink ref="A486" r:id="rId443" display="https://www.jrvdev.com/ROAR/VER1/ShowScenario.asp?ScenarioID=229" xr:uid="{471BAF3A-3FA9-442A-BEFC-65AB0628453C}"/>
    <hyperlink ref="A487" r:id="rId444" display="https://www.jrvdev.com/ROAR/VER1/ShowScenario.asp?ScenarioID=230" xr:uid="{B873BDC5-C1D4-4B3C-8D0B-5C1224CC982A}"/>
    <hyperlink ref="A488" r:id="rId445" display="https://www.jrvdev.com/ROAR/VER1/ShowScenario.asp?ScenarioID=231" xr:uid="{9CBEA2F4-6573-4659-8727-1632592302A3}"/>
    <hyperlink ref="A489" r:id="rId446" display="https://www.jrvdev.com/ROAR/VER1/ShowScenario.asp?ScenarioID=232" xr:uid="{825FC564-9621-468B-A0FE-80816D0F26D4}"/>
    <hyperlink ref="A490" r:id="rId447" display="https://www.jrvdev.com/ROAR/VER1/ShowScenario.asp?ScenarioID=233" xr:uid="{20AA2B29-4BAC-465D-A4A2-9EA769801563}"/>
    <hyperlink ref="A491" r:id="rId448" display="https://www.jrvdev.com/ROAR/VER1/ShowScenario.asp?ScenarioID=234" xr:uid="{F9EBF3C6-2278-4A56-85E8-685EA51BEEAA}"/>
    <hyperlink ref="A492" r:id="rId449" display="https://www.jrvdev.com/ROAR/VER1/ShowScenario.asp?ScenarioID=235" xr:uid="{4D0F9CDE-BED2-4DD7-88FC-228DA602C46F}"/>
    <hyperlink ref="A493" r:id="rId450" display="https://www.jrvdev.com/ROAR/VER1/ShowScenario.asp?ScenarioID=236" xr:uid="{7416E7F2-DB26-46AA-8D75-8C16B3AD4BE5}"/>
    <hyperlink ref="A494" r:id="rId451" display="https://www.jrvdev.com/ROAR/VER1/ShowScenario.asp?ScenarioID=237" xr:uid="{73D61346-8380-4C6D-BC4B-DDFE398EB666}"/>
    <hyperlink ref="A495" r:id="rId452" display="https://www.jrvdev.com/ROAR/VER1/ShowScenario.asp?ScenarioID=238" xr:uid="{B97B0C59-72AB-4F2B-A972-3FC181461F64}"/>
    <hyperlink ref="A496" r:id="rId453" display="https://www.jrvdev.com/ROAR/VER1/ShowScenario.asp?ScenarioID=239" xr:uid="{ED292192-E691-46E9-AE36-B5F625870DDE}"/>
    <hyperlink ref="A497" r:id="rId454" display="https://www.jrvdev.com/ROAR/VER1/ShowScenario.asp?ScenarioID=240" xr:uid="{B5B2E2B0-9E93-4ECD-AF86-6C616B179AD8}"/>
    <hyperlink ref="A498" r:id="rId455" display="https://www.jrvdev.com/ROAR/VER1/ShowScenario.asp?ScenarioID=241" xr:uid="{F7810689-FD2B-4F01-BFFE-567BEEA57BD8}"/>
    <hyperlink ref="A499" r:id="rId456" display="https://www.jrvdev.com/ROAR/VER1/ShowScenario.asp?ScenarioID=242" xr:uid="{3A4E7EE2-D171-429C-BD22-83AAAAFAEADF}"/>
    <hyperlink ref="A501" r:id="rId457" display="https://www.jrvdev.com/ROAR/VER1/ShowScenario.asp?ScenarioID=243" xr:uid="{3A96A553-C0C7-404C-844F-FAB7C8A00536}"/>
    <hyperlink ref="A502" r:id="rId458" display="https://www.jrvdev.com/ROAR/VER1/ShowScenario.asp?ScenarioID=244" xr:uid="{7C16F555-A6EC-4029-AA6A-5EE2921CCE13}"/>
    <hyperlink ref="A503" r:id="rId459" display="https://www.jrvdev.com/ROAR/VER1/ShowScenario.asp?ScenarioID=245" xr:uid="{EFBF98D9-88F9-4C4F-B1C6-944F551D128E}"/>
    <hyperlink ref="A504" r:id="rId460" display="https://www.jrvdev.com/ROAR/VER1/ShowScenario.asp?ScenarioID=246" xr:uid="{8A001F65-28A0-4386-911C-6AF6BCEC223D}"/>
    <hyperlink ref="A505" r:id="rId461" display="https://www.jrvdev.com/ROAR/VER1/ShowScenario.asp?ScenarioID=247" xr:uid="{5A4C9AE6-3D2B-4B1C-8BA5-84BEF7A10163}"/>
    <hyperlink ref="A506" r:id="rId462" display="https://www.jrvdev.com/ROAR/VER1/ShowScenario.asp?ScenarioID=248" xr:uid="{B42E87C5-07F5-4A59-9F95-E59DC8A9BDEE}"/>
    <hyperlink ref="A507" r:id="rId463" display="https://www.jrvdev.com/ROAR/VER1/ShowScenario.asp?ScenarioID=249" xr:uid="{2FA194D3-4404-4FB5-BD70-8FDAA3E80585}"/>
    <hyperlink ref="A508" r:id="rId464" display="https://www.jrvdev.com/ROAR/VER1/ShowScenario.asp?ScenarioID=250" xr:uid="{2BF11F2D-80F0-4127-8710-A49A11D7DE51}"/>
    <hyperlink ref="A509" r:id="rId465" display="https://www.jrvdev.com/ROAR/VER1/ShowScenario.asp?ScenarioID=251" xr:uid="{E7BD842F-CFB2-4F81-B400-F606561293A2}"/>
    <hyperlink ref="A510" r:id="rId466" display="https://www.jrvdev.com/ROAR/VER1/ShowScenario.asp?ScenarioID=252" xr:uid="{81443BA2-5AA5-41E0-AB29-3CC0BF04071E}"/>
    <hyperlink ref="A511" r:id="rId467" display="https://www.jrvdev.com/ROAR/VER1/ShowScenario.asp?ScenarioID=253" xr:uid="{028B4CDA-4142-4291-83D9-699C937D1F36}"/>
    <hyperlink ref="A512" r:id="rId468" display="https://www.jrvdev.com/ROAR/VER1/ShowScenario.asp?ScenarioID=254" xr:uid="{105853BA-00E0-44A1-B09F-7D5AD44910C0}"/>
    <hyperlink ref="A513" r:id="rId469" display="https://www.jrvdev.com/ROAR/VER1/ShowScenario.asp?ScenarioID=255" xr:uid="{64B8D439-46B6-4FA4-9473-A5215DA47931}"/>
    <hyperlink ref="A514" r:id="rId470" display="https://www.jrvdev.com/ROAR/VER1/ShowScenario.asp?ScenarioID=256" xr:uid="{48F4E3FA-910E-4055-9277-7902E96799C0}"/>
    <hyperlink ref="A515" r:id="rId471" display="https://www.jrvdev.com/ROAR/VER1/ShowScenario.asp?ScenarioID=257" xr:uid="{744E0722-2A2B-4964-8628-D5E2C698211A}"/>
    <hyperlink ref="A517" r:id="rId472" display="https://www.jrvdev.com/ROAR/VER1/ShowScenario.asp?ScenarioID=258" xr:uid="{AAF14EA5-750D-40F8-8A08-6B1D229C646E}"/>
    <hyperlink ref="A518" r:id="rId473" display="https://www.jrvdev.com/ROAR/VER1/ShowScenario.asp?ScenarioID=259" xr:uid="{0C1DD8B1-B227-436F-8866-1EE3FD225121}"/>
    <hyperlink ref="A519" r:id="rId474" display="https://www.jrvdev.com/ROAR/VER1/ShowScenario.asp?ScenarioID=260" xr:uid="{369290E4-A9A8-4A24-89BB-548BEF977E3D}"/>
    <hyperlink ref="A520" r:id="rId475" display="https://www.jrvdev.com/ROAR/VER1/ShowScenario.asp?ScenarioID=261" xr:uid="{EC9C933F-C4D0-433B-B138-1D0CCCEFEB36}"/>
    <hyperlink ref="A521" r:id="rId476" display="https://www.jrvdev.com/ROAR/VER1/ShowScenario.asp?ScenarioID=262" xr:uid="{5890CF26-03B9-4EAC-9970-3BB7D7CE46F8}"/>
    <hyperlink ref="A522" r:id="rId477" display="https://www.jrvdev.com/ROAR/VER1/ShowScenario.asp?ScenarioID=263" xr:uid="{2C9171DA-DA60-45A9-860D-98F6418EC343}"/>
    <hyperlink ref="A523" r:id="rId478" display="https://www.jrvdev.com/ROAR/VER1/ShowScenario.asp?ScenarioID=264" xr:uid="{6D3D22F7-2382-4DCD-AF82-4A3F7F04C5F8}"/>
    <hyperlink ref="A524" r:id="rId479" display="https://www.jrvdev.com/ROAR/VER1/ShowScenario.asp?ScenarioID=265" xr:uid="{2FFAF12E-4AC6-4176-A2B8-C0FAA1E348FB}"/>
    <hyperlink ref="A525" r:id="rId480" display="https://www.jrvdev.com/ROAR/VER1/ShowScenario.asp?ScenarioID=266" xr:uid="{470F66C5-C789-49A1-942F-055EE05A63C3}"/>
    <hyperlink ref="A526" r:id="rId481" display="https://www.jrvdev.com/ROAR/VER1/ShowScenario.asp?ScenarioID=267" xr:uid="{4AB0E047-967F-4311-A417-CF17A497DD93}"/>
    <hyperlink ref="A527" r:id="rId482" display="https://www.jrvdev.com/ROAR/VER1/ShowScenario.asp?ScenarioID=268" xr:uid="{DD43F29F-0B8B-441B-A59D-75EA8CFF9B34}"/>
    <hyperlink ref="A529" r:id="rId483" display="https://www.jrvdev.com/ROAR/VER1/ShowScenario.asp?ScenarioID=269" xr:uid="{EBF12A36-4D56-4343-B49D-31BA12C84E37}"/>
    <hyperlink ref="A530" r:id="rId484" display="https://www.jrvdev.com/ROAR/VER1/ShowScenario.asp?ScenarioID=270" xr:uid="{E6D6024C-A109-4BF0-8FDD-73DF3DDB37E7}"/>
    <hyperlink ref="A531" r:id="rId485" display="https://www.jrvdev.com/ROAR/VER1/ShowScenario.asp?ScenarioID=271" xr:uid="{7E24B6B8-A9F3-4168-A95C-E0E0489C7804}"/>
    <hyperlink ref="A532" r:id="rId486" display="https://www.jrvdev.com/ROAR/VER1/ShowScenario.asp?ScenarioID=272" xr:uid="{E82960E3-03EC-40DF-A341-58DC3E20E018}"/>
    <hyperlink ref="A533" r:id="rId487" display="https://www.jrvdev.com/ROAR/VER1/ShowScenario.asp?ScenarioID=273" xr:uid="{9DFA321C-C06B-42D2-9372-6875325B9786}"/>
    <hyperlink ref="A534" r:id="rId488" display="https://www.jrvdev.com/ROAR/VER1/ShowScenario.asp?ScenarioID=274" xr:uid="{38AE3315-B502-408A-A823-508DD865AC33}"/>
    <hyperlink ref="A535" r:id="rId489" display="https://www.jrvdev.com/ROAR/VER1/ShowScenario.asp?ScenarioID=275" xr:uid="{41D817C6-9B5F-4BA0-863A-24B41E00FF5E}"/>
    <hyperlink ref="A536" r:id="rId490" display="https://www.jrvdev.com/ROAR/VER1/ShowScenario.asp?ScenarioID=276" xr:uid="{2206298F-7602-4E51-8396-4C02B1215575}"/>
    <hyperlink ref="A537" r:id="rId491" display="https://www.jrvdev.com/ROAR/VER1/ShowScenario.asp?ScenarioID=277" xr:uid="{4D5CC1E6-F7DB-4612-9EA0-517E46F85D5C}"/>
    <hyperlink ref="A538" r:id="rId492" display="https://www.jrvdev.com/ROAR/VER1/ShowScenario.asp?ScenarioID=278" xr:uid="{F244FC33-E90D-4102-8198-958647ABD4EE}"/>
    <hyperlink ref="A539" r:id="rId493" display="https://www.jrvdev.com/ROAR/VER1/ShowScenario.asp?ScenarioID=279" xr:uid="{85A59EC0-C9EC-43B8-A958-FFDA4F0AACB7}"/>
    <hyperlink ref="A540" r:id="rId494" display="https://www.jrvdev.com/ROAR/VER1/ShowScenario.asp?ScenarioID=280" xr:uid="{2FDE117F-8B44-4DC1-8E03-AA74F580D550}"/>
    <hyperlink ref="A542" r:id="rId495" display="https://www.jrvdev.com/ROAR/VER1/ShowScenario.asp?ScenarioID=281" xr:uid="{3471C946-8C7D-4AD3-A99D-17459794DBEB}"/>
    <hyperlink ref="A543" r:id="rId496" display="https://www.jrvdev.com/ROAR/VER1/ShowScenario.asp?ScenarioID=282" xr:uid="{C8E2252F-9038-4119-BA7A-57551D08AD61}"/>
    <hyperlink ref="A544" r:id="rId497" display="https://www.jrvdev.com/ROAR/VER1/ShowScenario.asp?ScenarioID=283" xr:uid="{31384222-E48D-4451-88DA-86EA25BA11C1}"/>
    <hyperlink ref="A545" r:id="rId498" display="https://www.jrvdev.com/ROAR/VER1/ShowScenario.asp?ScenarioID=284" xr:uid="{1EA9F5A5-1254-409D-9C00-F7B5B2EC38CB}"/>
    <hyperlink ref="A546" r:id="rId499" display="https://www.jrvdev.com/ROAR/VER1/ShowScenario.asp?ScenarioID=285" xr:uid="{783657E7-28AA-4064-852D-42EA5538CA85}"/>
    <hyperlink ref="A547" r:id="rId500" display="https://www.jrvdev.com/ROAR/VER1/ShowScenario.asp?ScenarioID=286" xr:uid="{74ED718F-03F2-42F1-ADCF-A378183CA49A}"/>
    <hyperlink ref="A548" r:id="rId501" display="https://www.jrvdev.com/ROAR/VER1/ShowScenario.asp?ScenarioID=287" xr:uid="{435E0263-9BE8-4A13-A07A-540649A78221}"/>
    <hyperlink ref="A549" r:id="rId502" display="https://www.jrvdev.com/ROAR/VER1/ShowScenario.asp?ScenarioID=288" xr:uid="{E705944C-D028-4161-8D0E-8BEE63B8A890}"/>
    <hyperlink ref="A550" r:id="rId503" display="https://www.jrvdev.com/ROAR/VER1/ShowScenario.asp?ScenarioID=289" xr:uid="{40EC48A2-8224-4E7E-9F60-7567439193F2}"/>
    <hyperlink ref="A551" r:id="rId504" display="https://www.jrvdev.com/ROAR/VER1/ShowScenario.asp?ScenarioID=290" xr:uid="{E4C97D87-3F78-4F57-9BF2-137FEF99D821}"/>
    <hyperlink ref="A552" r:id="rId505" display="https://www.jrvdev.com/ROAR/VER1/ShowScenario.asp?ScenarioID=291" xr:uid="{F44D9BBC-0EC1-4631-8E71-C293AD5D4627}"/>
    <hyperlink ref="A553" r:id="rId506" display="https://www.jrvdev.com/ROAR/VER1/ShowScenario.asp?ScenarioID=292" xr:uid="{95090756-DF5F-46B8-A7D1-B04E729E3976}"/>
    <hyperlink ref="A554" r:id="rId507" display="https://www.jrvdev.com/ROAR/VER1/ShowScenario.asp?ScenarioID=293" xr:uid="{60874BF3-FA86-4C14-B6F3-8D693DE44740}"/>
    <hyperlink ref="A555" r:id="rId508" display="https://www.jrvdev.com/ROAR/VER1/ShowScenario.asp?ScenarioID=294" xr:uid="{A61855F1-3B5E-4903-B966-89B9D4735C5B}"/>
    <hyperlink ref="A556" r:id="rId509" display="https://www.jrvdev.com/ROAR/VER1/ShowScenario.asp?ScenarioID=295" xr:uid="{CBA16FCE-7358-4ACC-AA92-74D3A4300C3E}"/>
    <hyperlink ref="A557" r:id="rId510" display="https://www.jrvdev.com/ROAR/VER1/ShowScenario.asp?ScenarioID=296" xr:uid="{FFC74B72-4DAC-4338-B6EF-6F069CBD3718}"/>
    <hyperlink ref="A558" r:id="rId511" display="https://www.jrvdev.com/ROAR/VER1/ShowScenario.asp?ScenarioID=297" xr:uid="{7960F3FA-3C1E-472F-BD20-C8F42477D90F}"/>
    <hyperlink ref="A559" r:id="rId512" display="https://www.jrvdev.com/ROAR/VER1/ShowScenario.asp?ScenarioID=298" xr:uid="{7D036C22-1608-4A8B-99A0-1BA3C6D0306A}"/>
    <hyperlink ref="A560" r:id="rId513" display="https://www.jrvdev.com/ROAR/VER1/ShowScenario.asp?ScenarioID=299" xr:uid="{57A2AFAE-BE8D-4027-8763-F9E58986A900}"/>
    <hyperlink ref="A561" r:id="rId514" display="https://www.jrvdev.com/ROAR/VER1/ShowScenario.asp?ScenarioID=300" xr:uid="{E3AE4277-F352-46F5-867A-55EBE7EEB9C8}"/>
    <hyperlink ref="A562" r:id="rId515" display="https://www.jrvdev.com/ROAR/VER1/ShowScenario.asp?ScenarioID=301" xr:uid="{BCDA910C-14B8-426D-AA06-D36D3C423878}"/>
    <hyperlink ref="A563" r:id="rId516" display="https://www.jrvdev.com/ROAR/VER1/ShowScenario.asp?ScenarioID=302" xr:uid="{99993425-4C9D-41A0-8DEA-8CC8160F5A00}"/>
    <hyperlink ref="A564" r:id="rId517" display="https://www.jrvdev.com/ROAR/VER1/ShowScenario.asp?ScenarioID=303" xr:uid="{C628BE3C-368C-42B6-A4A0-0CA45DF26395}"/>
    <hyperlink ref="A565" r:id="rId518" display="https://www.jrvdev.com/ROAR/VER1/ShowScenario.asp?ScenarioID=304" xr:uid="{E9716641-14DA-404E-8FCB-FF51E0BD58D6}"/>
    <hyperlink ref="A567" r:id="rId519" display="https://www.jrvdev.com/ROAR/VER1/ShowScenario.asp?ScenarioID=305" xr:uid="{7DC72BE1-3660-4960-ACBE-665E8510B04C}"/>
    <hyperlink ref="A568" r:id="rId520" display="https://www.jrvdev.com/ROAR/VER1/ShowScenario.asp?ScenarioID=306" xr:uid="{C8D9D353-0B3C-4AB7-AE3A-B6B8A7CBD10F}"/>
    <hyperlink ref="A569" r:id="rId521" display="https://www.jrvdev.com/ROAR/VER1/ShowScenario.asp?ScenarioID=307" xr:uid="{AED7D678-BE69-42BC-98DF-C6FB4CB8418D}"/>
    <hyperlink ref="A570" r:id="rId522" display="https://www.jrvdev.com/ROAR/VER1/ShowScenario.asp?ScenarioID=308" xr:uid="{2B54A3CE-E05F-4743-8A66-30AE18B6FB43}"/>
    <hyperlink ref="A571" r:id="rId523" display="https://www.jrvdev.com/ROAR/VER1/ShowScenario.asp?ScenarioID=309" xr:uid="{F4153D1A-811D-4800-888B-ECBED12C2795}"/>
    <hyperlink ref="A572" r:id="rId524" display="https://www.jrvdev.com/ROAR/VER1/ShowScenario.asp?ScenarioID=310" xr:uid="{55217A25-C759-41A1-A1F6-D343D0C921E5}"/>
    <hyperlink ref="A573" r:id="rId525" display="https://www.jrvdev.com/ROAR/VER1/ShowScenario.asp?ScenarioID=311" xr:uid="{66AA3613-B142-4E5F-8BF5-87573D1E769D}"/>
    <hyperlink ref="A574" r:id="rId526" display="https://www.jrvdev.com/ROAR/VER1/ShowScenario.asp?ScenarioID=312" xr:uid="{D4987995-039C-4172-B330-AA7E6C16AB90}"/>
    <hyperlink ref="A575" r:id="rId527" display="https://www.jrvdev.com/ROAR/VER1/ShowScenario.asp?ScenarioID=313" xr:uid="{3392DA0F-09D4-42F4-A9B9-666316BE0C99}"/>
    <hyperlink ref="A576" r:id="rId528" display="https://www.jrvdev.com/ROAR/VER1/ShowScenario.asp?ScenarioID=314" xr:uid="{153D19D9-38F8-4AE3-B499-AD28AC4BD2EB}"/>
    <hyperlink ref="A577" r:id="rId529" display="https://www.jrvdev.com/ROAR/VER1/ShowScenario.asp?ScenarioID=315" xr:uid="{31D7254E-1FFF-47A2-909E-725C51B4CF9B}"/>
    <hyperlink ref="A578" r:id="rId530" display="https://www.jrvdev.com/ROAR/VER1/ShowScenario.asp?ScenarioID=316" xr:uid="{8EA5FFF3-0906-4DE3-B189-CADC512C10C1}"/>
    <hyperlink ref="A579" r:id="rId531" display="https://www.jrvdev.com/ROAR/VER1/ShowScenario.asp?ScenarioID=317" xr:uid="{AE2683F2-D399-433A-9E27-75591618AC0F}"/>
    <hyperlink ref="A580" r:id="rId532" display="https://www.jrvdev.com/ROAR/VER1/ShowScenario.asp?ScenarioID=318" xr:uid="{F5148BCB-5272-4F3B-9FAB-B51D6357E064}"/>
    <hyperlink ref="A582" r:id="rId533" display="https://www.jrvdev.com/ROAR/VER1/ShowScenario.asp?ScenarioID=997" xr:uid="{A48F69E1-378D-41AC-874D-96387C48CB56}"/>
    <hyperlink ref="A583" r:id="rId534" display="https://www.jrvdev.com/ROAR/VER1/ShowScenario.asp?ScenarioID=998" xr:uid="{9135AF86-528D-490B-A59C-82F987DF4127}"/>
    <hyperlink ref="A584" r:id="rId535" display="https://www.jrvdev.com/ROAR/VER1/ShowScenario.asp?ScenarioID=996" xr:uid="{DB760C25-D413-460F-8993-CBEB11E81B94}"/>
    <hyperlink ref="A585" r:id="rId536" display="https://www.jrvdev.com/ROAR/VER1/ShowScenario.asp?ScenarioID=999" xr:uid="{8410777B-6C3B-4EF4-9BE1-A21812C04D4B}"/>
    <hyperlink ref="A586" r:id="rId537" display="https://www.jrvdev.com/ROAR/VER1/ShowScenario.asp?ScenarioID=1000" xr:uid="{D8D8D7FF-B74C-4681-9092-7030330BB47E}"/>
    <hyperlink ref="A587" r:id="rId538" display="https://www.jrvdev.com/ROAR/VER1/ShowScenario.asp?ScenarioID=1001" xr:uid="{780F9271-0861-4465-AAE6-B80E98D153A5}"/>
    <hyperlink ref="A588" r:id="rId539" display="https://www.jrvdev.com/ROAR/VER1/ShowScenario.asp?ScenarioID=1002" xr:uid="{7E79BA7E-D3B7-4579-9DB5-87EABC15FC61}"/>
    <hyperlink ref="A589" r:id="rId540" display="https://www.jrvdev.com/ROAR/VER1/ShowScenario.asp?ScenarioID=1003" xr:uid="{FF663F7D-349F-4BA9-959C-B2F6462D12A4}"/>
    <hyperlink ref="A590" r:id="rId541" display="https://www.jrvdev.com/ROAR/VER1/ShowScenario.asp?ScenarioID=1004" xr:uid="{44B6FAE0-D6BD-487D-9A38-3ECB8F24AF8C}"/>
    <hyperlink ref="A591" r:id="rId542" display="https://www.jrvdev.com/ROAR/VER1/ShowScenario.asp?ScenarioID=1005" xr:uid="{3FF7AD95-8F1D-474E-BECE-B0588560EF61}"/>
    <hyperlink ref="A592" r:id="rId543" display="https://www.jrvdev.com/ROAR/VER1/ShowScenario.asp?ScenarioID=1006" xr:uid="{0651954F-0603-46B3-BB23-E9C769EB43E0}"/>
    <hyperlink ref="A593" r:id="rId544" display="https://www.jrvdev.com/ROAR/VER1/ShowScenario.asp?ScenarioID=1007" xr:uid="{FE32E7AF-78AA-4549-9F02-BD14CCC17C64}"/>
    <hyperlink ref="A594" r:id="rId545" display="https://www.jrvdev.com/ROAR/VER1/ShowScenario.asp?ScenarioID=1008" xr:uid="{53800BB8-0FB1-416E-8E68-237C1CC72540}"/>
    <hyperlink ref="A595" r:id="rId546" display="https://www.jrvdev.com/ROAR/VER1/ShowScenario.asp?ScenarioID=1009" xr:uid="{17337650-3C74-441F-BB16-41692A04CC5C}"/>
    <hyperlink ref="A596" r:id="rId547" display="https://www.jrvdev.com/ROAR/VER1/ShowScenario.asp?ScenarioID=1010" xr:uid="{0500C2C5-3A2D-4C0A-80C6-7CE5B756C863}"/>
    <hyperlink ref="A597" r:id="rId548" display="https://www.jrvdev.com/ROAR/VER1/ShowScenario.asp?ScenarioID=1011" xr:uid="{74E80679-AC0B-42C0-9878-CE33CC9A6732}"/>
    <hyperlink ref="A599" r:id="rId549" display="https://www.jrvdev.com/ROAR/VER1/ShowScenario.asp?ScenarioID=146" xr:uid="{C77AE9F2-0BD7-459A-A96B-F5AEC92A0836}"/>
    <hyperlink ref="A600" r:id="rId550" display="https://www.jrvdev.com/ROAR/VER1/ShowScenario.asp?ScenarioID=147" xr:uid="{09189D09-4B7C-4401-99A3-3C6F690999E8}"/>
    <hyperlink ref="A601" r:id="rId551" display="https://www.jrvdev.com/ROAR/VER1/ShowScenario.asp?ScenarioID=148" xr:uid="{14451AF4-A89F-42A2-8445-DE8E3CB86208}"/>
    <hyperlink ref="A602" r:id="rId552" display="https://www.jrvdev.com/ROAR/VER1/ShowScenario.asp?ScenarioID=149" xr:uid="{BE597B0C-4713-4BBA-A37B-BEBC0F069B48}"/>
    <hyperlink ref="A603" r:id="rId553" display="https://www.jrvdev.com/ROAR/VER1/ShowScenario.asp?ScenarioID=150" xr:uid="{71B0A191-D847-4001-A7C3-4BEA8BFD25B7}"/>
    <hyperlink ref="A604" r:id="rId554" display="https://www.jrvdev.com/ROAR/VER1/ShowScenario.asp?ScenarioID=151" xr:uid="{61C74225-BC57-4D02-A548-FF73365C896B}"/>
    <hyperlink ref="A605" r:id="rId555" display="https://www.jrvdev.com/ROAR/VER1/ShowScenario.asp?ScenarioID=152" xr:uid="{8DB713A6-C4D9-4ADE-ACFA-D554CEA43C05}"/>
    <hyperlink ref="A606" r:id="rId556" display="https://www.jrvdev.com/ROAR/VER1/ShowScenario.asp?ScenarioID=153" xr:uid="{E333DAE4-2ECE-4C03-86A3-80362EC1BC7F}"/>
    <hyperlink ref="A607" r:id="rId557" display="https://www.jrvdev.com/ROAR/VER1/ShowScenario.asp?ScenarioID=154" xr:uid="{5A2B7625-C4E3-4B83-9D84-102988DEAB7F}"/>
    <hyperlink ref="A608" r:id="rId558" display="https://www.jrvdev.com/ROAR/VER1/ShowScenario.asp?ScenarioID=155" xr:uid="{EEB961B0-F59B-4CD3-A502-D5A68A0280E7}"/>
    <hyperlink ref="A609" r:id="rId559" display="https://www.jrvdev.com/ROAR/VER1/ShowScenario.asp?ScenarioID=156" xr:uid="{052A75E2-54B0-46E5-98A2-89C400AF77D7}"/>
    <hyperlink ref="A610" r:id="rId560" display="https://www.jrvdev.com/ROAR/VER1/ShowScenario.asp?ScenarioID=157" xr:uid="{5966D3D9-C23F-435C-B2AF-8DC884A2E0F6}"/>
    <hyperlink ref="A611" r:id="rId561" display="https://www.jrvdev.com/ROAR/VER1/ShowScenario.asp?ScenarioID=158" xr:uid="{9D432D15-8DD2-43FF-8265-C41A81AE7EF4}"/>
    <hyperlink ref="A612" r:id="rId562" display="https://www.jrvdev.com/ROAR/VER1/ShowScenario.asp?ScenarioID=159" xr:uid="{180FE413-226B-4088-9909-CD81C6A8CE55}"/>
    <hyperlink ref="A613" r:id="rId563" display="https://www.jrvdev.com/ROAR/VER1/ShowScenario.asp?ScenarioID=160" xr:uid="{E30C8FB6-0640-4ED9-A964-C1772EAF3005}"/>
    <hyperlink ref="A614" r:id="rId564" display="https://www.jrvdev.com/ROAR/VER1/ShowScenario.asp?ScenarioID=161" xr:uid="{95C46307-2E88-4B07-83E9-EFA6FE760B7F}"/>
    <hyperlink ref="A615" r:id="rId565" display="https://www.jrvdev.com/ROAR/VER1/ShowScenario.asp?ScenarioID=162" xr:uid="{04719518-8FAD-4BB0-9614-C191E0AAEB5D}"/>
    <hyperlink ref="A616" r:id="rId566" display="https://www.jrvdev.com/ROAR/VER1/ShowScenario.asp?ScenarioID=163" xr:uid="{947C3B60-EE60-4C3D-B9C5-93F0704814E9}"/>
    <hyperlink ref="A617" r:id="rId567" display="https://www.jrvdev.com/ROAR/VER1/ShowScenario.asp?ScenarioID=2978" xr:uid="{7D4730EF-BF77-4AB2-94F2-77E02BF5800B}"/>
    <hyperlink ref="A618" r:id="rId568" display="https://www.jrvdev.com/ROAR/VER1/ShowScenario.asp?ScenarioID=2979" xr:uid="{8A767438-A8B4-4081-9C33-840E80C904B8}"/>
    <hyperlink ref="A619" r:id="rId569" display="https://www.jrvdev.com/ROAR/VER1/ShowScenario.asp?ScenarioID=164" xr:uid="{83299A10-78E2-4654-A240-BC96F36E2191}"/>
    <hyperlink ref="A620" r:id="rId570" display="https://www.jrvdev.com/ROAR/VER1/ShowScenario.asp?ScenarioID=165" xr:uid="{DFB722A5-D12E-4AF7-92EC-0389E45464CF}"/>
    <hyperlink ref="A621" r:id="rId571" display="https://www.jrvdev.com/ROAR/VER1/ShowScenario.asp?ScenarioID=166" xr:uid="{A73E5533-DAC9-4FB6-932A-4E49DCD89629}"/>
    <hyperlink ref="A622" r:id="rId572" display="https://www.jrvdev.com/ROAR/VER1/ShowScenario.asp?ScenarioID=167" xr:uid="{F130DA41-E33D-4E79-82A3-9020FBBD6274}"/>
    <hyperlink ref="A623" r:id="rId573" display="https://www.jrvdev.com/ROAR/VER1/ShowScenario.asp?ScenarioID=2151" xr:uid="{39FD3D69-7FAA-45B7-B5C5-99B6147FEE7B}"/>
    <hyperlink ref="A624" r:id="rId574" display="https://www.jrvdev.com/ROAR/VER1/ShowScenario.asp?ScenarioID=168" xr:uid="{1CC802E3-D875-4ECE-A596-2E2F4A5C3AE2}"/>
    <hyperlink ref="A625" r:id="rId575" display="https://www.jrvdev.com/ROAR/VER1/ShowScenario.asp?ScenarioID=169" xr:uid="{A4F76C54-9088-47B8-9DF1-9C206564750A}"/>
    <hyperlink ref="A626" r:id="rId576" display="https://www.jrvdev.com/ROAR/VER1/ShowScenario.asp?ScenarioID=170" xr:uid="{F2EBFE6E-5D8C-4F88-8980-6A578002D661}"/>
    <hyperlink ref="A627" r:id="rId577" display="https://www.jrvdev.com/ROAR/VER1/ShowScenario.asp?ScenarioID=171" xr:uid="{F42AB237-6839-4DC5-BC52-8183DBF184FD}"/>
    <hyperlink ref="A628" r:id="rId578" display="https://www.jrvdev.com/ROAR/VER1/ShowScenario.asp?ScenarioID=2398" xr:uid="{FB79E35B-22CA-494B-ADBA-166E6844814D}"/>
    <hyperlink ref="A629" r:id="rId579" display="https://www.jrvdev.com/ROAR/VER1/ShowScenario.asp?ScenarioID=2981" xr:uid="{BC85906E-5D37-4CCD-8D67-1872520EA4E8}"/>
    <hyperlink ref="A630" r:id="rId580" display="https://www.jrvdev.com/ROAR/VER1/ShowScenario.asp?ScenarioID=172" xr:uid="{51F7DB21-AC13-46B1-B219-8FC3371C28E4}"/>
    <hyperlink ref="A631" r:id="rId581" display="https://www.jrvdev.com/ROAR/VER1/ShowScenario.asp?ScenarioID=2835" xr:uid="{9367FD19-4A70-4983-A1CD-B2A74B45C9A5}"/>
    <hyperlink ref="A632" r:id="rId582" display="https://www.jrvdev.com/ROAR/VER1/ShowScenario.asp?ScenarioID=173" xr:uid="{480FB06F-3849-425C-BDA8-55089AB1BFC0}"/>
    <hyperlink ref="A633" r:id="rId583" display="https://www.jrvdev.com/ROAR/VER1/ShowScenario.asp?ScenarioID=2977" xr:uid="{4D02C237-BFBD-4167-ACA6-D51539952BE7}"/>
    <hyperlink ref="A634" r:id="rId584" display="https://www.jrvdev.com/ROAR/VER1/ShowScenario.asp?ScenarioID=174" xr:uid="{CC46F521-1A60-4791-A717-A0CECB5CD0BF}"/>
    <hyperlink ref="A635" r:id="rId585" display="https://www.jrvdev.com/ROAR/VER1/ShowScenario.asp?ScenarioID=2976" xr:uid="{AC5840CE-4FA2-40B0-BB8A-9DBA7115DBD2}"/>
    <hyperlink ref="A636" r:id="rId586" display="https://www.jrvdev.com/ROAR/VER1/ShowScenario.asp?ScenarioID=2962" xr:uid="{7BA9D275-C868-4DB8-88DA-732A170A1B6D}"/>
    <hyperlink ref="A637" r:id="rId587" display="https://www.jrvdev.com/ROAR/VER1/ShowScenario.asp?ScenarioID=2961" xr:uid="{90114759-CF35-4BF8-96B4-4245C58EFB8C}"/>
    <hyperlink ref="A638" r:id="rId588" display="https://www.jrvdev.com/ROAR/VER1/ShowScenario.asp?ScenarioID=2888" xr:uid="{1885F8E0-B56D-4287-9D9F-42FD1BCE0FAA}"/>
    <hyperlink ref="A639" r:id="rId589" display="https://www.jrvdev.com/ROAR/VER1/ShowScenario.asp?ScenarioID=1201" xr:uid="{8B09C130-93E2-487E-9998-881FD2A846FF}"/>
    <hyperlink ref="A640" r:id="rId590" display="https://www.jrvdev.com/ROAR/VER1/ShowScenario.asp?ScenarioID=1148" xr:uid="{1E7A3843-8BD3-4202-AC19-8D89E0C1FB88}"/>
    <hyperlink ref="A641" r:id="rId591" display="https://www.jrvdev.com/ROAR/VER1/ShowScenario.asp?ScenarioID=1147" xr:uid="{39E4C3DA-8365-43A3-820D-D71E5E71C6A1}"/>
    <hyperlink ref="A642" r:id="rId592" display="https://www.jrvdev.com/ROAR/VER1/ShowScenario.asp?ScenarioID=2960" xr:uid="{BFC9920C-24CD-47DC-A1CD-21C352FC0FAA}"/>
    <hyperlink ref="A643" r:id="rId593" display="https://www.jrvdev.com/ROAR/VER1/ShowScenario.asp?ScenarioID=1202" xr:uid="{D7AB0383-50F6-4C6B-9271-43AC9A3E3458}"/>
    <hyperlink ref="A644" r:id="rId594" display="https://www.jrvdev.com/ROAR/VER1/ShowScenario.asp?ScenarioID=2959" xr:uid="{17208873-B41A-479A-93B0-A53E4EEDC8E1}"/>
    <hyperlink ref="A645" r:id="rId595" display="https://www.jrvdev.com/ROAR/VER1/ShowScenario.asp?ScenarioID=179" xr:uid="{71805E7D-31AB-4DBE-899F-FD97F7F01799}"/>
    <hyperlink ref="A646" r:id="rId596" display="https://www.jrvdev.com/ROAR/VER1/ShowScenario.asp?ScenarioID=175" xr:uid="{90F3EB9B-7EE0-4F89-95CC-FB778EF2F880}"/>
    <hyperlink ref="A647" r:id="rId597" display="https://www.jrvdev.com/ROAR/VER1/ShowScenario.asp?ScenarioID=176" xr:uid="{FD9934B0-CC07-4C5E-9C86-BD9305D1A603}"/>
    <hyperlink ref="A648" r:id="rId598" display="https://www.jrvdev.com/ROAR/VER1/ShowScenario.asp?ScenarioID=177" xr:uid="{E4732EDC-4474-4291-AD9B-B403D866A653}"/>
    <hyperlink ref="A649" r:id="rId599" display="https://www.jrvdev.com/ROAR/VER1/ShowScenario.asp?ScenarioID=178" xr:uid="{66ACF177-A806-4150-B4A2-EB5D06275514}"/>
    <hyperlink ref="A651" r:id="rId600" display="https://www.jrvdev.com/ROAR/VER1/ShowScenario.asp?ScenarioID=125" xr:uid="{F38CCE3A-33E9-4A97-BFB8-16D375A4E6F2}"/>
    <hyperlink ref="A652" r:id="rId601" display="https://www.jrvdev.com/ROAR/VER1/ShowScenario.asp?ScenarioID=126" xr:uid="{6AD5FB25-04A8-4221-BA7E-397111DA1655}"/>
    <hyperlink ref="A653" r:id="rId602" display="https://www.jrvdev.com/ROAR/VER1/ShowScenario.asp?ScenarioID=127" xr:uid="{FDD972BC-8285-42F4-B8F0-854704BB0E8F}"/>
    <hyperlink ref="A654" r:id="rId603" display="https://www.jrvdev.com/ROAR/VER1/ShowScenario.asp?ScenarioID=128" xr:uid="{25A8378E-FD20-4766-9DA5-E5C72125A787}"/>
    <hyperlink ref="A655" r:id="rId604" display="https://www.jrvdev.com/ROAR/VER1/ShowScenario.asp?ScenarioID=129" xr:uid="{CDE1459D-E561-4A46-8AC7-0710125E4FC9}"/>
    <hyperlink ref="A656" r:id="rId605" display="https://www.jrvdev.com/ROAR/VER1/ShowScenario.asp?ScenarioID=130" xr:uid="{A2B2B760-9238-40E1-8F86-051167555806}"/>
    <hyperlink ref="A657" r:id="rId606" display="https://www.jrvdev.com/ROAR/VER1/ShowScenario.asp?ScenarioID=131" xr:uid="{EEA64AC8-E0FA-4C79-9794-840290F70A38}"/>
    <hyperlink ref="A658" r:id="rId607" display="https://www.jrvdev.com/ROAR/VER1/ShowScenario.asp?ScenarioID=132" xr:uid="{4C111405-EF72-4279-82AD-7423E28D18FB}"/>
    <hyperlink ref="A659" r:id="rId608" display="https://www.jrvdev.com/ROAR/VER1/ShowScenario.asp?ScenarioID=133" xr:uid="{E963699C-A161-4B21-9DFF-69341F8A6864}"/>
    <hyperlink ref="A660" r:id="rId609" display="https://www.jrvdev.com/ROAR/VER1/ShowScenario.asp?ScenarioID=134" xr:uid="{478A61C2-DE1C-4000-A3B6-FCF795A9CA74}"/>
    <hyperlink ref="A661" r:id="rId610" display="https://www.jrvdev.com/ROAR/VER1/ShowScenario.asp?ScenarioID=135" xr:uid="{CA24CCC2-66BC-4ACD-AD85-9A094ABC66BA}"/>
    <hyperlink ref="A662" r:id="rId611" display="https://www.jrvdev.com/ROAR/VER1/ShowScenario.asp?ScenarioID=136" xr:uid="{5F38559C-9B50-4DA5-9508-2D3FBDC55F90}"/>
    <hyperlink ref="A663" r:id="rId612" display="https://www.jrvdev.com/ROAR/VER1/ShowScenario.asp?ScenarioID=137" xr:uid="{6FFB086E-3B35-4A86-879B-3B04D0C1714C}"/>
    <hyperlink ref="A664" r:id="rId613" display="https://www.jrvdev.com/ROAR/VER1/ShowScenario.asp?ScenarioID=138" xr:uid="{5FDB1944-A48F-498F-A14C-19A3C14B5AFE}"/>
    <hyperlink ref="A665" r:id="rId614" display="https://www.jrvdev.com/ROAR/VER1/ShowScenario.asp?ScenarioID=139" xr:uid="{164F8F3E-3C40-400F-AD77-8F8601864776}"/>
    <hyperlink ref="A666" r:id="rId615" display="https://www.jrvdev.com/ROAR/VER1/ShowScenario.asp?ScenarioID=140" xr:uid="{DD25672E-4231-43F4-AC86-4A7F8295799E}"/>
    <hyperlink ref="A667" r:id="rId616" display="https://www.jrvdev.com/ROAR/VER1/ShowScenario.asp?ScenarioID=141" xr:uid="{1D731518-E7AA-4E72-9683-E2A86870DE13}"/>
    <hyperlink ref="A668" r:id="rId617" display="https://www.jrvdev.com/ROAR/VER1/ShowScenario.asp?ScenarioID=142" xr:uid="{87012CAE-E51F-4CC8-A9BF-DBE8E06B8201}"/>
    <hyperlink ref="A669" r:id="rId618" display="https://www.jrvdev.com/ROAR/VER1/ShowScenario.asp?ScenarioID=143" xr:uid="{5A686CF3-58E3-45BD-B642-F8D4933A74C2}"/>
    <hyperlink ref="A670" r:id="rId619" display="https://www.jrvdev.com/ROAR/VER1/ShowScenario.asp?ScenarioID=144" xr:uid="{8FF10BEB-38ED-4228-BF4E-AD33C96A9072}"/>
    <hyperlink ref="A671" r:id="rId620" display="https://www.jrvdev.com/ROAR/VER1/ShowScenario.asp?ScenarioID=145" xr:uid="{14538E33-75BA-47B7-9A9E-CD872DB2B04E}"/>
    <hyperlink ref="A672" r:id="rId621" display="https://www.jrvdev.com/ROAR/VER1/ShowScenario.asp?ScenarioID=1085" xr:uid="{8D0786D7-8D51-450C-8AD2-2D172B9DAA20}"/>
    <hyperlink ref="A673" r:id="rId622" display="https://www.jrvdev.com/ROAR/VER1/ShowScenario.asp?ScenarioID=2087" xr:uid="{EA651264-1B36-45CB-9C00-A981B79F991B}"/>
    <hyperlink ref="A675" r:id="rId623" display="https://www.jrvdev.com/ROAR/VER1/ShowScenario.asp?ScenarioID=180" xr:uid="{97426324-4D13-4D88-9C39-F183A7BD257B}"/>
    <hyperlink ref="A676" r:id="rId624" display="https://www.jrvdev.com/ROAR/VER1/ShowScenario.asp?ScenarioID=181" xr:uid="{7C558BBF-FD5B-441A-A884-DFF925059594}"/>
    <hyperlink ref="A677" r:id="rId625" display="https://www.jrvdev.com/ROAR/VER1/ShowScenario.asp?ScenarioID=182" xr:uid="{0DB4B18F-E365-4D55-A3C1-11DEAC5FC941}"/>
    <hyperlink ref="A678" r:id="rId626" display="https://www.jrvdev.com/ROAR/VER1/ShowScenario.asp?ScenarioID=183" xr:uid="{50914B6A-F4F5-4790-85E1-E9594B805641}"/>
    <hyperlink ref="A679" r:id="rId627" display="https://www.jrvdev.com/ROAR/VER1/ShowScenario.asp?ScenarioID=184" xr:uid="{21BCE025-0FE1-4055-B605-D1D3F21EA772}"/>
    <hyperlink ref="A680" r:id="rId628" display="https://www.jrvdev.com/ROAR/VER1/ShowScenario.asp?ScenarioID=185" xr:uid="{526240DC-E8B8-4F25-8DC4-8A1A13FA1A35}"/>
    <hyperlink ref="A681" r:id="rId629" display="https://www.jrvdev.com/ROAR/VER1/ShowScenario.asp?ScenarioID=186" xr:uid="{442CECAB-D2E9-480C-BBA8-9560B4FDF793}"/>
    <hyperlink ref="A682" r:id="rId630" display="https://www.jrvdev.com/ROAR/VER1/ShowScenario.asp?ScenarioID=187" xr:uid="{B47EA459-78DD-4B4D-BDE3-BD359E065C94}"/>
    <hyperlink ref="A683" r:id="rId631" display="https://www.jrvdev.com/ROAR/VER1/ShowScenario.asp?ScenarioID=188" xr:uid="{F4F3B863-03A4-4D53-94A8-8E3936133BD0}"/>
    <hyperlink ref="A684" r:id="rId632" display="https://www.jrvdev.com/ROAR/VER1/ShowScenario.asp?ScenarioID=189" xr:uid="{2BAFE7E9-F005-48D6-9584-BE1E26C60C37}"/>
    <hyperlink ref="A685" r:id="rId633" display="https://www.jrvdev.com/ROAR/VER1/ShowScenario.asp?ScenarioID=190" xr:uid="{3666A517-CDC0-4A0C-9FDB-56E2CFDABD38}"/>
    <hyperlink ref="A686" r:id="rId634" display="https://www.jrvdev.com/ROAR/VER1/ShowScenario.asp?ScenarioID=191" xr:uid="{0CD392C6-3430-45D5-B1CC-0C53644B8653}"/>
    <hyperlink ref="A687" r:id="rId635" display="https://www.jrvdev.com/ROAR/VER1/ShowScenario.asp?ScenarioID=192" xr:uid="{8BB04CDB-3B98-4315-9204-8F1C94FC6BD5}"/>
    <hyperlink ref="A688" r:id="rId636" display="https://www.jrvdev.com/ROAR/VER1/ShowScenario.asp?ScenarioID=193" xr:uid="{FC2AF302-6787-49BF-91D3-A47C2EA75C16}"/>
    <hyperlink ref="A689" r:id="rId637" display="https://www.jrvdev.com/ROAR/VER1/ShowScenario.asp?ScenarioID=194" xr:uid="{B4C25B91-0BC9-43B4-8625-4412AD72ABF2}"/>
    <hyperlink ref="A690" r:id="rId638" display="https://www.jrvdev.com/ROAR/VER1/ShowScenario.asp?ScenarioID=195" xr:uid="{5FB804F0-E2C9-43F5-AFE5-ECC150E2D517}"/>
    <hyperlink ref="A692" r:id="rId639" display="https://www.jrvdev.com/ROAR/VER1/ShowScenario.asp?ScenarioID=2889" xr:uid="{41D2B438-4052-4947-8B71-30F1E1F67315}"/>
    <hyperlink ref="A693" r:id="rId640" display="https://www.jrvdev.com/ROAR/VER1/ShowScenario.asp?ScenarioID=2890" xr:uid="{D6174CD8-DED2-4F01-9B5F-4E07BDFFA815}"/>
    <hyperlink ref="A694" r:id="rId641" display="https://www.jrvdev.com/ROAR/VER1/ShowScenario.asp?ScenarioID=2891" xr:uid="{C0B11F30-C644-4BF0-AFA4-978DB4413850}"/>
    <hyperlink ref="A695" r:id="rId642" display="https://www.jrvdev.com/ROAR/VER1/ShowScenario.asp?ScenarioID=2588" xr:uid="{2447B6C7-DADC-4FB0-80BF-568751883656}"/>
    <hyperlink ref="A697" r:id="rId643" display="https://www.jrvdev.com/ROAR/VER1/ShowScenario.asp?ScenarioID=5493" xr:uid="{4ED370CF-EF00-4B82-BC22-77F9826CC6FA}"/>
    <hyperlink ref="A698" r:id="rId644" display="https://www.jrvdev.com/ROAR/VER1/ShowScenario.asp?ScenarioID=5494" xr:uid="{0CC82165-DDB5-456D-AC44-42BC95319B7D}"/>
    <hyperlink ref="A699" r:id="rId645" display="https://www.jrvdev.com/ROAR/VER1/ShowScenario.asp?ScenarioID=5495" xr:uid="{C7E2B363-6DC0-4307-A8B1-6B6346058358}"/>
    <hyperlink ref="A700" r:id="rId646" display="https://www.jrvdev.com/ROAR/VER1/ShowScenario.asp?ScenarioID=5496" xr:uid="{71CBE3A5-F658-4B1A-9378-AA4B5067FB77}"/>
    <hyperlink ref="A701" r:id="rId647" display="https://www.jrvdev.com/ROAR/VER1/ShowScenario.asp?ScenarioID=5497" xr:uid="{E9EA7B7B-218E-4B23-BF5F-8064F0ACDE19}"/>
    <hyperlink ref="A702" r:id="rId648" display="https://www.jrvdev.com/ROAR/VER1/ShowScenario.asp?ScenarioID=5498" xr:uid="{8A35115A-5506-43DE-AFA6-3BC39246C5E5}"/>
    <hyperlink ref="A703" r:id="rId649" display="https://www.jrvdev.com/ROAR/VER1/ShowScenario.asp?ScenarioID=5499" xr:uid="{0AA46A2D-3CC2-41D3-8246-F7EAFD88E5AC}"/>
    <hyperlink ref="A704" r:id="rId650" display="https://www.jrvdev.com/ROAR/VER1/ShowScenario.asp?ScenarioID=5500" xr:uid="{ECD9A09E-6BEB-4B3D-A75D-3B3215460433}"/>
    <hyperlink ref="A705" r:id="rId651" display="https://www.jrvdev.com/ROAR/VER1/ShowScenario.asp?ScenarioID=5501" xr:uid="{3BC1C3D5-AD48-4D61-A7E7-023A690A58F2}"/>
    <hyperlink ref="A706" r:id="rId652" display="https://www.jrvdev.com/ROAR/VER1/ShowScenario.asp?ScenarioID=5502" xr:uid="{7B2E2D53-37BF-4D28-B23C-DD50A5883CA7}"/>
    <hyperlink ref="A708" r:id="rId653" display="https://www.jrvdev.com/ROAR/VER1/ShowScenario.asp?ScenarioID=5503" xr:uid="{28877BF9-4E23-4C4A-9FF1-21CB1B664FAE}"/>
    <hyperlink ref="A709" r:id="rId654" display="https://www.jrvdev.com/ROAR/VER1/ShowScenario.asp?ScenarioID=5504" xr:uid="{6D64D28D-86A7-4E5A-868F-8C9A23E1B57A}"/>
    <hyperlink ref="A710" r:id="rId655" display="https://www.jrvdev.com/ROAR/VER1/ShowScenario.asp?ScenarioID=5505" xr:uid="{CFD50A00-5A00-4A78-920B-5B69D603C9E2}"/>
    <hyperlink ref="A711" r:id="rId656" display="https://www.jrvdev.com/ROAR/VER1/ShowScenario.asp?ScenarioID=5506" xr:uid="{3532BE83-4742-4F14-8755-F391BCD92954}"/>
    <hyperlink ref="A712" r:id="rId657" display="https://www.jrvdev.com/ROAR/VER1/ShowScenario.asp?ScenarioID=5507" xr:uid="{D3A761E3-F780-495E-AB46-E55141772258}"/>
    <hyperlink ref="A713" r:id="rId658" display="https://www.jrvdev.com/ROAR/VER1/ShowScenario.asp?ScenarioID=5508" xr:uid="{B8582E77-8F33-428D-8FE4-CC0EEC99467B}"/>
    <hyperlink ref="A714" r:id="rId659" display="https://www.jrvdev.com/ROAR/VER1/ShowScenario.asp?ScenarioID=5509" xr:uid="{C0E45E53-F22E-4479-8894-7763F6E8DF99}"/>
    <hyperlink ref="A715" r:id="rId660" display="https://www.jrvdev.com/ROAR/VER1/ShowScenario.asp?ScenarioID=5510" xr:uid="{9B2F3D49-EF17-4A72-B159-8FBD19A7C4EB}"/>
    <hyperlink ref="A716" r:id="rId661" display="https://www.jrvdev.com/ROAR/VER1/ShowScenario.asp?ScenarioID=5511" xr:uid="{99EEB1E2-2350-40C7-A113-C2B3F40163A7}"/>
    <hyperlink ref="A717" r:id="rId662" display="https://www.jrvdev.com/ROAR/VER1/ShowScenario.asp?ScenarioID=5512" xr:uid="{DBE095CE-620E-4195-8720-50F622195595}"/>
    <hyperlink ref="A719" r:id="rId663" display="https://www.jrvdev.com/ROAR/VER1/ShowScenario.asp?ScenarioID=2534" xr:uid="{FA523F5D-122F-46A0-A661-1CCA6FF8E3B1}"/>
    <hyperlink ref="A720" r:id="rId664" display="https://www.jrvdev.com/ROAR/VER1/ShowScenario.asp?ScenarioID=2535" xr:uid="{B4660B8F-8BA7-4049-8FE0-B415AB035ECB}"/>
    <hyperlink ref="A721" r:id="rId665" display="https://www.jrvdev.com/ROAR/VER1/ShowScenario.asp?ScenarioID=2536" xr:uid="{AE25690A-EB37-4695-B313-32CBDF4BC5D1}"/>
    <hyperlink ref="A722" r:id="rId666" display="https://www.jrvdev.com/ROAR/VER1/ShowScenario.asp?ScenarioID=2537" xr:uid="{0A3E0DC4-89AB-4F85-8E35-28717871EB26}"/>
    <hyperlink ref="A724" r:id="rId667" display="https://www.jrvdev.com/ROAR/VER1/ShowScenario.asp?ScenarioID=1118" xr:uid="{EDCA6D0B-ED60-444D-A203-8233556B964D}"/>
    <hyperlink ref="A725" r:id="rId668" display="https://www.jrvdev.com/ROAR/VER1/ShowScenario.asp?ScenarioID=1119" xr:uid="{50593E24-5342-48CE-896C-0862F02B8399}"/>
    <hyperlink ref="A726" r:id="rId669" display="https://www.jrvdev.com/ROAR/VER1/ShowScenario.asp?ScenarioID=1120" xr:uid="{8F9836E8-3BDB-4C8E-8ACB-63BDA7A00419}"/>
    <hyperlink ref="A727" r:id="rId670" display="https://www.jrvdev.com/ROAR/VER1/ShowScenario.asp?ScenarioID=1121" xr:uid="{095DE8FF-030A-4D73-B811-64E3A8493C07}"/>
    <hyperlink ref="A728" r:id="rId671" display="https://www.jrvdev.com/ROAR/VER1/ShowScenario.asp?ScenarioID=1122" xr:uid="{7B06749E-B191-4682-BB72-F60EC4A9AFCE}"/>
    <hyperlink ref="A729" r:id="rId672" display="https://www.jrvdev.com/ROAR/VER1/ShowScenario.asp?ScenarioID=1123" xr:uid="{EA7E234C-70B6-4293-B313-906F3A40A3C7}"/>
    <hyperlink ref="A730" r:id="rId673" display="https://www.jrvdev.com/ROAR/VER1/ShowScenario.asp?ScenarioID=1124" xr:uid="{5BFB6E50-9F78-4052-9041-A0394CBED46B}"/>
    <hyperlink ref="A731" r:id="rId674" display="https://www.jrvdev.com/ROAR/VER1/ShowScenario.asp?ScenarioID=1125" xr:uid="{203B5590-40C1-44EF-9D8E-97CC2EE87619}"/>
    <hyperlink ref="A732" r:id="rId675" display="https://www.jrvdev.com/ROAR/VER1/ShowScenario.asp?ScenarioID=1126" xr:uid="{7FEAEB44-BF1C-4296-ABE2-6BEF3EA80A2D}"/>
    <hyperlink ref="A733" r:id="rId676" display="https://www.jrvdev.com/ROAR/VER1/ShowScenario.asp?ScenarioID=1072" xr:uid="{EF57CBB4-8456-49DF-B8E4-7C109C297F4E}"/>
    <hyperlink ref="A735" r:id="rId677" display="https://www.jrvdev.com/ROAR/VER1/ShowScenario.asp?ScenarioID=1103" xr:uid="{E4EAC779-9765-4D68-BC81-A61B87DF60D4}"/>
    <hyperlink ref="A736" r:id="rId678" display="https://www.jrvdev.com/ROAR/VER1/ShowScenario.asp?ScenarioID=1104" xr:uid="{7535448F-97A2-4841-BECC-CF713E86F051}"/>
    <hyperlink ref="A737" r:id="rId679" display="https://www.jrvdev.com/ROAR/VER1/ShowScenario.asp?ScenarioID=1101" xr:uid="{7A4F5DF3-A1B5-41A7-9BE8-C10E3FC3D273}"/>
    <hyperlink ref="A738" r:id="rId680" display="https://www.jrvdev.com/ROAR/VER1/ShowScenario.asp?ScenarioID=1100" xr:uid="{F983C463-8C4F-4EE3-AE68-FB3676C426D1}"/>
    <hyperlink ref="A739" r:id="rId681" display="https://www.jrvdev.com/ROAR/VER1/ShowScenario.asp?ScenarioID=1098" xr:uid="{A2441AD5-FD8E-4973-A231-BEBBE6FA365E}"/>
    <hyperlink ref="A740" r:id="rId682" display="https://www.jrvdev.com/ROAR/VER1/ShowScenario.asp?ScenarioID=1099" xr:uid="{69A7F3A0-CACC-4E7A-8E42-D3999573DB64}"/>
    <hyperlink ref="A741" r:id="rId683" display="https://www.jrvdev.com/ROAR/VER1/ShowScenario.asp?ScenarioID=1097" xr:uid="{72FC4A40-ED9A-49F1-B23F-D77B1F3F6111}"/>
    <hyperlink ref="A742" r:id="rId684" display="https://www.jrvdev.com/ROAR/VER1/ShowScenario.asp?ScenarioID=1102" xr:uid="{A3CE6E86-675F-4DF0-8F0D-0878F80D668E}"/>
    <hyperlink ref="A744" r:id="rId685" display="https://www.jrvdev.com/ROAR/VER1/ShowScenario.asp?ScenarioID=1178" xr:uid="{58EA1F42-5D86-4E62-AB73-C3A65F4659A9}"/>
    <hyperlink ref="A745" r:id="rId686" display="https://www.jrvdev.com/ROAR/VER1/ShowScenario.asp?ScenarioID=1179" xr:uid="{F0D8583C-A2E7-495C-8841-D53AE37351DC}"/>
    <hyperlink ref="A746" r:id="rId687" display="https://www.jrvdev.com/ROAR/VER1/ShowScenario.asp?ScenarioID=1180" xr:uid="{8A38E036-4095-4E83-93E0-2662E844ECA6}"/>
    <hyperlink ref="A747" r:id="rId688" display="https://www.jrvdev.com/ROAR/VER1/ShowScenario.asp?ScenarioID=1181" xr:uid="{D2D01859-D81F-48CB-9B2F-B4DEEEC9CDE8}"/>
    <hyperlink ref="A748" r:id="rId689" display="https://www.jrvdev.com/ROAR/VER1/ShowScenario.asp?ScenarioID=1182" xr:uid="{E358FE55-1A97-496D-A15D-06EE7D808A24}"/>
    <hyperlink ref="A749" r:id="rId690" display="https://www.jrvdev.com/ROAR/VER1/ShowScenario.asp?ScenarioID=1183" xr:uid="{998D8C5E-ABF5-4F5A-A4BF-2EF88A784B50}"/>
    <hyperlink ref="A750" r:id="rId691" display="https://www.jrvdev.com/ROAR/VER1/ShowScenario.asp?ScenarioID=1184" xr:uid="{812FB16A-7E64-40E6-9821-02272DD620CF}"/>
    <hyperlink ref="A751" r:id="rId692" display="https://www.jrvdev.com/ROAR/VER1/ShowScenario.asp?ScenarioID=1185" xr:uid="{C3C1C173-A37C-4CB3-9B58-FBB4EB15A176}"/>
    <hyperlink ref="A752" r:id="rId693" display="https://www.jrvdev.com/ROAR/VER1/ShowScenario.asp?ScenarioID=1186" xr:uid="{2A62FA00-2F28-4468-AB35-B49203567972}"/>
    <hyperlink ref="A753" r:id="rId694" display="https://www.jrvdev.com/ROAR/VER1/ShowScenario.asp?ScenarioID=1187" xr:uid="{1604BFE8-FD9F-41F5-A85B-CA5A100E822E}"/>
    <hyperlink ref="A755" r:id="rId695" display="https://www.jrvdev.com/ROAR/VER1/ShowScenario.asp?ScenarioID=2270" xr:uid="{79BA333A-F902-4983-A95C-5BEF145ADC1E}"/>
    <hyperlink ref="A756" r:id="rId696" display="https://www.jrvdev.com/ROAR/VER1/ShowScenario.asp?ScenarioID=2271" xr:uid="{B1710D09-5FD7-4A2A-AF7F-3CC284AC9982}"/>
    <hyperlink ref="A757" r:id="rId697" display="https://www.jrvdev.com/ROAR/VER1/ShowScenario.asp?ScenarioID=2272" xr:uid="{8B0FAA6F-DB67-434C-B63A-8E8F536297A6}"/>
    <hyperlink ref="A759" r:id="rId698" display="https://www.jrvdev.com/ROAR/VER1/ShowScenario.asp?ScenarioID=2152" xr:uid="{92C0C4A1-FF5A-4008-827A-3FE516C9EA1D}"/>
    <hyperlink ref="A760" r:id="rId699" display="https://www.jrvdev.com/ROAR/VER1/ShowScenario.asp?ScenarioID=2153" xr:uid="{2EBAFB2D-5989-4D22-95B8-253AC01703B7}"/>
    <hyperlink ref="A761" r:id="rId700" display="https://www.jrvdev.com/ROAR/VER1/ShowScenario.asp?ScenarioID=2154" xr:uid="{802A2211-4722-45DC-B3A7-8AB870304D50}"/>
    <hyperlink ref="A763" r:id="rId701" display="https://www.jrvdev.com/ROAR/VER1/ShowScenario.asp?ScenarioID=4803" xr:uid="{5D6B9E89-4F4F-40ED-867B-70F0C4AF5DC1}"/>
    <hyperlink ref="A764" r:id="rId702" display="https://www.jrvdev.com/ROAR/VER1/ShowScenario.asp?ScenarioID=4804" xr:uid="{3F273251-05F1-49AB-B8BC-027D5AF6D950}"/>
    <hyperlink ref="A765" r:id="rId703" display="https://www.jrvdev.com/ROAR/VER1/ShowScenario.asp?ScenarioID=4808" xr:uid="{2ADC8373-0E97-40D8-AEB5-8EE9782F9B89}"/>
    <hyperlink ref="A766" r:id="rId704" display="https://www.jrvdev.com/ROAR/VER1/ShowScenario.asp?ScenarioID=4818" xr:uid="{54C07D19-21C9-4D57-9189-7362A94D70D8}"/>
    <hyperlink ref="A767" r:id="rId705" display="https://www.jrvdev.com/ROAR/VER1/ShowScenario.asp?ScenarioID=4819" xr:uid="{0305B9FE-4F67-42FB-AB0D-53C0F80B7BB1}"/>
    <hyperlink ref="A768" r:id="rId706" display="https://www.jrvdev.com/ROAR/VER1/ShowScenario.asp?ScenarioID=4820" xr:uid="{E42CE966-C57B-4E32-9458-3685CDC39066}"/>
    <hyperlink ref="A769" r:id="rId707" display="https://www.jrvdev.com/ROAR/VER1/ShowScenario.asp?ScenarioID=4821" xr:uid="{E187BCCD-93C6-416B-BB43-8B7847D8D241}"/>
    <hyperlink ref="A770" r:id="rId708" display="https://www.jrvdev.com/ROAR/VER1/ShowScenario.asp?ScenarioID=4822" xr:uid="{5E32637A-956B-4C1A-9D9F-993FC595D2D4}"/>
    <hyperlink ref="A771" r:id="rId709" display="https://www.jrvdev.com/ROAR/VER1/ShowScenario.asp?ScenarioID=4823" xr:uid="{68C15E80-E4CE-4A89-A044-D766EEDFA202}"/>
    <hyperlink ref="A772" r:id="rId710" display="https://www.jrvdev.com/ROAR/VER1/ShowScenario.asp?ScenarioID=4824" xr:uid="{D283DA47-0150-4F22-B8F9-5DF9401EC34E}"/>
    <hyperlink ref="A773" r:id="rId711" display="https://www.jrvdev.com/ROAR/VER1/ShowScenario.asp?ScenarioID=4825" xr:uid="{D3658240-1EA4-463F-968B-92D4C4344CA2}"/>
    <hyperlink ref="A774" r:id="rId712" display="https://www.jrvdev.com/ROAR/VER1/ShowScenario.asp?ScenarioID=2517" xr:uid="{24F3298A-2B3A-47E5-AD9E-1C5AA6B17706}"/>
    <hyperlink ref="A775" r:id="rId713" display="https://www.jrvdev.com/ROAR/VER1/ShowScenario.asp?ScenarioID=4839" xr:uid="{9EBF76D0-B69D-4A71-834D-E927D8ED187A}"/>
    <hyperlink ref="A776" r:id="rId714" display="https://www.jrvdev.com/ROAR/VER1/ShowScenario.asp?ScenarioID=4840" xr:uid="{AA8DBEA5-D291-42EB-98B4-554D7D2D0967}"/>
    <hyperlink ref="A777" r:id="rId715" display="https://www.jrvdev.com/ROAR/VER1/ShowScenario.asp?ScenarioID=4841" xr:uid="{098C81F3-E4EF-466A-9FD2-31F6308E9E51}"/>
    <hyperlink ref="A778" r:id="rId716" display="https://www.jrvdev.com/ROAR/VER1/ShowScenario.asp?ScenarioID=4842" xr:uid="{87AD328B-7FD6-4FD4-A8ED-1B2F530D0D73}"/>
    <hyperlink ref="A779" r:id="rId717" display="https://www.jrvdev.com/ROAR/VER1/ShowScenario.asp?ScenarioID=4844" xr:uid="{F4EEC546-5566-4E46-BC95-95F5CB3D2C03}"/>
    <hyperlink ref="A781" r:id="rId718" display="https://www.jrvdev.com/ROAR/VER1/ShowScenario.asp?ScenarioID=2453" xr:uid="{1FFDF21B-6D1D-42A1-BA38-B70ACE5765BB}"/>
    <hyperlink ref="A782" r:id="rId719" display="https://www.jrvdev.com/ROAR/VER1/ShowScenario.asp?ScenarioID=2454" xr:uid="{EE5D6825-2D35-4D0B-BFA9-55DB5F4E6BF7}"/>
    <hyperlink ref="A783" r:id="rId720" display="https://www.jrvdev.com/ROAR/VER1/ShowScenario.asp?ScenarioID=2455" xr:uid="{23C5F421-C552-4D03-AC22-7BD10E36662D}"/>
    <hyperlink ref="A784" r:id="rId721" display="https://www.jrvdev.com/ROAR/VER1/ShowScenario.asp?ScenarioID=2456" xr:uid="{F4453FC0-7373-4881-8E5A-DD80C96236FD}"/>
    <hyperlink ref="A785" r:id="rId722" display="https://www.jrvdev.com/ROAR/VER1/ShowScenario.asp?ScenarioID=2457" xr:uid="{97B8D58E-AE4A-4FEC-9B59-774CDFC9E8E3}"/>
    <hyperlink ref="A786" r:id="rId723" display="https://www.jrvdev.com/ROAR/VER1/ShowScenario.asp?ScenarioID=2458" xr:uid="{792E650F-D3AB-44EC-B0EE-956A516553EF}"/>
    <hyperlink ref="A788" r:id="rId724" display="https://www.jrvdev.com/ROAR/VER1/ShowScenario.asp?ScenarioID=1893" xr:uid="{C044B82B-E631-4376-AAE3-423830ABC4D5}"/>
    <hyperlink ref="A789" r:id="rId725" display="https://www.jrvdev.com/ROAR/VER1/ShowScenario.asp?ScenarioID=5683" xr:uid="{0B8D442B-2DAB-472C-90B7-DEBAB5B4BE25}"/>
    <hyperlink ref="A791" r:id="rId726" display="https://www.jrvdev.com/ROAR/VER1/ShowScenario.asp?ScenarioID=3475" xr:uid="{F0E7B49D-50C4-4F7B-A6C1-88C63EE5CFEB}"/>
    <hyperlink ref="A792" r:id="rId727" display="https://www.jrvdev.com/ROAR/VER1/ShowScenario.asp?ScenarioID=3307" xr:uid="{275554CB-8C79-4606-A15D-2155518C2CD5}"/>
    <hyperlink ref="A793" r:id="rId728" display="https://www.jrvdev.com/ROAR/VER1/ShowScenario.asp?ScenarioID=2384" xr:uid="{ACD75602-40DA-4C18-8635-627BF48774EA}"/>
    <hyperlink ref="A794" r:id="rId729" display="https://www.jrvdev.com/ROAR/VER1/ShowScenario.asp?ScenarioID=5458" xr:uid="{1686C234-83EF-45EB-BD69-F0BFF2510900}"/>
    <hyperlink ref="A795" r:id="rId730" display="https://www.jrvdev.com/ROAR/VER1/ShowScenario.asp?ScenarioID=3174" xr:uid="{7CA2FF05-05D4-45B9-AEDF-702842AB3B33}"/>
    <hyperlink ref="A796" r:id="rId731" display="https://www.jrvdev.com/ROAR/VER1/ShowScenario.asp?ScenarioID=3878" xr:uid="{9C103E2D-9CB5-4298-8D2A-7C4A457542EA}"/>
    <hyperlink ref="A797" r:id="rId732" display="https://www.jrvdev.com/ROAR/VER1/ShowScenario.asp?ScenarioID=3896" xr:uid="{0E416FA0-62E5-47E6-BA2C-A94E0CB698D1}"/>
    <hyperlink ref="A798" r:id="rId733" display="https://www.jrvdev.com/ROAR/VER1/ShowScenario.asp?ScenarioID=3879" xr:uid="{881E6BFC-AD9A-49A0-8CD0-02745E394B42}"/>
    <hyperlink ref="A799" r:id="rId734" display="https://www.jrvdev.com/ROAR/VER1/ShowScenario.asp?ScenarioID=3907" xr:uid="{769B4824-6F46-4D66-84BB-D58B41B9AE32}"/>
    <hyperlink ref="A800" r:id="rId735" display="https://www.jrvdev.com/ROAR/VER1/ShowScenario.asp?ScenarioID=3875" xr:uid="{0AE33279-F933-4CF6-8C6F-1F1E51B93E02}"/>
    <hyperlink ref="A801" r:id="rId736" display="https://www.jrvdev.com/ROAR/VER1/ShowScenario.asp?ScenarioID=3877" xr:uid="{5D7F461E-7C82-4CBC-BDAC-7972CEA8B629}"/>
    <hyperlink ref="A802" r:id="rId737" display="https://www.jrvdev.com/ROAR/VER1/ShowScenario.asp?ScenarioID=3876" xr:uid="{CDB8F108-CFB3-4B2D-A41F-7BFB606C7A54}"/>
    <hyperlink ref="A803" r:id="rId738" display="https://www.jrvdev.com/ROAR/VER1/ShowScenario.asp?ScenarioID=3175" xr:uid="{0549E7EB-3112-4993-9661-4BC6F7F41F9C}"/>
    <hyperlink ref="A805" r:id="rId739" display="https://www.jrvdev.com/ROAR/VER1/ShowScenario.asp?ScenarioID=319" xr:uid="{71E1B545-2251-4468-9487-FC6555BDB987}"/>
    <hyperlink ref="A806" r:id="rId740" display="https://www.jrvdev.com/ROAR/VER1/ShowScenario.asp?ScenarioID=320" xr:uid="{A517A417-90DF-451E-A939-BA7BC5D7C82F}"/>
    <hyperlink ref="A807" r:id="rId741" display="https://www.jrvdev.com/ROAR/VER1/ShowScenario.asp?ScenarioID=321" xr:uid="{49FB4D75-7053-4511-B9BB-6926EF457B4E}"/>
    <hyperlink ref="A808" r:id="rId742" display="https://www.jrvdev.com/ROAR/VER1/ShowScenario.asp?ScenarioID=322" xr:uid="{9A507732-7AE7-4BA1-A3BE-5C823478CE8E}"/>
    <hyperlink ref="A809" r:id="rId743" display="https://www.jrvdev.com/ROAR/VER1/ShowScenario.asp?ScenarioID=323" xr:uid="{144C7E6A-5036-4365-AC2C-B61A7FBB1F01}"/>
    <hyperlink ref="A810" r:id="rId744" display="https://www.jrvdev.com/ROAR/VER1/ShowScenario.asp?ScenarioID=324" xr:uid="{98C540F0-1A4C-4B04-BA9B-2A22561EABDC}"/>
    <hyperlink ref="A811" r:id="rId745" display="https://www.jrvdev.com/ROAR/VER1/ShowScenario.asp?ScenarioID=325" xr:uid="{52A39C67-2CEF-4E14-B3E2-2CFF738B0399}"/>
    <hyperlink ref="A812" r:id="rId746" display="https://www.jrvdev.com/ROAR/VER1/ShowScenario.asp?ScenarioID=326" xr:uid="{BDFE8AD3-989A-4146-BC67-ED70FD814F82}"/>
    <hyperlink ref="A813" r:id="rId747" display="https://www.jrvdev.com/ROAR/VER1/ShowScenario.asp?ScenarioID=327" xr:uid="{75DEF58E-F3F8-47FB-A28E-B7060FCEE133}"/>
    <hyperlink ref="A814" r:id="rId748" display="https://www.jrvdev.com/ROAR/VER1/ShowScenario.asp?ScenarioID=328" xr:uid="{6792CDAE-67A4-46B5-8EA2-AD2C6C0D9D29}"/>
    <hyperlink ref="A816" r:id="rId749" display="https://www.jrvdev.com/ROAR/VER1/ShowScenario.asp?ScenarioID=329" xr:uid="{3AB82FE9-75DF-4A67-890E-FC39F64F0A39}"/>
    <hyperlink ref="A817" r:id="rId750" display="https://www.jrvdev.com/ROAR/VER1/ShowScenario.asp?ScenarioID=330" xr:uid="{FE4ABA17-0066-4BC9-A3C6-67D0F57D584E}"/>
    <hyperlink ref="A818" r:id="rId751" display="https://www.jrvdev.com/ROAR/VER1/ShowScenario.asp?ScenarioID=331" xr:uid="{C923CD69-B125-4D85-B7F4-B97DF7F1762B}"/>
    <hyperlink ref="A819" r:id="rId752" display="https://www.jrvdev.com/ROAR/VER1/ShowScenario.asp?ScenarioID=332" xr:uid="{B66F19F7-B87E-46D9-AF74-DF01D80F04FB}"/>
    <hyperlink ref="A820" r:id="rId753" display="https://www.jrvdev.com/ROAR/VER1/ShowScenario.asp?ScenarioID=333" xr:uid="{0FD3933E-4656-4D41-97CD-D5776D7A2B10}"/>
    <hyperlink ref="A821" r:id="rId754" display="https://www.jrvdev.com/ROAR/VER1/ShowScenario.asp?ScenarioID=334" xr:uid="{159828FE-70CE-4F49-B5CA-47F5A80BDD0F}"/>
    <hyperlink ref="A822" r:id="rId755" display="https://www.jrvdev.com/ROAR/VER1/ShowScenario.asp?ScenarioID=335" xr:uid="{65A51716-D55F-4EA7-B367-5E25D0211885}"/>
    <hyperlink ref="A824" r:id="rId756" display="https://www.jrvdev.com/ROAR/VER1/ShowScenario.asp?ScenarioID=336" xr:uid="{8DC7D89C-5244-4B01-98B7-E63F40F90DCF}"/>
    <hyperlink ref="A825" r:id="rId757" display="https://www.jrvdev.com/ROAR/VER1/ShowScenario.asp?ScenarioID=337" xr:uid="{C7A19DC5-A49F-45AC-AAF5-267488DDF77F}"/>
    <hyperlink ref="A826" r:id="rId758" display="https://www.jrvdev.com/ROAR/VER1/ShowScenario.asp?ScenarioID=338" xr:uid="{D0132993-21CB-4C14-A96F-4861FC8B1AAA}"/>
    <hyperlink ref="A827" r:id="rId759" display="https://www.jrvdev.com/ROAR/VER1/ShowScenario.asp?ScenarioID=5457" xr:uid="{C991D0AD-4B92-4B44-BC5C-33E3E815F8CB}"/>
    <hyperlink ref="A829" r:id="rId760" display="https://www.jrvdev.com/ROAR/VER1/ShowScenario.asp?ScenarioID=339" xr:uid="{4A9F6E01-8AEC-4355-81FF-08F3FE45F551}"/>
    <hyperlink ref="A830" r:id="rId761" display="https://www.jrvdev.com/ROAR/VER1/ShowScenario.asp?ScenarioID=340" xr:uid="{A51846AB-2DCF-4245-8077-BE61B25ABDB5}"/>
    <hyperlink ref="A831" r:id="rId762" display="https://www.jrvdev.com/ROAR/VER1/ShowScenario.asp?ScenarioID=341" xr:uid="{2F6E9B49-E212-47AE-BAAD-5796275254A4}"/>
    <hyperlink ref="A832" r:id="rId763" display="https://www.jrvdev.com/ROAR/VER1/ShowScenario.asp?ScenarioID=342" xr:uid="{7B4829A7-3BD3-4192-8D23-233F040DD758}"/>
    <hyperlink ref="A833" r:id="rId764" display="https://www.jrvdev.com/ROAR/VER1/ShowScenario.asp?ScenarioID=343" xr:uid="{BB6B3EF5-1C66-46CE-922B-EED4BFCD71B5}"/>
    <hyperlink ref="A835" r:id="rId765" display="https://www.jrvdev.com/ROAR/VER1/ShowScenario.asp?ScenarioID=5735" xr:uid="{974BE145-F032-4F55-A7CC-90D1A5DCA600}"/>
    <hyperlink ref="A836" r:id="rId766" display="https://www.jrvdev.com/ROAR/VER1/ShowScenario.asp?ScenarioID=5742" xr:uid="{6E41BA59-629A-4480-8147-0D8D5F84B2AA}"/>
    <hyperlink ref="A837" r:id="rId767" display="https://www.jrvdev.com/ROAR/VER1/ShowScenario.asp?ScenarioID=5743" xr:uid="{6E477388-468D-49CE-AACF-215D4F491405}"/>
    <hyperlink ref="A838" r:id="rId768" display="https://www.jrvdev.com/ROAR/VER1/ShowScenario.asp?ScenarioID=5750" xr:uid="{0ADF5876-42B6-49E9-BAE9-76F6630A0674}"/>
    <hyperlink ref="A839" r:id="rId769" display="https://www.jrvdev.com/ROAR/VER1/ShowScenario.asp?ScenarioID=5751" xr:uid="{963B47B5-9117-4545-8FCF-AD334600E4D0}"/>
    <hyperlink ref="A840" r:id="rId770" display="https://www.jrvdev.com/ROAR/VER1/ShowScenario.asp?ScenarioID=5752" xr:uid="{DB77E0FB-F8FB-4987-B2D5-A8790E4F39BC}"/>
    <hyperlink ref="A841" r:id="rId771" display="https://www.jrvdev.com/ROAR/VER1/ShowScenario.asp?ScenarioID=5753" xr:uid="{37ADE6A6-79D7-453B-93A0-0952DA57C74E}"/>
    <hyperlink ref="A842" r:id="rId772" display="https://www.jrvdev.com/ROAR/VER1/ShowScenario.asp?ScenarioID=5754" xr:uid="{F5DFF138-A203-474E-8CC9-A73DBBC60F52}"/>
    <hyperlink ref="A843" r:id="rId773" display="https://www.jrvdev.com/ROAR/VER1/ShowScenario.asp?ScenarioID=5755" xr:uid="{C8CD21BC-81D8-43D7-9ABC-A7D0DFAD11F7}"/>
    <hyperlink ref="A844" r:id="rId774" display="https://www.jrvdev.com/ROAR/VER1/ShowScenario.asp?ScenarioID=5756" xr:uid="{ACAE6C22-2FCF-49EE-9904-C96F070C8320}"/>
    <hyperlink ref="A845" r:id="rId775" display="https://www.jrvdev.com/ROAR/VER1/ShowScenario.asp?ScenarioID=5757" xr:uid="{A79A7CBF-143D-4694-B582-F9E11783A389}"/>
    <hyperlink ref="A846" r:id="rId776" display="https://www.jrvdev.com/ROAR/VER1/ShowScenario.asp?ScenarioID=5758" xr:uid="{6FB2A8B2-C885-4FD8-BD1F-B6F91E6DDEEA}"/>
    <hyperlink ref="A847" r:id="rId777" display="https://www.jrvdev.com/ROAR/VER1/ShowScenario.asp?ScenarioID=5759" xr:uid="{7DF08CF9-112A-4263-94C0-5C9C296C783D}"/>
    <hyperlink ref="A848" r:id="rId778" display="https://www.jrvdev.com/ROAR/VER1/ShowScenario.asp?ScenarioID=5760" xr:uid="{658832C2-1D88-4289-980A-CE13331655B9}"/>
    <hyperlink ref="A849" r:id="rId779" display="https://www.jrvdev.com/ROAR/VER1/ShowScenario.asp?ScenarioID=5761" xr:uid="{56145F81-CA55-439D-9D0A-C85995539E5B}"/>
    <hyperlink ref="A850" r:id="rId780" display="https://www.jrvdev.com/ROAR/VER1/ShowScenario.asp?ScenarioID=5736" xr:uid="{690EE206-E44F-4111-AB1B-5DA96F0FE117}"/>
    <hyperlink ref="A851" r:id="rId781" display="https://www.jrvdev.com/ROAR/VER1/ShowScenario.asp?ScenarioID=5737" xr:uid="{5B92EF09-CD35-4498-AC61-96274AD97B4E}"/>
    <hyperlink ref="A852" r:id="rId782" display="https://www.jrvdev.com/ROAR/VER1/ShowScenario.asp?ScenarioID=5738" xr:uid="{007AB42A-8DD9-430C-909F-9DEADA276F3F}"/>
    <hyperlink ref="A853" r:id="rId783" display="https://www.jrvdev.com/ROAR/VER1/ShowScenario.asp?ScenarioID=5739" xr:uid="{946EA1C0-4F11-4DAF-A334-9F1792B83022}"/>
    <hyperlink ref="A854" r:id="rId784" display="https://www.jrvdev.com/ROAR/VER1/ShowScenario.asp?ScenarioID=5740" xr:uid="{E4243FAB-DD1F-452C-9591-E5FEDA27280E}"/>
    <hyperlink ref="A855" r:id="rId785" display="https://www.jrvdev.com/ROAR/VER1/ShowScenario.asp?ScenarioID=5741" xr:uid="{07AAFCE0-ACDC-48AD-8447-3D60118B85FC}"/>
    <hyperlink ref="A856" r:id="rId786" display="https://www.jrvdev.com/ROAR/VER1/ShowScenario.asp?ScenarioID=5744" xr:uid="{76BE198B-5B21-4338-8A51-6675BB1AA770}"/>
    <hyperlink ref="A857" r:id="rId787" display="https://www.jrvdev.com/ROAR/VER1/ShowScenario.asp?ScenarioID=5745" xr:uid="{E37D1640-68ED-4DB4-A013-C49A4C410E02}"/>
    <hyperlink ref="A858" r:id="rId788" display="https://www.jrvdev.com/ROAR/VER1/ShowScenario.asp?ScenarioID=5746" xr:uid="{81D8E96A-178B-45AC-88E0-79FAA0AAD21C}"/>
    <hyperlink ref="A859" r:id="rId789" display="https://www.jrvdev.com/ROAR/VER1/ShowScenario.asp?ScenarioID=5747" xr:uid="{EF6F7EC0-CB92-4DC6-90A6-974C0B02CFEE}"/>
    <hyperlink ref="A860" r:id="rId790" display="https://www.jrvdev.com/ROAR/VER1/ShowScenario.asp?ScenarioID=5748" xr:uid="{95154B0F-9367-41F2-BDCC-A6740B3AC12C}"/>
    <hyperlink ref="A861" r:id="rId791" display="https://www.jrvdev.com/ROAR/VER1/ShowScenario.asp?ScenarioID=5749" xr:uid="{A20C1ADE-8AE4-4FC3-B6EE-6E56B76F6E30}"/>
    <hyperlink ref="A862" r:id="rId792" display="https://www.jrvdev.com/ROAR/VER1/ShowScenario.asp?ScenarioID=5150" xr:uid="{6D4E868B-8BE4-4F8B-8035-18416CF88BD0}"/>
    <hyperlink ref="A863" r:id="rId793" display="https://www.jrvdev.com/ROAR/VER1/ShowScenario.asp?ScenarioID=5151" xr:uid="{104B1261-2322-48D8-AD68-9CA17D6A8D7F}"/>
    <hyperlink ref="A864" r:id="rId794" display="https://www.jrvdev.com/ROAR/VER1/ShowScenario.asp?ScenarioID=5152" xr:uid="{5C4B329B-A835-47DF-916A-8FD16E80279B}"/>
    <hyperlink ref="A866" r:id="rId795" display="https://www.jrvdev.com/ROAR/VER1/ShowScenario.asp?ScenarioID=2736" xr:uid="{ED4337AF-389C-4F11-A347-172D3171841E}"/>
    <hyperlink ref="A867" r:id="rId796" display="https://www.jrvdev.com/ROAR/VER1/ShowScenario.asp?ScenarioID=4536" xr:uid="{DCDEE368-94BD-44BB-8DAC-24D10F26A905}"/>
    <hyperlink ref="A868" r:id="rId797" display="https://www.jrvdev.com/ROAR/VER1/ShowScenario.asp?ScenarioID=5216" xr:uid="{3D76732C-7137-458F-9EFF-19B31F96ED64}"/>
    <hyperlink ref="A869" r:id="rId798" display="https://www.jrvdev.com/ROAR/VER1/ShowScenario.asp?ScenarioID=5215" xr:uid="{631A187D-3BE9-457A-853C-02F46D92ECEF}"/>
    <hyperlink ref="A870" r:id="rId799" display="https://www.jrvdev.com/ROAR/VER1/ShowScenario.asp?ScenarioID=1304" xr:uid="{94FB304E-E875-4E15-85AB-F151BE8E1E3C}"/>
    <hyperlink ref="A871" r:id="rId800" display="https://www.jrvdev.com/ROAR/VER1/ShowScenario.asp?ScenarioID=1305" xr:uid="{D758C674-D385-498D-A00C-BBC54D3D2BAE}"/>
    <hyperlink ref="A872" r:id="rId801" display="https://www.jrvdev.com/ROAR/VER1/ShowScenario.asp?ScenarioID=1306" xr:uid="{63B33278-C45F-452C-9D40-A2F32D05DE0D}"/>
    <hyperlink ref="A873" r:id="rId802" display="https://www.jrvdev.com/ROAR/VER1/ShowScenario.asp?ScenarioID=1307" xr:uid="{083FCDBC-869C-4CCF-B997-EE53AC90ACAE}"/>
    <hyperlink ref="A874" r:id="rId803" display="https://www.jrvdev.com/ROAR/VER1/ShowScenario.asp?ScenarioID=1308" xr:uid="{CA5F2038-45CE-4EE6-8E6B-78138A23ED46}"/>
    <hyperlink ref="A875" r:id="rId804" display="https://www.jrvdev.com/ROAR/VER1/ShowScenario.asp?ScenarioID=1309" xr:uid="{581BE0F3-5672-45B6-A5DD-CA5CCC344539}"/>
    <hyperlink ref="A876" r:id="rId805" display="https://www.jrvdev.com/ROAR/VER1/ShowScenario.asp?ScenarioID=1310" xr:uid="{88C5C3E1-5C5C-44C4-98AE-3E43501F2735}"/>
    <hyperlink ref="A877" r:id="rId806" display="https://www.jrvdev.com/ROAR/VER1/ShowScenario.asp?ScenarioID=1311" xr:uid="{3055F805-2B92-4333-A4B0-B91A619C13A6}"/>
    <hyperlink ref="A878" r:id="rId807" display="https://www.jrvdev.com/ROAR/VER1/ShowScenario.asp?ScenarioID=1312" xr:uid="{6F269DA9-DC95-4043-AD3D-5DDB9CE09089}"/>
    <hyperlink ref="A879" r:id="rId808" display="https://www.jrvdev.com/ROAR/VER1/ShowScenario.asp?ScenarioID=1313" xr:uid="{F9117231-4A65-4E33-B8BB-C0FC407285D2}"/>
    <hyperlink ref="A880" r:id="rId809" display="https://www.jrvdev.com/ROAR/VER1/ShowScenario.asp?ScenarioID=1314" xr:uid="{5519E592-08AC-4585-BFEB-BD4832B70F5E}"/>
    <hyperlink ref="A881" r:id="rId810" display="https://www.jrvdev.com/ROAR/VER1/ShowScenario.asp?ScenarioID=1315" xr:uid="{846BC950-57A3-4788-A82D-B5DE4EA3E916}"/>
    <hyperlink ref="A882" r:id="rId811" display="https://www.jrvdev.com/ROAR/VER1/ShowScenario.asp?ScenarioID=1412" xr:uid="{4646990C-2A3F-4E61-B1CB-E69C1D876A9E}"/>
    <hyperlink ref="A883" r:id="rId812" display="https://www.jrvdev.com/ROAR/VER1/ShowScenario.asp?ScenarioID=1413" xr:uid="{56EF072A-5A26-4F41-8016-C262B15F70A3}"/>
    <hyperlink ref="A884" r:id="rId813" display="https://www.jrvdev.com/ROAR/VER1/ShowScenario.asp?ScenarioID=1414" xr:uid="{0B0FAA34-EE7F-42BE-8B1C-473ACDAC1C95}"/>
    <hyperlink ref="A885" r:id="rId814" display="https://www.jrvdev.com/ROAR/VER1/ShowScenario.asp?ScenarioID=1415" xr:uid="{1366671A-699E-4ACB-9556-149EBAE427B3}"/>
    <hyperlink ref="A886" r:id="rId815" display="https://www.jrvdev.com/ROAR/VER1/ShowScenario.asp?ScenarioID=1416" xr:uid="{FD1ADAC6-B176-44B0-8B74-C087277973A3}"/>
    <hyperlink ref="A887" r:id="rId816" display="https://www.jrvdev.com/ROAR/VER1/ShowScenario.asp?ScenarioID=1417" xr:uid="{A61BEFD2-B3D1-4D6D-82EF-33FC68A15AB7}"/>
    <hyperlink ref="A888" r:id="rId817" display="https://www.jrvdev.com/ROAR/VER1/ShowScenario.asp?ScenarioID=1418" xr:uid="{9D438670-C635-461E-872D-034BB2FDD0FD}"/>
    <hyperlink ref="A889" r:id="rId818" display="https://www.jrvdev.com/ROAR/VER1/ShowScenario.asp?ScenarioID=1419" xr:uid="{1F3D28F2-498B-42E5-9756-F6FB49620962}"/>
    <hyperlink ref="A890" r:id="rId819" display="https://www.jrvdev.com/ROAR/VER1/ShowScenario.asp?ScenarioID=1420" xr:uid="{B6F88685-7E3E-4675-88C5-9C2DDDC6E7E7}"/>
    <hyperlink ref="A891" r:id="rId820" display="https://www.jrvdev.com/ROAR/VER1/ShowScenario.asp?ScenarioID=1421" xr:uid="{31192439-6AD4-4571-ACC7-E024223E2C5D}"/>
    <hyperlink ref="A892" r:id="rId821" display="https://www.jrvdev.com/ROAR/VER1/ShowScenario.asp?ScenarioID=1422" xr:uid="{6E2DE91E-6AD5-4F09-81F8-C18365121CB4}"/>
    <hyperlink ref="A893" r:id="rId822" display="https://www.jrvdev.com/ROAR/VER1/ShowScenario.asp?ScenarioID=1423" xr:uid="{92A9A1E2-184B-4CBC-9CD5-E26D9574CDBB}"/>
    <hyperlink ref="A894" r:id="rId823" display="https://www.jrvdev.com/ROAR/VER1/ShowScenario.asp?ScenarioID=1424" xr:uid="{A1605CDD-5BE2-4560-8DE4-C361445FCE75}"/>
    <hyperlink ref="A895" r:id="rId824" display="https://www.jrvdev.com/ROAR/VER1/ShowScenario.asp?ScenarioID=1425" xr:uid="{A9E4B38A-7934-42FC-ABA6-EE31C95F285A}"/>
    <hyperlink ref="A896" r:id="rId825" display="https://www.jrvdev.com/ROAR/VER1/ShowScenario.asp?ScenarioID=1426" xr:uid="{2863C9C1-7566-47F4-898E-1C20C8DA0D7D}"/>
    <hyperlink ref="A897" r:id="rId826" display="https://www.jrvdev.com/ROAR/VER1/ShowScenario.asp?ScenarioID=1427" xr:uid="{9ACFF306-E133-450B-86A3-96F94E61DBDE}"/>
    <hyperlink ref="A898" r:id="rId827" display="https://www.jrvdev.com/ROAR/VER1/ShowScenario.asp?ScenarioID=1429" xr:uid="{2638A0ED-637C-45FC-848B-D2350160C6E3}"/>
    <hyperlink ref="A899" r:id="rId828" display="https://www.jrvdev.com/ROAR/VER1/ShowScenario.asp?ScenarioID=1430" xr:uid="{4E75098D-C740-48F9-BC54-ECDDF2307931}"/>
    <hyperlink ref="A900" r:id="rId829" display="https://www.jrvdev.com/ROAR/VER1/ShowScenario.asp?ScenarioID=1431" xr:uid="{702857B4-854A-4F83-967B-0557EBFE882E}"/>
    <hyperlink ref="A901" r:id="rId830" display="https://www.jrvdev.com/ROAR/VER1/ShowScenario.asp?ScenarioID=1432" xr:uid="{C0BEE786-0434-4AB7-98E3-A851B6651B92}"/>
    <hyperlink ref="A902" r:id="rId831" display="https://www.jrvdev.com/ROAR/VER1/ShowScenario.asp?ScenarioID=1433" xr:uid="{6FBF8BF6-1913-4CA7-99CC-506D0564F84F}"/>
    <hyperlink ref="A903" r:id="rId832" display="https://www.jrvdev.com/ROAR/VER1/ShowScenario.asp?ScenarioID=1434" xr:uid="{08B81BA9-7E4A-4476-B4CB-2DFCB600D559}"/>
    <hyperlink ref="A904" r:id="rId833" display="https://www.jrvdev.com/ROAR/VER1/ShowScenario.asp?ScenarioID=1435" xr:uid="{0FA622FD-2903-441D-80A7-6430A2122446}"/>
    <hyperlink ref="A905" r:id="rId834" display="https://www.jrvdev.com/ROAR/VER1/ShowScenario.asp?ScenarioID=1701" xr:uid="{C47794D0-5EB9-42C0-BAAB-6CB3EADB588F}"/>
    <hyperlink ref="A906" r:id="rId835" display="https://www.jrvdev.com/ROAR/VER1/ShowScenario.asp?ScenarioID=1702" xr:uid="{CE98DF7D-B18C-42E7-B266-09C2CD21C2A6}"/>
    <hyperlink ref="A907" r:id="rId836" display="https://www.jrvdev.com/ROAR/VER1/ShowScenario.asp?ScenarioID=1703" xr:uid="{456E8EBE-E020-4D8A-87E9-31BDD3553D33}"/>
    <hyperlink ref="A908" r:id="rId837" display="https://www.jrvdev.com/ROAR/VER1/ShowScenario.asp?ScenarioID=1704" xr:uid="{61B41656-364B-40D1-A99A-C6E5BF7FF96D}"/>
    <hyperlink ref="A909" r:id="rId838" display="https://www.jrvdev.com/ROAR/VER1/ShowScenario.asp?ScenarioID=1705" xr:uid="{13A3FB1D-03E7-45FE-B32A-03DD339FDAD4}"/>
    <hyperlink ref="A910" r:id="rId839" display="https://www.jrvdev.com/ROAR/VER1/ShowScenario.asp?ScenarioID=1706" xr:uid="{3A5C1707-D2F5-4D00-9709-29A39F6CF0D1}"/>
    <hyperlink ref="A911" r:id="rId840" display="https://www.jrvdev.com/ROAR/VER1/ShowScenario.asp?ScenarioID=1707" xr:uid="{AE37CF08-A0F3-4A41-872A-9ADF7B756AFB}"/>
    <hyperlink ref="A912" r:id="rId841" display="https://www.jrvdev.com/ROAR/VER1/ShowScenario.asp?ScenarioID=1708" xr:uid="{2D588AD6-6FF9-4CDA-B352-D3E9EA113A9B}"/>
    <hyperlink ref="A913" r:id="rId842" display="https://www.jrvdev.com/ROAR/VER1/ShowScenario.asp?ScenarioID=1709" xr:uid="{D27973CD-02D5-44FC-BC78-1AF207FB4082}"/>
    <hyperlink ref="A914" r:id="rId843" display="https://www.jrvdev.com/ROAR/VER1/ShowScenario.asp?ScenarioID=1710" xr:uid="{F40E7483-B54E-4083-88F4-F1E29B3DD85C}"/>
    <hyperlink ref="A915" r:id="rId844" display="https://www.jrvdev.com/ROAR/VER1/ShowScenario.asp?ScenarioID=1711" xr:uid="{6BD9EBD1-2962-4B94-BE6D-465BFB40B16F}"/>
    <hyperlink ref="A916" r:id="rId845" display="https://www.jrvdev.com/ROAR/VER1/ShowScenario.asp?ScenarioID=1712" xr:uid="{BD510E4A-EA1C-4B4E-86B6-90CBEBE9CC0B}"/>
    <hyperlink ref="A917" r:id="rId846" display="https://www.jrvdev.com/ROAR/VER1/ShowScenario.asp?ScenarioID=1713" xr:uid="{E7636262-60C8-4C11-8C6F-55BBEEEFE289}"/>
    <hyperlink ref="A918" r:id="rId847" display="https://www.jrvdev.com/ROAR/VER1/ShowScenario.asp?ScenarioID=1714" xr:uid="{7383E01B-5E8A-4A3E-AB77-129A754F21C6}"/>
    <hyperlink ref="A919" r:id="rId848" display="https://www.jrvdev.com/ROAR/VER1/ShowScenario.asp?ScenarioID=1715" xr:uid="{D39FB87F-535F-4FFD-A4AA-EEAB5C5A68B4}"/>
    <hyperlink ref="A920" r:id="rId849" display="https://www.jrvdev.com/ROAR/VER1/ShowScenario.asp?ScenarioID=1716" xr:uid="{1563C6CB-44A7-4CCD-8A97-8E79277DB386}"/>
    <hyperlink ref="A921" r:id="rId850" display="https://www.jrvdev.com/ROAR/VER1/ShowScenario.asp?ScenarioID=1717" xr:uid="{4DBA70A3-0002-42A1-9678-093A6A3C17F7}"/>
    <hyperlink ref="A922" r:id="rId851" display="https://www.jrvdev.com/ROAR/VER1/ShowScenario.asp?ScenarioID=1718" xr:uid="{6E48C8AE-9B74-46FF-8255-49E0538DBBA9}"/>
    <hyperlink ref="A923" r:id="rId852" display="https://www.jrvdev.com/ROAR/VER1/ShowScenario.asp?ScenarioID=1719" xr:uid="{F5710EB2-DD0E-40E9-A5AE-652D47C93C48}"/>
    <hyperlink ref="A924" r:id="rId853" display="https://www.jrvdev.com/ROAR/VER1/ShowScenario.asp?ScenarioID=1720" xr:uid="{10D17A0A-137B-4D81-B6D0-19CD06F29187}"/>
    <hyperlink ref="A925" r:id="rId854" display="https://www.jrvdev.com/ROAR/VER1/ShowScenario.asp?ScenarioID=1721" xr:uid="{A58C5A67-2CB6-4A0D-8C72-9B891A8E6F5A}"/>
    <hyperlink ref="A926" r:id="rId855" display="https://www.jrvdev.com/ROAR/VER1/ShowScenario.asp?ScenarioID=1722" xr:uid="{2AF55F54-18E9-410E-8207-0C544F2C0684}"/>
    <hyperlink ref="A927" r:id="rId856" display="https://www.jrvdev.com/ROAR/VER1/ShowScenario.asp?ScenarioID=1723" xr:uid="{1254F96E-54F2-4CE2-A877-4CE1F9931C38}"/>
    <hyperlink ref="A928" r:id="rId857" display="https://www.jrvdev.com/ROAR/VER1/ShowScenario.asp?ScenarioID=1724" xr:uid="{ADCADF5A-7364-4145-98BF-84049E1F35F9}"/>
    <hyperlink ref="A929" r:id="rId858" display="https://www.jrvdev.com/ROAR/VER1/ShowScenario.asp?ScenarioID=1725" xr:uid="{6510EE86-6526-40CD-AE95-2B51D7CB3EFD}"/>
    <hyperlink ref="A930" r:id="rId859" display="https://www.jrvdev.com/ROAR/VER1/ShowScenario.asp?ScenarioID=1726" xr:uid="{3612D303-437F-47D7-B121-25AEE26C3B2E}"/>
    <hyperlink ref="A931" r:id="rId860" display="https://www.jrvdev.com/ROAR/VER1/ShowScenario.asp?ScenarioID=1727" xr:uid="{6491A2C2-8FC6-43C0-BCAE-24276269208D}"/>
    <hyperlink ref="A932" r:id="rId861" display="https://www.jrvdev.com/ROAR/VER1/ShowScenario.asp?ScenarioID=1728" xr:uid="{97DC7C9D-CF44-4FF8-8754-C77F356AB469}"/>
    <hyperlink ref="A933" r:id="rId862" display="https://www.jrvdev.com/ROAR/VER1/ShowScenario.asp?ScenarioID=1729" xr:uid="{85746E8C-4EB7-46C0-BB75-633F0E7F815A}"/>
    <hyperlink ref="A934" r:id="rId863" display="https://www.jrvdev.com/ROAR/VER1/ShowScenario.asp?ScenarioID=1730" xr:uid="{348234C5-07F8-404C-9DDE-A35CA1665272}"/>
    <hyperlink ref="A935" r:id="rId864" display="https://www.jrvdev.com/ROAR/VER1/ShowScenario.asp?ScenarioID=2058" xr:uid="{848425BD-601A-4F5D-B8DA-95E94A66BF3A}"/>
    <hyperlink ref="A936" r:id="rId865" display="https://www.jrvdev.com/ROAR/VER1/ShowScenario.asp?ScenarioID=2059" xr:uid="{6DC00007-D2B1-42EA-A719-29289B774EB4}"/>
    <hyperlink ref="A937" r:id="rId866" display="https://www.jrvdev.com/ROAR/VER1/ShowScenario.asp?ScenarioID=2060" xr:uid="{58432E54-C08B-4240-8A2B-9080414B2B04}"/>
    <hyperlink ref="A938" r:id="rId867" display="https://www.jrvdev.com/ROAR/VER1/ShowScenario.asp?ScenarioID=2061" xr:uid="{14DE30F1-62DC-4769-95F9-8E36397E1E17}"/>
    <hyperlink ref="A939" r:id="rId868" display="https://www.jrvdev.com/ROAR/VER1/ShowScenario.asp?ScenarioID=2069" xr:uid="{207534C1-62B7-4D64-BC82-D738C86BB297}"/>
    <hyperlink ref="A940" r:id="rId869" display="https://www.jrvdev.com/ROAR/VER1/ShowScenario.asp?ScenarioID=2062" xr:uid="{36FE9A6D-7C53-43E8-B12B-45DD172AB881}"/>
    <hyperlink ref="A941" r:id="rId870" display="https://www.jrvdev.com/ROAR/VER1/ShowScenario.asp?ScenarioID=2063" xr:uid="{87E313D3-6281-485F-AC11-BDEBA3F47BC8}"/>
    <hyperlink ref="A942" r:id="rId871" display="https://www.jrvdev.com/ROAR/VER1/ShowScenario.asp?ScenarioID=2064" xr:uid="{490D8ED6-15AE-4CA5-A6E0-28E2627EC1E2}"/>
    <hyperlink ref="A943" r:id="rId872" display="https://www.jrvdev.com/ROAR/VER1/ShowScenario.asp?ScenarioID=2065" xr:uid="{DEC411EC-53BC-4F8B-8DC7-46D661602224}"/>
    <hyperlink ref="A944" r:id="rId873" display="https://www.jrvdev.com/ROAR/VER1/ShowScenario.asp?ScenarioID=2066" xr:uid="{960ECEE9-D47B-4EF8-8508-1B026FDE8D44}"/>
    <hyperlink ref="A945" r:id="rId874" display="https://www.jrvdev.com/ROAR/VER1/ShowScenario.asp?ScenarioID=2067" xr:uid="{693710B2-FEBD-4CFB-8052-901E41635D83}"/>
    <hyperlink ref="A946" r:id="rId875" display="https://www.jrvdev.com/ROAR/VER1/ShowScenario.asp?ScenarioID=2068" xr:uid="{992967A4-299C-485C-BED3-CD05AF423905}"/>
    <hyperlink ref="A947" r:id="rId876" display="https://www.jrvdev.com/ROAR/VER1/ShowScenario.asp?ScenarioID=2257" xr:uid="{511BAB30-A411-4257-A096-64E8D5F19E35}"/>
    <hyperlink ref="A948" r:id="rId877" display="https://www.jrvdev.com/ROAR/VER1/ShowScenario.asp?ScenarioID=2258" xr:uid="{00D414F2-4E0E-406A-A33A-D43187C88972}"/>
    <hyperlink ref="A949" r:id="rId878" display="https://www.jrvdev.com/ROAR/VER1/ShowScenario.asp?ScenarioID=2259" xr:uid="{E8FDBB84-DC9A-4BA6-8127-37DA324A64C2}"/>
    <hyperlink ref="A950" r:id="rId879" display="https://www.jrvdev.com/ROAR/VER1/ShowScenario.asp?ScenarioID=2260" xr:uid="{15396585-7E75-45BD-8C1E-E72D54170AC6}"/>
    <hyperlink ref="A951" r:id="rId880" display="https://www.jrvdev.com/ROAR/VER1/ShowScenario.asp?ScenarioID=2261" xr:uid="{44DA231E-FED9-4A7C-9E7D-ACA03977C884}"/>
    <hyperlink ref="A952" r:id="rId881" display="https://www.jrvdev.com/ROAR/VER1/ShowScenario.asp?ScenarioID=2263" xr:uid="{FF4B518F-9A2F-49CB-BDE7-504C384BD433}"/>
    <hyperlink ref="A953" r:id="rId882" display="https://www.jrvdev.com/ROAR/VER1/ShowScenario.asp?ScenarioID=2262" xr:uid="{9E3DBD5A-0FAC-47BF-8CBF-18F4C1FDEF61}"/>
    <hyperlink ref="A954" r:id="rId883" display="https://www.jrvdev.com/ROAR/VER1/ShowScenario.asp?ScenarioID=2264" xr:uid="{D9440254-67D9-46B8-ADE0-FAFDA8CFDBEA}"/>
    <hyperlink ref="A955" r:id="rId884" display="https://www.jrvdev.com/ROAR/VER1/ShowScenario.asp?ScenarioID=2265" xr:uid="{A54779E6-9BF4-43E3-9CDF-663D160C0A46}"/>
    <hyperlink ref="A956" r:id="rId885" display="https://www.jrvdev.com/ROAR/VER1/ShowScenario.asp?ScenarioID=2266" xr:uid="{F4E0D33A-0285-4C3C-AD54-A57E8A573CE0}"/>
    <hyperlink ref="A957" r:id="rId886" display="https://www.jrvdev.com/ROAR/VER1/ShowScenario.asp?ScenarioID=2267" xr:uid="{E8E77FC8-1A93-4E87-A18A-2593AE3CC6DD}"/>
    <hyperlink ref="A958" r:id="rId887" display="https://www.jrvdev.com/ROAR/VER1/ShowScenario.asp?ScenarioID=2268" xr:uid="{217F5DB2-44FE-4846-A938-A074DA30ECF0}"/>
    <hyperlink ref="A959" r:id="rId888" display="https://www.jrvdev.com/ROAR/VER1/ShowScenario.asp?ScenarioID=2481" xr:uid="{CDF17C52-D7E7-41F2-B436-D02AF03D13E2}"/>
    <hyperlink ref="A960" r:id="rId889" display="https://www.jrvdev.com/ROAR/VER1/ShowScenario.asp?ScenarioID=2482" xr:uid="{82239349-D3B2-42A5-B1B2-5B936823F47D}"/>
    <hyperlink ref="A961" r:id="rId890" display="https://www.jrvdev.com/ROAR/VER1/ShowScenario.asp?ScenarioID=2483" xr:uid="{E91AD613-6F13-46D1-864C-1A94DDF0E74A}"/>
    <hyperlink ref="A962" r:id="rId891" display="https://www.jrvdev.com/ROAR/VER1/ShowScenario.asp?ScenarioID=2484" xr:uid="{462D45F9-AAD9-4F45-B886-D8B9C4A846B6}"/>
    <hyperlink ref="A963" r:id="rId892" display="https://www.jrvdev.com/ROAR/VER1/ShowScenario.asp?ScenarioID=2485" xr:uid="{7FCE1932-FDF3-44F0-9729-B53008839086}"/>
    <hyperlink ref="A964" r:id="rId893" display="https://www.jrvdev.com/ROAR/VER1/ShowScenario.asp?ScenarioID=2486" xr:uid="{977F826C-28A7-4771-9014-318F8BC571C2}"/>
    <hyperlink ref="A965" r:id="rId894" display="https://www.jrvdev.com/ROAR/VER1/ShowScenario.asp?ScenarioID=2487" xr:uid="{E500E5BE-1DC9-40DC-9B5C-9700B269EDF0}"/>
    <hyperlink ref="A966" r:id="rId895" display="https://www.jrvdev.com/ROAR/VER1/ShowScenario.asp?ScenarioID=2488" xr:uid="{73E1783B-5497-41CB-8AFB-295A402FD30A}"/>
    <hyperlink ref="A967" r:id="rId896" display="https://www.jrvdev.com/ROAR/VER1/ShowScenario.asp?ScenarioID=2489" xr:uid="{404992AB-006D-4A94-B2B7-410D46145A52}"/>
    <hyperlink ref="A968" r:id="rId897" display="https://www.jrvdev.com/ROAR/VER1/ShowScenario.asp?ScenarioID=2490" xr:uid="{CF829E8C-E5CC-422A-AE14-F0B36B990F61}"/>
    <hyperlink ref="A969" r:id="rId898" display="https://www.jrvdev.com/ROAR/VER1/ShowScenario.asp?ScenarioID=2491" xr:uid="{DCB2AEF6-EEC7-46DA-B86F-165B65A0418E}"/>
    <hyperlink ref="A970" r:id="rId899" display="https://www.jrvdev.com/ROAR/VER1/ShowScenario.asp?ScenarioID=2492" xr:uid="{0874D2C7-74E2-4423-A443-06016F754821}"/>
    <hyperlink ref="A971" r:id="rId900" display="https://www.jrvdev.com/ROAR/VER1/ShowScenario.asp?ScenarioID=2737" xr:uid="{E34D3A5A-5C2A-4EE5-A932-C3891839310F}"/>
    <hyperlink ref="A972" r:id="rId901" display="https://www.jrvdev.com/ROAR/VER1/ShowScenario.asp?ScenarioID=2738" xr:uid="{36BF02BD-0401-4017-BB54-A1EE8C725FDA}"/>
    <hyperlink ref="A973" r:id="rId902" display="https://www.jrvdev.com/ROAR/VER1/ShowScenario.asp?ScenarioID=2739" xr:uid="{CBF1921D-0B58-4F53-8F1D-365FCE271917}"/>
    <hyperlink ref="A974" r:id="rId903" display="https://www.jrvdev.com/ROAR/VER1/ShowScenario.asp?ScenarioID=2740" xr:uid="{969DD5FE-54EF-4567-AB78-C4BC138061F4}"/>
    <hyperlink ref="A975" r:id="rId904" display="https://www.jrvdev.com/ROAR/VER1/ShowScenario.asp?ScenarioID=2741" xr:uid="{17E41B8A-2466-4C46-95D2-9C4D4E39AD54}"/>
    <hyperlink ref="A976" r:id="rId905" display="https://www.jrvdev.com/ROAR/VER1/ShowScenario.asp?ScenarioID=2742" xr:uid="{CE83A40A-81C0-457B-9C88-319D611FF6E2}"/>
    <hyperlink ref="A977" r:id="rId906" display="https://www.jrvdev.com/ROAR/VER1/ShowScenario.asp?ScenarioID=2743" xr:uid="{EDC0321D-3CBB-4EE7-A56E-55350BBCB4DE}"/>
    <hyperlink ref="A978" r:id="rId907" display="https://www.jrvdev.com/ROAR/VER1/ShowScenario.asp?ScenarioID=2744" xr:uid="{F1D61885-ADFB-4E89-8C8C-F776D42D7DC0}"/>
    <hyperlink ref="A979" r:id="rId908" display="https://www.jrvdev.com/ROAR/VER1/ShowScenario.asp?ScenarioID=2745" xr:uid="{19663999-D68E-448D-99B5-C4853C5E92F8}"/>
    <hyperlink ref="A980" r:id="rId909" display="https://www.jrvdev.com/ROAR/VER1/ShowScenario.asp?ScenarioID=2746" xr:uid="{9D8A6E8E-F6E9-4B28-ABDE-B98232C30114}"/>
    <hyperlink ref="A981" r:id="rId910" display="https://www.jrvdev.com/ROAR/VER1/ShowScenario.asp?ScenarioID=2747" xr:uid="{64D372EA-A2F5-4C24-9EAB-A47492B87A8D}"/>
    <hyperlink ref="A982" r:id="rId911" display="https://www.jrvdev.com/ROAR/VER1/ShowScenario.asp?ScenarioID=3698" xr:uid="{75004E48-3104-4F78-879F-322D81E91E69}"/>
    <hyperlink ref="A983" r:id="rId912" display="https://www.jrvdev.com/ROAR/VER1/ShowScenario.asp?ScenarioID=3699" xr:uid="{6352E235-9293-44D5-BEDE-731222B5B556}"/>
    <hyperlink ref="A984" r:id="rId913" display="https://www.jrvdev.com/ROAR/VER1/ShowScenario.asp?ScenarioID=3700" xr:uid="{997706E2-BF52-447B-91DB-70494B949DBE}"/>
    <hyperlink ref="A985" r:id="rId914" display="https://www.jrvdev.com/ROAR/VER1/ShowScenario.asp?ScenarioID=3701" xr:uid="{F032F3CB-EA8B-4298-97F5-0AEE9A9F7934}"/>
    <hyperlink ref="A986" r:id="rId915" display="https://www.jrvdev.com/ROAR/VER1/ShowScenario.asp?ScenarioID=3702" xr:uid="{B5B56950-1DB4-48C5-92B6-D46D0151DF4B}"/>
    <hyperlink ref="A987" r:id="rId916" display="https://www.jrvdev.com/ROAR/VER1/ShowScenario.asp?ScenarioID=3703" xr:uid="{8CE0CC15-7EBC-49B2-991C-6FF654FDD01A}"/>
    <hyperlink ref="A988" r:id="rId917" display="https://www.jrvdev.com/ROAR/VER1/ShowScenario.asp?ScenarioID=3704" xr:uid="{7CB51812-ED64-4FCF-9F3E-D1BE08278578}"/>
    <hyperlink ref="A989" r:id="rId918" display="https://www.jrvdev.com/ROAR/VER1/ShowScenario.asp?ScenarioID=3705" xr:uid="{74DF35B8-9300-441C-91C9-7136A976264D}"/>
    <hyperlink ref="A990" r:id="rId919" display="https://www.jrvdev.com/ROAR/VER1/ShowScenario.asp?ScenarioID=3707" xr:uid="{483CBB32-8FD7-4D43-9BBF-D504DCA93643}"/>
    <hyperlink ref="A991" r:id="rId920" display="https://www.jrvdev.com/ROAR/VER1/ShowScenario.asp?ScenarioID=3708" xr:uid="{F30E81B9-A25F-40B8-A3BD-E7781984AB2C}"/>
    <hyperlink ref="A992" r:id="rId921" display="https://www.jrvdev.com/ROAR/VER1/ShowScenario.asp?ScenarioID=3709" xr:uid="{51E3340C-AF77-4A82-88F2-247264104914}"/>
    <hyperlink ref="A993" r:id="rId922" display="https://www.jrvdev.com/ROAR/VER1/ShowScenario.asp?ScenarioID=3710" xr:uid="{C6F8814A-E190-46D0-85A0-E66B077E438C}"/>
    <hyperlink ref="A994" r:id="rId923" display="https://www.jrvdev.com/ROAR/VER1/ShowScenario.asp?ScenarioID=3711" xr:uid="{057C68CD-FC53-4E8F-921F-4D1919E55A4F}"/>
    <hyperlink ref="A995" r:id="rId924" display="https://www.jrvdev.com/ROAR/VER1/ShowScenario.asp?ScenarioID=4143" xr:uid="{ED3143F5-BD99-4019-8ACD-8203304A2AD0}"/>
    <hyperlink ref="A996" r:id="rId925" display="https://www.jrvdev.com/ROAR/VER1/ShowScenario.asp?ScenarioID=4144" xr:uid="{7404244D-C5D9-45BB-8040-82E80AC1691E}"/>
    <hyperlink ref="A997" r:id="rId926" display="https://www.jrvdev.com/ROAR/VER1/ShowScenario.asp?ScenarioID=4145" xr:uid="{CCC617BA-150A-448A-9A38-9AAFCFDECDE3}"/>
    <hyperlink ref="A998" r:id="rId927" display="https://www.jrvdev.com/ROAR/VER1/ShowScenario.asp?ScenarioID=4177" xr:uid="{2DF7CAA4-5D54-4CE3-A8CB-7634DE4689EB}"/>
    <hyperlink ref="A999" r:id="rId928" display="https://www.jrvdev.com/ROAR/VER1/ShowScenario.asp?ScenarioID=4147" xr:uid="{C8083B23-674B-4902-AA49-9982D0E9BF1B}"/>
    <hyperlink ref="A1000" r:id="rId929" display="https://www.jrvdev.com/ROAR/VER1/ShowScenario.asp?ScenarioID=4148" xr:uid="{569CCC69-DF90-427A-A870-9566D33D6127}"/>
    <hyperlink ref="A1001" r:id="rId930" display="https://www.jrvdev.com/ROAR/VER1/ShowScenario.asp?ScenarioID=4149" xr:uid="{19D64C47-A68B-4B3E-BF64-35F2D822156F}"/>
    <hyperlink ref="A1002" r:id="rId931" display="https://www.jrvdev.com/ROAR/VER1/ShowScenario.asp?ScenarioID=4150" xr:uid="{C6826191-6F69-4158-8033-B8EC7597844A}"/>
    <hyperlink ref="A1003" r:id="rId932" display="https://www.jrvdev.com/ROAR/VER1/ShowScenario.asp?ScenarioID=4151" xr:uid="{E420DACE-2087-4A11-AB75-95E02FEED9A4}"/>
    <hyperlink ref="A1004" r:id="rId933" display="https://www.jrvdev.com/ROAR/VER1/ShowScenario.asp?ScenarioID=4152" xr:uid="{3E6BBBD1-D615-461B-B1CC-9CA5355E4A9A}"/>
    <hyperlink ref="A1005" r:id="rId934" display="https://www.jrvdev.com/ROAR/VER1/ShowScenario.asp?ScenarioID=4153" xr:uid="{620F071A-CAA2-4473-8E02-C9ED9AEAF102}"/>
    <hyperlink ref="A1006" r:id="rId935" display="https://www.jrvdev.com/ROAR/VER1/ShowScenario.asp?ScenarioID=4154" xr:uid="{2065BED6-9983-4B20-BDB1-BF6770764F48}"/>
    <hyperlink ref="A1007" r:id="rId936" display="https://www.jrvdev.com/ROAR/VER1/ShowScenario.asp?ScenarioID=4155" xr:uid="{7C6DE162-3456-4FBE-9F6B-CFD5370E2398}"/>
    <hyperlink ref="A1008" r:id="rId937" display="https://www.jrvdev.com/ROAR/VER1/ShowScenario.asp?ScenarioID=4178" xr:uid="{1B3387DB-44A1-41F5-A931-961B949FCDD6}"/>
    <hyperlink ref="A1009" r:id="rId938" display="https://www.jrvdev.com/ROAR/VER1/ShowScenario.asp?ScenarioID=4157" xr:uid="{A1D5AB50-4DB6-4296-A495-0FB5DADD70E4}"/>
    <hyperlink ref="A1010" r:id="rId939" display="https://www.jrvdev.com/ROAR/VER1/ShowScenario.asp?ScenarioID=4158" xr:uid="{642E4D2A-51FC-4560-ADE4-237A0BABFF0F}"/>
    <hyperlink ref="A1011" r:id="rId940" display="https://www.jrvdev.com/ROAR/VER1/ShowScenario.asp?ScenarioID=4159" xr:uid="{39E42C17-F75A-4E93-9F5A-800759530DF2}"/>
    <hyperlink ref="A1012" r:id="rId941" display="https://www.jrvdev.com/ROAR/VER1/ShowScenario.asp?ScenarioID=4160" xr:uid="{534A5E4A-3B05-4B1B-971E-1245E074A288}"/>
    <hyperlink ref="A1013" r:id="rId942" display="https://www.jrvdev.com/ROAR/VER1/ShowScenario.asp?ScenarioID=4161" xr:uid="{75297C33-D915-4A84-B696-00121969F9C4}"/>
    <hyperlink ref="A1014" r:id="rId943" display="https://www.jrvdev.com/ROAR/VER1/ShowScenario.asp?ScenarioID=4162" xr:uid="{F27EEC5C-7CFD-446C-BB62-8B8103E7A1F8}"/>
    <hyperlink ref="A1015" r:id="rId944" display="https://www.jrvdev.com/ROAR/VER1/ShowScenario.asp?ScenarioID=4163" xr:uid="{2A228636-B9E2-4523-93F5-20F632F46F01}"/>
    <hyperlink ref="A1016" r:id="rId945" display="https://www.jrvdev.com/ROAR/VER1/ShowScenario.asp?ScenarioID=4522" xr:uid="{42ACDEC9-02BB-49F3-AB64-DC40915D28C4}"/>
    <hyperlink ref="A1017" r:id="rId946" display="https://www.jrvdev.com/ROAR/VER1/ShowScenario.asp?ScenarioID=4523" xr:uid="{F2EC1BF2-9147-4ED4-85F1-9A2CA46CD4C0}"/>
    <hyperlink ref="A1018" r:id="rId947" display="https://www.jrvdev.com/ROAR/VER1/ShowScenario.asp?ScenarioID=4524" xr:uid="{1A938938-4F4C-4F4D-A9ED-0FF8BE2B61E3}"/>
    <hyperlink ref="A1019" r:id="rId948" display="https://www.jrvdev.com/ROAR/VER1/ShowScenario.asp?ScenarioID=4525" xr:uid="{8F393596-4E9B-4908-9570-88F4595F2746}"/>
    <hyperlink ref="A1020" r:id="rId949" display="https://www.jrvdev.com/ROAR/VER1/ShowScenario.asp?ScenarioID=4526" xr:uid="{AD1884CB-ABAA-4121-B8BC-578D0BA4881A}"/>
    <hyperlink ref="A1021" r:id="rId950" display="https://www.jrvdev.com/ROAR/VER1/ShowScenario.asp?ScenarioID=4527" xr:uid="{8AF66DD4-BFBA-4F8B-84F5-50FB340C7F20}"/>
    <hyperlink ref="A1022" r:id="rId951" display="https://www.jrvdev.com/ROAR/VER1/ShowScenario.asp?ScenarioID=4528" xr:uid="{324A3882-3A25-4D3A-8575-2FE8089D6AAC}"/>
    <hyperlink ref="A1023" r:id="rId952" display="https://www.jrvdev.com/ROAR/VER1/ShowScenario.asp?ScenarioID=4529" xr:uid="{F823F0EE-14C5-4336-B56D-97A89C492A88}"/>
    <hyperlink ref="A1024" r:id="rId953" display="https://www.jrvdev.com/ROAR/VER1/ShowScenario.asp?ScenarioID=4530" xr:uid="{90A2F08A-4302-44A2-B811-19546B4BF658}"/>
    <hyperlink ref="A1025" r:id="rId954" display="https://www.jrvdev.com/ROAR/VER1/ShowScenario.asp?ScenarioID=4531" xr:uid="{DE739EAF-979B-4F2C-8380-4CD36736BAF0}"/>
    <hyperlink ref="A1026" r:id="rId955" display="https://www.jrvdev.com/ROAR/VER1/ShowScenario.asp?ScenarioID=4532" xr:uid="{33699471-FD23-465A-8AF0-A5BC444A7434}"/>
    <hyperlink ref="A1027" r:id="rId956" display="https://www.jrvdev.com/ROAR/VER1/ShowScenario.asp?ScenarioID=4533" xr:uid="{C7AFFD09-B506-4D8E-B0A4-7A7587D57AE7}"/>
    <hyperlink ref="A1028" r:id="rId957" display="https://www.jrvdev.com/ROAR/VER1/ShowScenario.asp?ScenarioID=4534" xr:uid="{E1F784E4-7096-4824-8227-95E0BB65D69A}"/>
    <hyperlink ref="A1029" r:id="rId958" display="https://www.jrvdev.com/ROAR/VER1/ShowScenario.asp?ScenarioID=4535" xr:uid="{D9BADAD4-4446-47B6-BE83-3EE0CE38C6B7}"/>
    <hyperlink ref="A1030" r:id="rId959" display="https://www.jrvdev.com/ROAR/VER1/ShowScenario.asp?ScenarioID=5222" xr:uid="{671EE4EB-46F0-4D42-986D-9D4F733CF7F3}"/>
    <hyperlink ref="A1031" r:id="rId960" display="https://www.jrvdev.com/ROAR/VER1/ShowScenario.asp?ScenarioID=5223" xr:uid="{650643BD-1FFA-4E86-93D8-4A501F56208C}"/>
    <hyperlink ref="A1032" r:id="rId961" display="https://www.jrvdev.com/ROAR/VER1/ShowScenario.asp?ScenarioID=5235" xr:uid="{7E5CBC31-FAFD-47A0-8F38-35661F87A83B}"/>
    <hyperlink ref="A1033" r:id="rId962" display="https://www.jrvdev.com/ROAR/VER1/ShowScenario.asp?ScenarioID=5236" xr:uid="{562286B6-70DF-47B9-ADE7-ECB0443C8A66}"/>
    <hyperlink ref="A1034" r:id="rId963" display="https://www.jrvdev.com/ROAR/VER1/ShowScenario.asp?ScenarioID=5207" xr:uid="{B34C17D8-CAE7-418C-B255-7817BCDD42B1}"/>
    <hyperlink ref="A1035" r:id="rId964" display="https://www.jrvdev.com/ROAR/VER1/ShowScenario.asp?ScenarioID=5206" xr:uid="{0CF041C5-4BE5-4F92-A046-5F2EA3C4AA7E}"/>
    <hyperlink ref="A1036" r:id="rId965" display="https://www.jrvdev.com/ROAR/VER1/ShowScenario.asp?ScenarioID=5205" xr:uid="{C23899EF-4977-4926-BDEC-AC436575FCFF}"/>
    <hyperlink ref="A1037" r:id="rId966" display="https://www.jrvdev.com/ROAR/VER1/ShowScenario.asp?ScenarioID=5221" xr:uid="{9F0A5448-8E49-48D2-B7E2-C22FD97B7270}"/>
    <hyperlink ref="A1038" r:id="rId967" display="https://www.jrvdev.com/ROAR/VER1/ShowScenario.asp?ScenarioID=5220" xr:uid="{EB4F0830-C848-4FC2-B505-E34A1CF50D51}"/>
    <hyperlink ref="A1039" r:id="rId968" display="https://www.jrvdev.com/ROAR/VER1/ShowScenario.asp?ScenarioID=5225" xr:uid="{E9CB2C7E-2D46-46E1-B273-0657ECD1E161}"/>
    <hyperlink ref="A1040" r:id="rId969" display="https://www.jrvdev.com/ROAR/VER1/ShowScenario.asp?ScenarioID=5238" xr:uid="{BBD06D99-CC41-48E8-9754-6C497C278B70}"/>
    <hyperlink ref="A1041" r:id="rId970" display="https://www.jrvdev.com/ROAR/VER1/ShowScenario.asp?ScenarioID=5224" xr:uid="{FC7F103D-AB28-451D-90D1-576C84BBDA20}"/>
    <hyperlink ref="A1042" r:id="rId971" display="https://www.jrvdev.com/ROAR/VER1/ShowScenario.asp?ScenarioID=5202" xr:uid="{6E94FEF2-3636-438F-8A91-32CA7401F298}"/>
    <hyperlink ref="A1043" r:id="rId972" display="https://www.jrvdev.com/ROAR/VER1/ShowScenario.asp?ScenarioID=5218" xr:uid="{C61B026A-130E-4993-BB1B-BE2E396AD719}"/>
    <hyperlink ref="A1044" r:id="rId973" display="https://www.jrvdev.com/ROAR/VER1/ShowScenario.asp?ScenarioID=5219" xr:uid="{79C2AAF4-1AA9-458A-8FCC-C634EF0CFBE2}"/>
    <hyperlink ref="A1045" r:id="rId974" display="https://www.jrvdev.com/ROAR/VER1/ShowScenario.asp?ScenarioID=5232" xr:uid="{9FC630D2-B913-4DF2-ADC1-994A14A554AA}"/>
    <hyperlink ref="A1046" r:id="rId975" display="https://www.jrvdev.com/ROAR/VER1/ShowScenario.asp?ScenarioID=5233" xr:uid="{6EE9DC83-C3B3-49DF-9E55-A4C75F9FF0B9}"/>
    <hyperlink ref="A1047" r:id="rId976" display="https://www.jrvdev.com/ROAR/VER1/ShowScenario.asp?ScenarioID=5203" xr:uid="{365FAC65-DEC2-4494-8BC7-2A1388A452E5}"/>
    <hyperlink ref="A1048" r:id="rId977" display="https://www.jrvdev.com/ROAR/VER1/ShowScenario.asp?ScenarioID=5204" xr:uid="{A8E6CD51-802D-4984-997A-0176BF7A9E93}"/>
    <hyperlink ref="A1049" r:id="rId978" display="https://www.jrvdev.com/ROAR/VER1/ShowScenario.asp?ScenarioID=5227" xr:uid="{D25D08DD-DD34-4ADC-9BC3-92B00565B2EA}"/>
    <hyperlink ref="A1050" r:id="rId979" display="https://www.jrvdev.com/ROAR/VER1/ShowScenario.asp?ScenarioID=5217" xr:uid="{BE046C77-CA40-43F2-899B-0058B1225675}"/>
    <hyperlink ref="A1051" r:id="rId980" display="https://www.jrvdev.com/ROAR/VER1/ShowScenario.asp?ScenarioID=5410" xr:uid="{5DB1A341-222F-4CAD-9BDD-B6A0FFD6B828}"/>
    <hyperlink ref="A1052" r:id="rId981" display="https://www.jrvdev.com/ROAR/VER1/ShowScenario.asp?ScenarioID=5409" xr:uid="{1096E5F7-FEA7-4873-A3DC-04A16AF97EAC}"/>
    <hyperlink ref="A1053" r:id="rId982" display="https://www.jrvdev.com/ROAR/VER1/ShowScenario.asp?ScenarioID=5412" xr:uid="{58EAB7EC-470B-4539-95A3-6ACC179A0A89}"/>
    <hyperlink ref="A1054" r:id="rId983" display="https://www.jrvdev.com/ROAR/VER1/ShowScenario.asp?ScenarioID=5405" xr:uid="{6DB71175-592B-44CC-B69E-C7A331D623F1}"/>
    <hyperlink ref="A1055" r:id="rId984" display="https://www.jrvdev.com/ROAR/VER1/ShowScenario.asp?ScenarioID=5404" xr:uid="{2431CC93-2D48-4D76-AFA0-1E588A117F33}"/>
    <hyperlink ref="A1056" r:id="rId985" display="https://www.jrvdev.com/ROAR/VER1/ShowScenario.asp?ScenarioID=5403" xr:uid="{F617DCC5-0902-4065-A7CA-26E8A73AF71C}"/>
    <hyperlink ref="A1057" r:id="rId986" display="https://www.jrvdev.com/ROAR/VER1/ShowScenario.asp?ScenarioID=5408" xr:uid="{132E132A-8C25-4555-A75E-9CF85651A300}"/>
    <hyperlink ref="A1058" r:id="rId987" display="https://www.jrvdev.com/ROAR/VER1/ShowScenario.asp?ScenarioID=5407" xr:uid="{2BA55838-35AA-4DA9-BEB6-A2782F43DDA0}"/>
    <hyperlink ref="A1059" r:id="rId988" display="https://www.jrvdev.com/ROAR/VER1/ShowScenario.asp?ScenarioID=5402" xr:uid="{6537B780-FC6F-412B-8BDE-043625109409}"/>
    <hyperlink ref="A1060" r:id="rId989" display="https://www.jrvdev.com/ROAR/VER1/ShowScenario.asp?ScenarioID=5400" xr:uid="{31289D0B-7B67-484D-B540-56DFA3B4858D}"/>
    <hyperlink ref="A1061" r:id="rId990" display="https://www.jrvdev.com/ROAR/VER1/ShowScenario.asp?ScenarioID=5399" xr:uid="{3EDD668C-1FD4-4291-AB10-47A213CBBBF4}"/>
    <hyperlink ref="A1062" r:id="rId991" display="https://www.jrvdev.com/ROAR/VER1/ShowScenario.asp?ScenarioID=5398" xr:uid="{B3DD27FB-FB93-4452-AB26-FEA94248D131}"/>
    <hyperlink ref="A1063" r:id="rId992" display="https://www.jrvdev.com/ROAR/VER1/ShowScenario.asp?ScenarioID=1731" xr:uid="{85BCF009-519E-417D-8DFA-2FF2AC12B2E2}"/>
    <hyperlink ref="A1064" r:id="rId993" display="https://www.jrvdev.com/ROAR/VER1/ShowScenario.asp?ScenarioID=4220" xr:uid="{CBE01A11-30F1-4800-A80C-90E83C1D6C10}"/>
    <hyperlink ref="A1065" r:id="rId994" display="https://www.jrvdev.com/ROAR/VER1/ShowScenario.asp?ScenarioID=2055" xr:uid="{3D0DA320-C84A-49F5-AE9A-2F5ABCEA6EA7}"/>
    <hyperlink ref="A1066" r:id="rId995" display="https://www.jrvdev.com/ROAR/VER1/ShowScenario.asp?ScenarioID=2280" xr:uid="{BD88362E-A338-42D7-8AA0-85C37DE37EC4}"/>
    <hyperlink ref="A1067" r:id="rId996" display="https://www.jrvdev.com/ROAR/VER1/ShowScenario.asp?ScenarioID=1428" xr:uid="{879933DB-5CEA-4644-AF34-5EC3A359C36B}"/>
    <hyperlink ref="A1068" r:id="rId997" display="https://www.jrvdev.com/ROAR/VER1/ShowScenario.asp?ScenarioID=2493" xr:uid="{68DCCBF3-B83F-4B89-9F37-0DE75D7B74DF}"/>
    <hyperlink ref="A1069" r:id="rId998" display="https://www.jrvdev.com/ROAR/VER1/ShowScenario.asp?ScenarioID=2494" xr:uid="{08E32FB3-B9FC-451B-94BC-D6F29E53E3AF}"/>
    <hyperlink ref="A1070" r:id="rId999" display="https://www.jrvdev.com/ROAR/VER1/ShowScenario.asp?ScenarioID=2495" xr:uid="{FB4C4DF2-1089-4ECC-8BB9-CEBD175361B8}"/>
    <hyperlink ref="A1071" r:id="rId1000" display="https://www.jrvdev.com/ROAR/VER1/ShowScenario.asp?ScenarioID=1554" xr:uid="{E840E5DB-D38C-402C-A143-CD43D2C4C4E9}"/>
    <hyperlink ref="A1072" r:id="rId1001" display="https://www.jrvdev.com/ROAR/VER1/ShowScenario.asp?ScenarioID=5214" xr:uid="{5AFF9B2F-3F36-4679-A8A9-C07848C6316A}"/>
    <hyperlink ref="A1073" r:id="rId1002" display="https://www.jrvdev.com/ROAR/VER1/ShowScenario.asp?ScenarioID=5213" xr:uid="{07F8A8EE-9A7C-4582-BC9F-1E7584C9E378}"/>
    <hyperlink ref="A1074" r:id="rId1003" display="https://www.jrvdev.com/ROAR/VER1/ShowScenario.asp?ScenarioID=5211" xr:uid="{3CA312E4-52D6-41B1-9ECE-1B2CBF89C219}"/>
    <hyperlink ref="A1075" r:id="rId1004" display="https://www.jrvdev.com/ROAR/VER1/ShowScenario.asp?ScenarioID=4183" xr:uid="{1033C31E-1162-4569-A510-4047C94C68F6}"/>
    <hyperlink ref="A1076" r:id="rId1005" display="https://www.jrvdev.com/ROAR/VER1/ShowScenario.asp?ScenarioID=4538" xr:uid="{7B773FD4-6B61-4412-B4D1-70F4983D0F0B}"/>
    <hyperlink ref="A1077" r:id="rId1006" display="https://www.jrvdev.com/ROAR/VER1/ShowScenario.asp?ScenarioID=4539" xr:uid="{870FF3EB-8A11-485F-A0AF-C977E2AF7762}"/>
    <hyperlink ref="A1078" r:id="rId1007" display="https://www.jrvdev.com/ROAR/VER1/ShowScenario.asp?ScenarioID=4540" xr:uid="{DDD406B1-D317-4CEF-BA36-222AF69E0AC2}"/>
    <hyperlink ref="A1079" r:id="rId1008" display="https://www.jrvdev.com/ROAR/VER1/ShowScenario.asp?ScenarioID=3712" xr:uid="{1ECDE749-9628-4105-8D29-9D74B415F291}"/>
    <hyperlink ref="A1080" r:id="rId1009" display="https://www.jrvdev.com/ROAR/VER1/ShowScenario.asp?ScenarioID=3713" xr:uid="{AB876C70-3782-44A8-9D3D-89B369C16CEE}"/>
    <hyperlink ref="A1081" r:id="rId1010" display="https://www.jrvdev.com/ROAR/VER1/ShowScenario.asp?ScenarioID=3714" xr:uid="{0991BF5E-CB68-43B7-8C31-8FF956B418A8}"/>
    <hyperlink ref="A1082" r:id="rId1011" display="https://www.jrvdev.com/ROAR/VER1/ShowScenario.asp?ScenarioID=4164" xr:uid="{A9A07DCE-5C16-4E80-9E1E-05CE76AD15D4}"/>
    <hyperlink ref="A1083" r:id="rId1012" display="https://www.jrvdev.com/ROAR/VER1/ShowScenario.asp?ScenarioID=4165" xr:uid="{EDFB71C8-7D8F-4952-890E-DE7A173E07FB}"/>
    <hyperlink ref="A1084" r:id="rId1013" display="https://www.jrvdev.com/ROAR/VER1/ShowScenario.asp?ScenarioID=4166" xr:uid="{B766B28A-7476-4E57-B7C4-534BDCFF744A}"/>
    <hyperlink ref="A1085" r:id="rId1014" display="https://www.jrvdev.com/ROAR/VER1/ShowScenario.asp?ScenarioID=4537" xr:uid="{BFA9B34C-925C-4541-80B0-08441E9DBD0F}"/>
    <hyperlink ref="A1086" r:id="rId1015" display="https://www.jrvdev.com/ROAR/VER1/ShowScenario.asp?ScenarioID=5208" xr:uid="{469FE9B3-17EA-4A83-BB56-1937175E52BE}"/>
    <hyperlink ref="A1087" r:id="rId1016" display="https://www.jrvdev.com/ROAR/VER1/ShowScenario.asp?ScenarioID=5209" xr:uid="{5C972B1C-6A28-46D8-91C0-DE37001D8F16}"/>
    <hyperlink ref="A1088" r:id="rId1017" display="https://www.jrvdev.com/ROAR/VER1/ShowScenario.asp?ScenarioID=5397" xr:uid="{EAF3E1EE-1EE9-4BB0-9202-207C8F317099}"/>
    <hyperlink ref="A1089" r:id="rId1018" display="https://www.jrvdev.com/ROAR/VER1/ShowScenario.asp?ScenarioID=5396" xr:uid="{C36285C5-D4C7-43A8-9CB4-31AB21A95A6A}"/>
    <hyperlink ref="A1091" r:id="rId1019" display="https://www.jrvdev.com/ROAR/VER1/ShowScenario.asp?ScenarioID=4775" xr:uid="{32F86574-5591-4DC7-BC37-4CBFD08793C8}"/>
    <hyperlink ref="A1092" r:id="rId1020" display="https://www.jrvdev.com/ROAR/VER1/ShowScenario.asp?ScenarioID=4776" xr:uid="{BF29FD2D-416D-440D-9E49-5D531C8A4904}"/>
    <hyperlink ref="A1093" r:id="rId1021" display="https://www.jrvdev.com/ROAR/VER1/ShowScenario.asp?ScenarioID=4785" xr:uid="{E59160FB-F89D-47D7-8968-3B7C48D61633}"/>
    <hyperlink ref="A1094" r:id="rId1022" display="https://www.jrvdev.com/ROAR/VER1/ShowScenario.asp?ScenarioID=4777" xr:uid="{5CD4B359-906B-4F18-8596-060180843650}"/>
    <hyperlink ref="A1095" r:id="rId1023" display="https://www.jrvdev.com/ROAR/VER1/ShowScenario.asp?ScenarioID=3478" xr:uid="{B0CBD9D7-7F95-4235-9CE6-CA05B70A3A74}"/>
    <hyperlink ref="A1096" r:id="rId1024" display="https://www.jrvdev.com/ROAR/VER1/ShowScenario.asp?ScenarioID=4778" xr:uid="{D565C08D-0661-443F-92B6-9C705F5D171A}"/>
    <hyperlink ref="A1097" r:id="rId1025" display="https://www.jrvdev.com/ROAR/VER1/ShowScenario.asp?ScenarioID=4787" xr:uid="{523F81A7-3A67-4037-930B-4609D25CFEA9}"/>
    <hyperlink ref="A1098" r:id="rId1026" display="https://www.jrvdev.com/ROAR/VER1/ShowScenario.asp?ScenarioID=3308" xr:uid="{912A6981-AB8A-40BD-9058-ECE5F360122C}"/>
    <hyperlink ref="A1099" r:id="rId1027" display="https://www.jrvdev.com/ROAR/VER1/ShowScenario.asp?ScenarioID=5674" xr:uid="{4F2D39A5-73C0-46E3-AE9B-B7B6B0B15370}"/>
    <hyperlink ref="A1100" r:id="rId1028" display="https://www.jrvdev.com/ROAR/VER1/ShowScenario.asp?ScenarioID=5675" xr:uid="{B6BC83BD-1C93-413F-B9A7-B8A891F59DAB}"/>
    <hyperlink ref="A1101" r:id="rId1029" display="https://www.jrvdev.com/ROAR/VER1/ShowScenario.asp?ScenarioID=5676" xr:uid="{5F6AC044-D0AD-4E75-B728-A4704461EC7B}"/>
    <hyperlink ref="A1102" r:id="rId1030" display="https://www.jrvdev.com/ROAR/VER1/ShowScenario.asp?ScenarioID=5677" xr:uid="{A597832B-7230-40C3-996F-F91E0CD4D65D}"/>
    <hyperlink ref="A1103" r:id="rId1031" display="https://www.jrvdev.com/ROAR/VER1/ShowScenario.asp?ScenarioID=3401" xr:uid="{FA3AFB35-733E-4490-9970-BB1FB5D5561C}"/>
    <hyperlink ref="A1104" r:id="rId1032" display="https://www.jrvdev.com/ROAR/VER1/ShowScenario.asp?ScenarioID=3532" xr:uid="{56AE2A78-FF1E-4378-9551-7F80C22C39AD}"/>
    <hyperlink ref="A1105" r:id="rId1033" display="https://www.jrvdev.com/ROAR/VER1/ShowScenario.asp?ScenarioID=3916" xr:uid="{31DE0A30-D670-43C0-93FD-6ECDBFF21840}"/>
    <hyperlink ref="A1106" r:id="rId1034" display="https://www.jrvdev.com/ROAR/VER1/ShowScenario.asp?ScenarioID=3908" xr:uid="{3F3A8091-798B-4C05-9D98-78B888CEE154}"/>
    <hyperlink ref="A1107" r:id="rId1035" display="https://www.jrvdev.com/ROAR/VER1/ShowScenario.asp?ScenarioID=3570" xr:uid="{E88B4DD1-05E2-45F8-9AA6-64F5B2B8DED0}"/>
    <hyperlink ref="A1108" r:id="rId1036" display="https://www.jrvdev.com/ROAR/VER1/ShowScenario.asp?ScenarioID=3571" xr:uid="{60E75A32-9E8D-4081-A6CC-5C56EB4642D6}"/>
    <hyperlink ref="A1109" r:id="rId1037" display="https://www.jrvdev.com/ROAR/VER1/ShowScenario.asp?ScenarioID=4786" xr:uid="{03B1804C-86B6-4847-873D-344042CB1759}"/>
    <hyperlink ref="A1110" r:id="rId1038" display="https://www.jrvdev.com/ROAR/VER1/ShowScenario.asp?ScenarioID=4338" xr:uid="{31FF6910-EDFE-4EC4-9734-B005F50EDB5B}"/>
    <hyperlink ref="A1111" r:id="rId1039" display="https://www.jrvdev.com/ROAR/VER1/ShowScenario.asp?ScenarioID=4339" xr:uid="{428FBDDA-01D8-46F9-8835-8321C6F5E838}"/>
    <hyperlink ref="A1112" r:id="rId1040" display="https://www.jrvdev.com/ROAR/VER1/ShowScenario.asp?ScenarioID=4340" xr:uid="{EEB0B3B5-40A0-4C6C-8BB0-B81C616F0BF0}"/>
    <hyperlink ref="A1113" r:id="rId1041" display="https://www.jrvdev.com/ROAR/VER1/ShowScenario.asp?ScenarioID=4341" xr:uid="{B77A63DE-9410-42A9-801B-BFDDEE0556E3}"/>
    <hyperlink ref="A1114" r:id="rId1042" display="https://www.jrvdev.com/ROAR/VER1/ShowScenario.asp?ScenarioID=4780" xr:uid="{7B9C5D12-6CBD-41D4-B4F7-D3FA3394B8DD}"/>
    <hyperlink ref="A1115" r:id="rId1043" display="https://www.jrvdev.com/ROAR/VER1/ShowScenario.asp?ScenarioID=4783" xr:uid="{1BADA466-A330-4C81-8F15-9CFAFF69C2F3}"/>
    <hyperlink ref="A1116" r:id="rId1044" display="https://www.jrvdev.com/ROAR/VER1/ShowScenario.asp?ScenarioID=4781" xr:uid="{E65FA463-E97B-40A6-AEED-0B4718F25B8F}"/>
    <hyperlink ref="A1117" r:id="rId1045" display="https://www.jrvdev.com/ROAR/VER1/ShowScenario.asp?ScenarioID=4782" xr:uid="{97038D8B-56AA-4A50-82A3-D2346627CDDA}"/>
    <hyperlink ref="A1118" r:id="rId1046" display="https://www.jrvdev.com/ROAR/VER1/ShowScenario.asp?ScenarioID=3554" xr:uid="{5C2D26D6-8299-43F4-BE6C-99D8864A4967}"/>
    <hyperlink ref="A1119" r:id="rId1047" display="https://www.jrvdev.com/ROAR/VER1/ShowScenario.asp?ScenarioID=4784" xr:uid="{FB77A08E-4351-435A-8C4B-2B6D9883D4E1}"/>
    <hyperlink ref="A1120" r:id="rId1048" display="https://www.jrvdev.com/ROAR/VER1/ShowScenario.asp?ScenarioID=4788" xr:uid="{2E4D876B-77D9-48F2-9730-AC697251C0E7}"/>
    <hyperlink ref="A1122" r:id="rId1049" display="https://www.jrvdev.com/ROAR/VER1/ShowScenario.asp?ScenarioID=2290" xr:uid="{AA7304A7-7DBA-4A98-B82B-C9C5C6E0496B}"/>
    <hyperlink ref="A1123" r:id="rId1050" display="https://www.jrvdev.com/ROAR/VER1/ShowScenario.asp?ScenarioID=2291" xr:uid="{CC202670-EACA-402F-8279-F4E73FC963F0}"/>
    <hyperlink ref="A1124" r:id="rId1051" display="https://www.jrvdev.com/ROAR/VER1/ShowScenario.asp?ScenarioID=2292" xr:uid="{A0723DAA-CF05-4B8C-A687-C17B3FD20F5C}"/>
    <hyperlink ref="A1125" r:id="rId1052" display="https://www.jrvdev.com/ROAR/VER1/ShowScenario.asp?ScenarioID=2293" xr:uid="{FF6EF8BD-0CB1-40FF-8B2F-7E4B7066EA89}"/>
    <hyperlink ref="A1126" r:id="rId1053" display="https://www.jrvdev.com/ROAR/VER1/ShowScenario.asp?ScenarioID=2294" xr:uid="{E25B5E53-E67A-4A4C-8C8E-F152728D61DD}"/>
    <hyperlink ref="A1127" r:id="rId1054" display="https://www.jrvdev.com/ROAR/VER1/ShowScenario.asp?ScenarioID=2295" xr:uid="{F0A4EE1B-FA49-43F6-9B1E-0ED9F66D2FF9}"/>
    <hyperlink ref="A1129" r:id="rId1055" display="https://www.jrvdev.com/ROAR/VER1/ShowScenario.asp?ScenarioID=2594" xr:uid="{8728D326-1640-432F-848B-D0E137F3335A}"/>
    <hyperlink ref="A1130" r:id="rId1056" display="https://www.jrvdev.com/ROAR/VER1/ShowScenario.asp?ScenarioID=2595" xr:uid="{4596DEBD-AE0B-4911-9C0A-78F2784D7872}"/>
    <hyperlink ref="A1131" r:id="rId1057" display="https://www.jrvdev.com/ROAR/VER1/ShowScenario.asp?ScenarioID=2596" xr:uid="{92083343-0D5C-4385-9C63-FB60FC34D366}"/>
    <hyperlink ref="A1132" r:id="rId1058" display="https://www.jrvdev.com/ROAR/VER1/ShowScenario.asp?ScenarioID=2597" xr:uid="{26B9CDEA-5DF3-4875-A797-55272480928F}"/>
    <hyperlink ref="A1133" r:id="rId1059" display="https://www.jrvdev.com/ROAR/VER1/ShowScenario.asp?ScenarioID=2598" xr:uid="{23DF5852-2B52-4D85-80E5-49BAC8D6A740}"/>
    <hyperlink ref="A1134" r:id="rId1060" display="https://www.jrvdev.com/ROAR/VER1/ShowScenario.asp?ScenarioID=2599" xr:uid="{5FF5945B-0E5E-4FB4-B518-4568BAE911C4}"/>
    <hyperlink ref="A1135" r:id="rId1061" display="https://www.jrvdev.com/ROAR/VER1/ShowScenario.asp?ScenarioID=2600" xr:uid="{1745F4E0-655D-4B8E-B1E9-9BE717A6F106}"/>
    <hyperlink ref="A1136" r:id="rId1062" display="https://www.jrvdev.com/ROAR/VER1/ShowScenario.asp?ScenarioID=2601" xr:uid="{BB2B2FAE-6055-4A6D-9B97-837529C04A26}"/>
    <hyperlink ref="A1138" r:id="rId1063" display="https://www.jrvdev.com/ROAR/VER1/ShowScenario.asp?ScenarioID=2892" xr:uid="{3B268255-4910-489F-9130-5B607EDBF01C}"/>
    <hyperlink ref="A1139" r:id="rId1064" display="https://www.jrvdev.com/ROAR/VER1/ShowScenario.asp?ScenarioID=2893" xr:uid="{DA687684-AD13-4C49-A553-71A309DBC330}"/>
    <hyperlink ref="A1140" r:id="rId1065" display="https://www.jrvdev.com/ROAR/VER1/ShowScenario.asp?ScenarioID=2894" xr:uid="{FA0A814E-C166-48B2-801E-18E0461DA03E}"/>
    <hyperlink ref="A1141" r:id="rId1066" display="https://www.jrvdev.com/ROAR/VER1/ShowScenario.asp?ScenarioID=2895" xr:uid="{27F78358-7957-4D27-9F5E-9918ABBDDB52}"/>
    <hyperlink ref="A1142" r:id="rId1067" display="https://www.jrvdev.com/ROAR/VER1/ShowScenario.asp?ScenarioID=2896" xr:uid="{94A0F0E4-88E5-4797-A26A-E68392597621}"/>
    <hyperlink ref="A1143" r:id="rId1068" display="https://www.jrvdev.com/ROAR/VER1/ShowScenario.asp?ScenarioID=2897" xr:uid="{FE7B3CFA-CFFC-42B2-AF92-C9565DBB54CB}"/>
    <hyperlink ref="A1144" r:id="rId1069" display="https://www.jrvdev.com/ROAR/VER1/ShowScenario.asp?ScenarioID=2898" xr:uid="{CD76AC93-E0C0-4F01-B471-DCE1F9EEEC96}"/>
    <hyperlink ref="A1145" r:id="rId1070" display="https://www.jrvdev.com/ROAR/VER1/ShowScenario.asp?ScenarioID=2899" xr:uid="{8E5F79FE-6247-404D-8F63-3E1902F16993}"/>
    <hyperlink ref="A1147" r:id="rId1071" display="https://www.jrvdev.com/ROAR/VER1/ShowScenario.asp?ScenarioID=3691" xr:uid="{B7CB5397-202F-46C2-A7FE-7DE18DC669D6}"/>
    <hyperlink ref="A1148" r:id="rId1072" display="https://www.jrvdev.com/ROAR/VER1/ShowScenario.asp?ScenarioID=3692" xr:uid="{CA9D6312-C15E-4D05-B1F6-82DF63B9A0E9}"/>
    <hyperlink ref="A1149" r:id="rId1073" display="https://www.jrvdev.com/ROAR/VER1/ShowScenario.asp?ScenarioID=3697" xr:uid="{94A57508-8AA8-4E54-AD24-5969BD242424}"/>
    <hyperlink ref="A1151" r:id="rId1074" display="https://www.jrvdev.com/ROAR/VER1/ShowScenario.asp?ScenarioID=4184" xr:uid="{1CE7F01F-B6F3-437C-8C6B-2CF3BFD22913}"/>
    <hyperlink ref="A1152" r:id="rId1075" display="https://www.jrvdev.com/ROAR/VER1/ShowScenario.asp?ScenarioID=4185" xr:uid="{B2CE51EE-9F30-46F2-A36A-1844DBF98AD3}"/>
    <hyperlink ref="A1153" r:id="rId1076" display="https://www.jrvdev.com/ROAR/VER1/ShowScenario.asp?ScenarioID=4186" xr:uid="{A10C2C25-F0F5-49CD-9016-C3EF3B039C26}"/>
    <hyperlink ref="A1154" r:id="rId1077" display="https://www.jrvdev.com/ROAR/VER1/ShowScenario.asp?ScenarioID=4187" xr:uid="{70C8A59C-1784-4609-B79B-B82A18CCCF98}"/>
    <hyperlink ref="A1155" r:id="rId1078" display="https://www.jrvdev.com/ROAR/VER1/ShowScenario.asp?ScenarioID=4188" xr:uid="{25F66B43-4214-49E5-BF70-7317D21717ED}"/>
    <hyperlink ref="A1156" r:id="rId1079" display="https://www.jrvdev.com/ROAR/VER1/ShowScenario.asp?ScenarioID=4189" xr:uid="{14C1B0E8-7A4E-47BF-B3A2-00090BF3A36B}"/>
    <hyperlink ref="A1157" r:id="rId1080" display="https://www.jrvdev.com/ROAR/VER1/ShowScenario.asp?ScenarioID=4190" xr:uid="{BEFDF555-5799-48E8-B5F4-74065F513CA3}"/>
    <hyperlink ref="A1158" r:id="rId1081" display="https://www.jrvdev.com/ROAR/VER1/ShowScenario.asp?ScenarioID=4191" xr:uid="{5FE8115F-4AD4-409B-B623-ABF270045043}"/>
    <hyperlink ref="A1160" r:id="rId1082" display="https://www.jrvdev.com/ROAR/VER1/ShowScenario.asp?ScenarioID=6499" xr:uid="{03D2932E-3F6E-476B-8A19-C7E7AB23F38F}"/>
    <hyperlink ref="A1161" r:id="rId1083" display="https://www.jrvdev.com/ROAR/VER1/ShowScenario.asp?ScenarioID=6500" xr:uid="{87312935-BB49-466D-B1B7-EA334F057808}"/>
    <hyperlink ref="A1162" r:id="rId1084" display="https://www.jrvdev.com/ROAR/VER1/ShowScenario.asp?ScenarioID=6501" xr:uid="{3DEEDAB7-FE15-4D86-BC26-04AE77876B41}"/>
    <hyperlink ref="A1163" r:id="rId1085" display="https://www.jrvdev.com/ROAR/VER1/ShowScenario.asp?ScenarioID=6502" xr:uid="{F4F175B7-2953-4C9B-8342-6E5058ABDBC3}"/>
    <hyperlink ref="A1164" r:id="rId1086" display="https://www.jrvdev.com/ROAR/VER1/ShowScenario.asp?ScenarioID=6503" xr:uid="{A5174868-43FD-4B3B-BA2A-D53F252AF4C8}"/>
    <hyperlink ref="A1165" r:id="rId1087" display="https://www.jrvdev.com/ROAR/VER1/ShowScenario.asp?ScenarioID=6504" xr:uid="{9F615FC5-2E70-40AB-98C8-6B6EFE375F4A}"/>
    <hyperlink ref="A1166" r:id="rId1088" display="https://www.jrvdev.com/ROAR/VER1/ShowScenario.asp?ScenarioID=6505" xr:uid="{F546B429-EE20-49E5-8274-D2DD37215061}"/>
    <hyperlink ref="A1167" r:id="rId1089" display="https://www.jrvdev.com/ROAR/VER1/ShowScenario.asp?ScenarioID=6506" xr:uid="{34BC6814-F6FD-4E45-8851-0C9A8745B48A}"/>
    <hyperlink ref="A1169" r:id="rId1090" display="https://www.jrvdev.com/ROAR/VER1/ShowScenario.asp?ScenarioID=6150" xr:uid="{B5513DC5-4E13-4F8A-9341-B360DEFD5519}"/>
    <hyperlink ref="A1170" r:id="rId1091" display="https://www.jrvdev.com/ROAR/VER1/ShowScenario.asp?ScenarioID=6151" xr:uid="{B8919C6A-492A-4D64-BD67-13CE1FAA521F}"/>
    <hyperlink ref="A1171" r:id="rId1092" display="https://www.jrvdev.com/ROAR/VER1/ShowScenario.asp?ScenarioID=6152" xr:uid="{C4B43C86-5FFF-47AD-BD32-41E256C2DC49}"/>
    <hyperlink ref="A1172" r:id="rId1093" display="https://www.jrvdev.com/ROAR/VER1/ShowScenario.asp?ScenarioID=6153" xr:uid="{6C13547C-E136-4E2B-AEBC-A84857FC4137}"/>
    <hyperlink ref="A1173" r:id="rId1094" display="https://www.jrvdev.com/ROAR/VER1/ShowScenario.asp?ScenarioID=6154" xr:uid="{0C38610A-177A-4CDF-A477-0A815A8BA2D0}"/>
    <hyperlink ref="A1174" r:id="rId1095" display="https://www.jrvdev.com/ROAR/VER1/ShowScenario.asp?ScenarioID=6155" xr:uid="{E474658B-C1E8-4459-B716-8C38D21E4323}"/>
    <hyperlink ref="A1175" r:id="rId1096" display="https://www.jrvdev.com/ROAR/VER1/ShowScenario.asp?ScenarioID=6156" xr:uid="{DBB71E2E-E7F0-4FD6-B64E-3BB06F2610AD}"/>
    <hyperlink ref="A1176" r:id="rId1097" display="https://www.jrvdev.com/ROAR/VER1/ShowScenario.asp?ScenarioID=6157" xr:uid="{4A32959F-300C-4C41-B735-BFC69E99762A}"/>
    <hyperlink ref="A1178" r:id="rId1098" display="https://www.jrvdev.com/ROAR/VER1/ShowScenario.asp?ScenarioID=3449" xr:uid="{A565E90B-B07C-46FD-9C6C-CEE7089F4478}"/>
    <hyperlink ref="A1179" r:id="rId1099" display="https://www.jrvdev.com/ROAR/VER1/ShowScenario.asp?ScenarioID=3450" xr:uid="{8A197271-2D09-40DA-8605-AF5B58F8CD7F}"/>
    <hyperlink ref="A1180" r:id="rId1100" display="https://www.jrvdev.com/ROAR/VER1/ShowScenario.asp?ScenarioID=3451" xr:uid="{3D26F67E-53DB-4838-9A4F-F09F64E0D992}"/>
    <hyperlink ref="A1181" r:id="rId1101" display="https://www.jrvdev.com/ROAR/VER1/ShowScenario.asp?ScenarioID=3452" xr:uid="{6F3AEA77-1715-4B82-8334-1D65EE6812FE}"/>
    <hyperlink ref="A1182" r:id="rId1102" display="https://www.jrvdev.com/ROAR/VER1/ShowScenario.asp?ScenarioID=3453" xr:uid="{0D40FD43-B47A-4525-BB39-0E8C2C49B7E7}"/>
    <hyperlink ref="A1183" r:id="rId1103" display="https://www.jrvdev.com/ROAR/VER1/ShowScenario.asp?ScenarioID=3454" xr:uid="{BA1C813E-47FB-493D-ADEA-A0E05CC50192}"/>
    <hyperlink ref="A1184" r:id="rId1104" display="https://www.jrvdev.com/ROAR/VER1/ShowScenario.asp?ScenarioID=3455" xr:uid="{53616B89-EBE2-4D9C-AFC5-DF265748B9B5}"/>
    <hyperlink ref="A1185" r:id="rId1105" display="https://www.jrvdev.com/ROAR/VER1/ShowScenario.asp?ScenarioID=3872" xr:uid="{2F67E24A-DFC2-4FD3-9D93-D84B805E70CE}"/>
    <hyperlink ref="A1186" r:id="rId1106" display="https://www.jrvdev.com/ROAR/VER1/ShowScenario.asp?ScenarioID=3873" xr:uid="{7FDA0021-8A7F-4D33-AC93-E2F9D2DDBA47}"/>
    <hyperlink ref="A1187" r:id="rId1107" display="https://www.jrvdev.com/ROAR/VER1/ShowScenario.asp?ScenarioID=3874" xr:uid="{B1E9644B-70C7-47D1-AD02-D6484A54EEB1}"/>
    <hyperlink ref="A1189" r:id="rId1108" display="https://www.jrvdev.com/ROAR/VER1/ShowScenario.asp?ScenarioID=344" xr:uid="{046E9384-2F59-4746-8E0F-C8E9C6966C84}"/>
    <hyperlink ref="A1191" r:id="rId1109" display="https://www.jrvdev.com/ROAR/VER1/ShowScenario.asp?ScenarioID=1258" xr:uid="{7E725338-6B34-401B-BEA4-B236BBA3BFC2}"/>
    <hyperlink ref="A1192" r:id="rId1110" display="https://www.jrvdev.com/ROAR/VER1/ShowScenario.asp?ScenarioID=1257" xr:uid="{EA5F35DA-AAE1-4EF8-B5A0-3ACA2296F582}"/>
    <hyperlink ref="A1193" r:id="rId1111" display="https://www.jrvdev.com/ROAR/VER1/ShowScenario.asp?ScenarioID=1256" xr:uid="{3F5BAEF5-9BA1-4829-A435-1125C8631C7F}"/>
    <hyperlink ref="A1195" r:id="rId1112" display="https://www.jrvdev.com/ROAR/VER1/ShowScenario.asp?ScenarioID=1273" xr:uid="{162EA5C5-DF8A-4AF0-8620-010C7DBBD259}"/>
    <hyperlink ref="A1196" r:id="rId1113" display="https://www.jrvdev.com/ROAR/VER1/ShowScenario.asp?ScenarioID=1274" xr:uid="{E040F199-5BA2-45AC-9FF7-2635F23784BD}"/>
    <hyperlink ref="A1198" r:id="rId1114" display="https://www.jrvdev.com/ROAR/VER1/ShowScenario.asp?ScenarioID=2659" xr:uid="{C42C5301-5B1B-4E5C-A78E-33791B3B5BEB}"/>
    <hyperlink ref="A1199" r:id="rId1115" display="https://www.jrvdev.com/ROAR/VER1/ShowScenario.asp?ScenarioID=2660" xr:uid="{512D65B2-E546-42A5-AE0E-6BD3D8EEDA45}"/>
    <hyperlink ref="A1200" r:id="rId1116" display="https://www.jrvdev.com/ROAR/VER1/ShowScenario.asp?ScenarioID=2661" xr:uid="{F186B8CB-2889-4732-AB8B-EEB8DCEC630A}"/>
    <hyperlink ref="A1201" r:id="rId1117" display="https://www.jrvdev.com/ROAR/VER1/ShowScenario.asp?ScenarioID=2662" xr:uid="{CACB81F4-828E-4E15-ACAF-56D0ED4D7E5B}"/>
    <hyperlink ref="A1202" r:id="rId1118" display="https://www.jrvdev.com/ROAR/VER1/ShowScenario.asp?ScenarioID=2663" xr:uid="{136551D2-D3E6-4FFA-A750-291EB369CB0B}"/>
    <hyperlink ref="A1203" r:id="rId1119" display="https://www.jrvdev.com/ROAR/VER1/ShowScenario.asp?ScenarioID=2664" xr:uid="{D95D68CB-6E6A-4F72-8614-677BAA38DB99}"/>
    <hyperlink ref="A1204" r:id="rId1120" display="https://www.jrvdev.com/ROAR/VER1/ShowScenario.asp?ScenarioID=2665" xr:uid="{E467EFBF-F69D-4F2C-8E6B-274E89489022}"/>
    <hyperlink ref="A1205" r:id="rId1121" display="https://www.jrvdev.com/ROAR/VER1/ShowScenario.asp?ScenarioID=2666" xr:uid="{81E3DC65-777D-4B4B-B19D-7CC4FA3F981F}"/>
    <hyperlink ref="A1206" r:id="rId1122" display="https://www.jrvdev.com/ROAR/VER1/ShowScenario.asp?ScenarioID=2667" xr:uid="{922842F9-A29B-4E0C-98F3-55DB14FA32DD}"/>
    <hyperlink ref="A1207" r:id="rId1123" display="https://www.jrvdev.com/ROAR/VER1/ShowScenario.asp?ScenarioID=2668" xr:uid="{1E1F590F-2223-45A6-B75D-94115518F780}"/>
    <hyperlink ref="A1209" r:id="rId1124" display="https://www.jrvdev.com/ROAR/VER1/ShowScenario.asp?ScenarioID=3176" xr:uid="{DA82FEC8-C1E0-4F4D-B0F8-68B6C4BEBBBB}"/>
    <hyperlink ref="A1210" r:id="rId1125" display="https://www.jrvdev.com/ROAR/VER1/ShowScenario.asp?ScenarioID=3177" xr:uid="{F875F764-85FA-4F39-91AB-F035F896A229}"/>
    <hyperlink ref="A1212" r:id="rId1126" display="https://www.jrvdev.com/ROAR/VER1/ShowScenario.asp?ScenarioID=3476" xr:uid="{43C2DB51-F79A-4885-A116-ACB7449AAB80}"/>
    <hyperlink ref="A1213" r:id="rId1127" display="https://www.jrvdev.com/ROAR/VER1/ShowScenario.asp?ScenarioID=3477" xr:uid="{74DF293E-05A3-488A-90D0-433EA01AE641}"/>
    <hyperlink ref="A1215" r:id="rId1128" display="https://www.jrvdev.com/ROAR/VER1/ShowScenario.asp?ScenarioID=345" xr:uid="{A24885A8-5FCE-440D-BC56-B1B45E9DAFA0}"/>
    <hyperlink ref="A1216" r:id="rId1129" display="https://www.jrvdev.com/ROAR/VER1/ShowScenario.asp?ScenarioID=346" xr:uid="{73423261-8EFE-4897-B3F0-CCCA6202E1A8}"/>
    <hyperlink ref="A1217" r:id="rId1130" display="https://www.jrvdev.com/ROAR/VER1/ShowScenario.asp?ScenarioID=347" xr:uid="{260CD1A9-F6FF-40AC-AAF1-7DDF02F7822E}"/>
    <hyperlink ref="A1218" r:id="rId1131" display="https://www.jrvdev.com/ROAR/VER1/ShowScenario.asp?ScenarioID=348" xr:uid="{54E04C5F-BC57-4629-9324-09F39590A09A}"/>
    <hyperlink ref="A1219" r:id="rId1132" display="https://www.jrvdev.com/ROAR/VER1/ShowScenario.asp?ScenarioID=349" xr:uid="{29A86371-667F-4A7D-8710-E402C78F4D7A}"/>
    <hyperlink ref="A1220" r:id="rId1133" display="https://www.jrvdev.com/ROAR/VER1/ShowScenario.asp?ScenarioID=350" xr:uid="{F8DEF940-B8F8-48F7-86C6-CC52BE3A1EB6}"/>
    <hyperlink ref="A1221" r:id="rId1134" display="https://www.jrvdev.com/ROAR/VER1/ShowScenario.asp?ScenarioID=351" xr:uid="{616EB4E9-2A3B-40F4-87B9-5C54037294EC}"/>
    <hyperlink ref="A1222" r:id="rId1135" display="https://www.jrvdev.com/ROAR/VER1/ShowScenario.asp?ScenarioID=352" xr:uid="{C6350257-FE12-4BB7-B640-174C7B5D6494}"/>
    <hyperlink ref="A1224" r:id="rId1136" display="https://www.jrvdev.com/ROAR/VER1/ShowScenario.asp?ScenarioID=1349" xr:uid="{685EBCDD-6120-4DD7-8A8E-F632E2DA2A0E}"/>
    <hyperlink ref="A1225" r:id="rId1137" display="https://www.jrvdev.com/ROAR/VER1/ShowScenario.asp?ScenarioID=1350" xr:uid="{B011F8DF-230D-4D0E-87B6-90859948C481}"/>
    <hyperlink ref="A1226" r:id="rId1138" display="https://www.jrvdev.com/ROAR/VER1/ShowScenario.asp?ScenarioID=1351" xr:uid="{B8BF38E8-C780-46E7-8072-D93172D52F98}"/>
    <hyperlink ref="A1227" r:id="rId1139" display="https://www.jrvdev.com/ROAR/VER1/ShowScenario.asp?ScenarioID=1352" xr:uid="{DF67BB29-693B-4275-84BF-3C56EEC9EDB5}"/>
    <hyperlink ref="A1228" r:id="rId1140" display="https://www.jrvdev.com/ROAR/VER1/ShowScenario.asp?ScenarioID=1353" xr:uid="{9089E36B-A593-40AD-82AF-51D19E141E25}"/>
    <hyperlink ref="A1229" r:id="rId1141" display="https://www.jrvdev.com/ROAR/VER1/ShowScenario.asp?ScenarioID=1354" xr:uid="{881238E4-58E5-4300-939B-454A85CD1C52}"/>
    <hyperlink ref="A1230" r:id="rId1142" display="https://www.jrvdev.com/ROAR/VER1/ShowScenario.asp?ScenarioID=1355" xr:uid="{85579087-8474-4303-91C3-1F231B3C865D}"/>
    <hyperlink ref="A1231" r:id="rId1143" display="https://www.jrvdev.com/ROAR/VER1/ShowScenario.asp?ScenarioID=1356" xr:uid="{013FD5E4-B52B-4DDB-8EEE-AD838EF6B020}"/>
    <hyperlink ref="A1233" r:id="rId1144" display="https://www.jrvdev.com/ROAR/VER1/ShowScenario.asp?ScenarioID=2964" xr:uid="{E07C9D2A-A824-4762-953F-180B95F6C778}"/>
    <hyperlink ref="A1234" r:id="rId1145" display="https://www.jrvdev.com/ROAR/VER1/ShowScenario.asp?ScenarioID=2965" xr:uid="{48064E57-1219-46AD-9CF1-4ABA473AFECF}"/>
    <hyperlink ref="A1235" r:id="rId1146" display="https://www.jrvdev.com/ROAR/VER1/ShowScenario.asp?ScenarioID=2966" xr:uid="{7748026E-001A-4CF2-B22B-FAD2E3D9A494}"/>
    <hyperlink ref="A1236" r:id="rId1147" display="https://www.jrvdev.com/ROAR/VER1/ShowScenario.asp?ScenarioID=2967" xr:uid="{EC80D944-DB07-40A6-B105-DF6EB5DBA50F}"/>
    <hyperlink ref="A1237" r:id="rId1148" display="https://www.jrvdev.com/ROAR/VER1/ShowScenario.asp?ScenarioID=2968" xr:uid="{AEDD3E7F-C141-402D-9722-ABD29B7CC2CD}"/>
    <hyperlink ref="A1238" r:id="rId1149" display="https://www.jrvdev.com/ROAR/VER1/ShowScenario.asp?ScenarioID=2969" xr:uid="{F81006CE-3CCB-4075-B728-2BA02E11088A}"/>
    <hyperlink ref="A1239" r:id="rId1150" display="https://www.jrvdev.com/ROAR/VER1/ShowScenario.asp?ScenarioID=2970" xr:uid="{3CF83E2B-637E-4ABB-9328-957BB354715C}"/>
    <hyperlink ref="A1240" r:id="rId1151" display="https://www.jrvdev.com/ROAR/VER1/ShowScenario.asp?ScenarioID=2971" xr:uid="{2C3982A7-1199-438A-8AAB-A92283D46D75}"/>
    <hyperlink ref="A1241" r:id="rId1152" display="https://www.jrvdev.com/ROAR/VER1/ShowScenario.asp?ScenarioID=2972" xr:uid="{CA71E630-01F2-4BB2-884E-9587396A9CBC}"/>
    <hyperlink ref="A1242" r:id="rId1153" display="https://www.jrvdev.com/ROAR/VER1/ShowScenario.asp?ScenarioID=2973" xr:uid="{231B5827-595B-42AA-A1E9-470C6E68925E}"/>
    <hyperlink ref="A1243" r:id="rId1154" display="https://www.jrvdev.com/ROAR/VER1/ShowScenario.asp?ScenarioID=2974" xr:uid="{39B633F1-119F-4B82-B325-C96B9221353E}"/>
    <hyperlink ref="A1244" r:id="rId1155" display="https://www.jrvdev.com/ROAR/VER1/ShowScenario.asp?ScenarioID=2975" xr:uid="{1280A948-8ACB-42D7-B90C-56A42B87B010}"/>
    <hyperlink ref="A1246" r:id="rId1156" display="https://www.jrvdev.com/ROAR/VER1/ShowScenario.asp?ScenarioID=3249" xr:uid="{A3AD1359-B144-4D9F-8783-527742C8FF9D}"/>
    <hyperlink ref="A1247" r:id="rId1157" display="https://www.jrvdev.com/ROAR/VER1/ShowScenario.asp?ScenarioID=3250" xr:uid="{2C6E27F1-49FB-4CAB-AE48-938982AA5671}"/>
    <hyperlink ref="A1248" r:id="rId1158" display="https://www.jrvdev.com/ROAR/VER1/ShowScenario.asp?ScenarioID=3251" xr:uid="{799F42B5-C1BE-4B46-AF21-7DB20940D7F6}"/>
    <hyperlink ref="A1249" r:id="rId1159" display="https://www.jrvdev.com/ROAR/VER1/ShowScenario.asp?ScenarioID=3252" xr:uid="{84AAFBD9-B4FF-42A8-838F-2CB5551F3F7B}"/>
    <hyperlink ref="A1250" r:id="rId1160" display="https://www.jrvdev.com/ROAR/VER1/ShowScenario.asp?ScenarioID=3253" xr:uid="{0854F970-DF6E-4192-8722-2125D2CB953A}"/>
    <hyperlink ref="A1251" r:id="rId1161" display="https://www.jrvdev.com/ROAR/VER1/ShowScenario.asp?ScenarioID=3254" xr:uid="{7FF4BA7B-0864-4D06-830B-6FD45C4F6AEF}"/>
    <hyperlink ref="A1252" r:id="rId1162" display="https://www.jrvdev.com/ROAR/VER1/ShowScenario.asp?ScenarioID=3255" xr:uid="{609F6E20-1D26-421D-9BC9-3293C6D26937}"/>
    <hyperlink ref="A1253" r:id="rId1163" display="https://www.jrvdev.com/ROAR/VER1/ShowScenario.asp?ScenarioID=3256" xr:uid="{1E6DE0FE-3B48-465D-915E-C1DA06915897}"/>
    <hyperlink ref="A1254" r:id="rId1164" display="https://www.jrvdev.com/ROAR/VER1/ShowScenario.asp?ScenarioID=3257" xr:uid="{F0E67393-D5F7-4D28-AA2D-59FE8AB96915}"/>
    <hyperlink ref="A1255" r:id="rId1165" display="https://www.jrvdev.com/ROAR/VER1/ShowScenario.asp?ScenarioID=3258" xr:uid="{92C28197-0219-4272-AF55-B77DC56E6B09}"/>
    <hyperlink ref="A1256" r:id="rId1166" display="https://www.jrvdev.com/ROAR/VER1/ShowScenario.asp?ScenarioID=3259" xr:uid="{AF577675-4563-4944-8418-DCCF9550036C}"/>
    <hyperlink ref="A1257" r:id="rId1167" display="https://www.jrvdev.com/ROAR/VER1/ShowScenario.asp?ScenarioID=3260" xr:uid="{33B7CE6F-6D55-4EEB-9DAE-8CAA931DD0CA}"/>
    <hyperlink ref="A1259" r:id="rId1168" display="https://www.jrvdev.com/ROAR/VER1/ShowScenario.asp?ScenarioID=3408" xr:uid="{89ACCFCE-5675-4FFB-8240-953720CF8321}"/>
    <hyperlink ref="A1260" r:id="rId1169" display="https://www.jrvdev.com/ROAR/VER1/ShowScenario.asp?ScenarioID=3409" xr:uid="{34B21A2E-AFAA-424F-9DDD-FC8439B012E2}"/>
    <hyperlink ref="A1261" r:id="rId1170" display="https://www.jrvdev.com/ROAR/VER1/ShowScenario.asp?ScenarioID=3410" xr:uid="{C3E8BEFD-DB66-4945-B667-4FBF7EEBAC7D}"/>
    <hyperlink ref="A1262" r:id="rId1171" display="https://www.jrvdev.com/ROAR/VER1/ShowScenario.asp?ScenarioID=3411" xr:uid="{B76AAC69-AFBE-460A-9E00-FF61FCB256EC}"/>
    <hyperlink ref="A1263" r:id="rId1172" display="https://www.jrvdev.com/ROAR/VER1/ShowScenario.asp?ScenarioID=3412" xr:uid="{24FF9DF7-4E46-4B96-9AC7-737A83116BC5}"/>
    <hyperlink ref="A1264" r:id="rId1173" display="https://www.jrvdev.com/ROAR/VER1/ShowScenario.asp?ScenarioID=3413" xr:uid="{23123FE3-4A85-4FF4-9FE1-5ABAE1693BFD}"/>
    <hyperlink ref="A1265" r:id="rId1174" display="https://www.jrvdev.com/ROAR/VER1/ShowScenario.asp?ScenarioID=3414" xr:uid="{C5C53D3E-D2E0-4AA8-AA9B-77E094B0CC93}"/>
    <hyperlink ref="A1266" r:id="rId1175" display="https://www.jrvdev.com/ROAR/VER1/ShowScenario.asp?ScenarioID=3415" xr:uid="{DA066C53-4D8D-4DC5-93CB-CC31D5553E00}"/>
    <hyperlink ref="A1267" r:id="rId1176" display="https://www.jrvdev.com/ROAR/VER1/ShowScenario.asp?ScenarioID=3416" xr:uid="{36F86037-EF0A-451D-8728-BB21E9F787AD}"/>
    <hyperlink ref="A1268" r:id="rId1177" display="https://www.jrvdev.com/ROAR/VER1/ShowScenario.asp?ScenarioID=3417" xr:uid="{2C33D5C1-2A5D-4546-805B-1B8F6D608434}"/>
    <hyperlink ref="A1269" r:id="rId1178" display="https://www.jrvdev.com/ROAR/VER1/ShowScenario.asp?ScenarioID=3418" xr:uid="{E3D2FA7A-42C3-4263-B991-A289FE092C28}"/>
    <hyperlink ref="A1270" r:id="rId1179" display="https://www.jrvdev.com/ROAR/VER1/ShowScenario.asp?ScenarioID=3419" xr:uid="{49D0E1D3-35FD-44D6-B5B9-E6FFE41C8BAB}"/>
    <hyperlink ref="A1272" r:id="rId1180" display="https://www.jrvdev.com/ROAR/VER1/ShowScenario.asp?ScenarioID=3862" xr:uid="{02137F57-B0B5-4D2E-AB62-7495258EBFC4}"/>
    <hyperlink ref="A1273" r:id="rId1181" display="https://www.jrvdev.com/ROAR/VER1/ShowScenario.asp?ScenarioID=3863" xr:uid="{80D574EA-3D0D-4369-B02E-A403183B52ED}"/>
    <hyperlink ref="A1274" r:id="rId1182" display="https://www.jrvdev.com/ROAR/VER1/ShowScenario.asp?ScenarioID=3864" xr:uid="{00129F27-06E3-4A0A-87BD-40A58E779D1B}"/>
    <hyperlink ref="A1275" r:id="rId1183" display="https://www.jrvdev.com/ROAR/VER1/ShowScenario.asp?ScenarioID=3865" xr:uid="{09EC68E2-184F-453F-9379-906F055169BA}"/>
    <hyperlink ref="A1276" r:id="rId1184" display="https://www.jrvdev.com/ROAR/VER1/ShowScenario.asp?ScenarioID=3866" xr:uid="{229454FB-9D2C-4751-A066-988836BC9E2E}"/>
    <hyperlink ref="A1277" r:id="rId1185" display="https://www.jrvdev.com/ROAR/VER1/ShowScenario.asp?ScenarioID=3867" xr:uid="{3C83E04C-E44C-420F-92A2-EF5B8EAA80A4}"/>
    <hyperlink ref="A1278" r:id="rId1186" display="https://www.jrvdev.com/ROAR/VER1/ShowScenario.asp?ScenarioID=3868" xr:uid="{DDB22E48-CC62-4327-AAFC-D6FB1D6401BD}"/>
    <hyperlink ref="A1279" r:id="rId1187" display="https://www.jrvdev.com/ROAR/VER1/ShowScenario.asp?ScenarioID=3869" xr:uid="{8AB90ADF-1B96-4CB6-9139-5E6B3B33BFB9}"/>
    <hyperlink ref="A1280" r:id="rId1188" display="https://www.jrvdev.com/ROAR/VER1/ShowScenario.asp?ScenarioID=3870" xr:uid="{CEC7B562-B3A0-471B-ACDC-9674703A31A1}"/>
    <hyperlink ref="A1281" r:id="rId1189" display="https://www.jrvdev.com/ROAR/VER1/ShowScenario.asp?ScenarioID=3871" xr:uid="{05AF6AC3-663D-4D24-AFF5-C3098E489EA1}"/>
    <hyperlink ref="A1283" r:id="rId1190" display="https://www.jrvdev.com/ROAR/VER1/ShowScenario.asp?ScenarioID=4167" xr:uid="{156AF4FC-AA0F-4AC1-88C7-3B7C92489FAF}"/>
    <hyperlink ref="A1284" r:id="rId1191" display="https://www.jrvdev.com/ROAR/VER1/ShowScenario.asp?ScenarioID=4179" xr:uid="{536FAA9F-B898-4F8E-B17A-3AA33CD56651}"/>
    <hyperlink ref="A1285" r:id="rId1192" display="https://www.jrvdev.com/ROAR/VER1/ShowScenario.asp?ScenarioID=4169" xr:uid="{8E619CD4-BB69-4D08-927C-A14CCB9E004F}"/>
    <hyperlink ref="A1286" r:id="rId1193" display="https://www.jrvdev.com/ROAR/VER1/ShowScenario.asp?ScenarioID=4170" xr:uid="{C96D2811-BC8C-4817-9D8A-850ECC70260F}"/>
    <hyperlink ref="A1287" r:id="rId1194" display="https://www.jrvdev.com/ROAR/VER1/ShowScenario.asp?ScenarioID=4171" xr:uid="{DEF4C3FF-4378-474E-A18E-1CD7EDB938B3}"/>
    <hyperlink ref="A1288" r:id="rId1195" display="https://www.jrvdev.com/ROAR/VER1/ShowScenario.asp?ScenarioID=4172" xr:uid="{B069D289-FB5B-4338-A090-85F3D0A4A91C}"/>
    <hyperlink ref="A1289" r:id="rId1196" display="https://www.jrvdev.com/ROAR/VER1/ShowScenario.asp?ScenarioID=4173" xr:uid="{4BC97512-E392-48B5-A968-0AEF03131693}"/>
    <hyperlink ref="A1290" r:id="rId1197" display="https://www.jrvdev.com/ROAR/VER1/ShowScenario.asp?ScenarioID=4174" xr:uid="{B9E253F5-A897-4C6E-AA16-DEE0452DBABE}"/>
    <hyperlink ref="A1291" r:id="rId1198" display="https://www.jrvdev.com/ROAR/VER1/ShowScenario.asp?ScenarioID=4175" xr:uid="{C7E75FC8-45F6-4271-AC0B-A23CCA8E33D0}"/>
    <hyperlink ref="A1292" r:id="rId1199" display="https://www.jrvdev.com/ROAR/VER1/ShowScenario.asp?ScenarioID=4176" xr:uid="{78A75383-9B66-4D6F-8D05-D85BFF61BD58}"/>
    <hyperlink ref="A1294" r:id="rId1200" display="https://www.jrvdev.com/ROAR/VER1/ShowScenario.asp?ScenarioID=4346" xr:uid="{48AE37DB-456D-4BFA-A52F-091072E2D55C}"/>
    <hyperlink ref="A1295" r:id="rId1201" display="https://www.jrvdev.com/ROAR/VER1/ShowScenario.asp?ScenarioID=4347" xr:uid="{DCBB1664-5BCD-4D2C-94EA-71D4CF353FED}"/>
    <hyperlink ref="A1296" r:id="rId1202" display="https://www.jrvdev.com/ROAR/VER1/ShowScenario.asp?ScenarioID=4348" xr:uid="{9B13FA6D-3729-4345-BBAF-E4C4AB3C2A36}"/>
    <hyperlink ref="A1297" r:id="rId1203" display="https://www.jrvdev.com/ROAR/VER1/ShowScenario.asp?ScenarioID=4349" xr:uid="{D6ACED3A-A8B7-4891-9B95-8FE5972E45C3}"/>
    <hyperlink ref="A1298" r:id="rId1204" display="https://www.jrvdev.com/ROAR/VER1/ShowScenario.asp?ScenarioID=4350" xr:uid="{A3DE536F-69BD-41DC-95DE-2A93E3793BCF}"/>
    <hyperlink ref="A1299" r:id="rId1205" display="https://www.jrvdev.com/ROAR/VER1/ShowScenario.asp?ScenarioID=4351" xr:uid="{DB7BBDC7-FD83-4F29-A7C8-D021E676F285}"/>
    <hyperlink ref="A1300" r:id="rId1206" display="https://www.jrvdev.com/ROAR/VER1/ShowScenario.asp?ScenarioID=4352" xr:uid="{C58555C8-DA0A-465E-8364-82B7E4F79E5D}"/>
    <hyperlink ref="A1301" r:id="rId1207" display="https://www.jrvdev.com/ROAR/VER1/ShowScenario.asp?ScenarioID=4353" xr:uid="{25A78F14-3814-4CF8-A87C-40C0ACA12288}"/>
    <hyperlink ref="A1302" r:id="rId1208" display="https://www.jrvdev.com/ROAR/VER1/ShowScenario.asp?ScenarioID=4354" xr:uid="{B8F3D71A-BFE5-48EB-B812-6C0E9FF8FA66}"/>
    <hyperlink ref="A1303" r:id="rId1209" display="https://www.jrvdev.com/ROAR/VER1/ShowScenario.asp?ScenarioID=4355" xr:uid="{2DCEE6E2-7A35-4AD7-B161-184237090FDF}"/>
    <hyperlink ref="A1305" r:id="rId1210" display="https://www.jrvdev.com/ROAR/VER1/ShowScenario.asp?ScenarioID=4739" xr:uid="{CFEC3BDD-E99E-4D0A-9970-7B4C40CF407A}"/>
    <hyperlink ref="A1306" r:id="rId1211" display="https://www.jrvdev.com/ROAR/VER1/ShowScenario.asp?ScenarioID=4740" xr:uid="{818BDF58-38DA-4F96-AC9D-42231D2C07AE}"/>
    <hyperlink ref="A1307" r:id="rId1212" display="https://www.jrvdev.com/ROAR/VER1/ShowScenario.asp?ScenarioID=4741" xr:uid="{D116C37C-81A4-4555-8370-60E4F4B53F29}"/>
    <hyperlink ref="A1308" r:id="rId1213" display="https://www.jrvdev.com/ROAR/VER1/ShowScenario.asp?ScenarioID=4742" xr:uid="{48BA746A-59D9-40E1-89CD-0EBF9E63BD6C}"/>
    <hyperlink ref="A1309" r:id="rId1214" display="https://www.jrvdev.com/ROAR/VER1/ShowScenario.asp?ScenarioID=4743" xr:uid="{20611561-0602-4997-9818-EDF91AD39076}"/>
    <hyperlink ref="A1310" r:id="rId1215" display="https://www.jrvdev.com/ROAR/VER1/ShowScenario.asp?ScenarioID=4744" xr:uid="{A3660D9C-F534-4D63-A2DE-FE3841081422}"/>
    <hyperlink ref="A1311" r:id="rId1216" display="https://www.jrvdev.com/ROAR/VER1/ShowScenario.asp?ScenarioID=4736" xr:uid="{9E03F8FE-2EAA-400A-9EA3-CB2BE2A0C56E}"/>
    <hyperlink ref="A1312" r:id="rId1217" display="https://www.jrvdev.com/ROAR/VER1/ShowScenario.asp?ScenarioID=4737" xr:uid="{4F3AE5F0-D4A5-413D-B80E-1AE1407B4674}"/>
    <hyperlink ref="A1313" r:id="rId1218" display="https://www.jrvdev.com/ROAR/VER1/ShowScenario.asp?ScenarioID=4745" xr:uid="{58C0EDC4-A602-4546-AB19-414C1FB3B639}"/>
    <hyperlink ref="A1314" r:id="rId1219" display="https://www.jrvdev.com/ROAR/VER1/ShowScenario.asp?ScenarioID=4738" xr:uid="{CD7A2A75-9BEA-4B75-A1F5-75A9175C646A}"/>
    <hyperlink ref="A1316" r:id="rId1220" display="https://www.jrvdev.com/ROAR/VER1/ShowScenario.asp?ScenarioID=4976" xr:uid="{5DE8CE60-7476-48D3-87D1-16B455CC2BA9}"/>
    <hyperlink ref="A1317" r:id="rId1221" display="https://www.jrvdev.com/ROAR/VER1/ShowScenario.asp?ScenarioID=4977" xr:uid="{E0117C2D-CA61-43C4-BC63-6EBED260D5FB}"/>
    <hyperlink ref="A1318" r:id="rId1222" display="https://www.jrvdev.com/ROAR/VER1/ShowScenario.asp?ScenarioID=4978" xr:uid="{68A5D7BE-3551-4704-B0CD-C6C55E8F9AB7}"/>
    <hyperlink ref="A1319" r:id="rId1223" display="https://www.jrvdev.com/ROAR/VER1/ShowScenario.asp?ScenarioID=4980" xr:uid="{A89A64F3-A44A-489A-ABC0-8870473BB138}"/>
    <hyperlink ref="A1320" r:id="rId1224" display="https://www.jrvdev.com/ROAR/VER1/ShowScenario.asp?ScenarioID=4981" xr:uid="{E27E8E65-9793-46AA-99CD-81B2069753D6}"/>
    <hyperlink ref="A1321" r:id="rId1225" display="https://www.jrvdev.com/ROAR/VER1/ShowScenario.asp?ScenarioID=4982" xr:uid="{01F2AD92-2505-4D79-85EE-BC4D828888B5}"/>
    <hyperlink ref="A1322" r:id="rId1226" display="https://www.jrvdev.com/ROAR/VER1/ShowScenario.asp?ScenarioID=4983" xr:uid="{C5F30C28-7CEB-4DDC-B44F-9818DA1757E9}"/>
    <hyperlink ref="A1323" r:id="rId1227" display="https://www.jrvdev.com/ROAR/VER1/ShowScenario.asp?ScenarioID=4984" xr:uid="{7BFA87F0-3230-420B-828A-E933E82DF837}"/>
    <hyperlink ref="A1325" r:id="rId1228" display="https://www.jrvdev.com/ROAR/VER1/ShowScenario.asp?ScenarioID=5085" xr:uid="{A89D06A3-CF7D-405A-8407-FAF4F7923868}"/>
    <hyperlink ref="A1326" r:id="rId1229" display="https://www.jrvdev.com/ROAR/VER1/ShowScenario.asp?ScenarioID=5086" xr:uid="{10F0EB2C-4651-4A38-969F-C6D579AB4B13}"/>
    <hyperlink ref="A1327" r:id="rId1230" display="https://www.jrvdev.com/ROAR/VER1/ShowScenario.asp?ScenarioID=5087" xr:uid="{CCD7FA58-EE13-41D3-9352-6117215A5888}"/>
    <hyperlink ref="A1328" r:id="rId1231" display="https://www.jrvdev.com/ROAR/VER1/ShowScenario.asp?ScenarioID=5088" xr:uid="{71247D5D-71AB-4E7B-96A9-B7D6ECC96613}"/>
    <hyperlink ref="A1329" r:id="rId1232" display="https://www.jrvdev.com/ROAR/VER1/ShowScenario.asp?ScenarioID=5089" xr:uid="{EEE9B9F0-A17B-4DAF-8ADD-B35E7A776F7D}"/>
    <hyperlink ref="A1330" r:id="rId1233" display="https://www.jrvdev.com/ROAR/VER1/ShowScenario.asp?ScenarioID=5090" xr:uid="{894F229D-3B17-4560-B13F-478C7E600C6E}"/>
    <hyperlink ref="A1331" r:id="rId1234" display="https://www.jrvdev.com/ROAR/VER1/ShowScenario.asp?ScenarioID=5091" xr:uid="{19DAAAFB-9F0E-4273-A159-AFF2B78984EB}"/>
    <hyperlink ref="A1332" r:id="rId1235" display="https://www.jrvdev.com/ROAR/VER1/ShowScenario.asp?ScenarioID=5092" xr:uid="{13EB86A3-0302-4E61-8B4D-2429085C08A4}"/>
    <hyperlink ref="A1333" r:id="rId1236" display="https://www.jrvdev.com/ROAR/VER1/ShowScenario.asp?ScenarioID=5093" xr:uid="{BA6EB7E3-1948-41E4-AEAC-0A07F5A5BB93}"/>
    <hyperlink ref="A1334" r:id="rId1237" display="https://www.jrvdev.com/ROAR/VER1/ShowScenario.asp?ScenarioID=5094" xr:uid="{7F078AA0-0716-4BB3-B2BF-09E07D1B0D3B}"/>
    <hyperlink ref="A1336" r:id="rId1238" display="https://www.jrvdev.com/ROAR/VER1/ShowScenario.asp?ScenarioID=5095" xr:uid="{E8A37EE2-C851-47BA-AEDE-FA35977FABF7}"/>
    <hyperlink ref="A1337" r:id="rId1239" display="https://www.jrvdev.com/ROAR/VER1/ShowScenario.asp?ScenarioID=5096" xr:uid="{D4057589-1D93-442D-8DDE-63C323730D57}"/>
    <hyperlink ref="A1338" r:id="rId1240" display="https://www.jrvdev.com/ROAR/VER1/ShowScenario.asp?ScenarioID=5097" xr:uid="{4AFE0FE6-F67E-4C4D-AFB8-2C272389C70B}"/>
    <hyperlink ref="A1339" r:id="rId1241" display="https://www.jrvdev.com/ROAR/VER1/ShowScenario.asp?ScenarioID=5098" xr:uid="{F926864A-B099-43B2-A6A9-21C1BD36CA96}"/>
    <hyperlink ref="A1340" r:id="rId1242" display="https://www.jrvdev.com/ROAR/VER1/ShowScenario.asp?ScenarioID=5099" xr:uid="{DA960BCA-E44E-472D-BF8E-87B0C92B4F17}"/>
    <hyperlink ref="A1341" r:id="rId1243" display="https://www.jrvdev.com/ROAR/VER1/ShowScenario.asp?ScenarioID=5100" xr:uid="{1BF42657-F897-4465-A8EA-5490BECCEE37}"/>
    <hyperlink ref="A1342" r:id="rId1244" display="https://www.jrvdev.com/ROAR/VER1/ShowScenario.asp?ScenarioID=5101" xr:uid="{07DB00F3-F724-4830-9CE4-57F3DB09D9F7}"/>
    <hyperlink ref="A1343" r:id="rId1245" display="https://www.jrvdev.com/ROAR/VER1/ShowScenario.asp?ScenarioID=5103" xr:uid="{7005FBDB-B1CF-44E8-A9BB-28DF035D5FDC}"/>
    <hyperlink ref="A1344" r:id="rId1246" display="https://www.jrvdev.com/ROAR/VER1/ShowScenario.asp?ScenarioID=5102" xr:uid="{135F34E2-53F1-4B5F-AD21-9DCCA99F4194}"/>
    <hyperlink ref="A1345" r:id="rId1247" display="https://www.jrvdev.com/ROAR/VER1/ShowScenario.asp?ScenarioID=5104" xr:uid="{F89D8B02-21DB-4D88-9ADD-3C9B180F77F4}"/>
    <hyperlink ref="A1347" r:id="rId1248" display="https://www.jrvdev.com/ROAR/VER1/ShowScenario.asp?ScenarioID=5544" xr:uid="{58D98B1D-BB9C-4424-B64E-FA765C491459}"/>
    <hyperlink ref="A1348" r:id="rId1249" display="https://www.jrvdev.com/ROAR/VER1/ShowScenario.asp?ScenarioID=5545" xr:uid="{D0C0C714-4C97-479F-B95C-731DCDDDE361}"/>
    <hyperlink ref="A1349" r:id="rId1250" display="https://www.jrvdev.com/ROAR/VER1/ShowScenario.asp?ScenarioID=5546" xr:uid="{089A1887-C4D5-43DB-95C2-902577E506C2}"/>
    <hyperlink ref="A1350" r:id="rId1251" display="https://www.jrvdev.com/ROAR/VER1/ShowScenario.asp?ScenarioID=5547" xr:uid="{690D1EBE-B1D8-444F-8D01-F5AC90144C6C}"/>
    <hyperlink ref="A1351" r:id="rId1252" display="https://www.jrvdev.com/ROAR/VER1/ShowScenario.asp?ScenarioID=5548" xr:uid="{A38D576F-D657-41F1-80F0-051D001EB7BE}"/>
    <hyperlink ref="A1352" r:id="rId1253" display="https://www.jrvdev.com/ROAR/VER1/ShowScenario.asp?ScenarioID=5549" xr:uid="{F4384963-0B2D-4CDC-8923-E9E642E6E783}"/>
    <hyperlink ref="A1353" r:id="rId1254" display="https://www.jrvdev.com/ROAR/VER1/ShowScenario.asp?ScenarioID=5551" xr:uid="{EAEB1F5D-3AE0-404F-A0A6-C98D692E6092}"/>
    <hyperlink ref="A1354" r:id="rId1255" display="https://www.jrvdev.com/ROAR/VER1/ShowScenario.asp?ScenarioID=5552" xr:uid="{1CEA1EE3-AEEB-4760-9066-F6E53D56EAA7}"/>
    <hyperlink ref="A1355" r:id="rId1256" display="https://www.jrvdev.com/ROAR/VER1/ShowScenario.asp?ScenarioID=5553" xr:uid="{F7CBC99E-96E7-42BD-9795-E9EC4372E88A}"/>
    <hyperlink ref="A1356" r:id="rId1257" display="https://www.jrvdev.com/ROAR/VER1/ShowScenario.asp?ScenarioID=5554" xr:uid="{AB9DCED5-4D0B-4D07-BD89-70A02C89E32B}"/>
    <hyperlink ref="A1357" r:id="rId1258" display="https://www.jrvdev.com/ROAR/VER1/ShowScenario.asp?ScenarioID=5556" xr:uid="{9B3B79CA-4E24-4ADA-822D-03814054C332}"/>
    <hyperlink ref="A1359" r:id="rId1259" display="https://www.jrvdev.com/ROAR/VER1/ShowScenario.asp?ScenarioID=6229" xr:uid="{0F39F157-D6C6-49A7-874E-469ACAFFAA30}"/>
    <hyperlink ref="A1360" r:id="rId1260" display="https://www.jrvdev.com/ROAR/VER1/ShowScenario.asp?ScenarioID=6230" xr:uid="{19D85447-04BC-49C1-BFBB-0C89F3B47468}"/>
    <hyperlink ref="A1361" r:id="rId1261" display="https://www.jrvdev.com/ROAR/VER1/ShowScenario.asp?ScenarioID=6234" xr:uid="{10B20BD9-AF58-4945-A9FD-D19A7ABCBFB7}"/>
    <hyperlink ref="A1362" r:id="rId1262" display="https://www.jrvdev.com/ROAR/VER1/ShowScenario.asp?ScenarioID=6233" xr:uid="{709F73F7-0E97-4D2B-864C-D2405569B0DB}"/>
    <hyperlink ref="A1363" r:id="rId1263" display="https://www.jrvdev.com/ROAR/VER1/ShowScenario.asp?ScenarioID=6231" xr:uid="{F9DA6498-3CEF-4843-A429-D103882F4DD3}"/>
    <hyperlink ref="A1364" r:id="rId1264" display="https://www.jrvdev.com/ROAR/VER1/ShowScenario.asp?ScenarioID=6232" xr:uid="{97EBD1D4-9329-471F-BECE-83462E32B7ED}"/>
    <hyperlink ref="A1365" r:id="rId1265" display="https://www.jrvdev.com/ROAR/VER1/ShowScenario.asp?ScenarioID=6235" xr:uid="{A731F752-C6AC-424B-B3F4-E1E383CD1CEE}"/>
    <hyperlink ref="A1366" r:id="rId1266" display="https://www.jrvdev.com/ROAR/VER1/ShowScenario.asp?ScenarioID=6236" xr:uid="{D5278CFE-4E5F-4A1F-B4B6-130AC2B5794C}"/>
    <hyperlink ref="A1367" r:id="rId1267" display="https://www.jrvdev.com/ROAR/VER1/ShowScenario.asp?ScenarioID=6225" xr:uid="{DB14664E-98B5-48D1-9C50-FF9212F2ED52}"/>
    <hyperlink ref="A1368" r:id="rId1268" display="https://www.jrvdev.com/ROAR/VER1/ShowScenario.asp?ScenarioID=6226" xr:uid="{5B56EFD0-0D12-464A-B2D6-65DBFA83104D}"/>
    <hyperlink ref="A1369" r:id="rId1269" display="https://www.jrvdev.com/ROAR/VER1/ShowScenario.asp?ScenarioID=6227" xr:uid="{FC652224-2CB4-4C03-BAEB-66B3EA05B29D}"/>
    <hyperlink ref="A1370" r:id="rId1270" display="https://www.jrvdev.com/ROAR/VER1/ShowScenario.asp?ScenarioID=6228" xr:uid="{B33D6948-E1AF-4E16-99C8-F94E880902ED}"/>
    <hyperlink ref="A1371" r:id="rId1271" display="https://www.jrvdev.com/ROAR/VER1/ShowScenario.asp?ScenarioID=6435" xr:uid="{D1FE878D-B5DF-496F-88FD-7ED63DC2AFE4}"/>
    <hyperlink ref="A1373" r:id="rId1272" display="https://www.jrvdev.com/ROAR/VER1/ShowScenario.asp?ScenarioID=6538" xr:uid="{E867E554-E34F-42C1-BA6B-FC471927CC0B}"/>
    <hyperlink ref="A1374" r:id="rId1273" display="https://www.jrvdev.com/ROAR/VER1/ShowScenario.asp?ScenarioID=6539" xr:uid="{B165EC08-C5C0-4B7B-B916-3A2BF6CFA2D1}"/>
    <hyperlink ref="A1375" r:id="rId1274" display="https://www.jrvdev.com/ROAR/VER1/ShowScenario.asp?ScenarioID=6540" xr:uid="{F8BCED9A-3986-496C-AAB0-13A430D940C2}"/>
    <hyperlink ref="A1376" r:id="rId1275" display="https://www.jrvdev.com/ROAR/VER1/ShowScenario.asp?ScenarioID=6543" xr:uid="{442AD11B-AE0D-48E4-AF81-ACD7B91C8451}"/>
    <hyperlink ref="A1377" r:id="rId1276" display="https://www.jrvdev.com/ROAR/VER1/ShowScenario.asp?ScenarioID=6544" xr:uid="{2C097E57-BF4B-4049-847B-B572599A076A}"/>
    <hyperlink ref="A1378" r:id="rId1277" display="https://www.jrvdev.com/ROAR/VER1/ShowScenario.asp?ScenarioID=6545" xr:uid="{A3DCE294-AAF6-462B-9502-941A69E8E11F}"/>
    <hyperlink ref="A1379" r:id="rId1278" display="https://www.jrvdev.com/ROAR/VER1/ShowScenario.asp?ScenarioID=6546" xr:uid="{F1DB02FE-2316-42B6-95E7-580E5B92F7B1}"/>
    <hyperlink ref="A1380" r:id="rId1279" display="https://www.jrvdev.com/ROAR/VER1/ShowScenario.asp?ScenarioID=6541" xr:uid="{378A62F8-57E2-491F-A445-F1B4952803EA}"/>
    <hyperlink ref="A1381" r:id="rId1280" display="https://www.jrvdev.com/ROAR/VER1/ShowScenario.asp?ScenarioID=6547" xr:uid="{3A61A8FC-8511-4ABB-BEC2-B3672D9CF8F7}"/>
    <hyperlink ref="A1382" r:id="rId1281" display="https://www.jrvdev.com/ROAR/VER1/ShowScenario.asp?ScenarioID=6542" xr:uid="{58FA132C-D73A-4E23-BBBF-A0FF07D77AA5}"/>
    <hyperlink ref="A1383" r:id="rId1282" display="https://www.jrvdev.com/ROAR/VER1/ShowScenario.asp?ScenarioID=6548" xr:uid="{F6A6B817-A648-46D6-B3A5-311369A75E70}"/>
    <hyperlink ref="A1384" r:id="rId1283" display="https://www.jrvdev.com/ROAR/VER1/ShowScenario.asp?ScenarioID=6549" xr:uid="{C5EC3756-D141-4D2D-A172-05E09A21C5E4}"/>
    <hyperlink ref="A1385" r:id="rId1284" display="https://www.jrvdev.com/ROAR/VER1/ShowScenario.asp?ScenarioID=6550" xr:uid="{309B526F-A000-413C-9A22-3EF1D28CBB2C}"/>
    <hyperlink ref="A1386" r:id="rId1285" display="https://www.jrvdev.com/ROAR/VER1/ShowScenario.asp?ScenarioID=6551" xr:uid="{CAAFBC27-CEB8-4C3C-9BB3-12256C5161FB}"/>
    <hyperlink ref="A1387" r:id="rId1286" display="https://www.jrvdev.com/ROAR/VER1/ShowScenario.asp?ScenarioID=6552" xr:uid="{C1881E37-EAAC-40F0-835C-EB71176CA4E8}"/>
    <hyperlink ref="A1388" r:id="rId1287" display="https://www.jrvdev.com/ROAR/VER1/ShowScenario.asp?ScenarioID=6553" xr:uid="{88087A12-B801-4A79-8BC0-5D4BFFA580D3}"/>
    <hyperlink ref="A1390" r:id="rId1288" display="https://www.jrvdev.com/ROAR/VER1/ShowScenario.asp?ScenarioID=3926" xr:uid="{74A56535-0CA3-411D-B7DB-C9EE9EE0130B}"/>
    <hyperlink ref="A1391" r:id="rId1289" display="https://www.jrvdev.com/ROAR/VER1/ShowScenario.asp?ScenarioID=3927" xr:uid="{45C4CCFD-8A58-49C6-8FC6-5BBEA5E6B182}"/>
    <hyperlink ref="A1392" r:id="rId1290" display="https://www.jrvdev.com/ROAR/VER1/ShowScenario.asp?ScenarioID=3928" xr:uid="{777BCE0D-F855-46FE-AADF-3B15CB1FE990}"/>
    <hyperlink ref="A1393" r:id="rId1291" display="https://www.jrvdev.com/ROAR/VER1/ShowScenario.asp?ScenarioID=3929" xr:uid="{09942AD1-438D-45A5-9CBB-CE130F9DF8AC}"/>
    <hyperlink ref="A1394" r:id="rId1292" display="https://www.jrvdev.com/ROAR/VER1/ShowScenario.asp?ScenarioID=3930" xr:uid="{DAFE5029-CB66-4262-910A-E3F20CC48B9A}"/>
    <hyperlink ref="A1395" r:id="rId1293" display="https://www.jrvdev.com/ROAR/VER1/ShowScenario.asp?ScenarioID=3931" xr:uid="{48902CA4-437F-47F6-97BC-AD1F91AE3F6B}"/>
    <hyperlink ref="A1396" r:id="rId1294" display="https://www.jrvdev.com/ROAR/VER1/ShowScenario.asp?ScenarioID=3932" xr:uid="{9013A68E-5737-4B75-8AD2-DC17CED0B6AC}"/>
    <hyperlink ref="A1397" r:id="rId1295" display="https://www.jrvdev.com/ROAR/VER1/ShowScenario.asp?ScenarioID=3933" xr:uid="{8395D35B-40E9-4018-90DA-C3ADB944AD03}"/>
    <hyperlink ref="A1398" r:id="rId1296" display="https://www.jrvdev.com/ROAR/VER1/ShowScenario.asp?ScenarioID=3934" xr:uid="{55017597-F26E-42B3-B553-308AC5A3AA17}"/>
    <hyperlink ref="A1399" r:id="rId1297" display="https://www.jrvdev.com/ROAR/VER1/ShowScenario.asp?ScenarioID=3935" xr:uid="{6A7EEED2-3B55-4D1E-8547-43AD91AF5A06}"/>
    <hyperlink ref="A1401" r:id="rId1298" display="https://www.jrvdev.com/ROAR/VER1/ShowScenario.asp?ScenarioID=3936" xr:uid="{A163E0C5-B7DC-47C4-BD1F-7751C19A5AAA}"/>
    <hyperlink ref="A1402" r:id="rId1299" display="https://www.jrvdev.com/ROAR/VER1/ShowScenario.asp?ScenarioID=3937" xr:uid="{A69212C9-1547-44DD-BB94-655E0D298ABD}"/>
    <hyperlink ref="A1403" r:id="rId1300" display="https://www.jrvdev.com/ROAR/VER1/ShowScenario.asp?ScenarioID=3938" xr:uid="{D5F97366-C0AD-4017-903D-966A49400781}"/>
    <hyperlink ref="A1404" r:id="rId1301" display="https://www.jrvdev.com/ROAR/VER1/ShowScenario.asp?ScenarioID=3939" xr:uid="{9BCAF80E-A3F3-4296-8E0D-6BDEC4653481}"/>
    <hyperlink ref="A1405" r:id="rId1302" display="https://www.jrvdev.com/ROAR/VER1/ShowScenario.asp?ScenarioID=3940" xr:uid="{0322D2F9-769D-4906-B3CC-CC55D7520F0C}"/>
    <hyperlink ref="A1406" r:id="rId1303" display="https://www.jrvdev.com/ROAR/VER1/ShowScenario.asp?ScenarioID=3941" xr:uid="{FD48D2A2-5D25-46D9-9A3F-4741A5930221}"/>
    <hyperlink ref="A1407" r:id="rId1304" display="https://www.jrvdev.com/ROAR/VER1/ShowScenario.asp?ScenarioID=3942" xr:uid="{D8E7D364-F448-43EE-89FF-5F1D0CF3B613}"/>
    <hyperlink ref="A1408" r:id="rId1305" display="https://www.jrvdev.com/ROAR/VER1/ShowScenario.asp?ScenarioID=3943" xr:uid="{D3860F0D-AE13-4461-9952-657E1060CB50}"/>
    <hyperlink ref="A1410" r:id="rId1306" display="https://www.jrvdev.com/ROAR/VER1/ShowScenario.asp?ScenarioID=3944" xr:uid="{E60AF008-11A2-46DA-A1B5-387CCF1105A3}"/>
    <hyperlink ref="A1411" r:id="rId1307" display="https://www.jrvdev.com/ROAR/VER1/ShowScenario.asp?ScenarioID=3945" xr:uid="{9DAFFA6E-8E51-457E-8DA5-0966D42E7934}"/>
    <hyperlink ref="A1412" r:id="rId1308" display="https://www.jrvdev.com/ROAR/VER1/ShowScenario.asp?ScenarioID=3946" xr:uid="{9CA513D7-EA07-4BF9-A7D5-CBFB7A80795A}"/>
    <hyperlink ref="A1413" r:id="rId1309" display="https://www.jrvdev.com/ROAR/VER1/ShowScenario.asp?ScenarioID=3947" xr:uid="{6F8F6694-A18B-4B60-9548-7F1649280A84}"/>
    <hyperlink ref="A1414" r:id="rId1310" display="https://www.jrvdev.com/ROAR/VER1/ShowScenario.asp?ScenarioID=3948" xr:uid="{7FF8E579-7255-4EA2-A45A-789B0B1830C4}"/>
    <hyperlink ref="A1415" r:id="rId1311" display="https://www.jrvdev.com/ROAR/VER1/ShowScenario.asp?ScenarioID=3949" xr:uid="{CC586A64-877E-418C-AFFC-B66C4FBF3208}"/>
    <hyperlink ref="A1416" r:id="rId1312" display="https://www.jrvdev.com/ROAR/VER1/ShowScenario.asp?ScenarioID=3950" xr:uid="{AF6B9552-4D05-46D3-93FD-56533D865C06}"/>
    <hyperlink ref="A1417" r:id="rId1313" display="https://www.jrvdev.com/ROAR/VER1/ShowScenario.asp?ScenarioID=3951" xr:uid="{C1B625A9-34C0-4F17-B26E-8E0B2E4E2DC5}"/>
    <hyperlink ref="A1419" r:id="rId1314" display="https://www.jrvdev.com/ROAR/VER1/ShowScenario.asp?ScenarioID=3952" xr:uid="{0944BD9F-5048-4E78-92EA-F6427A8FEEE4}"/>
    <hyperlink ref="A1420" r:id="rId1315" display="https://www.jrvdev.com/ROAR/VER1/ShowScenario.asp?ScenarioID=3953" xr:uid="{B6F00BE6-B10D-46A7-BC96-FA91D4B596ED}"/>
    <hyperlink ref="A1421" r:id="rId1316" display="https://www.jrvdev.com/ROAR/VER1/ShowScenario.asp?ScenarioID=3954" xr:uid="{4C6DF8E9-345A-4DF0-B3DC-4B0A64AAAF82}"/>
    <hyperlink ref="A1422" r:id="rId1317" display="https://www.jrvdev.com/ROAR/VER1/ShowScenario.asp?ScenarioID=3955" xr:uid="{B041A6A9-8701-4A97-9E17-11F13263567F}"/>
    <hyperlink ref="A1423" r:id="rId1318" display="https://www.jrvdev.com/ROAR/VER1/ShowScenario.asp?ScenarioID=3956" xr:uid="{436922C8-3C4F-482A-9D95-29FBBFDDF98B}"/>
    <hyperlink ref="A1424" r:id="rId1319" display="https://www.jrvdev.com/ROAR/VER1/ShowScenario.asp?ScenarioID=3957" xr:uid="{384570B6-C926-4F21-9A9D-94BD8DD5FBF0}"/>
    <hyperlink ref="A1425" r:id="rId1320" display="https://www.jrvdev.com/ROAR/VER1/ShowScenario.asp?ScenarioID=3958" xr:uid="{EC1FF18D-4CFD-4809-827A-79C920564433}"/>
    <hyperlink ref="A1426" r:id="rId1321" display="https://www.jrvdev.com/ROAR/VER1/ShowScenario.asp?ScenarioID=3959" xr:uid="{4B09B967-6466-493C-9AEA-2A1A30A348B6}"/>
    <hyperlink ref="A1428" r:id="rId1322" display="https://www.jrvdev.com/ROAR/VER1/ShowScenario.asp?ScenarioID=3960" xr:uid="{E5BDAE6E-B2D1-4EA2-9664-6BF898899619}"/>
    <hyperlink ref="A1429" r:id="rId1323" display="https://www.jrvdev.com/ROAR/VER1/ShowScenario.asp?ScenarioID=3961" xr:uid="{7D9164CC-4C87-4EE9-87CA-3435ECE1A0C0}"/>
    <hyperlink ref="A1430" r:id="rId1324" display="https://www.jrvdev.com/ROAR/VER1/ShowScenario.asp?ScenarioID=3962" xr:uid="{B9036ECE-2ADB-4694-88BD-61679ABD673A}"/>
    <hyperlink ref="A1431" r:id="rId1325" display="https://www.jrvdev.com/ROAR/VER1/ShowScenario.asp?ScenarioID=3963" xr:uid="{D83FD2DC-E02E-4D3B-B5EA-3EDB1929D00D}"/>
    <hyperlink ref="A1432" r:id="rId1326" display="https://www.jrvdev.com/ROAR/VER1/ShowScenario.asp?ScenarioID=3964" xr:uid="{443F3692-8359-424E-8053-EE844677AF05}"/>
    <hyperlink ref="A1433" r:id="rId1327" display="https://www.jrvdev.com/ROAR/VER1/ShowScenario.asp?ScenarioID=3965" xr:uid="{10EE5E4C-348A-445F-B75A-EFD493D2FA99}"/>
    <hyperlink ref="A1434" r:id="rId1328" display="https://www.jrvdev.com/ROAR/VER1/ShowScenario.asp?ScenarioID=3966" xr:uid="{BDEBA314-77E8-44EF-BBEA-1314633348F3}"/>
    <hyperlink ref="A1435" r:id="rId1329" display="https://www.jrvdev.com/ROAR/VER1/ShowScenario.asp?ScenarioID=3967" xr:uid="{9A43A5EA-B807-468D-A7B1-C0FA80195479}"/>
    <hyperlink ref="A1437" r:id="rId1330" display="https://www.jrvdev.com/ROAR/VER1/ShowScenario.asp?ScenarioID=3968" xr:uid="{1AF6E688-E313-4919-AEC5-CFAD14E9B2C5}"/>
    <hyperlink ref="A1438" r:id="rId1331" display="https://www.jrvdev.com/ROAR/VER1/ShowScenario.asp?ScenarioID=3969" xr:uid="{02D4CA04-E495-451B-A27C-43E0094B6104}"/>
    <hyperlink ref="A1439" r:id="rId1332" display="https://www.jrvdev.com/ROAR/VER1/ShowScenario.asp?ScenarioID=3970" xr:uid="{9CF9DD38-1EFD-4B6A-AB3A-279057DE8F5B}"/>
    <hyperlink ref="A1440" r:id="rId1333" display="https://www.jrvdev.com/ROAR/VER1/ShowScenario.asp?ScenarioID=3971" xr:uid="{D47719C8-5E9C-4A96-9216-08236A9BF74F}"/>
    <hyperlink ref="A1441" r:id="rId1334" display="https://www.jrvdev.com/ROAR/VER1/ShowScenario.asp?ScenarioID=3972" xr:uid="{EF8E1744-1D79-446A-9378-5BC572677D1F}"/>
    <hyperlink ref="A1442" r:id="rId1335" display="https://www.jrvdev.com/ROAR/VER1/ShowScenario.asp?ScenarioID=3973" xr:uid="{0DE66F74-EB78-4FFC-B90B-E8CDBFD30CB9}"/>
    <hyperlink ref="A1443" r:id="rId1336" display="https://www.jrvdev.com/ROAR/VER1/ShowScenario.asp?ScenarioID=3974" xr:uid="{CB277470-8D1F-4F19-BA64-1D50FBBB0D79}"/>
    <hyperlink ref="A1444" r:id="rId1337" display="https://www.jrvdev.com/ROAR/VER1/ShowScenario.asp?ScenarioID=3975" xr:uid="{EB960364-3161-41CD-8F1C-817C7EF2824F}"/>
    <hyperlink ref="A1446" r:id="rId1338" display="https://www.jrvdev.com/ROAR/VER1/ShowScenario.asp?ScenarioID=4110" xr:uid="{703FA173-C5F6-4716-9AA8-5D70A38E15C5}"/>
    <hyperlink ref="A1447" r:id="rId1339" display="https://www.jrvdev.com/ROAR/VER1/ShowScenario.asp?ScenarioID=4111" xr:uid="{9C73A580-B377-4316-AA13-7F0B6CEC62DE}"/>
    <hyperlink ref="A1448" r:id="rId1340" display="https://www.jrvdev.com/ROAR/VER1/ShowScenario.asp?ScenarioID=4112" xr:uid="{D54AC669-C261-4896-A49C-CABEE34DC805}"/>
    <hyperlink ref="A1449" r:id="rId1341" display="https://www.jrvdev.com/ROAR/VER1/ShowScenario.asp?ScenarioID=4113" xr:uid="{DBFF4C59-F398-4D4D-8881-09D98633CB12}"/>
    <hyperlink ref="A1450" r:id="rId1342" display="https://www.jrvdev.com/ROAR/VER1/ShowScenario.asp?ScenarioID=4114" xr:uid="{423B0FC6-A4EE-4BB4-AD8A-AE09A051D3E0}"/>
    <hyperlink ref="A1451" r:id="rId1343" display="https://www.jrvdev.com/ROAR/VER1/ShowScenario.asp?ScenarioID=4115" xr:uid="{3EA360F0-64E4-4447-8CDF-E11929EC3D4C}"/>
    <hyperlink ref="A1452" r:id="rId1344" display="https://www.jrvdev.com/ROAR/VER1/ShowScenario.asp?ScenarioID=4116" xr:uid="{6B897726-875C-4193-A5E3-96B7C846B5F8}"/>
    <hyperlink ref="A1453" r:id="rId1345" display="https://www.jrvdev.com/ROAR/VER1/ShowScenario.asp?ScenarioID=4117" xr:uid="{0664F7BC-CAE1-4AF8-B1A5-35583F2EBAC5}"/>
    <hyperlink ref="A1454" r:id="rId1346" display="https://www.jrvdev.com/ROAR/VER1/ShowScenario.asp?ScenarioID=4118" xr:uid="{FBDBC0B5-3A76-4904-9F9B-F504DACA9EB3}"/>
    <hyperlink ref="A1456" r:id="rId1347" display="https://www.jrvdev.com/ROAR/VER1/ShowScenario.asp?ScenarioID=4119" xr:uid="{3E001BBA-A205-4ED1-85E9-E33E2FC87BAB}"/>
    <hyperlink ref="A1457" r:id="rId1348" display="https://www.jrvdev.com/ROAR/VER1/ShowScenario.asp?ScenarioID=4120" xr:uid="{C6BAE2AF-D558-4EDC-8537-D595D976C829}"/>
    <hyperlink ref="A1458" r:id="rId1349" display="https://www.jrvdev.com/ROAR/VER1/ShowScenario.asp?ScenarioID=4121" xr:uid="{EBE48338-C7D8-449C-8AA9-F0DE5655C325}"/>
    <hyperlink ref="A1459" r:id="rId1350" display="https://www.jrvdev.com/ROAR/VER1/ShowScenario.asp?ScenarioID=4122" xr:uid="{2BE8DEC0-5A64-4748-A131-9C5B4FCC06A9}"/>
    <hyperlink ref="A1460" r:id="rId1351" display="https://www.jrvdev.com/ROAR/VER1/ShowScenario.asp?ScenarioID=4123" xr:uid="{C47B27E8-EC40-4DC8-9404-45829D8A1E7F}"/>
    <hyperlink ref="A1461" r:id="rId1352" display="https://www.jrvdev.com/ROAR/VER1/ShowScenario.asp?ScenarioID=4124" xr:uid="{61B6CA6C-2D6E-4023-BF62-949E73E6DA68}"/>
    <hyperlink ref="A1462" r:id="rId1353" display="https://www.jrvdev.com/ROAR/VER1/ShowScenario.asp?ScenarioID=4125" xr:uid="{F241E567-3D97-429A-9513-F1B6710F4C3C}"/>
    <hyperlink ref="A1463" r:id="rId1354" display="https://www.jrvdev.com/ROAR/VER1/ShowScenario.asp?ScenarioID=4126" xr:uid="{D44ECD30-2CBE-4092-97A1-41A5D3B33611}"/>
    <hyperlink ref="A1465" r:id="rId1355" display="https://www.jrvdev.com/ROAR/VER1/ShowScenario.asp?ScenarioID=4127" xr:uid="{20034EB1-F34A-4B76-B737-5B944603D194}"/>
    <hyperlink ref="A1466" r:id="rId1356" display="https://www.jrvdev.com/ROAR/VER1/ShowScenario.asp?ScenarioID=4128" xr:uid="{DCE85A2E-E7A2-4A82-BD12-3373DCDB95FA}"/>
    <hyperlink ref="A1467" r:id="rId1357" display="https://www.jrvdev.com/ROAR/VER1/ShowScenario.asp?ScenarioID=4129" xr:uid="{3122CAE2-153A-4646-9F1C-B6E3711DC2CF}"/>
    <hyperlink ref="A1468" r:id="rId1358" display="https://www.jrvdev.com/ROAR/VER1/ShowScenario.asp?ScenarioID=4130" xr:uid="{7DFCC39D-5A8D-4EF9-B8A5-4EC8B309CF0C}"/>
    <hyperlink ref="A1469" r:id="rId1359" display="https://www.jrvdev.com/ROAR/VER1/ShowScenario.asp?ScenarioID=4131" xr:uid="{1D0461A5-B294-4FFE-B51C-EF1D81A220C2}"/>
    <hyperlink ref="A1470" r:id="rId1360" display="https://www.jrvdev.com/ROAR/VER1/ShowScenario.asp?ScenarioID=4132" xr:uid="{0320CC5F-DC84-42E8-A05D-2A33724DA41F}"/>
    <hyperlink ref="A1471" r:id="rId1361" display="https://www.jrvdev.com/ROAR/VER1/ShowScenario.asp?ScenarioID=4133" xr:uid="{F4533CF9-901C-4755-84D2-5A65BE540674}"/>
    <hyperlink ref="A1472" r:id="rId1362" display="https://www.jrvdev.com/ROAR/VER1/ShowScenario.asp?ScenarioID=4134" xr:uid="{18AD2417-A40E-4191-BEE8-8704E89DF40F}"/>
    <hyperlink ref="A1474" r:id="rId1363" display="https://www.jrvdev.com/ROAR/VER1/ShowScenario.asp?ScenarioID=4135" xr:uid="{2EA31C6D-5BAC-4C92-A9CB-FD7E72BFF8BB}"/>
    <hyperlink ref="A1475" r:id="rId1364" display="https://www.jrvdev.com/ROAR/VER1/ShowScenario.asp?ScenarioID=4136" xr:uid="{33AD14A3-E8A6-4F28-A70A-9CFEB95F51D9}"/>
    <hyperlink ref="A1476" r:id="rId1365" display="https://www.jrvdev.com/ROAR/VER1/ShowScenario.asp?ScenarioID=4137" xr:uid="{69CFC6CF-3605-4244-A1EF-58DAF0174D39}"/>
    <hyperlink ref="A1477" r:id="rId1366" display="https://www.jrvdev.com/ROAR/VER1/ShowScenario.asp?ScenarioID=4138" xr:uid="{375D41AF-027D-43AB-B5A9-FDC21881A462}"/>
    <hyperlink ref="A1478" r:id="rId1367" display="https://www.jrvdev.com/ROAR/VER1/ShowScenario.asp?ScenarioID=4139" xr:uid="{AAAAA33F-B0D2-41F9-90AE-8DF9B0BBD9D0}"/>
    <hyperlink ref="A1479" r:id="rId1368" display="https://www.jrvdev.com/ROAR/VER1/ShowScenario.asp?ScenarioID=4140" xr:uid="{279D2981-83F9-4DDE-A3D4-0212D06995ED}"/>
    <hyperlink ref="A1480" r:id="rId1369" display="https://www.jrvdev.com/ROAR/VER1/ShowScenario.asp?ScenarioID=4141" xr:uid="{E1FA6A42-3871-4FF9-B6F1-7A9F86D178F9}"/>
    <hyperlink ref="A1481" r:id="rId1370" display="https://www.jrvdev.com/ROAR/VER1/ShowScenario.asp?ScenarioID=4142" xr:uid="{1FB1B00A-1CF8-4578-84C3-2AFB341DE6AC}"/>
    <hyperlink ref="A1483" r:id="rId1371" display="https://www.jrvdev.com/ROAR/VER1/ShowScenario.asp?ScenarioID=6198" xr:uid="{B0B2F904-40B3-496D-9ACE-8FDCCA212CB1}"/>
    <hyperlink ref="A1484" r:id="rId1372" display="https://www.jrvdev.com/ROAR/VER1/ShowScenario.asp?ScenarioID=6199" xr:uid="{946A7AEA-105F-4A25-9DC2-E713F96E5F5B}"/>
    <hyperlink ref="A1485" r:id="rId1373" display="https://www.jrvdev.com/ROAR/VER1/ShowScenario.asp?ScenarioID=6200" xr:uid="{0B8D105A-72C8-4DA7-9C92-26CCC57C4D37}"/>
    <hyperlink ref="A1486" r:id="rId1374" display="https://www.jrvdev.com/ROAR/VER1/ShowScenario.asp?ScenarioID=6201" xr:uid="{E01E9D6A-BEFC-4546-8108-71E8C5B1D032}"/>
    <hyperlink ref="A1487" r:id="rId1375" display="https://www.jrvdev.com/ROAR/VER1/ShowScenario.asp?ScenarioID=6202" xr:uid="{000A174B-5C9D-4EC8-B5F3-DE4D9C1431BC}"/>
    <hyperlink ref="A1488" r:id="rId1376" display="https://www.jrvdev.com/ROAR/VER1/ShowScenario.asp?ScenarioID=6203" xr:uid="{B9193F0D-83EA-4C72-AD77-ED21D1277604}"/>
    <hyperlink ref="A1489" r:id="rId1377" display="https://www.jrvdev.com/ROAR/VER1/ShowScenario.asp?ScenarioID=6204" xr:uid="{E220FF43-C9D8-487B-BB1E-E03154C8DC79}"/>
    <hyperlink ref="A1490" r:id="rId1378" display="https://www.jrvdev.com/ROAR/VER1/ShowScenario.asp?ScenarioID=6205" xr:uid="{61338FC6-5CE6-4D08-85EE-6A19F0F99D26}"/>
    <hyperlink ref="A1492" r:id="rId1379" display="https://www.jrvdev.com/ROAR/VER1/ShowScenario.asp?ScenarioID=3262" xr:uid="{C105A2B1-C80F-4AC2-8D17-C0128F7E0432}"/>
    <hyperlink ref="A1493" r:id="rId1380" display="https://www.jrvdev.com/ROAR/VER1/ShowScenario.asp?ScenarioID=3263" xr:uid="{AAE3D732-A05B-4815-9CF7-6C25E185A097}"/>
    <hyperlink ref="A1494" r:id="rId1381" display="https://www.jrvdev.com/ROAR/VER1/ShowScenario.asp?ScenarioID=3264" xr:uid="{EB56D0A6-C2F0-40B0-B38D-836D0033DC05}"/>
    <hyperlink ref="A1495" r:id="rId1382" display="https://www.jrvdev.com/ROAR/VER1/ShowScenario.asp?ScenarioID=3265" xr:uid="{F2E481C9-5497-4104-853F-164ADA52CEB5}"/>
    <hyperlink ref="A1496" r:id="rId1383" display="https://www.jrvdev.com/ROAR/VER1/ShowScenario.asp?ScenarioID=3266" xr:uid="{1D41C600-CA92-4842-A263-FA3D6A103374}"/>
    <hyperlink ref="A1497" r:id="rId1384" display="https://www.jrvdev.com/ROAR/VER1/ShowScenario.asp?ScenarioID=3267" xr:uid="{B411F3DA-926C-46F1-828E-3A74332E3A45}"/>
    <hyperlink ref="A1498" r:id="rId1385" display="https://www.jrvdev.com/ROAR/VER1/ShowScenario.asp?ScenarioID=3268" xr:uid="{E78969FF-3ECF-4DF1-AACB-910CC8A48972}"/>
    <hyperlink ref="A1499" r:id="rId1386" display="https://www.jrvdev.com/ROAR/VER1/ShowScenario.asp?ScenarioID=3269" xr:uid="{4850D00A-EA02-42A9-91A8-9C9A66C2557E}"/>
    <hyperlink ref="A1500" r:id="rId1387" display="https://www.jrvdev.com/ROAR/VER1/ShowScenario.asp?ScenarioID=3270" xr:uid="{9B3FF4CA-6CD7-4605-B28C-2805A7FC3323}"/>
    <hyperlink ref="A1501" r:id="rId1388" display="https://www.jrvdev.com/ROAR/VER1/ShowScenario.asp?ScenarioID=3271" xr:uid="{206B7C9E-2ADB-4B8B-B0A8-67F930218DA0}"/>
    <hyperlink ref="A1502" r:id="rId1389" display="https://www.jrvdev.com/ROAR/VER1/ShowScenario.asp?ScenarioID=3272" xr:uid="{F88A7E2D-884E-4E5A-BBB8-996B317FBDE7}"/>
    <hyperlink ref="A1503" r:id="rId1390" display="https://www.jrvdev.com/ROAR/VER1/ShowScenario.asp?ScenarioID=3274" xr:uid="{E51AB99B-8960-4A7C-89DE-7A2BE988F876}"/>
    <hyperlink ref="A1505" r:id="rId1391" display="https://www.jrvdev.com/ROAR/VER1/ShowScenario.asp?ScenarioID=5597" xr:uid="{3987B239-26AB-4773-9B7B-00E71A7500B6}"/>
    <hyperlink ref="A1506" r:id="rId1392" display="https://www.jrvdev.com/ROAR/VER1/ShowScenario.asp?ScenarioID=5598" xr:uid="{EDA3CE90-9E46-4968-B036-1884117DB89D}"/>
    <hyperlink ref="A1507" r:id="rId1393" display="https://www.jrvdev.com/ROAR/VER1/ShowScenario.asp?ScenarioID=5599" xr:uid="{5A250122-2AE1-4329-939D-9BEED3C7D214}"/>
    <hyperlink ref="A1508" r:id="rId1394" display="https://www.jrvdev.com/ROAR/VER1/ShowScenario.asp?ScenarioID=5600" xr:uid="{46D6AF52-0630-4F88-8E76-E9F01D2D5F97}"/>
    <hyperlink ref="A1509" r:id="rId1395" display="https://www.jrvdev.com/ROAR/VER1/ShowScenario.asp?ScenarioID=5601" xr:uid="{6FDB683F-BCFB-4997-8307-224725D6E916}"/>
    <hyperlink ref="A1510" r:id="rId1396" display="https://www.jrvdev.com/ROAR/VER1/ShowScenario.asp?ScenarioID=5603" xr:uid="{31412D46-C2FD-43F8-96A2-4D4F7BEBE4A8}"/>
    <hyperlink ref="A1511" r:id="rId1397" display="https://www.jrvdev.com/ROAR/VER1/ShowScenario.asp?ScenarioID=5604" xr:uid="{9E94041C-E937-4C82-9CBB-998CC6D18205}"/>
    <hyperlink ref="A1513" r:id="rId1398" display="https://www.jrvdev.com/ROAR/VER1/ShowScenario.asp?ScenarioID=407" xr:uid="{26891BC3-9C8C-4A8C-812D-FF6D0FEE9815}"/>
    <hyperlink ref="A1514" r:id="rId1399" display="https://www.jrvdev.com/ROAR/VER1/ShowScenario.asp?ScenarioID=353" xr:uid="{1106162C-11B9-43B2-B1FF-2D85211E5D3E}"/>
    <hyperlink ref="A1515" r:id="rId1400" display="https://www.jrvdev.com/ROAR/VER1/ShowScenario.asp?ScenarioID=354" xr:uid="{C87E6CD6-DBC6-473B-AC0B-837F06907482}"/>
    <hyperlink ref="A1516" r:id="rId1401" display="https://www.jrvdev.com/ROAR/VER1/ShowScenario.asp?ScenarioID=355" xr:uid="{BAC2EE67-5D6A-4686-B864-1C6405D38B51}"/>
    <hyperlink ref="A1517" r:id="rId1402" display="https://www.jrvdev.com/ROAR/VER1/ShowScenario.asp?ScenarioID=356" xr:uid="{3E2ADB88-8DB8-4E1D-8D91-B0FD1AB28988}"/>
    <hyperlink ref="A1518" r:id="rId1403" display="https://www.jrvdev.com/ROAR/VER1/ShowScenario.asp?ScenarioID=357" xr:uid="{92AB2A67-A3DA-4219-B5D7-DC2CB5C92111}"/>
    <hyperlink ref="A1519" r:id="rId1404" display="https://www.jrvdev.com/ROAR/VER1/ShowScenario.asp?ScenarioID=358" xr:uid="{CADF68F7-B28B-40E2-B0CE-03EA69D898BE}"/>
    <hyperlink ref="A1520" r:id="rId1405" display="https://www.jrvdev.com/ROAR/VER1/ShowScenario.asp?ScenarioID=359" xr:uid="{B61E60BA-FF4D-43F6-ADC4-87FB8C345A16}"/>
    <hyperlink ref="A1521" r:id="rId1406" display="https://www.jrvdev.com/ROAR/VER1/ShowScenario.asp?ScenarioID=360" xr:uid="{C969F61B-09D4-4063-8C00-DC34AC9A1413}"/>
    <hyperlink ref="A1522" r:id="rId1407" display="https://www.jrvdev.com/ROAR/VER1/ShowScenario.asp?ScenarioID=361" xr:uid="{0A567395-044C-46B5-8BC3-441ABDED24AC}"/>
    <hyperlink ref="A1523" r:id="rId1408" display="https://www.jrvdev.com/ROAR/VER1/ShowScenario.asp?ScenarioID=362" xr:uid="{87A1C2F5-E5B9-4A24-96BD-AA0B861C14D0}"/>
    <hyperlink ref="A1524" r:id="rId1409" display="https://www.jrvdev.com/ROAR/VER1/ShowScenario.asp?ScenarioID=363" xr:uid="{F5DC3501-B447-43BA-A7E0-50C3DC64841A}"/>
    <hyperlink ref="A1525" r:id="rId1410" display="https://www.jrvdev.com/ROAR/VER1/ShowScenario.asp?ScenarioID=364" xr:uid="{65A73671-2FEE-42D2-8CDC-DB72F6FBC9BE}"/>
    <hyperlink ref="A1526" r:id="rId1411" display="https://www.jrvdev.com/ROAR/VER1/ShowScenario.asp?ScenarioID=365" xr:uid="{6D1A8F08-1AEE-4E7C-9ED5-2FA0D18A856F}"/>
    <hyperlink ref="A1527" r:id="rId1412" display="https://www.jrvdev.com/ROAR/VER1/ShowScenario.asp?ScenarioID=366" xr:uid="{EE3A9557-7776-429E-8530-490ECF1210F8}"/>
    <hyperlink ref="A1528" r:id="rId1413" display="https://www.jrvdev.com/ROAR/VER1/ShowScenario.asp?ScenarioID=367" xr:uid="{B0B2AF13-A693-455F-A17A-4B7DB7556257}"/>
    <hyperlink ref="A1529" r:id="rId1414" display="https://www.jrvdev.com/ROAR/VER1/ShowScenario.asp?ScenarioID=368" xr:uid="{2001B72D-665E-4047-9FBD-8A294A4CD40A}"/>
    <hyperlink ref="A1530" r:id="rId1415" display="https://www.jrvdev.com/ROAR/VER1/ShowScenario.asp?ScenarioID=369" xr:uid="{1AA5D4CF-C99E-47E1-8577-9D5B32C45B3C}"/>
    <hyperlink ref="A1531" r:id="rId1416" display="https://www.jrvdev.com/ROAR/VER1/ShowScenario.asp?ScenarioID=370" xr:uid="{777E5FC5-C420-41F3-A80B-EF4925AF59E3}"/>
    <hyperlink ref="A1532" r:id="rId1417" display="https://www.jrvdev.com/ROAR/VER1/ShowScenario.asp?ScenarioID=371" xr:uid="{1394FF18-1243-4DF0-A2EB-97D04B0B0BC6}"/>
    <hyperlink ref="A1533" r:id="rId1418" display="https://www.jrvdev.com/ROAR/VER1/ShowScenario.asp?ScenarioID=372" xr:uid="{3A970418-2282-4AD6-AB25-BABB7B256713}"/>
    <hyperlink ref="A1534" r:id="rId1419" display="https://www.jrvdev.com/ROAR/VER1/ShowScenario.asp?ScenarioID=373" xr:uid="{93FA2D20-763B-4FCA-979B-174EAA4034C2}"/>
    <hyperlink ref="A1535" r:id="rId1420" display="https://www.jrvdev.com/ROAR/VER1/ShowScenario.asp?ScenarioID=374" xr:uid="{99EF51B0-C41E-4576-ADA4-79231DFA5F34}"/>
    <hyperlink ref="A1536" r:id="rId1421" display="https://www.jrvdev.com/ROAR/VER1/ShowScenario.asp?ScenarioID=375" xr:uid="{BC5DDAB6-BC37-451A-A42A-975211373A34}"/>
    <hyperlink ref="A1537" r:id="rId1422" display="https://www.jrvdev.com/ROAR/VER1/ShowScenario.asp?ScenarioID=376" xr:uid="{89086D37-5B55-4043-B7B0-3962A32030F9}"/>
    <hyperlink ref="A1538" r:id="rId1423" display="https://www.jrvdev.com/ROAR/VER1/ShowScenario.asp?ScenarioID=377" xr:uid="{E34274B5-E07D-484D-B701-70FF73A48459}"/>
    <hyperlink ref="A1539" r:id="rId1424" display="https://www.jrvdev.com/ROAR/VER1/ShowScenario.asp?ScenarioID=378" xr:uid="{73E02A4E-25D2-4A8E-913A-C4E3C2BD5726}"/>
    <hyperlink ref="A1540" r:id="rId1425" display="https://www.jrvdev.com/ROAR/VER1/ShowScenario.asp?ScenarioID=379" xr:uid="{07B9F4DD-D2AE-4E39-866E-D362EBC84D21}"/>
    <hyperlink ref="A1541" r:id="rId1426" display="https://www.jrvdev.com/ROAR/VER1/ShowScenario.asp?ScenarioID=380" xr:uid="{BABEED55-0891-42EC-BAA2-F94A2D2AD571}"/>
    <hyperlink ref="A1542" r:id="rId1427" display="https://www.jrvdev.com/ROAR/VER1/ShowScenario.asp?ScenarioID=381" xr:uid="{4DAF50A5-E351-44FA-8C00-01D0474EA4FB}"/>
    <hyperlink ref="A1543" r:id="rId1428" display="https://www.jrvdev.com/ROAR/VER1/ShowScenario.asp?ScenarioID=382" xr:uid="{4C90220C-1667-41B0-809C-EDEB6F8EEC08}"/>
    <hyperlink ref="A1544" r:id="rId1429" display="https://www.jrvdev.com/ROAR/VER1/ShowScenario.asp?ScenarioID=383" xr:uid="{BD57A9D9-D832-484E-BCD2-74AA4BF26AB1}"/>
    <hyperlink ref="A1545" r:id="rId1430" display="https://www.jrvdev.com/ROAR/VER1/ShowScenario.asp?ScenarioID=384" xr:uid="{F165B38D-C29A-4664-9A27-C0DFB954CF74}"/>
    <hyperlink ref="A1546" r:id="rId1431" display="https://www.jrvdev.com/ROAR/VER1/ShowScenario.asp?ScenarioID=385" xr:uid="{56A24364-2183-4457-926E-681603AB39A0}"/>
    <hyperlink ref="A1547" r:id="rId1432" display="https://www.jrvdev.com/ROAR/VER1/ShowScenario.asp?ScenarioID=386" xr:uid="{70E9A54E-9CC7-41D0-8579-7B4DDDCC10F0}"/>
    <hyperlink ref="A1548" r:id="rId1433" display="https://www.jrvdev.com/ROAR/VER1/ShowScenario.asp?ScenarioID=387" xr:uid="{ADAE46EB-C145-43D5-9DFB-ECFCF7B280A4}"/>
    <hyperlink ref="A1549" r:id="rId1434" display="https://www.jrvdev.com/ROAR/VER1/ShowScenario.asp?ScenarioID=388" xr:uid="{8A192876-7939-48BD-BD41-8E99FDAAEB51}"/>
    <hyperlink ref="A1550" r:id="rId1435" display="https://www.jrvdev.com/ROAR/VER1/ShowScenario.asp?ScenarioID=389" xr:uid="{4000B692-DB1F-4827-B46A-B61138363759}"/>
    <hyperlink ref="A1551" r:id="rId1436" display="https://www.jrvdev.com/ROAR/VER1/ShowScenario.asp?ScenarioID=390" xr:uid="{9B4E86FA-FD08-4534-B126-D77715781EB2}"/>
    <hyperlink ref="A1552" r:id="rId1437" display="https://www.jrvdev.com/ROAR/VER1/ShowScenario.asp?ScenarioID=5381" xr:uid="{51303CE4-228C-47CF-89B3-0A6EBF0170FF}"/>
    <hyperlink ref="A1553" r:id="rId1438" display="https://www.jrvdev.com/ROAR/VER1/ShowScenario.asp?ScenarioID=5382" xr:uid="{D70950E2-CFDE-4482-8017-6C0D490A409F}"/>
    <hyperlink ref="A1554" r:id="rId1439" display="https://www.jrvdev.com/ROAR/VER1/ShowScenario.asp?ScenarioID=391" xr:uid="{DA3AD355-1B25-4A3E-BB5F-8DDC2F6D4946}"/>
    <hyperlink ref="A1555" r:id="rId1440" display="https://www.jrvdev.com/ROAR/VER1/ShowScenario.asp?ScenarioID=392" xr:uid="{0D5682B8-2B9B-429C-90C4-2AFC1F05D001}"/>
    <hyperlink ref="A1556" r:id="rId1441" display="https://www.jrvdev.com/ROAR/VER1/ShowScenario.asp?ScenarioID=393" xr:uid="{B0582940-377E-419A-9D84-01034220409C}"/>
    <hyperlink ref="A1557" r:id="rId1442" display="https://www.jrvdev.com/ROAR/VER1/ShowScenario.asp?ScenarioID=394" xr:uid="{A9CD6C18-08B3-402D-85C7-6BA685A3E9CF}"/>
    <hyperlink ref="A1558" r:id="rId1443" display="https://www.jrvdev.com/ROAR/VER1/ShowScenario.asp?ScenarioID=395" xr:uid="{1EF0D83E-513A-4FAE-B466-5FF44A57AA87}"/>
    <hyperlink ref="A1559" r:id="rId1444" display="https://www.jrvdev.com/ROAR/VER1/ShowScenario.asp?ScenarioID=396" xr:uid="{7944686A-0074-48BD-96ED-E0A22C6DEC11}"/>
    <hyperlink ref="A1560" r:id="rId1445" display="https://www.jrvdev.com/ROAR/VER1/ShowScenario.asp?ScenarioID=397" xr:uid="{90A5D536-4842-4EA1-AD77-7432625DF2D3}"/>
    <hyperlink ref="A1561" r:id="rId1446" display="https://www.jrvdev.com/ROAR/VER1/ShowScenario.asp?ScenarioID=398" xr:uid="{4677C956-0690-4754-9155-7A0A72DFF7EA}"/>
    <hyperlink ref="A1562" r:id="rId1447" display="https://www.jrvdev.com/ROAR/VER1/ShowScenario.asp?ScenarioID=399" xr:uid="{2D85CA23-A763-40F8-8394-5E30C99B01D4}"/>
    <hyperlink ref="A1563" r:id="rId1448" display="https://www.jrvdev.com/ROAR/VER1/ShowScenario.asp?ScenarioID=400" xr:uid="{7A043F88-435F-43DE-9DF9-811C1513A8F5}"/>
    <hyperlink ref="A1564" r:id="rId1449" display="https://www.jrvdev.com/ROAR/VER1/ShowScenario.asp?ScenarioID=401" xr:uid="{2D682951-7A0B-49C2-B230-3DBA9961CC95}"/>
    <hyperlink ref="A1565" r:id="rId1450" display="https://www.jrvdev.com/ROAR/VER1/ShowScenario.asp?ScenarioID=402" xr:uid="{05721693-1981-4629-A5CE-F9667232225A}"/>
    <hyperlink ref="A1566" r:id="rId1451" display="https://www.jrvdev.com/ROAR/VER1/ShowScenario.asp?ScenarioID=403" xr:uid="{F2516B66-BC7A-49F7-B95D-531A05968D9A}"/>
    <hyperlink ref="A1567" r:id="rId1452" display="https://www.jrvdev.com/ROAR/VER1/ShowScenario.asp?ScenarioID=404" xr:uid="{8B7E73A0-83FE-4B40-B5FA-4539419CFAA5}"/>
    <hyperlink ref="A1568" r:id="rId1453" display="https://www.jrvdev.com/ROAR/VER1/ShowScenario.asp?ScenarioID=405" xr:uid="{3C82D3D7-73F3-4A4A-8EB4-7BD1AAFFCCA2}"/>
    <hyperlink ref="A1569" r:id="rId1454" display="https://www.jrvdev.com/ROAR/VER1/ShowScenario.asp?ScenarioID=406" xr:uid="{FDBAEFFE-A3EA-46C5-8056-557BEB3FDB58}"/>
    <hyperlink ref="A1570" r:id="rId1455" display="https://www.jrvdev.com/ROAR/VER1/ShowScenario.asp?ScenarioID=1162" xr:uid="{DE9B7978-EAA2-4216-9240-DDE4E7DE68AF}"/>
    <hyperlink ref="A1572" r:id="rId1456" display="https://www.jrvdev.com/ROAR/VER1/ShowScenario.asp?ScenarioID=6119" xr:uid="{6E2FE526-F617-4050-BE38-9EC693A589C5}"/>
    <hyperlink ref="A1574" r:id="rId1457" display="https://www.jrvdev.com/ROAR/VER1/ShowScenario.asp?ScenarioID=3399" xr:uid="{E795F3B7-E0F6-4B2F-9D80-690C5BE44F15}"/>
    <hyperlink ref="A1575" r:id="rId1458" display="https://www.jrvdev.com/ROAR/VER1/ShowScenario.asp?ScenarioID=3400" xr:uid="{28207E5B-AB30-4668-883B-72DB65D28842}"/>
    <hyperlink ref="A1577" r:id="rId1459" display="https://www.jrvdev.com/ROAR/VER1/ShowScenario.asp?ScenarioID=408" xr:uid="{42E7844F-3634-49DD-9432-2B43F7398D89}"/>
    <hyperlink ref="A1578" r:id="rId1460" display="https://www.jrvdev.com/ROAR/VER1/ShowScenario.asp?ScenarioID=409" xr:uid="{5A5AF789-DCFF-4B29-8877-4E04140DF6B1}"/>
    <hyperlink ref="A1579" r:id="rId1461" display="https://www.jrvdev.com/ROAR/VER1/ShowScenario.asp?ScenarioID=410" xr:uid="{D200ADCF-4BAE-48E8-ACD7-82409FE515A9}"/>
    <hyperlink ref="A1580" r:id="rId1462" display="https://www.jrvdev.com/ROAR/VER1/ShowScenario.asp?ScenarioID=411" xr:uid="{CB8CBB1F-2739-443B-AECF-5F6AAC112724}"/>
    <hyperlink ref="A1581" r:id="rId1463" display="https://www.jrvdev.com/ROAR/VER1/ShowScenario.asp?ScenarioID=412" xr:uid="{B0AF308D-B5FD-4B34-A103-7A54FFE5E8A7}"/>
    <hyperlink ref="A1582" r:id="rId1464" display="https://www.jrvdev.com/ROAR/VER1/ShowScenario.asp?ScenarioID=413" xr:uid="{4C27D949-F359-4C14-80C8-189C08C4E3E2}"/>
    <hyperlink ref="A1583" r:id="rId1465" display="https://www.jrvdev.com/ROAR/VER1/ShowScenario.asp?ScenarioID=414" xr:uid="{D572DA20-1963-406F-88F1-EA1D965FC649}"/>
    <hyperlink ref="A1584" r:id="rId1466" display="https://www.jrvdev.com/ROAR/VER1/ShowScenario.asp?ScenarioID=415" xr:uid="{00FBBC0D-6416-4352-BFD6-45A75686D364}"/>
    <hyperlink ref="A1585" r:id="rId1467" display="https://www.jrvdev.com/ROAR/VER1/ShowScenario.asp?ScenarioID=416" xr:uid="{6A27B067-C423-4D8C-8AD8-E0063805EC8B}"/>
    <hyperlink ref="A1586" r:id="rId1468" display="https://www.jrvdev.com/ROAR/VER1/ShowScenario.asp?ScenarioID=417" xr:uid="{4D2C652E-B9E4-4595-ACD9-C0F27E482E54}"/>
    <hyperlink ref="A1587" r:id="rId1469" display="https://www.jrvdev.com/ROAR/VER1/ShowScenario.asp?ScenarioID=418" xr:uid="{05D7F7DE-4D22-4958-A7B3-80D85AD9C86E}"/>
    <hyperlink ref="A1588" r:id="rId1470" display="https://www.jrvdev.com/ROAR/VER1/ShowScenario.asp?ScenarioID=419" xr:uid="{87FB48CD-108C-4815-8AB1-E646E17B4C11}"/>
    <hyperlink ref="A1589" r:id="rId1471" display="https://www.jrvdev.com/ROAR/VER1/ShowScenario.asp?ScenarioID=420" xr:uid="{0A28914C-0987-408B-93C0-62D2E8C4DB4F}"/>
    <hyperlink ref="A1590" r:id="rId1472" display="https://www.jrvdev.com/ROAR/VER1/ShowScenario.asp?ScenarioID=421" xr:uid="{E946F2C3-34AD-4AC2-BBD5-F371B5D985CE}"/>
    <hyperlink ref="A1591" r:id="rId1473" display="https://www.jrvdev.com/ROAR/VER1/ShowScenario.asp?ScenarioID=422" xr:uid="{F115F49F-A451-4AD5-A9D8-D010149E568C}"/>
    <hyperlink ref="A1592" r:id="rId1474" display="https://www.jrvdev.com/ROAR/VER1/ShowScenario.asp?ScenarioID=423" xr:uid="{C3D00EA4-B701-48F0-8816-95EE23F892D0}"/>
    <hyperlink ref="A1593" r:id="rId1475" display="https://www.jrvdev.com/ROAR/VER1/ShowScenario.asp?ScenarioID=424" xr:uid="{82FA662D-0FFB-45CA-9625-487481D11656}"/>
    <hyperlink ref="A1594" r:id="rId1476" display="https://www.jrvdev.com/ROAR/VER1/ShowScenario.asp?ScenarioID=425" xr:uid="{406E7FDE-AEEE-4130-8A7E-999612548C12}"/>
    <hyperlink ref="A1595" r:id="rId1477" display="https://www.jrvdev.com/ROAR/VER1/ShowScenario.asp?ScenarioID=426" xr:uid="{06631A73-912C-4B10-A586-441EA9519969}"/>
    <hyperlink ref="A1596" r:id="rId1478" display="https://www.jrvdev.com/ROAR/VER1/ShowScenario.asp?ScenarioID=427" xr:uid="{D2806363-55F3-4AF6-98EA-D26DB6E4584F}"/>
    <hyperlink ref="A1597" r:id="rId1479" display="https://www.jrvdev.com/ROAR/VER1/ShowScenario.asp?ScenarioID=428" xr:uid="{44FA5385-F370-43AD-B983-B63A61FB0E10}"/>
    <hyperlink ref="A1598" r:id="rId1480" display="https://www.jrvdev.com/ROAR/VER1/ShowScenario.asp?ScenarioID=429" xr:uid="{B91D38ED-20F0-4C71-8172-196D1A6F22BE}"/>
    <hyperlink ref="A1599" r:id="rId1481" display="https://www.jrvdev.com/ROAR/VER1/ShowScenario.asp?ScenarioID=3293" xr:uid="{845E5CD7-F8AB-4B3A-AB06-9638B34F01C8}"/>
    <hyperlink ref="A1600" r:id="rId1482" display="https://www.jrvdev.com/ROAR/VER1/ShowScenario.asp?ScenarioID=430" xr:uid="{3574D421-A458-4767-9C46-CD3E758E0060}"/>
    <hyperlink ref="A1602" r:id="rId1483" display="https://www.jrvdev.com/ROAR/VER1/ShowScenario.asp?ScenarioID=4049" xr:uid="{5E7C129D-DED3-4553-BD40-39C9B361A0DE}"/>
    <hyperlink ref="A1603" r:id="rId1484" display="https://www.jrvdev.com/ROAR/VER1/ShowScenario.asp?ScenarioID=4050" xr:uid="{5EE4ACE5-A148-41EA-AE7B-A8E23F11E7B0}"/>
    <hyperlink ref="A1604" r:id="rId1485" display="https://www.jrvdev.com/ROAR/VER1/ShowScenario.asp?ScenarioID=4051" xr:uid="{25C6340C-FF70-431F-B131-97C0C74FC59B}"/>
    <hyperlink ref="A1605" r:id="rId1486" display="https://www.jrvdev.com/ROAR/VER1/ShowScenario.asp?ScenarioID=4052" xr:uid="{E3A1BEF1-964E-435D-9BF7-5309BD87EC64}"/>
    <hyperlink ref="A1606" r:id="rId1487" display="https://www.jrvdev.com/ROAR/VER1/ShowScenario.asp?ScenarioID=4053" xr:uid="{E474BE55-A6CF-4CC8-980D-248980D7DBA7}"/>
    <hyperlink ref="A1607" r:id="rId1488" display="https://www.jrvdev.com/ROAR/VER1/ShowScenario.asp?ScenarioID=4054" xr:uid="{1B4EFA8C-536F-4CC9-9D0E-CDBDBEF35C50}"/>
    <hyperlink ref="A1608" r:id="rId1489" display="https://www.jrvdev.com/ROAR/VER1/ShowScenario.asp?ScenarioID=4055" xr:uid="{E6F3D72B-486D-4596-8B5F-04AF1DBAC7D1}"/>
    <hyperlink ref="A1609" r:id="rId1490" display="https://www.jrvdev.com/ROAR/VER1/ShowScenario.asp?ScenarioID=4057" xr:uid="{1FB8FFC8-65B3-416B-BD84-54C475F25B4A}"/>
    <hyperlink ref="A1611" r:id="rId1491" display="https://www.jrvdev.com/ROAR/VER1/ShowScenario.asp?ScenarioID=431" xr:uid="{D2179E65-3643-4963-A114-C629082CB72E}"/>
    <hyperlink ref="A1612" r:id="rId1492" display="https://www.jrvdev.com/ROAR/VER1/ShowScenario.asp?ScenarioID=432" xr:uid="{C8EF8959-AA38-4BA0-A0A2-D5545613DD38}"/>
    <hyperlink ref="A1613" r:id="rId1493" display="https://www.jrvdev.com/ROAR/VER1/ShowScenario.asp?ScenarioID=433" xr:uid="{CAE797C9-B159-4897-B5A6-25B6A2E2BFA9}"/>
    <hyperlink ref="A1614" r:id="rId1494" display="https://www.jrvdev.com/ROAR/VER1/ShowScenario.asp?ScenarioID=434" xr:uid="{62C69D96-A6C7-48AE-A1D3-FB2501E55598}"/>
    <hyperlink ref="A1616" r:id="rId1495" display="https://www.jrvdev.com/ROAR/VER1/ShowScenario.asp?ScenarioID=442" xr:uid="{8A529420-61FE-47F9-98FB-FB28FF869711}"/>
    <hyperlink ref="A1617" r:id="rId1496" display="https://www.jrvdev.com/ROAR/VER1/ShowScenario.asp?ScenarioID=443" xr:uid="{45C8D3F9-1524-4B71-85EC-5DD41FEF6446}"/>
    <hyperlink ref="A1618" r:id="rId1497" display="https://www.jrvdev.com/ROAR/VER1/ShowScenario.asp?ScenarioID=4889" xr:uid="{30FF4267-B3F5-43DD-B451-055F3B9C4490}"/>
    <hyperlink ref="A1619" r:id="rId1498" display="https://www.jrvdev.com/ROAR/VER1/ShowScenario.asp?ScenarioID=444" xr:uid="{0F5BD21C-AD92-4747-B3B1-61ECDE9D4DA4}"/>
    <hyperlink ref="A1620" r:id="rId1499" display="https://www.jrvdev.com/ROAR/VER1/ShowScenario.asp?ScenarioID=445" xr:uid="{D2929232-8CC8-4331-9EE0-47DE06AA1B15}"/>
    <hyperlink ref="A1621" r:id="rId1500" display="https://www.jrvdev.com/ROAR/VER1/ShowScenario.asp?ScenarioID=446" xr:uid="{F756DA7B-59AE-4E91-89B1-0B3226AB8632}"/>
    <hyperlink ref="A1622" r:id="rId1501" display="https://www.jrvdev.com/ROAR/VER1/ShowScenario.asp?ScenarioID=4888" xr:uid="{F9523DE8-D052-4D85-B8CA-4544804EE6D9}"/>
    <hyperlink ref="A1623" r:id="rId1502" display="https://www.jrvdev.com/ROAR/VER1/ShowScenario.asp?ScenarioID=435" xr:uid="{8D6F0372-87E2-47EF-8A32-D17C5D2EEECB}"/>
    <hyperlink ref="A1624" r:id="rId1503" display="https://www.jrvdev.com/ROAR/VER1/ShowScenario.asp?ScenarioID=436" xr:uid="{9A4C6ABA-5342-4B27-A802-DA4C09997B13}"/>
    <hyperlink ref="A1625" r:id="rId1504" display="https://www.jrvdev.com/ROAR/VER1/ShowScenario.asp?ScenarioID=437" xr:uid="{45FC70DE-150F-4FB8-A7EF-2D25BD218CC5}"/>
    <hyperlink ref="A1626" r:id="rId1505" display="https://www.jrvdev.com/ROAR/VER1/ShowScenario.asp?ScenarioID=438" xr:uid="{350D7248-F9EE-4444-B9DA-6C470E6E81E3}"/>
    <hyperlink ref="A1627" r:id="rId1506" display="https://www.jrvdev.com/ROAR/VER1/ShowScenario.asp?ScenarioID=439" xr:uid="{AAF659A5-1AFB-43EF-B4BC-FF30146E5392}"/>
    <hyperlink ref="A1628" r:id="rId1507" display="https://www.jrvdev.com/ROAR/VER1/ShowScenario.asp?ScenarioID=440" xr:uid="{4515A1D3-DC6D-40EC-BC33-9836A996E134}"/>
    <hyperlink ref="A1629" r:id="rId1508" display="https://www.jrvdev.com/ROAR/VER1/ShowScenario.asp?ScenarioID=441" xr:uid="{49F2E079-FDA3-4C03-841A-84C4128D5DC7}"/>
    <hyperlink ref="A1631" r:id="rId1509" display="https://www.jrvdev.com/ROAR/VER1/ShowScenario.asp?ScenarioID=6237" xr:uid="{DB339CAD-D398-4244-A7BA-2CD7E484B044}"/>
    <hyperlink ref="A1632" r:id="rId1510" display="https://www.jrvdev.com/ROAR/VER1/ShowScenario.asp?ScenarioID=6238" xr:uid="{1965CAFF-ABAC-4884-8CBF-C31AAC278603}"/>
    <hyperlink ref="A1633" r:id="rId1511" display="https://www.jrvdev.com/ROAR/VER1/ShowScenario.asp?ScenarioID=6239" xr:uid="{493A64C1-2A9A-4097-AC83-9E244EA437E7}"/>
    <hyperlink ref="A1634" r:id="rId1512" display="https://www.jrvdev.com/ROAR/VER1/ShowScenario.asp?ScenarioID=6240" xr:uid="{0C0E31E1-EA3F-4BE6-8859-9F075CF4B7D5}"/>
    <hyperlink ref="A1635" r:id="rId1513" display="https://www.jrvdev.com/ROAR/VER1/ShowScenario.asp?ScenarioID=6241" xr:uid="{FD519781-590E-4B8C-A769-FB1CCA9DD100}"/>
    <hyperlink ref="A1636" r:id="rId1514" display="https://www.jrvdev.com/ROAR/VER1/ShowScenario.asp?ScenarioID=6244" xr:uid="{F525ECC4-0860-4C9F-BB51-7639F85891E6}"/>
    <hyperlink ref="A1637" r:id="rId1515" display="https://www.jrvdev.com/ROAR/VER1/ShowScenario.asp?ScenarioID=6245" xr:uid="{DF95F324-E026-4ABC-8430-CF55A6ECE946}"/>
    <hyperlink ref="A1638" r:id="rId1516" display="https://www.jrvdev.com/ROAR/VER1/ShowScenario.asp?ScenarioID=6242" xr:uid="{C6A20A12-4AC4-4443-BCD2-50401F9CFA76}"/>
    <hyperlink ref="A1639" r:id="rId1517" display="https://www.jrvdev.com/ROAR/VER1/ShowScenario.asp?ScenarioID=6243" xr:uid="{F8476EAA-0F93-45AB-A891-304DD55B3ECE}"/>
    <hyperlink ref="A1641" r:id="rId1518" display="https://www.jrvdev.com/ROAR/VER1/ShowScenario.asp?ScenarioID=447" xr:uid="{7B8DEB4B-F23F-4798-863D-45D65F5237C0}"/>
    <hyperlink ref="A1642" r:id="rId1519" display="https://www.jrvdev.com/ROAR/VER1/ShowScenario.asp?ScenarioID=448" xr:uid="{68887085-A02B-4397-A505-66C8808411BF}"/>
    <hyperlink ref="A1643" r:id="rId1520" display="https://www.jrvdev.com/ROAR/VER1/ShowScenario.asp?ScenarioID=449" xr:uid="{996C7AB8-06CC-4978-9EE1-77C43AE3928C}"/>
    <hyperlink ref="A1644" r:id="rId1521" display="https://www.jrvdev.com/ROAR/VER1/ShowScenario.asp?ScenarioID=450" xr:uid="{5B24C68F-BCBD-49DC-81B4-018775B77D2B}"/>
    <hyperlink ref="A1645" r:id="rId1522" display="https://www.jrvdev.com/ROAR/VER1/ShowScenario.asp?ScenarioID=451" xr:uid="{13E8155F-E6C9-4DEF-99F9-D46D7C357884}"/>
    <hyperlink ref="A1646" r:id="rId1523" display="https://www.jrvdev.com/ROAR/VER1/ShowScenario.asp?ScenarioID=452" xr:uid="{CC4751B2-FA70-4EA0-8DC8-C5CF05B8AE33}"/>
    <hyperlink ref="A1647" r:id="rId1524" display="https://www.jrvdev.com/ROAR/VER1/ShowScenario.asp?ScenarioID=453" xr:uid="{A3937131-C2A5-46FB-A58E-1793C7086CAE}"/>
    <hyperlink ref="A1648" r:id="rId1525" display="https://www.jrvdev.com/ROAR/VER1/ShowScenario.asp?ScenarioID=454" xr:uid="{B11EBA49-EB13-46F7-90A7-70E50E578D54}"/>
    <hyperlink ref="A1649" r:id="rId1526" display="https://www.jrvdev.com/ROAR/VER1/ShowScenario.asp?ScenarioID=455" xr:uid="{7A2D6E1E-1569-418D-9E0E-5FED24E58106}"/>
    <hyperlink ref="A1650" r:id="rId1527" display="https://www.jrvdev.com/ROAR/VER1/ShowScenario.asp?ScenarioID=456" xr:uid="{7A89B551-CB19-4B7B-AB2A-86016B0247C3}"/>
    <hyperlink ref="A1651" r:id="rId1528" display="https://www.jrvdev.com/ROAR/VER1/ShowScenario.asp?ScenarioID=457" xr:uid="{04902A5F-65D6-4B93-83A6-2F995437D925}"/>
    <hyperlink ref="A1652" r:id="rId1529" display="https://www.jrvdev.com/ROAR/VER1/ShowScenario.asp?ScenarioID=458" xr:uid="{63407C51-7681-403D-8901-07F68B760540}"/>
    <hyperlink ref="A1653" r:id="rId1530" display="https://www.jrvdev.com/ROAR/VER1/ShowScenario.asp?ScenarioID=459" xr:uid="{28A5893A-8089-4D5C-91DF-5BC53C790C03}"/>
    <hyperlink ref="A1654" r:id="rId1531" display="https://www.jrvdev.com/ROAR/VER1/ShowScenario.asp?ScenarioID=460" xr:uid="{1C055E17-7ED8-407F-9196-1CD9B3B4ECA5}"/>
    <hyperlink ref="A1655" r:id="rId1532" display="https://www.jrvdev.com/ROAR/VER1/ShowScenario.asp?ScenarioID=461" xr:uid="{2969D34B-A8B1-4A36-85AB-B5899F4892E6}"/>
    <hyperlink ref="A1656" r:id="rId1533" display="https://www.jrvdev.com/ROAR/VER1/ShowScenario.asp?ScenarioID=462" xr:uid="{6D01B2ED-7C91-44D3-8680-A5A04E7F9DE0}"/>
    <hyperlink ref="A1658" r:id="rId1534" display="https://www.jrvdev.com/ROAR/VER1/ShowScenario.asp?ScenarioID=2776" xr:uid="{05679D08-0733-4384-8952-BBE7A102DC06}"/>
    <hyperlink ref="A1659" r:id="rId1535" display="https://www.jrvdev.com/ROAR/VER1/ShowScenario.asp?ScenarioID=2777" xr:uid="{7D45AF2F-BB48-4956-B5B4-7E90CE0342A1}"/>
    <hyperlink ref="A1660" r:id="rId1536" display="https://www.jrvdev.com/ROAR/VER1/ShowScenario.asp?ScenarioID=2779" xr:uid="{84A55FA8-F222-43FA-9CBF-342EC3D74208}"/>
    <hyperlink ref="A1661" r:id="rId1537" display="https://www.jrvdev.com/ROAR/VER1/ShowScenario.asp?ScenarioID=2778" xr:uid="{B17E17F0-E58B-4C0A-9DD6-5FFE8356B529}"/>
    <hyperlink ref="A1662" r:id="rId1538" display="https://www.jrvdev.com/ROAR/VER1/ShowScenario.asp?ScenarioID=2780" xr:uid="{687186F1-314D-4B07-911C-2F390A6CBDF2}"/>
    <hyperlink ref="A1663" r:id="rId1539" display="https://www.jrvdev.com/ROAR/VER1/ShowScenario.asp?ScenarioID=2781" xr:uid="{A7D8517B-4CD8-4678-8324-A46A0791AE50}"/>
    <hyperlink ref="A1664" r:id="rId1540" display="https://www.jrvdev.com/ROAR/VER1/ShowScenario.asp?ScenarioID=2783" xr:uid="{9ED66044-CE9B-4FF7-A741-A4A416347290}"/>
    <hyperlink ref="A1665" r:id="rId1541" display="https://www.jrvdev.com/ROAR/VER1/ShowScenario.asp?ScenarioID=2784" xr:uid="{69A6EC91-0DAF-4A42-A6A5-88DE27063B3D}"/>
    <hyperlink ref="A1666" r:id="rId1542" display="https://www.jrvdev.com/ROAR/VER1/ShowScenario.asp?ScenarioID=2785" xr:uid="{31E6F8DF-E061-4843-AFFF-6996BD35A6D3}"/>
    <hyperlink ref="A1667" r:id="rId1543" display="https://www.jrvdev.com/ROAR/VER1/ShowScenario.asp?ScenarioID=2786" xr:uid="{0F43C9EE-16CA-4D2A-B0FA-BF911C1CCC44}"/>
    <hyperlink ref="A1669" r:id="rId1544" display="https://www.jrvdev.com/ROAR/VER1/ShowScenario.asp?ScenarioID=4475" xr:uid="{DF712539-7F7E-4238-A809-8C6700840D66}"/>
    <hyperlink ref="A1670" r:id="rId1545" display="https://www.jrvdev.com/ROAR/VER1/ShowScenario.asp?ScenarioID=4476" xr:uid="{C5BDB2AE-1D60-4A57-9A8A-A9EE2A427F8F}"/>
    <hyperlink ref="A1671" r:id="rId1546" display="https://www.jrvdev.com/ROAR/VER1/ShowScenario.asp?ScenarioID=4477" xr:uid="{A60ECF27-C52E-48E7-AB3A-F23219AD9FE3}"/>
    <hyperlink ref="A1672" r:id="rId1547" display="https://www.jrvdev.com/ROAR/VER1/ShowScenario.asp?ScenarioID=4478" xr:uid="{9B7E1477-680E-4D08-8AF6-E0CCB37C5268}"/>
    <hyperlink ref="A1673" r:id="rId1548" display="https://www.jrvdev.com/ROAR/VER1/ShowScenario.asp?ScenarioID=4479" xr:uid="{722FAA1D-5D43-40F7-8A7D-83A2B21E4EFF}"/>
    <hyperlink ref="A1674" r:id="rId1549" display="https://www.jrvdev.com/ROAR/VER1/ShowScenario.asp?ScenarioID=4480" xr:uid="{470D2D31-8C19-4416-88A6-465A72313795}"/>
    <hyperlink ref="A1675" r:id="rId1550" display="https://www.jrvdev.com/ROAR/VER1/ShowScenario.asp?ScenarioID=4481" xr:uid="{6B37976C-D657-42F3-BC1C-33ADFDDEF251}"/>
    <hyperlink ref="A1676" r:id="rId1551" display="https://www.jrvdev.com/ROAR/VER1/ShowScenario.asp?ScenarioID=4482" xr:uid="{32911FB1-C974-4318-86F4-321114D3DD20}"/>
    <hyperlink ref="A1677" r:id="rId1552" display="https://www.jrvdev.com/ROAR/VER1/ShowScenario.asp?ScenarioID=4483" xr:uid="{E22644AE-A756-4ED0-9F29-67BE72D8AA3F}"/>
    <hyperlink ref="A1679" r:id="rId1553" display="https://www.jrvdev.com/ROAR/VER1/ShowScenario.asp?ScenarioID=6299" xr:uid="{623C18A5-1B24-4656-BF82-31F673802451}"/>
    <hyperlink ref="A1680" r:id="rId1554" display="https://www.jrvdev.com/ROAR/VER1/ShowScenario.asp?ScenarioID=6300" xr:uid="{B061B82B-2FEF-4E6D-9EC0-B29FEF7F7CA3}"/>
    <hyperlink ref="A1681" r:id="rId1555" display="https://www.jrvdev.com/ROAR/VER1/ShowScenario.asp?ScenarioID=6301" xr:uid="{867C12E9-DD1F-46A5-BC3D-C699B6D9F82C}"/>
    <hyperlink ref="A1682" r:id="rId1556" display="https://www.jrvdev.com/ROAR/VER1/ShowScenario.asp?ScenarioID=6302" xr:uid="{72FBE0A5-26C2-4209-80B6-4D9CC90B9E01}"/>
    <hyperlink ref="A1684" r:id="rId1557" display="https://www.jrvdev.com/ROAR/VER1/ShowScenario.asp?ScenarioID=2627" xr:uid="{4F0BC642-5E68-449C-ABE2-135F3309D08B}"/>
    <hyperlink ref="A1685" r:id="rId1558" display="https://www.jrvdev.com/ROAR/VER1/ShowScenario.asp?ScenarioID=2628" xr:uid="{E5A8130E-A7FC-4AA9-BC1F-24F641D97494}"/>
    <hyperlink ref="A1686" r:id="rId1559" display="https://www.jrvdev.com/ROAR/VER1/ShowScenario.asp?ScenarioID=2629" xr:uid="{D670D363-E9BC-412B-A490-CFC5861C91EE}"/>
    <hyperlink ref="A1687" r:id="rId1560" display="https://www.jrvdev.com/ROAR/VER1/ShowScenario.asp?ScenarioID=2630" xr:uid="{0481BEB7-C17A-44C9-B572-1AA9E10D6138}"/>
    <hyperlink ref="A1688" r:id="rId1561" display="https://www.jrvdev.com/ROAR/VER1/ShowScenario.asp?ScenarioID=2631" xr:uid="{5DEC8B3E-336A-4B9A-9385-57741393CAAC}"/>
    <hyperlink ref="A1689" r:id="rId1562" display="https://www.jrvdev.com/ROAR/VER1/ShowScenario.asp?ScenarioID=2632" xr:uid="{F30B4D8A-5E11-42ED-88B0-9E8E2614543F}"/>
    <hyperlink ref="A1690" r:id="rId1563" display="https://www.jrvdev.com/ROAR/VER1/ShowScenario.asp?ScenarioID=2633" xr:uid="{B7592F23-1A18-4C8F-8593-2221D15536C0}"/>
    <hyperlink ref="A1691" r:id="rId1564" display="https://www.jrvdev.com/ROAR/VER1/ShowScenario.asp?ScenarioID=2634" xr:uid="{42A5D5D3-F19B-4B5E-87C4-83E04CBB7EBB}"/>
    <hyperlink ref="A1693" r:id="rId1565" display="https://www.jrvdev.com/ROAR/VER1/ShowScenario.asp?ScenarioID=3442" xr:uid="{F0430C8F-A2F4-412D-AEC1-4B856476BC71}"/>
    <hyperlink ref="A1694" r:id="rId1566" display="https://www.jrvdev.com/ROAR/VER1/ShowScenario.asp?ScenarioID=3443" xr:uid="{6631FE1B-7F89-4A62-A6DA-7EC57E98301B}"/>
    <hyperlink ref="A1695" r:id="rId1567" display="https://www.jrvdev.com/ROAR/VER1/ShowScenario.asp?ScenarioID=3444" xr:uid="{342186BD-7F3B-4606-869C-908ED0F91754}"/>
    <hyperlink ref="A1696" r:id="rId1568" display="https://www.jrvdev.com/ROAR/VER1/ShowScenario.asp?ScenarioID=3445" xr:uid="{37A83B15-7C88-4A1B-8FBE-521EFF3443D0}"/>
    <hyperlink ref="A1697" r:id="rId1569" display="https://www.jrvdev.com/ROAR/VER1/ShowScenario.asp?ScenarioID=3446" xr:uid="{70EAAE7C-8C88-4E52-86CD-7C3973652563}"/>
    <hyperlink ref="A1698" r:id="rId1570" display="https://www.jrvdev.com/ROAR/VER1/ShowScenario.asp?ScenarioID=3447" xr:uid="{BF6BB467-0873-4C76-A396-149D7FD66CED}"/>
    <hyperlink ref="A1699" r:id="rId1571" display="https://www.jrvdev.com/ROAR/VER1/ShowScenario.asp?ScenarioID=3448" xr:uid="{03BDB088-70A2-449F-977E-CB675B10726C}"/>
    <hyperlink ref="A1701" r:id="rId1572" display="https://www.jrvdev.com/ROAR/VER1/ShowScenario.asp?ScenarioID=6333" xr:uid="{E1582D2D-DB9E-4F75-99C8-0DF3E20ED853}"/>
    <hyperlink ref="A1702" r:id="rId1573" display="https://www.jrvdev.com/ROAR/VER1/ShowScenario.asp?ScenarioID=6334" xr:uid="{FE82B9CD-B234-4913-8638-CD8C0DC8F5C0}"/>
    <hyperlink ref="A1703" r:id="rId1574" display="https://www.jrvdev.com/ROAR/VER1/ShowScenario.asp?ScenarioID=6335" xr:uid="{4362AF4C-5DB7-48DC-8E48-742F3C3CEDE7}"/>
    <hyperlink ref="A1704" r:id="rId1575" display="https://www.jrvdev.com/ROAR/VER1/ShowScenario.asp?ScenarioID=6336" xr:uid="{374D65DF-22E9-42D7-9BD0-FC145FB6F5A6}"/>
    <hyperlink ref="A1705" r:id="rId1576" display="https://www.jrvdev.com/ROAR/VER1/ShowScenario.asp?ScenarioID=6337" xr:uid="{B499A06D-B745-4484-B635-28511C529A86}"/>
    <hyperlink ref="A1706" r:id="rId1577" display="https://www.jrvdev.com/ROAR/VER1/ShowScenario.asp?ScenarioID=6338" xr:uid="{3A4A0853-5C76-44AE-B71F-4EE8EC978969}"/>
    <hyperlink ref="A1708" r:id="rId1578" display="https://www.jrvdev.com/ROAR/VER1/ShowScenario.asp?ScenarioID=2430" xr:uid="{620DEE70-8A7F-452D-8960-8A2584112C0A}"/>
    <hyperlink ref="A1709" r:id="rId1579" display="https://www.jrvdev.com/ROAR/VER1/ShowScenario.asp?ScenarioID=2431" xr:uid="{23C106B3-133E-47AA-9D80-285EF72DFAE8}"/>
    <hyperlink ref="A1710" r:id="rId1580" display="https://www.jrvdev.com/ROAR/VER1/ShowScenario.asp?ScenarioID=2432" xr:uid="{56E64697-4F9B-47E9-9CFB-84F4F1A311E5}"/>
    <hyperlink ref="A1711" r:id="rId1581" display="https://www.jrvdev.com/ROAR/VER1/ShowScenario.asp?ScenarioID=2434" xr:uid="{ADB3DF2D-D675-4B8A-8BCD-7ADD7C00144F}"/>
    <hyperlink ref="A1712" r:id="rId1582" display="https://www.jrvdev.com/ROAR/VER1/ShowScenario.asp?ScenarioID=2435" xr:uid="{A3AF1A80-A851-4CB6-87A7-61B1D5B6CF2E}"/>
    <hyperlink ref="A1713" r:id="rId1583" display="https://www.jrvdev.com/ROAR/VER1/ShowScenario.asp?ScenarioID=2436" xr:uid="{D98F794A-1041-4CB9-8FEB-25198444468A}"/>
    <hyperlink ref="A1714" r:id="rId1584" display="https://www.jrvdev.com/ROAR/VER1/ShowScenario.asp?ScenarioID=2437" xr:uid="{078885F3-F3A7-48D7-9EA4-4F4503BB74EB}"/>
    <hyperlink ref="A1715" r:id="rId1585" display="https://www.jrvdev.com/ROAR/VER1/ShowScenario.asp?ScenarioID=2438" xr:uid="{154DDE8B-EB00-48DB-A2D0-06E6BA29C97B}"/>
    <hyperlink ref="A1716" r:id="rId1586" display="https://www.jrvdev.com/ROAR/VER1/ShowScenario.asp?ScenarioID=2439" xr:uid="{98622A24-6A2F-4FA8-8D10-7E8B98CFFB64}"/>
    <hyperlink ref="A1717" r:id="rId1587" display="https://www.jrvdev.com/ROAR/VER1/ShowScenario.asp?ScenarioID=2440" xr:uid="{C21414DA-4A51-454E-8500-BD8570A5D146}"/>
    <hyperlink ref="A1718" r:id="rId1588" display="https://www.jrvdev.com/ROAR/VER1/ShowScenario.asp?ScenarioID=2441" xr:uid="{B7E09298-40B1-4A77-B3F2-4DD1D123B732}"/>
    <hyperlink ref="A1719" r:id="rId1589" display="https://www.jrvdev.com/ROAR/VER1/ShowScenario.asp?ScenarioID=2442" xr:uid="{61E17E06-FE38-45C8-A3D5-079E3BFA06AB}"/>
    <hyperlink ref="A1721" r:id="rId1590" display="https://www.jrvdev.com/ROAR/VER1/ShowScenario.asp?ScenarioID=2848" xr:uid="{955EC459-1289-4D84-95FB-ADD0C0593FDD}"/>
    <hyperlink ref="A1722" r:id="rId1591" display="https://www.jrvdev.com/ROAR/VER1/ShowScenario.asp?ScenarioID=2849" xr:uid="{BF9A37FE-0890-43AA-8CD3-79A65A2084E8}"/>
    <hyperlink ref="A1723" r:id="rId1592" display="https://www.jrvdev.com/ROAR/VER1/ShowScenario.asp?ScenarioID=2850" xr:uid="{0B862AA9-2A5B-408E-A471-0152857601FF}"/>
    <hyperlink ref="A1724" r:id="rId1593" display="https://www.jrvdev.com/ROAR/VER1/ShowScenario.asp?ScenarioID=2851" xr:uid="{93247CA4-2B3F-47CF-8371-080A83E280F1}"/>
    <hyperlink ref="A1725" r:id="rId1594" display="https://www.jrvdev.com/ROAR/VER1/ShowScenario.asp?ScenarioID=2852" xr:uid="{0E3E6ACA-ECFB-48E3-8FC3-C68B4E6783FA}"/>
    <hyperlink ref="A1726" r:id="rId1595" display="https://www.jrvdev.com/ROAR/VER1/ShowScenario.asp?ScenarioID=2854" xr:uid="{B1738CB1-ED93-4047-8DB9-336DE1FCC782}"/>
    <hyperlink ref="A1728" r:id="rId1596" display="https://www.jrvdev.com/ROAR/VER1/ShowScenario.asp?ScenarioID=2172" xr:uid="{427D00C9-A2FE-4134-8FC3-AFD159AF4710}"/>
    <hyperlink ref="A1729" r:id="rId1597" display="https://www.jrvdev.com/ROAR/VER1/ShowScenario.asp?ScenarioID=2173" xr:uid="{7CD5A266-AFB0-4452-BF4A-7378F4BA18C1}"/>
    <hyperlink ref="A1730" r:id="rId1598" display="https://www.jrvdev.com/ROAR/VER1/ShowScenario.asp?ScenarioID=2174" xr:uid="{19E7FC54-DE7B-4314-AA93-094F7B462628}"/>
    <hyperlink ref="A1731" r:id="rId1599" display="https://www.jrvdev.com/ROAR/VER1/ShowScenario.asp?ScenarioID=2175" xr:uid="{41D61E57-32E6-4820-B49B-FCA7C29D40A4}"/>
    <hyperlink ref="A1732" r:id="rId1600" display="https://www.jrvdev.com/ROAR/VER1/ShowScenario.asp?ScenarioID=2176" xr:uid="{157661FA-8309-4A02-9409-FE49E48EBD09}"/>
    <hyperlink ref="A1733" r:id="rId1601" display="https://www.jrvdev.com/ROAR/VER1/ShowScenario.asp?ScenarioID=2177" xr:uid="{3257809B-EAE7-436F-9516-B1D78D9127AD}"/>
    <hyperlink ref="A1734" r:id="rId1602" display="https://www.jrvdev.com/ROAR/VER1/ShowScenario.asp?ScenarioID=2178" xr:uid="{E72C5940-0066-4081-861E-50956CDEDCA9}"/>
    <hyperlink ref="A1735" r:id="rId1603" display="https://www.jrvdev.com/ROAR/VER1/ShowScenario.asp?ScenarioID=2179" xr:uid="{A24CA2E0-8B60-42CF-8355-EA1D5FF508E7}"/>
    <hyperlink ref="A1736" r:id="rId1604" display="https://www.jrvdev.com/ROAR/VER1/ShowScenario.asp?ScenarioID=2180" xr:uid="{118DD6E6-E459-4568-A593-D8803FF398AE}"/>
    <hyperlink ref="A1737" r:id="rId1605" display="https://www.jrvdev.com/ROAR/VER1/ShowScenario.asp?ScenarioID=2181" xr:uid="{061EA528-DC1E-4269-BB3E-8635B9BA9287}"/>
    <hyperlink ref="A1739" r:id="rId1606" display="https://www.jrvdev.com/ROAR/VER1/ShowScenario.asp?ScenarioID=463" xr:uid="{18676754-8AC5-465B-A4FB-1AF10971BC09}"/>
    <hyperlink ref="A1740" r:id="rId1607" display="https://www.jrvdev.com/ROAR/VER1/ShowScenario.asp?ScenarioID=464" xr:uid="{0F77DF7B-67E8-4158-AC94-4B0613B953DE}"/>
    <hyperlink ref="A1741" r:id="rId1608" display="https://www.jrvdev.com/ROAR/VER1/ShowScenario.asp?ScenarioID=465" xr:uid="{D2497C74-119A-40DA-8BE5-939C192CA4ED}"/>
    <hyperlink ref="A1742" r:id="rId1609" display="https://www.jrvdev.com/ROAR/VER1/ShowScenario.asp?ScenarioID=466" xr:uid="{6BF1E15B-2C77-4FE1-8C33-0B21DF014C53}"/>
    <hyperlink ref="A1744" r:id="rId1610" display="https://www.jrvdev.com/ROAR/VER1/ShowScenario.asp?ScenarioID=4048" xr:uid="{8B8B81BF-2317-4873-853E-6F27BA257F28}"/>
    <hyperlink ref="A1745" r:id="rId1611" display="https://www.jrvdev.com/ROAR/VER1/ShowScenario.asp?ScenarioID=6158" xr:uid="{20FD2F08-EBB7-4B94-9C3F-DFD252DDA3A7}"/>
    <hyperlink ref="A1746" r:id="rId1612" display="https://www.jrvdev.com/ROAR/VER1/ShowScenario.asp?ScenarioID=6159" xr:uid="{174A17BA-9BE0-4D57-AC6E-A68709DBEA08}"/>
    <hyperlink ref="A1747" r:id="rId1613" display="https://www.jrvdev.com/ROAR/VER1/ShowScenario.asp?ScenarioID=6178" xr:uid="{280EC36A-0924-4268-8D8C-CDB93B0A083D}"/>
    <hyperlink ref="A1748" r:id="rId1614" display="https://www.jrvdev.com/ROAR/VER1/ShowScenario.asp?ScenarioID=6179" xr:uid="{6BCE2A33-7DD2-45BF-A6E2-28A0E31B2531}"/>
    <hyperlink ref="A1749" r:id="rId1615" display="https://www.jrvdev.com/ROAR/VER1/ShowScenario.asp?ScenarioID=6180" xr:uid="{67FFD0CC-44FE-40CE-AA81-5C0E43464D71}"/>
    <hyperlink ref="A1750" r:id="rId1616" display="https://www.jrvdev.com/ROAR/VER1/ShowScenario.asp?ScenarioID=5906" xr:uid="{D56344E6-6110-4309-8F79-C353A96AD877}"/>
    <hyperlink ref="A1752" r:id="rId1617" display="https://www.jrvdev.com/ROAR/VER1/ShowScenario.asp?ScenarioID=6432" xr:uid="{49978E4A-4131-48AF-A0D7-47D4D16A4C39}"/>
    <hyperlink ref="A1753" r:id="rId1618" display="https://www.jrvdev.com/ROAR/VER1/ShowScenario.asp?ScenarioID=6433" xr:uid="{2B7E9E96-8389-4CFC-BA98-59E5DC01C6E1}"/>
    <hyperlink ref="A1755" r:id="rId1619" display="https://www.jrvdev.com/ROAR/VER1/ShowScenario.asp?ScenarioID=6509" xr:uid="{DDA617F2-5384-431D-9D5D-E4E197A76335}"/>
    <hyperlink ref="A1757" r:id="rId1620" display="https://www.jrvdev.com/ROAR/VER1/ShowScenario.asp?ScenarioID=3070" xr:uid="{E56466CF-9EE7-4BDC-8A41-FE5910CE4DAE}"/>
    <hyperlink ref="A1758" r:id="rId1621" display="https://www.jrvdev.com/ROAR/VER1/ShowScenario.asp?ScenarioID=3071" xr:uid="{558F96A6-2CD3-4B58-95DF-04321F3AB799}"/>
    <hyperlink ref="A1759" r:id="rId1622" display="https://www.jrvdev.com/ROAR/VER1/ShowScenario.asp?ScenarioID=3072" xr:uid="{D4088FD2-769F-4BDA-810D-F3B0AAA2DDE6}"/>
    <hyperlink ref="A1760" r:id="rId1623" display="https://www.jrvdev.com/ROAR/VER1/ShowScenario.asp?ScenarioID=3073" xr:uid="{803F1E5A-CB42-4C02-B376-E0B4B0EBF09D}"/>
    <hyperlink ref="A1761" r:id="rId1624" display="https://www.jrvdev.com/ROAR/VER1/ShowScenario.asp?ScenarioID=3074" xr:uid="{49EBB2C5-6C70-41A5-89DC-5A17F19B60B6}"/>
    <hyperlink ref="A1762" r:id="rId1625" display="https://www.jrvdev.com/ROAR/VER1/ShowScenario.asp?ScenarioID=3075" xr:uid="{C7CC4B68-52BF-4D75-A6C9-A0112098A0BE}"/>
    <hyperlink ref="A1763" r:id="rId1626" display="https://www.jrvdev.com/ROAR/VER1/ShowScenario.asp?ScenarioID=3076" xr:uid="{FC8F9928-B597-4768-AEFD-82EEDFD745D3}"/>
    <hyperlink ref="A1764" r:id="rId1627" display="https://www.jrvdev.com/ROAR/VER1/ShowScenario.asp?ScenarioID=3077" xr:uid="{39D77203-0E50-4CEE-A042-3F236DAACCE9}"/>
    <hyperlink ref="A1765" r:id="rId1628" display="https://www.jrvdev.com/ROAR/VER1/ShowScenario.asp?ScenarioID=3078" xr:uid="{7533A92B-0919-4BEF-AEF7-FC72F0A4A384}"/>
    <hyperlink ref="A1766" r:id="rId1629" display="https://www.jrvdev.com/ROAR/VER1/ShowScenario.asp?ScenarioID=3079" xr:uid="{710B4B3C-93E4-4FC9-8507-642F660E35D1}"/>
    <hyperlink ref="A1767" r:id="rId1630" display="https://www.jrvdev.com/ROAR/VER1/ShowScenario.asp?ScenarioID=3080" xr:uid="{C8A89E74-117A-402B-ABAA-A240A656691A}"/>
    <hyperlink ref="A1768" r:id="rId1631" display="https://www.jrvdev.com/ROAR/VER1/ShowScenario.asp?ScenarioID=3081" xr:uid="{66D15C78-7D52-48B0-8E1A-C677D542175F}"/>
    <hyperlink ref="A1769" r:id="rId1632" display="https://www.jrvdev.com/ROAR/VER1/ShowScenario.asp?ScenarioID=3082" xr:uid="{C3E7A6F2-D35E-4764-997B-6DC2CD13FC72}"/>
    <hyperlink ref="A1770" r:id="rId1633" display="https://www.jrvdev.com/ROAR/VER1/ShowScenario.asp?ScenarioID=3083" xr:uid="{E1A4CC3A-EE28-48EB-8435-A60751690283}"/>
    <hyperlink ref="A1771" r:id="rId1634" display="https://www.jrvdev.com/ROAR/VER1/ShowScenario.asp?ScenarioID=3084" xr:uid="{178E6CFB-7637-4E8A-ADFC-1781B9DAD34E}"/>
    <hyperlink ref="A1772" r:id="rId1635" display="https://www.jrvdev.com/ROAR/VER1/ShowScenario.asp?ScenarioID=3085" xr:uid="{D99E8A2E-7163-430D-891E-B9DBA3CD97E2}"/>
    <hyperlink ref="A1773" r:id="rId1636" display="https://www.jrvdev.com/ROAR/VER1/ShowScenario.asp?ScenarioID=3087" xr:uid="{215EB4F7-4253-41FD-92C2-A37B61BF5A94}"/>
    <hyperlink ref="A1774" r:id="rId1637" display="https://www.jrvdev.com/ROAR/VER1/ShowScenario.asp?ScenarioID=3086" xr:uid="{25802369-1FFA-424E-AE8E-412926D61ED4}"/>
    <hyperlink ref="A1776" r:id="rId1638" display="https://www.jrvdev.com/ROAR/VER1/ShowScenario.asp?ScenarioID=1086" xr:uid="{00A8BF5C-D81B-4A31-B43A-6A4855A11C45}"/>
    <hyperlink ref="A1777" r:id="rId1639" display="https://www.jrvdev.com/ROAR/VER1/ShowScenario.asp?ScenarioID=1087" xr:uid="{24959CD5-716D-48E9-B305-3730E1DD7871}"/>
    <hyperlink ref="A1778" r:id="rId1640" display="https://www.jrvdev.com/ROAR/VER1/ShowScenario.asp?ScenarioID=1088" xr:uid="{8E4899F3-99A6-4C20-AA9F-780C9707999E}"/>
    <hyperlink ref="A1779" r:id="rId1641" display="https://www.jrvdev.com/ROAR/VER1/ShowScenario.asp?ScenarioID=1089" xr:uid="{2DC6A968-E9D5-4B2E-9DD5-9EF3F11A841D}"/>
    <hyperlink ref="A1780" r:id="rId1642" display="https://www.jrvdev.com/ROAR/VER1/ShowScenario.asp?ScenarioID=1090" xr:uid="{AE2DE2AC-C056-4EF3-968A-3B1E90C2C9CD}"/>
    <hyperlink ref="A1781" r:id="rId1643" display="https://www.jrvdev.com/ROAR/VER1/ShowScenario.asp?ScenarioID=1091" xr:uid="{003EF23B-B25E-4530-B5D7-DCAF191FC3D4}"/>
    <hyperlink ref="A1782" r:id="rId1644" display="https://www.jrvdev.com/ROAR/VER1/ShowScenario.asp?ScenarioID=1092" xr:uid="{5B411EE0-069A-4023-8D9E-5A4997590AC1}"/>
    <hyperlink ref="A1783" r:id="rId1645" display="https://www.jrvdev.com/ROAR/VER1/ShowScenario.asp?ScenarioID=1093" xr:uid="{8891C972-8C09-4D2C-A83B-9AD0A579C7B1}"/>
    <hyperlink ref="A1784" r:id="rId1646" display="https://www.jrvdev.com/ROAR/VER1/ShowScenario.asp?ScenarioID=1095" xr:uid="{B780C1F2-DBAE-4A62-A70A-2F2720262757}"/>
    <hyperlink ref="A1785" r:id="rId1647" display="https://www.jrvdev.com/ROAR/VER1/ShowScenario.asp?ScenarioID=1094" xr:uid="{0C9A0443-14AB-4B36-A599-12BDC9E65A32}"/>
    <hyperlink ref="A1786" r:id="rId1648" display="https://www.jrvdev.com/ROAR/VER1/ShowScenario.asp?ScenarioID=1096" xr:uid="{F857FC98-F541-42BD-9655-3065DD0F3D85}"/>
    <hyperlink ref="A1788" r:id="rId1649" display="https://www.jrvdev.com/ROAR/VER1/ShowScenario.asp?ScenarioID=5657" xr:uid="{EFD680CA-B272-4281-A94B-91179532CAB5}"/>
    <hyperlink ref="A1789" r:id="rId1650" display="https://www.jrvdev.com/ROAR/VER1/ShowScenario.asp?ScenarioID=5658" xr:uid="{F6CC3949-4B3D-4AA4-AE57-35C25035D891}"/>
    <hyperlink ref="A1790" r:id="rId1651" display="https://www.jrvdev.com/ROAR/VER1/ShowScenario.asp?ScenarioID=5659" xr:uid="{1CA0FEDC-04E8-4B31-9167-ABADBAB51CF7}"/>
    <hyperlink ref="A1791" r:id="rId1652" display="https://www.jrvdev.com/ROAR/VER1/ShowScenario.asp?ScenarioID=5660" xr:uid="{BFE106C3-CCA2-48A4-85CE-7FCFF024F8E7}"/>
    <hyperlink ref="A1792" r:id="rId1653" display="https://www.jrvdev.com/ROAR/VER1/ShowScenario.asp?ScenarioID=5661" xr:uid="{95DC0521-7028-4DD3-803F-843A001A2D5E}"/>
    <hyperlink ref="A1793" r:id="rId1654" display="https://www.jrvdev.com/ROAR/VER1/ShowScenario.asp?ScenarioID=5662" xr:uid="{4FDE87DD-874A-416E-ADEC-7FEEDEB687BA}"/>
    <hyperlink ref="A1794" r:id="rId1655" display="https://www.jrvdev.com/ROAR/VER1/ShowScenario.asp?ScenarioID=5663" xr:uid="{2B518000-ABF0-43F6-BA6D-45E695863E8C}"/>
    <hyperlink ref="A1795" r:id="rId1656" display="https://www.jrvdev.com/ROAR/VER1/ShowScenario.asp?ScenarioID=5664" xr:uid="{2D9AD5CA-684D-4EB5-945D-0766937F9633}"/>
    <hyperlink ref="A1796" r:id="rId1657" display="https://www.jrvdev.com/ROAR/VER1/ShowScenario.asp?ScenarioID=5665" xr:uid="{1F012E53-62A3-4326-B95D-05ED4D45C065}"/>
    <hyperlink ref="A1797" r:id="rId1658" display="https://www.jrvdev.com/ROAR/VER1/ShowScenario.asp?ScenarioID=5666" xr:uid="{82590757-CF65-4E82-AE36-CD2710A19534}"/>
    <hyperlink ref="A1798" r:id="rId1659" display="https://www.jrvdev.com/ROAR/VER1/ShowScenario.asp?ScenarioID=5667" xr:uid="{744D30D0-B00F-4AB9-8830-0D0142665703}"/>
    <hyperlink ref="A1799" r:id="rId1660" display="https://www.jrvdev.com/ROAR/VER1/ShowScenario.asp?ScenarioID=5668" xr:uid="{A3E14BD7-7335-4174-B750-948459F3E785}"/>
    <hyperlink ref="A1800" r:id="rId1661" display="https://www.jrvdev.com/ROAR/VER1/ShowScenario.asp?ScenarioID=5669" xr:uid="{0589FF54-D7C9-4B76-8483-1E61E4E76E1A}"/>
    <hyperlink ref="A1801" r:id="rId1662" display="https://www.jrvdev.com/ROAR/VER1/ShowScenario.asp?ScenarioID=5670" xr:uid="{52E37AD3-3184-42CD-B876-95736283C17A}"/>
    <hyperlink ref="A1802" r:id="rId1663" display="https://www.jrvdev.com/ROAR/VER1/ShowScenario.asp?ScenarioID=5671" xr:uid="{2B52610F-7A7C-4158-A3E0-DACA87E9C4A9}"/>
    <hyperlink ref="A1803" r:id="rId1664" display="https://www.jrvdev.com/ROAR/VER1/ShowScenario.asp?ScenarioID=5672" xr:uid="{047FEB36-39EF-4A03-A7B5-5C54A9660388}"/>
    <hyperlink ref="A1804" r:id="rId1665" display="https://www.jrvdev.com/ROAR/VER1/ShowScenario.asp?ScenarioID=5673" xr:uid="{DEB4FE1A-89D0-4405-9280-B7CD97DA8192}"/>
    <hyperlink ref="A1806" r:id="rId1666" display="https://www.jrvdev.com/ROAR/VER1/ShowScenario.asp?ScenarioID=3811" xr:uid="{CB37B5F3-4E46-4273-A615-74BC3B7D5E1B}"/>
    <hyperlink ref="A1807" r:id="rId1667" display="https://www.jrvdev.com/ROAR/VER1/ShowScenario.asp?ScenarioID=3812" xr:uid="{4ED59C75-40A7-4556-962B-DCABB9D88928}"/>
    <hyperlink ref="A1808" r:id="rId1668" display="https://www.jrvdev.com/ROAR/VER1/ShowScenario.asp?ScenarioID=3813" xr:uid="{E5873639-35EB-4DA3-B5EB-AA2770B83FAF}"/>
    <hyperlink ref="A1809" r:id="rId1669" display="https://www.jrvdev.com/ROAR/VER1/ShowScenario.asp?ScenarioID=3814" xr:uid="{D818B454-B4F1-4EA6-A4F4-165F2B706397}"/>
    <hyperlink ref="A1810" r:id="rId1670" display="https://www.jrvdev.com/ROAR/VER1/ShowScenario.asp?ScenarioID=3815" xr:uid="{B11EBFBB-7AB1-4A27-8602-9AEF2428ED1D}"/>
    <hyperlink ref="A1811" r:id="rId1671" display="https://www.jrvdev.com/ROAR/VER1/ShowScenario.asp?ScenarioID=3816" xr:uid="{4A073A4C-F535-4889-BB92-333D6E3D4491}"/>
    <hyperlink ref="A1812" r:id="rId1672" display="https://www.jrvdev.com/ROAR/VER1/ShowScenario.asp?ScenarioID=3817" xr:uid="{B6B99280-DEEF-4C10-B748-61850063A4C9}"/>
    <hyperlink ref="A1813" r:id="rId1673" display="https://www.jrvdev.com/ROAR/VER1/ShowScenario.asp?ScenarioID=3818" xr:uid="{11B20F35-F765-475E-B450-9C18941F3474}"/>
    <hyperlink ref="A1814" r:id="rId1674" display="https://www.jrvdev.com/ROAR/VER1/ShowScenario.asp?ScenarioID=3819" xr:uid="{6CF01404-19E9-4534-8286-8E438C403089}"/>
    <hyperlink ref="A1815" r:id="rId1675" display="https://www.jrvdev.com/ROAR/VER1/ShowScenario.asp?ScenarioID=3820" xr:uid="{DA8958FD-302B-4969-B697-A07FF17C026B}"/>
    <hyperlink ref="A1816" r:id="rId1676" display="https://www.jrvdev.com/ROAR/VER1/ShowScenario.asp?ScenarioID=3821" xr:uid="{9BD16CDB-C1EE-467F-B32E-CEC136BD6965}"/>
    <hyperlink ref="A1817" r:id="rId1677" display="https://www.jrvdev.com/ROAR/VER1/ShowScenario.asp?ScenarioID=3822" xr:uid="{4C4844DE-28A2-47B0-9508-A122A3BA22A9}"/>
    <hyperlink ref="A1818" r:id="rId1678" display="https://www.jrvdev.com/ROAR/VER1/ShowScenario.asp?ScenarioID=3823" xr:uid="{97A0F144-8F4F-4861-9BA6-6588FF2CCD59}"/>
    <hyperlink ref="A1819" r:id="rId1679" display="https://www.jrvdev.com/ROAR/VER1/ShowScenario.asp?ScenarioID=3824" xr:uid="{9047090A-91A0-4544-AF0B-DD51275A67DE}"/>
    <hyperlink ref="A1820" r:id="rId1680" display="https://www.jrvdev.com/ROAR/VER1/ShowScenario.asp?ScenarioID=3825" xr:uid="{0F63000D-45CA-46E3-8C78-E2E00B2AD505}"/>
    <hyperlink ref="A1822" r:id="rId1681" display="https://www.jrvdev.com/ROAR/VER1/ShowScenario.asp?ScenarioID=4545" xr:uid="{CA402C2B-E215-4EC2-BD5C-3AA2152E4425}"/>
    <hyperlink ref="A1823" r:id="rId1682" display="https://www.jrvdev.com/ROAR/VER1/ShowScenario.asp?ScenarioID=4546" xr:uid="{FB7E4BDB-8D9E-45CB-99EF-109A479D8E11}"/>
    <hyperlink ref="A1824" r:id="rId1683" display="https://www.jrvdev.com/ROAR/VER1/ShowScenario.asp?ScenarioID=4547" xr:uid="{DACF1DD1-E1E1-43AC-8F54-1A0CC7D364DC}"/>
    <hyperlink ref="A1825" r:id="rId1684" display="https://www.jrvdev.com/ROAR/VER1/ShowScenario.asp?ScenarioID=4548" xr:uid="{37317AA9-2DC9-437E-9906-1362EE224875}"/>
    <hyperlink ref="A1826" r:id="rId1685" display="https://www.jrvdev.com/ROAR/VER1/ShowScenario.asp?ScenarioID=4549" xr:uid="{CB936D08-472E-48DE-B95D-EB89CCE2DBE8}"/>
    <hyperlink ref="A1827" r:id="rId1686" display="https://www.jrvdev.com/ROAR/VER1/ShowScenario.asp?ScenarioID=4550" xr:uid="{F05C05CF-A255-48D5-B821-0605FA1B0F32}"/>
    <hyperlink ref="A1828" r:id="rId1687" display="https://www.jrvdev.com/ROAR/VER1/ShowScenario.asp?ScenarioID=4551" xr:uid="{E6C0DB7B-8AF2-4FF7-B438-308E94B0B1F3}"/>
    <hyperlink ref="A1829" r:id="rId1688" display="https://www.jrvdev.com/ROAR/VER1/ShowScenario.asp?ScenarioID=4552" xr:uid="{EF804959-EBDE-41EC-B487-2531007EA65C}"/>
    <hyperlink ref="A1830" r:id="rId1689" display="https://www.jrvdev.com/ROAR/VER1/ShowScenario.asp?ScenarioID=4553" xr:uid="{ACC0CD30-13A4-41A7-9D6D-76B840AD2F17}"/>
    <hyperlink ref="A1831" r:id="rId1690" display="https://www.jrvdev.com/ROAR/VER1/ShowScenario.asp?ScenarioID=4554" xr:uid="{E3040936-FC25-4CB8-B044-476F140D2926}"/>
    <hyperlink ref="A1832" r:id="rId1691" display="https://www.jrvdev.com/ROAR/VER1/ShowScenario.asp?ScenarioID=4555" xr:uid="{44049AF6-B83D-4597-8B9A-BB4EE9940B93}"/>
    <hyperlink ref="A1833" r:id="rId1692" display="https://www.jrvdev.com/ROAR/VER1/ShowScenario.asp?ScenarioID=4556" xr:uid="{558A9063-4294-4CCA-A8DF-739F0E45EAA7}"/>
    <hyperlink ref="A1835" r:id="rId1693" display="https://www.jrvdev.com/ROAR/VER1/ShowScenario.asp?ScenarioID=6554" xr:uid="{61A57AC7-8908-49F3-9E75-49EB887DADE2}"/>
    <hyperlink ref="A1836" r:id="rId1694" display="https://www.jrvdev.com/ROAR/VER1/ShowScenario.asp?ScenarioID=6555" xr:uid="{37E24D27-4252-49F2-9F42-64BC669A3713}"/>
    <hyperlink ref="A1837" r:id="rId1695" display="https://www.jrvdev.com/ROAR/VER1/ShowScenario.asp?ScenarioID=6556" xr:uid="{72953ED6-14EA-432F-A696-3BC18E97E166}"/>
    <hyperlink ref="A1838" r:id="rId1696" display="https://www.jrvdev.com/ROAR/VER1/ShowScenario.asp?ScenarioID=6557" xr:uid="{A3F45250-3B30-4A11-BA95-6828B9D39C18}"/>
    <hyperlink ref="A1839" r:id="rId1697" display="https://www.jrvdev.com/ROAR/VER1/ShowScenario.asp?ScenarioID=6558" xr:uid="{8173C718-C191-4AA8-99D4-9DDE32E73378}"/>
    <hyperlink ref="A1840" r:id="rId1698" display="https://www.jrvdev.com/ROAR/VER1/ShowScenario.asp?ScenarioID=6559" xr:uid="{90A74C28-6EC6-4228-B83C-70039C1B672B}"/>
    <hyperlink ref="A1841" r:id="rId1699" display="https://www.jrvdev.com/ROAR/VER1/ShowScenario.asp?ScenarioID=6560" xr:uid="{D102096B-C228-4C72-8DB5-4BF4D5034349}"/>
    <hyperlink ref="A1842" r:id="rId1700" display="https://www.jrvdev.com/ROAR/VER1/ShowScenario.asp?ScenarioID=6561" xr:uid="{2CEEBA72-85DA-4BEF-B01E-2173D1285D1D}"/>
    <hyperlink ref="A1843" r:id="rId1701" display="https://www.jrvdev.com/ROAR/VER1/ShowScenario.asp?ScenarioID=6562" xr:uid="{0BF8151A-F2BD-4B23-A636-B2DD46AF5D1B}"/>
    <hyperlink ref="A1844" r:id="rId1702" display="https://www.jrvdev.com/ROAR/VER1/ShowScenario.asp?ScenarioID=6563" xr:uid="{A54C02E3-36DF-452C-89FB-734E7BFA4C79}"/>
    <hyperlink ref="A1845" r:id="rId1703" display="https://www.jrvdev.com/ROAR/VER1/ShowScenario.asp?ScenarioID=6564" xr:uid="{8A50E537-AA33-4C6D-B86E-263C66448D22}"/>
    <hyperlink ref="A1846" r:id="rId1704" display="https://www.jrvdev.com/ROAR/VER1/ShowScenario.asp?ScenarioID=6565" xr:uid="{4DC710C5-8668-460E-8331-E96B430159B0}"/>
    <hyperlink ref="A1848" r:id="rId1705" display="https://www.jrvdev.com/ROAR/VER1/ShowScenario.asp?ScenarioID=2325" xr:uid="{AD822FE3-EF8F-428E-9AD2-44891812CF4A}"/>
    <hyperlink ref="A1849" r:id="rId1706" display="https://www.jrvdev.com/ROAR/VER1/ShowScenario.asp?ScenarioID=2326" xr:uid="{23289AB8-074B-4B4B-AC01-41E95540BF17}"/>
    <hyperlink ref="A1850" r:id="rId1707" display="https://www.jrvdev.com/ROAR/VER1/ShowScenario.asp?ScenarioID=2327" xr:uid="{2E5D2B53-3F29-4474-9E23-021107D2DEA6}"/>
    <hyperlink ref="A1851" r:id="rId1708" display="https://www.jrvdev.com/ROAR/VER1/ShowScenario.asp?ScenarioID=2328" xr:uid="{22DCDC44-6A8B-4547-BF26-CF18B8B089D3}"/>
    <hyperlink ref="A1852" r:id="rId1709" display="https://www.jrvdev.com/ROAR/VER1/ShowScenario.asp?ScenarioID=2329" xr:uid="{2582B77A-0C16-4F62-93DA-A209931A5941}"/>
    <hyperlink ref="A1853" r:id="rId1710" display="https://www.jrvdev.com/ROAR/VER1/ShowScenario.asp?ScenarioID=2330" xr:uid="{0B71A1F1-3B9E-451A-BEB5-E2703A4BEC0C}"/>
    <hyperlink ref="A1854" r:id="rId1711" display="https://www.jrvdev.com/ROAR/VER1/ShowScenario.asp?ScenarioID=2331" xr:uid="{5D7891F7-34CB-4083-A74A-6C44E27E22B5}"/>
    <hyperlink ref="A1855" r:id="rId1712" display="https://www.jrvdev.com/ROAR/VER1/ShowScenario.asp?ScenarioID=2332" xr:uid="{175C976E-8A45-4A61-9815-99C6D9D6EC18}"/>
    <hyperlink ref="A1857" r:id="rId1713" display="https://www.jrvdev.com/ROAR/VER1/ShowScenario.asp?ScenarioID=3533" xr:uid="{99C4EACA-FA43-49AB-B986-EEC2891DFB28}"/>
    <hyperlink ref="A1858" r:id="rId1714" display="https://www.jrvdev.com/ROAR/VER1/ShowScenario.asp?ScenarioID=3534" xr:uid="{6C2AE0E5-04F1-42DE-B15A-3B94AABA8FD1}"/>
    <hyperlink ref="A1859" r:id="rId1715" display="https://www.jrvdev.com/ROAR/VER1/ShowScenario.asp?ScenarioID=3535" xr:uid="{B107181A-0D74-49C1-970C-5F1B7AB86404}"/>
    <hyperlink ref="A1860" r:id="rId1716" display="https://www.jrvdev.com/ROAR/VER1/ShowScenario.asp?ScenarioID=3536" xr:uid="{1D6CABF1-FDA5-4E91-A20B-301125F6E519}"/>
    <hyperlink ref="A1861" r:id="rId1717" display="https://www.jrvdev.com/ROAR/VER1/ShowScenario.asp?ScenarioID=3537" xr:uid="{D86ACD58-7304-4E71-9A20-216AD9AE7D39}"/>
    <hyperlink ref="A1862" r:id="rId1718" display="https://www.jrvdev.com/ROAR/VER1/ShowScenario.asp?ScenarioID=3538" xr:uid="{5960EDAD-53D7-4DBF-8399-540D327AD88F}"/>
    <hyperlink ref="A1863" r:id="rId1719" display="https://www.jrvdev.com/ROAR/VER1/ShowScenario.asp?ScenarioID=3539" xr:uid="{B8279D86-C181-4629-ACC8-11029429EF7B}"/>
    <hyperlink ref="A1864" r:id="rId1720" display="https://www.jrvdev.com/ROAR/VER1/ShowScenario.asp?ScenarioID=3540" xr:uid="{7AEB643D-5E3D-4B13-8362-37861CCEDC13}"/>
    <hyperlink ref="A1866" r:id="rId1721" display="https://www.jrvdev.com/ROAR/VER1/ShowScenario.asp?ScenarioID=6518" xr:uid="{275CB5FD-FF4A-43F1-A310-3AE24E146F78}"/>
    <hyperlink ref="A1867" r:id="rId1722" display="https://www.jrvdev.com/ROAR/VER1/ShowScenario.asp?ScenarioID=6519" xr:uid="{C7442C68-2B2D-470C-B009-52D166714B38}"/>
    <hyperlink ref="A1868" r:id="rId1723" display="https://www.jrvdev.com/ROAR/VER1/ShowScenario.asp?ScenarioID=6520" xr:uid="{EE279576-DC74-4859-91A3-7957B91BBD74}"/>
    <hyperlink ref="A1869" r:id="rId1724" display="https://www.jrvdev.com/ROAR/VER1/ShowScenario.asp?ScenarioID=6521" xr:uid="{12B6F07E-0146-409D-AD85-8CF576DBE2A9}"/>
    <hyperlink ref="A1870" r:id="rId1725" display="https://www.jrvdev.com/ROAR/VER1/ShowScenario.asp?ScenarioID=6523" xr:uid="{18C0EDAF-C044-4D47-AF91-5AEA54C07E7B}"/>
    <hyperlink ref="A1871" r:id="rId1726" display="https://www.jrvdev.com/ROAR/VER1/ShowScenario.asp?ScenarioID=6524" xr:uid="{AACA97B8-786E-43A4-9A66-55C1CEF75BC1}"/>
    <hyperlink ref="A1872" r:id="rId1727" display="https://www.jrvdev.com/ROAR/VER1/ShowScenario.asp?ScenarioID=6525" xr:uid="{6D46725B-E4DD-4AC3-96AB-9F3BBA201B7D}"/>
    <hyperlink ref="A1873" r:id="rId1728" display="https://www.jrvdev.com/ROAR/VER1/ShowScenario.asp?ScenarioID=6526" xr:uid="{724C84BC-7C79-4BC8-A496-A2C93D86E2D3}"/>
    <hyperlink ref="A1874" r:id="rId1729" display="https://www.jrvdev.com/ROAR/VER1/ShowScenario.asp?ScenarioID=6527" xr:uid="{4D5FEEC0-7DBD-411F-9D88-DB5E7AE5CE73}"/>
    <hyperlink ref="A1875" r:id="rId1730" display="https://www.jrvdev.com/ROAR/VER1/ShowScenario.asp?ScenarioID=6529" xr:uid="{4DF60344-BFC1-4534-A0F7-8A7756BC1D15}"/>
    <hyperlink ref="A1876" r:id="rId1731" display="https://www.jrvdev.com/ROAR/VER1/ShowScenario.asp?ScenarioID=6528" xr:uid="{2D4FDBB1-4DEF-40A7-9CCC-E0BCC22C2B2A}"/>
    <hyperlink ref="A1878" r:id="rId1732" display="https://www.jrvdev.com/ROAR/VER1/ShowScenario.asp?ScenarioID=5384" xr:uid="{96A0E92C-32A7-476B-8077-611FB801DD80}"/>
    <hyperlink ref="A1879" r:id="rId1733" display="https://www.jrvdev.com/ROAR/VER1/ShowScenario.asp?ScenarioID=5386" xr:uid="{F806224A-8036-4E5B-B18B-1DDD19266AD6}"/>
    <hyperlink ref="A1880" r:id="rId1734" display="https://www.jrvdev.com/ROAR/VER1/ShowScenario.asp?ScenarioID=5387" xr:uid="{E918C75D-C770-4478-A059-0985ED33E2F4}"/>
    <hyperlink ref="A1881" r:id="rId1735" display="https://www.jrvdev.com/ROAR/VER1/ShowScenario.asp?ScenarioID=5388" xr:uid="{F35F4609-01E5-4F7F-9FD6-236A050E8A50}"/>
    <hyperlink ref="A1882" r:id="rId1736" display="https://www.jrvdev.com/ROAR/VER1/ShowScenario.asp?ScenarioID=5389" xr:uid="{F11C4107-525F-4F38-8221-0C12B77B8471}"/>
    <hyperlink ref="A1883" r:id="rId1737" display="https://www.jrvdev.com/ROAR/VER1/ShowScenario.asp?ScenarioID=5390" xr:uid="{6C26D824-8B8D-4C2D-A2FA-3737887642AB}"/>
    <hyperlink ref="A1885" r:id="rId1738" display="https://www.jrvdev.com/ROAR/VER1/ShowScenario.asp?ScenarioID=6493" xr:uid="{A001524F-C779-4EE7-B2DE-FDC7006B6511}"/>
    <hyperlink ref="A1886" r:id="rId1739" display="https://www.jrvdev.com/ROAR/VER1/ShowScenario.asp?ScenarioID=6494" xr:uid="{F9472059-4D6B-414B-9481-0C40716E4C15}"/>
    <hyperlink ref="A1887" r:id="rId1740" display="https://www.jrvdev.com/ROAR/VER1/ShowScenario.asp?ScenarioID=6495" xr:uid="{8A95E2BF-8864-4CC2-BBDE-C05950179312}"/>
    <hyperlink ref="A1888" r:id="rId1741" display="https://www.jrvdev.com/ROAR/VER1/ShowScenario.asp?ScenarioID=6496" xr:uid="{1FB02816-17C1-4466-8C6F-D388676E14E3}"/>
    <hyperlink ref="A1889" r:id="rId1742" display="https://www.jrvdev.com/ROAR/VER1/ShowScenario.asp?ScenarioID=6497" xr:uid="{0C0E3076-7D51-4FA9-AC5C-F26E1CA7F551}"/>
    <hyperlink ref="A1890" r:id="rId1743" display="https://www.jrvdev.com/ROAR/VER1/ShowScenario.asp?ScenarioID=6498" xr:uid="{C0969FB9-5D36-4F24-AE1F-6EDCE270BAD0}"/>
    <hyperlink ref="A1892" r:id="rId1744" display="https://www.jrvdev.com/ROAR/VER1/ShowScenario.asp?ScenarioID=2460" xr:uid="{70115CCA-C510-45A6-B025-44C5C2FA86BA}"/>
    <hyperlink ref="A1893" r:id="rId1745" display="https://www.jrvdev.com/ROAR/VER1/ShowScenario.asp?ScenarioID=2461" xr:uid="{E0079396-C223-4DF2-B178-EE085C84546F}"/>
    <hyperlink ref="A1894" r:id="rId1746" display="https://www.jrvdev.com/ROAR/VER1/ShowScenario.asp?ScenarioID=2462" xr:uid="{7EED0AB1-6488-4E96-9112-E8B7CCDC80F0}"/>
    <hyperlink ref="A1895" r:id="rId1747" display="https://www.jrvdev.com/ROAR/VER1/ShowScenario.asp?ScenarioID=2463" xr:uid="{CBAC38C5-16FE-4E56-8793-FFFFB47D4AC5}"/>
    <hyperlink ref="A1896" r:id="rId1748" display="https://www.jrvdev.com/ROAR/VER1/ShowScenario.asp?ScenarioID=2464" xr:uid="{DF160A6D-D7A1-4DA7-9D67-076A1DB8616F}"/>
    <hyperlink ref="A1897" r:id="rId1749" display="https://www.jrvdev.com/ROAR/VER1/ShowScenario.asp?ScenarioID=2466" xr:uid="{884784EB-6A3F-48D5-958B-5A019C254BB1}"/>
    <hyperlink ref="A1898" r:id="rId1750" display="https://www.jrvdev.com/ROAR/VER1/ShowScenario.asp?ScenarioID=2465" xr:uid="{132BCF1D-3046-4006-9536-A9087E5BD03D}"/>
    <hyperlink ref="A1899" r:id="rId1751" display="https://www.jrvdev.com/ROAR/VER1/ShowScenario.asp?ScenarioID=2467" xr:uid="{2DB939EE-4C62-4995-B0A8-4CB4B573AB6E}"/>
    <hyperlink ref="A1900" r:id="rId1752" display="https://www.jrvdev.com/ROAR/VER1/ShowScenario.asp?ScenarioID=2468" xr:uid="{9644A272-4631-4DE9-B653-942531EAA705}"/>
    <hyperlink ref="A1901" r:id="rId1753" display="https://www.jrvdev.com/ROAR/VER1/ShowScenario.asp?ScenarioID=2469" xr:uid="{73B8EF57-E587-476C-B1DB-3DD21F4ECC88}"/>
    <hyperlink ref="A1902" r:id="rId1754" display="https://www.jrvdev.com/ROAR/VER1/ShowScenario.asp?ScenarioID=2470" xr:uid="{BF76E464-D276-4DAE-B9F1-007A2CDDACEF}"/>
    <hyperlink ref="A1903" r:id="rId1755" display="https://www.jrvdev.com/ROAR/VER1/ShowScenario.asp?ScenarioID=2471" xr:uid="{DCF60353-F249-4D52-8886-CCEB29B17A0A}"/>
    <hyperlink ref="A1904" r:id="rId1756" display="https://www.jrvdev.com/ROAR/VER1/ShowScenario.asp?ScenarioID=2472" xr:uid="{EF53DE29-515E-4CC8-900F-0EC5E3B55FFE}"/>
    <hyperlink ref="A1905" r:id="rId1757" display="https://www.jrvdev.com/ROAR/VER1/ShowScenario.asp?ScenarioID=2473" xr:uid="{E5C11096-7347-4455-9D99-856DD1C84F0A}"/>
    <hyperlink ref="A1906" r:id="rId1758" display="https://www.jrvdev.com/ROAR/VER1/ShowScenario.asp?ScenarioID=2474" xr:uid="{131F1D1A-FB78-43F2-9D7B-3F7405E00BD9}"/>
    <hyperlink ref="A1907" r:id="rId1759" display="https://www.jrvdev.com/ROAR/VER1/ShowScenario.asp?ScenarioID=2475" xr:uid="{EC1DCA1F-59D1-4409-8050-A11A9CE5E170}"/>
    <hyperlink ref="A1908" r:id="rId1760" display="https://www.jrvdev.com/ROAR/VER1/ShowScenario.asp?ScenarioID=2476" xr:uid="{2B9754C7-E3B4-4A66-BF5A-4AC994E2E106}"/>
    <hyperlink ref="A1909" r:id="rId1761" display="https://www.jrvdev.com/ROAR/VER1/ShowScenario.asp?ScenarioID=2477" xr:uid="{2F29211E-B4FD-4C61-BA4B-49FF876CD3E2}"/>
    <hyperlink ref="A1911" r:id="rId1762" display="https://www.jrvdev.com/ROAR/VER1/ShowScenario.asp?ScenarioID=3716" xr:uid="{3C752646-A1A8-4B8B-AAE0-FC033C753BB4}"/>
    <hyperlink ref="A1912" r:id="rId1763" display="https://www.jrvdev.com/ROAR/VER1/ShowScenario.asp?ScenarioID=3717" xr:uid="{72D1C6E1-DA76-453A-8EE2-3F28AB2CCBA8}"/>
    <hyperlink ref="A1913" r:id="rId1764" display="https://www.jrvdev.com/ROAR/VER1/ShowScenario.asp?ScenarioID=3718" xr:uid="{714FA661-03DB-4629-BFCC-C6C3AE3F56FD}"/>
    <hyperlink ref="A1914" r:id="rId1765" display="https://www.jrvdev.com/ROAR/VER1/ShowScenario.asp?ScenarioID=3719" xr:uid="{E32D1385-6999-4653-9A92-9792D43C1A3B}"/>
    <hyperlink ref="A1915" r:id="rId1766" display="https://www.jrvdev.com/ROAR/VER1/ShowScenario.asp?ScenarioID=3720" xr:uid="{F0803CE4-BA27-4B47-8247-DE3381449FF7}"/>
    <hyperlink ref="A1916" r:id="rId1767" display="https://www.jrvdev.com/ROAR/VER1/ShowScenario.asp?ScenarioID=3721" xr:uid="{37B8BFCD-E7AC-4CC1-8277-BDC321A03847}"/>
    <hyperlink ref="A1917" r:id="rId1768" display="https://www.jrvdev.com/ROAR/VER1/ShowScenario.asp?ScenarioID=3722" xr:uid="{E6768722-429D-4C86-96CE-FEE166860821}"/>
    <hyperlink ref="A1918" r:id="rId1769" display="https://www.jrvdev.com/ROAR/VER1/ShowScenario.asp?ScenarioID=3723" xr:uid="{29E71FAC-FED7-4532-AA4B-A29975B2C7B6}"/>
    <hyperlink ref="A1919" r:id="rId1770" display="https://www.jrvdev.com/ROAR/VER1/ShowScenario.asp?ScenarioID=3724" xr:uid="{77160F46-0723-4B30-A4BE-4549FF3D4683}"/>
    <hyperlink ref="A1920" r:id="rId1771" display="https://www.jrvdev.com/ROAR/VER1/ShowScenario.asp?ScenarioID=3725" xr:uid="{AC457312-91F8-49C7-842B-83A1DA04710D}"/>
    <hyperlink ref="A1921" r:id="rId1772" display="https://www.jrvdev.com/ROAR/VER1/ShowScenario.asp?ScenarioID=3726" xr:uid="{824E6454-06B0-4DF5-9176-0379FDEB061D}"/>
    <hyperlink ref="A1922" r:id="rId1773" display="https://www.jrvdev.com/ROAR/VER1/ShowScenario.asp?ScenarioID=3728" xr:uid="{20F659FE-ACE9-411B-A725-E2A2BC64D1E0}"/>
    <hyperlink ref="A1923" r:id="rId1774" display="https://www.jrvdev.com/ROAR/VER1/ShowScenario.asp?ScenarioID=3729" xr:uid="{073025E3-6709-4BE8-BD56-5E80DF669AE5}"/>
    <hyperlink ref="A1924" r:id="rId1775" display="https://www.jrvdev.com/ROAR/VER1/ShowScenario.asp?ScenarioID=3731" xr:uid="{8E01015B-B904-4913-902A-192715739294}"/>
    <hyperlink ref="A1925" r:id="rId1776" display="https://www.jrvdev.com/ROAR/VER1/ShowScenario.asp?ScenarioID=3732" xr:uid="{1C586DCA-3F4E-4414-AF2C-A1DFDEF00B5F}"/>
    <hyperlink ref="A1926" r:id="rId1777" display="https://www.jrvdev.com/ROAR/VER1/ShowScenario.asp?ScenarioID=3733" xr:uid="{7AB1B754-853D-4938-958C-9FD0677DDAD8}"/>
    <hyperlink ref="A1927" r:id="rId1778" display="https://www.jrvdev.com/ROAR/VER1/ShowScenario.asp?ScenarioID=3735" xr:uid="{51BDFFD5-166B-45E8-AC6F-89ED55AA27A0}"/>
    <hyperlink ref="A1928" r:id="rId1779" display="https://www.jrvdev.com/ROAR/VER1/ShowScenario.asp?ScenarioID=3736" xr:uid="{FC05A69D-AE87-43D5-BA17-98EE09AFF2BE}"/>
    <hyperlink ref="A1929" r:id="rId1780" display="https://www.jrvdev.com/ROAR/VER1/ShowScenario.asp?ScenarioID=3737" xr:uid="{13D23CC6-CC05-4194-A6ED-F2DB995A5811}"/>
    <hyperlink ref="A1930" r:id="rId1781" display="https://www.jrvdev.com/ROAR/VER1/ShowScenario.asp?ScenarioID=3738" xr:uid="{8249B64F-7E2A-489D-9CBD-A0BFCD3B720A}"/>
    <hyperlink ref="A1931" r:id="rId1782" display="https://www.jrvdev.com/ROAR/VER1/ShowScenario.asp?ScenarioID=3739" xr:uid="{6A01CF29-3B5E-449D-BAF3-6688DE993876}"/>
    <hyperlink ref="A1932" r:id="rId1783" display="https://www.jrvdev.com/ROAR/VER1/ShowScenario.asp?ScenarioID=3740" xr:uid="{5DF9ABE5-2895-4BF5-A4BB-14E9745B5DC6}"/>
    <hyperlink ref="A1933" r:id="rId1784" display="https://www.jrvdev.com/ROAR/VER1/ShowScenario.asp?ScenarioID=3741" xr:uid="{946FB462-0A50-4A58-B557-C30DBC5BD9ED}"/>
    <hyperlink ref="A1934" r:id="rId1785" display="https://www.jrvdev.com/ROAR/VER1/ShowScenario.asp?ScenarioID=3742" xr:uid="{22208D9A-3A23-4B6A-85DE-FD4E8D938CBE}"/>
    <hyperlink ref="A1935" r:id="rId1786" display="https://www.jrvdev.com/ROAR/VER1/ShowScenario.asp?ScenarioID=3743" xr:uid="{CF27142A-F8B2-4A5D-92B3-CF4BB0CC6F77}"/>
    <hyperlink ref="A1936" r:id="rId1787" display="https://www.jrvdev.com/ROAR/VER1/ShowScenario.asp?ScenarioID=3744" xr:uid="{92433A89-98BB-4036-A3FF-2E539C27255F}"/>
    <hyperlink ref="A1937" r:id="rId1788" display="https://www.jrvdev.com/ROAR/VER1/ShowScenario.asp?ScenarioID=3745" xr:uid="{E30595ED-8687-4C60-962D-7A0D844E6F87}"/>
    <hyperlink ref="A1938" r:id="rId1789" display="https://www.jrvdev.com/ROAR/VER1/ShowScenario.asp?ScenarioID=3746" xr:uid="{DF783740-13AE-4D39-A6D0-5839B476B71B}"/>
    <hyperlink ref="A1939" r:id="rId1790" display="https://www.jrvdev.com/ROAR/VER1/ShowScenario.asp?ScenarioID=3747" xr:uid="{326D4D27-6A95-456F-B4F5-27E72C5AE99D}"/>
    <hyperlink ref="A1940" r:id="rId1791" display="https://www.jrvdev.com/ROAR/VER1/ShowScenario.asp?ScenarioID=3748" xr:uid="{AC54739A-1B90-463E-8CDD-D8699CB9D1E7}"/>
    <hyperlink ref="A1941" r:id="rId1792" display="https://www.jrvdev.com/ROAR/VER1/ShowScenario.asp?ScenarioID=3749" xr:uid="{DD83FA8F-075D-4DCB-85C6-643E1BB8024D}"/>
    <hyperlink ref="A1942" r:id="rId1793" display="https://www.jrvdev.com/ROAR/VER1/ShowScenario.asp?ScenarioID=3750" xr:uid="{A8173AE2-5DD6-4B3C-B975-F328F30A461C}"/>
    <hyperlink ref="A1943" r:id="rId1794" display="https://www.jrvdev.com/ROAR/VER1/ShowScenario.asp?ScenarioID=3751" xr:uid="{1E38787E-C9EE-42F2-9706-2FD3682023D4}"/>
    <hyperlink ref="A1944" r:id="rId1795" display="https://www.jrvdev.com/ROAR/VER1/ShowScenario.asp?ScenarioID=3752" xr:uid="{25D90D19-FA8C-44D3-A410-4FFD106DF457}"/>
    <hyperlink ref="A1945" r:id="rId1796" display="https://www.jrvdev.com/ROAR/VER1/ShowScenario.asp?ScenarioID=3753" xr:uid="{6A6C5718-D04C-423C-9369-3A71CD410BAD}"/>
    <hyperlink ref="A1946" r:id="rId1797" display="https://www.jrvdev.com/ROAR/VER1/ShowScenario.asp?ScenarioID=3755" xr:uid="{30035A8E-FF81-4B78-A5E6-8761E4A2C4AA}"/>
    <hyperlink ref="A1947" r:id="rId1798" display="https://www.jrvdev.com/ROAR/VER1/ShowScenario.asp?ScenarioID=3756" xr:uid="{37512B72-708E-4B99-BD07-5F266ABC6437}"/>
    <hyperlink ref="A1948" r:id="rId1799" display="https://www.jrvdev.com/ROAR/VER1/ShowScenario.asp?ScenarioID=3760" xr:uid="{4A73CDA1-3AD7-42A8-B3CF-E7F3E48B8355}"/>
    <hyperlink ref="A1949" r:id="rId1800" display="https://www.jrvdev.com/ROAR/VER1/ShowScenario.asp?ScenarioID=3761" xr:uid="{90250DAB-86D1-4475-9A27-B81298F42629}"/>
    <hyperlink ref="A1950" r:id="rId1801" display="https://www.jrvdev.com/ROAR/VER1/ShowScenario.asp?ScenarioID=3762" xr:uid="{29127F22-D162-4CBE-B70D-32DDAAC6E067}"/>
    <hyperlink ref="A1951" r:id="rId1802" display="https://www.jrvdev.com/ROAR/VER1/ShowScenario.asp?ScenarioID=3763" xr:uid="{A7D42B66-A838-45BF-A5E6-0692E3B856C6}"/>
    <hyperlink ref="A1952" r:id="rId1803" display="https://www.jrvdev.com/ROAR/VER1/ShowScenario.asp?ScenarioID=3764" xr:uid="{3CE85863-8E0D-406E-96DA-6E3A4C9AE487}"/>
    <hyperlink ref="A1953" r:id="rId1804" display="https://www.jrvdev.com/ROAR/VER1/ShowScenario.asp?ScenarioID=3765" xr:uid="{D3210B0D-6E45-4B66-A8F3-CBBA75D5ED35}"/>
    <hyperlink ref="A1954" r:id="rId1805" display="https://www.jrvdev.com/ROAR/VER1/ShowScenario.asp?ScenarioID=3766" xr:uid="{C944719A-2A7C-4524-8033-B6CB0489F846}"/>
    <hyperlink ref="A1955" r:id="rId1806" display="https://www.jrvdev.com/ROAR/VER1/ShowScenario.asp?ScenarioID=3767" xr:uid="{1921DB87-7948-47BA-AB96-A1E9C742C0DE}"/>
    <hyperlink ref="A1956" r:id="rId1807" display="https://www.jrvdev.com/ROAR/VER1/ShowScenario.asp?ScenarioID=3769" xr:uid="{29F8CE4C-F47B-4C27-8037-4A20291BCF43}"/>
    <hyperlink ref="A1957" r:id="rId1808" display="https://www.jrvdev.com/ROAR/VER1/ShowScenario.asp?ScenarioID=3770" xr:uid="{226C6DD0-23B5-42AD-8545-E59A00192B6A}"/>
    <hyperlink ref="A1959" r:id="rId1809" display="https://www.jrvdev.com/ROAR/VER1/ShowScenario.asp?ScenarioID=467" xr:uid="{9DFB9817-4E2A-428E-A453-AE4B7BEB4FF1}"/>
    <hyperlink ref="A1960" r:id="rId1810" display="https://www.jrvdev.com/ROAR/VER1/ShowScenario.asp?ScenarioID=468" xr:uid="{27BEB67F-9411-4BE9-90D3-4949401B4722}"/>
    <hyperlink ref="A1961" r:id="rId1811" display="https://www.jrvdev.com/ROAR/VER1/ShowScenario.asp?ScenarioID=469" xr:uid="{C303EF41-8B32-4043-97B5-35F668568E31}"/>
    <hyperlink ref="A1962" r:id="rId1812" display="https://www.jrvdev.com/ROAR/VER1/ShowScenario.asp?ScenarioID=470" xr:uid="{B6DD305A-39C5-4E75-B118-6F01B6E2CB0A}"/>
    <hyperlink ref="A1963" r:id="rId1813" display="https://www.jrvdev.com/ROAR/VER1/ShowScenario.asp?ScenarioID=471" xr:uid="{E50D16A1-8B0E-43F5-BAB7-ED114E367A97}"/>
    <hyperlink ref="A1964" r:id="rId1814" display="https://www.jrvdev.com/ROAR/VER1/ShowScenario.asp?ScenarioID=472" xr:uid="{7A014C15-F8DB-4BB5-8117-D56B4BB428E3}"/>
    <hyperlink ref="A1965" r:id="rId1815" display="https://www.jrvdev.com/ROAR/VER1/ShowScenario.asp?ScenarioID=473" xr:uid="{0FDBE38E-4F7F-439D-93D7-0D66E7436CBB}"/>
    <hyperlink ref="A1966" r:id="rId1816" display="https://www.jrvdev.com/ROAR/VER1/ShowScenario.asp?ScenarioID=474" xr:uid="{C21EECE1-A5DD-4932-B868-4CDC6E52231C}"/>
    <hyperlink ref="A1967" r:id="rId1817" display="https://www.jrvdev.com/ROAR/VER1/ShowScenario.asp?ScenarioID=475" xr:uid="{C364BAA0-07A4-4020-B5C7-DE2D8F675D3D}"/>
    <hyperlink ref="A1968" r:id="rId1818" display="https://www.jrvdev.com/ROAR/VER1/ShowScenario.asp?ScenarioID=476" xr:uid="{35FFD0FA-D08B-424B-9964-87E78AE00F97}"/>
    <hyperlink ref="A1969" r:id="rId1819" display="https://www.jrvdev.com/ROAR/VER1/ShowScenario.asp?ScenarioID=477" xr:uid="{9CD28810-D694-4479-85EB-17B3E7692E40}"/>
    <hyperlink ref="A1971" r:id="rId1820" display="https://www.jrvdev.com/ROAR/VER1/ShowScenario.asp?ScenarioID=4726" xr:uid="{08A18272-71F9-4939-935C-C6E7AC207547}"/>
    <hyperlink ref="A1972" r:id="rId1821" display="https://www.jrvdev.com/ROAR/VER1/ShowScenario.asp?ScenarioID=4727" xr:uid="{28D6493B-043F-4440-8CDA-A628955E2C9E}"/>
    <hyperlink ref="A1973" r:id="rId1822" display="https://www.jrvdev.com/ROAR/VER1/ShowScenario.asp?ScenarioID=4728" xr:uid="{AE71CEE4-3860-44BD-B7B1-96DFDB704055}"/>
    <hyperlink ref="A1974" r:id="rId1823" display="https://www.jrvdev.com/ROAR/VER1/ShowScenario.asp?ScenarioID=4729" xr:uid="{A07FCC90-1453-47DD-BD86-F79599040CDA}"/>
    <hyperlink ref="A1975" r:id="rId1824" display="https://www.jrvdev.com/ROAR/VER1/ShowScenario.asp?ScenarioID=4746" xr:uid="{AAFFFF7B-DAA4-49D4-B194-8269748E0604}"/>
    <hyperlink ref="A1977" r:id="rId1825" display="https://www.jrvdev.com/ROAR/VER1/ShowScenario.asp?ScenarioID=5647" xr:uid="{A1926E77-F1A5-43C4-A1A9-D0295CBFB474}"/>
    <hyperlink ref="A1978" r:id="rId1826" display="https://www.jrvdev.com/ROAR/VER1/ShowScenario.asp?ScenarioID=5648" xr:uid="{5AC17A15-0DD5-45D0-8082-6E2456A70F43}"/>
    <hyperlink ref="A1979" r:id="rId1827" display="https://www.jrvdev.com/ROAR/VER1/ShowScenario.asp?ScenarioID=5649" xr:uid="{8266F057-910E-4853-B19B-83EAB58E1C6F}"/>
    <hyperlink ref="A1980" r:id="rId1828" display="https://www.jrvdev.com/ROAR/VER1/ShowScenario.asp?ScenarioID=5650" xr:uid="{EA1D30BC-398E-4EE7-B2F6-BB71E89668AB}"/>
    <hyperlink ref="A1981" r:id="rId1829" display="https://www.jrvdev.com/ROAR/VER1/ShowScenario.asp?ScenarioID=5651" xr:uid="{FCB108BE-5A10-4D57-81F9-D30520CB2C5A}"/>
    <hyperlink ref="A1982" r:id="rId1830" display="https://www.jrvdev.com/ROAR/VER1/ShowScenario.asp?ScenarioID=5652" xr:uid="{7B4ED778-F2FB-4A23-8416-3490FBB92500}"/>
    <hyperlink ref="A1983" r:id="rId1831" display="https://www.jrvdev.com/ROAR/VER1/ShowScenario.asp?ScenarioID=5653" xr:uid="{C07CB800-7700-4E93-995E-A9FCAAF3C847}"/>
    <hyperlink ref="A1984" r:id="rId1832" display="https://www.jrvdev.com/ROAR/VER1/ShowScenario.asp?ScenarioID=5654" xr:uid="{4D3FCE5E-B623-4529-9A23-C15B16F13142}"/>
    <hyperlink ref="A1985" r:id="rId1833" display="https://www.jrvdev.com/ROAR/VER1/ShowScenario.asp?ScenarioID=5655" xr:uid="{B9CD5E8B-F1A0-4D61-926A-25F5D78E58B0}"/>
    <hyperlink ref="A1986" r:id="rId1834" display="https://www.jrvdev.com/ROAR/VER1/ShowScenario.asp?ScenarioID=5656" xr:uid="{3F496FDA-3A2E-4FF2-B11E-650ABA368174}"/>
    <hyperlink ref="A1988" r:id="rId1835" display="https://www.jrvdev.com/ROAR/VER1/ShowScenario.asp?ScenarioID=2767" xr:uid="{293FFAA9-0116-4C96-B7D2-1968B3B9B342}"/>
    <hyperlink ref="A1989" r:id="rId1836" display="https://www.jrvdev.com/ROAR/VER1/ShowScenario.asp?ScenarioID=2768" xr:uid="{A3CEFF0D-E166-43BA-9ED4-081BDC183522}"/>
    <hyperlink ref="A1990" r:id="rId1837" display="https://www.jrvdev.com/ROAR/VER1/ShowScenario.asp?ScenarioID=2769" xr:uid="{5B87B416-3E7C-45B8-AE45-9AE9D39A6CC9}"/>
    <hyperlink ref="A1991" r:id="rId1838" display="https://www.jrvdev.com/ROAR/VER1/ShowScenario.asp?ScenarioID=2770" xr:uid="{CDD3C713-F668-4F0A-9402-2B733C2C248E}"/>
    <hyperlink ref="A1992" r:id="rId1839" display="https://www.jrvdev.com/ROAR/VER1/ShowScenario.asp?ScenarioID=2771" xr:uid="{3794B141-7FE6-491C-9C9F-06307921C9BD}"/>
    <hyperlink ref="A1993" r:id="rId1840" display="https://www.jrvdev.com/ROAR/VER1/ShowScenario.asp?ScenarioID=2772" xr:uid="{C9BBE27B-92DC-430C-B992-46CCFD3379B4}"/>
    <hyperlink ref="A1994" r:id="rId1841" display="https://www.jrvdev.com/ROAR/VER1/ShowScenario.asp?ScenarioID=2773" xr:uid="{7684E9EA-ABD2-49EA-8AC8-C28A78781F27}"/>
    <hyperlink ref="A1996" r:id="rId1842" display="https://www.jrvdev.com/ROAR/VER1/ShowScenario.asp?ScenarioID=2995" xr:uid="{D0361BCA-7809-4094-9354-892539E3FA13}"/>
    <hyperlink ref="A1997" r:id="rId1843" display="https://www.jrvdev.com/ROAR/VER1/ShowScenario.asp?ScenarioID=2996" xr:uid="{7EA018A6-6BB7-4F3B-A61B-6AB53BD2C7D2}"/>
    <hyperlink ref="A1998" r:id="rId1844" display="https://www.jrvdev.com/ROAR/VER1/ShowScenario.asp?ScenarioID=2997" xr:uid="{576E9931-3C65-405B-AF22-1D6349EBE08B}"/>
    <hyperlink ref="A1999" r:id="rId1845" display="https://www.jrvdev.com/ROAR/VER1/ShowScenario.asp?ScenarioID=2998" xr:uid="{BD772BF8-A1D4-4657-AE47-793E51A9A410}"/>
    <hyperlink ref="A2000" r:id="rId1846" display="https://www.jrvdev.com/ROAR/VER1/ShowScenario.asp?ScenarioID=2999" xr:uid="{F4B3F97A-4A79-4C47-B3E1-1FE17B8DDC08}"/>
    <hyperlink ref="A2001" r:id="rId1847" display="https://www.jrvdev.com/ROAR/VER1/ShowScenario.asp?ScenarioID=3000" xr:uid="{2D3508AB-130F-4C63-B058-F1ED3495F8DF}"/>
    <hyperlink ref="A2002" r:id="rId1848" display="https://www.jrvdev.com/ROAR/VER1/ShowScenario.asp?ScenarioID=3001" xr:uid="{ECF6CEEF-22EB-42DA-A438-9813C3C721C2}"/>
    <hyperlink ref="A2004" r:id="rId1849" display="https://www.jrvdev.com/ROAR/VER1/ShowScenario.asp?ScenarioID=4404" xr:uid="{9D3B9152-0F2F-41B2-8C25-479FD5AC0952}"/>
    <hyperlink ref="A2005" r:id="rId1850" display="https://www.jrvdev.com/ROAR/VER1/ShowScenario.asp?ScenarioID=4405" xr:uid="{7A49106E-8B86-499E-92AA-38B1057ED213}"/>
    <hyperlink ref="A2006" r:id="rId1851" display="https://www.jrvdev.com/ROAR/VER1/ShowScenario.asp?ScenarioID=4406" xr:uid="{08886FDE-A94A-47AC-B8D7-6E3E92A15793}"/>
    <hyperlink ref="A2007" r:id="rId1852" display="https://www.jrvdev.com/ROAR/VER1/ShowScenario.asp?ScenarioID=4407" xr:uid="{371EBF74-5D46-470D-A7D7-5B791FF2B525}"/>
    <hyperlink ref="A2008" r:id="rId1853" display="https://www.jrvdev.com/ROAR/VER1/ShowScenario.asp?ScenarioID=4408" xr:uid="{0AB97583-3E82-4B7E-8AF0-26724AB1E1F5}"/>
    <hyperlink ref="A2009" r:id="rId1854" display="https://www.jrvdev.com/ROAR/VER1/ShowScenario.asp?ScenarioID=4409" xr:uid="{BF0D9B92-28E3-4533-87C7-CDFEC8D3CB87}"/>
    <hyperlink ref="A2010" r:id="rId1855" display="https://www.jrvdev.com/ROAR/VER1/ShowScenario.asp?ScenarioID=4410" xr:uid="{A38096CA-6CAA-42B5-8B6B-33A2A497E519}"/>
    <hyperlink ref="A2011" r:id="rId1856" display="https://www.jrvdev.com/ROAR/VER1/ShowScenario.asp?ScenarioID=4411" xr:uid="{EBE21E72-0396-43D3-8C6B-9CB70959CF6C}"/>
    <hyperlink ref="A2013" r:id="rId1857" display="https://www.jrvdev.com/ROAR/VER1/ShowScenario.asp?ScenarioID=2555" xr:uid="{640E8574-891F-4377-83BB-5B39A8AEE967}"/>
    <hyperlink ref="A2014" r:id="rId1858" display="https://www.jrvdev.com/ROAR/VER1/ShowScenario.asp?ScenarioID=2556" xr:uid="{764A6788-CB6E-4A25-8A05-ABE2F846CA54}"/>
    <hyperlink ref="A2015" r:id="rId1859" display="https://www.jrvdev.com/ROAR/VER1/ShowScenario.asp?ScenarioID=2516" xr:uid="{B4748296-54DB-4103-9F20-0E7F858443E8}"/>
    <hyperlink ref="A2016" r:id="rId1860" display="https://www.jrvdev.com/ROAR/VER1/ShowScenario.asp?ScenarioID=2373" xr:uid="{E94FBDE2-48F8-406C-8454-CD3F2728C1CD}"/>
    <hyperlink ref="A2018" r:id="rId1861" display="https://www.jrvdev.com/ROAR/VER1/ShowScenario.asp?ScenarioID=4074" xr:uid="{3850EF4D-0020-4DFC-A818-829230384107}"/>
    <hyperlink ref="A2019" r:id="rId1862" display="https://www.jrvdev.com/ROAR/VER1/ShowScenario.asp?ScenarioID=4075" xr:uid="{39368A33-CA80-4E01-BDBA-CF76E497E7C5}"/>
    <hyperlink ref="A2020" r:id="rId1863" display="https://www.jrvdev.com/ROAR/VER1/ShowScenario.asp?ScenarioID=4076" xr:uid="{CFE5CF33-C012-4E0E-A6E9-9B29A802C575}"/>
    <hyperlink ref="A2021" r:id="rId1864" display="https://www.jrvdev.com/ROAR/VER1/ShowScenario.asp?ScenarioID=4077" xr:uid="{D515B71C-C9C0-49A3-92A8-1B9E912A04B1}"/>
    <hyperlink ref="A2023" r:id="rId1865" display="https://www.jrvdev.com/ROAR/VER1/ShowScenario.asp?ScenarioID=6510" xr:uid="{987E80CB-558B-407B-A19C-5C4ECC5A009E}"/>
    <hyperlink ref="A2024" r:id="rId1866" display="https://www.jrvdev.com/ROAR/VER1/ShowScenario.asp?ScenarioID=6512" xr:uid="{D8D5AA12-0C35-4B80-B830-33CFAA97DBB5}"/>
    <hyperlink ref="A2025" r:id="rId1867" display="https://www.jrvdev.com/ROAR/VER1/ShowScenario.asp?ScenarioID=6513" xr:uid="{07C1DC1F-F74A-4E55-BDAE-582F39F21696}"/>
    <hyperlink ref="A2026" r:id="rId1868" display="https://www.jrvdev.com/ROAR/VER1/ShowScenario.asp?ScenarioID=6514" xr:uid="{CB5D65EF-2053-4167-9CBA-9AE46E0F531A}"/>
    <hyperlink ref="A2027" r:id="rId1869" display="https://www.jrvdev.com/ROAR/VER1/ShowScenario.asp?ScenarioID=6515" xr:uid="{46D291A7-98DE-4050-9A0D-01A0AD8FE468}"/>
    <hyperlink ref="A2028" r:id="rId1870" display="https://www.jrvdev.com/ROAR/VER1/ShowScenario.asp?ScenarioID=6516" xr:uid="{6A1AC547-60E3-4D7F-92E7-F1562939E99F}"/>
    <hyperlink ref="A2029" r:id="rId1871" display="https://www.jrvdev.com/ROAR/VER1/ShowScenario.asp?ScenarioID=6517" xr:uid="{7CA00844-E95F-4FB6-B279-F57ECB160E4A}"/>
    <hyperlink ref="A2030" r:id="rId1872" display="https://www.jrvdev.com/ROAR/VER1/ShowScenario.asp?ScenarioID=6531" xr:uid="{B699FB12-618A-41A4-805C-BCB0EBE5F3CE}"/>
    <hyperlink ref="A2031" r:id="rId1873" display="https://www.jrvdev.com/ROAR/VER1/ShowScenario.asp?ScenarioID=6532" xr:uid="{8E642E19-1856-4FC4-A65B-C3E8840CD91B}"/>
    <hyperlink ref="A2032" r:id="rId1874" display="https://www.jrvdev.com/ROAR/VER1/ShowScenario.asp?ScenarioID=6533" xr:uid="{0F42A1B8-E69A-4FE4-9F4C-F3AC20D68B96}"/>
    <hyperlink ref="A2034" r:id="rId1875" display="https://www.jrvdev.com/ROAR/VER1/ShowScenario.asp?ScenarioID=2226" xr:uid="{78B52262-EE60-4ADD-A1C1-715ECFDDB43E}"/>
    <hyperlink ref="A2035" r:id="rId1876" display="https://www.jrvdev.com/ROAR/VER1/ShowScenario.asp?ScenarioID=2227" xr:uid="{056C1530-0772-4451-9596-2C34DCC9C53A}"/>
    <hyperlink ref="A2036" r:id="rId1877" display="https://www.jrvdev.com/ROAR/VER1/ShowScenario.asp?ScenarioID=2228" xr:uid="{5C258546-3130-448F-9C6F-DDECDBB0F0EC}"/>
    <hyperlink ref="A2037" r:id="rId1878" display="https://www.jrvdev.com/ROAR/VER1/ShowScenario.asp?ScenarioID=2229" xr:uid="{FD158B51-1C47-4C5C-B804-F2EF938FB543}"/>
    <hyperlink ref="A2038" r:id="rId1879" display="https://www.jrvdev.com/ROAR/VER1/ShowScenario.asp?ScenarioID=2230" xr:uid="{E5C2D371-C958-4156-A68F-462243B63ACB}"/>
    <hyperlink ref="A2039" r:id="rId1880" display="https://www.jrvdev.com/ROAR/VER1/ShowScenario.asp?ScenarioID=2231" xr:uid="{C8B6E9F1-0CC0-4439-90FA-19B05DF85B3D}"/>
    <hyperlink ref="A2040" r:id="rId1881" display="https://www.jrvdev.com/ROAR/VER1/ShowScenario.asp?ScenarioID=2233" xr:uid="{9BF549EC-6B34-4F87-A6EC-40DD6741C934}"/>
    <hyperlink ref="A2041" r:id="rId1882" display="https://www.jrvdev.com/ROAR/VER1/ShowScenario.asp?ScenarioID=2232" xr:uid="{417387F3-C742-452D-8A01-06FEC4FEFA1F}"/>
    <hyperlink ref="A2042" r:id="rId1883" display="https://www.jrvdev.com/ROAR/VER1/ShowScenario.asp?ScenarioID=2237" xr:uid="{C7EB9DC4-54EF-4D17-BD3A-73D6B9A79641}"/>
    <hyperlink ref="A2043" r:id="rId1884" display="https://www.jrvdev.com/ROAR/VER1/ShowScenario.asp?ScenarioID=2235" xr:uid="{D66A944A-DF2B-4372-989F-83BC76867842}"/>
    <hyperlink ref="A2044" r:id="rId1885" display="https://www.jrvdev.com/ROAR/VER1/ShowScenario.asp?ScenarioID=2234" xr:uid="{8A9E90C5-5CB7-45DB-AAA4-3197F696FAFD}"/>
    <hyperlink ref="A2045" r:id="rId1886" display="https://www.jrvdev.com/ROAR/VER1/ShowScenario.asp?ScenarioID=2236" xr:uid="{9E957BC7-261D-4E11-A0EA-8B9B03E173A3}"/>
    <hyperlink ref="A2047" r:id="rId1887" display="https://www.jrvdev.com/ROAR/VER1/ShowScenario.asp?ScenarioID=2922" xr:uid="{CA9EB6BF-5DE9-4911-97DC-40532DCF7167}"/>
    <hyperlink ref="A2048" r:id="rId1888" display="https://www.jrvdev.com/ROAR/VER1/ShowScenario.asp?ScenarioID=2923" xr:uid="{427E36E9-62D8-4754-A73C-B8E19D53A3FF}"/>
    <hyperlink ref="A2049" r:id="rId1889" display="https://www.jrvdev.com/ROAR/VER1/ShowScenario.asp?ScenarioID=2924" xr:uid="{7AF4E30C-4E78-4DFB-872E-791729527AA9}"/>
    <hyperlink ref="A2050" r:id="rId1890" display="https://www.jrvdev.com/ROAR/VER1/ShowScenario.asp?ScenarioID=2925" xr:uid="{FA225E6B-B768-40F5-B48B-B12A8480F9C1}"/>
    <hyperlink ref="A2051" r:id="rId1891" display="https://www.jrvdev.com/ROAR/VER1/ShowScenario.asp?ScenarioID=2926" xr:uid="{092A87F4-369C-4A99-AA80-A86AB4C2069E}"/>
    <hyperlink ref="A2052" r:id="rId1892" display="https://www.jrvdev.com/ROAR/VER1/ShowScenario.asp?ScenarioID=2927" xr:uid="{D260F60F-84AA-48EE-9E75-58DDB88F11BE}"/>
    <hyperlink ref="A2053" r:id="rId1893" display="https://www.jrvdev.com/ROAR/VER1/ShowScenario.asp?ScenarioID=2928" xr:uid="{9017C918-5001-4101-A31A-3C2A44C66FE0}"/>
    <hyperlink ref="A2054" r:id="rId1894" display="https://www.jrvdev.com/ROAR/VER1/ShowScenario.asp?ScenarioID=2929" xr:uid="{1760669D-BB2B-4E5F-B467-2FA099AB5F5C}"/>
    <hyperlink ref="A2055" r:id="rId1895" display="https://www.jrvdev.com/ROAR/VER1/ShowScenario.asp?ScenarioID=2930" xr:uid="{CEA59240-6C08-4BE9-AA4E-EE2194DA8C93}"/>
    <hyperlink ref="A2056" r:id="rId1896" display="https://www.jrvdev.com/ROAR/VER1/ShowScenario.asp?ScenarioID=2931" xr:uid="{E540B1A7-28EA-4F80-96CC-A40B66955E34}"/>
    <hyperlink ref="A2057" r:id="rId1897" display="https://www.jrvdev.com/ROAR/VER1/ShowScenario.asp?ScenarioID=2932" xr:uid="{7BDD55A5-941C-45D5-B1B4-F4291F00827A}"/>
    <hyperlink ref="A2058" r:id="rId1898" display="https://www.jrvdev.com/ROAR/VER1/ShowScenario.asp?ScenarioID=2933" xr:uid="{CE59E881-A6D7-4130-8C62-65517FF4024B}"/>
    <hyperlink ref="A2059" r:id="rId1899" display="https://www.jrvdev.com/ROAR/VER1/ShowScenario.asp?ScenarioID=2934" xr:uid="{B213E4BE-8587-426A-8C23-924E60145E4C}"/>
    <hyperlink ref="A2060" r:id="rId1900" display="https://www.jrvdev.com/ROAR/VER1/ShowScenario.asp?ScenarioID=2935" xr:uid="{DF63F834-D266-45BC-BCBB-64B0CC7580CC}"/>
    <hyperlink ref="A2061" r:id="rId1901" display="https://www.jrvdev.com/ROAR/VER1/ShowScenario.asp?ScenarioID=2936" xr:uid="{222460E3-ACBD-4666-82D5-D944D76D34B9}"/>
    <hyperlink ref="A2062" r:id="rId1902" display="https://www.jrvdev.com/ROAR/VER1/ShowScenario.asp?ScenarioID=2937" xr:uid="{DDA1E25D-DF15-4F27-8FA8-2B5451B1E32E}"/>
    <hyperlink ref="A2063" r:id="rId1903" display="https://www.jrvdev.com/ROAR/VER1/ShowScenario.asp?ScenarioID=2938" xr:uid="{F55834CE-2EF7-455B-9733-F17EDADC75BC}"/>
    <hyperlink ref="A2064" r:id="rId1904" display="https://www.jrvdev.com/ROAR/VER1/ShowScenario.asp?ScenarioID=2939" xr:uid="{1C9AEB19-D975-4807-BD3E-3F26E7092C84}"/>
    <hyperlink ref="A2066" r:id="rId1905" display="https://www.jrvdev.com/ROAR/VER1/ShowScenario.asp?ScenarioID=1732" xr:uid="{55A79B4E-CAFB-43B0-92D3-9195B1CA45F3}"/>
    <hyperlink ref="A2067" r:id="rId1906" display="https://www.jrvdev.com/ROAR/VER1/ShowScenario.asp?ScenarioID=1733" xr:uid="{34F03071-FC09-4DA3-8DF8-71F548DC8538}"/>
    <hyperlink ref="A2068" r:id="rId1907" display="https://www.jrvdev.com/ROAR/VER1/ShowScenario.asp?ScenarioID=1734" xr:uid="{97438AA0-90D9-4B37-8C5A-A8AF8D4A5F50}"/>
    <hyperlink ref="A2069" r:id="rId1908" display="https://www.jrvdev.com/ROAR/VER1/ShowScenario.asp?ScenarioID=1735" xr:uid="{F4939DDD-F927-49E3-B059-B9054A903647}"/>
    <hyperlink ref="A2070" r:id="rId1909" display="https://www.jrvdev.com/ROAR/VER1/ShowScenario.asp?ScenarioID=1736" xr:uid="{196FFF28-7769-4183-BDD6-D07F6B18BB6C}"/>
    <hyperlink ref="A2071" r:id="rId1910" display="https://www.jrvdev.com/ROAR/VER1/ShowScenario.asp?ScenarioID=1737" xr:uid="{FFDEAE37-CC28-4337-9DB3-F20F863260C7}"/>
    <hyperlink ref="A2073" r:id="rId1911" display="https://www.jrvdev.com/ROAR/VER1/ShowScenario.asp?ScenarioID=3170" xr:uid="{644AF009-612F-4F4E-B03A-E057D52EC121}"/>
    <hyperlink ref="A2074" r:id="rId1912" display="https://www.jrvdev.com/ROAR/VER1/ShowScenario.asp?ScenarioID=3169" xr:uid="{4B6C80B5-8AE6-4C52-B481-4F9CB304A566}"/>
    <hyperlink ref="A2075" r:id="rId1913" display="https://www.jrvdev.com/ROAR/VER1/ShowScenario.asp?ScenarioID=3168" xr:uid="{B159CA96-1194-41A3-8F4E-B43DB38A16E0}"/>
    <hyperlink ref="A2076" r:id="rId1914" display="https://www.jrvdev.com/ROAR/VER1/ShowScenario.asp?ScenarioID=3171" xr:uid="{945DDE94-6D2B-48DF-8C20-4145C3CFC5EE}"/>
    <hyperlink ref="A2077" r:id="rId1915" display="https://www.jrvdev.com/ROAR/VER1/ShowScenario.asp?ScenarioID=3172" xr:uid="{5C8336C0-E904-42D8-8689-32EAAD3E9869}"/>
    <hyperlink ref="A2078" r:id="rId1916" display="https://www.jrvdev.com/ROAR/VER1/ShowScenario.asp?ScenarioID=3173" xr:uid="{6A9AA4CD-5876-4D22-B35D-814B561FB7B9}"/>
    <hyperlink ref="A2080" r:id="rId1917" display="https://www.jrvdev.com/ROAR/VER1/ShowScenario.asp?ScenarioID=2006" xr:uid="{97210854-87F0-4BD1-8AB1-B1A38F9F3100}"/>
    <hyperlink ref="A2081" r:id="rId1918" display="https://www.jrvdev.com/ROAR/VER1/ShowScenario.asp?ScenarioID=2007" xr:uid="{FF4C6E2D-CD72-4800-BED6-D74ACE191298}"/>
    <hyperlink ref="A2082" r:id="rId1919" display="https://www.jrvdev.com/ROAR/VER1/ShowScenario.asp?ScenarioID=2008" xr:uid="{EF2C93B2-E1E1-4918-ABD6-F2D47A10F252}"/>
    <hyperlink ref="A2083" r:id="rId1920" display="https://www.jrvdev.com/ROAR/VER1/ShowScenario.asp?ScenarioID=2009" xr:uid="{F2B59364-09A9-4761-A51D-221E4BF92854}"/>
    <hyperlink ref="A2084" r:id="rId1921" display="https://www.jrvdev.com/ROAR/VER1/ShowScenario.asp?ScenarioID=2010" xr:uid="{FF202BD1-971A-42D1-B589-53B02C06F989}"/>
    <hyperlink ref="A2086" r:id="rId1922" display="https://www.jrvdev.com/ROAR/VER1/ShowScenario.asp?ScenarioID=478" xr:uid="{21FE1F28-3F0E-4309-B657-03B9FA0EA67B}"/>
    <hyperlink ref="A2088" r:id="rId1923" display="https://www.jrvdev.com/ROAR/VER1/ShowScenario.asp?ScenarioID=2011" xr:uid="{3DFD0693-8CFB-420D-8E6F-86F81ED9B7EB}"/>
    <hyperlink ref="A2089" r:id="rId1924" display="https://www.jrvdev.com/ROAR/VER1/ShowScenario.asp?ScenarioID=2012" xr:uid="{143FECE9-17E7-45D3-8970-97076773B9FD}"/>
    <hyperlink ref="A2090" r:id="rId1925" display="https://www.jrvdev.com/ROAR/VER1/ShowScenario.asp?ScenarioID=2013" xr:uid="{F178A4B2-D1EC-4AB9-B3CC-EF02C5DA1086}"/>
    <hyperlink ref="A2091" r:id="rId1926" display="https://www.jrvdev.com/ROAR/VER1/ShowScenario.asp?ScenarioID=2014" xr:uid="{A5200AEF-8C1B-4716-BE1D-C2AEBEDBFAC6}"/>
    <hyperlink ref="A2092" r:id="rId1927" display="https://www.jrvdev.com/ROAR/VER1/ShowScenario.asp?ScenarioID=2015" xr:uid="{FBF28BD0-1E28-45ED-8D04-2EFD14E54604}"/>
    <hyperlink ref="A2093" r:id="rId1928" display="https://www.jrvdev.com/ROAR/VER1/ShowScenario.asp?ScenarioID=2016" xr:uid="{93A9B044-B013-4CC8-9A6C-C78197B92CDE}"/>
    <hyperlink ref="A2094" r:id="rId1929" display="https://www.jrvdev.com/ROAR/VER1/ShowScenario.asp?ScenarioID=2017" xr:uid="{74CE70FE-D911-4C9A-B24D-3E6CFA13A06B}"/>
    <hyperlink ref="A2095" r:id="rId1930" display="https://www.jrvdev.com/ROAR/VER1/ShowScenario.asp?ScenarioID=2018" xr:uid="{0E55215A-4446-45E6-A090-B2196DE8E21D}"/>
    <hyperlink ref="A2097" r:id="rId1931" display="https://www.jrvdev.com/ROAR/VER1/ShowScenario.asp?ScenarioID=2187" xr:uid="{98DC43AC-2BFA-4732-8426-E05BD1DCB5CB}"/>
    <hyperlink ref="A2098" r:id="rId1932" display="https://www.jrvdev.com/ROAR/VER1/ShowScenario.asp?ScenarioID=2188" xr:uid="{8AB2C3CD-63C9-40F3-B4ED-1F4AD14E52CB}"/>
    <hyperlink ref="A2099" r:id="rId1933" display="https://www.jrvdev.com/ROAR/VER1/ShowScenario.asp?ScenarioID=2189" xr:uid="{680D36FD-E81A-4348-BFD0-30B98595615E}"/>
    <hyperlink ref="A2100" r:id="rId1934" display="https://www.jrvdev.com/ROAR/VER1/ShowScenario.asp?ScenarioID=2190" xr:uid="{95FE2DFD-B2F6-4366-B224-CB05E54E9DE5}"/>
    <hyperlink ref="A2101" r:id="rId1935" display="https://www.jrvdev.com/ROAR/VER1/ShowScenario.asp?ScenarioID=2191" xr:uid="{F51490FA-9F5B-4B9E-A9BE-9F3E3E5B2656}"/>
    <hyperlink ref="A2102" r:id="rId1936" display="https://www.jrvdev.com/ROAR/VER1/ShowScenario.asp?ScenarioID=2192" xr:uid="{250B1158-0B53-4E42-BA28-5993AA3B296F}"/>
    <hyperlink ref="A2103" r:id="rId1937" display="https://www.jrvdev.com/ROAR/VER1/ShowScenario.asp?ScenarioID=2193" xr:uid="{A471D47D-E2CA-4228-9D06-5C9D70FF0CFE}"/>
    <hyperlink ref="A2104" r:id="rId1938" display="https://www.jrvdev.com/ROAR/VER1/ShowScenario.asp?ScenarioID=2194" xr:uid="{80BD9EEB-7A60-46AF-8DFD-70B4B0A7910F}"/>
    <hyperlink ref="A2105" r:id="rId1939" display="https://www.jrvdev.com/ROAR/VER1/ShowScenario.asp?ScenarioID=2195" xr:uid="{38D369DD-F44E-4DBE-99F5-2215A13830C2}"/>
    <hyperlink ref="A2106" r:id="rId1940" display="https://www.jrvdev.com/ROAR/VER1/ShowScenario.asp?ScenarioID=2196" xr:uid="{7C2ECA67-3712-4FDF-B876-0F4428142FCD}"/>
    <hyperlink ref="A2107" r:id="rId1941" display="https://www.jrvdev.com/ROAR/VER1/ShowScenario.asp?ScenarioID=2197" xr:uid="{B2217581-04C0-48C2-AA16-919BD7A3EF2A}"/>
    <hyperlink ref="A2108" r:id="rId1942" display="https://www.jrvdev.com/ROAR/VER1/ShowScenario.asp?ScenarioID=2198" xr:uid="{320BAB03-501B-4E98-95C3-DE3A99230CDC}"/>
    <hyperlink ref="A2110" r:id="rId1943" display="https://www.jrvdev.com/ROAR/VER1/ShowScenario.asp?ScenarioID=2374" xr:uid="{A2ED91DE-D288-4B62-88D9-F146CA90944C}"/>
    <hyperlink ref="A2111" r:id="rId1944" display="https://www.jrvdev.com/ROAR/VER1/ShowScenario.asp?ScenarioID=2375" xr:uid="{A6705157-9863-4BEA-8FDA-157290BD9135}"/>
    <hyperlink ref="A2112" r:id="rId1945" display="https://www.jrvdev.com/ROAR/VER1/ShowScenario.asp?ScenarioID=2376" xr:uid="{F26F9E4E-034D-43C4-976D-2D25905B31E7}"/>
    <hyperlink ref="A2113" r:id="rId1946" display="https://www.jrvdev.com/ROAR/VER1/ShowScenario.asp?ScenarioID=2377" xr:uid="{855ED745-ECCF-498A-90F0-E16DB7B141E6}"/>
    <hyperlink ref="A2114" r:id="rId1947" display="https://www.jrvdev.com/ROAR/VER1/ShowScenario.asp?ScenarioID=2378" xr:uid="{ED089FDC-2256-435B-BC21-295711C70788}"/>
    <hyperlink ref="A2115" r:id="rId1948" display="https://www.jrvdev.com/ROAR/VER1/ShowScenario.asp?ScenarioID=2379" xr:uid="{7439C860-411D-4595-AE33-34EC18DE4680}"/>
    <hyperlink ref="A2116" r:id="rId1949" display="https://www.jrvdev.com/ROAR/VER1/ShowScenario.asp?ScenarioID=2380" xr:uid="{AF0D94D2-C6A2-4860-870C-19AE37D1BBED}"/>
    <hyperlink ref="A2117" r:id="rId1950" display="https://www.jrvdev.com/ROAR/VER1/ShowScenario.asp?ScenarioID=2381" xr:uid="{50032908-AC72-4E37-95EA-E65912D4AE12}"/>
    <hyperlink ref="A2118" r:id="rId1951" display="https://www.jrvdev.com/ROAR/VER1/ShowScenario.asp?ScenarioID=2382" xr:uid="{8125F7C9-0AB7-416C-83F9-3711264CF585}"/>
    <hyperlink ref="A2119" r:id="rId1952" display="https://www.jrvdev.com/ROAR/VER1/ShowScenario.asp?ScenarioID=2383" xr:uid="{73BA3674-6141-4133-AB07-173A63290DB3}"/>
    <hyperlink ref="A2121" r:id="rId1953" display="https://www.jrvdev.com/ROAR/VER1/ShowScenario.asp?ScenarioID=4796" xr:uid="{D72DE371-FE7F-4EA8-9932-F7A8BF841C77}"/>
    <hyperlink ref="A2122" r:id="rId1954" display="https://www.jrvdev.com/ROAR/VER1/ShowScenario.asp?ScenarioID=4798" xr:uid="{3517EEFA-70C4-4BA7-962B-0D5FEBC3E2C1}"/>
    <hyperlink ref="A2123" r:id="rId1955" display="https://www.jrvdev.com/ROAR/VER1/ShowScenario.asp?ScenarioID=4799" xr:uid="{9885E136-7061-4F6C-AC7C-C2216D573F2F}"/>
    <hyperlink ref="A2124" r:id="rId1956" display="https://www.jrvdev.com/ROAR/VER1/ShowScenario.asp?ScenarioID=4800" xr:uid="{6328BA54-3399-4D40-B938-A9F1813D5E93}"/>
    <hyperlink ref="A2125" r:id="rId1957" display="https://www.jrvdev.com/ROAR/VER1/ShowScenario.asp?ScenarioID=4801" xr:uid="{241A0AA9-3617-47D0-9B62-240DE9D89CF7}"/>
    <hyperlink ref="A2126" r:id="rId1958" display="https://www.jrvdev.com/ROAR/VER1/ShowScenario.asp?ScenarioID=4802" xr:uid="{9FA8DE76-6D13-4740-93CC-DF7FBD5B2550}"/>
    <hyperlink ref="A2127" r:id="rId1959" display="https://www.jrvdev.com/ROAR/VER1/ShowScenario.asp?ScenarioID=4805" xr:uid="{F1EF62D7-2729-48C5-A6F2-C310D0030465}"/>
    <hyperlink ref="A2128" r:id="rId1960" display="https://www.jrvdev.com/ROAR/VER1/ShowScenario.asp?ScenarioID=4806" xr:uid="{C4C4130E-A062-4EA9-BEAA-FAE6D41C4C45}"/>
    <hyperlink ref="A2129" r:id="rId1961" display="https://www.jrvdev.com/ROAR/VER1/ShowScenario.asp?ScenarioID=4807" xr:uid="{129260A9-E16C-4C65-8F52-E415097A1EDF}"/>
    <hyperlink ref="A2130" r:id="rId1962" display="https://www.jrvdev.com/ROAR/VER1/ShowScenario.asp?ScenarioID=4809" xr:uid="{237A68E4-1F57-441C-994C-D9ADCE5F019F}"/>
    <hyperlink ref="A2131" r:id="rId1963" display="https://www.jrvdev.com/ROAR/VER1/ShowScenario.asp?ScenarioID=4810" xr:uid="{A9A46A54-1178-4B0A-9C9D-D219C296CF85}"/>
    <hyperlink ref="A2132" r:id="rId1964" display="https://www.jrvdev.com/ROAR/VER1/ShowScenario.asp?ScenarioID=4811" xr:uid="{A997DE05-FFEF-467A-9AAB-8E0172992ED9}"/>
    <hyperlink ref="A2133" r:id="rId1965" display="https://www.jrvdev.com/ROAR/VER1/ShowScenario.asp?ScenarioID=4812" xr:uid="{F1A857D4-34E4-4379-84F6-F7B293A1E868}"/>
    <hyperlink ref="A2134" r:id="rId1966" display="https://www.jrvdev.com/ROAR/VER1/ShowScenario.asp?ScenarioID=4814" xr:uid="{0904DF69-2B46-4AEE-B774-3CF80EC7F880}"/>
    <hyperlink ref="A2135" r:id="rId1967" display="https://www.jrvdev.com/ROAR/VER1/ShowScenario.asp?ScenarioID=4815" xr:uid="{D84E5871-22C9-47B7-871D-738DA78696DE}"/>
    <hyperlink ref="A2136" r:id="rId1968" display="https://www.jrvdev.com/ROAR/VER1/ShowScenario.asp?ScenarioID=4816" xr:uid="{CCD044B7-EF0F-49CD-A3CA-138720403D7E}"/>
    <hyperlink ref="A2137" r:id="rId1969" display="https://www.jrvdev.com/ROAR/VER1/ShowScenario.asp?ScenarioID=4817" xr:uid="{4AD7157A-DE63-43ED-B328-00AB3C5FEB74}"/>
    <hyperlink ref="A2138" r:id="rId1970" display="https://www.jrvdev.com/ROAR/VER1/ShowScenario.asp?ScenarioID=4846" xr:uid="{93CB8FCE-0D35-43E6-8975-5BFFA8FF05A7}"/>
    <hyperlink ref="A2139" r:id="rId1971" display="https://www.jrvdev.com/ROAR/VER1/ShowScenario.asp?ScenarioID=4847" xr:uid="{3A3BDF23-D3C9-4E87-8DF2-06173E79607C}"/>
    <hyperlink ref="A2140" r:id="rId1972" display="https://www.jrvdev.com/ROAR/VER1/ShowScenario.asp?ScenarioID=4853" xr:uid="{025C0360-DEFF-4924-AA4D-67419CC7FDC1}"/>
    <hyperlink ref="A2141" r:id="rId1973" display="https://www.jrvdev.com/ROAR/VER1/ShowScenario.asp?ScenarioID=4891" xr:uid="{4D676493-5312-4686-B99A-BE4D05C27229}"/>
    <hyperlink ref="A2142" r:id="rId1974" display="https://www.jrvdev.com/ROAR/VER1/ShowScenario.asp?ScenarioID=4892" xr:uid="{8EF80225-30AA-4E28-B0A1-BEEF767384AC}"/>
    <hyperlink ref="A2143" r:id="rId1975" display="https://www.jrvdev.com/ROAR/VER1/ShowScenario.asp?ScenarioID=4893" xr:uid="{E13F9D9F-7BF3-4E6C-9AFA-EA5B1F2EE17B}"/>
    <hyperlink ref="A2144" r:id="rId1976" display="https://www.jrvdev.com/ROAR/VER1/ShowScenario.asp?ScenarioID=4894" xr:uid="{B9DE0366-282C-41B1-AD1D-F0B67342F30B}"/>
    <hyperlink ref="A2145" r:id="rId1977" display="https://www.jrvdev.com/ROAR/VER1/ShowScenario.asp?ScenarioID=5941" xr:uid="{62A3EA54-FDC9-47BA-999B-C865FE56BE6C}"/>
    <hyperlink ref="A2146" r:id="rId1978" display="https://www.jrvdev.com/ROAR/VER1/ShowScenario.asp?ScenarioID=5942" xr:uid="{4F96CE17-1E68-4255-B1A1-15B87C323531}"/>
    <hyperlink ref="A2147" r:id="rId1979" display="https://www.jrvdev.com/ROAR/VER1/ShowScenario.asp?ScenarioID=5943" xr:uid="{6491BF71-4368-4589-8380-C9A5EBE1652A}"/>
    <hyperlink ref="A2148" r:id="rId1980" display="https://www.jrvdev.com/ROAR/VER1/ShowScenario.asp?ScenarioID=4848" xr:uid="{3FFABEF3-2727-4637-82CB-70D1A8762D04}"/>
    <hyperlink ref="A2149" r:id="rId1981" display="https://www.jrvdev.com/ROAR/VER1/ShowScenario.asp?ScenarioID=4849" xr:uid="{2152CF1C-609C-4CDC-9804-7CBBD9B5B89E}"/>
    <hyperlink ref="A2150" r:id="rId1982" display="https://www.jrvdev.com/ROAR/VER1/ShowScenario.asp?ScenarioID=4850" xr:uid="{C0F2EAE5-1030-4D4C-AF11-FA646F4F6E62}"/>
    <hyperlink ref="A2152" r:id="rId1983" display="https://www.jrvdev.com/ROAR/VER1/ShowScenario.asp?ScenarioID=2281" xr:uid="{4BFB0375-FF98-44DA-B3DA-37B3152ABA83}"/>
    <hyperlink ref="A2153" r:id="rId1984" display="https://www.jrvdev.com/ROAR/VER1/ShowScenario.asp?ScenarioID=2282" xr:uid="{B4E53F29-2175-47AD-9D6F-04AD77BC8DA3}"/>
    <hyperlink ref="A2154" r:id="rId1985" display="https://www.jrvdev.com/ROAR/VER1/ShowScenario.asp?ScenarioID=2283" xr:uid="{AF94441F-7ADA-48B4-8708-088B298D4E20}"/>
    <hyperlink ref="A2155" r:id="rId1986" display="https://www.jrvdev.com/ROAR/VER1/ShowScenario.asp?ScenarioID=2284" xr:uid="{0459141C-6E5B-41A4-954C-E4986A66F457}"/>
    <hyperlink ref="A2156" r:id="rId1987" display="https://www.jrvdev.com/ROAR/VER1/ShowScenario.asp?ScenarioID=2285" xr:uid="{D3C177D6-9328-477E-B589-D534A8433416}"/>
    <hyperlink ref="A2157" r:id="rId1988" display="https://www.jrvdev.com/ROAR/VER1/ShowScenario.asp?ScenarioID=2286" xr:uid="{07318EE0-5E67-46CF-8CF3-FE7C4009AAC5}"/>
    <hyperlink ref="A2158" r:id="rId1989" display="https://www.jrvdev.com/ROAR/VER1/ShowScenario.asp?ScenarioID=2287" xr:uid="{B9DEC9BD-38E5-43EE-9E48-C4AAB2BBD118}"/>
    <hyperlink ref="A2159" r:id="rId1990" display="https://www.jrvdev.com/ROAR/VER1/ShowScenario.asp?ScenarioID=2288" xr:uid="{35A3C093-62EC-4473-BC10-78117F93842E}"/>
    <hyperlink ref="A2161" r:id="rId1991" display="https://www.jrvdev.com/ROAR/VER1/ShowScenario.asp?ScenarioID=479" xr:uid="{EF249FFE-00C1-4481-AA04-D14BBDC27296}"/>
    <hyperlink ref="A2162" r:id="rId1992" display="https://www.jrvdev.com/ROAR/VER1/ShowScenario.asp?ScenarioID=480" xr:uid="{BA9F6B9D-6336-450B-826F-59E1665C6C39}"/>
    <hyperlink ref="A2163" r:id="rId1993" display="https://www.jrvdev.com/ROAR/VER1/ShowScenario.asp?ScenarioID=484" xr:uid="{607BDF5A-00A8-481A-A802-BFB160333CA0}"/>
    <hyperlink ref="A2164" r:id="rId1994" display="https://www.jrvdev.com/ROAR/VER1/ShowScenario.asp?ScenarioID=481" xr:uid="{F950AA01-72EE-461A-B18F-C33B4097FF2A}"/>
    <hyperlink ref="A2165" r:id="rId1995" display="https://www.jrvdev.com/ROAR/VER1/ShowScenario.asp?ScenarioID=482" xr:uid="{15BDAFF2-0348-44E3-9C29-FA0D55A3D739}"/>
    <hyperlink ref="A2166" r:id="rId1996" display="https://www.jrvdev.com/ROAR/VER1/ShowScenario.asp?ScenarioID=483" xr:uid="{3E1CF7B3-DB40-437E-B4FD-F74C6F0C987A}"/>
    <hyperlink ref="A2168" r:id="rId1997" display="https://www.jrvdev.com/ROAR/VER1/ShowScenario.asp?ScenarioID=1846" xr:uid="{2F61C33A-F592-4C7A-967E-4F7E90AFD29D}"/>
    <hyperlink ref="A2169" r:id="rId1998" display="https://www.jrvdev.com/ROAR/VER1/ShowScenario.asp?ScenarioID=1993" xr:uid="{732C1DB2-CA11-450E-B6F8-C3DB5E5A846C}"/>
    <hyperlink ref="A2170" r:id="rId1999" display="https://www.jrvdev.com/ROAR/VER1/ShowScenario.asp?ScenarioID=1991" xr:uid="{F04D80A4-5E2F-47E2-8CE1-CF53417E3BAC}"/>
    <hyperlink ref="A2171" r:id="rId2000" display="https://www.jrvdev.com/ROAR/VER1/ShowScenario.asp?ScenarioID=3149" xr:uid="{4EC08850-9325-4E90-B3ED-AF1FDB2E5932}"/>
    <hyperlink ref="A2173" r:id="rId2001" display="https://www.jrvdev.com/ROAR/VER1/ShowScenario.asp?ScenarioID=5911" xr:uid="{C4C96DE0-9609-4E1A-B067-0114EC469A10}"/>
    <hyperlink ref="A2174" r:id="rId2002" display="https://www.jrvdev.com/ROAR/VER1/ShowScenario.asp?ScenarioID=5912" xr:uid="{88DE84FA-455C-419A-8048-D6D34786F1D0}"/>
    <hyperlink ref="A2175" r:id="rId2003" display="https://www.jrvdev.com/ROAR/VER1/ShowScenario.asp?ScenarioID=5913" xr:uid="{6E3E2BE5-0BBD-4E6A-BCF7-EA68572E096E}"/>
    <hyperlink ref="A2176" r:id="rId2004" display="https://www.jrvdev.com/ROAR/VER1/ShowScenario.asp?ScenarioID=5914" xr:uid="{EC5F4881-DB01-4430-AFA4-F442B4B115AC}"/>
    <hyperlink ref="A2177" r:id="rId2005" display="https://www.jrvdev.com/ROAR/VER1/ShowScenario.asp?ScenarioID=5915" xr:uid="{25B25581-EB99-4606-A0B1-7F842D5FEF9B}"/>
    <hyperlink ref="A2178" r:id="rId2006" display="https://www.jrvdev.com/ROAR/VER1/ShowScenario.asp?ScenarioID=5916" xr:uid="{DE410C3D-2D62-4D08-8379-79A7D81D9F05}"/>
    <hyperlink ref="A2179" r:id="rId2007" display="https://www.jrvdev.com/ROAR/VER1/ShowScenario.asp?ScenarioID=5917" xr:uid="{D2ACE691-66ED-4E95-9B09-619E5C1CA22D}"/>
    <hyperlink ref="A2180" r:id="rId2008" display="https://www.jrvdev.com/ROAR/VER1/ShowScenario.asp?ScenarioID=5918" xr:uid="{19615B95-DD0F-4BB0-B319-8472B249814C}"/>
    <hyperlink ref="A2181" r:id="rId2009" display="https://www.jrvdev.com/ROAR/VER1/ShowScenario.asp?ScenarioID=5919" xr:uid="{DE952005-6E1A-435A-902B-9FC047C1A633}"/>
    <hyperlink ref="A2182" r:id="rId2010" display="https://www.jrvdev.com/ROAR/VER1/ShowScenario.asp?ScenarioID=5920" xr:uid="{E8BB2C52-DC16-4F8B-A89A-E5006BBB8BD7}"/>
    <hyperlink ref="A2183" r:id="rId2011" display="https://www.jrvdev.com/ROAR/VER1/ShowScenario.asp?ScenarioID=5921" xr:uid="{FBD8F561-4E40-4F94-8B3A-F464F7AF9008}"/>
    <hyperlink ref="A2184" r:id="rId2012" display="https://www.jrvdev.com/ROAR/VER1/ShowScenario.asp?ScenarioID=5922" xr:uid="{53E4CCEF-A3EC-4C7B-918E-0BD4D945147F}"/>
    <hyperlink ref="A2185" r:id="rId2013" display="https://www.jrvdev.com/ROAR/VER1/ShowScenario.asp?ScenarioID=5923" xr:uid="{8C9B1A4B-2ECE-405A-9BA8-935DC3E62077}"/>
    <hyperlink ref="A2186" r:id="rId2014" display="https://www.jrvdev.com/ROAR/VER1/ShowScenario.asp?ScenarioID=5924" xr:uid="{DC48C53C-CFC1-4BC2-9E07-6E6B500A4537}"/>
    <hyperlink ref="A2187" r:id="rId2015" display="https://www.jrvdev.com/ROAR/VER1/ShowScenario.asp?ScenarioID=5925" xr:uid="{141C6B73-4829-4542-92B4-84C186FB5432}"/>
    <hyperlink ref="A2188" r:id="rId2016" display="https://www.jrvdev.com/ROAR/VER1/ShowScenario.asp?ScenarioID=5926" xr:uid="{1FD1046B-6485-479F-A508-2F99A1786A55}"/>
    <hyperlink ref="A2189" r:id="rId2017" display="https://www.jrvdev.com/ROAR/VER1/ShowScenario.asp?ScenarioID=5927" xr:uid="{6765F258-1A6E-44A4-B268-AA0C5D02F007}"/>
    <hyperlink ref="A2190" r:id="rId2018" display="https://www.jrvdev.com/ROAR/VER1/ShowScenario.asp?ScenarioID=6490" xr:uid="{FAC51FC0-BDD6-478A-B8B5-30C873B90DCC}"/>
    <hyperlink ref="A2191" r:id="rId2019" display="https://www.jrvdev.com/ROAR/VER1/ShowScenario.asp?ScenarioID=5929" xr:uid="{096AF57A-972B-4D42-8154-D16C070BA8E2}"/>
    <hyperlink ref="A2192" r:id="rId2020" display="https://www.jrvdev.com/ROAR/VER1/ShowScenario.asp?ScenarioID=5930" xr:uid="{A2DD959B-C45C-4D39-8ECC-1B7966FA335C}"/>
    <hyperlink ref="A2193" r:id="rId2021" display="https://www.jrvdev.com/ROAR/VER1/ShowScenario.asp?ScenarioID=5931" xr:uid="{083A286C-1227-48F2-BBBC-FC85F8EB1266}"/>
    <hyperlink ref="A2194" r:id="rId2022" display="https://www.jrvdev.com/ROAR/VER1/ShowScenario.asp?ScenarioID=5932" xr:uid="{93566B8C-23D1-4F9E-9219-ABA8196A9731}"/>
    <hyperlink ref="A2195" r:id="rId2023" display="https://www.jrvdev.com/ROAR/VER1/ShowScenario.asp?ScenarioID=5933" xr:uid="{AAC91307-6850-4AE5-9FB1-D5D320F296B6}"/>
    <hyperlink ref="A2197" r:id="rId2024" display="https://www.jrvdev.com/ROAR/VER1/ShowScenario.asp?ScenarioID=6588" xr:uid="{8017F6B7-F6B0-482E-B92D-07E36A26D109}"/>
    <hyperlink ref="A2199" r:id="rId2025" display="https://www.jrvdev.com/ROAR/VER1/ShowScenario.asp?ScenarioID=1588" xr:uid="{61F82F6C-52BE-4CCB-BC39-09A449A68681}"/>
    <hyperlink ref="A2200" r:id="rId2026" display="https://www.jrvdev.com/ROAR/VER1/ShowScenario.asp?ScenarioID=1589" xr:uid="{D3A814A7-1050-4879-8DC1-3B4FB0BA0274}"/>
    <hyperlink ref="A2201" r:id="rId2027" display="https://www.jrvdev.com/ROAR/VER1/ShowScenario.asp?ScenarioID=1590" xr:uid="{D5594005-BACD-4ECB-9C97-5CE63D481D73}"/>
    <hyperlink ref="A2202" r:id="rId2028" display="https://www.jrvdev.com/ROAR/VER1/ShowScenario.asp?ScenarioID=1196" xr:uid="{079707BF-DBFD-4045-ACB4-BDE706873279}"/>
    <hyperlink ref="A2203" r:id="rId2029" display="https://www.jrvdev.com/ROAR/VER1/ShowScenario.asp?ScenarioID=485" xr:uid="{1E166509-220B-4619-93EF-238217EFC102}"/>
    <hyperlink ref="A2204" r:id="rId2030" display="https://www.jrvdev.com/ROAR/VER1/ShowScenario.asp?ScenarioID=486" xr:uid="{64996F5A-B1F4-475D-BB73-0701BE4165E2}"/>
    <hyperlink ref="A2205" r:id="rId2031" display="https://www.jrvdev.com/ROAR/VER1/ShowScenario.asp?ScenarioID=487" xr:uid="{E28939C6-DADC-4DD2-91B6-A50B9A8CC11D}"/>
    <hyperlink ref="A2206" r:id="rId2032" display="https://www.jrvdev.com/ROAR/VER1/ShowScenario.asp?ScenarioID=488" xr:uid="{EB014B1B-65E3-4E8E-9B27-32213514D248}"/>
    <hyperlink ref="A2207" r:id="rId2033" display="https://www.jrvdev.com/ROAR/VER1/ShowScenario.asp?ScenarioID=489" xr:uid="{19FED994-E8A4-48C0-A5BF-88255F5209F3}"/>
    <hyperlink ref="A2208" r:id="rId2034" display="https://www.jrvdev.com/ROAR/VER1/ShowScenario.asp?ScenarioID=490" xr:uid="{BF814EB7-D941-4664-8D80-0409627E7F1A}"/>
    <hyperlink ref="A2209" r:id="rId2035" display="https://www.jrvdev.com/ROAR/VER1/ShowScenario.asp?ScenarioID=491" xr:uid="{6B9C03EA-92D9-4285-AD88-E7F9BDBAC946}"/>
    <hyperlink ref="A2210" r:id="rId2036" display="https://www.jrvdev.com/ROAR/VER1/ShowScenario.asp?ScenarioID=492" xr:uid="{C819EFE6-CEE6-4D01-B158-0809F9856D03}"/>
    <hyperlink ref="A2211" r:id="rId2037" display="https://www.jrvdev.com/ROAR/VER1/ShowScenario.asp?ScenarioID=493" xr:uid="{8B762CC5-68AE-4E02-8297-73EC94D1F7A4}"/>
    <hyperlink ref="A2212" r:id="rId2038" display="https://www.jrvdev.com/ROAR/VER1/ShowScenario.asp?ScenarioID=494" xr:uid="{A44703E4-5621-4E50-84FE-9B075955B118}"/>
    <hyperlink ref="A2213" r:id="rId2039" display="https://www.jrvdev.com/ROAR/VER1/ShowScenario.asp?ScenarioID=495" xr:uid="{C4CBE18E-228C-49FC-9BE0-A1C996A5589F}"/>
    <hyperlink ref="A2214" r:id="rId2040" display="https://www.jrvdev.com/ROAR/VER1/ShowScenario.asp?ScenarioID=496" xr:uid="{F91A410B-485F-4370-A8AD-2AEE38D0E9F2}"/>
    <hyperlink ref="A2215" r:id="rId2041" display="https://www.jrvdev.com/ROAR/VER1/ShowScenario.asp?ScenarioID=497" xr:uid="{11E8EA77-8060-477C-A2F0-E18732C50539}"/>
    <hyperlink ref="A2216" r:id="rId2042" display="https://www.jrvdev.com/ROAR/VER1/ShowScenario.asp?ScenarioID=498" xr:uid="{11F302F0-769D-4BE0-A70F-AEE7834D90AC}"/>
    <hyperlink ref="A2217" r:id="rId2043" display="https://www.jrvdev.com/ROAR/VER1/ShowScenario.asp?ScenarioID=499" xr:uid="{B6000248-212E-447A-8C14-A8570A8958D8}"/>
    <hyperlink ref="A2218" r:id="rId2044" display="https://www.jrvdev.com/ROAR/VER1/ShowScenario.asp?ScenarioID=500" xr:uid="{A94D87BB-2C71-4E38-A03F-F076C61AC0A0}"/>
    <hyperlink ref="A2219" r:id="rId2045" display="https://www.jrvdev.com/ROAR/VER1/ShowScenario.asp?ScenarioID=501" xr:uid="{1FFE3589-FE5E-4888-8649-8C157BD0967C}"/>
    <hyperlink ref="A2220" r:id="rId2046" display="https://www.jrvdev.com/ROAR/VER1/ShowScenario.asp?ScenarioID=502" xr:uid="{FEF2C1D4-5BD6-4C6A-8BA5-BA3D93A153C3}"/>
    <hyperlink ref="A2221" r:id="rId2047" display="https://www.jrvdev.com/ROAR/VER1/ShowScenario.asp?ScenarioID=503" xr:uid="{59C6BBFD-39A4-449E-B3D9-984AAAA2E200}"/>
    <hyperlink ref="A2222" r:id="rId2048" display="https://www.jrvdev.com/ROAR/VER1/ShowScenario.asp?ScenarioID=504" xr:uid="{6F74A1AB-EDC1-4390-A67D-4A307B95BBBE}"/>
    <hyperlink ref="A2223" r:id="rId2049" display="https://www.jrvdev.com/ROAR/VER1/ShowScenario.asp?ScenarioID=505" xr:uid="{5915AB4A-875A-405B-A81F-A03C67236B00}"/>
    <hyperlink ref="A2224" r:id="rId2050" display="https://www.jrvdev.com/ROAR/VER1/ShowScenario.asp?ScenarioID=506" xr:uid="{394D9927-F1F5-4C7F-AA29-C39E9816B9A7}"/>
    <hyperlink ref="A2225" r:id="rId2051" display="https://www.jrvdev.com/ROAR/VER1/ShowScenario.asp?ScenarioID=507" xr:uid="{0ED871C6-64C3-4F00-8275-8880CA231231}"/>
    <hyperlink ref="A2226" r:id="rId2052" display="https://www.jrvdev.com/ROAR/VER1/ShowScenario.asp?ScenarioID=508" xr:uid="{218FE8C4-FE0D-4DAA-965C-87A8D06F5FAE}"/>
    <hyperlink ref="A2227" r:id="rId2053" display="https://www.jrvdev.com/ROAR/VER1/ShowScenario.asp?ScenarioID=509" xr:uid="{FE09920E-F073-4AE5-8915-0037727B0042}"/>
    <hyperlink ref="A2228" r:id="rId2054" display="https://www.jrvdev.com/ROAR/VER1/ShowScenario.asp?ScenarioID=510" xr:uid="{A41B2679-9513-4D65-A1A8-A7926DD57D68}"/>
    <hyperlink ref="A2229" r:id="rId2055" display="https://www.jrvdev.com/ROAR/VER1/ShowScenario.asp?ScenarioID=511" xr:uid="{DB4054F4-4A1E-4E91-8C3A-E5795B13A67E}"/>
    <hyperlink ref="A2230" r:id="rId2056" display="https://www.jrvdev.com/ROAR/VER1/ShowScenario.asp?ScenarioID=512" xr:uid="{8A8853F5-AC4D-48C5-867D-398E2D2A4F4B}"/>
    <hyperlink ref="A2231" r:id="rId2057" display="https://www.jrvdev.com/ROAR/VER1/ShowScenario.asp?ScenarioID=513" xr:uid="{B8B01AFA-1EB9-450C-A4ED-62A42B1FB388}"/>
    <hyperlink ref="A2232" r:id="rId2058" display="https://www.jrvdev.com/ROAR/VER1/ShowScenario.asp?ScenarioID=514" xr:uid="{EC792FB2-8328-4E56-8F23-3B22084DD4A9}"/>
    <hyperlink ref="A2233" r:id="rId2059" display="https://www.jrvdev.com/ROAR/VER1/ShowScenario.asp?ScenarioID=515" xr:uid="{85FE5806-8290-42B5-B34F-DAF4E7B208C9}"/>
    <hyperlink ref="A2234" r:id="rId2060" display="https://www.jrvdev.com/ROAR/VER1/ShowScenario.asp?ScenarioID=516" xr:uid="{4C218F05-0A66-44B1-9C42-56945B092BDA}"/>
    <hyperlink ref="A2235" r:id="rId2061" display="https://www.jrvdev.com/ROAR/VER1/ShowScenario.asp?ScenarioID=517" xr:uid="{C2094544-F3F0-4F05-896B-F14BB9C463B3}"/>
    <hyperlink ref="A2236" r:id="rId2062" display="https://www.jrvdev.com/ROAR/VER1/ShowScenario.asp?ScenarioID=518" xr:uid="{A60646CC-F689-4FBE-974C-F81079FDD2E0}"/>
    <hyperlink ref="A2237" r:id="rId2063" display="https://www.jrvdev.com/ROAR/VER1/ShowScenario.asp?ScenarioID=519" xr:uid="{8F6A2E7A-94C6-4AE9-B51D-FB2EA8E63E7C}"/>
    <hyperlink ref="A2238" r:id="rId2064" display="https://www.jrvdev.com/ROAR/VER1/ShowScenario.asp?ScenarioID=520" xr:uid="{C79AE51B-DE57-43CB-AF10-7E37342BD6BC}"/>
    <hyperlink ref="A2239" r:id="rId2065" display="https://www.jrvdev.com/ROAR/VER1/ShowScenario.asp?ScenarioID=521" xr:uid="{0DD38CE7-B4DB-40FE-B778-FABEB0D204D9}"/>
    <hyperlink ref="A2240" r:id="rId2066" display="https://www.jrvdev.com/ROAR/VER1/ShowScenario.asp?ScenarioID=522" xr:uid="{569231CB-4BDD-44DD-BE6C-35E42A7637DC}"/>
    <hyperlink ref="A2241" r:id="rId2067" display="https://www.jrvdev.com/ROAR/VER1/ShowScenario.asp?ScenarioID=523" xr:uid="{AD69D9D0-C284-4D05-86E2-B193A40B11E8}"/>
    <hyperlink ref="A2242" r:id="rId2068" display="https://www.jrvdev.com/ROAR/VER1/ShowScenario.asp?ScenarioID=524" xr:uid="{63A22691-DC50-4793-9789-A8E047BD80C8}"/>
    <hyperlink ref="A2243" r:id="rId2069" display="https://www.jrvdev.com/ROAR/VER1/ShowScenario.asp?ScenarioID=525" xr:uid="{20968EB0-7BAF-4834-9BA1-057A759A39E5}"/>
    <hyperlink ref="A2244" r:id="rId2070" display="https://www.jrvdev.com/ROAR/VER1/ShowScenario.asp?ScenarioID=526" xr:uid="{FA4C72AA-B20A-4135-B4A1-54C8814998DB}"/>
    <hyperlink ref="A2245" r:id="rId2071" display="https://www.jrvdev.com/ROAR/VER1/ShowScenario.asp?ScenarioID=527" xr:uid="{01ACA22B-BA80-4A17-AF95-F2CAFCF743CF}"/>
    <hyperlink ref="A2246" r:id="rId2072" display="https://www.jrvdev.com/ROAR/VER1/ShowScenario.asp?ScenarioID=528" xr:uid="{D5023E8B-10F9-4B40-AF06-39D6880F1A3A}"/>
    <hyperlink ref="A2247" r:id="rId2073" display="https://www.jrvdev.com/ROAR/VER1/ShowScenario.asp?ScenarioID=529" xr:uid="{97444CFF-FAF9-4E48-9B9D-ECEADFE64DAD}"/>
    <hyperlink ref="A2248" r:id="rId2074" display="https://www.jrvdev.com/ROAR/VER1/ShowScenario.asp?ScenarioID=530" xr:uid="{5B2EF0F3-2086-451C-9F55-8C8E2CF02D8D}"/>
    <hyperlink ref="A2249" r:id="rId2075" display="https://www.jrvdev.com/ROAR/VER1/ShowScenario.asp?ScenarioID=531" xr:uid="{4A8CABD4-249B-42A7-92F4-4D01ADD211F2}"/>
    <hyperlink ref="A2250" r:id="rId2076" display="https://www.jrvdev.com/ROAR/VER1/ShowScenario.asp?ScenarioID=532" xr:uid="{2A166BE6-38CC-4D54-AF26-32554978C751}"/>
    <hyperlink ref="A2251" r:id="rId2077" display="https://www.jrvdev.com/ROAR/VER1/ShowScenario.asp?ScenarioID=533" xr:uid="{B99B70B2-D71E-4AA6-AD94-846AC48141C4}"/>
    <hyperlink ref="A2252" r:id="rId2078" display="https://www.jrvdev.com/ROAR/VER1/ShowScenario.asp?ScenarioID=534" xr:uid="{456E7096-1CC2-4976-8588-43602AABD79A}"/>
    <hyperlink ref="A2253" r:id="rId2079" display="https://www.jrvdev.com/ROAR/VER1/ShowScenario.asp?ScenarioID=535" xr:uid="{9557D25C-A663-4AF1-B5DE-2F44C77C84C2}"/>
    <hyperlink ref="A2254" r:id="rId2080" display="https://www.jrvdev.com/ROAR/VER1/ShowScenario.asp?ScenarioID=536" xr:uid="{3C45CDFB-3C8A-4456-B9F3-0924408F7D3A}"/>
    <hyperlink ref="A2255" r:id="rId2081" display="https://www.jrvdev.com/ROAR/VER1/ShowScenario.asp?ScenarioID=537" xr:uid="{EDB66070-EBE5-459C-A1D0-AC2094605F30}"/>
    <hyperlink ref="A2256" r:id="rId2082" display="https://www.jrvdev.com/ROAR/VER1/ShowScenario.asp?ScenarioID=538" xr:uid="{49C21C4C-3B6C-4CBD-9A05-E244B06863CE}"/>
    <hyperlink ref="A2257" r:id="rId2083" display="https://www.jrvdev.com/ROAR/VER1/ShowScenario.asp?ScenarioID=539" xr:uid="{28607B4D-CEAB-4F54-AF71-F554D4260E64}"/>
    <hyperlink ref="A2258" r:id="rId2084" display="https://www.jrvdev.com/ROAR/VER1/ShowScenario.asp?ScenarioID=540" xr:uid="{5140716A-2A08-461E-A7AF-E270E3E3CF4B}"/>
    <hyperlink ref="A2259" r:id="rId2085" display="https://www.jrvdev.com/ROAR/VER1/ShowScenario.asp?ScenarioID=541" xr:uid="{7EFCE340-9622-4288-8A15-954F0E703630}"/>
    <hyperlink ref="A2260" r:id="rId2086" display="https://www.jrvdev.com/ROAR/VER1/ShowScenario.asp?ScenarioID=542" xr:uid="{0C46BB2B-8292-453F-81C3-3CE676352A2F}"/>
    <hyperlink ref="A2261" r:id="rId2087" display="https://www.jrvdev.com/ROAR/VER1/ShowScenario.asp?ScenarioID=543" xr:uid="{945C7E89-50B5-4623-98DB-BD3986E34659}"/>
    <hyperlink ref="A2262" r:id="rId2088" display="https://www.jrvdev.com/ROAR/VER1/ShowScenario.asp?ScenarioID=544" xr:uid="{8C2ADDFB-3229-4E1B-8F5E-BF860D71CA59}"/>
    <hyperlink ref="A2263" r:id="rId2089" display="https://www.jrvdev.com/ROAR/VER1/ShowScenario.asp?ScenarioID=545" xr:uid="{E03BD9C3-A16F-4F9F-98E8-FFBF6B0A6A9F}"/>
    <hyperlink ref="A2264" r:id="rId2090" display="https://www.jrvdev.com/ROAR/VER1/ShowScenario.asp?ScenarioID=1047" xr:uid="{B4C582EF-4158-4E77-8498-710BA106ACEE}"/>
    <hyperlink ref="A2265" r:id="rId2091" display="https://www.jrvdev.com/ROAR/VER1/ShowScenario.asp?ScenarioID=1048" xr:uid="{8D4202D1-536B-41DD-A8A4-B5E250FFB64E}"/>
    <hyperlink ref="A2266" r:id="rId2092" display="https://www.jrvdev.com/ROAR/VER1/ShowScenario.asp?ScenarioID=1049" xr:uid="{D4953253-3DB6-445A-A33F-464C763E207D}"/>
    <hyperlink ref="A2267" r:id="rId2093" display="https://www.jrvdev.com/ROAR/VER1/ShowScenario.asp?ScenarioID=1050" xr:uid="{2248F1D8-DA67-4788-A277-1BADFAAD9FDE}"/>
    <hyperlink ref="A2268" r:id="rId2094" display="https://www.jrvdev.com/ROAR/VER1/ShowScenario.asp?ScenarioID=1051" xr:uid="{7A9BDD1D-F2FF-459F-A008-3B8F0085C0D0}"/>
    <hyperlink ref="A2269" r:id="rId2095" display="https://www.jrvdev.com/ROAR/VER1/ShowScenario.asp?ScenarioID=1052" xr:uid="{1EEA789A-F32B-4DF9-A7BE-D86E871C1A2E}"/>
    <hyperlink ref="A2270" r:id="rId2096" display="https://www.jrvdev.com/ROAR/VER1/ShowScenario.asp?ScenarioID=1053" xr:uid="{024A8169-2214-4995-990B-D40CE819ACA6}"/>
    <hyperlink ref="A2271" r:id="rId2097" display="https://www.jrvdev.com/ROAR/VER1/ShowScenario.asp?ScenarioID=1054" xr:uid="{DF2CEE60-D028-4C4E-8E0E-BAECFF5B103A}"/>
    <hyperlink ref="A2272" r:id="rId2098" display="https://www.jrvdev.com/ROAR/VER1/ShowScenario.asp?ScenarioID=1055" xr:uid="{CD8118D2-1439-493F-AE10-9C532A17B234}"/>
    <hyperlink ref="A2273" r:id="rId2099" display="https://www.jrvdev.com/ROAR/VER1/ShowScenario.asp?ScenarioID=1056" xr:uid="{5143F1FD-974F-4336-831A-1D9DD073629A}"/>
    <hyperlink ref="A2274" r:id="rId2100" display="https://www.jrvdev.com/ROAR/VER1/ShowScenario.asp?ScenarioID=1058" xr:uid="{9C9468CB-982A-4B72-953D-A51F3091456D}"/>
    <hyperlink ref="A2275" r:id="rId2101" display="https://www.jrvdev.com/ROAR/VER1/ShowScenario.asp?ScenarioID=1059" xr:uid="{401AE6FD-B415-4CA0-9AA6-80D3AD7B4820}"/>
    <hyperlink ref="A2276" r:id="rId2102" display="https://www.jrvdev.com/ROAR/VER1/ShowScenario.asp?ScenarioID=1060" xr:uid="{A7B2796F-B6DE-41D9-9184-79C59DED0A80}"/>
    <hyperlink ref="A2277" r:id="rId2103" display="https://www.jrvdev.com/ROAR/VER1/ShowScenario.asp?ScenarioID=1061" xr:uid="{050477C2-1E37-4084-B013-16D8D567D5C7}"/>
    <hyperlink ref="A2278" r:id="rId2104" display="https://www.jrvdev.com/ROAR/VER1/ShowScenario.asp?ScenarioID=1197" xr:uid="{A6A998AD-7D67-44FF-A256-64B26F6080D7}"/>
    <hyperlink ref="A2279" r:id="rId2105" display="https://www.jrvdev.com/ROAR/VER1/ShowScenario.asp?ScenarioID=1198" xr:uid="{A587AD91-D3D1-4790-8452-062A5AFE40DB}"/>
    <hyperlink ref="A2280" r:id="rId2106" display="https://www.jrvdev.com/ROAR/VER1/ShowScenario.asp?ScenarioID=1062" xr:uid="{BB4D6744-6F1B-4A85-A701-012D358B5DB7}"/>
    <hyperlink ref="A2281" r:id="rId2107" display="https://www.jrvdev.com/ROAR/VER1/ShowScenario.asp?ScenarioID=1063" xr:uid="{E12DAB38-0A51-490D-B2CC-D990312FD282}"/>
    <hyperlink ref="A2282" r:id="rId2108" display="https://www.jrvdev.com/ROAR/VER1/ShowScenario.asp?ScenarioID=1149" xr:uid="{21ACF178-F6CE-4D88-BAAA-045988D5ED39}"/>
    <hyperlink ref="A2283" r:id="rId2109" display="https://www.jrvdev.com/ROAR/VER1/ShowScenario.asp?ScenarioID=1150" xr:uid="{7061A478-3ABC-45ED-84B0-0B32F47DE365}"/>
    <hyperlink ref="A2284" r:id="rId2110" display="https://www.jrvdev.com/ROAR/VER1/ShowScenario.asp?ScenarioID=1188" xr:uid="{AF925788-7E29-4F8B-A25F-D2497FFA4E11}"/>
    <hyperlink ref="A2285" r:id="rId2111" display="https://www.jrvdev.com/ROAR/VER1/ShowScenario.asp?ScenarioID=1189" xr:uid="{3ED3DBF5-38AB-43BF-8C85-8925EDB07494}"/>
    <hyperlink ref="A2286" r:id="rId2112" display="https://www.jrvdev.com/ROAR/VER1/ShowScenario.asp?ScenarioID=1190" xr:uid="{AB94ED45-982B-4104-9159-0493A1C6711E}"/>
    <hyperlink ref="A2287" r:id="rId2113" display="https://www.jrvdev.com/ROAR/VER1/ShowScenario.asp?ScenarioID=1191" xr:uid="{8E80F4BF-7D58-4B09-82FE-A657E742AAFD}"/>
    <hyperlink ref="A2288" r:id="rId2114" display="https://www.jrvdev.com/ROAR/VER1/ShowScenario.asp?ScenarioID=1192" xr:uid="{28F13092-28E8-4BC4-8AE6-DCC9847A62E9}"/>
    <hyperlink ref="A2289" r:id="rId2115" display="https://www.jrvdev.com/ROAR/VER1/ShowScenario.asp?ScenarioID=1193" xr:uid="{A8A9182C-DA94-4B46-B5E4-4897523263FF}"/>
    <hyperlink ref="A2290" r:id="rId2116" display="https://www.jrvdev.com/ROAR/VER1/ShowScenario.asp?ScenarioID=1194" xr:uid="{FEC5A97B-DDF8-42DF-8CF2-F192D1CC86EB}"/>
    <hyperlink ref="A2291" r:id="rId2117" display="https://www.jrvdev.com/ROAR/VER1/ShowScenario.asp?ScenarioID=1203" xr:uid="{BB9A2CED-03FA-433B-BCC8-D9CD92B6A447}"/>
    <hyperlink ref="A2292" r:id="rId2118" display="https://www.jrvdev.com/ROAR/VER1/ShowScenario.asp?ScenarioID=1204" xr:uid="{B3CA6701-E6E9-4A94-AEED-4AFD2FB64E27}"/>
    <hyperlink ref="A2293" r:id="rId2119" display="https://www.jrvdev.com/ROAR/VER1/ShowScenario.asp?ScenarioID=1205" xr:uid="{AB5501D7-F00E-4D86-A78B-E44D43C7DB13}"/>
    <hyperlink ref="A2294" r:id="rId2120" display="https://www.jrvdev.com/ROAR/VER1/ShowScenario.asp?ScenarioID=1206" xr:uid="{5DC583E3-7D8E-4078-AF13-B22BC7EE9F96}"/>
    <hyperlink ref="A2295" r:id="rId2121" display="https://www.jrvdev.com/ROAR/VER1/ShowScenario.asp?ScenarioID=1207" xr:uid="{D5F74D69-C9CD-4FB5-A42A-446E508747DF}"/>
    <hyperlink ref="A2296" r:id="rId2122" display="https://www.jrvdev.com/ROAR/VER1/ShowScenario.asp?ScenarioID=1208" xr:uid="{11505209-D485-4F5F-9027-D2A63BE3F4FA}"/>
    <hyperlink ref="A2297" r:id="rId2123" display="https://www.jrvdev.com/ROAR/VER1/ShowScenario.asp?ScenarioID=1594" xr:uid="{18BD053A-03DD-4767-A32C-07557E92D416}"/>
    <hyperlink ref="A2298" r:id="rId2124" display="https://www.jrvdev.com/ROAR/VER1/ShowScenario.asp?ScenarioID=1411" xr:uid="{D06C6643-370E-41A6-BACD-08146BFF3843}"/>
    <hyperlink ref="A2299" r:id="rId2125" display="https://www.jrvdev.com/ROAR/VER1/ShowScenario.asp?ScenarioID=1595" xr:uid="{385A8603-89FF-46F1-9282-9B75D83DB066}"/>
    <hyperlink ref="A2300" r:id="rId2126" display="https://www.jrvdev.com/ROAR/VER1/ShowScenario.asp?ScenarioID=1596" xr:uid="{F35F6B25-CC5D-4411-BA95-9014FDCDDC27}"/>
    <hyperlink ref="A2301" r:id="rId2127" display="https://www.jrvdev.com/ROAR/VER1/ShowScenario.asp?ScenarioID=1607" xr:uid="{FE1DA208-AE6E-4D6E-B929-9A541B3DBEDD}"/>
    <hyperlink ref="A2302" r:id="rId2128" display="https://www.jrvdev.com/ROAR/VER1/ShowScenario.asp?ScenarioID=1624" xr:uid="{738C86BD-549C-42FD-8B98-11EEBDE82051}"/>
    <hyperlink ref="A2303" r:id="rId2129" display="https://www.jrvdev.com/ROAR/VER1/ShowScenario.asp?ScenarioID=1625" xr:uid="{8FB6FEFD-C6CB-4BEE-B338-F777BA8E6C54}"/>
    <hyperlink ref="A2304" r:id="rId2130" display="https://www.jrvdev.com/ROAR/VER1/ShowScenario.asp?ScenarioID=1626" xr:uid="{5959CD41-859D-4EB6-B194-07B00AEE8CD9}"/>
    <hyperlink ref="A2305" r:id="rId2131" display="https://www.jrvdev.com/ROAR/VER1/ShowScenario.asp?ScenarioID=1627" xr:uid="{D7DFD255-5DB8-4A25-A433-1C6EE946CED5}"/>
    <hyperlink ref="A2306" r:id="rId2132" display="https://www.jrvdev.com/ROAR/VER1/ShowScenario.asp?ScenarioID=1628" xr:uid="{B2B57FC5-C98E-4348-9748-2A1828B38067}"/>
    <hyperlink ref="A2307" r:id="rId2133" display="https://www.jrvdev.com/ROAR/VER1/ShowScenario.asp?ScenarioID=1629" xr:uid="{9AC03FED-33B3-44B5-981F-A9038A58F976}"/>
    <hyperlink ref="A2308" r:id="rId2134" display="https://www.jrvdev.com/ROAR/VER1/ShowScenario.asp?ScenarioID=1630" xr:uid="{3FFA9891-19F4-4B3F-B405-C6BCADE08524}"/>
    <hyperlink ref="A2309" r:id="rId2135" display="https://www.jrvdev.com/ROAR/VER1/ShowScenario.asp?ScenarioID=1631" xr:uid="{2DE294CD-E9E6-4572-A1A6-7E028D1A33FC}"/>
    <hyperlink ref="A2310" r:id="rId2136" display="https://www.jrvdev.com/ROAR/VER1/ShowScenario.asp?ScenarioID=1569" xr:uid="{E574951D-08D5-47BF-A213-069ED1F2A822}"/>
    <hyperlink ref="A2311" r:id="rId2137" display="https://www.jrvdev.com/ROAR/VER1/ShowScenario.asp?ScenarioID=1570" xr:uid="{9FBE220D-0F45-4468-9FBB-686BEDC26B8B}"/>
    <hyperlink ref="A2312" r:id="rId2138" display="https://www.jrvdev.com/ROAR/VER1/ShowScenario.asp?ScenarioID=1571" xr:uid="{59448B9C-5CAB-46A6-8345-5778AC9440C3}"/>
    <hyperlink ref="A2313" r:id="rId2139" display="https://www.jrvdev.com/ROAR/VER1/ShowScenario.asp?ScenarioID=1572" xr:uid="{0A682D8E-9332-4E7E-A20F-2292FEE79DD6}"/>
    <hyperlink ref="A2314" r:id="rId2140" display="https://www.jrvdev.com/ROAR/VER1/ShowScenario.asp?ScenarioID=1573" xr:uid="{1C402F35-C67D-491A-98F3-4A82BBCC1247}"/>
    <hyperlink ref="A2315" r:id="rId2141" display="https://www.jrvdev.com/ROAR/VER1/ShowScenario.asp?ScenarioID=1574" xr:uid="{14F782F8-8A67-434F-AED3-FFCA54624226}"/>
    <hyperlink ref="A2316" r:id="rId2142" display="https://www.jrvdev.com/ROAR/VER1/ShowScenario.asp?ScenarioID=1575" xr:uid="{7B62FE32-CC5A-4CC3-9415-0C7DADD93AC3}"/>
    <hyperlink ref="A2317" r:id="rId2143" display="https://www.jrvdev.com/ROAR/VER1/ShowScenario.asp?ScenarioID=1576" xr:uid="{13F9AA61-C10C-437A-8FA1-90669E8C480C}"/>
    <hyperlink ref="A2318" r:id="rId2144" display="https://www.jrvdev.com/ROAR/VER1/ShowScenario.asp?ScenarioID=1577" xr:uid="{2DDFE107-4C67-49AD-977F-5695BDC3930F}"/>
    <hyperlink ref="A2319" r:id="rId2145" display="https://www.jrvdev.com/ROAR/VER1/ShowScenario.asp?ScenarioID=1578" xr:uid="{E21E6F83-8E83-44C4-B2D8-D0D5289A694A}"/>
    <hyperlink ref="A2320" r:id="rId2146" display="https://www.jrvdev.com/ROAR/VER1/ShowScenario.asp?ScenarioID=1579" xr:uid="{490D62B6-E5B4-44CC-AE78-B8C3F6364FC5}"/>
    <hyperlink ref="A2321" r:id="rId2147" display="https://www.jrvdev.com/ROAR/VER1/ShowScenario.asp?ScenarioID=1580" xr:uid="{C5E5DFD7-4C8E-4F80-BF0A-3447A699648B}"/>
    <hyperlink ref="A2322" r:id="rId2148" display="https://www.jrvdev.com/ROAR/VER1/ShowScenario.asp?ScenarioID=1581" xr:uid="{1E12195D-FC15-40C8-BEB6-B89A356CD4AF}"/>
    <hyperlink ref="A2323" r:id="rId2149" display="https://www.jrvdev.com/ROAR/VER1/ShowScenario.asp?ScenarioID=1582" xr:uid="{BF064C29-73D7-4B4C-A47C-502698C8528C}"/>
    <hyperlink ref="A2324" r:id="rId2150" display="https://www.jrvdev.com/ROAR/VER1/ShowScenario.asp?ScenarioID=1583" xr:uid="{7DB491F7-5994-4987-9A61-35A624B05606}"/>
    <hyperlink ref="A2325" r:id="rId2151" display="https://www.jrvdev.com/ROAR/VER1/ShowScenario.asp?ScenarioID=1584" xr:uid="{79AF142F-9395-4870-A738-03EB4256570C}"/>
    <hyperlink ref="A2326" r:id="rId2152" display="https://www.jrvdev.com/ROAR/VER1/ShowScenario.asp?ScenarioID=1585" xr:uid="{19691740-0BCA-4EE9-AD8A-8B6C2A231B81}"/>
    <hyperlink ref="A2327" r:id="rId2153" display="https://www.jrvdev.com/ROAR/VER1/ShowScenario.asp?ScenarioID=1586" xr:uid="{D3B67568-5A61-42E9-80A5-7E0FC9E706EE}"/>
    <hyperlink ref="A2328" r:id="rId2154" display="https://www.jrvdev.com/ROAR/VER1/ShowScenario.asp?ScenarioID=1587" xr:uid="{AA7F1025-715C-4DF6-B979-54E4377EBAF4}"/>
    <hyperlink ref="A2329" r:id="rId2155" display="https://www.jrvdev.com/ROAR/VER1/ShowScenario.asp?ScenarioID=1557" xr:uid="{CEC249B3-08D7-4732-9C83-2AFC7043C322}"/>
    <hyperlink ref="A2330" r:id="rId2156" display="https://www.jrvdev.com/ROAR/VER1/ShowScenario.asp?ScenarioID=1558" xr:uid="{082E8F0A-3F76-4D8C-ADD4-427146A17630}"/>
    <hyperlink ref="A2331" r:id="rId2157" display="https://www.jrvdev.com/ROAR/VER1/ShowScenario.asp?ScenarioID=1559" xr:uid="{6D5D512D-1F1F-4519-B8DF-ECC057FE5254}"/>
    <hyperlink ref="A2332" r:id="rId2158" display="https://www.jrvdev.com/ROAR/VER1/ShowScenario.asp?ScenarioID=1560" xr:uid="{E7CBF738-0506-4517-B211-4DF75D883E73}"/>
    <hyperlink ref="A2333" r:id="rId2159" display="https://www.jrvdev.com/ROAR/VER1/ShowScenario.asp?ScenarioID=1561" xr:uid="{E35E4CA1-D3CF-44E8-BD60-21A24CDC0722}"/>
    <hyperlink ref="A2334" r:id="rId2160" display="https://www.jrvdev.com/ROAR/VER1/ShowScenario.asp?ScenarioID=1562" xr:uid="{7C1C9C90-36A7-4BDE-AEA6-ECDBB571C0A6}"/>
    <hyperlink ref="A2335" r:id="rId2161" display="https://www.jrvdev.com/ROAR/VER1/ShowScenario.asp?ScenarioID=1563" xr:uid="{712C5688-6BED-4F9F-8073-140641C3E7AF}"/>
    <hyperlink ref="A2336" r:id="rId2162" display="https://www.jrvdev.com/ROAR/VER1/ShowScenario.asp?ScenarioID=1564" xr:uid="{FDE85D46-14D2-4BEB-9280-4A191B6BDA4F}"/>
    <hyperlink ref="A2337" r:id="rId2163" display="https://www.jrvdev.com/ROAR/VER1/ShowScenario.asp?ScenarioID=1565" xr:uid="{856FC0F0-6BFD-47B0-8537-A57CD73C5AA5}"/>
    <hyperlink ref="A2338" r:id="rId2164" display="https://www.jrvdev.com/ROAR/VER1/ShowScenario.asp?ScenarioID=1566" xr:uid="{DF034553-5D97-4AA1-80AF-0005BA132CC4}"/>
    <hyperlink ref="A2339" r:id="rId2165" display="https://www.jrvdev.com/ROAR/VER1/ShowScenario.asp?ScenarioID=1742" xr:uid="{6B3C8198-6ADE-4484-AD8E-2D40FC465856}"/>
    <hyperlink ref="A2340" r:id="rId2166" display="https://www.jrvdev.com/ROAR/VER1/ShowScenario.asp?ScenarioID=1743" xr:uid="{632E020B-8A0A-49A9-935A-7EFCD47EB344}"/>
    <hyperlink ref="A2341" r:id="rId2167" display="https://www.jrvdev.com/ROAR/VER1/ShowScenario.asp?ScenarioID=1744" xr:uid="{003D8669-F317-4070-BA10-1230AA6D061F}"/>
    <hyperlink ref="A2342" r:id="rId2168" display="https://www.jrvdev.com/ROAR/VER1/ShowScenario.asp?ScenarioID=1745" xr:uid="{BBA1D12E-E4B6-4F3B-9924-6E94D046E294}"/>
    <hyperlink ref="A2343" r:id="rId2169" display="https://www.jrvdev.com/ROAR/VER1/ShowScenario.asp?ScenarioID=1746" xr:uid="{7E8D84D6-4216-430F-980E-62E929A57462}"/>
    <hyperlink ref="A2344" r:id="rId2170" display="https://www.jrvdev.com/ROAR/VER1/ShowScenario.asp?ScenarioID=1747" xr:uid="{5454A83C-1742-4995-955C-B5F39624AD4C}"/>
    <hyperlink ref="A2345" r:id="rId2171" display="https://www.jrvdev.com/ROAR/VER1/ShowScenario.asp?ScenarioID=1918" xr:uid="{E8D7D4C5-F600-4CCD-ACB9-0E602679D13B}"/>
    <hyperlink ref="A2346" r:id="rId2172" display="https://www.jrvdev.com/ROAR/VER1/ShowScenario.asp?ScenarioID=1919" xr:uid="{8389E0F1-47CF-44DB-9242-D09304B105FA}"/>
    <hyperlink ref="A2347" r:id="rId2173" display="https://www.jrvdev.com/ROAR/VER1/ShowScenario.asp?ScenarioID=1920" xr:uid="{D8963DE8-A6E7-4552-A049-670535222CCC}"/>
    <hyperlink ref="A2348" r:id="rId2174" display="https://www.jrvdev.com/ROAR/VER1/ShowScenario.asp?ScenarioID=1921" xr:uid="{C8B6E9C6-A354-450C-B720-97CBD1EA0E53}"/>
    <hyperlink ref="A2349" r:id="rId2175" display="https://www.jrvdev.com/ROAR/VER1/ShowScenario.asp?ScenarioID=1922" xr:uid="{F547D24F-B539-47B0-8BD9-344CF3A6BF3E}"/>
    <hyperlink ref="A2350" r:id="rId2176" display="https://www.jrvdev.com/ROAR/VER1/ShowScenario.asp?ScenarioID=1923" xr:uid="{5A43C11E-084A-4D1F-AED9-637C6F10A9A5}"/>
    <hyperlink ref="A2351" r:id="rId2177" display="https://www.jrvdev.com/ROAR/VER1/ShowScenario.asp?ScenarioID=1924" xr:uid="{D3ABB050-62C4-4FFF-B8F2-25D30B22A34F}"/>
    <hyperlink ref="A2352" r:id="rId2178" display="https://www.jrvdev.com/ROAR/VER1/ShowScenario.asp?ScenarioID=1925" xr:uid="{DB8F3806-B396-4FD8-8D3D-D98813760B6F}"/>
    <hyperlink ref="A2353" r:id="rId2179" display="https://www.jrvdev.com/ROAR/VER1/ShowScenario.asp?ScenarioID=1926" xr:uid="{B221DE72-3E67-4E1A-BE66-D8DC5B68C40D}"/>
    <hyperlink ref="A2354" r:id="rId2180" display="https://www.jrvdev.com/ROAR/VER1/ShowScenario.asp?ScenarioID=1927" xr:uid="{5E3541F5-232D-471C-ABB8-EAA39268F694}"/>
    <hyperlink ref="A2355" r:id="rId2181" display="https://www.jrvdev.com/ROAR/VER1/ShowScenario.asp?ScenarioID=1928" xr:uid="{68AA22E8-5CA3-4BBF-AA1D-28E64E9B0FC7}"/>
    <hyperlink ref="A2356" r:id="rId2182" display="https://www.jrvdev.com/ROAR/VER1/ShowScenario.asp?ScenarioID=1929" xr:uid="{9CE3C992-68C0-42F5-B1F6-2363B2270906}"/>
    <hyperlink ref="A2357" r:id="rId2183" display="https://www.jrvdev.com/ROAR/VER1/ShowScenario.asp?ScenarioID=1930" xr:uid="{9073AF19-A4A2-40E7-922C-FBD1D70EA0BB}"/>
    <hyperlink ref="A2358" r:id="rId2184" display="https://www.jrvdev.com/ROAR/VER1/ShowScenario.asp?ScenarioID=1931" xr:uid="{0D823136-0276-4BA0-A753-A7DA3B3B92BA}"/>
    <hyperlink ref="A2359" r:id="rId2185" display="https://www.jrvdev.com/ROAR/VER1/ShowScenario.asp?ScenarioID=1932" xr:uid="{51D13670-BC0B-4F4E-A223-6F90792D17EA}"/>
    <hyperlink ref="A2360" r:id="rId2186" display="https://www.jrvdev.com/ROAR/VER1/ShowScenario.asp?ScenarioID=1933" xr:uid="{0C2101E7-7C0B-4683-8B0E-11B67547606E}"/>
    <hyperlink ref="A2361" r:id="rId2187" display="https://www.jrvdev.com/ROAR/VER1/ShowScenario.asp?ScenarioID=1937" xr:uid="{F1111B24-3F39-41CF-A6FB-4518E5E8913A}"/>
    <hyperlink ref="A2362" r:id="rId2188" display="https://www.jrvdev.com/ROAR/VER1/ShowScenario.asp?ScenarioID=2334" xr:uid="{4561E875-67F7-42F4-A992-38A894E0C2C5}"/>
    <hyperlink ref="A2363" r:id="rId2189" display="https://www.jrvdev.com/ROAR/VER1/ShowScenario.asp?ScenarioID=2335" xr:uid="{7B1DBAC2-9B39-44EF-AFCC-A946AFEF12C1}"/>
    <hyperlink ref="A2364" r:id="rId2190" display="https://www.jrvdev.com/ROAR/VER1/ShowScenario.asp?ScenarioID=2336" xr:uid="{418AE6D2-E27E-4C04-9BFB-38CB4A3B2511}"/>
    <hyperlink ref="A2365" r:id="rId2191" display="https://www.jrvdev.com/ROAR/VER1/ShowScenario.asp?ScenarioID=2337" xr:uid="{94AF8D54-9AD2-4C8F-8C22-0BCB3AE00022}"/>
    <hyperlink ref="A2366" r:id="rId2192" display="https://www.jrvdev.com/ROAR/VER1/ShowScenario.asp?ScenarioID=2338" xr:uid="{28F746A6-8D1A-4A37-A3D4-83147FC785CF}"/>
    <hyperlink ref="A2367" r:id="rId2193" display="https://www.jrvdev.com/ROAR/VER1/ShowScenario.asp?ScenarioID=2339" xr:uid="{400E7BE3-040D-41E8-B330-21A299252C94}"/>
    <hyperlink ref="A2368" r:id="rId2194" display="https://www.jrvdev.com/ROAR/VER1/ShowScenario.asp?ScenarioID=2340" xr:uid="{BB6F8ABF-0CED-4AF2-9AF3-56EA7A2E30F7}"/>
    <hyperlink ref="A2369" r:id="rId2195" display="https://www.jrvdev.com/ROAR/VER1/ShowScenario.asp?ScenarioID=2341" xr:uid="{37A8571C-8014-457A-A646-A46326558774}"/>
    <hyperlink ref="A2370" r:id="rId2196" display="https://www.jrvdev.com/ROAR/VER1/ShowScenario.asp?ScenarioID=2342" xr:uid="{FBF16C3C-CB20-4E71-886E-B8D574091182}"/>
    <hyperlink ref="A2371" r:id="rId2197" display="https://www.jrvdev.com/ROAR/VER1/ShowScenario.asp?ScenarioID=3109" xr:uid="{16D37459-A5BA-4FCC-BE4D-EFB5B7843A2F}"/>
    <hyperlink ref="A2372" r:id="rId2198" display="https://www.jrvdev.com/ROAR/VER1/ShowScenario.asp?ScenarioID=3110" xr:uid="{2BBBB8A6-E6FF-448D-A01E-75B7F0E8A27E}"/>
    <hyperlink ref="A2373" r:id="rId2199" display="https://www.jrvdev.com/ROAR/VER1/ShowScenario.asp?ScenarioID=3111" xr:uid="{7484F031-A0A4-417A-A3A4-663093D034DF}"/>
    <hyperlink ref="A2374" r:id="rId2200" display="https://www.jrvdev.com/ROAR/VER1/ShowScenario.asp?ScenarioID=3112" xr:uid="{8BAB5B49-CFFA-4A5D-9A97-6F0F76CA2C16}"/>
    <hyperlink ref="A2375" r:id="rId2201" display="https://www.jrvdev.com/ROAR/VER1/ShowScenario.asp?ScenarioID=3113" xr:uid="{2B60B458-5797-4AE4-BAFD-8711C1E156C3}"/>
    <hyperlink ref="A2376" r:id="rId2202" display="https://www.jrvdev.com/ROAR/VER1/ShowScenario.asp?ScenarioID=2910" xr:uid="{C924F085-3550-418E-8BB4-0EDEFB8A12F7}"/>
    <hyperlink ref="A2377" r:id="rId2203" display="https://www.jrvdev.com/ROAR/VER1/ShowScenario.asp?ScenarioID=3114" xr:uid="{F07E326D-C3BA-466A-9CA0-6274A3B1DABA}"/>
    <hyperlink ref="A2378" r:id="rId2204" display="https://www.jrvdev.com/ROAR/VER1/ShowScenario.asp?ScenarioID=3115" xr:uid="{CE04F992-D430-46BA-BD0E-36B2E13B36F6}"/>
    <hyperlink ref="A2379" r:id="rId2205" display="https://www.jrvdev.com/ROAR/VER1/ShowScenario.asp?ScenarioID=3116" xr:uid="{3D12341D-30AC-4ECE-95D6-C543D022B401}"/>
    <hyperlink ref="A2380" r:id="rId2206" display="https://www.jrvdev.com/ROAR/VER1/ShowScenario.asp?ScenarioID=3117" xr:uid="{5649D361-694E-4FF8-A114-6AD9502675B3}"/>
    <hyperlink ref="A2381" r:id="rId2207" display="https://www.jrvdev.com/ROAR/VER1/ShowScenario.asp?ScenarioID=3118" xr:uid="{F994B9FF-4FF5-4CED-845B-00CDAED3ADDE}"/>
    <hyperlink ref="A2382" r:id="rId2208" display="https://www.jrvdev.com/ROAR/VER1/ShowScenario.asp?ScenarioID=3068" xr:uid="{2C69FF3E-D530-4302-9F43-2E0300F59BB9}"/>
    <hyperlink ref="A2383" r:id="rId2209" display="https://www.jrvdev.com/ROAR/VER1/ShowScenario.asp?ScenarioID=548" xr:uid="{5434B37E-BE9C-4418-A275-56A2366F2B93}"/>
    <hyperlink ref="A2384" r:id="rId2210" display="https://www.jrvdev.com/ROAR/VER1/ShowScenario.asp?ScenarioID=4250" xr:uid="{22E94572-561C-4289-A02F-E5E9FBFCF111}"/>
    <hyperlink ref="A2385" r:id="rId2211" display="https://www.jrvdev.com/ROAR/VER1/ShowScenario.asp?ScenarioID=2344" xr:uid="{C439F725-00F0-4F89-A1B2-98252374BB4A}"/>
    <hyperlink ref="A2386" r:id="rId2212" display="https://www.jrvdev.com/ROAR/VER1/ShowScenario.asp?ScenarioID=2343" xr:uid="{CA85284F-0362-44A1-ADF5-AD5A6E78A0D5}"/>
    <hyperlink ref="A2387" r:id="rId2213" display="https://www.jrvdev.com/ROAR/VER1/ShowScenario.asp?ScenarioID=2345" xr:uid="{6173EEC8-D9D8-4BAB-9426-FBB9F424DD5C}"/>
    <hyperlink ref="A2388" r:id="rId2214" display="https://www.jrvdev.com/ROAR/VER1/ShowScenario.asp?ScenarioID=1738" xr:uid="{2B4A5B6A-673F-4C59-82F8-19DE6392571F}"/>
    <hyperlink ref="A2389" r:id="rId2215" display="https://www.jrvdev.com/ROAR/VER1/ShowScenario.asp?ScenarioID=1739" xr:uid="{ECB27EBD-5915-490A-A027-7A0ACAF016D4}"/>
    <hyperlink ref="A2390" r:id="rId2216" display="https://www.jrvdev.com/ROAR/VER1/ShowScenario.asp?ScenarioID=1740" xr:uid="{ABA16631-8950-4409-B4AF-943EBBFD632D}"/>
    <hyperlink ref="A2391" r:id="rId2217" display="https://www.jrvdev.com/ROAR/VER1/ShowScenario.asp?ScenarioID=1741" xr:uid="{6A3912E8-8704-4554-A67B-668872D6708E}"/>
    <hyperlink ref="A2392" r:id="rId2218" display="https://www.jrvdev.com/ROAR/VER1/ShowScenario.asp?ScenarioID=1938" xr:uid="{189A4E1A-8D02-4B69-9A27-29E36D8A8E78}"/>
    <hyperlink ref="A2393" r:id="rId2219" display="https://www.jrvdev.com/ROAR/VER1/ShowScenario.asp?ScenarioID=1939" xr:uid="{8042AC9C-B3DD-4C0B-AC11-2194B1064766}"/>
    <hyperlink ref="A2394" r:id="rId2220" display="https://www.jrvdev.com/ROAR/VER1/ShowScenario.asp?ScenarioID=1935" xr:uid="{99ACCE50-7D5F-42B1-865B-E8632AFFA726}"/>
    <hyperlink ref="A2395" r:id="rId2221" display="https://www.jrvdev.com/ROAR/VER1/ShowScenario.asp?ScenarioID=1936" xr:uid="{3C1BE9D8-845F-4407-B527-A062D3CFE431}"/>
    <hyperlink ref="A2396" r:id="rId2222" display="https://www.jrvdev.com/ROAR/VER1/ShowScenario.asp?ScenarioID=1942" xr:uid="{030EE487-81C5-4A72-9C59-67945C1FB593}"/>
    <hyperlink ref="A2397" r:id="rId2223" display="https://www.jrvdev.com/ROAR/VER1/ShowScenario.asp?ScenarioID=1057" xr:uid="{6B75653D-F227-45CE-80EA-795BE7E574D1}"/>
    <hyperlink ref="A2398" r:id="rId2224" display="https://www.jrvdev.com/ROAR/VER1/ShowScenario.asp?ScenarioID=1151" xr:uid="{B854EDFB-1378-48FF-8D9C-57F632D2DDF8}"/>
    <hyperlink ref="A2399" r:id="rId2225" display="https://www.jrvdev.com/ROAR/VER1/ShowScenario.asp?ScenarioID=1152" xr:uid="{53E6BE13-E90A-4C19-882B-7555A2FAA28A}"/>
    <hyperlink ref="A2400" r:id="rId2226" display="https://www.jrvdev.com/ROAR/VER1/ShowScenario.asp?ScenarioID=1153" xr:uid="{C99983B2-7FBC-42E1-97B4-54BB72B617AE}"/>
    <hyperlink ref="A2401" r:id="rId2227" display="https://www.jrvdev.com/ROAR/VER1/ShowScenario.asp?ScenarioID=1591" xr:uid="{AC9ADBF1-1BA1-4532-9DC9-4E2AE15CCBC1}"/>
    <hyperlink ref="A2402" r:id="rId2228" display="https://www.jrvdev.com/ROAR/VER1/ShowScenario.asp?ScenarioID=1592" xr:uid="{AB92C586-9FD4-45C0-8CFF-1F841B9146CD}"/>
    <hyperlink ref="A2403" r:id="rId2229" display="https://www.jrvdev.com/ROAR/VER1/ShowScenario.asp?ScenarioID=1593" xr:uid="{3CAC02D5-B99D-4525-9D7C-286D9A1450BF}"/>
    <hyperlink ref="A2404" r:id="rId2230" display="https://www.jrvdev.com/ROAR/VER1/ShowScenario.asp?ScenarioID=1941" xr:uid="{DD6F2EE6-4913-428F-B77F-F0EA8629E460}"/>
    <hyperlink ref="A2405" r:id="rId2231" display="https://www.jrvdev.com/ROAR/VER1/ShowScenario.asp?ScenarioID=1555" xr:uid="{8E3664A0-03EC-41DB-871F-90C2F7F24FF7}"/>
    <hyperlink ref="A2406" r:id="rId2232" display="https://www.jrvdev.com/ROAR/VER1/ShowScenario.asp?ScenarioID=1556" xr:uid="{EB6C7D71-E54D-4A97-80CF-BDECE60AEF2E}"/>
    <hyperlink ref="A2407" r:id="rId2233" display="https://www.jrvdev.com/ROAR/VER1/ShowScenario.asp?ScenarioID=1567" xr:uid="{6DAE892F-83A8-411C-9421-253584EC259D}"/>
    <hyperlink ref="A2408" r:id="rId2234" display="https://www.jrvdev.com/ROAR/VER1/ShowScenario.asp?ScenarioID=1568" xr:uid="{98F906FB-D4C4-4FF5-AA90-2A29E97B988D}"/>
    <hyperlink ref="A2409" r:id="rId2235" display="https://www.jrvdev.com/ROAR/VER1/ShowScenario.asp?ScenarioID=1934" xr:uid="{E61ECD79-146B-49FA-970F-4D36175D219E}"/>
    <hyperlink ref="A2410" r:id="rId2236" display="https://www.jrvdev.com/ROAR/VER1/ShowScenario.asp?ScenarioID=1195" xr:uid="{2093F7A8-2243-4242-ACDC-14C32517A5A0}"/>
    <hyperlink ref="A2411" r:id="rId2237" display="https://www.jrvdev.com/ROAR/VER1/ShowScenario.asp?ScenarioID=2346" xr:uid="{C79B3C13-71BD-4340-9798-9A10E9C1051C}"/>
    <hyperlink ref="A2412" r:id="rId2238" display="https://www.jrvdev.com/ROAR/VER1/ShowScenario.asp?ScenarioID=2347" xr:uid="{7C1499B0-A9E3-401B-9847-ADBC4DD7F196}"/>
    <hyperlink ref="A2413" r:id="rId2239" display="https://www.jrvdev.com/ROAR/VER1/ShowScenario.asp?ScenarioID=2861" xr:uid="{40E2FE09-4DA5-4753-B7F1-6B7AD0E43C9D}"/>
    <hyperlink ref="A2414" r:id="rId2240" display="https://www.jrvdev.com/ROAR/VER1/ShowScenario.asp?ScenarioID=2862" xr:uid="{A3325349-21E6-4FC6-94B2-030F5EBFA1B9}"/>
    <hyperlink ref="A2415" r:id="rId2241" display="https://www.jrvdev.com/ROAR/VER1/ShowScenario.asp?ScenarioID=2863" xr:uid="{CD32AD51-F6E1-4C32-B4C4-5A25FD090F9D}"/>
    <hyperlink ref="A2416" r:id="rId2242" display="https://www.jrvdev.com/ROAR/VER1/ShowScenario.asp?ScenarioID=2864" xr:uid="{3D766C38-1EA9-4207-A0A2-3AB907883130}"/>
    <hyperlink ref="A2417" r:id="rId2243" display="https://www.jrvdev.com/ROAR/VER1/ShowScenario.asp?ScenarioID=546" xr:uid="{90B9F499-5EA2-461D-B9FA-FEF06C6CAC55}"/>
    <hyperlink ref="A2418" r:id="rId2244" display="https://www.jrvdev.com/ROAR/VER1/ShowScenario.asp?ScenarioID=547" xr:uid="{54EC88C7-9CEE-4A8E-A154-4F862F75C94D}"/>
    <hyperlink ref="A2420" r:id="rId2245" display="https://www.jrvdev.com/ROAR/VER1/ShowScenario.asp?ScenarioID=5680" xr:uid="{36E34BBB-8CE3-4D26-8322-47A592E23E03}"/>
    <hyperlink ref="A2421" r:id="rId2246" display="https://www.jrvdev.com/ROAR/VER1/ShowScenario.asp?ScenarioID=5681" xr:uid="{60D64E7C-D104-4772-A27C-D53050C52A78}"/>
    <hyperlink ref="A2422" r:id="rId2247" display="https://www.jrvdev.com/ROAR/VER1/ShowScenario.asp?ScenarioID=5682" xr:uid="{985906D7-FD20-4006-8CB0-82C85543F0A1}"/>
    <hyperlink ref="A2424" r:id="rId2248" display="https://www.jrvdev.com/ROAR/VER1/ShowScenario.asp?ScenarioID=2276" xr:uid="{38A6B178-752D-463B-8380-FB247896954A}"/>
    <hyperlink ref="A2425" r:id="rId2249" display="https://www.jrvdev.com/ROAR/VER1/ShowScenario.asp?ScenarioID=2274" xr:uid="{C463D6FF-65CB-40CC-ADD8-7EFB54AF9606}"/>
    <hyperlink ref="A2426" r:id="rId2250" display="https://www.jrvdev.com/ROAR/VER1/ShowScenario.asp?ScenarioID=2277" xr:uid="{7E6906A7-36BB-44EE-84AE-910A9A894651}"/>
    <hyperlink ref="A2427" r:id="rId2251" display="https://www.jrvdev.com/ROAR/VER1/ShowScenario.asp?ScenarioID=2278" xr:uid="{B40BF6BC-46F2-431A-BEA4-2E35C4BE5642}"/>
    <hyperlink ref="A2428" r:id="rId2252" display="https://www.jrvdev.com/ROAR/VER1/ShowScenario.asp?ScenarioID=2279" xr:uid="{395FBFDE-B255-402E-A8F1-0628DB937049}"/>
    <hyperlink ref="A2429" r:id="rId2253" display="https://www.jrvdev.com/ROAR/VER1/ShowScenario.asp?ScenarioID=2275" xr:uid="{BEF50349-CD74-476B-A304-A9D65F005964}"/>
    <hyperlink ref="A2430" r:id="rId2254" display="https://www.jrvdev.com/ROAR/VER1/ShowScenario.asp?ScenarioID=2273" xr:uid="{D7645172-8908-4023-8D98-85010C3AB7AC}"/>
    <hyperlink ref="A2432" r:id="rId2255" display="https://www.jrvdev.com/ROAR/VER1/ShowScenario.asp?ScenarioID=4971" xr:uid="{8DD64DA4-5547-4BAA-AE46-61819E9688E4}"/>
    <hyperlink ref="A2433" r:id="rId2256" display="https://www.jrvdev.com/ROAR/VER1/ShowScenario.asp?ScenarioID=4972" xr:uid="{6424C4B3-6E7C-4CA1-9BED-CD6B0CD827BD}"/>
    <hyperlink ref="A2434" r:id="rId2257" display="https://www.jrvdev.com/ROAR/VER1/ShowScenario.asp?ScenarioID=4973" xr:uid="{D9375A3E-55F2-4EE2-B08B-18B1E52B7419}"/>
    <hyperlink ref="A2435" r:id="rId2258" display="https://www.jrvdev.com/ROAR/VER1/ShowScenario.asp?ScenarioID=4974" xr:uid="{6418C810-43BA-484C-AA44-FE4E1362D19E}"/>
    <hyperlink ref="A2436" r:id="rId2259" display="https://www.jrvdev.com/ROAR/VER1/ShowScenario.asp?ScenarioID=5063" xr:uid="{1C77B542-18EA-4F4A-AB69-C333D0DD6A52}"/>
    <hyperlink ref="A2438" r:id="rId2260" display="https://www.jrvdev.com/ROAR/VER1/ShowScenario.asp?ScenarioID=549" xr:uid="{BBF7A419-9446-40A7-B408-9CAC734EDAC6}"/>
    <hyperlink ref="A2439" r:id="rId2261" display="https://www.jrvdev.com/ROAR/VER1/ShowScenario.asp?ScenarioID=550" xr:uid="{25510467-F9D2-4879-95AF-5AF1AB8B2A15}"/>
    <hyperlink ref="A2440" r:id="rId2262" display="https://www.jrvdev.com/ROAR/VER1/ShowScenario.asp?ScenarioID=551" xr:uid="{C26A90E9-70F7-4B06-957E-586A67569814}"/>
    <hyperlink ref="A2441" r:id="rId2263" display="https://www.jrvdev.com/ROAR/VER1/ShowScenario.asp?ScenarioID=552" xr:uid="{07C9FD10-AEEA-4E15-ADBE-A0ACF1E992A8}"/>
    <hyperlink ref="A2442" r:id="rId2264" display="https://www.jrvdev.com/ROAR/VER1/ShowScenario.asp?ScenarioID=553" xr:uid="{0EAF58AD-223F-47DE-81C2-C0C6E5741E69}"/>
    <hyperlink ref="A2443" r:id="rId2265" display="https://www.jrvdev.com/ROAR/VER1/ShowScenario.asp?ScenarioID=554" xr:uid="{8E8A84F6-E5E3-46CE-A19F-41F8779881CC}"/>
    <hyperlink ref="A2444" r:id="rId2266" display="https://www.jrvdev.com/ROAR/VER1/ShowScenario.asp?ScenarioID=555" xr:uid="{9F2CC0FE-A6E1-4145-BC2B-4C222CDFDC94}"/>
    <hyperlink ref="A2445" r:id="rId2267" display="https://www.jrvdev.com/ROAR/VER1/ShowScenario.asp?ScenarioID=556" xr:uid="{7680EFA4-7CDD-4BEA-9195-2AA49922AF95}"/>
    <hyperlink ref="A2447" r:id="rId2268" display="https://www.jrvdev.com/ROAR/VER1/ShowScenario.asp?ScenarioID=2385" xr:uid="{6F51FE21-988C-496B-88F6-560AB0DFBE2D}"/>
    <hyperlink ref="A2448" r:id="rId2269" display="https://www.jrvdev.com/ROAR/VER1/ShowScenario.asp?ScenarioID=4779" xr:uid="{2E997943-DE8C-4ACF-847C-3E445B2BBA94}"/>
    <hyperlink ref="A2450" r:id="rId2270" display="https://www.jrvdev.com/ROAR/VER1/ShowScenario.asp?ScenarioID=4268" xr:uid="{7B9E4577-3D0E-42A2-BFEE-42F8AA6FEF93}"/>
    <hyperlink ref="A2451" r:id="rId2271" display="https://www.jrvdev.com/ROAR/VER1/ShowScenario.asp?ScenarioID=4269" xr:uid="{AEB4407C-DB49-4B4B-A0B6-BB908BFE3E4D}"/>
    <hyperlink ref="A2452" r:id="rId2272" display="https://www.jrvdev.com/ROAR/VER1/ShowScenario.asp?ScenarioID=4270" xr:uid="{E17662A4-3FB8-4827-8DB1-82C25AF811D2}"/>
    <hyperlink ref="A2453" r:id="rId2273" display="https://www.jrvdev.com/ROAR/VER1/ShowScenario.asp?ScenarioID=4271" xr:uid="{6A2FC6B4-6EF0-476E-97FB-4A50C1AB860B}"/>
    <hyperlink ref="A2454" r:id="rId2274" display="https://www.jrvdev.com/ROAR/VER1/ShowScenario.asp?ScenarioID=4272" xr:uid="{35E66825-4C02-4828-AF24-1580804D88D3}"/>
    <hyperlink ref="A2455" r:id="rId2275" display="https://www.jrvdev.com/ROAR/VER1/ShowScenario.asp?ScenarioID=4273" xr:uid="{9BB75DA1-2956-4B95-B571-3EFD5812F563}"/>
    <hyperlink ref="A2456" r:id="rId2276" display="https://www.jrvdev.com/ROAR/VER1/ShowScenario.asp?ScenarioID=4274" xr:uid="{B79C3048-5452-4A11-83C5-CFFD0A2475DB}"/>
    <hyperlink ref="A2457" r:id="rId2277" display="https://www.jrvdev.com/ROAR/VER1/ShowScenario.asp?ScenarioID=4275" xr:uid="{1E6E76C7-C39E-4C5F-8FB8-0EEF6DF77DCA}"/>
    <hyperlink ref="A2458" r:id="rId2278" display="https://www.jrvdev.com/ROAR/VER1/ShowScenario.asp?ScenarioID=4276" xr:uid="{582AE6A1-9FA7-4F59-8AFE-704327F0C2B7}"/>
    <hyperlink ref="A2459" r:id="rId2279" display="https://www.jrvdev.com/ROAR/VER1/ShowScenario.asp?ScenarioID=4277" xr:uid="{AE6A2CB1-B38B-47CB-9877-03953F5CBB2F}"/>
    <hyperlink ref="A2460" r:id="rId2280" display="https://www.jrvdev.com/ROAR/VER1/ShowScenario.asp?ScenarioID=4278" xr:uid="{030FFED5-4288-47C7-82B3-561CBD961A26}"/>
    <hyperlink ref="A2461" r:id="rId2281" display="https://www.jrvdev.com/ROAR/VER1/ShowScenario.asp?ScenarioID=4279" xr:uid="{C7E1D0ED-5C69-40BD-9752-E014C16F2F7F}"/>
    <hyperlink ref="A2462" r:id="rId2282" display="https://www.jrvdev.com/ROAR/VER1/ShowScenario.asp?ScenarioID=4280" xr:uid="{D79391F1-D22A-46FF-8878-6F78B31DC28F}"/>
    <hyperlink ref="A2463" r:id="rId2283" display="https://www.jrvdev.com/ROAR/VER1/ShowScenario.asp?ScenarioID=4281" xr:uid="{7CEE06CB-17EC-4DB0-B840-BF31CA431F0F}"/>
    <hyperlink ref="A2464" r:id="rId2284" display="https://www.jrvdev.com/ROAR/VER1/ShowScenario.asp?ScenarioID=4282" xr:uid="{E6AB551D-2CE1-4715-8C19-833651DFB80D}"/>
    <hyperlink ref="A2465" r:id="rId2285" display="https://www.jrvdev.com/ROAR/VER1/ShowScenario.asp?ScenarioID=4283" xr:uid="{5F6C32E0-ACC3-4C90-B4E3-884FB59ABA4E}"/>
    <hyperlink ref="A2466" r:id="rId2286" display="https://www.jrvdev.com/ROAR/VER1/ShowScenario.asp?ScenarioID=4284" xr:uid="{FD83900B-81BF-42E3-A401-892E2B097C60}"/>
    <hyperlink ref="A2467" r:id="rId2287" display="https://www.jrvdev.com/ROAR/VER1/ShowScenario.asp?ScenarioID=4285" xr:uid="{5A021C36-72EF-4DE5-98BA-E3640B5145D1}"/>
    <hyperlink ref="A2468" r:id="rId2288" display="https://www.jrvdev.com/ROAR/VER1/ShowScenario.asp?ScenarioID=4286" xr:uid="{92673E81-4659-45E2-9B2B-433C0613BE39}"/>
    <hyperlink ref="A2469" r:id="rId2289" display="https://www.jrvdev.com/ROAR/VER1/ShowScenario.asp?ScenarioID=4287" xr:uid="{2FC77F38-ED04-4FD1-AB95-C6853F5F2B35}"/>
    <hyperlink ref="A2470" r:id="rId2290" display="https://www.jrvdev.com/ROAR/VER1/ShowScenario.asp?ScenarioID=4288" xr:uid="{83F4C089-88E5-4109-9149-DC9D48810D57}"/>
    <hyperlink ref="A2471" r:id="rId2291" display="https://www.jrvdev.com/ROAR/VER1/ShowScenario.asp?ScenarioID=4289" xr:uid="{D5346922-688E-4614-ABAB-8067ED5EADE0}"/>
    <hyperlink ref="A2472" r:id="rId2292" display="https://www.jrvdev.com/ROAR/VER1/ShowScenario.asp?ScenarioID=4290" xr:uid="{73093A9A-F185-48A7-9359-4A59C66E0C0D}"/>
    <hyperlink ref="A2473" r:id="rId2293" display="https://www.jrvdev.com/ROAR/VER1/ShowScenario.asp?ScenarioID=4291" xr:uid="{24B3196B-C765-449A-88DB-B894A0205581}"/>
    <hyperlink ref="A2474" r:id="rId2294" display="https://www.jrvdev.com/ROAR/VER1/ShowScenario.asp?ScenarioID=4292" xr:uid="{0D83C27A-610D-42D9-9F92-7675802CFEFC}"/>
    <hyperlink ref="A2475" r:id="rId2295" display="https://www.jrvdev.com/ROAR/VER1/ShowScenario.asp?ScenarioID=4293" xr:uid="{22F6CAD4-D35F-48B7-8553-9C2E001E346F}"/>
    <hyperlink ref="A2476" r:id="rId2296" display="https://www.jrvdev.com/ROAR/VER1/ShowScenario.asp?ScenarioID=4294" xr:uid="{0ED95869-C6E8-4E32-98B4-7C40EFE8C1EF}"/>
    <hyperlink ref="A2477" r:id="rId2297" display="https://www.jrvdev.com/ROAR/VER1/ShowScenario.asp?ScenarioID=4295" xr:uid="{702C4FD1-29AE-4860-8384-FB93AFB78848}"/>
    <hyperlink ref="A2478" r:id="rId2298" display="https://www.jrvdev.com/ROAR/VER1/ShowScenario.asp?ScenarioID=4296" xr:uid="{F1E0FD35-DCF9-4B96-A9FC-42D616C7760F}"/>
    <hyperlink ref="A2479" r:id="rId2299" display="https://www.jrvdev.com/ROAR/VER1/ShowScenario.asp?ScenarioID=4297" xr:uid="{0E4473BE-AB41-4A40-BF08-5D3BCC57B2E3}"/>
    <hyperlink ref="A2480" r:id="rId2300" display="https://www.jrvdev.com/ROAR/VER1/ShowScenario.asp?ScenarioID=4298" xr:uid="{C08012C6-6B6A-4F77-83A5-FDA27FA1BB90}"/>
    <hyperlink ref="A2481" r:id="rId2301" display="https://www.jrvdev.com/ROAR/VER1/ShowScenario.asp?ScenarioID=4299" xr:uid="{162B4B52-63BC-4F41-945D-B251FFEB9FAC}"/>
    <hyperlink ref="A2483" r:id="rId2302" display="https://www.jrvdev.com/ROAR/VER1/ShowScenario.asp?ScenarioID=5797" xr:uid="{AD259587-A96B-49A2-8156-69687C6EA663}"/>
    <hyperlink ref="A2484" r:id="rId2303" display="https://www.jrvdev.com/ROAR/VER1/ShowScenario.asp?ScenarioID=5798" xr:uid="{79CE7D8B-5AC2-4C51-84FB-698718418C3F}"/>
    <hyperlink ref="A2485" r:id="rId2304" display="https://www.jrvdev.com/ROAR/VER1/ShowScenario.asp?ScenarioID=5799" xr:uid="{202E180E-36EC-418E-82CD-BE7F1644E296}"/>
    <hyperlink ref="A2486" r:id="rId2305" display="https://www.jrvdev.com/ROAR/VER1/ShowScenario.asp?ScenarioID=5800" xr:uid="{AF0F914D-82DA-44E3-9E38-5DB0556874E6}"/>
    <hyperlink ref="A2487" r:id="rId2306" display="https://www.jrvdev.com/ROAR/VER1/ShowScenario.asp?ScenarioID=5801" xr:uid="{AEBFBF9E-CBD6-45B9-92B7-CE19A71B4A34}"/>
    <hyperlink ref="A2488" r:id="rId2307" display="https://www.jrvdev.com/ROAR/VER1/ShowScenario.asp?ScenarioID=5802" xr:uid="{1C717DFD-6056-4C83-AA99-F659A1803237}"/>
    <hyperlink ref="A2489" r:id="rId2308" display="https://www.jrvdev.com/ROAR/VER1/ShowScenario.asp?ScenarioID=5803" xr:uid="{A4CED01B-808B-4ED9-A593-091A1DC52DF8}"/>
    <hyperlink ref="A2490" r:id="rId2309" display="https://www.jrvdev.com/ROAR/VER1/ShowScenario.asp?ScenarioID=5805" xr:uid="{06602649-D3F7-4C82-ACBB-0EAD278F2C73}"/>
    <hyperlink ref="A2492" r:id="rId2310" display="https://www.jrvdev.com/ROAR/VER1/ShowScenario.asp?ScenarioID=4748" xr:uid="{26DD0A80-D0C5-4B7D-929D-AA8CB2E7BADB}"/>
    <hyperlink ref="A2493" r:id="rId2311" display="https://www.jrvdev.com/ROAR/VER1/ShowScenario.asp?ScenarioID=4749" xr:uid="{F59A2798-8339-4290-B6F4-B976D3D88500}"/>
    <hyperlink ref="A2494" r:id="rId2312" display="https://www.jrvdev.com/ROAR/VER1/ShowScenario.asp?ScenarioID=4750" xr:uid="{42210B61-3F31-4F7D-B385-9E36494D95B6}"/>
    <hyperlink ref="A2495" r:id="rId2313" display="https://www.jrvdev.com/ROAR/VER1/ShowScenario.asp?ScenarioID=4751" xr:uid="{5514249F-9C1A-45C2-994F-318E3BF2758A}"/>
    <hyperlink ref="A2496" r:id="rId2314" display="https://www.jrvdev.com/ROAR/VER1/ShowScenario.asp?ScenarioID=4752" xr:uid="{FAA6F2D9-F687-446D-A66B-E2BD1C90601F}"/>
    <hyperlink ref="A2498" r:id="rId2315" display="https://www.jrvdev.com/ROAR/VER1/ShowScenario.asp?ScenarioID=6339" xr:uid="{80DC399D-CBFC-4C88-9951-2364DC8A302D}"/>
    <hyperlink ref="A2499" r:id="rId2316" display="https://www.jrvdev.com/ROAR/VER1/ShowScenario.asp?ScenarioID=6340" xr:uid="{20CC3FA5-15CC-40A9-AE2A-5336F8116E29}"/>
    <hyperlink ref="A2500" r:id="rId2317" display="https://www.jrvdev.com/ROAR/VER1/ShowScenario.asp?ScenarioID=6341" xr:uid="{D358F416-FBC3-463B-AD34-212CCAD8C996}"/>
    <hyperlink ref="A2501" r:id="rId2318" display="https://www.jrvdev.com/ROAR/VER1/ShowScenario.asp?ScenarioID=6342" xr:uid="{10C9659B-7C30-4F3E-BB3D-A1BD060C0B29}"/>
    <hyperlink ref="A2502" r:id="rId2319" display="https://www.jrvdev.com/ROAR/VER1/ShowScenario.asp?ScenarioID=6343" xr:uid="{63CF5AA7-D74D-4B4C-B13D-B71EDEB79FD9}"/>
    <hyperlink ref="A2503" r:id="rId2320" display="https://www.jrvdev.com/ROAR/VER1/ShowScenario.asp?ScenarioID=6344" xr:uid="{CE50FA15-6E10-487F-A271-66BF9549DB01}"/>
    <hyperlink ref="A2504" r:id="rId2321" display="https://www.jrvdev.com/ROAR/VER1/ShowScenario.asp?ScenarioID=6345" xr:uid="{ED9ADDB8-506E-4BF5-8CD2-C3EDD7C6759C}"/>
    <hyperlink ref="A2505" r:id="rId2322" display="https://www.jrvdev.com/ROAR/VER1/ShowScenario.asp?ScenarioID=6346" xr:uid="{1527B50D-5673-4E3A-9F7B-6093A4179897}"/>
    <hyperlink ref="A2506" r:id="rId2323" display="https://www.jrvdev.com/ROAR/VER1/ShowScenario.asp?ScenarioID=6347" xr:uid="{B5D3A89E-BCC5-449B-A826-2C9369B94D03}"/>
    <hyperlink ref="A2507" r:id="rId2324" display="https://www.jrvdev.com/ROAR/VER1/ShowScenario.asp?ScenarioID=6348" xr:uid="{CA0E315A-296E-4515-945F-F56EB67A2BFD}"/>
    <hyperlink ref="A2508" r:id="rId2325" display="https://www.jrvdev.com/ROAR/VER1/ShowScenario.asp?ScenarioID=6349" xr:uid="{5B1BA45C-AD49-4DBD-BE1E-484BC7D50E66}"/>
    <hyperlink ref="A2509" r:id="rId2326" display="https://www.jrvdev.com/ROAR/VER1/ShowScenario.asp?ScenarioID=6350" xr:uid="{CA3996FB-6E6D-4645-B00E-0BC02AFD6848}"/>
    <hyperlink ref="A2510" r:id="rId2327" display="https://www.jrvdev.com/ROAR/VER1/ShowScenario.asp?ScenarioID=6351" xr:uid="{FE1FF96D-B91C-4197-B2AB-EC1902C90BEB}"/>
    <hyperlink ref="A2511" r:id="rId2328" display="https://www.jrvdev.com/ROAR/VER1/ShowScenario.asp?ScenarioID=6352" xr:uid="{97D7D7DF-F620-4CAD-8654-A7CFBC79D901}"/>
    <hyperlink ref="A2512" r:id="rId2329" display="https://www.jrvdev.com/ROAR/VER1/ShowScenario.asp?ScenarioID=6353" xr:uid="{9D357A2D-AA22-4650-9FCA-F9AD5C6B8AD8}"/>
    <hyperlink ref="A2513" r:id="rId2330" display="https://www.jrvdev.com/ROAR/VER1/ShowScenario.asp?ScenarioID=6354" xr:uid="{788E3474-6DF3-4BD8-8168-33FD8392198D}"/>
    <hyperlink ref="A2514" r:id="rId2331" display="https://www.jrvdev.com/ROAR/VER1/ShowScenario.asp?ScenarioID=6355" xr:uid="{36D89755-8DD4-4380-8E1D-C80E5E8BEF2D}"/>
    <hyperlink ref="A2515" r:id="rId2332" display="https://www.jrvdev.com/ROAR/VER1/ShowScenario.asp?ScenarioID=6356" xr:uid="{6074F619-8B97-4585-9A09-FA5CF5AB6A59}"/>
    <hyperlink ref="A2516" r:id="rId2333" display="https://www.jrvdev.com/ROAR/VER1/ShowScenario.asp?ScenarioID=6357" xr:uid="{F0A74ECA-2CB4-4FEC-A06C-E0CE4C9895DA}"/>
    <hyperlink ref="A2517" r:id="rId2334" display="https://www.jrvdev.com/ROAR/VER1/ShowScenario.asp?ScenarioID=6358" xr:uid="{B0514FC7-2AB9-4F12-8262-8C41184440E5}"/>
    <hyperlink ref="A2518" r:id="rId2335" display="https://www.jrvdev.com/ROAR/VER1/ShowScenario.asp?ScenarioID=6359" xr:uid="{1302CC21-A8FD-452A-92D7-66AB7AC54C0D}"/>
    <hyperlink ref="A2519" r:id="rId2336" display="https://www.jrvdev.com/ROAR/VER1/ShowScenario.asp?ScenarioID=6360" xr:uid="{17139C21-12C9-4649-9FB4-27B7D1128AB5}"/>
    <hyperlink ref="A2520" r:id="rId2337" display="https://www.jrvdev.com/ROAR/VER1/ShowScenario.asp?ScenarioID=6361" xr:uid="{DBD958DF-4E1F-44D0-B04A-BEB44E437EA8}"/>
    <hyperlink ref="A2521" r:id="rId2338" display="https://www.jrvdev.com/ROAR/VER1/ShowScenario.asp?ScenarioID=6362" xr:uid="{98905C67-4373-4E11-8CE0-BE2FA0198FC4}"/>
    <hyperlink ref="A2522" r:id="rId2339" display="https://www.jrvdev.com/ROAR/VER1/ShowScenario.asp?ScenarioID=6363" xr:uid="{4F96D7BB-1963-4BE0-A930-C8DFBFB02340}"/>
    <hyperlink ref="A2523" r:id="rId2340" display="https://www.jrvdev.com/ROAR/VER1/ShowScenario.asp?ScenarioID=6364" xr:uid="{9CC5542D-3003-4898-8CF6-F07C89B3CAA7}"/>
    <hyperlink ref="A2524" r:id="rId2341" display="https://www.jrvdev.com/ROAR/VER1/ShowScenario.asp?ScenarioID=6365" xr:uid="{04BAC2ED-577D-4C24-9B23-8B1A1A38E948}"/>
    <hyperlink ref="A2525" r:id="rId2342" display="https://www.jrvdev.com/ROAR/VER1/ShowScenario.asp?ScenarioID=6366" xr:uid="{AF2E9B4D-B2AB-416C-9C17-1D47198823BB}"/>
    <hyperlink ref="A2526" r:id="rId2343" display="https://www.jrvdev.com/ROAR/VER1/ShowScenario.asp?ScenarioID=6367" xr:uid="{6D3D177F-2438-42B2-B9C6-B3E94B304B6E}"/>
    <hyperlink ref="A2527" r:id="rId2344" display="https://www.jrvdev.com/ROAR/VER1/ShowScenario.asp?ScenarioID=6368" xr:uid="{79871926-5216-4583-A9A5-C4F88D1098A3}"/>
    <hyperlink ref="A2528" r:id="rId2345" display="https://www.jrvdev.com/ROAR/VER1/ShowScenario.asp?ScenarioID=6369" xr:uid="{079D342A-698E-4922-BC4F-C6BEF38D240C}"/>
    <hyperlink ref="A2529" r:id="rId2346" display="https://www.jrvdev.com/ROAR/VER1/ShowScenario.asp?ScenarioID=6370" xr:uid="{514BBDB0-2ADD-4C26-B7F9-7FF823ECCFE4}"/>
    <hyperlink ref="A2530" r:id="rId2347" display="https://www.jrvdev.com/ROAR/VER1/ShowScenario.asp?ScenarioID=6371" xr:uid="{4021C3A6-3BB7-4E56-BBAE-577F52DAF08B}"/>
    <hyperlink ref="A2531" r:id="rId2348" display="https://www.jrvdev.com/ROAR/VER1/ShowScenario.asp?ScenarioID=6372" xr:uid="{C4D40D89-1FBB-4D6C-818C-06BCEE399152}"/>
    <hyperlink ref="A2532" r:id="rId2349" display="https://www.jrvdev.com/ROAR/VER1/ShowScenario.asp?ScenarioID=6373" xr:uid="{68C8D331-DCEE-44E8-88EC-B4160E47AEE3}"/>
    <hyperlink ref="A2533" r:id="rId2350" display="https://www.jrvdev.com/ROAR/VER1/ShowScenario.asp?ScenarioID=6374" xr:uid="{37CBC967-4BC3-426D-80BD-3BBDDDD8EDE9}"/>
    <hyperlink ref="A2534" r:id="rId2351" display="https://www.jrvdev.com/ROAR/VER1/ShowScenario.asp?ScenarioID=6375" xr:uid="{431E6A05-D228-4533-A350-7CF187C52B03}"/>
    <hyperlink ref="A2535" r:id="rId2352" display="https://www.jrvdev.com/ROAR/VER1/ShowScenario.asp?ScenarioID=6376" xr:uid="{C24202B6-5BA0-43B2-9363-1269E98BE624}"/>
    <hyperlink ref="A2537" r:id="rId2353" display="https://www.jrvdev.com/ROAR/VER1/ShowScenario.asp?ScenarioID=4986" xr:uid="{97A225B6-65DE-4F4C-BACB-A123C4F17046}"/>
    <hyperlink ref="A2538" r:id="rId2354" display="https://www.jrvdev.com/ROAR/VER1/ShowScenario.asp?ScenarioID=4985" xr:uid="{952917A1-0BCD-4253-BB34-95A10086E5DD}"/>
    <hyperlink ref="A2539" r:id="rId2355" display="https://www.jrvdev.com/ROAR/VER1/ShowScenario.asp?ScenarioID=4987" xr:uid="{8A742BCE-EE00-4EAA-BAC9-37FFA428C663}"/>
    <hyperlink ref="A2540" r:id="rId2356" display="https://www.jrvdev.com/ROAR/VER1/ShowScenario.asp?ScenarioID=4988" xr:uid="{613301D4-6057-484E-982C-D90A8D1D7148}"/>
    <hyperlink ref="A2541" r:id="rId2357" display="https://www.jrvdev.com/ROAR/VER1/ShowScenario.asp?ScenarioID=4989" xr:uid="{4B9FA813-A3BF-41D4-BC4C-3A4AE8A0E831}"/>
    <hyperlink ref="A2542" r:id="rId2358" display="https://www.jrvdev.com/ROAR/VER1/ShowScenario.asp?ScenarioID=4990" xr:uid="{5162B583-CCA0-4BDB-B851-B62BC543ABF3}"/>
    <hyperlink ref="A2543" r:id="rId2359" display="https://www.jrvdev.com/ROAR/VER1/ShowScenario.asp?ScenarioID=4991" xr:uid="{29BDABE0-4FA3-4FF0-B334-DE10A7BB1947}"/>
    <hyperlink ref="A2544" r:id="rId2360" display="https://www.jrvdev.com/ROAR/VER1/ShowScenario.asp?ScenarioID=4992" xr:uid="{EE0EFC42-37AA-46A2-B50D-0981008BB3FA}"/>
    <hyperlink ref="A2545" r:id="rId2361" display="https://www.jrvdev.com/ROAR/VER1/ShowScenario.asp?ScenarioID=4993" xr:uid="{138A2096-A65B-4456-8A39-C4C566DBC2EE}"/>
    <hyperlink ref="A2546" r:id="rId2362" display="https://www.jrvdev.com/ROAR/VER1/ShowScenario.asp?ScenarioID=4994" xr:uid="{0E21D190-0193-415C-B426-77F73FFDA222}"/>
    <hyperlink ref="A2547" r:id="rId2363" display="https://www.jrvdev.com/ROAR/VER1/ShowScenario.asp?ScenarioID=4995" xr:uid="{C69A118F-5D40-419A-B310-BFC1BE577FC9}"/>
    <hyperlink ref="A2548" r:id="rId2364" display="https://www.jrvdev.com/ROAR/VER1/ShowScenario.asp?ScenarioID=4996" xr:uid="{A43C2F9A-E81D-4552-B980-D69BEAD66FD1}"/>
    <hyperlink ref="A2550" r:id="rId2365" display="https://www.jrvdev.com/ROAR/VER1/ShowScenario.asp?ScenarioID=1910" xr:uid="{E096E8F9-0AC7-44CF-A0C4-89BCB936CCBF}"/>
    <hyperlink ref="A2551" r:id="rId2366" display="https://www.jrvdev.com/ROAR/VER1/ShowScenario.asp?ScenarioID=1911" xr:uid="{8F94A05B-8899-4AC5-BC0C-B6D400177DF2}"/>
    <hyperlink ref="A2552" r:id="rId2367" display="https://www.jrvdev.com/ROAR/VER1/ShowScenario.asp?ScenarioID=1912" xr:uid="{16274C5D-82E3-439A-80DE-F1B8AC267FB2}"/>
    <hyperlink ref="A2553" r:id="rId2368" display="https://www.jrvdev.com/ROAR/VER1/ShowScenario.asp?ScenarioID=1913" xr:uid="{88EC7AAF-79A2-4BBA-A389-322F83548357}"/>
    <hyperlink ref="A2554" r:id="rId2369" display="https://www.jrvdev.com/ROAR/VER1/ShowScenario.asp?ScenarioID=1914" xr:uid="{4AD24FFB-EA74-467F-8D4F-19706E667738}"/>
    <hyperlink ref="A2555" r:id="rId2370" display="https://www.jrvdev.com/ROAR/VER1/ShowScenario.asp?ScenarioID=1915" xr:uid="{6189CD0E-10E6-4946-8413-B4CF6D8318DB}"/>
    <hyperlink ref="A2556" r:id="rId2371" display="https://www.jrvdev.com/ROAR/VER1/ShowScenario.asp?ScenarioID=1916" xr:uid="{D3914958-69BA-4682-BBED-E8107338508E}"/>
    <hyperlink ref="A2557" r:id="rId2372" display="https://www.jrvdev.com/ROAR/VER1/ShowScenario.asp?ScenarioID=1917" xr:uid="{629B2C25-9EA6-403E-B515-E82ED3F8BBC0}"/>
    <hyperlink ref="A2559" r:id="rId2373" display="https://www.jrvdev.com/ROAR/VER1/ShowScenario.asp?ScenarioID=3275" xr:uid="{7BC0F500-ABCB-488D-A500-0C3F7DD11740}"/>
    <hyperlink ref="A2560" r:id="rId2374" display="https://www.jrvdev.com/ROAR/VER1/ShowScenario.asp?ScenarioID=3276" xr:uid="{0F3EE474-EB24-42CD-9317-BCD4A8FDBB66}"/>
    <hyperlink ref="A2561" r:id="rId2375" display="https://www.jrvdev.com/ROAR/VER1/ShowScenario.asp?ScenarioID=3277" xr:uid="{812AFC05-19A4-45D3-A858-CDEF38397A1E}"/>
    <hyperlink ref="A2562" r:id="rId2376" display="https://www.jrvdev.com/ROAR/VER1/ShowScenario.asp?ScenarioID=3278" xr:uid="{61BBB924-E02A-4B7D-BEA3-A81D0E36A20F}"/>
    <hyperlink ref="A2563" r:id="rId2377" display="https://www.jrvdev.com/ROAR/VER1/ShowScenario.asp?ScenarioID=3279" xr:uid="{FD1F2BDC-2062-4C0E-8D75-35E69C15637F}"/>
    <hyperlink ref="A2564" r:id="rId2378" display="https://www.jrvdev.com/ROAR/VER1/ShowScenario.asp?ScenarioID=3280" xr:uid="{E33D0DC8-2438-4B7D-8FCE-5C4ADEB053A7}"/>
    <hyperlink ref="A2565" r:id="rId2379" display="https://www.jrvdev.com/ROAR/VER1/ShowScenario.asp?ScenarioID=3281" xr:uid="{85CF2FD0-07C4-48EE-9A46-B5A695E97939}"/>
    <hyperlink ref="A2566" r:id="rId2380" display="https://www.jrvdev.com/ROAR/VER1/ShowScenario.asp?ScenarioID=3282" xr:uid="{FBCEE91E-91AD-4BF3-B4FD-9EE5B2D4BB73}"/>
    <hyperlink ref="A2567" r:id="rId2381" display="https://www.jrvdev.com/ROAR/VER1/ShowScenario.asp?ScenarioID=3283" xr:uid="{220E18FA-238F-41C2-BCD8-9AA13BAFBAC2}"/>
    <hyperlink ref="A2568" r:id="rId2382" display="https://www.jrvdev.com/ROAR/VER1/ShowScenario.asp?ScenarioID=3284" xr:uid="{54D82DC2-9EAB-4F10-AA6D-A7DA47193089}"/>
    <hyperlink ref="A2569" r:id="rId2383" display="https://www.jrvdev.com/ROAR/VER1/ShowScenario.asp?ScenarioID=3285" xr:uid="{2530FDFA-904C-4AFF-8B75-78514D1EC92C}"/>
    <hyperlink ref="A2570" r:id="rId2384" display="https://www.jrvdev.com/ROAR/VER1/ShowScenario.asp?ScenarioID=3286" xr:uid="{C4308296-D143-4DF2-9BF6-67831D0F8F4B}"/>
    <hyperlink ref="A2572" r:id="rId2385" display="https://www.jrvdev.com/ROAR/VER1/ShowScenario.asp?ScenarioID=2649" xr:uid="{D299C2F6-3264-4277-AE88-EB810FE42B03}"/>
    <hyperlink ref="A2573" r:id="rId2386" display="https://www.jrvdev.com/ROAR/VER1/ShowScenario.asp?ScenarioID=2650" xr:uid="{1B9FB3A5-0569-4C37-A238-22058D17985F}"/>
    <hyperlink ref="A2574" r:id="rId2387" display="https://www.jrvdev.com/ROAR/VER1/ShowScenario.asp?ScenarioID=2651" xr:uid="{4AF1226D-DD4D-43FD-BAF3-77D28AA9A19E}"/>
    <hyperlink ref="A2575" r:id="rId2388" display="https://www.jrvdev.com/ROAR/VER1/ShowScenario.asp?ScenarioID=2652" xr:uid="{1B090F19-2FCC-4E96-8416-616C913C9C78}"/>
    <hyperlink ref="A2576" r:id="rId2389" display="https://www.jrvdev.com/ROAR/VER1/ShowScenario.asp?ScenarioID=2653" xr:uid="{D17CB814-D504-4F96-8273-6A0597206343}"/>
    <hyperlink ref="A2577" r:id="rId2390" display="https://www.jrvdev.com/ROAR/VER1/ShowScenario.asp?ScenarioID=2654" xr:uid="{818BA6DE-475C-42F1-962F-C7970F643692}"/>
    <hyperlink ref="A2578" r:id="rId2391" display="https://www.jrvdev.com/ROAR/VER1/ShowScenario.asp?ScenarioID=2655" xr:uid="{277BEBE5-6A44-492F-9D5E-F5E5474CED60}"/>
    <hyperlink ref="A2579" r:id="rId2392" display="https://www.jrvdev.com/ROAR/VER1/ShowScenario.asp?ScenarioID=2656" xr:uid="{017BCE19-EBD7-4AEF-B786-13A81BFC6F50}"/>
    <hyperlink ref="A2580" r:id="rId2393" display="https://www.jrvdev.com/ROAR/VER1/ShowScenario.asp?ScenarioID=2657" xr:uid="{BE01C04A-A410-47BB-8FBB-189E53EFC680}"/>
    <hyperlink ref="A2581" r:id="rId2394" display="https://www.jrvdev.com/ROAR/VER1/ShowScenario.asp?ScenarioID=2658" xr:uid="{8ABD5FB9-16BA-408E-BF2E-EE6398772D7A}"/>
    <hyperlink ref="A2583" r:id="rId2395" display="https://www.jrvdev.com/ROAR/VER1/ShowScenario.asp?ScenarioID=2817" xr:uid="{A6A3C1FE-4DE6-4CEB-A79D-E79E55B35B54}"/>
    <hyperlink ref="A2584" r:id="rId2396" display="https://www.jrvdev.com/ROAR/VER1/ShowScenario.asp?ScenarioID=2818" xr:uid="{F69E55F3-6B66-4C05-9046-5C871AD5CFC4}"/>
    <hyperlink ref="A2585" r:id="rId2397" display="https://www.jrvdev.com/ROAR/VER1/ShowScenario.asp?ScenarioID=2819" xr:uid="{127763E1-ED49-4254-A14F-47D18A6870FD}"/>
    <hyperlink ref="A2586" r:id="rId2398" display="https://www.jrvdev.com/ROAR/VER1/ShowScenario.asp?ScenarioID=2820" xr:uid="{B682A655-242F-41AF-BA40-A659161A6292}"/>
    <hyperlink ref="A2587" r:id="rId2399" display="https://www.jrvdev.com/ROAR/VER1/ShowScenario.asp?ScenarioID=2821" xr:uid="{B04F46C2-5C91-421A-940F-E4A93FC6717C}"/>
    <hyperlink ref="A2588" r:id="rId2400" display="https://www.jrvdev.com/ROAR/VER1/ShowScenario.asp?ScenarioID=2822" xr:uid="{D528A47A-61AE-4748-AF0E-4C7549328CA5}"/>
    <hyperlink ref="A2589" r:id="rId2401" display="https://www.jrvdev.com/ROAR/VER1/ShowScenario.asp?ScenarioID=2823" xr:uid="{680943FC-A23E-43B6-81E1-87E07F168AB0}"/>
    <hyperlink ref="A2590" r:id="rId2402" display="https://www.jrvdev.com/ROAR/VER1/ShowScenario.asp?ScenarioID=2827" xr:uid="{5B579CDA-2688-46BC-8A24-80BF673C3EAB}"/>
    <hyperlink ref="A2591" r:id="rId2403" display="https://www.jrvdev.com/ROAR/VER1/ShowScenario.asp?ScenarioID=2828" xr:uid="{96E1532A-E16E-40F8-B7F5-9CA251201D7C}"/>
    <hyperlink ref="A2592" r:id="rId2404" display="https://www.jrvdev.com/ROAR/VER1/ShowScenario.asp?ScenarioID=2824" xr:uid="{6263EC74-73CE-48AB-AC58-AC2CDA09B619}"/>
    <hyperlink ref="A2593" r:id="rId2405" display="https://www.jrvdev.com/ROAR/VER1/ShowScenario.asp?ScenarioID=2825" xr:uid="{69A61223-849C-4B3C-9DFD-F6B3028DEBD7}"/>
    <hyperlink ref="A2594" r:id="rId2406" display="https://www.jrvdev.com/ROAR/VER1/ShowScenario.asp?ScenarioID=2826" xr:uid="{48CD4339-D43C-4C6F-AEF7-4C5B1177AAC6}"/>
    <hyperlink ref="A2596" r:id="rId2407" display="https://www.jrvdev.com/ROAR/VER1/ShowScenario.asp?ScenarioID=3050" xr:uid="{A41E4D96-DC89-41BD-AA5D-1BDDADE1EA97}"/>
    <hyperlink ref="A2597" r:id="rId2408" display="https://www.jrvdev.com/ROAR/VER1/ShowScenario.asp?ScenarioID=3051" xr:uid="{331CDBE1-A193-4B2E-A888-29B0226CFF13}"/>
    <hyperlink ref="A2598" r:id="rId2409" display="https://www.jrvdev.com/ROAR/VER1/ShowScenario.asp?ScenarioID=3052" xr:uid="{CD569A24-B299-43D3-8861-4240971BC4B6}"/>
    <hyperlink ref="A2599" r:id="rId2410" display="https://www.jrvdev.com/ROAR/VER1/ShowScenario.asp?ScenarioID=3053" xr:uid="{45534676-8626-4D70-8BF6-1377B12977C2}"/>
    <hyperlink ref="A2600" r:id="rId2411" display="https://www.jrvdev.com/ROAR/VER1/ShowScenario.asp?ScenarioID=3054" xr:uid="{8957CB36-96B7-45FE-91C8-4E19BA5D2C60}"/>
    <hyperlink ref="A2601" r:id="rId2412" display="https://www.jrvdev.com/ROAR/VER1/ShowScenario.asp?ScenarioID=3056" xr:uid="{8E7B131B-F372-446A-81C1-BE2E2F7C8B90}"/>
    <hyperlink ref="A2602" r:id="rId2413" display="https://www.jrvdev.com/ROAR/VER1/ShowScenario.asp?ScenarioID=3055" xr:uid="{147D51B4-ABC5-4ABC-9043-8D6BEBE740C3}"/>
    <hyperlink ref="A2603" r:id="rId2414" display="https://www.jrvdev.com/ROAR/VER1/ShowScenario.asp?ScenarioID=3057" xr:uid="{1E846702-B60A-4309-BA3B-F7FEC4EA618B}"/>
    <hyperlink ref="A2604" r:id="rId2415" display="https://www.jrvdev.com/ROAR/VER1/ShowScenario.asp?ScenarioID=3058" xr:uid="{AE93179A-7EBE-4E7F-89E5-2BD33316C294}"/>
    <hyperlink ref="A2605" r:id="rId2416" display="https://www.jrvdev.com/ROAR/VER1/ShowScenario.asp?ScenarioID=3059" xr:uid="{A401C3F6-0BF6-4F4C-8FEA-452EDA5EC578}"/>
    <hyperlink ref="A2606" r:id="rId2417" display="https://www.jrvdev.com/ROAR/VER1/ShowScenario.asp?ScenarioID=3060" xr:uid="{9318DD70-9B14-41D7-B13D-DEC19C0A87D0}"/>
    <hyperlink ref="A2607" r:id="rId2418" display="https://www.jrvdev.com/ROAR/VER1/ShowScenario.asp?ScenarioID=3061" xr:uid="{7CDF24F4-B1E8-4938-A859-FC326C7EF1D6}"/>
    <hyperlink ref="A2608" r:id="rId2419" display="https://www.jrvdev.com/ROAR/VER1/ShowScenario.asp?ScenarioID=3062" xr:uid="{71FF7499-7A87-4155-9E27-B171DB3E3184}"/>
    <hyperlink ref="A2609" r:id="rId2420" display="https://www.jrvdev.com/ROAR/VER1/ShowScenario.asp?ScenarioID=3063" xr:uid="{7033F044-A26C-4140-8748-D1546D5AD835}"/>
    <hyperlink ref="A2610" r:id="rId2421" display="https://www.jrvdev.com/ROAR/VER1/ShowScenario.asp?ScenarioID=3064" xr:uid="{1FCEF35A-39AF-40F5-BB31-163ABC80D42B}"/>
    <hyperlink ref="A2611" r:id="rId2422" display="https://www.jrvdev.com/ROAR/VER1/ShowScenario.asp?ScenarioID=3091" xr:uid="{EFFD124B-C29B-4A45-A2C3-CA1B62371EDA}"/>
    <hyperlink ref="A2613" r:id="rId2423" display="https://www.jrvdev.com/ROAR/VER1/ShowScenario.asp?ScenarioID=3369" xr:uid="{6E4AF140-A5B9-4B3C-BB22-194F2BD610DF}"/>
    <hyperlink ref="A2614" r:id="rId2424" display="https://www.jrvdev.com/ROAR/VER1/ShowScenario.asp?ScenarioID=3370" xr:uid="{0E351CB6-B0F7-47A1-94F7-AFC8533F2AF8}"/>
    <hyperlink ref="A2615" r:id="rId2425" display="https://www.jrvdev.com/ROAR/VER1/ShowScenario.asp?ScenarioID=3371" xr:uid="{A6AA8E41-F171-4F48-843B-97C20D75CDBE}"/>
    <hyperlink ref="A2616" r:id="rId2426" display="https://www.jrvdev.com/ROAR/VER1/ShowScenario.asp?ScenarioID=3372" xr:uid="{0F1F4CC0-1176-454A-AB4D-6218A7195D96}"/>
    <hyperlink ref="A2617" r:id="rId2427" display="https://www.jrvdev.com/ROAR/VER1/ShowScenario.asp?ScenarioID=3373" xr:uid="{3EC39187-12DB-4ED8-A1C3-FBF03E0587F1}"/>
    <hyperlink ref="A2618" r:id="rId2428" display="https://www.jrvdev.com/ROAR/VER1/ShowScenario.asp?ScenarioID=3374" xr:uid="{7B5B0F91-43ED-4457-9EDE-3510C0388F55}"/>
    <hyperlink ref="A2619" r:id="rId2429" display="https://www.jrvdev.com/ROAR/VER1/ShowScenario.asp?ScenarioID=3375" xr:uid="{5EB95E99-6656-4AD9-9BB7-B8C47B266606}"/>
    <hyperlink ref="A2620" r:id="rId2430" display="https://www.jrvdev.com/ROAR/VER1/ShowScenario.asp?ScenarioID=3376" xr:uid="{7A490911-EABF-40C1-996C-6AA7795AF5B1}"/>
    <hyperlink ref="A2621" r:id="rId2431" display="https://www.jrvdev.com/ROAR/VER1/ShowScenario.asp?ScenarioID=3378" xr:uid="{6B87E04E-01F3-4732-9087-226647265391}"/>
    <hyperlink ref="A2622" r:id="rId2432" display="https://www.jrvdev.com/ROAR/VER1/ShowScenario.asp?ScenarioID=3377" xr:uid="{30380271-8C17-4E85-9FE8-272D5DA63005}"/>
    <hyperlink ref="A2623" r:id="rId2433" display="https://www.jrvdev.com/ROAR/VER1/ShowScenario.asp?ScenarioID=3379" xr:uid="{B851970D-4A19-47CC-AF39-4806DE9A39AD}"/>
    <hyperlink ref="A2624" r:id="rId2434" display="https://www.jrvdev.com/ROAR/VER1/ShowScenario.asp?ScenarioID=3380" xr:uid="{3FF53307-498B-4161-9F37-D5FA79B02D20}"/>
    <hyperlink ref="A2625" r:id="rId2435" display="https://www.jrvdev.com/ROAR/VER1/ShowScenario.asp?ScenarioID=3381" xr:uid="{E3593C4B-3093-481A-B638-36FCDDF9CA01}"/>
    <hyperlink ref="A2626" r:id="rId2436" display="https://www.jrvdev.com/ROAR/VER1/ShowScenario.asp?ScenarioID=3383" xr:uid="{FACD1444-1133-45B9-8750-B8B2F801BF4B}"/>
    <hyperlink ref="A2627" r:id="rId2437" display="https://www.jrvdev.com/ROAR/VER1/ShowScenario.asp?ScenarioID=3384" xr:uid="{07849BFB-5E6F-49F1-BCD3-AFC6800B665A}"/>
    <hyperlink ref="A2629" r:id="rId2438" display="https://www.jrvdev.com/ROAR/VER1/ShowScenario.asp?ScenarioID=3643" xr:uid="{931FE13E-440E-4998-891B-AA8EDC96B2A9}"/>
    <hyperlink ref="A2630" r:id="rId2439" display="https://www.jrvdev.com/ROAR/VER1/ShowScenario.asp?ScenarioID=3644" xr:uid="{662D15E8-6425-4398-9593-57A7181ACF30}"/>
    <hyperlink ref="A2631" r:id="rId2440" display="https://www.jrvdev.com/ROAR/VER1/ShowScenario.asp?ScenarioID=3654" xr:uid="{38083AA9-6FEE-4C8D-8FED-B5C7CF151B1E}"/>
    <hyperlink ref="A2632" r:id="rId2441" display="https://www.jrvdev.com/ROAR/VER1/ShowScenario.asp?ScenarioID=3653" xr:uid="{08B578FE-ECDD-46BD-8CC9-FB30A4F39286}"/>
    <hyperlink ref="A2633" r:id="rId2442" display="https://www.jrvdev.com/ROAR/VER1/ShowScenario.asp?ScenarioID=3652" xr:uid="{85428DAA-F3B5-4C71-8A6C-24B02FD9B9E5}"/>
    <hyperlink ref="A2634" r:id="rId2443" display="https://www.jrvdev.com/ROAR/VER1/ShowScenario.asp?ScenarioID=3651" xr:uid="{5744FCCD-6210-4688-AC74-ADBEE0F38C62}"/>
    <hyperlink ref="A2635" r:id="rId2444" display="https://www.jrvdev.com/ROAR/VER1/ShowScenario.asp?ScenarioID=3650" xr:uid="{416913D9-6B94-4626-BDBD-4951B799E4B7}"/>
    <hyperlink ref="A2636" r:id="rId2445" display="https://www.jrvdev.com/ROAR/VER1/ShowScenario.asp?ScenarioID=3649" xr:uid="{02584889-1318-4A98-9FAB-CAF3B7CB5D0E}"/>
    <hyperlink ref="A2637" r:id="rId2446" display="https://www.jrvdev.com/ROAR/VER1/ShowScenario.asp?ScenarioID=3647" xr:uid="{3619F7E5-5E33-44BF-8751-3358A8BCACA8}"/>
    <hyperlink ref="A2638" r:id="rId2447" display="https://www.jrvdev.com/ROAR/VER1/ShowScenario.asp?ScenarioID=3648" xr:uid="{84F9CED8-24CB-4363-9CEB-E0488DD96F28}"/>
    <hyperlink ref="A2639" r:id="rId2448" display="https://www.jrvdev.com/ROAR/VER1/ShowScenario.asp?ScenarioID=3657" xr:uid="{5C69438D-BF44-4718-A92D-43C56D2AE1B4}"/>
    <hyperlink ref="A2640" r:id="rId2449" display="https://www.jrvdev.com/ROAR/VER1/ShowScenario.asp?ScenarioID=3655" xr:uid="{707F3DF3-5EB2-4D93-ABBF-AEE8A51E0FCE}"/>
    <hyperlink ref="A2641" r:id="rId2450" display="https://www.jrvdev.com/ROAR/VER1/ShowScenario.asp?ScenarioID=3646" xr:uid="{78894596-2BA6-4A8D-9DBF-C6064BD9B639}"/>
    <hyperlink ref="A2642" r:id="rId2451" display="https://www.jrvdev.com/ROAR/VER1/ShowScenario.asp?ScenarioID=3645" xr:uid="{4C5F8EE4-CCD1-4720-917A-572FA30732DD}"/>
    <hyperlink ref="A2643" r:id="rId2452" display="https://www.jrvdev.com/ROAR/VER1/ShowScenario.asp?ScenarioID=3658" xr:uid="{916008E4-31A7-4468-8AAE-60D3A61FBB33}"/>
    <hyperlink ref="A2644" r:id="rId2453" display="https://www.jrvdev.com/ROAR/VER1/ShowScenario.asp?ScenarioID=3690" xr:uid="{BF7772EA-5A0A-48F7-BDE8-D32AC7065016}"/>
    <hyperlink ref="A2645" r:id="rId2454" display="https://www.jrvdev.com/ROAR/VER1/ShowScenario.asp?ScenarioID=3641" xr:uid="{4DFD20F4-47A6-440D-B17B-7F8E85AB7184}"/>
    <hyperlink ref="A2646" r:id="rId2455" display="https://www.jrvdev.com/ROAR/VER1/ShowScenario.asp?ScenarioID=3642" xr:uid="{4174CA98-5B50-4681-BEE4-C78BDF72ABD2}"/>
    <hyperlink ref="A2648" r:id="rId2456" display="https://www.jrvdev.com/ROAR/VER1/ShowScenario.asp?ScenarioID=4018" xr:uid="{4439202B-75DD-4F77-95F3-306B8118947C}"/>
    <hyperlink ref="A2649" r:id="rId2457" display="https://www.jrvdev.com/ROAR/VER1/ShowScenario.asp?ScenarioID=4017" xr:uid="{9CC4AD45-F858-4568-BE83-0B98ABC1EF7F}"/>
    <hyperlink ref="A2650" r:id="rId2458" display="https://www.jrvdev.com/ROAR/VER1/ShowScenario.asp?ScenarioID=4019" xr:uid="{06FA1620-1900-4058-8A0D-EAE3920AC8DD}"/>
    <hyperlink ref="A2651" r:id="rId2459" display="https://www.jrvdev.com/ROAR/VER1/ShowScenario.asp?ScenarioID=4015" xr:uid="{885FFD5A-63DE-4222-ACF8-6FC7C51EE0B6}"/>
    <hyperlink ref="A2652" r:id="rId2460" display="https://www.jrvdev.com/ROAR/VER1/ShowScenario.asp?ScenarioID=4016" xr:uid="{1156325D-A17D-42BA-8747-5BE7DB85CB65}"/>
    <hyperlink ref="A2653" r:id="rId2461" display="https://www.jrvdev.com/ROAR/VER1/ShowScenario.asp?ScenarioID=4014" xr:uid="{AE814CE5-CA4B-4D57-9F65-753D41591F8D}"/>
    <hyperlink ref="A2654" r:id="rId2462" display="https://www.jrvdev.com/ROAR/VER1/ShowScenario.asp?ScenarioID=4013" xr:uid="{F916D773-4B33-4B4E-BEF1-E108CCD87F42}"/>
    <hyperlink ref="A2655" r:id="rId2463" display="https://www.jrvdev.com/ROAR/VER1/ShowScenario.asp?ScenarioID=4010" xr:uid="{4C9D79B7-4F6B-4A38-85CD-5739FEADAD71}"/>
    <hyperlink ref="A2656" r:id="rId2464" display="https://www.jrvdev.com/ROAR/VER1/ShowScenario.asp?ScenarioID=4007" xr:uid="{CBF51542-378E-499A-BED0-CCCDAB558354}"/>
    <hyperlink ref="A2657" r:id="rId2465" display="https://www.jrvdev.com/ROAR/VER1/ShowScenario.asp?ScenarioID=4009" xr:uid="{1D38AD80-F2A9-4F22-8C0F-CFAF1BC97289}"/>
    <hyperlink ref="A2658" r:id="rId2466" display="https://www.jrvdev.com/ROAR/VER1/ShowScenario.asp?ScenarioID=4005" xr:uid="{9F674EE3-FE16-475D-8731-077F79506163}"/>
    <hyperlink ref="A2659" r:id="rId2467" display="https://www.jrvdev.com/ROAR/VER1/ShowScenario.asp?ScenarioID=4006" xr:uid="{3671BFFF-D926-467D-8100-25BAA73AFFD5}"/>
    <hyperlink ref="A2661" r:id="rId2468" display="https://www.jrvdev.com/ROAR/VER1/ShowScenario.asp?ScenarioID=4301" xr:uid="{4B80F6F5-3C02-4DFE-B932-618641963AB6}"/>
    <hyperlink ref="A2662" r:id="rId2469" display="https://www.jrvdev.com/ROAR/VER1/ShowScenario.asp?ScenarioID=4302" xr:uid="{B74ED85A-0BCE-4910-B073-5272D1FADD5E}"/>
    <hyperlink ref="A2663" r:id="rId2470" display="https://www.jrvdev.com/ROAR/VER1/ShowScenario.asp?ScenarioID=4303" xr:uid="{5FCCDCB7-9038-4BC9-A1C9-0D6749DA1D83}"/>
    <hyperlink ref="A2664" r:id="rId2471" display="https://www.jrvdev.com/ROAR/VER1/ShowScenario.asp?ScenarioID=4304" xr:uid="{1708205F-458A-4A60-B113-1A0E81B07A12}"/>
    <hyperlink ref="A2665" r:id="rId2472" display="https://www.jrvdev.com/ROAR/VER1/ShowScenario.asp?ScenarioID=4313" xr:uid="{BAC9C073-56E7-441E-901B-B05515D58F4A}"/>
    <hyperlink ref="A2666" r:id="rId2473" display="https://www.jrvdev.com/ROAR/VER1/ShowScenario.asp?ScenarioID=4305" xr:uid="{2D19F17D-6987-4AC3-AD3B-14F8CB3888FB}"/>
    <hyperlink ref="A2667" r:id="rId2474" display="https://www.jrvdev.com/ROAR/VER1/ShowScenario.asp?ScenarioID=4306" xr:uid="{2E7AE205-D871-4CF6-98CD-FCB25CCD95C6}"/>
    <hyperlink ref="A2668" r:id="rId2475" display="https://www.jrvdev.com/ROAR/VER1/ShowScenario.asp?ScenarioID=4307" xr:uid="{72719DC4-7F7A-4629-9C17-610059145967}"/>
    <hyperlink ref="A2669" r:id="rId2476" display="https://www.jrvdev.com/ROAR/VER1/ShowScenario.asp?ScenarioID=4308" xr:uid="{8A0F8FFA-E431-495D-98CF-E4CA9A71029C}"/>
    <hyperlink ref="A2670" r:id="rId2477" display="https://www.jrvdev.com/ROAR/VER1/ShowScenario.asp?ScenarioID=4309" xr:uid="{7400C0FE-3AB8-41ED-8D6A-5F8DD958E233}"/>
    <hyperlink ref="A2671" r:id="rId2478" display="https://www.jrvdev.com/ROAR/VER1/ShowScenario.asp?ScenarioID=4310" xr:uid="{DC652047-9FE1-4A07-9CDB-2E3477D5235D}"/>
    <hyperlink ref="A2672" r:id="rId2479" display="https://www.jrvdev.com/ROAR/VER1/ShowScenario.asp?ScenarioID=4311" xr:uid="{12BF8AFF-92DE-4029-9436-72F5F7A5C876}"/>
    <hyperlink ref="A2673" r:id="rId2480" display="https://www.jrvdev.com/ROAR/VER1/ShowScenario.asp?ScenarioID=4312" xr:uid="{E0E20C7C-A29F-469B-A0CA-863E51E9E14E}"/>
    <hyperlink ref="A2675" r:id="rId2481" display="https://www.jrvdev.com/ROAR/VER1/ShowScenario.asp?ScenarioID=4501" xr:uid="{2FA8E618-CE33-4B48-8DE3-51A25BB5E9AA}"/>
    <hyperlink ref="A2676" r:id="rId2482" display="https://www.jrvdev.com/ROAR/VER1/ShowScenario.asp?ScenarioID=4502" xr:uid="{5A51912D-E897-445D-8EC4-3C0E407F313F}"/>
    <hyperlink ref="A2677" r:id="rId2483" display="https://www.jrvdev.com/ROAR/VER1/ShowScenario.asp?ScenarioID=4503" xr:uid="{10164614-C2AC-49E5-BDA4-7ECB2B55F8CA}"/>
    <hyperlink ref="A2678" r:id="rId2484" display="https://www.jrvdev.com/ROAR/VER1/ShowScenario.asp?ScenarioID=4504" xr:uid="{9325329B-7063-4362-A7E0-7EC0B05EF11D}"/>
    <hyperlink ref="A2679" r:id="rId2485" display="https://www.jrvdev.com/ROAR/VER1/ShowScenario.asp?ScenarioID=4505" xr:uid="{9E00CF8C-6D8B-43B1-BA97-4E329F2AC01C}"/>
    <hyperlink ref="A2680" r:id="rId2486" display="https://www.jrvdev.com/ROAR/VER1/ShowScenario.asp?ScenarioID=4506" xr:uid="{F774671F-9418-484F-A68D-8B2D854DF577}"/>
    <hyperlink ref="A2681" r:id="rId2487" display="https://www.jrvdev.com/ROAR/VER1/ShowScenario.asp?ScenarioID=4507" xr:uid="{B900498C-120D-43C5-AA2E-281C8347A79B}"/>
    <hyperlink ref="A2682" r:id="rId2488" display="https://www.jrvdev.com/ROAR/VER1/ShowScenario.asp?ScenarioID=4508" xr:uid="{DEB5AF20-876B-4DE9-999A-4A47122387F7}"/>
    <hyperlink ref="A2683" r:id="rId2489" display="https://www.jrvdev.com/ROAR/VER1/ShowScenario.asp?ScenarioID=4509" xr:uid="{5394C1AB-92B5-4748-8F1F-7B3A3B2923B1}"/>
    <hyperlink ref="A2684" r:id="rId2490" display="https://www.jrvdev.com/ROAR/VER1/ShowScenario.asp?ScenarioID=4510" xr:uid="{6E3B1EF6-855E-463E-865E-D650DBE8B659}"/>
    <hyperlink ref="A2686" r:id="rId2491" display="https://www.jrvdev.com/ROAR/VER1/ShowScenario.asp?ScenarioID=4662" xr:uid="{AEA365DB-CA47-4DAB-AE91-E06788EA3267}"/>
    <hyperlink ref="A2687" r:id="rId2492" display="https://www.jrvdev.com/ROAR/VER1/ShowScenario.asp?ScenarioID=4663" xr:uid="{5E9B11BD-2AEE-4F77-84CE-2C797D0E3F25}"/>
    <hyperlink ref="A2688" r:id="rId2493" display="https://www.jrvdev.com/ROAR/VER1/ShowScenario.asp?ScenarioID=4660" xr:uid="{A13795AB-863C-429F-AEE6-24B966AE7011}"/>
    <hyperlink ref="A2689" r:id="rId2494" display="https://www.jrvdev.com/ROAR/VER1/ShowScenario.asp?ScenarioID=4661" xr:uid="{110E5C03-EA87-4240-83F6-9651EA4C8077}"/>
    <hyperlink ref="A2690" r:id="rId2495" display="https://www.jrvdev.com/ROAR/VER1/ShowScenario.asp?ScenarioID=4670" xr:uid="{BBF23E1B-6E52-4AF2-9E35-970B86B2008B}"/>
    <hyperlink ref="A2691" r:id="rId2496" display="https://www.jrvdev.com/ROAR/VER1/ShowScenario.asp?ScenarioID=4669" xr:uid="{4C037B7D-A1EC-45FB-A06F-3EB8E9AE202E}"/>
    <hyperlink ref="A2692" r:id="rId2497" display="https://www.jrvdev.com/ROAR/VER1/ShowScenario.asp?ScenarioID=4667" xr:uid="{D3F9027E-AD80-4611-8CA2-EEA047A2D189}"/>
    <hyperlink ref="A2693" r:id="rId2498" display="https://www.jrvdev.com/ROAR/VER1/ShowScenario.asp?ScenarioID=4668" xr:uid="{8FF8C1B7-4DFD-4F55-BD6E-EE776BD29165}"/>
    <hyperlink ref="A2694" r:id="rId2499" display="https://www.jrvdev.com/ROAR/VER1/ShowScenario.asp?ScenarioID=4665" xr:uid="{035B960B-FC61-4C60-9CD2-694CC21AD061}"/>
    <hyperlink ref="A2695" r:id="rId2500" display="https://www.jrvdev.com/ROAR/VER1/ShowScenario.asp?ScenarioID=4664" xr:uid="{681C5F58-D5D3-4E55-A912-97865A627786}"/>
    <hyperlink ref="A2697" r:id="rId2501" display="https://www.jrvdev.com/ROAR/VER1/ShowScenario.asp?ScenarioID=4945" xr:uid="{096CCB59-6D41-4096-A601-574AAFB79E36}"/>
    <hyperlink ref="A2698" r:id="rId2502" display="https://www.jrvdev.com/ROAR/VER1/ShowScenario.asp?ScenarioID=4946" xr:uid="{941A0C49-1DD4-4DE3-9B1E-9602D2EC1B41}"/>
    <hyperlink ref="A2699" r:id="rId2503" display="https://www.jrvdev.com/ROAR/VER1/ShowScenario.asp?ScenarioID=4947" xr:uid="{85BB7595-8BB4-4328-9FA1-3D14EFF21C48}"/>
    <hyperlink ref="A2700" r:id="rId2504" display="https://www.jrvdev.com/ROAR/VER1/ShowScenario.asp?ScenarioID=4948" xr:uid="{0D49D837-1E8F-4653-BEC1-491A21D090E3}"/>
    <hyperlink ref="A2701" r:id="rId2505" display="https://www.jrvdev.com/ROAR/VER1/ShowScenario.asp?ScenarioID=4949" xr:uid="{3A3AFC13-298E-4EC2-8AD9-31E7AB3FF710}"/>
    <hyperlink ref="A2702" r:id="rId2506" display="https://www.jrvdev.com/ROAR/VER1/ShowScenario.asp?ScenarioID=4950" xr:uid="{A33AD370-4AFD-45AF-A2FC-1D1085BD0415}"/>
    <hyperlink ref="A2703" r:id="rId2507" display="https://www.jrvdev.com/ROAR/VER1/ShowScenario.asp?ScenarioID=4951" xr:uid="{5F693168-05E4-42EF-931D-ACEFCD314634}"/>
    <hyperlink ref="A2704" r:id="rId2508" display="https://www.jrvdev.com/ROAR/VER1/ShowScenario.asp?ScenarioID=4952" xr:uid="{69E9E50F-8B6E-4925-A93F-01FC70A59DC5}"/>
    <hyperlink ref="A2705" r:id="rId2509" display="https://www.jrvdev.com/ROAR/VER1/ShowScenario.asp?ScenarioID=4953" xr:uid="{6905A141-A8F0-4ADC-AA05-5510AEC75FC7}"/>
    <hyperlink ref="A2706" r:id="rId2510" display="https://www.jrvdev.com/ROAR/VER1/ShowScenario.asp?ScenarioID=4954" xr:uid="{6A90ACE3-37CA-4725-98B3-ED901DF29A8D}"/>
    <hyperlink ref="A2707" r:id="rId2511" display="https://www.jrvdev.com/ROAR/VER1/ShowScenario.asp?ScenarioID=4955" xr:uid="{BE886D84-E70E-45E4-9E0A-20A5FB0859A3}"/>
    <hyperlink ref="A2708" r:id="rId2512" display="https://www.jrvdev.com/ROAR/VER1/ShowScenario.asp?ScenarioID=4956" xr:uid="{11A8644E-FB0C-4D58-9FE3-2C3786DF77F8}"/>
    <hyperlink ref="A2709" r:id="rId2513" display="https://www.jrvdev.com/ROAR/VER1/ShowScenario.asp?ScenarioID=4957" xr:uid="{8A1E8F86-E9DB-4D06-9B1B-EE37374A2B7C}"/>
    <hyperlink ref="A2710" r:id="rId2514" display="https://www.jrvdev.com/ROAR/VER1/ShowScenario.asp?ScenarioID=4960" xr:uid="{8C1A347A-C9B0-4410-A4EA-AA78CA797E55}"/>
    <hyperlink ref="A2711" r:id="rId2515" display="https://www.jrvdev.com/ROAR/VER1/ShowScenario.asp?ScenarioID=4961" xr:uid="{1CA25D2D-AA58-48DF-A39C-E893A03DD09D}"/>
    <hyperlink ref="A2713" r:id="rId2516" display="https://www.jrvdev.com/ROAR/VER1/ShowScenario.asp?ScenarioID=1955" xr:uid="{94CBEEA0-A4EA-4222-8C26-D4DC21A45BDD}"/>
    <hyperlink ref="A2714" r:id="rId2517" display="https://www.jrvdev.com/ROAR/VER1/ShowScenario.asp?ScenarioID=1956" xr:uid="{3EDD1CB8-9755-4E2F-BBD5-D62C40797D64}"/>
    <hyperlink ref="A2715" r:id="rId2518" display="https://www.jrvdev.com/ROAR/VER1/ShowScenario.asp?ScenarioID=1957" xr:uid="{E8201ED5-6C6C-49A2-9A72-D210FB88B962}"/>
    <hyperlink ref="A2716" r:id="rId2519" display="https://www.jrvdev.com/ROAR/VER1/ShowScenario.asp?ScenarioID=1958" xr:uid="{628AC84A-9A10-419D-9B66-6970CE9A95C3}"/>
    <hyperlink ref="A2717" r:id="rId2520" display="https://www.jrvdev.com/ROAR/VER1/ShowScenario.asp?ScenarioID=1959" xr:uid="{5D0C0F6B-A4EA-4E0A-BE90-63A04906CE8E}"/>
    <hyperlink ref="A2718" r:id="rId2521" display="https://www.jrvdev.com/ROAR/VER1/ShowScenario.asp?ScenarioID=1960" xr:uid="{98544AB5-C466-40DD-AEE7-4F80418BDBC2}"/>
    <hyperlink ref="A2719" r:id="rId2522" display="https://www.jrvdev.com/ROAR/VER1/ShowScenario.asp?ScenarioID=1961" xr:uid="{8A2E0252-0B75-4398-836C-0B948BD9F172}"/>
    <hyperlink ref="A2720" r:id="rId2523" display="https://www.jrvdev.com/ROAR/VER1/ShowScenario.asp?ScenarioID=1962" xr:uid="{C76F3EAC-1EF6-46C4-859A-FC7C5496C81A}"/>
    <hyperlink ref="A2721" r:id="rId2524" display="https://www.jrvdev.com/ROAR/VER1/ShowScenario.asp?ScenarioID=1963" xr:uid="{76D2ACFA-7D58-4688-A2DE-B775342595D3}"/>
    <hyperlink ref="A2722" r:id="rId2525" display="https://www.jrvdev.com/ROAR/VER1/ShowScenario.asp?ScenarioID=1964" xr:uid="{8D091D42-003B-4C26-8EA2-9E014E82EA75}"/>
    <hyperlink ref="A2723" r:id="rId2526" display="https://www.jrvdev.com/ROAR/VER1/ShowScenario.asp?ScenarioID=1965" xr:uid="{314750AA-2D9D-4E50-87FC-084080D2F616}"/>
    <hyperlink ref="A2724" r:id="rId2527" display="https://www.jrvdev.com/ROAR/VER1/ShowScenario.asp?ScenarioID=1966" xr:uid="{26A9BABC-A192-4A06-97ED-AB18A1CC9786}"/>
    <hyperlink ref="A2725" r:id="rId2528" display="https://www.jrvdev.com/ROAR/VER1/ShowScenario.asp?ScenarioID=1967" xr:uid="{0D040448-0DE6-46F9-A561-D9FF8E58ED88}"/>
    <hyperlink ref="A2726" r:id="rId2529" display="https://www.jrvdev.com/ROAR/VER1/ShowScenario.asp?ScenarioID=1968" xr:uid="{66704001-9F67-4516-AF9B-B03D4095CD28}"/>
    <hyperlink ref="A2727" r:id="rId2530" display="https://www.jrvdev.com/ROAR/VER1/ShowScenario.asp?ScenarioID=1969" xr:uid="{B33278E8-B035-491C-B5E6-F2119B6E88B1}"/>
    <hyperlink ref="A2728" r:id="rId2531" display="https://www.jrvdev.com/ROAR/VER1/ShowScenario.asp?ScenarioID=1987" xr:uid="{034D5CC3-0E0D-44CF-A3CB-EE7B6B41C8E8}"/>
    <hyperlink ref="A2730" r:id="rId2532" display="https://www.jrvdev.com/ROAR/VER1/ShowScenario.asp?ScenarioID=1037" xr:uid="{EDE5FB1F-C191-4D3C-836D-4A0F58635341}"/>
    <hyperlink ref="A2731" r:id="rId2533" display="https://www.jrvdev.com/ROAR/VER1/ShowScenario.asp?ScenarioID=1038" xr:uid="{C6B67690-710A-473F-BF64-0512A76386D0}"/>
    <hyperlink ref="A2732" r:id="rId2534" display="https://www.jrvdev.com/ROAR/VER1/ShowScenario.asp?ScenarioID=1174" xr:uid="{DA52C72F-B8C2-43FA-83D5-4090D3999FC5}"/>
    <hyperlink ref="A2733" r:id="rId2535" display="https://www.jrvdev.com/ROAR/VER1/ShowScenario.asp?ScenarioID=1175" xr:uid="{A4EA9468-5633-4DEA-87A0-C41CA2A47F2E}"/>
    <hyperlink ref="A2734" r:id="rId2536" display="https://www.jrvdev.com/ROAR/VER1/ShowScenario.asp?ScenarioID=1176" xr:uid="{B417D3C4-C6E2-4B04-BF10-B32C06125027}"/>
    <hyperlink ref="A2735" r:id="rId2537" display="https://www.jrvdev.com/ROAR/VER1/ShowScenario.asp?ScenarioID=1177" xr:uid="{7AA8B150-5773-42CA-93BB-B8E23EC764C4}"/>
    <hyperlink ref="A2736" r:id="rId2538" display="https://www.jrvdev.com/ROAR/VER1/ShowScenario.asp?ScenarioID=1220" xr:uid="{7F0307B9-0D5C-4089-A92B-33CFF342E8A7}"/>
    <hyperlink ref="A2737" r:id="rId2539" display="https://www.jrvdev.com/ROAR/VER1/ShowScenario.asp?ScenarioID=1221" xr:uid="{36F798BB-7ECD-42B1-A0CA-B83276BA5CFD}"/>
    <hyperlink ref="A2738" r:id="rId2540" display="https://www.jrvdev.com/ROAR/VER1/ShowScenario.asp?ScenarioID=1348" xr:uid="{06437821-99F9-4D92-85DA-5DA722626C11}"/>
    <hyperlink ref="A2739" r:id="rId2541" display="https://www.jrvdev.com/ROAR/VER1/ShowScenario.asp?ScenarioID=1347" xr:uid="{E81E9577-1A0B-4402-BB66-07E81718DDD1}"/>
    <hyperlink ref="A2740" r:id="rId2542" display="https://www.jrvdev.com/ROAR/VER1/ShowScenario.asp?ScenarioID=1448" xr:uid="{1DA7F2E6-2595-4717-B2A7-3F3D662AB838}"/>
    <hyperlink ref="A2741" r:id="rId2543" display="https://www.jrvdev.com/ROAR/VER1/ShowScenario.asp?ScenarioID=1449" xr:uid="{56BCA115-DACA-44D3-9E42-5532C87907C1}"/>
    <hyperlink ref="A2742" r:id="rId2544" display="https://www.jrvdev.com/ROAR/VER1/ShowScenario.asp?ScenarioID=1409" xr:uid="{AF9923E9-54E9-414B-9C3F-5AB3B5CFB3F6}"/>
    <hyperlink ref="A2743" r:id="rId2545" display="https://www.jrvdev.com/ROAR/VER1/ShowScenario.asp?ScenarioID=1410" xr:uid="{80EC46BF-ADA6-493F-B719-ABD1D7874AD3}"/>
    <hyperlink ref="A2744" r:id="rId2546" display="https://www.jrvdev.com/ROAR/VER1/ShowScenario.asp?ScenarioID=1450" xr:uid="{9C5290DF-9B57-44F8-BD04-336D4D1412C2}"/>
    <hyperlink ref="A2745" r:id="rId2547" display="https://www.jrvdev.com/ROAR/VER1/ShowScenario.asp?ScenarioID=1451" xr:uid="{0CE1D6D4-EB00-4F01-9D01-96116082AA3C}"/>
    <hyperlink ref="A2746" r:id="rId2548" display="https://www.jrvdev.com/ROAR/VER1/ShowScenario.asp?ScenarioID=1452" xr:uid="{97B58E97-4B0D-487A-9F89-434356992E50}"/>
    <hyperlink ref="A2747" r:id="rId2549" display="https://www.jrvdev.com/ROAR/VER1/ShowScenario.asp?ScenarioID=1453" xr:uid="{FDBC78FC-5599-4D22-A318-0826E7F6CE84}"/>
    <hyperlink ref="A2748" r:id="rId2550" display="https://www.jrvdev.com/ROAR/VER1/ShowScenario.asp?ScenarioID=1481" xr:uid="{12FB92B1-0E19-4749-8BD2-7982401E69F0}"/>
    <hyperlink ref="A2749" r:id="rId2551" display="https://www.jrvdev.com/ROAR/VER1/ShowScenario.asp?ScenarioID=1482" xr:uid="{BE461CB8-6D08-4FDE-8087-DD8EBBD179A4}"/>
    <hyperlink ref="A2750" r:id="rId2552" display="https://www.jrvdev.com/ROAR/VER1/ShowScenario.asp?ScenarioID=1483" xr:uid="{A7EF0F4E-20E1-405B-9222-5FDA4F81B2D0}"/>
    <hyperlink ref="A2751" r:id="rId2553" display="https://www.jrvdev.com/ROAR/VER1/ShowScenario.asp?ScenarioID=1484" xr:uid="{1116DF44-3F38-42B4-B2F7-14634EB4F9D1}"/>
    <hyperlink ref="A2752" r:id="rId2554" display="https://www.jrvdev.com/ROAR/VER1/ShowScenario.asp?ScenarioID=1677" xr:uid="{4E24E217-B79A-47CA-BEFF-27DA17F04D67}"/>
    <hyperlink ref="A2753" r:id="rId2555" display="https://www.jrvdev.com/ROAR/VER1/ShowScenario.asp?ScenarioID=1678" xr:uid="{F968DF43-C637-4138-9BCD-B6D7D8D91AB4}"/>
    <hyperlink ref="A2754" r:id="rId2556" display="https://www.jrvdev.com/ROAR/VER1/ShowScenario.asp?ScenarioID=1819" xr:uid="{C3130B1D-2720-42B8-8F81-67F37C323A03}"/>
    <hyperlink ref="A2755" r:id="rId2557" display="https://www.jrvdev.com/ROAR/VER1/ShowScenario.asp?ScenarioID=1820" xr:uid="{D3757B47-F1EE-47F0-AD6B-83898C30242C}"/>
    <hyperlink ref="A2756" r:id="rId2558" display="https://www.jrvdev.com/ROAR/VER1/ShowScenario.asp?ScenarioID=1821" xr:uid="{20A93FC7-FDB9-4267-AE07-016BB6D470B7}"/>
    <hyperlink ref="A2757" r:id="rId2559" display="https://www.jrvdev.com/ROAR/VER1/ShowScenario.asp?ScenarioID=1890" xr:uid="{25DBDFC9-B46A-42A4-A20C-7DD0ECC2159A}"/>
    <hyperlink ref="A2758" r:id="rId2560" display="https://www.jrvdev.com/ROAR/VER1/ShowScenario.asp?ScenarioID=1891" xr:uid="{98E92EA8-1EC2-451B-A9D2-14AFC7A985D2}"/>
    <hyperlink ref="A2759" r:id="rId2561" display="https://www.jrvdev.com/ROAR/VER1/ShowScenario.asp?ScenarioID=1892" xr:uid="{B0CBF72C-24B2-442B-9459-AF3BF5BA908D}"/>
    <hyperlink ref="A2760" r:id="rId2562" display="https://www.jrvdev.com/ROAR/VER1/ShowScenario.asp?ScenarioID=2053" xr:uid="{6DC95FA1-DDA4-4B4E-B959-448056C5B4A5}"/>
    <hyperlink ref="A2761" r:id="rId2563" display="https://www.jrvdev.com/ROAR/VER1/ShowScenario.asp?ScenarioID=2054" xr:uid="{487FB96A-7555-4958-BF88-AE2AB95CEC1B}"/>
    <hyperlink ref="A2762" r:id="rId2564" display="https://www.jrvdev.com/ROAR/VER1/ShowScenario.asp?ScenarioID=2150" xr:uid="{105DEEC2-EEFC-4951-8A09-84B1A94AA3E0}"/>
    <hyperlink ref="A2763" r:id="rId2565" display="https://www.jrvdev.com/ROAR/VER1/ShowScenario.asp?ScenarioID=2149" xr:uid="{AC481D83-1029-4E9C-95C9-EA7E073081D0}"/>
    <hyperlink ref="A2764" r:id="rId2566" display="https://www.jrvdev.com/ROAR/VER1/ShowScenario.asp?ScenarioID=2139" xr:uid="{D44DB32E-4507-4534-B6D3-D562E66F718B}"/>
    <hyperlink ref="A2765" r:id="rId2567" display="https://www.jrvdev.com/ROAR/VER1/ShowScenario.asp?ScenarioID=2184" xr:uid="{0EBF31C1-D602-45FD-ABFE-607CA72EFC33}"/>
    <hyperlink ref="A2766" r:id="rId2568" display="https://www.jrvdev.com/ROAR/VER1/ShowScenario.asp?ScenarioID=2186" xr:uid="{FFC9FCDF-247C-4651-90FC-0FDD01BEC76C}"/>
    <hyperlink ref="A2767" r:id="rId2569" display="https://www.jrvdev.com/ROAR/VER1/ShowScenario.asp?ScenarioID=2238" xr:uid="{D9A2E98A-B270-443D-903B-186FA85BE0C1}"/>
    <hyperlink ref="A2768" r:id="rId2570" display="https://www.jrvdev.com/ROAR/VER1/ShowScenario.asp?ScenarioID=2297" xr:uid="{3F2649DB-24A9-484C-A174-AAF42783E604}"/>
    <hyperlink ref="A2769" r:id="rId2571" display="https://www.jrvdev.com/ROAR/VER1/ShowScenario.asp?ScenarioID=2299" xr:uid="{A4DC3F4C-0526-44F2-9BA6-5BE694151903}"/>
    <hyperlink ref="A2770" r:id="rId2572" display="https://www.jrvdev.com/ROAR/VER1/ShowScenario.asp?ScenarioID=2298" xr:uid="{E5498368-7472-48C3-AAA3-EF0538BF299D}"/>
    <hyperlink ref="A2771" r:id="rId2573" display="https://www.jrvdev.com/ROAR/VER1/ShowScenario.asp?ScenarioID=2417" xr:uid="{0F574E9A-570A-4C6C-810D-7CC30BB44756}"/>
    <hyperlink ref="A2772" r:id="rId2574" display="https://www.jrvdev.com/ROAR/VER1/ShowScenario.asp?ScenarioID=2418" xr:uid="{540D88D9-95E3-4ECE-8E7E-59F1F802E298}"/>
    <hyperlink ref="A2773" r:id="rId2575" display="https://www.jrvdev.com/ROAR/VER1/ShowScenario.asp?ScenarioID=2419" xr:uid="{6E3588A8-D638-4855-AAA8-8DBC63658686}"/>
    <hyperlink ref="A2774" r:id="rId2576" display="https://www.jrvdev.com/ROAR/VER1/ShowScenario.asp?ScenarioID=2531" xr:uid="{C4EB8FF7-F0E9-4842-8097-70ECB60BE2A0}"/>
    <hyperlink ref="A2775" r:id="rId2577" display="https://www.jrvdev.com/ROAR/VER1/ShowScenario.asp?ScenarioID=2532" xr:uid="{939BC94E-F3B9-4B9D-9503-9FC11E4EF6AA}"/>
    <hyperlink ref="A2776" r:id="rId2578" display="https://www.jrvdev.com/ROAR/VER1/ShowScenario.asp?ScenarioID=2533" xr:uid="{2ED1D3A0-4D51-4A36-A988-6DBA0AD2FB04}"/>
    <hyperlink ref="A2777" r:id="rId2579" display="https://www.jrvdev.com/ROAR/VER1/ShowScenario.asp?ScenarioID=2636" xr:uid="{B679FAB0-6E31-434B-8438-12F41F1F96F9}"/>
    <hyperlink ref="A2778" r:id="rId2580" display="https://www.jrvdev.com/ROAR/VER1/ShowScenario.asp?ScenarioID=2635" xr:uid="{7CDA24BD-43AC-4A77-A301-B07D2009ECC2}"/>
    <hyperlink ref="A2779" r:id="rId2581" display="https://www.jrvdev.com/ROAR/VER1/ShowScenario.asp?ScenarioID=2669" xr:uid="{3CD70B46-558A-4EC0-8BCE-46F85F330CB1}"/>
    <hyperlink ref="A2780" r:id="rId2582" display="https://www.jrvdev.com/ROAR/VER1/ShowScenario.asp?ScenarioID=2694" xr:uid="{155072E7-D718-4F29-8EB5-2109ECC6EE47}"/>
    <hyperlink ref="A2781" r:id="rId2583" display="https://www.jrvdev.com/ROAR/VER1/ShowScenario.asp?ScenarioID=2695" xr:uid="{6E2D6790-DA3A-4BA0-A956-865DA61C5CA3}"/>
    <hyperlink ref="A2782" r:id="rId2584" display="https://www.jrvdev.com/ROAR/VER1/ShowScenario.asp?ScenarioID=2696" xr:uid="{A843CD2B-0D5B-45D4-A2DC-CBC03748C18F}"/>
    <hyperlink ref="A2783" r:id="rId2585" display="https://www.jrvdev.com/ROAR/VER1/ShowScenario.asp?ScenarioID=2791" xr:uid="{E7B74F65-1272-4359-8140-2E483A46FAF1}"/>
    <hyperlink ref="A2784" r:id="rId2586" display="https://www.jrvdev.com/ROAR/VER1/ShowScenario.asp?ScenarioID=2792" xr:uid="{EBCC8B53-9341-49C8-81B3-769A630B7674}"/>
    <hyperlink ref="A2785" r:id="rId2587" display="https://www.jrvdev.com/ROAR/VER1/ShowScenario.asp?ScenarioID=2793" xr:uid="{7B0C77C4-8A3B-41DB-8257-8790A9645D0A}"/>
    <hyperlink ref="A2786" r:id="rId2588" display="https://www.jrvdev.com/ROAR/VER1/ShowScenario.asp?ScenarioID=2919" xr:uid="{62D0068C-2077-4BD1-967D-07B4C741B26C}"/>
    <hyperlink ref="A2787" r:id="rId2589" display="https://www.jrvdev.com/ROAR/VER1/ShowScenario.asp?ScenarioID=2920" xr:uid="{F24329D7-C122-4DB0-8039-A1118DFEE025}"/>
    <hyperlink ref="A2788" r:id="rId2590" display="https://www.jrvdev.com/ROAR/VER1/ShowScenario.asp?ScenarioID=2921" xr:uid="{8120AB29-AC1B-4727-B8A4-D6B648EF4B1E}"/>
    <hyperlink ref="A2789" r:id="rId2591" display="https://www.jrvdev.com/ROAR/VER1/ShowScenario.asp?ScenarioID=3065" xr:uid="{F1EC2680-74EF-45CA-8FBD-E0512D71BA6D}"/>
    <hyperlink ref="A2790" r:id="rId2592" display="https://www.jrvdev.com/ROAR/VER1/ShowScenario.asp?ScenarioID=3066" xr:uid="{96A0A14F-24EC-4EF6-BF73-99EAE95E8DD5}"/>
    <hyperlink ref="A2791" r:id="rId2593" display="https://www.jrvdev.com/ROAR/VER1/ShowScenario.asp?ScenarioID=3067" xr:uid="{EAE0AE96-D187-49FB-BD06-117314B0CA09}"/>
    <hyperlink ref="A2792" r:id="rId2594" display="https://www.jrvdev.com/ROAR/VER1/ShowScenario.asp?ScenarioID=3294" xr:uid="{37C8E647-C4E5-438C-86FF-4AC57BC3D27C}"/>
    <hyperlink ref="A2793" r:id="rId2595" display="https://www.jrvdev.com/ROAR/VER1/ShowScenario.asp?ScenarioID=3295" xr:uid="{B5221BB9-2376-4A69-AC2C-2CA3B23C5DE6}"/>
    <hyperlink ref="A2794" r:id="rId2596" display="https://www.jrvdev.com/ROAR/VER1/ShowScenario.asp?ScenarioID=3296" xr:uid="{12DABE81-0545-498A-A4DA-970F5D28A3A1}"/>
    <hyperlink ref="A2795" r:id="rId2597" display="https://www.jrvdev.com/ROAR/VER1/ShowScenario.asp?ScenarioID=3395" xr:uid="{4546B9B8-E26A-426B-ADFF-FD3D236DFDA9}"/>
    <hyperlink ref="A2796" r:id="rId2598" display="https://www.jrvdev.com/ROAR/VER1/ShowScenario.asp?ScenarioID=3396" xr:uid="{5E72F3CE-1AFE-4BB8-A113-65803276610C}"/>
    <hyperlink ref="A2797" r:id="rId2599" display="https://www.jrvdev.com/ROAR/VER1/ShowScenario.asp?ScenarioID=3397" xr:uid="{7FBEF6B9-3D8E-41B7-9865-8C24DA117588}"/>
    <hyperlink ref="A2798" r:id="rId2600" display="https://www.jrvdev.com/ROAR/VER1/ShowScenario.asp?ScenarioID=3398" xr:uid="{D80972F3-B6A8-4720-B723-C47CF3C1A4C6}"/>
    <hyperlink ref="A2799" r:id="rId2601" display="https://www.jrvdev.com/ROAR/VER1/ShowScenario.asp?ScenarioID=3487" xr:uid="{97EB5F5C-6B51-4BE6-AEB5-695445F6FAD5}"/>
    <hyperlink ref="A2800" r:id="rId2602" display="https://www.jrvdev.com/ROAR/VER1/ShowScenario.asp?ScenarioID=3488" xr:uid="{D18991A6-A220-4514-AE8D-A1B0BDB851BA}"/>
    <hyperlink ref="A2801" r:id="rId2603" display="https://www.jrvdev.com/ROAR/VER1/ShowScenario.asp?ScenarioID=3489" xr:uid="{B728018C-A8AE-4B1E-946E-CE7E84461D31}"/>
    <hyperlink ref="A2802" r:id="rId2604" display="https://www.jrvdev.com/ROAR/VER1/ShowScenario.asp?ScenarioID=3490" xr:uid="{4E3E46B5-2754-462B-A30B-9D3203A86223}"/>
    <hyperlink ref="A2803" r:id="rId2605" display="https://www.jrvdev.com/ROAR/VER1/ShowScenario.asp?ScenarioID=3637" xr:uid="{A7EB55A0-7B07-44C2-BA0D-A0C75B814175}"/>
    <hyperlink ref="A2804" r:id="rId2606" display="https://www.jrvdev.com/ROAR/VER1/ShowScenario.asp?ScenarioID=3638" xr:uid="{08454504-5C03-4443-8E0B-E789A43DD30D}"/>
    <hyperlink ref="A2805" r:id="rId2607" display="https://www.jrvdev.com/ROAR/VER1/ShowScenario.asp?ScenarioID=3639" xr:uid="{5682F4CD-46E2-4288-9290-A13BC6FD9A9C}"/>
    <hyperlink ref="A2806" r:id="rId2608" display="https://www.jrvdev.com/ROAR/VER1/ShowScenario.asp?ScenarioID=3640" xr:uid="{86D8F366-E166-4422-AD10-F7D2EEF01A13}"/>
    <hyperlink ref="A2807" r:id="rId2609" display="https://www.jrvdev.com/ROAR/VER1/ShowScenario.asp?ScenarioID=3827" xr:uid="{C2367E98-8013-4E90-8595-198B38CB98F3}"/>
    <hyperlink ref="A2808" r:id="rId2610" display="https://www.jrvdev.com/ROAR/VER1/ShowScenario.asp?ScenarioID=3828" xr:uid="{00D20AF6-F103-489D-9E4E-119112FB3A3B}"/>
    <hyperlink ref="A2809" r:id="rId2611" display="https://www.jrvdev.com/ROAR/VER1/ShowScenario.asp?ScenarioID=3829" xr:uid="{BC928824-7802-4C4B-A8CB-D767AFC12019}"/>
    <hyperlink ref="A2810" r:id="rId2612" display="https://www.jrvdev.com/ROAR/VER1/ShowScenario.asp?ScenarioID=3830" xr:uid="{68ABC5A2-2B64-44A1-992A-7D554DB9B44F}"/>
    <hyperlink ref="A2811" r:id="rId2613" display="https://www.jrvdev.com/ROAR/VER1/ShowScenario.asp?ScenarioID=3976" xr:uid="{13E82DCA-A4B2-4236-85E2-37542A4ECAA5}"/>
    <hyperlink ref="A2812" r:id="rId2614" display="https://www.jrvdev.com/ROAR/VER1/ShowScenario.asp?ScenarioID=3977" xr:uid="{E6BCA581-FE49-4E7F-ACA9-63D26D4741F5}"/>
    <hyperlink ref="A2813" r:id="rId2615" display="https://www.jrvdev.com/ROAR/VER1/ShowScenario.asp?ScenarioID=3978" xr:uid="{BAD5C858-F739-4F9B-8FBA-C5EA3DF16B3E}"/>
    <hyperlink ref="A2814" r:id="rId2616" display="https://www.jrvdev.com/ROAR/VER1/ShowScenario.asp?ScenarioID=3979" xr:uid="{1EB37153-AC50-4703-BA4C-7C01240DFA48}"/>
    <hyperlink ref="A2815" r:id="rId2617" display="https://www.jrvdev.com/ROAR/VER1/ShowScenario.asp?ScenarioID=4199" xr:uid="{6EEFA65F-8276-4F6E-89FD-9801B0C9653E}"/>
    <hyperlink ref="A2816" r:id="rId2618" display="https://www.jrvdev.com/ROAR/VER1/ShowScenario.asp?ScenarioID=4200" xr:uid="{978A6349-DA03-42B8-A316-49B79CEABEB5}"/>
    <hyperlink ref="A2817" r:id="rId2619" display="https://www.jrvdev.com/ROAR/VER1/ShowScenario.asp?ScenarioID=4201" xr:uid="{1F95E816-0B7C-41C5-83E2-68C021B01502}"/>
    <hyperlink ref="A2818" r:id="rId2620" display="https://www.jrvdev.com/ROAR/VER1/ShowScenario.asp?ScenarioID=4202" xr:uid="{2DC57D2A-7D3C-4A17-86D4-D061CD5E64F7}"/>
    <hyperlink ref="A2819" r:id="rId2621" display="https://www.jrvdev.com/ROAR/VER1/ShowScenario.asp?ScenarioID=4265" xr:uid="{47F8EFD1-A8DA-4856-916A-3DB869138190}"/>
    <hyperlink ref="A2820" r:id="rId2622" display="https://www.jrvdev.com/ROAR/VER1/ShowScenario.asp?ScenarioID=4264" xr:uid="{91BA8548-D86A-4BC8-B739-CA94A6F352A8}"/>
    <hyperlink ref="A2821" r:id="rId2623" display="https://www.jrvdev.com/ROAR/VER1/ShowScenario.asp?ScenarioID=4266" xr:uid="{21A44235-4690-4600-BAFA-6B35BD918518}"/>
    <hyperlink ref="A2822" r:id="rId2624" display="https://www.jrvdev.com/ROAR/VER1/ShowScenario.asp?ScenarioID=4267" xr:uid="{A8442A93-5993-4CB0-AFA6-A524893B0A38}"/>
    <hyperlink ref="A2823" r:id="rId2625" display="https://www.jrvdev.com/ROAR/VER1/ShowScenario.asp?ScenarioID=4399" xr:uid="{0267B5AA-25F1-475A-B52B-9C6C2C040D9B}"/>
    <hyperlink ref="A2824" r:id="rId2626" display="https://www.jrvdev.com/ROAR/VER1/ShowScenario.asp?ScenarioID=4400" xr:uid="{77D0FDA3-4F5F-49CD-BB30-0ADC660390AA}"/>
    <hyperlink ref="A2825" r:id="rId2627" display="https://www.jrvdev.com/ROAR/VER1/ShowScenario.asp?ScenarioID=4401" xr:uid="{D32127E1-4F43-4B55-B3BD-D7FCECE91605}"/>
    <hyperlink ref="A2826" r:id="rId2628" display="https://www.jrvdev.com/ROAR/VER1/ShowScenario.asp?ScenarioID=4402" xr:uid="{13CFDAE4-91B8-4FE0-91B0-A8AF7BE2C821}"/>
    <hyperlink ref="A2827" r:id="rId2629" display="https://www.jrvdev.com/ROAR/VER1/ShowScenario.asp?ScenarioID=4403" xr:uid="{D2209714-2194-4D3D-9047-2A30E8777D98}"/>
    <hyperlink ref="A2828" r:id="rId2630" display="https://www.jrvdev.com/ROAR/VER1/ShowScenario.asp?ScenarioID=4511" xr:uid="{5F0845C2-D9DD-455A-A04B-299801D7E283}"/>
    <hyperlink ref="A2829" r:id="rId2631" display="https://www.jrvdev.com/ROAR/VER1/ShowScenario.asp?ScenarioID=4512" xr:uid="{2C988EA1-E68D-40AA-98A2-1AE3B57B30C7}"/>
    <hyperlink ref="A2830" r:id="rId2632" display="https://www.jrvdev.com/ROAR/VER1/ShowScenario.asp?ScenarioID=4513" xr:uid="{1F070F71-93A5-4A09-84E6-B56B9BD7FE91}"/>
    <hyperlink ref="A2831" r:id="rId2633" display="https://www.jrvdev.com/ROAR/VER1/ShowScenario.asp?ScenarioID=4514" xr:uid="{3BA83AFC-B47F-4562-AB5F-FCEDD5ED8F84}"/>
    <hyperlink ref="A2832" r:id="rId2634" display="https://www.jrvdev.com/ROAR/VER1/ShowScenario.asp?ScenarioID=4616" xr:uid="{82E68753-92C8-4241-BE26-B3D6C027EF39}"/>
    <hyperlink ref="A2833" r:id="rId2635" display="https://www.jrvdev.com/ROAR/VER1/ShowScenario.asp?ScenarioID=4617" xr:uid="{0A818B81-005E-4EA1-B6BE-134E2252F93B}"/>
    <hyperlink ref="A2834" r:id="rId2636" display="https://www.jrvdev.com/ROAR/VER1/ShowScenario.asp?ScenarioID=4618" xr:uid="{BCBFC467-5608-4FEC-BB48-A5007CD04105}"/>
    <hyperlink ref="A2835" r:id="rId2637" display="https://www.jrvdev.com/ROAR/VER1/ShowScenario.asp?ScenarioID=4619" xr:uid="{F5B35ACA-7693-47FB-B483-C30F07E1DE53}"/>
    <hyperlink ref="A2836" r:id="rId2638" display="https://www.jrvdev.com/ROAR/VER1/ShowScenario.asp?ScenarioID=4655" xr:uid="{5AE61E8E-8214-404D-8055-EB3C291F9F4B}"/>
    <hyperlink ref="A2837" r:id="rId2639" display="https://www.jrvdev.com/ROAR/VER1/ShowScenario.asp?ScenarioID=4656" xr:uid="{C285FB26-F225-4E7D-86D6-DAB96F83B8AF}"/>
    <hyperlink ref="A2838" r:id="rId2640" display="https://www.jrvdev.com/ROAR/VER1/ShowScenario.asp?ScenarioID=4657" xr:uid="{35667E6D-D45E-4257-B161-1C518F7A395F}"/>
    <hyperlink ref="A2839" r:id="rId2641" display="https://www.jrvdev.com/ROAR/VER1/ShowScenario.asp?ScenarioID=4658" xr:uid="{0060712F-C998-454D-A923-815E5662C709}"/>
    <hyperlink ref="A2840" r:id="rId2642" display="https://www.jrvdev.com/ROAR/VER1/ShowScenario.asp?ScenarioID=4755" xr:uid="{66D0A70B-A8A5-4105-AB13-DBA068151AB6}"/>
    <hyperlink ref="A2841" r:id="rId2643" display="https://www.jrvdev.com/ROAR/VER1/ShowScenario.asp?ScenarioID=4756" xr:uid="{47ED5B2C-11EF-43CA-834F-69BF5427EA25}"/>
    <hyperlink ref="A2842" r:id="rId2644" display="https://www.jrvdev.com/ROAR/VER1/ShowScenario.asp?ScenarioID=4757" xr:uid="{9ED80D34-873D-4ED0-84E3-542AB0DFA2AE}"/>
    <hyperlink ref="A2843" r:id="rId2645" display="https://www.jrvdev.com/ROAR/VER1/ShowScenario.asp?ScenarioID=4758" xr:uid="{A75F6991-A078-4872-9A2B-0D7AA80A647B}"/>
    <hyperlink ref="A2844" r:id="rId2646" display="https://www.jrvdev.com/ROAR/VER1/ShowScenario.asp?ScenarioID=4964" xr:uid="{382B4FF8-D1AE-420A-AAE6-FF83A926D213}"/>
    <hyperlink ref="A2845" r:id="rId2647" display="https://www.jrvdev.com/ROAR/VER1/ShowScenario.asp?ScenarioID=4965" xr:uid="{AD9798A1-1EFA-410B-95D5-F0B6E9489717}"/>
    <hyperlink ref="A2846" r:id="rId2648" display="https://www.jrvdev.com/ROAR/VER1/ShowScenario.asp?ScenarioID=4966" xr:uid="{9B5E3620-B54E-4F48-9CDF-D93DB71B60AF}"/>
    <hyperlink ref="A2847" r:id="rId2649" display="https://www.jrvdev.com/ROAR/VER1/ShowScenario.asp?ScenarioID=4967" xr:uid="{0F38A1BE-4851-4401-BD1C-66564B112952}"/>
    <hyperlink ref="A2848" r:id="rId2650" display="https://www.jrvdev.com/ROAR/VER1/ShowScenario.asp?ScenarioID=5049" xr:uid="{C45C2581-2215-4D92-B3C2-C59743B9C493}"/>
    <hyperlink ref="A2849" r:id="rId2651" display="https://www.jrvdev.com/ROAR/VER1/ShowScenario.asp?ScenarioID=5050" xr:uid="{6162DFCD-97C2-4981-BCCF-B5561543457B}"/>
    <hyperlink ref="A2850" r:id="rId2652" display="https://www.jrvdev.com/ROAR/VER1/ShowScenario.asp?ScenarioID=5051" xr:uid="{C15F31CE-FB41-45E7-BC3C-333D65105979}"/>
    <hyperlink ref="A2851" r:id="rId2653" display="https://www.jrvdev.com/ROAR/VER1/ShowScenario.asp?ScenarioID=5052" xr:uid="{17C7555C-D5BB-4A57-99FB-9A2838540E58}"/>
    <hyperlink ref="A2852" r:id="rId2654" display="https://www.jrvdev.com/ROAR/VER1/ShowScenario.asp?ScenarioID=5146" xr:uid="{B8FE4898-E601-4D3C-9452-5C99CFC7FBCF}"/>
    <hyperlink ref="A2853" r:id="rId2655" display="https://www.jrvdev.com/ROAR/VER1/ShowScenario.asp?ScenarioID=5147" xr:uid="{676F5CC0-DF39-4CA9-9800-58CE1BDAD19D}"/>
    <hyperlink ref="A2854" r:id="rId2656" display="https://www.jrvdev.com/ROAR/VER1/ShowScenario.asp?ScenarioID=5148" xr:uid="{19951DA3-98B3-431C-8C42-6B94D99D7264}"/>
    <hyperlink ref="A2855" r:id="rId2657" display="https://www.jrvdev.com/ROAR/VER1/ShowScenario.asp?ScenarioID=5149" xr:uid="{45932C11-90B4-4D8E-8C69-158F0B5A3EED}"/>
    <hyperlink ref="A2856" r:id="rId2658" display="https://www.jrvdev.com/ROAR/VER1/ShowScenario.asp?ScenarioID=5255" xr:uid="{FA55C647-9003-4B99-B628-264D56F4945E}"/>
    <hyperlink ref="A2857" r:id="rId2659" display="https://www.jrvdev.com/ROAR/VER1/ShowScenario.asp?ScenarioID=5273" xr:uid="{59E68297-654F-4E99-841E-A1D92143F92C}"/>
    <hyperlink ref="A2858" r:id="rId2660" display="https://www.jrvdev.com/ROAR/VER1/ShowScenario.asp?ScenarioID=5254" xr:uid="{14D0F1B3-D0E8-4AB5-B2C0-46C13CB7EACA}"/>
    <hyperlink ref="A2859" r:id="rId2661" display="https://www.jrvdev.com/ROAR/VER1/ShowScenario.asp?ScenarioID=5257" xr:uid="{C5274C8A-E988-4AD4-A244-C006BCE60019}"/>
    <hyperlink ref="A2860" r:id="rId2662" display="https://www.jrvdev.com/ROAR/VER1/ShowScenario.asp?ScenarioID=5308" xr:uid="{3048797E-C797-4618-AE02-37645D80BA35}"/>
    <hyperlink ref="A2861" r:id="rId2663" display="https://www.jrvdev.com/ROAR/VER1/ShowScenario.asp?ScenarioID=5309" xr:uid="{5B656E53-91DC-44E6-8DC1-EFD045E1E7E0}"/>
    <hyperlink ref="A2862" r:id="rId2664" display="https://www.jrvdev.com/ROAR/VER1/ShowScenario.asp?ScenarioID=5310" xr:uid="{DF2A245A-59F1-4554-AFA1-35A0075A3A27}"/>
    <hyperlink ref="A2863" r:id="rId2665" display="https://www.jrvdev.com/ROAR/VER1/ShowScenario.asp?ScenarioID=5311" xr:uid="{D7339920-2E37-43A2-92F3-5A041BDC1E31}"/>
    <hyperlink ref="A2864" r:id="rId2666" display="https://www.jrvdev.com/ROAR/VER1/ShowScenario.asp?ScenarioID=5540" xr:uid="{AB9A90BC-6F0B-4853-9D31-EA86A5FBFEB8}"/>
    <hyperlink ref="A2865" r:id="rId2667" display="https://www.jrvdev.com/ROAR/VER1/ShowScenario.asp?ScenarioID=5541" xr:uid="{1C8398EC-5F4C-45D1-960B-FBB30FD545B1}"/>
    <hyperlink ref="A2866" r:id="rId2668" display="https://www.jrvdev.com/ROAR/VER1/ShowScenario.asp?ScenarioID=5543" xr:uid="{86251EE5-FAE8-4F2C-B00B-AEC1D6B53A64}"/>
    <hyperlink ref="A2867" r:id="rId2669" display="https://www.jrvdev.com/ROAR/VER1/ShowScenario.asp?ScenarioID=5542" xr:uid="{67FE3231-CFBF-4727-A6CE-3FAB6BFD981D}"/>
    <hyperlink ref="A2868" r:id="rId2670" display="https://www.jrvdev.com/ROAR/VER1/ShowScenario.asp?ScenarioID=5719" xr:uid="{8DEFA359-2232-4FC8-B0AA-16CEE8FC64E4}"/>
    <hyperlink ref="A2869" r:id="rId2671" display="https://www.jrvdev.com/ROAR/VER1/ShowScenario.asp?ScenarioID=5720" xr:uid="{E6F53098-C9FC-487F-ACAA-15A53C7A07C6}"/>
    <hyperlink ref="A2870" r:id="rId2672" display="https://www.jrvdev.com/ROAR/VER1/ShowScenario.asp?ScenarioID=5721" xr:uid="{7CF3DDF9-DF64-446E-84DF-2516BEDCBE46}"/>
    <hyperlink ref="A2871" r:id="rId2673" display="https://www.jrvdev.com/ROAR/VER1/ShowScenario.asp?ScenarioID=5722" xr:uid="{CB5DB41F-55EF-4268-83CB-974F3DF41CE2}"/>
    <hyperlink ref="A2872" r:id="rId2674" display="https://www.jrvdev.com/ROAR/VER1/ShowScenario.asp?ScenarioID=5988" xr:uid="{6232FA0D-3FF0-4BA9-88E5-164D41CB1C7B}"/>
    <hyperlink ref="A2873" r:id="rId2675" display="https://www.jrvdev.com/ROAR/VER1/ShowScenario.asp?ScenarioID=5989" xr:uid="{FFB1A1B5-7C14-44FE-83A4-EEB350771DA7}"/>
    <hyperlink ref="A2874" r:id="rId2676" display="https://www.jrvdev.com/ROAR/VER1/ShowScenario.asp?ScenarioID=5990" xr:uid="{258B38F1-1E0D-410C-AFFD-B655E0244C65}"/>
    <hyperlink ref="A2875" r:id="rId2677" display="https://www.jrvdev.com/ROAR/VER1/ShowScenario.asp?ScenarioID=5991" xr:uid="{65F2C9C5-8F2D-410E-8288-FB4C77225F39}"/>
    <hyperlink ref="A2876" r:id="rId2678" display="https://www.jrvdev.com/ROAR/VER1/ShowScenario.asp?ScenarioID=6224" xr:uid="{948D9198-FB3C-4A01-9A20-2CC002E78FE5}"/>
    <hyperlink ref="A2877" r:id="rId2679" display="https://www.jrvdev.com/ROAR/VER1/ShowScenario.asp?ScenarioID=6223" xr:uid="{EE25E0C1-C6DA-4F83-8368-862F086B3ED8}"/>
    <hyperlink ref="A2878" r:id="rId2680" display="https://www.jrvdev.com/ROAR/VER1/ShowScenario.asp?ScenarioID=6222" xr:uid="{B0BBC1F7-4A07-431E-B581-D1C83A4DD97F}"/>
    <hyperlink ref="A2879" r:id="rId2681" display="https://www.jrvdev.com/ROAR/VER1/ShowScenario.asp?ScenarioID=6221" xr:uid="{2397A6C9-7903-41D1-AEAE-C566B789C4D3}"/>
    <hyperlink ref="A2880" r:id="rId2682" display="https://www.jrvdev.com/ROAR/VER1/ShowScenario.asp?ScenarioID=6486" xr:uid="{01C3D5A7-637F-4F92-AE34-4D247918516C}"/>
    <hyperlink ref="A2881" r:id="rId2683" display="https://www.jrvdev.com/ROAR/VER1/ShowScenario.asp?ScenarioID=6489" xr:uid="{2D37FD2B-2172-4ACB-A33B-4FCAC68E5603}"/>
    <hyperlink ref="A2882" r:id="rId2684" display="https://www.jrvdev.com/ROAR/VER1/ShowScenario.asp?ScenarioID=6487" xr:uid="{503A0DFB-E9D7-4B5F-BECE-1A997D4DD915}"/>
    <hyperlink ref="A2883" r:id="rId2685" display="https://www.jrvdev.com/ROAR/VER1/ShowScenario.asp?ScenarioID=6488" xr:uid="{889A7896-C7FA-450B-A860-C42FA40BCF1D}"/>
    <hyperlink ref="A2884" r:id="rId2686" display="https://www.jrvdev.com/ROAR/VER1/ShowScenario.asp?ScenarioID=6566" xr:uid="{F3252D33-A386-40EB-9D71-E2532FEDADF4}"/>
    <hyperlink ref="A2885" r:id="rId2687" display="https://www.jrvdev.com/ROAR/VER1/ShowScenario.asp?ScenarioID=6567" xr:uid="{40E60AD3-81A9-43B0-8843-CA88A6049146}"/>
    <hyperlink ref="A2886" r:id="rId2688" display="https://www.jrvdev.com/ROAR/VER1/ShowScenario.asp?ScenarioID=6568" xr:uid="{A8F8027C-6038-4425-9296-4FE0ABD25BE9}"/>
    <hyperlink ref="A2887" r:id="rId2689" display="https://www.jrvdev.com/ROAR/VER1/ShowScenario.asp?ScenarioID=6569" xr:uid="{66D86178-A093-4EA2-8ECE-7AB6A2449FD8}"/>
    <hyperlink ref="A2888" r:id="rId2690" display="https://www.jrvdev.com/ROAR/VER1/ShowScenario.asp?ScenarioID=3491" xr:uid="{B2FD2551-9090-43DB-9E42-B7AEE5E68D86}"/>
    <hyperlink ref="A2889" r:id="rId2691" display="https://www.jrvdev.com/ROAR/VER1/ShowScenario.asp?ScenarioID=1454" xr:uid="{19A75358-A5E1-42D8-A8B1-7CD8EC32BB86}"/>
    <hyperlink ref="A2890" r:id="rId2692" display="https://www.jrvdev.com/ROAR/VER1/ShowScenario.asp?ScenarioID=5723" xr:uid="{8EE9E8CC-A65C-4DE8-950C-231EDFB08CF2}"/>
    <hyperlink ref="A2891" r:id="rId2693" display="https://www.jrvdev.com/ROAR/VER1/ShowScenario.asp?ScenarioID=5450" xr:uid="{EC69BDC5-00CA-47BB-B213-845E7B8C4B9D}"/>
    <hyperlink ref="A2892" r:id="rId2694" display="https://www.jrvdev.com/ROAR/VER1/ShowScenario.asp?ScenarioID=5451" xr:uid="{9D1A2E24-2633-4282-B105-804FA2BF149D}"/>
    <hyperlink ref="A2893" r:id="rId2695" display="https://www.jrvdev.com/ROAR/VER1/ShowScenario.asp?ScenarioID=5452" xr:uid="{150CD155-895A-4B05-A7BB-4328DBA8ED2C}"/>
    <hyperlink ref="A2894" r:id="rId2696" display="https://www.jrvdev.com/ROAR/VER1/ShowScenario.asp?ScenarioID=5453" xr:uid="{ADB10DEA-D04E-4F2F-93C7-1BDC0837E0AB}"/>
    <hyperlink ref="A2895" r:id="rId2697" display="https://www.jrvdev.com/ROAR/VER1/ShowScenario.asp?ScenarioID=5454" xr:uid="{4F63A901-0D97-4C9F-BF1F-31F5EFBE84B1}"/>
    <hyperlink ref="A2896" r:id="rId2698" display="https://www.jrvdev.com/ROAR/VER1/ShowScenario.asp?ScenarioID=5456" xr:uid="{3C417873-1E72-4727-A0C9-528DD93ED78B}"/>
    <hyperlink ref="A2898" r:id="rId2699" display="https://www.jrvdev.com/ROAR/VER1/ShowScenario.asp?ScenarioID=4431" xr:uid="{85C6429E-8D6D-49FF-B9E8-523077585D9F}"/>
    <hyperlink ref="A2899" r:id="rId2700" display="https://www.jrvdev.com/ROAR/VER1/ShowScenario.asp?ScenarioID=4432" xr:uid="{8A12586C-A018-4881-A84F-D758C6BBB6F0}"/>
    <hyperlink ref="A2900" r:id="rId2701" display="https://www.jrvdev.com/ROAR/VER1/ShowScenario.asp?ScenarioID=4433" xr:uid="{58C635A4-22E4-4083-94C4-8C36FB687F0F}"/>
    <hyperlink ref="A2901" r:id="rId2702" display="https://www.jrvdev.com/ROAR/VER1/ShowScenario.asp?ScenarioID=4434" xr:uid="{4A8D37F8-5832-4AF7-80DA-994B88F4B585}"/>
    <hyperlink ref="A2902" r:id="rId2703" display="https://www.jrvdev.com/ROAR/VER1/ShowScenario.asp?ScenarioID=4435" xr:uid="{14ED591D-8708-4AAD-833B-65A003F8CCF5}"/>
    <hyperlink ref="A2903" r:id="rId2704" display="https://www.jrvdev.com/ROAR/VER1/ShowScenario.asp?ScenarioID=4436" xr:uid="{F2A54462-801B-47C4-8E9B-CBC56C3B0867}"/>
    <hyperlink ref="A2904" r:id="rId2705" display="https://www.jrvdev.com/ROAR/VER1/ShowScenario.asp?ScenarioID=4437" xr:uid="{86F7ED0E-A5B7-408B-8BC3-0CB1CD129ED0}"/>
    <hyperlink ref="A2905" r:id="rId2706" display="https://www.jrvdev.com/ROAR/VER1/ShowScenario.asp?ScenarioID=4438" xr:uid="{2FFFC285-DC83-4939-AA99-2CD69E2B9E2E}"/>
    <hyperlink ref="A2906" r:id="rId2707" display="https://www.jrvdev.com/ROAR/VER1/ShowScenario.asp?ScenarioID=4439" xr:uid="{743E0499-A0DF-4193-8F4D-364E0BF9FB9A}"/>
    <hyperlink ref="A2907" r:id="rId2708" display="https://www.jrvdev.com/ROAR/VER1/ShowScenario.asp?ScenarioID=4440" xr:uid="{FAB27D63-CF9F-4EB5-BA3C-04D9082D1AFA}"/>
    <hyperlink ref="A2909" r:id="rId2709" display="https://www.jrvdev.com/ROAR/VER1/ShowScenario.asp?ScenarioID=5714" xr:uid="{1111F170-F057-4DE6-802A-4A58A4D1FCCA}"/>
    <hyperlink ref="A2910" r:id="rId2710" display="https://www.jrvdev.com/ROAR/VER1/ShowScenario.asp?ScenarioID=5715" xr:uid="{BB7C53C1-5972-472F-AF04-CBC152B9B7E3}"/>
    <hyperlink ref="A2911" r:id="rId2711" display="https://www.jrvdev.com/ROAR/VER1/ShowScenario.asp?ScenarioID=5716" xr:uid="{80B146F3-5F9E-411D-930E-33C25BD76B14}"/>
    <hyperlink ref="A2912" r:id="rId2712" display="https://www.jrvdev.com/ROAR/VER1/ShowScenario.asp?ScenarioID=5717" xr:uid="{C84ACC77-611A-4DD8-A6D8-0206F5EA9873}"/>
    <hyperlink ref="A2913" r:id="rId2713" display="https://www.jrvdev.com/ROAR/VER1/ShowScenario.asp?ScenarioID=5718" xr:uid="{C4429A1A-E92E-4CFC-9501-934C94DBFD05}"/>
    <hyperlink ref="A2915" r:id="rId2714" display="https://www.jrvdev.com/ROAR/VER1/ShowScenario.asp?ScenarioID=3195" xr:uid="{424BA9F8-BDDF-4D46-81D0-3825306D5830}"/>
    <hyperlink ref="A2916" r:id="rId2715" display="https://www.jrvdev.com/ROAR/VER1/ShowScenario.asp?ScenarioID=3196" xr:uid="{5A86390D-86DE-4B0F-8D52-22779E057C1E}"/>
    <hyperlink ref="A2917" r:id="rId2716" display="https://www.jrvdev.com/ROAR/VER1/ShowScenario.asp?ScenarioID=3197" xr:uid="{49EE7E0A-8589-4558-A45F-A9385FA1E468}"/>
    <hyperlink ref="A2918" r:id="rId2717" display="https://www.jrvdev.com/ROAR/VER1/ShowScenario.asp?ScenarioID=3198" xr:uid="{6762F4D2-2C17-4956-B9FD-730D94779371}"/>
    <hyperlink ref="A2919" r:id="rId2718" display="https://www.jrvdev.com/ROAR/VER1/ShowScenario.asp?ScenarioID=3199" xr:uid="{0C6F1CAF-346D-4B4C-99A6-0B3CD3EA4458}"/>
    <hyperlink ref="A2920" r:id="rId2719" display="https://www.jrvdev.com/ROAR/VER1/ShowScenario.asp?ScenarioID=3200" xr:uid="{F752FD9F-71D4-40C5-AB2B-30AC1032DBAD}"/>
    <hyperlink ref="A2921" r:id="rId2720" display="https://www.jrvdev.com/ROAR/VER1/ShowScenario.asp?ScenarioID=3201" xr:uid="{0C66733C-EAAF-45BD-8CD2-0FDCC13523F0}"/>
    <hyperlink ref="A2922" r:id="rId2721" display="https://www.jrvdev.com/ROAR/VER1/ShowScenario.asp?ScenarioID=3202" xr:uid="{D8A94213-38A4-4FC6-8B43-C2A07AFFFD40}"/>
    <hyperlink ref="A2923" r:id="rId2722" display="https://www.jrvdev.com/ROAR/VER1/ShowScenario.asp?ScenarioID=3203" xr:uid="{791ADBDA-D9F0-45AA-9516-0D09F5D5BD50}"/>
    <hyperlink ref="A2924" r:id="rId2723" display="https://www.jrvdev.com/ROAR/VER1/ShowScenario.asp?ScenarioID=3204" xr:uid="{12FC21C2-3D0C-4FA2-B402-E517F9AA290D}"/>
    <hyperlink ref="A2925" r:id="rId2724" display="https://www.jrvdev.com/ROAR/VER1/ShowScenario.asp?ScenarioID=3205" xr:uid="{7C7D261B-8992-4C46-BEF4-C8FB3B45C9A3}"/>
    <hyperlink ref="A2926" r:id="rId2725" display="https://www.jrvdev.com/ROAR/VER1/ShowScenario.asp?ScenarioID=3206" xr:uid="{397DBEBD-8293-4C02-BB9C-196EE2A4D571}"/>
    <hyperlink ref="A2928" r:id="rId2726" display="https://www.jrvdev.com/ROAR/VER1/ShowScenario.asp?ScenarioID=1159" xr:uid="{D5D71AAD-7D05-4583-8B8A-CE5735273F6B}"/>
    <hyperlink ref="A2929" r:id="rId2727" display="https://www.jrvdev.com/ROAR/VER1/ShowScenario.asp?ScenarioID=1160" xr:uid="{BCDE2361-74C2-4FCF-B68F-ADA6255E3575}"/>
    <hyperlink ref="A2930" r:id="rId2728" display="https://www.jrvdev.com/ROAR/VER1/ShowScenario.asp?ScenarioID=1156" xr:uid="{F71BF079-8634-4D1F-9636-C6727AF5DF3F}"/>
    <hyperlink ref="A2931" r:id="rId2729" display="https://www.jrvdev.com/ROAR/VER1/ShowScenario.asp?ScenarioID=1154" xr:uid="{F4F73779-C7A3-4059-8504-1258E9D13F74}"/>
    <hyperlink ref="A2932" r:id="rId2730" display="https://www.jrvdev.com/ROAR/VER1/ShowScenario.asp?ScenarioID=1157" xr:uid="{2B6155A4-A73F-44C3-BECC-71AF79CA9C3D}"/>
    <hyperlink ref="A2933" r:id="rId2731" display="https://www.jrvdev.com/ROAR/VER1/ShowScenario.asp?ScenarioID=1158" xr:uid="{92EBF480-D0FF-4086-9480-4064D775DCA4}"/>
    <hyperlink ref="A2935" r:id="rId2732" display="https://www.jrvdev.com/ROAR/VER1/ShowScenario.asp?ScenarioID=4634" xr:uid="{BA2CB92D-B545-44E3-95BE-846B7BDC54BE}"/>
    <hyperlink ref="A2936" r:id="rId2733" display="https://www.jrvdev.com/ROAR/VER1/ShowScenario.asp?ScenarioID=4635" xr:uid="{12BD72AB-FF53-42B8-B8CB-46630A80B360}"/>
    <hyperlink ref="A2937" r:id="rId2734" display="https://www.jrvdev.com/ROAR/VER1/ShowScenario.asp?ScenarioID=4636" xr:uid="{8FC0DA3A-5A49-4998-90BE-2EA19007DA4B}"/>
    <hyperlink ref="A2938" r:id="rId2735" display="https://www.jrvdev.com/ROAR/VER1/ShowScenario.asp?ScenarioID=4637" xr:uid="{22E6BF7B-7989-4233-AA12-9350696DEAB8}"/>
    <hyperlink ref="A2939" r:id="rId2736" display="https://www.jrvdev.com/ROAR/VER1/ShowScenario.asp?ScenarioID=4638" xr:uid="{42032648-90AF-4497-A89F-4DAC976EA4D3}"/>
    <hyperlink ref="A2940" r:id="rId2737" display="https://www.jrvdev.com/ROAR/VER1/ShowScenario.asp?ScenarioID=4639" xr:uid="{FD83511B-1C68-4D6A-8C51-34B1D2AAA1A6}"/>
    <hyperlink ref="A2942" r:id="rId2738" display="https://www.jrvdev.com/ROAR/VER1/ShowScenario.asp?ScenarioID=5053" xr:uid="{D4FB291F-FFDF-409D-B1D0-A14DCF0F7A19}"/>
    <hyperlink ref="A2943" r:id="rId2739" display="https://www.jrvdev.com/ROAR/VER1/ShowScenario.asp?ScenarioID=5054" xr:uid="{904704F0-19BA-4191-B6ED-E06BB4BBB731}"/>
    <hyperlink ref="A2944" r:id="rId2740" display="https://www.jrvdev.com/ROAR/VER1/ShowScenario.asp?ScenarioID=5055" xr:uid="{EE815DC9-52BB-4E83-8A3C-092F8C6440C5}"/>
    <hyperlink ref="A2945" r:id="rId2741" display="https://www.jrvdev.com/ROAR/VER1/ShowScenario.asp?ScenarioID=5056" xr:uid="{40CC38D1-0910-421B-991E-F376D98E9417}"/>
    <hyperlink ref="A2946" r:id="rId2742" display="https://www.jrvdev.com/ROAR/VER1/ShowScenario.asp?ScenarioID=5057" xr:uid="{382F50D8-1852-4871-96A8-94E16BF39B9B}"/>
    <hyperlink ref="A2947" r:id="rId2743" display="https://www.jrvdev.com/ROAR/VER1/ShowScenario.asp?ScenarioID=5058" xr:uid="{5ABE4FFE-802E-46F1-B4BC-4C1D9C5E9D25}"/>
    <hyperlink ref="A2948" r:id="rId2744" display="https://www.jrvdev.com/ROAR/VER1/ShowScenario.asp?ScenarioID=5059" xr:uid="{660EBB77-1FC0-498C-BF76-BEF6D4EA2D27}"/>
    <hyperlink ref="A2949" r:id="rId2745" display="https://www.jrvdev.com/ROAR/VER1/ShowScenario.asp?ScenarioID=5060" xr:uid="{BC769F86-3F77-4E6F-AF8D-0EF32B661875}"/>
    <hyperlink ref="A2951" r:id="rId2746" display="https://www.jrvdev.com/ROAR/VER1/ShowScenario.asp?ScenarioID=4418" xr:uid="{97D047C4-EFD5-4934-AAC6-E062B4FBC4B9}"/>
    <hyperlink ref="A2952" r:id="rId2747" display="https://www.jrvdev.com/ROAR/VER1/ShowScenario.asp?ScenarioID=4419" xr:uid="{1A5057A2-2CBC-4507-8933-F585E7A0DCB6}"/>
    <hyperlink ref="A2953" r:id="rId2748" display="https://www.jrvdev.com/ROAR/VER1/ShowScenario.asp?ScenarioID=4420" xr:uid="{7AE43B05-E472-4BC5-BE36-503DB0DED2FC}"/>
    <hyperlink ref="A2954" r:id="rId2749" display="https://www.jrvdev.com/ROAR/VER1/ShowScenario.asp?ScenarioID=4412" xr:uid="{64F927D9-8CCF-4CAF-B50B-124B862894A3}"/>
    <hyperlink ref="A2955" r:id="rId2750" display="https://www.jrvdev.com/ROAR/VER1/ShowScenario.asp?ScenarioID=4413" xr:uid="{3C69F156-2F86-4097-9DDD-8CB131A97532}"/>
    <hyperlink ref="A2956" r:id="rId2751" display="https://www.jrvdev.com/ROAR/VER1/ShowScenario.asp?ScenarioID=4414" xr:uid="{49C07956-76E5-4210-9654-EEFA079C9F22}"/>
    <hyperlink ref="A2957" r:id="rId2752" display="https://www.jrvdev.com/ROAR/VER1/ShowScenario.asp?ScenarioID=4415" xr:uid="{6FC9FD73-58CF-4FCE-B2E0-5620316AF436}"/>
    <hyperlink ref="A2958" r:id="rId2753" display="https://www.jrvdev.com/ROAR/VER1/ShowScenario.asp?ScenarioID=4416" xr:uid="{45F77AEB-D29C-407C-BFA8-3722A887F1BA}"/>
    <hyperlink ref="A2959" r:id="rId2754" display="https://www.jrvdev.com/ROAR/VER1/ShowScenario.asp?ScenarioID=4417" xr:uid="{620ECA68-3ACC-40FB-AC2D-7185D8B196F0}"/>
    <hyperlink ref="A2961" r:id="rId2755" display="https://www.jrvdev.com/ROAR/VER1/ShowScenario.asp?ScenarioID=5855" xr:uid="{3985BE44-206B-4B16-8CE6-316187743BD2}"/>
    <hyperlink ref="A2962" r:id="rId2756" display="https://www.jrvdev.com/ROAR/VER1/ShowScenario.asp?ScenarioID=5856" xr:uid="{4C3E0AFC-E15C-450B-9E71-E312F4D48D16}"/>
    <hyperlink ref="A2963" r:id="rId2757" display="https://www.jrvdev.com/ROAR/VER1/ShowScenario.asp?ScenarioID=5857" xr:uid="{F351CFB8-04AC-4617-9A0D-E5A288EF60CA}"/>
    <hyperlink ref="A2964" r:id="rId2758" display="https://www.jrvdev.com/ROAR/VER1/ShowScenario.asp?ScenarioID=5858" xr:uid="{63C79A78-AC9F-4C9F-8AB0-E19FF5EC22B9}"/>
    <hyperlink ref="A2966" r:id="rId2759" display="https://www.jrvdev.com/ROAR/VER1/ShowScenario.asp?ScenarioID=3311" xr:uid="{EBE59657-332D-4A99-803E-B49C380F812F}"/>
    <hyperlink ref="A2967" r:id="rId2760" display="https://www.jrvdev.com/ROAR/VER1/ShowScenario.asp?ScenarioID=3312" xr:uid="{3E65F2B1-8264-41BB-AA90-034D6B130619}"/>
    <hyperlink ref="A2968" r:id="rId2761" display="https://www.jrvdev.com/ROAR/VER1/ShowScenario.asp?ScenarioID=3313" xr:uid="{007109B5-8149-4A40-BFE9-A622B7542E67}"/>
    <hyperlink ref="A2969" r:id="rId2762" display="https://www.jrvdev.com/ROAR/VER1/ShowScenario.asp?ScenarioID=3314" xr:uid="{03B4D7EA-7BD9-43A8-9252-7C3C9E19E22C}"/>
    <hyperlink ref="A2970" r:id="rId2763" display="https://www.jrvdev.com/ROAR/VER1/ShowScenario.asp?ScenarioID=3315" xr:uid="{A365D133-FF5A-4F2D-88A6-A807F7F71B70}"/>
    <hyperlink ref="A2971" r:id="rId2764" display="https://www.jrvdev.com/ROAR/VER1/ShowScenario.asp?ScenarioID=3316" xr:uid="{933F5825-39A1-473D-8187-53E0F798C6E8}"/>
    <hyperlink ref="A2972" r:id="rId2765" display="https://www.jrvdev.com/ROAR/VER1/ShowScenario.asp?ScenarioID=3317" xr:uid="{8D120D2D-8CC8-4B4F-B2FB-0A5EEB785854}"/>
    <hyperlink ref="A2973" r:id="rId2766" display="https://www.jrvdev.com/ROAR/VER1/ShowScenario.asp?ScenarioID=3318" xr:uid="{C2095E77-27FE-4A5A-8CA5-AFDEC936872D}"/>
    <hyperlink ref="A2974" r:id="rId2767" display="https://www.jrvdev.com/ROAR/VER1/ShowScenario.asp?ScenarioID=3319" xr:uid="{2A72C2FA-0E2F-4D4C-84FC-3ED9C510FBE5}"/>
    <hyperlink ref="A2975" r:id="rId2768" display="https://www.jrvdev.com/ROAR/VER1/ShowScenario.asp?ScenarioID=3320" xr:uid="{A3603AF0-17EF-44E0-98D5-088A2E298687}"/>
    <hyperlink ref="A2977" r:id="rId2769" display="https://www.jrvdev.com/ROAR/VER1/ShowScenario.asp?ScenarioID=1662" xr:uid="{502DC22B-DA0A-4114-BE80-68EE527B268D}"/>
    <hyperlink ref="A2978" r:id="rId2770" display="https://www.jrvdev.com/ROAR/VER1/ShowScenario.asp?ScenarioID=1656" xr:uid="{B80612C8-0819-4533-87A6-3421530B1D38}"/>
    <hyperlink ref="A2979" r:id="rId2771" display="https://www.jrvdev.com/ROAR/VER1/ShowScenario.asp?ScenarioID=1661" xr:uid="{F7734B25-ACE6-4990-BE58-11BE0DC93F90}"/>
    <hyperlink ref="A2980" r:id="rId2772" display="https://www.jrvdev.com/ROAR/VER1/ShowScenario.asp?ScenarioID=1658" xr:uid="{26623BFB-8267-4B6C-9FAC-3A8E349A86CA}"/>
    <hyperlink ref="A2981" r:id="rId2773" display="https://www.jrvdev.com/ROAR/VER1/ShowScenario.asp?ScenarioID=1657" xr:uid="{A8DBD1FC-D246-4A8E-A0F4-5AB58B5C5FFF}"/>
    <hyperlink ref="A2982" r:id="rId2774" display="https://www.jrvdev.com/ROAR/VER1/ShowScenario.asp?ScenarioID=1663" xr:uid="{8CC7BB6F-C87C-4434-9BF8-CA36E3733052}"/>
    <hyperlink ref="A2983" r:id="rId2775" display="https://www.jrvdev.com/ROAR/VER1/ShowScenario.asp?ScenarioID=1666" xr:uid="{7D93036C-E25D-4B83-9062-7B688C92664A}"/>
    <hyperlink ref="A2984" r:id="rId2776" display="https://www.jrvdev.com/ROAR/VER1/ShowScenario.asp?ScenarioID=1665" xr:uid="{BBD25C20-EFAE-42E7-963F-3D9854C116A8}"/>
    <hyperlink ref="A2985" r:id="rId2777" display="https://www.jrvdev.com/ROAR/VER1/ShowScenario.asp?ScenarioID=1655" xr:uid="{F5648894-D0A2-47E4-A254-CC8C6F47D165}"/>
    <hyperlink ref="A2986" r:id="rId2778" display="https://www.jrvdev.com/ROAR/VER1/ShowScenario.asp?ScenarioID=1664" xr:uid="{E1FF7E73-4647-4428-8FB0-869BA46321A1}"/>
    <hyperlink ref="A2987" r:id="rId2779" display="https://www.jrvdev.com/ROAR/VER1/ShowScenario.asp?ScenarioID=1660" xr:uid="{698FEAAE-2B4A-4F9A-989C-D0E8A6AEE8C6}"/>
    <hyperlink ref="A2988" r:id="rId2780" display="https://www.jrvdev.com/ROAR/VER1/ShowScenario.asp?ScenarioID=1654" xr:uid="{9F552F0F-DC2E-4C73-A723-BC10DDC4C9C3}"/>
    <hyperlink ref="A2989" r:id="rId2781" display="https://www.jrvdev.com/ROAR/VER1/ShowScenario.asp?ScenarioID=1653" xr:uid="{9F3A7365-D3C8-47B9-AF4F-040906407BDC}"/>
    <hyperlink ref="A2990" r:id="rId2782" display="https://www.jrvdev.com/ROAR/VER1/ShowScenario.asp?ScenarioID=1659" xr:uid="{312CDD5F-0A35-43A3-A0C4-65BBC42FB7D0}"/>
    <hyperlink ref="A2991" r:id="rId2783" display="https://www.jrvdev.com/ROAR/VER1/ShowScenario.asp?ScenarioID=1652" xr:uid="{9733E0CD-0563-4B55-8313-9D2DABBF29B4}"/>
    <hyperlink ref="A2992" r:id="rId2784" display="https://www.jrvdev.com/ROAR/VER1/ShowScenario.asp?ScenarioID=1651" xr:uid="{26B7B694-4A0B-49FC-B7EC-72D65FD04478}"/>
    <hyperlink ref="A2994" r:id="rId2785" display="https://www.jrvdev.com/ROAR/VER1/ShowScenario.asp?ScenarioID=2697" xr:uid="{31AACA5A-62D5-42F4-B1BD-FC1567A25457}"/>
    <hyperlink ref="A2995" r:id="rId2786" display="https://www.jrvdev.com/ROAR/VER1/ShowScenario.asp?ScenarioID=2699" xr:uid="{65E3FDFF-9524-41CE-A1C0-078BB3319181}"/>
    <hyperlink ref="A2996" r:id="rId2787" display="https://www.jrvdev.com/ROAR/VER1/ShowScenario.asp?ScenarioID=2700" xr:uid="{47940ED0-40D8-43C1-82A6-5559A7C79EF7}"/>
    <hyperlink ref="A2998" r:id="rId2788" display="https://www.jrvdev.com/ROAR/VER1/ShowScenario.asp?ScenarioID=1994" xr:uid="{2681BD00-022E-4680-BE15-FB0A45512C7B}"/>
    <hyperlink ref="A2999" r:id="rId2789" display="https://www.jrvdev.com/ROAR/VER1/ShowScenario.asp?ScenarioID=1995" xr:uid="{7293F7FF-CD63-49E1-B702-39D208FADCAF}"/>
    <hyperlink ref="A3000" r:id="rId2790" display="https://www.jrvdev.com/ROAR/VER1/ShowScenario.asp?ScenarioID=1996" xr:uid="{9C50E645-9912-46A2-8134-2AB43B368D41}"/>
    <hyperlink ref="A3001" r:id="rId2791" display="https://www.jrvdev.com/ROAR/VER1/ShowScenario.asp?ScenarioID=1997" xr:uid="{9FB0394D-ADB7-44C5-AA42-568FE9E6F706}"/>
    <hyperlink ref="A3002" r:id="rId2792" display="https://www.jrvdev.com/ROAR/VER1/ShowScenario.asp?ScenarioID=1998" xr:uid="{4813518F-3BB9-498A-B760-BAA50AA01E51}"/>
    <hyperlink ref="A3003" r:id="rId2793" display="https://www.jrvdev.com/ROAR/VER1/ShowScenario.asp?ScenarioID=1999" xr:uid="{EE1E7FCD-2449-41D3-8902-02F7B289A1D4}"/>
    <hyperlink ref="A3004" r:id="rId2794" display="https://www.jrvdev.com/ROAR/VER1/ShowScenario.asp?ScenarioID=2000" xr:uid="{87918BF5-2ED3-41A3-95C2-A94892CA9F17}"/>
    <hyperlink ref="A3005" r:id="rId2795" display="https://www.jrvdev.com/ROAR/VER1/ShowScenario.asp?ScenarioID=2001" xr:uid="{6DAD6CB7-3BA2-4B31-A72D-E05AF8B8A2B4}"/>
    <hyperlink ref="A3006" r:id="rId2796" display="https://www.jrvdev.com/ROAR/VER1/ShowScenario.asp?ScenarioID=2002" xr:uid="{C9ADACBC-53E0-4DF4-A802-FD08B8565377}"/>
    <hyperlink ref="A3007" r:id="rId2797" display="https://www.jrvdev.com/ROAR/VER1/ShowScenario.asp?ScenarioID=2003" xr:uid="{54D5F67F-8BC6-43AE-8504-30527CD2DAD1}"/>
    <hyperlink ref="A3008" r:id="rId2798" display="https://www.jrvdev.com/ROAR/VER1/ShowScenario.asp?ScenarioID=2004" xr:uid="{3A1FC7A1-63FE-4B6E-9D5E-B567F59ED217}"/>
    <hyperlink ref="A3009" r:id="rId2799" display="https://www.jrvdev.com/ROAR/VER1/ShowScenario.asp?ScenarioID=2005" xr:uid="{046CD999-78C7-4CA4-AB5E-E2CDFAB8E981}"/>
    <hyperlink ref="A3011" r:id="rId2800" display="https://www.jrvdev.com/ROAR/VER1/ShowScenario.asp?ScenarioID=2115" xr:uid="{DEA369AC-79BF-43D9-ABD0-1F9FB010A522}"/>
    <hyperlink ref="A3012" r:id="rId2801" display="https://www.jrvdev.com/ROAR/VER1/ShowScenario.asp?ScenarioID=2116" xr:uid="{9B4F0BB1-85B0-468B-8285-2FE37220E6DA}"/>
    <hyperlink ref="A3013" r:id="rId2802" display="https://www.jrvdev.com/ROAR/VER1/ShowScenario.asp?ScenarioID=2117" xr:uid="{0D244E54-D2E1-400E-BDFE-3350C4FF3CB3}"/>
    <hyperlink ref="A3014" r:id="rId2803" display="https://www.jrvdev.com/ROAR/VER1/ShowScenario.asp?ScenarioID=2118" xr:uid="{FA193CB8-D928-4D42-B959-EBB05EDDA8FC}"/>
    <hyperlink ref="A3015" r:id="rId2804" display="https://www.jrvdev.com/ROAR/VER1/ShowScenario.asp?ScenarioID=2120" xr:uid="{3CFFF5E9-A8BA-4268-8703-3AE1FC02E71E}"/>
    <hyperlink ref="A3016" r:id="rId2805" display="https://www.jrvdev.com/ROAR/VER1/ShowScenario.asp?ScenarioID=2121" xr:uid="{3E8611B8-7522-4719-8DDD-977AFB120BC8}"/>
    <hyperlink ref="A3017" r:id="rId2806" display="https://www.jrvdev.com/ROAR/VER1/ShowScenario.asp?ScenarioID=2122" xr:uid="{67B511FB-5867-419D-A2CB-8734422DAD36}"/>
    <hyperlink ref="A3018" r:id="rId2807" display="https://www.jrvdev.com/ROAR/VER1/ShowScenario.asp?ScenarioID=2123" xr:uid="{32CED844-457F-4E5E-ADEE-780E1F5C3332}"/>
    <hyperlink ref="A3019" r:id="rId2808" display="https://www.jrvdev.com/ROAR/VER1/ShowScenario.asp?ScenarioID=2124" xr:uid="{E46F259F-32B8-4E78-A6CF-762D25832646}"/>
    <hyperlink ref="A3020" r:id="rId2809" display="https://www.jrvdev.com/ROAR/VER1/ShowScenario.asp?ScenarioID=2125" xr:uid="{BD309BC2-A3FE-4E6E-8F17-0E66D740C488}"/>
    <hyperlink ref="A3021" r:id="rId2810" display="https://www.jrvdev.com/ROAR/VER1/ShowScenario.asp?ScenarioID=2126" xr:uid="{0C9F51EF-FEDF-407F-99C3-5F822C75C40C}"/>
    <hyperlink ref="A3022" r:id="rId2811" display="https://www.jrvdev.com/ROAR/VER1/ShowScenario.asp?ScenarioID=2127" xr:uid="{C0C67A0A-AC98-44C9-B2CC-FCF3565C377E}"/>
    <hyperlink ref="A3024" r:id="rId2812" display="https://www.jrvdev.com/ROAR/VER1/ShowScenario.asp?ScenarioID=2245" xr:uid="{C082EB61-20C5-472C-A628-BFA27BC50C7D}"/>
    <hyperlink ref="A3025" r:id="rId2813" display="https://www.jrvdev.com/ROAR/VER1/ShowScenario.asp?ScenarioID=2246" xr:uid="{F807DF14-59DE-4A72-88DF-507D105DC029}"/>
    <hyperlink ref="A3026" r:id="rId2814" display="https://www.jrvdev.com/ROAR/VER1/ShowScenario.asp?ScenarioID=2247" xr:uid="{C3303FF0-421B-4C19-907C-4581FB3E5107}"/>
    <hyperlink ref="A3027" r:id="rId2815" display="https://www.jrvdev.com/ROAR/VER1/ShowScenario.asp?ScenarioID=2248" xr:uid="{60D02964-C6B7-4D7C-A6CC-1F31AE7712ED}"/>
    <hyperlink ref="A3028" r:id="rId2816" display="https://www.jrvdev.com/ROAR/VER1/ShowScenario.asp?ScenarioID=2249" xr:uid="{10B714AE-BC63-4BF1-B1F2-A22C40EBE92B}"/>
    <hyperlink ref="A3029" r:id="rId2817" display="https://www.jrvdev.com/ROAR/VER1/ShowScenario.asp?ScenarioID=2250" xr:uid="{5DF9A34A-A949-4456-A288-FB48AA8D73B2}"/>
    <hyperlink ref="A3030" r:id="rId2818" display="https://www.jrvdev.com/ROAR/VER1/ShowScenario.asp?ScenarioID=2251" xr:uid="{F691E084-04EA-479B-A0A2-8202DABCF272}"/>
    <hyperlink ref="A3031" r:id="rId2819" display="https://www.jrvdev.com/ROAR/VER1/ShowScenario.asp?ScenarioID=2252" xr:uid="{E13504C8-7899-45FA-AE9C-034FDD98E817}"/>
    <hyperlink ref="A3032" r:id="rId2820" display="https://www.jrvdev.com/ROAR/VER1/ShowScenario.asp?ScenarioID=2253" xr:uid="{25F0D00D-3810-41D6-A758-BD01044B67C0}"/>
    <hyperlink ref="A3033" r:id="rId2821" display="https://www.jrvdev.com/ROAR/VER1/ShowScenario.asp?ScenarioID=2254" xr:uid="{A6D53955-DDAA-44A7-8B9F-36BD21189C59}"/>
    <hyperlink ref="A3034" r:id="rId2822" display="https://www.jrvdev.com/ROAR/VER1/ShowScenario.asp?ScenarioID=2255" xr:uid="{6CC6AD27-CA94-48CD-8ABB-DFEF50FC02EB}"/>
    <hyperlink ref="A3035" r:id="rId2823" display="https://www.jrvdev.com/ROAR/VER1/ShowScenario.asp?ScenarioID=2256" xr:uid="{054CFDE7-5A94-4312-9A7F-B7A676345EA7}"/>
    <hyperlink ref="A3037" r:id="rId2824" display="https://www.jrvdev.com/ROAR/VER1/ShowScenario.asp?ScenarioID=2702" xr:uid="{7E9B31C2-144C-40C6-8E81-5A40A204451F}"/>
    <hyperlink ref="A3038" r:id="rId2825" display="https://www.jrvdev.com/ROAR/VER1/ShowScenario.asp?ScenarioID=2703" xr:uid="{A48FEC9F-8849-4227-BC04-EFB86842939D}"/>
    <hyperlink ref="A3039" r:id="rId2826" display="https://www.jrvdev.com/ROAR/VER1/ShowScenario.asp?ScenarioID=2704" xr:uid="{2C7E9F7E-286F-479A-857C-4CB905D2F43C}"/>
    <hyperlink ref="A3040" r:id="rId2827" display="https://www.jrvdev.com/ROAR/VER1/ShowScenario.asp?ScenarioID=2706" xr:uid="{16C4DD71-599C-40BB-B0A1-7F15E5EF4879}"/>
    <hyperlink ref="A3041" r:id="rId2828" display="https://www.jrvdev.com/ROAR/VER1/ShowScenario.asp?ScenarioID=2707" xr:uid="{83631B87-D6BC-450E-BE92-9C7C85044851}"/>
    <hyperlink ref="A3042" r:id="rId2829" display="https://www.jrvdev.com/ROAR/VER1/ShowScenario.asp?ScenarioID=2708" xr:uid="{99747F64-CF03-44AA-988E-A640CEE501F9}"/>
    <hyperlink ref="A3043" r:id="rId2830" display="https://www.jrvdev.com/ROAR/VER1/ShowScenario.asp?ScenarioID=2701" xr:uid="{5AAFA61F-A5CB-499F-AE1C-D0CFAE2A007E}"/>
    <hyperlink ref="A3044" r:id="rId2831" display="https://www.jrvdev.com/ROAR/VER1/ShowScenario.asp?ScenarioID=2705" xr:uid="{CE141098-0B0E-4E96-9E2C-27A2F9586F50}"/>
    <hyperlink ref="A3046" r:id="rId2832" display="https://www.jrvdev.com/ROAR/VER1/ShowScenario.asp?ScenarioID=4059" xr:uid="{AA47355D-61BF-4A6D-BEF2-CC4D15B873D6}"/>
    <hyperlink ref="A3047" r:id="rId2833" display="https://www.jrvdev.com/ROAR/VER1/ShowScenario.asp?ScenarioID=4060" xr:uid="{ECB6DFD1-A4BA-4B4A-A007-0179C8C5A4D5}"/>
    <hyperlink ref="A3048" r:id="rId2834" display="https://www.jrvdev.com/ROAR/VER1/ShowScenario.asp?ScenarioID=4061" xr:uid="{C80EEAAF-6B88-47C7-9B97-2F2CC00BB196}"/>
    <hyperlink ref="A3049" r:id="rId2835" display="https://www.jrvdev.com/ROAR/VER1/ShowScenario.asp?ScenarioID=4062" xr:uid="{C711623F-BDAB-4D24-9C31-539407D6B1EE}"/>
    <hyperlink ref="A3050" r:id="rId2836" display="https://www.jrvdev.com/ROAR/VER1/ShowScenario.asp?ScenarioID=4063" xr:uid="{D6E4C617-9FC0-475C-B7B1-EC112380E436}"/>
    <hyperlink ref="A3051" r:id="rId2837" display="https://www.jrvdev.com/ROAR/VER1/ShowScenario.asp?ScenarioID=4064" xr:uid="{E2345582-F613-4D1F-B0E8-2A53DB6386F6}"/>
    <hyperlink ref="A3052" r:id="rId2838" display="https://www.jrvdev.com/ROAR/VER1/ShowScenario.asp?ScenarioID=4065" xr:uid="{11C10649-AFF0-4A23-BC4F-A501F7B7D4BD}"/>
    <hyperlink ref="A3053" r:id="rId2839" display="https://www.jrvdev.com/ROAR/VER1/ShowScenario.asp?ScenarioID=4066" xr:uid="{70E524DB-1131-406A-8F0A-5971172BA8FB}"/>
    <hyperlink ref="A3054" r:id="rId2840" display="https://www.jrvdev.com/ROAR/VER1/ShowScenario.asp?ScenarioID=4068" xr:uid="{8F257755-D6FE-4A7F-943C-D8A356474956}"/>
    <hyperlink ref="A3055" r:id="rId2841" display="https://www.jrvdev.com/ROAR/VER1/ShowScenario.asp?ScenarioID=4069" xr:uid="{AA34F738-7F74-48EE-83C9-906E3E463D2A}"/>
    <hyperlink ref="A3057" r:id="rId2842" display="https://www.jrvdev.com/ROAR/VER1/ShowScenario.asp?ScenarioID=5024" xr:uid="{C85A27E3-77F9-4B68-BFDB-646589E98B78}"/>
    <hyperlink ref="A3058" r:id="rId2843" display="https://www.jrvdev.com/ROAR/VER1/ShowScenario.asp?ScenarioID=5025" xr:uid="{FB8680BF-D894-4BD0-9304-034D5FFAB4D7}"/>
    <hyperlink ref="A3059" r:id="rId2844" display="https://www.jrvdev.com/ROAR/VER1/ShowScenario.asp?ScenarioID=5026" xr:uid="{447C4546-1D1E-407B-941B-B779581D3D6A}"/>
    <hyperlink ref="A3060" r:id="rId2845" display="https://www.jrvdev.com/ROAR/VER1/ShowScenario.asp?ScenarioID=5027" xr:uid="{1B13A872-5695-496F-827A-960081FB3FEE}"/>
    <hyperlink ref="A3061" r:id="rId2846" display="https://www.jrvdev.com/ROAR/VER1/ShowScenario.asp?ScenarioID=5028" xr:uid="{7036DBEB-0522-46AC-BA4B-E8CB6485A471}"/>
    <hyperlink ref="A3062" r:id="rId2847" display="https://www.jrvdev.com/ROAR/VER1/ShowScenario.asp?ScenarioID=5029" xr:uid="{735F2700-96BB-4D53-BB36-8197F09471BD}"/>
    <hyperlink ref="A3063" r:id="rId2848" display="https://www.jrvdev.com/ROAR/VER1/ShowScenario.asp?ScenarioID=5030" xr:uid="{C77222C5-3BF8-4888-87BD-0B359FEEA127}"/>
    <hyperlink ref="A3064" r:id="rId2849" display="https://www.jrvdev.com/ROAR/VER1/ShowScenario.asp?ScenarioID=5031" xr:uid="{A1824CDF-F1FB-4669-A1AC-0801EE0C3B44}"/>
    <hyperlink ref="A3066" r:id="rId2850" display="https://www.jrvdev.com/ROAR/VER1/ShowScenario.asp?ScenarioID=4356" xr:uid="{FC7C9D31-7516-45CC-A1D5-C7C3501E80BF}"/>
    <hyperlink ref="A3067" r:id="rId2851" display="https://www.jrvdev.com/ROAR/VER1/ShowScenario.asp?ScenarioID=4357" xr:uid="{66C12D41-7E06-4C98-8C36-6EA82384B2D8}"/>
    <hyperlink ref="A3068" r:id="rId2852" display="https://www.jrvdev.com/ROAR/VER1/ShowScenario.asp?ScenarioID=4358" xr:uid="{874B6FBA-4971-457A-B003-DC23EF9806C4}"/>
    <hyperlink ref="A3069" r:id="rId2853" display="https://www.jrvdev.com/ROAR/VER1/ShowScenario.asp?ScenarioID=4359" xr:uid="{901B72B8-086F-470D-AE04-719686BDD579}"/>
    <hyperlink ref="A3070" r:id="rId2854" display="https://www.jrvdev.com/ROAR/VER1/ShowScenario.asp?ScenarioID=4360" xr:uid="{D9F5E1C5-DB56-4A6A-86B9-06CBEC7B6DA8}"/>
    <hyperlink ref="A3071" r:id="rId2855" display="https://www.jrvdev.com/ROAR/VER1/ShowScenario.asp?ScenarioID=4361" xr:uid="{1D0DCC1F-F727-49F3-9F9F-405369813AC4}"/>
    <hyperlink ref="A3072" r:id="rId2856" display="https://www.jrvdev.com/ROAR/VER1/ShowScenario.asp?ScenarioID=4362" xr:uid="{4EF2FBBC-4E53-4D32-A658-C5C1C6479E97}"/>
    <hyperlink ref="A3073" r:id="rId2857" display="https://www.jrvdev.com/ROAR/VER1/ShowScenario.asp?ScenarioID=4363" xr:uid="{D71F4955-5D19-49A8-9E4B-7A39E9BBF112}"/>
    <hyperlink ref="A3074" r:id="rId2858" display="https://www.jrvdev.com/ROAR/VER1/ShowScenario.asp?ScenarioID=4364" xr:uid="{AF13F4B1-4A8B-453F-B471-ACAD618AD51E}"/>
    <hyperlink ref="A3075" r:id="rId2859" display="https://www.jrvdev.com/ROAR/VER1/ShowScenario.asp?ScenarioID=4365" xr:uid="{DF6B43F6-1483-4BB0-8C24-4FFB4E363BEF}"/>
    <hyperlink ref="A3076" r:id="rId2860" display="https://www.jrvdev.com/ROAR/VER1/ShowScenario.asp?ScenarioID=4366" xr:uid="{C02952D6-200E-4018-BFFB-CCAD031663F4}"/>
    <hyperlink ref="A3077" r:id="rId2861" display="https://www.jrvdev.com/ROAR/VER1/ShowScenario.asp?ScenarioID=4367" xr:uid="{1C6A7803-F9E3-4FC2-965C-A81669FC37C9}"/>
    <hyperlink ref="A3078" r:id="rId2862" display="https://www.jrvdev.com/ROAR/VER1/ShowScenario.asp?ScenarioID=4368" xr:uid="{C620BB25-DDC1-4C00-8E64-4E34CCE724AC}"/>
    <hyperlink ref="A3079" r:id="rId2863" display="https://www.jrvdev.com/ROAR/VER1/ShowScenario.asp?ScenarioID=4372" xr:uid="{93178F72-7EAE-4812-8EB3-AD1C4F702762}"/>
    <hyperlink ref="A3080" r:id="rId2864" display="https://www.jrvdev.com/ROAR/VER1/ShowScenario.asp?ScenarioID=4369" xr:uid="{9A20031E-9115-4731-AB79-9D64633577FB}"/>
    <hyperlink ref="A3081" r:id="rId2865" display="https://www.jrvdev.com/ROAR/VER1/ShowScenario.asp?ScenarioID=4370" xr:uid="{902C6DC3-0D83-4A15-B268-F259BA31BCA5}"/>
    <hyperlink ref="A3082" r:id="rId2866" display="https://www.jrvdev.com/ROAR/VER1/ShowScenario.asp?ScenarioID=4371" xr:uid="{04DEE310-34E4-4A45-BC79-C3D475D8735F}"/>
    <hyperlink ref="A3083" r:id="rId2867" display="https://www.jrvdev.com/ROAR/VER1/ShowScenario.asp?ScenarioID=4374" xr:uid="{993D654D-A7BF-4A54-ADE2-05C2E4E14DFF}"/>
    <hyperlink ref="A3084" r:id="rId2868" display="https://www.jrvdev.com/ROAR/VER1/ShowScenario.asp?ScenarioID=4375" xr:uid="{5CEEA268-EC82-41A0-B522-00879AE11C22}"/>
    <hyperlink ref="A3085" r:id="rId2869" display="https://www.jrvdev.com/ROAR/VER1/ShowScenario.asp?ScenarioID=4376" xr:uid="{AAFF71A5-F3C0-4E62-8D2A-0E621A259552}"/>
    <hyperlink ref="A3087" r:id="rId2870" display="https://www.jrvdev.com/ROAR/VER1/ShowScenario.asp?ScenarioID=6293" xr:uid="{FE19078D-6705-44BB-A06F-5E278558EB92}"/>
    <hyperlink ref="A3088" r:id="rId2871" display="https://www.jrvdev.com/ROAR/VER1/ShowScenario.asp?ScenarioID=6294" xr:uid="{6A4F9903-46E8-4E73-806D-DCC27FE09F33}"/>
    <hyperlink ref="A3089" r:id="rId2872" display="https://www.jrvdev.com/ROAR/VER1/ShowScenario.asp?ScenarioID=6283" xr:uid="{D35713F0-40BB-4A83-A1F1-9CCD2A40C5C4}"/>
    <hyperlink ref="A3090" r:id="rId2873" display="https://www.jrvdev.com/ROAR/VER1/ShowScenario.asp?ScenarioID=6284" xr:uid="{337DF38D-CFCB-4E5B-9CC8-BCFFF0A4E5B6}"/>
    <hyperlink ref="A3091" r:id="rId2874" display="https://www.jrvdev.com/ROAR/VER1/ShowScenario.asp?ScenarioID=6285" xr:uid="{C717201B-5DB4-412F-8BE2-976B05F41E93}"/>
    <hyperlink ref="A3092" r:id="rId2875" display="https://www.jrvdev.com/ROAR/VER1/ShowScenario.asp?ScenarioID=6286" xr:uid="{BD0749E0-496B-4483-B40C-089BB8E19F54}"/>
    <hyperlink ref="A3093" r:id="rId2876" display="https://www.jrvdev.com/ROAR/VER1/ShowScenario.asp?ScenarioID=6287" xr:uid="{43EA84FC-C841-42A3-8230-8EE25CB18C02}"/>
    <hyperlink ref="A3094" r:id="rId2877" display="https://www.jrvdev.com/ROAR/VER1/ShowScenario.asp?ScenarioID=6288" xr:uid="{7D04AE9A-BF79-4D52-84A7-5AA164531F0A}"/>
    <hyperlink ref="A3095" r:id="rId2878" display="https://www.jrvdev.com/ROAR/VER1/ShowScenario.asp?ScenarioID=6289" xr:uid="{2F0D17D8-C41D-423D-9CF0-0FDAFDCF50AE}"/>
    <hyperlink ref="A3096" r:id="rId2879" display="https://www.jrvdev.com/ROAR/VER1/ShowScenario.asp?ScenarioID=6290" xr:uid="{A175C52A-B5F0-4339-A62F-B373D761E39E}"/>
    <hyperlink ref="A3097" r:id="rId2880" display="https://www.jrvdev.com/ROAR/VER1/ShowScenario.asp?ScenarioID=6291" xr:uid="{6F783725-F20E-4144-B42C-556DA10A9639}"/>
    <hyperlink ref="A3098" r:id="rId2881" display="https://www.jrvdev.com/ROAR/VER1/ShowScenario.asp?ScenarioID=6292" xr:uid="{E9DE069C-8E46-4DD2-B379-A14535F91E29}"/>
    <hyperlink ref="A3099" r:id="rId2882" display="https://www.jrvdev.com/ROAR/VER1/ShowScenario.asp?ScenarioID=6274" xr:uid="{B57090FE-9941-4DBE-89A9-D89F6B7C7ECD}"/>
    <hyperlink ref="A3100" r:id="rId2883" display="https://www.jrvdev.com/ROAR/VER1/ShowScenario.asp?ScenarioID=6272" xr:uid="{D32BE164-6823-40AA-B1F7-8247B603F6E5}"/>
    <hyperlink ref="A3101" r:id="rId2884" display="https://www.jrvdev.com/ROAR/VER1/ShowScenario.asp?ScenarioID=6273" xr:uid="{42128A3C-41A6-4015-97E2-A9FB55F96C22}"/>
    <hyperlink ref="A3102" r:id="rId2885" display="https://www.jrvdev.com/ROAR/VER1/ShowScenario.asp?ScenarioID=6275" xr:uid="{7FB32D2F-B401-43B5-9C6D-0D66B3C4DB5A}"/>
    <hyperlink ref="A3103" r:id="rId2886" display="https://www.jrvdev.com/ROAR/VER1/ShowScenario.asp?ScenarioID=6276" xr:uid="{C10A7487-440D-477A-B418-07F4CB3E0E72}"/>
    <hyperlink ref="A3104" r:id="rId2887" display="https://www.jrvdev.com/ROAR/VER1/ShowScenario.asp?ScenarioID=6277" xr:uid="{5E2C938D-6D21-4DC9-B42E-31E640B16A8A}"/>
    <hyperlink ref="A3105" r:id="rId2888" display="https://www.jrvdev.com/ROAR/VER1/ShowScenario.asp?ScenarioID=6278" xr:uid="{70FFFC52-39F6-43D9-9C59-3BDC087308B2}"/>
    <hyperlink ref="A3106" r:id="rId2889" display="https://www.jrvdev.com/ROAR/VER1/ShowScenario.asp?ScenarioID=6279" xr:uid="{F3898E02-757E-4B83-8BF1-624473A21595}"/>
    <hyperlink ref="A3107" r:id="rId2890" display="https://www.jrvdev.com/ROAR/VER1/ShowScenario.asp?ScenarioID=6280" xr:uid="{A89AB5C2-501E-444F-B0BC-00ADA8708023}"/>
    <hyperlink ref="A3108" r:id="rId2891" display="https://www.jrvdev.com/ROAR/VER1/ShowScenario.asp?ScenarioID=6281" xr:uid="{E64B0F66-2555-49A8-B438-6C04D605EE4A}"/>
    <hyperlink ref="A3109" r:id="rId2892" display="https://www.jrvdev.com/ROAR/VER1/ShowScenario.asp?ScenarioID=6282" xr:uid="{0B786A79-756E-4915-9526-D76C11A23123}"/>
    <hyperlink ref="A3111" r:id="rId2893" display="https://www.jrvdev.com/ROAR/VER1/ShowScenario.asp?ScenarioID=2351" xr:uid="{E5D9E88C-7FB1-44A6-A94F-863824B98504}"/>
    <hyperlink ref="A3112" r:id="rId2894" display="https://www.jrvdev.com/ROAR/VER1/ShowScenario.asp?ScenarioID=2352" xr:uid="{6658D480-800B-4953-8556-2AEFB52D58B2}"/>
    <hyperlink ref="A3113" r:id="rId2895" display="https://www.jrvdev.com/ROAR/VER1/ShowScenario.asp?ScenarioID=2353" xr:uid="{939C0C96-036E-4C03-B0E9-467CB68F8F92}"/>
    <hyperlink ref="A3114" r:id="rId2896" display="https://www.jrvdev.com/ROAR/VER1/ShowScenario.asp?ScenarioID=2354" xr:uid="{56368F55-F1B3-4DE4-909F-1333800E60C2}"/>
    <hyperlink ref="A3115" r:id="rId2897" display="https://www.jrvdev.com/ROAR/VER1/ShowScenario.asp?ScenarioID=2355" xr:uid="{69C707CC-67A4-42B4-91C6-81BB8EF3D1B8}"/>
    <hyperlink ref="A3116" r:id="rId2898" display="https://www.jrvdev.com/ROAR/VER1/ShowScenario.asp?ScenarioID=2356" xr:uid="{69D98A08-3DC0-4E7D-B564-3E40270FF6B4}"/>
    <hyperlink ref="A3117" r:id="rId2899" display="https://www.jrvdev.com/ROAR/VER1/ShowScenario.asp?ScenarioID=2357" xr:uid="{67C20D1D-6404-429A-9580-4EAB724628D9}"/>
    <hyperlink ref="A3118" r:id="rId2900" display="https://www.jrvdev.com/ROAR/VER1/ShowScenario.asp?ScenarioID=2358" xr:uid="{F25B4169-8B35-4B57-9476-B7340555CB81}"/>
    <hyperlink ref="A3119" r:id="rId2901" display="https://www.jrvdev.com/ROAR/VER1/ShowScenario.asp?ScenarioID=2359" xr:uid="{5F4F3242-13F5-46D2-92A1-492B6FD9AE96}"/>
    <hyperlink ref="A3120" r:id="rId2902" display="https://www.jrvdev.com/ROAR/VER1/ShowScenario.asp?ScenarioID=2360" xr:uid="{6E7423A4-7DCF-4035-96A1-CB38464E6BB5}"/>
    <hyperlink ref="A3121" r:id="rId2903" display="https://www.jrvdev.com/ROAR/VER1/ShowScenario.asp?ScenarioID=2361" xr:uid="{03E38337-4E42-42BA-B841-77FF925A1448}"/>
    <hyperlink ref="A3122" r:id="rId2904" display="https://www.jrvdev.com/ROAR/VER1/ShowScenario.asp?ScenarioID=2362" xr:uid="{FD1E330E-AF46-4EEF-8016-35FFDC31FF34}"/>
    <hyperlink ref="A3124" r:id="rId2905" display="https://www.jrvdev.com/ROAR/VER1/ShowScenario.asp?ScenarioID=5383" xr:uid="{CA52B2CD-152C-47DD-8AC7-A13F8F6AEF83}"/>
    <hyperlink ref="A3126" r:id="rId2906" display="https://www.jrvdev.com/ROAR/VER1/ShowScenario.asp?ScenarioID=557" xr:uid="{D74D4E52-CB44-4A45-AFAC-18CBA45482AA}"/>
    <hyperlink ref="A3128" r:id="rId2907" display="https://www.jrvdev.com/ROAR/VER1/ShowScenario.asp?ScenarioID=2171" xr:uid="{2DED20F6-2779-4418-BAAA-3EDEE1F0BF39}"/>
    <hyperlink ref="A3130" r:id="rId2908" display="https://www.jrvdev.com/ROAR/VER1/ShowScenario.asp?ScenarioID=2219" xr:uid="{3462BBD4-57FD-40E4-9806-76E8097300D5}"/>
    <hyperlink ref="A3131" r:id="rId2909" display="https://www.jrvdev.com/ROAR/VER1/ShowScenario.asp?ScenarioID=2220" xr:uid="{36291E76-FFE1-4793-B736-6B5D94A18680}"/>
    <hyperlink ref="A3132" r:id="rId2910" display="https://www.jrvdev.com/ROAR/VER1/ShowScenario.asp?ScenarioID=2221" xr:uid="{0AC6CA31-79AE-47A5-A0A9-093BB9F67F52}"/>
    <hyperlink ref="A3133" r:id="rId2911" display="https://www.jrvdev.com/ROAR/VER1/ShowScenario.asp?ScenarioID=2222" xr:uid="{984608C4-74F4-4CDB-B870-D8672740EB6E}"/>
    <hyperlink ref="A3134" r:id="rId2912" display="https://www.jrvdev.com/ROAR/VER1/ShowScenario.asp?ScenarioID=2183" xr:uid="{70F7DE84-4C6F-4F77-BE3A-4E0050EF46E7}"/>
    <hyperlink ref="A3135" r:id="rId2913" display="https://www.jrvdev.com/ROAR/VER1/ShowScenario.asp?ScenarioID=2223" xr:uid="{2ECE742A-3CD6-49B0-A67B-D7B2CE8BB5FD}"/>
    <hyperlink ref="A3137" r:id="rId2914" display="https://www.jrvdev.com/ROAR/VER1/ShowScenario.asp?ScenarioID=2643" xr:uid="{A207F3D2-6CCE-469F-8991-36AF4DD8985F}"/>
    <hyperlink ref="A3138" r:id="rId2915" display="https://www.jrvdev.com/ROAR/VER1/ShowScenario.asp?ScenarioID=2644" xr:uid="{17A036DA-B47A-4080-B88F-07AD848B39F3}"/>
    <hyperlink ref="A3139" r:id="rId2916" display="https://www.jrvdev.com/ROAR/VER1/ShowScenario.asp?ScenarioID=2645" xr:uid="{1AB20D82-9E70-4B2B-9D09-242696336458}"/>
    <hyperlink ref="A3140" r:id="rId2917" display="https://www.jrvdev.com/ROAR/VER1/ShowScenario.asp?ScenarioID=2646" xr:uid="{821EE345-6B81-4AE6-8A0A-4CC9862EEAA4}"/>
    <hyperlink ref="A3141" r:id="rId2918" display="https://www.jrvdev.com/ROAR/VER1/ShowScenario.asp?ScenarioID=2647" xr:uid="{CA1B4A84-4A4A-43D0-B903-4E9C3E27C22B}"/>
    <hyperlink ref="A3142" r:id="rId2919" display="https://www.jrvdev.com/ROAR/VER1/ShowScenario.asp?ScenarioID=2648" xr:uid="{86C52AEB-B0FC-4916-BDB6-30AF79B1F8D4}"/>
    <hyperlink ref="A3144" r:id="rId2920" display="https://www.jrvdev.com/ROAR/VER1/ShowScenario.asp?ScenarioID=3555" xr:uid="{DF6E4DA2-2832-41DE-B2B5-AE42C752C93F}"/>
    <hyperlink ref="A3145" r:id="rId2921" display="https://www.jrvdev.com/ROAR/VER1/ShowScenario.asp?ScenarioID=3556" xr:uid="{31F6EC5E-CB16-4C5A-9BAE-4495550F46C8}"/>
    <hyperlink ref="A3146" r:id="rId2922" display="https://www.jrvdev.com/ROAR/VER1/ShowScenario.asp?ScenarioID=3557" xr:uid="{33E12A07-DC05-40EA-92EB-8B0627744F65}"/>
    <hyperlink ref="A3147" r:id="rId2923" display="https://www.jrvdev.com/ROAR/VER1/ShowScenario.asp?ScenarioID=3558" xr:uid="{B5DD6825-89AA-419A-B287-1E3B1DAADD6F}"/>
    <hyperlink ref="A3148" r:id="rId2924" display="https://www.jrvdev.com/ROAR/VER1/ShowScenario.asp?ScenarioID=3559" xr:uid="{E280EC5D-44D0-406F-BDD0-31E5C11156AB}"/>
    <hyperlink ref="A3149" r:id="rId2925" display="https://www.jrvdev.com/ROAR/VER1/ShowScenario.asp?ScenarioID=3560" xr:uid="{DAC45818-272E-4E7E-8672-E34F02EA526A}"/>
    <hyperlink ref="A3150" r:id="rId2926" display="https://www.jrvdev.com/ROAR/VER1/ShowScenario.asp?ScenarioID=3561" xr:uid="{41C79326-9698-46E6-8BA5-D46F3723E521}"/>
    <hyperlink ref="A3151" r:id="rId2927" display="https://www.jrvdev.com/ROAR/VER1/ShowScenario.asp?ScenarioID=3553" xr:uid="{E511007A-1763-4984-A5D6-D4EC535A8660}"/>
    <hyperlink ref="A3152" r:id="rId2928" display="https://www.jrvdev.com/ROAR/VER1/ShowScenario.asp?ScenarioID=3562" xr:uid="{9D04DEA8-32B5-4A6F-85B3-E534B8323AF3}"/>
    <hyperlink ref="A3153" r:id="rId2929" display="https://www.jrvdev.com/ROAR/VER1/ShowScenario.asp?ScenarioID=3563" xr:uid="{990092A8-829C-46F7-A5C3-461FADD1003F}"/>
    <hyperlink ref="A3154" r:id="rId2930" display="https://www.jrvdev.com/ROAR/VER1/ShowScenario.asp?ScenarioID=3564" xr:uid="{5BF91C2C-74FE-4550-BD46-A71A4906822E}"/>
    <hyperlink ref="A3155" r:id="rId2931" display="https://www.jrvdev.com/ROAR/VER1/ShowScenario.asp?ScenarioID=3565" xr:uid="{CF7D20A9-66B8-4E18-AD60-BA8A0C8DEB6C}"/>
    <hyperlink ref="A3156" r:id="rId2932" display="https://www.jrvdev.com/ROAR/VER1/ShowScenario.asp?ScenarioID=3566" xr:uid="{6B2C94B7-C0BE-4F61-91B9-AC8DA835E52A}"/>
    <hyperlink ref="A3157" r:id="rId2933" display="https://www.jrvdev.com/ROAR/VER1/ShowScenario.asp?ScenarioID=3567" xr:uid="{CDB58046-DBAC-4A05-95E7-A317F5139F08}"/>
    <hyperlink ref="A3158" r:id="rId2934" display="https://www.jrvdev.com/ROAR/VER1/ShowScenario.asp?ScenarioID=3568" xr:uid="{84BFCD88-7356-46E2-B1B7-66E915324651}"/>
    <hyperlink ref="A3159" r:id="rId2935" display="https://www.jrvdev.com/ROAR/VER1/ShowScenario.asp?ScenarioID=3569" xr:uid="{BD6DB7AB-98C7-4D52-8179-81BC52A90A0D}"/>
    <hyperlink ref="A3161" r:id="rId2936" display="https://www.jrvdev.com/ROAR/VER1/ShowScenario.asp?ScenarioID=6257" xr:uid="{65201216-344C-45A4-AF8B-3734E2A2274B}"/>
    <hyperlink ref="A3162" r:id="rId2937" display="https://www.jrvdev.com/ROAR/VER1/ShowScenario.asp?ScenarioID=6258" xr:uid="{A6CE0AF5-5577-4C65-9ECC-F15D5DDD7094}"/>
    <hyperlink ref="A3163" r:id="rId2938" display="https://www.jrvdev.com/ROAR/VER1/ShowScenario.asp?ScenarioID=6259" xr:uid="{8EAD8EAE-9F28-48C3-B603-620981F51EC9}"/>
    <hyperlink ref="A3164" r:id="rId2939" display="https://www.jrvdev.com/ROAR/VER1/ShowScenario.asp?ScenarioID=6260" xr:uid="{F3C8E69E-5BD1-4738-90BF-3D3D55A109B2}"/>
    <hyperlink ref="A3165" r:id="rId2940" display="https://www.jrvdev.com/ROAR/VER1/ShowScenario.asp?ScenarioID=6261" xr:uid="{F4A00D5E-B792-4BFC-93DC-4CA249578277}"/>
    <hyperlink ref="A3166" r:id="rId2941" display="https://www.jrvdev.com/ROAR/VER1/ShowScenario.asp?ScenarioID=6262" xr:uid="{78B23583-DEB4-4A29-92DE-851F3B62DF1E}"/>
    <hyperlink ref="A3168" r:id="rId2942" display="https://www.jrvdev.com/ROAR/VER1/ShowScenario.asp?ScenarioID=5625" xr:uid="{25C8C531-0C96-4E47-9DBE-1B6148BC9585}"/>
    <hyperlink ref="A3169" r:id="rId2943" display="https://www.jrvdev.com/ROAR/VER1/ShowScenario.asp?ScenarioID=5626" xr:uid="{B679E5DE-C691-456A-9B0A-BC7D6FCEC73D}"/>
    <hyperlink ref="A3170" r:id="rId2944" display="https://www.jrvdev.com/ROAR/VER1/ShowScenario.asp?ScenarioID=5627" xr:uid="{CD79F88E-E4EB-41CD-A034-7BA024AA7A6D}"/>
    <hyperlink ref="A3171" r:id="rId2945" display="https://www.jrvdev.com/ROAR/VER1/ShowScenario.asp?ScenarioID=5628" xr:uid="{043F3633-9052-49EE-9CF9-4F2DCDBB94EC}"/>
    <hyperlink ref="A3172" r:id="rId2946" display="https://www.jrvdev.com/ROAR/VER1/ShowScenario.asp?ScenarioID=5629" xr:uid="{1C673422-C61B-4AB5-A354-6D636B1864F0}"/>
    <hyperlink ref="A3173" r:id="rId2947" display="https://www.jrvdev.com/ROAR/VER1/ShowScenario.asp?ScenarioID=5630" xr:uid="{B7DA925B-7E96-4C0C-9177-394E18811ABF}"/>
    <hyperlink ref="A3174" r:id="rId2948" display="https://www.jrvdev.com/ROAR/VER1/ShowScenario.asp?ScenarioID=5631" xr:uid="{C5783E40-6767-41A8-ADBE-8927F24CCFE8}"/>
    <hyperlink ref="A3175" r:id="rId2949" display="https://www.jrvdev.com/ROAR/VER1/ShowScenario.asp?ScenarioID=5633" xr:uid="{9A540C6E-6CF2-4372-8FC5-58B0A480097C}"/>
    <hyperlink ref="A3176" r:id="rId2950" display="https://www.jrvdev.com/ROAR/VER1/ShowScenario.asp?ScenarioID=5634" xr:uid="{9DFD705F-5B5B-4CE0-8F17-6377BBBBBCC1}"/>
    <hyperlink ref="A3177" r:id="rId2951" display="https://www.jrvdev.com/ROAR/VER1/ShowScenario.asp?ScenarioID=5641" xr:uid="{95B49E49-B56C-4AEA-AFCC-2FC1E9FF81DE}"/>
    <hyperlink ref="A3178" r:id="rId2952" display="https://www.jrvdev.com/ROAR/VER1/ShowScenario.asp?ScenarioID=5635" xr:uid="{D3631451-BE68-4B56-A61E-B7235535B0EA}"/>
    <hyperlink ref="A3179" r:id="rId2953" display="https://www.jrvdev.com/ROAR/VER1/ShowScenario.asp?ScenarioID=5636" xr:uid="{B867C540-6E7B-4622-8572-B2FE85A892D2}"/>
    <hyperlink ref="A3180" r:id="rId2954" display="https://www.jrvdev.com/ROAR/VER1/ShowScenario.asp?ScenarioID=5637" xr:uid="{90BF2650-3B78-4D0E-81C0-F54DD7C47DC4}"/>
    <hyperlink ref="A3181" r:id="rId2955" display="https://www.jrvdev.com/ROAR/VER1/ShowScenario.asp?ScenarioID=5638" xr:uid="{40728995-8E17-4BB3-B2EE-3EC3E8F901E3}"/>
    <hyperlink ref="A3182" r:id="rId2956" display="https://www.jrvdev.com/ROAR/VER1/ShowScenario.asp?ScenarioID=5639" xr:uid="{61DA3EFE-2E1D-46A4-88E6-79181804F984}"/>
    <hyperlink ref="A3183" r:id="rId2957" display="https://www.jrvdev.com/ROAR/VER1/ShowScenario.asp?ScenarioID=5678" xr:uid="{24FB3686-BBD4-494B-8231-507D7B5D2EC3}"/>
    <hyperlink ref="A3185" r:id="rId2958" display="https://www.jrvdev.com/ROAR/VER1/ShowScenario.asp?ScenarioID=1210" xr:uid="{562E543B-8633-431A-884B-1A61CC920A07}"/>
    <hyperlink ref="A3186" r:id="rId2959" display="https://www.jrvdev.com/ROAR/VER1/ShowScenario.asp?ScenarioID=1211" xr:uid="{3436B09D-EA3F-4763-899C-D78AD43FB18D}"/>
    <hyperlink ref="A3187" r:id="rId2960" display="https://www.jrvdev.com/ROAR/VER1/ShowScenario.asp?ScenarioID=1212" xr:uid="{40BDB764-5E9D-42A0-9B4C-EA9BCEB23BF5}"/>
    <hyperlink ref="A3188" r:id="rId2961" display="https://www.jrvdev.com/ROAR/VER1/ShowScenario.asp?ScenarioID=1213" xr:uid="{570DEBF2-A6AC-49CC-A3A0-FC809B4DAB20}"/>
    <hyperlink ref="A3189" r:id="rId2962" display="https://www.jrvdev.com/ROAR/VER1/ShowScenario.asp?ScenarioID=1214" xr:uid="{3811919B-E80E-44A6-85B4-9F657A3302F8}"/>
    <hyperlink ref="A3190" r:id="rId2963" display="https://www.jrvdev.com/ROAR/VER1/ShowScenario.asp?ScenarioID=1215" xr:uid="{62AD30E6-34C9-4B7E-81EC-866939346C52}"/>
    <hyperlink ref="A3191" r:id="rId2964" display="https://www.jrvdev.com/ROAR/VER1/ShowScenario.asp?ScenarioID=1216" xr:uid="{BB231BFA-826B-46B5-9F62-411B5B48634D}"/>
    <hyperlink ref="A3192" r:id="rId2965" display="https://www.jrvdev.com/ROAR/VER1/ShowScenario.asp?ScenarioID=1217" xr:uid="{4BE65CC5-F0ED-4C74-96BE-685AF68D2599}"/>
    <hyperlink ref="A3193" r:id="rId2966" display="https://www.jrvdev.com/ROAR/VER1/ShowScenario.asp?ScenarioID=1218" xr:uid="{2684E126-28E8-48ED-9118-A90EF90F5B0C}"/>
    <hyperlink ref="A3194" r:id="rId2967" display="https://www.jrvdev.com/ROAR/VER1/ShowScenario.asp?ScenarioID=1219" xr:uid="{6C4D85E3-E656-4D6F-A29F-8CED8601C9E2}"/>
    <hyperlink ref="A3195" r:id="rId2968" display="https://www.jrvdev.com/ROAR/VER1/ShowScenario.asp?ScenarioID=2941" xr:uid="{5753F383-5E14-4245-8E08-3F952DE13547}"/>
    <hyperlink ref="A3197" r:id="rId2969" display="https://www.jrvdev.com/ROAR/VER1/ShowScenario.asp?ScenarioID=1748" xr:uid="{A879D6DF-1BF0-4426-9CBD-E7339BD93CFD}"/>
    <hyperlink ref="A3198" r:id="rId2970" display="https://www.jrvdev.com/ROAR/VER1/ShowScenario.asp?ScenarioID=1749" xr:uid="{1F79EF90-3878-42D1-89A2-62AB8BD70D33}"/>
    <hyperlink ref="A3199" r:id="rId2971" display="https://www.jrvdev.com/ROAR/VER1/ShowScenario.asp?ScenarioID=1801" xr:uid="{4328F220-F7F0-4322-801F-6D3A31900E9F}"/>
    <hyperlink ref="A3200" r:id="rId2972" display="https://www.jrvdev.com/ROAR/VER1/ShowScenario.asp?ScenarioID=1822" xr:uid="{883F7751-AECB-4510-9CFE-DD5991844748}"/>
    <hyperlink ref="A3202" r:id="rId2973" display="https://www.jrvdev.com/ROAR/VER1/ShowScenario.asp?ScenarioID=2940" xr:uid="{E14CDD4C-AC43-46E2-A733-6E08043F9F26}"/>
    <hyperlink ref="A3203" r:id="rId2974" display="https://www.jrvdev.com/ROAR/VER1/ShowScenario.asp?ScenarioID=1128" xr:uid="{7C3416F2-40F8-4331-80B1-5D971BFBA08F}"/>
    <hyperlink ref="A3204" r:id="rId2975" display="https://www.jrvdev.com/ROAR/VER1/ShowScenario.asp?ScenarioID=1129" xr:uid="{673CA60E-1F6C-4D3A-BCFF-6EB6E4C9CF75}"/>
    <hyperlink ref="A3205" r:id="rId2976" display="https://www.jrvdev.com/ROAR/VER1/ShowScenario.asp?ScenarioID=1130" xr:uid="{A6EA4C60-CB19-4C37-80B9-8C595D92B5D2}"/>
    <hyperlink ref="A3206" r:id="rId2977" display="https://www.jrvdev.com/ROAR/VER1/ShowScenario.asp?ScenarioID=1131" xr:uid="{04EAE074-B492-488C-BAB0-A809EBF158C4}"/>
    <hyperlink ref="A3207" r:id="rId2978" display="https://www.jrvdev.com/ROAR/VER1/ShowScenario.asp?ScenarioID=1132" xr:uid="{5B739393-11A4-40B0-B60B-8F7654CAE681}"/>
    <hyperlink ref="A3208" r:id="rId2979" display="https://www.jrvdev.com/ROAR/VER1/ShowScenario.asp?ScenarioID=1135" xr:uid="{C8338A01-BD20-4E45-B1DB-F08130F30A38}"/>
    <hyperlink ref="A3209" r:id="rId2980" display="https://www.jrvdev.com/ROAR/VER1/ShowScenario.asp?ScenarioID=1133" xr:uid="{6A22476C-AE44-40C1-81A8-0FA2C8C2929F}"/>
    <hyperlink ref="A3210" r:id="rId2981" display="https://www.jrvdev.com/ROAR/VER1/ShowScenario.asp?ScenarioID=1134" xr:uid="{3EA9819E-69F3-417A-8F2E-CD9A68064A85}"/>
    <hyperlink ref="A3211" r:id="rId2982" display="https://www.jrvdev.com/ROAR/VER1/ShowScenario.asp?ScenarioID=1841" xr:uid="{BD2596BE-C2A4-4B65-95C9-0BD370653265}"/>
    <hyperlink ref="A3212" r:id="rId2983" display="https://www.jrvdev.com/ROAR/VER1/ShowScenario.asp?ScenarioID=1842" xr:uid="{2EC7B0E1-7869-4BEA-B5C4-7AEE90F7D82C}"/>
    <hyperlink ref="A3213" r:id="rId2984" display="https://www.jrvdev.com/ROAR/VER1/ShowScenario.asp?ScenarioID=1843" xr:uid="{94182A91-82D0-4DAA-98C7-C79203621EB6}"/>
    <hyperlink ref="A3214" r:id="rId2985" display="https://www.jrvdev.com/ROAR/VER1/ShowScenario.asp?ScenarioID=1844" xr:uid="{559313F1-7C66-4A58-9998-DC544AB57FDD}"/>
    <hyperlink ref="A3215" r:id="rId2986" display="https://www.jrvdev.com/ROAR/VER1/ShowScenario.asp?ScenarioID=1645" xr:uid="{D4F0E634-99E1-42E9-9BC0-8EBFB79BF3D2}"/>
    <hyperlink ref="A3216" r:id="rId2987" display="https://www.jrvdev.com/ROAR/VER1/ShowScenario.asp?ScenarioID=1646" xr:uid="{155DC964-BE7F-4EC5-BB54-6DAA1F44BAA5}"/>
    <hyperlink ref="A3217" r:id="rId2988" display="https://www.jrvdev.com/ROAR/VER1/ShowScenario.asp?ScenarioID=1647" xr:uid="{34A3E597-4FCA-4595-9593-4A5917ADB5D3}"/>
    <hyperlink ref="A3218" r:id="rId2989" display="https://www.jrvdev.com/ROAR/VER1/ShowScenario.asp?ScenarioID=1648" xr:uid="{84A9C325-BF9E-48C7-B975-C59AEE456428}"/>
    <hyperlink ref="A3219" r:id="rId2990" display="https://www.jrvdev.com/ROAR/VER1/ShowScenario.asp?ScenarioID=1649" xr:uid="{F6DFFBB5-B127-4246-92AD-DB7396E47D18}"/>
    <hyperlink ref="A3220" r:id="rId2991" display="https://www.jrvdev.com/ROAR/VER1/ShowScenario.asp?ScenarioID=1650" xr:uid="{497EC6E1-023C-4471-B5EA-989233069FF2}"/>
    <hyperlink ref="A3221" r:id="rId2992" display="https://www.jrvdev.com/ROAR/VER1/ShowScenario.asp?ScenarioID=1879" xr:uid="{2BAF59B7-04C8-4640-9CA0-8E1F0016B230}"/>
    <hyperlink ref="A3222" r:id="rId2993" display="https://www.jrvdev.com/ROAR/VER1/ShowScenario.asp?ScenarioID=1880" xr:uid="{CA194F75-40E2-45C4-808D-DE8BB6EE3538}"/>
    <hyperlink ref="A3223" r:id="rId2994" display="https://www.jrvdev.com/ROAR/VER1/ShowScenario.asp?ScenarioID=1881" xr:uid="{16549CF1-BB87-451B-BC9D-F20177C34655}"/>
    <hyperlink ref="A3224" r:id="rId2995" display="https://www.jrvdev.com/ROAR/VER1/ShowScenario.asp?ScenarioID=1882" xr:uid="{AC76D12E-4C17-4A1B-9D59-99E0EF8768E5}"/>
    <hyperlink ref="A3225" r:id="rId2996" display="https://www.jrvdev.com/ROAR/VER1/ShowScenario.asp?ScenarioID=1883" xr:uid="{0B6E14D5-4874-42E2-B21C-11E9E607C886}"/>
    <hyperlink ref="A3226" r:id="rId2997" display="https://www.jrvdev.com/ROAR/VER1/ShowScenario.asp?ScenarioID=1884" xr:uid="{443A6E63-E28C-4FC0-B843-12D06ACC8AAA}"/>
    <hyperlink ref="A3227" r:id="rId2998" display="https://www.jrvdev.com/ROAR/VER1/ShowScenario.asp?ScenarioID=1885" xr:uid="{E309C2C6-F4F1-442D-B345-059B6DA42BD5}"/>
    <hyperlink ref="A3228" r:id="rId2999" display="https://www.jrvdev.com/ROAR/VER1/ShowScenario.asp?ScenarioID=1886" xr:uid="{B5DF7614-14FD-4B21-BCA0-F7DFFAF2A08D}"/>
    <hyperlink ref="A3229" r:id="rId3000" display="https://www.jrvdev.com/ROAR/VER1/ShowScenario.asp?ScenarioID=1887" xr:uid="{594FDBE7-36FA-4F90-B543-5299C256E19B}"/>
    <hyperlink ref="A3230" r:id="rId3001" display="https://www.jrvdev.com/ROAR/VER1/ShowScenario.asp?ScenarioID=1888" xr:uid="{BDBD2077-4ACE-47C6-A140-9C127465657A}"/>
    <hyperlink ref="A3231" r:id="rId3002" display="https://www.jrvdev.com/ROAR/VER1/ShowScenario.asp?ScenarioID=2128" xr:uid="{28130CCF-5789-4E86-A8CC-880DC9F580B5}"/>
    <hyperlink ref="A3232" r:id="rId3003" display="https://www.jrvdev.com/ROAR/VER1/ShowScenario.asp?ScenarioID=2129" xr:uid="{77A877E1-6CBA-4241-A7AA-FCA242576316}"/>
    <hyperlink ref="A3233" r:id="rId3004" display="https://www.jrvdev.com/ROAR/VER1/ShowScenario.asp?ScenarioID=2130" xr:uid="{892475C6-1F57-44EF-8974-FA20C73067F2}"/>
    <hyperlink ref="A3234" r:id="rId3005" display="https://www.jrvdev.com/ROAR/VER1/ShowScenario.asp?ScenarioID=2131" xr:uid="{5D11D520-8081-4D04-BD37-5777942D9AFA}"/>
    <hyperlink ref="A3235" r:id="rId3006" display="https://www.jrvdev.com/ROAR/VER1/ShowScenario.asp?ScenarioID=2132" xr:uid="{13BD7763-CDA9-4610-9C94-318494FE56AF}"/>
    <hyperlink ref="A3236" r:id="rId3007" display="https://www.jrvdev.com/ROAR/VER1/ShowScenario.asp?ScenarioID=2133" xr:uid="{EAFB47B2-4384-48E2-85CA-24A2FD4979B4}"/>
    <hyperlink ref="A3237" r:id="rId3008" display="https://www.jrvdev.com/ROAR/VER1/ShowScenario.asp?ScenarioID=2134" xr:uid="{964AD74B-1B5F-4450-8AEF-F80F24FA9904}"/>
    <hyperlink ref="A3238" r:id="rId3009" display="https://www.jrvdev.com/ROAR/VER1/ShowScenario.asp?ScenarioID=2135" xr:uid="{FDD6A645-FFB6-479E-847D-528C8E0EC9EF}"/>
    <hyperlink ref="A3239" r:id="rId3010" display="https://www.jrvdev.com/ROAR/VER1/ShowScenario.asp?ScenarioID=2136" xr:uid="{897C1B86-8D39-4B17-A421-74D2E40B724B}"/>
    <hyperlink ref="A3240" r:id="rId3011" display="https://www.jrvdev.com/ROAR/VER1/ShowScenario.asp?ScenarioID=2137" xr:uid="{88C27A11-CBCF-48DB-A1C2-F4EE0C73003E}"/>
    <hyperlink ref="A3241" r:id="rId3012" display="https://www.jrvdev.com/ROAR/VER1/ShowScenario.asp?ScenarioID=2138" xr:uid="{A973C178-B006-4BF3-AAB5-997C32095464}"/>
    <hyperlink ref="A3242" r:id="rId3013" display="https://www.jrvdev.com/ROAR/VER1/ShowScenario.asp?ScenarioID=2420" xr:uid="{96E12591-EDDB-4807-9300-574781842319}"/>
    <hyperlink ref="A3243" r:id="rId3014" display="https://www.jrvdev.com/ROAR/VER1/ShowScenario.asp?ScenarioID=2421" xr:uid="{C91C8EFF-ADDD-43FB-B475-7EA32F050350}"/>
    <hyperlink ref="A3244" r:id="rId3015" display="https://www.jrvdev.com/ROAR/VER1/ShowScenario.asp?ScenarioID=2422" xr:uid="{4FB9EF1E-4AE7-429A-8E2F-2A280CCCB6EA}"/>
    <hyperlink ref="A3245" r:id="rId3016" display="https://www.jrvdev.com/ROAR/VER1/ShowScenario.asp?ScenarioID=2423" xr:uid="{586DEB36-0395-4827-8C9D-031CA9034F9A}"/>
    <hyperlink ref="A3246" r:id="rId3017" display="https://www.jrvdev.com/ROAR/VER1/ShowScenario.asp?ScenarioID=2424" xr:uid="{F9F645C6-981B-48E5-AA86-8534B534B2F2}"/>
    <hyperlink ref="A3247" r:id="rId3018" display="https://www.jrvdev.com/ROAR/VER1/ShowScenario.asp?ScenarioID=2425" xr:uid="{D44639BE-7EA6-47B9-8F28-659BB3C1460E}"/>
    <hyperlink ref="A3248" r:id="rId3019" display="https://www.jrvdev.com/ROAR/VER1/ShowScenario.asp?ScenarioID=2426" xr:uid="{D6638B0D-7A13-4736-BBC7-0829ED52F300}"/>
    <hyperlink ref="A3249" r:id="rId3020" display="https://www.jrvdev.com/ROAR/VER1/ShowScenario.asp?ScenarioID=2427" xr:uid="{F1FE5FE5-A4DD-4F44-AA6D-0A80149CCE1C}"/>
    <hyperlink ref="A3250" r:id="rId3021" display="https://www.jrvdev.com/ROAR/VER1/ShowScenario.asp?ScenarioID=2428" xr:uid="{C564560C-EEFF-4893-9196-40C92A8C9FC6}"/>
    <hyperlink ref="A3251" r:id="rId3022" display="https://www.jrvdev.com/ROAR/VER1/ShowScenario.asp?ScenarioID=2429" xr:uid="{0B1331A7-B3B5-42AB-A6F5-B48648F766EB}"/>
    <hyperlink ref="A3252" r:id="rId3023" display="https://www.jrvdev.com/ROAR/VER1/ShowScenario.asp?ScenarioID=2749" xr:uid="{56821196-5A62-4BAD-8D9A-E911C143CB7A}"/>
    <hyperlink ref="A3253" r:id="rId3024" display="https://www.jrvdev.com/ROAR/VER1/ShowScenario.asp?ScenarioID=2750" xr:uid="{5F3E655B-07C5-4FBF-8191-23BB66EC2163}"/>
    <hyperlink ref="A3254" r:id="rId3025" display="https://www.jrvdev.com/ROAR/VER1/ShowScenario.asp?ScenarioID=2751" xr:uid="{3F6042F4-362B-4717-AD89-AC787AFDE55B}"/>
    <hyperlink ref="A3255" r:id="rId3026" display="https://www.jrvdev.com/ROAR/VER1/ShowScenario.asp?ScenarioID=2752" xr:uid="{6CF02A6E-0DED-4D34-A5ED-D3B5AF0EF301}"/>
    <hyperlink ref="A3256" r:id="rId3027" display="https://www.jrvdev.com/ROAR/VER1/ShowScenario.asp?ScenarioID=2753" xr:uid="{B2A028C1-9023-480F-96E2-B1897A57804A}"/>
    <hyperlink ref="A3257" r:id="rId3028" display="https://www.jrvdev.com/ROAR/VER1/ShowScenario.asp?ScenarioID=2754" xr:uid="{F0085396-7008-4161-9D18-0A6478A0A6C7}"/>
    <hyperlink ref="A3258" r:id="rId3029" display="https://www.jrvdev.com/ROAR/VER1/ShowScenario.asp?ScenarioID=2755" xr:uid="{9EEF260D-F30B-4032-A9F5-8F8F1B742519}"/>
    <hyperlink ref="A3259" r:id="rId3030" display="https://www.jrvdev.com/ROAR/VER1/ShowScenario.asp?ScenarioID=2756" xr:uid="{41C8378E-EAD7-4BF7-AB20-79CFA8E529F1}"/>
    <hyperlink ref="A3260" r:id="rId3031" display="https://www.jrvdev.com/ROAR/VER1/ShowScenario.asp?ScenarioID=2757" xr:uid="{277B29D3-B4C0-4AAC-9E27-878AFE3013B3}"/>
    <hyperlink ref="A3261" r:id="rId3032" display="https://www.jrvdev.com/ROAR/VER1/ShowScenario.asp?ScenarioID=2758" xr:uid="{AB39E460-8330-4C86-8BC5-8EDD006AB38A}"/>
    <hyperlink ref="A3262" r:id="rId3033" display="https://www.jrvdev.com/ROAR/VER1/ShowScenario.asp?ScenarioID=2900" xr:uid="{C667E487-1529-450F-9D54-9A203D4D326E}"/>
    <hyperlink ref="A3263" r:id="rId3034" display="https://www.jrvdev.com/ROAR/VER1/ShowScenario.asp?ScenarioID=2901" xr:uid="{1F932012-E1F1-4027-9F12-2A072F9BBF02}"/>
    <hyperlink ref="A3264" r:id="rId3035" display="https://www.jrvdev.com/ROAR/VER1/ShowScenario.asp?ScenarioID=2902" xr:uid="{4CC33554-F7C0-4059-945B-1116E58F0177}"/>
    <hyperlink ref="A3265" r:id="rId3036" display="https://www.jrvdev.com/ROAR/VER1/ShowScenario.asp?ScenarioID=2903" xr:uid="{8D4AEBEE-239C-467D-87F8-3B74BB009DC6}"/>
    <hyperlink ref="A3266" r:id="rId3037" display="https://www.jrvdev.com/ROAR/VER1/ShowScenario.asp?ScenarioID=2904" xr:uid="{DDDD7311-02CF-40B7-A5D2-AD4EA42F2325}"/>
    <hyperlink ref="A3267" r:id="rId3038" display="https://www.jrvdev.com/ROAR/VER1/ShowScenario.asp?ScenarioID=2905" xr:uid="{1BE9A6CD-F00E-4F19-AE63-4BBE37E1595A}"/>
    <hyperlink ref="A3268" r:id="rId3039" display="https://www.jrvdev.com/ROAR/VER1/ShowScenario.asp?ScenarioID=2906" xr:uid="{70DE41E5-38E7-483B-85CC-DFDE1ACD85CB}"/>
    <hyperlink ref="A3269" r:id="rId3040" display="https://www.jrvdev.com/ROAR/VER1/ShowScenario.asp?ScenarioID=2907" xr:uid="{EAD836A6-629E-4895-B5D2-48DAA8B0853A}"/>
    <hyperlink ref="A3270" r:id="rId3041" display="https://www.jrvdev.com/ROAR/VER1/ShowScenario.asp?ScenarioID=2908" xr:uid="{B4E4C674-ABA1-4B09-B222-1515D381B841}"/>
    <hyperlink ref="A3271" r:id="rId3042" display="https://www.jrvdev.com/ROAR/VER1/ShowScenario.asp?ScenarioID=2909" xr:uid="{3398F875-4EE0-4CBA-B2CD-549AE918D44B}"/>
    <hyperlink ref="A3272" r:id="rId3043" display="https://www.jrvdev.com/ROAR/VER1/ShowScenario.asp?ScenarioID=3151" xr:uid="{7943EBED-E444-4886-AC1C-2AC927766567}"/>
    <hyperlink ref="A3273" r:id="rId3044" display="https://www.jrvdev.com/ROAR/VER1/ShowScenario.asp?ScenarioID=3152" xr:uid="{D7161AD3-F879-4C77-8A2D-49D29B38DDBB}"/>
    <hyperlink ref="A3274" r:id="rId3045" display="https://www.jrvdev.com/ROAR/VER1/ShowScenario.asp?ScenarioID=3153" xr:uid="{E59828D5-FB35-4E85-A87A-2EDC39FE8552}"/>
    <hyperlink ref="A3275" r:id="rId3046" display="https://www.jrvdev.com/ROAR/VER1/ShowScenario.asp?ScenarioID=3154" xr:uid="{C22B1A33-7DE2-40EF-92D0-C5B9DBF05763}"/>
    <hyperlink ref="A3276" r:id="rId3047" display="https://www.jrvdev.com/ROAR/VER1/ShowScenario.asp?ScenarioID=3155" xr:uid="{396C3885-54D6-428C-9577-7B25356FE773}"/>
    <hyperlink ref="A3277" r:id="rId3048" display="https://www.jrvdev.com/ROAR/VER1/ShowScenario.asp?ScenarioID=3156" xr:uid="{A3437BB2-8378-4647-AF33-84B7FC5DF80E}"/>
    <hyperlink ref="A3278" r:id="rId3049" display="https://www.jrvdev.com/ROAR/VER1/ShowScenario.asp?ScenarioID=3157" xr:uid="{D4D1938D-C4A3-413B-A78A-E868E3696C53}"/>
    <hyperlink ref="A3279" r:id="rId3050" display="https://www.jrvdev.com/ROAR/VER1/ShowScenario.asp?ScenarioID=3158" xr:uid="{D40B3DFC-BDEF-4AE4-AEB6-FFF4475F7B5D}"/>
    <hyperlink ref="A3280" r:id="rId3051" display="https://www.jrvdev.com/ROAR/VER1/ShowScenario.asp?ScenarioID=3159" xr:uid="{C99F0279-1975-44A3-B46A-88869F84FBD7}"/>
    <hyperlink ref="A3281" r:id="rId3052" display="https://www.jrvdev.com/ROAR/VER1/ShowScenario.asp?ScenarioID=3160" xr:uid="{2E18735A-8A68-42CE-A48F-BBEC4DA51EC8}"/>
    <hyperlink ref="A3282" r:id="rId3053" display="https://www.jrvdev.com/ROAR/VER1/ShowScenario.asp?ScenarioID=3771" xr:uid="{B0A0DD0D-D167-4BE3-B69D-3C14093883DC}"/>
    <hyperlink ref="A3283" r:id="rId3054" display="https://www.jrvdev.com/ROAR/VER1/ShowScenario.asp?ScenarioID=3772" xr:uid="{E0500660-483A-4D74-869F-005BE91D644A}"/>
    <hyperlink ref="A3284" r:id="rId3055" display="https://www.jrvdev.com/ROAR/VER1/ShowScenario.asp?ScenarioID=3773" xr:uid="{87CB72C4-DACD-4263-97B6-46ED858A217F}"/>
    <hyperlink ref="A3285" r:id="rId3056" display="https://www.jrvdev.com/ROAR/VER1/ShowScenario.asp?ScenarioID=3774" xr:uid="{B6ACE862-2847-4B9B-8087-459B8E60ED02}"/>
    <hyperlink ref="A3286" r:id="rId3057" display="https://www.jrvdev.com/ROAR/VER1/ShowScenario.asp?ScenarioID=3776" xr:uid="{32485E5D-95D1-4C8E-A370-01FFDB8A2459}"/>
    <hyperlink ref="A3287" r:id="rId3058" display="https://www.jrvdev.com/ROAR/VER1/ShowScenario.asp?ScenarioID=3775" xr:uid="{A993CEEF-EBE5-49E5-9DE0-E9DCF97634F4}"/>
    <hyperlink ref="A3288" r:id="rId3059" display="https://www.jrvdev.com/ROAR/VER1/ShowScenario.asp?ScenarioID=3777" xr:uid="{15A1E8EC-5A84-4491-B802-534A175E7B0B}"/>
    <hyperlink ref="A3289" r:id="rId3060" display="https://www.jrvdev.com/ROAR/VER1/ShowScenario.asp?ScenarioID=3778" xr:uid="{7E14A72D-2E5C-4582-A871-82E2A4403568}"/>
    <hyperlink ref="A3290" r:id="rId3061" display="https://www.jrvdev.com/ROAR/VER1/ShowScenario.asp?ScenarioID=3779" xr:uid="{F6FC535B-C5FA-493B-B53F-5295A950E038}"/>
    <hyperlink ref="A3291" r:id="rId3062" display="https://www.jrvdev.com/ROAR/VER1/ShowScenario.asp?ScenarioID=3781" xr:uid="{96E3EA54-7EA5-4D68-A10A-4B547ACD64AB}"/>
    <hyperlink ref="A3292" r:id="rId3063" display="https://www.jrvdev.com/ROAR/VER1/ShowScenario.asp?ScenarioID=4599" xr:uid="{EF338008-B565-4CB6-815D-79CCBF9DCBC6}"/>
    <hyperlink ref="A3293" r:id="rId3064" display="https://www.jrvdev.com/ROAR/VER1/ShowScenario.asp?ScenarioID=4572" xr:uid="{4BE7AA7A-EE8B-47FD-98CB-37CB1FEB63CF}"/>
    <hyperlink ref="A3294" r:id="rId3065" display="https://www.jrvdev.com/ROAR/VER1/ShowScenario.asp?ScenarioID=4573" xr:uid="{F5FDD276-CAF6-498A-A826-E8407E24D5D2}"/>
    <hyperlink ref="A3295" r:id="rId3066" display="https://www.jrvdev.com/ROAR/VER1/ShowScenario.asp?ScenarioID=4574" xr:uid="{EF4FCAD5-BBD5-4229-8280-211954824A4B}"/>
    <hyperlink ref="A3296" r:id="rId3067" display="https://www.jrvdev.com/ROAR/VER1/ShowScenario.asp?ScenarioID=4575" xr:uid="{154E154F-387F-4B9E-B83E-2054C23C221F}"/>
    <hyperlink ref="A3297" r:id="rId3068" display="https://www.jrvdev.com/ROAR/VER1/ShowScenario.asp?ScenarioID=4576" xr:uid="{B761DA92-41DC-4039-942D-BB1140AAAC0D}"/>
    <hyperlink ref="A3298" r:id="rId3069" display="https://www.jrvdev.com/ROAR/VER1/ShowScenario.asp?ScenarioID=4577" xr:uid="{E26B3421-2743-4FC1-9B34-14AE8E5F2BE5}"/>
    <hyperlink ref="A3299" r:id="rId3070" display="https://www.jrvdev.com/ROAR/VER1/ShowScenario.asp?ScenarioID=4578" xr:uid="{9489D3EE-F7B4-4A28-8CFF-A56D777AB183}"/>
    <hyperlink ref="A3300" r:id="rId3071" display="https://www.jrvdev.com/ROAR/VER1/ShowScenario.asp?ScenarioID=4579" xr:uid="{EE5620B3-ADEB-4C55-9C3F-D3E36FD41D9D}"/>
    <hyperlink ref="A3301" r:id="rId3072" display="https://www.jrvdev.com/ROAR/VER1/ShowScenario.asp?ScenarioID=4580" xr:uid="{EA71022D-2567-4B31-A39E-7897EC1D29F6}"/>
    <hyperlink ref="A3302" r:id="rId3073" display="https://www.jrvdev.com/ROAR/VER1/ShowScenario.asp?ScenarioID=4581" xr:uid="{84C073B2-3661-4784-828B-1E446155878A}"/>
    <hyperlink ref="A3303" r:id="rId3074" display="https://www.jrvdev.com/ROAR/VER1/ShowScenario.asp?ScenarioID=4582" xr:uid="{71B704DE-56D7-46F9-9581-2FFC89A68978}"/>
    <hyperlink ref="A3304" r:id="rId3075" display="https://www.jrvdev.com/ROAR/VER1/ShowScenario.asp?ScenarioID=4583" xr:uid="{9223C2CF-FD45-4379-8D06-92E50F872262}"/>
    <hyperlink ref="A3305" r:id="rId3076" display="https://www.jrvdev.com/ROAR/VER1/ShowScenario.asp?ScenarioID=4584" xr:uid="{C8F297A1-6047-44AD-BFAB-1C5A8FAFB91C}"/>
    <hyperlink ref="A3306" r:id="rId3077" display="https://www.jrvdev.com/ROAR/VER1/ShowScenario.asp?ScenarioID=4585" xr:uid="{C7839117-0BDA-4923-B62D-ED71790BDD86}"/>
    <hyperlink ref="A3307" r:id="rId3078" display="https://www.jrvdev.com/ROAR/VER1/ShowScenario.asp?ScenarioID=4586" xr:uid="{C4E39418-9B91-470A-9FAC-28CC7A8BC2E7}"/>
    <hyperlink ref="A3308" r:id="rId3079" display="https://www.jrvdev.com/ROAR/VER1/ShowScenario.asp?ScenarioID=4587" xr:uid="{FF4B5139-109D-4B90-988A-9317746DE5E9}"/>
    <hyperlink ref="A3309" r:id="rId3080" display="https://www.jrvdev.com/ROAR/VER1/ShowScenario.asp?ScenarioID=5859" xr:uid="{F7A0549E-4B87-4F89-A058-CE050B0DE474}"/>
    <hyperlink ref="A3310" r:id="rId3081" display="https://www.jrvdev.com/ROAR/VER1/ShowScenario.asp?ScenarioID=5860" xr:uid="{E62B8D30-0524-4381-B349-BBC46DC5CD75}"/>
    <hyperlink ref="A3311" r:id="rId3082" display="https://www.jrvdev.com/ROAR/VER1/ShowScenario.asp?ScenarioID=5861" xr:uid="{0E6AB53F-31E7-4B45-B417-CA668AAACDA6}"/>
    <hyperlink ref="A3312" r:id="rId3083" display="https://www.jrvdev.com/ROAR/VER1/ShowScenario.asp?ScenarioID=5862" xr:uid="{3142FDFF-A708-459E-B477-7CB6212A9565}"/>
    <hyperlink ref="A3313" r:id="rId3084" display="https://www.jrvdev.com/ROAR/VER1/ShowScenario.asp?ScenarioID=5864" xr:uid="{B4DD0CF7-5BD4-4021-8745-9A5C3AD27496}"/>
    <hyperlink ref="A3314" r:id="rId3085" display="https://www.jrvdev.com/ROAR/VER1/ShowScenario.asp?ScenarioID=5865" xr:uid="{6F975974-03BE-4BDF-9385-9722B0E9E2D4}"/>
    <hyperlink ref="A3315" r:id="rId3086" display="https://www.jrvdev.com/ROAR/VER1/ShowScenario.asp?ScenarioID=5866" xr:uid="{4A80F8F3-4A36-4DC0-A523-75288DC76A8B}"/>
    <hyperlink ref="A3316" r:id="rId3087" display="https://www.jrvdev.com/ROAR/VER1/ShowScenario.asp?ScenarioID=5867" xr:uid="{75B43734-ED11-43D2-8F98-3FC3B2FCABCE}"/>
    <hyperlink ref="A3317" r:id="rId3088" display="https://www.jrvdev.com/ROAR/VER1/ShowScenario.asp?ScenarioID=5868" xr:uid="{E476607C-35A8-48AE-9C08-6FF585B859B9}"/>
    <hyperlink ref="A3318" r:id="rId3089" display="https://www.jrvdev.com/ROAR/VER1/ShowScenario.asp?ScenarioID=5869" xr:uid="{D326F605-2325-44B7-9090-220C73129E98}"/>
    <hyperlink ref="A3319" r:id="rId3090" display="https://www.jrvdev.com/ROAR/VER1/ShowScenario.asp?ScenarioID=5870" xr:uid="{A7CD745F-E5D8-4BCF-A2F6-297691E7111B}"/>
    <hyperlink ref="A3320" r:id="rId3091" display="https://www.jrvdev.com/ROAR/VER1/ShowScenario.asp?ScenarioID=5871" xr:uid="{A1588D97-14D3-4F24-B1E5-500E24740BE3}"/>
    <hyperlink ref="A3321" r:id="rId3092" display="https://www.jrvdev.com/ROAR/VER1/ShowScenario.asp?ScenarioID=5872" xr:uid="{ED7A2B19-E2CE-46C9-9800-48C2BBC6A387}"/>
    <hyperlink ref="A3322" r:id="rId3093" display="https://www.jrvdev.com/ROAR/VER1/ShowScenario.asp?ScenarioID=5873" xr:uid="{41651BCB-B9B7-4E22-9BF2-B26F78BCC393}"/>
    <hyperlink ref="A3323" r:id="rId3094" display="https://www.jrvdev.com/ROAR/VER1/ShowScenario.asp?ScenarioID=5874" xr:uid="{BB909F15-5F7C-4132-BA6F-F00480709999}"/>
    <hyperlink ref="A3324" r:id="rId3095" display="https://www.jrvdev.com/ROAR/VER1/ShowScenario.asp?ScenarioID=5876" xr:uid="{4A410C8D-9372-4FBF-AB94-8488CE3DAF03}"/>
    <hyperlink ref="A3325" r:id="rId3096" display="https://www.jrvdev.com/ROAR/VER1/ShowScenario.asp?ScenarioID=5877" xr:uid="{8872A5A1-82EF-4EA7-810D-8B8884D3D61F}"/>
    <hyperlink ref="A3326" r:id="rId3097" display="https://www.jrvdev.com/ROAR/VER1/ShowScenario.asp?ScenarioID=5878" xr:uid="{BA6ED42D-1778-4AEE-8FD5-4F1DEA0631A9}"/>
    <hyperlink ref="A3327" r:id="rId3098" display="https://www.jrvdev.com/ROAR/VER1/ShowScenario.asp?ScenarioID=5879" xr:uid="{0A7B363C-1242-46B5-8365-0261FBD6287A}"/>
    <hyperlink ref="A3328" r:id="rId3099" display="https://www.jrvdev.com/ROAR/VER1/ShowScenario.asp?ScenarioID=5880" xr:uid="{94AB611B-E655-4CA0-BD9D-B508E43F0D9D}"/>
    <hyperlink ref="A3329" r:id="rId3100" display="https://www.jrvdev.com/ROAR/VER1/ShowScenario.asp?ScenarioID=5881" xr:uid="{2BB9D5E9-E524-41C1-8EC0-45861C128A70}"/>
    <hyperlink ref="A3330" r:id="rId3101" display="https://www.jrvdev.com/ROAR/VER1/ShowScenario.asp?ScenarioID=5882" xr:uid="{58302133-0863-4B1E-ACD4-32CF6A3C99C4}"/>
    <hyperlink ref="A3331" r:id="rId3102" display="https://www.jrvdev.com/ROAR/VER1/ShowScenario.asp?ScenarioID=5894" xr:uid="{FDCFDA23-1BD4-460D-B7E2-64B3C98C527F}"/>
    <hyperlink ref="A3332" r:id="rId3103" display="https://www.jrvdev.com/ROAR/VER1/ShowScenario.asp?ScenarioID=5883" xr:uid="{233C18D6-8A57-4A19-8463-63EDF56B46E2}"/>
    <hyperlink ref="A3333" r:id="rId3104" display="https://www.jrvdev.com/ROAR/VER1/ShowScenario.asp?ScenarioID=5884" xr:uid="{65610B2C-23FB-4056-B6DB-CA74D440B3CD}"/>
    <hyperlink ref="A3334" r:id="rId3105" display="https://www.jrvdev.com/ROAR/VER1/ShowScenario.asp?ScenarioID=5886" xr:uid="{CA267506-4B6E-4297-BC9E-B753D322B005}"/>
    <hyperlink ref="A3335" r:id="rId3106" display="https://www.jrvdev.com/ROAR/VER1/ShowScenario.asp?ScenarioID=5891" xr:uid="{28F0A7C8-7E2B-47DB-808C-20B2BC7F7D6C}"/>
    <hyperlink ref="A3336" r:id="rId3107" display="https://www.jrvdev.com/ROAR/VER1/ShowScenario.asp?ScenarioID=5885" xr:uid="{82B2D4A0-9436-4C6E-81DD-FDEEC0E7FF29}"/>
    <hyperlink ref="A3337" r:id="rId3108" display="https://www.jrvdev.com/ROAR/VER1/ShowScenario.asp?ScenarioID=5887" xr:uid="{B94CBCF5-2444-4202-8427-0E2E1356C5C2}"/>
    <hyperlink ref="A3338" r:id="rId3109" display="https://www.jrvdev.com/ROAR/VER1/ShowScenario.asp?ScenarioID=5888" xr:uid="{AC66A7FE-CFB2-4437-BD5C-11F7BC94AC6C}"/>
    <hyperlink ref="A3339" r:id="rId3110" display="https://www.jrvdev.com/ROAR/VER1/ShowScenario.asp?ScenarioID=5889" xr:uid="{1181F7F2-AD5A-40C2-A21C-12583D255161}"/>
    <hyperlink ref="A3340" r:id="rId3111" display="https://www.jrvdev.com/ROAR/VER1/ShowScenario.asp?ScenarioID=5890" xr:uid="{4E28C862-D548-4B21-A2B5-7592A00A0450}"/>
    <hyperlink ref="A3341" r:id="rId3112" display="https://www.jrvdev.com/ROAR/VER1/ShowScenario.asp?ScenarioID=1889" xr:uid="{87F009FC-7506-4B44-9DE2-79A81CB21254}"/>
    <hyperlink ref="A3343" r:id="rId3113" display="https://www.jrvdev.com/ROAR/VER1/ShowScenario.asp?ScenarioID=5896" xr:uid="{11F2605B-1997-43BA-880D-3DA4769489F1}"/>
    <hyperlink ref="A3344" r:id="rId3114" display="https://www.jrvdev.com/ROAR/VER1/ShowScenario.asp?ScenarioID=5897" xr:uid="{C19F6F14-A882-4DCC-9531-7284BDA2CA9A}"/>
    <hyperlink ref="A3345" r:id="rId3115" display="https://www.jrvdev.com/ROAR/VER1/ShowScenario.asp?ScenarioID=5898" xr:uid="{C7355BE3-D68D-448D-A23C-DB19381EC57E}"/>
    <hyperlink ref="A3346" r:id="rId3116" display="https://www.jrvdev.com/ROAR/VER1/ShowScenario.asp?ScenarioID=5899" xr:uid="{FB0EB5B1-1625-4B09-AFAE-769ED8E3C55E}"/>
    <hyperlink ref="A3347" r:id="rId3117" display="https://www.jrvdev.com/ROAR/VER1/ShowScenario.asp?ScenarioID=5900" xr:uid="{A80A436F-48FF-4BF4-BEAE-A2ABC85BAB67}"/>
    <hyperlink ref="A3348" r:id="rId3118" display="https://www.jrvdev.com/ROAR/VER1/ShowScenario.asp?ScenarioID=5901" xr:uid="{FAB38444-C2B9-4CD9-A6A0-B11302BE916E}"/>
    <hyperlink ref="A3349" r:id="rId3119" display="https://www.jrvdev.com/ROAR/VER1/ShowScenario.asp?ScenarioID=5902" xr:uid="{CC632394-907E-4B52-A2ED-12CC1B4EED38}"/>
    <hyperlink ref="A3350" r:id="rId3120" display="https://www.jrvdev.com/ROAR/VER1/ShowScenario.asp?ScenarioID=5903" xr:uid="{9DA1B6C8-5BC8-4241-8B44-E8A6C0004A41}"/>
    <hyperlink ref="A3351" r:id="rId3121" display="https://www.jrvdev.com/ROAR/VER1/ShowScenario.asp?ScenarioID=5904" xr:uid="{D43BDB50-543D-4385-A272-4A4C87E3830C}"/>
    <hyperlink ref="A3352" r:id="rId3122" display="https://www.jrvdev.com/ROAR/VER1/ShowScenario.asp?ScenarioID=5905" xr:uid="{AA32ABEA-C4C0-44AB-9A4C-758C5BEDB92B}"/>
    <hyperlink ref="A3354" r:id="rId3123" display="https://www.jrvdev.com/ROAR/VER1/ShowScenario.asp?ScenarioID=4747" xr:uid="{D6C469EB-7C32-477E-A14D-F85BDE991F66}"/>
    <hyperlink ref="A3355" r:id="rId3124" display="https://www.jrvdev.com/ROAR/VER1/ShowScenario.asp?ScenarioID=6585" xr:uid="{D37DBD44-E3A3-4A55-8955-4C5F4457F6FE}"/>
    <hyperlink ref="A3356" r:id="rId3125" display="https://www.jrvdev.com/ROAR/VER1/ShowScenario.asp?ScenarioID=6586" xr:uid="{0C6CB0F3-B7AF-4D6B-8737-BF1F4E9DC93C}"/>
    <hyperlink ref="A3358" r:id="rId3126" display="https://www.jrvdev.com/ROAR/VER1/ShowScenario.asp?ScenarioID=2602" xr:uid="{ABB1A994-B1D3-4555-95E9-BB37CBD75EEC}"/>
    <hyperlink ref="A3359" r:id="rId3127" display="https://www.jrvdev.com/ROAR/VER1/ShowScenario.asp?ScenarioID=2603" xr:uid="{9729AE4E-F31D-485D-BAD4-1C7C100379F6}"/>
    <hyperlink ref="A3360" r:id="rId3128" display="https://www.jrvdev.com/ROAR/VER1/ShowScenario.asp?ScenarioID=2604" xr:uid="{DA914F94-E2FE-41E8-8EDA-43337CD32800}"/>
    <hyperlink ref="A3361" r:id="rId3129" display="https://www.jrvdev.com/ROAR/VER1/ShowScenario.asp?ScenarioID=2605" xr:uid="{C4A14F70-21E9-4D00-A9A7-B877D51CB8E3}"/>
    <hyperlink ref="A3362" r:id="rId3130" display="https://www.jrvdev.com/ROAR/VER1/ShowScenario.asp?ScenarioID=2606" xr:uid="{91134119-3FC0-44A8-9FA7-D447DBB86169}"/>
    <hyperlink ref="A3363" r:id="rId3131" display="https://www.jrvdev.com/ROAR/VER1/ShowScenario.asp?ScenarioID=2607" xr:uid="{CF90D4AF-7D90-4CD4-BE99-FCEA872BB828}"/>
    <hyperlink ref="A3364" r:id="rId3132" display="https://www.jrvdev.com/ROAR/VER1/ShowScenario.asp?ScenarioID=2608" xr:uid="{5FE386BD-8588-4A76-8C97-D68300834DB4}"/>
    <hyperlink ref="A3365" r:id="rId3133" display="https://www.jrvdev.com/ROAR/VER1/ShowScenario.asp?ScenarioID=2609" xr:uid="{100996F3-C86E-4B96-8941-57D910E8FF99}"/>
    <hyperlink ref="A3367" r:id="rId3134" display="https://www.jrvdev.com/ROAR/VER1/ShowScenario.asp?ScenarioID=2759" xr:uid="{C2242F4F-E6E2-4424-9DB3-FF8131EC903C}"/>
    <hyperlink ref="A3368" r:id="rId3135" display="https://www.jrvdev.com/ROAR/VER1/ShowScenario.asp?ScenarioID=2760" xr:uid="{69693BC0-CCA4-4E7E-99BA-A37C74831D4D}"/>
    <hyperlink ref="A3369" r:id="rId3136" display="https://www.jrvdev.com/ROAR/VER1/ShowScenario.asp?ScenarioID=2761" xr:uid="{10662485-3DB3-4488-9020-9E7322A1FC63}"/>
    <hyperlink ref="A3370" r:id="rId3137" display="https://www.jrvdev.com/ROAR/VER1/ShowScenario.asp?ScenarioID=2762" xr:uid="{B81D30CB-4F10-45ED-84A6-FA5CE967D56E}"/>
    <hyperlink ref="A3371" r:id="rId3138" display="https://www.jrvdev.com/ROAR/VER1/ShowScenario.asp?ScenarioID=2763" xr:uid="{28D52439-DE2F-441C-95A3-B5F49EACB0E3}"/>
    <hyperlink ref="A3372" r:id="rId3139" display="https://www.jrvdev.com/ROAR/VER1/ShowScenario.asp?ScenarioID=2764" xr:uid="{79C90964-7056-4DED-96E9-ACFD1323D18F}"/>
    <hyperlink ref="A3373" r:id="rId3140" display="https://www.jrvdev.com/ROAR/VER1/ShowScenario.asp?ScenarioID=2765" xr:uid="{6FAD7D32-5DE2-4139-85DE-E63BE7CAA112}"/>
    <hyperlink ref="A3374" r:id="rId3141" display="https://www.jrvdev.com/ROAR/VER1/ShowScenario.asp?ScenarioID=2766" xr:uid="{D57E17BC-EA8E-4AF7-94B7-1E4E9B52E3FE}"/>
    <hyperlink ref="A3376" r:id="rId3142" display="https://www.jrvdev.com/ROAR/VER1/ShowScenario.asp?ScenarioID=2986" xr:uid="{CEFC76B3-DDD4-495D-968A-796649B60CBB}"/>
    <hyperlink ref="A3377" r:id="rId3143" display="https://www.jrvdev.com/ROAR/VER1/ShowScenario.asp?ScenarioID=2987" xr:uid="{3DE19C5D-E9D3-4AF5-864E-4C6ACAF5F3F5}"/>
    <hyperlink ref="A3378" r:id="rId3144" display="https://www.jrvdev.com/ROAR/VER1/ShowScenario.asp?ScenarioID=2988" xr:uid="{5B6F654F-23A1-4C00-A29D-AC9614E98230}"/>
    <hyperlink ref="A3379" r:id="rId3145" display="https://www.jrvdev.com/ROAR/VER1/ShowScenario.asp?ScenarioID=2989" xr:uid="{1325FEA0-5F4C-4169-93DD-A190C62AAD81}"/>
    <hyperlink ref="A3380" r:id="rId3146" display="https://www.jrvdev.com/ROAR/VER1/ShowScenario.asp?ScenarioID=2990" xr:uid="{48CC0DBE-451A-4CAE-A6C5-1ADBF5FD8737}"/>
    <hyperlink ref="A3381" r:id="rId3147" display="https://www.jrvdev.com/ROAR/VER1/ShowScenario.asp?ScenarioID=2991" xr:uid="{496B07A6-A020-4C93-95EA-CB3CFAD9D3C6}"/>
    <hyperlink ref="A3382" r:id="rId3148" display="https://www.jrvdev.com/ROAR/VER1/ShowScenario.asp?ScenarioID=2992" xr:uid="{EA6D6BFC-1BB4-4791-95D7-7BFB769D27C8}"/>
    <hyperlink ref="A3383" r:id="rId3149" display="https://www.jrvdev.com/ROAR/VER1/ShowScenario.asp?ScenarioID=2993" xr:uid="{9099157D-EA28-488B-93A1-6B87CD36ABA6}"/>
    <hyperlink ref="A3385" r:id="rId3150" display="https://www.jrvdev.com/ROAR/VER1/ShowScenario.asp?ScenarioID=3346" xr:uid="{D2768AD7-8EE5-48D3-AA73-D888B98300FA}"/>
    <hyperlink ref="A3386" r:id="rId3151" display="https://www.jrvdev.com/ROAR/VER1/ShowScenario.asp?ScenarioID=3347" xr:uid="{36859B51-1826-4089-B347-F4915940CE19}"/>
    <hyperlink ref="A3387" r:id="rId3152" display="https://www.jrvdev.com/ROAR/VER1/ShowScenario.asp?ScenarioID=3348" xr:uid="{575EF26A-E98F-4D0D-84C5-97D252918AA7}"/>
    <hyperlink ref="A3388" r:id="rId3153" display="https://www.jrvdev.com/ROAR/VER1/ShowScenario.asp?ScenarioID=3349" xr:uid="{CDB44FB5-5E1D-477C-8399-0CBE72DB9A2B}"/>
    <hyperlink ref="A3389" r:id="rId3154" display="https://www.jrvdev.com/ROAR/VER1/ShowScenario.asp?ScenarioID=3350" xr:uid="{7957A645-68A2-499F-BA81-2432B7BA3A9A}"/>
    <hyperlink ref="A3390" r:id="rId3155" display="https://www.jrvdev.com/ROAR/VER1/ShowScenario.asp?ScenarioID=3351" xr:uid="{3D80BD32-83D8-4FFB-9C92-FBFCECD49E9E}"/>
    <hyperlink ref="A3391" r:id="rId3156" display="https://www.jrvdev.com/ROAR/VER1/ShowScenario.asp?ScenarioID=3352" xr:uid="{DA07DBA7-972B-4018-833C-0DABF4099716}"/>
    <hyperlink ref="A3392" r:id="rId3157" display="https://www.jrvdev.com/ROAR/VER1/ShowScenario.asp?ScenarioID=3353" xr:uid="{A3C06D60-C599-4959-932B-D6B4F6AF0346}"/>
    <hyperlink ref="A3393" r:id="rId3158" display="https://www.jrvdev.com/ROAR/VER1/ShowScenario.asp?ScenarioID=3354" xr:uid="{DE3E2741-2782-4927-BD7B-1191228AAFE1}"/>
    <hyperlink ref="A3394" r:id="rId3159" display="https://www.jrvdev.com/ROAR/VER1/ShowScenario.asp?ScenarioID=3355" xr:uid="{A46FF297-42A2-4DC8-806E-358717F464B0}"/>
    <hyperlink ref="A3396" r:id="rId3160" display="https://www.jrvdev.com/ROAR/VER1/ShowScenario.asp?ScenarioID=3612" xr:uid="{08387C1E-3919-4D31-811B-32C597AABDEC}"/>
    <hyperlink ref="A3397" r:id="rId3161" display="https://www.jrvdev.com/ROAR/VER1/ShowScenario.asp?ScenarioID=3613" xr:uid="{B0978AEE-BCB3-4545-B81B-9DB83D19C902}"/>
    <hyperlink ref="A3398" r:id="rId3162" display="https://www.jrvdev.com/ROAR/VER1/ShowScenario.asp?ScenarioID=3614" xr:uid="{168E0201-6FB1-415E-90C3-A64CDB584BC5}"/>
    <hyperlink ref="A3399" r:id="rId3163" display="https://www.jrvdev.com/ROAR/VER1/ShowScenario.asp?ScenarioID=3615" xr:uid="{E18FD3E1-EEC0-4A7D-AA88-5A0FD4EBD0A7}"/>
    <hyperlink ref="A3400" r:id="rId3164" display="https://www.jrvdev.com/ROAR/VER1/ShowScenario.asp?ScenarioID=3616" xr:uid="{BC00066D-E25C-4807-AC9F-35A2B4353D74}"/>
    <hyperlink ref="A3401" r:id="rId3165" display="https://www.jrvdev.com/ROAR/VER1/ShowScenario.asp?ScenarioID=3617" xr:uid="{1BD24872-A519-4C61-BB69-ED748C101A4C}"/>
    <hyperlink ref="A3402" r:id="rId3166" display="https://www.jrvdev.com/ROAR/VER1/ShowScenario.asp?ScenarioID=3618" xr:uid="{41CEEC18-FE0C-4C98-B930-E8EFA15FF1B5}"/>
    <hyperlink ref="A3403" r:id="rId3167" display="https://www.jrvdev.com/ROAR/VER1/ShowScenario.asp?ScenarioID=3619" xr:uid="{0C7E7FFB-138E-47E4-BD6A-4EE831E0A045}"/>
    <hyperlink ref="A3404" r:id="rId3168" display="https://www.jrvdev.com/ROAR/VER1/ShowScenario.asp?ScenarioID=3620" xr:uid="{792C7E17-6AE4-4867-809B-89F5AF298ED5}"/>
    <hyperlink ref="A3405" r:id="rId3169" display="https://www.jrvdev.com/ROAR/VER1/ShowScenario.asp?ScenarioID=3621" xr:uid="{D1051EFE-809E-4A4D-BF27-6138A0A9A93C}"/>
    <hyperlink ref="A3407" r:id="rId3170" display="https://www.jrvdev.com/ROAR/VER1/ShowScenario.asp?ScenarioID=3918" xr:uid="{7EE07E44-34C0-497D-BC94-5E8A25CFDE5C}"/>
    <hyperlink ref="A3408" r:id="rId3171" display="https://www.jrvdev.com/ROAR/VER1/ShowScenario.asp?ScenarioID=3919" xr:uid="{5179C3E5-0FD7-4603-B954-D00C8812393D}"/>
    <hyperlink ref="A3409" r:id="rId3172" display="https://www.jrvdev.com/ROAR/VER1/ShowScenario.asp?ScenarioID=3920" xr:uid="{FD84490B-5AB6-4697-B8C0-DC795157FC4C}"/>
    <hyperlink ref="A3410" r:id="rId3173" display="https://www.jrvdev.com/ROAR/VER1/ShowScenario.asp?ScenarioID=3921" xr:uid="{FB50EF5A-BC54-4A25-AFD8-4527A1D3C17D}"/>
    <hyperlink ref="A3411" r:id="rId3174" display="https://www.jrvdev.com/ROAR/VER1/ShowScenario.asp?ScenarioID=3922" xr:uid="{21FE8CB5-E730-4D8C-A117-1467D5701CDC}"/>
    <hyperlink ref="A3412" r:id="rId3175" display="https://www.jrvdev.com/ROAR/VER1/ShowScenario.asp?ScenarioID=3923" xr:uid="{9CA48AA6-D297-4D83-8A74-972E71D68426}"/>
    <hyperlink ref="A3413" r:id="rId3176" display="https://www.jrvdev.com/ROAR/VER1/ShowScenario.asp?ScenarioID=3924" xr:uid="{C3774695-9DDC-4BA0-92E5-FD6426550AF0}"/>
    <hyperlink ref="A3414" r:id="rId3177" display="https://www.jrvdev.com/ROAR/VER1/ShowScenario.asp?ScenarioID=3925" xr:uid="{2D4C0864-29AC-4AE0-ADD5-77388DAE47DB}"/>
    <hyperlink ref="A3416" r:id="rId3178" display="https://www.jrvdev.com/ROAR/VER1/ShowScenario.asp?ScenarioID=4256" xr:uid="{1CF93B85-5F0A-4A6B-A9E8-E3E77B2B797E}"/>
    <hyperlink ref="A3417" r:id="rId3179" display="https://www.jrvdev.com/ROAR/VER1/ShowScenario.asp?ScenarioID=4257" xr:uid="{E2C5EAC5-C2C9-471A-BA03-187518BDEBB5}"/>
    <hyperlink ref="A3418" r:id="rId3180" display="https://www.jrvdev.com/ROAR/VER1/ShowScenario.asp?ScenarioID=4258" xr:uid="{990A619C-CF2C-41C2-96FC-48942F104171}"/>
    <hyperlink ref="A3419" r:id="rId3181" display="https://www.jrvdev.com/ROAR/VER1/ShowScenario.asp?ScenarioID=4259" xr:uid="{8EE7D146-3111-43E0-A292-8AD619F7288B}"/>
    <hyperlink ref="A3420" r:id="rId3182" display="https://www.jrvdev.com/ROAR/VER1/ShowScenario.asp?ScenarioID=4260" xr:uid="{15C868F6-5AFC-4BAA-94D3-D421E1187260}"/>
    <hyperlink ref="A3421" r:id="rId3183" display="https://www.jrvdev.com/ROAR/VER1/ShowScenario.asp?ScenarioID=4261" xr:uid="{FB2ADE67-4429-4BFA-9EAF-FB9690C078B8}"/>
    <hyperlink ref="A3422" r:id="rId3184" display="https://www.jrvdev.com/ROAR/VER1/ShowScenario.asp?ScenarioID=4262" xr:uid="{03285345-FE7C-4BC0-A31E-8ACD7A2278A7}"/>
    <hyperlink ref="A3423" r:id="rId3185" display="https://www.jrvdev.com/ROAR/VER1/ShowScenario.asp?ScenarioID=4263" xr:uid="{1CF17959-2C53-440B-82C1-BE131648D838}"/>
    <hyperlink ref="A3425" r:id="rId3186" display="https://www.jrvdev.com/ROAR/VER1/ShowScenario.asp?ScenarioID=4640" xr:uid="{36670685-C5CA-4E94-B30C-77EF996C6208}"/>
    <hyperlink ref="A3426" r:id="rId3187" display="https://www.jrvdev.com/ROAR/VER1/ShowScenario.asp?ScenarioID=4641" xr:uid="{9713B171-534C-4AF4-B2FC-1095F93884AE}"/>
    <hyperlink ref="A3427" r:id="rId3188" display="https://www.jrvdev.com/ROAR/VER1/ShowScenario.asp?ScenarioID=4642" xr:uid="{8C984EDB-E035-4184-8FCF-86D3657E47F6}"/>
    <hyperlink ref="A3428" r:id="rId3189" display="https://www.jrvdev.com/ROAR/VER1/ShowScenario.asp?ScenarioID=4643" xr:uid="{04129948-8330-4B94-9833-E6DB18DD02C7}"/>
    <hyperlink ref="A3429" r:id="rId3190" display="https://www.jrvdev.com/ROAR/VER1/ShowScenario.asp?ScenarioID=4644" xr:uid="{90F77AD2-5AE0-4606-880D-93AC1CE7BBAF}"/>
    <hyperlink ref="A3430" r:id="rId3191" display="https://www.jrvdev.com/ROAR/VER1/ShowScenario.asp?ScenarioID=4645" xr:uid="{61AFA2A0-D946-44C9-8E20-D71FDE03C981}"/>
    <hyperlink ref="A3431" r:id="rId3192" display="https://www.jrvdev.com/ROAR/VER1/ShowScenario.asp?ScenarioID=4646" xr:uid="{076D67EF-74EC-4DE2-8CCB-25AE01A91D5E}"/>
    <hyperlink ref="A3432" r:id="rId3193" display="https://www.jrvdev.com/ROAR/VER1/ShowScenario.asp?ScenarioID=4647" xr:uid="{9FBD426D-AB22-49EE-9C5F-932D8A8A6991}"/>
    <hyperlink ref="A3434" r:id="rId3194" display="https://www.jrvdev.com/ROAR/VER1/ShowScenario.asp?ScenarioID=4908" xr:uid="{4E48236A-7560-49EF-9C58-2CE0113F81E6}"/>
    <hyperlink ref="A3435" r:id="rId3195" display="https://www.jrvdev.com/ROAR/VER1/ShowScenario.asp?ScenarioID=4910" xr:uid="{5513940D-461D-43B9-8CB9-4C91D00EFD6E}"/>
    <hyperlink ref="A3436" r:id="rId3196" display="https://www.jrvdev.com/ROAR/VER1/ShowScenario.asp?ScenarioID=4909" xr:uid="{6FE1FAE7-8A4D-4DC8-90CD-E352A01D9D0D}"/>
    <hyperlink ref="A3437" r:id="rId3197" display="https://www.jrvdev.com/ROAR/VER1/ShowScenario.asp?ScenarioID=4911" xr:uid="{950B8E96-8DC9-4A6F-8F9B-32C9D8907ED2}"/>
    <hyperlink ref="A3438" r:id="rId3198" display="https://www.jrvdev.com/ROAR/VER1/ShowScenario.asp?ScenarioID=4912" xr:uid="{95D9FA72-D60A-422B-BDC3-E4AF279B17EC}"/>
    <hyperlink ref="A3439" r:id="rId3199" display="https://www.jrvdev.com/ROAR/VER1/ShowScenario.asp?ScenarioID=4913" xr:uid="{2083C158-CCFF-4AB3-BE80-D53C617B9084}"/>
    <hyperlink ref="A3440" r:id="rId3200" display="https://www.jrvdev.com/ROAR/VER1/ShowScenario.asp?ScenarioID=4914" xr:uid="{F7E7A514-5339-453A-86B0-C7A708BAAE71}"/>
    <hyperlink ref="A3441" r:id="rId3201" display="https://www.jrvdev.com/ROAR/VER1/ShowScenario.asp?ScenarioID=4915" xr:uid="{D72722E4-FD72-42FB-A480-ED032C374A91}"/>
    <hyperlink ref="A3443" r:id="rId3202" display="https://www.jrvdev.com/ROAR/VER1/ShowScenario.asp?ScenarioID=5114" xr:uid="{0026984E-A0D5-4FB3-802D-5A62844FB778}"/>
    <hyperlink ref="A3444" r:id="rId3203" display="https://www.jrvdev.com/ROAR/VER1/ShowScenario.asp?ScenarioID=5113" xr:uid="{AECC3CD5-E769-4A3B-8642-7ACB7F219CD1}"/>
    <hyperlink ref="A3445" r:id="rId3204" display="https://www.jrvdev.com/ROAR/VER1/ShowScenario.asp?ScenarioID=5112" xr:uid="{6D38486B-3326-47BB-905F-5FD0239E2794}"/>
    <hyperlink ref="A3446" r:id="rId3205" display="https://www.jrvdev.com/ROAR/VER1/ShowScenario.asp?ScenarioID=5111" xr:uid="{814A7260-C62C-4A8B-9A98-F6E77C94C171}"/>
    <hyperlink ref="A3447" r:id="rId3206" display="https://www.jrvdev.com/ROAR/VER1/ShowScenario.asp?ScenarioID=5110" xr:uid="{8468DBD9-D74F-48CC-8322-92F835F4F9FC}"/>
    <hyperlink ref="A3448" r:id="rId3207" display="https://www.jrvdev.com/ROAR/VER1/ShowScenario.asp?ScenarioID=5109" xr:uid="{3CA05928-E695-4D37-9E52-DAF0E9E0C9BA}"/>
    <hyperlink ref="A3449" r:id="rId3208" display="https://www.jrvdev.com/ROAR/VER1/ShowScenario.asp?ScenarioID=5108" xr:uid="{DB002154-A49D-4B00-A33C-F06EB06A1CD5}"/>
    <hyperlink ref="A3450" r:id="rId3209" display="https://www.jrvdev.com/ROAR/VER1/ShowScenario.asp?ScenarioID=5107" xr:uid="{1548507B-E154-4214-98C9-8FA8DADC6926}"/>
    <hyperlink ref="A3452" r:id="rId3210" display="https://www.jrvdev.com/ROAR/VER1/ShowScenario.asp?ScenarioID=5524" xr:uid="{D0897FF9-A96D-4EAF-B4B3-FE1D86BA8A3E}"/>
    <hyperlink ref="A3453" r:id="rId3211" display="https://www.jrvdev.com/ROAR/VER1/ShowScenario.asp?ScenarioID=5525" xr:uid="{190F0B3C-C153-46EB-AA46-A64BCC917484}"/>
    <hyperlink ref="A3454" r:id="rId3212" display="https://www.jrvdev.com/ROAR/VER1/ShowScenario.asp?ScenarioID=5526" xr:uid="{F6A7C2E2-0AD5-4110-A59B-771D30D15AA5}"/>
    <hyperlink ref="A3455" r:id="rId3213" display="https://www.jrvdev.com/ROAR/VER1/ShowScenario.asp?ScenarioID=5527" xr:uid="{607F03B7-BF80-4A27-AE93-FF0242048FF2}"/>
    <hyperlink ref="A3456" r:id="rId3214" display="https://www.jrvdev.com/ROAR/VER1/ShowScenario.asp?ScenarioID=5528" xr:uid="{F3BA1826-6B6D-4D22-B922-15838E1DF4D5}"/>
    <hyperlink ref="A3457" r:id="rId3215" display="https://www.jrvdev.com/ROAR/VER1/ShowScenario.asp?ScenarioID=5529" xr:uid="{C1F469A4-8C56-4C2C-8280-56A02E10B8D1}"/>
    <hyperlink ref="A3458" r:id="rId3216" display="https://www.jrvdev.com/ROAR/VER1/ShowScenario.asp?ScenarioID=5530" xr:uid="{5F9E8C89-E47C-4919-8C4A-53E0AE1D79CC}"/>
    <hyperlink ref="A3459" r:id="rId3217" display="https://www.jrvdev.com/ROAR/VER1/ShowScenario.asp?ScenarioID=5531" xr:uid="{C6B371C0-C447-487A-8F9F-B80274560909}"/>
    <hyperlink ref="A3461" r:id="rId3218" display="https://www.jrvdev.com/ROAR/VER1/ShowScenario.asp?ScenarioID=5806" xr:uid="{87D97C82-D3DA-4B4E-ACB5-34EED29FCCC6}"/>
    <hyperlink ref="A3462" r:id="rId3219" display="https://www.jrvdev.com/ROAR/VER1/ShowScenario.asp?ScenarioID=5807" xr:uid="{335683B5-802F-404E-8AD7-250BE85A80A7}"/>
    <hyperlink ref="A3463" r:id="rId3220" display="https://www.jrvdev.com/ROAR/VER1/ShowScenario.asp?ScenarioID=5808" xr:uid="{4254A2EB-55A8-4F5A-951B-7ADB9865B7FD}"/>
    <hyperlink ref="A3464" r:id="rId3221" display="https://www.jrvdev.com/ROAR/VER1/ShowScenario.asp?ScenarioID=5809" xr:uid="{12B3A5F4-D9EA-4B67-A7D1-FAABAF42F05C}"/>
    <hyperlink ref="A3465" r:id="rId3222" display="https://www.jrvdev.com/ROAR/VER1/ShowScenario.asp?ScenarioID=5810" xr:uid="{C20C3A4C-1200-416E-9176-FDA4DA729F93}"/>
    <hyperlink ref="A3466" r:id="rId3223" display="https://www.jrvdev.com/ROAR/VER1/ShowScenario.asp?ScenarioID=5811" xr:uid="{03BBF4DE-F1DE-4A50-9724-F74E1D42D0E7}"/>
    <hyperlink ref="A3467" r:id="rId3224" display="https://www.jrvdev.com/ROAR/VER1/ShowScenario.asp?ScenarioID=5812" xr:uid="{24030EC6-70B6-4C2C-8648-CB8A9598BA39}"/>
    <hyperlink ref="A3468" r:id="rId3225" display="https://www.jrvdev.com/ROAR/VER1/ShowScenario.asp?ScenarioID=5813" xr:uid="{FC3D2CBA-44B7-4DE5-9092-075D0EC2ED24}"/>
    <hyperlink ref="A3470" r:id="rId3226" display="https://www.jrvdev.com/ROAR/VER1/ShowScenario.asp?ScenarioID=2567" xr:uid="{0B3966A0-B038-4147-A41A-51558B6AB1DE}"/>
    <hyperlink ref="A3471" r:id="rId3227" display="https://www.jrvdev.com/ROAR/VER1/ShowScenario.asp?ScenarioID=2568" xr:uid="{1E20BC0B-4381-4C36-8044-106D833C8D14}"/>
    <hyperlink ref="A3472" r:id="rId3228" display="https://www.jrvdev.com/ROAR/VER1/ShowScenario.asp?ScenarioID=2569" xr:uid="{E33DA543-1E43-43AF-A38B-FA78ABFB252D}"/>
    <hyperlink ref="A3473" r:id="rId3229" display="https://www.jrvdev.com/ROAR/VER1/ShowScenario.asp?ScenarioID=2570" xr:uid="{95ECB2BA-C669-4380-9FB6-061B7C6BD111}"/>
    <hyperlink ref="A3474" r:id="rId3230" display="https://www.jrvdev.com/ROAR/VER1/ShowScenario.asp?ScenarioID=2571" xr:uid="{EF7397E3-E181-4300-B9DC-48F96D694E16}"/>
    <hyperlink ref="A3475" r:id="rId3231" display="https://www.jrvdev.com/ROAR/VER1/ShowScenario.asp?ScenarioID=2572" xr:uid="{8D0C158C-E088-42B5-8DE3-385A26B9F159}"/>
    <hyperlink ref="A3476" r:id="rId3232" display="https://www.jrvdev.com/ROAR/VER1/ShowScenario.asp?ScenarioID=2573" xr:uid="{7A3B8B9D-6F63-4ED8-92B8-80D441424AF0}"/>
    <hyperlink ref="A3477" r:id="rId3233" display="https://www.jrvdev.com/ROAR/VER1/ShowScenario.asp?ScenarioID=2574" xr:uid="{6D2919A9-3E6E-48D6-9933-85E7E4BF2F22}"/>
    <hyperlink ref="A3478" r:id="rId3234" display="https://www.jrvdev.com/ROAR/VER1/ShowScenario.asp?ScenarioID=2575" xr:uid="{4678D049-C07B-4BAF-B086-166F92BE19B3}"/>
    <hyperlink ref="A3479" r:id="rId3235" display="https://www.jrvdev.com/ROAR/VER1/ShowScenario.asp?ScenarioID=2576" xr:uid="{ABECD276-9DC6-4B1F-B89E-3F02778EE82F}"/>
    <hyperlink ref="A3481" r:id="rId3236" display="https://www.jrvdev.com/ROAR/VER1/ShowScenario.asp?ScenarioID=3027" xr:uid="{28ED5F6E-BA06-4EC2-AEAE-365F67960D5E}"/>
    <hyperlink ref="A3482" r:id="rId3237" display="https://www.jrvdev.com/ROAR/VER1/ShowScenario.asp?ScenarioID=3026" xr:uid="{E7B1719D-C752-4843-B286-65EE398F7ABF}"/>
    <hyperlink ref="A3483" r:id="rId3238" display="https://www.jrvdev.com/ROAR/VER1/ShowScenario.asp?ScenarioID=3025" xr:uid="{208960D7-5379-43C4-B99A-2D6049CAC5B0}"/>
    <hyperlink ref="A3484" r:id="rId3239" display="https://www.jrvdev.com/ROAR/VER1/ShowScenario.asp?ScenarioID=3023" xr:uid="{D9CF6382-0704-4801-8A20-F0D163E3CD3E}"/>
    <hyperlink ref="A3485" r:id="rId3240" display="https://www.jrvdev.com/ROAR/VER1/ShowScenario.asp?ScenarioID=3022" xr:uid="{67064848-0F53-4C5A-8F2C-3E01963462B1}"/>
    <hyperlink ref="A3486" r:id="rId3241" display="https://www.jrvdev.com/ROAR/VER1/ShowScenario.asp?ScenarioID=3021" xr:uid="{2625F618-DB34-4DC2-9409-E65348F47323}"/>
    <hyperlink ref="A3487" r:id="rId3242" display="https://www.jrvdev.com/ROAR/VER1/ShowScenario.asp?ScenarioID=3020" xr:uid="{2E5854B6-D3A8-4E1D-88CA-11D8F85481CD}"/>
    <hyperlink ref="A3488" r:id="rId3243" display="https://www.jrvdev.com/ROAR/VER1/ShowScenario.asp?ScenarioID=3024" xr:uid="{86CDE4E1-1ECB-4308-ADE2-BA3292979761}"/>
    <hyperlink ref="A3489" r:id="rId3244" display="https://www.jrvdev.com/ROAR/VER1/ShowScenario.asp?ScenarioID=3018" xr:uid="{EE9F6B15-2A0A-4415-B8B8-0038B7D62638}"/>
    <hyperlink ref="A3490" r:id="rId3245" display="https://www.jrvdev.com/ROAR/VER1/ShowScenario.asp?ScenarioID=3017" xr:uid="{0FAAFC69-9AC4-4190-ACD7-981414BEC701}"/>
    <hyperlink ref="A3492" r:id="rId3246" display="https://www.jrvdev.com/ROAR/VER1/ShowScenario.asp?ScenarioID=3321" xr:uid="{B390D47F-6466-4E24-8387-98ECE01A0F80}"/>
    <hyperlink ref="A3493" r:id="rId3247" display="https://www.jrvdev.com/ROAR/VER1/ShowScenario.asp?ScenarioID=3322" xr:uid="{1F7A95A0-7A25-4930-A95A-C0A0C652F6F3}"/>
    <hyperlink ref="A3494" r:id="rId3248" display="https://www.jrvdev.com/ROAR/VER1/ShowScenario.asp?ScenarioID=3323" xr:uid="{65B29D7A-D4BB-48A5-8AED-35CDA8A0C63B}"/>
    <hyperlink ref="A3495" r:id="rId3249" display="https://www.jrvdev.com/ROAR/VER1/ShowScenario.asp?ScenarioID=3324" xr:uid="{0DD56040-A412-4975-A548-AE6B73FA8D2F}"/>
    <hyperlink ref="A3496" r:id="rId3250" display="https://www.jrvdev.com/ROAR/VER1/ShowScenario.asp?ScenarioID=3325" xr:uid="{D55B2962-59F8-4D40-A12D-C5214DB8B867}"/>
    <hyperlink ref="A3497" r:id="rId3251" display="https://www.jrvdev.com/ROAR/VER1/ShowScenario.asp?ScenarioID=3326" xr:uid="{EE0EFC35-132E-486E-888F-6A86A55D637B}"/>
    <hyperlink ref="A3498" r:id="rId3252" display="https://www.jrvdev.com/ROAR/VER1/ShowScenario.asp?ScenarioID=3327" xr:uid="{EF64C79B-7FA3-49E7-832B-7F0AB54528F3}"/>
    <hyperlink ref="A3499" r:id="rId3253" display="https://www.jrvdev.com/ROAR/VER1/ShowScenario.asp?ScenarioID=3328" xr:uid="{DCC83A3F-F3A7-4813-A306-586C6080B080}"/>
    <hyperlink ref="A3500" r:id="rId3254" display="https://www.jrvdev.com/ROAR/VER1/ShowScenario.asp?ScenarioID=3329" xr:uid="{67A3193E-B0C3-4FEE-8E9A-2109CE0A7A06}"/>
    <hyperlink ref="A3501" r:id="rId3255" display="https://www.jrvdev.com/ROAR/VER1/ShowScenario.asp?ScenarioID=3330" xr:uid="{B2527207-6833-41A1-8355-4970B5D19FC7}"/>
    <hyperlink ref="A3503" r:id="rId3256" display="https://www.jrvdev.com/ROAR/VER1/ShowScenario.asp?ScenarioID=3593" xr:uid="{3397A54E-24E7-4250-AF32-F9B35577521C}"/>
    <hyperlink ref="A3504" r:id="rId3257" display="https://www.jrvdev.com/ROAR/VER1/ShowScenario.asp?ScenarioID=3594" xr:uid="{74B7A452-F684-46DA-B8C7-4A2CE40A555A}"/>
    <hyperlink ref="A3505" r:id="rId3258" display="https://www.jrvdev.com/ROAR/VER1/ShowScenario.asp?ScenarioID=3595" xr:uid="{6BB41602-8472-436D-B129-0181E6B0A82D}"/>
    <hyperlink ref="A3506" r:id="rId3259" display="https://www.jrvdev.com/ROAR/VER1/ShowScenario.asp?ScenarioID=3596" xr:uid="{5A987722-55F9-4929-91DB-8E2D5C1C5E55}"/>
    <hyperlink ref="A3507" r:id="rId3260" display="https://www.jrvdev.com/ROAR/VER1/ShowScenario.asp?ScenarioID=3592" xr:uid="{5D09254D-100E-4F0D-9E40-0C425E0B15B8}"/>
    <hyperlink ref="A3508" r:id="rId3261" display="https://www.jrvdev.com/ROAR/VER1/ShowScenario.asp?ScenarioID=3597" xr:uid="{8F34A643-E480-4A9D-BDAC-1073A03A8D22}"/>
    <hyperlink ref="A3509" r:id="rId3262" display="https://www.jrvdev.com/ROAR/VER1/ShowScenario.asp?ScenarioID=3598" xr:uid="{7C1289B2-CBC7-4356-B893-4986AB346090}"/>
    <hyperlink ref="A3510" r:id="rId3263" display="https://www.jrvdev.com/ROAR/VER1/ShowScenario.asp?ScenarioID=3599" xr:uid="{278019FD-D37D-4DAD-86B0-570845681462}"/>
    <hyperlink ref="A3511" r:id="rId3264" display="https://www.jrvdev.com/ROAR/VER1/ShowScenario.asp?ScenarioID=3600" xr:uid="{950CCED0-39C5-49B1-97EF-40BD6E31C0F5}"/>
    <hyperlink ref="A3512" r:id="rId3265" display="https://www.jrvdev.com/ROAR/VER1/ShowScenario.asp?ScenarioID=3601" xr:uid="{BA6838E2-5A2D-429F-B3A1-B59B00BF708C}"/>
    <hyperlink ref="A3513" r:id="rId3266" display="https://www.jrvdev.com/ROAR/VER1/ShowScenario.asp?ScenarioID=3603" xr:uid="{242D84B4-42E4-4E7E-A91A-87000DA20E5C}"/>
    <hyperlink ref="A3514" r:id="rId3267" display="https://www.jrvdev.com/ROAR/VER1/ShowScenario.asp?ScenarioID=3611" xr:uid="{3DE22CF0-65F3-4723-94E2-FE9C7592EC66}"/>
    <hyperlink ref="A3515" r:id="rId3268" display="https://www.jrvdev.com/ROAR/VER1/ShowScenario.asp?ScenarioID=3602" xr:uid="{693ACFB2-BF41-480D-8BD7-C3300E594C7A}"/>
    <hyperlink ref="A3516" r:id="rId3269" display="https://www.jrvdev.com/ROAR/VER1/ShowScenario.asp?ScenarioID=3604" xr:uid="{BA98C211-6FEC-41DA-B256-4CDD1E94A76B}"/>
    <hyperlink ref="A3517" r:id="rId3270" display="https://www.jrvdev.com/ROAR/VER1/ShowScenario.asp?ScenarioID=3605" xr:uid="{1C827E80-A1E7-4717-87D0-3283A1A33A65}"/>
    <hyperlink ref="A3518" r:id="rId3271" display="https://www.jrvdev.com/ROAR/VER1/ShowScenario.asp?ScenarioID=3606" xr:uid="{15965CB9-10D5-4F99-AFC1-FFCD6953849C}"/>
    <hyperlink ref="A3519" r:id="rId3272" display="https://www.jrvdev.com/ROAR/VER1/ShowScenario.asp?ScenarioID=3607" xr:uid="{2BE77095-2E2F-4E33-B7A4-A7E27A670FD6}"/>
    <hyperlink ref="A3520" r:id="rId3273" display="https://www.jrvdev.com/ROAR/VER1/ShowScenario.asp?ScenarioID=3608" xr:uid="{17CACF11-66E6-4B21-98E6-88B406F61101}"/>
    <hyperlink ref="A3521" r:id="rId3274" display="https://www.jrvdev.com/ROAR/VER1/ShowScenario.asp?ScenarioID=3609" xr:uid="{531188D7-0251-49B3-B559-49BD3A5E0119}"/>
    <hyperlink ref="A3522" r:id="rId3275" display="https://www.jrvdev.com/ROAR/VER1/ShowScenario.asp?ScenarioID=3610" xr:uid="{712C9C9A-0102-4175-B193-72A03024C34C}"/>
    <hyperlink ref="A3524" r:id="rId3276" display="https://www.jrvdev.com/ROAR/VER1/ShowScenario.asp?ScenarioID=3998" xr:uid="{64640971-C111-4475-8BC8-426E3F0F0EE6}"/>
    <hyperlink ref="A3525" r:id="rId3277" display="https://www.jrvdev.com/ROAR/VER1/ShowScenario.asp?ScenarioID=4000" xr:uid="{346375C5-5737-436B-B3BC-9EAB78429964}"/>
    <hyperlink ref="A3526" r:id="rId3278" display="https://www.jrvdev.com/ROAR/VER1/ShowScenario.asp?ScenarioID=3997" xr:uid="{F96EFCA7-8C57-4FBD-AAF0-921615FC6F02}"/>
    <hyperlink ref="A3527" r:id="rId3279" display="https://www.jrvdev.com/ROAR/VER1/ShowScenario.asp?ScenarioID=3996" xr:uid="{87624312-FA89-4659-8895-EC7B6A896EA8}"/>
    <hyperlink ref="A3528" r:id="rId3280" display="https://www.jrvdev.com/ROAR/VER1/ShowScenario.asp?ScenarioID=3995" xr:uid="{35C31422-15BA-4472-A929-B72A52363C2A}"/>
    <hyperlink ref="A3529" r:id="rId3281" display="https://www.jrvdev.com/ROAR/VER1/ShowScenario.asp?ScenarioID=3994" xr:uid="{8B4367F4-80DF-44BB-81ED-58F44E80B58E}"/>
    <hyperlink ref="A3530" r:id="rId3282" display="https://www.jrvdev.com/ROAR/VER1/ShowScenario.asp?ScenarioID=3990" xr:uid="{7D2B73BB-FA13-4303-92DC-97A517453415}"/>
    <hyperlink ref="A3531" r:id="rId3283" display="https://www.jrvdev.com/ROAR/VER1/ShowScenario.asp?ScenarioID=3991" xr:uid="{4FBF5D07-497A-47E9-9778-6156EE4756D5}"/>
    <hyperlink ref="A3532" r:id="rId3284" display="https://www.jrvdev.com/ROAR/VER1/ShowScenario.asp?ScenarioID=3999" xr:uid="{096745C7-957F-4C60-AC7C-1252AEDED4F2}"/>
    <hyperlink ref="A3533" r:id="rId3285" display="https://www.jrvdev.com/ROAR/VER1/ShowScenario.asp?ScenarioID=4001" xr:uid="{AA4F841F-DA54-4EBC-889B-F244C684F097}"/>
    <hyperlink ref="A3534" r:id="rId3286" display="https://www.jrvdev.com/ROAR/VER1/ShowScenario.asp?ScenarioID=3993" xr:uid="{DE6D7EA1-FEB6-49C8-81CF-4D0E61995FF9}"/>
    <hyperlink ref="A3535" r:id="rId3287" display="https://www.jrvdev.com/ROAR/VER1/ShowScenario.asp?ScenarioID=3992" xr:uid="{BBBAC98C-AE7A-4A24-B025-DDF2CB3E8154}"/>
    <hyperlink ref="A3536" r:id="rId3288" display="https://www.jrvdev.com/ROAR/VER1/ShowScenario.asp?ScenarioID=4002" xr:uid="{ABA78F03-8286-4E64-B8B6-5F4813DD24AF}"/>
    <hyperlink ref="A3537" r:id="rId3289" display="https://www.jrvdev.com/ROAR/VER1/ShowScenario.asp?ScenarioID=4003" xr:uid="{8F824153-DB72-43C8-87B7-9D5E2B9765D8}"/>
    <hyperlink ref="A3539" r:id="rId3290" display="https://www.jrvdev.com/ROAR/VER1/ShowScenario.asp?ScenarioID=4210" xr:uid="{9A9DFE26-9C4D-4B1D-A69F-12DFF49986D9}"/>
    <hyperlink ref="A3540" r:id="rId3291" display="https://www.jrvdev.com/ROAR/VER1/ShowScenario.asp?ScenarioID=4211" xr:uid="{7E24B531-EDEE-414F-A6E5-F0FCB6092FA7}"/>
    <hyperlink ref="A3541" r:id="rId3292" display="https://www.jrvdev.com/ROAR/VER1/ShowScenario.asp?ScenarioID=4212" xr:uid="{D7D1AAC3-60A3-456D-9210-17E4DDD3DDA8}"/>
    <hyperlink ref="A3542" r:id="rId3293" display="https://www.jrvdev.com/ROAR/VER1/ShowScenario.asp?ScenarioID=4213" xr:uid="{1FE2F5A2-3E5E-4898-B401-1D98D0E6AEAC}"/>
    <hyperlink ref="A3543" r:id="rId3294" display="https://www.jrvdev.com/ROAR/VER1/ShowScenario.asp?ScenarioID=4214" xr:uid="{6A4B0189-EF95-437B-BE31-85FCF1D61311}"/>
    <hyperlink ref="A3544" r:id="rId3295" display="https://www.jrvdev.com/ROAR/VER1/ShowScenario.asp?ScenarioID=4215" xr:uid="{F5733087-04DC-4354-8A5A-25A13170C7E8}"/>
    <hyperlink ref="A3545" r:id="rId3296" display="https://www.jrvdev.com/ROAR/VER1/ShowScenario.asp?ScenarioID=4217" xr:uid="{1FFF5B91-EE0E-4D7F-B5D4-C8933982F391}"/>
    <hyperlink ref="A3546" r:id="rId3297" display="https://www.jrvdev.com/ROAR/VER1/ShowScenario.asp?ScenarioID=4216" xr:uid="{85296824-F1BE-4E0C-A5C0-00D8F462A25E}"/>
    <hyperlink ref="A3547" r:id="rId3298" display="https://www.jrvdev.com/ROAR/VER1/ShowScenario.asp?ScenarioID=4218" xr:uid="{9EDA61E6-9F2C-4595-9117-261E91E21E5D}"/>
    <hyperlink ref="A3548" r:id="rId3299" display="https://www.jrvdev.com/ROAR/VER1/ShowScenario.asp?ScenarioID=4219" xr:uid="{E770358B-847F-4FA1-B40C-56222B0A599D}"/>
    <hyperlink ref="A3550" r:id="rId3300" display="https://www.jrvdev.com/ROAR/VER1/ShowScenario.asp?ScenarioID=4441" xr:uid="{EACB0729-E59C-46C3-939B-2388FA8C279E}"/>
    <hyperlink ref="A3551" r:id="rId3301" display="https://www.jrvdev.com/ROAR/VER1/ShowScenario.asp?ScenarioID=4442" xr:uid="{DBF5E440-D434-4B95-9FDB-CE3402BDDBDF}"/>
    <hyperlink ref="A3552" r:id="rId3302" display="https://www.jrvdev.com/ROAR/VER1/ShowScenario.asp?ScenarioID=4443" xr:uid="{732EB82A-D3DB-43BC-B3A8-6ACB2261F3DB}"/>
    <hyperlink ref="A3553" r:id="rId3303" display="https://www.jrvdev.com/ROAR/VER1/ShowScenario.asp?ScenarioID=4444" xr:uid="{82C4E056-5332-4DA9-A304-1D4F5663C95D}"/>
    <hyperlink ref="A3554" r:id="rId3304" display="https://www.jrvdev.com/ROAR/VER1/ShowScenario.asp?ScenarioID=4445" xr:uid="{7B095BE0-393B-4D7A-AF60-8A63EDD12F16}"/>
    <hyperlink ref="A3555" r:id="rId3305" display="https://www.jrvdev.com/ROAR/VER1/ShowScenario.asp?ScenarioID=4446" xr:uid="{A174A2A8-CF6F-450E-90BD-1B030F139B1C}"/>
    <hyperlink ref="A3556" r:id="rId3306" display="https://www.jrvdev.com/ROAR/VER1/ShowScenario.asp?ScenarioID=4447" xr:uid="{CFC99CAA-E369-498B-95E3-EDE09E15DE02}"/>
    <hyperlink ref="A3557" r:id="rId3307" display="https://www.jrvdev.com/ROAR/VER1/ShowScenario.asp?ScenarioID=4448" xr:uid="{C8FF9239-31BC-4B81-9BDA-64D1468F3DA5}"/>
    <hyperlink ref="A3558" r:id="rId3308" display="https://www.jrvdev.com/ROAR/VER1/ShowScenario.asp?ScenarioID=4449" xr:uid="{7DA4FB19-838D-48D2-A57A-311174BC752B}"/>
    <hyperlink ref="A3559" r:id="rId3309" display="https://www.jrvdev.com/ROAR/VER1/ShowScenario.asp?ScenarioID=4450" xr:uid="{85FC025F-BAF5-4C9A-A87B-7932F9195BDB}"/>
    <hyperlink ref="A3561" r:id="rId3310" display="https://www.jrvdev.com/ROAR/VER1/ShowScenario.asp?ScenarioID=5557" xr:uid="{3C04B725-AB6C-4098-96AC-1D1A92DD06EC}"/>
    <hyperlink ref="A3562" r:id="rId3311" display="https://www.jrvdev.com/ROAR/VER1/ShowScenario.asp?ScenarioID=5558" xr:uid="{A4843EA9-F3E2-4167-89CD-9ECF6C6350AB}"/>
    <hyperlink ref="A3563" r:id="rId3312" display="https://www.jrvdev.com/ROAR/VER1/ShowScenario.asp?ScenarioID=5559" xr:uid="{BF9F398D-AA1B-4415-B7F7-6291F1C08F00}"/>
    <hyperlink ref="A3564" r:id="rId3313" display="https://www.jrvdev.com/ROAR/VER1/ShowScenario.asp?ScenarioID=5560" xr:uid="{D6218296-C9D2-463A-B70F-0336FA0D61FF}"/>
    <hyperlink ref="A3565" r:id="rId3314" display="https://www.jrvdev.com/ROAR/VER1/ShowScenario.asp?ScenarioID=5561" xr:uid="{68B45194-807E-4905-AF84-5F4BCABAFDAA}"/>
    <hyperlink ref="A3566" r:id="rId3315" display="https://www.jrvdev.com/ROAR/VER1/ShowScenario.asp?ScenarioID=5562" xr:uid="{CBCBB379-0FAB-4E67-A4DB-4EA0D16FD4A2}"/>
    <hyperlink ref="A3567" r:id="rId3316" display="https://www.jrvdev.com/ROAR/VER1/ShowScenario.asp?ScenarioID=5563" xr:uid="{0B1FC8DC-EF14-4046-86A9-C10A9FDB903A}"/>
    <hyperlink ref="A3568" r:id="rId3317" display="https://www.jrvdev.com/ROAR/VER1/ShowScenario.asp?ScenarioID=5564" xr:uid="{66F966EE-5D97-4BB6-B5E6-145988B4EF1D}"/>
    <hyperlink ref="A3569" r:id="rId3318" display="https://www.jrvdev.com/ROAR/VER1/ShowScenario.asp?ScenarioID=5565" xr:uid="{FEC10F23-F625-4FA7-8334-3DEE8BEC16E2}"/>
    <hyperlink ref="A3570" r:id="rId3319" display="https://www.jrvdev.com/ROAR/VER1/ShowScenario.asp?ScenarioID=5566" xr:uid="{358A0398-5A7C-4FDF-817D-5B922C8C44DC}"/>
    <hyperlink ref="A3571" r:id="rId3320" display="https://www.jrvdev.com/ROAR/VER1/ShowScenario.asp?ScenarioID=5567" xr:uid="{DC07B136-0B7D-43BE-9DB7-0E409F568BEE}"/>
    <hyperlink ref="A3572" r:id="rId3321" display="https://www.jrvdev.com/ROAR/VER1/ShowScenario.asp?ScenarioID=5568" xr:uid="{80647FD3-B166-44A0-B617-6726BF21B092}"/>
    <hyperlink ref="A3573" r:id="rId3322" display="https://www.jrvdev.com/ROAR/VER1/ShowScenario.asp?ScenarioID=5569" xr:uid="{CD633E41-F7EF-4AE5-8DA5-5933751347D2}"/>
    <hyperlink ref="A3574" r:id="rId3323" display="https://www.jrvdev.com/ROAR/VER1/ShowScenario.asp?ScenarioID=5570" xr:uid="{300D9F8A-C8CF-4BDD-8571-5E24280257E1}"/>
    <hyperlink ref="A3575" r:id="rId3324" display="https://www.jrvdev.com/ROAR/VER1/ShowScenario.asp?ScenarioID=5571" xr:uid="{0B081AC4-D678-46B1-A267-B581DF690A9A}"/>
    <hyperlink ref="A3577" r:id="rId3325" display="https://www.jrvdev.com/ROAR/VER1/ShowScenario.asp?ScenarioID=6042" xr:uid="{92673F0A-A256-4A5E-8556-31F95439119D}"/>
    <hyperlink ref="A3578" r:id="rId3326" display="https://www.jrvdev.com/ROAR/VER1/ShowScenario.asp?ScenarioID=6043" xr:uid="{2C01ED23-C206-41B4-BFB3-023B8ABA3EEA}"/>
    <hyperlink ref="A3579" r:id="rId3327" display="https://www.jrvdev.com/ROAR/VER1/ShowScenario.asp?ScenarioID=6044" xr:uid="{2F3D4725-2634-459F-BB51-71F6881E1A5F}"/>
    <hyperlink ref="A3580" r:id="rId3328" display="https://www.jrvdev.com/ROAR/VER1/ShowScenario.asp?ScenarioID=6045" xr:uid="{F7DC7BF2-5D89-4B2E-9CA7-7AB2BA1B0A2C}"/>
    <hyperlink ref="A3581" r:id="rId3329" display="https://www.jrvdev.com/ROAR/VER1/ShowScenario.asp?ScenarioID=6046" xr:uid="{A71CCD45-A588-4C45-BF4A-DC96B331C59D}"/>
    <hyperlink ref="A3582" r:id="rId3330" display="https://www.jrvdev.com/ROAR/VER1/ShowScenario.asp?ScenarioID=6047" xr:uid="{6231CFFA-7ABD-4E89-B4B5-6882EBB5AB42}"/>
    <hyperlink ref="A3583" r:id="rId3331" display="https://www.jrvdev.com/ROAR/VER1/ShowScenario.asp?ScenarioID=6048" xr:uid="{6B77AD99-BE52-45EE-982B-D926B0BE2BF4}"/>
    <hyperlink ref="A3584" r:id="rId3332" display="https://www.jrvdev.com/ROAR/VER1/ShowScenario.asp?ScenarioID=6049" xr:uid="{B2752325-FF55-4E1B-A7C6-292CE51375F1}"/>
    <hyperlink ref="A3585" r:id="rId3333" display="https://www.jrvdev.com/ROAR/VER1/ShowScenario.asp?ScenarioID=6052" xr:uid="{13F2A26E-8937-4D36-B6FE-EA430CAE211F}"/>
    <hyperlink ref="A3586" r:id="rId3334" display="https://www.jrvdev.com/ROAR/VER1/ShowScenario.asp?ScenarioID=6053" xr:uid="{D42EFA2A-AE08-4406-B5AB-EDC7E37836B0}"/>
    <hyperlink ref="A3587" r:id="rId3335" display="https://www.jrvdev.com/ROAR/VER1/ShowScenario.asp?ScenarioID=6054" xr:uid="{61357970-B8D9-43B6-9326-7066571464F0}"/>
    <hyperlink ref="A3588" r:id="rId3336" display="https://www.jrvdev.com/ROAR/VER1/ShowScenario.asp?ScenarioID=6055" xr:uid="{BE705ECB-7BEC-406D-9B85-7CA120651E4E}"/>
    <hyperlink ref="A3589" r:id="rId3337" display="https://www.jrvdev.com/ROAR/VER1/ShowScenario.asp?ScenarioID=6056" xr:uid="{7C4D50E0-FF73-44F8-A5E3-A75E6559BBA4}"/>
    <hyperlink ref="A3590" r:id="rId3338" display="https://www.jrvdev.com/ROAR/VER1/ShowScenario.asp?ScenarioID=6057" xr:uid="{BA276DBB-144C-401C-A603-FDA858BDB840}"/>
    <hyperlink ref="A3591" r:id="rId3339" display="https://www.jrvdev.com/ROAR/VER1/ShowScenario.asp?ScenarioID=6058" xr:uid="{5C154879-81FE-4EBE-B6C8-1DD1734D1B20}"/>
    <hyperlink ref="A3592" r:id="rId3340" display="https://www.jrvdev.com/ROAR/VER1/ShowScenario.asp?ScenarioID=6059" xr:uid="{9FC67328-3B75-42B0-9207-E085AB7D44B3}"/>
    <hyperlink ref="A3593" r:id="rId3341" display="https://www.jrvdev.com/ROAR/VER1/ShowScenario.asp?ScenarioID=6060" xr:uid="{F3A606E7-3A56-436D-8EEA-E0746E3FF152}"/>
    <hyperlink ref="A3595" r:id="rId3342" display="https://www.jrvdev.com/ROAR/VER1/ShowScenario.asp?ScenarioID=1358" xr:uid="{80714958-DD98-40D9-ADA7-C1558BDF23DC}"/>
    <hyperlink ref="A3596" r:id="rId3343" display="https://www.jrvdev.com/ROAR/VER1/ShowScenario.asp?ScenarioID=1357" xr:uid="{1D33A225-0D9B-4FB7-8768-F7285E859BEF}"/>
    <hyperlink ref="A3597" r:id="rId3344" display="https://www.jrvdev.com/ROAR/VER1/ShowScenario.asp?ScenarioID=1359" xr:uid="{DFAFE1CF-3210-4A78-B53C-B4F0BD597080}"/>
    <hyperlink ref="A3598" r:id="rId3345" display="https://www.jrvdev.com/ROAR/VER1/ShowScenario.asp?ScenarioID=1360" xr:uid="{1981349A-736C-4895-ACE5-C5479DDD0A70}"/>
    <hyperlink ref="A3599" r:id="rId3346" display="https://www.jrvdev.com/ROAR/VER1/ShowScenario.asp?ScenarioID=1361" xr:uid="{E6ECD3DC-4727-453C-9CF0-C0AB9C674B4D}"/>
    <hyperlink ref="A3600" r:id="rId3347" display="https://www.jrvdev.com/ROAR/VER1/ShowScenario.asp?ScenarioID=1362" xr:uid="{70ED62B0-34E1-45FF-BA02-64D925EBD2D3}"/>
    <hyperlink ref="A3601" r:id="rId3348" display="https://www.jrvdev.com/ROAR/VER1/ShowScenario.asp?ScenarioID=1363" xr:uid="{AF94668D-141B-4351-A45F-E365255DBB3E}"/>
    <hyperlink ref="A3602" r:id="rId3349" display="https://www.jrvdev.com/ROAR/VER1/ShowScenario.asp?ScenarioID=1364" xr:uid="{9A56E310-43C0-4736-A0CD-8EA771D35EE6}"/>
    <hyperlink ref="A3604" r:id="rId3350" display="https://www.jrvdev.com/ROAR/VER1/ShowScenario.asp?ScenarioID=3240" xr:uid="{4EC2D1AA-FA00-4C59-BF2C-BFADE003E90B}"/>
    <hyperlink ref="A3605" r:id="rId3351" display="https://www.jrvdev.com/ROAR/VER1/ShowScenario.asp?ScenarioID=3241" xr:uid="{FA794776-2F6B-4B53-A3CA-052F09D75A31}"/>
    <hyperlink ref="A3606" r:id="rId3352" display="https://www.jrvdev.com/ROAR/VER1/ShowScenario.asp?ScenarioID=3242" xr:uid="{017C2565-4186-463B-A348-79DF162B44C0}"/>
    <hyperlink ref="A3607" r:id="rId3353" display="https://www.jrvdev.com/ROAR/VER1/ShowScenario.asp?ScenarioID=3243" xr:uid="{02E9FA8B-AD76-4197-8747-D10B124DCBE9}"/>
    <hyperlink ref="A3608" r:id="rId3354" display="https://www.jrvdev.com/ROAR/VER1/ShowScenario.asp?ScenarioID=3245" xr:uid="{F268F928-D90B-41BC-AFA1-EB6DE04A062A}"/>
    <hyperlink ref="A3609" r:id="rId3355" display="https://www.jrvdev.com/ROAR/VER1/ShowScenario.asp?ScenarioID=3244" xr:uid="{34900B52-A423-42E7-9DC5-68088B213895}"/>
    <hyperlink ref="A3610" r:id="rId3356" display="https://www.jrvdev.com/ROAR/VER1/ShowScenario.asp?ScenarioID=3246" xr:uid="{C896F623-311C-4D9D-A5A7-2991FBA9D7CF}"/>
    <hyperlink ref="A3611" r:id="rId3357" display="https://www.jrvdev.com/ROAR/VER1/ShowScenario.asp?ScenarioID=3247" xr:uid="{5D257DC2-CCFB-49D4-BE9E-FF71AC01A84C}"/>
    <hyperlink ref="A3613" r:id="rId3358" display="https://www.jrvdev.com/ROAR/VER1/ShowScenario.asp?ScenarioID=5572" xr:uid="{D950095D-0C5A-4089-9D1C-F7958CB347D0}"/>
    <hyperlink ref="A3614" r:id="rId3359" display="https://www.jrvdev.com/ROAR/VER1/ShowScenario.asp?ScenarioID=5573" xr:uid="{65BBB22B-0D65-42E5-9C61-4AF29A402FF6}"/>
    <hyperlink ref="A3616" r:id="rId3360" display="https://www.jrvdev.com/ROAR/VER1/ShowScenario.asp?ScenarioID=1064" xr:uid="{20C00FF5-8864-459E-B639-6F4A304CCE0F}"/>
    <hyperlink ref="A3617" r:id="rId3361" display="https://www.jrvdev.com/ROAR/VER1/ShowScenario.asp?ScenarioID=1065" xr:uid="{51584064-461F-450F-9DCA-E3B5163FE9E0}"/>
    <hyperlink ref="A3618" r:id="rId3362" display="https://www.jrvdev.com/ROAR/VER1/ShowScenario.asp?ScenarioID=1066" xr:uid="{6BC054E0-3910-4AFA-B97A-5BE4D267735A}"/>
    <hyperlink ref="A3619" r:id="rId3363" display="https://www.jrvdev.com/ROAR/VER1/ShowScenario.asp?ScenarioID=1067" xr:uid="{45DEA271-6189-497E-BF04-5C6CBFDC3F04}"/>
    <hyperlink ref="A3620" r:id="rId3364" display="https://www.jrvdev.com/ROAR/VER1/ShowScenario.asp?ScenarioID=1068" xr:uid="{D2F046B7-598B-4123-9216-90B509CF18C3}"/>
    <hyperlink ref="A3621" r:id="rId3365" display="https://www.jrvdev.com/ROAR/VER1/ShowScenario.asp?ScenarioID=1069" xr:uid="{450B1D43-B25C-4636-B61F-4A40839776DC}"/>
    <hyperlink ref="A3622" r:id="rId3366" display="https://www.jrvdev.com/ROAR/VER1/ShowScenario.asp?ScenarioID=1070" xr:uid="{EDFBA6AA-3843-4336-9496-AF92CC46C3C9}"/>
    <hyperlink ref="A3623" r:id="rId3367" display="https://www.jrvdev.com/ROAR/VER1/ShowScenario.asp?ScenarioID=1071" xr:uid="{8FA86ED3-CFA5-4D33-8E39-FF94133685FA}"/>
    <hyperlink ref="A3624" r:id="rId3368" display="https://www.jrvdev.com/ROAR/VER1/ShowScenario.asp?ScenarioID=1199" xr:uid="{3ACB789F-FD74-4683-B69E-3845BA194F0F}"/>
    <hyperlink ref="A3626" r:id="rId3369" display="https://www.jrvdev.com/ROAR/VER1/ShowScenario.asp?ScenarioID=1786" xr:uid="{9037DF87-746F-4A28-B891-4D8E3EF4F429}"/>
    <hyperlink ref="A3627" r:id="rId3370" display="https://www.jrvdev.com/ROAR/VER1/ShowScenario.asp?ScenarioID=1787" xr:uid="{D7A79C4A-7208-4AE3-AAEA-F75C02FCA372}"/>
    <hyperlink ref="A3628" r:id="rId3371" display="https://www.jrvdev.com/ROAR/VER1/ShowScenario.asp?ScenarioID=1788" xr:uid="{126B3BAE-6EFC-4D73-9D83-C7D8FC882883}"/>
    <hyperlink ref="A3629" r:id="rId3372" display="https://www.jrvdev.com/ROAR/VER1/ShowScenario.asp?ScenarioID=1789" xr:uid="{CB1C3843-7620-43A1-9193-B191632F21BA}"/>
    <hyperlink ref="A3630" r:id="rId3373" display="https://www.jrvdev.com/ROAR/VER1/ShowScenario.asp?ScenarioID=1790" xr:uid="{25998678-D6B1-4348-969D-3492901A1DED}"/>
    <hyperlink ref="A3631" r:id="rId3374" display="https://www.jrvdev.com/ROAR/VER1/ShowScenario.asp?ScenarioID=1791" xr:uid="{5C402E21-5E0C-415F-9C97-DE07F28B42E9}"/>
    <hyperlink ref="A3632" r:id="rId3375" display="https://www.jrvdev.com/ROAR/VER1/ShowScenario.asp?ScenarioID=1792" xr:uid="{EDBA359E-3C8B-406E-AE27-F6AA0958A6A9}"/>
    <hyperlink ref="A3633" r:id="rId3376" display="https://www.jrvdev.com/ROAR/VER1/ShowScenario.asp?ScenarioID=1793" xr:uid="{0CD6888C-067D-48C1-858C-95CA1F963509}"/>
    <hyperlink ref="A3634" r:id="rId3377" display="https://www.jrvdev.com/ROAR/VER1/ShowScenario.asp?ScenarioID=1794" xr:uid="{86E80640-9C3E-44E4-A479-574B2E80A126}"/>
    <hyperlink ref="A3635" r:id="rId3378" display="https://www.jrvdev.com/ROAR/VER1/ShowScenario.asp?ScenarioID=1795" xr:uid="{31AF1058-2D6B-43C3-A87F-33FED98B7E30}"/>
    <hyperlink ref="A3636" r:id="rId3379" display="https://www.jrvdev.com/ROAR/VER1/ShowScenario.asp?ScenarioID=1796" xr:uid="{4ED473CE-ADD7-4891-893A-18924F45DB6F}"/>
    <hyperlink ref="A3637" r:id="rId3380" display="https://www.jrvdev.com/ROAR/VER1/ShowScenario.asp?ScenarioID=1797" xr:uid="{36E80332-F9DE-471B-9608-EB6B046B8A35}"/>
    <hyperlink ref="A3638" r:id="rId3381" display="https://www.jrvdev.com/ROAR/VER1/ShowScenario.asp?ScenarioID=1798" xr:uid="{4C2EF770-4E59-45E9-80C9-17D005E58235}"/>
    <hyperlink ref="A3639" r:id="rId3382" display="https://www.jrvdev.com/ROAR/VER1/ShowScenario.asp?ScenarioID=1799" xr:uid="{BF1B5026-83AA-442D-8120-0DEA679E50B1}"/>
    <hyperlink ref="A3640" r:id="rId3383" display="https://www.jrvdev.com/ROAR/VER1/ShowScenario.asp?ScenarioID=1800" xr:uid="{C148ACD5-5B66-45BC-BDAC-DCC116C56990}"/>
    <hyperlink ref="A3642" r:id="rId3384" display="https://www.jrvdev.com/ROAR/VER1/ShowScenario.asp?ScenarioID=4421" xr:uid="{18738D76-F4DD-4A49-8851-0F5981864A96}"/>
    <hyperlink ref="A3644" r:id="rId3385" display="https://www.jrvdev.com/ROAR/VER1/ShowScenario.asp?ScenarioID=1465" xr:uid="{33CD2E9B-4143-44DD-812C-A828543A182E}"/>
    <hyperlink ref="A3645" r:id="rId3386" display="https://www.jrvdev.com/ROAR/VER1/ShowScenario.asp?ScenarioID=1467" xr:uid="{0DEFB3C9-B957-4117-BC4E-4E53C074B519}"/>
    <hyperlink ref="A3646" r:id="rId3387" display="https://www.jrvdev.com/ROAR/VER1/ShowScenario.asp?ScenarioID=1466" xr:uid="{2666C023-C70D-4A09-A9D2-A973D3935BFA}"/>
    <hyperlink ref="A3647" r:id="rId3388" display="https://www.jrvdev.com/ROAR/VER1/ShowScenario.asp?ScenarioID=1468" xr:uid="{447633A9-5091-4D52-B62B-23EFFD7E7924}"/>
    <hyperlink ref="A3648" r:id="rId3389" display="https://www.jrvdev.com/ROAR/VER1/ShowScenario.asp?ScenarioID=1469" xr:uid="{AF82382C-BC02-4314-8488-4DDA41FD66A0}"/>
    <hyperlink ref="A3649" r:id="rId3390" display="https://www.jrvdev.com/ROAR/VER1/ShowScenario.asp?ScenarioID=1470" xr:uid="{98CFDEA3-FFD0-47E6-ADD0-39087B5E7491}"/>
    <hyperlink ref="A3650" r:id="rId3391" display="https://www.jrvdev.com/ROAR/VER1/ShowScenario.asp?ScenarioID=1471" xr:uid="{AA8CC9ED-EE31-4DF5-B2CA-F79B7E728623}"/>
    <hyperlink ref="A3651" r:id="rId3392" display="https://www.jrvdev.com/ROAR/VER1/ShowScenario.asp?ScenarioID=1472" xr:uid="{9DEE51CD-2EF5-4DA5-9840-70EC53ED661E}"/>
    <hyperlink ref="A3652" r:id="rId3393" display="https://www.jrvdev.com/ROAR/VER1/ShowScenario.asp?ScenarioID=1473" xr:uid="{D2E5D0B3-6ED6-4E0E-9333-893144E8472D}"/>
    <hyperlink ref="A3653" r:id="rId3394" display="https://www.jrvdev.com/ROAR/VER1/ShowScenario.asp?ScenarioID=1474" xr:uid="{E145B1AD-D802-4306-A3C8-B1FF18AE89A4}"/>
    <hyperlink ref="A3654" r:id="rId3395" display="https://www.jrvdev.com/ROAR/VER1/ShowScenario.asp?ScenarioID=1475" xr:uid="{0080614E-E988-4D9B-8FD7-04B9DC4885AB}"/>
    <hyperlink ref="A3655" r:id="rId3396" display="https://www.jrvdev.com/ROAR/VER1/ShowScenario.asp?ScenarioID=1476" xr:uid="{E6E6A6CF-4884-4FEE-9363-3D4E51E9B659}"/>
    <hyperlink ref="A3656" r:id="rId3397" display="https://www.jrvdev.com/ROAR/VER1/ShowScenario.asp?ScenarioID=1477" xr:uid="{AA990230-C9C5-45ED-B708-E2AC2EF48CF3}"/>
    <hyperlink ref="A3658" r:id="rId3398" display="https://www.jrvdev.com/ROAR/VER1/ShowScenario.asp?ScenarioID=4598" xr:uid="{894822A3-FCCF-428F-92F6-241CB68D2340}"/>
    <hyperlink ref="A3660" r:id="rId3399" display="https://www.jrvdev.com/ROAR/VER1/ShowScenario.asp?ScenarioID=558" xr:uid="{85F93929-08F0-4092-AB07-F7F3E7E849A1}"/>
    <hyperlink ref="A3661" r:id="rId3400" display="https://www.jrvdev.com/ROAR/VER1/ShowScenario.asp?ScenarioID=559" xr:uid="{CBDE71D1-CE73-4C48-A589-9CB98E8A424C}"/>
    <hyperlink ref="A3662" r:id="rId3401" display="https://www.jrvdev.com/ROAR/VER1/ShowScenario.asp?ScenarioID=560" xr:uid="{F560B0D0-8D7B-4A07-A83F-86375C73E4A9}"/>
    <hyperlink ref="A3663" r:id="rId3402" display="https://www.jrvdev.com/ROAR/VER1/ShowScenario.asp?ScenarioID=561" xr:uid="{41248490-45E2-45E3-B7CC-D77580876711}"/>
    <hyperlink ref="A3664" r:id="rId3403" display="https://www.jrvdev.com/ROAR/VER1/ShowScenario.asp?ScenarioID=562" xr:uid="{73E4EA38-7BA7-4E90-8FF4-A919500592A5}"/>
    <hyperlink ref="A3665" r:id="rId3404" display="https://www.jrvdev.com/ROAR/VER1/ShowScenario.asp?ScenarioID=563" xr:uid="{7C3458ED-C2A4-4941-B5C8-F04174416885}"/>
    <hyperlink ref="A3666" r:id="rId3405" display="https://www.jrvdev.com/ROAR/VER1/ShowScenario.asp?ScenarioID=564" xr:uid="{936FF251-A5CC-4757-BBDC-D78DF334A55E}"/>
    <hyperlink ref="A3667" r:id="rId3406" display="https://www.jrvdev.com/ROAR/VER1/ShowScenario.asp?ScenarioID=565" xr:uid="{33C2B893-EE6C-471E-997D-3DC10FAB741C}"/>
    <hyperlink ref="A3669" r:id="rId3407" display="https://www.jrvdev.com/ROAR/VER1/ShowScenario.asp?ScenarioID=1259" xr:uid="{1D231622-FC07-4A49-9421-BF5194E05BD0}"/>
    <hyperlink ref="A3670" r:id="rId3408" display="https://www.jrvdev.com/ROAR/VER1/ShowScenario.asp?ScenarioID=1260" xr:uid="{0287602C-29B3-473B-9CBB-97F944645C04}"/>
    <hyperlink ref="A3671" r:id="rId3409" display="https://www.jrvdev.com/ROAR/VER1/ShowScenario.asp?ScenarioID=1261" xr:uid="{E8E4BEE7-EEB2-45E0-ADD8-B32E73639FAA}"/>
    <hyperlink ref="A3672" r:id="rId3410" display="https://www.jrvdev.com/ROAR/VER1/ShowScenario.asp?ScenarioID=1262" xr:uid="{18A007DA-EDF4-4202-87A0-6C5D8FD519B3}"/>
    <hyperlink ref="A3673" r:id="rId3411" display="https://www.jrvdev.com/ROAR/VER1/ShowScenario.asp?ScenarioID=1263" xr:uid="{4A1CEA22-886D-4D30-98F7-6EF1CDEB6442}"/>
    <hyperlink ref="A3674" r:id="rId3412" display="https://www.jrvdev.com/ROAR/VER1/ShowScenario.asp?ScenarioID=1264" xr:uid="{08D1E60C-2940-403C-BAFC-8A4248E5C7D1}"/>
    <hyperlink ref="A3675" r:id="rId3413" display="https://www.jrvdev.com/ROAR/VER1/ShowScenario.asp?ScenarioID=1265" xr:uid="{0BE0F130-0FD1-4CBF-92CF-5756F23118B9}"/>
    <hyperlink ref="A3677" r:id="rId3414" display="https://www.jrvdev.com/ROAR/VER1/ShowScenario.asp?ScenarioID=5064" xr:uid="{37EC03D0-B820-4397-991D-BF680C6BF3E3}"/>
    <hyperlink ref="A3679" r:id="rId3415" display="https://www.jrvdev.com/ROAR/VER1/ShowScenario.asp?ScenarioID=5684" xr:uid="{B491A99C-5A74-416B-950D-C18E4DE22958}"/>
    <hyperlink ref="A3680" r:id="rId3416" display="https://www.jrvdev.com/ROAR/VER1/ShowScenario.asp?ScenarioID=5685" xr:uid="{68E878D7-752F-4BCF-83B6-89DAFEDD5FF8}"/>
    <hyperlink ref="A3681" r:id="rId3417" display="https://www.jrvdev.com/ROAR/VER1/ShowScenario.asp?ScenarioID=5686" xr:uid="{7BA4A63B-C6E8-47B9-84D8-9DB14E78CF15}"/>
    <hyperlink ref="A3682" r:id="rId3418" display="https://www.jrvdev.com/ROAR/VER1/ShowScenario.asp?ScenarioID=5687" xr:uid="{395CEDF6-EC9D-41AC-B896-316A4D9FAE66}"/>
    <hyperlink ref="A3683" r:id="rId3419" display="https://www.jrvdev.com/ROAR/VER1/ShowScenario.asp?ScenarioID=5688" xr:uid="{B9AF7F20-8FBC-4F41-BA02-3B63FEA2FC79}"/>
    <hyperlink ref="A3684" r:id="rId3420" display="https://www.jrvdev.com/ROAR/VER1/ShowScenario.asp?ScenarioID=5689" xr:uid="{B0CCD82C-37FA-4747-85DA-856E8DF8DBDE}"/>
    <hyperlink ref="A3685" r:id="rId3421" display="https://www.jrvdev.com/ROAR/VER1/ShowScenario.asp?ScenarioID=5690" xr:uid="{E85B2DE9-2DB2-4840-A364-75D9648EE140}"/>
    <hyperlink ref="A3686" r:id="rId3422" display="https://www.jrvdev.com/ROAR/VER1/ShowScenario.asp?ScenarioID=5691" xr:uid="{B5D826C3-C688-409D-88B5-78A4B36859BC}"/>
    <hyperlink ref="A3687" r:id="rId3423" display="https://www.jrvdev.com/ROAR/VER1/ShowScenario.asp?ScenarioID=5692" xr:uid="{D62E8642-717A-437A-BF99-1E65E80303E8}"/>
    <hyperlink ref="A3688" r:id="rId3424" display="https://www.jrvdev.com/ROAR/VER1/ShowScenario.asp?ScenarioID=5693" xr:uid="{639C7375-BD71-4312-9AD7-5E6DE5140B65}"/>
    <hyperlink ref="A3690" r:id="rId3425" display="https://www.jrvdev.com/ROAR/VER1/ShowScenario.asp?ScenarioID=5694" xr:uid="{679C0C8D-39B4-4B99-BC8F-556AA3278394}"/>
    <hyperlink ref="A3691" r:id="rId3426" display="https://www.jrvdev.com/ROAR/VER1/ShowScenario.asp?ScenarioID=5695" xr:uid="{4931E6F5-0203-450A-AB45-BA1FAF0EF317}"/>
    <hyperlink ref="A3692" r:id="rId3427" display="https://www.jrvdev.com/ROAR/VER1/ShowScenario.asp?ScenarioID=5696" xr:uid="{2C1FF70F-4DAB-4359-9064-19ADF91BFDE2}"/>
    <hyperlink ref="A3693" r:id="rId3428" display="https://www.jrvdev.com/ROAR/VER1/ShowScenario.asp?ScenarioID=5697" xr:uid="{244A6C65-3071-451C-B499-69C7ACD34EB3}"/>
    <hyperlink ref="A3694" r:id="rId3429" display="https://www.jrvdev.com/ROAR/VER1/ShowScenario.asp?ScenarioID=5698" xr:uid="{ED425723-F5B5-4998-81EC-6F62039015CB}"/>
    <hyperlink ref="A3695" r:id="rId3430" display="https://www.jrvdev.com/ROAR/VER1/ShowScenario.asp?ScenarioID=5699" xr:uid="{7CC53B39-4AD0-423E-8B40-0FE7FF0B224B}"/>
    <hyperlink ref="A3696" r:id="rId3431" display="https://www.jrvdev.com/ROAR/VER1/ShowScenario.asp?ScenarioID=5700" xr:uid="{C46C0C1A-B137-49E8-BA57-902A8DEBFB4A}"/>
    <hyperlink ref="A3697" r:id="rId3432" display="https://www.jrvdev.com/ROAR/VER1/ShowScenario.asp?ScenarioID=5701" xr:uid="{84BB7D6B-A35D-49FB-8AD0-C97B08E356A8}"/>
    <hyperlink ref="A3698" r:id="rId3433" display="https://www.jrvdev.com/ROAR/VER1/ShowScenario.asp?ScenarioID=5702" xr:uid="{A934B32C-47B3-41A0-A493-0E11C6000E27}"/>
    <hyperlink ref="A3699" r:id="rId3434" display="https://www.jrvdev.com/ROAR/VER1/ShowScenario.asp?ScenarioID=5703" xr:uid="{9311DD4A-76CB-43D7-8F2E-7BA8137971FA}"/>
    <hyperlink ref="A3701" r:id="rId3435" display="https://www.jrvdev.com/ROAR/VER1/ShowScenario.asp?ScenarioID=5944" xr:uid="{97B9E42B-38C8-4CF4-AB5A-2C678DD99CFA}"/>
    <hyperlink ref="A3702" r:id="rId3436" display="https://www.jrvdev.com/ROAR/VER1/ShowScenario.asp?ScenarioID=5945" xr:uid="{F1CC4BBA-4C1D-4EF6-8D43-B75C94223FF8}"/>
    <hyperlink ref="A3703" r:id="rId3437" display="https://www.jrvdev.com/ROAR/VER1/ShowScenario.asp?ScenarioID=5946" xr:uid="{BED48A7B-398A-40C2-B8BC-50ADE128021B}"/>
    <hyperlink ref="A3704" r:id="rId3438" display="https://www.jrvdev.com/ROAR/VER1/ShowScenario.asp?ScenarioID=5947" xr:uid="{DC332AE1-FFCD-40F8-BD31-1D51C323508D}"/>
    <hyperlink ref="A3705" r:id="rId3439" display="https://www.jrvdev.com/ROAR/VER1/ShowScenario.asp?ScenarioID=5948" xr:uid="{8C8FD55B-558A-42BF-98FC-D22FF6D364BB}"/>
    <hyperlink ref="A3706" r:id="rId3440" display="https://www.jrvdev.com/ROAR/VER1/ShowScenario.asp?ScenarioID=5949" xr:uid="{4326EDEF-A08E-4441-92C7-01463BF08833}"/>
    <hyperlink ref="A3707" r:id="rId3441" display="https://www.jrvdev.com/ROAR/VER1/ShowScenario.asp?ScenarioID=5950" xr:uid="{CB96C162-50C1-4BBC-A81A-9EBD4444B1E1}"/>
    <hyperlink ref="A3708" r:id="rId3442" display="https://www.jrvdev.com/ROAR/VER1/ShowScenario.asp?ScenarioID=5951" xr:uid="{97080DBF-75E0-4C11-B7BD-4E16404F46AD}"/>
    <hyperlink ref="A3710" r:id="rId3443" display="https://www.jrvdev.com/ROAR/VER1/ShowScenario.asp?ScenarioID=5992" xr:uid="{F03174CF-F8CB-4113-8794-F862428AC5AF}"/>
    <hyperlink ref="A3711" r:id="rId3444" display="https://www.jrvdev.com/ROAR/VER1/ShowScenario.asp?ScenarioID=5993" xr:uid="{24249370-3678-4CA9-814C-B69B5E365D2A}"/>
    <hyperlink ref="A3712" r:id="rId3445" display="https://www.jrvdev.com/ROAR/VER1/ShowScenario.asp?ScenarioID=5994" xr:uid="{5A7157B2-C64D-40D4-AFBF-3D0FF98579D2}"/>
    <hyperlink ref="A3713" r:id="rId3446" display="https://www.jrvdev.com/ROAR/VER1/ShowScenario.asp?ScenarioID=5995" xr:uid="{567ACF4A-B301-4CA8-889B-285CA5A71079}"/>
    <hyperlink ref="A3714" r:id="rId3447" display="https://www.jrvdev.com/ROAR/VER1/ShowScenario.asp?ScenarioID=5996" xr:uid="{AC8662CF-9D64-4681-AB84-41B7BBB71A34}"/>
    <hyperlink ref="A3715" r:id="rId3448" display="https://www.jrvdev.com/ROAR/VER1/ShowScenario.asp?ScenarioID=5997" xr:uid="{B4BB549A-FD54-47CB-B894-D1BAD226550E}"/>
    <hyperlink ref="A3716" r:id="rId3449" display="https://www.jrvdev.com/ROAR/VER1/ShowScenario.asp?ScenarioID=5998" xr:uid="{49A96F80-0B83-46C1-97AA-D87420AD4729}"/>
    <hyperlink ref="A3717" r:id="rId3450" display="https://www.jrvdev.com/ROAR/VER1/ShowScenario.asp?ScenarioID=5999" xr:uid="{7DF482FD-6F29-4DA0-9A75-CDEDEFDA6425}"/>
    <hyperlink ref="A3719" r:id="rId3451" display="https://www.jrvdev.com/ROAR/VER1/ShowScenario.asp?ScenarioID=6142" xr:uid="{A0859533-9066-49F5-BF98-6CBBA03B457C}"/>
    <hyperlink ref="A3720" r:id="rId3452" display="https://www.jrvdev.com/ROAR/VER1/ShowScenario.asp?ScenarioID=6143" xr:uid="{79DA392B-7443-43F9-8B8F-3E53578EA864}"/>
    <hyperlink ref="A3721" r:id="rId3453" display="https://www.jrvdev.com/ROAR/VER1/ShowScenario.asp?ScenarioID=6144" xr:uid="{1B567337-82BF-4311-9D3A-BFA97ACD626B}"/>
    <hyperlink ref="A3722" r:id="rId3454" display="https://www.jrvdev.com/ROAR/VER1/ShowScenario.asp?ScenarioID=6145" xr:uid="{2148F3ED-D2D9-4CF4-B96C-8356565BE8CB}"/>
    <hyperlink ref="A3723" r:id="rId3455" display="https://www.jrvdev.com/ROAR/VER1/ShowScenario.asp?ScenarioID=6146" xr:uid="{DD702CC6-AC39-4E44-A44D-EF69CD561F9E}"/>
    <hyperlink ref="A3724" r:id="rId3456" display="https://www.jrvdev.com/ROAR/VER1/ShowScenario.asp?ScenarioID=6147" xr:uid="{3FBAA7A1-C321-46B5-8516-86E8318D7B95}"/>
    <hyperlink ref="A3725" r:id="rId3457" display="https://www.jrvdev.com/ROAR/VER1/ShowScenario.asp?ScenarioID=6148" xr:uid="{AFEA77E7-B1DA-4573-8DEE-6F4F50221B96}"/>
    <hyperlink ref="A3726" r:id="rId3458" display="https://www.jrvdev.com/ROAR/VER1/ShowScenario.asp?ScenarioID=6149" xr:uid="{B6836E32-19B2-4CC3-A2F8-8358B3A1C5BA}"/>
    <hyperlink ref="A3728" r:id="rId3459" display="https://www.jrvdev.com/ROAR/VER1/ShowScenario.asp?ScenarioID=6303" xr:uid="{EF335555-3EF0-4D9C-9D1F-E4C8B3CAAAAB}"/>
    <hyperlink ref="A3729" r:id="rId3460" display="https://www.jrvdev.com/ROAR/VER1/ShowScenario.asp?ScenarioID=6304" xr:uid="{8FA20358-0839-4CF8-9867-9A68BF79940A}"/>
    <hyperlink ref="A3730" r:id="rId3461" display="https://www.jrvdev.com/ROAR/VER1/ShowScenario.asp?ScenarioID=6305" xr:uid="{73ECC6EB-6857-49EA-BE01-A4F75A5C8CF9}"/>
    <hyperlink ref="A3731" r:id="rId3462" display="https://www.jrvdev.com/ROAR/VER1/ShowScenario.asp?ScenarioID=6306" xr:uid="{7BBEDF86-0F8E-43E2-8439-56F5B8BB0973}"/>
    <hyperlink ref="A3732" r:id="rId3463" display="https://www.jrvdev.com/ROAR/VER1/ShowScenario.asp?ScenarioID=6307" xr:uid="{DE733629-92DE-4774-AFC6-229CD6E6D2ED}"/>
    <hyperlink ref="A3733" r:id="rId3464" display="https://www.jrvdev.com/ROAR/VER1/ShowScenario.asp?ScenarioID=6308" xr:uid="{0060CC9E-13E9-4F14-9CE7-01CA4EF9928F}"/>
    <hyperlink ref="A3734" r:id="rId3465" display="https://www.jrvdev.com/ROAR/VER1/ShowScenario.asp?ScenarioID=6309" xr:uid="{C916CFF1-4915-4526-B246-7CA1B4365DEC}"/>
    <hyperlink ref="A3735" r:id="rId3466" display="https://www.jrvdev.com/ROAR/VER1/ShowScenario.asp?ScenarioID=6310" xr:uid="{07494CAB-10BC-4339-83FF-55E3D1526EE4}"/>
    <hyperlink ref="A3737" r:id="rId3467" display="https://www.jrvdev.com/ROAR/VER1/ShowScenario.asp?ScenarioID=6321" xr:uid="{8AF2E6EC-48F8-4203-B8FF-EEDD729BEDCD}"/>
    <hyperlink ref="A3738" r:id="rId3468" display="https://www.jrvdev.com/ROAR/VER1/ShowScenario.asp?ScenarioID=6323" xr:uid="{BBB38E92-9FF2-4E8F-B15A-60FD2ABE1FA9}"/>
    <hyperlink ref="A3739" r:id="rId3469" display="https://www.jrvdev.com/ROAR/VER1/ShowScenario.asp?ScenarioID=6324" xr:uid="{7F039411-5163-4E0E-A1CC-09563E19A111}"/>
    <hyperlink ref="A3740" r:id="rId3470" display="https://www.jrvdev.com/ROAR/VER1/ShowScenario.asp?ScenarioID=6322" xr:uid="{3D13A92C-D8CC-44E2-81E9-C56A2A97B028}"/>
    <hyperlink ref="A3741" r:id="rId3471" display="https://www.jrvdev.com/ROAR/VER1/ShowScenario.asp?ScenarioID=6325" xr:uid="{48E6FB15-4818-4B14-8897-29233D58ED17}"/>
    <hyperlink ref="A3742" r:id="rId3472" display="https://www.jrvdev.com/ROAR/VER1/ShowScenario.asp?ScenarioID=6326" xr:uid="{E3B64267-603C-454D-B9EC-4BCB46DA76E8}"/>
    <hyperlink ref="A3743" r:id="rId3473" display="https://www.jrvdev.com/ROAR/VER1/ShowScenario.asp?ScenarioID=6327" xr:uid="{A7434E36-DD7D-47DA-AF73-F4EB2A08B9A5}"/>
    <hyperlink ref="A3744" r:id="rId3474" display="https://www.jrvdev.com/ROAR/VER1/ShowScenario.asp?ScenarioID=6328" xr:uid="{6DED3416-A406-4EDD-8229-F8C88E12D71E}"/>
    <hyperlink ref="A3746" r:id="rId3475" display="https://www.jrvdev.com/ROAR/VER1/ShowScenario.asp?ScenarioID=3402" xr:uid="{DF2695F5-17F7-4348-93E9-2937700E84DB}"/>
    <hyperlink ref="A3747" r:id="rId3476" display="https://www.jrvdev.com/ROAR/VER1/ShowScenario.asp?ScenarioID=3403" xr:uid="{46E5EC58-790E-4C43-9390-FEE25135BE3B}"/>
    <hyperlink ref="A3748" r:id="rId3477" display="https://www.jrvdev.com/ROAR/VER1/ShowScenario.asp?ScenarioID=3404" xr:uid="{65AA285A-7461-4BE0-9B38-05F29AD68006}"/>
    <hyperlink ref="A3749" r:id="rId3478" display="https://www.jrvdev.com/ROAR/VER1/ShowScenario.asp?ScenarioID=3405" xr:uid="{47ACA894-A1E2-46FF-AA70-51FDE99E15CD}"/>
    <hyperlink ref="A3750" r:id="rId3479" display="https://www.jrvdev.com/ROAR/VER1/ShowScenario.asp?ScenarioID=3406" xr:uid="{1F624D42-CA51-4391-B68F-A2D7A2F751E8}"/>
    <hyperlink ref="A3751" r:id="rId3480" display="https://www.jrvdev.com/ROAR/VER1/ShowScenario.asp?ScenarioID=3407" xr:uid="{976E5A83-55BA-487D-B662-6CF7A014EF17}"/>
    <hyperlink ref="A3753" r:id="rId3481" display="https://www.jrvdev.com/ROAR/VER1/ShowScenario.asp?ScenarioID=1778" xr:uid="{F56D584F-1623-4D6D-B763-71D14EB78604}"/>
    <hyperlink ref="A3754" r:id="rId3482" display="https://www.jrvdev.com/ROAR/VER1/ShowScenario.asp?ScenarioID=1779" xr:uid="{18CAC23C-9B94-43D9-8938-B40F25AADB45}"/>
    <hyperlink ref="A3755" r:id="rId3483" display="https://www.jrvdev.com/ROAR/VER1/ShowScenario.asp?ScenarioID=1780" xr:uid="{7035F42F-E7BE-4B1A-90D2-77F851B2C577}"/>
    <hyperlink ref="A3756" r:id="rId3484" display="https://www.jrvdev.com/ROAR/VER1/ShowScenario.asp?ScenarioID=1781" xr:uid="{4EB7CCA4-3DC8-4C10-9C7C-3460FB63E4F1}"/>
    <hyperlink ref="A3757" r:id="rId3485" display="https://www.jrvdev.com/ROAR/VER1/ShowScenario.asp?ScenarioID=1782" xr:uid="{F9B25997-4638-41D0-A020-743FE74ECB7C}"/>
    <hyperlink ref="A3758" r:id="rId3486" display="https://www.jrvdev.com/ROAR/VER1/ShowScenario.asp?ScenarioID=1783" xr:uid="{06228EF2-0878-45D6-BF0E-220224C6D46A}"/>
    <hyperlink ref="A3759" r:id="rId3487" display="https://www.jrvdev.com/ROAR/VER1/ShowScenario.asp?ScenarioID=1784" xr:uid="{68E2ABF8-3ACB-42BD-B70F-52B166887376}"/>
    <hyperlink ref="A3760" r:id="rId3488" display="https://www.jrvdev.com/ROAR/VER1/ShowScenario.asp?ScenarioID=1785" xr:uid="{AA492BC7-E4A8-45A1-BE0E-B2C3497C48D2}"/>
    <hyperlink ref="A3762" r:id="rId3489" display="https://www.jrvdev.com/ROAR/VER1/ShowScenario.asp?ScenarioID=2302" xr:uid="{709B2322-4C7F-4BD7-AC4C-9DAE8675BAFE}"/>
    <hyperlink ref="A3763" r:id="rId3490" display="https://www.jrvdev.com/ROAR/VER1/ShowScenario.asp?ScenarioID=2303" xr:uid="{774DD645-E26E-4FBE-914E-6528CA75678A}"/>
    <hyperlink ref="A3764" r:id="rId3491" display="https://www.jrvdev.com/ROAR/VER1/ShowScenario.asp?ScenarioID=2289" xr:uid="{BE19F3E4-7195-4E53-82E3-57205BEA884A}"/>
    <hyperlink ref="A3765" r:id="rId3492" display="https://www.jrvdev.com/ROAR/VER1/ShowScenario.asp?ScenarioID=2304" xr:uid="{61E6F985-BC76-4DAF-BA7B-538730834156}"/>
    <hyperlink ref="A3766" r:id="rId3493" display="https://www.jrvdev.com/ROAR/VER1/ShowScenario.asp?ScenarioID=2305" xr:uid="{E112D6B3-BD62-494E-84F8-473BE9E78526}"/>
    <hyperlink ref="A3767" r:id="rId3494" display="https://www.jrvdev.com/ROAR/VER1/ShowScenario.asp?ScenarioID=2306" xr:uid="{4BCF8A92-2EC3-4CA9-9AF5-D86434A6D79D}"/>
    <hyperlink ref="A3768" r:id="rId3495" display="https://www.jrvdev.com/ROAR/VER1/ShowScenario.asp?ScenarioID=2307" xr:uid="{28130875-DB5F-42AE-96DE-5E8DECD7CF17}"/>
    <hyperlink ref="A3769" r:id="rId3496" display="https://www.jrvdev.com/ROAR/VER1/ShowScenario.asp?ScenarioID=2308" xr:uid="{D529E47F-B62C-46D6-BF8F-8EB289652AF4}"/>
    <hyperlink ref="A3771" r:id="rId3497" display="https://www.jrvdev.com/ROAR/VER1/ShowScenario.asp?ScenarioID=6022" xr:uid="{77A6A6AA-FC34-4541-BACC-C6865191BE87}"/>
    <hyperlink ref="A3772" r:id="rId3498" display="https://www.jrvdev.com/ROAR/VER1/ShowScenario.asp?ScenarioID=6023" xr:uid="{B61505B2-0355-4C96-B6BE-6626226D337A}"/>
    <hyperlink ref="A3773" r:id="rId3499" display="https://www.jrvdev.com/ROAR/VER1/ShowScenario.asp?ScenarioID=6024" xr:uid="{239D4A4C-EE31-4CE9-8745-1F7D0FA93B5E}"/>
    <hyperlink ref="A3774" r:id="rId3500" display="https://www.jrvdev.com/ROAR/VER1/ShowScenario.asp?ScenarioID=6025" xr:uid="{AFC2F316-DC5F-4455-B1D2-B7C810A70F62}"/>
    <hyperlink ref="A3775" r:id="rId3501" display="https://www.jrvdev.com/ROAR/VER1/ShowScenario.asp?ScenarioID=6026" xr:uid="{6F80F162-4339-472D-BFD5-EA07D96138B3}"/>
    <hyperlink ref="A3776" r:id="rId3502" display="https://www.jrvdev.com/ROAR/VER1/ShowScenario.asp?ScenarioID=6027" xr:uid="{7A77D919-BDDA-40AB-BF35-5DA3506D3BF2}"/>
    <hyperlink ref="A3777" r:id="rId3503" display="https://www.jrvdev.com/ROAR/VER1/ShowScenario.asp?ScenarioID=6028" xr:uid="{AA30BAC4-D6A1-4342-B9A1-3F03C4DA77D8}"/>
    <hyperlink ref="A3778" r:id="rId3504" display="https://www.jrvdev.com/ROAR/VER1/ShowScenario.asp?ScenarioID=6029" xr:uid="{6A54BF9D-C729-402E-943C-6F7641C5BA87}"/>
    <hyperlink ref="A3779" r:id="rId3505" display="https://www.jrvdev.com/ROAR/VER1/ShowScenario.asp?ScenarioID=6030" xr:uid="{3100131D-3CF0-4221-87A7-B259995CFF59}"/>
    <hyperlink ref="A3780" r:id="rId3506" display="https://www.jrvdev.com/ROAR/VER1/ShowScenario.asp?ScenarioID=6031" xr:uid="{1A8A30D3-75CD-4468-9FB2-8F86ABE3185D}"/>
    <hyperlink ref="A3781" r:id="rId3507" display="https://www.jrvdev.com/ROAR/VER1/ShowScenario.asp?ScenarioID=6032" xr:uid="{D85A25AB-E388-41E9-A8DD-D60E6339D309}"/>
    <hyperlink ref="A3782" r:id="rId3508" display="https://www.jrvdev.com/ROAR/VER1/ShowScenario.asp?ScenarioID=6033" xr:uid="{35FDE928-00DA-4235-8DBC-65CEC3DC09C3}"/>
    <hyperlink ref="A3783" r:id="rId3509" display="https://www.jrvdev.com/ROAR/VER1/ShowScenario.asp?ScenarioID=6034" xr:uid="{8D8788D3-C934-4DF0-9599-F06B08A6918C}"/>
    <hyperlink ref="A3784" r:id="rId3510" display="https://www.jrvdev.com/ROAR/VER1/ShowScenario.asp?ScenarioID=6035" xr:uid="{0FAE6506-DD20-4408-9F78-C5FA84578963}"/>
    <hyperlink ref="A3785" r:id="rId3511" display="https://www.jrvdev.com/ROAR/VER1/ShowScenario.asp?ScenarioID=6036" xr:uid="{3CC35D42-F26A-43BE-8258-6C091F06979B}"/>
    <hyperlink ref="A3786" r:id="rId3512" display="https://www.jrvdev.com/ROAR/VER1/ShowScenario.asp?ScenarioID=6037" xr:uid="{EB491B0A-BB15-49BC-B742-86E5201F05C6}"/>
    <hyperlink ref="A3787" r:id="rId3513" display="https://www.jrvdev.com/ROAR/VER1/ShowScenario.asp?ScenarioID=6038" xr:uid="{67947504-2BEE-4B3B-A38C-68E014457C5B}"/>
    <hyperlink ref="A3788" r:id="rId3514" display="https://www.jrvdev.com/ROAR/VER1/ShowScenario.asp?ScenarioID=6039" xr:uid="{74F44917-8D22-4D0C-BAF6-7EFC2CAA568A}"/>
    <hyperlink ref="A3789" r:id="rId3515" display="https://www.jrvdev.com/ROAR/VER1/ShowScenario.asp?ScenarioID=6040" xr:uid="{E0CA24A7-2086-4900-B443-39B2F75E21AE}"/>
    <hyperlink ref="A3790" r:id="rId3516" display="https://www.jrvdev.com/ROAR/VER1/ShowScenario.asp?ScenarioID=6041" xr:uid="{C2E9B3CE-3F67-4AED-924B-153D1F925A7B}"/>
    <hyperlink ref="A3791" r:id="rId3517" display="https://www.jrvdev.com/ROAR/VER1/ShowScenario.asp?ScenarioID=6061" xr:uid="{04C961A7-06DB-4C06-AE69-585D17632EBF}"/>
    <hyperlink ref="A3792" r:id="rId3518" display="https://www.jrvdev.com/ROAR/VER1/ShowScenario.asp?ScenarioID=6062" xr:uid="{57CCB3D4-F91E-4D59-9510-6597506BF5A7}"/>
    <hyperlink ref="A3793" r:id="rId3519" display="https://www.jrvdev.com/ROAR/VER1/ShowScenario.asp?ScenarioID=6063" xr:uid="{CC5DF9F2-925D-4608-8EB9-26EC5F3CDAC2}"/>
    <hyperlink ref="A3794" r:id="rId3520" display="https://www.jrvdev.com/ROAR/VER1/ShowScenario.asp?ScenarioID=6064" xr:uid="{8860EE53-4AD4-4FDB-BE7D-5CC729A2D196}"/>
    <hyperlink ref="A3795" r:id="rId3521" display="https://www.jrvdev.com/ROAR/VER1/ShowScenario.asp?ScenarioID=6065" xr:uid="{AB6575EC-6E8A-496A-ADE5-0D24796DE4BB}"/>
    <hyperlink ref="A3796" r:id="rId3522" display="https://www.jrvdev.com/ROAR/VER1/ShowScenario.asp?ScenarioID=6066" xr:uid="{3D6FF215-7D99-47C6-95A5-1FED20F53F7C}"/>
    <hyperlink ref="A3797" r:id="rId3523" display="https://www.jrvdev.com/ROAR/VER1/ShowScenario.asp?ScenarioID=6067" xr:uid="{88EB6A35-C0F0-4E20-A9AB-24BF1BC35128}"/>
    <hyperlink ref="A3798" r:id="rId3524" display="https://www.jrvdev.com/ROAR/VER1/ShowScenario.asp?ScenarioID=6068" xr:uid="{44A69DB5-52A1-45D1-8E36-EC8824881CBF}"/>
    <hyperlink ref="A3799" r:id="rId3525" display="https://www.jrvdev.com/ROAR/VER1/ShowScenario.asp?ScenarioID=6069" xr:uid="{12DF695D-9D4C-49C7-82A4-24F724DC94E1}"/>
    <hyperlink ref="A3800" r:id="rId3526" display="https://www.jrvdev.com/ROAR/VER1/ShowScenario.asp?ScenarioID=6070" xr:uid="{1586E92E-CA6D-4395-90C2-E126F7482BB6}"/>
    <hyperlink ref="A3801" r:id="rId3527" display="https://www.jrvdev.com/ROAR/VER1/ShowScenario.asp?ScenarioID=6071" xr:uid="{56FF4876-BE27-4AB1-B76C-82785961C513}"/>
    <hyperlink ref="A3802" r:id="rId3528" display="https://www.jrvdev.com/ROAR/VER1/ShowScenario.asp?ScenarioID=6072" xr:uid="{0407312B-7544-4A7F-8B72-09431AE66728}"/>
    <hyperlink ref="A3803" r:id="rId3529" display="https://www.jrvdev.com/ROAR/VER1/ShowScenario.asp?ScenarioID=6073" xr:uid="{8542BBD2-EADF-4E33-B7A8-DE700AFD642B}"/>
    <hyperlink ref="A3804" r:id="rId3530" display="https://www.jrvdev.com/ROAR/VER1/ShowScenario.asp?ScenarioID=6074" xr:uid="{7D64A5D8-7CCA-46A3-9471-380905875C02}"/>
    <hyperlink ref="A3805" r:id="rId3531" display="https://www.jrvdev.com/ROAR/VER1/ShowScenario.asp?ScenarioID=6075" xr:uid="{9F1A952B-1A62-4535-84C5-94174DE4BEEA}"/>
    <hyperlink ref="A3806" r:id="rId3532" display="https://www.jrvdev.com/ROAR/VER1/ShowScenario.asp?ScenarioID=6076" xr:uid="{22A25860-4DA7-4C07-B87D-94973E9CFD37}"/>
    <hyperlink ref="A3807" r:id="rId3533" display="https://www.jrvdev.com/ROAR/VER1/ShowScenario.asp?ScenarioID=6077" xr:uid="{580E1BEF-E459-408E-8CC4-29496515157E}"/>
    <hyperlink ref="A3808" r:id="rId3534" display="https://www.jrvdev.com/ROAR/VER1/ShowScenario.asp?ScenarioID=6078" xr:uid="{4F49426B-18BF-4C64-BB54-FC515ECFA1B0}"/>
    <hyperlink ref="A3809" r:id="rId3535" display="https://www.jrvdev.com/ROAR/VER1/ShowScenario.asp?ScenarioID=6079" xr:uid="{18549DA9-C86B-48AD-81BF-3A99FFF8B5CF}"/>
    <hyperlink ref="A3810" r:id="rId3536" display="https://www.jrvdev.com/ROAR/VER1/ShowScenario.asp?ScenarioID=6080" xr:uid="{1E0895DF-E810-4A1E-9A75-FE46F42AE2E6}"/>
    <hyperlink ref="A3811" r:id="rId3537" display="https://www.jrvdev.com/ROAR/VER1/ShowScenario.asp?ScenarioID=6081" xr:uid="{528AD41E-1231-4F92-8FED-55B80AF41B5B}"/>
    <hyperlink ref="A3812" r:id="rId3538" display="https://www.jrvdev.com/ROAR/VER1/ShowScenario.asp?ScenarioID=6082" xr:uid="{48804F21-9FE8-45F2-8077-938D0D2D67DB}"/>
    <hyperlink ref="A3813" r:id="rId3539" display="https://www.jrvdev.com/ROAR/VER1/ShowScenario.asp?ScenarioID=6083" xr:uid="{98660626-5124-42E1-B5CC-CA1F1A56D954}"/>
    <hyperlink ref="A3814" r:id="rId3540" display="https://www.jrvdev.com/ROAR/VER1/ShowScenario.asp?ScenarioID=6084" xr:uid="{0382EE35-F832-4C8E-B300-9CBCD1EB35C4}"/>
    <hyperlink ref="A3815" r:id="rId3541" display="https://www.jrvdev.com/ROAR/VER1/ShowScenario.asp?ScenarioID=6085" xr:uid="{D55C98B5-2AE6-4A2F-94EC-C5E04A8EFCDD}"/>
    <hyperlink ref="A3816" r:id="rId3542" display="https://www.jrvdev.com/ROAR/VER1/ShowScenario.asp?ScenarioID=6086" xr:uid="{8B3079A2-F7D6-4EFC-972E-9BBE252ABC3E}"/>
    <hyperlink ref="A3817" r:id="rId3543" display="https://www.jrvdev.com/ROAR/VER1/ShowScenario.asp?ScenarioID=6087" xr:uid="{C7A5D204-2CFE-4146-BA17-8DB630AB11F1}"/>
    <hyperlink ref="A3818" r:id="rId3544" display="https://www.jrvdev.com/ROAR/VER1/ShowScenario.asp?ScenarioID=6088" xr:uid="{EDF71446-DF3C-4CCA-AFD9-4B0BB8D7FA69}"/>
    <hyperlink ref="A3819" r:id="rId3545" display="https://www.jrvdev.com/ROAR/VER1/ShowScenario.asp?ScenarioID=6089" xr:uid="{28D6B812-A602-4937-9DD1-7AA158935D12}"/>
    <hyperlink ref="A3820" r:id="rId3546" display="https://www.jrvdev.com/ROAR/VER1/ShowScenario.asp?ScenarioID=6090" xr:uid="{3F547956-9FA2-4156-A915-65071A05DBA5}"/>
    <hyperlink ref="A3821" r:id="rId3547" display="https://www.jrvdev.com/ROAR/VER1/ShowScenario.asp?ScenarioID=6091" xr:uid="{69A31AA9-A3D6-4568-BD52-2E5A7DE052B1}"/>
    <hyperlink ref="A3822" r:id="rId3548" display="https://www.jrvdev.com/ROAR/VER1/ShowScenario.asp?ScenarioID=6092" xr:uid="{8029D69B-37F2-4A73-B15F-FFAB17192A4A}"/>
    <hyperlink ref="A3823" r:id="rId3549" display="https://www.jrvdev.com/ROAR/VER1/ShowScenario.asp?ScenarioID=6093" xr:uid="{C76C492D-4C9D-4437-B956-85D630CB3F9B}"/>
    <hyperlink ref="A3824" r:id="rId3550" display="https://www.jrvdev.com/ROAR/VER1/ShowScenario.asp?ScenarioID=6094" xr:uid="{DD14EDA2-7712-472A-883D-958ABB0BEBC7}"/>
    <hyperlink ref="A3825" r:id="rId3551" display="https://www.jrvdev.com/ROAR/VER1/ShowScenario.asp?ScenarioID=6095" xr:uid="{5C813C5A-A031-4117-8E8A-05B0C5D2C8F3}"/>
    <hyperlink ref="A3826" r:id="rId3552" display="https://www.jrvdev.com/ROAR/VER1/ShowScenario.asp?ScenarioID=6097" xr:uid="{E47240F5-E042-4DEF-B623-B4B77C6F4C6A}"/>
    <hyperlink ref="A3827" r:id="rId3553" display="https://www.jrvdev.com/ROAR/VER1/ShowScenario.asp?ScenarioID=6096" xr:uid="{76FCA605-E79D-4E67-9DC9-7B224F6FB553}"/>
    <hyperlink ref="A3828" r:id="rId3554" display="https://www.jrvdev.com/ROAR/VER1/ShowScenario.asp?ScenarioID=6098" xr:uid="{EB143C13-E467-4A77-AF3A-34C8D6015BED}"/>
    <hyperlink ref="A3829" r:id="rId3555" display="https://www.jrvdev.com/ROAR/VER1/ShowScenario.asp?ScenarioID=6099" xr:uid="{A5198B86-1C2C-442B-933F-38C0AE4D3B43}"/>
    <hyperlink ref="A3830" r:id="rId3556" display="https://www.jrvdev.com/ROAR/VER1/ShowScenario.asp?ScenarioID=6100" xr:uid="{D7092D06-93B3-4BB3-8E5A-E306AC2856BF}"/>
    <hyperlink ref="A3831" r:id="rId3557" display="https://www.jrvdev.com/ROAR/VER1/ShowScenario.asp?ScenarioID=6101" xr:uid="{58D377E0-FE8C-4A9A-8306-2BB65B2CB54A}"/>
    <hyperlink ref="A3832" r:id="rId3558" display="https://www.jrvdev.com/ROAR/VER1/ShowScenario.asp?ScenarioID=6103" xr:uid="{440C2415-7B3D-48BE-AF93-4C119E2EB642}"/>
    <hyperlink ref="A3833" r:id="rId3559" display="https://www.jrvdev.com/ROAR/VER1/ShowScenario.asp?ScenarioID=6102" xr:uid="{D1F09DCE-EC76-403E-B10A-33B8717161F6}"/>
    <hyperlink ref="A3834" r:id="rId3560" display="https://www.jrvdev.com/ROAR/VER1/ShowScenario.asp?ScenarioID=6104" xr:uid="{3A10229A-268C-40AC-A644-1D56C6F3158E}"/>
    <hyperlink ref="A3835" r:id="rId3561" display="https://www.jrvdev.com/ROAR/VER1/ShowScenario.asp?ScenarioID=6105" xr:uid="{A97CAC95-A6B3-4F70-AA88-67244E5DE66C}"/>
    <hyperlink ref="A3836" r:id="rId3562" display="https://www.jrvdev.com/ROAR/VER1/ShowScenario.asp?ScenarioID=6107" xr:uid="{F370C86E-C93E-4B1F-965F-C3F25780E25A}"/>
    <hyperlink ref="A3837" r:id="rId3563" display="https://www.jrvdev.com/ROAR/VER1/ShowScenario.asp?ScenarioID=6108" xr:uid="{F220C01D-E602-49D0-B07E-F4C2619468B2}"/>
    <hyperlink ref="A3838" r:id="rId3564" display="https://www.jrvdev.com/ROAR/VER1/ShowScenario.asp?ScenarioID=6109" xr:uid="{7236F831-BFC2-4022-B81C-3B28BEE12CF0}"/>
    <hyperlink ref="A3839" r:id="rId3565" display="https://www.jrvdev.com/ROAR/VER1/ShowScenario.asp?ScenarioID=6110" xr:uid="{49B302FF-8BBB-4656-A3BB-F935B69DDADE}"/>
    <hyperlink ref="A3840" r:id="rId3566" display="https://www.jrvdev.com/ROAR/VER1/ShowScenario.asp?ScenarioID=6181" xr:uid="{4D977E2F-8E3B-429E-85BD-218EC9CE2AE5}"/>
    <hyperlink ref="A3841" r:id="rId3567" display="https://www.jrvdev.com/ROAR/VER1/ShowScenario.asp?ScenarioID=6182" xr:uid="{7F3C31CA-4B2A-4723-B53A-0287BFC2409C}"/>
    <hyperlink ref="A3842" r:id="rId3568" display="https://www.jrvdev.com/ROAR/VER1/ShowScenario.asp?ScenarioID=6206" xr:uid="{B7C35012-1A14-476C-AD27-ABF587F79B6D}"/>
    <hyperlink ref="A3843" r:id="rId3569" display="https://www.jrvdev.com/ROAR/VER1/ShowScenario.asp?ScenarioID=6207" xr:uid="{A78A1749-CA8D-4411-9E4A-F3B122F1381E}"/>
    <hyperlink ref="A3844" r:id="rId3570" display="https://www.jrvdev.com/ROAR/VER1/ShowScenario.asp?ScenarioID=6218" xr:uid="{5C7F8A51-0A0C-47B8-A9E2-AC3803CE76AC}"/>
    <hyperlink ref="A3845" r:id="rId3571" display="https://www.jrvdev.com/ROAR/VER1/ShowScenario.asp?ScenarioID=6269" xr:uid="{4938BD88-81D8-4D73-A7B7-CCB929C9EB8A}"/>
    <hyperlink ref="A3846" r:id="rId3572" display="https://www.jrvdev.com/ROAR/VER1/ShowScenario.asp?ScenarioID=6270" xr:uid="{065D240B-3E00-4992-947D-8518789A4844}"/>
    <hyperlink ref="A3847" r:id="rId3573" display="https://www.jrvdev.com/ROAR/VER1/ShowScenario.asp?ScenarioID=6271" xr:uid="{0E047BC2-B72E-4368-8B43-ACE8CF0A268F}"/>
    <hyperlink ref="A3848" r:id="rId3574" display="https://www.jrvdev.com/ROAR/VER1/ShowScenario.asp?ScenarioID=6297" xr:uid="{7489F310-2A80-4A94-A3BD-AC67A5F94B52}"/>
    <hyperlink ref="A3849" r:id="rId3575" display="https://www.jrvdev.com/ROAR/VER1/ShowScenario.asp?ScenarioID=6332" xr:uid="{11889BC7-5F40-483D-A0BB-1FEBC2E276DE}"/>
    <hyperlink ref="A3850" r:id="rId3576" display="https://www.jrvdev.com/ROAR/VER1/ShowScenario.asp?ScenarioID=6434" xr:uid="{5CA10D7A-9C59-40FD-96A6-5D893580C476}"/>
    <hyperlink ref="A3851" r:id="rId3577" display="https://www.jrvdev.com/ROAR/VER1/ShowScenario.asp?ScenarioID=6473" xr:uid="{1C841798-97D3-40A1-A52F-581F4F83B6D6}"/>
    <hyperlink ref="A3852" r:id="rId3578" display="https://www.jrvdev.com/ROAR/VER1/ShowScenario.asp?ScenarioID=6483" xr:uid="{BB952E66-53F2-48C9-9455-AA47EE3FA5DA}"/>
    <hyperlink ref="A3853" r:id="rId3579" display="https://www.jrvdev.com/ROAR/VER1/ShowScenario.asp?ScenarioID=6485" xr:uid="{6ED8294C-3D9D-4B71-AFD4-E06DFDE6986F}"/>
    <hyperlink ref="A3854" r:id="rId3580" display="https://www.jrvdev.com/ROAR/VER1/ShowScenario.asp?ScenarioID=6491" xr:uid="{FD26A2D7-FA10-4E38-997F-44E2CDE3A0EE}"/>
    <hyperlink ref="A3855" r:id="rId3581" display="https://www.jrvdev.com/ROAR/VER1/ShowScenario.asp?ScenarioID=6492" xr:uid="{53073BB5-A27B-411B-9C35-4928BF083AEA}"/>
    <hyperlink ref="A3856" r:id="rId3582" display="https://www.jrvdev.com/ROAR/VER1/ShowScenario.asp?ScenarioID=6507" xr:uid="{D3AED22B-9315-4314-B8F8-37CD7212C189}"/>
    <hyperlink ref="A3857" r:id="rId3583" display="https://www.jrvdev.com/ROAR/VER1/ShowScenario.asp?ScenarioID=6508" xr:uid="{D88D0154-319D-4D73-8E81-52EFDFF77347}"/>
    <hyperlink ref="A3858" r:id="rId3584" display="https://www.jrvdev.com/ROAR/VER1/ShowScenario.asp?ScenarioID=6572" xr:uid="{B81481B2-22EB-4420-8058-56A62E71A762}"/>
    <hyperlink ref="A3859" r:id="rId3585" display="https://www.jrvdev.com/ROAR/VER1/ShowScenario.asp?ScenarioID=6589" xr:uid="{BE0FA869-9FC9-44A6-A22B-16504D3892B7}"/>
    <hyperlink ref="A3860" r:id="rId3586" display="https://www.jrvdev.com/ROAR/VER1/ShowScenario.asp?ScenarioID=6590" xr:uid="{A3C6F1F0-31B0-464B-AA73-985F1DE241E1}"/>
    <hyperlink ref="A3861" r:id="rId3587" display="https://www.jrvdev.com/ROAR/VER1/ShowScenario.asp?ScenarioID=6591" xr:uid="{F03CFD49-126B-44D0-B81C-1EE052B7B331}"/>
    <hyperlink ref="A3862" r:id="rId3588" display="https://www.jrvdev.com/ROAR/VER1/ShowScenario.asp?ScenarioID=6594" xr:uid="{36400D54-D29A-4B7D-976D-C40B139599C9}"/>
    <hyperlink ref="A3863" r:id="rId3589" display="https://www.jrvdev.com/ROAR/VER1/ShowScenario.asp?ScenarioID=6573" xr:uid="{09779CB9-3B10-4CD7-9C3B-8266D217DB50}"/>
    <hyperlink ref="A3864" r:id="rId3590" display="https://www.jrvdev.com/ROAR/VER1/ShowScenario.asp?ScenarioID=6574" xr:uid="{D46A40CA-B347-45BE-8D2C-F232EC11759C}"/>
    <hyperlink ref="A3865" r:id="rId3591" display="https://www.jrvdev.com/ROAR/VER1/ShowScenario.asp?ScenarioID=6575" xr:uid="{34C6C4BA-D0F4-41A2-A79D-D1CE1C1A0A53}"/>
    <hyperlink ref="A3866" r:id="rId3592" display="https://www.jrvdev.com/ROAR/VER1/ShowScenario.asp?ScenarioID=6577" xr:uid="{BB978CC9-0CF7-47D9-88FE-F11BD9E2430C}"/>
    <hyperlink ref="A3867" r:id="rId3593" display="https://www.jrvdev.com/ROAR/VER1/ShowScenario.asp?ScenarioID=6120" xr:uid="{A9DDB5B7-0B9F-4C3C-889F-563A4D668F8C}"/>
    <hyperlink ref="A3868" r:id="rId3594" display="https://www.jrvdev.com/ROAR/VER1/ShowScenario.asp?ScenarioID=6121" xr:uid="{8C51EDC6-F206-4E20-9D8E-E0B24AB22B4A}"/>
    <hyperlink ref="A3869" r:id="rId3595" display="https://www.jrvdev.com/ROAR/VER1/ShowScenario.asp?ScenarioID=6122" xr:uid="{78EAEF12-C67B-4CAA-8607-ACDD8215A898}"/>
    <hyperlink ref="A3870" r:id="rId3596" display="https://www.jrvdev.com/ROAR/VER1/ShowScenario.asp?ScenarioID=6123" xr:uid="{6B24B207-FB20-452F-997A-DA6BDE955A44}"/>
    <hyperlink ref="A3871" r:id="rId3597" display="https://www.jrvdev.com/ROAR/VER1/ShowScenario.asp?ScenarioID=6124" xr:uid="{ED139265-AA5C-44FE-97FE-84DBB1B2BDCE}"/>
    <hyperlink ref="A3872" r:id="rId3598" display="https://www.jrvdev.com/ROAR/VER1/ShowScenario.asp?ScenarioID=6125" xr:uid="{B1BE1B30-C56E-4E3C-9596-980DFF94A205}"/>
    <hyperlink ref="A3873" r:id="rId3599" display="https://www.jrvdev.com/ROAR/VER1/ShowScenario.asp?ScenarioID=6126" xr:uid="{3BDCD563-D16D-4AED-8462-C30BCE914AD4}"/>
    <hyperlink ref="A3874" r:id="rId3600" display="https://www.jrvdev.com/ROAR/VER1/ShowScenario.asp?ScenarioID=6127" xr:uid="{41E78472-885B-4164-8CBA-009C1A3ED1F2}"/>
    <hyperlink ref="A3875" r:id="rId3601" display="https://www.jrvdev.com/ROAR/VER1/ShowScenario.asp?ScenarioID=6133" xr:uid="{77412B7E-7969-4285-A020-2A078C06ED11}"/>
    <hyperlink ref="A3876" r:id="rId3602" display="https://www.jrvdev.com/ROAR/VER1/ShowScenario.asp?ScenarioID=6128" xr:uid="{FE817D5A-A492-40F7-AF67-5B26DFE11F30}"/>
    <hyperlink ref="A3877" r:id="rId3603" display="https://www.jrvdev.com/ROAR/VER1/ShowScenario.asp?ScenarioID=6129" xr:uid="{7188D309-7653-45F9-A754-8963B4DDF8A3}"/>
    <hyperlink ref="A3878" r:id="rId3604" display="https://www.jrvdev.com/ROAR/VER1/ShowScenario.asp?ScenarioID=6130" xr:uid="{DFED7E1A-B986-4311-B767-F017A93F4003}"/>
    <hyperlink ref="A3879" r:id="rId3605" display="https://www.jrvdev.com/ROAR/VER1/ShowScenario.asp?ScenarioID=6131" xr:uid="{70A2B50A-FC9A-44E6-9BF4-077CB0B1B09F}"/>
    <hyperlink ref="A3880" r:id="rId3606" display="https://www.jrvdev.com/ROAR/VER1/ShowScenario.asp?ScenarioID=6132" xr:uid="{A8A90E8C-D318-415D-AC49-0A4EBA2B0D0D}"/>
    <hyperlink ref="A3882" r:id="rId3607" display="https://www.jrvdev.com/ROAR/VER1/ShowScenario.asp?ScenarioID=1764" xr:uid="{8648400D-19CF-4981-84B5-2D5A674CA995}"/>
    <hyperlink ref="A3883" r:id="rId3608" display="https://www.jrvdev.com/ROAR/VER1/ShowScenario.asp?ScenarioID=1767" xr:uid="{D4F4E9A6-B0BD-4ECC-9D0A-CBD45B7BC480}"/>
    <hyperlink ref="A3884" r:id="rId3609" display="https://www.jrvdev.com/ROAR/VER1/ShowScenario.asp?ScenarioID=1768" xr:uid="{F5AABCEE-A4D0-48D2-ADBA-54819110C31F}"/>
    <hyperlink ref="A3885" r:id="rId3610" display="https://www.jrvdev.com/ROAR/VER1/ShowScenario.asp?ScenarioID=1769" xr:uid="{C934C2C5-2969-4639-BAAD-52CCC7C2EBD6}"/>
    <hyperlink ref="A3886" r:id="rId3611" display="https://www.jrvdev.com/ROAR/VER1/ShowScenario.asp?ScenarioID=1770" xr:uid="{51A9DBEB-6C07-4BA8-BFB8-1B17E350873C}"/>
    <hyperlink ref="A3887" r:id="rId3612" display="https://www.jrvdev.com/ROAR/VER1/ShowScenario.asp?ScenarioID=1771" xr:uid="{285D4EC6-3AE0-4CD3-92B0-FEEE81FF5151}"/>
    <hyperlink ref="A3888" r:id="rId3613" display="https://www.jrvdev.com/ROAR/VER1/ShowScenario.asp?ScenarioID=1772" xr:uid="{8CF90A75-BAE6-41E2-80E3-27185802A099}"/>
    <hyperlink ref="A3889" r:id="rId3614" display="https://www.jrvdev.com/ROAR/VER1/ShowScenario.asp?ScenarioID=1773" xr:uid="{B5F9F7D4-89C0-4C56-A3F1-A75E9D1C9312}"/>
    <hyperlink ref="A3890" r:id="rId3615" display="https://www.jrvdev.com/ROAR/VER1/ShowScenario.asp?ScenarioID=1774" xr:uid="{344DA214-AB7E-4AF8-94E3-91A7E4580471}"/>
    <hyperlink ref="A3891" r:id="rId3616" display="https://www.jrvdev.com/ROAR/VER1/ShowScenario.asp?ScenarioID=1775" xr:uid="{C975E35D-7DB8-42C8-93F7-60206FFF37F0}"/>
    <hyperlink ref="A3892" r:id="rId3617" display="https://www.jrvdev.com/ROAR/VER1/ShowScenario.asp?ScenarioID=1776" xr:uid="{3B82C853-00D1-4B7F-A7E9-0ECA1BDF731E}"/>
    <hyperlink ref="A3893" r:id="rId3618" display="https://www.jrvdev.com/ROAR/VER1/ShowScenario.asp?ScenarioID=1777" xr:uid="{897E21C5-F589-495A-9004-9645D64BCF68}"/>
    <hyperlink ref="A3895" r:id="rId3619" display="https://www.jrvdev.com/ROAR/VER1/ShowScenario.asp?ScenarioID=3834" xr:uid="{94D8F2B1-C309-4786-A333-E825815BD24F}"/>
    <hyperlink ref="A3896" r:id="rId3620" display="https://www.jrvdev.com/ROAR/VER1/ShowScenario.asp?ScenarioID=3835" xr:uid="{5E271A53-418E-4F17-A12B-35FE3364946A}"/>
    <hyperlink ref="A3897" r:id="rId3621" display="https://www.jrvdev.com/ROAR/VER1/ShowScenario.asp?ScenarioID=3836" xr:uid="{8949F993-FA42-4C64-A944-086F665614AD}"/>
    <hyperlink ref="A3898" r:id="rId3622" display="https://www.jrvdev.com/ROAR/VER1/ShowScenario.asp?ScenarioID=3309" xr:uid="{58F977CC-E73B-4938-86A7-D56D3C44913A}"/>
    <hyperlink ref="A3899" r:id="rId3623" display="https://www.jrvdev.com/ROAR/VER1/ShowScenario.asp?ScenarioID=3837" xr:uid="{F23F8C71-9B14-49B8-A81F-0E3A4793FD13}"/>
    <hyperlink ref="A3900" r:id="rId3624" display="https://www.jrvdev.com/ROAR/VER1/ShowScenario.asp?ScenarioID=3839" xr:uid="{25491722-EF81-4995-B2E6-82305D92BEBE}"/>
    <hyperlink ref="A3902" r:id="rId3625" display="https://www.jrvdev.com/ROAR/VER1/ShowScenario.asp?ScenarioID=4999" xr:uid="{B9B75AAB-F4D4-41A5-8EAD-D830D2963EC5}"/>
    <hyperlink ref="A3903" r:id="rId3626" display="https://www.jrvdev.com/ROAR/VER1/ShowScenario.asp?ScenarioID=5000" xr:uid="{8C01A072-B0B0-4676-B9F2-C21135761A71}"/>
    <hyperlink ref="A3904" r:id="rId3627" display="https://www.jrvdev.com/ROAR/VER1/ShowScenario.asp?ScenarioID=5001" xr:uid="{00BB2264-20C4-481F-A71F-1F5BDA5C207F}"/>
    <hyperlink ref="A3905" r:id="rId3628" display="https://www.jrvdev.com/ROAR/VER1/ShowScenario.asp?ScenarioID=5002" xr:uid="{9C827F40-9009-4E02-B404-4072404A3A12}"/>
    <hyperlink ref="A3906" r:id="rId3629" display="https://www.jrvdev.com/ROAR/VER1/ShowScenario.asp?ScenarioID=5003" xr:uid="{07A42E34-4F00-458B-9284-A5D95AD6FCA3}"/>
    <hyperlink ref="A3907" r:id="rId3630" display="https://www.jrvdev.com/ROAR/VER1/ShowScenario.asp?ScenarioID=5004" xr:uid="{D9908065-D5F9-4B55-9569-B52DC6CC1C65}"/>
    <hyperlink ref="A3908" r:id="rId3631" display="https://www.jrvdev.com/ROAR/VER1/ShowScenario.asp?ScenarioID=5005" xr:uid="{89D7D39E-A0B2-40D5-BE96-7D76D7BAF3F8}"/>
    <hyperlink ref="A3909" r:id="rId3632" display="https://www.jrvdev.com/ROAR/VER1/ShowScenario.asp?ScenarioID=5006" xr:uid="{70AFFDAD-DA4E-43C6-8A1A-B7B0CA3C6F17}"/>
    <hyperlink ref="A3910" r:id="rId3633" display="https://www.jrvdev.com/ROAR/VER1/ShowScenario.asp?ScenarioID=5007" xr:uid="{253BC7F1-DDE1-4824-8E6F-A548D7878C63}"/>
    <hyperlink ref="A3911" r:id="rId3634" display="https://www.jrvdev.com/ROAR/VER1/ShowScenario.asp?ScenarioID=5010" xr:uid="{0183735F-7A29-47FF-980A-D9175257D162}"/>
    <hyperlink ref="A3912" r:id="rId3635" display="https://www.jrvdev.com/ROAR/VER1/ShowScenario.asp?ScenarioID=5011" xr:uid="{774D162E-FFE2-4EE0-A15F-20A703BA7ADD}"/>
    <hyperlink ref="A3913" r:id="rId3636" display="https://www.jrvdev.com/ROAR/VER1/ShowScenario.asp?ScenarioID=5012" xr:uid="{94820503-9E3D-4EC4-9DE8-1703B9E4F83B}"/>
    <hyperlink ref="A3914" r:id="rId3637" display="https://www.jrvdev.com/ROAR/VER1/ShowScenario.asp?ScenarioID=5013" xr:uid="{939C3BB4-4802-4E00-A847-262E4E83696F}"/>
    <hyperlink ref="A3915" r:id="rId3638" display="https://www.jrvdev.com/ROAR/VER1/ShowScenario.asp?ScenarioID=5014" xr:uid="{D9E604CC-21D4-4721-96DA-88365334CFD5}"/>
    <hyperlink ref="A3916" r:id="rId3639" display="https://www.jrvdev.com/ROAR/VER1/ShowScenario.asp?ScenarioID=5015" xr:uid="{2D21562A-EAAF-47B7-B1D1-BBE93CEF196B}"/>
    <hyperlink ref="A3917" r:id="rId3640" display="https://www.jrvdev.com/ROAR/VER1/ShowScenario.asp?ScenarioID=5017" xr:uid="{E4F3E26C-4ABC-4EF3-BF7F-41218DEB4CC6}"/>
    <hyperlink ref="A3918" r:id="rId3641" display="https://www.jrvdev.com/ROAR/VER1/ShowScenario.asp?ScenarioID=5018" xr:uid="{864FFE00-A247-459F-BF3C-AAD174F7DE3E}"/>
    <hyperlink ref="A3920" r:id="rId3642" display="https://www.jrvdev.com/ROAR/VER1/ShowScenario.asp?ScenarioID=5766" xr:uid="{3E971E42-7CF7-4D7E-A0F0-C6A0F62C9B5C}"/>
    <hyperlink ref="A3921" r:id="rId3643" display="https://www.jrvdev.com/ROAR/VER1/ShowScenario.asp?ScenarioID=5767" xr:uid="{A624855F-7EB2-4EBE-B7B6-CCDEFFFD22CA}"/>
    <hyperlink ref="A3922" r:id="rId3644" display="https://www.jrvdev.com/ROAR/VER1/ShowScenario.asp?ScenarioID=5768" xr:uid="{85603A22-C0A9-4BEA-9A20-AEF944C55C85}"/>
    <hyperlink ref="A3923" r:id="rId3645" display="https://www.jrvdev.com/ROAR/VER1/ShowScenario.asp?ScenarioID=5769" xr:uid="{3C722CA7-D3C7-41D9-BDDF-9F1196C19F7B}"/>
    <hyperlink ref="A3924" r:id="rId3646" display="https://www.jrvdev.com/ROAR/VER1/ShowScenario.asp?ScenarioID=5770" xr:uid="{2E905436-6D1C-483A-8067-43F512E69FFD}"/>
    <hyperlink ref="A3925" r:id="rId3647" display="https://www.jrvdev.com/ROAR/VER1/ShowScenario.asp?ScenarioID=5771" xr:uid="{249E4591-72EC-442F-9608-29773312FA9E}"/>
    <hyperlink ref="A3926" r:id="rId3648" display="https://www.jrvdev.com/ROAR/VER1/ShowScenario.asp?ScenarioID=5772" xr:uid="{C011146D-594D-4FA7-91A6-1FBFFC7847F7}"/>
    <hyperlink ref="A3927" r:id="rId3649" display="https://www.jrvdev.com/ROAR/VER1/ShowScenario.asp?ScenarioID=5774" xr:uid="{7741166D-1F5B-49ED-B8DE-02E77B85A4E8}"/>
    <hyperlink ref="A3928" r:id="rId3650" display="https://www.jrvdev.com/ROAR/VER1/ShowScenario.asp?ScenarioID=5775" xr:uid="{FEFA59CE-4620-46DB-8427-EAF98CD59964}"/>
    <hyperlink ref="A3929" r:id="rId3651" display="https://www.jrvdev.com/ROAR/VER1/ShowScenario.asp?ScenarioID=5776" xr:uid="{E53A4637-D4EB-4F27-8A9D-FCA364E45EE4}"/>
    <hyperlink ref="A3931" r:id="rId3652" display="https://www.jrvdev.com/ROAR/VER1/ShowScenario.asp?ScenarioID=1332" xr:uid="{45F3583A-D927-49DC-ACAC-EC9FDCEAA83C}"/>
    <hyperlink ref="A3932" r:id="rId3653" display="https://www.jrvdev.com/ROAR/VER1/ShowScenario.asp?ScenarioID=1333" xr:uid="{955776F3-1251-4CDF-AA60-3AB9B6C6FB3C}"/>
    <hyperlink ref="A3933" r:id="rId3654" display="https://www.jrvdev.com/ROAR/VER1/ShowScenario.asp?ScenarioID=1334" xr:uid="{77441C64-D655-4100-A4AC-59D914D53D40}"/>
    <hyperlink ref="A3934" r:id="rId3655" display="https://www.jrvdev.com/ROAR/VER1/ShowScenario.asp?ScenarioID=1335" xr:uid="{C51028F1-6B32-4B8D-8656-51CA9F8BA64F}"/>
    <hyperlink ref="A3935" r:id="rId3656" display="https://www.jrvdev.com/ROAR/VER1/ShowScenario.asp?ScenarioID=1336" xr:uid="{0D4600A5-A292-4EE2-A8DA-C7648C02DDA6}"/>
    <hyperlink ref="A3936" r:id="rId3657" display="https://www.jrvdev.com/ROAR/VER1/ShowScenario.asp?ScenarioID=1337" xr:uid="{2F21F14B-8BD9-4A0B-9996-A0D80FB11A9C}"/>
    <hyperlink ref="A3937" r:id="rId3658" display="https://www.jrvdev.com/ROAR/VER1/ShowScenario.asp?ScenarioID=1338" xr:uid="{2B1F26CA-3D29-4E58-983C-C28EAF8FAF03}"/>
    <hyperlink ref="A3938" r:id="rId3659" display="https://www.jrvdev.com/ROAR/VER1/ShowScenario.asp?ScenarioID=1339" xr:uid="{030388BA-2DD5-4E7A-819D-CF5BCFDF8A5D}"/>
    <hyperlink ref="A3939" r:id="rId3660" display="https://www.jrvdev.com/ROAR/VER1/ShowScenario.asp?ScenarioID=1340" xr:uid="{86679F01-FAEF-44A5-BF83-AA5EBA7D591F}"/>
    <hyperlink ref="A3940" r:id="rId3661" display="https://www.jrvdev.com/ROAR/VER1/ShowScenario.asp?ScenarioID=1341" xr:uid="{61A2C025-7F4F-49EC-8154-23B3AEA11966}"/>
    <hyperlink ref="A3941" r:id="rId3662" display="https://www.jrvdev.com/ROAR/VER1/ShowScenario.asp?ScenarioID=1342" xr:uid="{FE2792D2-985D-45B6-BD46-A48DA05DAC4E}"/>
    <hyperlink ref="A3942" r:id="rId3663" display="https://www.jrvdev.com/ROAR/VER1/ShowScenario.asp?ScenarioID=1343" xr:uid="{02132D84-E8D6-4ADC-92A8-459A4B4FA7E0}"/>
    <hyperlink ref="A3943" r:id="rId3664" display="https://www.jrvdev.com/ROAR/VER1/ShowScenario.asp?ScenarioID=1344" xr:uid="{28F0AC61-D568-4279-8625-8B70A5A47EB9}"/>
    <hyperlink ref="A3944" r:id="rId3665" display="https://www.jrvdev.com/ROAR/VER1/ShowScenario.asp?ScenarioID=1345" xr:uid="{8CC24FFC-E693-49BF-BF4E-A5A4C9FFD979}"/>
    <hyperlink ref="A3946" r:id="rId3666" display="https://www.jrvdev.com/ROAR/VER1/ShowScenario.asp?ScenarioID=1633" xr:uid="{0C2B6CE6-D600-4431-87BA-A4B9547B0D7A}"/>
    <hyperlink ref="A3947" r:id="rId3667" display="https://www.jrvdev.com/ROAR/VER1/ShowScenario.asp?ScenarioID=1632" xr:uid="{B78FB763-85FE-4FD1-A87F-FD21343348E7}"/>
    <hyperlink ref="A3948" r:id="rId3668" display="https://www.jrvdev.com/ROAR/VER1/ShowScenario.asp?ScenarioID=1634" xr:uid="{67EFA066-3EF0-4DA3-A420-279C1D1D919B}"/>
    <hyperlink ref="A3949" r:id="rId3669" display="https://www.jrvdev.com/ROAR/VER1/ShowScenario.asp?ScenarioID=1635" xr:uid="{10199823-2128-4F24-B508-EC8B05A33DB1}"/>
    <hyperlink ref="A3950" r:id="rId3670" display="https://www.jrvdev.com/ROAR/VER1/ShowScenario.asp?ScenarioID=1636" xr:uid="{CF0207F1-6710-416C-A9A9-A634C9034405}"/>
    <hyperlink ref="A3951" r:id="rId3671" display="https://www.jrvdev.com/ROAR/VER1/ShowScenario.asp?ScenarioID=1637" xr:uid="{82A69891-432E-4EC9-BC11-7A3D3FC3B56A}"/>
    <hyperlink ref="A3952" r:id="rId3672" display="https://www.jrvdev.com/ROAR/VER1/ShowScenario.asp?ScenarioID=4600" xr:uid="{A94BF701-D731-4968-9D4D-28F8AB066BB2}"/>
    <hyperlink ref="A3953" r:id="rId3673" display="https://www.jrvdev.com/ROAR/VER1/ShowScenario.asp?ScenarioID=4601" xr:uid="{0F33DBB1-E281-44B1-AF77-5A263486FF07}"/>
    <hyperlink ref="A3955" r:id="rId3674" display="https://www.jrvdev.com/ROAR/VER1/ShowScenario.asp?ScenarioID=5140" xr:uid="{FAAA3CFC-7F91-414E-91F5-C4D9124C4B05}"/>
    <hyperlink ref="A3956" r:id="rId3675" display="https://www.jrvdev.com/ROAR/VER1/ShowScenario.asp?ScenarioID=5141" xr:uid="{2CD779A7-3C6C-4926-86BB-834F8E4DE72A}"/>
    <hyperlink ref="A3957" r:id="rId3676" display="https://www.jrvdev.com/ROAR/VER1/ShowScenario.asp?ScenarioID=5142" xr:uid="{296E0976-36A9-4EEE-84C6-FB15D6A34968}"/>
    <hyperlink ref="A3958" r:id="rId3677" display="https://www.jrvdev.com/ROAR/VER1/ShowScenario.asp?ScenarioID=5143" xr:uid="{B32C14C6-B9BE-4B17-9859-7A9B0CEA93C1}"/>
    <hyperlink ref="A3959" r:id="rId3678" display="https://www.jrvdev.com/ROAR/VER1/ShowScenario.asp?ScenarioID=5144" xr:uid="{1495BC9C-032D-48B6-AEC3-A7FDA4F11DF4}"/>
    <hyperlink ref="A3960" r:id="rId3679" display="https://www.jrvdev.com/ROAR/VER1/ShowScenario.asp?ScenarioID=5145" xr:uid="{0FB7E138-529D-49B6-AD1E-468CBBC5EDF0}"/>
    <hyperlink ref="A3962" r:id="rId3680" display="https://www.jrvdev.com/ROAR/VER1/ShowScenario.asp?ScenarioID=2091" xr:uid="{F086718D-3FEA-46E0-9C48-CD0258DF220F}"/>
    <hyperlink ref="A3963" r:id="rId3681" display="https://www.jrvdev.com/ROAR/VER1/ShowScenario.asp?ScenarioID=2092" xr:uid="{ED189582-BA72-4CD9-B9D0-9F509AF7359F}"/>
    <hyperlink ref="A3964" r:id="rId3682" display="https://www.jrvdev.com/ROAR/VER1/ShowScenario.asp?ScenarioID=2093" xr:uid="{E95E9A03-D190-4515-9AB4-1BAE2832399D}"/>
    <hyperlink ref="A3965" r:id="rId3683" display="https://www.jrvdev.com/ROAR/VER1/ShowScenario.asp?ScenarioID=2094" xr:uid="{58194E9A-04C2-409D-8064-2A0C219218DE}"/>
    <hyperlink ref="A3966" r:id="rId3684" display="https://www.jrvdev.com/ROAR/VER1/ShowScenario.asp?ScenarioID=2095" xr:uid="{1F30270E-2017-4311-B53D-A7F1178F5D7F}"/>
    <hyperlink ref="A3967" r:id="rId3685" display="https://www.jrvdev.com/ROAR/VER1/ShowScenario.asp?ScenarioID=2096" xr:uid="{C1470973-ABDD-41B9-ACFD-FCB1A94FE2F1}"/>
    <hyperlink ref="A3968" r:id="rId3686" display="https://www.jrvdev.com/ROAR/VER1/ShowScenario.asp?ScenarioID=2097" xr:uid="{CE9907BC-CCCA-4613-9B1D-7D56A3A00674}"/>
    <hyperlink ref="A3969" r:id="rId3687" display="https://www.jrvdev.com/ROAR/VER1/ShowScenario.asp?ScenarioID=2098" xr:uid="{D8CD8DB5-DC76-4CD5-ADB1-B5C8DD4C6FC8}"/>
    <hyperlink ref="A3971" r:id="rId3688" display="https://www.jrvdev.com/ROAR/VER1/ShowScenario.asp?ScenarioID=2212" xr:uid="{A1DF7617-6830-4CB1-AA4B-859FACA6673D}"/>
    <hyperlink ref="A3972" r:id="rId3689" display="https://www.jrvdev.com/ROAR/VER1/ShowScenario.asp?ScenarioID=2213" xr:uid="{F5590FDF-8EDB-4F3D-9719-4E1A9E1D58DA}"/>
    <hyperlink ref="A3973" r:id="rId3690" display="https://www.jrvdev.com/ROAR/VER1/ShowScenario.asp?ScenarioID=2214" xr:uid="{ABD14210-7481-4C00-999A-250B4882D150}"/>
    <hyperlink ref="A3974" r:id="rId3691" display="https://www.jrvdev.com/ROAR/VER1/ShowScenario.asp?ScenarioID=2215" xr:uid="{212D58B7-6245-4590-853B-A83043383169}"/>
    <hyperlink ref="A3975" r:id="rId3692" display="https://www.jrvdev.com/ROAR/VER1/ShowScenario.asp?ScenarioID=2216" xr:uid="{F209D6D5-9AE0-45A3-9473-35ABC77A879D}"/>
    <hyperlink ref="A3976" r:id="rId3693" display="https://www.jrvdev.com/ROAR/VER1/ShowScenario.asp?ScenarioID=2217" xr:uid="{EFDB106E-BAE4-4E04-A510-4A84208CB79D}"/>
    <hyperlink ref="A3977" r:id="rId3694" display="https://www.jrvdev.com/ROAR/VER1/ShowScenario.asp?ScenarioID=2218" xr:uid="{765808B3-9894-478B-83B4-5D200BC2A66D}"/>
    <hyperlink ref="A3978" r:id="rId3695" display="https://www.jrvdev.com/ROAR/VER1/ShowScenario.asp?ScenarioID=2211" xr:uid="{A5D82CC5-B49C-4297-A3F4-973AC463A9F0}"/>
    <hyperlink ref="A3980" r:id="rId3696" display="https://www.jrvdev.com/ROAR/VER1/ShowScenario.asp?ScenarioID=2557" xr:uid="{FA19E799-21DA-4839-9EBA-67B78DE1B3AB}"/>
    <hyperlink ref="A3981" r:id="rId3697" display="https://www.jrvdev.com/ROAR/VER1/ShowScenario.asp?ScenarioID=2558" xr:uid="{AC568174-032E-49F0-A317-2481023A3CA0}"/>
    <hyperlink ref="A3982" r:id="rId3698" display="https://www.jrvdev.com/ROAR/VER1/ShowScenario.asp?ScenarioID=2559" xr:uid="{8DC972BF-8E3B-479E-B9A1-E21EA0DC549B}"/>
    <hyperlink ref="A3983" r:id="rId3699" display="https://www.jrvdev.com/ROAR/VER1/ShowScenario.asp?ScenarioID=2560" xr:uid="{7BC34406-D841-49F2-8C5A-1FDB3F642F29}"/>
    <hyperlink ref="A3984" r:id="rId3700" display="https://www.jrvdev.com/ROAR/VER1/ShowScenario.asp?ScenarioID=2561" xr:uid="{C0DA3CC0-598E-4C8C-9332-F8B8410A805D}"/>
    <hyperlink ref="A3985" r:id="rId3701" display="https://www.jrvdev.com/ROAR/VER1/ShowScenario.asp?ScenarioID=2562" xr:uid="{DA42E73A-5D22-4C72-8FFD-15FEA996EE5E}"/>
    <hyperlink ref="A3986" r:id="rId3702" display="https://www.jrvdev.com/ROAR/VER1/ShowScenario.asp?ScenarioID=2563" xr:uid="{ECB87806-8481-4FE1-BC45-71C7036D5A3C}"/>
    <hyperlink ref="A3987" r:id="rId3703" display="https://www.jrvdev.com/ROAR/VER1/ShowScenario.asp?ScenarioID=2564" xr:uid="{DF2F7495-34E1-41AE-8EF4-E3A9C73558F9}"/>
    <hyperlink ref="A3988" r:id="rId3704" display="https://www.jrvdev.com/ROAR/VER1/ShowScenario.asp?ScenarioID=2565" xr:uid="{9A2AACA5-6A5B-46BC-876D-558209FA2D75}"/>
    <hyperlink ref="A3989" r:id="rId3705" display="https://www.jrvdev.com/ROAR/VER1/ShowScenario.asp?ScenarioID=2566" xr:uid="{5D8D0E4B-0233-4211-9852-716B4FD8B588}"/>
    <hyperlink ref="A3991" r:id="rId3706" display="https://www.jrvdev.com/ROAR/VER1/ShowScenario.asp?ScenarioID=2836" xr:uid="{F0435ECE-0C23-40A2-967B-34C2F855EFEB}"/>
    <hyperlink ref="A3992" r:id="rId3707" display="https://www.jrvdev.com/ROAR/VER1/ShowScenario.asp?ScenarioID=2838" xr:uid="{DC4BD573-2253-4728-BB72-C8A84974A543}"/>
    <hyperlink ref="A3993" r:id="rId3708" display="https://www.jrvdev.com/ROAR/VER1/ShowScenario.asp?ScenarioID=2839" xr:uid="{6E7625A5-4EC8-422C-92EB-A4E521AEE8A0}"/>
    <hyperlink ref="A3994" r:id="rId3709" display="https://www.jrvdev.com/ROAR/VER1/ShowScenario.asp?ScenarioID=2840" xr:uid="{01D1D701-966F-44C6-8490-02A81573C79E}"/>
    <hyperlink ref="A3995" r:id="rId3710" display="https://www.jrvdev.com/ROAR/VER1/ShowScenario.asp?ScenarioID=2841" xr:uid="{67BCBF57-09EB-404F-8429-316721AC2B64}"/>
    <hyperlink ref="A3996" r:id="rId3711" display="https://www.jrvdev.com/ROAR/VER1/ShowScenario.asp?ScenarioID=2842" xr:uid="{4071ECE4-07EC-4ACF-BEC0-A338BCBDF6E1}"/>
    <hyperlink ref="A3997" r:id="rId3712" display="https://www.jrvdev.com/ROAR/VER1/ShowScenario.asp?ScenarioID=2843" xr:uid="{18F7BBA5-DBD9-4327-BB41-4176E2F4D4C2}"/>
    <hyperlink ref="A3998" r:id="rId3713" display="https://www.jrvdev.com/ROAR/VER1/ShowScenario.asp?ScenarioID=2844" xr:uid="{86FCDDC1-6F51-4B80-B7BE-9220B6DBE42E}"/>
    <hyperlink ref="A3999" r:id="rId3714" display="https://www.jrvdev.com/ROAR/VER1/ShowScenario.asp?ScenarioID=2845" xr:uid="{F89BAC25-0230-4BD9-B0CC-A8D9F1E7B2D2}"/>
    <hyperlink ref="A4000" r:id="rId3715" display="https://www.jrvdev.com/ROAR/VER1/ShowScenario.asp?ScenarioID=2846" xr:uid="{FB10F2B3-B1E8-4DE1-A258-5590E988AAA7}"/>
    <hyperlink ref="A4001" r:id="rId3716" display="https://www.jrvdev.com/ROAR/VER1/ShowScenario.asp?ScenarioID=5283" xr:uid="{70E5C8BE-658D-42E8-BA25-2ED883353B58}"/>
    <hyperlink ref="A4002" r:id="rId3717" display="https://www.jrvdev.com/ROAR/VER1/ShowScenario.asp?ScenarioID=5284" xr:uid="{BFB4B56F-4630-423E-9446-934DF2F7B800}"/>
    <hyperlink ref="A4004" r:id="rId3718" display="https://www.jrvdev.com/ROAR/VER1/ShowScenario.asp?ScenarioID=1638" xr:uid="{01C8AFD9-82F6-48AE-994C-E11884C3AEC7}"/>
    <hyperlink ref="A4005" r:id="rId3719" display="https://www.jrvdev.com/ROAR/VER1/ShowScenario.asp?ScenarioID=1639" xr:uid="{08768ED4-9D9A-407C-BB9F-28F8D41B6522}"/>
    <hyperlink ref="A4006" r:id="rId3720" display="https://www.jrvdev.com/ROAR/VER1/ShowScenario.asp?ScenarioID=1640" xr:uid="{2238507E-DE3F-4546-B72B-4B191FC275D3}"/>
    <hyperlink ref="A4007" r:id="rId3721" display="https://www.jrvdev.com/ROAR/VER1/ShowScenario.asp?ScenarioID=1553" xr:uid="{98D26E5E-2E0E-418C-AD85-C3D3632291C6}"/>
    <hyperlink ref="A4008" r:id="rId3722" display="https://www.jrvdev.com/ROAR/VER1/ShowScenario.asp?ScenarioID=1641" xr:uid="{F31F5356-5282-488D-889D-02733260CC87}"/>
    <hyperlink ref="A4009" r:id="rId3723" display="https://www.jrvdev.com/ROAR/VER1/ShowScenario.asp?ScenarioID=1642" xr:uid="{98F0765D-F821-48AD-A75D-35473FC2895D}"/>
    <hyperlink ref="A4010" r:id="rId3724" display="https://www.jrvdev.com/ROAR/VER1/ShowScenario.asp?ScenarioID=1643" xr:uid="{D3E89617-81FA-40D0-AEA6-C005E3DCC025}"/>
    <hyperlink ref="A4011" r:id="rId3725" display="https://www.jrvdev.com/ROAR/VER1/ShowScenario.asp?ScenarioID=1644" xr:uid="{56D73F17-9655-4C39-BE90-BC0CCDB9C33F}"/>
    <hyperlink ref="A4013" r:id="rId3726" display="https://www.jrvdev.com/ROAR/VER1/ShowScenario.asp?ScenarioID=4020" xr:uid="{28610248-67FB-41ED-AA42-77301CF7F9FA}"/>
    <hyperlink ref="A4014" r:id="rId3727" display="https://www.jrvdev.com/ROAR/VER1/ShowScenario.asp?ScenarioID=4021" xr:uid="{3CF62955-CD01-42D4-BD34-96BE2102A4B6}"/>
    <hyperlink ref="A4015" r:id="rId3728" display="https://www.jrvdev.com/ROAR/VER1/ShowScenario.asp?ScenarioID=4032" xr:uid="{E41DC1D4-63D7-4BA4-9076-4A56882046D9}"/>
    <hyperlink ref="A4016" r:id="rId3729" display="https://www.jrvdev.com/ROAR/VER1/ShowScenario.asp?ScenarioID=4033" xr:uid="{C0CEDA04-1CBC-4BC8-986F-C5FE26F68FB6}"/>
    <hyperlink ref="A4017" r:id="rId3730" display="https://www.jrvdev.com/ROAR/VER1/ShowScenario.asp?ScenarioID=4034" xr:uid="{558CB297-7C5F-4809-8C00-950732871CE2}"/>
    <hyperlink ref="A4018" r:id="rId3731" display="https://www.jrvdev.com/ROAR/VER1/ShowScenario.asp?ScenarioID=4035" xr:uid="{02CC93E4-CAEE-49C3-BADF-48DD3DDDA109}"/>
    <hyperlink ref="A4019" r:id="rId3732" display="https://www.jrvdev.com/ROAR/VER1/ShowScenario.asp?ScenarioID=4036" xr:uid="{D45F7931-00A0-44E7-B2DB-86B0D694CC4F}"/>
    <hyperlink ref="A4020" r:id="rId3733" display="https://www.jrvdev.com/ROAR/VER1/ShowScenario.asp?ScenarioID=4037" xr:uid="{2D0D42F7-E43F-47EF-B121-97CA6AC0248A}"/>
    <hyperlink ref="A4021" r:id="rId3734" display="https://www.jrvdev.com/ROAR/VER1/ShowScenario.asp?ScenarioID=4038" xr:uid="{7C857E7C-FC56-44D0-911A-C5EF64BC8B6D}"/>
    <hyperlink ref="A4022" r:id="rId3735" display="https://www.jrvdev.com/ROAR/VER1/ShowScenario.asp?ScenarioID=4039" xr:uid="{0F5B1802-7679-409C-8160-B66B4E353B4A}"/>
    <hyperlink ref="A4023" r:id="rId3736" display="https://www.jrvdev.com/ROAR/VER1/ShowScenario.asp?ScenarioID=4040" xr:uid="{F82BB566-19E6-4EF8-B475-265E76334103}"/>
    <hyperlink ref="A4024" r:id="rId3737" display="https://www.jrvdev.com/ROAR/VER1/ShowScenario.asp?ScenarioID=4041" xr:uid="{27BE416B-B703-44BC-82A9-7F40DB149188}"/>
    <hyperlink ref="A4025" r:id="rId3738" display="https://www.jrvdev.com/ROAR/VER1/ShowScenario.asp?ScenarioID=4042" xr:uid="{90EF193E-E728-4054-8346-C5F2E425EC7C}"/>
    <hyperlink ref="A4026" r:id="rId3739" display="https://www.jrvdev.com/ROAR/VER1/ShowScenario.asp?ScenarioID=4043" xr:uid="{35AC300B-0E1A-4AE9-8669-6064580CF0C6}"/>
    <hyperlink ref="A4027" r:id="rId3740" display="https://www.jrvdev.com/ROAR/VER1/ShowScenario.asp?ScenarioID=4044" xr:uid="{AF0EED22-7E87-46B9-AC55-9D1B2DC6C6DD}"/>
    <hyperlink ref="A4028" r:id="rId3741" display="https://www.jrvdev.com/ROAR/VER1/ShowScenario.asp?ScenarioID=4045" xr:uid="{37120CE1-BFC2-4FBE-A758-69BF4107DA8A}"/>
    <hyperlink ref="A4030" r:id="rId3742" display="https://www.jrvdev.com/ROAR/VER1/ShowScenario.asp?ScenarioID=4459" xr:uid="{F0949817-10B6-4687-92D3-554094EF3CDA}"/>
    <hyperlink ref="A4031" r:id="rId3743" display="https://www.jrvdev.com/ROAR/VER1/ShowScenario.asp?ScenarioID=4460" xr:uid="{49A00B77-62EF-4074-B0DD-A3998C9705C9}"/>
    <hyperlink ref="A4032" r:id="rId3744" display="https://www.jrvdev.com/ROAR/VER1/ShowScenario.asp?ScenarioID=4461" xr:uid="{946A5D88-71B2-4430-BFEE-7E8EE0B23285}"/>
    <hyperlink ref="A4033" r:id="rId3745" display="https://www.jrvdev.com/ROAR/VER1/ShowScenario.asp?ScenarioID=4462" xr:uid="{DAAB6C61-D81F-48B8-A1C1-68787C6594E6}"/>
    <hyperlink ref="A4034" r:id="rId3746" display="https://www.jrvdev.com/ROAR/VER1/ShowScenario.asp?ScenarioID=4463" xr:uid="{43178733-7EF7-401A-9344-7CDCD403283D}"/>
    <hyperlink ref="A4035" r:id="rId3747" display="https://www.jrvdev.com/ROAR/VER1/ShowScenario.asp?ScenarioID=4464" xr:uid="{2F2FC74D-73FF-41AF-8B02-CFE987B0F417}"/>
    <hyperlink ref="A4036" r:id="rId3748" display="https://www.jrvdev.com/ROAR/VER1/ShowScenario.asp?ScenarioID=4465" xr:uid="{1A1560AF-C9A3-4F37-9B19-ABA02D70660A}"/>
    <hyperlink ref="A4037" r:id="rId3749" display="https://www.jrvdev.com/ROAR/VER1/ShowScenario.asp?ScenarioID=4466" xr:uid="{76D5D7E2-EBF7-478E-997B-76942079FB0D}"/>
    <hyperlink ref="A4038" r:id="rId3750" display="https://www.jrvdev.com/ROAR/VER1/ShowScenario.asp?ScenarioID=4467" xr:uid="{EC17B8EE-2482-4173-BFC0-9D2B64D079A6}"/>
    <hyperlink ref="A4039" r:id="rId3751" display="https://www.jrvdev.com/ROAR/VER1/ShowScenario.asp?ScenarioID=4470" xr:uid="{DF7DFA95-599E-44B2-B15F-27ED40E263B4}"/>
    <hyperlink ref="A4040" r:id="rId3752" display="https://www.jrvdev.com/ROAR/VER1/ShowScenario.asp?ScenarioID=4469" xr:uid="{D25D707A-5859-4D37-8E1C-A3B1D671BE89}"/>
    <hyperlink ref="A4041" r:id="rId3753" display="https://www.jrvdev.com/ROAR/VER1/ShowScenario.asp?ScenarioID=4471" xr:uid="{3D4817E9-8784-46E4-99C0-BF64DD745A31}"/>
    <hyperlink ref="A4042" r:id="rId3754" display="https://www.jrvdev.com/ROAR/VER1/ShowScenario.asp?ScenarioID=4472" xr:uid="{9DE59542-691A-4E6E-80CB-4E96645D07B2}"/>
    <hyperlink ref="A4043" r:id="rId3755" display="https://www.jrvdev.com/ROAR/VER1/ShowScenario.asp?ScenarioID=4473" xr:uid="{92AC88FF-8CDF-4471-93E3-4C511967B5B0}"/>
    <hyperlink ref="A4044" r:id="rId3756" display="https://www.jrvdev.com/ROAR/VER1/ShowScenario.asp?ScenarioID=4474" xr:uid="{EBF4DB58-E289-47C0-ACCB-35BF6B3675F8}"/>
    <hyperlink ref="A4046" r:id="rId3757" display="https://www.jrvdev.com/ROAR/VER1/ShowScenario.asp?ScenarioID=6160" xr:uid="{228EAD5B-7C25-48F7-A0C1-6A87F271C467}"/>
    <hyperlink ref="A4047" r:id="rId3758" display="https://www.jrvdev.com/ROAR/VER1/ShowScenario.asp?ScenarioID=6161" xr:uid="{E748D36A-E950-493E-832F-5FC3B5F24FF0}"/>
    <hyperlink ref="A4048" r:id="rId3759" display="https://www.jrvdev.com/ROAR/VER1/ShowScenario.asp?ScenarioID=6162" xr:uid="{AEE7DBFB-A616-4E81-BB07-1F85CFFB148F}"/>
    <hyperlink ref="A4049" r:id="rId3760" display="https://www.jrvdev.com/ROAR/VER1/ShowScenario.asp?ScenarioID=5154" xr:uid="{DC4AE18B-D750-45E0-A91F-29C94FC2C068}"/>
    <hyperlink ref="A4050" r:id="rId3761" display="https://www.jrvdev.com/ROAR/VER1/ShowScenario.asp?ScenarioID=5153" xr:uid="{B1087229-4F61-4A8E-ADAD-7D1F7404EF02}"/>
    <hyperlink ref="A4051" r:id="rId3762" display="https://www.jrvdev.com/ROAR/VER1/ShowScenario.asp?ScenarioID=6163" xr:uid="{CAEEB627-49A6-485D-93AB-5E7595C9C523}"/>
    <hyperlink ref="A4052" r:id="rId3763" display="https://www.jrvdev.com/ROAR/VER1/ShowScenario.asp?ScenarioID=6164" xr:uid="{C2D241A3-40B1-4335-90FE-B03C64B63252}"/>
    <hyperlink ref="A4053" r:id="rId3764" display="https://www.jrvdev.com/ROAR/VER1/ShowScenario.asp?ScenarioID=6165" xr:uid="{6C0ED41A-6FFB-4533-845D-29070D9252FE}"/>
    <hyperlink ref="A4055" r:id="rId3765" display="https://www.jrvdev.com/ROAR/VER1/ShowScenario.asp?ScenarioID=4070" xr:uid="{E28A20F2-38EF-4BE7-8F07-1D94E778B9F8}"/>
    <hyperlink ref="A4056" r:id="rId3766" display="https://www.jrvdev.com/ROAR/VER1/ShowScenario.asp?ScenarioID=4071" xr:uid="{9B3C19E4-FC60-4E39-8D71-E84447E73C0B}"/>
    <hyperlink ref="A4057" r:id="rId3767" display="https://www.jrvdev.com/ROAR/VER1/ShowScenario.asp?ScenarioID=4072" xr:uid="{32E4F950-CE70-4372-984F-60B4153FD4C0}"/>
    <hyperlink ref="A4058" r:id="rId3768" display="https://www.jrvdev.com/ROAR/VER1/ShowScenario.asp?ScenarioID=4073" xr:uid="{69C0CBEC-1279-435E-BE4D-3B7D0625B077}"/>
    <hyperlink ref="A4060" r:id="rId3769" display="https://www.jrvdev.com/ROAR/VER1/ShowScenario.asp?ScenarioID=566" xr:uid="{8EEB1ACB-5449-4D56-A5D4-79D72789ADAE}"/>
    <hyperlink ref="A4061" r:id="rId3770" display="https://www.jrvdev.com/ROAR/VER1/ShowScenario.asp?ScenarioID=567" xr:uid="{942123F5-76C2-40F1-886E-05D156A3241C}"/>
    <hyperlink ref="A4062" r:id="rId3771" display="https://www.jrvdev.com/ROAR/VER1/ShowScenario.asp?ScenarioID=568" xr:uid="{E713DF1E-5D91-44FF-81CA-1C1171F4DD84}"/>
    <hyperlink ref="A4063" r:id="rId3772" display="https://www.jrvdev.com/ROAR/VER1/ShowScenario.asp?ScenarioID=569" xr:uid="{5D149D55-E244-4814-9779-010DA5248AF2}"/>
    <hyperlink ref="A4064" r:id="rId3773" display="https://www.jrvdev.com/ROAR/VER1/ShowScenario.asp?ScenarioID=570" xr:uid="{D205BDF3-13DC-46F9-AAC6-4FEB7B57E8DA}"/>
    <hyperlink ref="A4065" r:id="rId3774" display="https://www.jrvdev.com/ROAR/VER1/ShowScenario.asp?ScenarioID=571" xr:uid="{948DFA1C-89A3-4343-AAE5-BF16A6CB25C7}"/>
    <hyperlink ref="A4066" r:id="rId3775" display="https://www.jrvdev.com/ROAR/VER1/ShowScenario.asp?ScenarioID=572" xr:uid="{72877EF3-ED1E-4E83-8F31-825D5E4168D4}"/>
    <hyperlink ref="A4067" r:id="rId3776" display="https://www.jrvdev.com/ROAR/VER1/ShowScenario.asp?ScenarioID=573" xr:uid="{47704F6E-FD77-473F-AFD3-DDB11100327E}"/>
    <hyperlink ref="A4068" r:id="rId3777" display="https://www.jrvdev.com/ROAR/VER1/ShowScenario.asp?ScenarioID=574" xr:uid="{5DF33A4A-D655-4BFF-AE4A-ACC788A9E806}"/>
    <hyperlink ref="A4069" r:id="rId3778" display="https://www.jrvdev.com/ROAR/VER1/ShowScenario.asp?ScenarioID=575" xr:uid="{89A1D57B-F5EC-48B5-BD2C-BEB1EAD00932}"/>
    <hyperlink ref="A4070" r:id="rId3779" display="https://www.jrvdev.com/ROAR/VER1/ShowScenario.asp?ScenarioID=576" xr:uid="{BA0A6EAD-ACF5-4EC9-9C56-7896279B9967}"/>
    <hyperlink ref="A4072" r:id="rId3780" display="https://www.jrvdev.com/ROAR/VER1/ShowScenario.asp?ScenarioID=3119" xr:uid="{B2AE54A9-5F75-4D0C-A32F-D26F14E4A1E7}"/>
    <hyperlink ref="A4073" r:id="rId3781" display="https://www.jrvdev.com/ROAR/VER1/ShowScenario.asp?ScenarioID=3120" xr:uid="{6732E062-A7F1-44F9-AD57-3A9D56E6A0DF}"/>
    <hyperlink ref="A4074" r:id="rId3782" display="https://www.jrvdev.com/ROAR/VER1/ShowScenario.asp?ScenarioID=3121" xr:uid="{A097F6EF-D930-4CAF-BB17-AD5BC832A978}"/>
    <hyperlink ref="A4075" r:id="rId3783" display="https://www.jrvdev.com/ROAR/VER1/ShowScenario.asp?ScenarioID=3122" xr:uid="{30ACADB0-67C4-4D77-8AD6-856BC5E5517B}"/>
    <hyperlink ref="A4076" r:id="rId3784" display="https://www.jrvdev.com/ROAR/VER1/ShowScenario.asp?ScenarioID=3123" xr:uid="{25A018E8-3420-42E4-B284-B3D567F3067B}"/>
    <hyperlink ref="A4077" r:id="rId3785" display="https://www.jrvdev.com/ROAR/VER1/ShowScenario.asp?ScenarioID=3124" xr:uid="{AB94D9AB-1F5E-47E4-857D-C0235B6A35D2}"/>
    <hyperlink ref="A4078" r:id="rId3786" display="https://www.jrvdev.com/ROAR/VER1/ShowScenario.asp?ScenarioID=3125" xr:uid="{C9AF1E00-035B-4044-8871-A4182636DE31}"/>
    <hyperlink ref="A4079" r:id="rId3787" display="https://www.jrvdev.com/ROAR/VER1/ShowScenario.asp?ScenarioID=3126" xr:uid="{032DFCF0-6B17-4A77-83E3-D69A66815876}"/>
    <hyperlink ref="A4081" r:id="rId3788" display="https://www.jrvdev.com/ROAR/VER1/ShowScenario.asp?ScenarioID=5414" xr:uid="{0A24BDFE-D3B9-44C2-B83C-F127FF478E4A}"/>
    <hyperlink ref="A4082" r:id="rId3789" display="https://www.jrvdev.com/ROAR/VER1/ShowScenario.asp?ScenarioID=5415" xr:uid="{7DF533B1-1D31-4A51-BA1A-F51B9EF0DA6E}"/>
    <hyperlink ref="A4083" r:id="rId3790" display="https://www.jrvdev.com/ROAR/VER1/ShowScenario.asp?ScenarioID=5416" xr:uid="{D01C0C41-784F-4B3A-937C-E26C95C55B87}"/>
    <hyperlink ref="A4084" r:id="rId3791" display="https://www.jrvdev.com/ROAR/VER1/ShowScenario.asp?ScenarioID=5417" xr:uid="{B0D16B2F-14A1-47B7-A8B1-BB5D97CFD953}"/>
    <hyperlink ref="A4085" r:id="rId3792" display="https://www.jrvdev.com/ROAR/VER1/ShowScenario.asp?ScenarioID=5418" xr:uid="{24C2D9FB-6345-4DE0-B40F-60D3199FBD73}"/>
    <hyperlink ref="A4086" r:id="rId3793" display="https://www.jrvdev.com/ROAR/VER1/ShowScenario.asp?ScenarioID=5420" xr:uid="{EB264D4C-DB39-400A-B1CA-96DA42273972}"/>
    <hyperlink ref="A4087" r:id="rId3794" display="https://www.jrvdev.com/ROAR/VER1/ShowScenario.asp?ScenarioID=5421" xr:uid="{9854AC5A-C6F1-4C06-89BC-EF1ECD52DF41}"/>
    <hyperlink ref="A4088" r:id="rId3795" display="https://www.jrvdev.com/ROAR/VER1/ShowScenario.asp?ScenarioID=5423" xr:uid="{3DA90245-7A97-491D-A9D2-D393753CD19E}"/>
    <hyperlink ref="A4089" r:id="rId3796" display="https://www.jrvdev.com/ROAR/VER1/ShowScenario.asp?ScenarioID=5424" xr:uid="{9F0BFA0E-98BA-42B4-8CA8-804AA96FF241}"/>
    <hyperlink ref="A4090" r:id="rId3797" display="https://www.jrvdev.com/ROAR/VER1/ShowScenario.asp?ScenarioID=5425" xr:uid="{41496793-DC3A-492B-BC0D-7E0A950D8A0F}"/>
    <hyperlink ref="A4091" r:id="rId3798" display="https://www.jrvdev.com/ROAR/VER1/ShowScenario.asp?ScenarioID=5426" xr:uid="{3E0F0359-D369-4AFC-8973-F3620E0F9F9A}"/>
    <hyperlink ref="A4092" r:id="rId3799" display="https://www.jrvdev.com/ROAR/VER1/ShowScenario.asp?ScenarioID=5427" xr:uid="{07386F18-544B-4073-B7EB-0EB638C1774E}"/>
    <hyperlink ref="A4094" r:id="rId3800" display="https://www.jrvdev.com/ROAR/VER1/ShowScenario.asp?ScenarioID=3508" xr:uid="{B821505E-75FD-4D53-A088-0B9D6E29C05C}"/>
    <hyperlink ref="A4095" r:id="rId3801" display="https://www.jrvdev.com/ROAR/VER1/ShowScenario.asp?ScenarioID=3509" xr:uid="{8EA0B5C5-1B66-474A-BFFE-21B02AC391AB}"/>
    <hyperlink ref="A4096" r:id="rId3802" display="https://www.jrvdev.com/ROAR/VER1/ShowScenario.asp?ScenarioID=3510" xr:uid="{F1F71CC5-FA5D-407F-9321-49FD921FD354}"/>
    <hyperlink ref="A4097" r:id="rId3803" display="https://www.jrvdev.com/ROAR/VER1/ShowScenario.asp?ScenarioID=3511" xr:uid="{5708165D-0FB1-485C-8067-F9B4C83B7058}"/>
    <hyperlink ref="A4098" r:id="rId3804" display="https://www.jrvdev.com/ROAR/VER1/ShowScenario.asp?ScenarioID=3512" xr:uid="{0F367EA3-9C75-45AD-8BC7-2A0C508EA9FE}"/>
    <hyperlink ref="A4099" r:id="rId3805" display="https://www.jrvdev.com/ROAR/VER1/ShowScenario.asp?ScenarioID=3513" xr:uid="{5C249566-9B9F-48AC-BE2C-9359EAB76CF4}"/>
    <hyperlink ref="A4100" r:id="rId3806" display="https://www.jrvdev.com/ROAR/VER1/ShowScenario.asp?ScenarioID=3514" xr:uid="{18001BC0-99C5-4B20-A9E5-762398EF8BD9}"/>
    <hyperlink ref="A4101" r:id="rId3807" display="https://www.jrvdev.com/ROAR/VER1/ShowScenario.asp?ScenarioID=3515" xr:uid="{CD9F3667-EF0E-4343-AFDE-728F199B8B15}"/>
    <hyperlink ref="A4102" r:id="rId3808" display="https://www.jrvdev.com/ROAR/VER1/ShowScenario.asp?ScenarioID=3516" xr:uid="{609FDBCB-4702-4B34-8C18-604A76DB43C4}"/>
    <hyperlink ref="A4103" r:id="rId3809" display="https://www.jrvdev.com/ROAR/VER1/ShowScenario.asp?ScenarioID=3517" xr:uid="{FF0AB5DB-D160-4EA5-A9DE-1BBB1CB34232}"/>
    <hyperlink ref="A4105" r:id="rId3810" display="https://www.jrvdev.com/ROAR/VER1/ShowScenario.asp?ScenarioID=3310" xr:uid="{9FC78DA3-8F79-47ED-AD21-5D1752F481EC}"/>
    <hyperlink ref="A4106" r:id="rId3811" display="https://www.jrvdev.com/ROAR/VER1/ShowScenario.asp?ScenarioID=3306" xr:uid="{684E7212-2820-4EBC-BBED-E9192B262D73}"/>
    <hyperlink ref="A4108" r:id="rId3812" display="https://www.jrvdev.com/ROAR/VER1/ShowScenario.asp?ScenarioID=1989" xr:uid="{E15C3CE8-3BEB-4B81-AE00-2332A0B27003}"/>
    <hyperlink ref="A4110" r:id="rId3813" display="https://www.jrvdev.com/ROAR/VER1/ShowScenario.asp?ScenarioID=577" xr:uid="{E508E2F0-EF1E-4744-9A66-228524A769D6}"/>
    <hyperlink ref="A4112" r:id="rId3814" display="https://www.jrvdev.com/ROAR/VER1/ShowScenario.asp?ScenarioID=4896" xr:uid="{E7DFD7B7-ED82-4B08-AC8F-B42990D38595}"/>
    <hyperlink ref="A4113" r:id="rId3815" display="https://www.jrvdev.com/ROAR/VER1/ShowScenario.asp?ScenarioID=4897" xr:uid="{8D3AF46B-23E9-476A-A324-7FCB455A4F48}"/>
    <hyperlink ref="A4114" r:id="rId3816" display="https://www.jrvdev.com/ROAR/VER1/ShowScenario.asp?ScenarioID=4898" xr:uid="{9E3A8178-8F54-48FA-9493-8E15F492AEF3}"/>
    <hyperlink ref="A4115" r:id="rId3817" display="https://www.jrvdev.com/ROAR/VER1/ShowScenario.asp?ScenarioID=4899" xr:uid="{9C95B355-112D-4F5B-A3A8-8879D803034B}"/>
    <hyperlink ref="A4116" r:id="rId3818" display="https://www.jrvdev.com/ROAR/VER1/ShowScenario.asp?ScenarioID=6329" xr:uid="{78977A87-9ABB-4AD8-BDF2-E13A06A0F6A8}"/>
    <hyperlink ref="A4117" r:id="rId3819" display="https://www.jrvdev.com/ROAR/VER1/ShowScenario.asp?ScenarioID=6330" xr:uid="{23F5CE52-D4DB-4558-8D61-A604E5B98245}"/>
    <hyperlink ref="A4118" r:id="rId3820" display="https://www.jrvdev.com/ROAR/VER1/ShowScenario.asp?ScenarioID=6331" xr:uid="{81326BF1-4DF0-4684-83A6-9A8EB1B0B6C8}"/>
    <hyperlink ref="A4120" r:id="rId3821" display="https://www.jrvdev.com/ROAR/VER1/ShowScenario.asp?ScenarioID=4221" xr:uid="{77D5729A-50D3-4C0C-AC11-7B770AE9C307}"/>
    <hyperlink ref="A4121" r:id="rId3822" display="https://www.jrvdev.com/ROAR/VER1/ShowScenario.asp?ScenarioID=4222" xr:uid="{AEABB631-5665-4CDD-97C0-DFADDC9F98B4}"/>
    <hyperlink ref="A4122" r:id="rId3823" display="https://www.jrvdev.com/ROAR/VER1/ShowScenario.asp?ScenarioID=4223" xr:uid="{BAAF6220-443B-4B90-8622-54BA5B02B251}"/>
    <hyperlink ref="A4123" r:id="rId3824" display="https://www.jrvdev.com/ROAR/VER1/ShowScenario.asp?ScenarioID=4224" xr:uid="{A08965C8-8537-4718-8E3A-921DA67F9329}"/>
    <hyperlink ref="A4124" r:id="rId3825" display="https://www.jrvdev.com/ROAR/VER1/ShowScenario.asp?ScenarioID=4225" xr:uid="{2982AD64-0AE5-43B6-A72E-B35B7F3D6703}"/>
    <hyperlink ref="A4125" r:id="rId3826" display="https://www.jrvdev.com/ROAR/VER1/ShowScenario.asp?ScenarioID=4226" xr:uid="{69126EA3-6C82-4877-9F25-6008C1A722EF}"/>
    <hyperlink ref="A4126" r:id="rId3827" display="https://www.jrvdev.com/ROAR/VER1/ShowScenario.asp?ScenarioID=4227" xr:uid="{80E9C20C-72E3-4F56-A304-ED22E92D2288}"/>
    <hyperlink ref="A4127" r:id="rId3828" display="https://www.jrvdev.com/ROAR/VER1/ShowScenario.asp?ScenarioID=4228" xr:uid="{E67A3D98-944C-4D31-992D-3731A8E2297C}"/>
    <hyperlink ref="A4128" r:id="rId3829" display="https://www.jrvdev.com/ROAR/VER1/ShowScenario.asp?ScenarioID=4229" xr:uid="{882CCA92-6D4B-452A-97A2-09381CAC311E}"/>
    <hyperlink ref="A4129" r:id="rId3830" display="https://www.jrvdev.com/ROAR/VER1/ShowScenario.asp?ScenarioID=4230" xr:uid="{E7B4D4E3-ED13-476A-BB56-783DA11E31ED}"/>
    <hyperlink ref="A4130" r:id="rId3831" display="https://www.jrvdev.com/ROAR/VER1/ShowScenario.asp?ScenarioID=4231" xr:uid="{F8076ED9-5460-487E-8631-D7BAC5932BEC}"/>
    <hyperlink ref="A4131" r:id="rId3832" display="https://www.jrvdev.com/ROAR/VER1/ShowScenario.asp?ScenarioID=4232" xr:uid="{3F615369-7CB3-4699-AA3D-BBC152247A8D}"/>
    <hyperlink ref="A4132" r:id="rId3833" display="https://www.jrvdev.com/ROAR/VER1/ShowScenario.asp?ScenarioID=4233" xr:uid="{B3F44587-12D3-4544-820C-43C7356D7C3E}"/>
    <hyperlink ref="A4133" r:id="rId3834" display="https://www.jrvdev.com/ROAR/VER1/ShowScenario.asp?ScenarioID=4234" xr:uid="{2B84251C-3B81-41EA-AE6B-6797A2ADB129}"/>
    <hyperlink ref="A4134" r:id="rId3835" display="https://www.jrvdev.com/ROAR/VER1/ShowScenario.asp?ScenarioID=4235" xr:uid="{CB829A27-F6E1-4F70-8DF2-E7DF43ADFEBD}"/>
    <hyperlink ref="A4135" r:id="rId3836" display="https://www.jrvdev.com/ROAR/VER1/ShowScenario.asp?ScenarioID=4238" xr:uid="{E58F24AF-E920-4BC5-896C-612967D1F2D3}"/>
    <hyperlink ref="A4136" r:id="rId3837" display="https://www.jrvdev.com/ROAR/VER1/ShowScenario.asp?ScenarioID=4239" xr:uid="{B6A1737C-A297-48DD-9BCA-E32624FA0D66}"/>
    <hyperlink ref="A4138" r:id="rId3838" display="https://www.jrvdev.com/ROAR/VER1/ShowScenario.asp?ScenarioID=5786" xr:uid="{8E92D898-42E0-4CD8-82C5-14FB53F242E4}"/>
    <hyperlink ref="A4139" r:id="rId3839" display="https://www.jrvdev.com/ROAR/VER1/ShowScenario.asp?ScenarioID=5777" xr:uid="{C9141D7E-D084-4A22-9305-1E656E48084D}"/>
    <hyperlink ref="A4140" r:id="rId3840" display="https://www.jrvdev.com/ROAR/VER1/ShowScenario.asp?ScenarioID=5778" xr:uid="{18482838-3423-456A-A046-A6A1B1CFB6DF}"/>
    <hyperlink ref="A4141" r:id="rId3841" display="https://www.jrvdev.com/ROAR/VER1/ShowScenario.asp?ScenarioID=5779" xr:uid="{88632F2D-A4DD-4BD2-B64C-E01E1D4BEA41}"/>
    <hyperlink ref="A4142" r:id="rId3842" display="https://www.jrvdev.com/ROAR/VER1/ShowScenario.asp?ScenarioID=5780" xr:uid="{64F21C5E-EB48-4319-87B3-67A9D3198B1A}"/>
    <hyperlink ref="A4143" r:id="rId3843" display="https://www.jrvdev.com/ROAR/VER1/ShowScenario.asp?ScenarioID=5781" xr:uid="{D55B454D-5858-44C8-B3C1-BC1DDD85CF29}"/>
    <hyperlink ref="A4144" r:id="rId3844" display="https://www.jrvdev.com/ROAR/VER1/ShowScenario.asp?ScenarioID=5782" xr:uid="{2487FDA2-6C12-4FCD-AD19-0F551C96F098}"/>
    <hyperlink ref="A4145" r:id="rId3845" display="https://www.jrvdev.com/ROAR/VER1/ShowScenario.asp?ScenarioID=5783" xr:uid="{8A5B0E9B-157F-4EA3-946A-3EA63850AEC8}"/>
    <hyperlink ref="A4146" r:id="rId3846" display="https://www.jrvdev.com/ROAR/VER1/ShowScenario.asp?ScenarioID=5784" xr:uid="{E25AF339-6B96-46FD-B0C9-1BF43875C0EE}"/>
    <hyperlink ref="A4148" r:id="rId3847" display="https://www.jrvdev.com/ROAR/VER1/ShowScenario.asp?ScenarioID=4589" xr:uid="{E1D8CEDD-5F5D-477A-9165-B160FAD6D9EC}"/>
    <hyperlink ref="A4149" r:id="rId3848" display="https://www.jrvdev.com/ROAR/VER1/ShowScenario.asp?ScenarioID=4590" xr:uid="{23720C66-9FE3-4DB6-B5B0-8907ED912372}"/>
    <hyperlink ref="A4150" r:id="rId3849" display="https://www.jrvdev.com/ROAR/VER1/ShowScenario.asp?ScenarioID=4591" xr:uid="{FFA9B489-D467-4C36-96E4-790505955991}"/>
    <hyperlink ref="A4151" r:id="rId3850" display="https://www.jrvdev.com/ROAR/VER1/ShowScenario.asp?ScenarioID=4592" xr:uid="{CD750EDA-8FE7-4280-BC12-BADD611807BB}"/>
    <hyperlink ref="A4152" r:id="rId3851" display="https://www.jrvdev.com/ROAR/VER1/ShowScenario.asp?ScenarioID=4593" xr:uid="{28ADA4C0-7F2E-4095-9A3B-AD065A8652CF}"/>
    <hyperlink ref="A4153" r:id="rId3852" display="https://www.jrvdev.com/ROAR/VER1/ShowScenario.asp?ScenarioID=4588" xr:uid="{5845DC12-4A87-4762-BA5C-CF4C31711867}"/>
    <hyperlink ref="A4154" r:id="rId3853" display="https://www.jrvdev.com/ROAR/VER1/ShowScenario.asp?ScenarioID=4594" xr:uid="{D9261B87-93A4-4041-8345-FFE6F09A70DB}"/>
    <hyperlink ref="A4155" r:id="rId3854" display="https://www.jrvdev.com/ROAR/VER1/ShowScenario.asp?ScenarioID=4595" xr:uid="{B0B91FFC-657B-4C61-9391-A9A83FFAC873}"/>
    <hyperlink ref="A4156" r:id="rId3855" display="https://www.jrvdev.com/ROAR/VER1/ShowScenario.asp?ScenarioID=4596" xr:uid="{EA0C936B-2CD1-477C-B0B2-610B8448DC51}"/>
    <hyperlink ref="A4157" r:id="rId3856" display="https://www.jrvdev.com/ROAR/VER1/ShowScenario.asp?ScenarioID=4597" xr:uid="{06518228-BB04-448E-B4EC-47CA7F3557DB}"/>
    <hyperlink ref="A4159" r:id="rId3857" display="https://www.jrvdev.com/ROAR/VER1/ShowScenario.asp?ScenarioID=1013" xr:uid="{5C06B72F-CD96-4E06-9FAE-ECE7DEB6A12B}"/>
    <hyperlink ref="A4160" r:id="rId3858" display="https://www.jrvdev.com/ROAR/VER1/ShowScenario.asp?ScenarioID=1014" xr:uid="{7662E14F-6572-44E0-B854-E02112A0127C}"/>
    <hyperlink ref="A4161" r:id="rId3859" display="https://www.jrvdev.com/ROAR/VER1/ShowScenario.asp?ScenarioID=1015" xr:uid="{F3559106-46A7-4A40-9830-BEB4FA004400}"/>
    <hyperlink ref="A4162" r:id="rId3860" display="https://www.jrvdev.com/ROAR/VER1/ShowScenario.asp?ScenarioID=1016" xr:uid="{49823756-680B-4094-9DF8-3EA7E3BC92CB}"/>
    <hyperlink ref="A4163" r:id="rId3861" display="https://www.jrvdev.com/ROAR/VER1/ShowScenario.asp?ScenarioID=1017" xr:uid="{A38A748D-F463-45F9-BE31-5BB8265A9F1D}"/>
    <hyperlink ref="A4164" r:id="rId3862" display="https://www.jrvdev.com/ROAR/VER1/ShowScenario.asp?ScenarioID=1018" xr:uid="{BE2AFB40-E766-4DB9-89CD-4E8669F03ECD}"/>
    <hyperlink ref="A4165" r:id="rId3863" display="https://www.jrvdev.com/ROAR/VER1/ShowScenario.asp?ScenarioID=1019" xr:uid="{3F85C405-D24B-4441-B69E-FEE28ACC82C1}"/>
    <hyperlink ref="A4166" r:id="rId3864" display="https://www.jrvdev.com/ROAR/VER1/ShowScenario.asp?ScenarioID=1020" xr:uid="{9519319E-D18C-4B1A-8C8D-A098FD696AE8}"/>
    <hyperlink ref="A4167" r:id="rId3865" display="https://www.jrvdev.com/ROAR/VER1/ShowScenario.asp?ScenarioID=1022" xr:uid="{67E257CD-A9A3-4217-A241-B1D581813548}"/>
    <hyperlink ref="A4168" r:id="rId3866" display="https://www.jrvdev.com/ROAR/VER1/ShowScenario.asp?ScenarioID=1023" xr:uid="{CD87549E-B306-42AC-9491-01AF5AD3CB52}"/>
    <hyperlink ref="A4169" r:id="rId3867" display="https://www.jrvdev.com/ROAR/VER1/ShowScenario.asp?ScenarioID=1012" xr:uid="{BEB8BF39-5FD2-40C9-9522-B01E0F057B47}"/>
    <hyperlink ref="A4170" r:id="rId3868" display="https://www.jrvdev.com/ROAR/VER1/ShowScenario.asp?ScenarioID=1021" xr:uid="{B0D279E3-C9CE-4CD4-8225-9679A0BD84C3}"/>
    <hyperlink ref="A4172" r:id="rId3869" display="https://www.jrvdev.com/ROAR/VER1/ShowScenario.asp?ScenarioID=1165" xr:uid="{C0649AEE-1967-4571-B0D8-82E6350B6E80}"/>
    <hyperlink ref="A4173" r:id="rId3870" display="https://www.jrvdev.com/ROAR/VER1/ShowScenario.asp?ScenarioID=1166" xr:uid="{37767B35-2200-471F-BC09-6C45CB07A233}"/>
    <hyperlink ref="A4174" r:id="rId3871" display="https://www.jrvdev.com/ROAR/VER1/ShowScenario.asp?ScenarioID=1167" xr:uid="{FA4F2E11-49D9-446A-B47D-88D065725CD4}"/>
    <hyperlink ref="A4175" r:id="rId3872" display="https://www.jrvdev.com/ROAR/VER1/ShowScenario.asp?ScenarioID=1168" xr:uid="{2AEE71AB-91B8-464C-979D-0D9ECA1C1B30}"/>
    <hyperlink ref="A4176" r:id="rId3873" display="https://www.jrvdev.com/ROAR/VER1/ShowScenario.asp?ScenarioID=1169" xr:uid="{4F0CC16E-AD80-40F1-8DD6-56FB92990B72}"/>
    <hyperlink ref="A4177" r:id="rId3874" display="https://www.jrvdev.com/ROAR/VER1/ShowScenario.asp?ScenarioID=1170" xr:uid="{53079CD7-E615-4859-BD84-995121649FA5}"/>
    <hyperlink ref="A4178" r:id="rId3875" display="https://www.jrvdev.com/ROAR/VER1/ShowScenario.asp?ScenarioID=1171" xr:uid="{648486A0-DE37-4EF9-9D05-0D11A19E0DFE}"/>
    <hyperlink ref="A4179" r:id="rId3876" display="https://www.jrvdev.com/ROAR/VER1/ShowScenario.asp?ScenarioID=1172" xr:uid="{19F699F7-636E-4903-AB8F-6A9011705ECB}"/>
    <hyperlink ref="A4180" r:id="rId3877" display="https://www.jrvdev.com/ROAR/VER1/ShowScenario.asp?ScenarioID=1173" xr:uid="{2D7E032D-F11D-4407-B5A9-F05ED89EBE3A}"/>
    <hyperlink ref="A4182" r:id="rId3878" display="https://www.jrvdev.com/ROAR/VER1/ShowScenario.asp?ScenarioID=1900" xr:uid="{266784C4-B7EB-4328-AD09-9A229D99FEFC}"/>
    <hyperlink ref="A4183" r:id="rId3879" display="https://www.jrvdev.com/ROAR/VER1/ShowScenario.asp?ScenarioID=1901" xr:uid="{F65D8F49-85A2-4799-B5DA-DCA3F5C01CC8}"/>
    <hyperlink ref="A4184" r:id="rId3880" display="https://www.jrvdev.com/ROAR/VER1/ShowScenario.asp?ScenarioID=1902" xr:uid="{B6DE4612-8882-4F59-ABF3-3B049B54C0F1}"/>
    <hyperlink ref="A4185" r:id="rId3881" display="https://www.jrvdev.com/ROAR/VER1/ShowScenario.asp?ScenarioID=1903" xr:uid="{BC950310-774E-48CE-BDFC-9C8970DA8019}"/>
    <hyperlink ref="A4186" r:id="rId3882" display="https://www.jrvdev.com/ROAR/VER1/ShowScenario.asp?ScenarioID=1904" xr:uid="{52F56FD1-B8A5-4F61-A24D-2335E6178ECB}"/>
    <hyperlink ref="A4187" r:id="rId3883" display="https://www.jrvdev.com/ROAR/VER1/ShowScenario.asp?ScenarioID=1905" xr:uid="{9903A10D-B222-446B-A9F1-6BB3746D3436}"/>
    <hyperlink ref="A4188" r:id="rId3884" display="https://www.jrvdev.com/ROAR/VER1/ShowScenario.asp?ScenarioID=1906" xr:uid="{B592CB8D-399E-4035-B243-B362E75768B8}"/>
    <hyperlink ref="A4189" r:id="rId3885" display="https://www.jrvdev.com/ROAR/VER1/ShowScenario.asp?ScenarioID=1907" xr:uid="{E819643A-5563-4C68-B5EE-C498509452C3}"/>
    <hyperlink ref="A4190" r:id="rId3886" display="https://www.jrvdev.com/ROAR/VER1/ShowScenario.asp?ScenarioID=1908" xr:uid="{4050680B-054E-4933-8351-9C70D9E1DE9A}"/>
    <hyperlink ref="A4191" r:id="rId3887" display="https://www.jrvdev.com/ROAR/VER1/ShowScenario.asp?ScenarioID=1909" xr:uid="{94364C6E-3FCE-4A3E-8851-C404E322AF1A}"/>
    <hyperlink ref="A4193" r:id="rId3888" display="https://www.jrvdev.com/ROAR/VER1/ShowScenario.asp?ScenarioID=578" xr:uid="{A88B1EA2-A9C7-4A99-9692-96C7F99AA1A2}"/>
    <hyperlink ref="A4194" r:id="rId3889" display="https://www.jrvdev.com/ROAR/VER1/ShowScenario.asp?ScenarioID=579" xr:uid="{4EF95FA3-99BD-466F-A9EB-1DF7264A566F}"/>
    <hyperlink ref="A4195" r:id="rId3890" display="https://www.jrvdev.com/ROAR/VER1/ShowScenario.asp?ScenarioID=580" xr:uid="{04AFF530-45B8-42EC-B0CB-B9CF8DFC7281}"/>
    <hyperlink ref="A4196" r:id="rId3891" display="https://www.jrvdev.com/ROAR/VER1/ShowScenario.asp?ScenarioID=581" xr:uid="{F482BD94-0E7E-4324-A613-B5DEB2E7482E}"/>
    <hyperlink ref="A4197" r:id="rId3892" display="https://www.jrvdev.com/ROAR/VER1/ShowScenario.asp?ScenarioID=582" xr:uid="{FF4699E9-F150-4C67-A7E3-29D4A312CBEE}"/>
    <hyperlink ref="A4198" r:id="rId3893" display="https://www.jrvdev.com/ROAR/VER1/ShowScenario.asp?ScenarioID=583" xr:uid="{D6C8CBF6-4A72-4E08-8969-A051843348CB}"/>
    <hyperlink ref="A4199" r:id="rId3894" display="https://www.jrvdev.com/ROAR/VER1/ShowScenario.asp?ScenarioID=584" xr:uid="{26174754-B95B-453B-8435-F2B139D9F407}"/>
    <hyperlink ref="A4200" r:id="rId3895" display="https://www.jrvdev.com/ROAR/VER1/ShowScenario.asp?ScenarioID=585" xr:uid="{67B78EAD-9531-41DC-A050-CBA8F842DCF2}"/>
    <hyperlink ref="A4201" r:id="rId3896" display="https://www.jrvdev.com/ROAR/VER1/ShowScenario.asp?ScenarioID=586" xr:uid="{31BB75F4-D48C-4BA8-82B1-A78F605B3F3F}"/>
    <hyperlink ref="A4202" r:id="rId3897" display="https://www.jrvdev.com/ROAR/VER1/ShowScenario.asp?ScenarioID=587" xr:uid="{45E96DD3-D7E0-42CC-AB72-9E535024AE6B}"/>
    <hyperlink ref="A4203" r:id="rId3898" display="https://www.jrvdev.com/ROAR/VER1/ShowScenario.asp?ScenarioID=588" xr:uid="{03FB7DB8-FEDC-4BE9-87F6-8CA655F7F3B9}"/>
    <hyperlink ref="A4205" r:id="rId3899" display="https://www.jrvdev.com/ROAR/VER1/ShowScenario.asp?ScenarioID=4767" xr:uid="{2621C577-8236-4CD7-B3F8-7771426DE0D1}"/>
    <hyperlink ref="A4206" r:id="rId3900" display="https://www.jrvdev.com/ROAR/VER1/ShowScenario.asp?ScenarioID=4768" xr:uid="{368E6F7C-AF51-4DA3-8177-42BE18702F53}"/>
    <hyperlink ref="A4207" r:id="rId3901" display="https://www.jrvdev.com/ROAR/VER1/ShowScenario.asp?ScenarioID=4769" xr:uid="{3FF61CCA-B4B0-4928-AD25-AC407E1918A1}"/>
    <hyperlink ref="A4208" r:id="rId3902" display="https://www.jrvdev.com/ROAR/VER1/ShowScenario.asp?ScenarioID=4770" xr:uid="{1FBCAE1F-9B2F-44F7-959A-D2B1084C89B5}"/>
    <hyperlink ref="A4209" r:id="rId3903" display="https://www.jrvdev.com/ROAR/VER1/ShowScenario.asp?ScenarioID=4771" xr:uid="{E62FDDF8-9CBB-470A-ADF6-4D01C276F5AF}"/>
    <hyperlink ref="A4210" r:id="rId3904" display="https://www.jrvdev.com/ROAR/VER1/ShowScenario.asp?ScenarioID=4772" xr:uid="{FCF943BF-9E12-4844-A11C-5E56FB5EFF45}"/>
    <hyperlink ref="A4211" r:id="rId3905" display="https://www.jrvdev.com/ROAR/VER1/ShowScenario.asp?ScenarioID=4773" xr:uid="{A48AFF2D-37B6-43AB-AFB8-8A20A9670599}"/>
    <hyperlink ref="A4212" r:id="rId3906" display="https://www.jrvdev.com/ROAR/VER1/ShowScenario.asp?ScenarioID=4774" xr:uid="{CB8033BD-DE0A-47D6-A73C-3AD414B966CB}"/>
    <hyperlink ref="A4214" r:id="rId3907" display="https://www.jrvdev.com/ROAR/VER1/ShowScenario.asp?ScenarioID=3185" xr:uid="{D5DABE70-636D-456D-AE2B-909CCC59C70F}"/>
    <hyperlink ref="A4215" r:id="rId3908" display="https://www.jrvdev.com/ROAR/VER1/ShowScenario.asp?ScenarioID=3186" xr:uid="{FF520A3D-050F-4AAA-9EF0-8019AF44B2B7}"/>
    <hyperlink ref="A4216" r:id="rId3909" display="https://www.jrvdev.com/ROAR/VER1/ShowScenario.asp?ScenarioID=3187" xr:uid="{6A389EE1-F036-483C-8551-632D5D332B52}"/>
    <hyperlink ref="A4217" r:id="rId3910" display="https://www.jrvdev.com/ROAR/VER1/ShowScenario.asp?ScenarioID=3188" xr:uid="{87AA7CF8-1C41-4874-919E-A4BCAEC8F250}"/>
    <hyperlink ref="A4218" r:id="rId3911" display="https://www.jrvdev.com/ROAR/VER1/ShowScenario.asp?ScenarioID=3189" xr:uid="{59486465-0037-4BF8-B3E1-3B5F6FA26793}"/>
    <hyperlink ref="A4219" r:id="rId3912" display="https://www.jrvdev.com/ROAR/VER1/ShowScenario.asp?ScenarioID=3190" xr:uid="{1B9A5A2D-C119-47A2-9028-C4215E1F66FD}"/>
    <hyperlink ref="A4220" r:id="rId3913" display="https://www.jrvdev.com/ROAR/VER1/ShowScenario.asp?ScenarioID=3191" xr:uid="{19C3DFC8-D399-45B9-89FB-5FCC24E5245A}"/>
    <hyperlink ref="A4221" r:id="rId3914" display="https://www.jrvdev.com/ROAR/VER1/ShowScenario.asp?ScenarioID=3192" xr:uid="{0409ABB4-051E-4A2A-80F3-AFB68577B7C7}"/>
    <hyperlink ref="A4222" r:id="rId3915" display="https://www.jrvdev.com/ROAR/VER1/ShowScenario.asp?ScenarioID=3193" xr:uid="{6639D86D-B0DC-4A8E-8C81-C8BB5FDB49EF}"/>
    <hyperlink ref="A4223" r:id="rId3916" display="https://www.jrvdev.com/ROAR/VER1/ShowScenario.asp?ScenarioID=3194" xr:uid="{1EC777A6-7D9B-419A-BBDF-DA0D90711FAC}"/>
    <hyperlink ref="A4224" r:id="rId3917" display="https://www.jrvdev.com/ROAR/VER1/ShowScenario.asp?ScenarioID=3178" xr:uid="{E346FEE9-64D6-429C-96C5-DA1EF89D023D}"/>
    <hyperlink ref="A4225" r:id="rId3918" display="https://www.jrvdev.com/ROAR/VER1/ShowScenario.asp?ScenarioID=3179" xr:uid="{9B099294-BE0A-4C2C-93AE-3E7A8767CD8F}"/>
    <hyperlink ref="A4226" r:id="rId3919" display="https://www.jrvdev.com/ROAR/VER1/ShowScenario.asp?ScenarioID=3180" xr:uid="{FA4569A7-E596-4FCF-838E-E4F04280BDCD}"/>
    <hyperlink ref="A4227" r:id="rId3920" display="https://www.jrvdev.com/ROAR/VER1/ShowScenario.asp?ScenarioID=3181" xr:uid="{37B7E04E-D78C-4419-B4B3-75C9D1FEBE1C}"/>
    <hyperlink ref="A4228" r:id="rId3921" display="https://www.jrvdev.com/ROAR/VER1/ShowScenario.asp?ScenarioID=3182" xr:uid="{87BC68EE-D7AF-45DD-AEA0-1D39FB595F33}"/>
    <hyperlink ref="A4229" r:id="rId3922" display="https://www.jrvdev.com/ROAR/VER1/ShowScenario.asp?ScenarioID=3183" xr:uid="{661CACF2-7CEF-4AC8-8F04-3676CC441B15}"/>
    <hyperlink ref="A4230" r:id="rId3923" display="https://www.jrvdev.com/ROAR/VER1/ShowScenario.asp?ScenarioID=3184" xr:uid="{CFA69A3B-5D62-4A03-BBEE-39A670BAF7A0}"/>
    <hyperlink ref="A4231" r:id="rId3924" display="https://www.jrvdev.com/ROAR/VER1/ShowScenario.asp?ScenarioID=3356" xr:uid="{955ED532-88F4-4A13-94E9-F83370B53337}"/>
    <hyperlink ref="A4233" r:id="rId3925" display="https://www.jrvdev.com/ROAR/VER1/ShowScenario.asp?ScenarioID=6312" xr:uid="{117C2BAC-44C1-4FE7-B7A8-E644B84C1872}"/>
    <hyperlink ref="A4234" r:id="rId3926" display="https://www.jrvdev.com/ROAR/VER1/ShowScenario.asp?ScenarioID=6313" xr:uid="{CB1D7ADD-B776-40E7-A660-BF7BBFBA1FC4}"/>
    <hyperlink ref="A4235" r:id="rId3927" display="https://www.jrvdev.com/ROAR/VER1/ShowScenario.asp?ScenarioID=6314" xr:uid="{7B5DF7D1-D8CD-4D53-BD84-2ED39E535178}"/>
    <hyperlink ref="A4236" r:id="rId3928" display="https://www.jrvdev.com/ROAR/VER1/ShowScenario.asp?ScenarioID=6315" xr:uid="{35794ABA-3507-43B2-82E7-4FC9EC1C3BC0}"/>
    <hyperlink ref="A4237" r:id="rId3929" display="https://www.jrvdev.com/ROAR/VER1/ShowScenario.asp?ScenarioID=6316" xr:uid="{03288B8D-9274-483D-9A98-E208735A4470}"/>
    <hyperlink ref="A4238" r:id="rId3930" display="https://www.jrvdev.com/ROAR/VER1/ShowScenario.asp?ScenarioID=6317" xr:uid="{366ACD60-0DAE-4E9C-9434-71CD3FD7E6EE}"/>
    <hyperlink ref="A4239" r:id="rId3931" display="https://www.jrvdev.com/ROAR/VER1/ShowScenario.asp?ScenarioID=6318" xr:uid="{96802784-4F9F-408F-B5E5-3D7BCABA9FFD}"/>
    <hyperlink ref="A4240" r:id="rId3932" display="https://www.jrvdev.com/ROAR/VER1/ShowScenario.asp?ScenarioID=6319" xr:uid="{BA241781-EA5A-4370-A9D0-4E55ECC0700E}"/>
    <hyperlink ref="A4242" r:id="rId3933" display="https://www.jrvdev.com/ROAR/VER1/ShowScenario.asp?ScenarioID=4092" xr:uid="{775150F0-DD18-45DB-B1DE-F3CE9B042F44}"/>
    <hyperlink ref="A4243" r:id="rId3934" display="https://www.jrvdev.com/ROAR/VER1/ShowScenario.asp?ScenarioID=4093" xr:uid="{69A75081-0FA4-4028-B176-21892CB1CF8E}"/>
    <hyperlink ref="A4244" r:id="rId3935" display="https://www.jrvdev.com/ROAR/VER1/ShowScenario.asp?ScenarioID=4094" xr:uid="{4D2ADE9B-16DF-45F7-852C-70AAA5FCEF35}"/>
    <hyperlink ref="A4245" r:id="rId3936" display="https://www.jrvdev.com/ROAR/VER1/ShowScenario.asp?ScenarioID=4095" xr:uid="{5AE60EE2-FFA3-4542-8E29-B67537179F1B}"/>
    <hyperlink ref="A4246" r:id="rId3937" display="https://www.jrvdev.com/ROAR/VER1/ShowScenario.asp?ScenarioID=4096" xr:uid="{DD7A9E47-03BB-4126-B4F9-5ADBF620C3B1}"/>
    <hyperlink ref="A4247" r:id="rId3938" display="https://www.jrvdev.com/ROAR/VER1/ShowScenario.asp?ScenarioID=4097" xr:uid="{CB76127C-3616-4349-BA3B-CC84CFE9756F}"/>
    <hyperlink ref="A4248" r:id="rId3939" display="https://www.jrvdev.com/ROAR/VER1/ShowScenario.asp?ScenarioID=4098" xr:uid="{D93E0193-F835-4944-AD10-028F08602EB6}"/>
    <hyperlink ref="A4249" r:id="rId3940" display="https://www.jrvdev.com/ROAR/VER1/ShowScenario.asp?ScenarioID=4099" xr:uid="{C69A2A14-735D-45D9-9233-B52E84FBFB1F}"/>
    <hyperlink ref="A4250" r:id="rId3941" display="https://www.jrvdev.com/ROAR/VER1/ShowScenario.asp?ScenarioID=4100" xr:uid="{AEBC7B29-2A57-4CC3-95B4-93FA74E7AC8F}"/>
    <hyperlink ref="A4251" r:id="rId3942" display="https://www.jrvdev.com/ROAR/VER1/ShowScenario.asp?ScenarioID=4101" xr:uid="{1E4660E0-ED7D-4EF2-81F1-9C7FEF6BB3DA}"/>
    <hyperlink ref="A4252" r:id="rId3943" display="https://www.jrvdev.com/ROAR/VER1/ShowScenario.asp?ScenarioID=4102" xr:uid="{84E117DC-B8C8-4479-ADA7-A824ADA36C81}"/>
    <hyperlink ref="A4253" r:id="rId3944" display="https://www.jrvdev.com/ROAR/VER1/ShowScenario.asp?ScenarioID=4103" xr:uid="{EB31A0ED-5400-4CFA-B5E9-520F37BE606F}"/>
    <hyperlink ref="A4254" r:id="rId3945" display="https://www.jrvdev.com/ROAR/VER1/ShowScenario.asp?ScenarioID=4104" xr:uid="{A0E3C5BE-88E4-4589-A8DC-2FA9E9C88C23}"/>
    <hyperlink ref="A4255" r:id="rId3946" display="https://www.jrvdev.com/ROAR/VER1/ShowScenario.asp?ScenarioID=4105" xr:uid="{6CDCBC71-AC8B-44C8-8854-76E964E814C8}"/>
    <hyperlink ref="A4256" r:id="rId3947" display="https://www.jrvdev.com/ROAR/VER1/ShowScenario.asp?ScenarioID=4106" xr:uid="{EFF644A5-D7F4-4D1D-828C-0F530EAF737B}"/>
    <hyperlink ref="A4257" r:id="rId3948" display="https://www.jrvdev.com/ROAR/VER1/ShowScenario.asp?ScenarioID=4107" xr:uid="{2DAEF5F8-EA43-4F33-84C1-5935225C0480}"/>
    <hyperlink ref="A4258" r:id="rId3949" display="https://www.jrvdev.com/ROAR/VER1/ShowScenario.asp?ScenarioID=4108" xr:uid="{306D3B59-5823-4709-86EE-E2C6A86B08DD}"/>
    <hyperlink ref="A4259" r:id="rId3950" display="https://www.jrvdev.com/ROAR/VER1/ShowScenario.asp?ScenarioID=4109" xr:uid="{1733B0F3-CEC9-4E35-8584-81382092E8A6}"/>
    <hyperlink ref="A4261" r:id="rId3951" display="https://www.jrvdev.com/ROAR/VER1/ShowScenario.asp?ScenarioID=589" xr:uid="{39B928AA-C9A1-45A0-AC0F-9843CBC8AC43}"/>
    <hyperlink ref="A4262" r:id="rId3952" display="https://www.jrvdev.com/ROAR/VER1/ShowScenario.asp?ScenarioID=590" xr:uid="{32CA4B40-1A2D-4FFD-9A91-3B1DFD0234A2}"/>
    <hyperlink ref="A4263" r:id="rId3953" display="https://www.jrvdev.com/ROAR/VER1/ShowScenario.asp?ScenarioID=591" xr:uid="{9C0DEA9C-A404-484A-BDFD-6A5D698C8770}"/>
    <hyperlink ref="A4264" r:id="rId3954" display="https://www.jrvdev.com/ROAR/VER1/ShowScenario.asp?ScenarioID=592" xr:uid="{CFE00937-167B-43CB-8CBB-618442790FF6}"/>
    <hyperlink ref="A4265" r:id="rId3955" display="https://www.jrvdev.com/ROAR/VER1/ShowScenario.asp?ScenarioID=593" xr:uid="{CAF8BDF6-145E-452A-829F-843B729F81EF}"/>
    <hyperlink ref="A4266" r:id="rId3956" display="https://www.jrvdev.com/ROAR/VER1/ShowScenario.asp?ScenarioID=594" xr:uid="{95D81A48-FBAB-48C8-9275-2A0A9771DFFA}"/>
    <hyperlink ref="A4267" r:id="rId3957" display="https://www.jrvdev.com/ROAR/VER1/ShowScenario.asp?ScenarioID=595" xr:uid="{E7DC7C0C-758B-4183-BD21-CC5546A2118A}"/>
    <hyperlink ref="A4268" r:id="rId3958" display="https://www.jrvdev.com/ROAR/VER1/ShowScenario.asp?ScenarioID=596" xr:uid="{A9F23484-AAB9-4447-B26B-E7C5A749CEAA}"/>
    <hyperlink ref="A4269" r:id="rId3959" display="https://www.jrvdev.com/ROAR/VER1/ShowScenario.asp?ScenarioID=597" xr:uid="{57EFAE5A-EC47-49C5-9042-35BD4A266B2C}"/>
    <hyperlink ref="A4270" r:id="rId3960" display="https://www.jrvdev.com/ROAR/VER1/ShowScenario.asp?ScenarioID=598" xr:uid="{423E07D3-E374-4278-9DC9-3805384B87F8}"/>
    <hyperlink ref="A4271" r:id="rId3961" display="https://www.jrvdev.com/ROAR/VER1/ShowScenario.asp?ScenarioID=599" xr:uid="{BFDAB83D-EAFE-4A4A-A330-077CFC8B2C87}"/>
    <hyperlink ref="A4272" r:id="rId3962" display="https://www.jrvdev.com/ROAR/VER1/ShowScenario.asp?ScenarioID=600" xr:uid="{453FDBC0-7E89-4029-9AD2-6A7FF6BB2F2D}"/>
    <hyperlink ref="A4273" r:id="rId3963" display="https://www.jrvdev.com/ROAR/VER1/ShowScenario.asp?ScenarioID=601" xr:uid="{C7432B53-27F6-4960-B17E-FB1C590E95CE}"/>
    <hyperlink ref="A4275" r:id="rId3964" display="https://www.jrvdev.com/ROAR/VER1/ShowScenario.asp?ScenarioID=1222" xr:uid="{C3F764ED-B863-441D-8539-3135ACB5B416}"/>
    <hyperlink ref="A4276" r:id="rId3965" display="https://www.jrvdev.com/ROAR/VER1/ShowScenario.asp?ScenarioID=1223" xr:uid="{92CECE4B-2FC8-4CE1-9D8E-6A75C54636C0}"/>
    <hyperlink ref="A4277" r:id="rId3966" display="https://www.jrvdev.com/ROAR/VER1/ShowScenario.asp?ScenarioID=1224" xr:uid="{80298496-5FB9-43E3-95A9-9E9F3E343A72}"/>
    <hyperlink ref="A4278" r:id="rId3967" display="https://www.jrvdev.com/ROAR/VER1/ShowScenario.asp?ScenarioID=1225" xr:uid="{2755E432-3001-43DD-B047-6F66DC342E99}"/>
    <hyperlink ref="A4279" r:id="rId3968" display="https://www.jrvdev.com/ROAR/VER1/ShowScenario.asp?ScenarioID=1226" xr:uid="{37E6BBFD-7F76-4B7B-8E78-9E21DE0DF201}"/>
    <hyperlink ref="A4280" r:id="rId3969" display="https://www.jrvdev.com/ROAR/VER1/ShowScenario.asp?ScenarioID=1227" xr:uid="{2E868E78-8E84-4D4F-A0BD-C92C8A90EDAF}"/>
    <hyperlink ref="A4281" r:id="rId3970" display="https://www.jrvdev.com/ROAR/VER1/ShowScenario.asp?ScenarioID=1228" xr:uid="{47AA4C50-8696-418C-B92B-5FF4176FDEAE}"/>
    <hyperlink ref="A4282" r:id="rId3971" display="https://www.jrvdev.com/ROAR/VER1/ShowScenario.asp?ScenarioID=1229" xr:uid="{5D1C7D66-2816-4FE4-B664-4B35C7E643B6}"/>
    <hyperlink ref="A4284" r:id="rId3972" display="https://www.jrvdev.com/ROAR/VER1/ShowScenario.asp?ScenarioID=1515" xr:uid="{B2516FBB-23C4-4131-B7C1-502A8BCFC184}"/>
    <hyperlink ref="A4285" r:id="rId3973" display="https://www.jrvdev.com/ROAR/VER1/ShowScenario.asp?ScenarioID=1516" xr:uid="{99DA6FB9-2509-490F-B1B2-27CA789FCF72}"/>
    <hyperlink ref="A4286" r:id="rId3974" display="https://www.jrvdev.com/ROAR/VER1/ShowScenario.asp?ScenarioID=1517" xr:uid="{C7837041-5D22-40CD-89CD-B65B0081A75F}"/>
    <hyperlink ref="A4287" r:id="rId3975" display="https://www.jrvdev.com/ROAR/VER1/ShowScenario.asp?ScenarioID=1518" xr:uid="{B25544F3-8D7F-458B-A2A1-1E743E77461A}"/>
    <hyperlink ref="A4288" r:id="rId3976" display="https://www.jrvdev.com/ROAR/VER1/ShowScenario.asp?ScenarioID=1519" xr:uid="{CDB85CED-5756-4F1E-BE74-C40771198F88}"/>
    <hyperlink ref="A4289" r:id="rId3977" display="https://www.jrvdev.com/ROAR/VER1/ShowScenario.asp?ScenarioID=1520" xr:uid="{DA74A56F-43E0-4851-BFA4-3C4C794BFA16}"/>
    <hyperlink ref="A4290" r:id="rId3978" display="https://www.jrvdev.com/ROAR/VER1/ShowScenario.asp?ScenarioID=1521" xr:uid="{B3BC7794-388E-4374-B9B2-42CCF4E4F83F}"/>
    <hyperlink ref="A4291" r:id="rId3979" display="https://www.jrvdev.com/ROAR/VER1/ShowScenario.asp?ScenarioID=1522" xr:uid="{F684D111-CBA1-428C-88F5-F0EC03F540A2}"/>
    <hyperlink ref="A4293" r:id="rId3980" display="https://www.jrvdev.com/ROAR/VER1/ShowScenario.asp?ScenarioID=1765" xr:uid="{BFFBB5E3-810D-42A6-A081-0D9AAED19551}"/>
    <hyperlink ref="A4294" r:id="rId3981" display="https://www.jrvdev.com/ROAR/VER1/ShowScenario.asp?ScenarioID=1766" xr:uid="{1EC1470D-B32A-40D0-AFF0-FD59D48E77C7}"/>
    <hyperlink ref="A4296" r:id="rId3982" display="https://www.jrvdev.com/ROAR/VER1/ShowScenario.asp?ScenarioID=1608" xr:uid="{A2858CC4-2988-4A7E-AE58-3792C4A51DDE}"/>
    <hyperlink ref="A4297" r:id="rId3983" display="https://www.jrvdev.com/ROAR/VER1/ShowScenario.asp?ScenarioID=1609" xr:uid="{F83F86A8-BC6D-40B1-A3BE-E2B7105ED84F}"/>
    <hyperlink ref="A4298" r:id="rId3984" display="https://www.jrvdev.com/ROAR/VER1/ShowScenario.asp?ScenarioID=1610" xr:uid="{9A64C1D0-24F6-409F-A506-710D385F7E8F}"/>
    <hyperlink ref="A4299" r:id="rId3985" display="https://www.jrvdev.com/ROAR/VER1/ShowScenario.asp?ScenarioID=1611" xr:uid="{DFC09A7B-E98C-4942-97DD-0F681344BD93}"/>
    <hyperlink ref="A4300" r:id="rId3986" display="https://www.jrvdev.com/ROAR/VER1/ShowScenario.asp?ScenarioID=1612" xr:uid="{75707E93-109C-4802-A404-51C50BEA5BB7}"/>
    <hyperlink ref="A4301" r:id="rId3987" display="https://www.jrvdev.com/ROAR/VER1/ShowScenario.asp?ScenarioID=1613" xr:uid="{AE4C3910-30B9-4AEB-AF4F-1B5662031E79}"/>
    <hyperlink ref="A4302" r:id="rId3988" display="https://www.jrvdev.com/ROAR/VER1/ShowScenario.asp?ScenarioID=1614" xr:uid="{8CB27158-7E1E-43C0-AD7C-673DB0C680D0}"/>
    <hyperlink ref="A4303" r:id="rId3989" display="https://www.jrvdev.com/ROAR/VER1/ShowScenario.asp?ScenarioID=1615" xr:uid="{6CBD59E8-5F53-42A6-97EA-693FDF4C8067}"/>
    <hyperlink ref="A4305" r:id="rId3990" display="https://www.jrvdev.com/ROAR/VER1/ShowScenario.asp?ScenarioID=1616" xr:uid="{80BFAC96-B4F3-4BA1-8B23-AF29388B6DB8}"/>
    <hyperlink ref="A4306" r:id="rId3991" display="https://www.jrvdev.com/ROAR/VER1/ShowScenario.asp?ScenarioID=1617" xr:uid="{F81D6664-4E10-4F01-97B1-84DC5D56B21B}"/>
    <hyperlink ref="A4307" r:id="rId3992" display="https://www.jrvdev.com/ROAR/VER1/ShowScenario.asp?ScenarioID=1618" xr:uid="{5C87B5E4-340B-46D9-A958-75D516849D61}"/>
    <hyperlink ref="A4308" r:id="rId3993" display="https://www.jrvdev.com/ROAR/VER1/ShowScenario.asp?ScenarioID=1619" xr:uid="{77726A32-8577-4A79-869E-1C4BEC74CA41}"/>
    <hyperlink ref="A4309" r:id="rId3994" display="https://www.jrvdev.com/ROAR/VER1/ShowScenario.asp?ScenarioID=1620" xr:uid="{9D14A783-F7B4-4731-8480-187EEE865B43}"/>
    <hyperlink ref="A4310" r:id="rId3995" display="https://www.jrvdev.com/ROAR/VER1/ShowScenario.asp?ScenarioID=1621" xr:uid="{AAA17CB5-0B52-4506-AA11-4B52372283B6}"/>
    <hyperlink ref="A4311" r:id="rId3996" display="https://www.jrvdev.com/ROAR/VER1/ShowScenario.asp?ScenarioID=1622" xr:uid="{B695C417-633A-44FF-9DF2-7FF4E249A179}"/>
    <hyperlink ref="A4312" r:id="rId3997" display="https://www.jrvdev.com/ROAR/VER1/ShowScenario.asp?ScenarioID=1623" xr:uid="{56EF458C-8643-4C02-B7BC-2BDE8864ED3A}"/>
    <hyperlink ref="A4314" r:id="rId3998" display="https://www.jrvdev.com/ROAR/VER1/ShowScenario.asp?ScenarioID=1863" xr:uid="{75C92DCA-EF83-4D8E-B62A-8B2A0433F116}"/>
    <hyperlink ref="A4315" r:id="rId3999" display="https://www.jrvdev.com/ROAR/VER1/ShowScenario.asp?ScenarioID=1864" xr:uid="{FBA61B3B-54E8-4399-B3D6-AC95816DC52F}"/>
    <hyperlink ref="A4316" r:id="rId4000" display="https://www.jrvdev.com/ROAR/VER1/ShowScenario.asp?ScenarioID=1865" xr:uid="{962A1084-D213-4157-A052-A8FCC4BFCFF2}"/>
    <hyperlink ref="A4317" r:id="rId4001" display="https://www.jrvdev.com/ROAR/VER1/ShowScenario.asp?ScenarioID=1866" xr:uid="{CC0E0762-449B-4163-AB12-5C47C4277344}"/>
    <hyperlink ref="A4318" r:id="rId4002" display="https://www.jrvdev.com/ROAR/VER1/ShowScenario.asp?ScenarioID=1867" xr:uid="{7E9B95B9-77BB-4713-9D18-3741879AF7AA}"/>
    <hyperlink ref="A4319" r:id="rId4003" display="https://www.jrvdev.com/ROAR/VER1/ShowScenario.asp?ScenarioID=1868" xr:uid="{5B6496E5-5EF4-4DA9-8D4B-D3FDB384712F}"/>
    <hyperlink ref="A4320" r:id="rId4004" display="https://www.jrvdev.com/ROAR/VER1/ShowScenario.asp?ScenarioID=1869" xr:uid="{811B1CE5-1347-475E-BC9D-E524E73451D1}"/>
    <hyperlink ref="A4321" r:id="rId4005" display="https://www.jrvdev.com/ROAR/VER1/ShowScenario.asp?ScenarioID=1870" xr:uid="{52FC42B0-A705-4513-B1AA-B03A4BD6203E}"/>
    <hyperlink ref="A4323" r:id="rId4006" display="https://www.jrvdev.com/ROAR/VER1/ShowScenario.asp?ScenarioID=2140" xr:uid="{8EFB4F28-E5D4-4898-8F41-4C18C0DA72C0}"/>
    <hyperlink ref="A4324" r:id="rId4007" display="https://www.jrvdev.com/ROAR/VER1/ShowScenario.asp?ScenarioID=2141" xr:uid="{3BF4F194-A5A1-44A5-8653-1D132CA4F46F}"/>
    <hyperlink ref="A4325" r:id="rId4008" display="https://www.jrvdev.com/ROAR/VER1/ShowScenario.asp?ScenarioID=2142" xr:uid="{FD3D97D8-9090-40BC-AC8A-9DD9120422EB}"/>
    <hyperlink ref="A4326" r:id="rId4009" display="https://www.jrvdev.com/ROAR/VER1/ShowScenario.asp?ScenarioID=2143" xr:uid="{40E0E730-6C4D-4192-9FEB-CD4B6174DC8D}"/>
    <hyperlink ref="A4327" r:id="rId4010" display="https://www.jrvdev.com/ROAR/VER1/ShowScenario.asp?ScenarioID=2144" xr:uid="{6CE6D9DE-C2D3-4FC7-A72C-74831B2C418F}"/>
    <hyperlink ref="A4328" r:id="rId4011" display="https://www.jrvdev.com/ROAR/VER1/ShowScenario.asp?ScenarioID=2145" xr:uid="{C9EEBEB3-F7C3-423F-9C50-D456256A7692}"/>
    <hyperlink ref="A4329" r:id="rId4012" display="https://www.jrvdev.com/ROAR/VER1/ShowScenario.asp?ScenarioID=2146" xr:uid="{42DEE7B6-0223-4ED3-A67F-6CF78C01A944}"/>
    <hyperlink ref="A4330" r:id="rId4013" display="https://www.jrvdev.com/ROAR/VER1/ShowScenario.asp?ScenarioID=2147" xr:uid="{78C98B2D-8AA3-4CD0-9B78-AD6F36CD253B}"/>
    <hyperlink ref="A4332" r:id="rId4014" display="https://www.jrvdev.com/ROAR/VER1/ShowScenario.asp?ScenarioID=4624" xr:uid="{143055E5-11E7-4ADF-AD55-628260D2511E}"/>
    <hyperlink ref="A4333" r:id="rId4015" display="https://www.jrvdev.com/ROAR/VER1/ShowScenario.asp?ScenarioID=4625" xr:uid="{76C908C6-8CD4-4176-93F8-CD1D9AF2B159}"/>
    <hyperlink ref="A4334" r:id="rId4016" display="https://www.jrvdev.com/ROAR/VER1/ShowScenario.asp?ScenarioID=4626" xr:uid="{4C8669E7-D29E-410B-8C7C-B141EE45D5A8}"/>
    <hyperlink ref="A4335" r:id="rId4017" display="https://www.jrvdev.com/ROAR/VER1/ShowScenario.asp?ScenarioID=4627" xr:uid="{DC2C3869-F584-4E35-8BE5-CB92169F57DF}"/>
    <hyperlink ref="A4336" r:id="rId4018" display="https://www.jrvdev.com/ROAR/VER1/ShowScenario.asp?ScenarioID=4628" xr:uid="{92B4A83D-52E3-4A07-94D9-47A04224107C}"/>
    <hyperlink ref="A4337" r:id="rId4019" display="https://www.jrvdev.com/ROAR/VER1/ShowScenario.asp?ScenarioID=4629" xr:uid="{064757B9-2345-4F4C-98B1-004206D0E2C9}"/>
    <hyperlink ref="A4338" r:id="rId4020" display="https://www.jrvdev.com/ROAR/VER1/ShowScenario.asp?ScenarioID=4630" xr:uid="{D240A3A1-FED2-411B-A950-050B507E71E3}"/>
    <hyperlink ref="A4339" r:id="rId4021" display="https://www.jrvdev.com/ROAR/VER1/ShowScenario.asp?ScenarioID=4631" xr:uid="{E8652D86-F7E3-4513-A146-54FF390E48A0}"/>
    <hyperlink ref="A4341" r:id="rId4022" display="https://www.jrvdev.com/ROAR/VER1/ShowScenario.asp?ScenarioID=6002" xr:uid="{6EA118CF-147C-478D-BD62-E1272FC716DD}"/>
    <hyperlink ref="A4342" r:id="rId4023" display="https://www.jrvdev.com/ROAR/VER1/ShowScenario.asp?ScenarioID=6003" xr:uid="{92A49A74-8E98-4EAA-A636-345A0F051CC5}"/>
    <hyperlink ref="A4343" r:id="rId4024" display="https://www.jrvdev.com/ROAR/VER1/ShowScenario.asp?ScenarioID=6004" xr:uid="{253F41C8-2910-471D-BA6E-85F42259125A}"/>
    <hyperlink ref="A4344" r:id="rId4025" display="https://www.jrvdev.com/ROAR/VER1/ShowScenario.asp?ScenarioID=6005" xr:uid="{4A8F8F47-85C0-4B64-80DD-6F4217AEAE36}"/>
    <hyperlink ref="A4345" r:id="rId4026" display="https://www.jrvdev.com/ROAR/VER1/ShowScenario.asp?ScenarioID=6006" xr:uid="{F994A10B-9D1F-4B08-ABDE-E593DB188071}"/>
    <hyperlink ref="A4346" r:id="rId4027" display="https://www.jrvdev.com/ROAR/VER1/ShowScenario.asp?ScenarioID=6007" xr:uid="{691F3192-EAA3-4760-BC8A-67C3C414D40D}"/>
    <hyperlink ref="A4347" r:id="rId4028" display="https://www.jrvdev.com/ROAR/VER1/ShowScenario.asp?ScenarioID=6008" xr:uid="{92A750E9-1165-4EE9-BAEB-1FD15F1793DB}"/>
    <hyperlink ref="A4348" r:id="rId4029" display="https://www.jrvdev.com/ROAR/VER1/ShowScenario.asp?ScenarioID=6009" xr:uid="{64DAD474-A7D3-4FAC-9AB9-22E14FAB1ED8}"/>
    <hyperlink ref="A4350" r:id="rId4030" display="https://www.jrvdev.com/ROAR/VER1/ShowScenario.asp?ScenarioID=2309" xr:uid="{6A34927A-5EF4-4DEF-BADB-572F35E5A80B}"/>
    <hyperlink ref="A4351" r:id="rId4031" display="https://www.jrvdev.com/ROAR/VER1/ShowScenario.asp?ScenarioID=2310" xr:uid="{931561CC-F670-4808-8897-340DB4AE7AE8}"/>
    <hyperlink ref="A4352" r:id="rId4032" display="https://www.jrvdev.com/ROAR/VER1/ShowScenario.asp?ScenarioID=2311" xr:uid="{FB43CFFB-7C5E-48A7-8B2A-7EA117A376F9}"/>
    <hyperlink ref="A4353" r:id="rId4033" display="https://www.jrvdev.com/ROAR/VER1/ShowScenario.asp?ScenarioID=2312" xr:uid="{8BE7993B-2783-4DA1-859A-283FDD466E64}"/>
    <hyperlink ref="A4354" r:id="rId4034" display="https://www.jrvdev.com/ROAR/VER1/ShowScenario.asp?ScenarioID=2313" xr:uid="{AF56D1C1-675A-49A0-99BF-9EB48F150C3C}"/>
    <hyperlink ref="A4355" r:id="rId4035" display="https://www.jrvdev.com/ROAR/VER1/ShowScenario.asp?ScenarioID=2314" xr:uid="{2688BC59-33AA-4A8F-BB44-53BC89BA1A09}"/>
    <hyperlink ref="A4356" r:id="rId4036" display="https://www.jrvdev.com/ROAR/VER1/ShowScenario.asp?ScenarioID=2315" xr:uid="{EBA5EC77-4F13-4002-9465-27690544A19D}"/>
    <hyperlink ref="A4357" r:id="rId4037" display="https://www.jrvdev.com/ROAR/VER1/ShowScenario.asp?ScenarioID=2316" xr:uid="{746D8D89-E321-42A6-A6E0-C47156676228}"/>
    <hyperlink ref="A4358" r:id="rId4038" display="https://www.jrvdev.com/ROAR/VER1/ShowScenario.asp?ScenarioID=2317" xr:uid="{58101964-E514-4508-942D-1E365595E7D2}"/>
    <hyperlink ref="A4359" r:id="rId4039" display="https://www.jrvdev.com/ROAR/VER1/ShowScenario.asp?ScenarioID=2318" xr:uid="{67AA6B51-1CE2-4727-9CF1-7A95BF298245}"/>
    <hyperlink ref="A4360" r:id="rId4040" display="https://www.jrvdev.com/ROAR/VER1/ShowScenario.asp?ScenarioID=2319" xr:uid="{DC6A7594-42FC-445D-B0BD-991A1D7876DE}"/>
    <hyperlink ref="A4361" r:id="rId4041" display="https://www.jrvdev.com/ROAR/VER1/ShowScenario.asp?ScenarioID=2320" xr:uid="{4F1E1A33-59F3-4E3E-9021-B934F6877E92}"/>
    <hyperlink ref="A4362" r:id="rId4042" display="https://www.jrvdev.com/ROAR/VER1/ShowScenario.asp?ScenarioID=2321" xr:uid="{47B4CD93-B7B8-4803-87C0-556FBE8D6E7E}"/>
    <hyperlink ref="A4363" r:id="rId4043" display="https://www.jrvdev.com/ROAR/VER1/ShowScenario.asp?ScenarioID=2322" xr:uid="{1FE62B40-557F-45C5-A08F-2F03C3061EFB}"/>
    <hyperlink ref="A4364" r:id="rId4044" display="https://www.jrvdev.com/ROAR/VER1/ShowScenario.asp?ScenarioID=2323" xr:uid="{4DDF0A41-35C0-47D1-AEA7-9C3B8587D278}"/>
    <hyperlink ref="A4365" r:id="rId4045" display="https://www.jrvdev.com/ROAR/VER1/ShowScenario.asp?ScenarioID=2324" xr:uid="{1089AD8A-5C25-42DA-97D4-2E891D71F441}"/>
    <hyperlink ref="A4367" r:id="rId4046" display="https://www.jrvdev.com/ROAR/VER1/ShowScenario.asp?ScenarioID=3574" xr:uid="{367FDD9D-252E-4192-935D-401F55C1DC93}"/>
    <hyperlink ref="A4368" r:id="rId4047" display="https://www.jrvdev.com/ROAR/VER1/ShowScenario.asp?ScenarioID=3575" xr:uid="{447DFE06-F312-411E-815E-85A8E08666C9}"/>
    <hyperlink ref="A4369" r:id="rId4048" display="https://www.jrvdev.com/ROAR/VER1/ShowScenario.asp?ScenarioID=3576" xr:uid="{0196774B-CE15-4710-97A5-B09151D56291}"/>
    <hyperlink ref="A4370" r:id="rId4049" display="https://www.jrvdev.com/ROAR/VER1/ShowScenario.asp?ScenarioID=3577" xr:uid="{CC87A464-5F81-4291-BE10-57729B4D63BF}"/>
    <hyperlink ref="A4371" r:id="rId4050" display="https://www.jrvdev.com/ROAR/VER1/ShowScenario.asp?ScenarioID=3578" xr:uid="{4FB833BB-CE0A-4110-BC94-738D2A15A13A}"/>
    <hyperlink ref="A4372" r:id="rId4051" display="https://www.jrvdev.com/ROAR/VER1/ShowScenario.asp?ScenarioID=3579" xr:uid="{7799A8DC-0723-4A07-8B3B-A15D0F19BEBE}"/>
    <hyperlink ref="A4373" r:id="rId4052" display="https://www.jrvdev.com/ROAR/VER1/ShowScenario.asp?ScenarioID=3580" xr:uid="{04EFF993-D7F7-4979-9DC3-AFFF20EB8147}"/>
    <hyperlink ref="A4374" r:id="rId4053" display="https://www.jrvdev.com/ROAR/VER1/ShowScenario.asp?ScenarioID=3581" xr:uid="{EF0674AA-AA39-4C23-A2B1-DBE361754334}"/>
    <hyperlink ref="A4375" r:id="rId4054" display="https://www.jrvdev.com/ROAR/VER1/ShowScenario.asp?ScenarioID=3582" xr:uid="{C485C33C-80E0-4345-ACD2-E213D0481C5A}"/>
    <hyperlink ref="A4376" r:id="rId4055" display="https://www.jrvdev.com/ROAR/VER1/ShowScenario.asp?ScenarioID=3583" xr:uid="{BC08B066-6DE1-4C08-93AB-0E02C58D6CA3}"/>
    <hyperlink ref="A4377" r:id="rId4056" display="https://www.jrvdev.com/ROAR/VER1/ShowScenario.asp?ScenarioID=3584" xr:uid="{610091E4-7F26-4518-929E-5D0CA740C9F9}"/>
    <hyperlink ref="A4378" r:id="rId4057" display="https://www.jrvdev.com/ROAR/VER1/ShowScenario.asp?ScenarioID=3585" xr:uid="{FCA0683B-5949-4859-B3AF-23C4030E502B}"/>
    <hyperlink ref="A4379" r:id="rId4058" display="https://www.jrvdev.com/ROAR/VER1/ShowScenario.asp?ScenarioID=3586" xr:uid="{E34F5636-33A4-48C8-9BA5-71B9B01121EE}"/>
    <hyperlink ref="A4380" r:id="rId4059" display="https://www.jrvdev.com/ROAR/VER1/ShowScenario.asp?ScenarioID=3587" xr:uid="{CE1EEB36-2894-4741-9819-8C21CD4ACBC3}"/>
    <hyperlink ref="A4381" r:id="rId4060" display="https://www.jrvdev.com/ROAR/VER1/ShowScenario.asp?ScenarioID=3588" xr:uid="{DE0C3B46-1274-45B8-A49F-A7F120F681ED}"/>
    <hyperlink ref="A4382" r:id="rId4061" display="https://www.jrvdev.com/ROAR/VER1/ShowScenario.asp?ScenarioID=3589" xr:uid="{2F905550-C35B-47F8-ADFF-AED18DEBA8B8}"/>
    <hyperlink ref="A4383" r:id="rId4062" display="https://www.jrvdev.com/ROAR/VER1/ShowScenario.asp?ScenarioID=3590" xr:uid="{75148732-7140-4BBD-9CD0-7EF962BB8D2D}"/>
    <hyperlink ref="A4384" r:id="rId4063" display="https://www.jrvdev.com/ROAR/VER1/ShowScenario.asp?ScenarioID=3591" xr:uid="{7B04AA83-4445-4305-BF08-622938CFEB84}"/>
    <hyperlink ref="A4386" r:id="rId4064" display="https://www.jrvdev.com/ROAR/VER1/ShowScenario.asp?ScenarioID=2519" xr:uid="{0FF50D06-D03E-4C2C-ADE9-39734538677D}"/>
    <hyperlink ref="A4387" r:id="rId4065" display="https://www.jrvdev.com/ROAR/VER1/ShowScenario.asp?ScenarioID=2518" xr:uid="{A6CCF11A-24C2-41B2-B3FC-DF8EA0B4F85F}"/>
    <hyperlink ref="A4388" r:id="rId4066" display="https://www.jrvdev.com/ROAR/VER1/ShowScenario.asp?ScenarioID=2521" xr:uid="{12C45CC5-1818-4982-873E-B5069B257BDE}"/>
    <hyperlink ref="A4389" r:id="rId4067" display="https://www.jrvdev.com/ROAR/VER1/ShowScenario.asp?ScenarioID=2522" xr:uid="{D5705A0C-E140-4380-BF0C-C538BEDB743A}"/>
    <hyperlink ref="A4390" r:id="rId4068" display="https://www.jrvdev.com/ROAR/VER1/ShowScenario.asp?ScenarioID=2523" xr:uid="{9CDD1801-FDC6-4D51-9C90-7D24881EECD1}"/>
    <hyperlink ref="A4391" r:id="rId4069" display="https://www.jrvdev.com/ROAR/VER1/ShowScenario.asp?ScenarioID=2524" xr:uid="{0B64AF9E-7F19-412C-A711-2FF357B5B6CF}"/>
    <hyperlink ref="A4392" r:id="rId4070" display="https://www.jrvdev.com/ROAR/VER1/ShowScenario.asp?ScenarioID=2525" xr:uid="{8B3CC4EC-FE2B-48FD-8E90-E5C0066BBBDB}"/>
    <hyperlink ref="A4393" r:id="rId4071" display="https://www.jrvdev.com/ROAR/VER1/ShowScenario.asp?ScenarioID=2526" xr:uid="{D283890C-5EDC-4263-89F5-D4F98877E14D}"/>
    <hyperlink ref="A4394" r:id="rId4072" display="https://www.jrvdev.com/ROAR/VER1/ShowScenario.asp?ScenarioID=2527" xr:uid="{18D26850-01B8-4AB0-9DE5-CD6C93A7D143}"/>
    <hyperlink ref="A4395" r:id="rId4073" display="https://www.jrvdev.com/ROAR/VER1/ShowScenario.asp?ScenarioID=2528" xr:uid="{61F023E8-D63E-44C9-B845-10F8B1505721}"/>
    <hyperlink ref="A4396" r:id="rId4074" display="https://www.jrvdev.com/ROAR/VER1/ShowScenario.asp?ScenarioID=2529" xr:uid="{1949E6F3-135D-44A3-92DB-FED41B86FABC}"/>
    <hyperlink ref="A4397" r:id="rId4075" display="https://www.jrvdev.com/ROAR/VER1/ShowScenario.asp?ScenarioID=2530" xr:uid="{63CD7B20-342B-4669-BD87-8146B2459E64}"/>
    <hyperlink ref="A4399" r:id="rId4076" display="https://www.jrvdev.com/ROAR/VER1/ShowScenario.asp?ScenarioID=5513" xr:uid="{FDC69FD5-395C-475F-8460-0DC19BAFE280}"/>
    <hyperlink ref="A4400" r:id="rId4077" display="https://www.jrvdev.com/ROAR/VER1/ShowScenario.asp?ScenarioID=5514" xr:uid="{4A14094F-541F-44B4-B5FF-9299C5E308D9}"/>
    <hyperlink ref="A4401" r:id="rId4078" display="https://www.jrvdev.com/ROAR/VER1/ShowScenario.asp?ScenarioID=5515" xr:uid="{2761B4CA-A0D2-489C-95DE-8DE8FF549E0A}"/>
    <hyperlink ref="A4402" r:id="rId4079" display="https://www.jrvdev.com/ROAR/VER1/ShowScenario.asp?ScenarioID=5516" xr:uid="{8D469622-1B2D-4BA0-82FA-5B5DA14872AD}"/>
    <hyperlink ref="A4404" r:id="rId4080" display="https://www.jrvdev.com/ROAR/VER1/ShowScenario.asp?ScenarioID=2099" xr:uid="{595E0A98-60B0-42CC-A773-BD65F0BBC398}"/>
    <hyperlink ref="A4405" r:id="rId4081" display="https://www.jrvdev.com/ROAR/VER1/ShowScenario.asp?ScenarioID=2100" xr:uid="{1A1EA530-05C6-488E-99F4-1CDECBBB0DCA}"/>
    <hyperlink ref="A4406" r:id="rId4082" display="https://www.jrvdev.com/ROAR/VER1/ShowScenario.asp?ScenarioID=2101" xr:uid="{998DF822-40E5-40A8-A6EE-DE547EB9FEAB}"/>
    <hyperlink ref="A4407" r:id="rId4083" display="https://www.jrvdev.com/ROAR/VER1/ShowScenario.asp?ScenarioID=2102" xr:uid="{3CBD7328-BF1F-4904-87AF-15E05B31DBC1}"/>
    <hyperlink ref="A4408" r:id="rId4084" display="https://www.jrvdev.com/ROAR/VER1/ShowScenario.asp?ScenarioID=2103" xr:uid="{170CD029-7616-4F59-9B51-E981723BB4F6}"/>
    <hyperlink ref="A4409" r:id="rId4085" display="https://www.jrvdev.com/ROAR/VER1/ShowScenario.asp?ScenarioID=2104" xr:uid="{36BCCF3D-CB23-4940-9057-85A2F4CAEDAB}"/>
    <hyperlink ref="A4410" r:id="rId4086" display="https://www.jrvdev.com/ROAR/VER1/ShowScenario.asp?ScenarioID=2105" xr:uid="{D3EB003C-B1C8-4B43-A0EB-4C5274448C6D}"/>
    <hyperlink ref="A4411" r:id="rId4087" display="https://www.jrvdev.com/ROAR/VER1/ShowScenario.asp?ScenarioID=2106" xr:uid="{8D7EC724-478E-48A7-AEE3-EB33C53030AE}"/>
    <hyperlink ref="A4412" r:id="rId4088" display="https://www.jrvdev.com/ROAR/VER1/ShowScenario.asp?ScenarioID=2107" xr:uid="{E532BB32-64DD-468C-B731-77A60774946F}"/>
    <hyperlink ref="A4413" r:id="rId4089" display="https://www.jrvdev.com/ROAR/VER1/ShowScenario.asp?ScenarioID=2108" xr:uid="{27166EBC-F7B5-4358-ABE1-97D625E6C572}"/>
    <hyperlink ref="A4415" r:id="rId4090" display="https://www.jrvdev.com/ROAR/VER1/ShowScenario.asp?ScenarioID=1695" xr:uid="{E9BA59DD-6422-47D3-84E8-4D94AC61B14D}"/>
    <hyperlink ref="A4416" r:id="rId4091" display="https://www.jrvdev.com/ROAR/VER1/ShowScenario.asp?ScenarioID=1696" xr:uid="{7C480C19-E8F8-4E9E-A985-5340A49A8CE7}"/>
    <hyperlink ref="A4417" r:id="rId4092" display="https://www.jrvdev.com/ROAR/VER1/ShowScenario.asp?ScenarioID=1697" xr:uid="{1F35D4A2-B52A-43DA-8A97-BC57A91443DB}"/>
    <hyperlink ref="A4418" r:id="rId4093" display="https://www.jrvdev.com/ROAR/VER1/ShowScenario.asp?ScenarioID=1698" xr:uid="{46142FAD-F11E-4C30-8FB2-8714614D8524}"/>
    <hyperlink ref="A4419" r:id="rId4094" display="https://www.jrvdev.com/ROAR/VER1/ShowScenario.asp?ScenarioID=1699" xr:uid="{25BF9F22-5D8D-4AC5-A135-E35432B28096}"/>
    <hyperlink ref="A4420" r:id="rId4095" display="https://www.jrvdev.com/ROAR/VER1/ShowScenario.asp?ScenarioID=1700" xr:uid="{96E3A8F4-8277-42A0-8E28-83B4C2D7181B}"/>
    <hyperlink ref="A4422" r:id="rId4096" display="https://www.jrvdev.com/ROAR/VER1/ShowScenario.asp?ScenarioID=3214" xr:uid="{F852394F-D2F3-4450-B7DC-FB183EA85B8B}"/>
    <hyperlink ref="A4423" r:id="rId4097" display="https://www.jrvdev.com/ROAR/VER1/ShowScenario.asp?ScenarioID=3215" xr:uid="{DBAD64B0-9A64-48D5-9E16-2EAF0983A0D3}"/>
    <hyperlink ref="A4424" r:id="rId4098" display="https://www.jrvdev.com/ROAR/VER1/ShowScenario.asp?ScenarioID=3216" xr:uid="{D0A0BC69-E003-495A-B7CF-6A1152C8BB31}"/>
    <hyperlink ref="A4425" r:id="rId4099" display="https://www.jrvdev.com/ROAR/VER1/ShowScenario.asp?ScenarioID=3218" xr:uid="{B9124E3E-48F1-41C4-BF12-77E7BDAC2818}"/>
    <hyperlink ref="A4426" r:id="rId4100" display="https://www.jrvdev.com/ROAR/VER1/ShowScenario.asp?ScenarioID=3217" xr:uid="{2242970D-1112-414C-967E-16255FA5F7A1}"/>
    <hyperlink ref="A4427" r:id="rId4101" display="https://www.jrvdev.com/ROAR/VER1/ShowScenario.asp?ScenarioID=3219" xr:uid="{582C40BD-C6B5-4DC2-8E9A-3EC16861C579}"/>
    <hyperlink ref="A4428" r:id="rId4102" display="https://www.jrvdev.com/ROAR/VER1/ShowScenario.asp?ScenarioID=3220" xr:uid="{3BB8EEE2-DC94-4AD1-80B8-0D36F97212A2}"/>
    <hyperlink ref="A4429" r:id="rId4103" display="https://www.jrvdev.com/ROAR/VER1/ShowScenario.asp?ScenarioID=3221" xr:uid="{2085DE69-8B86-4181-9F89-9CEB92C4810C}"/>
    <hyperlink ref="A4430" r:id="rId4104" display="https://www.jrvdev.com/ROAR/VER1/ShowScenario.asp?ScenarioID=3222" xr:uid="{BC969D56-A38C-4F12-912D-F4E254B67476}"/>
    <hyperlink ref="A4432" r:id="rId4105" display="https://www.jrvdev.com/ROAR/VER1/ShowScenario.asp?ScenarioID=3479" xr:uid="{193B6CE2-E885-47DB-A4BE-D0884CEDAD70}"/>
    <hyperlink ref="A4433" r:id="rId4106" display="https://www.jrvdev.com/ROAR/VER1/ShowScenario.asp?ScenarioID=3480" xr:uid="{066EBAB5-B2D5-4C41-A939-E0815EC5B0C2}"/>
    <hyperlink ref="A4434" r:id="rId4107" display="https://www.jrvdev.com/ROAR/VER1/ShowScenario.asp?ScenarioID=3481" xr:uid="{E5BFECC8-E823-412E-A41B-C736EF25EC08}"/>
    <hyperlink ref="A4435" r:id="rId4108" display="https://www.jrvdev.com/ROAR/VER1/ShowScenario.asp?ScenarioID=3483" xr:uid="{20EBC307-1585-449C-B484-A700233AA300}"/>
    <hyperlink ref="A4436" r:id="rId4109" display="https://www.jrvdev.com/ROAR/VER1/ShowScenario.asp?ScenarioID=3482" xr:uid="{C2ACCFD4-1A62-46A9-BCC3-B452F4E9E077}"/>
    <hyperlink ref="A4437" r:id="rId4110" display="https://www.jrvdev.com/ROAR/VER1/ShowScenario.asp?ScenarioID=3484" xr:uid="{271D7656-9760-46E8-AA6F-9C201F6A1B9B}"/>
    <hyperlink ref="A4438" r:id="rId4111" display="https://www.jrvdev.com/ROAR/VER1/ShowScenario.asp?ScenarioID=3485" xr:uid="{72CD95DC-C3BD-4695-A277-7E4293F3FF8E}"/>
    <hyperlink ref="A4439" r:id="rId4112" display="https://www.jrvdev.com/ROAR/VER1/ShowScenario.asp?ScenarioID=3486" xr:uid="{3526AB9B-4E0D-4919-AB9A-57EC5566950D}"/>
    <hyperlink ref="A4441" r:id="rId4113" display="https://www.jrvdev.com/ROAR/VER1/ShowScenario.asp?ScenarioID=3804" xr:uid="{DA4E280A-AE07-47E0-B0CE-9C99F9798329}"/>
    <hyperlink ref="A4442" r:id="rId4114" display="https://www.jrvdev.com/ROAR/VER1/ShowScenario.asp?ScenarioID=3805" xr:uid="{4397AD58-955F-4B25-BB62-CCAB2848D041}"/>
    <hyperlink ref="A4443" r:id="rId4115" display="https://www.jrvdev.com/ROAR/VER1/ShowScenario.asp?ScenarioID=3806" xr:uid="{D72A88B7-A5D8-4AA9-A4F3-CF16EE6DD65C}"/>
    <hyperlink ref="A4444" r:id="rId4116" display="https://www.jrvdev.com/ROAR/VER1/ShowScenario.asp?ScenarioID=3807" xr:uid="{4C41056E-EE8B-48F5-9D2A-5E0F424BE6D5}"/>
    <hyperlink ref="A4445" r:id="rId4117" display="https://www.jrvdev.com/ROAR/VER1/ShowScenario.asp?ScenarioID=3808" xr:uid="{848BBD01-F594-4B10-A345-FA71C88F478D}"/>
    <hyperlink ref="A4446" r:id="rId4118" display="https://www.jrvdev.com/ROAR/VER1/ShowScenario.asp?ScenarioID=3809" xr:uid="{F51ABE97-B4FC-458F-83C4-279882C86464}"/>
    <hyperlink ref="A4447" r:id="rId4119" display="https://www.jrvdev.com/ROAR/VER1/ShowScenario.asp?ScenarioID=3810" xr:uid="{908B7E7B-2B8D-4F0C-BBDD-E57CD1499D03}"/>
    <hyperlink ref="A4449" r:id="rId4120" display="https://www.jrvdev.com/ROAR/VER1/ShowScenario.asp?ScenarioID=4192" xr:uid="{4E161EB9-A7E1-42A2-A990-B48AF4EA91A6}"/>
    <hyperlink ref="A4450" r:id="rId4121" display="https://www.jrvdev.com/ROAR/VER1/ShowScenario.asp?ScenarioID=4193" xr:uid="{019F72F0-CD0C-4AF7-977E-FE41DC730CB7}"/>
    <hyperlink ref="A4451" r:id="rId4122" display="https://www.jrvdev.com/ROAR/VER1/ShowScenario.asp?ScenarioID=4194" xr:uid="{99C6B4E7-50F7-4906-BDFA-4652FE2047D9}"/>
    <hyperlink ref="A4452" r:id="rId4123" display="https://www.jrvdev.com/ROAR/VER1/ShowScenario.asp?ScenarioID=4195" xr:uid="{C683FB9C-A98D-4C76-B3D1-27F12E27AA5F}"/>
    <hyperlink ref="A4453" r:id="rId4124" display="https://www.jrvdev.com/ROAR/VER1/ShowScenario.asp?ScenarioID=4196" xr:uid="{8E2177F9-BC99-4B2F-8509-A4A4B1D7FCD4}"/>
    <hyperlink ref="A4454" r:id="rId4125" display="https://www.jrvdev.com/ROAR/VER1/ShowScenario.asp?ScenarioID=4197" xr:uid="{BD51A0CD-B692-4766-AF7E-F72A4E9EF2B0}"/>
    <hyperlink ref="A4455" r:id="rId4126" display="https://www.jrvdev.com/ROAR/VER1/ShowScenario.asp?ScenarioID=4198" xr:uid="{4CC03A2D-0818-45D2-9AEF-7C58300C9341}"/>
    <hyperlink ref="A4457" r:id="rId4127" display="https://www.jrvdev.com/ROAR/VER1/ShowScenario.asp?ScenarioID=4389" xr:uid="{58DB54FD-3688-4BB9-BB30-8EC6885BADD2}"/>
    <hyperlink ref="A4458" r:id="rId4128" display="https://www.jrvdev.com/ROAR/VER1/ShowScenario.asp?ScenarioID=4390" xr:uid="{D80C0E5E-392D-4507-822D-BF899F33F10E}"/>
    <hyperlink ref="A4459" r:id="rId4129" display="https://www.jrvdev.com/ROAR/VER1/ShowScenario.asp?ScenarioID=4391" xr:uid="{2EB5FD2B-0DFF-44A9-BDFE-6EEDD11A00F3}"/>
    <hyperlink ref="A4460" r:id="rId4130" display="https://www.jrvdev.com/ROAR/VER1/ShowScenario.asp?ScenarioID=4392" xr:uid="{A8CA5952-1278-4DCB-9FC6-FDFCC6C11F7C}"/>
    <hyperlink ref="A4461" r:id="rId4131" display="https://www.jrvdev.com/ROAR/VER1/ShowScenario.asp?ScenarioID=4393" xr:uid="{7510CA62-AB99-4668-A2D1-68B282BF809D}"/>
    <hyperlink ref="A4462" r:id="rId4132" display="https://www.jrvdev.com/ROAR/VER1/ShowScenario.asp?ScenarioID=4394" xr:uid="{2EB9B49F-5518-4019-8200-B06577D21CD2}"/>
    <hyperlink ref="A4463" r:id="rId4133" display="https://www.jrvdev.com/ROAR/VER1/ShowScenario.asp?ScenarioID=4395" xr:uid="{18CCA177-5DB5-47A0-AD24-8E81CFDD3050}"/>
    <hyperlink ref="A4464" r:id="rId4134" display="https://www.jrvdev.com/ROAR/VER1/ShowScenario.asp?ScenarioID=4396" xr:uid="{B331DAA3-1D00-463F-A303-BE6B9277532B}"/>
    <hyperlink ref="A4465" r:id="rId4135" display="https://www.jrvdev.com/ROAR/VER1/ShowScenario.asp?ScenarioID=4397" xr:uid="{5283072D-0D3B-4CB3-BC5E-CAB0045D2ABB}"/>
    <hyperlink ref="A4466" r:id="rId4136" display="https://www.jrvdev.com/ROAR/VER1/ShowScenario.asp?ScenarioID=4398" xr:uid="{D68B3B49-3AE8-4817-8A89-98CF1BC10A07}"/>
    <hyperlink ref="A4468" r:id="rId4137" display="https://www.jrvdev.com/ROAR/VER1/ShowScenario.asp?ScenarioID=4608" xr:uid="{EF7FA01D-F2E6-41DD-AABB-74B6816B6D22}"/>
    <hyperlink ref="A4469" r:id="rId4138" display="https://www.jrvdev.com/ROAR/VER1/ShowScenario.asp?ScenarioID=4609" xr:uid="{8C943AB4-002C-4430-999C-5DE8007A3885}"/>
    <hyperlink ref="A4470" r:id="rId4139" display="https://www.jrvdev.com/ROAR/VER1/ShowScenario.asp?ScenarioID=4610" xr:uid="{6225453B-016E-4C97-9127-F93033220421}"/>
    <hyperlink ref="A4471" r:id="rId4140" display="https://www.jrvdev.com/ROAR/VER1/ShowScenario.asp?ScenarioID=4611" xr:uid="{4E23FD83-CFDD-40A0-8841-5975976EF952}"/>
    <hyperlink ref="A4472" r:id="rId4141" display="https://www.jrvdev.com/ROAR/VER1/ShowScenario.asp?ScenarioID=4612" xr:uid="{2930AFC2-0F70-48D0-9439-AC3904081229}"/>
    <hyperlink ref="A4473" r:id="rId4142" display="https://www.jrvdev.com/ROAR/VER1/ShowScenario.asp?ScenarioID=4613" xr:uid="{69289E4D-A8F6-4ED0-8618-C3CA3E9880A3}"/>
    <hyperlink ref="A4474" r:id="rId4143" display="https://www.jrvdev.com/ROAR/VER1/ShowScenario.asp?ScenarioID=4614" xr:uid="{D7296ACA-6650-4086-8FEB-082D155B23F9}"/>
    <hyperlink ref="A4475" r:id="rId4144" display="https://www.jrvdev.com/ROAR/VER1/ShowScenario.asp?ScenarioID=4615" xr:uid="{073DA8BC-7703-4B53-9959-C275318CB975}"/>
    <hyperlink ref="A4477" r:id="rId4145" display="https://www.jrvdev.com/ROAR/VER1/ShowScenario.asp?ScenarioID=5440" xr:uid="{E613B0CB-069F-43C7-8EAC-AAB68C8A3B1A}"/>
    <hyperlink ref="A4478" r:id="rId4146" display="https://www.jrvdev.com/ROAR/VER1/ShowScenario.asp?ScenarioID=5441" xr:uid="{9E145D59-D321-4A09-B1B5-2F781493B0EA}"/>
    <hyperlink ref="A4479" r:id="rId4147" display="https://www.jrvdev.com/ROAR/VER1/ShowScenario.asp?ScenarioID=5442" xr:uid="{CC1E1FBB-66D0-452B-8F27-5EC913A0E42A}"/>
    <hyperlink ref="A4480" r:id="rId4148" display="https://www.jrvdev.com/ROAR/VER1/ShowScenario.asp?ScenarioID=5443" xr:uid="{A8889FCE-69B8-4836-AE8B-E349CF89B70C}"/>
    <hyperlink ref="A4481" r:id="rId4149" display="https://www.jrvdev.com/ROAR/VER1/ShowScenario.asp?ScenarioID=5444" xr:uid="{B01DA63A-3FE1-4888-87E5-15FD1C97EC79}"/>
    <hyperlink ref="A4482" r:id="rId4150" display="https://www.jrvdev.com/ROAR/VER1/ShowScenario.asp?ScenarioID=5445" xr:uid="{00AC45C4-E34B-4265-9D34-EC86C86FB1A5}"/>
    <hyperlink ref="A4483" r:id="rId4151" display="https://www.jrvdev.com/ROAR/VER1/ShowScenario.asp?ScenarioID=5446" xr:uid="{71C7B763-6D13-4CBD-8038-ABAFD5BA19A7}"/>
    <hyperlink ref="A4484" r:id="rId4152" display="https://www.jrvdev.com/ROAR/VER1/ShowScenario.asp?ScenarioID=5447" xr:uid="{B957FB49-7D52-4789-A80A-6A2ADDF78CC0}"/>
    <hyperlink ref="A4485" r:id="rId4153" display="https://www.jrvdev.com/ROAR/VER1/ShowScenario.asp?ScenarioID=5448" xr:uid="{EFA927BB-7CCE-42DE-A64F-C2F498C54E54}"/>
    <hyperlink ref="A4486" r:id="rId4154" display="https://www.jrvdev.com/ROAR/VER1/ShowScenario.asp?ScenarioID=5449" xr:uid="{AA8C8BC2-7E56-4D87-83E8-BEC0AE6B0F08}"/>
    <hyperlink ref="A4488" r:id="rId4155" display="https://www.jrvdev.com/ROAR/VER1/ShowScenario.asp?ScenarioID=5704" xr:uid="{01E0A03A-B15B-44BC-98D9-2FB95C630E05}"/>
    <hyperlink ref="A4489" r:id="rId4156" display="https://www.jrvdev.com/ROAR/VER1/ShowScenario.asp?ScenarioID=5705" xr:uid="{6B95F250-043D-4F1E-9677-8504C8A0429C}"/>
    <hyperlink ref="A4490" r:id="rId4157" display="https://www.jrvdev.com/ROAR/VER1/ShowScenario.asp?ScenarioID=5706" xr:uid="{A7C636D6-229B-4468-BAA6-EEDE8F99B5B3}"/>
    <hyperlink ref="A4491" r:id="rId4158" display="https://www.jrvdev.com/ROAR/VER1/ShowScenario.asp?ScenarioID=5707" xr:uid="{BC7363C9-ECB4-49AA-BBD3-CC16974D920B}"/>
    <hyperlink ref="A4492" r:id="rId4159" display="https://www.jrvdev.com/ROAR/VER1/ShowScenario.asp?ScenarioID=5708" xr:uid="{2C8E3B11-3D2F-46D1-8907-678B3726E755}"/>
    <hyperlink ref="A4493" r:id="rId4160" display="https://www.jrvdev.com/ROAR/VER1/ShowScenario.asp?ScenarioID=5709" xr:uid="{52EF3C80-DD5B-4EF6-839F-4FAACC4017DD}"/>
    <hyperlink ref="A4494" r:id="rId4161" display="https://www.jrvdev.com/ROAR/VER1/ShowScenario.asp?ScenarioID=5710" xr:uid="{ECF934C4-B3AE-4F98-B6EB-E576475F7F77}"/>
    <hyperlink ref="A4495" r:id="rId4162" display="https://www.jrvdev.com/ROAR/VER1/ShowScenario.asp?ScenarioID=5711" xr:uid="{0D5B4656-9753-4DDE-AB60-5528FC8CC928}"/>
    <hyperlink ref="A4496" r:id="rId4163" display="https://www.jrvdev.com/ROAR/VER1/ShowScenario.asp?ScenarioID=5712" xr:uid="{822BF546-4032-44F5-83CE-C345DB927DB2}"/>
    <hyperlink ref="A4497" r:id="rId4164" display="https://www.jrvdev.com/ROAR/VER1/ShowScenario.asp?ScenarioID=5713" xr:uid="{1EFFD429-0507-4D1F-81AD-1704D9F6A649}"/>
    <hyperlink ref="A4499" r:id="rId4165" display="https://www.jrvdev.com/ROAR/VER1/ShowScenario.asp?ScenarioID=5980" xr:uid="{A4F76A21-FC12-4AA2-9E9C-178CAF2F2047}"/>
    <hyperlink ref="A4500" r:id="rId4166" display="https://www.jrvdev.com/ROAR/VER1/ShowScenario.asp?ScenarioID=5981" xr:uid="{0BAB04BC-B08B-4F7D-B4B0-C0AE104F3E24}"/>
    <hyperlink ref="A4501" r:id="rId4167" display="https://www.jrvdev.com/ROAR/VER1/ShowScenario.asp?ScenarioID=5982" xr:uid="{F0843413-2F11-4BB1-88D0-C2C16546FBDC}"/>
    <hyperlink ref="A4502" r:id="rId4168" display="https://www.jrvdev.com/ROAR/VER1/ShowScenario.asp?ScenarioID=5983" xr:uid="{F28FF621-654F-4807-9AFB-400862C4858D}"/>
    <hyperlink ref="A4503" r:id="rId4169" display="https://www.jrvdev.com/ROAR/VER1/ShowScenario.asp?ScenarioID=5984" xr:uid="{192A7EE8-5432-4F86-AE2E-2FD9E965CDCD}"/>
    <hyperlink ref="A4504" r:id="rId4170" display="https://www.jrvdev.com/ROAR/VER1/ShowScenario.asp?ScenarioID=5985" xr:uid="{901FE8D7-F996-4BD7-86C7-A53C84D18EAF}"/>
    <hyperlink ref="A4505" r:id="rId4171" display="https://www.jrvdev.com/ROAR/VER1/ShowScenario.asp?ScenarioID=5986" xr:uid="{50415CEB-7119-4D39-BDB3-2F77EF4040E6}"/>
    <hyperlink ref="A4506" r:id="rId4172" display="https://www.jrvdev.com/ROAR/VER1/ShowScenario.asp?ScenarioID=5987" xr:uid="{F45E2AAE-2814-422A-98B2-1169AFC07B4A}"/>
    <hyperlink ref="A4508" r:id="rId4173" display="https://www.jrvdev.com/ROAR/VER1/ShowScenario.asp?ScenarioID=6474" xr:uid="{C6286F91-3ABD-42CC-B7EC-620377908989}"/>
    <hyperlink ref="A4509" r:id="rId4174" display="https://www.jrvdev.com/ROAR/VER1/ShowScenario.asp?ScenarioID=6475" xr:uid="{80B96F8E-FA05-41E6-A622-F1E4245CDA8B}"/>
    <hyperlink ref="A4510" r:id="rId4175" display="https://www.jrvdev.com/ROAR/VER1/ShowScenario.asp?ScenarioID=6476" xr:uid="{9BA9BAB1-9682-42C4-89AA-F626FC5107D5}"/>
    <hyperlink ref="A4511" r:id="rId4176" display="https://www.jrvdev.com/ROAR/VER1/ShowScenario.asp?ScenarioID=6477" xr:uid="{230FCD18-20B5-4246-A859-38C86B6D0544}"/>
    <hyperlink ref="A4512" r:id="rId4177" display="https://www.jrvdev.com/ROAR/VER1/ShowScenario.asp?ScenarioID=6478" xr:uid="{5EEAF9ED-3300-4F1D-9354-FB2A8E88E66D}"/>
    <hyperlink ref="A4513" r:id="rId4178" display="https://www.jrvdev.com/ROAR/VER1/ShowScenario.asp?ScenarioID=6480" xr:uid="{756C7F22-AC9A-40AF-8BBA-ABEB49B40A12}"/>
    <hyperlink ref="A4514" r:id="rId4179" display="https://www.jrvdev.com/ROAR/VER1/ShowScenario.asp?ScenarioID=6481" xr:uid="{EC116BFA-7F41-4763-B10F-76C5B043503E}"/>
    <hyperlink ref="A4515" r:id="rId4180" display="https://www.jrvdev.com/ROAR/VER1/ShowScenario.asp?ScenarioID=6482" xr:uid="{6FAE439F-59FA-4A6B-81DC-4C5EE6875F1C}"/>
    <hyperlink ref="A4517" r:id="rId4181" display="https://www.jrvdev.com/ROAR/VER1/ShowScenario.asp?ScenarioID=2109" xr:uid="{D63A4CCE-0BC9-4BD0-B28C-0439C59CF13A}"/>
    <hyperlink ref="A4518" r:id="rId4182" display="https://www.jrvdev.com/ROAR/VER1/ShowScenario.asp?ScenarioID=2110" xr:uid="{18690391-25FD-45A7-8C37-94CDC649876A}"/>
    <hyperlink ref="A4519" r:id="rId4183" display="https://www.jrvdev.com/ROAR/VER1/ShowScenario.asp?ScenarioID=2111" xr:uid="{598A3DF5-8344-4ED8-9E15-45FB881A66B9}"/>
    <hyperlink ref="A4520" r:id="rId4184" display="https://www.jrvdev.com/ROAR/VER1/ShowScenario.asp?ScenarioID=2112" xr:uid="{0ED8B24F-6B54-4DA3-A3E2-9913752E8658}"/>
    <hyperlink ref="A4521" r:id="rId4185" display="https://www.jrvdev.com/ROAR/VER1/ShowScenario.asp?ScenarioID=2113" xr:uid="{DC05A54C-A062-4701-A799-4EF94E806D18}"/>
    <hyperlink ref="A4522" r:id="rId4186" display="https://www.jrvdev.com/ROAR/VER1/ShowScenario.asp?ScenarioID=2114" xr:uid="{294FA5AD-62B1-4DEB-BCF0-7C48E1271839}"/>
    <hyperlink ref="A4524" r:id="rId4187" display="https://www.jrvdev.com/ROAR/VER1/ShowScenario.asp?ScenarioID=2402" xr:uid="{BFD6968C-C728-4671-AE42-D0D0923DBE81}"/>
    <hyperlink ref="A4525" r:id="rId4188" display="https://www.jrvdev.com/ROAR/VER1/ShowScenario.asp?ScenarioID=2401" xr:uid="{7A2BF6DD-8563-4658-9639-026F64387A43}"/>
    <hyperlink ref="A4526" r:id="rId4189" display="https://www.jrvdev.com/ROAR/VER1/ShowScenario.asp?ScenarioID=2404" xr:uid="{FF216956-D738-47E4-8935-295E3E7D7E6F}"/>
    <hyperlink ref="A4527" r:id="rId4190" display="https://www.jrvdev.com/ROAR/VER1/ShowScenario.asp?ScenarioID=2405" xr:uid="{29CF9F8B-58C8-46D3-803A-5472E7BFF130}"/>
    <hyperlink ref="A4528" r:id="rId4191" display="https://www.jrvdev.com/ROAR/VER1/ShowScenario.asp?ScenarioID=2406" xr:uid="{EC78AEFA-485D-4568-A594-AAA28B90FF80}"/>
    <hyperlink ref="A4529" r:id="rId4192" display="https://www.jrvdev.com/ROAR/VER1/ShowScenario.asp?ScenarioID=2407" xr:uid="{0E638386-1BE4-4693-B726-3C5BB49F004D}"/>
    <hyperlink ref="A4531" r:id="rId4193" display="https://www.jrvdev.com/ROAR/VER1/ShowScenario.asp?ScenarioID=3207" xr:uid="{8DFC4705-665C-4E6B-B391-C8496F93DBCE}"/>
    <hyperlink ref="A4532" r:id="rId4194" display="https://www.jrvdev.com/ROAR/VER1/ShowScenario.asp?ScenarioID=3208" xr:uid="{E03A8E1B-4FCA-4730-A553-FCD78924F91C}"/>
    <hyperlink ref="A4533" r:id="rId4195" display="https://www.jrvdev.com/ROAR/VER1/ShowScenario.asp?ScenarioID=3209" xr:uid="{DA5E30D2-DE32-481C-9907-CD6E98A088FF}"/>
    <hyperlink ref="A4534" r:id="rId4196" display="https://www.jrvdev.com/ROAR/VER1/ShowScenario.asp?ScenarioID=3210" xr:uid="{9AC7C62B-E0A0-4233-991F-B60EE3778C7C}"/>
    <hyperlink ref="A4535" r:id="rId4197" display="https://www.jrvdev.com/ROAR/VER1/ShowScenario.asp?ScenarioID=3211" xr:uid="{62120E85-CA6D-46D0-8A6C-D7B1314D6F42}"/>
    <hyperlink ref="A4536" r:id="rId4198" display="https://www.jrvdev.com/ROAR/VER1/ShowScenario.asp?ScenarioID=3212" xr:uid="{FB0735DE-A5E1-4787-BFFF-93BF6960CE2F}"/>
    <hyperlink ref="A4537" r:id="rId4199" display="https://www.jrvdev.com/ROAR/VER1/ShowScenario.asp?ScenarioID=3213" xr:uid="{C299A1A8-3DAC-41EF-9731-42AD4B3B9014}"/>
    <hyperlink ref="A4539" r:id="rId4200" display="https://www.jrvdev.com/ROAR/VER1/ShowScenario.asp?ScenarioID=2300" xr:uid="{8DA8D1B4-CF60-4170-BF30-65A506A8D35B}"/>
    <hyperlink ref="A4540" r:id="rId4201" display="https://www.jrvdev.com/ROAR/VER1/ShowScenario.asp?ScenarioID=2301" xr:uid="{0E610EFB-F5B6-41B9-82AE-A6954CB13DB5}"/>
    <hyperlink ref="A4542" r:id="rId4202" display="https://www.jrvdev.com/ROAR/VER1/ShowScenario.asp?ScenarioID=1300" xr:uid="{87592E90-3A20-4BD5-8B18-1E8BF0E045FA}"/>
    <hyperlink ref="A4543" r:id="rId4203" display="https://www.jrvdev.com/ROAR/VER1/ShowScenario.asp?ScenarioID=1301" xr:uid="{24999E93-75DB-4362-9FAA-D2CFC10EE499}"/>
    <hyperlink ref="A4544" r:id="rId4204" display="https://www.jrvdev.com/ROAR/VER1/ShowScenario.asp?ScenarioID=1302" xr:uid="{4F85BD9F-4C91-45E6-BA7F-C33FD712AB74}"/>
    <hyperlink ref="A4546" r:id="rId4205" display="https://www.jrvdev.com/ROAR/VER1/ShowScenario.asp?ScenarioID=3792" xr:uid="{6FE50D0C-84A7-424D-8EC0-9D170956C485}"/>
    <hyperlink ref="A4547" r:id="rId4206" display="https://www.jrvdev.com/ROAR/VER1/ShowScenario.asp?ScenarioID=3793" xr:uid="{5EE81179-F5CA-4100-AF48-7631FE529855}"/>
    <hyperlink ref="A4548" r:id="rId4207" display="https://www.jrvdev.com/ROAR/VER1/ShowScenario.asp?ScenarioID=3794" xr:uid="{7413A72B-F216-414E-B7E1-0449CFDC1EE0}"/>
    <hyperlink ref="A4549" r:id="rId4208" display="https://www.jrvdev.com/ROAR/VER1/ShowScenario.asp?ScenarioID=3795" xr:uid="{E65B55FE-B481-42E8-8A2C-0C4A1D673BD4}"/>
    <hyperlink ref="A4550" r:id="rId4209" display="https://www.jrvdev.com/ROAR/VER1/ShowScenario.asp?ScenarioID=3796" xr:uid="{F1CB8BF8-D0F2-4A52-813C-F0ED40163D40}"/>
    <hyperlink ref="A4551" r:id="rId4210" display="https://www.jrvdev.com/ROAR/VER1/ShowScenario.asp?ScenarioID=3797" xr:uid="{D645A6AA-D7B8-4698-9021-1B985B52CFB4}"/>
    <hyperlink ref="A4552" r:id="rId4211" display="https://www.jrvdev.com/ROAR/VER1/ShowScenario.asp?ScenarioID=3798" xr:uid="{EC6C4284-4ABC-457E-93B8-3BA31A6F2D6E}"/>
    <hyperlink ref="A4553" r:id="rId4212" display="https://www.jrvdev.com/ROAR/VER1/ShowScenario.asp?ScenarioID=3799" xr:uid="{E9409DBE-37B0-4C71-8BCC-489023BD3F5A}"/>
    <hyperlink ref="A4554" r:id="rId4213" display="https://www.jrvdev.com/ROAR/VER1/ShowScenario.asp?ScenarioID=3800" xr:uid="{F2C38FA3-567B-44C5-BE7E-E938A18910B7}"/>
    <hyperlink ref="A4555" r:id="rId4214" display="https://www.jrvdev.com/ROAR/VER1/ShowScenario.asp?ScenarioID=3801" xr:uid="{834EDFF1-0C06-4870-BFF8-D7AD3B86809B}"/>
    <hyperlink ref="A4556" r:id="rId4215" display="https://www.jrvdev.com/ROAR/VER1/ShowScenario.asp?ScenarioID=3802" xr:uid="{A037E029-D5F8-4425-9AC1-08D71B2F8EC8}"/>
    <hyperlink ref="A4557" r:id="rId4216" display="https://www.jrvdev.com/ROAR/VER1/ShowScenario.asp?ScenarioID=3803" xr:uid="{5F83B538-7CBE-4B68-B479-9C8BC0621C45}"/>
    <hyperlink ref="A4559" r:id="rId4217" display="https://www.jrvdev.com/ROAR/VER1/ShowScenario.asp?ScenarioID=4854" xr:uid="{0E41990E-2487-407E-A829-6A5F21B1E0EE}"/>
    <hyperlink ref="A4560" r:id="rId4218" display="https://www.jrvdev.com/ROAR/VER1/ShowScenario.asp?ScenarioID=3832" xr:uid="{F04174A6-883B-40C7-94BC-59468E937649}"/>
    <hyperlink ref="A4561" r:id="rId4219" display="https://www.jrvdev.com/ROAR/VER1/ShowScenario.asp?ScenarioID=4856" xr:uid="{A22915C3-1D65-4C75-BB60-87D5847CFBDF}"/>
    <hyperlink ref="A4562" r:id="rId4220" display="https://www.jrvdev.com/ROAR/VER1/ShowScenario.asp?ScenarioID=4857" xr:uid="{73D4D0B4-47D7-4A8C-82AF-C32A7A4B4D84}"/>
    <hyperlink ref="A4563" r:id="rId4221" display="https://www.jrvdev.com/ROAR/VER1/ShowScenario.asp?ScenarioID=4858" xr:uid="{7A79BDD7-DE43-4F63-9BC4-1F20B56030C6}"/>
    <hyperlink ref="A4564" r:id="rId4222" display="https://www.jrvdev.com/ROAR/VER1/ShowScenario.asp?ScenarioID=4859" xr:uid="{B2380431-2853-46E2-AE0E-57BDD0DC98D4}"/>
    <hyperlink ref="A4565" r:id="rId4223" display="https://www.jrvdev.com/ROAR/VER1/ShowScenario.asp?ScenarioID=3833" xr:uid="{2A44FB95-D500-45D0-A276-91BF10F36822}"/>
    <hyperlink ref="A4566" r:id="rId4224" display="https://www.jrvdev.com/ROAR/VER1/ShowScenario.asp?ScenarioID=4861" xr:uid="{2F836EC6-C21F-463C-AEAC-C1914FB3543C}"/>
    <hyperlink ref="A4567" r:id="rId4225" display="https://www.jrvdev.com/ROAR/VER1/ShowScenario.asp?ScenarioID=4623" xr:uid="{0525A8EB-3CB4-4A5D-8252-0FB00E5DC8C2}"/>
    <hyperlink ref="A4568" r:id="rId4226" display="https://www.jrvdev.com/ROAR/VER1/ShowScenario.asp?ScenarioID=4863" xr:uid="{F43816B7-58B2-4DFF-91BE-8E7FCFFE2B47}"/>
    <hyperlink ref="A4569" r:id="rId4227" display="https://www.jrvdev.com/ROAR/VER1/ShowScenario.asp?ScenarioID=4866" xr:uid="{F763C1F1-6011-4C99-ACD7-81CC90C9C2AD}"/>
    <hyperlink ref="A4570" r:id="rId4228" display="https://www.jrvdev.com/ROAR/VER1/ShowScenario.asp?ScenarioID=4867" xr:uid="{8AE5076B-E618-4F47-AD27-BC38FEA6C861}"/>
    <hyperlink ref="A4571" r:id="rId4229" display="https://www.jrvdev.com/ROAR/VER1/ShowScenario.asp?ScenarioID=4864" xr:uid="{9ED4B8F5-6E01-4F43-8D56-6E730BEA056D}"/>
    <hyperlink ref="A4572" r:id="rId4230" display="https://www.jrvdev.com/ROAR/VER1/ShowScenario.asp?ScenarioID=4865" xr:uid="{B925ED2C-FABC-4587-A6F7-8F50CC885141}"/>
    <hyperlink ref="A4574" r:id="rId4231" display="https://www.jrvdev.com/ROAR/VER1/ShowScenario.asp?ScenarioID=4868" xr:uid="{4E0CF2A3-C093-41F9-B672-D4749213A937}"/>
    <hyperlink ref="A4575" r:id="rId4232" display="https://www.jrvdev.com/ROAR/VER1/ShowScenario.asp?ScenarioID=4869" xr:uid="{748D4665-191E-4F31-9020-6C4F1DC918C3}"/>
    <hyperlink ref="A4576" r:id="rId4233" display="https://www.jrvdev.com/ROAR/VER1/ShowScenario.asp?ScenarioID=4871" xr:uid="{86CBA136-E7AC-4283-B168-FE85003B8123}"/>
    <hyperlink ref="A4577" r:id="rId4234" display="https://www.jrvdev.com/ROAR/VER1/ShowScenario.asp?ScenarioID=4872" xr:uid="{7B9CFA70-B4D0-4012-94F6-CDBBC3B41BDE}"/>
    <hyperlink ref="A4578" r:id="rId4235" display="https://www.jrvdev.com/ROAR/VER1/ShowScenario.asp?ScenarioID=4873" xr:uid="{A154798B-1658-48D9-AF82-1F7B856AFFD0}"/>
    <hyperlink ref="A4579" r:id="rId4236" display="https://www.jrvdev.com/ROAR/VER1/ShowScenario.asp?ScenarioID=4874" xr:uid="{DF74E92D-D368-44CF-8EFD-B370AC24A992}"/>
    <hyperlink ref="A4580" r:id="rId4237" display="https://www.jrvdev.com/ROAR/VER1/ShowScenario.asp?ScenarioID=4875" xr:uid="{835A6092-D919-4B99-BDEF-ED27E78746EC}"/>
    <hyperlink ref="A4581" r:id="rId4238" display="https://www.jrvdev.com/ROAR/VER1/ShowScenario.asp?ScenarioID=4876" xr:uid="{96AE88FC-8118-44DC-805C-9262A6107A67}"/>
    <hyperlink ref="A4582" r:id="rId4239" display="https://www.jrvdev.com/ROAR/VER1/ShowScenario.asp?ScenarioID=4877" xr:uid="{EB03144E-B498-4A2B-AE85-9E2465B8B462}"/>
    <hyperlink ref="A4583" r:id="rId4240" display="https://www.jrvdev.com/ROAR/VER1/ShowScenario.asp?ScenarioID=4879" xr:uid="{E8B5C1AD-BEF9-4761-B78E-54D839FA5C81}"/>
    <hyperlink ref="A4584" r:id="rId4241" display="https://www.jrvdev.com/ROAR/VER1/ShowScenario.asp?ScenarioID=4880" xr:uid="{E4C5E8BC-74DA-413E-BDAA-18EFE3181149}"/>
    <hyperlink ref="A4585" r:id="rId4242" display="https://www.jrvdev.com/ROAR/VER1/ShowScenario.asp?ScenarioID=4881" xr:uid="{2D79297A-8852-4FA4-857C-F0AF6E254E25}"/>
    <hyperlink ref="A4586" r:id="rId4243" display="https://www.jrvdev.com/ROAR/VER1/ShowScenario.asp?ScenarioID=4882" xr:uid="{BC3AC96C-4BF6-41B8-9484-ECC7CB5FFCD9}"/>
    <hyperlink ref="A4587" r:id="rId4244" display="https://www.jrvdev.com/ROAR/VER1/ShowScenario.asp?ScenarioID=4883" xr:uid="{A1D35368-57EC-4A06-9CA7-DF79D19D51B9}"/>
    <hyperlink ref="A4588" r:id="rId4245" display="https://www.jrvdev.com/ROAR/VER1/ShowScenario.asp?ScenarioID=4884" xr:uid="{2D5D4428-7688-45DA-B451-F5352332AFA0}"/>
    <hyperlink ref="A4589" r:id="rId4246" display="https://www.jrvdev.com/ROAR/VER1/ShowScenario.asp?ScenarioID=4885" xr:uid="{30837AB3-ACF3-453E-8FBA-65184A4A3AC1}"/>
    <hyperlink ref="A4590" r:id="rId4247" display="https://www.jrvdev.com/ROAR/VER1/ShowScenario.asp?ScenarioID=4886" xr:uid="{B1B97FD9-409B-4013-B4B6-020AC707A324}"/>
    <hyperlink ref="A4591" r:id="rId4248" display="https://www.jrvdev.com/ROAR/VER1/ShowScenario.asp?ScenarioID=4887" xr:uid="{C43AFB4F-0CBD-4775-A434-570677D50C58}"/>
    <hyperlink ref="A4593" r:id="rId4249" display="https://www.jrvdev.com/ROAR/VER1/ShowScenario.asp?ScenarioID=602" xr:uid="{C1EB6D0E-CB34-4FA4-9193-83DEBCE7BA9D}"/>
    <hyperlink ref="A4594" r:id="rId4250" display="https://www.jrvdev.com/ROAR/VER1/ShowScenario.asp?ScenarioID=603" xr:uid="{62D72A08-067E-4487-8069-96592A81983D}"/>
    <hyperlink ref="A4595" r:id="rId4251" display="https://www.jrvdev.com/ROAR/VER1/ShowScenario.asp?ScenarioID=604" xr:uid="{B3977522-8FF6-4858-8619-D612EAFCB095}"/>
    <hyperlink ref="A4596" r:id="rId4252" display="https://www.jrvdev.com/ROAR/VER1/ShowScenario.asp?ScenarioID=605" xr:uid="{843F0A65-5D0D-435D-A654-2F592E1DA970}"/>
    <hyperlink ref="A4597" r:id="rId4253" display="https://www.jrvdev.com/ROAR/VER1/ShowScenario.asp?ScenarioID=606" xr:uid="{48C021BD-D332-4214-8C96-862591D6BC06}"/>
    <hyperlink ref="A4598" r:id="rId4254" display="https://www.jrvdev.com/ROAR/VER1/ShowScenario.asp?ScenarioID=607" xr:uid="{CFDF0200-0ECA-44C5-B00B-6BE5F2D973C3}"/>
    <hyperlink ref="A4599" r:id="rId4255" display="https://www.jrvdev.com/ROAR/VER1/ShowScenario.asp?ScenarioID=608" xr:uid="{29E342F5-C774-4514-83EA-718CD68587E3}"/>
    <hyperlink ref="A4600" r:id="rId4256" display="https://www.jrvdev.com/ROAR/VER1/ShowScenario.asp?ScenarioID=609" xr:uid="{67BF3732-8261-4E38-9937-9D5F84E13E04}"/>
    <hyperlink ref="A4601" r:id="rId4257" display="https://www.jrvdev.com/ROAR/VER1/ShowScenario.asp?ScenarioID=610" xr:uid="{40A0FF5D-BAE2-4586-BD6C-5C3A9CEF2FFF}"/>
    <hyperlink ref="A4602" r:id="rId4258" display="https://www.jrvdev.com/ROAR/VER1/ShowScenario.asp?ScenarioID=611" xr:uid="{2921CEF5-FE8E-4B23-ACC5-AC25331F2C49}"/>
    <hyperlink ref="A4603" r:id="rId4259" display="https://www.jrvdev.com/ROAR/VER1/ShowScenario.asp?ScenarioID=612" xr:uid="{C076E0B0-BDC5-4554-A8F3-7CB58DDF0F40}"/>
    <hyperlink ref="A4604" r:id="rId4260" display="https://www.jrvdev.com/ROAR/VER1/ShowScenario.asp?ScenarioID=613" xr:uid="{99718181-1F77-4620-9C40-7B967560E484}"/>
    <hyperlink ref="A4605" r:id="rId4261" display="https://www.jrvdev.com/ROAR/VER1/ShowScenario.asp?ScenarioID=614" xr:uid="{F0BC8284-74EC-4A0B-9AEB-B8CF01C50E21}"/>
    <hyperlink ref="A4607" r:id="rId4262" display="https://www.jrvdev.com/ROAR/VER1/ShowScenario.asp?ScenarioID=1847" xr:uid="{39427BD3-F0E6-42D5-AA19-5D2A0645694C}"/>
    <hyperlink ref="A4608" r:id="rId4263" display="https://www.jrvdev.com/ROAR/VER1/ShowScenario.asp?ScenarioID=1848" xr:uid="{2748DDCF-6DAE-43FE-AB60-43B776AAF1A4}"/>
    <hyperlink ref="A4609" r:id="rId4264" display="https://www.jrvdev.com/ROAR/VER1/ShowScenario.asp?ScenarioID=1849" xr:uid="{D46C9809-8856-46F5-B052-0D51E2E9B127}"/>
    <hyperlink ref="A4610" r:id="rId4265" display="https://www.jrvdev.com/ROAR/VER1/ShowScenario.asp?ScenarioID=1850" xr:uid="{D086D56E-B473-4D77-BA3D-02876EB16F40}"/>
    <hyperlink ref="A4611" r:id="rId4266" display="https://www.jrvdev.com/ROAR/VER1/ShowScenario.asp?ScenarioID=1851" xr:uid="{A07D5AEB-F498-4619-8EA1-CB9C092EA435}"/>
    <hyperlink ref="A4612" r:id="rId4267" display="https://www.jrvdev.com/ROAR/VER1/ShowScenario.asp?ScenarioID=1852" xr:uid="{42E6A312-48BC-47E9-94D5-2C36C797B3AB}"/>
    <hyperlink ref="A4613" r:id="rId4268" display="https://www.jrvdev.com/ROAR/VER1/ShowScenario.asp?ScenarioID=1853" xr:uid="{BCB639F0-B9AA-4F0C-ABBD-6BBE0CB6A8DB}"/>
    <hyperlink ref="A4614" r:id="rId4269" display="https://www.jrvdev.com/ROAR/VER1/ShowScenario.asp?ScenarioID=1854" xr:uid="{7BE808E7-E8AA-49E3-94D3-AAFEE82907D6}"/>
    <hyperlink ref="A4615" r:id="rId4270" display="https://www.jrvdev.com/ROAR/VER1/ShowScenario.asp?ScenarioID=1855" xr:uid="{66A80F3E-9E95-4941-811F-0DEB4A60DF9A}"/>
    <hyperlink ref="A4616" r:id="rId4271" display="https://www.jrvdev.com/ROAR/VER1/ShowScenario.asp?ScenarioID=1856" xr:uid="{FCA7FE26-C58D-4F6A-8887-B8D5087DB192}"/>
    <hyperlink ref="A4617" r:id="rId4272" display="https://www.jrvdev.com/ROAR/VER1/ShowScenario.asp?ScenarioID=1857" xr:uid="{ED030C36-5FE2-4DC3-AEE8-60606F98AFC7}"/>
    <hyperlink ref="A4618" r:id="rId4273" display="https://www.jrvdev.com/ROAR/VER1/ShowScenario.asp?ScenarioID=1858" xr:uid="{C40B14DD-161D-4ED7-80D3-11428EB7C817}"/>
    <hyperlink ref="A4619" r:id="rId4274" display="https://www.jrvdev.com/ROAR/VER1/ShowScenario.asp?ScenarioID=1859" xr:uid="{2E93E51B-DD66-4D0C-AA45-2A5F82B14962}"/>
    <hyperlink ref="A4620" r:id="rId4275" display="https://www.jrvdev.com/ROAR/VER1/ShowScenario.asp?ScenarioID=1860" xr:uid="{372A882B-1665-4419-878A-C2DD42F718E4}"/>
    <hyperlink ref="A4622" r:id="rId4276" display="https://www.jrvdev.com/ROAR/VER1/ShowScenario.asp?ScenarioID=1235" xr:uid="{DF0675FD-C2EF-4C01-8E20-4679B1902122}"/>
    <hyperlink ref="A4623" r:id="rId4277" display="https://www.jrvdev.com/ROAR/VER1/ShowScenario.asp?ScenarioID=1234" xr:uid="{4354B576-4836-4296-BB93-770C43B29F8E}"/>
    <hyperlink ref="A4624" r:id="rId4278" display="https://www.jrvdev.com/ROAR/VER1/ShowScenario.asp?ScenarioID=1231" xr:uid="{BBD2955C-D323-4A40-BA2D-E3E1DC2CA052}"/>
    <hyperlink ref="A4625" r:id="rId4279" display="https://www.jrvdev.com/ROAR/VER1/ShowScenario.asp?ScenarioID=1230" xr:uid="{37CADED3-9393-456A-B6AA-C56C82053C00}"/>
    <hyperlink ref="A4626" r:id="rId4280" display="https://www.jrvdev.com/ROAR/VER1/ShowScenario.asp?ScenarioID=1232" xr:uid="{5BE28166-2A14-4241-B52A-16EA566D9892}"/>
    <hyperlink ref="A4627" r:id="rId4281" display="https://www.jrvdev.com/ROAR/VER1/ShowScenario.asp?ScenarioID=1233" xr:uid="{48011BBB-0784-4BCF-874E-80BD5BDE9DCB}"/>
    <hyperlink ref="A4629" r:id="rId4282" display="https://www.jrvdev.com/ROAR/VER1/ShowScenario.asp?ScenarioID=3233" xr:uid="{BF3834BA-C1B1-480A-BFB4-1A9F130C00D8}"/>
    <hyperlink ref="A4630" r:id="rId4283" display="https://www.jrvdev.com/ROAR/VER1/ShowScenario.asp?ScenarioID=3234" xr:uid="{26C94C2E-E6FC-4AB1-8FFC-9C02A1DDE3A1}"/>
    <hyperlink ref="A4631" r:id="rId4284" display="https://www.jrvdev.com/ROAR/VER1/ShowScenario.asp?ScenarioID=3236" xr:uid="{EC874B22-2DC8-4C91-ADA3-5BBB77036F05}"/>
    <hyperlink ref="A4632" r:id="rId4285" display="https://www.jrvdev.com/ROAR/VER1/ShowScenario.asp?ScenarioID=3237" xr:uid="{CA9D13B3-ADF4-4C3F-90B5-6EE14A1C627E}"/>
    <hyperlink ref="A4633" r:id="rId4286" display="https://www.jrvdev.com/ROAR/VER1/ShowScenario.asp?ScenarioID=3238" xr:uid="{05386216-0A55-48DD-AB33-77FD9B348C7E}"/>
    <hyperlink ref="A4634" r:id="rId4287" display="https://www.jrvdev.com/ROAR/VER1/ShowScenario.asp?ScenarioID=3239" xr:uid="{0B3EAE68-DE28-4D0D-A113-197FC4FD7D2C}"/>
    <hyperlink ref="A4636" r:id="rId4288" display="https://www.jrvdev.com/ROAR/VER1/ShowScenario.asp?ScenarioID=5240" xr:uid="{2B6AA50F-91D6-4347-9B3B-469FE9D3D482}"/>
    <hyperlink ref="A4637" r:id="rId4289" display="https://www.jrvdev.com/ROAR/VER1/ShowScenario.asp?ScenarioID=5241" xr:uid="{2990DA9F-F50F-4642-ADA0-DEC2EAC2057D}"/>
    <hyperlink ref="A4638" r:id="rId4290" display="https://www.jrvdev.com/ROAR/VER1/ShowScenario.asp?ScenarioID=5242" xr:uid="{D36D08E2-930E-4C7E-A187-449436C93379}"/>
    <hyperlink ref="A4639" r:id="rId4291" display="https://www.jrvdev.com/ROAR/VER1/ShowScenario.asp?ScenarioID=5243" xr:uid="{9AA3641D-2AEA-4F71-892B-75C3DB89E821}"/>
    <hyperlink ref="A4640" r:id="rId4292" display="https://www.jrvdev.com/ROAR/VER1/ShowScenario.asp?ScenarioID=5244" xr:uid="{DCB338B1-5FBF-4F5F-BC5C-6F662F06E0B6}"/>
    <hyperlink ref="A4641" r:id="rId4293" display="https://www.jrvdev.com/ROAR/VER1/ShowScenario.asp?ScenarioID=5245" xr:uid="{A9720415-E40D-46CC-9294-EB96BAF78D28}"/>
    <hyperlink ref="A4642" r:id="rId4294" display="https://www.jrvdev.com/ROAR/VER1/ShowScenario.asp?ScenarioID=5246" xr:uid="{8F3A272E-095E-4F96-ADB1-FC5E45A83047}"/>
    <hyperlink ref="A4643" r:id="rId4295" display="https://www.jrvdev.com/ROAR/VER1/ShowScenario.asp?ScenarioID=5247" xr:uid="{0BB0EBE0-82D1-47C4-AEC9-830440229298}"/>
    <hyperlink ref="A4644" r:id="rId4296" display="https://www.jrvdev.com/ROAR/VER1/ShowScenario.asp?ScenarioID=5248" xr:uid="{136D8DF8-3E91-4E48-B03A-2538146EE3A7}"/>
    <hyperlink ref="A4645" r:id="rId4297" display="https://www.jrvdev.com/ROAR/VER1/ShowScenario.asp?ScenarioID=5249" xr:uid="{A72780E6-2D34-4567-92B9-1AE81ABB9849}"/>
    <hyperlink ref="A4646" r:id="rId4298" display="https://www.jrvdev.com/ROAR/VER1/ShowScenario.asp?ScenarioID=5250" xr:uid="{9E41CA23-811B-464D-AE18-4DCA0761FF43}"/>
    <hyperlink ref="A4647" r:id="rId4299" display="https://www.jrvdev.com/ROAR/VER1/ShowScenario.asp?ScenarioID=5251" xr:uid="{039C4024-A28F-447B-840A-BCC22E63EC31}"/>
    <hyperlink ref="A4648" r:id="rId4300" display="https://www.jrvdev.com/ROAR/VER1/ShowScenario.asp?ScenarioID=5252" xr:uid="{FA5B3178-EC02-4C5A-B9E3-1D21F693BEDD}"/>
    <hyperlink ref="A4650" r:id="rId4301" display="https://www.jrvdev.com/ROAR/VER1/ShowScenario.asp?ScenarioID=4240" xr:uid="{7EE86FEF-DDCC-4FDD-A9C8-EEE6C9400AD7}"/>
    <hyperlink ref="A4651" r:id="rId4302" display="https://www.jrvdev.com/ROAR/VER1/ShowScenario.asp?ScenarioID=4241" xr:uid="{F17E78DB-F658-4819-8891-73E3AB33B600}"/>
    <hyperlink ref="A4652" r:id="rId4303" display="https://www.jrvdev.com/ROAR/VER1/ShowScenario.asp?ScenarioID=4242" xr:uid="{BCDFB521-6EC3-4289-8CCE-3EBE5E3F1056}"/>
    <hyperlink ref="A4653" r:id="rId4304" display="https://www.jrvdev.com/ROAR/VER1/ShowScenario.asp?ScenarioID=4243" xr:uid="{C00BDED7-1F01-4386-AFB5-4260C9DC5982}"/>
    <hyperlink ref="A4654" r:id="rId4305" display="https://www.jrvdev.com/ROAR/VER1/ShowScenario.asp?ScenarioID=4244" xr:uid="{87CB18AB-7A37-4D54-AC98-4975F6791797}"/>
    <hyperlink ref="A4655" r:id="rId4306" display="https://www.jrvdev.com/ROAR/VER1/ShowScenario.asp?ScenarioID=4245" xr:uid="{172AF2A1-1FE9-4FB8-BBDC-1CC5A9D263F8}"/>
    <hyperlink ref="A4656" r:id="rId4307" display="https://www.jrvdev.com/ROAR/VER1/ShowScenario.asp?ScenarioID=4246" xr:uid="{F090EFB7-14FC-4CDE-998A-4FFF2407857D}"/>
    <hyperlink ref="A4657" r:id="rId4308" display="https://www.jrvdev.com/ROAR/VER1/ShowScenario.asp?ScenarioID=4247" xr:uid="{A7C6C006-871A-4F9B-878B-5BEE07EB2A36}"/>
    <hyperlink ref="A4658" r:id="rId4309" display="https://www.jrvdev.com/ROAR/VER1/ShowScenario.asp?ScenarioID=4248" xr:uid="{BBDAF769-8EF8-4BD0-B424-22A9F256E283}"/>
    <hyperlink ref="A4659" r:id="rId4310" display="https://www.jrvdev.com/ROAR/VER1/ShowScenario.asp?ScenarioID=4249" xr:uid="{DFB9CDD0-9D97-488A-B4BE-40984D6E89E4}"/>
    <hyperlink ref="A4661" r:id="rId4311" display="https://www.jrvdev.com/ROAR/VER1/ShowScenario.asp?ScenarioID=5438" xr:uid="{BF114F7D-1729-499E-8BDD-68E298E0A397}"/>
    <hyperlink ref="A4662" r:id="rId4312" display="https://www.jrvdev.com/ROAR/VER1/ShowScenario.asp?ScenarioID=5439" xr:uid="{296BACC9-8CF4-4F63-9ACD-E223DA74826E}"/>
    <hyperlink ref="A4664" r:id="rId4313" display="https://www.jrvdev.com/ROAR/VER1/ShowScenario.asp?ScenarioID=5605" xr:uid="{C536C71B-DD33-4294-AC9E-486E4B2C9C83}"/>
    <hyperlink ref="A4665" r:id="rId4314" display="https://www.jrvdev.com/ROAR/VER1/ShowScenario.asp?ScenarioID=5606" xr:uid="{9BC8F126-82AC-4557-BC57-BA962A1F5705}"/>
    <hyperlink ref="A4666" r:id="rId4315" display="https://www.jrvdev.com/ROAR/VER1/ShowScenario.asp?ScenarioID=5607" xr:uid="{2F908D50-6E2D-4792-8AE3-0BF3BE74A530}"/>
    <hyperlink ref="A4667" r:id="rId4316" display="https://www.jrvdev.com/ROAR/VER1/ShowScenario.asp?ScenarioID=5608" xr:uid="{F56AA36A-77BC-404D-9818-811008F912EA}"/>
    <hyperlink ref="A4668" r:id="rId4317" display="https://www.jrvdev.com/ROAR/VER1/ShowScenario.asp?ScenarioID=5609" xr:uid="{C2E20C44-5150-481B-B214-4F2769BC89A9}"/>
    <hyperlink ref="A4669" r:id="rId4318" display="https://www.jrvdev.com/ROAR/VER1/ShowScenario.asp?ScenarioID=5610" xr:uid="{76917D1F-2C25-457E-B400-F3F40EB1417D}"/>
    <hyperlink ref="A4670" r:id="rId4319" display="https://www.jrvdev.com/ROAR/VER1/ShowScenario.asp?ScenarioID=5611" xr:uid="{8CF1E0CD-EB23-497B-9FBC-6465BA481A43}"/>
    <hyperlink ref="A4671" r:id="rId4320" display="https://www.jrvdev.com/ROAR/VER1/ShowScenario.asp?ScenarioID=5613" xr:uid="{C97A8746-99D8-4CE8-A21F-FC7E0359820F}"/>
    <hyperlink ref="A4672" r:id="rId4321" display="https://www.jrvdev.com/ROAR/VER1/ShowScenario.asp?ScenarioID=5614" xr:uid="{D6924023-1836-43FC-8B5A-7B59506C49C3}"/>
    <hyperlink ref="A4673" r:id="rId4322" display="https://www.jrvdev.com/ROAR/VER1/ShowScenario.asp?ScenarioID=5615" xr:uid="{6BBE22F2-F15A-4430-B817-49891168DE05}"/>
    <hyperlink ref="A4674" r:id="rId4323" display="https://www.jrvdev.com/ROAR/VER1/ShowScenario.asp?ScenarioID=5616" xr:uid="{4F857CB2-4600-4F1A-83E9-F5BD575EF97C}"/>
    <hyperlink ref="A4675" r:id="rId4324" display="https://www.jrvdev.com/ROAR/VER1/ShowScenario.asp?ScenarioID=5617" xr:uid="{24DB61B6-9DF8-4893-AD0A-D7D01A816F88}"/>
    <hyperlink ref="A4676" r:id="rId4325" display="https://www.jrvdev.com/ROAR/VER1/ShowScenario.asp?ScenarioID=5618" xr:uid="{BD56698E-C19B-4787-B06D-05B2F898C9B4}"/>
    <hyperlink ref="A4677" r:id="rId4326" display="https://www.jrvdev.com/ROAR/VER1/ShowScenario.asp?ScenarioID=5619" xr:uid="{6EFE3D30-C525-4BD8-B6AD-536FEEB9C641}"/>
    <hyperlink ref="A4678" r:id="rId4327" display="https://www.jrvdev.com/ROAR/VER1/ShowScenario.asp?ScenarioID=5620" xr:uid="{13A3F53E-073A-40BC-B272-F3FB36A4E187}"/>
    <hyperlink ref="A4679" r:id="rId4328" display="https://www.jrvdev.com/ROAR/VER1/ShowScenario.asp?ScenarioID=5622" xr:uid="{32B03F15-EA11-4478-A961-DB8E12967D94}"/>
    <hyperlink ref="A4680" r:id="rId4329" display="https://www.jrvdev.com/ROAR/VER1/ShowScenario.asp?ScenarioID=5623" xr:uid="{350C5215-440E-42D0-AB23-E551B5404469}"/>
    <hyperlink ref="A4681" r:id="rId4330" display="https://www.jrvdev.com/ROAR/VER1/ShowScenario.asp?ScenarioID=5612" xr:uid="{FFAE0F5F-F1C8-4D9D-8600-32FDDEE46103}"/>
    <hyperlink ref="A4683" r:id="rId4331" display="https://www.jrvdev.com/ROAR/VER1/ShowScenario.asp?ScenarioID=6166" xr:uid="{7D6D3EB9-6465-4F2C-8C90-069FED06FD27}"/>
    <hyperlink ref="A4684" r:id="rId4332" display="https://www.jrvdev.com/ROAR/VER1/ShowScenario.asp?ScenarioID=6167" xr:uid="{EB5C57EA-4A62-47AE-B476-0EEE186B630A}"/>
    <hyperlink ref="A4685" r:id="rId4333" display="https://www.jrvdev.com/ROAR/VER1/ShowScenario.asp?ScenarioID=6168" xr:uid="{EA556B87-EF43-4A4F-8AFB-338EF74C6C88}"/>
    <hyperlink ref="A4686" r:id="rId4334" display="https://www.jrvdev.com/ROAR/VER1/ShowScenario.asp?ScenarioID=6169" xr:uid="{54B057DA-E526-4F14-9CA8-9E00765F53A7}"/>
    <hyperlink ref="A4687" r:id="rId4335" display="https://www.jrvdev.com/ROAR/VER1/ShowScenario.asp?ScenarioID=6170" xr:uid="{27547072-CE3E-442D-B47E-D25A9DB1C59E}"/>
    <hyperlink ref="A4688" r:id="rId4336" display="https://www.jrvdev.com/ROAR/VER1/ShowScenario.asp?ScenarioID=6171" xr:uid="{CA498A4C-BBFC-44A1-8C4E-AD4034FD9F49}"/>
    <hyperlink ref="A4689" r:id="rId4337" display="https://www.jrvdev.com/ROAR/VER1/ShowScenario.asp?ScenarioID=6172" xr:uid="{D8F9CE55-0DE8-4E8F-9F54-D7ADA3179515}"/>
    <hyperlink ref="A4690" r:id="rId4338" display="https://www.jrvdev.com/ROAR/VER1/ShowScenario.asp?ScenarioID=6173" xr:uid="{44650AA6-2680-4190-96AE-DBD66788A9BE}"/>
    <hyperlink ref="A4692" r:id="rId4339" display="https://www.jrvdev.com/ROAR/VER1/ShowScenario.asp?ScenarioID=2682" xr:uid="{F9AFD0F7-7910-4EAC-8670-1429AAD64597}"/>
    <hyperlink ref="A4693" r:id="rId4340" display="https://www.jrvdev.com/ROAR/VER1/ShowScenario.asp?ScenarioID=2683" xr:uid="{594B7237-A9D4-4405-9A90-84A124CE95FC}"/>
    <hyperlink ref="A4694" r:id="rId4341" display="https://www.jrvdev.com/ROAR/VER1/ShowScenario.asp?ScenarioID=2684" xr:uid="{7D009CA1-1211-4A73-80CF-24E79DD216A2}"/>
    <hyperlink ref="A4695" r:id="rId4342" display="https://www.jrvdev.com/ROAR/VER1/ShowScenario.asp?ScenarioID=2685" xr:uid="{4F5BEDDF-1078-43DE-90B7-75E35AA49D16}"/>
    <hyperlink ref="A4696" r:id="rId4343" display="https://www.jrvdev.com/ROAR/VER1/ShowScenario.asp?ScenarioID=2686" xr:uid="{AC9CD50D-9311-4D72-827B-338407F5A7CF}"/>
    <hyperlink ref="A4697" r:id="rId4344" display="https://www.jrvdev.com/ROAR/VER1/ShowScenario.asp?ScenarioID=2687" xr:uid="{5363265E-C7E6-41BE-8A68-C93FE9C6B497}"/>
    <hyperlink ref="A4698" r:id="rId4345" display="https://www.jrvdev.com/ROAR/VER1/ShowScenario.asp?ScenarioID=2688" xr:uid="{B791BF20-516C-43CA-BEAF-E8C4EC6E37D7}"/>
    <hyperlink ref="A4699" r:id="rId4346" display="https://www.jrvdev.com/ROAR/VER1/ShowScenario.asp?ScenarioID=2689" xr:uid="{D8751E4B-95D5-4B90-8604-599A5E79B8F1}"/>
    <hyperlink ref="A4700" r:id="rId4347" display="https://www.jrvdev.com/ROAR/VER1/ShowScenario.asp?ScenarioID=2690" xr:uid="{4D429B69-6394-4A32-B2FA-43A3C5E76440}"/>
    <hyperlink ref="A4701" r:id="rId4348" display="https://www.jrvdev.com/ROAR/VER1/ShowScenario.asp?ScenarioID=2691" xr:uid="{D7A0197E-E948-439C-A45F-FFF09CD765D5}"/>
    <hyperlink ref="A4702" r:id="rId4349" display="https://www.jrvdev.com/ROAR/VER1/ShowScenario.asp?ScenarioID=2692" xr:uid="{095A5C1B-4DCF-4E29-9640-B1875B26935A}"/>
    <hyperlink ref="A4703" r:id="rId4350" display="https://www.jrvdev.com/ROAR/VER1/ShowScenario.asp?ScenarioID=2693" xr:uid="{90DF951F-977E-4873-816E-5BB9E7D892C9}"/>
    <hyperlink ref="A4705" r:id="rId4351" display="https://www.jrvdev.com/ROAR/VER1/ShowScenario.asp?ScenarioID=4830" xr:uid="{067F9B63-0B80-4B1D-8886-147BD49134DE}"/>
    <hyperlink ref="A4706" r:id="rId4352" display="https://www.jrvdev.com/ROAR/VER1/ShowScenario.asp?ScenarioID=4851" xr:uid="{ACD762D5-A1F1-411E-BBC8-EC1D67A2A49A}"/>
    <hyperlink ref="A4707" r:id="rId4353" display="https://www.jrvdev.com/ROAR/VER1/ShowScenario.asp?ScenarioID=4852" xr:uid="{3807E58F-06CD-4D3D-ABB9-ABC986D04881}"/>
    <hyperlink ref="A4709" r:id="rId4354" display="https://www.jrvdev.com/ROAR/VER1/ShowScenario.asp?ScenarioID=2638" xr:uid="{B95568F1-6EA4-438E-80F2-CE7FB0A450E1}"/>
    <hyperlink ref="A4710" r:id="rId4355" display="https://www.jrvdev.com/ROAR/VER1/ShowScenario.asp?ScenarioID=2639" xr:uid="{EC80A43D-4E43-4DCC-8ED4-4F95349C78E4}"/>
    <hyperlink ref="A4711" r:id="rId4356" display="https://www.jrvdev.com/ROAR/VER1/ShowScenario.asp?ScenarioID=2640" xr:uid="{F4B04900-BE82-4A94-A778-E35BF9E1EE44}"/>
    <hyperlink ref="A4712" r:id="rId4357" display="https://www.jrvdev.com/ROAR/VER1/ShowScenario.asp?ScenarioID=2641" xr:uid="{F30B86AC-90CC-42F7-9307-B1584C8A1305}"/>
    <hyperlink ref="A4713" r:id="rId4358" display="https://www.jrvdev.com/ROAR/VER1/ShowScenario.asp?ScenarioID=2642" xr:uid="{5B6BA346-58B0-4323-ABE1-90AD55E9BE6D}"/>
    <hyperlink ref="A4715" r:id="rId4359" display="https://www.jrvdev.com/ROAR/VER1/ShowScenario.asp?ScenarioID=5033" xr:uid="{A4C414D1-D25F-4B5B-8281-86B928EE1D18}"/>
    <hyperlink ref="A4716" r:id="rId4360" display="https://www.jrvdev.com/ROAR/VER1/ShowScenario.asp?ScenarioID=5034" xr:uid="{6E8B45E3-BE50-4501-BF7E-0C148951BA0C}"/>
    <hyperlink ref="A4717" r:id="rId4361" display="https://www.jrvdev.com/ROAR/VER1/ShowScenario.asp?ScenarioID=5035" xr:uid="{C60950CD-E1FD-48B5-8314-503C14E8AC09}"/>
    <hyperlink ref="A4718" r:id="rId4362" display="https://www.jrvdev.com/ROAR/VER1/ShowScenario.asp?ScenarioID=5036" xr:uid="{727C0FD5-A42C-4A45-A8D4-C600F8D8AAEC}"/>
    <hyperlink ref="A4719" r:id="rId4363" display="https://www.jrvdev.com/ROAR/VER1/ShowScenario.asp?ScenarioID=5037" xr:uid="{14E85E06-F636-497A-B207-20C33285B7D1}"/>
    <hyperlink ref="A4720" r:id="rId4364" display="https://www.jrvdev.com/ROAR/VER1/ShowScenario.asp?ScenarioID=5038" xr:uid="{04B09ABF-C5A7-4149-9F71-44D0FE5D1C93}"/>
    <hyperlink ref="A4721" r:id="rId4365" display="https://www.jrvdev.com/ROAR/VER1/ShowScenario.asp?ScenarioID=5039" xr:uid="{AC9F7A22-F6A9-4D2C-A146-FCE9319CA695}"/>
    <hyperlink ref="A4722" r:id="rId4366" display="https://www.jrvdev.com/ROAR/VER1/ShowScenario.asp?ScenarioID=5040" xr:uid="{25AAF39C-44B5-445A-BA5C-2D3A7326FB7E}"/>
    <hyperlink ref="A4723" r:id="rId4367" display="https://www.jrvdev.com/ROAR/VER1/ShowScenario.asp?ScenarioID=5041" xr:uid="{D08BC5E3-EDCF-413B-B87A-5E267A813E52}"/>
    <hyperlink ref="A4724" r:id="rId4368" display="https://www.jrvdev.com/ROAR/VER1/ShowScenario.asp?ScenarioID=5042" xr:uid="{CC93E5E1-B2FD-4E3D-AFD4-82EE588A68B9}"/>
    <hyperlink ref="A4725" r:id="rId4369" display="https://www.jrvdev.com/ROAR/VER1/ShowScenario.asp?ScenarioID=5043" xr:uid="{A9DC788A-1914-4869-8FC9-617ECFB15BBC}"/>
    <hyperlink ref="A4726" r:id="rId4370" display="https://www.jrvdev.com/ROAR/VER1/ShowScenario.asp?ScenarioID=5044" xr:uid="{32324E5C-66E6-4CEB-BB25-DBE31398C557}"/>
    <hyperlink ref="A4727" r:id="rId4371" display="https://www.jrvdev.com/ROAR/VER1/ShowScenario.asp?ScenarioID=5045" xr:uid="{9D54AD18-B7AA-4B38-8968-E76360CB0EE0}"/>
    <hyperlink ref="A4728" r:id="rId4372" display="https://www.jrvdev.com/ROAR/VER1/ShowScenario.asp?ScenarioID=5046" xr:uid="{3DBC00F6-AFC5-4A81-967C-9A8C45A9D025}"/>
    <hyperlink ref="A4729" r:id="rId4373" display="https://www.jrvdev.com/ROAR/VER1/ShowScenario.asp?ScenarioID=5047" xr:uid="{E846DF4D-3D4B-482D-9632-0F237BE8132A}"/>
    <hyperlink ref="A4730" r:id="rId4374" display="https://www.jrvdev.com/ROAR/VER1/ShowScenario.asp?ScenarioID=5048" xr:uid="{E2C92205-1F1F-49C8-AD13-5F4EAB1E9549}"/>
    <hyperlink ref="A4732" r:id="rId4375" display="https://www.jrvdev.com/ROAR/VER1/ShowScenario.asp?ScenarioID=615" xr:uid="{2A89075B-8AA0-45CA-AB24-2E34A17E2E7E}"/>
    <hyperlink ref="A4733" r:id="rId4376" display="https://www.jrvdev.com/ROAR/VER1/ShowScenario.asp?ScenarioID=616" xr:uid="{0DA6A37A-8993-4344-8F27-510415042FEC}"/>
    <hyperlink ref="A4734" r:id="rId4377" display="https://www.jrvdev.com/ROAR/VER1/ShowScenario.asp?ScenarioID=617" xr:uid="{CCD59998-E1BB-4F0C-8F9A-C3296FF9683E}"/>
    <hyperlink ref="A4735" r:id="rId4378" display="https://www.jrvdev.com/ROAR/VER1/ShowScenario.asp?ScenarioID=618" xr:uid="{FF3CD1EA-449A-4107-8989-2556D63AE8FC}"/>
    <hyperlink ref="A4736" r:id="rId4379" display="https://www.jrvdev.com/ROAR/VER1/ShowScenario.asp?ScenarioID=619" xr:uid="{C0FA055B-6537-4601-B80A-E4115DB3BDB2}"/>
    <hyperlink ref="A4737" r:id="rId4380" display="https://www.jrvdev.com/ROAR/VER1/ShowScenario.asp?ScenarioID=620" xr:uid="{9E2AE557-943D-411B-8047-CBAB472DB220}"/>
    <hyperlink ref="A4738" r:id="rId4381" display="https://www.jrvdev.com/ROAR/VER1/ShowScenario.asp?ScenarioID=621" xr:uid="{A407F4A8-0006-4273-A021-27A59278992C}"/>
    <hyperlink ref="A4739" r:id="rId4382" display="https://www.jrvdev.com/ROAR/VER1/ShowScenario.asp?ScenarioID=622" xr:uid="{6B558821-92AA-4579-AF2B-921CC3BDE081}"/>
    <hyperlink ref="A4740" r:id="rId4383" display="https://www.jrvdev.com/ROAR/VER1/ShowScenario.asp?ScenarioID=623" xr:uid="{C52970FB-0236-4E4D-874E-82496ABE6B2D}"/>
    <hyperlink ref="A4741" r:id="rId4384" display="https://www.jrvdev.com/ROAR/VER1/ShowScenario.asp?ScenarioID=624" xr:uid="{C02BBB9B-6C4D-46DF-B3D2-B26500C2F952}"/>
    <hyperlink ref="A4742" r:id="rId4385" display="https://www.jrvdev.com/ROAR/VER1/ShowScenario.asp?ScenarioID=625" xr:uid="{647D1A9B-D461-42D7-BBAE-280A31431F22}"/>
    <hyperlink ref="A4743" r:id="rId4386" display="https://www.jrvdev.com/ROAR/VER1/ShowScenario.asp?ScenarioID=626" xr:uid="{6038F809-621D-4D7E-9FBA-DCF3679A76AD}"/>
    <hyperlink ref="A4744" r:id="rId4387" display="https://www.jrvdev.com/ROAR/VER1/ShowScenario.asp?ScenarioID=627" xr:uid="{7C21EF3C-F8AB-4BCD-B8FF-6F9780F69F75}"/>
    <hyperlink ref="A4745" r:id="rId4388" display="https://www.jrvdev.com/ROAR/VER1/ShowScenario.asp?ScenarioID=628" xr:uid="{AC822195-4658-413B-AF30-DBCE54B59525}"/>
    <hyperlink ref="A4746" r:id="rId4389" display="https://www.jrvdev.com/ROAR/VER1/ShowScenario.asp?ScenarioID=629" xr:uid="{F0DCF9CF-D597-40F8-ACCD-6C8C5D59D1E5}"/>
    <hyperlink ref="A4747" r:id="rId4390" display="https://www.jrvdev.com/ROAR/VER1/ShowScenario.asp?ScenarioID=630" xr:uid="{B8BEBADE-114F-4373-9005-8F62A8A6F4A1}"/>
    <hyperlink ref="A4748" r:id="rId4391" display="https://www.jrvdev.com/ROAR/VER1/ShowScenario.asp?ScenarioID=631" xr:uid="{ECE6576B-5EC2-4D21-BE71-EF08553283EC}"/>
    <hyperlink ref="A4749" r:id="rId4392" display="https://www.jrvdev.com/ROAR/VER1/ShowScenario.asp?ScenarioID=632" xr:uid="{49640908-6E60-41B0-A2C1-654E000831B7}"/>
    <hyperlink ref="A4750" r:id="rId4393" display="https://www.jrvdev.com/ROAR/VER1/ShowScenario.asp?ScenarioID=633" xr:uid="{634AFACD-18E2-4471-8B24-CDFFED5FB5FD}"/>
    <hyperlink ref="A4751" r:id="rId4394" display="https://www.jrvdev.com/ROAR/VER1/ShowScenario.asp?ScenarioID=634" xr:uid="{30487202-2B2A-45ED-ADF5-F0A34FBB6805}"/>
    <hyperlink ref="A4752" r:id="rId4395" display="https://www.jrvdev.com/ROAR/VER1/ShowScenario.asp?ScenarioID=635" xr:uid="{DD36CBA2-5862-4C9D-B83B-9E5C8C8E3C9D}"/>
    <hyperlink ref="A4753" r:id="rId4396" display="https://www.jrvdev.com/ROAR/VER1/ShowScenario.asp?ScenarioID=636" xr:uid="{320534E7-61E5-4421-BE78-A2B5E51A5D12}"/>
    <hyperlink ref="A4754" r:id="rId4397" display="https://www.jrvdev.com/ROAR/VER1/ShowScenario.asp?ScenarioID=637" xr:uid="{E8ACAF90-BCBE-41E5-A28D-B236B4F58651}"/>
    <hyperlink ref="A4755" r:id="rId4398" display="https://www.jrvdev.com/ROAR/VER1/ShowScenario.asp?ScenarioID=638" xr:uid="{A86BC3F3-FC61-4F81-9821-D68B56E626F3}"/>
    <hyperlink ref="A4756" r:id="rId4399" display="https://www.jrvdev.com/ROAR/VER1/ShowScenario.asp?ScenarioID=639" xr:uid="{9C686EEA-67D1-455E-947E-5643F53F68E9}"/>
    <hyperlink ref="A4757" r:id="rId4400" display="https://www.jrvdev.com/ROAR/VER1/ShowScenario.asp?ScenarioID=640" xr:uid="{E07179FE-6708-42F4-B635-AB33909D5AAC}"/>
    <hyperlink ref="A4758" r:id="rId4401" display="https://www.jrvdev.com/ROAR/VER1/ShowScenario.asp?ScenarioID=641" xr:uid="{8771853A-3029-4499-9E61-FC8457C585AB}"/>
    <hyperlink ref="A4759" r:id="rId4402" display="https://www.jrvdev.com/ROAR/VER1/ShowScenario.asp?ScenarioID=642" xr:uid="{E84223FC-8874-4A75-933F-31E640A666F8}"/>
    <hyperlink ref="A4760" r:id="rId4403" display="https://www.jrvdev.com/ROAR/VER1/ShowScenario.asp?ScenarioID=643" xr:uid="{B1BCF51B-D5B4-4BBD-A223-A499CA5FD7EF}"/>
    <hyperlink ref="A4761" r:id="rId4404" display="https://www.jrvdev.com/ROAR/VER1/ShowScenario.asp?ScenarioID=644" xr:uid="{9775FB6E-B78E-45F0-8CE7-910C3039FB34}"/>
    <hyperlink ref="A4762" r:id="rId4405" display="https://www.jrvdev.com/ROAR/VER1/ShowScenario.asp?ScenarioID=645" xr:uid="{30E94872-7B04-4945-99FB-383EBC80D224}"/>
    <hyperlink ref="A4763" r:id="rId4406" display="https://www.jrvdev.com/ROAR/VER1/ShowScenario.asp?ScenarioID=646" xr:uid="{E17DDC4F-2461-4093-8DF0-225BFBEA2206}"/>
    <hyperlink ref="A4764" r:id="rId4407" display="https://www.jrvdev.com/ROAR/VER1/ShowScenario.asp?ScenarioID=647" xr:uid="{2984BA1A-6633-4156-AFEF-896185E748CE}"/>
    <hyperlink ref="A4765" r:id="rId4408" display="https://www.jrvdev.com/ROAR/VER1/ShowScenario.asp?ScenarioID=648" xr:uid="{85F49D1D-7B09-4DED-9EA6-54AA16E890E5}"/>
    <hyperlink ref="A4766" r:id="rId4409" display="https://www.jrvdev.com/ROAR/VER1/ShowScenario.asp?ScenarioID=649" xr:uid="{4D35FD5E-A6CA-4C72-9F09-25FA1BD67868}"/>
    <hyperlink ref="A4767" r:id="rId4410" display="https://www.jrvdev.com/ROAR/VER1/ShowScenario.asp?ScenarioID=650" xr:uid="{E9C11F3D-8120-4693-90B0-901038998E0D}"/>
    <hyperlink ref="A4768" r:id="rId4411" display="https://www.jrvdev.com/ROAR/VER1/ShowScenario.asp?ScenarioID=651" xr:uid="{7C7EF378-D62A-43FA-9AD3-0192B429CD6F}"/>
    <hyperlink ref="A4769" r:id="rId4412" display="https://www.jrvdev.com/ROAR/VER1/ShowScenario.asp?ScenarioID=652" xr:uid="{D8598E7E-E5D4-4BE7-BECF-3289EABC299A}"/>
    <hyperlink ref="A4770" r:id="rId4413" display="https://www.jrvdev.com/ROAR/VER1/ShowScenario.asp?ScenarioID=653" xr:uid="{595EF959-C91E-43C6-9220-2DE8E5BCCDF7}"/>
    <hyperlink ref="A4771" r:id="rId4414" display="https://www.jrvdev.com/ROAR/VER1/ShowScenario.asp?ScenarioID=654" xr:uid="{ECEDD680-4007-4C8A-B5F1-49CEC2EC8763}"/>
    <hyperlink ref="A4772" r:id="rId4415" display="https://www.jrvdev.com/ROAR/VER1/ShowScenario.asp?ScenarioID=655" xr:uid="{C3957910-F7DC-4AB1-BC5F-05AADC3C207E}"/>
    <hyperlink ref="A4773" r:id="rId4416" display="https://www.jrvdev.com/ROAR/VER1/ShowScenario.asp?ScenarioID=656" xr:uid="{F9856794-3448-4CCA-A561-9D4B5FC6D5BD}"/>
    <hyperlink ref="A4774" r:id="rId4417" display="https://www.jrvdev.com/ROAR/VER1/ShowScenario.asp?ScenarioID=657" xr:uid="{4F3B29FF-610B-4FD1-8535-1CA533DB051B}"/>
    <hyperlink ref="A4775" r:id="rId4418" display="https://www.jrvdev.com/ROAR/VER1/ShowScenario.asp?ScenarioID=658" xr:uid="{DD82AA90-2428-4668-96C2-6578B7E6F976}"/>
    <hyperlink ref="A4776" r:id="rId4419" display="https://www.jrvdev.com/ROAR/VER1/ShowScenario.asp?ScenarioID=660" xr:uid="{5C0EDC42-6973-465F-BA1A-7A666DAFEDF5}"/>
    <hyperlink ref="A4777" r:id="rId4420" display="https://www.jrvdev.com/ROAR/VER1/ShowScenario.asp?ScenarioID=661" xr:uid="{B7F4D76B-F730-459E-883A-7C936AE49202}"/>
    <hyperlink ref="A4778" r:id="rId4421" display="https://www.jrvdev.com/ROAR/VER1/ShowScenario.asp?ScenarioID=662" xr:uid="{CF59B4F8-2EDC-4933-9168-E2AA618C42EF}"/>
    <hyperlink ref="A4779" r:id="rId4422" display="https://www.jrvdev.com/ROAR/VER1/ShowScenario.asp?ScenarioID=663" xr:uid="{23F83FF6-22ED-4392-89D1-5A4BDDF721F2}"/>
    <hyperlink ref="A4780" r:id="rId4423" display="https://www.jrvdev.com/ROAR/VER1/ShowScenario.asp?ScenarioID=664" xr:uid="{15E384A1-DE81-475C-925E-4B7D743443A2}"/>
    <hyperlink ref="A4781" r:id="rId4424" display="https://www.jrvdev.com/ROAR/VER1/ShowScenario.asp?ScenarioID=665" xr:uid="{3A9BF7E6-3B77-480A-BA04-BB2FAEF2146A}"/>
    <hyperlink ref="A4782" r:id="rId4425" display="https://www.jrvdev.com/ROAR/VER1/ShowScenario.asp?ScenarioID=666" xr:uid="{2604EA9F-F0FF-4761-96ED-5593FB6DE5F4}"/>
    <hyperlink ref="A4783" r:id="rId4426" display="https://www.jrvdev.com/ROAR/VER1/ShowScenario.asp?ScenarioID=667" xr:uid="{67361B22-43AE-4081-B8CE-576C59DFD942}"/>
    <hyperlink ref="A4784" r:id="rId4427" display="https://www.jrvdev.com/ROAR/VER1/ShowScenario.asp?ScenarioID=668" xr:uid="{83EC3999-B3A1-4FA2-A1FD-8C6B9B8468E2}"/>
    <hyperlink ref="A4785" r:id="rId4428" display="https://www.jrvdev.com/ROAR/VER1/ShowScenario.asp?ScenarioID=669" xr:uid="{4C858F96-B138-49AC-9CF9-BB38A0C8D404}"/>
    <hyperlink ref="A4786" r:id="rId4429" display="https://www.jrvdev.com/ROAR/VER1/ShowScenario.asp?ScenarioID=670" xr:uid="{71962323-C673-452B-8AA4-CFAA902DA376}"/>
    <hyperlink ref="A4787" r:id="rId4430" display="https://www.jrvdev.com/ROAR/VER1/ShowScenario.asp?ScenarioID=671" xr:uid="{271AAD4F-C3DB-4CCC-9307-1C3A11525C48}"/>
    <hyperlink ref="A4788" r:id="rId4431" display="https://www.jrvdev.com/ROAR/VER1/ShowScenario.asp?ScenarioID=672" xr:uid="{5A1A2498-8C14-4C50-BEA9-57E0FB78B35B}"/>
    <hyperlink ref="A4789" r:id="rId4432" display="https://www.jrvdev.com/ROAR/VER1/ShowScenario.asp?ScenarioID=673" xr:uid="{C814E8B8-E04B-43D2-A83A-74410AD2C971}"/>
    <hyperlink ref="A4790" r:id="rId4433" display="https://www.jrvdev.com/ROAR/VER1/ShowScenario.asp?ScenarioID=674" xr:uid="{C7E2F178-103A-4587-A08B-6325284F982D}"/>
    <hyperlink ref="A4791" r:id="rId4434" display="https://www.jrvdev.com/ROAR/VER1/ShowScenario.asp?ScenarioID=675" xr:uid="{95CD5AEB-074C-42FB-8DE2-483F8F20C43A}"/>
    <hyperlink ref="A4792" r:id="rId4435" display="https://www.jrvdev.com/ROAR/VER1/ShowScenario.asp?ScenarioID=676" xr:uid="{3A1A38CB-8C9F-44C7-ACE3-09A5EC161B3E}"/>
    <hyperlink ref="A4793" r:id="rId4436" display="https://www.jrvdev.com/ROAR/VER1/ShowScenario.asp?ScenarioID=677" xr:uid="{C3AA7BA7-A59A-4628-9525-568B2FCEE5AD}"/>
    <hyperlink ref="A4794" r:id="rId4437" display="https://www.jrvdev.com/ROAR/VER1/ShowScenario.asp?ScenarioID=678" xr:uid="{DF7BBD99-F35B-4666-9D1E-879069D34BD7}"/>
    <hyperlink ref="A4795" r:id="rId4438" display="https://www.jrvdev.com/ROAR/VER1/ShowScenario.asp?ScenarioID=679" xr:uid="{EAACFB0B-C598-4484-AAC9-9064EB618D6E}"/>
    <hyperlink ref="A4796" r:id="rId4439" display="https://www.jrvdev.com/ROAR/VER1/ShowScenario.asp?ScenarioID=680" xr:uid="{11DD544E-6A3A-403C-B378-F045C64DD4E0}"/>
    <hyperlink ref="A4797" r:id="rId4440" display="https://www.jrvdev.com/ROAR/VER1/ShowScenario.asp?ScenarioID=681" xr:uid="{EECC614C-0418-4C02-BA2A-BC173B5ACE80}"/>
    <hyperlink ref="A4798" r:id="rId4441" display="https://www.jrvdev.com/ROAR/VER1/ShowScenario.asp?ScenarioID=682" xr:uid="{A1E2B91B-E414-41B5-8B3E-74B06248ADC2}"/>
    <hyperlink ref="A4799" r:id="rId4442" display="https://www.jrvdev.com/ROAR/VER1/ShowScenario.asp?ScenarioID=683" xr:uid="{1F20BCE7-AD33-4FE6-87CA-7BFAC0A68BAA}"/>
    <hyperlink ref="A4800" r:id="rId4443" display="https://www.jrvdev.com/ROAR/VER1/ShowScenario.asp?ScenarioID=684" xr:uid="{183EC002-027D-4F09-98AA-A25A5604B55E}"/>
    <hyperlink ref="A4801" r:id="rId4444" display="https://www.jrvdev.com/ROAR/VER1/ShowScenario.asp?ScenarioID=685" xr:uid="{5B6D93FB-B7CA-4216-94D7-5A5FA5618A13}"/>
    <hyperlink ref="A4802" r:id="rId4445" display="https://www.jrvdev.com/ROAR/VER1/ShowScenario.asp?ScenarioID=686" xr:uid="{A30E60F7-8815-4996-8FCD-E68273C35BCE}"/>
    <hyperlink ref="A4803" r:id="rId4446" display="https://www.jrvdev.com/ROAR/VER1/ShowScenario.asp?ScenarioID=687" xr:uid="{1D86FF47-7E17-418C-BA94-EE4870DDFF84}"/>
    <hyperlink ref="A4804" r:id="rId4447" display="https://www.jrvdev.com/ROAR/VER1/ShowScenario.asp?ScenarioID=688" xr:uid="{69CD3207-AD79-40C7-8A47-0DC1384E7857}"/>
    <hyperlink ref="A4805" r:id="rId4448" display="https://www.jrvdev.com/ROAR/VER1/ShowScenario.asp?ScenarioID=689" xr:uid="{2F03B419-93C6-4695-8FAD-FCD2F57DAA96}"/>
    <hyperlink ref="A4806" r:id="rId4449" display="https://www.jrvdev.com/ROAR/VER1/ShowScenario.asp?ScenarioID=690" xr:uid="{4E9DB04D-F893-4DC1-A85A-629C97489E2C}"/>
    <hyperlink ref="A4807" r:id="rId4450" display="https://www.jrvdev.com/ROAR/VER1/ShowScenario.asp?ScenarioID=691" xr:uid="{9B01E2DD-BB90-49C7-A9C7-DCB42E1B3261}"/>
    <hyperlink ref="A4808" r:id="rId4451" display="https://www.jrvdev.com/ROAR/VER1/ShowScenario.asp?ScenarioID=692" xr:uid="{B8DC55E1-B209-47D8-97EE-842CB91C73EA}"/>
    <hyperlink ref="A4809" r:id="rId4452" display="https://www.jrvdev.com/ROAR/VER1/ShowScenario.asp?ScenarioID=693" xr:uid="{F6DE4079-D269-4216-BC56-A4E47E88D9BA}"/>
    <hyperlink ref="A4810" r:id="rId4453" display="https://www.jrvdev.com/ROAR/VER1/ShowScenario.asp?ScenarioID=694" xr:uid="{5D9683D5-8984-4DD6-8643-904D9EF0615F}"/>
    <hyperlink ref="A4811" r:id="rId4454" display="https://www.jrvdev.com/ROAR/VER1/ShowScenario.asp?ScenarioID=695" xr:uid="{CC7048D1-495E-4085-BEFF-0E61293D25E7}"/>
    <hyperlink ref="A4812" r:id="rId4455" display="https://www.jrvdev.com/ROAR/VER1/ShowScenario.asp?ScenarioID=696" xr:uid="{B1CF351B-8866-4825-8642-E6AAFB430E32}"/>
    <hyperlink ref="A4813" r:id="rId4456" display="https://www.jrvdev.com/ROAR/VER1/ShowScenario.asp?ScenarioID=697" xr:uid="{216A0CDF-26EC-42D4-8E42-D6795077B40A}"/>
    <hyperlink ref="A4814" r:id="rId4457" display="https://www.jrvdev.com/ROAR/VER1/ShowScenario.asp?ScenarioID=698" xr:uid="{1C2E6285-770E-4FCF-99AC-21C0ABFA0AA7}"/>
    <hyperlink ref="A4815" r:id="rId4458" display="https://www.jrvdev.com/ROAR/VER1/ShowScenario.asp?ScenarioID=699" xr:uid="{470C207E-5544-412C-9BB9-FD44F740AA74}"/>
    <hyperlink ref="A4816" r:id="rId4459" display="https://www.jrvdev.com/ROAR/VER1/ShowScenario.asp?ScenarioID=700" xr:uid="{C3A18D85-0157-4A97-9101-447892B95151}"/>
    <hyperlink ref="A4817" r:id="rId4460" display="https://www.jrvdev.com/ROAR/VER1/ShowScenario.asp?ScenarioID=701" xr:uid="{C8473645-DDC6-406C-8A47-8462073F7A05}"/>
    <hyperlink ref="A4818" r:id="rId4461" display="https://www.jrvdev.com/ROAR/VER1/ShowScenario.asp?ScenarioID=702" xr:uid="{C07CE5F7-FBD4-4BBE-AEB7-DE70D466E706}"/>
    <hyperlink ref="A4819" r:id="rId4462" display="https://www.jrvdev.com/ROAR/VER1/ShowScenario.asp?ScenarioID=703" xr:uid="{4B206DF1-9117-46D5-8C16-ACA04579EB27}"/>
    <hyperlink ref="A4820" r:id="rId4463" display="https://www.jrvdev.com/ROAR/VER1/ShowScenario.asp?ScenarioID=704" xr:uid="{414F3D0B-E374-4BA1-BB7B-CDE02095D5B4}"/>
    <hyperlink ref="A4821" r:id="rId4464" display="https://www.jrvdev.com/ROAR/VER1/ShowScenario.asp?ScenarioID=705" xr:uid="{978B5BAE-9D09-4499-A97E-623CC359B2CE}"/>
    <hyperlink ref="A4822" r:id="rId4465" display="https://www.jrvdev.com/ROAR/VER1/ShowScenario.asp?ScenarioID=706" xr:uid="{27E06649-4924-49F9-A8AB-60372B30861E}"/>
    <hyperlink ref="A4823" r:id="rId4466" display="https://www.jrvdev.com/ROAR/VER1/ShowScenario.asp?ScenarioID=707" xr:uid="{C3A7FAE2-7809-435F-901D-D451515CF51C}"/>
    <hyperlink ref="A4824" r:id="rId4467" display="https://www.jrvdev.com/ROAR/VER1/ShowScenario.asp?ScenarioID=709" xr:uid="{EB90748F-0C11-40E3-BDC3-EAE37560EDEA}"/>
    <hyperlink ref="A4825" r:id="rId4468" display="https://www.jrvdev.com/ROAR/VER1/ShowScenario.asp?ScenarioID=710" xr:uid="{102BB0DF-A159-493D-88A5-58BD0E8C1E68}"/>
    <hyperlink ref="A4826" r:id="rId4469" display="https://www.jrvdev.com/ROAR/VER1/ShowScenario.asp?ScenarioID=711" xr:uid="{55A40F22-3081-4727-8139-170682A72999}"/>
    <hyperlink ref="A4827" r:id="rId4470" display="https://www.jrvdev.com/ROAR/VER1/ShowScenario.asp?ScenarioID=713" xr:uid="{DD30E77C-27E1-4E91-8F18-772F860885CE}"/>
    <hyperlink ref="A4828" r:id="rId4471" display="https://www.jrvdev.com/ROAR/VER1/ShowScenario.asp?ScenarioID=715" xr:uid="{DA2128DF-1338-4B2D-8E0F-A875EB12381E}"/>
    <hyperlink ref="A4829" r:id="rId4472" display="https://www.jrvdev.com/ROAR/VER1/ShowScenario.asp?ScenarioID=717" xr:uid="{E14914E6-FFB0-4260-9BA3-EF1B422B92F6}"/>
    <hyperlink ref="A4830" r:id="rId4473" display="https://www.jrvdev.com/ROAR/VER1/ShowScenario.asp?ScenarioID=718" xr:uid="{11A88BE5-4533-44C8-ABD1-BA2CE6FA2D17}"/>
    <hyperlink ref="A4831" r:id="rId4474" display="https://www.jrvdev.com/ROAR/VER1/ShowScenario.asp?ScenarioID=719" xr:uid="{1C4B646A-DDA6-4E97-B8FC-2629D656E3B6}"/>
    <hyperlink ref="A4832" r:id="rId4475" display="https://www.jrvdev.com/ROAR/VER1/ShowScenario.asp?ScenarioID=721" xr:uid="{1B95782D-AE2F-4C9C-8BBD-54A254AE64EF}"/>
    <hyperlink ref="A4833" r:id="rId4476" display="https://www.jrvdev.com/ROAR/VER1/ShowScenario.asp?ScenarioID=722" xr:uid="{DAB1A7CC-9028-4FD8-A8A9-5B377101F479}"/>
    <hyperlink ref="A4834" r:id="rId4477" display="https://www.jrvdev.com/ROAR/VER1/ShowScenario.asp?ScenarioID=723" xr:uid="{E092B4D1-E00C-4067-99C2-56AC5B13A3CD}"/>
    <hyperlink ref="A4835" r:id="rId4478" display="https://www.jrvdev.com/ROAR/VER1/ShowScenario.asp?ScenarioID=724" xr:uid="{4BECEDA8-2360-4373-A1E4-88B9FB644586}"/>
    <hyperlink ref="A4836" r:id="rId4479" display="https://www.jrvdev.com/ROAR/VER1/ShowScenario.asp?ScenarioID=725" xr:uid="{1D8C9587-467F-4791-888F-C28F48A6637D}"/>
    <hyperlink ref="A4837" r:id="rId4480" display="https://www.jrvdev.com/ROAR/VER1/ShowScenario.asp?ScenarioID=727" xr:uid="{E0B6C07E-C6E8-4032-8E95-8D97B39E353A}"/>
    <hyperlink ref="A4838" r:id="rId4481" display="https://www.jrvdev.com/ROAR/VER1/ShowScenario.asp?ScenarioID=728" xr:uid="{2E1A9BBB-6127-44E7-A922-F35CA8AC1B63}"/>
    <hyperlink ref="A4839" r:id="rId4482" display="https://www.jrvdev.com/ROAR/VER1/ShowScenario.asp?ScenarioID=729" xr:uid="{DCB679BA-B675-4411-BCF7-3F987185216D}"/>
    <hyperlink ref="A4840" r:id="rId4483" display="https://www.jrvdev.com/ROAR/VER1/ShowScenario.asp?ScenarioID=730" xr:uid="{A8DFE154-8239-49FF-938B-B49F36E179C0}"/>
    <hyperlink ref="A4841" r:id="rId4484" display="https://www.jrvdev.com/ROAR/VER1/ShowScenario.asp?ScenarioID=731" xr:uid="{AD730B82-8A61-42B6-AE8E-7B443C9B07AA}"/>
    <hyperlink ref="A4842" r:id="rId4485" display="https://www.jrvdev.com/ROAR/VER1/ShowScenario.asp?ScenarioID=732" xr:uid="{055F6165-B22A-4077-A93C-61B6F31AD3A9}"/>
    <hyperlink ref="A4843" r:id="rId4486" display="https://www.jrvdev.com/ROAR/VER1/ShowScenario.asp?ScenarioID=733" xr:uid="{7CC2D4CC-BA66-4725-B6DC-32D3C2A60987}"/>
    <hyperlink ref="A4844" r:id="rId4487" display="https://www.jrvdev.com/ROAR/VER1/ShowScenario.asp?ScenarioID=734" xr:uid="{8D21A544-925B-4B7F-B6A7-A0CA1D2A843A}"/>
    <hyperlink ref="A4845" r:id="rId4488" display="https://www.jrvdev.com/ROAR/VER1/ShowScenario.asp?ScenarioID=736" xr:uid="{3D6B1656-8A41-4DE9-B456-0E618BE93BF1}"/>
    <hyperlink ref="A4846" r:id="rId4489" display="https://www.jrvdev.com/ROAR/VER1/ShowScenario.asp?ScenarioID=737" xr:uid="{97038A90-D43B-4DD7-8C9E-ED5B57904158}"/>
    <hyperlink ref="A4847" r:id="rId4490" display="https://www.jrvdev.com/ROAR/VER1/ShowScenario.asp?ScenarioID=738" xr:uid="{A5433206-94FB-40D1-8FB6-FC472E3847CB}"/>
    <hyperlink ref="A4848" r:id="rId4491" display="https://www.jrvdev.com/ROAR/VER1/ShowScenario.asp?ScenarioID=739" xr:uid="{6A75C556-ECAE-4AE5-9BAB-486FA18782A8}"/>
    <hyperlink ref="A4849" r:id="rId4492" display="https://www.jrvdev.com/ROAR/VER1/ShowScenario.asp?ScenarioID=740" xr:uid="{AE474E76-C962-4279-9F91-A497D0DA7389}"/>
    <hyperlink ref="A4850" r:id="rId4493" display="https://www.jrvdev.com/ROAR/VER1/ShowScenario.asp?ScenarioID=741" xr:uid="{F8E808D6-E991-40E8-9E0C-5577B5DC60B8}"/>
    <hyperlink ref="A4851" r:id="rId4494" display="https://www.jrvdev.com/ROAR/VER1/ShowScenario.asp?ScenarioID=742" xr:uid="{65C96FB6-6231-4BE5-81DB-D36BAC37BE36}"/>
    <hyperlink ref="A4852" r:id="rId4495" display="https://www.jrvdev.com/ROAR/VER1/ShowScenario.asp?ScenarioID=5724" xr:uid="{1662F231-D8D8-4B83-9A49-1D8F02EA94A2}"/>
    <hyperlink ref="A4853" r:id="rId4496" display="https://www.jrvdev.com/ROAR/VER1/ShowScenario.asp?ScenarioID=744" xr:uid="{7EE9A720-C7B9-49F5-88EF-C506809F1701}"/>
    <hyperlink ref="A4854" r:id="rId4497" display="https://www.jrvdev.com/ROAR/VER1/ShowScenario.asp?ScenarioID=745" xr:uid="{760DA56F-D943-4CA9-87AA-26EB614B13F6}"/>
    <hyperlink ref="A4855" r:id="rId4498" display="https://www.jrvdev.com/ROAR/VER1/ShowScenario.asp?ScenarioID=747" xr:uid="{8FB3561A-E60D-41AA-8006-976347FC5806}"/>
    <hyperlink ref="A4856" r:id="rId4499" display="https://www.jrvdev.com/ROAR/VER1/ShowScenario.asp?ScenarioID=748" xr:uid="{7B641CE6-05DC-4F49-8ACB-BE0F7CBFE54C}"/>
    <hyperlink ref="A4857" r:id="rId4500" display="https://www.jrvdev.com/ROAR/VER1/ShowScenario.asp?ScenarioID=749" xr:uid="{7489CF35-F616-473C-8A98-D815E3255869}"/>
    <hyperlink ref="A4858" r:id="rId4501" display="https://www.jrvdev.com/ROAR/VER1/ShowScenario.asp?ScenarioID=750" xr:uid="{44A22D87-5EA3-45D7-AFCE-AE62DC228E97}"/>
    <hyperlink ref="A4859" r:id="rId4502" display="https://www.jrvdev.com/ROAR/VER1/ShowScenario.asp?ScenarioID=751" xr:uid="{DC437C17-2E8B-49ED-8AED-20DDEEE4A669}"/>
    <hyperlink ref="A4860" r:id="rId4503" display="https://www.jrvdev.com/ROAR/VER1/ShowScenario.asp?ScenarioID=752" xr:uid="{227C8B13-5C98-4943-814A-522A44E6E26C}"/>
    <hyperlink ref="A4861" r:id="rId4504" display="https://www.jrvdev.com/ROAR/VER1/ShowScenario.asp?ScenarioID=1945" xr:uid="{3443EBE0-54FE-4D04-B64C-CA87A051C28F}"/>
    <hyperlink ref="A4862" r:id="rId4505" display="https://www.jrvdev.com/ROAR/VER1/ShowScenario.asp?ScenarioID=1943" xr:uid="{A481EDB9-C776-4E7B-8F63-9D5DC2FDAD11}"/>
    <hyperlink ref="A4863" r:id="rId4506" display="https://www.jrvdev.com/ROAR/VER1/ShowScenario.asp?ScenarioID=1944" xr:uid="{DAE9B4CE-4978-4120-973E-DD88C4408A9B}"/>
    <hyperlink ref="A4864" r:id="rId4507" display="https://www.jrvdev.com/ROAR/VER1/ShowScenario.asp?ScenarioID=1946" xr:uid="{F6D395BA-CDCE-4B4F-BEF9-48376AA22C50}"/>
    <hyperlink ref="A4865" r:id="rId4508" display="https://www.jrvdev.com/ROAR/VER1/ShowScenario.asp?ScenarioID=1947" xr:uid="{D20C71F2-D243-448F-837C-5F4B4F43BE85}"/>
    <hyperlink ref="A4866" r:id="rId4509" display="https://www.jrvdev.com/ROAR/VER1/ShowScenario.asp?ScenarioID=1948" xr:uid="{CC88AD66-B626-4FE6-AD83-7549161FB7B5}"/>
    <hyperlink ref="A4867" r:id="rId4510" display="https://www.jrvdev.com/ROAR/VER1/ShowScenario.asp?ScenarioID=1949" xr:uid="{D6A4FB97-7398-48F0-A354-76D5A1942874}"/>
    <hyperlink ref="A4868" r:id="rId4511" display="https://www.jrvdev.com/ROAR/VER1/ShowScenario.asp?ScenarioID=1950" xr:uid="{FAE9EE7E-3BBD-452D-9213-5F6EFBAB7065}"/>
    <hyperlink ref="A4869" r:id="rId4512" display="https://www.jrvdev.com/ROAR/VER1/ShowScenario.asp?ScenarioID=1951" xr:uid="{D33E871D-C570-466D-B0B3-BA7287F26C70}"/>
    <hyperlink ref="A4870" r:id="rId4513" display="https://www.jrvdev.com/ROAR/VER1/ShowScenario.asp?ScenarioID=1952" xr:uid="{3B346FA0-8B8B-42B4-8E52-249388F0B3BC}"/>
    <hyperlink ref="A4871" r:id="rId4514" display="https://www.jrvdev.com/ROAR/VER1/ShowScenario.asp?ScenarioID=1953" xr:uid="{CD92634F-3477-4072-8F0D-A64B65BD7F7E}"/>
    <hyperlink ref="A4872" r:id="rId4515" display="https://www.jrvdev.com/ROAR/VER1/ShowScenario.asp?ScenarioID=659" xr:uid="{CE4FBA3F-EFAE-4B5B-8370-6F804DC5FF3D}"/>
    <hyperlink ref="A4874" r:id="rId4516" display="https://www.jrvdev.com/ROAR/VER1/ShowScenario.asp?ScenarioID=1667" xr:uid="{15D77F2E-B919-4C79-9FCE-63350E6E238C}"/>
    <hyperlink ref="A4875" r:id="rId4517" display="https://www.jrvdev.com/ROAR/VER1/ShowScenario.asp?ScenarioID=1668" xr:uid="{27DB707D-756C-4A8D-A3AA-453EB9782625}"/>
    <hyperlink ref="A4876" r:id="rId4518" display="https://www.jrvdev.com/ROAR/VER1/ShowScenario.asp?ScenarioID=1669" xr:uid="{56B04A01-8A37-4392-93BD-97FADD0867F4}"/>
    <hyperlink ref="A4877" r:id="rId4519" display="https://www.jrvdev.com/ROAR/VER1/ShowScenario.asp?ScenarioID=1670" xr:uid="{87A1E8C6-B46D-4025-A8F6-A97E812826A6}"/>
    <hyperlink ref="A4878" r:id="rId4520" display="https://www.jrvdev.com/ROAR/VER1/ShowScenario.asp?ScenarioID=1671" xr:uid="{9605BD84-7BA3-468A-A12C-2AE88726E7B6}"/>
    <hyperlink ref="A4879" r:id="rId4521" display="https://www.jrvdev.com/ROAR/VER1/ShowScenario.asp?ScenarioID=1672" xr:uid="{90051BF3-5251-4D3B-807D-E9E6E54D5DC2}"/>
    <hyperlink ref="A4880" r:id="rId4522" display="https://www.jrvdev.com/ROAR/VER1/ShowScenario.asp?ScenarioID=1673" xr:uid="{0E5748A2-1FCF-4F00-802D-1754069A7BB5}"/>
    <hyperlink ref="A4881" r:id="rId4523" display="https://www.jrvdev.com/ROAR/VER1/ShowScenario.asp?ScenarioID=1674" xr:uid="{359F81CC-BCE5-4FD7-A636-4411BD94DB8E}"/>
    <hyperlink ref="A4882" r:id="rId4524" display="https://www.jrvdev.com/ROAR/VER1/ShowScenario.asp?ScenarioID=1675" xr:uid="{9CEF6435-BCAD-48AE-B99E-E564815C12A6}"/>
    <hyperlink ref="A4883" r:id="rId4525" display="https://www.jrvdev.com/ROAR/VER1/ShowScenario.asp?ScenarioID=1676" xr:uid="{03BCC993-8812-46F0-83EC-E3F8F65C97C9}"/>
    <hyperlink ref="A4885" r:id="rId4526" display="https://www.jrvdev.com/ROAR/VER1/ShowScenario.asp?ScenarioID=4451" xr:uid="{E474F45C-1DF7-490C-BC5E-B337DED73D95}"/>
    <hyperlink ref="A4886" r:id="rId4527" display="https://www.jrvdev.com/ROAR/VER1/ShowScenario.asp?ScenarioID=4452" xr:uid="{283739EB-253D-43E8-8533-1ED411DAFF82}"/>
    <hyperlink ref="A4887" r:id="rId4528" display="https://www.jrvdev.com/ROAR/VER1/ShowScenario.asp?ScenarioID=4453" xr:uid="{71C9C699-C793-498B-87EC-E679A6658C58}"/>
    <hyperlink ref="A4888" r:id="rId4529" display="https://www.jrvdev.com/ROAR/VER1/ShowScenario.asp?ScenarioID=4454" xr:uid="{F2F2C384-F2E5-4961-9829-7F3FA8F27E58}"/>
    <hyperlink ref="A4889" r:id="rId4530" display="https://www.jrvdev.com/ROAR/VER1/ShowScenario.asp?ScenarioID=4455" xr:uid="{EB7BF77F-6B25-4D4A-87EA-D7A3FA851636}"/>
    <hyperlink ref="A4890" r:id="rId4531" display="https://www.jrvdev.com/ROAR/VER1/ShowScenario.asp?ScenarioID=4456" xr:uid="{5BF96A3F-D0B5-4A7B-BC87-89957F698A00}"/>
    <hyperlink ref="A4891" r:id="rId4532" display="https://www.jrvdev.com/ROAR/VER1/ShowScenario.asp?ScenarioID=4457" xr:uid="{1DDFD596-105E-4BAE-A0F6-5F9A64DD3C22}"/>
    <hyperlink ref="A4892" r:id="rId4533" display="https://www.jrvdev.com/ROAR/VER1/ShowScenario.asp?ScenarioID=4458" xr:uid="{8DA5C2B3-C78F-4405-A89E-D7611C0B9145}"/>
    <hyperlink ref="A4894" r:id="rId4534" display="https://www.jrvdev.com/ROAR/VER1/ShowScenario.asp?ScenarioID=2239" xr:uid="{BC76E68F-1D50-47D9-93C1-2F9C1D2B8B7D}"/>
    <hyperlink ref="A4895" r:id="rId4535" display="https://www.jrvdev.com/ROAR/VER1/ShowScenario.asp?ScenarioID=2240" xr:uid="{442EE21C-631D-4DAA-ACB0-CD2A415F54D3}"/>
    <hyperlink ref="A4896" r:id="rId4536" display="https://www.jrvdev.com/ROAR/VER1/ShowScenario.asp?ScenarioID=2241" xr:uid="{DD34A8E5-B2DE-40CB-9D99-97042DDA5B28}"/>
    <hyperlink ref="A4897" r:id="rId4537" display="https://www.jrvdev.com/ROAR/VER1/ShowScenario.asp?ScenarioID=2242" xr:uid="{814E936E-E532-4458-BEE9-A67AA30F8DE7}"/>
    <hyperlink ref="A4898" r:id="rId4538" display="https://www.jrvdev.com/ROAR/VER1/ShowScenario.asp?ScenarioID=2243" xr:uid="{1AF48F0F-84A6-4567-AFF4-72A3987D36B2}"/>
    <hyperlink ref="A4899" r:id="rId4539" display="https://www.jrvdev.com/ROAR/VER1/ShowScenario.asp?ScenarioID=2244" xr:uid="{239D5EC8-7BAF-4449-978A-E8E8AA81C389}"/>
    <hyperlink ref="A4901" r:id="rId4540" display="https://www.jrvdev.com/ROAR/VER1/ShowScenario.asp?ScenarioID=2039" xr:uid="{1BD616F7-9E15-4F80-B26D-CF6476F637F4}"/>
    <hyperlink ref="A4902" r:id="rId4541" display="https://www.jrvdev.com/ROAR/VER1/ShowScenario.asp?ScenarioID=2040" xr:uid="{40D1D902-0AB1-4E96-8778-E4C1774DBF67}"/>
    <hyperlink ref="A4903" r:id="rId4542" display="https://www.jrvdev.com/ROAR/VER1/ShowScenario.asp?ScenarioID=2041" xr:uid="{CC61DEA9-ED24-4877-A36F-46BC5CE3AD2C}"/>
    <hyperlink ref="A4904" r:id="rId4543" display="https://www.jrvdev.com/ROAR/VER1/ShowScenario.asp?ScenarioID=2042" xr:uid="{14CC0716-D945-42EB-805D-B0EE204C7ECF}"/>
    <hyperlink ref="A4905" r:id="rId4544" display="https://www.jrvdev.com/ROAR/VER1/ShowScenario.asp?ScenarioID=2043" xr:uid="{55E5F098-3F27-4DB1-8DA8-EF6A753CC47F}"/>
    <hyperlink ref="A4906" r:id="rId4545" display="https://www.jrvdev.com/ROAR/VER1/ShowScenario.asp?ScenarioID=2044" xr:uid="{AE54FA8C-08B9-48EC-8B2E-2863D7F6B8D7}"/>
    <hyperlink ref="A4907" r:id="rId4546" display="https://www.jrvdev.com/ROAR/VER1/ShowScenario.asp?ScenarioID=2045" xr:uid="{EED331FA-46EE-4542-858E-5E2F91C86A11}"/>
    <hyperlink ref="A4908" r:id="rId4547" display="https://www.jrvdev.com/ROAR/VER1/ShowScenario.asp?ScenarioID=2046" xr:uid="{39021991-A501-42AE-BEA9-296F65C45C3E}"/>
    <hyperlink ref="A4909" r:id="rId4548" display="https://www.jrvdev.com/ROAR/VER1/ShowScenario.asp?ScenarioID=2047" xr:uid="{CB695A19-130D-4E34-887C-753ED5F5DB1B}"/>
    <hyperlink ref="A4910" r:id="rId4549" display="https://www.jrvdev.com/ROAR/VER1/ShowScenario.asp?ScenarioID=2048" xr:uid="{4D7BA613-EB03-450A-90F1-3E4030E6462C}"/>
    <hyperlink ref="A4911" r:id="rId4550" display="https://www.jrvdev.com/ROAR/VER1/ShowScenario.asp?ScenarioID=2049" xr:uid="{CE5FD375-2E6B-46B0-ABE9-4D8F6CBBE14E}"/>
    <hyperlink ref="A4912" r:id="rId4551" display="https://www.jrvdev.com/ROAR/VER1/ShowScenario.asp?ScenarioID=2050" xr:uid="{ED85E660-2BD7-4A4C-891D-ECC695E6B46C}"/>
    <hyperlink ref="A4913" r:id="rId4552" display="https://www.jrvdev.com/ROAR/VER1/ShowScenario.asp?ScenarioID=2051" xr:uid="{8DF458EB-02B0-48EE-9757-806129A6BB74}"/>
    <hyperlink ref="A4914" r:id="rId4553" display="https://www.jrvdev.com/ROAR/VER1/ShowScenario.asp?ScenarioID=2052" xr:uid="{C6F9124B-3922-4F36-9160-4B6A766D799A}"/>
    <hyperlink ref="A4915" r:id="rId4554" display="https://www.jrvdev.com/ROAR/VER1/ShowScenario.asp?ScenarioID=2031" xr:uid="{485FCD13-A88C-4E1E-8BB4-0D351E34A651}"/>
    <hyperlink ref="A4916" r:id="rId4555" display="https://www.jrvdev.com/ROAR/VER1/ShowScenario.asp?ScenarioID=2032" xr:uid="{7A972E68-3642-4CD7-9C8A-9A17FA4120FA}"/>
    <hyperlink ref="A4917" r:id="rId4556" display="https://www.jrvdev.com/ROAR/VER1/ShowScenario.asp?ScenarioID=2033" xr:uid="{D8CA895A-C65C-40F9-A461-D983C75FFB08}"/>
    <hyperlink ref="A4918" r:id="rId4557" display="https://www.jrvdev.com/ROAR/VER1/ShowScenario.asp?ScenarioID=2034" xr:uid="{DB94493D-3413-49A5-ACF9-1EEC6C0C6A0B}"/>
    <hyperlink ref="A4919" r:id="rId4558" display="https://www.jrvdev.com/ROAR/VER1/ShowScenario.asp?ScenarioID=2038" xr:uid="{5AB30160-6FDC-43EE-93B8-645DFB9DC3E3}"/>
    <hyperlink ref="A4920" r:id="rId4559" display="https://www.jrvdev.com/ROAR/VER1/ShowScenario.asp?ScenarioID=2035" xr:uid="{CB60992E-6BD7-49C7-9070-E478A2756C4F}"/>
    <hyperlink ref="A4921" r:id="rId4560" display="https://www.jrvdev.com/ROAR/VER1/ShowScenario.asp?ScenarioID=2036" xr:uid="{B8ABBF87-5785-4CC3-AD63-8A207BC7F47B}"/>
    <hyperlink ref="A4922" r:id="rId4561" display="https://www.jrvdev.com/ROAR/VER1/ShowScenario.asp?ScenarioID=2037" xr:uid="{2C44E84B-7836-4F82-9657-69E125CFBF46}"/>
    <hyperlink ref="A4923" r:id="rId4562" display="https://www.jrvdev.com/ROAR/VER1/ShowScenario.asp?ScenarioID=2148" xr:uid="{F1DBD35C-DAF1-418F-89D9-500DE817429D}"/>
    <hyperlink ref="A4925" r:id="rId4563" display="https://www.jrvdev.com/ROAR/VER1/ShowScenario.asp?ScenarioID=6436" xr:uid="{17379123-00D6-4FD5-83AF-3F3A2D05314E}"/>
    <hyperlink ref="A4926" r:id="rId4564" display="https://www.jrvdev.com/ROAR/VER1/ShowScenario.asp?ScenarioID=6437" xr:uid="{C0CB1D8F-28E9-4C4C-A4FD-57351219D32A}"/>
    <hyperlink ref="A4927" r:id="rId4565" display="https://www.jrvdev.com/ROAR/VER1/ShowScenario.asp?ScenarioID=6438" xr:uid="{D7F667BB-E556-407E-A044-77115763ABBC}"/>
    <hyperlink ref="A4928" r:id="rId4566" display="https://www.jrvdev.com/ROAR/VER1/ShowScenario.asp?ScenarioID=6439" xr:uid="{D167681A-5599-4D4C-81BB-941FD00789D2}"/>
    <hyperlink ref="A4929" r:id="rId4567" display="https://www.jrvdev.com/ROAR/VER1/ShowScenario.asp?ScenarioID=6440" xr:uid="{939D717D-9B50-4BE5-A4FA-1D3C40015AC2}"/>
    <hyperlink ref="A4930" r:id="rId4568" display="https://www.jrvdev.com/ROAR/VER1/ShowScenario.asp?ScenarioID=6441" xr:uid="{8DFFB1E0-2B8F-486B-A62C-5B23A8AD44EE}"/>
    <hyperlink ref="A4931" r:id="rId4569" display="https://www.jrvdev.com/ROAR/VER1/ShowScenario.asp?ScenarioID=6442" xr:uid="{5C3B7CF8-1F3E-4178-B95C-7B2127D0C79C}"/>
    <hyperlink ref="A4932" r:id="rId4570" display="https://www.jrvdev.com/ROAR/VER1/ShowScenario.asp?ScenarioID=6443" xr:uid="{441F218C-A103-4E99-8E67-8A03533AD09B}"/>
    <hyperlink ref="A4933" r:id="rId4571" display="https://www.jrvdev.com/ROAR/VER1/ShowScenario.asp?ScenarioID=6444" xr:uid="{ED883611-900F-4D60-8E30-25EC334C4DE8}"/>
    <hyperlink ref="A4934" r:id="rId4572" display="https://www.jrvdev.com/ROAR/VER1/ShowScenario.asp?ScenarioID=6445" xr:uid="{D8452097-2506-4604-A9FE-2B7AF5BEE4CA}"/>
    <hyperlink ref="A4935" r:id="rId4573" display="https://www.jrvdev.com/ROAR/VER1/ShowScenario.asp?ScenarioID=6446" xr:uid="{662A195F-988F-4201-A33C-FE5F09973641}"/>
    <hyperlink ref="A4936" r:id="rId4574" display="https://www.jrvdev.com/ROAR/VER1/ShowScenario.asp?ScenarioID=6447" xr:uid="{BBBE9533-9BDD-4115-A986-5D7968791289}"/>
    <hyperlink ref="A4937" r:id="rId4575" display="https://www.jrvdev.com/ROAR/VER1/ShowScenario.asp?ScenarioID=6448" xr:uid="{B69166A4-9236-4195-8B4B-8323C8D3EA64}"/>
    <hyperlink ref="A4938" r:id="rId4576" display="https://www.jrvdev.com/ROAR/VER1/ShowScenario.asp?ScenarioID=6449" xr:uid="{03438060-3B2C-414B-80AE-86CA1A36DD89}"/>
    <hyperlink ref="A4939" r:id="rId4577" display="https://www.jrvdev.com/ROAR/VER1/ShowScenario.asp?ScenarioID=6450" xr:uid="{FD3EDBB3-0D4D-4F16-A017-BFAC225A1271}"/>
    <hyperlink ref="A4940" r:id="rId4578" display="https://www.jrvdev.com/ROAR/VER1/ShowScenario.asp?ScenarioID=6451" xr:uid="{E42B2F77-26D1-4A53-94FD-CDEF1BBDB1EB}"/>
    <hyperlink ref="A4941" r:id="rId4579" display="https://www.jrvdev.com/ROAR/VER1/ShowScenario.asp?ScenarioID=6452" xr:uid="{660AB149-1748-4366-A7D5-9761A9824B05}"/>
    <hyperlink ref="A4942" r:id="rId4580" display="https://www.jrvdev.com/ROAR/VER1/ShowScenario.asp?ScenarioID=6453" xr:uid="{92DB7D1E-D9B4-46A4-B625-A265C3B38332}"/>
    <hyperlink ref="A4943" r:id="rId4581" display="https://www.jrvdev.com/ROAR/VER1/ShowScenario.asp?ScenarioID=6454" xr:uid="{90DCAE90-0378-482A-9417-38F37E09017A}"/>
    <hyperlink ref="A4944" r:id="rId4582" display="https://www.jrvdev.com/ROAR/VER1/ShowScenario.asp?ScenarioID=6455" xr:uid="{3E99ABCF-2732-4D21-B0F3-5123011CD756}"/>
    <hyperlink ref="A4945" r:id="rId4583" display="https://www.jrvdev.com/ROAR/VER1/ShowScenario.asp?ScenarioID=6456" xr:uid="{2F51CD9E-FDA0-4EB8-A238-6E68D8AF1509}"/>
    <hyperlink ref="A4946" r:id="rId4584" display="https://www.jrvdev.com/ROAR/VER1/ShowScenario.asp?ScenarioID=6457" xr:uid="{BB928BD6-91DE-4133-A192-68BF467A5293}"/>
    <hyperlink ref="A4947" r:id="rId4585" display="https://www.jrvdev.com/ROAR/VER1/ShowScenario.asp?ScenarioID=6458" xr:uid="{EDDE2E92-1631-46FC-8F28-1FDBDE938EAA}"/>
    <hyperlink ref="A4948" r:id="rId4586" display="https://www.jrvdev.com/ROAR/VER1/ShowScenario.asp?ScenarioID=6459" xr:uid="{C55B985B-282D-4E8B-AFD5-711CD4BE9C48}"/>
    <hyperlink ref="A4949" r:id="rId4587" display="https://www.jrvdev.com/ROAR/VER1/ShowScenario.asp?ScenarioID=6460" xr:uid="{3AD531FB-B79F-4EE6-9916-B48C24C8654D}"/>
    <hyperlink ref="A4950" r:id="rId4588" display="https://www.jrvdev.com/ROAR/VER1/ShowScenario.asp?ScenarioID=6461" xr:uid="{8C4B1CA8-D157-4FAD-8903-3725C0F34A71}"/>
    <hyperlink ref="A4951" r:id="rId4589" display="https://www.jrvdev.com/ROAR/VER1/ShowScenario.asp?ScenarioID=6462" xr:uid="{068364EA-DB93-4FE9-A76B-11566A75D484}"/>
    <hyperlink ref="A4952" r:id="rId4590" display="https://www.jrvdev.com/ROAR/VER1/ShowScenario.asp?ScenarioID=6463" xr:uid="{30A8158C-18B4-49DD-A911-040B05536121}"/>
    <hyperlink ref="A4953" r:id="rId4591" display="https://www.jrvdev.com/ROAR/VER1/ShowScenario.asp?ScenarioID=6464" xr:uid="{9EB7324D-3117-4F4B-946D-62AFCF3752D3}"/>
    <hyperlink ref="A4954" r:id="rId4592" display="https://www.jrvdev.com/ROAR/VER1/ShowScenario.asp?ScenarioID=6465" xr:uid="{12E6BD04-8394-4886-8860-4DD94093F46B}"/>
    <hyperlink ref="A4955" r:id="rId4593" display="https://www.jrvdev.com/ROAR/VER1/ShowScenario.asp?ScenarioID=6466" xr:uid="{BAA55E77-7042-4ED0-9164-7CD131C3300B}"/>
    <hyperlink ref="A4956" r:id="rId4594" display="https://www.jrvdev.com/ROAR/VER1/ShowScenario.asp?ScenarioID=6467" xr:uid="{112FBBFE-815D-44D2-9923-0A19AADB4E46}"/>
    <hyperlink ref="A4957" r:id="rId4595" display="https://www.jrvdev.com/ROAR/VER1/ShowScenario.asp?ScenarioID=6484" xr:uid="{B17257A5-CBB8-458C-9E8F-8717ACE0218C}"/>
    <hyperlink ref="A4959" r:id="rId4596" display="https://www.jrvdev.com/ROAR/VER1/ShowScenario.asp?ScenarioID=4916" xr:uid="{5D760FCB-97B8-4195-B093-C1752C2038F8}"/>
    <hyperlink ref="A4960" r:id="rId4597" display="https://www.jrvdev.com/ROAR/VER1/ShowScenario.asp?ScenarioID=4917" xr:uid="{AD4EFE81-CAEB-45D3-B663-4D542F53384E}"/>
    <hyperlink ref="A4961" r:id="rId4598" display="https://www.jrvdev.com/ROAR/VER1/ShowScenario.asp?ScenarioID=4918" xr:uid="{EB1C24E8-8428-4C16-BA2C-711D3B8DF0B7}"/>
    <hyperlink ref="A4963" r:id="rId4599" display="https://www.jrvdev.com/ROAR/VER1/ShowScenario.asp?ScenarioID=3501" xr:uid="{4443D6B6-60F5-4A2D-8443-D07B01E4EFDC}"/>
    <hyperlink ref="A4964" r:id="rId4600" display="https://www.jrvdev.com/ROAR/VER1/ShowScenario.asp?ScenarioID=3502" xr:uid="{D57A1690-9281-4E49-A709-8FA60E3A6260}"/>
    <hyperlink ref="A4965" r:id="rId4601" display="https://www.jrvdev.com/ROAR/VER1/ShowScenario.asp?ScenarioID=3503" xr:uid="{B6E55C0D-FCE1-4DE5-9E33-705B5079A39C}"/>
    <hyperlink ref="A4966" r:id="rId4602" display="https://www.jrvdev.com/ROAR/VER1/ShowScenario.asp?ScenarioID=3504" xr:uid="{213D65D8-F766-43CF-9DFD-35D06FFE1074}"/>
    <hyperlink ref="A4967" r:id="rId4603" display="https://www.jrvdev.com/ROAR/VER1/ShowScenario.asp?ScenarioID=3505" xr:uid="{2B8308F2-6B61-41CA-844C-BC91561D4BC3}"/>
    <hyperlink ref="A4968" r:id="rId4604" display="https://www.jrvdev.com/ROAR/VER1/ShowScenario.asp?ScenarioID=3506" xr:uid="{3502BD0D-CE80-469B-9A59-DA25216B15A7}"/>
    <hyperlink ref="A4969" r:id="rId4605" display="https://www.jrvdev.com/ROAR/VER1/ShowScenario.asp?ScenarioID=3507" xr:uid="{D708CB0C-632A-4DE9-90B3-88AB3E016514}"/>
    <hyperlink ref="A4970" r:id="rId4606" display="https://www.jrvdev.com/ROAR/VER1/ShowScenario.asp?ScenarioID=3493" xr:uid="{0320808A-544F-49BA-B47A-1EF554CC14DE}"/>
    <hyperlink ref="A4971" r:id="rId4607" display="https://www.jrvdev.com/ROAR/VER1/ShowScenario.asp?ScenarioID=3494" xr:uid="{440B9366-A69E-4E15-A05C-489B363AA7CE}"/>
    <hyperlink ref="A4972" r:id="rId4608" display="https://www.jrvdev.com/ROAR/VER1/ShowScenario.asp?ScenarioID=3495" xr:uid="{2014C49C-8860-4BA2-88D6-7D295BCBAB51}"/>
    <hyperlink ref="A4973" r:id="rId4609" display="https://www.jrvdev.com/ROAR/VER1/ShowScenario.asp?ScenarioID=3496" xr:uid="{4B7FC94D-1307-43F1-8206-B769004CCE28}"/>
    <hyperlink ref="A4974" r:id="rId4610" display="https://www.jrvdev.com/ROAR/VER1/ShowScenario.asp?ScenarioID=3497" xr:uid="{E25182CB-2CF2-4339-A723-A5D1ACBAA7ED}"/>
    <hyperlink ref="A4975" r:id="rId4611" display="https://www.jrvdev.com/ROAR/VER1/ShowScenario.asp?ScenarioID=3498" xr:uid="{F4BAC4E9-25BC-4C43-B3D7-61B29555DD8F}"/>
    <hyperlink ref="A4976" r:id="rId4612" display="https://www.jrvdev.com/ROAR/VER1/ShowScenario.asp?ScenarioID=3499" xr:uid="{A2788599-3255-4685-B70B-87C730B21190}"/>
    <hyperlink ref="A4977" r:id="rId4613" display="https://www.jrvdev.com/ROAR/VER1/ShowScenario.asp?ScenarioID=3500" xr:uid="{71DEA73F-2CE4-484B-9603-540761D8CE92}"/>
    <hyperlink ref="A4979" r:id="rId4614" display="https://www.jrvdev.com/ROAR/VER1/ShowScenario.asp?ScenarioID=3541" xr:uid="{264B540D-F7DD-4000-BB52-4EBF1C20A0C3}"/>
    <hyperlink ref="A4980" r:id="rId4615" display="https://www.jrvdev.com/ROAR/VER1/ShowScenario.asp?ScenarioID=3542" xr:uid="{548E1A12-3938-4390-BF8B-4E0BE7E4884F}"/>
    <hyperlink ref="A4981" r:id="rId4616" display="https://www.jrvdev.com/ROAR/VER1/ShowScenario.asp?ScenarioID=3543" xr:uid="{04C837C7-1829-4815-A7E1-D7B3BE991A0E}"/>
    <hyperlink ref="A4982" r:id="rId4617" display="https://www.jrvdev.com/ROAR/VER1/ShowScenario.asp?ScenarioID=3544" xr:uid="{5A6DB30A-2C0F-4E41-AFD8-478193622DDE}"/>
    <hyperlink ref="A4983" r:id="rId4618" display="https://www.jrvdev.com/ROAR/VER1/ShowScenario.asp?ScenarioID=3545" xr:uid="{9B97C97D-6471-4F41-8819-0FACACB771A6}"/>
    <hyperlink ref="A4984" r:id="rId4619" display="https://www.jrvdev.com/ROAR/VER1/ShowScenario.asp?ScenarioID=3546" xr:uid="{52CADFC3-30E8-4CA2-8DDA-03FCCE46636F}"/>
    <hyperlink ref="A4985" r:id="rId4620" display="https://www.jrvdev.com/ROAR/VER1/ShowScenario.asp?ScenarioID=3547" xr:uid="{4BB6985D-F3DD-4FB5-9183-F692E7CC5CC0}"/>
    <hyperlink ref="A4986" r:id="rId4621" display="https://www.jrvdev.com/ROAR/VER1/ShowScenario.asp?ScenarioID=3548" xr:uid="{9EF14ACC-1CD9-4E86-9959-211199A34487}"/>
    <hyperlink ref="A4987" r:id="rId4622" display="https://www.jrvdev.com/ROAR/VER1/ShowScenario.asp?ScenarioID=3549" xr:uid="{527B4162-6F38-4471-BD9A-7EFE534400FF}"/>
    <hyperlink ref="A4988" r:id="rId4623" display="https://www.jrvdev.com/ROAR/VER1/ShowScenario.asp?ScenarioID=3550" xr:uid="{162F13E7-D5D3-40C0-A860-BF80DB322A5A}"/>
    <hyperlink ref="A4989" r:id="rId4624" display="https://www.jrvdev.com/ROAR/VER1/ShowScenario.asp?ScenarioID=3551" xr:uid="{8E8BC9DD-4243-4F28-BC6A-F37802808167}"/>
    <hyperlink ref="A4990" r:id="rId4625" display="https://www.jrvdev.com/ROAR/VER1/ShowScenario.asp?ScenarioID=3552" xr:uid="{B779512C-00BA-4ECA-8502-5B7B0AF74FC0}"/>
    <hyperlink ref="A4992" r:id="rId4626" display="https://www.jrvdev.com/ROAR/VER1/ShowScenario.asp?ScenarioID=2086" xr:uid="{9DD41C91-EE79-4951-AEB0-A76DF6D0D799}"/>
    <hyperlink ref="A4993" r:id="rId4627" display="https://www.jrvdev.com/ROAR/VER1/ShowScenario.asp?ScenarioID=2070" xr:uid="{D71CC089-97B6-4FA7-AB61-D811DFB30DA5}"/>
    <hyperlink ref="A4994" r:id="rId4628" display="https://www.jrvdev.com/ROAR/VER1/ShowScenario.asp?ScenarioID=2071" xr:uid="{E86C6832-C9D9-42CD-97F0-33A2ECF52ED4}"/>
    <hyperlink ref="A4995" r:id="rId4629" display="https://www.jrvdev.com/ROAR/VER1/ShowScenario.asp?ScenarioID=2072" xr:uid="{8DFEA9E5-3ABE-453D-864C-2F2789EFEDD1}"/>
    <hyperlink ref="A4996" r:id="rId4630" display="https://www.jrvdev.com/ROAR/VER1/ShowScenario.asp?ScenarioID=2073" xr:uid="{3B43A521-39CA-4554-B771-DE2B2F3C87C2}"/>
    <hyperlink ref="A4997" r:id="rId4631" display="https://www.jrvdev.com/ROAR/VER1/ShowScenario.asp?ScenarioID=2074" xr:uid="{E63899E7-897B-4266-91CF-E023BD6AB36F}"/>
    <hyperlink ref="A4998" r:id="rId4632" display="https://www.jrvdev.com/ROAR/VER1/ShowScenario.asp?ScenarioID=2075" xr:uid="{B80EAF7D-5E8F-465F-8488-053E0CA7E98D}"/>
    <hyperlink ref="A4999" r:id="rId4633" display="https://www.jrvdev.com/ROAR/VER1/ShowScenario.asp?ScenarioID=2076" xr:uid="{68075B81-4B60-4D49-A1D9-8B2A5D0D2847}"/>
    <hyperlink ref="A5000" r:id="rId4634" display="https://www.jrvdev.com/ROAR/VER1/ShowScenario.asp?ScenarioID=2077" xr:uid="{61325D1C-A466-4B8E-849A-F45164657373}"/>
    <hyperlink ref="A5001" r:id="rId4635" display="https://www.jrvdev.com/ROAR/VER1/ShowScenario.asp?ScenarioID=2078" xr:uid="{536B922C-47A5-4B31-84C0-55F8E0058BB0}"/>
    <hyperlink ref="A5002" r:id="rId4636" display="https://www.jrvdev.com/ROAR/VER1/ShowScenario.asp?ScenarioID=2079" xr:uid="{FC84393B-17C7-43E0-A60D-E6ED5A187C09}"/>
    <hyperlink ref="A5003" r:id="rId4637" display="https://www.jrvdev.com/ROAR/VER1/ShowScenario.asp?ScenarioID=2080" xr:uid="{E77E4325-231E-4E4C-8408-C0CCDF5A520F}"/>
    <hyperlink ref="A5004" r:id="rId4638" display="https://www.jrvdev.com/ROAR/VER1/ShowScenario.asp?ScenarioID=2081" xr:uid="{09316AAA-F55E-46E2-ADCF-F4F351ADD5D5}"/>
    <hyperlink ref="A5005" r:id="rId4639" display="https://www.jrvdev.com/ROAR/VER1/ShowScenario.asp?ScenarioID=2082" xr:uid="{96006DF8-BE8B-4994-AC96-277F09E13975}"/>
    <hyperlink ref="A5006" r:id="rId4640" display="https://www.jrvdev.com/ROAR/VER1/ShowScenario.asp?ScenarioID=2083" xr:uid="{E7D90139-6707-4A03-A0A6-C3CE64DEC301}"/>
    <hyperlink ref="A5007" r:id="rId4641" display="https://www.jrvdev.com/ROAR/VER1/ShowScenario.asp?ScenarioID=2084" xr:uid="{943C28AA-1A9D-4BCE-AB80-6D4E2178F114}"/>
    <hyperlink ref="A5008" r:id="rId4642" display="https://www.jrvdev.com/ROAR/VER1/ShowScenario.asp?ScenarioID=2085" xr:uid="{78930F0E-C850-41CB-A4F3-CEB27B41CC91}"/>
    <hyperlink ref="A5010" r:id="rId4643" display="https://www.jrvdev.com/ROAR/VER1/ShowScenario.asp?ScenarioID=1818" xr:uid="{9F5DD2AA-0379-442A-8249-07371E55BAB7}"/>
    <hyperlink ref="A5011" r:id="rId4644" display="https://www.jrvdev.com/ROAR/VER1/ShowScenario.asp?ScenarioID=1802" xr:uid="{DC84FCEC-11F7-496D-B9A3-1E7574ABB1E6}"/>
    <hyperlink ref="A5012" r:id="rId4645" display="https://www.jrvdev.com/ROAR/VER1/ShowScenario.asp?ScenarioID=1803" xr:uid="{E243A70C-1EE6-4B31-8999-85CECFF01D1B}"/>
    <hyperlink ref="A5013" r:id="rId4646" display="https://www.jrvdev.com/ROAR/VER1/ShowScenario.asp?ScenarioID=1804" xr:uid="{4C0DDDA8-5BC9-4727-B8C3-A30CF8461B03}"/>
    <hyperlink ref="A5014" r:id="rId4647" display="https://www.jrvdev.com/ROAR/VER1/ShowScenario.asp?ScenarioID=1805" xr:uid="{D1169DC1-201C-4E27-80FA-1043D18EA400}"/>
    <hyperlink ref="A5015" r:id="rId4648" display="https://www.jrvdev.com/ROAR/VER1/ShowScenario.asp?ScenarioID=1806" xr:uid="{A8C06884-4DB0-4F09-8C18-720BD4B6D8F2}"/>
    <hyperlink ref="A5016" r:id="rId4649" display="https://www.jrvdev.com/ROAR/VER1/ShowScenario.asp?ScenarioID=1807" xr:uid="{596DD1A1-D422-422F-8E82-A2B2DD21416A}"/>
    <hyperlink ref="A5017" r:id="rId4650" display="https://www.jrvdev.com/ROAR/VER1/ShowScenario.asp?ScenarioID=1808" xr:uid="{53F146C5-6ABE-481E-B928-AC7B62D2F92A}"/>
    <hyperlink ref="A5018" r:id="rId4651" display="https://www.jrvdev.com/ROAR/VER1/ShowScenario.asp?ScenarioID=1809" xr:uid="{707AC4C3-31CA-4F1E-8776-06EE4DA22F23}"/>
    <hyperlink ref="A5019" r:id="rId4652" display="https://www.jrvdev.com/ROAR/VER1/ShowScenario.asp?ScenarioID=1810" xr:uid="{319607C6-5E51-4A45-8AAB-1424B774CE8B}"/>
    <hyperlink ref="A5020" r:id="rId4653" display="https://www.jrvdev.com/ROAR/VER1/ShowScenario.asp?ScenarioID=1811" xr:uid="{EDAF9796-2C41-4527-B770-864662BD0C6B}"/>
    <hyperlink ref="A5021" r:id="rId4654" display="https://www.jrvdev.com/ROAR/VER1/ShowScenario.asp?ScenarioID=1812" xr:uid="{9854D890-4409-43A4-80C2-AF007C208EEC}"/>
    <hyperlink ref="A5022" r:id="rId4655" display="https://www.jrvdev.com/ROAR/VER1/ShowScenario.asp?ScenarioID=1813" xr:uid="{C883E59C-2B60-4F54-BFC9-3076BD4BB237}"/>
    <hyperlink ref="A5023" r:id="rId4656" display="https://www.jrvdev.com/ROAR/VER1/ShowScenario.asp?ScenarioID=1814" xr:uid="{590463F8-77AA-4DFE-809B-457A56E14E82}"/>
    <hyperlink ref="A5024" r:id="rId4657" display="https://www.jrvdev.com/ROAR/VER1/ShowScenario.asp?ScenarioID=1815" xr:uid="{48A3EC10-FBB6-46EC-B6E5-3B815C1124A7}"/>
    <hyperlink ref="A5025" r:id="rId4658" display="https://www.jrvdev.com/ROAR/VER1/ShowScenario.asp?ScenarioID=1816" xr:uid="{6C10C654-AB47-48D2-A2A4-C642F2D55DE4}"/>
    <hyperlink ref="A5026" r:id="rId4659" display="https://www.jrvdev.com/ROAR/VER1/ShowScenario.asp?ScenarioID=1817" xr:uid="{A7089F0B-B29B-4107-972B-797B7DF5C8B8}"/>
    <hyperlink ref="A5028" r:id="rId4660" display="https://www.jrvdev.com/ROAR/VER1/ShowScenario.asp?ScenarioID=2538" xr:uid="{D25F9B43-FA66-4609-B439-248489959C8B}"/>
    <hyperlink ref="A5029" r:id="rId4661" display="https://www.jrvdev.com/ROAR/VER1/ShowScenario.asp?ScenarioID=2587" xr:uid="{F4EDC0B5-9BF4-4A75-A5D4-2E2886DE6505}"/>
    <hyperlink ref="A5030" r:id="rId4662" display="https://www.jrvdev.com/ROAR/VER1/ShowScenario.asp?ScenarioID=2711" xr:uid="{799E1202-B095-4ACA-B170-4B79CBB42194}"/>
    <hyperlink ref="A5031" r:id="rId4663" display="https://www.jrvdev.com/ROAR/VER1/ShowScenario.asp?ScenarioID=2866" xr:uid="{F7F865FD-EC37-407B-9CFC-1D574B61BD87}"/>
    <hyperlink ref="A5032" r:id="rId4664" display="https://www.jrvdev.com/ROAR/VER1/ShowScenario.asp?ScenarioID=2994" xr:uid="{5C1D7C2E-D120-45B8-89C5-8631A8F56DDE}"/>
    <hyperlink ref="A5033" r:id="rId4665" display="https://www.jrvdev.com/ROAR/VER1/ShowScenario.asp?ScenarioID=3069" xr:uid="{487B4953-BD54-497B-806F-4A9646A15D9A}"/>
    <hyperlink ref="A5034" r:id="rId4666" display="https://www.jrvdev.com/ROAR/VER1/ShowScenario.asp?ScenarioID=3248" xr:uid="{DBB4E00E-ED1B-47A4-9A0B-D86B94247183}"/>
    <hyperlink ref="A5035" r:id="rId4667" display="https://www.jrvdev.com/ROAR/VER1/ShowScenario.asp?ScenarioID=3572" xr:uid="{F7B23D31-8E7A-4A04-8E2F-525792D5FC05}"/>
    <hyperlink ref="A5037" r:id="rId4668" display="https://www.jrvdev.com/ROAR/VER1/ShowScenario.asp?ScenarioID=3910" xr:uid="{6929F2D2-F619-4376-AB7D-76FDAE25078D}"/>
    <hyperlink ref="A5038" r:id="rId4669" display="https://www.jrvdev.com/ROAR/VER1/ShowScenario.asp?ScenarioID=3911" xr:uid="{376776C5-5934-4804-938E-D867C78EC307}"/>
    <hyperlink ref="A5039" r:id="rId4670" display="https://www.jrvdev.com/ROAR/VER1/ShowScenario.asp?ScenarioID=3912" xr:uid="{FDB264C1-3773-4BC6-BF36-743A20FE886F}"/>
    <hyperlink ref="A5040" r:id="rId4671" display="https://www.jrvdev.com/ROAR/VER1/ShowScenario.asp?ScenarioID=3913" xr:uid="{9F52A850-4523-4BC9-B8AF-B3AD850ACA35}"/>
    <hyperlink ref="A5041" r:id="rId4672" display="https://www.jrvdev.com/ROAR/VER1/ShowScenario.asp?ScenarioID=3914" xr:uid="{6D1AFA98-4591-4AD9-A542-67F062E0D71D}"/>
    <hyperlink ref="A5042" r:id="rId4673" display="https://www.jrvdev.com/ROAR/VER1/ShowScenario.asp?ScenarioID=3343" xr:uid="{BC9FAE88-975E-4211-BB92-26657EA9DD3E}"/>
    <hyperlink ref="A5043" r:id="rId4674" display="https://www.jrvdev.com/ROAR/VER1/ShowScenario.asp?ScenarioID=3344" xr:uid="{56495A1F-E74F-40AC-852C-6AEC7EC560EB}"/>
    <hyperlink ref="A5044" r:id="rId4675" display="https://www.jrvdev.com/ROAR/VER1/ShowScenario.asp?ScenarioID=3826" xr:uid="{4ED3F454-834B-4031-85FC-CC10AD893635}"/>
    <hyperlink ref="A5045" r:id="rId4676" display="https://www.jrvdev.com/ROAR/VER1/ShowScenario.asp?ScenarioID=4300" xr:uid="{69499ADE-86C9-4C76-A69D-8E6F8C8ADD22}"/>
    <hyperlink ref="A5046" r:id="rId4677" display="https://www.jrvdev.com/ROAR/VER1/ShowScenario.asp?ScenarioID=3909" xr:uid="{9FBD50A4-83A1-4514-9224-973EE497AC9C}"/>
    <hyperlink ref="A5047" r:id="rId4678" display="https://www.jrvdev.com/ROAR/VER1/ShowScenario.asp?ScenarioID=3915" xr:uid="{7A7AC762-614C-4264-92FA-BF24A7A5D659}"/>
    <hyperlink ref="A5048" r:id="rId4679" display="https://www.jrvdev.com/ROAR/VER1/ShowScenario.asp?ScenarioID=3340" xr:uid="{D53C99C9-4897-40BE-BE64-4DB5126DDEBA}"/>
    <hyperlink ref="A5049" r:id="rId4680" display="https://www.jrvdev.com/ROAR/VER1/ShowScenario.asp?ScenarioID=3341" xr:uid="{281D0DB8-5D92-4A95-ACC3-E69F28C75B6B}"/>
    <hyperlink ref="A5050" r:id="rId4681" display="https://www.jrvdev.com/ROAR/VER1/ShowScenario.asp?ScenarioID=3342" xr:uid="{E5494B5E-77D4-46FA-A989-C5016D2F23A7}"/>
    <hyperlink ref="A5051" r:id="rId4682" display="https://www.jrvdev.com/ROAR/VER1/ShowScenario.asp?ScenarioID=3345" xr:uid="{DD3EA713-9C3F-41C3-A80D-B4E33FCC8906}"/>
    <hyperlink ref="A5053" r:id="rId4683" display="https://www.jrvdev.com/ROAR/VER1/ShowScenario.asp?ScenarioID=1485" xr:uid="{0DB45107-6E24-4363-9769-EC37B6A5C1DE}"/>
    <hyperlink ref="A5054" r:id="rId4684" display="https://www.jrvdev.com/ROAR/VER1/ShowScenario.asp?ScenarioID=1486" xr:uid="{73E811C9-4D31-4CFA-AC64-BBB9F812963D}"/>
    <hyperlink ref="A5055" r:id="rId4685" display="https://www.jrvdev.com/ROAR/VER1/ShowScenario.asp?ScenarioID=1487" xr:uid="{1C023B83-DFBC-459F-A176-072C589F5C2A}"/>
    <hyperlink ref="A5056" r:id="rId4686" display="https://www.jrvdev.com/ROAR/VER1/ShowScenario.asp?ScenarioID=1488" xr:uid="{814EC49C-BD24-444C-8877-6EC3DF9FF970}"/>
    <hyperlink ref="A5057" r:id="rId4687" display="https://www.jrvdev.com/ROAR/VER1/ShowScenario.asp?ScenarioID=1489" xr:uid="{A8C7E645-3609-4034-B3F5-50606159FFEA}"/>
    <hyperlink ref="A5058" r:id="rId4688" display="https://www.jrvdev.com/ROAR/VER1/ShowScenario.asp?ScenarioID=1490" xr:uid="{2F138F89-1114-4C33-8340-0BC40D330705}"/>
    <hyperlink ref="A5059" r:id="rId4689" display="https://www.jrvdev.com/ROAR/VER1/ShowScenario.asp?ScenarioID=1491" xr:uid="{EE2BC79A-CE0E-4002-9F6E-3A033B7504E8}"/>
    <hyperlink ref="A5060" r:id="rId4690" display="https://www.jrvdev.com/ROAR/VER1/ShowScenario.asp?ScenarioID=1492" xr:uid="{AFF66B62-33D1-47B4-8FF2-01AF46F55276}"/>
    <hyperlink ref="A5061" r:id="rId4691" display="https://www.jrvdev.com/ROAR/VER1/ShowScenario.asp?ScenarioID=1493" xr:uid="{2734ACC3-FE11-4A22-8FA7-DE63333E6E57}"/>
    <hyperlink ref="A5063" r:id="rId4692" display="https://www.jrvdev.com/ROAR/VER1/ShowScenario.asp?ScenarioID=2748" xr:uid="{293A362F-EB14-4313-8582-4E4FF70AD8FD}"/>
    <hyperlink ref="A5064" r:id="rId4693" display="https://www.jrvdev.com/ROAR/VER1/ShowScenario.asp?ScenarioID=2856" xr:uid="{CACB6CA9-01EA-4283-9EA7-94A31627D3B0}"/>
    <hyperlink ref="A5065" r:id="rId4694" display="https://www.jrvdev.com/ROAR/VER1/ShowScenario.asp?ScenarioID=2857" xr:uid="{D9C61A5A-9282-4867-9948-9B4DB95C3243}"/>
    <hyperlink ref="A5066" r:id="rId4695" display="https://www.jrvdev.com/ROAR/VER1/ShowScenario.asp?ScenarioID=2858" xr:uid="{445BA3CA-954B-4BAB-8062-1B598FCBE7D8}"/>
    <hyperlink ref="A5067" r:id="rId4696" display="https://www.jrvdev.com/ROAR/VER1/ShowScenario.asp?ScenarioID=2859" xr:uid="{740D45EA-D8E1-4812-9A15-E94E782EF841}"/>
    <hyperlink ref="A5068" r:id="rId4697" display="https://www.jrvdev.com/ROAR/VER1/ShowScenario.asp?ScenarioID=2860" xr:uid="{F60B68E6-7607-4EFE-866C-A04F62BA9E11}"/>
    <hyperlink ref="A5070" r:id="rId4698" display="https://www.jrvdev.com/ROAR/VER1/ShowScenario.asp?ScenarioID=4902" xr:uid="{429E91B0-8F16-4076-AF6E-6F6D0296050F}"/>
    <hyperlink ref="A5071" r:id="rId4699" display="https://www.jrvdev.com/ROAR/VER1/ShowScenario.asp?ScenarioID=4903" xr:uid="{BD4F6107-1EBC-42B9-8D08-127C610F4893}"/>
    <hyperlink ref="A5072" r:id="rId4700" display="https://www.jrvdev.com/ROAR/VER1/ShowScenario.asp?ScenarioID=4904" xr:uid="{3471C343-6177-4711-B82C-4DFA30D6C8BA}"/>
    <hyperlink ref="A5073" r:id="rId4701" display="https://www.jrvdev.com/ROAR/VER1/ShowScenario.asp?ScenarioID=4905" xr:uid="{0D617A3D-1F59-463D-BE7F-8CB62859A515}"/>
    <hyperlink ref="A5074" r:id="rId4702" display="https://www.jrvdev.com/ROAR/VER1/ShowScenario.asp?ScenarioID=4906" xr:uid="{DF580932-A171-44EB-B1EC-C36260F7B3DA}"/>
    <hyperlink ref="A5075" r:id="rId4703" display="https://www.jrvdev.com/ROAR/VER1/ShowScenario.asp?ScenarioID=4907" xr:uid="{D50BA68F-3135-4207-92A7-ADEF318D4D83}"/>
    <hyperlink ref="A5077" r:id="rId4704" display="https://www.jrvdev.com/ROAR/VER1/ShowScenario.asp?ScenarioID=5432" xr:uid="{4E51273F-C720-43D2-965C-8D03F1792974}"/>
    <hyperlink ref="A5078" r:id="rId4705" display="https://www.jrvdev.com/ROAR/VER1/ShowScenario.asp?ScenarioID=5433" xr:uid="{692997E7-9230-4FB2-AF84-446E9F5BD7CA}"/>
    <hyperlink ref="A5079" r:id="rId4706" display="https://www.jrvdev.com/ROAR/VER1/ShowScenario.asp?ScenarioID=5434" xr:uid="{A6A0E79F-BFAB-4E89-A303-A2BA5C113214}"/>
    <hyperlink ref="A5080" r:id="rId4707" display="https://www.jrvdev.com/ROAR/VER1/ShowScenario.asp?ScenarioID=5435" xr:uid="{0AE02FAB-1961-4F0E-8351-A2C84B4F3471}"/>
    <hyperlink ref="A5081" r:id="rId4708" display="https://www.jrvdev.com/ROAR/VER1/ShowScenario.asp?ScenarioID=5436" xr:uid="{916527F7-FE41-4486-B70F-6DC87DC3E8FE}"/>
    <hyperlink ref="A5082" r:id="rId4709" display="https://www.jrvdev.com/ROAR/VER1/ShowScenario.asp?ScenarioID=5437" xr:uid="{CC532307-3667-437E-8E24-7EC490F95932}"/>
    <hyperlink ref="A5084" r:id="rId4710" display="https://www.jrvdev.com/ROAR/VER1/ShowScenario.asp?ScenarioID=2155" xr:uid="{2B4D2E00-D05B-43F1-8E20-74FD5FD0F119}"/>
    <hyperlink ref="A5085" r:id="rId4711" display="https://www.jrvdev.com/ROAR/VER1/ShowScenario.asp?ScenarioID=2156" xr:uid="{57DECFDC-7CD6-4A01-A187-85D00B2F9DB8}"/>
    <hyperlink ref="A5086" r:id="rId4712" display="https://www.jrvdev.com/ROAR/VER1/ShowScenario.asp?ScenarioID=2157" xr:uid="{9E3DB77C-9A4C-4853-BF94-4FC4C30847C7}"/>
    <hyperlink ref="A5087" r:id="rId4713" display="https://www.jrvdev.com/ROAR/VER1/ShowScenario.asp?ScenarioID=2158" xr:uid="{9C2E98E6-0A85-47A7-B589-AC60BF20B9FD}"/>
    <hyperlink ref="A5088" r:id="rId4714" display="https://www.jrvdev.com/ROAR/VER1/ShowScenario.asp?ScenarioID=2159" xr:uid="{9DC14F72-5805-48BA-9FCC-4A3BE2BF62F2}"/>
    <hyperlink ref="A5089" r:id="rId4715" display="https://www.jrvdev.com/ROAR/VER1/ShowScenario.asp?ScenarioID=2160" xr:uid="{8340BAE2-B788-4C2F-BB6A-ADC257751742}"/>
    <hyperlink ref="A5090" r:id="rId4716" display="https://www.jrvdev.com/ROAR/VER1/ShowScenario.asp?ScenarioID=2161" xr:uid="{4012588B-6BE5-40BC-8702-56FE9211C64D}"/>
    <hyperlink ref="A5091" r:id="rId4717" display="https://www.jrvdev.com/ROAR/VER1/ShowScenario.asp?ScenarioID=2162" xr:uid="{042D138C-55E3-4486-8499-501C599D2189}"/>
    <hyperlink ref="A5092" r:id="rId4718" display="https://www.jrvdev.com/ROAR/VER1/ShowScenario.asp?ScenarioID=2163" xr:uid="{1E379E1A-050D-44B3-B729-EC42D4968EA1}"/>
    <hyperlink ref="A5093" r:id="rId4719" display="https://www.jrvdev.com/ROAR/VER1/ShowScenario.asp?ScenarioID=2164" xr:uid="{0666160B-CDA6-4A28-AA8B-BBE7F3DFEB52}"/>
    <hyperlink ref="A5094" r:id="rId4720" display="https://www.jrvdev.com/ROAR/VER1/ShowScenario.asp?ScenarioID=2165" xr:uid="{1F1029EC-EBE9-45B5-9D3F-3D72BD4F75CE}"/>
    <hyperlink ref="A5095" r:id="rId4721" display="https://www.jrvdev.com/ROAR/VER1/ShowScenario.asp?ScenarioID=2166" xr:uid="{82196D55-734B-4201-B23D-3C4E135B578B}"/>
    <hyperlink ref="A5096" r:id="rId4722" display="https://www.jrvdev.com/ROAR/VER1/ShowScenario.asp?ScenarioID=2167" xr:uid="{778619F4-A9C3-417E-8DA0-0F965DF59F36}"/>
    <hyperlink ref="A5097" r:id="rId4723" display="https://www.jrvdev.com/ROAR/VER1/ShowScenario.asp?ScenarioID=2168" xr:uid="{17F7BB99-D940-4326-B9B0-9B7AA1D0D7E2}"/>
    <hyperlink ref="A5098" r:id="rId4724" display="https://www.jrvdev.com/ROAR/VER1/ShowScenario.asp?ScenarioID=2169" xr:uid="{B7CC6DBA-155C-43FD-B1BF-CD31DD9474BE}"/>
    <hyperlink ref="A5099" r:id="rId4725" display="https://www.jrvdev.com/ROAR/VER1/ShowScenario.asp?ScenarioID=2170" xr:uid="{D15208DB-2D4B-4A91-B9A2-5A16E678A75E}"/>
    <hyperlink ref="A5101" r:id="rId4726" display="https://www.jrvdev.com/ROAR/VER1/ShowScenario.asp?ScenarioID=3880" xr:uid="{953A71D2-3765-4891-93C7-A7CEABCFF5D3}"/>
    <hyperlink ref="A5102" r:id="rId4727" display="https://www.jrvdev.com/ROAR/VER1/ShowScenario.asp?ScenarioID=3881" xr:uid="{9A2F8296-FC5F-43DB-81E1-54AE0130F0B5}"/>
    <hyperlink ref="A5103" r:id="rId4728" display="https://www.jrvdev.com/ROAR/VER1/ShowScenario.asp?ScenarioID=3882" xr:uid="{F2D35144-BEDC-4FA1-8AB5-E6383BDBD882}"/>
    <hyperlink ref="A5104" r:id="rId4729" display="https://www.jrvdev.com/ROAR/VER1/ShowScenario.asp?ScenarioID=3883" xr:uid="{DEBE4FE5-97D7-4000-A745-021708DD2A02}"/>
    <hyperlink ref="A5105" r:id="rId4730" display="https://www.jrvdev.com/ROAR/VER1/ShowScenario.asp?ScenarioID=3884" xr:uid="{1C6F6395-A71B-46E9-A750-44ED5126BFBE}"/>
    <hyperlink ref="A5106" r:id="rId4731" display="https://www.jrvdev.com/ROAR/VER1/ShowScenario.asp?ScenarioID=3885" xr:uid="{EA20A03E-8F70-48E1-B6A7-7E25DEB514F4}"/>
    <hyperlink ref="A5107" r:id="rId4732" display="https://www.jrvdev.com/ROAR/VER1/ShowScenario.asp?ScenarioID=3886" xr:uid="{9108B692-100F-4496-B6D5-A84A48271CB8}"/>
    <hyperlink ref="A5108" r:id="rId4733" display="https://www.jrvdev.com/ROAR/VER1/ShowScenario.asp?ScenarioID=3887" xr:uid="{3C5D2DB6-9C59-4EAA-8A20-F62D1D4F6A40}"/>
    <hyperlink ref="A5109" r:id="rId4734" display="https://www.jrvdev.com/ROAR/VER1/ShowScenario.asp?ScenarioID=3888" xr:uid="{E51C26D5-B627-4456-9B7D-CE6EE6061E0E}"/>
    <hyperlink ref="A5110" r:id="rId4735" display="https://www.jrvdev.com/ROAR/VER1/ShowScenario.asp?ScenarioID=3889" xr:uid="{DB995DF7-481D-4485-8B73-9406493206F5}"/>
    <hyperlink ref="A5111" r:id="rId4736" display="https://www.jrvdev.com/ROAR/VER1/ShowScenario.asp?ScenarioID=3890" xr:uid="{ED47EB15-72C9-46CB-BCEA-EC339D1875F8}"/>
    <hyperlink ref="A5112" r:id="rId4737" display="https://www.jrvdev.com/ROAR/VER1/ShowScenario.asp?ScenarioID=3891" xr:uid="{D14E1479-4DCC-4764-9243-5FA9ECAEB8E4}"/>
    <hyperlink ref="A5113" r:id="rId4738" display="https://www.jrvdev.com/ROAR/VER1/ShowScenario.asp?ScenarioID=3892" xr:uid="{B72F9392-0311-4CA4-A908-1390B184D796}"/>
    <hyperlink ref="A5114" r:id="rId4739" display="https://www.jrvdev.com/ROAR/VER1/ShowScenario.asp?ScenarioID=3893" xr:uid="{7E75F6BF-1895-4EBB-BBFE-FFE29C1272B3}"/>
    <hyperlink ref="A5115" r:id="rId4740" display="https://www.jrvdev.com/ROAR/VER1/ShowScenario.asp?ScenarioID=3894" xr:uid="{E79CCBCB-957C-423D-A7FD-B3945F18945B}"/>
    <hyperlink ref="A5116" r:id="rId4741" display="https://www.jrvdev.com/ROAR/VER1/ShowScenario.asp?ScenarioID=3895" xr:uid="{02D2A2BF-0AF3-4F76-A8AF-ADF5F797D1D8}"/>
    <hyperlink ref="A5118" r:id="rId4742" display="https://www.jrvdev.com/ROAR/VER1/ShowScenario.asp?ScenarioID=4078" xr:uid="{E68E41F2-A8B5-446D-92B5-8C0C9E7FB21C}"/>
    <hyperlink ref="A5119" r:id="rId4743" display="https://www.jrvdev.com/ROAR/VER1/ShowScenario.asp?ScenarioID=4079" xr:uid="{B35E5822-7E52-4ECE-A688-D0DA65CDE66A}"/>
    <hyperlink ref="A5120" r:id="rId4744" display="https://www.jrvdev.com/ROAR/VER1/ShowScenario.asp?ScenarioID=4080" xr:uid="{A2A35787-A98C-40BB-BC1E-F6A65C7E8B5D}"/>
    <hyperlink ref="A5121" r:id="rId4745" display="https://www.jrvdev.com/ROAR/VER1/ShowScenario.asp?ScenarioID=4081" xr:uid="{88DAA752-1BFE-489B-900A-7D0F4D89CAB8}"/>
    <hyperlink ref="A5122" r:id="rId4746" display="https://www.jrvdev.com/ROAR/VER1/ShowScenario.asp?ScenarioID=4082" xr:uid="{426B8F38-65BB-4689-AF14-56630453E2A3}"/>
    <hyperlink ref="A5123" r:id="rId4747" display="https://www.jrvdev.com/ROAR/VER1/ShowScenario.asp?ScenarioID=4083" xr:uid="{E015CD2D-7DCD-419B-ACE9-5F71DA2CB5E8}"/>
    <hyperlink ref="A5124" r:id="rId4748" display="https://www.jrvdev.com/ROAR/VER1/ShowScenario.asp?ScenarioID=4084" xr:uid="{A833B5A5-4FF3-49A3-A05D-F7F6ACCBC19D}"/>
    <hyperlink ref="A5125" r:id="rId4749" display="https://www.jrvdev.com/ROAR/VER1/ShowScenario.asp?ScenarioID=4085" xr:uid="{42499E63-7C97-44F2-8DAF-737BC3AB3B39}"/>
    <hyperlink ref="A5126" r:id="rId4750" display="https://www.jrvdev.com/ROAR/VER1/ShowScenario.asp?ScenarioID=4086" xr:uid="{43152570-CEA2-4808-907E-E28378B15918}"/>
    <hyperlink ref="A5127" r:id="rId4751" display="https://www.jrvdev.com/ROAR/VER1/ShowScenario.asp?ScenarioID=4087" xr:uid="{4138CE6B-C9F6-499B-B301-39568DE48C09}"/>
    <hyperlink ref="A5128" r:id="rId4752" display="https://www.jrvdev.com/ROAR/VER1/ShowScenario.asp?ScenarioID=4088" xr:uid="{C21EEF69-5034-4CB1-A15E-06C986C70F17}"/>
    <hyperlink ref="A5129" r:id="rId4753" display="https://www.jrvdev.com/ROAR/VER1/ShowScenario.asp?ScenarioID=4089" xr:uid="{72541279-05BB-4F78-BC3E-00A668608FF2}"/>
    <hyperlink ref="A5130" r:id="rId4754" display="https://www.jrvdev.com/ROAR/VER1/ShowScenario.asp?ScenarioID=4090" xr:uid="{E21A679E-1A5D-46DE-955D-8A79107ACFAB}"/>
    <hyperlink ref="A5131" r:id="rId4755" display="https://www.jrvdev.com/ROAR/VER1/ShowScenario.asp?ScenarioID=4091" xr:uid="{66E80C2A-E35A-4D86-9096-B24C0B7490C2}"/>
    <hyperlink ref="A5133" r:id="rId4756" display="https://www.jrvdev.com/ROAR/VER1/ShowScenario.asp?ScenarioID=4602" xr:uid="{B6AA7D34-D652-42AE-A3EE-1E0851FF74DB}"/>
    <hyperlink ref="A5134" r:id="rId4757" display="https://www.jrvdev.com/ROAR/VER1/ShowScenario.asp?ScenarioID=4603" xr:uid="{AB3F8A5A-2C89-4F75-BF17-01ACC8359856}"/>
    <hyperlink ref="A5135" r:id="rId4758" display="https://www.jrvdev.com/ROAR/VER1/ShowScenario.asp?ScenarioID=4604" xr:uid="{70241239-A2F8-475D-B319-067831DCFBAB}"/>
    <hyperlink ref="A5136" r:id="rId4759" display="https://www.jrvdev.com/ROAR/VER1/ShowScenario.asp?ScenarioID=4606" xr:uid="{29929528-A229-4441-B8F6-A1AAA2D5D63D}"/>
    <hyperlink ref="A5137" r:id="rId4760" display="https://www.jrvdev.com/ROAR/VER1/ShowScenario.asp?ScenarioID=4607" xr:uid="{67C88542-184C-40B0-9F24-AAF6D7319F09}"/>
    <hyperlink ref="A5139" r:id="rId4761" display="https://www.jrvdev.com/ROAR/VER1/ShowScenario.asp?ScenarioID=753" xr:uid="{0315A036-8EED-405A-BDB5-C246B19DC1F7}"/>
    <hyperlink ref="A5140" r:id="rId4762" display="https://www.jrvdev.com/ROAR/VER1/ShowScenario.asp?ScenarioID=754" xr:uid="{4AF37327-0CBE-4100-98AF-7989F75FCC5B}"/>
    <hyperlink ref="A5141" r:id="rId4763" display="https://www.jrvdev.com/ROAR/VER1/ShowScenario.asp?ScenarioID=755" xr:uid="{8329EC58-1C69-4B1D-A1AB-21717EA4A084}"/>
    <hyperlink ref="A5142" r:id="rId4764" display="https://www.jrvdev.com/ROAR/VER1/ShowScenario.asp?ScenarioID=756" xr:uid="{733B5107-9892-4D84-AD46-3D4C833432E8}"/>
    <hyperlink ref="A5143" r:id="rId4765" display="https://www.jrvdev.com/ROAR/VER1/ShowScenario.asp?ScenarioID=757" xr:uid="{1CA13AAD-EF75-4413-8DBB-01B336BE2861}"/>
    <hyperlink ref="A5144" r:id="rId4766" display="https://www.jrvdev.com/ROAR/VER1/ShowScenario.asp?ScenarioID=758" xr:uid="{9D0658BC-BA54-4030-8A22-52BEEAD16B0D}"/>
    <hyperlink ref="A5145" r:id="rId4767" display="https://www.jrvdev.com/ROAR/VER1/ShowScenario.asp?ScenarioID=759" xr:uid="{27C10C4E-5C13-4818-BBD4-AAE4332E6EBC}"/>
    <hyperlink ref="A5146" r:id="rId4768" display="https://www.jrvdev.com/ROAR/VER1/ShowScenario.asp?ScenarioID=760" xr:uid="{3F2BAF3E-9333-4CD4-BDEC-C17ABC294AAE}"/>
    <hyperlink ref="A5147" r:id="rId4769" display="https://www.jrvdev.com/ROAR/VER1/ShowScenario.asp?ScenarioID=761" xr:uid="{E2AB36D6-2FC6-4340-8C4D-ACA45FCCD4F3}"/>
    <hyperlink ref="A5148" r:id="rId4770" display="https://www.jrvdev.com/ROAR/VER1/ShowScenario.asp?ScenarioID=762" xr:uid="{EB66AB0C-F548-4C02-B630-25C974DB1503}"/>
    <hyperlink ref="A5150" r:id="rId4771" display="https://www.jrvdev.com/ROAR/VER1/ShowScenario.asp?ScenarioID=1136" xr:uid="{511A009A-AFBB-44D2-8ECD-148085F5E9E5}"/>
    <hyperlink ref="A5151" r:id="rId4772" display="https://www.jrvdev.com/ROAR/VER1/ShowScenario.asp?ScenarioID=1137" xr:uid="{E78DAA1A-4ACE-4F60-8DA4-637D44BDE561}"/>
    <hyperlink ref="A5152" r:id="rId4773" display="https://www.jrvdev.com/ROAR/VER1/ShowScenario.asp?ScenarioID=1138" xr:uid="{16A660FF-4576-4F02-AFB6-8BDB23A76961}"/>
    <hyperlink ref="A5153" r:id="rId4774" display="https://www.jrvdev.com/ROAR/VER1/ShowScenario.asp?ScenarioID=1127" xr:uid="{9CF8AA91-2A7C-48EB-A683-2CFEA18D9AF0}"/>
    <hyperlink ref="A5154" r:id="rId4775" display="https://www.jrvdev.com/ROAR/VER1/ShowScenario.asp?ScenarioID=1145" xr:uid="{B4654378-39E2-4156-B487-64BCD2D4D77F}"/>
    <hyperlink ref="A5155" r:id="rId4776" display="https://www.jrvdev.com/ROAR/VER1/ShowScenario.asp?ScenarioID=1140" xr:uid="{235580AF-4D0A-42C2-B0F7-E660FAA47FFE}"/>
    <hyperlink ref="A5156" r:id="rId4777" display="https://www.jrvdev.com/ROAR/VER1/ShowScenario.asp?ScenarioID=1141" xr:uid="{A6EDBB05-9256-4DAB-8701-07A278963B37}"/>
    <hyperlink ref="A5157" r:id="rId4778" display="https://www.jrvdev.com/ROAR/VER1/ShowScenario.asp?ScenarioID=1142" xr:uid="{D8758501-9573-4B1A-B66E-FD23CE59183B}"/>
    <hyperlink ref="A5158" r:id="rId4779" display="https://www.jrvdev.com/ROAR/VER1/ShowScenario.asp?ScenarioID=1143" xr:uid="{A330D1AF-9D93-40BC-AF9A-7107AB28C4F8}"/>
    <hyperlink ref="A5159" r:id="rId4780" display="https://www.jrvdev.com/ROAR/VER1/ShowScenario.asp?ScenarioID=1144" xr:uid="{30DB7A2C-F327-49D5-8E4B-DC2D443F86DF}"/>
    <hyperlink ref="A5161" r:id="rId4781" display="https://www.jrvdev.com/ROAR/VER1/ShowScenario.asp?ScenarioID=1276" xr:uid="{DF690B09-E255-4266-AD9A-A15905EE1792}"/>
    <hyperlink ref="A5162" r:id="rId4782" display="https://www.jrvdev.com/ROAR/VER1/ShowScenario.asp?ScenarioID=1277" xr:uid="{57874C62-4199-4F3D-AB15-0F54A4DDFADE}"/>
    <hyperlink ref="A5163" r:id="rId4783" display="https://www.jrvdev.com/ROAR/VER1/ShowScenario.asp?ScenarioID=1275" xr:uid="{E4AF87C5-20C2-450A-9FE1-857087D8F641}"/>
    <hyperlink ref="A5164" r:id="rId4784" display="https://www.jrvdev.com/ROAR/VER1/ShowScenario.asp?ScenarioID=1278" xr:uid="{EF461AD6-D17F-4C4F-B099-C195D1F8D576}"/>
    <hyperlink ref="A5165" r:id="rId4785" display="https://www.jrvdev.com/ROAR/VER1/ShowScenario.asp?ScenarioID=1279" xr:uid="{F8714FA3-8E9A-471F-9661-3E8762718B0C}"/>
    <hyperlink ref="A5166" r:id="rId4786" display="https://www.jrvdev.com/ROAR/VER1/ShowScenario.asp?ScenarioID=1281" xr:uid="{4FDE43B5-BC30-41E5-B3DC-6EEB73CB3DF5}"/>
    <hyperlink ref="A5167" r:id="rId4787" display="https://www.jrvdev.com/ROAR/VER1/ShowScenario.asp?ScenarioID=1280" xr:uid="{27F9840A-3C4B-482B-AFAF-A3694F4E2CE4}"/>
    <hyperlink ref="A5168" r:id="rId4788" display="https://www.jrvdev.com/ROAR/VER1/ShowScenario.asp?ScenarioID=1282" xr:uid="{C5F3BC8B-B9F8-4CCF-BFEE-E03B1B316A82}"/>
    <hyperlink ref="A5169" r:id="rId4789" display="https://www.jrvdev.com/ROAR/VER1/ShowScenario.asp?ScenarioID=1283" xr:uid="{F06C2F76-E45C-4EC1-81D1-2AE61FA62021}"/>
    <hyperlink ref="A5170" r:id="rId4790" display="https://www.jrvdev.com/ROAR/VER1/ShowScenario.asp?ScenarioID=1284" xr:uid="{D9DFA8C8-6F9D-48E6-B136-E96D140117BC}"/>
    <hyperlink ref="A5172" r:id="rId4791" display="https://www.jrvdev.com/ROAR/VER1/ShowScenario.asp?ScenarioID=4793" xr:uid="{0C1E81C4-07DE-4AB8-983C-DF5BF6B4F72D}"/>
    <hyperlink ref="A5173" r:id="rId4792" display="https://www.jrvdev.com/ROAR/VER1/ShowScenario.asp?ScenarioID=4654" xr:uid="{9C5E942F-65A5-44FB-850B-BE31B170C1DE}"/>
    <hyperlink ref="A5174" r:id="rId4793" display="https://www.jrvdev.com/ROAR/VER1/ShowScenario.asp?ScenarioID=4791" xr:uid="{510D9515-50A2-4BA4-93F5-7C0F281FD3D0}"/>
    <hyperlink ref="A5175" r:id="rId4794" display="https://www.jrvdev.com/ROAR/VER1/ShowScenario.asp?ScenarioID=4790" xr:uid="{497FEAF3-ABFC-48A9-A31E-66A27E2E19C7}"/>
    <hyperlink ref="A5176" r:id="rId4795" display="https://www.jrvdev.com/ROAR/VER1/ShowScenario.asp?ScenarioID=4792" xr:uid="{E0B1073F-3462-4D07-82A1-BDADD0881CD9}"/>
    <hyperlink ref="A5178" r:id="rId4796" display="https://www.jrvdev.com/ROAR/VER1/ShowScenario.asp?ScenarioID=1894" xr:uid="{B93E77EE-352B-4EAD-8C2D-E032DA8C6291}"/>
    <hyperlink ref="A5179" r:id="rId4797" display="https://www.jrvdev.com/ROAR/VER1/ShowScenario.asp?ScenarioID=1895" xr:uid="{48327579-FBC9-49DD-A688-9089529F775F}"/>
    <hyperlink ref="A5180" r:id="rId4798" display="https://www.jrvdev.com/ROAR/VER1/ShowScenario.asp?ScenarioID=1896" xr:uid="{F4FB2CBC-9512-4690-A752-70D32B98EEC0}"/>
    <hyperlink ref="A5181" r:id="rId4799" display="https://www.jrvdev.com/ROAR/VER1/ShowScenario.asp?ScenarioID=1897" xr:uid="{A0ABA19A-DA70-41A6-BDD6-5990257C2968}"/>
    <hyperlink ref="A5182" r:id="rId4800" display="https://www.jrvdev.com/ROAR/VER1/ShowScenario.asp?ScenarioID=1898" xr:uid="{7EDEEAAA-68F5-4D24-9D3F-1D878FBF9D5B}"/>
    <hyperlink ref="A5183" r:id="rId4801" display="https://www.jrvdev.com/ROAR/VER1/ShowScenario.asp?ScenarioID=1899" xr:uid="{1483A3BC-AAE9-4460-AAA6-DA9CB7D47B61}"/>
    <hyperlink ref="A5185" r:id="rId4802" display="https://www.jrvdev.com/ROAR/VER1/ShowScenario.asp?ScenarioID=5428" xr:uid="{B5DA3E50-5965-4F79-838D-CA41F861487C}"/>
    <hyperlink ref="A5186" r:id="rId4803" display="https://www.jrvdev.com/ROAR/VER1/ShowScenario.asp?ScenarioID=5429" xr:uid="{F5323C94-00D9-486C-B551-D640998D5722}"/>
    <hyperlink ref="A5187" r:id="rId4804" display="https://www.jrvdev.com/ROAR/VER1/ShowScenario.asp?ScenarioID=5156" xr:uid="{FD1265E1-7607-4D64-A037-382A459AAA27}"/>
    <hyperlink ref="A5188" r:id="rId4805" display="https://www.jrvdev.com/ROAR/VER1/ShowScenario.asp?ScenarioID=5430" xr:uid="{E868605A-4EF9-4A52-9C4D-981D2C454418}"/>
    <hyperlink ref="A5189" r:id="rId4806" display="https://www.jrvdev.com/ROAR/VER1/ShowScenario.asp?ScenarioID=5431" xr:uid="{4A4901A0-61FB-40EA-B17B-1C5699E6B71B}"/>
    <hyperlink ref="A5191" r:id="rId4807" display="https://www.jrvdev.com/ROAR/VER1/ShowScenario.asp?ScenarioID=763" xr:uid="{3C424B4E-940C-4A54-B36D-48B29815AFED}"/>
    <hyperlink ref="A5192" r:id="rId4808" display="https://www.jrvdev.com/ROAR/VER1/ShowScenario.asp?ScenarioID=764" xr:uid="{96EB323B-91B6-4744-9970-73CDB27C4AAE}"/>
    <hyperlink ref="A5193" r:id="rId4809" display="https://www.jrvdev.com/ROAR/VER1/ShowScenario.asp?ScenarioID=765" xr:uid="{8088E1E1-74B5-4517-9B48-4B1CC3D840F4}"/>
    <hyperlink ref="A5194" r:id="rId4810" display="https://www.jrvdev.com/ROAR/VER1/ShowScenario.asp?ScenarioID=766" xr:uid="{4F25A7B5-3850-4BFB-AB09-E9C610F7E76D}"/>
    <hyperlink ref="A5195" r:id="rId4811" display="https://www.jrvdev.com/ROAR/VER1/ShowScenario.asp?ScenarioID=767" xr:uid="{6C67AD53-C400-4615-A866-2C0DAA1CE6E8}"/>
    <hyperlink ref="A5196" r:id="rId4812" display="https://www.jrvdev.com/ROAR/VER1/ShowScenario.asp?ScenarioID=768" xr:uid="{6A709FAA-4939-4E2B-81D7-645EFC38C739}"/>
    <hyperlink ref="A5197" r:id="rId4813" display="https://www.jrvdev.com/ROAR/VER1/ShowScenario.asp?ScenarioID=769" xr:uid="{2D174EB5-D269-4553-B0F4-F7BDF0F9518E}"/>
    <hyperlink ref="A5198" r:id="rId4814" display="https://www.jrvdev.com/ROAR/VER1/ShowScenario.asp?ScenarioID=770" xr:uid="{32E9856F-E15E-4FA7-BFAA-E1032F8360F3}"/>
    <hyperlink ref="A5199" r:id="rId4815" display="https://www.jrvdev.com/ROAR/VER1/ShowScenario.asp?ScenarioID=771" xr:uid="{2AF8ABB5-3BFF-49CA-BB95-52E8E6871BB6}"/>
    <hyperlink ref="A5201" r:id="rId4816" display="https://www.jrvdev.com/ROAR/VER1/ShowScenario.asp?ScenarioID=772" xr:uid="{AF297D70-99D3-428D-973A-539958301882}"/>
    <hyperlink ref="A5202" r:id="rId4817" display="https://www.jrvdev.com/ROAR/VER1/ShowScenario.asp?ScenarioID=773" xr:uid="{7E3DF979-5B62-4AF4-938B-9D768742FED3}"/>
    <hyperlink ref="A5203" r:id="rId4818" display="https://www.jrvdev.com/ROAR/VER1/ShowScenario.asp?ScenarioID=774" xr:uid="{CB805AA0-E530-4232-9C0C-F2ADB0B5B13A}"/>
    <hyperlink ref="A5204" r:id="rId4819" display="https://www.jrvdev.com/ROAR/VER1/ShowScenario.asp?ScenarioID=775" xr:uid="{B0687324-BA94-47BF-B2F6-86E87D961695}"/>
    <hyperlink ref="A5205" r:id="rId4820" display="https://www.jrvdev.com/ROAR/VER1/ShowScenario.asp?ScenarioID=776" xr:uid="{5CCE86C0-9E48-4338-A1F8-0FE2CCC10389}"/>
    <hyperlink ref="A5206" r:id="rId4821" display="https://www.jrvdev.com/ROAR/VER1/ShowScenario.asp?ScenarioID=777" xr:uid="{0554708C-9810-4A51-92C3-7A65146206A9}"/>
    <hyperlink ref="A5207" r:id="rId4822" display="https://www.jrvdev.com/ROAR/VER1/ShowScenario.asp?ScenarioID=778" xr:uid="{B242DDF6-7667-4157-8AEC-4EBCFD49AF71}"/>
    <hyperlink ref="A5209" r:id="rId4823" display="https://www.jrvdev.com/ROAR/VER1/ShowScenario.asp?ScenarioID=1161" xr:uid="{0623F065-A474-4616-A63F-80ED2915EA01}"/>
    <hyperlink ref="A5210" r:id="rId4824" display="https://www.jrvdev.com/ROAR/VER1/ShowScenario.asp?ScenarioID=1200" xr:uid="{1E83D768-F6B1-4F1F-974B-85B3ED7BF377}"/>
    <hyperlink ref="A5211" r:id="rId4825" display="https://www.jrvdev.com/ROAR/VER1/ShowScenario.asp?ScenarioID=1209" xr:uid="{E992110F-04AC-433F-A2EA-961ECDA202F5}"/>
    <hyperlink ref="A5213" r:id="rId4826" display="https://www.jrvdev.com/ROAR/VER1/ShowScenario.asp?ScenarioID=6468" xr:uid="{9DC27CF8-7DAE-4EA7-A636-A6E7B543B3D2}"/>
    <hyperlink ref="A5214" r:id="rId4827" display="https://www.jrvdev.com/ROAR/VER1/ShowScenario.asp?ScenarioID=6469" xr:uid="{C3F29611-926D-4224-A5C3-4CE9B2E294B9}"/>
    <hyperlink ref="A5215" r:id="rId4828" display="https://www.jrvdev.com/ROAR/VER1/ShowScenario.asp?ScenarioID=6470" xr:uid="{04554C2D-31C6-40F1-8608-C3EF9B9C9813}"/>
    <hyperlink ref="A5216" r:id="rId4829" display="https://www.jrvdev.com/ROAR/VER1/ShowScenario.asp?ScenarioID=6471" xr:uid="{4B5C2878-B1BA-41B1-A095-3A24138CAC45}"/>
    <hyperlink ref="A5217" r:id="rId4830" display="https://www.jrvdev.com/ROAR/VER1/ShowScenario.asp?ScenarioID=6472" xr:uid="{DE31DF6F-5BF4-4818-9073-AA6644AE236C}"/>
    <hyperlink ref="A5219" r:id="rId4831" display="https://www.jrvdev.com/ROAR/VER1/ShowScenario.asp?ScenarioID=1292" xr:uid="{16BD02F5-7C45-45BF-9C5C-37A587A6ACC3}"/>
    <hyperlink ref="A5220" r:id="rId4832" display="https://www.jrvdev.com/ROAR/VER1/ShowScenario.asp?ScenarioID=1293" xr:uid="{D7043B60-2893-48C3-BEAC-555CDDCAAC87}"/>
    <hyperlink ref="A5221" r:id="rId4833" display="https://www.jrvdev.com/ROAR/VER1/ShowScenario.asp?ScenarioID=1294" xr:uid="{99AAEBE6-9C4B-4B43-8996-3A610B01D8BD}"/>
    <hyperlink ref="A5222" r:id="rId4834" display="https://www.jrvdev.com/ROAR/VER1/ShowScenario.asp?ScenarioID=1295" xr:uid="{302D09BE-9121-4F67-BD31-0012573955BD}"/>
    <hyperlink ref="A5223" r:id="rId4835" display="https://www.jrvdev.com/ROAR/VER1/ShowScenario.asp?ScenarioID=1296" xr:uid="{B7D325C1-A084-41F8-8710-AAC6FD2FF58A}"/>
    <hyperlink ref="A5224" r:id="rId4836" display="https://www.jrvdev.com/ROAR/VER1/ShowScenario.asp?ScenarioID=1992" xr:uid="{31C858A7-D5C0-4BB1-B10B-A1CC6DEB18A0}"/>
    <hyperlink ref="A5226" r:id="rId4837" display="https://www.jrvdev.com/ROAR/VER1/ShowScenario.asp?ScenarioID=6175" xr:uid="{3B2B4A79-30B9-4F83-9F70-0C5F3A62B1C8}"/>
    <hyperlink ref="A5227" r:id="rId4838" display="https://www.jrvdev.com/ROAR/VER1/ShowScenario.asp?ScenarioID=6176" xr:uid="{3655EB3C-2352-4A88-9AF9-EEEA5A5CE8A5}"/>
    <hyperlink ref="A5228" r:id="rId4839" display="https://www.jrvdev.com/ROAR/VER1/ShowScenario.asp?ScenarioID=6177" xr:uid="{B938E905-A1EC-422F-A2AF-B63EB5BF5EAE}"/>
    <hyperlink ref="A5230" r:id="rId4840" display="https://www.jrvdev.com/ROAR/VER1/ShowScenario.asp?ScenarioID=2348" xr:uid="{88AE8077-66D9-475D-B862-E2B47FA0A545}"/>
    <hyperlink ref="A5231" r:id="rId4841" display="https://www.jrvdev.com/ROAR/VER1/ShowScenario.asp?ScenarioID=2349" xr:uid="{6CEBF843-71F7-4E63-BF51-034C17237D12}"/>
    <hyperlink ref="A5232" r:id="rId4842" display="https://www.jrvdev.com/ROAR/VER1/ShowScenario.asp?ScenarioID=2350" xr:uid="{C07FE3C4-2357-4426-8BB8-46E176EECD3C}"/>
    <hyperlink ref="A5234" r:id="rId4843" display="https://www.jrvdev.com/ROAR/VER1/ShowScenario.asp?ScenarioID=5157" xr:uid="{B7BFA597-99F4-4F70-8AE8-467389125691}"/>
    <hyperlink ref="A5235" r:id="rId4844" display="https://www.jrvdev.com/ROAR/VER1/ShowScenario.asp?ScenarioID=5158" xr:uid="{2055B502-6477-43DF-9FE1-64D4F7A0E7F7}"/>
    <hyperlink ref="A5236" r:id="rId4845" display="https://www.jrvdev.com/ROAR/VER1/ShowScenario.asp?ScenarioID=5159" xr:uid="{70899F40-C6FF-49A0-A094-60500ABC7A05}"/>
    <hyperlink ref="A5237" r:id="rId4846" display="https://www.jrvdev.com/ROAR/VER1/ShowScenario.asp?ScenarioID=5160" xr:uid="{847F7CF1-8FF1-4467-8060-EDE6591A0FE1}"/>
    <hyperlink ref="A5238" r:id="rId4847" display="https://www.jrvdev.com/ROAR/VER1/ShowScenario.asp?ScenarioID=5161" xr:uid="{DD6FFDF8-7228-4C90-A650-8A7AB8F6D1FF}"/>
    <hyperlink ref="A5239" r:id="rId4848" display="https://www.jrvdev.com/ROAR/VER1/ShowScenario.asp?ScenarioID=5162" xr:uid="{2ECB0810-8094-42B8-90EA-89F63F864271}"/>
    <hyperlink ref="A5240" r:id="rId4849" display="https://www.jrvdev.com/ROAR/VER1/ShowScenario.asp?ScenarioID=5163" xr:uid="{BE128452-AC05-42CA-9BCE-FE601222E21F}"/>
    <hyperlink ref="A5241" r:id="rId4850" display="https://www.jrvdev.com/ROAR/VER1/ShowScenario.asp?ScenarioID=5164" xr:uid="{33094E7C-6075-49FB-A52B-95D08BB77AD9}"/>
    <hyperlink ref="A5242" r:id="rId4851" display="https://www.jrvdev.com/ROAR/VER1/ShowScenario.asp?ScenarioID=5165" xr:uid="{E5D5D447-87CD-4025-888E-5E432A3E6EC5}"/>
    <hyperlink ref="A5243" r:id="rId4852" display="https://www.jrvdev.com/ROAR/VER1/ShowScenario.asp?ScenarioID=5166" xr:uid="{6A6CC939-58A0-4120-941F-7BAC7894F32F}"/>
    <hyperlink ref="A5244" r:id="rId4853" display="https://www.jrvdev.com/ROAR/VER1/ShowScenario.asp?ScenarioID=5167" xr:uid="{EB5762CD-1E02-44D6-B16E-85F6E42351C1}"/>
    <hyperlink ref="A5245" r:id="rId4854" display="https://www.jrvdev.com/ROAR/VER1/ShowScenario.asp?ScenarioID=5168" xr:uid="{6A1C94F6-45E7-4E40-992E-600139B7BCCE}"/>
    <hyperlink ref="A5246" r:id="rId4855" display="https://www.jrvdev.com/ROAR/VER1/ShowScenario.asp?ScenarioID=5169" xr:uid="{C213EAC1-3350-47F2-8137-177EED7E46E2}"/>
    <hyperlink ref="A5247" r:id="rId4856" display="https://www.jrvdev.com/ROAR/VER1/ShowScenario.asp?ScenarioID=5170" xr:uid="{EA5DB939-024C-48CA-A0A8-71991F703D53}"/>
    <hyperlink ref="A5248" r:id="rId4857" display="https://www.jrvdev.com/ROAR/VER1/ShowScenario.asp?ScenarioID=5171" xr:uid="{9E395828-54F8-43D4-9CB4-A710CB438661}"/>
    <hyperlink ref="A5249" r:id="rId4858" display="https://www.jrvdev.com/ROAR/VER1/ShowScenario.asp?ScenarioID=5172" xr:uid="{F808295E-3B7D-45BA-9699-9E0070F9F1A4}"/>
    <hyperlink ref="A5250" r:id="rId4859" display="https://www.jrvdev.com/ROAR/VER1/ShowScenario.asp?ScenarioID=5173" xr:uid="{9E32D0FA-2699-4D21-89BB-098CB913CDF1}"/>
    <hyperlink ref="A5251" r:id="rId4860" display="https://www.jrvdev.com/ROAR/VER1/ShowScenario.asp?ScenarioID=5174" xr:uid="{787511BB-B567-49BC-9DEA-AAEABE371304}"/>
    <hyperlink ref="A5252" r:id="rId4861" display="https://www.jrvdev.com/ROAR/VER1/ShowScenario.asp?ScenarioID=5175" xr:uid="{A34F341B-C122-4CAF-8A35-EE035D9A7A3B}"/>
    <hyperlink ref="A5253" r:id="rId4862" display="https://www.jrvdev.com/ROAR/VER1/ShowScenario.asp?ScenarioID=5176" xr:uid="{34004D9A-75AE-4412-BB1D-42F5641E8C49}"/>
    <hyperlink ref="A5254" r:id="rId4863" display="https://www.jrvdev.com/ROAR/VER1/ShowScenario.asp?ScenarioID=5177" xr:uid="{6C46132A-F813-493C-8F39-737E2BD11635}"/>
    <hyperlink ref="A5255" r:id="rId4864" display="https://www.jrvdev.com/ROAR/VER1/ShowScenario.asp?ScenarioID=5178" xr:uid="{126A5F5A-3CF4-4F71-9ED7-12408784DF60}"/>
    <hyperlink ref="A5256" r:id="rId4865" display="https://www.jrvdev.com/ROAR/VER1/ShowScenario.asp?ScenarioID=5179" xr:uid="{5CBC89A5-0782-4435-8062-3112A7B04B8F}"/>
    <hyperlink ref="A5257" r:id="rId4866" display="https://www.jrvdev.com/ROAR/VER1/ShowScenario.asp?ScenarioID=5180" xr:uid="{ABBE0DF6-4CE6-4E1E-ABF5-1CE40C6095D2}"/>
    <hyperlink ref="A5258" r:id="rId4867" display="https://www.jrvdev.com/ROAR/VER1/ShowScenario.asp?ScenarioID=5181" xr:uid="{BFA0F4DE-28CB-44D5-B251-C54E981612AC}"/>
    <hyperlink ref="A5259" r:id="rId4868" display="https://www.jrvdev.com/ROAR/VER1/ShowScenario.asp?ScenarioID=5182" xr:uid="{E71F9C8E-B41B-4054-BB4B-D462E47BCE13}"/>
    <hyperlink ref="A5260" r:id="rId4869" display="https://www.jrvdev.com/ROAR/VER1/ShowScenario.asp?ScenarioID=5183" xr:uid="{35359EF4-0326-4A7D-A3D3-DFBCBCA9F3D7}"/>
    <hyperlink ref="A5261" r:id="rId4870" display="https://www.jrvdev.com/ROAR/VER1/ShowScenario.asp?ScenarioID=5184" xr:uid="{2912339E-6657-4BCA-AA3F-5A7F27579BD5}"/>
    <hyperlink ref="A5262" r:id="rId4871" display="https://www.jrvdev.com/ROAR/VER1/ShowScenario.asp?ScenarioID=5185" xr:uid="{BD5FA788-C70D-4568-9222-3B208D61D0B4}"/>
    <hyperlink ref="A5263" r:id="rId4872" display="https://www.jrvdev.com/ROAR/VER1/ShowScenario.asp?ScenarioID=5186" xr:uid="{03D9FA67-71F4-4646-BB84-CF0F83EC1A49}"/>
    <hyperlink ref="A5264" r:id="rId4873" display="https://www.jrvdev.com/ROAR/VER1/ShowScenario.asp?ScenarioID=5187" xr:uid="{F50258AE-D9C1-4D4C-A5E2-A691C045D9B2}"/>
    <hyperlink ref="A5265" r:id="rId4874" display="https://www.jrvdev.com/ROAR/VER1/ShowScenario.asp?ScenarioID=5188" xr:uid="{48330E12-AA4C-43E3-984B-56C8FE716BD0}"/>
    <hyperlink ref="A5266" r:id="rId4875" display="https://www.jrvdev.com/ROAR/VER1/ShowScenario.asp?ScenarioID=5189" xr:uid="{444DDA06-927C-442D-94ED-CD1FE274F524}"/>
    <hyperlink ref="A5267" r:id="rId4876" display="https://www.jrvdev.com/ROAR/VER1/ShowScenario.asp?ScenarioID=5190" xr:uid="{8CBB0116-B52F-4E4E-A322-7C940A22A413}"/>
    <hyperlink ref="A5268" r:id="rId4877" display="https://www.jrvdev.com/ROAR/VER1/ShowScenario.asp?ScenarioID=5191" xr:uid="{769B94A8-9862-405F-8A02-A0B3A5F594BF}"/>
    <hyperlink ref="A5269" r:id="rId4878" display="https://www.jrvdev.com/ROAR/VER1/ShowScenario.asp?ScenarioID=5192" xr:uid="{438FD91A-4E4E-461F-8921-6C262B051CAC}"/>
    <hyperlink ref="A5270" r:id="rId4879" display="https://www.jrvdev.com/ROAR/VER1/ShowScenario.asp?ScenarioID=5193" xr:uid="{C0A80D35-E72F-4551-AE8D-5C1487D1E74C}"/>
    <hyperlink ref="A5271" r:id="rId4880" display="https://www.jrvdev.com/ROAR/VER1/ShowScenario.asp?ScenarioID=5194" xr:uid="{C50A47D4-747B-4A0E-9B62-4F560BA1342A}"/>
    <hyperlink ref="A5272" r:id="rId4881" display="https://www.jrvdev.com/ROAR/VER1/ShowScenario.asp?ScenarioID=5195" xr:uid="{63CD5B29-C40E-44D4-8871-D6CF729DEA51}"/>
    <hyperlink ref="A5273" r:id="rId4882" display="https://www.jrvdev.com/ROAR/VER1/ShowScenario.asp?ScenarioID=5196" xr:uid="{EC199F98-9863-409D-86C3-D140A0540DF0}"/>
    <hyperlink ref="A5274" r:id="rId4883" display="https://www.jrvdev.com/ROAR/VER1/ShowScenario.asp?ScenarioID=5197" xr:uid="{89A4FAB0-BD6B-48B2-A41D-0FD4F9F9FD61}"/>
    <hyperlink ref="A5275" r:id="rId4884" display="https://www.jrvdev.com/ROAR/VER1/ShowScenario.asp?ScenarioID=5198" xr:uid="{A0EE4EC3-D441-49C6-AB93-DB7D5AB57CF4}"/>
    <hyperlink ref="A5276" r:id="rId4885" display="https://www.jrvdev.com/ROAR/VER1/ShowScenario.asp?ScenarioID=5199" xr:uid="{F0D1407A-5344-4D8B-9D75-5294D19DBDD9}"/>
    <hyperlink ref="A5277" r:id="rId4886" display="https://www.jrvdev.com/ROAR/VER1/ShowScenario.asp?ScenarioID=5200" xr:uid="{7DCA89F5-D96D-4790-BFD3-5B861649879C}"/>
    <hyperlink ref="A5278" r:id="rId4887" display="https://www.jrvdev.com/ROAR/VER1/ShowScenario.asp?ScenarioID=5201" xr:uid="{996FBB5A-FF00-42B5-BA09-BFCAF742839A}"/>
    <hyperlink ref="A5280" r:id="rId4888" display="https://www.jrvdev.com/ROAR/VER1/ShowScenario.asp?ScenarioID=3897" xr:uid="{15DB962C-BA35-48EB-B1A5-17FC46355C83}"/>
    <hyperlink ref="A5281" r:id="rId4889" display="https://www.jrvdev.com/ROAR/VER1/ShowScenario.asp?ScenarioID=3898" xr:uid="{A7537FBC-3DD9-409F-8F77-8ED9BA3C48F9}"/>
    <hyperlink ref="A5282" r:id="rId4890" display="https://www.jrvdev.com/ROAR/VER1/ShowScenario.asp?ScenarioID=3899" xr:uid="{37D43963-F0F5-44B8-91B0-ACE0C1B2FEC5}"/>
    <hyperlink ref="A5283" r:id="rId4891" display="https://www.jrvdev.com/ROAR/VER1/ShowScenario.asp?ScenarioID=3900" xr:uid="{B04B4230-A77A-47C6-9562-FFCDB393D4C4}"/>
    <hyperlink ref="A5284" r:id="rId4892" display="https://www.jrvdev.com/ROAR/VER1/ShowScenario.asp?ScenarioID=3901" xr:uid="{0E57DF8C-1B03-43B1-8236-2D21EE506F3E}"/>
    <hyperlink ref="A5285" r:id="rId4893" display="https://www.jrvdev.com/ROAR/VER1/ShowScenario.asp?ScenarioID=3902" xr:uid="{9591B5EF-CBB8-4F5B-8205-CFD110DEEE19}"/>
    <hyperlink ref="A5286" r:id="rId4894" display="https://www.jrvdev.com/ROAR/VER1/ShowScenario.asp?ScenarioID=3903" xr:uid="{31D4D43B-8518-4563-993E-C2EF0E695558}"/>
    <hyperlink ref="A5287" r:id="rId4895" display="https://www.jrvdev.com/ROAR/VER1/ShowScenario.asp?ScenarioID=3904" xr:uid="{94830599-55CD-48B9-ACBE-BE77E2C01655}"/>
    <hyperlink ref="A5288" r:id="rId4896" display="https://www.jrvdev.com/ROAR/VER1/ShowScenario.asp?ScenarioID=3905" xr:uid="{DF6DB95D-4C9B-4CC9-B564-AB18557DDCE2}"/>
    <hyperlink ref="A5289" r:id="rId4897" display="https://www.jrvdev.com/ROAR/VER1/ShowScenario.asp?ScenarioID=3906" xr:uid="{334FD348-083F-44D6-9FB1-881F58ACDCDF}"/>
    <hyperlink ref="A5291" r:id="rId4898" display="https://www.jrvdev.com/ROAR/VER1/ShowScenario.asp?ScenarioID=2577" xr:uid="{005F3E30-B1EF-4518-B591-EE9A10ED948A}"/>
    <hyperlink ref="A5292" r:id="rId4899" display="https://www.jrvdev.com/ROAR/VER1/ShowScenario.asp?ScenarioID=2578" xr:uid="{E48B00BF-CE10-489C-A8DE-FB5043C2C6EE}"/>
    <hyperlink ref="A5293" r:id="rId4900" display="https://www.jrvdev.com/ROAR/VER1/ShowScenario.asp?ScenarioID=2579" xr:uid="{43B434CD-40A9-4F65-928A-8838FFA3299D}"/>
    <hyperlink ref="A5294" r:id="rId4901" display="https://www.jrvdev.com/ROAR/VER1/ShowScenario.asp?ScenarioID=2580" xr:uid="{580F8D5F-EA53-4944-A5CB-FF534633BDB8}"/>
    <hyperlink ref="A5295" r:id="rId4902" display="https://www.jrvdev.com/ROAR/VER1/ShowScenario.asp?ScenarioID=2581" xr:uid="{68DBEEAF-6B2E-4DA3-B145-98C5680A7B1D}"/>
    <hyperlink ref="A5296" r:id="rId4903" display="https://www.jrvdev.com/ROAR/VER1/ShowScenario.asp?ScenarioID=2582" xr:uid="{73246B30-0B19-4583-BBD3-0EB6B8FEB1B1}"/>
    <hyperlink ref="A5297" r:id="rId4904" display="https://www.jrvdev.com/ROAR/VER1/ShowScenario.asp?ScenarioID=2583" xr:uid="{32CA23AF-3E85-4FBA-BEA2-2BDC3F7D4E29}"/>
    <hyperlink ref="A5298" r:id="rId4905" display="https://www.jrvdev.com/ROAR/VER1/ShowScenario.asp?ScenarioID=2584" xr:uid="{68E61496-4B27-4037-87D2-8F264E07617A}"/>
    <hyperlink ref="A5299" r:id="rId4906" display="https://www.jrvdev.com/ROAR/VER1/ShowScenario.asp?ScenarioID=2585" xr:uid="{5910B6D4-DC3D-4561-91C8-FB8F6AF158C3}"/>
    <hyperlink ref="A5301" r:id="rId4907" display="https://www.jrvdev.com/ROAR/VER1/ShowScenario.asp?ScenarioID=1399" xr:uid="{C58EC016-B70E-4DD6-8648-09B62DEBE48B}"/>
    <hyperlink ref="A5302" r:id="rId4908" display="https://www.jrvdev.com/ROAR/VER1/ShowScenario.asp?ScenarioID=1400" xr:uid="{DB9B6D23-7CF3-4659-B5B1-933BF45251AC}"/>
    <hyperlink ref="A5303" r:id="rId4909" display="https://www.jrvdev.com/ROAR/VER1/ShowScenario.asp?ScenarioID=1401" xr:uid="{8CEDFE11-E35A-4C7A-821C-8D2DA006F720}"/>
    <hyperlink ref="A5304" r:id="rId4910" display="https://www.jrvdev.com/ROAR/VER1/ShowScenario.asp?ScenarioID=1402" xr:uid="{07201616-72DD-4F6D-85AB-7F42FBA3618B}"/>
    <hyperlink ref="A5305" r:id="rId4911" display="https://www.jrvdev.com/ROAR/VER1/ShowScenario.asp?ScenarioID=1403" xr:uid="{9157E990-989E-4359-8DCB-208D7CEB215E}"/>
    <hyperlink ref="A5306" r:id="rId4912" display="https://www.jrvdev.com/ROAR/VER1/ShowScenario.asp?ScenarioID=1404" xr:uid="{15A53676-08CE-4CB8-9A7F-E57B244141F4}"/>
    <hyperlink ref="A5307" r:id="rId4913" display="https://www.jrvdev.com/ROAR/VER1/ShowScenario.asp?ScenarioID=1405" xr:uid="{466E2411-48DB-4300-9DB9-69EAC7D902F1}"/>
    <hyperlink ref="A5308" r:id="rId4914" display="https://www.jrvdev.com/ROAR/VER1/ShowScenario.asp?ScenarioID=1406" xr:uid="{1151FAAA-A2D7-4331-88E7-0FB8A97EE3EE}"/>
    <hyperlink ref="A5309" r:id="rId4915" display="https://www.jrvdev.com/ROAR/VER1/ShowScenario.asp?ScenarioID=1407" xr:uid="{92B0BBF8-F045-45EF-852C-A8598D259F64}"/>
    <hyperlink ref="A5310" r:id="rId4916" display="https://www.jrvdev.com/ROAR/VER1/ShowScenario.asp?ScenarioID=1408" xr:uid="{EF365531-F714-42CA-96B7-F8F1BB00861E}"/>
    <hyperlink ref="A5312" r:id="rId4917" display="https://www.jrvdev.com/ROAR/VER1/ShowScenario.asp?ScenarioID=3468" xr:uid="{13831FE9-91BF-4ECD-BB09-5849098C27CD}"/>
    <hyperlink ref="A5313" r:id="rId4918" display="https://www.jrvdev.com/ROAR/VER1/ShowScenario.asp?ScenarioID=3469" xr:uid="{88F71097-BA45-4844-9772-CA76505FF6A8}"/>
    <hyperlink ref="A5314" r:id="rId4919" display="https://www.jrvdev.com/ROAR/VER1/ShowScenario.asp?ScenarioID=3470" xr:uid="{6F086A78-1CAC-4B7B-B62C-D873D26B1E4D}"/>
    <hyperlink ref="A5315" r:id="rId4920" display="https://www.jrvdev.com/ROAR/VER1/ShowScenario.asp?ScenarioID=3471" xr:uid="{49DCA100-8243-40B4-BC37-6C89103C07A3}"/>
    <hyperlink ref="A5316" r:id="rId4921" display="https://www.jrvdev.com/ROAR/VER1/ShowScenario.asp?ScenarioID=3472" xr:uid="{4D293C97-9CA9-4A0A-BE75-56689AFA540F}"/>
    <hyperlink ref="A5318" r:id="rId4922" display="https://www.jrvdev.com/ROAR/VER1/ShowScenario.asp?ScenarioID=2913" xr:uid="{59BAF568-DE17-479E-A6DA-CF1FEC4499D3}"/>
    <hyperlink ref="A5319" r:id="rId4923" display="https://www.jrvdev.com/ROAR/VER1/ShowScenario.asp?ScenarioID=2914" xr:uid="{0EE15C01-DF37-480D-A352-1E5E8A48B27E}"/>
    <hyperlink ref="A5320" r:id="rId4924" display="https://www.jrvdev.com/ROAR/VER1/ShowScenario.asp?ScenarioID=2915" xr:uid="{C61B4C5F-E9AC-4AE9-8CDE-102E6DFE6A82}"/>
    <hyperlink ref="A5321" r:id="rId4925" display="https://www.jrvdev.com/ROAR/VER1/ShowScenario.asp?ScenarioID=2916" xr:uid="{990A3FC5-3F8B-4540-A4C8-5E23DF1ECB7C}"/>
    <hyperlink ref="A5322" r:id="rId4926" display="https://www.jrvdev.com/ROAR/VER1/ShowScenario.asp?ScenarioID=2917" xr:uid="{0B288425-4A58-4C00-860F-0C223CB7CFD6}"/>
    <hyperlink ref="A5323" r:id="rId4927" display="https://www.jrvdev.com/ROAR/VER1/ShowScenario.asp?ScenarioID=2918" xr:uid="{1370337B-1516-45BF-A5E6-4BDDE1A562AD}"/>
    <hyperlink ref="A5325" r:id="rId4928" display="https://www.jrvdev.com/ROAR/VER1/ShowScenario.asp?ScenarioID=5848" xr:uid="{9E185FF5-4F49-4641-9E16-671685ED5E56}"/>
    <hyperlink ref="A5326" r:id="rId4929" display="https://www.jrvdev.com/ROAR/VER1/ShowScenario.asp?ScenarioID=5849" xr:uid="{0011DA13-048B-4563-A080-51ED510C55E1}"/>
    <hyperlink ref="A5327" r:id="rId4930" display="https://www.jrvdev.com/ROAR/VER1/ShowScenario.asp?ScenarioID=5850" xr:uid="{98410826-EA90-4EEA-9093-C9DCE8EB41F6}"/>
    <hyperlink ref="A5328" r:id="rId4931" display="https://www.jrvdev.com/ROAR/VER1/ShowScenario.asp?ScenarioID=5851" xr:uid="{2722A86D-4629-43A3-83AF-B901554ACD7D}"/>
    <hyperlink ref="A5329" r:id="rId4932" display="https://www.jrvdev.com/ROAR/VER1/ShowScenario.asp?ScenarioID=5852" xr:uid="{41B44E68-CF43-4AE9-895C-BB1F2BB13034}"/>
    <hyperlink ref="A5330" r:id="rId4933" display="https://www.jrvdev.com/ROAR/VER1/ShowScenario.asp?ScenarioID=5853" xr:uid="{94034DE9-50F2-400B-9110-B837AC936DB1}"/>
    <hyperlink ref="A5332" r:id="rId4934" display="https://www.jrvdev.com/ROAR/VER1/ShowScenario.asp?ScenarioID=6263" xr:uid="{B1D85B7F-8F39-4131-919E-9D68922F3AA5}"/>
    <hyperlink ref="A5333" r:id="rId4935" display="https://www.jrvdev.com/ROAR/VER1/ShowScenario.asp?ScenarioID=6264" xr:uid="{9DC90839-2FA4-43EC-A5DA-36978AEA93D6}"/>
    <hyperlink ref="A5334" r:id="rId4936" display="https://www.jrvdev.com/ROAR/VER1/ShowScenario.asp?ScenarioID=6265" xr:uid="{4D7A0092-DCFD-4E5D-90FE-52F9795423BC}"/>
    <hyperlink ref="A5335" r:id="rId4937" display="https://www.jrvdev.com/ROAR/VER1/ShowScenario.asp?ScenarioID=6266" xr:uid="{1F47A57B-799C-4700-A828-0E2E2E9BD117}"/>
    <hyperlink ref="A5336" r:id="rId4938" display="https://www.jrvdev.com/ROAR/VER1/ShowScenario.asp?ScenarioID=6267" xr:uid="{5DA58A06-90CC-4A9D-BA41-EEFAE84A1F80}"/>
    <hyperlink ref="A5337" r:id="rId4939" display="https://www.jrvdev.com/ROAR/VER1/ShowScenario.asp?ScenarioID=6268" xr:uid="{13CB54DD-FC10-4301-AC5C-C5B00971EA03}"/>
    <hyperlink ref="A5339" r:id="rId4940" display="https://www.jrvdev.com/ROAR/VER1/ShowScenario.asp?ScenarioID=6578" xr:uid="{9B4919BE-2924-4F55-A335-26F484313E7D}"/>
    <hyperlink ref="A5340" r:id="rId4941" display="https://www.jrvdev.com/ROAR/VER1/ShowScenario.asp?ScenarioID=6579" xr:uid="{7407FDC1-E411-4CC6-9A28-D8C21EED758A}"/>
    <hyperlink ref="A5341" r:id="rId4942" display="https://www.jrvdev.com/ROAR/VER1/ShowScenario.asp?ScenarioID=6580" xr:uid="{412DE0BA-4149-4451-A2C6-EAE5764C5C04}"/>
    <hyperlink ref="A5342" r:id="rId4943" display="https://www.jrvdev.com/ROAR/VER1/ShowScenario.asp?ScenarioID=6581" xr:uid="{BCF0B228-D0D2-416B-994C-C370F98209F6}"/>
    <hyperlink ref="A5343" r:id="rId4944" display="https://www.jrvdev.com/ROAR/VER1/ShowScenario.asp?ScenarioID=6582" xr:uid="{1BB4373A-C806-4CCA-9D0E-C61020B506A1}"/>
    <hyperlink ref="A5344" r:id="rId4945" display="https://www.jrvdev.com/ROAR/VER1/ShowScenario.asp?ScenarioID=6583" xr:uid="{623B6AD2-22AC-4E11-849E-228D0C5864BC}"/>
    <hyperlink ref="A5346" r:id="rId4946" display="https://www.jrvdev.com/ROAR/VER1/ShowScenario.asp?ScenarioID=6251" xr:uid="{F948DA13-A8AC-4A70-BC4D-E7351F175D02}"/>
    <hyperlink ref="A5347" r:id="rId4947" display="https://www.jrvdev.com/ROAR/VER1/ShowScenario.asp?ScenarioID=6252" xr:uid="{73E63A95-AFB3-4D9A-8603-4E0BCCA28D31}"/>
    <hyperlink ref="A5348" r:id="rId4948" display="https://www.jrvdev.com/ROAR/VER1/ShowScenario.asp?ScenarioID=6253" xr:uid="{01D7E138-8477-4DBB-A8EA-A2CC3475F040}"/>
    <hyperlink ref="A5349" r:id="rId4949" display="https://www.jrvdev.com/ROAR/VER1/ShowScenario.asp?ScenarioID=6254" xr:uid="{2D1FDFD3-D4E0-4312-A916-A7E2EB1EA260}"/>
    <hyperlink ref="A5350" r:id="rId4950" display="https://www.jrvdev.com/ROAR/VER1/ShowScenario.asp?ScenarioID=6255" xr:uid="{AA70D8DF-E743-4422-886B-E7EA76B513BC}"/>
    <hyperlink ref="A5351" r:id="rId4951" display="https://www.jrvdev.com/ROAR/VER1/ShowScenario.asp?ScenarioID=6256" xr:uid="{40FB4FA5-B916-403D-A214-B136A3EC66AB}"/>
    <hyperlink ref="A5353" r:id="rId4952" display="https://www.jrvdev.com/ROAR/VER1/ShowScenario.asp?ScenarioID=2806" xr:uid="{C85414A2-956B-4A47-B71F-7AAD4508A00B}"/>
    <hyperlink ref="A5354" r:id="rId4953" display="https://www.jrvdev.com/ROAR/VER1/ShowScenario.asp?ScenarioID=2807" xr:uid="{EA4EE127-3875-4141-9CF8-EFBDC6721A6F}"/>
    <hyperlink ref="A5355" r:id="rId4954" display="https://www.jrvdev.com/ROAR/VER1/ShowScenario.asp?ScenarioID=2808" xr:uid="{24BB1F4F-6BA1-45C9-ACCC-B7FB1876986B}"/>
    <hyperlink ref="A5356" r:id="rId4955" display="https://www.jrvdev.com/ROAR/VER1/ShowScenario.asp?ScenarioID=2809" xr:uid="{E601CD09-3C9D-4E55-975C-E4310B9CE5A4}"/>
    <hyperlink ref="A5357" r:id="rId4956" display="https://www.jrvdev.com/ROAR/VER1/ShowScenario.asp?ScenarioID=2810" xr:uid="{D3AE42A0-9FF7-423C-9FEC-BF7D3009321F}"/>
    <hyperlink ref="A5358" r:id="rId4957" display="https://www.jrvdev.com/ROAR/VER1/ShowScenario.asp?ScenarioID=2811" xr:uid="{6BF39546-C64C-4822-BD68-2D686F3EED21}"/>
    <hyperlink ref="A5359" r:id="rId4958" display="https://www.jrvdev.com/ROAR/VER1/ShowScenario.asp?ScenarioID=2812" xr:uid="{5A635763-6F20-4312-B600-50A04A881569}"/>
    <hyperlink ref="A5360" r:id="rId4959" display="https://www.jrvdev.com/ROAR/VER1/ShowScenario.asp?ScenarioID=2813" xr:uid="{125D81FA-458C-4E4D-AE50-09BE74A6DE9A}"/>
    <hyperlink ref="A5361" r:id="rId4960" display="https://www.jrvdev.com/ROAR/VER1/ShowScenario.asp?ScenarioID=2814" xr:uid="{ADBA597E-3702-4C7A-A974-4D710FA4BCD8}"/>
    <hyperlink ref="A5362" r:id="rId4961" display="https://www.jrvdev.com/ROAR/VER1/ShowScenario.asp?ScenarioID=2816" xr:uid="{C4B3AB09-DAD3-483F-858B-40BBFA779CEC}"/>
    <hyperlink ref="A5364" r:id="rId4962" display="https://www.jrvdev.com/ROAR/VER1/ShowScenario.asp?ScenarioID=3040" xr:uid="{3B5F99D0-8452-4204-A256-0D9FDCE0D3F3}"/>
    <hyperlink ref="A5365" r:id="rId4963" display="https://www.jrvdev.com/ROAR/VER1/ShowScenario.asp?ScenarioID=3041" xr:uid="{5B6112F5-1E87-49A4-945D-D0B505B02AD9}"/>
    <hyperlink ref="A5366" r:id="rId4964" display="https://www.jrvdev.com/ROAR/VER1/ShowScenario.asp?ScenarioID=3042" xr:uid="{6D8455C2-9D92-4595-977C-E150FC483E47}"/>
    <hyperlink ref="A5367" r:id="rId4965" display="https://www.jrvdev.com/ROAR/VER1/ShowScenario.asp?ScenarioID=3043" xr:uid="{11CE3640-4E3B-49B5-9F9E-14B6ACC68B65}"/>
    <hyperlink ref="A5368" r:id="rId4966" display="https://www.jrvdev.com/ROAR/VER1/ShowScenario.asp?ScenarioID=3044" xr:uid="{72C5D2B4-ED45-4E95-B7DE-A73986D072F6}"/>
    <hyperlink ref="A5369" r:id="rId4967" display="https://www.jrvdev.com/ROAR/VER1/ShowScenario.asp?ScenarioID=3045" xr:uid="{95B4510B-6177-409D-B02A-B07ED2DCE717}"/>
    <hyperlink ref="A5370" r:id="rId4968" display="https://www.jrvdev.com/ROAR/VER1/ShowScenario.asp?ScenarioID=3046" xr:uid="{B5C96F5C-353F-452C-A326-E4F2B15FEB93}"/>
    <hyperlink ref="A5371" r:id="rId4969" display="https://www.jrvdev.com/ROAR/VER1/ShowScenario.asp?ScenarioID=3047" xr:uid="{121DC662-F3CB-495B-8D4E-C0C67FB6A2F1}"/>
    <hyperlink ref="A5372" r:id="rId4970" display="https://www.jrvdev.com/ROAR/VER1/ShowScenario.asp?ScenarioID=3048" xr:uid="{403C4233-AE79-4B5A-8257-AD412DD31FB5}"/>
    <hyperlink ref="A5373" r:id="rId4971" display="https://www.jrvdev.com/ROAR/VER1/ShowScenario.asp?ScenarioID=3049" xr:uid="{E5FD23C8-86BF-4576-8787-14D331B406B8}"/>
    <hyperlink ref="A5375" r:id="rId4972" display="https://www.jrvdev.com/ROAR/VER1/ShowScenario.asp?ScenarioID=3385" xr:uid="{5F783CE1-EFA4-4ECB-9A3F-3BA24C195889}"/>
    <hyperlink ref="A5376" r:id="rId4973" display="https://www.jrvdev.com/ROAR/VER1/ShowScenario.asp?ScenarioID=3386" xr:uid="{F36CDA8B-82C5-4C4F-9CE1-EA41A7F78012}"/>
    <hyperlink ref="A5377" r:id="rId4974" display="https://www.jrvdev.com/ROAR/VER1/ShowScenario.asp?ScenarioID=3387" xr:uid="{C0995905-199C-40EA-96CE-3F5DD9693536}"/>
    <hyperlink ref="A5378" r:id="rId4975" display="https://www.jrvdev.com/ROAR/VER1/ShowScenario.asp?ScenarioID=3388" xr:uid="{895DC9A0-B0E3-4E73-A72C-552E1F85B7CF}"/>
    <hyperlink ref="A5379" r:id="rId4976" display="https://www.jrvdev.com/ROAR/VER1/ShowScenario.asp?ScenarioID=3389" xr:uid="{2578DA47-F8FF-410D-90DF-5D66CA36A623}"/>
    <hyperlink ref="A5380" r:id="rId4977" display="https://www.jrvdev.com/ROAR/VER1/ShowScenario.asp?ScenarioID=3390" xr:uid="{D89DE510-B5B3-4A67-A47A-86E30E0B8540}"/>
    <hyperlink ref="A5381" r:id="rId4978" display="https://www.jrvdev.com/ROAR/VER1/ShowScenario.asp?ScenarioID=3391" xr:uid="{0809D864-34BD-4B44-8792-AFD96FE91EC0}"/>
    <hyperlink ref="A5382" r:id="rId4979" display="https://www.jrvdev.com/ROAR/VER1/ShowScenario.asp?ScenarioID=3392" xr:uid="{5C4BB354-E4BB-4A80-9114-A3E4870EA43D}"/>
    <hyperlink ref="A5383" r:id="rId4980" display="https://www.jrvdev.com/ROAR/VER1/ShowScenario.asp?ScenarioID=3393" xr:uid="{0977FD89-7A58-442A-9310-1FDF49BEBAD5}"/>
    <hyperlink ref="A5384" r:id="rId4981" display="https://www.jrvdev.com/ROAR/VER1/ShowScenario.asp?ScenarioID=3394" xr:uid="{FE9D569C-AEEF-44B3-A5E2-0D482D78C384}"/>
    <hyperlink ref="A5386" r:id="rId4982" display="https://www.jrvdev.com/ROAR/VER1/ShowScenario.asp?ScenarioID=3671" xr:uid="{9C176973-3BF8-4400-A227-F8B32855ABED}"/>
    <hyperlink ref="A5387" r:id="rId4983" display="https://www.jrvdev.com/ROAR/VER1/ShowScenario.asp?ScenarioID=3672" xr:uid="{30B6EC6C-430E-414F-9E5B-AAEDAA1CCF06}"/>
    <hyperlink ref="A5388" r:id="rId4984" display="https://www.jrvdev.com/ROAR/VER1/ShowScenario.asp?ScenarioID=3673" xr:uid="{7E00D3EC-6CB8-43AF-B92E-8221B9DBB60D}"/>
    <hyperlink ref="A5389" r:id="rId4985" display="https://www.jrvdev.com/ROAR/VER1/ShowScenario.asp?ScenarioID=3674" xr:uid="{9575668C-B908-4D24-AAB1-8A37DC639B45}"/>
    <hyperlink ref="A5390" r:id="rId4986" display="https://www.jrvdev.com/ROAR/VER1/ShowScenario.asp?ScenarioID=3675" xr:uid="{59A9ECC9-0B10-429F-9D24-476AC56F3DFE}"/>
    <hyperlink ref="A5391" r:id="rId4987" display="https://www.jrvdev.com/ROAR/VER1/ShowScenario.asp?ScenarioID=3676" xr:uid="{5E64A258-21C6-4320-8D5B-2E4EC730BC4A}"/>
    <hyperlink ref="A5392" r:id="rId4988" display="https://www.jrvdev.com/ROAR/VER1/ShowScenario.asp?ScenarioID=3677" xr:uid="{24F425EC-8B2C-41E8-84B4-C3A00D98F608}"/>
    <hyperlink ref="A5393" r:id="rId4989" display="https://www.jrvdev.com/ROAR/VER1/ShowScenario.asp?ScenarioID=3678" xr:uid="{A63A3E01-E5ED-4CE2-9680-74847F24A429}"/>
    <hyperlink ref="A5394" r:id="rId4990" display="https://www.jrvdev.com/ROAR/VER1/ShowScenario.asp?ScenarioID=3679" xr:uid="{60C95B12-72BE-4166-AA47-99CCEA58783D}"/>
    <hyperlink ref="A5395" r:id="rId4991" display="https://www.jrvdev.com/ROAR/VER1/ShowScenario.asp?ScenarioID=3680" xr:uid="{B8DBE813-09AD-43B8-B596-03F73FFF985B}"/>
    <hyperlink ref="A5397" r:id="rId4992" display="https://www.jrvdev.com/ROAR/VER1/ShowScenario.asp?ScenarioID=3982" xr:uid="{37044871-82FA-4EC7-9BD7-C415F44C6C56}"/>
    <hyperlink ref="A5398" r:id="rId4993" display="https://www.jrvdev.com/ROAR/VER1/ShowScenario.asp?ScenarioID=3983" xr:uid="{CE31363F-47AD-43BA-BBB4-0D278B80F770}"/>
    <hyperlink ref="A5399" r:id="rId4994" display="https://www.jrvdev.com/ROAR/VER1/ShowScenario.asp?ScenarioID=3984" xr:uid="{569D8C5B-DDC8-404B-BD96-4644EDCCD3A9}"/>
    <hyperlink ref="A5400" r:id="rId4995" display="https://www.jrvdev.com/ROAR/VER1/ShowScenario.asp?ScenarioID=3985" xr:uid="{6EC8A6F1-FD02-4F46-9506-A9F4FEEDCECE}"/>
    <hyperlink ref="A5401" r:id="rId4996" display="https://www.jrvdev.com/ROAR/VER1/ShowScenario.asp?ScenarioID=3986" xr:uid="{FFD7BB46-38BD-4CA9-8780-81A5E9219354}"/>
    <hyperlink ref="A5402" r:id="rId4997" display="https://www.jrvdev.com/ROAR/VER1/ShowScenario.asp?ScenarioID=3987" xr:uid="{5E9BEE78-D3D4-4FCA-AAF9-E100442B4D0D}"/>
    <hyperlink ref="A5403" r:id="rId4998" display="https://www.jrvdev.com/ROAR/VER1/ShowScenario.asp?ScenarioID=3988" xr:uid="{B589CE58-20C6-45A4-BE6E-DE1779277AFA}"/>
    <hyperlink ref="A5404" r:id="rId4999" display="https://www.jrvdev.com/ROAR/VER1/ShowScenario.asp?ScenarioID=3989" xr:uid="{86A7D304-6F20-4F49-8A3E-EABC77A664D1}"/>
    <hyperlink ref="A5405" r:id="rId5000" display="https://www.jrvdev.com/ROAR/VER1/ShowScenario.asp?ScenarioID=3981" xr:uid="{67DCFDF7-69E3-4E1C-A7B2-E01685A7D867}"/>
    <hyperlink ref="A5406" r:id="rId5001" display="https://www.jrvdev.com/ROAR/VER1/ShowScenario.asp?ScenarioID=3980" xr:uid="{2DC30A8A-922B-41B7-9DA0-11AFFA3F3CDA}"/>
    <hyperlink ref="A5408" r:id="rId5002" display="https://www.jrvdev.com/ROAR/VER1/ShowScenario.asp?ScenarioID=4328" xr:uid="{0D98E847-0D59-4A64-89E5-81EB8BE186C2}"/>
    <hyperlink ref="A5409" r:id="rId5003" display="https://www.jrvdev.com/ROAR/VER1/ShowScenario.asp?ScenarioID=4329" xr:uid="{1F4E6F9B-E23A-41A8-BD72-CE50D5C949A1}"/>
    <hyperlink ref="A5410" r:id="rId5004" display="https://www.jrvdev.com/ROAR/VER1/ShowScenario.asp?ScenarioID=4330" xr:uid="{340BC480-7429-4C6C-BED6-164C872AA567}"/>
    <hyperlink ref="A5411" r:id="rId5005" display="https://www.jrvdev.com/ROAR/VER1/ShowScenario.asp?ScenarioID=4337" xr:uid="{F82F5117-2D77-4636-BD90-AA279D26D539}"/>
    <hyperlink ref="A5412" r:id="rId5006" display="https://www.jrvdev.com/ROAR/VER1/ShowScenario.asp?ScenarioID=4331" xr:uid="{7D4B83AA-5F35-4C4F-9220-6D77F5A10012}"/>
    <hyperlink ref="A5413" r:id="rId5007" display="https://www.jrvdev.com/ROAR/VER1/ShowScenario.asp?ScenarioID=4332" xr:uid="{09547039-5324-4BDC-91A4-80D447CE9515}"/>
    <hyperlink ref="A5414" r:id="rId5008" display="https://www.jrvdev.com/ROAR/VER1/ShowScenario.asp?ScenarioID=4333" xr:uid="{C6105FBF-6E53-409E-83F5-4D54F15A5D41}"/>
    <hyperlink ref="A5415" r:id="rId5009" display="https://www.jrvdev.com/ROAR/VER1/ShowScenario.asp?ScenarioID=4334" xr:uid="{61365DA6-328C-4129-9860-10FE1A2FFD11}"/>
    <hyperlink ref="A5416" r:id="rId5010" display="https://www.jrvdev.com/ROAR/VER1/ShowScenario.asp?ScenarioID=4335" xr:uid="{728E12F8-B988-4283-A753-86AF5D85748D}"/>
    <hyperlink ref="A5417" r:id="rId5011" display="https://www.jrvdev.com/ROAR/VER1/ShowScenario.asp?ScenarioID=4336" xr:uid="{EB4EDD2B-70B3-466D-B0A1-03DCC6ADAB3E}"/>
    <hyperlink ref="A5419" r:id="rId5012" display="https://www.jrvdev.com/ROAR/VER1/ShowScenario.asp?ScenarioID=4692" xr:uid="{641DFEB8-53FC-471B-9BEB-FDFD9C2F8953}"/>
    <hyperlink ref="A5420" r:id="rId5013" display="https://www.jrvdev.com/ROAR/VER1/ShowScenario.asp?ScenarioID=4691" xr:uid="{EDA01C2A-0832-422F-95D2-B89AC17BD344}"/>
    <hyperlink ref="A5421" r:id="rId5014" display="https://www.jrvdev.com/ROAR/VER1/ShowScenario.asp?ScenarioID=4690" xr:uid="{441B041F-D6AA-4711-BACA-FE29CC72C09E}"/>
    <hyperlink ref="A5422" r:id="rId5015" display="https://www.jrvdev.com/ROAR/VER1/ShowScenario.asp?ScenarioID=4693" xr:uid="{3E6DB56C-42FC-4872-AD55-D6A6C3D446F3}"/>
    <hyperlink ref="A5423" r:id="rId5016" display="https://www.jrvdev.com/ROAR/VER1/ShowScenario.asp?ScenarioID=4689" xr:uid="{C567544C-7DE6-4A88-9AB2-BF15626966EA}"/>
    <hyperlink ref="A5424" r:id="rId5017" display="https://www.jrvdev.com/ROAR/VER1/ShowScenario.asp?ScenarioID=4688" xr:uid="{E2D74AB0-367D-49B6-A79A-DD304374E571}"/>
    <hyperlink ref="A5425" r:id="rId5018" display="https://www.jrvdev.com/ROAR/VER1/ShowScenario.asp?ScenarioID=4687" xr:uid="{A7A27F19-4A41-4B54-A894-033028481CD2}"/>
    <hyperlink ref="A5426" r:id="rId5019" display="https://www.jrvdev.com/ROAR/VER1/ShowScenario.asp?ScenarioID=4686" xr:uid="{DA4C4A2D-0B75-4C77-9299-B357F468FBB4}"/>
    <hyperlink ref="A5427" r:id="rId5020" display="https://www.jrvdev.com/ROAR/VER1/ShowScenario.asp?ScenarioID=4685" xr:uid="{617BC0B0-4201-4C5F-9238-56D9C8724AFC}"/>
    <hyperlink ref="A5428" r:id="rId5021" display="https://www.jrvdev.com/ROAR/VER1/ShowScenario.asp?ScenarioID=4683" xr:uid="{C7DC2346-CFCD-4578-AA6B-F9D39C2F39D3}"/>
    <hyperlink ref="A5430" r:id="rId5022" display="https://www.jrvdev.com/ROAR/VER1/ShowScenario.asp?ScenarioID=4935" xr:uid="{682C9211-F1A8-4D23-96FC-E113B60B104B}"/>
    <hyperlink ref="A5431" r:id="rId5023" display="https://www.jrvdev.com/ROAR/VER1/ShowScenario.asp?ScenarioID=4936" xr:uid="{76E89CDB-A0FC-43F8-AAD8-D0D4F984444A}"/>
    <hyperlink ref="A5432" r:id="rId5024" display="https://www.jrvdev.com/ROAR/VER1/ShowScenario.asp?ScenarioID=4937" xr:uid="{DA5AE68C-829E-4573-B96D-2D25955B1420}"/>
    <hyperlink ref="A5433" r:id="rId5025" display="https://www.jrvdev.com/ROAR/VER1/ShowScenario.asp?ScenarioID=4938" xr:uid="{5335333D-9478-4F09-90FA-16BE0B702FD8}"/>
    <hyperlink ref="A5434" r:id="rId5026" display="https://www.jrvdev.com/ROAR/VER1/ShowScenario.asp?ScenarioID=4939" xr:uid="{CDBF1B42-D6F0-44C7-833D-FFC39DF5901C}"/>
    <hyperlink ref="A5435" r:id="rId5027" display="https://www.jrvdev.com/ROAR/VER1/ShowScenario.asp?ScenarioID=4940" xr:uid="{A3949F89-4091-49B9-86ED-4D311B3E4FD5}"/>
    <hyperlink ref="A5436" r:id="rId5028" display="https://www.jrvdev.com/ROAR/VER1/ShowScenario.asp?ScenarioID=4941" xr:uid="{93EEC2A5-C949-4D96-BEA6-EAD174738D1B}"/>
    <hyperlink ref="A5437" r:id="rId5029" display="https://www.jrvdev.com/ROAR/VER1/ShowScenario.asp?ScenarioID=4942" xr:uid="{A096EA03-E3AD-4984-B400-6BF8B5B7AD4F}"/>
    <hyperlink ref="A5438" r:id="rId5030" display="https://www.jrvdev.com/ROAR/VER1/ShowScenario.asp?ScenarioID=4943" xr:uid="{3137C3DE-8589-4C93-9EA2-144807AAD48E}"/>
    <hyperlink ref="A5439" r:id="rId5031" display="https://www.jrvdev.com/ROAR/VER1/ShowScenario.asp?ScenarioID=4944" xr:uid="{62FE3196-43D8-4D5D-A135-704F31C07DF5}"/>
    <hyperlink ref="A5441" r:id="rId5032" display="https://www.jrvdev.com/ROAR/VER1/ShowScenario.asp?ScenarioID=5127" xr:uid="{D33BC68E-9D24-4CB1-8E85-96677C920CAB}"/>
    <hyperlink ref="A5442" r:id="rId5033" display="https://www.jrvdev.com/ROAR/VER1/ShowScenario.asp?ScenarioID=5128" xr:uid="{3686454D-7A6B-4ACA-AD7D-4EB868C421B3}"/>
    <hyperlink ref="A5443" r:id="rId5034" display="https://www.jrvdev.com/ROAR/VER1/ShowScenario.asp?ScenarioID=5129" xr:uid="{FE3E6A50-9734-4556-9E29-337EF0228D6A}"/>
    <hyperlink ref="A5444" r:id="rId5035" display="https://www.jrvdev.com/ROAR/VER1/ShowScenario.asp?ScenarioID=5130" xr:uid="{AB442D09-66CF-46F2-A172-E6F3B440346F}"/>
    <hyperlink ref="A5445" r:id="rId5036" display="https://www.jrvdev.com/ROAR/VER1/ShowScenario.asp?ScenarioID=5131" xr:uid="{073CAFD4-5B89-4AF5-80A8-863DC2433243}"/>
    <hyperlink ref="A5446" r:id="rId5037" display="https://www.jrvdev.com/ROAR/VER1/ShowScenario.asp?ScenarioID=5132" xr:uid="{BCE508C9-AFC0-4543-99AE-2C9C6FBDFEFB}"/>
    <hyperlink ref="A5447" r:id="rId5038" display="https://www.jrvdev.com/ROAR/VER1/ShowScenario.asp?ScenarioID=5133" xr:uid="{31C2568A-9B21-4D8E-88CF-345E11D862C2}"/>
    <hyperlink ref="A5448" r:id="rId5039" display="https://www.jrvdev.com/ROAR/VER1/ShowScenario.asp?ScenarioID=5134" xr:uid="{DF37BC52-4728-4DA3-B27F-618C9D2CF18F}"/>
    <hyperlink ref="A5449" r:id="rId5040" display="https://www.jrvdev.com/ROAR/VER1/ShowScenario.asp?ScenarioID=5135" xr:uid="{F9408A49-8AC8-40F6-A9C8-5DC98352126A}"/>
    <hyperlink ref="A5450" r:id="rId5041" display="https://www.jrvdev.com/ROAR/VER1/ShowScenario.asp?ScenarioID=5138" xr:uid="{5907ABE6-88A4-477E-A0E2-C160AB188059}"/>
    <hyperlink ref="A5451" r:id="rId5042" display="https://www.jrvdev.com/ROAR/VER1/ShowScenario.asp?ScenarioID=5137" xr:uid="{3C19FD2B-0B41-403F-A5BE-C05B1C2FF534}"/>
    <hyperlink ref="A5453" r:id="rId5043" display="https://www.jrvdev.com/ROAR/VER1/ShowScenario.asp?ScenarioID=5371" xr:uid="{302F7B5E-8542-483B-856A-E41C17BBE430}"/>
    <hyperlink ref="A5454" r:id="rId5044" display="https://www.jrvdev.com/ROAR/VER1/ShowScenario.asp?ScenarioID=5372" xr:uid="{D89644A7-54D2-4766-BE38-5CEC98FCC496}"/>
    <hyperlink ref="A5455" r:id="rId5045" display="https://www.jrvdev.com/ROAR/VER1/ShowScenario.asp?ScenarioID=5376" xr:uid="{D894DB63-C590-4749-8639-3A7A021950D6}"/>
    <hyperlink ref="A5456" r:id="rId5046" display="https://www.jrvdev.com/ROAR/VER1/ShowScenario.asp?ScenarioID=5375" xr:uid="{A2307CFA-A2C0-4A1D-A0C5-67556A5DA718}"/>
    <hyperlink ref="A5457" r:id="rId5047" display="https://www.jrvdev.com/ROAR/VER1/ShowScenario.asp?ScenarioID=5380" xr:uid="{0ED17E9B-4CC6-4A12-BF2E-0E8A37347B05}"/>
    <hyperlink ref="A5458" r:id="rId5048" display="https://www.jrvdev.com/ROAR/VER1/ShowScenario.asp?ScenarioID=5379" xr:uid="{FAA913D6-DB12-4B87-A963-641124599CA7}"/>
    <hyperlink ref="A5459" r:id="rId5049" display="https://www.jrvdev.com/ROAR/VER1/ShowScenario.asp?ScenarioID=5378" xr:uid="{7B269B80-0389-4AF5-AA20-53A1F4D2DD5E}"/>
    <hyperlink ref="A5460" r:id="rId5050" display="https://www.jrvdev.com/ROAR/VER1/ShowScenario.asp?ScenarioID=5377" xr:uid="{00CDFF3E-E654-4DDE-8B52-7B3CB12F17B2}"/>
    <hyperlink ref="A5461" r:id="rId5051" display="https://www.jrvdev.com/ROAR/VER1/ShowScenario.asp?ScenarioID=5373" xr:uid="{A666A7C3-2A46-4C24-A107-1BC1771DCD8F}"/>
    <hyperlink ref="A5462" r:id="rId5052" display="https://www.jrvdev.com/ROAR/VER1/ShowScenario.asp?ScenarioID=5374" xr:uid="{8D570AEE-1B26-4C60-8274-46A697E2D923}"/>
    <hyperlink ref="A5464" r:id="rId5053" display="https://www.jrvdev.com/ROAR/VER1/ShowScenario.asp?ScenarioID=5586" xr:uid="{4225903F-2A00-46CB-82B0-157819E8D8D4}"/>
    <hyperlink ref="A5465" r:id="rId5054" display="https://www.jrvdev.com/ROAR/VER1/ShowScenario.asp?ScenarioID=5587" xr:uid="{73A992AC-BD51-4EE4-96D0-83F4A1E5E42E}"/>
    <hyperlink ref="A5466" r:id="rId5055" display="https://www.jrvdev.com/ROAR/VER1/ShowScenario.asp?ScenarioID=5588" xr:uid="{032C243D-2CA2-4BD6-B74C-022A538B20DF}"/>
    <hyperlink ref="A5467" r:id="rId5056" display="https://www.jrvdev.com/ROAR/VER1/ShowScenario.asp?ScenarioID=5589" xr:uid="{B050B26A-33FE-453D-A71B-20ED8148BC52}"/>
    <hyperlink ref="A5468" r:id="rId5057" display="https://www.jrvdev.com/ROAR/VER1/ShowScenario.asp?ScenarioID=5590" xr:uid="{D610DB98-5602-4F8F-9584-795CA03D63C7}"/>
    <hyperlink ref="A5469" r:id="rId5058" display="https://www.jrvdev.com/ROAR/VER1/ShowScenario.asp?ScenarioID=5591" xr:uid="{CA55EAF1-108D-40A9-BDFA-44E528452197}"/>
    <hyperlink ref="A5470" r:id="rId5059" display="https://www.jrvdev.com/ROAR/VER1/ShowScenario.asp?ScenarioID=5592" xr:uid="{52EA6002-6CDC-49B1-BBD9-DF6BDC6D51DB}"/>
    <hyperlink ref="A5471" r:id="rId5060" display="https://www.jrvdev.com/ROAR/VER1/ShowScenario.asp?ScenarioID=5593" xr:uid="{678417EB-DED3-4965-AACF-8D52DF191B41}"/>
    <hyperlink ref="A5472" r:id="rId5061" display="https://www.jrvdev.com/ROAR/VER1/ShowScenario.asp?ScenarioID=5594" xr:uid="{52110219-8D92-4F74-996C-100AEDD4C37A}"/>
    <hyperlink ref="A5473" r:id="rId5062" display="https://www.jrvdev.com/ROAR/VER1/ShowScenario.asp?ScenarioID=5595" xr:uid="{08606744-CB89-46B1-BDFF-507A8C420E0A}"/>
    <hyperlink ref="A5475" r:id="rId5063" display="https://www.jrvdev.com/ROAR/VER1/ShowScenario.asp?ScenarioID=5787" xr:uid="{FDB87C90-D4D7-4526-AEE4-26726A1C2A2E}"/>
    <hyperlink ref="A5476" r:id="rId5064" display="https://www.jrvdev.com/ROAR/VER1/ShowScenario.asp?ScenarioID=5788" xr:uid="{86000B45-0693-437A-B62D-D029BC93630A}"/>
    <hyperlink ref="A5477" r:id="rId5065" display="https://www.jrvdev.com/ROAR/VER1/ShowScenario.asp?ScenarioID=5789" xr:uid="{7B2CF903-DC44-4A1F-ABD7-E13A2DECB39C}"/>
    <hyperlink ref="A5478" r:id="rId5066" display="https://www.jrvdev.com/ROAR/VER1/ShowScenario.asp?ScenarioID=5790" xr:uid="{CA616559-F8A3-45DE-8F9E-3FF79331D969}"/>
    <hyperlink ref="A5479" r:id="rId5067" display="https://www.jrvdev.com/ROAR/VER1/ShowScenario.asp?ScenarioID=5791" xr:uid="{D46F5291-FF34-4B44-835E-A29A5432C5FC}"/>
    <hyperlink ref="A5480" r:id="rId5068" display="https://www.jrvdev.com/ROAR/VER1/ShowScenario.asp?ScenarioID=5792" xr:uid="{BD4D8F9A-8474-40FB-BAB0-CDB6385A9A65}"/>
    <hyperlink ref="A5481" r:id="rId5069" display="https://www.jrvdev.com/ROAR/VER1/ShowScenario.asp?ScenarioID=5793" xr:uid="{2C65F919-B7C0-487F-BE09-489B72B9CABC}"/>
    <hyperlink ref="A5482" r:id="rId5070" display="https://www.jrvdev.com/ROAR/VER1/ShowScenario.asp?ScenarioID=5794" xr:uid="{3A297E99-00B6-4CDE-8566-81B34632AE0E}"/>
    <hyperlink ref="A5483" r:id="rId5071" display="https://www.jrvdev.com/ROAR/VER1/ShowScenario.asp?ScenarioID=5795" xr:uid="{4367A22C-B686-44D5-950E-F529D1DD9070}"/>
    <hyperlink ref="A5484" r:id="rId5072" display="https://www.jrvdev.com/ROAR/VER1/ShowScenario.asp?ScenarioID=5796" xr:uid="{7AE34BBF-4CAF-4272-A3F5-BE76AC33DC22}"/>
    <hyperlink ref="A5486" r:id="rId5073" display="https://www.jrvdev.com/ROAR/VER1/ShowScenario.asp?ScenarioID=5970" xr:uid="{37A3646B-455A-4048-A7FA-71F7F28B37C8}"/>
    <hyperlink ref="A5487" r:id="rId5074" display="https://www.jrvdev.com/ROAR/VER1/ShowScenario.asp?ScenarioID=5971" xr:uid="{575908B7-3809-4BFE-AB06-85659A5B1378}"/>
    <hyperlink ref="A5488" r:id="rId5075" display="https://www.jrvdev.com/ROAR/VER1/ShowScenario.asp?ScenarioID=5972" xr:uid="{D3D2CA99-42FD-4C3C-B96B-C61609239796}"/>
    <hyperlink ref="A5489" r:id="rId5076" display="https://www.jrvdev.com/ROAR/VER1/ShowScenario.asp?ScenarioID=5973" xr:uid="{D409EE1F-478B-49F1-871E-F164F7E646C0}"/>
    <hyperlink ref="A5490" r:id="rId5077" display="https://www.jrvdev.com/ROAR/VER1/ShowScenario.asp?ScenarioID=5974" xr:uid="{1AAA60A1-AB07-4CB4-A14C-6B9C1274F780}"/>
    <hyperlink ref="A5491" r:id="rId5078" display="https://www.jrvdev.com/ROAR/VER1/ShowScenario.asp?ScenarioID=5975" xr:uid="{B5494D87-374B-4594-B130-0B3827F338A5}"/>
    <hyperlink ref="A5492" r:id="rId5079" display="https://www.jrvdev.com/ROAR/VER1/ShowScenario.asp?ScenarioID=5976" xr:uid="{DF79872B-EF84-4527-B56D-6B206BD39FCD}"/>
    <hyperlink ref="A5493" r:id="rId5080" display="https://www.jrvdev.com/ROAR/VER1/ShowScenario.asp?ScenarioID=5977" xr:uid="{A72BDD6D-D22D-4CBA-8A35-AB3BB413F126}"/>
    <hyperlink ref="A5494" r:id="rId5081" display="https://www.jrvdev.com/ROAR/VER1/ShowScenario.asp?ScenarioID=5978" xr:uid="{4D7B9AE7-A173-4EA7-804D-3421C5CD8F52}"/>
    <hyperlink ref="A5495" r:id="rId5082" display="https://www.jrvdev.com/ROAR/VER1/ShowScenario.asp?ScenarioID=5979" xr:uid="{079855C7-1141-4EC2-AF0A-04BD9E1EE2E3}"/>
    <hyperlink ref="A5497" r:id="rId5083" display="https://www.jrvdev.com/ROAR/VER1/ShowScenario.asp?ScenarioID=6208" xr:uid="{CC257112-9A36-4DB7-919E-3409C7F9BF38}"/>
    <hyperlink ref="A5498" r:id="rId5084" display="https://www.jrvdev.com/ROAR/VER1/ShowScenario.asp?ScenarioID=6209" xr:uid="{A07B98D5-6580-43EC-8139-7192271F5EB8}"/>
    <hyperlink ref="A5499" r:id="rId5085" display="https://www.jrvdev.com/ROAR/VER1/ShowScenario.asp?ScenarioID=6210" xr:uid="{B33861B0-DD96-4D34-A095-757AEFD7FB62}"/>
    <hyperlink ref="A5500" r:id="rId5086" display="https://www.jrvdev.com/ROAR/VER1/ShowScenario.asp?ScenarioID=6211" xr:uid="{F5F81E72-9D08-4457-AD46-070276ADABBA}"/>
    <hyperlink ref="A5501" r:id="rId5087" display="https://www.jrvdev.com/ROAR/VER1/ShowScenario.asp?ScenarioID=6212" xr:uid="{9E73BBEE-7661-41BC-B86D-9BCFF3BFAF61}"/>
    <hyperlink ref="A5502" r:id="rId5088" display="https://www.jrvdev.com/ROAR/VER1/ShowScenario.asp?ScenarioID=6213" xr:uid="{2F32A94F-5D04-443C-9436-E721662CB0E5}"/>
    <hyperlink ref="A5503" r:id="rId5089" display="https://www.jrvdev.com/ROAR/VER1/ShowScenario.asp?ScenarioID=6214" xr:uid="{C2C0E7DA-22E0-4361-B33F-5AFA3C5EAD6A}"/>
    <hyperlink ref="A5504" r:id="rId5090" display="https://www.jrvdev.com/ROAR/VER1/ShowScenario.asp?ScenarioID=6215" xr:uid="{AE93474E-F15E-4B1C-BA36-539D406AD4C1}"/>
    <hyperlink ref="A5505" r:id="rId5091" display="https://www.jrvdev.com/ROAR/VER1/ShowScenario.asp?ScenarioID=6216" xr:uid="{C7B0CB23-A2B9-4DA8-B86E-893F47EF1402}"/>
    <hyperlink ref="A5506" r:id="rId5092" display="https://www.jrvdev.com/ROAR/VER1/ShowScenario.asp?ScenarioID=6217" xr:uid="{C4A72C6A-27A4-4EFA-90D4-4D1A908A7EE2}"/>
    <hyperlink ref="A5508" r:id="rId5093" display="https://www.jrvdev.com/ROAR/VER1/ShowScenario.asp?ScenarioID=4794" xr:uid="{7866A5ED-15D5-40CE-9D33-70C438A95F96}"/>
    <hyperlink ref="A5509" r:id="rId5094" display="https://www.jrvdev.com/ROAR/VER1/ShowScenario.asp?ScenarioID=1285" xr:uid="{661A38BA-90A9-4631-B0EA-56D94DBF5D0C}"/>
    <hyperlink ref="A5511" r:id="rId5095" display="https://www.jrvdev.com/ROAR/VER1/ShowScenario.asp?ScenarioID=1545" xr:uid="{214E5C90-5A35-4313-A2AF-66E60F6216F1}"/>
    <hyperlink ref="A5512" r:id="rId5096" display="https://www.jrvdev.com/ROAR/VER1/ShowScenario.asp?ScenarioID=1546" xr:uid="{E8CF9881-C124-44A9-BFDB-C7D141E5C836}"/>
    <hyperlink ref="A5513" r:id="rId5097" display="https://www.jrvdev.com/ROAR/VER1/ShowScenario.asp?ScenarioID=1547" xr:uid="{41285A05-FDBC-4233-B982-20E6BF0CB647}"/>
    <hyperlink ref="A5514" r:id="rId5098" display="https://www.jrvdev.com/ROAR/VER1/ShowScenario.asp?ScenarioID=1548" xr:uid="{46E8E4D4-AFAE-4653-A2D0-4B6EA54CBEDF}"/>
    <hyperlink ref="A5515" r:id="rId5099" display="https://www.jrvdev.com/ROAR/VER1/ShowScenario.asp?ScenarioID=1549" xr:uid="{5363AACC-A6DC-4175-B517-641DF975DCB3}"/>
    <hyperlink ref="A5516" r:id="rId5100" display="https://www.jrvdev.com/ROAR/VER1/ShowScenario.asp?ScenarioID=1550" xr:uid="{4100F8CB-276E-46A6-9B91-A9A7D5A4A21C}"/>
    <hyperlink ref="A5517" r:id="rId5101" display="https://www.jrvdev.com/ROAR/VER1/ShowScenario.asp?ScenarioID=1551" xr:uid="{14FBA79A-4C56-4A7F-95BF-F3C29E74852D}"/>
    <hyperlink ref="A5518" r:id="rId5102" display="https://www.jrvdev.com/ROAR/VER1/ShowScenario.asp?ScenarioID=1552" xr:uid="{C59353B1-281F-483F-AFFA-CA01FD41776D}"/>
    <hyperlink ref="A5520" r:id="rId5103" display="https://www.jrvdev.com/ROAR/VER1/ShowScenario.asp?ScenarioID=2408" xr:uid="{FACD93BD-98C0-4512-8658-653010515D40}"/>
    <hyperlink ref="A5521" r:id="rId5104" display="https://www.jrvdev.com/ROAR/VER1/ShowScenario.asp?ScenarioID=2409" xr:uid="{11552321-6231-46BB-A703-DA646498C0E0}"/>
    <hyperlink ref="A5522" r:id="rId5105" display="https://www.jrvdev.com/ROAR/VER1/ShowScenario.asp?ScenarioID=2410" xr:uid="{314110DA-818E-4E22-888F-0467183819B0}"/>
    <hyperlink ref="A5523" r:id="rId5106" display="https://www.jrvdev.com/ROAR/VER1/ShowScenario.asp?ScenarioID=2411" xr:uid="{3E89BBBB-DA13-44F0-AC3A-012A6A1B39DD}"/>
    <hyperlink ref="A5524" r:id="rId5107" display="https://www.jrvdev.com/ROAR/VER1/ShowScenario.asp?ScenarioID=2412" xr:uid="{BAA93C02-EB0D-449B-9C14-CFEA8DD9EFD3}"/>
    <hyperlink ref="A5525" r:id="rId5108" display="https://www.jrvdev.com/ROAR/VER1/ShowScenario.asp?ScenarioID=2400" xr:uid="{016C6D9D-2AA6-4C59-9254-5EC7A9541BC7}"/>
    <hyperlink ref="A5526" r:id="rId5109" display="https://www.jrvdev.com/ROAR/VER1/ShowScenario.asp?ScenarioID=2413" xr:uid="{55025932-1BDA-4A3C-9060-A79546D67AFA}"/>
    <hyperlink ref="A5527" r:id="rId5110" display="https://www.jrvdev.com/ROAR/VER1/ShowScenario.asp?ScenarioID=2414" xr:uid="{312915ED-5C5A-4C5F-95D9-0E3F5A5644FE}"/>
    <hyperlink ref="A5528" r:id="rId5111" display="https://www.jrvdev.com/ROAR/VER1/ShowScenario.asp?ScenarioID=2415" xr:uid="{799C1073-4405-45FE-93EB-837A474D3149}"/>
    <hyperlink ref="A5529" r:id="rId5112" display="https://www.jrvdev.com/ROAR/VER1/ShowScenario.asp?ScenarioID=2416" xr:uid="{02BDDFCA-C2F6-41DD-A922-8ABDAA6D6779}"/>
    <hyperlink ref="A5531" r:id="rId5113" display="https://www.jrvdev.com/ROAR/VER1/ShowScenario.asp?ScenarioID=2717" xr:uid="{C1B5F2E7-E687-4482-BF36-D3868CCFA0CC}"/>
    <hyperlink ref="A5532" r:id="rId5114" display="https://www.jrvdev.com/ROAR/VER1/ShowScenario.asp?ScenarioID=2718" xr:uid="{DFF06B28-0705-4D5C-B10B-9025615323EC}"/>
    <hyperlink ref="A5533" r:id="rId5115" display="https://www.jrvdev.com/ROAR/VER1/ShowScenario.asp?ScenarioID=2719" xr:uid="{2988DFB6-B03F-4167-B91C-F0F50B2B025A}"/>
    <hyperlink ref="A5534" r:id="rId5116" display="https://www.jrvdev.com/ROAR/VER1/ShowScenario.asp?ScenarioID=2720" xr:uid="{C8BE0028-2B7C-4294-8116-DEE721E5D1FE}"/>
    <hyperlink ref="A5535" r:id="rId5117" display="https://www.jrvdev.com/ROAR/VER1/ShowScenario.asp?ScenarioID=2721" xr:uid="{6ABAD5D8-1247-4701-A774-A82192F17CB1}"/>
    <hyperlink ref="A5536" r:id="rId5118" display="https://www.jrvdev.com/ROAR/VER1/ShowScenario.asp?ScenarioID=2722" xr:uid="{56BEB2A7-B777-4C78-B660-DB8CD7000859}"/>
    <hyperlink ref="A5537" r:id="rId5119" display="https://www.jrvdev.com/ROAR/VER1/ShowScenario.asp?ScenarioID=2723" xr:uid="{65E6F423-7E48-4521-871C-66D8AF91B005}"/>
    <hyperlink ref="A5538" r:id="rId5120" display="https://www.jrvdev.com/ROAR/VER1/ShowScenario.asp?ScenarioID=2724" xr:uid="{584F1DA0-2359-48CE-98EB-1ED421168C95}"/>
    <hyperlink ref="A5539" r:id="rId5121" display="https://www.jrvdev.com/ROAR/VER1/ShowScenario.asp?ScenarioID=2725" xr:uid="{D5A77011-FA92-4523-AD1F-A5A133631E85}"/>
    <hyperlink ref="A5540" r:id="rId5122" display="https://www.jrvdev.com/ROAR/VER1/ShowScenario.asp?ScenarioID=2726" xr:uid="{24FE6B53-3E6C-4F9F-9435-678CD32E02D6}"/>
    <hyperlink ref="A5541" r:id="rId5123" display="https://www.jrvdev.com/ROAR/VER1/ShowScenario.asp?ScenarioID=2727" xr:uid="{C5F87477-DD79-4942-817A-76B773D3415C}"/>
    <hyperlink ref="A5542" r:id="rId5124" display="https://www.jrvdev.com/ROAR/VER1/ShowScenario.asp?ScenarioID=2714" xr:uid="{9CA473C5-3323-405B-A999-F9C431329D77}"/>
    <hyperlink ref="A5543" r:id="rId5125" display="https://www.jrvdev.com/ROAR/VER1/ShowScenario.asp?ScenarioID=2728" xr:uid="{E2DC99B0-195A-4F6D-B5F9-DD5631A5F8BF}"/>
    <hyperlink ref="A5544" r:id="rId5126" display="https://www.jrvdev.com/ROAR/VER1/ShowScenario.asp?ScenarioID=2729" xr:uid="{369AD6AB-F316-4219-AE62-BB7E17C39100}"/>
    <hyperlink ref="A5545" r:id="rId5127" display="https://www.jrvdev.com/ROAR/VER1/ShowScenario.asp?ScenarioID=2730" xr:uid="{A6821D0F-2AF6-4828-A42D-25E60ADB225F}"/>
    <hyperlink ref="A5546" r:id="rId5128" display="https://www.jrvdev.com/ROAR/VER1/ShowScenario.asp?ScenarioID=2731" xr:uid="{242D4B1F-D6D4-4CF2-B99D-59A75A55980E}"/>
    <hyperlink ref="A5547" r:id="rId5129" display="https://www.jrvdev.com/ROAR/VER1/ShowScenario.asp?ScenarioID=2732" xr:uid="{8D57A73F-00A8-4A3C-A48A-C7CA2689BE95}"/>
    <hyperlink ref="A5548" r:id="rId5130" display="https://www.jrvdev.com/ROAR/VER1/ShowScenario.asp?ScenarioID=2733" xr:uid="{F1AD6481-6345-4A71-8F86-050690EA1897}"/>
    <hyperlink ref="A5549" r:id="rId5131" display="https://www.jrvdev.com/ROAR/VER1/ShowScenario.asp?ScenarioID=2734" xr:uid="{AD643D02-DC74-4E19-B9E6-1C22ABED2BB8}"/>
    <hyperlink ref="A5550" r:id="rId5132" display="https://www.jrvdev.com/ROAR/VER1/ShowScenario.asp?ScenarioID=2735" xr:uid="{3B5FE5C2-D7BD-4A13-B9CD-E47D8A795CBC}"/>
    <hyperlink ref="A5552" r:id="rId5133" display="https://www.jrvdev.com/ROAR/VER1/ShowScenario.asp?ScenarioID=2867" xr:uid="{CF4561B6-9C27-4233-AC99-CD05813F0E67}"/>
    <hyperlink ref="A5553" r:id="rId5134" display="https://www.jrvdev.com/ROAR/VER1/ShowScenario.asp?ScenarioID=2868" xr:uid="{2818E70C-78D8-4740-83E2-2D96C5B96668}"/>
    <hyperlink ref="A5554" r:id="rId5135" display="https://www.jrvdev.com/ROAR/VER1/ShowScenario.asp?ScenarioID=2869" xr:uid="{97429F6D-1158-4BEF-8A3D-CA51866B80F0}"/>
    <hyperlink ref="A5555" r:id="rId5136" display="https://www.jrvdev.com/ROAR/VER1/ShowScenario.asp?ScenarioID=2870" xr:uid="{C2C98639-B714-4E4B-9FB9-41C919A8E0ED}"/>
    <hyperlink ref="A5556" r:id="rId5137" display="https://www.jrvdev.com/ROAR/VER1/ShowScenario.asp?ScenarioID=2871" xr:uid="{472D897A-927D-4D20-AC05-E824DF71DD2F}"/>
    <hyperlink ref="A5557" r:id="rId5138" display="https://www.jrvdev.com/ROAR/VER1/ShowScenario.asp?ScenarioID=2872" xr:uid="{430183C3-AC9E-4A5E-82E3-98D20BBE68BB}"/>
    <hyperlink ref="A5558" r:id="rId5139" display="https://www.jrvdev.com/ROAR/VER1/ShowScenario.asp?ScenarioID=2873" xr:uid="{AFDDB9C3-627C-40C6-8323-4B33BBBBE0C6}"/>
    <hyperlink ref="A5559" r:id="rId5140" display="https://www.jrvdev.com/ROAR/VER1/ShowScenario.asp?ScenarioID=2874" xr:uid="{4F357D74-AA59-4856-A495-2D68D424E875}"/>
    <hyperlink ref="A5560" r:id="rId5141" display="https://www.jrvdev.com/ROAR/VER1/ShowScenario.asp?ScenarioID=2875" xr:uid="{B34005BC-E912-40C1-BD46-B9BEA4315E67}"/>
    <hyperlink ref="A5561" r:id="rId5142" display="https://www.jrvdev.com/ROAR/VER1/ShowScenario.asp?ScenarioID=2876" xr:uid="{754C5478-CA28-4C8A-8751-2C7A8AF1DAAC}"/>
    <hyperlink ref="A5562" r:id="rId5143" display="https://www.jrvdev.com/ROAR/VER1/ShowScenario.asp?ScenarioID=2877" xr:uid="{3ABF918D-16B7-4DF2-8F05-EEE09D258C65}"/>
    <hyperlink ref="A5563" r:id="rId5144" display="https://www.jrvdev.com/ROAR/VER1/ShowScenario.asp?ScenarioID=2878" xr:uid="{2AC745D7-197E-42F4-AE36-CE5B13B61EFD}"/>
    <hyperlink ref="A5564" r:id="rId5145" display="https://www.jrvdev.com/ROAR/VER1/ShowScenario.asp?ScenarioID=2879" xr:uid="{ABE0F76C-AF2B-4850-A47F-693D494DC626}"/>
    <hyperlink ref="A5565" r:id="rId5146" display="https://www.jrvdev.com/ROAR/VER1/ShowScenario.asp?ScenarioID=2880" xr:uid="{0912A968-AAB4-4105-BD04-14883241C8D9}"/>
    <hyperlink ref="A5567" r:id="rId5147" display="https://www.jrvdev.com/ROAR/VER1/ShowScenario.asp?ScenarioID=3300" xr:uid="{7F16E617-18F3-4ABD-BCA9-2BC79448D916}"/>
    <hyperlink ref="A5568" r:id="rId5148" display="https://www.jrvdev.com/ROAR/VER1/ShowScenario.asp?ScenarioID=3301" xr:uid="{2124F7D2-16DD-42DA-ABC7-58124B321C0F}"/>
    <hyperlink ref="A5569" r:id="rId5149" display="https://www.jrvdev.com/ROAR/VER1/ShowScenario.asp?ScenarioID=3302" xr:uid="{8358C58D-64BF-452B-8080-FFB16CD61B01}"/>
    <hyperlink ref="A5570" r:id="rId5150" display="https://www.jrvdev.com/ROAR/VER1/ShowScenario.asp?ScenarioID=3303" xr:uid="{9D2F69A0-6F36-4444-869C-96B8AABF1282}"/>
    <hyperlink ref="A5571" r:id="rId5151" display="https://www.jrvdev.com/ROAR/VER1/ShowScenario.asp?ScenarioID=3304" xr:uid="{2102390A-2328-4F6E-A9DB-5806D4462566}"/>
    <hyperlink ref="A5572" r:id="rId5152" display="https://www.jrvdev.com/ROAR/VER1/ShowScenario.asp?ScenarioID=3305" xr:uid="{466598F7-DFBC-4DB0-B024-BD3779A4C5EF}"/>
    <hyperlink ref="A5574" r:id="rId5153" display="https://www.jrvdev.com/ROAR/VER1/ShowScenario.asp?ScenarioID=4759" xr:uid="{80D85AF6-6D9E-4DDA-883A-A07CA0DD0679}"/>
    <hyperlink ref="A5575" r:id="rId5154" display="https://www.jrvdev.com/ROAR/VER1/ShowScenario.asp?ScenarioID=4760" xr:uid="{BB7268E1-77C3-4C9A-9335-7CEBAB2604E7}"/>
    <hyperlink ref="A5576" r:id="rId5155" display="https://www.jrvdev.com/ROAR/VER1/ShowScenario.asp?ScenarioID=4761" xr:uid="{EE5F8BFB-AFC2-4BC6-9661-92FB05AEB5E5}"/>
    <hyperlink ref="A5577" r:id="rId5156" display="https://www.jrvdev.com/ROAR/VER1/ShowScenario.asp?ScenarioID=4762" xr:uid="{8EF8A421-BD5B-46FB-A3FD-A1F83F7288B5}"/>
    <hyperlink ref="A5578" r:id="rId5157" display="https://www.jrvdev.com/ROAR/VER1/ShowScenario.asp?ScenarioID=4763" xr:uid="{BBD71921-59D4-432F-A0DE-1BA2700305B4}"/>
    <hyperlink ref="A5579" r:id="rId5158" display="https://www.jrvdev.com/ROAR/VER1/ShowScenario.asp?ScenarioID=4764" xr:uid="{98E49935-9699-43C2-AB73-02C075914EE7}"/>
    <hyperlink ref="A5580" r:id="rId5159" display="https://www.jrvdev.com/ROAR/VER1/ShowScenario.asp?ScenarioID=4765" xr:uid="{57522B6B-141F-43E6-8EB8-06EF1A05D92C}"/>
    <hyperlink ref="A5581" r:id="rId5160" display="https://www.jrvdev.com/ROAR/VER1/ShowScenario.asp?ScenarioID=4766" xr:uid="{9D3748EA-5DF5-49DE-ABC8-73560B12A027}"/>
    <hyperlink ref="A5583" r:id="rId5161" display="https://www.jrvdev.com/ROAR/VER1/ShowScenario.asp?ScenarioID=4557" xr:uid="{6B0C7B77-AB31-49AB-9CCB-2F10DC2D6EF9}"/>
    <hyperlink ref="A5584" r:id="rId5162" display="https://www.jrvdev.com/ROAR/VER1/ShowScenario.asp?ScenarioID=4558" xr:uid="{6B374482-B9D5-4310-B844-755FAC9184B0}"/>
    <hyperlink ref="A5585" r:id="rId5163" display="https://www.jrvdev.com/ROAR/VER1/ShowScenario.asp?ScenarioID=4559" xr:uid="{D5D7BBE1-EF5A-4488-A66D-F2F412F60CD4}"/>
    <hyperlink ref="A5586" r:id="rId5164" display="https://www.jrvdev.com/ROAR/VER1/ShowScenario.asp?ScenarioID=4560" xr:uid="{81AE7D43-4C91-40EA-A58D-B9D509C29271}"/>
    <hyperlink ref="A5587" r:id="rId5165" display="https://www.jrvdev.com/ROAR/VER1/ShowScenario.asp?ScenarioID=4561" xr:uid="{76D73ED8-011C-4525-B8EA-DDD3A4F9A154}"/>
    <hyperlink ref="A5588" r:id="rId5166" display="https://www.jrvdev.com/ROAR/VER1/ShowScenario.asp?ScenarioID=4562" xr:uid="{26FD1468-B481-4F47-B795-2FE0A86BA6E0}"/>
    <hyperlink ref="A5589" r:id="rId5167" display="https://www.jrvdev.com/ROAR/VER1/ShowScenario.asp?ScenarioID=4563" xr:uid="{3532B9FE-7B5B-40AE-AC30-12E6A601EF80}"/>
    <hyperlink ref="A5590" r:id="rId5168" display="https://www.jrvdev.com/ROAR/VER1/ShowScenario.asp?ScenarioID=4564" xr:uid="{3B3FEBDC-86D3-4098-A07E-EEEA2F97CA2E}"/>
    <hyperlink ref="A5591" r:id="rId5169" display="https://www.jrvdev.com/ROAR/VER1/ShowScenario.asp?ScenarioID=4565" xr:uid="{43C4BD1B-E2A7-4A6E-A924-C2F9E30D13BD}"/>
    <hyperlink ref="A5592" r:id="rId5170" display="https://www.jrvdev.com/ROAR/VER1/ShowScenario.asp?ScenarioID=4566" xr:uid="{B4FBAB18-8CCB-4A87-A51D-958CE4E36385}"/>
    <hyperlink ref="A5593" r:id="rId5171" display="https://www.jrvdev.com/ROAR/VER1/ShowScenario.asp?ScenarioID=4567" xr:uid="{58145D35-4FB4-4250-A345-C0BD1E4411D5}"/>
    <hyperlink ref="A5594" r:id="rId5172" display="https://www.jrvdev.com/ROAR/VER1/ShowScenario.asp?ScenarioID=4568" xr:uid="{42092E33-B995-4002-8ED7-5851BB4AD4DA}"/>
    <hyperlink ref="A5595" r:id="rId5173" display="https://www.jrvdev.com/ROAR/VER1/ShowScenario.asp?ScenarioID=4569" xr:uid="{EA414EB3-E025-4765-B5CC-F7DC2DC3288F}"/>
    <hyperlink ref="A5596" r:id="rId5174" display="https://www.jrvdev.com/ROAR/VER1/ShowScenario.asp?ScenarioID=4570" xr:uid="{B59DFB85-7F74-4A9A-8661-3C0E8F435EA2}"/>
    <hyperlink ref="A5597" r:id="rId5175" display="https://www.jrvdev.com/ROAR/VER1/ShowScenario.asp?ScenarioID=4571" xr:uid="{65042347-16A7-47C8-BBAC-7AC2FC532C7A}"/>
    <hyperlink ref="A5599" r:id="rId5176" display="https://www.jrvdev.com/ROAR/VER1/ShowScenario.asp?ScenarioID=6534" xr:uid="{C144CEA0-64F0-4C19-B891-8FB0D1D2E923}"/>
    <hyperlink ref="A5600" r:id="rId5177" display="https://www.jrvdev.com/ROAR/VER1/ShowScenario.asp?ScenarioID=6535" xr:uid="{DD32ED16-051D-43C3-B6A9-7BE362AF1C61}"/>
    <hyperlink ref="A5601" r:id="rId5178" display="https://www.jrvdev.com/ROAR/VER1/ShowScenario.asp?ScenarioID=6536" xr:uid="{E04A9978-B142-4A97-976B-0DEB52C3B2EC}"/>
    <hyperlink ref="A5602" r:id="rId5179" display="https://www.jrvdev.com/ROAR/VER1/ShowScenario.asp?ScenarioID=6537" xr:uid="{0BD356CE-A559-45FF-B87C-36D6B0571CA5}"/>
    <hyperlink ref="A5604" r:id="rId5180" display="https://www.jrvdev.com/ROAR/VER1/ShowScenario.asp?ScenarioID=2982" xr:uid="{435DAF44-3019-4123-91F8-81B8B2465B41}"/>
    <hyperlink ref="A5605" r:id="rId5181" display="https://www.jrvdev.com/ROAR/VER1/ShowScenario.asp?ScenarioID=2983" xr:uid="{E3E9BDFE-C390-4345-8ACA-DDB5B89F22AA}"/>
    <hyperlink ref="A5606" r:id="rId5182" display="https://www.jrvdev.com/ROAR/VER1/ShowScenario.asp?ScenarioID=2984" xr:uid="{699E04D3-0B29-4B56-8CD7-70EDFF78D1E6}"/>
    <hyperlink ref="A5607" r:id="rId5183" display="https://www.jrvdev.com/ROAR/VER1/ShowScenario.asp?ScenarioID=2985" xr:uid="{F07AD972-518F-4A9A-99F2-74E4C2A75814}"/>
    <hyperlink ref="A5609" r:id="rId5184" display="https://www.jrvdev.com/ROAR/VER1/ShowScenario.asp?ScenarioID=5285" xr:uid="{75BF0838-9D34-4235-8274-B9C3AC16B7A9}"/>
    <hyperlink ref="A5610" r:id="rId5185" display="https://www.jrvdev.com/ROAR/VER1/ShowScenario.asp?ScenarioID=5287" xr:uid="{AE34A9E9-9545-421C-9E20-4A33834028CC}"/>
    <hyperlink ref="A5611" r:id="rId5186" display="https://www.jrvdev.com/ROAR/VER1/ShowScenario.asp?ScenarioID=5288" xr:uid="{0D5057EA-7CCF-4DB1-8805-8E1DE89516F4}"/>
    <hyperlink ref="A5612" r:id="rId5187" display="https://www.jrvdev.com/ROAR/VER1/ShowScenario.asp?ScenarioID=5289" xr:uid="{2A4086FE-53F2-4607-83EC-467B1866971C}"/>
    <hyperlink ref="A5613" r:id="rId5188" display="https://www.jrvdev.com/ROAR/VER1/ShowScenario.asp?ScenarioID=5286" xr:uid="{9819AF91-D203-4F97-B28A-362BCFEF23A6}"/>
    <hyperlink ref="A5614" r:id="rId5189" display="https://www.jrvdev.com/ROAR/VER1/ShowScenario.asp?ScenarioID=5290" xr:uid="{E317D523-09CF-4649-A8AA-726E82C7DB5D}"/>
    <hyperlink ref="A5615" r:id="rId5190" display="https://www.jrvdev.com/ROAR/VER1/ShowScenario.asp?ScenarioID=5291" xr:uid="{3C167AE1-3A9B-46C3-B767-C6B9D4E911C1}"/>
    <hyperlink ref="A5616" r:id="rId5191" display="https://www.jrvdev.com/ROAR/VER1/ShowScenario.asp?ScenarioID=5292" xr:uid="{75C7F026-05AE-41A4-8112-63EF6C549BFB}"/>
    <hyperlink ref="A5618" r:id="rId5192" display="https://www.jrvdev.com/ROAR/VER1/ShowScenario.asp?ScenarioID=5293" xr:uid="{9E8B89B9-8367-4139-AB94-CF2B4D76FD02}"/>
    <hyperlink ref="A5619" r:id="rId5193" display="https://www.jrvdev.com/ROAR/VER1/ShowScenario.asp?ScenarioID=5294" xr:uid="{3A3AB33B-03B1-4321-B2AE-34C25A620C7A}"/>
    <hyperlink ref="A5620" r:id="rId5194" display="https://www.jrvdev.com/ROAR/VER1/ShowScenario.asp?ScenarioID=5295" xr:uid="{C82FE10B-15EC-4E82-AAE5-173251A607AA}"/>
    <hyperlink ref="A5621" r:id="rId5195" display="https://www.jrvdev.com/ROAR/VER1/ShowScenario.asp?ScenarioID=5296" xr:uid="{4CA9C4B5-D4E8-44F8-B32F-00759D79B1E8}"/>
    <hyperlink ref="A5622" r:id="rId5196" display="https://www.jrvdev.com/ROAR/VER1/ShowScenario.asp?ScenarioID=5297" xr:uid="{AE14D7CE-EA69-44AE-9B7C-31BF6EFD88A8}"/>
    <hyperlink ref="A5623" r:id="rId5197" display="https://www.jrvdev.com/ROAR/VER1/ShowScenario.asp?ScenarioID=5298" xr:uid="{71DBB3A4-4CBC-4BB5-96BF-7C14B6052CCC}"/>
    <hyperlink ref="A5624" r:id="rId5198" display="https://www.jrvdev.com/ROAR/VER1/ShowScenario.asp?ScenarioID=5299" xr:uid="{52168775-8031-4383-8799-95541FFF99B5}"/>
    <hyperlink ref="A5625" r:id="rId5199" display="https://www.jrvdev.com/ROAR/VER1/ShowScenario.asp?ScenarioID=5300" xr:uid="{7C3CF699-88B9-4FB8-9C65-1E5BF46B668A}"/>
    <hyperlink ref="A5626" r:id="rId5200" display="https://www.jrvdev.com/ROAR/VER1/ShowScenario.asp?ScenarioID=5301" xr:uid="{AA3A5454-F0D1-42EF-9142-4479AAC8D476}"/>
    <hyperlink ref="A5627" r:id="rId5201" display="https://www.jrvdev.com/ROAR/VER1/ShowScenario.asp?ScenarioID=5302" xr:uid="{3768A021-1804-4183-B3A3-9F63011DA133}"/>
    <hyperlink ref="A5629" r:id="rId5202" display="https://www.jrvdev.com/ROAR/VER1/ShowScenario.asp?ScenarioID=1346" xr:uid="{495D2DD8-B9F3-498C-A691-819B9F58F777}"/>
    <hyperlink ref="A5630" r:id="rId5203" display="https://www.jrvdev.com/ROAR/VER1/ShowScenario.asp?ScenarioID=1326" xr:uid="{7166A9D3-1D34-4CDE-94A8-CE1C8CF7F8DA}"/>
    <hyperlink ref="A5631" r:id="rId5204" display="https://www.jrvdev.com/ROAR/VER1/ShowScenario.asp?ScenarioID=1327" xr:uid="{0406BC4D-0565-4CDF-B776-3648122788BB}"/>
    <hyperlink ref="A5632" r:id="rId5205" display="https://www.jrvdev.com/ROAR/VER1/ShowScenario.asp?ScenarioID=1328" xr:uid="{44E59577-B363-46DA-B8E0-32F5E6C4F383}"/>
    <hyperlink ref="A5633" r:id="rId5206" display="https://www.jrvdev.com/ROAR/VER1/ShowScenario.asp?ScenarioID=1329" xr:uid="{8423633B-E469-4495-B073-05794AB42B75}"/>
    <hyperlink ref="A5634" r:id="rId5207" display="https://www.jrvdev.com/ROAR/VER1/ShowScenario.asp?ScenarioID=1303" xr:uid="{68CADDCA-FC10-404E-98AE-726093149C2A}"/>
    <hyperlink ref="A5635" r:id="rId5208" display="https://www.jrvdev.com/ROAR/VER1/ShowScenario.asp?ScenarioID=1330" xr:uid="{8561BC11-81D3-45E5-B7D1-0DBE00CDEDFC}"/>
    <hyperlink ref="A5636" r:id="rId5209" display="https://www.jrvdev.com/ROAR/VER1/ShowScenario.asp?ScenarioID=1331" xr:uid="{F6131EB2-5C2F-4855-8366-2B2C4F32F565}"/>
    <hyperlink ref="A5638" r:id="rId5210" display="https://www.jrvdev.com/ROAR/VER1/ShowScenario.asp?ScenarioID=779" xr:uid="{1C736A15-D27B-47B0-9AE8-8C39ECDC6E33}"/>
    <hyperlink ref="A5639" r:id="rId5211" display="https://www.jrvdev.com/ROAR/VER1/ShowScenario.asp?ScenarioID=780" xr:uid="{B346E848-DA3A-442A-A460-89808B068E5E}"/>
    <hyperlink ref="A5640" r:id="rId5212" display="https://www.jrvdev.com/ROAR/VER1/ShowScenario.asp?ScenarioID=781" xr:uid="{32C7DEFC-33D2-4124-8BEF-28DEA8F98019}"/>
    <hyperlink ref="A5641" r:id="rId5213" display="https://www.jrvdev.com/ROAR/VER1/ShowScenario.asp?ScenarioID=782" xr:uid="{79107FCD-8FC9-4B5D-A646-62C55735A07A}"/>
    <hyperlink ref="A5642" r:id="rId5214" display="https://www.jrvdev.com/ROAR/VER1/ShowScenario.asp?ScenarioID=783" xr:uid="{A24EFCEB-B70C-4DF2-AD2C-FF571F67D3CE}"/>
    <hyperlink ref="A5643" r:id="rId5215" display="https://www.jrvdev.com/ROAR/VER1/ShowScenario.asp?ScenarioID=784" xr:uid="{9AD70C0C-187E-429C-B480-20753124696F}"/>
    <hyperlink ref="A5644" r:id="rId5216" display="https://www.jrvdev.com/ROAR/VER1/ShowScenario.asp?ScenarioID=785" xr:uid="{6844EF64-7DEE-4B22-8AD6-3933BC21BC67}"/>
    <hyperlink ref="A5645" r:id="rId5217" display="https://www.jrvdev.com/ROAR/VER1/ShowScenario.asp?ScenarioID=786" xr:uid="{725AE13C-6446-4207-A84E-905609C6B022}"/>
    <hyperlink ref="A5646" r:id="rId5218" display="https://www.jrvdev.com/ROAR/VER1/ShowScenario.asp?ScenarioID=787" xr:uid="{643677E3-4F2B-415C-812D-FD151ADD57B6}"/>
    <hyperlink ref="A5647" r:id="rId5219" display="https://www.jrvdev.com/ROAR/VER1/ShowScenario.asp?ScenarioID=788" xr:uid="{7C57441E-55EB-4C9C-9B1B-E92623A129F4}"/>
    <hyperlink ref="A5648" r:id="rId5220" display="https://www.jrvdev.com/ROAR/VER1/ShowScenario.asp?ScenarioID=789" xr:uid="{C89C6189-E54B-4288-B563-1A053CE3FBF4}"/>
    <hyperlink ref="A5649" r:id="rId5221" display="https://www.jrvdev.com/ROAR/VER1/ShowScenario.asp?ScenarioID=790" xr:uid="{D868536F-BB10-41A7-9062-3AA14E1364DC}"/>
    <hyperlink ref="A5650" r:id="rId5222" display="https://www.jrvdev.com/ROAR/VER1/ShowScenario.asp?ScenarioID=791" xr:uid="{B3227A6B-6071-4F9D-A8E8-16F18D53ED56}"/>
    <hyperlink ref="A5651" r:id="rId5223" display="https://www.jrvdev.com/ROAR/VER1/ShowScenario.asp?ScenarioID=792" xr:uid="{345B3BCA-71B4-4D6B-9CF9-82992DB3F4DC}"/>
    <hyperlink ref="A5652" r:id="rId5224" display="https://www.jrvdev.com/ROAR/VER1/ShowScenario.asp?ScenarioID=793" xr:uid="{F29C6A63-751B-48FE-9066-0A1F3A8AED8A}"/>
    <hyperlink ref="A5653" r:id="rId5225" display="https://www.jrvdev.com/ROAR/VER1/ShowScenario.asp?ScenarioID=794" xr:uid="{0C1FD412-774C-49C4-8014-7A9EE13AEA0A}"/>
    <hyperlink ref="A5654" r:id="rId5226" display="https://www.jrvdev.com/ROAR/VER1/ShowScenario.asp?ScenarioID=795" xr:uid="{90DC78A7-581B-476A-A14E-9E023D8B10A5}"/>
    <hyperlink ref="A5655" r:id="rId5227" display="https://www.jrvdev.com/ROAR/VER1/ShowScenario.asp?ScenarioID=796" xr:uid="{DD176A47-0470-4E48-9254-6915C5ABCEDF}"/>
    <hyperlink ref="A5656" r:id="rId5228" display="https://www.jrvdev.com/ROAR/VER1/ShowScenario.asp?ScenarioID=797" xr:uid="{EDC4F584-9379-42FE-AB0A-EE0021EB751F}"/>
    <hyperlink ref="A5657" r:id="rId5229" display="https://www.jrvdev.com/ROAR/VER1/ShowScenario.asp?ScenarioID=798" xr:uid="{49F88C94-E00C-49E9-B9BB-6AA13FA3E07F}"/>
    <hyperlink ref="A5658" r:id="rId5230" display="https://www.jrvdev.com/ROAR/VER1/ShowScenario.asp?ScenarioID=799" xr:uid="{B12CB47F-3D94-48C1-9C44-734D3828E205}"/>
    <hyperlink ref="A5659" r:id="rId5231" display="https://www.jrvdev.com/ROAR/VER1/ShowScenario.asp?ScenarioID=800" xr:uid="{A81BF1AD-DF0A-49A3-B99B-F9BD7CF0F9CA}"/>
    <hyperlink ref="A5660" r:id="rId5232" display="https://www.jrvdev.com/ROAR/VER1/ShowScenario.asp?ScenarioID=801" xr:uid="{680748E8-E049-4265-B4B2-4134EDCABAB8}"/>
    <hyperlink ref="A5661" r:id="rId5233" display="https://www.jrvdev.com/ROAR/VER1/ShowScenario.asp?ScenarioID=802" xr:uid="{42BF2593-612A-4B77-B8C6-E944270E7441}"/>
    <hyperlink ref="A5662" r:id="rId5234" display="https://www.jrvdev.com/ROAR/VER1/ShowScenario.asp?ScenarioID=803" xr:uid="{01DAFC27-A096-4508-A526-EE31478F98F4}"/>
    <hyperlink ref="A5663" r:id="rId5235" display="https://www.jrvdev.com/ROAR/VER1/ShowScenario.asp?ScenarioID=804" xr:uid="{8042E325-D2EE-4E4B-B598-9A820BD9BE97}"/>
    <hyperlink ref="A5664" r:id="rId5236" display="https://www.jrvdev.com/ROAR/VER1/ShowScenario.asp?ScenarioID=805" xr:uid="{67906A07-351A-4610-BEB6-02DB1358E60E}"/>
    <hyperlink ref="A5665" r:id="rId5237" display="https://www.jrvdev.com/ROAR/VER1/ShowScenario.asp?ScenarioID=806" xr:uid="{902F029F-1D73-42BB-B519-C2E172084D23}"/>
    <hyperlink ref="A5666" r:id="rId5238" display="https://www.jrvdev.com/ROAR/VER1/ShowScenario.asp?ScenarioID=807" xr:uid="{38887773-DC23-4DE1-90B3-C153C73F7110}"/>
    <hyperlink ref="A5667" r:id="rId5239" display="https://www.jrvdev.com/ROAR/VER1/ShowScenario.asp?ScenarioID=808" xr:uid="{877488EF-EAFC-4B75-8C94-83750AB0EAFB}"/>
    <hyperlink ref="A5668" r:id="rId5240" display="https://www.jrvdev.com/ROAR/VER1/ShowScenario.asp?ScenarioID=809" xr:uid="{D9D883B6-DA99-42EC-8B09-0BCC61A7A266}"/>
    <hyperlink ref="A5669" r:id="rId5241" display="https://www.jrvdev.com/ROAR/VER1/ShowScenario.asp?ScenarioID=810" xr:uid="{A967C2D9-54FF-41A6-A51E-3D5E760E5BC7}"/>
    <hyperlink ref="A5670" r:id="rId5242" display="https://www.jrvdev.com/ROAR/VER1/ShowScenario.asp?ScenarioID=811" xr:uid="{97CC27C1-EF96-4846-A9F9-5C0575BA0FAB}"/>
    <hyperlink ref="A5671" r:id="rId5243" display="https://www.jrvdev.com/ROAR/VER1/ShowScenario.asp?ScenarioID=812" xr:uid="{A1B2C4AF-E127-46ED-984E-12571D1B4E17}"/>
    <hyperlink ref="A5672" r:id="rId5244" display="https://www.jrvdev.com/ROAR/VER1/ShowScenario.asp?ScenarioID=813" xr:uid="{AF7E01D0-A91C-41A6-952E-4065FC35560B}"/>
    <hyperlink ref="A5673" r:id="rId5245" display="https://www.jrvdev.com/ROAR/VER1/ShowScenario.asp?ScenarioID=814" xr:uid="{50C1DDD1-58F2-465F-8C18-8D842C62FE3B}"/>
    <hyperlink ref="A5674" r:id="rId5246" display="https://www.jrvdev.com/ROAR/VER1/ShowScenario.asp?ScenarioID=815" xr:uid="{5EFD4337-71FD-457A-94E5-6B7DDC967181}"/>
    <hyperlink ref="A5675" r:id="rId5247" display="https://www.jrvdev.com/ROAR/VER1/ShowScenario.asp?ScenarioID=816" xr:uid="{4EAD4116-FE88-4712-AD69-83197261CFDA}"/>
    <hyperlink ref="A5676" r:id="rId5248" display="https://www.jrvdev.com/ROAR/VER1/ShowScenario.asp?ScenarioID=817" xr:uid="{473D61D9-EEE3-41A8-A6AA-37AF65BFA6EE}"/>
    <hyperlink ref="A5677" r:id="rId5249" display="https://www.jrvdev.com/ROAR/VER1/ShowScenario.asp?ScenarioID=818" xr:uid="{C8378AC9-BBE6-43FD-A6C7-F0EBEC66331A}"/>
    <hyperlink ref="A5678" r:id="rId5250" display="https://www.jrvdev.com/ROAR/VER1/ShowScenario.asp?ScenarioID=819" xr:uid="{E65864A6-7612-43F8-BC50-6ED3B698C250}"/>
    <hyperlink ref="A5680" r:id="rId5251" display="https://www.jrvdev.com/ROAR/VER1/ShowScenario.asp?ScenarioID=1266" xr:uid="{44D6D52A-9DE7-44DD-ACDE-B6EB3AFF809F}"/>
    <hyperlink ref="A5681" r:id="rId5252" display="https://www.jrvdev.com/ROAR/VER1/ShowScenario.asp?ScenarioID=1267" xr:uid="{844797B9-754E-4E88-8D53-98D5E1C61A74}"/>
    <hyperlink ref="A5682" r:id="rId5253" display="https://www.jrvdev.com/ROAR/VER1/ShowScenario.asp?ScenarioID=1268" xr:uid="{826D8E3E-B25E-4FA4-B882-88848381687E}"/>
    <hyperlink ref="A5683" r:id="rId5254" display="https://www.jrvdev.com/ROAR/VER1/ShowScenario.asp?ScenarioID=1269" xr:uid="{AA2EF2E4-0BDC-4E63-B828-3FD3BA51E5C2}"/>
    <hyperlink ref="A5684" r:id="rId5255" display="https://www.jrvdev.com/ROAR/VER1/ShowScenario.asp?ScenarioID=1270" xr:uid="{E0D4CDD6-9F23-4FB1-A549-897EBECB7E61}"/>
    <hyperlink ref="A5685" r:id="rId5256" display="https://www.jrvdev.com/ROAR/VER1/ShowScenario.asp?ScenarioID=1271" xr:uid="{D22E517C-F3E5-4CDF-A357-B5A6F0391224}"/>
    <hyperlink ref="A5686" r:id="rId5257" display="https://www.jrvdev.com/ROAR/VER1/ShowScenario.asp?ScenarioID=1272" xr:uid="{471C914C-594C-477A-9771-1174C850B617}"/>
    <hyperlink ref="A5688" r:id="rId5258" display="https://www.jrvdev.com/ROAR/VER1/ShowScenario.asp?ScenarioID=5071" xr:uid="{89052D54-8224-4667-BFDF-C1A40590EDC6}"/>
    <hyperlink ref="A5689" r:id="rId5259" display="https://www.jrvdev.com/ROAR/VER1/ShowScenario.asp?ScenarioID=5072" xr:uid="{2F976115-B435-4D5D-97E5-A3734AACED7E}"/>
    <hyperlink ref="A5690" r:id="rId5260" display="https://www.jrvdev.com/ROAR/VER1/ShowScenario.asp?ScenarioID=5073" xr:uid="{C897ECAD-6923-4ECE-B25B-E0E6FA6DD576}"/>
    <hyperlink ref="A5691" r:id="rId5261" display="https://www.jrvdev.com/ROAR/VER1/ShowScenario.asp?ScenarioID=5074" xr:uid="{A6CEB193-1B07-4388-9C1C-D1FBE379453C}"/>
    <hyperlink ref="A5692" r:id="rId5262" display="https://www.jrvdev.com/ROAR/VER1/ShowScenario.asp?ScenarioID=5075" xr:uid="{79887454-8567-4740-809F-A5EA4EB2F78F}"/>
    <hyperlink ref="A5693" r:id="rId5263" display="https://www.jrvdev.com/ROAR/VER1/ShowScenario.asp?ScenarioID=5076" xr:uid="{0432BC3D-DA84-44C5-9203-FD876EA39F40}"/>
    <hyperlink ref="A5694" r:id="rId5264" display="https://www.jrvdev.com/ROAR/VER1/ShowScenario.asp?ScenarioID=5077" xr:uid="{80B61684-25AD-4F7E-822C-160AEA2F324B}"/>
    <hyperlink ref="A5695" r:id="rId5265" display="https://www.jrvdev.com/ROAR/VER1/ShowScenario.asp?ScenarioID=5078" xr:uid="{EADD8C20-AA31-41D2-935F-D6F0D4273B76}"/>
    <hyperlink ref="A5696" r:id="rId5266" display="https://www.jrvdev.com/ROAR/VER1/ShowScenario.asp?ScenarioID=5079" xr:uid="{44E0ABA6-C2F8-4D21-8E77-8B206535702E}"/>
    <hyperlink ref="A5697" r:id="rId5267" display="https://www.jrvdev.com/ROAR/VER1/ShowScenario.asp?ScenarioID=5080" xr:uid="{84978A79-2D6A-42F2-9B1C-316CE5FF9FA2}"/>
    <hyperlink ref="A5698" r:id="rId5268" display="https://www.jrvdev.com/ROAR/VER1/ShowScenario.asp?ScenarioID=5081" xr:uid="{59AE7F59-25B4-4C0B-86C0-C3CA612C987E}"/>
    <hyperlink ref="A5699" r:id="rId5269" display="https://www.jrvdev.com/ROAR/VER1/ShowScenario.asp?ScenarioID=5082" xr:uid="{3FE3D069-34EC-47AC-B88F-82F1B288BA9C}"/>
    <hyperlink ref="A5700" r:id="rId5270" display="https://www.jrvdev.com/ROAR/VER1/ShowScenario.asp?ScenarioID=5065" xr:uid="{BBFF6909-57AA-4446-B096-0CF54A3FE57A}"/>
    <hyperlink ref="A5701" r:id="rId5271" display="https://www.jrvdev.com/ROAR/VER1/ShowScenario.asp?ScenarioID=5067" xr:uid="{D7713312-FC7A-47BC-8026-7BBB2C06F2AA}"/>
    <hyperlink ref="A5702" r:id="rId5272" display="https://www.jrvdev.com/ROAR/VER1/ShowScenario.asp?ScenarioID=5069" xr:uid="{9B053233-FC6E-4065-81BA-445798EDD363}"/>
    <hyperlink ref="A5703" r:id="rId5273" display="https://www.jrvdev.com/ROAR/VER1/ShowScenario.asp?ScenarioID=5068" xr:uid="{B4DC09C3-2222-4CAE-9009-FF25162845AA}"/>
    <hyperlink ref="A5705" r:id="rId5274" display="https://www.jrvdev.com/ROAR/VER1/ShowScenario.asp?ScenarioID=2788" xr:uid="{BD2EA909-71F4-4A6D-ADAB-41E4EE8BAD49}"/>
    <hyperlink ref="A5706" r:id="rId5275" display="https://www.jrvdev.com/ROAR/VER1/ShowScenario.asp?ScenarioID=2790" xr:uid="{04ACEC31-5E9F-488E-8428-A466ED8CEC18}"/>
    <hyperlink ref="A5708" r:id="rId5276" display="https://www.jrvdev.com/ROAR/VER1/ShowScenario.asp?ScenarioID=4828" xr:uid="{07C54327-692F-4BC6-94DA-D72D75013704}"/>
    <hyperlink ref="A5709" r:id="rId5277" display="https://www.jrvdev.com/ROAR/VER1/ShowScenario.asp?ScenarioID=4845" xr:uid="{D159E3B7-80D3-4271-8B1B-CE9614364546}"/>
    <hyperlink ref="A5710" r:id="rId5278" display="https://www.jrvdev.com/ROAR/VER1/ShowScenario.asp?ScenarioID=4831" xr:uid="{7021BBAC-D0E2-4083-9EF1-FC79262CC427}"/>
    <hyperlink ref="A5711" r:id="rId5279" display="https://www.jrvdev.com/ROAR/VER1/ShowScenario.asp?ScenarioID=4832" xr:uid="{31E04B37-1976-4A6D-9209-10FC6BDC763E}"/>
    <hyperlink ref="A5712" r:id="rId5280" display="https://www.jrvdev.com/ROAR/VER1/ShowScenario.asp?ScenarioID=4833" xr:uid="{DED20B69-65B5-4069-8546-251CAA8BC6DC}"/>
    <hyperlink ref="A5713" r:id="rId5281" display="https://www.jrvdev.com/ROAR/VER1/ShowScenario.asp?ScenarioID=4834" xr:uid="{BD537414-C552-4DA6-924E-A6CF99979F8F}"/>
    <hyperlink ref="A5714" r:id="rId5282" display="https://www.jrvdev.com/ROAR/VER1/ShowScenario.asp?ScenarioID=4835" xr:uid="{4844EC00-2D1E-489A-B9F0-5CD741A403A7}"/>
    <hyperlink ref="A5715" r:id="rId5283" display="https://www.jrvdev.com/ROAR/VER1/ShowScenario.asp?ScenarioID=4836" xr:uid="{C51D4DB1-1968-4C65-9A72-EED4560AF431}"/>
    <hyperlink ref="A5716" r:id="rId5284" display="https://www.jrvdev.com/ROAR/VER1/ShowScenario.asp?ScenarioID=4837" xr:uid="{03590234-26D2-486C-B3FA-4D49D95A1736}"/>
    <hyperlink ref="A5717" r:id="rId5285" display="https://www.jrvdev.com/ROAR/VER1/ShowScenario.asp?ScenarioID=4838" xr:uid="{2402DC0E-012B-4124-9794-EBF725259B98}"/>
    <hyperlink ref="A5719" r:id="rId5286" display="https://www.jrvdev.com/ROAR/VER1/ShowScenario.asp?ScenarioID=820" xr:uid="{E3043F02-4B36-4F8C-8283-E25942674BE7}"/>
    <hyperlink ref="A5720" r:id="rId5287" display="https://www.jrvdev.com/ROAR/VER1/ShowScenario.asp?ScenarioID=821" xr:uid="{AFD69795-C989-45D5-AE3C-481AB9C1969E}"/>
    <hyperlink ref="A5721" r:id="rId5288" display="https://www.jrvdev.com/ROAR/VER1/ShowScenario.asp?ScenarioID=822" xr:uid="{A8E432C4-0329-49F2-8F00-E613F470B076}"/>
    <hyperlink ref="A5722" r:id="rId5289" display="https://www.jrvdev.com/ROAR/VER1/ShowScenario.asp?ScenarioID=823" xr:uid="{A1C93C98-E599-46A2-969E-53BAFF6F541F}"/>
    <hyperlink ref="A5724" r:id="rId5290" display="https://www.jrvdev.com/ROAR/VER1/ShowScenario.asp?ScenarioID=2549" xr:uid="{AC7AFD4F-2D12-4DA0-9F06-F04AD98BCCB8}"/>
    <hyperlink ref="A5725" r:id="rId5291" display="https://www.jrvdev.com/ROAR/VER1/ShowScenario.asp?ScenarioID=2550" xr:uid="{A64C8019-5473-4288-9227-351396698A51}"/>
    <hyperlink ref="A5726" r:id="rId5292" display="https://www.jrvdev.com/ROAR/VER1/ShowScenario.asp?ScenarioID=2551" xr:uid="{F8D92990-9522-492D-A753-5639BFE7DA83}"/>
    <hyperlink ref="A5727" r:id="rId5293" display="https://www.jrvdev.com/ROAR/VER1/ShowScenario.asp?ScenarioID=2552" xr:uid="{D5380D8D-C6AD-43CE-8F59-1C3C1B196CBA}"/>
    <hyperlink ref="A5728" r:id="rId5294" display="https://www.jrvdev.com/ROAR/VER1/ShowScenario.asp?ScenarioID=2553" xr:uid="{B3D13E5D-3454-4104-B0AB-4CF6BBBAB420}"/>
    <hyperlink ref="A5729" r:id="rId5295" display="https://www.jrvdev.com/ROAR/VER1/ShowScenario.asp?ScenarioID=2554" xr:uid="{924CCC8B-B2EE-4AF3-91F0-35C53CD5BF76}"/>
    <hyperlink ref="A5731" r:id="rId5296" display="https://www.jrvdev.com/ROAR/VER1/ShowScenario.asp?ScenarioID=824" xr:uid="{49B50411-AE03-489C-909D-7C6A5416D890}"/>
    <hyperlink ref="A5732" r:id="rId5297" display="https://www.jrvdev.com/ROAR/VER1/ShowScenario.asp?ScenarioID=825" xr:uid="{0A497F32-FA21-49EE-9ED0-E139628F6C84}"/>
    <hyperlink ref="A5733" r:id="rId5298" display="https://www.jrvdev.com/ROAR/VER1/ShowScenario.asp?ScenarioID=826" xr:uid="{D225828B-D0CA-4333-B244-B01EC7B60C87}"/>
    <hyperlink ref="A5734" r:id="rId5299" display="https://www.jrvdev.com/ROAR/VER1/ShowScenario.asp?ScenarioID=827" xr:uid="{379D0917-7FA3-46C3-991E-160A998A93A7}"/>
    <hyperlink ref="A5735" r:id="rId5300" display="https://www.jrvdev.com/ROAR/VER1/ShowScenario.asp?ScenarioID=828" xr:uid="{220ACC33-9A82-4651-95FF-63BCD79C0569}"/>
    <hyperlink ref="A5736" r:id="rId5301" display="https://www.jrvdev.com/ROAR/VER1/ShowScenario.asp?ScenarioID=829" xr:uid="{53D2A23F-57E8-4897-AE6C-55479535B270}"/>
    <hyperlink ref="A5737" r:id="rId5302" display="https://www.jrvdev.com/ROAR/VER1/ShowScenario.asp?ScenarioID=830" xr:uid="{733508D2-A704-4812-8312-163C0359AEB8}"/>
    <hyperlink ref="A5738" r:id="rId5303" display="https://www.jrvdev.com/ROAR/VER1/ShowScenario.asp?ScenarioID=831" xr:uid="{F7154501-2C70-47D5-A241-4429DE576C13}"/>
    <hyperlink ref="A5739" r:id="rId5304" display="https://www.jrvdev.com/ROAR/VER1/ShowScenario.asp?ScenarioID=832" xr:uid="{0F770336-1703-4D63-99A7-E6E89EEF079D}"/>
    <hyperlink ref="A5740" r:id="rId5305" display="https://www.jrvdev.com/ROAR/VER1/ShowScenario.asp?ScenarioID=833" xr:uid="{8CEDED6B-194B-4288-A542-0A5A33E9BDA2}"/>
    <hyperlink ref="A5741" r:id="rId5306" display="https://www.jrvdev.com/ROAR/VER1/ShowScenario.asp?ScenarioID=834" xr:uid="{882C8802-6C39-4A4F-A0E5-46971B94AF56}"/>
    <hyperlink ref="A5742" r:id="rId5307" display="https://www.jrvdev.com/ROAR/VER1/ShowScenario.asp?ScenarioID=835" xr:uid="{5C5CA039-707E-42CF-B594-E47868B63EF7}"/>
    <hyperlink ref="A5744" r:id="rId5308" display="https://www.jrvdev.com/ROAR/VER1/ShowScenario.asp?ScenarioID=1106" xr:uid="{68929F57-2FF0-4C86-BA34-1734CCC73F06}"/>
    <hyperlink ref="A5745" r:id="rId5309" display="https://www.jrvdev.com/ROAR/VER1/ShowScenario.asp?ScenarioID=1107" xr:uid="{116C6098-336E-4E53-81FF-CFBFA7C7B8D8}"/>
    <hyperlink ref="A5746" r:id="rId5310" display="https://www.jrvdev.com/ROAR/VER1/ShowScenario.asp?ScenarioID=1116" xr:uid="{A1E7F562-EDB3-4847-94EB-3C50E499185B}"/>
    <hyperlink ref="A5747" r:id="rId5311" display="https://www.jrvdev.com/ROAR/VER1/ShowScenario.asp?ScenarioID=1117" xr:uid="{F5C4DDF1-F42E-422F-8E04-08214C6FFE26}"/>
    <hyperlink ref="A5748" r:id="rId5312" display="https://www.jrvdev.com/ROAR/VER1/ShowScenario.asp?ScenarioID=1114" xr:uid="{2A471EF0-5D96-4A38-848A-5FFAED314DA3}"/>
    <hyperlink ref="A5749" r:id="rId5313" display="https://www.jrvdev.com/ROAR/VER1/ShowScenario.asp?ScenarioID=1115" xr:uid="{4643335E-FDA6-4187-BD0F-0DB4BBB91760}"/>
    <hyperlink ref="A5750" r:id="rId5314" display="https://www.jrvdev.com/ROAR/VER1/ShowScenario.asp?ScenarioID=1112" xr:uid="{ED59B61F-ABBF-4B4D-8D9F-9CDAE46CB861}"/>
    <hyperlink ref="A5751" r:id="rId5315" display="https://www.jrvdev.com/ROAR/VER1/ShowScenario.asp?ScenarioID=1113" xr:uid="{00053CDE-F600-4FF4-90B4-F18441CCFAA5}"/>
    <hyperlink ref="A5752" r:id="rId5316" display="https://www.jrvdev.com/ROAR/VER1/ShowScenario.asp?ScenarioID=1110" xr:uid="{9E8E3B37-1D88-435A-87B2-894914CCD74C}"/>
    <hyperlink ref="A5753" r:id="rId5317" display="https://www.jrvdev.com/ROAR/VER1/ShowScenario.asp?ScenarioID=1111" xr:uid="{253E2A9E-A1F4-4900-8059-095CCDED11CD}"/>
    <hyperlink ref="A5754" r:id="rId5318" display="https://www.jrvdev.com/ROAR/VER1/ShowScenario.asp?ScenarioID=1108" xr:uid="{BA92AD8D-873A-4E97-8DDA-512CD2E86831}"/>
    <hyperlink ref="A5755" r:id="rId5319" display="https://www.jrvdev.com/ROAR/VER1/ShowScenario.asp?ScenarioID=1109" xr:uid="{9FA3E776-0C0B-40BC-9B92-B253583D0540}"/>
    <hyperlink ref="A5757" r:id="rId5320" display="https://www.jrvdev.com/ROAR/VER1/ShowScenario.asp?ScenarioID=1247" xr:uid="{4CBDA8C2-1063-4E69-8F8D-215634C6D37B}"/>
    <hyperlink ref="A5758" r:id="rId5321" display="https://www.jrvdev.com/ROAR/VER1/ShowScenario.asp?ScenarioID=1246" xr:uid="{F417E774-860C-4FBC-8A71-8EC4E0BA8865}"/>
    <hyperlink ref="A5759" r:id="rId5322" display="https://www.jrvdev.com/ROAR/VER1/ShowScenario.asp?ScenarioID=1245" xr:uid="{7F0F9ACE-3CF8-45E0-92B5-32900869609F}"/>
    <hyperlink ref="A5760" r:id="rId5323" display="https://www.jrvdev.com/ROAR/VER1/ShowScenario.asp?ScenarioID=1244" xr:uid="{A16E70FE-A47F-4106-8EE7-EF6BFD87A639}"/>
    <hyperlink ref="A5761" r:id="rId5324" display="https://www.jrvdev.com/ROAR/VER1/ShowScenario.asp?ScenarioID=1242" xr:uid="{FA4E4421-3667-450F-BA50-B5D5A0BE5E21}"/>
    <hyperlink ref="A5762" r:id="rId5325" display="https://www.jrvdev.com/ROAR/VER1/ShowScenario.asp?ScenarioID=1243" xr:uid="{E9E2073D-F3E1-4BED-B38A-7203DE735147}"/>
    <hyperlink ref="A5763" r:id="rId5326" display="https://www.jrvdev.com/ROAR/VER1/ShowScenario.asp?ScenarioID=1240" xr:uid="{7FE42223-1A36-451D-8D7C-D46D6DB6DBFD}"/>
    <hyperlink ref="A5764" r:id="rId5327" display="https://www.jrvdev.com/ROAR/VER1/ShowScenario.asp?ScenarioID=1241" xr:uid="{E51CECB0-6041-48DA-B270-8F0E7336CB7C}"/>
    <hyperlink ref="A5765" r:id="rId5328" display="https://www.jrvdev.com/ROAR/VER1/ShowScenario.asp?ScenarioID=1238" xr:uid="{C350409A-2440-4D7B-9023-9873711A399B}"/>
    <hyperlink ref="A5766" r:id="rId5329" display="https://www.jrvdev.com/ROAR/VER1/ShowScenario.asp?ScenarioID=1239" xr:uid="{AEE87B19-8861-4807-B502-2C496C301E39}"/>
    <hyperlink ref="A5767" r:id="rId5330" display="https://www.jrvdev.com/ROAR/VER1/ShowScenario.asp?ScenarioID=1237" xr:uid="{B6FDEC5C-1335-447B-97A5-45AD1B0231CE}"/>
    <hyperlink ref="A5768" r:id="rId5331" display="https://www.jrvdev.com/ROAR/VER1/ShowScenario.asp?ScenarioID=1236" xr:uid="{56AD4269-52C1-43C1-8035-F82F2D552C7F}"/>
    <hyperlink ref="A5770" r:id="rId5332" display="https://www.jrvdev.com/ROAR/VER1/ShowScenario.asp?ScenarioID=1388" xr:uid="{16BFC3D8-2CD4-4C0D-9252-8933D97E1134}"/>
    <hyperlink ref="A5771" r:id="rId5333" display="https://www.jrvdev.com/ROAR/VER1/ShowScenario.asp?ScenarioID=1387" xr:uid="{BB938208-763F-4620-B92A-D35242C41E81}"/>
    <hyperlink ref="A5772" r:id="rId5334" display="https://www.jrvdev.com/ROAR/VER1/ShowScenario.asp?ScenarioID=1397" xr:uid="{720717C0-F4D0-434B-A120-E214C93521A1}"/>
    <hyperlink ref="A5773" r:id="rId5335" display="https://www.jrvdev.com/ROAR/VER1/ShowScenario.asp?ScenarioID=1398" xr:uid="{83042483-823F-481A-9809-A4D96F2D3ABA}"/>
    <hyperlink ref="A5774" r:id="rId5336" display="https://www.jrvdev.com/ROAR/VER1/ShowScenario.asp?ScenarioID=1393" xr:uid="{55A19FC4-DA47-442D-9346-421506D6E817}"/>
    <hyperlink ref="A5775" r:id="rId5337" display="https://www.jrvdev.com/ROAR/VER1/ShowScenario.asp?ScenarioID=1394" xr:uid="{BFAC2551-0C1B-4F9E-A996-50FD136BD84F}"/>
    <hyperlink ref="A5776" r:id="rId5338" display="https://www.jrvdev.com/ROAR/VER1/ShowScenario.asp?ScenarioID=1396" xr:uid="{2E91B5EF-88D8-4744-B991-3E1CB39BBE97}"/>
    <hyperlink ref="A5777" r:id="rId5339" display="https://www.jrvdev.com/ROAR/VER1/ShowScenario.asp?ScenarioID=1395" xr:uid="{5CA205B2-CC5F-4758-8358-9734554DE9B5}"/>
    <hyperlink ref="A5778" r:id="rId5340" display="https://www.jrvdev.com/ROAR/VER1/ShowScenario.asp?ScenarioID=1389" xr:uid="{CABBE72F-5B71-4FC7-AF3E-87FE2ED65C1E}"/>
    <hyperlink ref="A5779" r:id="rId5341" display="https://www.jrvdev.com/ROAR/VER1/ShowScenario.asp?ScenarioID=1390" xr:uid="{A6EC58EE-8090-40A3-A1ED-0F672E277EE5}"/>
    <hyperlink ref="A5780" r:id="rId5342" display="https://www.jrvdev.com/ROAR/VER1/ShowScenario.asp?ScenarioID=1391" xr:uid="{183C654C-DE08-4E3C-8EF1-F19F53D628D9}"/>
    <hyperlink ref="A5781" r:id="rId5343" display="https://www.jrvdev.com/ROAR/VER1/ShowScenario.asp?ScenarioID=1392" xr:uid="{4A545A26-A866-440D-BC5A-BACB7F4DD397}"/>
    <hyperlink ref="A5783" r:id="rId5344" display="https://www.jrvdev.com/ROAR/VER1/ShowScenario.asp?ScenarioID=1436" xr:uid="{EEDE8C26-A1CA-4D7D-B1EA-EB5BD6D2167C}"/>
    <hyperlink ref="A5784" r:id="rId5345" display="https://www.jrvdev.com/ROAR/VER1/ShowScenario.asp?ScenarioID=1437" xr:uid="{75DA3766-1BAA-41F3-82C4-FF7CEE30B4FB}"/>
    <hyperlink ref="A5785" r:id="rId5346" display="https://www.jrvdev.com/ROAR/VER1/ShowScenario.asp?ScenarioID=1438" xr:uid="{4099DD55-9B0A-4168-837B-7E1B04C576AA}"/>
    <hyperlink ref="A5786" r:id="rId5347" display="https://www.jrvdev.com/ROAR/VER1/ShowScenario.asp?ScenarioID=1439" xr:uid="{4C8C3868-6866-4306-8672-726A6C05CD47}"/>
    <hyperlink ref="A5787" r:id="rId5348" display="https://www.jrvdev.com/ROAR/VER1/ShowScenario.asp?ScenarioID=1440" xr:uid="{BDC4544B-71AA-472C-BEE6-5A96D8DA0A25}"/>
    <hyperlink ref="A5788" r:id="rId5349" display="https://www.jrvdev.com/ROAR/VER1/ShowScenario.asp?ScenarioID=1441" xr:uid="{37A33A8A-5425-45C6-9FDF-28B95F40288E}"/>
    <hyperlink ref="A5789" r:id="rId5350" display="https://www.jrvdev.com/ROAR/VER1/ShowScenario.asp?ScenarioID=1442" xr:uid="{5D8E9231-5DCF-4F88-82B4-D2999C56A8E6}"/>
    <hyperlink ref="A5790" r:id="rId5351" display="https://www.jrvdev.com/ROAR/VER1/ShowScenario.asp?ScenarioID=1443" xr:uid="{9EE22581-254B-43E8-B6C6-805E7A4A51AF}"/>
    <hyperlink ref="A5791" r:id="rId5352" display="https://www.jrvdev.com/ROAR/VER1/ShowScenario.asp?ScenarioID=1444" xr:uid="{E213F22B-6945-4058-B54F-AF86CBB41813}"/>
    <hyperlink ref="A5792" r:id="rId5353" display="https://www.jrvdev.com/ROAR/VER1/ShowScenario.asp?ScenarioID=1445" xr:uid="{6B0AF4C9-3C53-4EC0-9DA7-45D6A968D0E0}"/>
    <hyperlink ref="A5793" r:id="rId5354" display="https://www.jrvdev.com/ROAR/VER1/ShowScenario.asp?ScenarioID=1446" xr:uid="{B9E2EF02-D5AC-4FB3-BC5E-DE686F1FD37F}"/>
    <hyperlink ref="A5794" r:id="rId5355" display="https://www.jrvdev.com/ROAR/VER1/ShowScenario.asp?ScenarioID=1447" xr:uid="{6E5094CD-1161-4B7D-A48C-6E33711A1C58}"/>
    <hyperlink ref="A5796" r:id="rId5356" display="https://www.jrvdev.com/ROAR/VER1/ShowScenario.asp?ScenarioID=1458" xr:uid="{BEEF26E3-1C2B-4BF6-9F34-8F6BCC48D723}"/>
    <hyperlink ref="A5797" r:id="rId5357" display="https://www.jrvdev.com/ROAR/VER1/ShowScenario.asp?ScenarioID=1457" xr:uid="{BCFACD93-6615-4FD8-83B9-C681F3B44EF9}"/>
    <hyperlink ref="A5798" r:id="rId5358" display="https://www.jrvdev.com/ROAR/VER1/ShowScenario.asp?ScenarioID=1479" xr:uid="{7AF13B94-8A9D-49D2-BEBC-4E48703FBFAF}"/>
    <hyperlink ref="A5799" r:id="rId5359" display="https://www.jrvdev.com/ROAR/VER1/ShowScenario.asp?ScenarioID=1480" xr:uid="{F03362E0-B3F3-4657-82B0-CB03AA8B6C03}"/>
    <hyperlink ref="A5800" r:id="rId5360" display="https://www.jrvdev.com/ROAR/VER1/ShowScenario.asp?ScenarioID=1464" xr:uid="{E045F7FB-C066-4A3E-A55B-13483CCE88E0}"/>
    <hyperlink ref="A5801" r:id="rId5361" display="https://www.jrvdev.com/ROAR/VER1/ShowScenario.asp?ScenarioID=1463" xr:uid="{4471D1BA-1CB3-4AC5-A694-E3D94021B451}"/>
    <hyperlink ref="A5802" r:id="rId5362" display="https://www.jrvdev.com/ROAR/VER1/ShowScenario.asp?ScenarioID=1462" xr:uid="{6E62BD20-6B88-47C1-B227-1F621669B798}"/>
    <hyperlink ref="A5803" r:id="rId5363" display="https://www.jrvdev.com/ROAR/VER1/ShowScenario.asp?ScenarioID=1461" xr:uid="{7C244496-D6BE-448F-9A3F-B4F979C9B159}"/>
    <hyperlink ref="A5804" r:id="rId5364" display="https://www.jrvdev.com/ROAR/VER1/ShowScenario.asp?ScenarioID=1456" xr:uid="{0075BDEE-53A1-4A9B-A6C9-1B922E3B33DD}"/>
    <hyperlink ref="A5805" r:id="rId5365" display="https://www.jrvdev.com/ROAR/VER1/ShowScenario.asp?ScenarioID=1455" xr:uid="{536E166A-1CC8-4958-8416-46C189C40FEC}"/>
    <hyperlink ref="A5806" r:id="rId5366" display="https://www.jrvdev.com/ROAR/VER1/ShowScenario.asp?ScenarioID=1459" xr:uid="{4C3F5713-3765-4AF1-B5D2-2D60A1118DF7}"/>
    <hyperlink ref="A5807" r:id="rId5367" display="https://www.jrvdev.com/ROAR/VER1/ShowScenario.asp?ScenarioID=1460" xr:uid="{7498983A-CD92-4955-A7D3-C29CFDD5FD59}"/>
    <hyperlink ref="A5809" r:id="rId5368" display="https://www.jrvdev.com/ROAR/VER1/ShowScenario.asp?ScenarioID=1763" xr:uid="{3EB3C916-546D-4E7F-9D15-46318332211C}"/>
    <hyperlink ref="A5810" r:id="rId5369" display="https://www.jrvdev.com/ROAR/VER1/ShowScenario.asp?ScenarioID=1762" xr:uid="{0B298539-03A8-4A98-BEB7-16CCD9CFD7C4}"/>
    <hyperlink ref="A5811" r:id="rId5370" display="https://www.jrvdev.com/ROAR/VER1/ShowScenario.asp?ScenarioID=1761" xr:uid="{74138EC1-ECFF-4845-BCB1-520E9BB9D3AF}"/>
    <hyperlink ref="A5812" r:id="rId5371" display="https://www.jrvdev.com/ROAR/VER1/ShowScenario.asp?ScenarioID=1760" xr:uid="{72E00BE3-CF8F-4020-902E-4B3002D255AE}"/>
    <hyperlink ref="A5813" r:id="rId5372" display="https://www.jrvdev.com/ROAR/VER1/ShowScenario.asp?ScenarioID=1755" xr:uid="{72D94201-1641-4183-8700-F5A9ECD36243}"/>
    <hyperlink ref="A5814" r:id="rId5373" display="https://www.jrvdev.com/ROAR/VER1/ShowScenario.asp?ScenarioID=1754" xr:uid="{CD0E28BD-14A0-4F6F-893D-B7DCC872F76E}"/>
    <hyperlink ref="A5815" r:id="rId5374" display="https://www.jrvdev.com/ROAR/VER1/ShowScenario.asp?ScenarioID=1759" xr:uid="{A07F636F-9C78-4670-877C-AFDCDAD23CBE}"/>
    <hyperlink ref="A5816" r:id="rId5375" display="https://www.jrvdev.com/ROAR/VER1/ShowScenario.asp?ScenarioID=1758" xr:uid="{F1537E19-9840-498E-A8FD-3D036E59B43C}"/>
    <hyperlink ref="A5817" r:id="rId5376" display="https://www.jrvdev.com/ROAR/VER1/ShowScenario.asp?ScenarioID=1756" xr:uid="{8FE7F975-36F8-4987-BFE1-3F5A0DA358AD}"/>
    <hyperlink ref="A5818" r:id="rId5377" display="https://www.jrvdev.com/ROAR/VER1/ShowScenario.asp?ScenarioID=1757" xr:uid="{12246C4B-9742-4F98-A10C-DF9BEF749AB4}"/>
    <hyperlink ref="A5819" r:id="rId5378" display="https://www.jrvdev.com/ROAR/VER1/ShowScenario.asp?ScenarioID=1753" xr:uid="{853453A2-5225-423A-A1A5-CCA6A4078FA1}"/>
    <hyperlink ref="A5820" r:id="rId5379" display="https://www.jrvdev.com/ROAR/VER1/ShowScenario.asp?ScenarioID=1752" xr:uid="{A2E7CB5E-785B-4A6B-8938-0CAEF4E75C15}"/>
    <hyperlink ref="A5822" r:id="rId5380" display="https://www.jrvdev.com/ROAR/VER1/ShowScenario.asp?ScenarioID=2019" xr:uid="{C870FE5A-67AC-4B8B-B2DF-F3A1875C73FB}"/>
    <hyperlink ref="A5823" r:id="rId5381" display="https://www.jrvdev.com/ROAR/VER1/ShowScenario.asp?ScenarioID=2020" xr:uid="{6CA6AFE3-2583-4158-A4A5-2D4E956C49C9}"/>
    <hyperlink ref="A5824" r:id="rId5382" display="https://www.jrvdev.com/ROAR/VER1/ShowScenario.asp?ScenarioID=2021" xr:uid="{F7585768-77DD-4AA0-A61C-021FAC7FF18B}"/>
    <hyperlink ref="A5825" r:id="rId5383" display="https://www.jrvdev.com/ROAR/VER1/ShowScenario.asp?ScenarioID=2022" xr:uid="{F6DACAC5-CE51-4215-8C9A-EB7021E4C682}"/>
    <hyperlink ref="A5826" r:id="rId5384" display="https://www.jrvdev.com/ROAR/VER1/ShowScenario.asp?ScenarioID=2023" xr:uid="{9890F9F5-A233-4ED3-B379-1B74000F7B3B}"/>
    <hyperlink ref="A5827" r:id="rId5385" display="https://www.jrvdev.com/ROAR/VER1/ShowScenario.asp?ScenarioID=2024" xr:uid="{FECFB554-BEAE-43C7-AF85-01734381CBB1}"/>
    <hyperlink ref="A5828" r:id="rId5386" display="https://www.jrvdev.com/ROAR/VER1/ShowScenario.asp?ScenarioID=2025" xr:uid="{F7F873F9-4F75-4D43-A714-325BC0239631}"/>
    <hyperlink ref="A5829" r:id="rId5387" display="https://www.jrvdev.com/ROAR/VER1/ShowScenario.asp?ScenarioID=2026" xr:uid="{B480E4B3-4630-4ACD-9BD4-27DA79492F59}"/>
    <hyperlink ref="A5830" r:id="rId5388" display="https://www.jrvdev.com/ROAR/VER1/ShowScenario.asp?ScenarioID=2027" xr:uid="{58DC989E-3D83-4998-9890-A88610970633}"/>
    <hyperlink ref="A5831" r:id="rId5389" display="https://www.jrvdev.com/ROAR/VER1/ShowScenario.asp?ScenarioID=2028" xr:uid="{501B9CAC-2B03-4D9B-8DE2-F5DDD4FFE95B}"/>
    <hyperlink ref="A5832" r:id="rId5390" display="https://www.jrvdev.com/ROAR/VER1/ShowScenario.asp?ScenarioID=2029" xr:uid="{6DD994D9-2D2F-454F-9EF2-7CAB7F87E8C0}"/>
    <hyperlink ref="A5833" r:id="rId5391" display="https://www.jrvdev.com/ROAR/VER1/ShowScenario.asp?ScenarioID=2030" xr:uid="{EA448357-16FD-42BF-A421-1ED7E946DAF9}"/>
    <hyperlink ref="A5835" r:id="rId5392" display="https://www.jrvdev.com/ROAR/VER1/ShowScenario.asp?ScenarioID=2199" xr:uid="{212D8CEE-8571-4286-B65F-6346CD60F708}"/>
    <hyperlink ref="A5836" r:id="rId5393" display="https://www.jrvdev.com/ROAR/VER1/ShowScenario.asp?ScenarioID=2200" xr:uid="{F238F760-2900-4AB9-9C85-1BC865969422}"/>
    <hyperlink ref="A5837" r:id="rId5394" display="https://www.jrvdev.com/ROAR/VER1/ShowScenario.asp?ScenarioID=2201" xr:uid="{FDE7A90D-54BC-4683-B081-DB47610C7150}"/>
    <hyperlink ref="A5838" r:id="rId5395" display="https://www.jrvdev.com/ROAR/VER1/ShowScenario.asp?ScenarioID=2202" xr:uid="{8F9C0B5F-8D9F-44E0-BB18-292642BCDE5D}"/>
    <hyperlink ref="A5839" r:id="rId5396" display="https://www.jrvdev.com/ROAR/VER1/ShowScenario.asp?ScenarioID=2203" xr:uid="{843019F7-2B73-4811-B430-F39FE88C4A8A}"/>
    <hyperlink ref="A5840" r:id="rId5397" display="https://www.jrvdev.com/ROAR/VER1/ShowScenario.asp?ScenarioID=2204" xr:uid="{2FDF20E7-DE3D-463B-91C4-286A208BD82E}"/>
    <hyperlink ref="A5841" r:id="rId5398" display="https://www.jrvdev.com/ROAR/VER1/ShowScenario.asp?ScenarioID=2205" xr:uid="{CAFBCA84-4856-44E1-A4B7-147158C827D0}"/>
    <hyperlink ref="A5842" r:id="rId5399" display="https://www.jrvdev.com/ROAR/VER1/ShowScenario.asp?ScenarioID=2206" xr:uid="{567E9374-C6C2-49E7-8865-A048105A922A}"/>
    <hyperlink ref="A5843" r:id="rId5400" display="https://www.jrvdev.com/ROAR/VER1/ShowScenario.asp?ScenarioID=2207" xr:uid="{7FADE1DD-6B4E-4543-8316-75131D0B0222}"/>
    <hyperlink ref="A5844" r:id="rId5401" display="https://www.jrvdev.com/ROAR/VER1/ShowScenario.asp?ScenarioID=2208" xr:uid="{DED10DE7-A555-40C9-9D4E-8579F71AE4CC}"/>
    <hyperlink ref="A5845" r:id="rId5402" display="https://www.jrvdev.com/ROAR/VER1/ShowScenario.asp?ScenarioID=2209" xr:uid="{8F325F62-8380-4418-846A-5E1D0C119B16}"/>
    <hyperlink ref="A5846" r:id="rId5403" display="https://www.jrvdev.com/ROAR/VER1/ShowScenario.asp?ScenarioID=2210" xr:uid="{F304516E-C302-49D4-845A-CA8EF595F9BB}"/>
    <hyperlink ref="A5848" r:id="rId5404" display="https://www.jrvdev.com/ROAR/VER1/ShowScenario.asp?ScenarioID=2386" xr:uid="{23DC0BC7-A88C-46BA-9F95-B0AD3C00DAE4}"/>
    <hyperlink ref="A5849" r:id="rId5405" display="https://www.jrvdev.com/ROAR/VER1/ShowScenario.asp?ScenarioID=2387" xr:uid="{6E994444-A96D-44C3-90B4-D0DC87436E34}"/>
    <hyperlink ref="A5850" r:id="rId5406" display="https://www.jrvdev.com/ROAR/VER1/ShowScenario.asp?ScenarioID=2388" xr:uid="{2B3CBD9D-91EC-4E06-B87E-FDDB16AAB7D7}"/>
    <hyperlink ref="A5851" r:id="rId5407" display="https://www.jrvdev.com/ROAR/VER1/ShowScenario.asp?ScenarioID=2389" xr:uid="{1DF450C1-67DC-4190-933E-65FB68E2B111}"/>
    <hyperlink ref="A5852" r:id="rId5408" display="https://www.jrvdev.com/ROAR/VER1/ShowScenario.asp?ScenarioID=2390" xr:uid="{DBCD84CA-1707-457A-893B-82F6FB97CB60}"/>
    <hyperlink ref="A5853" r:id="rId5409" display="https://www.jrvdev.com/ROAR/VER1/ShowScenario.asp?ScenarioID=2391" xr:uid="{65C002D1-8CEF-4DDE-BB38-33516D670B1B}"/>
    <hyperlink ref="A5854" r:id="rId5410" display="https://www.jrvdev.com/ROAR/VER1/ShowScenario.asp?ScenarioID=2392" xr:uid="{C489902E-1F77-444E-9543-BB06699B1102}"/>
    <hyperlink ref="A5855" r:id="rId5411" display="https://www.jrvdev.com/ROAR/VER1/ShowScenario.asp?ScenarioID=2393" xr:uid="{11F9DA88-0F3A-41B3-9B9F-00FD9AF65E95}"/>
    <hyperlink ref="A5856" r:id="rId5412" display="https://www.jrvdev.com/ROAR/VER1/ShowScenario.asp?ScenarioID=2394" xr:uid="{FD51B56A-F71B-473C-B80C-741B30584FD2}"/>
    <hyperlink ref="A5857" r:id="rId5413" display="https://www.jrvdev.com/ROAR/VER1/ShowScenario.asp?ScenarioID=2395" xr:uid="{79DBA362-13CF-4C71-94B5-629A07868993}"/>
    <hyperlink ref="A5858" r:id="rId5414" display="https://www.jrvdev.com/ROAR/VER1/ShowScenario.asp?ScenarioID=2396" xr:uid="{118FA5F6-31C5-45D1-923A-DAA54C66214C}"/>
    <hyperlink ref="A5859" r:id="rId5415" display="https://www.jrvdev.com/ROAR/VER1/ShowScenario.asp?ScenarioID=2397" xr:uid="{29F5CC1C-F803-444B-8AD1-AD061B7AA1E8}"/>
    <hyperlink ref="A5861" r:id="rId5416" display="https://www.jrvdev.com/ROAR/VER1/ShowScenario.asp?ScenarioID=2615" xr:uid="{9AA5ED95-2FB4-485D-B517-A869F6A615D0}"/>
    <hyperlink ref="A5862" r:id="rId5417" display="https://www.jrvdev.com/ROAR/VER1/ShowScenario.asp?ScenarioID=2616" xr:uid="{A7F15B38-AC9F-4F48-8943-17C0A990C589}"/>
    <hyperlink ref="A5863" r:id="rId5418" display="https://www.jrvdev.com/ROAR/VER1/ShowScenario.asp?ScenarioID=2617" xr:uid="{518C04F8-313B-4743-BE1B-81B22328AA28}"/>
    <hyperlink ref="A5864" r:id="rId5419" display="https://www.jrvdev.com/ROAR/VER1/ShowScenario.asp?ScenarioID=2618" xr:uid="{22C2C6DE-9405-4A5F-839E-526819D58192}"/>
    <hyperlink ref="A5865" r:id="rId5420" display="https://www.jrvdev.com/ROAR/VER1/ShowScenario.asp?ScenarioID=2619" xr:uid="{18F4CC58-D1C3-4EEC-8D6D-883E28C865E6}"/>
    <hyperlink ref="A5866" r:id="rId5421" display="https://www.jrvdev.com/ROAR/VER1/ShowScenario.asp?ScenarioID=2620" xr:uid="{9F04BED2-A665-43D0-9749-39E9B75095EC}"/>
    <hyperlink ref="A5867" r:id="rId5422" display="https://www.jrvdev.com/ROAR/VER1/ShowScenario.asp?ScenarioID=2621" xr:uid="{BD0624BE-9114-434F-B616-3C8841A64A85}"/>
    <hyperlink ref="A5868" r:id="rId5423" display="https://www.jrvdev.com/ROAR/VER1/ShowScenario.asp?ScenarioID=2622" xr:uid="{2E952AEA-0856-410A-86D6-D956429320D0}"/>
    <hyperlink ref="A5869" r:id="rId5424" display="https://www.jrvdev.com/ROAR/VER1/ShowScenario.asp?ScenarioID=2623" xr:uid="{6AA05EDF-67F7-4DCF-A675-C531294A8C6B}"/>
    <hyperlink ref="A5870" r:id="rId5425" display="https://www.jrvdev.com/ROAR/VER1/ShowScenario.asp?ScenarioID=2624" xr:uid="{BAA9E435-8914-4A13-A85A-EF3502C14417}"/>
    <hyperlink ref="A5871" r:id="rId5426" display="https://www.jrvdev.com/ROAR/VER1/ShowScenario.asp?ScenarioID=2625" xr:uid="{363D92EC-613D-41B5-83E2-4DDC5123D0D4}"/>
    <hyperlink ref="A5872" r:id="rId5427" display="https://www.jrvdev.com/ROAR/VER1/ShowScenario.asp?ScenarioID=2626" xr:uid="{E7EA7DA9-A32F-4B84-87AC-0F6617772B4A}"/>
    <hyperlink ref="A5874" r:id="rId5428" display="https://www.jrvdev.com/ROAR/VER1/ShowScenario.asp?ScenarioID=2794" xr:uid="{193A65E3-E57E-4D06-8C1D-61F793AC8AE2}"/>
    <hyperlink ref="A5875" r:id="rId5429" display="https://www.jrvdev.com/ROAR/VER1/ShowScenario.asp?ScenarioID=2795" xr:uid="{509DA53E-BD58-4117-9EF7-396645DF3654}"/>
    <hyperlink ref="A5876" r:id="rId5430" display="https://www.jrvdev.com/ROAR/VER1/ShowScenario.asp?ScenarioID=2796" xr:uid="{09C17BA4-F599-4FFD-AD60-2A672F2699F3}"/>
    <hyperlink ref="A5877" r:id="rId5431" display="https://www.jrvdev.com/ROAR/VER1/ShowScenario.asp?ScenarioID=2797" xr:uid="{1BB3F00D-C363-4C04-99A1-B16D97EE1530}"/>
    <hyperlink ref="A5878" r:id="rId5432" display="https://www.jrvdev.com/ROAR/VER1/ShowScenario.asp?ScenarioID=2798" xr:uid="{6CDD4EE7-7255-4D02-96E2-1FFB5773432E}"/>
    <hyperlink ref="A5879" r:id="rId5433" display="https://www.jrvdev.com/ROAR/VER1/ShowScenario.asp?ScenarioID=2799" xr:uid="{7F1514E4-B39E-4CEE-8DC8-FAF37381CC91}"/>
    <hyperlink ref="A5880" r:id="rId5434" display="https://www.jrvdev.com/ROAR/VER1/ShowScenario.asp?ScenarioID=2800" xr:uid="{5E8530FA-4114-49B2-AFD9-74182EB4E579}"/>
    <hyperlink ref="A5881" r:id="rId5435" display="https://www.jrvdev.com/ROAR/VER1/ShowScenario.asp?ScenarioID=2801" xr:uid="{4CE04A12-6C09-46B2-AB25-6458BC123B34}"/>
    <hyperlink ref="A5882" r:id="rId5436" display="https://www.jrvdev.com/ROAR/VER1/ShowScenario.asp?ScenarioID=2802" xr:uid="{EAF0AE2C-6872-49A7-B33C-0CBC59AA7C37}"/>
    <hyperlink ref="A5883" r:id="rId5437" display="https://www.jrvdev.com/ROAR/VER1/ShowScenario.asp?ScenarioID=2803" xr:uid="{1D96BA9F-3E8E-4F59-8D4B-10861E9A5F33}"/>
    <hyperlink ref="A5884" r:id="rId5438" display="https://www.jrvdev.com/ROAR/VER1/ShowScenario.asp?ScenarioID=2804" xr:uid="{F09254E1-355B-4541-9B76-95B060AC7E7D}"/>
    <hyperlink ref="A5885" r:id="rId5439" display="https://www.jrvdev.com/ROAR/VER1/ShowScenario.asp?ScenarioID=2805" xr:uid="{80DDC1E8-9DDD-4A9E-921F-7CFE23CCE330}"/>
    <hyperlink ref="A5887" r:id="rId5440" display="https://www.jrvdev.com/ROAR/VER1/ShowScenario.asp?ScenarioID=3028" xr:uid="{E4ED7210-4F18-485B-8A66-82233D0D8EFF}"/>
    <hyperlink ref="A5888" r:id="rId5441" display="https://www.jrvdev.com/ROAR/VER1/ShowScenario.asp?ScenarioID=3029" xr:uid="{FBD2887E-CD01-4AB0-ACA8-307799E7A20A}"/>
    <hyperlink ref="A5889" r:id="rId5442" display="https://www.jrvdev.com/ROAR/VER1/ShowScenario.asp?ScenarioID=3030" xr:uid="{FD9BFE8C-3D8D-424D-98F9-E797E500DDE5}"/>
    <hyperlink ref="A5890" r:id="rId5443" display="https://www.jrvdev.com/ROAR/VER1/ShowScenario.asp?ScenarioID=3031" xr:uid="{BB79F705-559A-4C3C-8FD7-DCB89F90CD95}"/>
    <hyperlink ref="A5891" r:id="rId5444" display="https://www.jrvdev.com/ROAR/VER1/ShowScenario.asp?ScenarioID=3032" xr:uid="{09D7E87A-FBC3-40AA-A804-9F117F2A8977}"/>
    <hyperlink ref="A5892" r:id="rId5445" display="https://www.jrvdev.com/ROAR/VER1/ShowScenario.asp?ScenarioID=3033" xr:uid="{650354C5-8832-474C-990C-796703E546AD}"/>
    <hyperlink ref="A5893" r:id="rId5446" display="https://www.jrvdev.com/ROAR/VER1/ShowScenario.asp?ScenarioID=3034" xr:uid="{C34B4070-3B93-4C2B-B1D7-C9BB2784999A}"/>
    <hyperlink ref="A5894" r:id="rId5447" display="https://www.jrvdev.com/ROAR/VER1/ShowScenario.asp?ScenarioID=3035" xr:uid="{53E28A9B-2005-4CEE-81B0-4D63B441F0F3}"/>
    <hyperlink ref="A5895" r:id="rId5448" display="https://www.jrvdev.com/ROAR/VER1/ShowScenario.asp?ScenarioID=3036" xr:uid="{9C7808EF-0334-4038-A73B-D4B886616ACD}"/>
    <hyperlink ref="A5896" r:id="rId5449" display="https://www.jrvdev.com/ROAR/VER1/ShowScenario.asp?ScenarioID=3037" xr:uid="{5B0BABEC-1D3B-47A4-8CA5-220FB7CCFE68}"/>
    <hyperlink ref="A5897" r:id="rId5450" display="https://www.jrvdev.com/ROAR/VER1/ShowScenario.asp?ScenarioID=3038" xr:uid="{A7A16062-05EB-4002-B2B2-6BF4A2880E94}"/>
    <hyperlink ref="A5898" r:id="rId5451" display="https://www.jrvdev.com/ROAR/VER1/ShowScenario.asp?ScenarioID=3039" xr:uid="{73D6C8CA-23B1-4AAD-AC3A-F41427EF616B}"/>
    <hyperlink ref="A5900" r:id="rId5452" display="https://www.jrvdev.com/ROAR/VER1/ShowScenario.asp?ScenarioID=3357" xr:uid="{D3084197-F620-4DFC-9AA5-026A76C03B7E}"/>
    <hyperlink ref="A5901" r:id="rId5453" display="https://www.jrvdev.com/ROAR/VER1/ShowScenario.asp?ScenarioID=3358" xr:uid="{AA11CD3E-ADFF-4D5D-9506-0619BDF2AF20}"/>
    <hyperlink ref="A5902" r:id="rId5454" display="https://www.jrvdev.com/ROAR/VER1/ShowScenario.asp?ScenarioID=3359" xr:uid="{2DA2F0F4-9C1A-4B39-BBB1-16BC35F4DA97}"/>
    <hyperlink ref="A5903" r:id="rId5455" display="https://www.jrvdev.com/ROAR/VER1/ShowScenario.asp?ScenarioID=3360" xr:uid="{830A8435-1470-4A68-BC78-88607D2EF94C}"/>
    <hyperlink ref="A5904" r:id="rId5456" display="https://www.jrvdev.com/ROAR/VER1/ShowScenario.asp?ScenarioID=3361" xr:uid="{8FC9A237-EB2D-4AB8-97BE-536E1CD3426D}"/>
    <hyperlink ref="A5905" r:id="rId5457" display="https://www.jrvdev.com/ROAR/VER1/ShowScenario.asp?ScenarioID=3362" xr:uid="{2CA2D353-0AD5-4488-B857-CE551A334158}"/>
    <hyperlink ref="A5906" r:id="rId5458" display="https://www.jrvdev.com/ROAR/VER1/ShowScenario.asp?ScenarioID=3363" xr:uid="{1741D9E2-2A52-45E7-AAE8-7F520C06E667}"/>
    <hyperlink ref="A5907" r:id="rId5459" display="https://www.jrvdev.com/ROAR/VER1/ShowScenario.asp?ScenarioID=3364" xr:uid="{456076B1-5816-4ED9-A169-6B61E4188A33}"/>
    <hyperlink ref="A5908" r:id="rId5460" display="https://www.jrvdev.com/ROAR/VER1/ShowScenario.asp?ScenarioID=3365" xr:uid="{F3193DC1-D9D7-4472-B64F-172A271FF9A4}"/>
    <hyperlink ref="A5909" r:id="rId5461" display="https://www.jrvdev.com/ROAR/VER1/ShowScenario.asp?ScenarioID=3366" xr:uid="{A2FAFCD8-450C-460B-AB80-06A34F63358B}"/>
    <hyperlink ref="A5910" r:id="rId5462" display="https://www.jrvdev.com/ROAR/VER1/ShowScenario.asp?ScenarioID=3367" xr:uid="{E4CCAD3A-9F7F-489A-948F-999F89F3CB01}"/>
    <hyperlink ref="A5911" r:id="rId5463" display="https://www.jrvdev.com/ROAR/VER1/ShowScenario.asp?ScenarioID=3368" xr:uid="{16B20BBA-68C6-4F2B-92B8-A9E44572F4D9}"/>
    <hyperlink ref="A5913" r:id="rId5464" display="https://www.jrvdev.com/ROAR/VER1/ShowScenario.asp?ScenarioID=3659" xr:uid="{705A59E3-66CB-4125-969B-381142F44EC7}"/>
    <hyperlink ref="A5914" r:id="rId5465" display="https://www.jrvdev.com/ROAR/VER1/ShowScenario.asp?ScenarioID=3660" xr:uid="{E7EE4720-BDFE-4B19-89BF-D522BD1A6D28}"/>
    <hyperlink ref="A5915" r:id="rId5466" display="https://www.jrvdev.com/ROAR/VER1/ShowScenario.asp?ScenarioID=3661" xr:uid="{78B8DE84-847F-475F-994C-B5BE939F097C}"/>
    <hyperlink ref="A5916" r:id="rId5467" display="https://www.jrvdev.com/ROAR/VER1/ShowScenario.asp?ScenarioID=3662" xr:uid="{2A00CDF0-69F2-46DC-8435-3162E1054283}"/>
    <hyperlink ref="A5917" r:id="rId5468" display="https://www.jrvdev.com/ROAR/VER1/ShowScenario.asp?ScenarioID=3663" xr:uid="{5D9A7CC3-AACF-4B55-B174-5E78F5A148EB}"/>
    <hyperlink ref="A5918" r:id="rId5469" display="https://www.jrvdev.com/ROAR/VER1/ShowScenario.asp?ScenarioID=3664" xr:uid="{1EDF77E6-0F18-4947-B774-1AB1C1B694EF}"/>
    <hyperlink ref="A5919" r:id="rId5470" display="https://www.jrvdev.com/ROAR/VER1/ShowScenario.asp?ScenarioID=3665" xr:uid="{26FEB0B4-A8A1-4B6E-9565-C66FF508381D}"/>
    <hyperlink ref="A5920" r:id="rId5471" display="https://www.jrvdev.com/ROAR/VER1/ShowScenario.asp?ScenarioID=3666" xr:uid="{15572440-1B3F-495A-BDF2-8BE0EF529E67}"/>
    <hyperlink ref="A5921" r:id="rId5472" display="https://www.jrvdev.com/ROAR/VER1/ShowScenario.asp?ScenarioID=3667" xr:uid="{6D33B9D3-639B-4115-A20F-CE9973465632}"/>
    <hyperlink ref="A5922" r:id="rId5473" display="https://www.jrvdev.com/ROAR/VER1/ShowScenario.asp?ScenarioID=3668" xr:uid="{4B6F5C68-BBCD-4361-8431-45BE03905D34}"/>
    <hyperlink ref="A5923" r:id="rId5474" display="https://www.jrvdev.com/ROAR/VER1/ShowScenario.asp?ScenarioID=3669" xr:uid="{9CB0B5C9-34BE-4C5E-85A7-F5AFFF8A847B}"/>
    <hyperlink ref="A5924" r:id="rId5475" display="https://www.jrvdev.com/ROAR/VER1/ShowScenario.asp?ScenarioID=3670" xr:uid="{C8C980A0-1B75-4AA5-A320-AFB7A0E701E1}"/>
    <hyperlink ref="A5926" r:id="rId5476" display="https://www.jrvdev.com/ROAR/VER1/ShowScenario.asp?ScenarioID=4022" xr:uid="{6D7D88C1-965F-4067-9654-1509D361D1EF}"/>
    <hyperlink ref="A5927" r:id="rId5477" display="https://www.jrvdev.com/ROAR/VER1/ShowScenario.asp?ScenarioID=4023" xr:uid="{8EB5B9A1-FA27-4288-ACA1-9AF61E832B5A}"/>
    <hyperlink ref="A5928" r:id="rId5478" display="https://www.jrvdev.com/ROAR/VER1/ShowScenario.asp?ScenarioID=4024" xr:uid="{CFF8C9A0-AD24-4374-90C6-1F726F372148}"/>
    <hyperlink ref="A5929" r:id="rId5479" display="https://www.jrvdev.com/ROAR/VER1/ShowScenario.asp?ScenarioID=4025" xr:uid="{5ABF55B7-CB77-4BFC-B0BA-01833CEFCA5A}"/>
    <hyperlink ref="A5930" r:id="rId5480" display="https://www.jrvdev.com/ROAR/VER1/ShowScenario.asp?ScenarioID=4026" xr:uid="{AC383EB2-A295-43DD-97AA-E42ED2A8D989}"/>
    <hyperlink ref="A5931" r:id="rId5481" display="https://www.jrvdev.com/ROAR/VER1/ShowScenario.asp?ScenarioID=4027" xr:uid="{0D80DE89-DE3A-44A1-89E5-F7A07013AF5A}"/>
    <hyperlink ref="A5932" r:id="rId5482" display="https://www.jrvdev.com/ROAR/VER1/ShowScenario.asp?ScenarioID=4028" xr:uid="{0AB58967-4863-400A-B17A-D96225BDE664}"/>
    <hyperlink ref="A5933" r:id="rId5483" display="https://www.jrvdev.com/ROAR/VER1/ShowScenario.asp?ScenarioID=4029" xr:uid="{9791BBA0-BCC0-4295-BAE2-FF231D4E44EB}"/>
    <hyperlink ref="A5934" r:id="rId5484" display="https://www.jrvdev.com/ROAR/VER1/ShowScenario.asp?ScenarioID=4046" xr:uid="{150A2CAF-78E3-40C5-8BB8-E28F848A03D8}"/>
    <hyperlink ref="A5935" r:id="rId5485" display="https://www.jrvdev.com/ROAR/VER1/ShowScenario.asp?ScenarioID=4047" xr:uid="{8DB85C45-43C4-4798-815C-4563CAF5B0A3}"/>
    <hyperlink ref="A5936" r:id="rId5486" display="https://www.jrvdev.com/ROAR/VER1/ShowScenario.asp?ScenarioID=4031" xr:uid="{63F0BA2E-23B8-4E35-B532-3C4E4C59B598}"/>
    <hyperlink ref="A5937" r:id="rId5487" display="https://www.jrvdev.com/ROAR/VER1/ShowScenario.asp?ScenarioID=4030" xr:uid="{2E0295D7-AC9A-4139-9357-17402AEC6524}"/>
    <hyperlink ref="A5939" r:id="rId5488" display="https://www.jrvdev.com/ROAR/VER1/ShowScenario.asp?ScenarioID=4314" xr:uid="{2CF06540-CCE8-4ABA-836A-9EA91DE76276}"/>
    <hyperlink ref="A5940" r:id="rId5489" display="https://www.jrvdev.com/ROAR/VER1/ShowScenario.asp?ScenarioID=4315" xr:uid="{6D8783E4-2416-4313-A413-7A31CD87F8FC}"/>
    <hyperlink ref="A5941" r:id="rId5490" display="https://www.jrvdev.com/ROAR/VER1/ShowScenario.asp?ScenarioID=4316" xr:uid="{C1C03F93-9521-44AF-81B4-9722D7465A5B}"/>
    <hyperlink ref="A5942" r:id="rId5491" display="https://www.jrvdev.com/ROAR/VER1/ShowScenario.asp?ScenarioID=4317" xr:uid="{B17367B3-A283-42C2-A5B8-E208D15D0818}"/>
    <hyperlink ref="A5943" r:id="rId5492" display="https://www.jrvdev.com/ROAR/VER1/ShowScenario.asp?ScenarioID=4318" xr:uid="{D976E140-6795-4778-8E83-119C6A6B2D1D}"/>
    <hyperlink ref="A5944" r:id="rId5493" display="https://www.jrvdev.com/ROAR/VER1/ShowScenario.asp?ScenarioID=4319" xr:uid="{AC2CB8C2-EAD4-45B3-B631-7883D86C5418}"/>
    <hyperlink ref="A5945" r:id="rId5494" display="https://www.jrvdev.com/ROAR/VER1/ShowScenario.asp?ScenarioID=4320" xr:uid="{B22B777D-F14A-4AFE-9BBD-0830C9023412}"/>
    <hyperlink ref="A5946" r:id="rId5495" display="https://www.jrvdev.com/ROAR/VER1/ShowScenario.asp?ScenarioID=4321" xr:uid="{ACDFA811-33C4-4F72-B156-4984DB25F1D7}"/>
    <hyperlink ref="A5947" r:id="rId5496" display="https://www.jrvdev.com/ROAR/VER1/ShowScenario.asp?ScenarioID=4323" xr:uid="{5C1225F0-D9B4-4995-BDA7-63A4F0FAE75C}"/>
    <hyperlink ref="A5948" r:id="rId5497" display="https://www.jrvdev.com/ROAR/VER1/ShowScenario.asp?ScenarioID=4322" xr:uid="{FD30581D-09E5-4BF6-90A0-C0F61D8B86D3}"/>
    <hyperlink ref="A5949" r:id="rId5498" display="https://www.jrvdev.com/ROAR/VER1/ShowScenario.asp?ScenarioID=4324" xr:uid="{D5FEA5F8-7EDC-4039-8EDC-792482DCDDDE}"/>
    <hyperlink ref="A5950" r:id="rId5499" display="https://www.jrvdev.com/ROAR/VER1/ShowScenario.asp?ScenarioID=4327" xr:uid="{56EBAC22-A82A-46C6-A18D-5907EDC4025F}"/>
    <hyperlink ref="A5952" r:id="rId5500" display="https://www.jrvdev.com/ROAR/VER1/ShowScenario.asp?ScenarioID=4488" xr:uid="{9D38342F-8EE7-458A-84CA-CE63AC902FB4}"/>
    <hyperlink ref="A5953" r:id="rId5501" display="https://www.jrvdev.com/ROAR/VER1/ShowScenario.asp?ScenarioID=4489" xr:uid="{EC84A446-5C8C-4443-8506-33B2D6F00841}"/>
    <hyperlink ref="A5954" r:id="rId5502" display="https://www.jrvdev.com/ROAR/VER1/ShowScenario.asp?ScenarioID=4490" xr:uid="{E8F7CAA0-C433-4945-A049-AA7C6FCD838B}"/>
    <hyperlink ref="A5955" r:id="rId5503" display="https://www.jrvdev.com/ROAR/VER1/ShowScenario.asp?ScenarioID=4491" xr:uid="{B5DCF523-9339-4ABC-9BE2-31EF481F59FD}"/>
    <hyperlink ref="A5956" r:id="rId5504" display="https://www.jrvdev.com/ROAR/VER1/ShowScenario.asp?ScenarioID=4492" xr:uid="{02C36052-F010-4505-B171-2B53B1B8828B}"/>
    <hyperlink ref="A5957" r:id="rId5505" display="https://www.jrvdev.com/ROAR/VER1/ShowScenario.asp?ScenarioID=4493" xr:uid="{2230CCC7-9C36-4892-A8A5-30BEA11B1B88}"/>
    <hyperlink ref="A5958" r:id="rId5506" display="https://www.jrvdev.com/ROAR/VER1/ShowScenario.asp?ScenarioID=4495" xr:uid="{CB7DBE61-8BE7-4DA9-B718-16897367FB04}"/>
    <hyperlink ref="A5959" r:id="rId5507" display="https://www.jrvdev.com/ROAR/VER1/ShowScenario.asp?ScenarioID=4496" xr:uid="{F99520C8-C494-4B27-B7E9-319DA6318BE5}"/>
    <hyperlink ref="A5960" r:id="rId5508" display="https://www.jrvdev.com/ROAR/VER1/ShowScenario.asp?ScenarioID=4497" xr:uid="{FA7A75C8-4B60-49AD-B049-550D1D4AE137}"/>
    <hyperlink ref="A5961" r:id="rId5509" display="https://www.jrvdev.com/ROAR/VER1/ShowScenario.asp?ScenarioID=4498" xr:uid="{5839B637-F86E-4FE5-9640-3C9E4DBF61E3}"/>
    <hyperlink ref="A5962" r:id="rId5510" display="https://www.jrvdev.com/ROAR/VER1/ShowScenario.asp?ScenarioID=4499" xr:uid="{971C3AFB-B6B8-47EA-99DD-F11023BEAAF5}"/>
    <hyperlink ref="A5963" r:id="rId5511" display="https://www.jrvdev.com/ROAR/VER1/ShowScenario.asp?ScenarioID=4500" xr:uid="{BCCC4B81-AABF-4DFA-8EE0-E8024F2805DE}"/>
    <hyperlink ref="A5965" r:id="rId5512" display="https://www.jrvdev.com/ROAR/VER1/ShowScenario.asp?ScenarioID=4681" xr:uid="{25D6DA17-F5C8-4041-BA05-C592B79ACF9B}"/>
    <hyperlink ref="A5966" r:id="rId5513" display="https://www.jrvdev.com/ROAR/VER1/ShowScenario.asp?ScenarioID=4682" xr:uid="{4F60968E-3D6D-4568-91A6-4FDF968D67FB}"/>
    <hyperlink ref="A5967" r:id="rId5514" display="https://www.jrvdev.com/ROAR/VER1/ShowScenario.asp?ScenarioID=4673" xr:uid="{3E4D4259-46D0-4FC1-8EF2-240A50982E0E}"/>
    <hyperlink ref="A5968" r:id="rId5515" display="https://www.jrvdev.com/ROAR/VER1/ShowScenario.asp?ScenarioID=4674" xr:uid="{5A1516B3-2F40-44F2-9A62-AF08C8DC7BA4}"/>
    <hyperlink ref="A5969" r:id="rId5516" display="https://www.jrvdev.com/ROAR/VER1/ShowScenario.asp?ScenarioID=4678" xr:uid="{3746660E-E4AC-4DD8-894E-71372D345D89}"/>
    <hyperlink ref="A5970" r:id="rId5517" display="https://www.jrvdev.com/ROAR/VER1/ShowScenario.asp?ScenarioID=4677" xr:uid="{99AAE618-9248-410F-A8ED-9275F8240578}"/>
    <hyperlink ref="A5971" r:id="rId5518" display="https://www.jrvdev.com/ROAR/VER1/ShowScenario.asp?ScenarioID=4679" xr:uid="{3AB8984B-B489-40C0-AE48-FE9D57E63B2F}"/>
    <hyperlink ref="A5972" r:id="rId5519" display="https://www.jrvdev.com/ROAR/VER1/ShowScenario.asp?ScenarioID=4680" xr:uid="{D65D158A-F87C-414B-8D99-B82EA606723F}"/>
    <hyperlink ref="A5973" r:id="rId5520" display="https://www.jrvdev.com/ROAR/VER1/ShowScenario.asp?ScenarioID=4672" xr:uid="{8E64AD90-575B-42E0-A500-8D2B5C84BE2D}"/>
    <hyperlink ref="A5974" r:id="rId5521" display="https://www.jrvdev.com/ROAR/VER1/ShowScenario.asp?ScenarioID=4671" xr:uid="{B29723CF-6C2F-4EDD-A7B1-50BB7465B911}"/>
    <hyperlink ref="A5975" r:id="rId5522" display="https://www.jrvdev.com/ROAR/VER1/ShowScenario.asp?ScenarioID=4676" xr:uid="{956595C0-0D00-4E51-B89E-67829EA482BD}"/>
    <hyperlink ref="A5976" r:id="rId5523" display="https://www.jrvdev.com/ROAR/VER1/ShowScenario.asp?ScenarioID=4675" xr:uid="{DDD8119C-9EB3-4D44-86E4-00C1715ECA20}"/>
    <hyperlink ref="A5978" r:id="rId5524" display="https://www.jrvdev.com/ROAR/VER1/ShowScenario.asp?ScenarioID=4934" xr:uid="{125817C2-4BF6-4FC5-8E68-2ACDB6817B2D}"/>
    <hyperlink ref="A5979" r:id="rId5525" display="https://www.jrvdev.com/ROAR/VER1/ShowScenario.asp?ScenarioID=4932" xr:uid="{0E7011F8-CE36-4141-A0C3-0CBB8BC2BD66}"/>
    <hyperlink ref="A5980" r:id="rId5526" display="https://www.jrvdev.com/ROAR/VER1/ShowScenario.asp?ScenarioID=4931" xr:uid="{B07A9B25-D333-4AFD-B03A-BBEC1BE66CDF}"/>
    <hyperlink ref="A5981" r:id="rId5527" display="https://www.jrvdev.com/ROAR/VER1/ShowScenario.asp?ScenarioID=4930" xr:uid="{97FAF18C-677B-4A54-88CC-651A6C2E5C0F}"/>
    <hyperlink ref="A5982" r:id="rId5528" display="https://www.jrvdev.com/ROAR/VER1/ShowScenario.asp?ScenarioID=4929" xr:uid="{75291F99-5B65-4ED5-9AED-D6E53A0B943A}"/>
    <hyperlink ref="A5983" r:id="rId5529" display="https://www.jrvdev.com/ROAR/VER1/ShowScenario.asp?ScenarioID=4928" xr:uid="{2A7E9BF2-946A-49D6-A757-4B376D104961}"/>
    <hyperlink ref="A5984" r:id="rId5530" display="https://www.jrvdev.com/ROAR/VER1/ShowScenario.asp?ScenarioID=4925" xr:uid="{001F9E6C-E7CA-4522-A1A4-157136010F8F}"/>
    <hyperlink ref="A5985" r:id="rId5531" display="https://www.jrvdev.com/ROAR/VER1/ShowScenario.asp?ScenarioID=4924" xr:uid="{C15D96FA-38FA-43ED-B939-700E7857E54E}"/>
    <hyperlink ref="A5986" r:id="rId5532" display="https://www.jrvdev.com/ROAR/VER1/ShowScenario.asp?ScenarioID=4923" xr:uid="{0EEB5F2E-39F6-4FC4-9562-85470ED12FA3}"/>
    <hyperlink ref="A5987" r:id="rId5533" display="https://www.jrvdev.com/ROAR/VER1/ShowScenario.asp?ScenarioID=4922" xr:uid="{FDFAD151-FB98-4125-B3D1-1BC7C2F68762}"/>
    <hyperlink ref="A5988" r:id="rId5534" display="https://www.jrvdev.com/ROAR/VER1/ShowScenario.asp?ScenarioID=4921" xr:uid="{C3D4BE0F-A746-4624-898E-4E95791D07DC}"/>
    <hyperlink ref="A5989" r:id="rId5535" display="https://www.jrvdev.com/ROAR/VER1/ShowScenario.asp?ScenarioID=4920" xr:uid="{2A88B7B2-A385-434A-BF08-3926D55180A3}"/>
    <hyperlink ref="A5991" r:id="rId5536" display="https://www.jrvdev.com/ROAR/VER1/ShowScenario.asp?ScenarioID=5115" xr:uid="{2E25A4E5-1013-4588-B7FE-AFBAF76A0E93}"/>
    <hyperlink ref="A5992" r:id="rId5537" display="https://www.jrvdev.com/ROAR/VER1/ShowScenario.asp?ScenarioID=5116" xr:uid="{D1CF4A2C-7861-4C7C-A4CB-9CC963A15D54}"/>
    <hyperlink ref="A5993" r:id="rId5538" display="https://www.jrvdev.com/ROAR/VER1/ShowScenario.asp?ScenarioID=5117" xr:uid="{DFBC39F9-EA3C-46CD-B24E-02E2CB74A645}"/>
    <hyperlink ref="A5994" r:id="rId5539" display="https://www.jrvdev.com/ROAR/VER1/ShowScenario.asp?ScenarioID=5118" xr:uid="{A8016705-0C00-43C6-A3B5-0EABA742EF1B}"/>
    <hyperlink ref="A5995" r:id="rId5540" display="https://www.jrvdev.com/ROAR/VER1/ShowScenario.asp?ScenarioID=5119" xr:uid="{2081CF42-AE3E-4AAE-BB6B-4BCF131D7EA5}"/>
    <hyperlink ref="A5996" r:id="rId5541" display="https://www.jrvdev.com/ROAR/VER1/ShowScenario.asp?ScenarioID=5120" xr:uid="{346B7453-C05B-4755-8EB8-70D7B78D20F3}"/>
    <hyperlink ref="A5997" r:id="rId5542" display="https://www.jrvdev.com/ROAR/VER1/ShowScenario.asp?ScenarioID=5121" xr:uid="{0CEA1211-9996-4495-897C-840198504DA4}"/>
    <hyperlink ref="A5998" r:id="rId5543" display="https://www.jrvdev.com/ROAR/VER1/ShowScenario.asp?ScenarioID=5122" xr:uid="{8A2AA144-9870-4EA7-8634-8E08479514FD}"/>
    <hyperlink ref="A5999" r:id="rId5544" display="https://www.jrvdev.com/ROAR/VER1/ShowScenario.asp?ScenarioID=5123" xr:uid="{2BE3DCDE-393B-4BAB-B7E9-8733FF9E1FBD}"/>
    <hyperlink ref="A6000" r:id="rId5545" display="https://www.jrvdev.com/ROAR/VER1/ShowScenario.asp?ScenarioID=5124" xr:uid="{5AE520B4-72CD-4610-8773-80FA836EE938}"/>
    <hyperlink ref="A6001" r:id="rId5546" display="https://www.jrvdev.com/ROAR/VER1/ShowScenario.asp?ScenarioID=5125" xr:uid="{94C26F0F-E0C3-44F1-A71C-0F4D5954EA7B}"/>
    <hyperlink ref="A6002" r:id="rId5547" display="https://www.jrvdev.com/ROAR/VER1/ShowScenario.asp?ScenarioID=5126" xr:uid="{5AE9654A-C51F-4A81-BA69-F903052D3849}"/>
    <hyperlink ref="A6004" r:id="rId5548" display="https://www.jrvdev.com/ROAR/VER1/ShowScenario.asp?ScenarioID=5366" xr:uid="{B4054C2B-1B89-4E01-949D-6F5668D8DEC9}"/>
    <hyperlink ref="A6005" r:id="rId5549" display="https://www.jrvdev.com/ROAR/VER1/ShowScenario.asp?ScenarioID=5367" xr:uid="{44C2BA33-69CF-4ADD-A94E-D3B8D048AD06}"/>
    <hyperlink ref="A6006" r:id="rId5550" display="https://www.jrvdev.com/ROAR/VER1/ShowScenario.asp?ScenarioID=5361" xr:uid="{E5A256A8-3A27-472B-94A0-2B975A714F33}"/>
    <hyperlink ref="A6007" r:id="rId5551" display="https://www.jrvdev.com/ROAR/VER1/ShowScenario.asp?ScenarioID=5362" xr:uid="{6C90F53B-0B17-44D5-B64B-5A3E1A238718}"/>
    <hyperlink ref="A6008" r:id="rId5552" display="https://www.jrvdev.com/ROAR/VER1/ShowScenario.asp?ScenarioID=5359" xr:uid="{E5F5B747-896A-4E12-8FFA-463E4DFE6C5E}"/>
    <hyperlink ref="A6009" r:id="rId5553" display="https://www.jrvdev.com/ROAR/VER1/ShowScenario.asp?ScenarioID=5360" xr:uid="{43DDB8FF-313B-425B-8A12-013098478611}"/>
    <hyperlink ref="A6010" r:id="rId5554" display="https://www.jrvdev.com/ROAR/VER1/ShowScenario.asp?ScenarioID=5357" xr:uid="{9A58306E-CC25-4EC3-B76C-5F048402EC5C}"/>
    <hyperlink ref="A6011" r:id="rId5555" display="https://www.jrvdev.com/ROAR/VER1/ShowScenario.asp?ScenarioID=5358" xr:uid="{7F14B2DB-472B-4CE8-9F54-5F6397A9F201}"/>
    <hyperlink ref="A6012" r:id="rId5556" display="https://www.jrvdev.com/ROAR/VER1/ShowScenario.asp?ScenarioID=5363" xr:uid="{96F513E2-8503-4AC7-A58A-12B32FC748AF}"/>
    <hyperlink ref="A6013" r:id="rId5557" display="https://www.jrvdev.com/ROAR/VER1/ShowScenario.asp?ScenarioID=5365" xr:uid="{2B6C94E5-A471-4968-94E2-C8104DBF93C1}"/>
    <hyperlink ref="A6014" r:id="rId5558" display="https://www.jrvdev.com/ROAR/VER1/ShowScenario.asp?ScenarioID=5369" xr:uid="{62D558A1-8B41-4CCD-A4FE-28321258C67D}"/>
    <hyperlink ref="A6015" r:id="rId5559" display="https://www.jrvdev.com/ROAR/VER1/ShowScenario.asp?ScenarioID=5368" xr:uid="{D4A6CE0E-141C-491A-B853-BC1456529EBE}"/>
    <hyperlink ref="A6017" r:id="rId5560" display="https://www.jrvdev.com/ROAR/VER1/ShowScenario.asp?ScenarioID=5574" xr:uid="{E0AB3972-E4E4-4F9E-BB33-498147FFC532}"/>
    <hyperlink ref="A6018" r:id="rId5561" display="https://www.jrvdev.com/ROAR/VER1/ShowScenario.asp?ScenarioID=5575" xr:uid="{21259A69-E12C-4949-9E86-E14E683968FC}"/>
    <hyperlink ref="A6019" r:id="rId5562" display="https://www.jrvdev.com/ROAR/VER1/ShowScenario.asp?ScenarioID=5576" xr:uid="{E3E74516-65E7-41BB-A8BE-F1693F356249}"/>
    <hyperlink ref="A6020" r:id="rId5563" display="https://www.jrvdev.com/ROAR/VER1/ShowScenario.asp?ScenarioID=5577" xr:uid="{D53D1DF5-8121-4A4E-9BE4-9D164A0C6AE3}"/>
    <hyperlink ref="A6021" r:id="rId5564" display="https://www.jrvdev.com/ROAR/VER1/ShowScenario.asp?ScenarioID=5578" xr:uid="{234DD526-90AB-4271-9CE8-837CD000B96B}"/>
    <hyperlink ref="A6022" r:id="rId5565" display="https://www.jrvdev.com/ROAR/VER1/ShowScenario.asp?ScenarioID=5579" xr:uid="{AD02A2B5-24DB-43B9-8954-E2CF3D78BFB6}"/>
    <hyperlink ref="A6023" r:id="rId5566" display="https://www.jrvdev.com/ROAR/VER1/ShowScenario.asp?ScenarioID=5580" xr:uid="{4B19A166-EBC6-494C-A359-9C435DCDE116}"/>
    <hyperlink ref="A6024" r:id="rId5567" display="https://www.jrvdev.com/ROAR/VER1/ShowScenario.asp?ScenarioID=5581" xr:uid="{9B51D71A-7FDC-453F-B5AF-FC5188196250}"/>
    <hyperlink ref="A6025" r:id="rId5568" display="https://www.jrvdev.com/ROAR/VER1/ShowScenario.asp?ScenarioID=5582" xr:uid="{39DE8F94-285B-4B19-8B08-98E3E7BEEF7A}"/>
    <hyperlink ref="A6026" r:id="rId5569" display="https://www.jrvdev.com/ROAR/VER1/ShowScenario.asp?ScenarioID=5583" xr:uid="{F4287429-C58A-47F3-83DB-A033E398DD9F}"/>
    <hyperlink ref="A6027" r:id="rId5570" display="https://www.jrvdev.com/ROAR/VER1/ShowScenario.asp?ScenarioID=5584" xr:uid="{7895B7DC-ED8A-42A6-B227-653BFE144624}"/>
    <hyperlink ref="A6028" r:id="rId5571" display="https://www.jrvdev.com/ROAR/VER1/ShowScenario.asp?ScenarioID=5585" xr:uid="{8E91EE3D-EE23-4B53-9FB4-E831241DE522}"/>
    <hyperlink ref="A6030" r:id="rId5572" display="https://www.jrvdev.com/ROAR/VER1/ShowScenario.asp?ScenarioID=1316" xr:uid="{B6369053-E565-4BD7-BC6F-B76479EF0298}"/>
    <hyperlink ref="A6031" r:id="rId5573" display="https://www.jrvdev.com/ROAR/VER1/ShowScenario.asp?ScenarioID=1317" xr:uid="{9A13CAA5-AA5D-42B9-A9E9-8B5EC11C3368}"/>
    <hyperlink ref="A6032" r:id="rId5574" display="https://www.jrvdev.com/ROAR/VER1/ShowScenario.asp?ScenarioID=1318" xr:uid="{2A144FF0-96C0-4B23-A266-9C888B86A128}"/>
    <hyperlink ref="A6033" r:id="rId5575" display="https://www.jrvdev.com/ROAR/VER1/ShowScenario.asp?ScenarioID=1319" xr:uid="{A6A4C424-5C76-426C-8196-86BB97E557E3}"/>
    <hyperlink ref="A6034" r:id="rId5576" display="https://www.jrvdev.com/ROAR/VER1/ShowScenario.asp?ScenarioID=1320" xr:uid="{7676BBB5-9F70-4946-A7AA-7F0C782EE3B9}"/>
    <hyperlink ref="A6035" r:id="rId5577" display="https://www.jrvdev.com/ROAR/VER1/ShowScenario.asp?ScenarioID=1321" xr:uid="{EB59A08E-C7A7-4258-BB48-FC728072E72A}"/>
    <hyperlink ref="A6036" r:id="rId5578" display="https://www.jrvdev.com/ROAR/VER1/ShowScenario.asp?ScenarioID=1322" xr:uid="{8755EB27-15E3-468A-BAF3-9BC1EAF44C91}"/>
    <hyperlink ref="A6037" r:id="rId5579" display="https://www.jrvdev.com/ROAR/VER1/ShowScenario.asp?ScenarioID=1323" xr:uid="{C6DEFCD6-2FCA-4AAF-9C02-A9CE0C648D0D}"/>
    <hyperlink ref="A6038" r:id="rId5580" display="https://www.jrvdev.com/ROAR/VER1/ShowScenario.asp?ScenarioID=1324" xr:uid="{25A76B1E-06B2-4621-BFE0-899C78F2C964}"/>
    <hyperlink ref="A6039" r:id="rId5581" display="https://www.jrvdev.com/ROAR/VER1/ShowScenario.asp?ScenarioID=1325" xr:uid="{1AE96670-299C-4416-B2B5-7E3D53EE2631}"/>
    <hyperlink ref="A6041" r:id="rId5582" display="https://www.jrvdev.com/ROAR/VER1/ShowScenario.asp?ScenarioID=1503" xr:uid="{12532D33-6BCA-4BAF-97B4-65D41CFE7C29}"/>
    <hyperlink ref="A6042" r:id="rId5583" display="https://www.jrvdev.com/ROAR/VER1/ShowScenario.asp?ScenarioID=1504" xr:uid="{2ED1382C-8F81-4FBA-ABE2-CA6B769F3633}"/>
    <hyperlink ref="A6043" r:id="rId5584" display="https://www.jrvdev.com/ROAR/VER1/ShowScenario.asp?ScenarioID=1505" xr:uid="{A27D48A5-DEE0-4433-A672-41AF06D2704B}"/>
    <hyperlink ref="A6044" r:id="rId5585" display="https://www.jrvdev.com/ROAR/VER1/ShowScenario.asp?ScenarioID=1506" xr:uid="{E1327FEB-2F98-4E05-852A-E83C3BF92C33}"/>
    <hyperlink ref="A6045" r:id="rId5586" display="https://www.jrvdev.com/ROAR/VER1/ShowScenario.asp?ScenarioID=1507" xr:uid="{6CA7CDEE-8634-4A96-91DE-C010C229CEF2}"/>
    <hyperlink ref="A6046" r:id="rId5587" display="https://www.jrvdev.com/ROAR/VER1/ShowScenario.asp?ScenarioID=1508" xr:uid="{AB8EABD7-4D2B-46A5-844C-6062C991E1A8}"/>
    <hyperlink ref="A6047" r:id="rId5588" display="https://www.jrvdev.com/ROAR/VER1/ShowScenario.asp?ScenarioID=1509" xr:uid="{748BEC01-8383-4FC7-8532-43396BC55423}"/>
    <hyperlink ref="A6048" r:id="rId5589" display="https://www.jrvdev.com/ROAR/VER1/ShowScenario.asp?ScenarioID=1510" xr:uid="{50FC0009-47C9-4493-BA3B-3B057915F735}"/>
    <hyperlink ref="A6049" r:id="rId5590" display="https://www.jrvdev.com/ROAR/VER1/ShowScenario.asp?ScenarioID=1511" xr:uid="{62FC827C-87E4-483B-A3DB-747530895070}"/>
    <hyperlink ref="A6050" r:id="rId5591" display="https://www.jrvdev.com/ROAR/VER1/ShowScenario.asp?ScenarioID=1512" xr:uid="{3AD23C17-1852-45B3-A4D4-AC6B9116DBBE}"/>
    <hyperlink ref="A6051" r:id="rId5592" display="https://www.jrvdev.com/ROAR/VER1/ShowScenario.asp?ScenarioID=1513" xr:uid="{B7C30A34-3577-4E23-BFB2-79FBD27AE227}"/>
    <hyperlink ref="A6052" r:id="rId5593" display="https://www.jrvdev.com/ROAR/VER1/ShowScenario.asp?ScenarioID=1514" xr:uid="{4571488B-A9A1-46DD-99C9-58B9F5DC60AC}"/>
    <hyperlink ref="A6054" r:id="rId5594" display="https://www.jrvdev.com/ROAR/VER1/ShowScenario.asp?ScenarioID=5263" xr:uid="{5A2246EC-CC0F-4AE3-8A2E-75A09074F318}"/>
    <hyperlink ref="A6055" r:id="rId5595" display="https://www.jrvdev.com/ROAR/VER1/ShowScenario.asp?ScenarioID=5266" xr:uid="{9D7998C2-8B43-4894-BE54-7AC71A8AED0F}"/>
    <hyperlink ref="A6056" r:id="rId5596" display="https://www.jrvdev.com/ROAR/VER1/ShowScenario.asp?ScenarioID=5262" xr:uid="{262ED3C3-3E0C-42D5-8CE3-15F9F55C38B6}"/>
    <hyperlink ref="A6057" r:id="rId5597" display="https://www.jrvdev.com/ROAR/VER1/ShowScenario.asp?ScenarioID=5265" xr:uid="{C30A0ADF-FE73-4334-B8C9-323BAAA6BA2C}"/>
    <hyperlink ref="A6058" r:id="rId5598" display="https://www.jrvdev.com/ROAR/VER1/ShowScenario.asp?ScenarioID=5264" xr:uid="{8AE85A20-2C90-4B69-863E-910519167536}"/>
    <hyperlink ref="A6059" r:id="rId5599" display="https://www.jrvdev.com/ROAR/VER1/ShowScenario.asp?ScenarioID=5269" xr:uid="{693B627B-0B1A-4A8A-A9C5-9B191797B512}"/>
    <hyperlink ref="A6060" r:id="rId5600" display="https://www.jrvdev.com/ROAR/VER1/ShowScenario.asp?ScenarioID=5268" xr:uid="{1C7B32A4-5AEE-443D-91A2-69F9B76FF4E8}"/>
    <hyperlink ref="A6061" r:id="rId5601" display="https://www.jrvdev.com/ROAR/VER1/ShowScenario.asp?ScenarioID=5267" xr:uid="{E60A1240-EDB7-4617-98B9-F66846CC53AA}"/>
    <hyperlink ref="A6062" r:id="rId5602" display="https://www.jrvdev.com/ROAR/VER1/ShowScenario.asp?ScenarioID=5270" xr:uid="{A2D0622E-6661-426F-94CB-FB900632F79C}"/>
    <hyperlink ref="A6063" r:id="rId5603" display="https://www.jrvdev.com/ROAR/VER1/ShowScenario.asp?ScenarioID=5271" xr:uid="{EDB01640-BA3B-4FA2-9A7C-E00CC7817A37}"/>
    <hyperlink ref="A6064" r:id="rId5604" display="https://www.jrvdev.com/ROAR/VER1/ShowScenario.asp?ScenarioID=5272" xr:uid="{39F43BE0-00A4-473C-8222-18045A5CCC86}"/>
    <hyperlink ref="A6065" r:id="rId5605" display="https://www.jrvdev.com/ROAR/VER1/ShowScenario.asp?ScenarioID=5261" xr:uid="{5CEB42FF-D925-4329-907B-8FC2BE8A83E1}"/>
    <hyperlink ref="A6067" r:id="rId5606" display="https://www.jrvdev.com/ROAR/VER1/ShowScenario.asp?ScenarioID=2541" xr:uid="{2AB8EC69-5427-4E1B-9687-F41F81FF4DF4}"/>
    <hyperlink ref="A6068" r:id="rId5607" display="https://www.jrvdev.com/ROAR/VER1/ShowScenario.asp?ScenarioID=2542" xr:uid="{CBC218E9-4F88-4262-A8EC-BE30E26562B7}"/>
    <hyperlink ref="A6069" r:id="rId5608" display="https://www.jrvdev.com/ROAR/VER1/ShowScenario.asp?ScenarioID=2543" xr:uid="{9D8EAF64-3FC9-41AE-9165-7E29D45E6DB6}"/>
    <hyperlink ref="A6070" r:id="rId5609" display="https://www.jrvdev.com/ROAR/VER1/ShowScenario.asp?ScenarioID=2544" xr:uid="{5D31E52C-7C24-47D2-BB48-C3C0F8ED4874}"/>
    <hyperlink ref="A6071" r:id="rId5610" display="https://www.jrvdev.com/ROAR/VER1/ShowScenario.asp?ScenarioID=2545" xr:uid="{E6008B09-499A-453E-B514-A70B9AF0200D}"/>
    <hyperlink ref="A6072" r:id="rId5611" display="https://www.jrvdev.com/ROAR/VER1/ShowScenario.asp?ScenarioID=2546" xr:uid="{1E6DAB27-29BC-4B21-8F9E-DE0DBE409D69}"/>
    <hyperlink ref="A6073" r:id="rId5612" display="https://www.jrvdev.com/ROAR/VER1/ShowScenario.asp?ScenarioID=2547" xr:uid="{45778408-4E0B-45EE-BD29-864A2E1C8653}"/>
    <hyperlink ref="A6074" r:id="rId5613" display="https://www.jrvdev.com/ROAR/VER1/ShowScenario.asp?ScenarioID=2548" xr:uid="{D8B4BE39-DF03-4608-8A2D-1C564D1D18E9}"/>
    <hyperlink ref="A6076" r:id="rId5614" display="https://www.jrvdev.com/ROAR/VER1/ShowScenario.asp?ScenarioID=4423" xr:uid="{234A2C8E-B4C5-430F-976A-9CEC2068596B}"/>
    <hyperlink ref="A6077" r:id="rId5615" display="https://www.jrvdev.com/ROAR/VER1/ShowScenario.asp?ScenarioID=4424" xr:uid="{E91C91D4-DD04-4DFA-97A5-F012B0B26BF3}"/>
    <hyperlink ref="A6078" r:id="rId5616" display="https://www.jrvdev.com/ROAR/VER1/ShowScenario.asp?ScenarioID=4890" xr:uid="{D94679F0-6757-4AF5-A4E6-781EBFF37A93}"/>
    <hyperlink ref="A6079" r:id="rId5617" display="https://www.jrvdev.com/ROAR/VER1/ShowScenario.asp?ScenarioID=1878" xr:uid="{833A7D2B-8793-46C5-AC14-D0676C46F10A}"/>
    <hyperlink ref="A6080" r:id="rId5618" display="https://www.jrvdev.com/ROAR/VER1/ShowScenario.asp?ScenarioID=1871" xr:uid="{92BF8C46-069D-4E28-8699-5FA3FE402915}"/>
    <hyperlink ref="A6081" r:id="rId5619" display="https://www.jrvdev.com/ROAR/VER1/ShowScenario.asp?ScenarioID=1872" xr:uid="{4E8BD5CF-E57F-4339-AD94-3A62E907D7F4}"/>
    <hyperlink ref="A6082" r:id="rId5620" display="https://www.jrvdev.com/ROAR/VER1/ShowScenario.asp?ScenarioID=1873" xr:uid="{2D381FEC-FC26-4C38-9DFD-8D6A75D28C70}"/>
    <hyperlink ref="A6083" r:id="rId5621" display="https://www.jrvdev.com/ROAR/VER1/ShowScenario.asp?ScenarioID=1874" xr:uid="{9E353DD5-9B4B-42B4-B04D-0145BF6AAB9F}"/>
    <hyperlink ref="A6084" r:id="rId5622" display="https://www.jrvdev.com/ROAR/VER1/ShowScenario.asp?ScenarioID=1875" xr:uid="{4FEA1919-8911-46D3-9E35-B196241A2BB4}"/>
    <hyperlink ref="A6085" r:id="rId5623" display="https://www.jrvdev.com/ROAR/VER1/ShowScenario.asp?ScenarioID=1876" xr:uid="{88505795-9A47-4299-BE44-860B7DF4688E}"/>
    <hyperlink ref="A6086" r:id="rId5624" display="https://www.jrvdev.com/ROAR/VER1/ShowScenario.asp?ScenarioID=1877" xr:uid="{B7DD5369-8534-498F-9298-9D0947BA9E0B}"/>
    <hyperlink ref="A6087" r:id="rId5625" display="https://www.jrvdev.com/ROAR/VER1/ShowScenario.asp?ScenarioID=4425" xr:uid="{12E964B4-6DEA-4C1C-9218-C7E20FDBA76E}"/>
    <hyperlink ref="A6088" r:id="rId5626" display="https://www.jrvdev.com/ROAR/VER1/ShowScenario.asp?ScenarioID=4426" xr:uid="{D3459376-E6ED-4EBD-95EB-31D0144E3BE4}"/>
    <hyperlink ref="A6089" r:id="rId5627" display="https://www.jrvdev.com/ROAR/VER1/ShowScenario.asp?ScenarioID=4427" xr:uid="{D44DA279-B8B2-487E-B1A7-B0AE384A234C}"/>
    <hyperlink ref="A6090" r:id="rId5628" display="https://www.jrvdev.com/ROAR/VER1/ShowScenario.asp?ScenarioID=4428" xr:uid="{D43DDBD1-3AFD-4639-B8E5-B71A22215DDE}"/>
    <hyperlink ref="A6091" r:id="rId5629" display="https://www.jrvdev.com/ROAR/VER1/ShowScenario.asp?ScenarioID=4429" xr:uid="{08B78D45-2754-46B5-A976-1D3740C2145D}"/>
    <hyperlink ref="A6093" r:id="rId5630" display="https://www.jrvdev.com/ROAR/VER1/ShowScenario.asp?ScenarioID=4653" xr:uid="{EBF3444A-1B30-4277-B6BD-94F437A36ED5}"/>
    <hyperlink ref="A6094" r:id="rId5631" display="https://www.jrvdev.com/ROAR/VER1/ShowScenario.asp?ScenarioID=4650" xr:uid="{09700237-1F02-45B4-A144-CEA2BEAB194A}"/>
    <hyperlink ref="A6095" r:id="rId5632" display="https://www.jrvdev.com/ROAR/VER1/ShowScenario.asp?ScenarioID=4651" xr:uid="{8F338F52-82E2-4E14-A95D-F61F3642A0C7}"/>
    <hyperlink ref="A6096" r:id="rId5633" display="https://www.jrvdev.com/ROAR/VER1/ShowScenario.asp?ScenarioID=4652" xr:uid="{0054FB7E-B4A1-40E2-8493-E3D82B518E6E}"/>
    <hyperlink ref="A6098" r:id="rId5634" display="https://www.jrvdev.com/ROAR/VER1/ShowScenario.asp?ScenarioID=836" xr:uid="{130AC499-E61D-462A-9837-CD0082AB928D}"/>
    <hyperlink ref="A6099" r:id="rId5635" display="https://www.jrvdev.com/ROAR/VER1/ShowScenario.asp?ScenarioID=837" xr:uid="{30E58E95-8B73-42A8-83B9-C8F0CCF8D793}"/>
    <hyperlink ref="A6100" r:id="rId5636" display="https://www.jrvdev.com/ROAR/VER1/ShowScenario.asp?ScenarioID=838" xr:uid="{B45D276A-4CBF-4D1D-AF85-1A7F4F0E051B}"/>
    <hyperlink ref="A6101" r:id="rId5637" display="https://www.jrvdev.com/ROAR/VER1/ShowScenario.asp?ScenarioID=839" xr:uid="{8C83439B-D18B-47E8-AC43-6C6FDCFFD402}"/>
    <hyperlink ref="A6102" r:id="rId5638" display="https://www.jrvdev.com/ROAR/VER1/ShowScenario.asp?ScenarioID=840" xr:uid="{29B30DD0-DFF1-44B7-9342-1D54BE666485}"/>
    <hyperlink ref="A6103" r:id="rId5639" display="https://www.jrvdev.com/ROAR/VER1/ShowScenario.asp?ScenarioID=841" xr:uid="{67B925F5-99EF-43DE-A682-161E95AF6F15}"/>
    <hyperlink ref="A6104" r:id="rId5640" display="https://www.jrvdev.com/ROAR/VER1/ShowScenario.asp?ScenarioID=842" xr:uid="{D8F2DCBC-6958-4A21-B5E9-52538591CBC4}"/>
    <hyperlink ref="A6105" r:id="rId5641" display="https://www.jrvdev.com/ROAR/VER1/ShowScenario.asp?ScenarioID=843" xr:uid="{D3641361-B220-4900-93AB-81866F76494B}"/>
    <hyperlink ref="A6107" r:id="rId5642" display="https://www.jrvdev.com/ROAR/VER1/ShowScenario.asp?ScenarioID=3518" xr:uid="{EA4EAA87-3C6E-4C8A-A096-1F17D0A2678E}"/>
    <hyperlink ref="A6108" r:id="rId5643" display="https://www.jrvdev.com/ROAR/VER1/ShowScenario.asp?ScenarioID=3519" xr:uid="{00573210-0E61-47F5-8458-E830E5B40AD5}"/>
    <hyperlink ref="A6109" r:id="rId5644" display="https://www.jrvdev.com/ROAR/VER1/ShowScenario.asp?ScenarioID=3520" xr:uid="{B7F58ED2-46F8-40CF-B10C-CACD714FAAA1}"/>
    <hyperlink ref="A6110" r:id="rId5645" display="https://www.jrvdev.com/ROAR/VER1/ShowScenario.asp?ScenarioID=3521" xr:uid="{DE8296AF-F9D8-4270-BD3D-36A70785D7F4}"/>
    <hyperlink ref="A6111" r:id="rId5646" display="https://www.jrvdev.com/ROAR/VER1/ShowScenario.asp?ScenarioID=3522" xr:uid="{B31DE4ED-3D05-4717-9646-4F2CE5896078}"/>
    <hyperlink ref="A6112" r:id="rId5647" display="https://www.jrvdev.com/ROAR/VER1/ShowScenario.asp?ScenarioID=3523" xr:uid="{48310411-26EF-44DA-A821-23EFC885BDB3}"/>
    <hyperlink ref="A6113" r:id="rId5648" display="https://www.jrvdev.com/ROAR/VER1/ShowScenario.asp?ScenarioID=3524" xr:uid="{8DA1C6B0-7C36-46DA-8C78-9F5373352358}"/>
    <hyperlink ref="A6114" r:id="rId5649" display="https://www.jrvdev.com/ROAR/VER1/ShowScenario.asp?ScenarioID=3525" xr:uid="{89D245EB-62C9-4B29-B0FF-1F6C91160045}"/>
    <hyperlink ref="A6115" r:id="rId5650" display="https://www.jrvdev.com/ROAR/VER1/ShowScenario.asp?ScenarioID=3526" xr:uid="{691F1114-661B-4205-AB0C-9642DFD03F2E}"/>
    <hyperlink ref="A6116" r:id="rId5651" display="https://www.jrvdev.com/ROAR/VER1/ShowScenario.asp?ScenarioID=3527" xr:uid="{A3957F41-E677-4179-8A67-33CB7B04DAB7}"/>
    <hyperlink ref="A6117" r:id="rId5652" display="https://www.jrvdev.com/ROAR/VER1/ShowScenario.asp?ScenarioID=3530" xr:uid="{0ABF38A4-0B0D-4CC5-99B4-8E58926B01FD}"/>
    <hyperlink ref="A6118" r:id="rId5653" display="https://www.jrvdev.com/ROAR/VER1/ShowScenario.asp?ScenarioID=3531" xr:uid="{A95DFC2E-5BF5-4D22-8780-1FC0FA5A739C}"/>
    <hyperlink ref="A6120" r:id="rId5654" display="https://www.jrvdev.com/ROAR/VER1/ShowScenario.asp?ScenarioID=1080" xr:uid="{F5BE389F-7D2F-4152-BC5B-ACDFEE9B738B}"/>
    <hyperlink ref="A6121" r:id="rId5655" display="https://www.jrvdev.com/ROAR/VER1/ShowScenario.asp?ScenarioID=1081" xr:uid="{E1F958BE-E6E3-486A-8D07-202C902F2B0C}"/>
    <hyperlink ref="A6122" r:id="rId5656" display="https://www.jrvdev.com/ROAR/VER1/ShowScenario.asp?ScenarioID=1082" xr:uid="{A41883C2-4BB6-463B-A220-47A8D73F3E2B}"/>
    <hyperlink ref="A6123" r:id="rId5657" display="https://www.jrvdev.com/ROAR/VER1/ShowScenario.asp?ScenarioID=1083" xr:uid="{7EEC8D36-967B-4FD2-8BDF-13AEC083DD10}"/>
    <hyperlink ref="A6124" r:id="rId5658" display="https://www.jrvdev.com/ROAR/VER1/ShowScenario.asp?ScenarioID=1084" xr:uid="{9ADC61A7-0818-4A8F-8FDD-4E896B8E5884}"/>
    <hyperlink ref="A6125" r:id="rId5659" display="https://www.jrvdev.com/ROAR/VER1/ShowScenario.asp?ScenarioID=3261" xr:uid="{7AD83360-4B2A-416D-845D-B2A1ED465AE8}"/>
    <hyperlink ref="A6127" r:id="rId5660" display="https://www.jrvdev.com/ROAR/VER1/ShowScenario.asp?ScenarioID=3331" xr:uid="{F31E15C2-4F36-4B0B-850A-95AA75A7A865}"/>
    <hyperlink ref="A6128" r:id="rId5661" display="https://www.jrvdev.com/ROAR/VER1/ShowScenario.asp?ScenarioID=3332" xr:uid="{A3CA1B77-274F-4AC6-9495-E5884B6F2FF6}"/>
    <hyperlink ref="A6129" r:id="rId5662" display="https://www.jrvdev.com/ROAR/VER1/ShowScenario.asp?ScenarioID=3333" xr:uid="{1EB48706-A872-4CA1-ADFF-3ECF70E460B3}"/>
    <hyperlink ref="A6130" r:id="rId5663" display="https://www.jrvdev.com/ROAR/VER1/ShowScenario.asp?ScenarioID=3334" xr:uid="{325BAB8D-8B38-4E4C-8607-FA6D790A8A8D}"/>
    <hyperlink ref="A6131" r:id="rId5664" display="https://www.jrvdev.com/ROAR/VER1/ShowScenario.asp?ScenarioID=3335" xr:uid="{08BB5E89-50D0-4256-82F2-03D16C58B33A}"/>
    <hyperlink ref="A6132" r:id="rId5665" display="https://www.jrvdev.com/ROAR/VER1/ShowScenario.asp?ScenarioID=3336" xr:uid="{61029EBE-8652-428A-8198-C2A589A5A3A9}"/>
    <hyperlink ref="A6133" r:id="rId5666" display="https://www.jrvdev.com/ROAR/VER1/ShowScenario.asp?ScenarioID=3337" xr:uid="{A70F3807-1CB0-4AF1-BF54-D8D0B8D71FC4}"/>
    <hyperlink ref="A6134" r:id="rId5667" display="https://www.jrvdev.com/ROAR/VER1/ShowScenario.asp?ScenarioID=3338" xr:uid="{682C2A62-81C9-4752-A2D9-7679DBD520E8}"/>
    <hyperlink ref="A6136" r:id="rId5668" display="https://www.jrvdev.com/ROAR/VER1/ShowScenario.asp?ScenarioID=2881" xr:uid="{65F0DB02-AA6A-4964-BDCD-FAAA5B410B46}"/>
    <hyperlink ref="A6137" r:id="rId5669" display="https://www.jrvdev.com/ROAR/VER1/ShowScenario.asp?ScenarioID=2882" xr:uid="{74CDBB39-7840-4F7C-8B3C-F2C46106E4F2}"/>
    <hyperlink ref="A6138" r:id="rId5670" display="https://www.jrvdev.com/ROAR/VER1/ShowScenario.asp?ScenarioID=2883" xr:uid="{5354A848-B116-4294-874C-A9AC0D4D6B79}"/>
    <hyperlink ref="A6139" r:id="rId5671" display="https://www.jrvdev.com/ROAR/VER1/ShowScenario.asp?ScenarioID=2884" xr:uid="{87BF5913-DA1D-4A5D-87D4-05E1BE079D75}"/>
    <hyperlink ref="A6140" r:id="rId5672" display="https://www.jrvdev.com/ROAR/VER1/ShowScenario.asp?ScenarioID=2885" xr:uid="{62044D53-9E2C-4071-8C81-636B7C005F06}"/>
    <hyperlink ref="A6141" r:id="rId5673" display="https://www.jrvdev.com/ROAR/VER1/ShowScenario.asp?ScenarioID=2886" xr:uid="{69F14965-CFB4-458D-964B-CC089C2729D0}"/>
    <hyperlink ref="A6143" r:id="rId5674" display="https://www.jrvdev.com/ROAR/VER1/ShowScenario.asp?ScenarioID=4205" xr:uid="{F23E1972-EC79-470F-80B5-6B35D5E6EAFB}"/>
    <hyperlink ref="A6144" r:id="rId5675" display="https://www.jrvdev.com/ROAR/VER1/ShowScenario.asp?ScenarioID=4203" xr:uid="{226C9BE6-7EA3-4584-99C4-34CBAB2148BE}"/>
    <hyperlink ref="A6145" r:id="rId5676" display="https://www.jrvdev.com/ROAR/VER1/ShowScenario.asp?ScenarioID=4204" xr:uid="{A3A4FF0B-004D-450F-B7C8-3B72221463A8}"/>
    <hyperlink ref="A6146" r:id="rId5677" display="https://www.jrvdev.com/ROAR/VER1/ShowScenario.asp?ScenarioID=4206" xr:uid="{E16A0B32-3129-4E23-AA15-BE5AC83C330C}"/>
    <hyperlink ref="A6147" r:id="rId5678" display="https://www.jrvdev.com/ROAR/VER1/ShowScenario.asp?ScenarioID=4207" xr:uid="{0E5E6BEA-0F36-496B-8986-A01D15286284}"/>
    <hyperlink ref="A6148" r:id="rId5679" display="https://www.jrvdev.com/ROAR/VER1/ShowScenario.asp?ScenarioID=4208" xr:uid="{5C273BBD-780E-45CE-BCA0-7C1B9C1B8947}"/>
    <hyperlink ref="A6150" r:id="rId5680" display="https://www.jrvdev.com/ROAR/VER1/ShowScenario.asp?ScenarioID=4251" xr:uid="{F5BBD29C-B7EF-4914-83C8-9C74BEBB5211}"/>
    <hyperlink ref="A6151" r:id="rId5681" display="https://www.jrvdev.com/ROAR/VER1/ShowScenario.asp?ScenarioID=4252" xr:uid="{1D105CA7-1138-4CB7-95C4-B1A30864D74A}"/>
    <hyperlink ref="A6152" r:id="rId5682" display="https://www.jrvdev.com/ROAR/VER1/ShowScenario.asp?ScenarioID=4378" xr:uid="{1FFE2C98-8627-459E-B06D-6307AE0FF1E1}"/>
    <hyperlink ref="A6153" r:id="rId5683" display="https://www.jrvdev.com/ROAR/VER1/ShowScenario.asp?ScenarioID=4379" xr:uid="{7571ADCD-BB19-4B2D-8C75-A6E6CAF52A56}"/>
    <hyperlink ref="A6154" r:id="rId5684" display="https://www.jrvdev.com/ROAR/VER1/ShowScenario.asp?ScenarioID=4484" xr:uid="{5AE85C28-6B09-4990-9A4A-3725632FFA4D}"/>
    <hyperlink ref="A6155" r:id="rId5685" display="https://www.jrvdev.com/ROAR/VER1/ShowScenario.asp?ScenarioID=4485" xr:uid="{3531F770-F240-4D78-A1B5-C019CC03CEC4}"/>
    <hyperlink ref="A6156" r:id="rId5686" display="https://www.jrvdev.com/ROAR/VER1/ShowScenario.asp?ScenarioID=4648" xr:uid="{DCA1663D-A8DB-4D7F-85F1-0A339B992B30}"/>
    <hyperlink ref="A6157" r:id="rId5687" display="https://www.jrvdev.com/ROAR/VER1/ShowScenario.asp?ScenarioID=4649" xr:uid="{1A050D3B-B999-44B9-9A25-C3214BD15422}"/>
    <hyperlink ref="A6158" r:id="rId5688" display="https://www.jrvdev.com/ROAR/VER1/ShowScenario.asp?ScenarioID=4968" xr:uid="{C9B8AE8F-DB60-402E-8E79-0ED97259522A}"/>
    <hyperlink ref="A6159" r:id="rId5689" display="https://www.jrvdev.com/ROAR/VER1/ShowScenario.asp?ScenarioID=4969" xr:uid="{8E3AA259-3BBD-4A82-815C-B8546AB5FD93}"/>
    <hyperlink ref="A6160" r:id="rId5690" display="https://www.jrvdev.com/ROAR/VER1/ShowScenario.asp?ScenarioID=5139" xr:uid="{4455893A-8620-47DD-A004-0B1B2DB6D7AB}"/>
    <hyperlink ref="A6161" r:id="rId5691" display="https://www.jrvdev.com/ROAR/VER1/ShowScenario.asp?ScenarioID=5258" xr:uid="{5977F3C4-A63B-4C5D-858E-AC7E7768EA50}"/>
    <hyperlink ref="A6162" r:id="rId5692" display="https://www.jrvdev.com/ROAR/VER1/ShowScenario.asp?ScenarioID=5491" xr:uid="{430B9B75-F611-4B75-BAFE-CCFBCFD4DF33}"/>
    <hyperlink ref="A6163" r:id="rId5693" display="https://www.jrvdev.com/ROAR/VER1/ShowScenario.asp?ScenarioID=5492" xr:uid="{4E953C15-607E-40A1-9647-03E1FA7DF3DF}"/>
    <hyperlink ref="A6164" r:id="rId5694" display="https://www.jrvdev.com/ROAR/VER1/ShowScenario.asp?ScenarioID=5764" xr:uid="{4139E147-DF46-4562-84E7-F40CB9E7A48D}"/>
    <hyperlink ref="A6165" r:id="rId5695" display="https://www.jrvdev.com/ROAR/VER1/ShowScenario.asp?ScenarioID=5765" xr:uid="{6D825DC6-C4AE-4090-93E7-D69DE7E9DFA3}"/>
    <hyperlink ref="A6166" r:id="rId5696" display="https://www.jrvdev.com/ROAR/VER1/ShowScenario.asp?ScenarioID=6249" xr:uid="{B4557BF0-96A8-482B-99C6-CF1855459748}"/>
    <hyperlink ref="A6167" r:id="rId5697" display="https://www.jrvdev.com/ROAR/VER1/ShowScenario.asp?ScenarioID=6250" xr:uid="{9CA6CD24-F837-4443-AE13-2BE026DA883A}"/>
    <hyperlink ref="A6168" r:id="rId5698" display="https://www.jrvdev.com/ROAR/VER1/ShowScenario.asp?ScenarioID=4254" xr:uid="{E48FBBDE-A814-4165-8944-ADE3A72B18AC}"/>
    <hyperlink ref="A6169" r:id="rId5699" display="https://www.jrvdev.com/ROAR/VER1/ShowScenario.asp?ScenarioID=4255" xr:uid="{3EAE9CDF-6668-4D5B-A856-C113B45D7D21}"/>
    <hyperlink ref="A6170" r:id="rId5700" display="https://www.jrvdev.com/ROAR/VER1/ShowScenario.asp?ScenarioID=4380" xr:uid="{6DE5917D-EFBE-4B2A-9CDD-43C14C0361A4}"/>
    <hyperlink ref="A6171" r:id="rId5701" display="https://www.jrvdev.com/ROAR/VER1/ShowScenario.asp?ScenarioID=4381" xr:uid="{F4D74C92-A1B1-4760-B4F4-6CE711E2FDA2}"/>
    <hyperlink ref="A6172" r:id="rId5702" display="https://www.jrvdev.com/ROAR/VER1/ShowScenario.asp?ScenarioID=4486" xr:uid="{10B613E9-CE24-469C-96EC-8C302F9BDC41}"/>
    <hyperlink ref="A6173" r:id="rId5703" display="https://www.jrvdev.com/ROAR/VER1/ShowScenario.asp?ScenarioID=4487" xr:uid="{5A9B1C17-6382-42A6-AD8D-DCC1E289855A}"/>
    <hyperlink ref="A6174" r:id="rId5704" display="https://www.jrvdev.com/ROAR/VER1/ShowScenario.asp?ScenarioID=5022" xr:uid="{363873B3-E385-4418-B534-6574B30987F8}"/>
    <hyperlink ref="A6175" r:id="rId5705" display="https://www.jrvdev.com/ROAR/VER1/ShowScenario.asp?ScenarioID=5023" xr:uid="{DB3D85AC-6D19-4CE1-8EBC-883DB49C5FF4}"/>
    <hyperlink ref="A6176" r:id="rId5706" display="https://www.jrvdev.com/ROAR/VER1/ShowScenario.asp?ScenarioID=4970" xr:uid="{3B0F74D8-2DFE-4A90-A506-152C7B7A6CCD}"/>
    <hyperlink ref="A6177" r:id="rId5707" display="https://www.jrvdev.com/ROAR/VER1/ShowScenario.asp?ScenarioID=4963" xr:uid="{34BC8931-11CF-42C9-983A-23F80893D6E9}"/>
    <hyperlink ref="A6178" r:id="rId5708" display="https://www.jrvdev.com/ROAR/VER1/ShowScenario.asp?ScenarioID=5259" xr:uid="{9DFDE48D-554D-46C8-ACCE-4E5DC6201FC5}"/>
    <hyperlink ref="A6179" r:id="rId5709" display="https://www.jrvdev.com/ROAR/VER1/ShowScenario.asp?ScenarioID=5260" xr:uid="{AF1BB3CC-91F6-4013-839D-913B75C87D05}"/>
    <hyperlink ref="A6180" r:id="rId5710" display="https://www.jrvdev.com/ROAR/VER1/ShowScenario.asp?ScenarioID=5489" xr:uid="{683B331E-CEB4-43F8-954B-12E74B7C8756}"/>
    <hyperlink ref="A6181" r:id="rId5711" display="https://www.jrvdev.com/ROAR/VER1/ShowScenario.asp?ScenarioID=5490" xr:uid="{2137F001-8836-425A-9AA1-23E5817746A5}"/>
    <hyperlink ref="A6182" r:id="rId5712" display="https://www.jrvdev.com/ROAR/VER1/ShowScenario.asp?ScenarioID=5762" xr:uid="{89D47AD1-60BA-4536-BBDD-BC6BF71D777E}"/>
    <hyperlink ref="A6183" r:id="rId5713" display="https://www.jrvdev.com/ROAR/VER1/ShowScenario.asp?ScenarioID=5763" xr:uid="{7EE8AE52-98F2-484E-A008-5349EBE355EA}"/>
    <hyperlink ref="A6184" r:id="rId5714" display="https://www.jrvdev.com/ROAR/VER1/ShowScenario.asp?ScenarioID=6246" xr:uid="{D849C736-5D36-44D2-8E18-69A08A0F2939}"/>
    <hyperlink ref="A6185" r:id="rId5715" display="https://www.jrvdev.com/ROAR/VER1/ShowScenario.asp?ScenarioID=6247" xr:uid="{9B806A0A-C64F-4CB6-9AC8-ACE5EEECD433}"/>
    <hyperlink ref="A6187" r:id="rId5716" display="https://www.jrvdev.com/ROAR/VER1/ShowScenario.asp?ScenarioID=2589" xr:uid="{8F11560C-C52B-4E8A-B912-6ECE9CD10AD2}"/>
    <hyperlink ref="A6189" r:id="rId5717" display="https://www.jrvdev.com/ROAR/VER1/ShowScenario.asp?ScenarioID=5303" xr:uid="{18A44113-F312-44B9-BBE7-A33F149703D6}"/>
    <hyperlink ref="A6190" r:id="rId5718" display="https://www.jrvdev.com/ROAR/VER1/ShowScenario.asp?ScenarioID=5304" xr:uid="{D47DB126-B217-4115-B5EC-544B8B0397C8}"/>
    <hyperlink ref="A6191" r:id="rId5719" display="https://www.jrvdev.com/ROAR/VER1/ShowScenario.asp?ScenarioID=5305" xr:uid="{7F203B27-145C-4431-993B-E0D98137098B}"/>
    <hyperlink ref="A6192" r:id="rId5720" display="https://www.jrvdev.com/ROAR/VER1/ShowScenario.asp?ScenarioID=5306" xr:uid="{8044F19E-0D30-4A72-8505-AB88D33C878B}"/>
    <hyperlink ref="A6194" r:id="rId5721" display="https://www.jrvdev.com/ROAR/VER1/ShowScenario.asp?ScenarioID=1524" xr:uid="{8FC88862-3FD9-48D4-8746-83FC91B03409}"/>
    <hyperlink ref="A6195" r:id="rId5722" display="https://www.jrvdev.com/ROAR/VER1/ShowScenario.asp?ScenarioID=1525" xr:uid="{FF0C2A71-8B45-407F-9359-47A004DD8D5E}"/>
    <hyperlink ref="A6196" r:id="rId5723" display="https://www.jrvdev.com/ROAR/VER1/ShowScenario.asp?ScenarioID=1526" xr:uid="{3B347B77-1424-4A8E-A646-F8B9121A42B5}"/>
    <hyperlink ref="A6197" r:id="rId5724" display="https://www.jrvdev.com/ROAR/VER1/ShowScenario.asp?ScenarioID=1528" xr:uid="{1DE07A59-0CCC-42C0-B552-CCEE7B824CBD}"/>
    <hyperlink ref="A6198" r:id="rId5725" display="https://www.jrvdev.com/ROAR/VER1/ShowScenario.asp?ScenarioID=1527" xr:uid="{C5EA5FDE-095D-4D3A-8953-C543228FE22E}"/>
    <hyperlink ref="A6199" r:id="rId5726" display="https://www.jrvdev.com/ROAR/VER1/ShowScenario.asp?ScenarioID=1529" xr:uid="{6D8FD4AB-0D2D-4596-9780-ED58AF64D7E0}"/>
    <hyperlink ref="A6200" r:id="rId5727" display="https://www.jrvdev.com/ROAR/VER1/ShowScenario.asp?ScenarioID=1530" xr:uid="{5F7AF82C-202B-4A25-9F5D-6AA194809493}"/>
    <hyperlink ref="A6201" r:id="rId5728" display="https://www.jrvdev.com/ROAR/VER1/ShowScenario.asp?ScenarioID=1531" xr:uid="{49F62B99-99E4-4C25-A569-0F272F57294A}"/>
    <hyperlink ref="A6202" r:id="rId5729" display="https://www.jrvdev.com/ROAR/VER1/ShowScenario.asp?ScenarioID=1523" xr:uid="{3C88426F-24EA-4C9C-8C2B-9031A43F86D5}"/>
    <hyperlink ref="A6203" r:id="rId5730" display="https://www.jrvdev.com/ROAR/VER1/ShowScenario.asp?ScenarioID=1532" xr:uid="{4799A97D-766F-4076-BEE6-680E393A42E9}"/>
    <hyperlink ref="A6205" r:id="rId5731" display="https://www.jrvdev.com/ROAR/VER1/ShowScenario.asp?ScenarioID=6298" xr:uid="{D68F0D2B-1DC6-441F-9B28-7B47AEACA4A0}"/>
    <hyperlink ref="A6207" r:id="rId5732" display="https://www.jrvdev.com/ROAR/VER1/ShowScenario.asp?ScenarioID=6010" xr:uid="{DCFAB8B3-571A-4A57-9A4C-218486052785}"/>
    <hyperlink ref="A6208" r:id="rId5733" display="https://www.jrvdev.com/ROAR/VER1/ShowScenario.asp?ScenarioID=6011" xr:uid="{F34FD34B-01AD-4FFC-AE68-ED0206BC32A4}"/>
    <hyperlink ref="A6209" r:id="rId5734" display="https://www.jrvdev.com/ROAR/VER1/ShowScenario.asp?ScenarioID=6012" xr:uid="{F13163EC-EE0C-4CBC-9B26-7E3C0891EBC9}"/>
    <hyperlink ref="A6210" r:id="rId5735" display="https://www.jrvdev.com/ROAR/VER1/ShowScenario.asp?ScenarioID=6013" xr:uid="{3724AE74-A767-4978-9379-F235B311AACB}"/>
    <hyperlink ref="A6211" r:id="rId5736" display="https://www.jrvdev.com/ROAR/VER1/ShowScenario.asp?ScenarioID=6014" xr:uid="{45ECD944-AD12-4938-80F2-73C28D50B792}"/>
    <hyperlink ref="A6212" r:id="rId5737" display="https://www.jrvdev.com/ROAR/VER1/ShowScenario.asp?ScenarioID=6015" xr:uid="{2E87FEA3-F62F-45E0-A2E8-220E73657BCE}"/>
    <hyperlink ref="A6213" r:id="rId5738" display="https://www.jrvdev.com/ROAR/VER1/ShowScenario.asp?ScenarioID=6016" xr:uid="{53A22CB3-9C6D-4D49-8E94-F5F658EB86C1}"/>
    <hyperlink ref="A6214" r:id="rId5739" display="https://www.jrvdev.com/ROAR/VER1/ShowScenario.asp?ScenarioID=6017" xr:uid="{6514DD03-2AA7-4A75-BE6F-E6E412318C6E}"/>
    <hyperlink ref="A6215" r:id="rId5740" display="https://www.jrvdev.com/ROAR/VER1/ShowScenario.asp?ScenarioID=6020" xr:uid="{D3B2CD41-CC78-4BAC-8049-1D3DCBD11834}"/>
    <hyperlink ref="A6216" r:id="rId5741" display="https://www.jrvdev.com/ROAR/VER1/ShowScenario.asp?ScenarioID=6021" xr:uid="{CA247A7D-BDF2-4013-831F-F2FE3F7D5EC6}"/>
    <hyperlink ref="A6218" r:id="rId5742" display="https://www.jrvdev.com/ROAR/VER1/ShowScenario.asp?ScenarioID=3287" xr:uid="{52F645C2-0EE6-4BCF-B2F6-2815E5BAD4A0}"/>
    <hyperlink ref="A6219" r:id="rId5743" display="https://www.jrvdev.com/ROAR/VER1/ShowScenario.asp?ScenarioID=3288" xr:uid="{4AD878C1-08AD-435E-8F4E-3DE6962BBA97}"/>
    <hyperlink ref="A6220" r:id="rId5744" display="https://www.jrvdev.com/ROAR/VER1/ShowScenario.asp?ScenarioID=3289" xr:uid="{214D5FF4-C1D7-4FBE-8832-F9930A80E5E7}"/>
    <hyperlink ref="A6221" r:id="rId5745" display="https://www.jrvdev.com/ROAR/VER1/ShowScenario.asp?ScenarioID=3290" xr:uid="{926B5F9E-495D-456D-8BB5-49CD5297D5D4}"/>
    <hyperlink ref="A6222" r:id="rId5746" display="https://www.jrvdev.com/ROAR/VER1/ShowScenario.asp?ScenarioID=3291" xr:uid="{C8A91A92-2774-4445-A101-A92B24202F86}"/>
    <hyperlink ref="A6223" r:id="rId5747" display="https://www.jrvdev.com/ROAR/VER1/ShowScenario.asp?ScenarioID=3292" xr:uid="{D2B47B20-1772-45E5-AB10-619EF12EF232}"/>
    <hyperlink ref="A6225" r:id="rId5748" display="https://www.jrvdev.com/ROAR/VER1/ShowScenario.asp?ScenarioID=1298" xr:uid="{17B20E0D-11DD-4D61-A4EA-51315A255EDE}"/>
    <hyperlink ref="A6226" r:id="rId5749" display="https://www.jrvdev.com/ROAR/VER1/ShowScenario.asp?ScenarioID=1299" xr:uid="{DA7A836C-BF24-4791-8563-67C4B529E2B5}"/>
    <hyperlink ref="A6227" r:id="rId5750" display="https://www.jrvdev.com/ROAR/VER1/ShowScenario.asp?ScenarioID=1286" xr:uid="{F61A6622-6A30-4033-9BF1-AAF632C64EAC}"/>
    <hyperlink ref="A6228" r:id="rId5751" display="https://www.jrvdev.com/ROAR/VER1/ShowScenario.asp?ScenarioID=1287" xr:uid="{7BDF20F9-FD77-468D-8225-B91C58A18EC0}"/>
    <hyperlink ref="A6229" r:id="rId5752" display="https://www.jrvdev.com/ROAR/VER1/ShowScenario.asp?ScenarioID=1288" xr:uid="{B688C6B1-0E17-4C3D-93AE-AA6D5C16475A}"/>
    <hyperlink ref="A6230" r:id="rId5753" display="https://www.jrvdev.com/ROAR/VER1/ShowScenario.asp?ScenarioID=1289" xr:uid="{91627E35-74E1-4F61-A171-0D37354CEE07}"/>
    <hyperlink ref="A6231" r:id="rId5754" display="https://www.jrvdev.com/ROAR/VER1/ShowScenario.asp?ScenarioID=1290" xr:uid="{149ECA06-B057-4A8C-8570-FFB13A89CAFC}"/>
    <hyperlink ref="A6232" r:id="rId5755" display="https://www.jrvdev.com/ROAR/VER1/ShowScenario.asp?ScenarioID=1291" xr:uid="{FBDB4D11-24F5-4B67-821A-E22258F6860D}"/>
    <hyperlink ref="A6233" r:id="rId5756" display="https://www.jrvdev.com/ROAR/VER1/ShowScenario.asp?ScenarioID=1297" xr:uid="{236FF7C8-43F5-477A-ABA1-A61166F333C9}"/>
    <hyperlink ref="A6235" r:id="rId5757" display="https://www.jrvdev.com/ROAR/VER1/ShowScenario.asp?ScenarioID=3092" xr:uid="{91BF373E-ED97-41A5-AA3B-6296B65CF9FC}"/>
    <hyperlink ref="A6236" r:id="rId5758" display="https://www.jrvdev.com/ROAR/VER1/ShowScenario.asp?ScenarioID=3093" xr:uid="{9769A6DB-5C85-42FF-9E82-660A2568E7C8}"/>
    <hyperlink ref="A6237" r:id="rId5759" display="https://www.jrvdev.com/ROAR/VER1/ShowScenario.asp?ScenarioID=3094" xr:uid="{2CFC719F-8286-4796-9DA3-CBB7EDF3F227}"/>
    <hyperlink ref="A6238" r:id="rId5760" display="https://www.jrvdev.com/ROAR/VER1/ShowScenario.asp?ScenarioID=3095" xr:uid="{F1E8A8CA-59AF-400C-870C-EBCEE63F9617}"/>
    <hyperlink ref="A6239" r:id="rId5761" display="https://www.jrvdev.com/ROAR/VER1/ShowScenario.asp?ScenarioID=3096" xr:uid="{7109BD48-53BE-4461-9EF8-2F0E7DFD0A09}"/>
    <hyperlink ref="A6240" r:id="rId5762" display="https://www.jrvdev.com/ROAR/VER1/ShowScenario.asp?ScenarioID=3097" xr:uid="{28252441-5414-4AAF-B9EC-C7FB71B9DC09}"/>
    <hyperlink ref="A6241" r:id="rId5763" display="https://www.jrvdev.com/ROAR/VER1/ShowScenario.asp?ScenarioID=3098" xr:uid="{88A0A001-EDB6-443A-A51C-A96B7A3B32EB}"/>
    <hyperlink ref="A6242" r:id="rId5764" display="https://www.jrvdev.com/ROAR/VER1/ShowScenario.asp?ScenarioID=3099" xr:uid="{014A5C7C-C8D7-4961-9A8C-4E9EA21C4E70}"/>
    <hyperlink ref="A6243" r:id="rId5765" display="https://www.jrvdev.com/ROAR/VER1/ShowScenario.asp?ScenarioID=3100" xr:uid="{A49F70E4-6717-41FA-9A03-1415FE02D14A}"/>
    <hyperlink ref="A6244" r:id="rId5766" display="https://www.jrvdev.com/ROAR/VER1/ShowScenario.asp?ScenarioID=3101" xr:uid="{32E10ABE-751D-4C2B-ADB6-846A34922ECA}"/>
    <hyperlink ref="A6246" r:id="rId5767" display="https://www.jrvdev.com/ROAR/VER1/ShowScenario.asp?ScenarioID=3223" xr:uid="{A9BCAB49-0272-485D-B5BD-D795827AD488}"/>
    <hyperlink ref="A6247" r:id="rId5768" display="https://www.jrvdev.com/ROAR/VER1/ShowScenario.asp?ScenarioID=3224" xr:uid="{6AEAB85C-4FB4-449E-80D5-515A234B2B27}"/>
    <hyperlink ref="A6248" r:id="rId5769" display="https://www.jrvdev.com/ROAR/VER1/ShowScenario.asp?ScenarioID=3225" xr:uid="{161AF2E4-01C4-4712-A3FC-65E10046943E}"/>
    <hyperlink ref="A6249" r:id="rId5770" display="https://www.jrvdev.com/ROAR/VER1/ShowScenario.asp?ScenarioID=3226" xr:uid="{D14CA3D8-2199-4198-9390-9FD26D9C1434}"/>
    <hyperlink ref="A6250" r:id="rId5771" display="https://www.jrvdev.com/ROAR/VER1/ShowScenario.asp?ScenarioID=3227" xr:uid="{68817491-EB9E-416D-BA1E-9B6B926CD42C}"/>
    <hyperlink ref="A6251" r:id="rId5772" display="https://www.jrvdev.com/ROAR/VER1/ShowScenario.asp?ScenarioID=3228" xr:uid="{2F3C0AB2-F5E3-47C3-BF5A-1337BF3DEC68}"/>
    <hyperlink ref="A6252" r:id="rId5773" display="https://www.jrvdev.com/ROAR/VER1/ShowScenario.asp?ScenarioID=3229" xr:uid="{24596F05-B029-47B3-8B18-4BC5F7872EF2}"/>
    <hyperlink ref="A6253" r:id="rId5774" display="https://www.jrvdev.com/ROAR/VER1/ShowScenario.asp?ScenarioID=3230" xr:uid="{31E2EB8D-E70E-4D49-9421-5A508D44EA9F}"/>
    <hyperlink ref="A6255" r:id="rId5775" display="https://www.jrvdev.com/ROAR/VER1/ShowScenario.asp?ScenarioID=3623" xr:uid="{B8783A67-31C2-4CED-AA99-74D760BF1C9F}"/>
    <hyperlink ref="A6256" r:id="rId5776" display="https://www.jrvdev.com/ROAR/VER1/ShowScenario.asp?ScenarioID=3624" xr:uid="{C9C82752-7195-4198-AFE4-63A1C6923AB8}"/>
    <hyperlink ref="A6257" r:id="rId5777" display="https://www.jrvdev.com/ROAR/VER1/ShowScenario.asp?ScenarioID=3625" xr:uid="{E2BFD2D6-27A9-4929-9599-42160D2BCF14}"/>
    <hyperlink ref="A6258" r:id="rId5778" display="https://www.jrvdev.com/ROAR/VER1/ShowScenario.asp?ScenarioID=3626" xr:uid="{EC6DB022-278E-48B6-A923-E5DB7B1AE1D2}"/>
    <hyperlink ref="A6259" r:id="rId5779" display="https://www.jrvdev.com/ROAR/VER1/ShowScenario.asp?ScenarioID=3627" xr:uid="{5C56B525-FD06-491D-967D-720B1C85AC47}"/>
    <hyperlink ref="A6260" r:id="rId5780" display="https://www.jrvdev.com/ROAR/VER1/ShowScenario.asp?ScenarioID=3628" xr:uid="{0B2173B3-BC56-42E8-9A36-E04481437D0D}"/>
    <hyperlink ref="A6261" r:id="rId5781" display="https://www.jrvdev.com/ROAR/VER1/ShowScenario.asp?ScenarioID=3629" xr:uid="{599DF6E9-F294-4E2D-B3DA-FA5E715F7236}"/>
    <hyperlink ref="A6262" r:id="rId5782" display="https://www.jrvdev.com/ROAR/VER1/ShowScenario.asp?ScenarioID=3630" xr:uid="{DFD7D934-B1BC-405B-947A-A7E599D6233B}"/>
    <hyperlink ref="A6263" r:id="rId5783" display="https://www.jrvdev.com/ROAR/VER1/ShowScenario.asp?ScenarioID=3631" xr:uid="{93703046-509E-46CF-B8E6-0A520848A15E}"/>
    <hyperlink ref="A6264" r:id="rId5784" display="https://www.jrvdev.com/ROAR/VER1/ShowScenario.asp?ScenarioID=3632" xr:uid="{068EFA19-E758-4057-AEB5-93BB0B45912A}"/>
    <hyperlink ref="A6265" r:id="rId5785" display="https://www.jrvdev.com/ROAR/VER1/ShowScenario.asp?ScenarioID=3633" xr:uid="{4A13625F-414B-4D2C-BFF5-DA5C4B1624D3}"/>
    <hyperlink ref="A6266" r:id="rId5786" display="https://www.jrvdev.com/ROAR/VER1/ShowScenario.asp?ScenarioID=3634" xr:uid="{7CA11E40-335E-49AD-A6C7-55801B8C6C44}"/>
    <hyperlink ref="A6267" r:id="rId5787" display="https://www.jrvdev.com/ROAR/VER1/ShowScenario.asp?ScenarioID=3635" xr:uid="{E8694CC5-AAE5-4314-A723-4C490E240FF4}"/>
    <hyperlink ref="A6268" r:id="rId5788" display="https://www.jrvdev.com/ROAR/VER1/ShowScenario.asp?ScenarioID=3636" xr:uid="{5FAD38A0-9049-48F7-96E8-B1441C857741}"/>
    <hyperlink ref="A6270" r:id="rId5789" display="https://www.jrvdev.com/ROAR/VER1/ShowScenario.asp?ScenarioID=6183" xr:uid="{182983DE-AB54-4183-8165-C675DAE93ACC}"/>
    <hyperlink ref="A6271" r:id="rId5790" display="https://www.jrvdev.com/ROAR/VER1/ShowScenario.asp?ScenarioID=6184" xr:uid="{60608EB8-E679-4664-BE50-ACCACB31D1A9}"/>
    <hyperlink ref="A6272" r:id="rId5791" display="https://www.jrvdev.com/ROAR/VER1/ShowScenario.asp?ScenarioID=6185" xr:uid="{88F2C2EA-79C6-49CE-B12D-777A092F4C55}"/>
    <hyperlink ref="A6273" r:id="rId5792" display="https://www.jrvdev.com/ROAR/VER1/ShowScenario.asp?ScenarioID=6186" xr:uid="{05C153D0-3918-4954-87C5-73903D212663}"/>
    <hyperlink ref="A6274" r:id="rId5793" display="https://www.jrvdev.com/ROAR/VER1/ShowScenario.asp?ScenarioID=6187" xr:uid="{9B0E9AD9-9AD2-4F88-B9C4-931359298AD0}"/>
    <hyperlink ref="A6275" r:id="rId5794" display="https://www.jrvdev.com/ROAR/VER1/ShowScenario.asp?ScenarioID=6188" xr:uid="{3384D0E5-5E97-4115-9DA9-98051A0ACB4D}"/>
    <hyperlink ref="A6276" r:id="rId5795" display="https://www.jrvdev.com/ROAR/VER1/ShowScenario.asp?ScenarioID=6189" xr:uid="{3859A861-353C-4750-B6CD-84E333F8F7CB}"/>
    <hyperlink ref="A6277" r:id="rId5796" display="https://www.jrvdev.com/ROAR/VER1/ShowScenario.asp?ScenarioID=6190" xr:uid="{F8EF8C93-D9D5-4938-91C8-F600D673EC19}"/>
    <hyperlink ref="A6278" r:id="rId5797" display="https://www.jrvdev.com/ROAR/VER1/ShowScenario.asp?ScenarioID=6191" xr:uid="{785CFE87-BD62-43B6-9A76-B8CA9BD43CA2}"/>
    <hyperlink ref="A6279" r:id="rId5798" display="https://www.jrvdev.com/ROAR/VER1/ShowScenario.asp?ScenarioID=6192" xr:uid="{93B00E4F-57C4-4600-8828-20499BA1C434}"/>
    <hyperlink ref="A6280" r:id="rId5799" display="https://www.jrvdev.com/ROAR/VER1/ShowScenario.asp?ScenarioID=6193" xr:uid="{791A4717-7F7D-4DBC-B433-16D7860FB6E2}"/>
    <hyperlink ref="A6281" r:id="rId5800" display="https://www.jrvdev.com/ROAR/VER1/ShowScenario.asp?ScenarioID=6194" xr:uid="{5308CBD3-1777-4F83-937C-7691D979D89A}"/>
    <hyperlink ref="A6282" r:id="rId5801" display="https://www.jrvdev.com/ROAR/VER1/ShowScenario.asp?ScenarioID=6195" xr:uid="{AC3D9ABB-9E05-4CA0-85E5-F710EEAA4F26}"/>
    <hyperlink ref="A6283" r:id="rId5802" display="https://www.jrvdev.com/ROAR/VER1/ShowScenario.asp?ScenarioID=6196" xr:uid="{CDFD75A7-92AF-4768-AD42-66C6E17DC52A}"/>
    <hyperlink ref="A6285" r:id="rId5803" display="https://www.jrvdev.com/ROAR/VER1/ShowScenario.asp?ScenarioID=1155" xr:uid="{BDDA0C26-A8CE-4FBB-A102-F5D899833A12}"/>
    <hyperlink ref="A6287" r:id="rId5804" display="https://www.jrvdev.com/ROAR/VER1/ShowScenario.asp?ScenarioID=844" xr:uid="{478720AA-BA91-4F78-8125-57BFBE721355}"/>
    <hyperlink ref="A6288" r:id="rId5805" display="https://www.jrvdev.com/ROAR/VER1/ShowScenario.asp?ScenarioID=845" xr:uid="{88A29CC3-07EE-4F3D-B49E-92C2690155B5}"/>
    <hyperlink ref="A6289" r:id="rId5806" display="https://www.jrvdev.com/ROAR/VER1/ShowScenario.asp?ScenarioID=846" xr:uid="{7A1E4C0A-53B2-4C50-9F6B-47F09760B8F3}"/>
    <hyperlink ref="A6290" r:id="rId5807" display="https://www.jrvdev.com/ROAR/VER1/ShowScenario.asp?ScenarioID=847" xr:uid="{0A666629-E662-40F2-A9CF-5D41D9BA0382}"/>
    <hyperlink ref="A6291" r:id="rId5808" display="https://www.jrvdev.com/ROAR/VER1/ShowScenario.asp?ScenarioID=848" xr:uid="{CA8B3021-EE49-48FF-B22C-9B6B6C2FB15F}"/>
    <hyperlink ref="A6292" r:id="rId5809" display="https://www.jrvdev.com/ROAR/VER1/ShowScenario.asp?ScenarioID=849" xr:uid="{1A52EF56-2049-420C-ADF9-86803DFDDE11}"/>
    <hyperlink ref="A6293" r:id="rId5810" display="https://www.jrvdev.com/ROAR/VER1/ShowScenario.asp?ScenarioID=850" xr:uid="{8B5AAACC-6A05-43CB-86B2-097E37299038}"/>
    <hyperlink ref="A6294" r:id="rId5811" display="https://www.jrvdev.com/ROAR/VER1/ShowScenario.asp?ScenarioID=851" xr:uid="{5FE80031-12F2-47C8-A1D4-108EF463A811}"/>
    <hyperlink ref="A6295" r:id="rId5812" display="https://www.jrvdev.com/ROAR/VER1/ShowScenario.asp?ScenarioID=852" xr:uid="{839ED7FB-4C75-4263-8B4F-681511FD349D}"/>
    <hyperlink ref="A6296" r:id="rId5813" display="https://www.jrvdev.com/ROAR/VER1/ShowScenario.asp?ScenarioID=853" xr:uid="{4239F012-E7D1-47FB-BD9C-08F51BE29748}"/>
    <hyperlink ref="A6297" r:id="rId5814" display="https://www.jrvdev.com/ROAR/VER1/ShowScenario.asp?ScenarioID=854" xr:uid="{A28B4391-6FDC-4D5E-9336-3C130EF50153}"/>
    <hyperlink ref="A6298" r:id="rId5815" display="https://www.jrvdev.com/ROAR/VER1/ShowScenario.asp?ScenarioID=855" xr:uid="{F3702DAF-7FC8-407E-8BFA-2F21D8482F30}"/>
    <hyperlink ref="A6299" r:id="rId5816" display="https://www.jrvdev.com/ROAR/VER1/ShowScenario.asp?ScenarioID=856" xr:uid="{C5F35D32-6CFC-4187-9843-35E448D583F3}"/>
    <hyperlink ref="A6300" r:id="rId5817" display="https://www.jrvdev.com/ROAR/VER1/ShowScenario.asp?ScenarioID=857" xr:uid="{84813900-2837-4AB9-9A51-19D558114C16}"/>
    <hyperlink ref="A6301" r:id="rId5818" display="https://www.jrvdev.com/ROAR/VER1/ShowScenario.asp?ScenarioID=858" xr:uid="{1FA5BC95-AF5B-43F1-A35B-E03153344EB6}"/>
    <hyperlink ref="A6302" r:id="rId5819" display="https://www.jrvdev.com/ROAR/VER1/ShowScenario.asp?ScenarioID=859" xr:uid="{63D05AC7-FE70-43EA-899C-B337EC49203E}"/>
    <hyperlink ref="A6303" r:id="rId5820" display="https://www.jrvdev.com/ROAR/VER1/ShowScenario.asp?ScenarioID=860" xr:uid="{C8C6E530-D145-4576-8348-606C4EFD4BD3}"/>
    <hyperlink ref="A6304" r:id="rId5821" display="https://www.jrvdev.com/ROAR/VER1/ShowScenario.asp?ScenarioID=861" xr:uid="{9AB09FC0-3130-411C-B019-742A77F4C4D8}"/>
    <hyperlink ref="A6305" r:id="rId5822" display="https://www.jrvdev.com/ROAR/VER1/ShowScenario.asp?ScenarioID=862" xr:uid="{6B078E42-0F7A-4924-B36E-72F5682084D0}"/>
    <hyperlink ref="A6306" r:id="rId5823" display="https://www.jrvdev.com/ROAR/VER1/ShowScenario.asp?ScenarioID=863" xr:uid="{2C1C812A-5035-4AC4-A1F2-D5D8FFD8ECCA}"/>
    <hyperlink ref="A6307" r:id="rId5824" display="https://www.jrvdev.com/ROAR/VER1/ShowScenario.asp?ScenarioID=864" xr:uid="{7992B67E-0C32-4601-839A-0AA39AA0F9B5}"/>
    <hyperlink ref="A6308" r:id="rId5825" display="https://www.jrvdev.com/ROAR/VER1/ShowScenario.asp?ScenarioID=865" xr:uid="{3459E830-B8AE-4CE2-84D2-0D124969522B}"/>
    <hyperlink ref="A6309" r:id="rId5826" display="https://www.jrvdev.com/ROAR/VER1/ShowScenario.asp?ScenarioID=866" xr:uid="{7A8E5D98-3142-4235-AE29-5AEA3EC5835B}"/>
    <hyperlink ref="A6310" r:id="rId5827" display="https://www.jrvdev.com/ROAR/VER1/ShowScenario.asp?ScenarioID=867" xr:uid="{48289DCA-0714-42CD-B76C-18777A85EE9E}"/>
    <hyperlink ref="A6311" r:id="rId5828" display="https://www.jrvdev.com/ROAR/VER1/ShowScenario.asp?ScenarioID=868" xr:uid="{89EECAC9-1E22-4257-8AFA-418541B655C0}"/>
    <hyperlink ref="A6312" r:id="rId5829" display="https://www.jrvdev.com/ROAR/VER1/ShowScenario.asp?ScenarioID=869" xr:uid="{E72F46C0-19EF-4864-835A-58191DFCAD2A}"/>
    <hyperlink ref="A6313" r:id="rId5830" display="https://www.jrvdev.com/ROAR/VER1/ShowScenario.asp?ScenarioID=870" xr:uid="{AE80E864-DA35-4345-A79E-ECFB16744265}"/>
    <hyperlink ref="A6314" r:id="rId5831" display="https://www.jrvdev.com/ROAR/VER1/ShowScenario.asp?ScenarioID=871" xr:uid="{F0AC27D7-28A7-4D70-A2DC-0AD03F426BF5}"/>
    <hyperlink ref="A6315" r:id="rId5832" display="https://www.jrvdev.com/ROAR/VER1/ShowScenario.asp?ScenarioID=872" xr:uid="{C7512B7C-C14A-4034-83C3-9E1298DACDDF}"/>
    <hyperlink ref="A6316" r:id="rId5833" display="https://www.jrvdev.com/ROAR/VER1/ShowScenario.asp?ScenarioID=873" xr:uid="{4E59DA5E-745A-4591-85F3-DA1571DE09CE}"/>
    <hyperlink ref="A6317" r:id="rId5834" display="https://www.jrvdev.com/ROAR/VER1/ShowScenario.asp?ScenarioID=874" xr:uid="{1EA853C3-19E0-4115-B6F9-03D1F5599936}"/>
    <hyperlink ref="A6318" r:id="rId5835" display="https://www.jrvdev.com/ROAR/VER1/ShowScenario.asp?ScenarioID=875" xr:uid="{7DD91EAE-6F1D-4A60-AB49-23AE73664358}"/>
    <hyperlink ref="A6319" r:id="rId5836" display="https://www.jrvdev.com/ROAR/VER1/ShowScenario.asp?ScenarioID=876" xr:uid="{12D0BB8E-9B0B-4EAF-BD3D-E70BFA91AE95}"/>
    <hyperlink ref="A6320" r:id="rId5837" display="https://www.jrvdev.com/ROAR/VER1/ShowScenario.asp?ScenarioID=877" xr:uid="{EEE025CD-2194-4551-9439-F4F306CF25C1}"/>
    <hyperlink ref="A6321" r:id="rId5838" display="https://www.jrvdev.com/ROAR/VER1/ShowScenario.asp?ScenarioID=878" xr:uid="{C3E33B3A-28A9-4C5D-A0A9-638ADF641F39}"/>
    <hyperlink ref="A6322" r:id="rId5839" display="https://www.jrvdev.com/ROAR/VER1/ShowScenario.asp?ScenarioID=879" xr:uid="{16E80C49-D294-49EB-B512-204C91C3FF84}"/>
    <hyperlink ref="A6323" r:id="rId5840" display="https://www.jrvdev.com/ROAR/VER1/ShowScenario.asp?ScenarioID=880" xr:uid="{C48F86A6-7FB7-400A-A75D-C00F3F5D102F}"/>
    <hyperlink ref="A6324" r:id="rId5841" display="https://www.jrvdev.com/ROAR/VER1/ShowScenario.asp?ScenarioID=881" xr:uid="{94F50240-6A98-4301-9C9D-DB38CE54C783}"/>
    <hyperlink ref="A6325" r:id="rId5842" display="https://www.jrvdev.com/ROAR/VER1/ShowScenario.asp?ScenarioID=882" xr:uid="{EA29DD7B-CCAD-407F-9957-E1F141C77BAD}"/>
    <hyperlink ref="A6326" r:id="rId5843" display="https://www.jrvdev.com/ROAR/VER1/ShowScenario.asp?ScenarioID=883" xr:uid="{A108D656-2BD6-4E8C-83E9-ADFB64A88BC7}"/>
    <hyperlink ref="A6327" r:id="rId5844" display="https://www.jrvdev.com/ROAR/VER1/ShowScenario.asp?ScenarioID=884" xr:uid="{3F8D318D-55FC-430C-BAD4-88C1D1DF0435}"/>
    <hyperlink ref="A6328" r:id="rId5845" display="https://www.jrvdev.com/ROAR/VER1/ShowScenario.asp?ScenarioID=885" xr:uid="{1BD71956-48D8-43A3-8967-D4C5D9F9DAAF}"/>
    <hyperlink ref="A6329" r:id="rId5846" display="https://www.jrvdev.com/ROAR/VER1/ShowScenario.asp?ScenarioID=886" xr:uid="{A640DB90-4BA9-4CD7-825A-E6B353E7680D}"/>
    <hyperlink ref="A6330" r:id="rId5847" display="https://www.jrvdev.com/ROAR/VER1/ShowScenario.asp?ScenarioID=887" xr:uid="{9F99B071-05EA-484B-BD27-2A075A27ABCB}"/>
    <hyperlink ref="A6331" r:id="rId5848" display="https://www.jrvdev.com/ROAR/VER1/ShowScenario.asp?ScenarioID=888" xr:uid="{29C87EA9-0DA4-476D-A1B1-DF5BDA7C2B23}"/>
    <hyperlink ref="A6332" r:id="rId5849" display="https://www.jrvdev.com/ROAR/VER1/ShowScenario.asp?ScenarioID=889" xr:uid="{67741E5B-0991-4C9C-9A49-92332551B024}"/>
    <hyperlink ref="A6333" r:id="rId5850" display="https://www.jrvdev.com/ROAR/VER1/ShowScenario.asp?ScenarioID=890" xr:uid="{96DF4C94-4823-4903-8B09-4D7F8EDB36C0}"/>
    <hyperlink ref="A6334" r:id="rId5851" display="https://www.jrvdev.com/ROAR/VER1/ShowScenario.asp?ScenarioID=891" xr:uid="{DA879EF7-06F5-4AEE-8B8A-AD08FE844AFA}"/>
    <hyperlink ref="A6335" r:id="rId5852" display="https://www.jrvdev.com/ROAR/VER1/ShowScenario.asp?ScenarioID=892" xr:uid="{BB623B11-2A8A-4A8A-B53C-6F3BDDB30ED8}"/>
    <hyperlink ref="A6336" r:id="rId5853" display="https://www.jrvdev.com/ROAR/VER1/ShowScenario.asp?ScenarioID=893" xr:uid="{A0D23D04-B77D-4267-995B-773AD7B9DBBF}"/>
    <hyperlink ref="A6337" r:id="rId5854" display="https://www.jrvdev.com/ROAR/VER1/ShowScenario.asp?ScenarioID=894" xr:uid="{40A824AA-1761-491C-BD9F-3D83616C5DFA}"/>
    <hyperlink ref="A6338" r:id="rId5855" display="https://www.jrvdev.com/ROAR/VER1/ShowScenario.asp?ScenarioID=895" xr:uid="{5852B527-9458-41BB-A2EB-EC555CF399A3}"/>
    <hyperlink ref="A6339" r:id="rId5856" display="https://www.jrvdev.com/ROAR/VER1/ShowScenario.asp?ScenarioID=896" xr:uid="{393EE940-A10C-46D7-8EE0-0CB9D4FC842C}"/>
    <hyperlink ref="A6340" r:id="rId5857" display="https://www.jrvdev.com/ROAR/VER1/ShowScenario.asp?ScenarioID=897" xr:uid="{8E1F9218-1D05-4A6C-8D9B-7889AEECF44D}"/>
    <hyperlink ref="A6341" r:id="rId5858" display="https://www.jrvdev.com/ROAR/VER1/ShowScenario.asp?ScenarioID=898" xr:uid="{9AD0889E-045D-4EF3-A9BD-9F33EB6010E1}"/>
    <hyperlink ref="A6342" r:id="rId5859" display="https://www.jrvdev.com/ROAR/VER1/ShowScenario.asp?ScenarioID=899" xr:uid="{47F6053E-AC85-4451-B44C-71F46E85A6FD}"/>
    <hyperlink ref="A6343" r:id="rId5860" display="https://www.jrvdev.com/ROAR/VER1/ShowScenario.asp?ScenarioID=900" xr:uid="{ED08749A-3006-4164-B5C7-6EDB7596012A}"/>
    <hyperlink ref="A6344" r:id="rId5861" display="https://www.jrvdev.com/ROAR/VER1/ShowScenario.asp?ScenarioID=901" xr:uid="{E357416E-2BFC-4288-BC79-4B74B71C69E0}"/>
    <hyperlink ref="A6345" r:id="rId5862" display="https://www.jrvdev.com/ROAR/VER1/ShowScenario.asp?ScenarioID=902" xr:uid="{47750296-67AC-406C-9C34-4C84CB49F660}"/>
    <hyperlink ref="A6346" r:id="rId5863" display="https://www.jrvdev.com/ROAR/VER1/ShowScenario.asp?ScenarioID=903" xr:uid="{F53FD984-1D69-4DBE-B490-3FC33EE818B6}"/>
    <hyperlink ref="A6347" r:id="rId5864" display="https://www.jrvdev.com/ROAR/VER1/ShowScenario.asp?ScenarioID=904" xr:uid="{B9BD3A8E-33FD-4189-8244-55B725F10967}"/>
    <hyperlink ref="A6348" r:id="rId5865" display="https://www.jrvdev.com/ROAR/VER1/ShowScenario.asp?ScenarioID=905" xr:uid="{6EF7FFA9-15D0-48D4-8D30-D852B952E2ED}"/>
    <hyperlink ref="A6349" r:id="rId5866" display="https://www.jrvdev.com/ROAR/VER1/ShowScenario.asp?ScenarioID=906" xr:uid="{C9F0A62E-58AC-469F-AEAE-38B7509000FA}"/>
    <hyperlink ref="A6350" r:id="rId5867" display="https://www.jrvdev.com/ROAR/VER1/ShowScenario.asp?ScenarioID=907" xr:uid="{DB1A65C3-400D-4103-A49C-2DFD61C7FC90}"/>
    <hyperlink ref="A6351" r:id="rId5868" display="https://www.jrvdev.com/ROAR/VER1/ShowScenario.asp?ScenarioID=908" xr:uid="{8D0B5446-2DC7-4E10-8AFE-99385A6029E2}"/>
    <hyperlink ref="A6352" r:id="rId5869" display="https://www.jrvdev.com/ROAR/VER1/ShowScenario.asp?ScenarioID=909" xr:uid="{E7F5A12D-07A2-4351-B7EC-61C4C1A6A668}"/>
    <hyperlink ref="A6353" r:id="rId5870" display="https://www.jrvdev.com/ROAR/VER1/ShowScenario.asp?ScenarioID=910" xr:uid="{BEA523B7-0463-42BE-BFC6-043BEAA7E89C}"/>
    <hyperlink ref="A6354" r:id="rId5871" display="https://www.jrvdev.com/ROAR/VER1/ShowScenario.asp?ScenarioID=911" xr:uid="{2F3B70B6-CFAD-4862-9EFB-2943795A34FE}"/>
    <hyperlink ref="A6355" r:id="rId5872" display="https://www.jrvdev.com/ROAR/VER1/ShowScenario.asp?ScenarioID=912" xr:uid="{4DA6462E-C306-467F-9007-55E0093AE13F}"/>
    <hyperlink ref="A6356" r:id="rId5873" display="https://www.jrvdev.com/ROAR/VER1/ShowScenario.asp?ScenarioID=913" xr:uid="{6ACF0A1B-4A46-4FF2-B795-8637AA0A4F4C}"/>
    <hyperlink ref="A6357" r:id="rId5874" display="https://www.jrvdev.com/ROAR/VER1/ShowScenario.asp?ScenarioID=914" xr:uid="{7F437BBD-F79A-4FB4-A8E1-A87483C16110}"/>
    <hyperlink ref="A6358" r:id="rId5875" display="https://www.jrvdev.com/ROAR/VER1/ShowScenario.asp?ScenarioID=915" xr:uid="{991CD520-5EBB-4AD0-9D6A-3397B0A316C1}"/>
    <hyperlink ref="A6359" r:id="rId5876" display="https://www.jrvdev.com/ROAR/VER1/ShowScenario.asp?ScenarioID=916" xr:uid="{D9D7E9C9-00EC-4379-9A2E-FFFF68F7699E}"/>
    <hyperlink ref="A6360" r:id="rId5877" display="https://www.jrvdev.com/ROAR/VER1/ShowScenario.asp?ScenarioID=917" xr:uid="{5DEC8C61-FBC7-4F15-8EB8-FD7118A42B6E}"/>
    <hyperlink ref="A6361" r:id="rId5878" display="https://www.jrvdev.com/ROAR/VER1/ShowScenario.asp?ScenarioID=918" xr:uid="{D2CB38DC-1D4C-43E6-A155-8216488E0C8D}"/>
    <hyperlink ref="A6362" r:id="rId5879" display="https://www.jrvdev.com/ROAR/VER1/ShowScenario.asp?ScenarioID=919" xr:uid="{8A7AA8EC-CB4E-480A-B954-F341F942822A}"/>
    <hyperlink ref="A6363" r:id="rId5880" display="https://www.jrvdev.com/ROAR/VER1/ShowScenario.asp?ScenarioID=920" xr:uid="{4526482D-CCA5-444E-8FAD-12304B5725DB}"/>
    <hyperlink ref="A6365" r:id="rId5881" display="https://www.jrvdev.com/ROAR/VER1/ShowScenario.asp?ScenarioID=2364" xr:uid="{287568D4-78C5-46F1-8C44-EDDBEE8DA857}"/>
    <hyperlink ref="A6366" r:id="rId5882" display="https://www.jrvdev.com/ROAR/VER1/ShowScenario.asp?ScenarioID=2365" xr:uid="{248DD851-E5F2-41F0-BC12-E0F23684FF0F}"/>
    <hyperlink ref="A6367" r:id="rId5883" display="https://www.jrvdev.com/ROAR/VER1/ShowScenario.asp?ScenarioID=2366" xr:uid="{DB131BD3-D2C4-406A-979C-626BFC62D701}"/>
    <hyperlink ref="A6368" r:id="rId5884" display="https://www.jrvdev.com/ROAR/VER1/ShowScenario.asp?ScenarioID=2367" xr:uid="{DBC920A6-F953-4C41-BFB5-4995D64F9043}"/>
    <hyperlink ref="A6369" r:id="rId5885" display="https://www.jrvdev.com/ROAR/VER1/ShowScenario.asp?ScenarioID=2368" xr:uid="{EDFED2D3-C297-4FF5-B5B6-4579DBC35223}"/>
    <hyperlink ref="A6370" r:id="rId5886" display="https://www.jrvdev.com/ROAR/VER1/ShowScenario.asp?ScenarioID=2369" xr:uid="{23D29407-B25B-4E24-B556-D33FBC0751C6}"/>
    <hyperlink ref="A6371" r:id="rId5887" display="https://www.jrvdev.com/ROAR/VER1/ShowScenario.asp?ScenarioID=2370" xr:uid="{D39B295E-61C1-4C38-A8EB-C63733D72CB9}"/>
    <hyperlink ref="A6372" r:id="rId5888" display="https://www.jrvdev.com/ROAR/VER1/ShowScenario.asp?ScenarioID=2371" xr:uid="{E8FDF149-20E4-42EC-9C0D-B8747329F6F6}"/>
    <hyperlink ref="A6374" r:id="rId5889" display="https://www.jrvdev.com/ROAR/VER1/ShowScenario.asp?ScenarioID=3783" xr:uid="{57A8E822-8077-4C4E-82C6-A8138281621D}"/>
    <hyperlink ref="A6376" r:id="rId5890" display="https://www.jrvdev.com/ROAR/VER1/ShowScenario.asp?ScenarioID=2443" xr:uid="{B9947D3E-5511-4575-A995-742ACFA6D60C}"/>
    <hyperlink ref="A6377" r:id="rId5891" display="https://www.jrvdev.com/ROAR/VER1/ShowScenario.asp?ScenarioID=2444" xr:uid="{6362A8A9-5616-4D40-8F59-AB509C7B0A6A}"/>
    <hyperlink ref="A6378" r:id="rId5892" display="https://www.jrvdev.com/ROAR/VER1/ShowScenario.asp?ScenarioID=2445" xr:uid="{A9648805-08A1-47EA-AE25-1E10EEBC5369}"/>
    <hyperlink ref="A6379" r:id="rId5893" display="https://www.jrvdev.com/ROAR/VER1/ShowScenario.asp?ScenarioID=2446" xr:uid="{05746590-07B6-47FC-A0EA-4ABFA0D44B56}"/>
    <hyperlink ref="A6380" r:id="rId5894" display="https://www.jrvdev.com/ROAR/VER1/ShowScenario.asp?ScenarioID=2447" xr:uid="{AF4114DF-4481-44A2-ACCF-01B2F3FB9C88}"/>
    <hyperlink ref="A6381" r:id="rId5895" display="https://www.jrvdev.com/ROAR/VER1/ShowScenario.asp?ScenarioID=2448" xr:uid="{B6C61363-7926-46E1-9F4F-D5603049F897}"/>
    <hyperlink ref="A6382" r:id="rId5896" display="https://www.jrvdev.com/ROAR/VER1/ShowScenario.asp?ScenarioID=2449" xr:uid="{86EE5B7D-8DD8-43CB-9BE2-7260DFAF7FDC}"/>
    <hyperlink ref="A6383" r:id="rId5897" display="https://www.jrvdev.com/ROAR/VER1/ShowScenario.asp?ScenarioID=2450" xr:uid="{8509711E-ED1D-4BEE-9A79-F25E588E7B41}"/>
    <hyperlink ref="A6384" r:id="rId5898" display="https://www.jrvdev.com/ROAR/VER1/ShowScenario.asp?ScenarioID=2451" xr:uid="{DFDE0302-A76A-473A-9401-703035B62B14}"/>
    <hyperlink ref="A6385" r:id="rId5899" display="https://www.jrvdev.com/ROAR/VER1/ShowScenario.asp?ScenarioID=2452" xr:uid="{B375A94F-F895-4181-A75D-C187FBD9DBFA}"/>
    <hyperlink ref="A6387" r:id="rId5900" display="https://www.jrvdev.com/ROAR/VER1/ShowScenario.asp?ScenarioID=923" xr:uid="{5C9FA6CD-18A2-45D3-94A1-31749333ABA4}"/>
    <hyperlink ref="A6388" r:id="rId5901" display="https://www.jrvdev.com/ROAR/VER1/ShowScenario.asp?ScenarioID=924" xr:uid="{856B47E7-42AC-4D20-8615-69BFB22DC003}"/>
    <hyperlink ref="A6389" r:id="rId5902" display="https://www.jrvdev.com/ROAR/VER1/ShowScenario.asp?ScenarioID=925" xr:uid="{56F67A88-9491-4842-9A2A-863B2D93CCED}"/>
    <hyperlink ref="A6390" r:id="rId5903" display="https://www.jrvdev.com/ROAR/VER1/ShowScenario.asp?ScenarioID=926" xr:uid="{DFBAFCB9-C6BD-42DE-8AAD-650B4D7052E9}"/>
    <hyperlink ref="A6391" r:id="rId5904" display="https://www.jrvdev.com/ROAR/VER1/ShowScenario.asp?ScenarioID=927" xr:uid="{27A9F058-3161-427C-8CEA-47878E8E4B1D}"/>
    <hyperlink ref="A6392" r:id="rId5905" display="https://www.jrvdev.com/ROAR/VER1/ShowScenario.asp?ScenarioID=928" xr:uid="{C5B2747B-D95E-4AC0-94F1-8B9E952F1560}"/>
    <hyperlink ref="A6393" r:id="rId5906" display="https://www.jrvdev.com/ROAR/VER1/ShowScenario.asp?ScenarioID=929" xr:uid="{FBDA7568-B98F-43D8-BADC-96AA706F45B2}"/>
    <hyperlink ref="A6394" r:id="rId5907" display="https://www.jrvdev.com/ROAR/VER1/ShowScenario.asp?ScenarioID=930" xr:uid="{A8024269-94F6-41B1-B3DE-7A8E218C39FB}"/>
    <hyperlink ref="A6395" r:id="rId5908" display="https://www.jrvdev.com/ROAR/VER1/ShowScenario.asp?ScenarioID=931" xr:uid="{6563A310-2BB9-41C3-85DA-9C389CE56CBC}"/>
    <hyperlink ref="A6396" r:id="rId5909" display="https://www.jrvdev.com/ROAR/VER1/ShowScenario.asp?ScenarioID=932" xr:uid="{FD4BBC33-186F-4A88-B903-8D2200D8F56E}"/>
    <hyperlink ref="A6397" r:id="rId5910" display="https://www.jrvdev.com/ROAR/VER1/ShowScenario.asp?ScenarioID=933" xr:uid="{B19E2D8D-58EC-4CDD-8365-E4EDF1DC52C9}"/>
    <hyperlink ref="A6398" r:id="rId5911" display="https://www.jrvdev.com/ROAR/VER1/ShowScenario.asp?ScenarioID=934" xr:uid="{973368A8-D881-4D1A-8BD8-BCA44D60D853}"/>
    <hyperlink ref="A6399" r:id="rId5912" display="https://www.jrvdev.com/ROAR/VER1/ShowScenario.asp?ScenarioID=935" xr:uid="{711CC4F6-5751-49C3-BB31-F366BDA72AC1}"/>
    <hyperlink ref="A6400" r:id="rId5913" display="https://www.jrvdev.com/ROAR/VER1/ShowScenario.asp?ScenarioID=936" xr:uid="{B79025E2-2E58-46A2-9FC8-804D03AEEFB1}"/>
    <hyperlink ref="A6401" r:id="rId5914" display="https://www.jrvdev.com/ROAR/VER1/ShowScenario.asp?ScenarioID=937" xr:uid="{0DC87242-8B18-4F0B-AFF3-EF83EA5D9DCA}"/>
    <hyperlink ref="A6402" r:id="rId5915" display="https://www.jrvdev.com/ROAR/VER1/ShowScenario.asp?ScenarioID=938" xr:uid="{46C1E9F5-1B82-4333-9349-606D44FE393E}"/>
    <hyperlink ref="A6403" r:id="rId5916" display="https://www.jrvdev.com/ROAR/VER1/ShowScenario.asp?ScenarioID=939" xr:uid="{D0A11834-9936-4A6B-8506-5A1222A07FC2}"/>
    <hyperlink ref="A6404" r:id="rId5917" display="https://www.jrvdev.com/ROAR/VER1/ShowScenario.asp?ScenarioID=940" xr:uid="{2EB7D022-0F96-4AE9-897D-B05336E9A986}"/>
    <hyperlink ref="A6405" r:id="rId5918" display="https://www.jrvdev.com/ROAR/VER1/ShowScenario.asp?ScenarioID=941" xr:uid="{DF2B476A-779A-43F8-A109-B12055EA328D}"/>
    <hyperlink ref="A6406" r:id="rId5919" display="https://www.jrvdev.com/ROAR/VER1/ShowScenario.asp?ScenarioID=942" xr:uid="{7F1D0796-E1B1-4FFA-A0EE-5AB552A328DB}"/>
    <hyperlink ref="A6407" r:id="rId5920" display="https://www.jrvdev.com/ROAR/VER1/ShowScenario.asp?ScenarioID=943" xr:uid="{84AE55D5-6844-43BD-B82C-863DF86BB9A9}"/>
    <hyperlink ref="A6408" r:id="rId5921" display="https://www.jrvdev.com/ROAR/VER1/ShowScenario.asp?ScenarioID=944" xr:uid="{2A33EE3E-F76F-4AB3-ACEC-672870CEFA64}"/>
    <hyperlink ref="A6409" r:id="rId5922" display="https://www.jrvdev.com/ROAR/VER1/ShowScenario.asp?ScenarioID=945" xr:uid="{E1E08194-CD84-4A2F-90EE-4C8ECFE3531F}"/>
    <hyperlink ref="A6410" r:id="rId5923" display="https://www.jrvdev.com/ROAR/VER1/ShowScenario.asp?ScenarioID=946" xr:uid="{29E7827B-2CE5-450C-ABCE-FA268073756B}"/>
    <hyperlink ref="A6411" r:id="rId5924" display="https://www.jrvdev.com/ROAR/VER1/ShowScenario.asp?ScenarioID=947" xr:uid="{48F5CAF8-0D28-4830-8D55-002ACAABD858}"/>
    <hyperlink ref="A6412" r:id="rId5925" display="https://www.jrvdev.com/ROAR/VER1/ShowScenario.asp?ScenarioID=948" xr:uid="{DD5EF0E0-B260-4C1A-8EB3-4044F2FAEB07}"/>
    <hyperlink ref="A6413" r:id="rId5926" display="https://www.jrvdev.com/ROAR/VER1/ShowScenario.asp?ScenarioID=949" xr:uid="{D689CF45-6A5A-4916-B628-C0568D6986E7}"/>
    <hyperlink ref="A6414" r:id="rId5927" display="https://www.jrvdev.com/ROAR/VER1/ShowScenario.asp?ScenarioID=950" xr:uid="{AB76979F-4B06-4963-996B-2FC2A489E47F}"/>
    <hyperlink ref="A6415" r:id="rId5928" display="https://www.jrvdev.com/ROAR/VER1/ShowScenario.asp?ScenarioID=951" xr:uid="{0D1CC315-DAB4-442C-8AA6-FA7CC989C72B}"/>
    <hyperlink ref="A6416" r:id="rId5929" display="https://www.jrvdev.com/ROAR/VER1/ShowScenario.asp?ScenarioID=952" xr:uid="{BA1FDCE9-31B3-4534-A48F-E5BB416F6ACD}"/>
    <hyperlink ref="A6417" r:id="rId5930" display="https://www.jrvdev.com/ROAR/VER1/ShowScenario.asp?ScenarioID=953" xr:uid="{BB302F5C-BE03-423E-9868-E82458C58F3C}"/>
    <hyperlink ref="A6418" r:id="rId5931" display="https://www.jrvdev.com/ROAR/VER1/ShowScenario.asp?ScenarioID=954" xr:uid="{370AB9C7-7068-468B-AE6D-E7DF5E08E17D}"/>
    <hyperlink ref="A6419" r:id="rId5932" display="https://www.jrvdev.com/ROAR/VER1/ShowScenario.asp?ScenarioID=1024" xr:uid="{F7DB20F7-9127-47E9-B464-CA5BFD91EAF0}"/>
    <hyperlink ref="A6420" r:id="rId5933" display="https://www.jrvdev.com/ROAR/VER1/ShowScenario.asp?ScenarioID=1025" xr:uid="{7840AC71-03BA-4F72-8783-ACF2F8F6C1C0}"/>
    <hyperlink ref="A6421" r:id="rId5934" display="https://www.jrvdev.com/ROAR/VER1/ShowScenario.asp?ScenarioID=1026" xr:uid="{78A8AF30-84FC-4457-8DAA-6AC4127A9083}"/>
    <hyperlink ref="A6422" r:id="rId5935" display="https://www.jrvdev.com/ROAR/VER1/ShowScenario.asp?ScenarioID=1027" xr:uid="{2233B2A9-BCD7-4A0D-BC85-4E7C2B2944B4}"/>
    <hyperlink ref="A6423" r:id="rId5936" display="https://www.jrvdev.com/ROAR/VER1/ShowScenario.asp?ScenarioID=1028" xr:uid="{91F50482-B9F7-48F5-9335-039985A85EE6}"/>
    <hyperlink ref="A6424" r:id="rId5937" display="https://www.jrvdev.com/ROAR/VER1/ShowScenario.asp?ScenarioID=1029" xr:uid="{F3B3E172-E6BC-4E94-97AF-DF78C8AA4E8E}"/>
    <hyperlink ref="A6425" r:id="rId5938" display="https://www.jrvdev.com/ROAR/VER1/ShowScenario.asp?ScenarioID=1030" xr:uid="{899CE886-5C4E-4718-BEFC-F213831EB1EA}"/>
    <hyperlink ref="A6426" r:id="rId5939" display="https://www.jrvdev.com/ROAR/VER1/ShowScenario.asp?ScenarioID=1031" xr:uid="{25ED3FF9-740B-4C03-BB00-67F0B99D16A1}"/>
    <hyperlink ref="A6427" r:id="rId5940" display="https://www.jrvdev.com/ROAR/VER1/ShowScenario.asp?ScenarioID=1032" xr:uid="{A7F99AC5-5C04-4FC0-85B6-ADB8403864D5}"/>
    <hyperlink ref="A6428" r:id="rId5941" display="https://www.jrvdev.com/ROAR/VER1/ShowScenario.asp?ScenarioID=1033" xr:uid="{895418C3-9A67-4C7E-85C1-E1FBF7622339}"/>
    <hyperlink ref="A6429" r:id="rId5942" display="https://www.jrvdev.com/ROAR/VER1/ShowScenario.asp?ScenarioID=1034" xr:uid="{9290EAF5-D178-4DE2-94CC-E65A42B8A9D5}"/>
    <hyperlink ref="A6430" r:id="rId5943" display="https://www.jrvdev.com/ROAR/VER1/ShowScenario.asp?ScenarioID=1035" xr:uid="{2CD9E67B-DB96-4B19-8223-E33828D43E21}"/>
    <hyperlink ref="A6431" r:id="rId5944" display="https://www.jrvdev.com/ROAR/VER1/ShowScenario.asp?ScenarioID=1036" xr:uid="{EE708F04-BD37-4846-839E-4F78EA4D50C4}"/>
    <hyperlink ref="A6432" r:id="rId5945" display="https://www.jrvdev.com/ROAR/VER1/ShowScenario.asp?ScenarioID=921" xr:uid="{7D023ECB-ED4C-4E1E-95E0-6B73A9AE40E8}"/>
    <hyperlink ref="A6433" r:id="rId5946" display="https://www.jrvdev.com/ROAR/VER1/ShowScenario.asp?ScenarioID=922" xr:uid="{3875553F-A765-440F-B38D-9FFADA4F5369}"/>
    <hyperlink ref="A6434" r:id="rId5947" display="https://www.jrvdev.com/ROAR/VER1/ShowScenario.asp?ScenarioID=1073" xr:uid="{051BCCDB-1A6E-46A8-B8B6-77F8725CB1F4}"/>
    <hyperlink ref="A6436" r:id="rId5948" display="https://www.jrvdev.com/ROAR/VER1/ShowScenario.asp?ScenarioID=1163" xr:uid="{1393799A-6810-426F-AAF3-42C97E52A571}"/>
    <hyperlink ref="A6437" r:id="rId5949" display="https://www.jrvdev.com/ROAR/VER1/ShowScenario.asp?ScenarioID=1164" xr:uid="{00A051F3-75C9-489F-8227-7AAB32BB5026}"/>
    <hyperlink ref="A6439" r:id="rId5950" display="https://www.jrvdev.com/ROAR/VER1/ShowScenario.asp?ScenarioID=3103" xr:uid="{27D59735-BC03-46C9-B5BD-3636DF42BA31}"/>
    <hyperlink ref="A6440" r:id="rId5951" display="https://www.jrvdev.com/ROAR/VER1/ShowScenario.asp?ScenarioID=3104" xr:uid="{1C399BE9-4CBA-42A0-AD2A-1198266187C3}"/>
    <hyperlink ref="A6441" r:id="rId5952" display="https://www.jrvdev.com/ROAR/VER1/ShowScenario.asp?ScenarioID=3105" xr:uid="{57065F93-FACE-4332-9A01-26228EF84BB4}"/>
    <hyperlink ref="A6442" r:id="rId5953" display="https://www.jrvdev.com/ROAR/VER1/ShowScenario.asp?ScenarioID=3106" xr:uid="{9B2ADEE4-BA96-4D8B-AC23-6A28CF68516D}"/>
    <hyperlink ref="A6443" r:id="rId5954" display="https://www.jrvdev.com/ROAR/VER1/ShowScenario.asp?ScenarioID=3107" xr:uid="{A7DDF8CC-A04A-4CC5-AA8F-C97598063F17}"/>
    <hyperlink ref="A6444" r:id="rId5955" display="https://www.jrvdev.com/ROAR/VER1/ShowScenario.asp?ScenarioID=3108" xr:uid="{C815E2D7-0C8F-4A21-B331-3EB4C779948C}"/>
    <hyperlink ref="A6446" r:id="rId5956" display="https://www.jrvdev.com/ROAR/VER1/ShowScenario.asp?ScenarioID=3162" xr:uid="{BDBE3100-5893-4913-84D2-F185FD65C5BB}"/>
    <hyperlink ref="A6447" r:id="rId5957" display="https://www.jrvdev.com/ROAR/VER1/ShowScenario.asp?ScenarioID=3163" xr:uid="{61E25146-485A-4464-A7EA-D7F6E9047A50}"/>
    <hyperlink ref="A6448" r:id="rId5958" display="https://www.jrvdev.com/ROAR/VER1/ShowScenario.asp?ScenarioID=3164" xr:uid="{410BD708-0CDF-47A1-A7FA-3B7B0699314D}"/>
    <hyperlink ref="A6449" r:id="rId5959" display="https://www.jrvdev.com/ROAR/VER1/ShowScenario.asp?ScenarioID=3165" xr:uid="{7383736F-52DC-4EE8-B7A4-078248558AE9}"/>
    <hyperlink ref="A6450" r:id="rId5960" display="https://www.jrvdev.com/ROAR/VER1/ShowScenario.asp?ScenarioID=3166" xr:uid="{DC9EBF72-4958-482A-B109-3B3CBE0C4283}"/>
    <hyperlink ref="A6451" r:id="rId5961" display="https://www.jrvdev.com/ROAR/VER1/ShowScenario.asp?ScenarioID=3167" xr:uid="{C2593477-AA04-425A-8A5C-8876B5B8BB1B}"/>
    <hyperlink ref="A6453" r:id="rId5962" display="https://www.jrvdev.com/ROAR/VER1/ShowScenario.asp?ScenarioID=3002" xr:uid="{2E663F38-4529-42C6-882A-1019FBB1D6A6}"/>
    <hyperlink ref="A6454" r:id="rId5963" display="https://www.jrvdev.com/ROAR/VER1/ShowScenario.asp?ScenarioID=3003" xr:uid="{706ED414-96A5-4CF9-895B-60DFBA270CDA}"/>
    <hyperlink ref="A6455" r:id="rId5964" display="https://www.jrvdev.com/ROAR/VER1/ShowScenario.asp?ScenarioID=3004" xr:uid="{817713F9-7764-42FD-93A3-71B800EACC44}"/>
    <hyperlink ref="A6456" r:id="rId5965" display="https://www.jrvdev.com/ROAR/VER1/ShowScenario.asp?ScenarioID=3005" xr:uid="{F07B95F4-8FF8-49F4-8ACC-3E60F9927F59}"/>
    <hyperlink ref="A6457" r:id="rId5966" display="https://www.jrvdev.com/ROAR/VER1/ShowScenario.asp?ScenarioID=3006" xr:uid="{ED6FA344-9846-40D3-AA7E-309716544B23}"/>
    <hyperlink ref="A6458" r:id="rId5967" display="https://www.jrvdev.com/ROAR/VER1/ShowScenario.asp?ScenarioID=3007" xr:uid="{48F7BA66-F9B8-4783-A64B-A2F99C7CEC8E}"/>
    <hyperlink ref="A6459" r:id="rId5968" display="https://www.jrvdev.com/ROAR/VER1/ShowScenario.asp?ScenarioID=3008" xr:uid="{E752B90D-AC81-46D4-8092-8F6E53F7090B}"/>
    <hyperlink ref="A6460" r:id="rId5969" display="https://www.jrvdev.com/ROAR/VER1/ShowScenario.asp?ScenarioID=3009" xr:uid="{0BAED397-9F72-4C97-9E7D-4B02927C334B}"/>
    <hyperlink ref="A6461" r:id="rId5970" display="https://www.jrvdev.com/ROAR/VER1/ShowScenario.asp?ScenarioID=3010" xr:uid="{266E030F-DD19-4848-8054-93B5EC970E6F}"/>
    <hyperlink ref="A6462" r:id="rId5971" display="https://www.jrvdev.com/ROAR/VER1/ShowScenario.asp?ScenarioID=3011" xr:uid="{2FB56460-ABA1-4F9D-8DBC-F1B5D78B878E}"/>
    <hyperlink ref="A6463" r:id="rId5972" display="https://www.jrvdev.com/ROAR/VER1/ShowScenario.asp?ScenarioID=3012" xr:uid="{7AE3528E-44EA-40AD-A6EB-7D6FDBC39F9A}"/>
    <hyperlink ref="A6464" r:id="rId5973" display="https://www.jrvdev.com/ROAR/VER1/ShowScenario.asp?ScenarioID=3013" xr:uid="{954AADDD-D1FB-4049-AD00-6E9FE44BB133}"/>
    <hyperlink ref="A6466" r:id="rId5974" display="https://www.jrvdev.com/ROAR/VER1/ShowScenario.asp?ScenarioID=3456" xr:uid="{34406B05-1AEE-4D44-BAAF-E1BDA84FDFF1}"/>
    <hyperlink ref="A6467" r:id="rId5975" display="https://www.jrvdev.com/ROAR/VER1/ShowScenario.asp?ScenarioID=3457" xr:uid="{7FC3773C-DF24-4246-BDFC-F04E4FFF53F4}"/>
    <hyperlink ref="A6468" r:id="rId5976" display="https://www.jrvdev.com/ROAR/VER1/ShowScenario.asp?ScenarioID=3458" xr:uid="{9210EE40-6397-4F9D-847F-30B0A9FD8A9F}"/>
    <hyperlink ref="A6469" r:id="rId5977" display="https://www.jrvdev.com/ROAR/VER1/ShowScenario.asp?ScenarioID=3459" xr:uid="{51B31DD8-06CB-43A9-B338-40A98E65F1FD}"/>
    <hyperlink ref="A6470" r:id="rId5978" display="https://www.jrvdev.com/ROAR/VER1/ShowScenario.asp?ScenarioID=3460" xr:uid="{ED36C667-9D10-418F-99FE-18DFD37866C6}"/>
    <hyperlink ref="A6471" r:id="rId5979" display="https://www.jrvdev.com/ROAR/VER1/ShowScenario.asp?ScenarioID=3461" xr:uid="{C92B1B51-D71A-4AE3-B6C7-B30F9DD5A273}"/>
    <hyperlink ref="A6472" r:id="rId5980" display="https://www.jrvdev.com/ROAR/VER1/ShowScenario.asp?ScenarioID=3462" xr:uid="{B2367CD6-F329-48F0-8B62-431611A64A4B}"/>
    <hyperlink ref="A6473" r:id="rId5981" display="https://www.jrvdev.com/ROAR/VER1/ShowScenario.asp?ScenarioID=3463" xr:uid="{1A28A1B1-FEC1-4E37-8858-2D13563F95F8}"/>
    <hyperlink ref="A6474" r:id="rId5982" display="https://www.jrvdev.com/ROAR/VER1/ShowScenario.asp?ScenarioID=3464" xr:uid="{8D36968A-1C4F-4B53-B459-2FDC6DC36664}"/>
    <hyperlink ref="A6475" r:id="rId5983" display="https://www.jrvdev.com/ROAR/VER1/ShowScenario.asp?ScenarioID=3465" xr:uid="{A57005A5-F1C5-4FEB-B7D4-3A8493A0B3CD}"/>
    <hyperlink ref="A6476" r:id="rId5984" display="https://www.jrvdev.com/ROAR/VER1/ShowScenario.asp?ScenarioID=3466" xr:uid="{16EA0850-E781-4A90-832A-2268511D0DF3}"/>
    <hyperlink ref="A6477" r:id="rId5985" display="https://www.jrvdev.com/ROAR/VER1/ShowScenario.asp?ScenarioID=3467" xr:uid="{D69DF739-CDAB-4094-A31D-4EB21166A89B}"/>
    <hyperlink ref="A6479" r:id="rId5986" display="https://www.jrvdev.com/ROAR/VER1/ShowScenario.asp?ScenarioID=1687" xr:uid="{9D8CCD57-C775-4D0C-A20D-4D0A6075E768}"/>
    <hyperlink ref="A6480" r:id="rId5987" display="https://www.jrvdev.com/ROAR/VER1/ShowScenario.asp?ScenarioID=1688" xr:uid="{69B243EF-F40F-4D71-A6AD-64F380CE6239}"/>
    <hyperlink ref="A6481" r:id="rId5988" display="https://www.jrvdev.com/ROAR/VER1/ShowScenario.asp?ScenarioID=1689" xr:uid="{60773EAE-5207-4488-817B-94E2111E97E1}"/>
    <hyperlink ref="A6482" r:id="rId5989" display="https://www.jrvdev.com/ROAR/VER1/ShowScenario.asp?ScenarioID=1690" xr:uid="{A54646A1-5C3B-439E-9F72-79E1B1B1C87D}"/>
    <hyperlink ref="A6483" r:id="rId5990" display="https://www.jrvdev.com/ROAR/VER1/ShowScenario.asp?ScenarioID=1691" xr:uid="{48359E93-6782-4A80-8557-BCD14EDFF46E}"/>
    <hyperlink ref="A6484" r:id="rId5991" display="https://www.jrvdev.com/ROAR/VER1/ShowScenario.asp?ScenarioID=1692" xr:uid="{B7FFA525-868A-4AD3-A69E-580D7E62F7C4}"/>
    <hyperlink ref="A6485" r:id="rId5992" display="https://www.jrvdev.com/ROAR/VER1/ShowScenario.asp?ScenarioID=1693" xr:uid="{94375BE6-85B7-4C59-8CF3-3157CC21316F}"/>
    <hyperlink ref="A6486" r:id="rId5993" display="https://www.jrvdev.com/ROAR/VER1/ShowScenario.asp?ScenarioID=1694" xr:uid="{F34AAD53-33F2-446E-A512-E804ECE65090}"/>
    <hyperlink ref="A6488" r:id="rId5994" display="https://www.jrvdev.com/ROAR/VER1/ShowScenario.asp?ScenarioID=1679" xr:uid="{997ECCDF-7AFB-4825-AE09-6C1510B867A3}"/>
    <hyperlink ref="A6489" r:id="rId5995" display="https://www.jrvdev.com/ROAR/VER1/ShowScenario.asp?ScenarioID=1680" xr:uid="{22C382AA-01D8-4C04-BDC9-14C56459BD38}"/>
    <hyperlink ref="A6490" r:id="rId5996" display="https://www.jrvdev.com/ROAR/VER1/ShowScenario.asp?ScenarioID=1681" xr:uid="{B1C1EADA-DE4B-4969-926E-2B16F5800173}"/>
    <hyperlink ref="A6491" r:id="rId5997" display="https://www.jrvdev.com/ROAR/VER1/ShowScenario.asp?ScenarioID=1682" xr:uid="{85D412D2-7BD1-49FE-9C2B-B42A685E3148}"/>
    <hyperlink ref="A6492" r:id="rId5998" display="https://www.jrvdev.com/ROAR/VER1/ShowScenario.asp?ScenarioID=1683" xr:uid="{DBF1FE60-35D4-4F17-A692-9A5CA62E9643}"/>
    <hyperlink ref="A6493" r:id="rId5999" display="https://www.jrvdev.com/ROAR/VER1/ShowScenario.asp?ScenarioID=1684" xr:uid="{7A4757DE-975F-40D8-BF3D-1841357C7C14}"/>
    <hyperlink ref="A6494" r:id="rId6000" display="https://www.jrvdev.com/ROAR/VER1/ShowScenario.asp?ScenarioID=1685" xr:uid="{8BD027DE-D05B-4B5E-854A-B09A15CC6819}"/>
    <hyperlink ref="A6495" r:id="rId6001" display="https://www.jrvdev.com/ROAR/VER1/ShowScenario.asp?ScenarioID=1686" xr:uid="{11B477DD-16C5-49E6-AA45-22D9FA1C68EE}"/>
    <hyperlink ref="A6497" r:id="rId6002" display="https://www.jrvdev.com/ROAR/VER1/ShowScenario.asp?ScenarioID=1533" xr:uid="{383FF5FE-01EC-4EA9-AC56-E10A173FEA9D}"/>
    <hyperlink ref="A6498" r:id="rId6003" display="https://www.jrvdev.com/ROAR/VER1/ShowScenario.asp?ScenarioID=1534" xr:uid="{74DB97EE-1A9C-470A-A864-E25500B7522E}"/>
    <hyperlink ref="A6499" r:id="rId6004" display="https://www.jrvdev.com/ROAR/VER1/ShowScenario.asp?ScenarioID=1535" xr:uid="{9F0CB439-F402-4359-B631-9A110E1A5282}"/>
    <hyperlink ref="A6500" r:id="rId6005" display="https://www.jrvdev.com/ROAR/VER1/ShowScenario.asp?ScenarioID=1536" xr:uid="{99051BB7-7F34-42DB-960B-01347E9D31F3}"/>
    <hyperlink ref="A6501" r:id="rId6006" display="https://www.jrvdev.com/ROAR/VER1/ShowScenario.asp?ScenarioID=1537" xr:uid="{C062ED2D-0CA1-4DB1-AF7E-63BD36199307}"/>
    <hyperlink ref="A6502" r:id="rId6007" display="https://www.jrvdev.com/ROAR/VER1/ShowScenario.asp?ScenarioID=1538" xr:uid="{DBA0982F-3148-461E-84EE-C4E63B787B96}"/>
    <hyperlink ref="A6503" r:id="rId6008" display="https://www.jrvdev.com/ROAR/VER1/ShowScenario.asp?ScenarioID=1539" xr:uid="{55555910-F4AF-4BB0-ADEC-EF2601129E7B}"/>
    <hyperlink ref="A6504" r:id="rId6009" display="https://www.jrvdev.com/ROAR/VER1/ShowScenario.asp?ScenarioID=1540" xr:uid="{9CE9E112-FFF9-43E1-95B0-D8501F7574C1}"/>
    <hyperlink ref="A6505" r:id="rId6010" display="https://www.jrvdev.com/ROAR/VER1/ShowScenario.asp?ScenarioID=1541" xr:uid="{4796CB3B-804B-4B22-ABAE-A61D1DCC9E30}"/>
    <hyperlink ref="A6506" r:id="rId6011" display="https://www.jrvdev.com/ROAR/VER1/ShowScenario.asp?ScenarioID=1542" xr:uid="{0DD85962-4D13-4A03-BECF-1087623C123D}"/>
    <hyperlink ref="A6507" r:id="rId6012" display="https://www.jrvdev.com/ROAR/VER1/ShowScenario.asp?ScenarioID=1543" xr:uid="{0AE83FDD-6539-4C86-A81D-4BF7A5F1A3F5}"/>
    <hyperlink ref="A6508" r:id="rId6013" display="https://www.jrvdev.com/ROAR/VER1/ShowScenario.asp?ScenarioID=1544" xr:uid="{132CEA48-6666-4F48-BA54-6DE26A7DFFDA}"/>
    <hyperlink ref="A6510" r:id="rId6014" display="https://www.jrvdev.com/ROAR/VER1/ShowScenario.asp?ScenarioID=3440" xr:uid="{25D73220-A2D1-4B44-8520-27871FE371F5}"/>
    <hyperlink ref="A6511" r:id="rId6015" display="https://www.jrvdev.com/ROAR/VER1/ShowScenario.asp?ScenarioID=3439" xr:uid="{65BFFA33-4711-4272-830E-710758BFCDEA}"/>
    <hyperlink ref="A6512" r:id="rId6016" display="https://www.jrvdev.com/ROAR/VER1/ShowScenario.asp?ScenarioID=3438" xr:uid="{F2511617-8A51-43A9-9099-3F0A289B3637}"/>
    <hyperlink ref="A6513" r:id="rId6017" display="https://www.jrvdev.com/ROAR/VER1/ShowScenario.asp?ScenarioID=3437" xr:uid="{A776447C-87D5-4031-BAB3-4086CF4C7E03}"/>
    <hyperlink ref="A6514" r:id="rId6018" display="https://www.jrvdev.com/ROAR/VER1/ShowScenario.asp?ScenarioID=3436" xr:uid="{8BCAF157-8EDF-4AC2-B579-0D0351DCDF6A}"/>
    <hyperlink ref="A6515" r:id="rId6019" display="https://www.jrvdev.com/ROAR/VER1/ShowScenario.asp?ScenarioID=3435" xr:uid="{ECD702E9-19FF-4779-89D4-1426B7A63216}"/>
    <hyperlink ref="A6516" r:id="rId6020" display="https://www.jrvdev.com/ROAR/VER1/ShowScenario.asp?ScenarioID=3434" xr:uid="{0BB6907B-93E4-4422-A6D6-6DE0D1464406}"/>
    <hyperlink ref="A6517" r:id="rId6021" display="https://www.jrvdev.com/ROAR/VER1/ShowScenario.asp?ScenarioID=3433" xr:uid="{DAACDB77-94BF-48A2-A97F-2201562E1465}"/>
    <hyperlink ref="A6518" r:id="rId6022" display="https://www.jrvdev.com/ROAR/VER1/ShowScenario.asp?ScenarioID=3432" xr:uid="{9606AB4D-5994-4A0C-AF2C-75BF8AEECFD0}"/>
    <hyperlink ref="A6519" r:id="rId6023" display="https://www.jrvdev.com/ROAR/VER1/ShowScenario.asp?ScenarioID=3431" xr:uid="{9E21AF22-D886-465A-9E86-3ABA7335E338}"/>
    <hyperlink ref="A6520" r:id="rId6024" display="https://www.jrvdev.com/ROAR/VER1/ShowScenario.asp?ScenarioID=3430" xr:uid="{B046258F-BACF-4D8E-9ED5-70EE4CB90DAA}"/>
    <hyperlink ref="A6521" r:id="rId6025" display="https://www.jrvdev.com/ROAR/VER1/ShowScenario.asp?ScenarioID=3429" xr:uid="{7D5830C5-1E50-4731-9E5A-5D5A3D333E5C}"/>
    <hyperlink ref="A6522" r:id="rId6026" display="https://www.jrvdev.com/ROAR/VER1/ShowScenario.asp?ScenarioID=3428" xr:uid="{D7444E0C-F966-4FA0-9184-0929B2CD4DE9}"/>
    <hyperlink ref="A6523" r:id="rId6027" display="https://www.jrvdev.com/ROAR/VER1/ShowScenario.asp?ScenarioID=3427" xr:uid="{C45C7766-589B-4764-B50F-E5E6108B6EA6}"/>
    <hyperlink ref="A6524" r:id="rId6028" display="https://www.jrvdev.com/ROAR/VER1/ShowScenario.asp?ScenarioID=3426" xr:uid="{8085009B-3370-4D3A-A537-62B452932178}"/>
    <hyperlink ref="A6525" r:id="rId6029" display="https://www.jrvdev.com/ROAR/VER1/ShowScenario.asp?ScenarioID=3425" xr:uid="{2D6D5453-9D43-40F5-82B6-EC5717497CCA}"/>
    <hyperlink ref="A6526" r:id="rId6030" display="https://www.jrvdev.com/ROAR/VER1/ShowScenario.asp?ScenarioID=3424" xr:uid="{57B6EA69-4747-4433-A6E2-1459396E90F7}"/>
    <hyperlink ref="A6527" r:id="rId6031" display="https://www.jrvdev.com/ROAR/VER1/ShowScenario.asp?ScenarioID=3422" xr:uid="{2FE7427B-D9CE-4E0C-B5C6-C016CDD745E8}"/>
    <hyperlink ref="A6528" r:id="rId6032" display="https://www.jrvdev.com/ROAR/VER1/ShowScenario.asp?ScenarioID=3441" xr:uid="{2ECCE794-3F03-4F9C-AF00-27424A67406E}"/>
    <hyperlink ref="A6529" r:id="rId6033" display="https://www.jrvdev.com/ROAR/VER1/ShowScenario.asp?ScenarioID=3421" xr:uid="{3468EDFE-CABB-4A48-BD74-89CB789FF5BB}"/>
    <hyperlink ref="A6531" r:id="rId6034" display="https://www.jrvdev.com/ROAR/VER1/ShowScenario.asp?ScenarioID=1494" xr:uid="{E0A3C346-8337-47F7-95F9-41A6D7582CFC}"/>
    <hyperlink ref="A6532" r:id="rId6035" display="https://www.jrvdev.com/ROAR/VER1/ShowScenario.asp?ScenarioID=1495" xr:uid="{7A9BC2B5-8378-433A-A07B-3019FD82FC01}"/>
    <hyperlink ref="A6533" r:id="rId6036" display="https://www.jrvdev.com/ROAR/VER1/ShowScenario.asp?ScenarioID=1496" xr:uid="{79A18C8E-75E4-41A1-8E85-2969FD90EC8E}"/>
    <hyperlink ref="A6534" r:id="rId6037" display="https://www.jrvdev.com/ROAR/VER1/ShowScenario.asp?ScenarioID=1497" xr:uid="{B90452E8-9B3F-4F5A-8A18-E3B4E45BE930}"/>
    <hyperlink ref="A6535" r:id="rId6038" display="https://www.jrvdev.com/ROAR/VER1/ShowScenario.asp?ScenarioID=1498" xr:uid="{4C2FF4E0-6DDF-464D-B03E-84C69B3C6F8D}"/>
    <hyperlink ref="A6536" r:id="rId6039" display="https://www.jrvdev.com/ROAR/VER1/ShowScenario.asp?ScenarioID=1499" xr:uid="{E9279BD1-6CF7-4A6D-B071-26AC7E87BDD1}"/>
    <hyperlink ref="A6537" r:id="rId6040" display="https://www.jrvdev.com/ROAR/VER1/ShowScenario.asp?ScenarioID=1500" xr:uid="{945E629A-2F66-4649-AFF5-E781D646F379}"/>
    <hyperlink ref="A6538" r:id="rId6041" display="https://www.jrvdev.com/ROAR/VER1/ShowScenario.asp?ScenarioID=1501" xr:uid="{ABAC211F-74F5-4E35-AE8E-30ED9373D174}"/>
    <hyperlink ref="A6539" r:id="rId6042" display="https://www.jrvdev.com/ROAR/VER1/ShowScenario.asp?ScenarioID=1502" xr:uid="{170CEE59-E1FE-43C6-B36D-22E62DF48164}"/>
    <hyperlink ref="A6541" r:id="rId6043" display="https://www.jrvdev.com/ROAR/VER1/ShowScenario.asp?ScenarioID=6174" xr:uid="{A23344DE-DA1D-4EE1-8143-7E3946F7D7F3}"/>
    <hyperlink ref="A6542" r:id="rId6044" display="https://www.jrvdev.com/ROAR/VER1/ShowScenario.asp?ScenarioID=955" xr:uid="{67EF7F86-6161-4970-AA1D-F1EAC82E8309}"/>
    <hyperlink ref="A6543" r:id="rId6045" display="https://www.jrvdev.com/ROAR/VER1/ShowScenario.asp?ScenarioID=956" xr:uid="{178F01AE-070A-4887-ABAF-9A6B17B50DC9}"/>
    <hyperlink ref="A6544" r:id="rId6046" display="https://www.jrvdev.com/ROAR/VER1/ShowScenario.asp?ScenarioID=957" xr:uid="{EA99B42A-AB25-4303-A67E-044E98ACA7C6}"/>
    <hyperlink ref="A6545" r:id="rId6047" display="https://www.jrvdev.com/ROAR/VER1/ShowScenario.asp?ScenarioID=1074" xr:uid="{4C7C7B17-D3D6-4653-B42A-BAC268B97865}"/>
    <hyperlink ref="A6546" r:id="rId6048" display="https://www.jrvdev.com/ROAR/VER1/ShowScenario.asp?ScenarioID=1075" xr:uid="{219E7F0A-8A7A-47E1-88BE-7C15DB0A2B43}"/>
    <hyperlink ref="A6547" r:id="rId6049" display="https://www.jrvdev.com/ROAR/VER1/ShowScenario.asp?ScenarioID=1076" xr:uid="{D1D9EE92-A710-4579-98CD-16EBA3D362CA}"/>
    <hyperlink ref="A6548" r:id="rId6050" display="https://www.jrvdev.com/ROAR/VER1/ShowScenario.asp?ScenarioID=1077" xr:uid="{87AF22C7-FFC5-4183-9695-EA2CDFC131DA}"/>
    <hyperlink ref="A6549" r:id="rId6051" display="https://www.jrvdev.com/ROAR/VER1/ShowScenario.asp?ScenarioID=1078" xr:uid="{097C533E-C7D6-4E03-B44B-994291BE88BA}"/>
    <hyperlink ref="A6550" r:id="rId6052" display="https://www.jrvdev.com/ROAR/VER1/ShowScenario.asp?ScenarioID=1079" xr:uid="{74739341-FBFF-4287-887E-ED88E35304F3}"/>
    <hyperlink ref="A6551" r:id="rId6053" display="https://www.jrvdev.com/ROAR/VER1/ShowScenario.asp?ScenarioID=1146" xr:uid="{9758DDA2-EB29-49C4-B409-2D092600CF0F}"/>
    <hyperlink ref="A6552" r:id="rId6054" display="https://www.jrvdev.com/ROAR/VER1/ShowScenario.asp?ScenarioID=2591" xr:uid="{B30CBB57-E445-4D89-A396-6B56582B5624}"/>
    <hyperlink ref="A6553" r:id="rId6055" display="https://www.jrvdev.com/ROAR/VER1/ShowScenario.asp?ScenarioID=2459" xr:uid="{2214AC1E-EE5B-46F0-BFC1-EB47BD9C0DC3}"/>
    <hyperlink ref="A6554" r:id="rId6056" display="https://www.jrvdev.com/ROAR/VER1/ShowScenario.asp?ScenarioID=2399" xr:uid="{5DF4C4C5-C459-4B3D-BC46-D008D267E537}"/>
    <hyperlink ref="A6555" r:id="rId6057" display="https://www.jrvdev.com/ROAR/VER1/ShowScenario.asp?ScenarioID=2592" xr:uid="{D02B3B9B-6E2E-4B3B-ADDD-8F851D61D12E}"/>
    <hyperlink ref="A6556" r:id="rId6058" display="https://www.jrvdev.com/ROAR/VER1/ShowScenario.asp?ScenarioID=2593" xr:uid="{BFAF2422-9D69-46E4-9ACA-FAB521264553}"/>
    <hyperlink ref="A6557" r:id="rId6059" display="https://www.jrvdev.com/ROAR/VER1/ShowScenario.asp?ScenarioID=2478" xr:uid="{84EC7B24-5EF8-4572-A829-7E4D3D127F79}"/>
    <hyperlink ref="A6558" r:id="rId6060" display="https://www.jrvdev.com/ROAR/VER1/ShowScenario.asp?ScenarioID=2479" xr:uid="{9D103BBE-B065-46D3-93BF-34C838996F84}"/>
    <hyperlink ref="A6559" r:id="rId6061" display="https://www.jrvdev.com/ROAR/VER1/ShowScenario.asp?ScenarioID=2480" xr:uid="{D5301AD9-0526-4FCD-8651-6CB54F530364}"/>
    <hyperlink ref="A6560" r:id="rId6062" display="https://www.jrvdev.com/ROAR/VER1/ShowScenario.asp?ScenarioID=3231" xr:uid="{FCD256A3-B73F-4F66-9C91-CC3EC0164219}"/>
    <hyperlink ref="A6561" r:id="rId6063" display="https://www.jrvdev.com/ROAR/VER1/ShowScenario.asp?ScenarioID=3694" xr:uid="{A9E18B88-FDC4-4D53-978E-497B1BC85034}"/>
    <hyperlink ref="A6562" r:id="rId6064" display="https://www.jrvdev.com/ROAR/VER1/ShowScenario.asp?ScenarioID=2225" xr:uid="{9744AE40-1E4D-45BC-803D-DE096079D28A}"/>
    <hyperlink ref="A6563" r:id="rId6065" display="https://www.jrvdev.com/ROAR/VER1/ShowScenario.asp?ScenarioID=2372" xr:uid="{62996B9B-5A93-420E-9862-CE068B048C27}"/>
    <hyperlink ref="A6564" r:id="rId6066" display="https://www.jrvdev.com/ROAR/VER1/ShowScenario.asp?ScenarioID=2224" xr:uid="{ACEC996F-DE45-4BD8-9D0C-C6E8F7FDCF2E}"/>
    <hyperlink ref="A6565" r:id="rId6067" display="https://www.jrvdev.com/ROAR/VER1/ShowScenario.asp?ScenarioID=5274" xr:uid="{2C1075B8-3724-4B82-9AB3-E869C4C9F322}"/>
    <hyperlink ref="A6566" r:id="rId6068" display="https://www.jrvdev.com/ROAR/VER1/ShowScenario.asp?ScenarioID=5275" xr:uid="{D7778F6D-7A4D-4885-8E14-C415764E9AFF}"/>
    <hyperlink ref="A6567" r:id="rId6069" display="https://www.jrvdev.com/ROAR/VER1/ShowScenario.asp?ScenarioID=1750" xr:uid="{C366591C-A09E-4199-A848-4251BC8059B6}"/>
    <hyperlink ref="A6568" r:id="rId6070" display="https://www.jrvdev.com/ROAR/VER1/ShowScenario.asp?ScenarioID=5277" xr:uid="{0FAD9476-1C85-4890-BD49-4B4F5EBAE929}"/>
    <hyperlink ref="A6569" r:id="rId6071" display="https://www.jrvdev.com/ROAR/VER1/ShowScenario.asp?ScenarioID=2611" xr:uid="{8B1AEEB3-12DA-4927-A66A-B756DF1829A7}"/>
    <hyperlink ref="A6570" r:id="rId6072" display="https://www.jrvdev.com/ROAR/VER1/ShowScenario.asp?ScenarioID=2612" xr:uid="{6C69DDD7-1AFB-4D8F-92C1-89F29EF08E19}"/>
    <hyperlink ref="A6571" r:id="rId6073" display="https://www.jrvdev.com/ROAR/VER1/ShowScenario.asp?ScenarioID=2614" xr:uid="{B2449F0D-2F71-4FB0-9FAD-1785B7E8BC14}"/>
    <hyperlink ref="A6572" r:id="rId6074" display="https://www.jrvdev.com/ROAR/VER1/ShowScenario.asp?ScenarioID=4754" xr:uid="{CE4752CE-64DB-4F5D-A150-9F820B28745B}"/>
    <hyperlink ref="A6573" r:id="rId6075" display="https://www.jrvdev.com/ROAR/VER1/ShowScenario.asp?ScenarioID=5278" xr:uid="{8A998F84-C37A-4479-8E3A-3754631051E6}"/>
    <hyperlink ref="A6574" r:id="rId6076" display="https://www.jrvdev.com/ROAR/VER1/ShowScenario.asp?ScenarioID=2774" xr:uid="{4BB162B3-C4EF-4FB2-AF28-3251075EDD6D}"/>
    <hyperlink ref="A6575" r:id="rId6077" display="https://www.jrvdev.com/ROAR/VER1/ShowScenario.asp?ScenarioID=5279" xr:uid="{CAE8B554-7203-4A7E-9FE1-F1A0522BACA7}"/>
    <hyperlink ref="A6576" r:id="rId6078" display="https://www.jrvdev.com/ROAR/VER1/ShowScenario.asp?ScenarioID=4209" xr:uid="{E3B6D8C8-D66B-42A9-BB3D-1447B80DA78B}"/>
    <hyperlink ref="A6577" r:id="rId6079" display="https://www.jrvdev.com/ROAR/VER1/ShowScenario.asp?ScenarioID=4997" xr:uid="{C08B4105-A9CA-4620-ABD1-503750C9AD92}"/>
    <hyperlink ref="A6578" r:id="rId6080" display="https://www.jrvdev.com/ROAR/VER1/ShowScenario.asp?ScenarioID=4998" xr:uid="{EA503EA7-1A83-4082-925A-5C3A048FE658}"/>
    <hyperlink ref="A6579" r:id="rId6081" display="https://www.jrvdev.com/ROAR/VER1/ShowScenario.asp?ScenarioID=3622" xr:uid="{43380C0E-488A-4351-B7BF-4157D8D32305}"/>
    <hyperlink ref="A6580" r:id="rId6082" display="https://www.jrvdev.com/ROAR/VER1/ShowScenario.asp?ScenarioID=3473" xr:uid="{4BE93B9F-5564-4442-93AB-5D5A97CCAE50}"/>
    <hyperlink ref="A6581" r:id="rId6083" display="https://www.jrvdev.com/ROAR/VER1/ShowScenario.asp?ScenarioID=4253" xr:uid="{38CD89AA-BDB4-4F53-AE44-D99E7437E3A1}"/>
    <hyperlink ref="A6582" r:id="rId6084" display="https://www.jrvdev.com/ROAR/VER1/ShowScenario.asp?ScenarioID=4620" xr:uid="{56FF4412-F48B-4133-8AD7-B70BB33A40FE}"/>
    <hyperlink ref="A6583" r:id="rId6085" display="https://www.jrvdev.com/ROAR/VER1/ShowScenario.asp?ScenarioID=4342" xr:uid="{02BE32E1-C0B8-4D20-A1E9-4F798278C489}"/>
    <hyperlink ref="A6584" r:id="rId6086" display="https://www.jrvdev.com/ROAR/VER1/ShowScenario.asp?ScenarioID=4621" xr:uid="{72BEA6F6-6C08-4528-95C1-0E667CB16182}"/>
    <hyperlink ref="A6585" r:id="rId6087" display="https://www.jrvdev.com/ROAR/VER1/ShowScenario.asp?ScenarioID=6593" xr:uid="{50396AC4-D4FA-419A-A5F0-6585B0E1FDF9}"/>
    <hyperlink ref="A6586" r:id="rId6088" display="https://www.jrvdev.com/ROAR/VER1/ShowScenario.asp?ScenarioID=4694" xr:uid="{ABE633CD-B48F-4E9A-8652-341D8ED08A94}"/>
    <hyperlink ref="A6587" r:id="rId6089" display="https://www.jrvdev.com/ROAR/VER1/ShowScenario.asp?ScenarioID=6219" xr:uid="{9E2DB7CE-1DE4-4767-973E-C9567F5F7CD0}"/>
    <hyperlink ref="A6588" r:id="rId6090" display="https://www.jrvdev.com/ROAR/VER1/ShowScenario.asp?ScenarioID=5734" xr:uid="{4E141904-6882-46F4-8592-C28A20AC7155}"/>
    <hyperlink ref="A6589" r:id="rId6091" display="https://www.jrvdev.com/ROAR/VER1/ShowScenario.asp?ScenarioID=6592" xr:uid="{A5718F97-8337-47D6-9FEB-43AFE7406A2B}"/>
    <hyperlink ref="A6591" r:id="rId6092" display="https://www.jrvdev.com/ROAR/VER1/ShowScenario.asp?ScenarioID=5485" xr:uid="{7FF903B5-F766-4C7F-81C4-2D1006354B84}"/>
    <hyperlink ref="A6592" r:id="rId6093" display="https://www.jrvdev.com/ROAR/VER1/ShowScenario.asp?ScenarioID=5486" xr:uid="{CB715C0D-402C-46CD-8296-A1999CA4A5CE}"/>
    <hyperlink ref="A6593" r:id="rId6094" display="https://www.jrvdev.com/ROAR/VER1/ShowScenario.asp?ScenarioID=5487" xr:uid="{3A62C5B2-CA5A-4B6D-A9C9-A1671D74E5C0}"/>
    <hyperlink ref="A6594" r:id="rId6095" display="https://www.jrvdev.com/ROAR/VER1/ShowScenario.asp?ScenarioID=5488" xr:uid="{B9620661-8B19-44D8-9159-02688A9C4AEC}"/>
    <hyperlink ref="A6596" r:id="rId6096" display="https://www.jrvdev.com/ROAR/VER1/ShowScenario.asp?ScenarioID=3127" xr:uid="{C0907ED3-8DBD-45AA-B042-4CF9D5BEF3C7}"/>
    <hyperlink ref="A6597" r:id="rId6097" display="https://www.jrvdev.com/ROAR/VER1/ShowScenario.asp?ScenarioID=3128" xr:uid="{EFF358BB-8A52-493F-9E3D-0851F1918381}"/>
    <hyperlink ref="A6598" r:id="rId6098" display="https://www.jrvdev.com/ROAR/VER1/ShowScenario.asp?ScenarioID=3129" xr:uid="{5F2FBA34-AB4B-4F41-A072-28316C1E8818}"/>
    <hyperlink ref="A6599" r:id="rId6099" display="https://www.jrvdev.com/ROAR/VER1/ShowScenario.asp?ScenarioID=3130" xr:uid="{4F291CED-4378-44CE-BDA6-B7171A09B4AE}"/>
    <hyperlink ref="A6600" r:id="rId6100" display="https://www.jrvdev.com/ROAR/VER1/ShowScenario.asp?ScenarioID=3131" xr:uid="{F11C9603-C517-41E1-A9C5-F3BE48EC2872}"/>
    <hyperlink ref="A6601" r:id="rId6101" display="https://www.jrvdev.com/ROAR/VER1/ShowScenario.asp?ScenarioID=3132" xr:uid="{8087F82C-5C51-4738-8611-A1CE116A0067}"/>
    <hyperlink ref="A6602" r:id="rId6102" display="https://www.jrvdev.com/ROAR/VER1/ShowScenario.asp?ScenarioID=3133" xr:uid="{F49DD395-A7EC-4F3A-9DDE-89131F3CDC32}"/>
    <hyperlink ref="A6603" r:id="rId6103" display="https://www.jrvdev.com/ROAR/VER1/ShowScenario.asp?ScenarioID=3134" xr:uid="{3E0260AB-E300-4B0C-ABB3-5B57D73E04DD}"/>
    <hyperlink ref="A6604" r:id="rId6104" display="https://www.jrvdev.com/ROAR/VER1/ShowScenario.asp?ScenarioID=3135" xr:uid="{06A0BCC5-CCF2-472D-A66E-08FE59350307}"/>
    <hyperlink ref="A6605" r:id="rId6105" display="https://www.jrvdev.com/ROAR/VER1/ShowScenario.asp?ScenarioID=3137" xr:uid="{733196FC-E075-43E2-8A94-D2DE1AEE4533}"/>
    <hyperlink ref="A6606" r:id="rId6106" display="https://www.jrvdev.com/ROAR/VER1/ShowScenario.asp?ScenarioID=3138" xr:uid="{EDC63F4C-2AEA-4FC1-8870-653436236E19}"/>
    <hyperlink ref="A6607" r:id="rId6107" display="https://www.jrvdev.com/ROAR/VER1/ShowScenario.asp?ScenarioID=3139" xr:uid="{29607E4C-4481-4CAF-AC7C-EF0662A62D5E}"/>
    <hyperlink ref="A6608" r:id="rId6108" display="https://www.jrvdev.com/ROAR/VER1/ShowScenario.asp?ScenarioID=3140" xr:uid="{0398A9F9-9ADC-4351-95B6-D49ACF1875CD}"/>
    <hyperlink ref="A6609" r:id="rId6109" display="https://www.jrvdev.com/ROAR/VER1/ShowScenario.asp?ScenarioID=3141" xr:uid="{0227C20E-35FC-4BA0-B1A0-024A0A538F76}"/>
    <hyperlink ref="A6610" r:id="rId6110" display="https://www.jrvdev.com/ROAR/VER1/ShowScenario.asp?ScenarioID=3142" xr:uid="{59207E4F-3BC6-48C6-80CD-A32A65EDAFF1}"/>
    <hyperlink ref="A6611" r:id="rId6111" display="https://www.jrvdev.com/ROAR/VER1/ShowScenario.asp?ScenarioID=3143" xr:uid="{72D83EBD-6FE5-40A6-9B07-A1569CC2EDCF}"/>
    <hyperlink ref="A6612" r:id="rId6112" display="https://www.jrvdev.com/ROAR/VER1/ShowScenario.asp?ScenarioID=3144" xr:uid="{E5E0FFB2-3A8E-4D5B-8B94-16D123E0E28E}"/>
    <hyperlink ref="A6613" r:id="rId6113" display="https://www.jrvdev.com/ROAR/VER1/ShowScenario.asp?ScenarioID=3145" xr:uid="{778CB83E-5AF8-4509-AE6B-F201AC26A1DB}"/>
    <hyperlink ref="A6614" r:id="rId6114" display="https://www.jrvdev.com/ROAR/VER1/ShowScenario.asp?ScenarioID=3146" xr:uid="{246DA888-0454-4D83-A024-5E291874742C}"/>
    <hyperlink ref="A6615" r:id="rId6115" display="https://www.jrvdev.com/ROAR/VER1/ShowScenario.asp?ScenarioID=3147" xr:uid="{0CF11597-7F02-4129-B50F-AF69F1853672}"/>
    <hyperlink ref="A6616" r:id="rId6116" display="https://www.jrvdev.com/ROAR/VER1/ShowScenario.asp?ScenarioID=3148" xr:uid="{9286B211-98CE-41BC-9625-EE8CC851DFD4}"/>
    <hyperlink ref="A6618" r:id="rId6117" display="https://www.jrvdev.com/ROAR/VER1/ShowScenario.asp?ScenarioID=5469" xr:uid="{57621E5C-B59D-4792-9FA3-5FC2215C78FC}"/>
    <hyperlink ref="A6619" r:id="rId6118" display="https://www.jrvdev.com/ROAR/VER1/ShowScenario.asp?ScenarioID=5470" xr:uid="{AB754DA6-D913-4B11-A35A-B3A523A16DA1}"/>
    <hyperlink ref="A6620" r:id="rId6119" display="https://www.jrvdev.com/ROAR/VER1/ShowScenario.asp?ScenarioID=5471" xr:uid="{54343985-979E-40F9-B341-B4BDC3F4512A}"/>
    <hyperlink ref="A6621" r:id="rId6120" display="https://www.jrvdev.com/ROAR/VER1/ShowScenario.asp?ScenarioID=5472" xr:uid="{550584C2-03E8-4BB9-998D-197FD072764E}"/>
    <hyperlink ref="A6622" r:id="rId6121" display="https://www.jrvdev.com/ROAR/VER1/ShowScenario.asp?ScenarioID=5473" xr:uid="{BD15B948-F399-4C5A-A723-794496123C39}"/>
    <hyperlink ref="A6623" r:id="rId6122" display="https://www.jrvdev.com/ROAR/VER1/ShowScenario.asp?ScenarioID=5474" xr:uid="{47BB2045-F21A-41F0-A79B-B5CAD1A10E70}"/>
    <hyperlink ref="A6624" r:id="rId6123" display="https://www.jrvdev.com/ROAR/VER1/ShowScenario.asp?ScenarioID=5475" xr:uid="{294D30EC-3FC7-4DFD-A30D-2EFA801912C4}"/>
    <hyperlink ref="A6625" r:id="rId6124" display="https://www.jrvdev.com/ROAR/VER1/ShowScenario.asp?ScenarioID=5476" xr:uid="{EF5E2E85-70C2-438F-BC16-7A35FFC586F0}"/>
    <hyperlink ref="A6626" r:id="rId6125" display="https://www.jrvdev.com/ROAR/VER1/ShowScenario.asp?ScenarioID=5477" xr:uid="{9909C20B-2178-414C-8906-E285EAF1C13B}"/>
    <hyperlink ref="A6627" r:id="rId6126" display="https://www.jrvdev.com/ROAR/VER1/ShowScenario.asp?ScenarioID=5478" xr:uid="{E9E91595-06FF-4DDA-A8F8-5F9672F10D0F}"/>
    <hyperlink ref="A6628" r:id="rId6127" display="https://www.jrvdev.com/ROAR/VER1/ShowScenario.asp?ScenarioID=5479" xr:uid="{3D7C2079-5220-45C7-9B0C-6621153BCAA1}"/>
    <hyperlink ref="A6629" r:id="rId6128" display="https://www.jrvdev.com/ROAR/VER1/ShowScenario.asp?ScenarioID=5480" xr:uid="{8338DCDC-5966-497C-AB87-B3A732942DDF}"/>
    <hyperlink ref="A6630" r:id="rId6129" display="https://www.jrvdev.com/ROAR/VER1/ShowScenario.asp?ScenarioID=5481" xr:uid="{57EC2E2D-E9F5-4337-84AF-CAEEDBAB4BA8}"/>
    <hyperlink ref="A6631" r:id="rId6130" display="https://www.jrvdev.com/ROAR/VER1/ShowScenario.asp?ScenarioID=5482" xr:uid="{3A470F81-6956-48EE-87FF-E503338042C0}"/>
    <hyperlink ref="A6632" r:id="rId6131" display="https://www.jrvdev.com/ROAR/VER1/ShowScenario.asp?ScenarioID=5483" xr:uid="{A60649BF-6E5F-47F8-ADDF-4AB38445CFD2}"/>
    <hyperlink ref="A6633" r:id="rId6132" display="https://www.jrvdev.com/ROAR/VER1/ShowScenario.asp?ScenarioID=5484" xr:uid="{CDE9B2EF-4B51-4B28-8F26-C0F01D021F90}"/>
    <hyperlink ref="A6634" r:id="rId6133" display="https://www.jrvdev.com/ROAR/VER1/ShowScenario.asp?ScenarioID=1824" xr:uid="{BAE70BE5-24CA-46EC-96F6-9048D98DD34C}"/>
    <hyperlink ref="A6635" r:id="rId6134" display="https://www.jrvdev.com/ROAR/VER1/ShowScenario.asp?ScenarioID=1825" xr:uid="{FECBF0BE-8827-4C20-ACB5-60AFBDAE8D79}"/>
    <hyperlink ref="A6636" r:id="rId6135" display="https://www.jrvdev.com/ROAR/VER1/ShowScenario.asp?ScenarioID=1826" xr:uid="{CF8EAAEC-9069-4928-9CCD-2700A754BA54}"/>
    <hyperlink ref="A6637" r:id="rId6136" display="https://www.jrvdev.com/ROAR/VER1/ShowScenario.asp?ScenarioID=1827" xr:uid="{6BA770D7-52D6-4C95-9899-0841A02E52A1}"/>
    <hyperlink ref="A6638" r:id="rId6137" display="https://www.jrvdev.com/ROAR/VER1/ShowScenario.asp?ScenarioID=1828" xr:uid="{190DC703-3627-4740-849F-FFD5A9633184}"/>
    <hyperlink ref="A6639" r:id="rId6138" display="https://www.jrvdev.com/ROAR/VER1/ShowScenario.asp?ScenarioID=1829" xr:uid="{E4963FD9-3113-4810-A4D6-58D7E7F71B34}"/>
    <hyperlink ref="A6640" r:id="rId6139" display="https://www.jrvdev.com/ROAR/VER1/ShowScenario.asp?ScenarioID=1830" xr:uid="{A046CF3B-0A13-42C7-AE19-44C71B107B9D}"/>
    <hyperlink ref="A6641" r:id="rId6140" display="https://www.jrvdev.com/ROAR/VER1/ShowScenario.asp?ScenarioID=1831" xr:uid="{9C4CFC63-6082-4416-A088-7CB2FCE834DB}"/>
    <hyperlink ref="A6642" r:id="rId6141" display="https://www.jrvdev.com/ROAR/VER1/ShowScenario.asp?ScenarioID=1832" xr:uid="{CA33F9CC-7518-4C8B-8E15-E2C7F75F23F7}"/>
    <hyperlink ref="A6643" r:id="rId6142" display="https://www.jrvdev.com/ROAR/VER1/ShowScenario.asp?ScenarioID=1833" xr:uid="{4C3E8EC4-B32F-421B-B24A-C025F29F4263}"/>
    <hyperlink ref="A6644" r:id="rId6143" display="https://www.jrvdev.com/ROAR/VER1/ShowScenario.asp?ScenarioID=1834" xr:uid="{A5C7FBF8-3EEB-4D25-92BB-C0C7ADFF2B72}"/>
    <hyperlink ref="A6645" r:id="rId6144" display="https://www.jrvdev.com/ROAR/VER1/ShowScenario.asp?ScenarioID=1835" xr:uid="{F1C1CA57-BB3D-4805-8A75-50E094D249A8}"/>
    <hyperlink ref="A6646" r:id="rId6145" display="https://www.jrvdev.com/ROAR/VER1/ShowScenario.asp?ScenarioID=1836" xr:uid="{9C7BBD37-31D0-4670-B029-5456E69619ED}"/>
    <hyperlink ref="A6647" r:id="rId6146" display="https://www.jrvdev.com/ROAR/VER1/ShowScenario.asp?ScenarioID=1837" xr:uid="{329DB12A-3062-43A1-A9D6-1C90A649678C}"/>
    <hyperlink ref="A6648" r:id="rId6147" display="https://www.jrvdev.com/ROAR/VER1/ShowScenario.asp?ScenarioID=1751" xr:uid="{E19F76CB-35B9-4656-8A15-AF0FB5ED9CC7}"/>
    <hyperlink ref="A6649" r:id="rId6148" display="https://www.jrvdev.com/ROAR/VER1/ShowScenario.asp?ScenarioID=1838" xr:uid="{DDCC6699-462E-47DC-9BA6-56A4111E71F5}"/>
    <hyperlink ref="A6650" r:id="rId6149" display="https://www.jrvdev.com/ROAR/VER1/ShowScenario.asp?ScenarioID=1839" xr:uid="{EF241449-A1D4-43B4-B01A-AA6A456E6731}"/>
    <hyperlink ref="A6651" r:id="rId6150" display="https://www.jrvdev.com/ROAR/VER1/ShowScenario.asp?ScenarioID=1840" xr:uid="{CD3EAD94-DE60-44BA-AC32-0AB247003316}"/>
    <hyperlink ref="A6652" r:id="rId6151" display="https://www.jrvdev.com/ROAR/VER1/ShowScenario.asp?ScenarioID=2089" xr:uid="{01DF9854-838A-42BD-BB01-6989ED0A9A2A}"/>
    <hyperlink ref="A6653" r:id="rId6152" display="https://www.jrvdev.com/ROAR/VER1/ShowScenario.asp?ScenarioID=2088" xr:uid="{E9FC29B7-8D4C-4D0C-BB90-4A105009BB8A}"/>
    <hyperlink ref="A6654" r:id="rId6153" display="https://www.jrvdev.com/ROAR/VER1/ShowScenario.asp?ScenarioID=1862" xr:uid="{D679C5AA-35EF-4F02-9A63-42F3D6D8BA23}"/>
    <hyperlink ref="A6655" r:id="rId6154" display="https://www.jrvdev.com/ROAR/VER1/ShowScenario.asp?ScenarioID=2090" xr:uid="{27015800-6782-4F98-AF37-C27694FF0ED2}"/>
    <hyperlink ref="A6656" r:id="rId6155" display="https://www.jrvdev.com/ROAR/VER1/ShowScenario.asp?ScenarioID=6001" xr:uid="{FD0CA858-0A39-4EE3-8399-3B4186D43CE4}"/>
    <hyperlink ref="A6657" r:id="rId6156" display="https://www.jrvdev.com/ROAR/VER1/ShowScenario.asp?ScenarioID=6000" xr:uid="{4149A9CE-9EF8-444F-9ED8-38406CE87164}"/>
    <hyperlink ref="A6658" r:id="rId6157" display="https://www.jrvdev.com/ROAR/VER1/ShowScenario.asp?ScenarioID=6296" xr:uid="{5265003A-04F4-42C4-9166-F4516762BCC5}"/>
    <hyperlink ref="A6659" r:id="rId6158" display="https://www.jrvdev.com/ROAR/VER1/ShowScenario.asp?ScenarioID=6295" xr:uid="{435B109A-9640-45D0-9079-7397D9386408}"/>
    <hyperlink ref="A6661" r:id="rId6159" display="https://www.jrvdev.com/ROAR/VER1/ShowScenario.asp?ScenarioID=1970" xr:uid="{3D60BB97-6AB3-43AD-952F-625D8AF6352E}"/>
    <hyperlink ref="A6662" r:id="rId6160" display="https://www.jrvdev.com/ROAR/VER1/ShowScenario.asp?ScenarioID=1971" xr:uid="{F04F20D4-BBF7-4F02-A7FC-D5436B017F4B}"/>
    <hyperlink ref="A6663" r:id="rId6161" display="https://www.jrvdev.com/ROAR/VER1/ShowScenario.asp?ScenarioID=1972" xr:uid="{4C737A0E-ACFB-4005-BCC0-9362FF90323A}"/>
    <hyperlink ref="A6664" r:id="rId6162" display="https://www.jrvdev.com/ROAR/VER1/ShowScenario.asp?ScenarioID=1973" xr:uid="{B4B7D34F-58BC-4AFC-B90E-86EFE579B3AA}"/>
    <hyperlink ref="A6665" r:id="rId6163" display="https://www.jrvdev.com/ROAR/VER1/ShowScenario.asp?ScenarioID=1975" xr:uid="{CF887B32-2FA7-4C8B-A99A-722CA3B0D1D6}"/>
    <hyperlink ref="A6666" r:id="rId6164" display="https://www.jrvdev.com/ROAR/VER1/ShowScenario.asp?ScenarioID=1976" xr:uid="{F160A4FD-5E72-40D2-89A2-C6E5CBDEDCE5}"/>
    <hyperlink ref="A6667" r:id="rId6165" display="https://www.jrvdev.com/ROAR/VER1/ShowScenario.asp?ScenarioID=1977" xr:uid="{A5232E15-08E5-4CD9-9FE5-FD883156190C}"/>
    <hyperlink ref="A6668" r:id="rId6166" display="https://www.jrvdev.com/ROAR/VER1/ShowScenario.asp?ScenarioID=1978" xr:uid="{DC5B4776-C25C-4527-99F0-4120160D3240}"/>
    <hyperlink ref="A6669" r:id="rId6167" display="https://www.jrvdev.com/ROAR/VER1/ShowScenario.asp?ScenarioID=1979" xr:uid="{DBDDB6B8-2DEA-4F3B-8E9E-482F3A5664CF}"/>
    <hyperlink ref="A6670" r:id="rId6168" display="https://www.jrvdev.com/ROAR/VER1/ShowScenario.asp?ScenarioID=1980" xr:uid="{23164068-ADC8-4B1D-9FA1-1258C28A271C}"/>
    <hyperlink ref="A6671" r:id="rId6169" display="https://www.jrvdev.com/ROAR/VER1/ShowScenario.asp?ScenarioID=1981" xr:uid="{FABBBEEE-5506-41C6-A36A-B28E55417742}"/>
    <hyperlink ref="A6672" r:id="rId6170" display="https://www.jrvdev.com/ROAR/VER1/ShowScenario.asp?ScenarioID=1982" xr:uid="{6FD77287-12B7-4068-9737-15BBAE866EB4}"/>
    <hyperlink ref="A6673" r:id="rId6171" display="https://www.jrvdev.com/ROAR/VER1/ShowScenario.asp?ScenarioID=1983" xr:uid="{3D5E8B2D-7EF6-4666-A495-16C3B069EB12}"/>
    <hyperlink ref="A6674" r:id="rId6172" display="https://www.jrvdev.com/ROAR/VER1/ShowScenario.asp?ScenarioID=1984" xr:uid="{C1DEC7EE-7F29-4B82-A7D3-1F723F0FF2AF}"/>
    <hyperlink ref="A6675" r:id="rId6173" display="https://www.jrvdev.com/ROAR/VER1/ShowScenario.asp?ScenarioID=1985" xr:uid="{E96CF62A-FC8A-4D27-A022-9B120C0DF059}"/>
    <hyperlink ref="A6676" r:id="rId6174" display="https://www.jrvdev.com/ROAR/VER1/ShowScenario.asp?ScenarioID=1986" xr:uid="{229183D1-73C4-4F69-85EC-3199196383B2}"/>
    <hyperlink ref="A6678" r:id="rId6175" display="https://www.jrvdev.com/ROAR/VER1/ShowScenario.asp?ScenarioID=958" xr:uid="{6D8DFB0A-3C92-489B-8671-625099363A08}"/>
    <hyperlink ref="A6679" r:id="rId6176" display="https://www.jrvdev.com/ROAR/VER1/ShowScenario.asp?ScenarioID=959" xr:uid="{43C14013-44C3-483B-A9F8-007EFFBAADE3}"/>
    <hyperlink ref="A6680" r:id="rId6177" display="https://www.jrvdev.com/ROAR/VER1/ShowScenario.asp?ScenarioID=969" xr:uid="{DCAF3867-C83F-412C-905F-9F207709B844}"/>
    <hyperlink ref="A6681" r:id="rId6178" display="https://www.jrvdev.com/ROAR/VER1/ShowScenario.asp?ScenarioID=968" xr:uid="{E94D9007-EF99-4D7D-8187-8F9F6D01C5A3}"/>
    <hyperlink ref="A6682" r:id="rId6179" display="https://www.jrvdev.com/ROAR/VER1/ShowScenario.asp?ScenarioID=970" xr:uid="{A37F96F2-9D0D-4F1B-8EB0-303F100DE357}"/>
    <hyperlink ref="A6683" r:id="rId6180" display="https://www.jrvdev.com/ROAR/VER1/ShowScenario.asp?ScenarioID=971" xr:uid="{7E7EA4B2-4F01-4B0E-936E-89FC31C7A26B}"/>
    <hyperlink ref="A6684" r:id="rId6181" display="https://www.jrvdev.com/ROAR/VER1/ShowScenario.asp?ScenarioID=972" xr:uid="{9E4ACCED-099D-48E4-A74E-71F38FEBB4A0}"/>
    <hyperlink ref="A6685" r:id="rId6182" display="https://www.jrvdev.com/ROAR/VER1/ShowScenario.asp?ScenarioID=960" xr:uid="{F1858941-4ED7-4F80-8C4D-758B14028865}"/>
    <hyperlink ref="A6686" r:id="rId6183" display="https://www.jrvdev.com/ROAR/VER1/ShowScenario.asp?ScenarioID=961" xr:uid="{681E8B2A-73D5-4657-84DC-078B91124FC0}"/>
    <hyperlink ref="A6687" r:id="rId6184" display="https://www.jrvdev.com/ROAR/VER1/ShowScenario.asp?ScenarioID=962" xr:uid="{0C666DDB-B3F9-45E5-92E3-6B768BAE53FB}"/>
    <hyperlink ref="A6688" r:id="rId6185" display="https://www.jrvdev.com/ROAR/VER1/ShowScenario.asp?ScenarioID=963" xr:uid="{48073E0B-B304-4311-8E27-D8278C4CEE29}"/>
    <hyperlink ref="A6689" r:id="rId6186" display="https://www.jrvdev.com/ROAR/VER1/ShowScenario.asp?ScenarioID=964" xr:uid="{D27A0868-6E37-47C6-98FD-24EC94F479F1}"/>
    <hyperlink ref="A6690" r:id="rId6187" display="https://www.jrvdev.com/ROAR/VER1/ShowScenario.asp?ScenarioID=965" xr:uid="{2EE0C5D7-CE6D-4DDA-8F37-20C3560820F8}"/>
    <hyperlink ref="A6691" r:id="rId6188" display="https://www.jrvdev.com/ROAR/VER1/ShowScenario.asp?ScenarioID=966" xr:uid="{8F74825C-560D-44B6-8460-0498986DA682}"/>
    <hyperlink ref="A6692" r:id="rId6189" display="https://www.jrvdev.com/ROAR/VER1/ShowScenario.asp?ScenarioID=967" xr:uid="{7253B2B9-31AC-41AE-BD75-D46E4B15B71B}"/>
    <hyperlink ref="A6694" r:id="rId6190" display="https://www.jrvdev.com/ROAR/VER1/ShowScenario.asp?ScenarioID=5517" xr:uid="{834B06DB-A873-477B-BEE4-563DC10D8951}"/>
    <hyperlink ref="A6695" r:id="rId6191" display="https://www.jrvdev.com/ROAR/VER1/ShowScenario.asp?ScenarioID=5518" xr:uid="{26551317-83AD-41A6-9261-021C2B07A840}"/>
    <hyperlink ref="A6696" r:id="rId6192" display="https://www.jrvdev.com/ROAR/VER1/ShowScenario.asp?ScenarioID=5519" xr:uid="{EBEC0056-B238-4CFF-81B1-C2A04E95551F}"/>
    <hyperlink ref="A6697" r:id="rId6193" display="https://www.jrvdev.com/ROAR/VER1/ShowScenario.asp?ScenarioID=5520" xr:uid="{6A67D106-67B8-4B15-B3D3-90E6081C1599}"/>
    <hyperlink ref="A6698" r:id="rId6194" display="https://www.jrvdev.com/ROAR/VER1/ShowScenario.asp?ScenarioID=5521" xr:uid="{89D5ED74-2E8C-4274-9D22-3FCC3707AE5B}"/>
    <hyperlink ref="A6699" r:id="rId6195" display="https://www.jrvdev.com/ROAR/VER1/ShowScenario.asp?ScenarioID=5533" xr:uid="{D6EB622A-1ED1-4685-8EBA-5A4D0AFFCD43}"/>
    <hyperlink ref="A6700" r:id="rId6196" display="https://www.jrvdev.com/ROAR/VER1/ShowScenario.asp?ScenarioID=5534" xr:uid="{16F3CD20-0F40-45FD-867B-2B9E3EE83191}"/>
    <hyperlink ref="A6701" r:id="rId6197" display="https://www.jrvdev.com/ROAR/VER1/ShowScenario.asp?ScenarioID=5535" xr:uid="{705D6846-CF01-409E-9897-546C151D5174}"/>
    <hyperlink ref="A6702" r:id="rId6198" display="https://www.jrvdev.com/ROAR/VER1/ShowScenario.asp?ScenarioID=5536" xr:uid="{92372735-DC14-4C0B-AB7C-D9EF4815C30D}"/>
    <hyperlink ref="A6703" r:id="rId6199" display="https://www.jrvdev.com/ROAR/VER1/ShowScenario.asp?ScenarioID=5537" xr:uid="{544AADDB-0706-4241-A6A0-0E76B343CA81}"/>
    <hyperlink ref="A6704" r:id="rId6200" display="https://www.jrvdev.com/ROAR/VER1/ShowScenario.asp?ScenarioID=5538" xr:uid="{E570250C-F33A-4EF3-9968-2503247A6CEE}"/>
    <hyperlink ref="A6706" r:id="rId6201" display="https://www.jrvdev.com/ROAR/VER1/ShowScenario.asp?ScenarioID=973" xr:uid="{FB3C564F-FD6F-45C8-9338-01BCDF5BE8F6}"/>
    <hyperlink ref="A6707" r:id="rId6202" display="https://www.jrvdev.com/ROAR/VER1/ShowScenario.asp?ScenarioID=974" xr:uid="{C336AC69-C2FC-4433-A1FD-EA06E0D012BD}"/>
    <hyperlink ref="A6708" r:id="rId6203" display="https://www.jrvdev.com/ROAR/VER1/ShowScenario.asp?ScenarioID=975" xr:uid="{FF26BC19-2534-4194-9C79-1DBE76173BEA}"/>
    <hyperlink ref="A6709" r:id="rId6204" display="https://www.jrvdev.com/ROAR/VER1/ShowScenario.asp?ScenarioID=976" xr:uid="{00EEBDC3-3731-4C70-9CC1-7FE7E70FE66C}"/>
    <hyperlink ref="A6710" r:id="rId6205" display="https://www.jrvdev.com/ROAR/VER1/ShowScenario.asp?ScenarioID=977" xr:uid="{9B5B8D65-A3EB-42F1-BDB0-2E187F19DB7A}"/>
    <hyperlink ref="A6711" r:id="rId6206" display="https://www.jrvdev.com/ROAR/VER1/ShowScenario.asp?ScenarioID=978" xr:uid="{03C89313-9D42-4847-A27A-B76EB9EA3C8B}"/>
    <hyperlink ref="A6712" r:id="rId6207" display="https://www.jrvdev.com/ROAR/VER1/ShowScenario.asp?ScenarioID=979" xr:uid="{21465A35-1D54-4F4F-B678-260C4B457D83}"/>
    <hyperlink ref="A6713" r:id="rId6208" display="https://www.jrvdev.com/ROAR/VER1/ShowScenario.asp?ScenarioID=980" xr:uid="{D38E4C22-B1BD-400F-AA74-AC2E355854B9}"/>
    <hyperlink ref="A6714" r:id="rId6209" display="https://www.jrvdev.com/ROAR/VER1/ShowScenario.asp?ScenarioID=981" xr:uid="{448F2A28-6626-4009-AFA7-B864766AC633}"/>
    <hyperlink ref="A6715" r:id="rId6210" display="https://www.jrvdev.com/ROAR/VER1/ShowScenario.asp?ScenarioID=982" xr:uid="{B1C21364-CFFB-4D74-B68F-96E47E25B617}"/>
    <hyperlink ref="A6717" r:id="rId6211" display="https://www.jrvdev.com/ROAR/VER1/ShowScenario.asp?ScenarioID=1597" xr:uid="{D69303E3-AEAD-4DC3-9A56-8CEECA77D185}"/>
    <hyperlink ref="A6718" r:id="rId6212" display="https://www.jrvdev.com/ROAR/VER1/ShowScenario.asp?ScenarioID=1598" xr:uid="{90F5988A-1163-4E6F-BA4E-AA495D288201}"/>
    <hyperlink ref="A6719" r:id="rId6213" display="https://www.jrvdev.com/ROAR/VER1/ShowScenario.asp?ScenarioID=1599" xr:uid="{125C514E-1E79-4D57-9FE5-052752F1AFFB}"/>
    <hyperlink ref="A6720" r:id="rId6214" display="https://www.jrvdev.com/ROAR/VER1/ShowScenario.asp?ScenarioID=1600" xr:uid="{F9CDD16E-F8AA-44DD-8B72-B5C1F7F13EFA}"/>
    <hyperlink ref="A6721" r:id="rId6215" display="https://www.jrvdev.com/ROAR/VER1/ShowScenario.asp?ScenarioID=1601" xr:uid="{23C63FE4-34F5-4C99-A7CD-F762E69676C9}"/>
    <hyperlink ref="A6722" r:id="rId6216" display="https://www.jrvdev.com/ROAR/VER1/ShowScenario.asp?ScenarioID=1602" xr:uid="{30B90A0E-EAD0-4233-B6D0-2F8EDC5CE615}"/>
    <hyperlink ref="A6723" r:id="rId6217" display="https://www.jrvdev.com/ROAR/VER1/ShowScenario.asp?ScenarioID=1603" xr:uid="{A58BCE5B-5550-4661-B0A8-5663CB019BE4}"/>
    <hyperlink ref="A6724" r:id="rId6218" display="https://www.jrvdev.com/ROAR/VER1/ShowScenario.asp?ScenarioID=1604" xr:uid="{967DD01E-93A4-4E65-920E-AC2DC76C0431}"/>
    <hyperlink ref="A6725" r:id="rId6219" display="https://www.jrvdev.com/ROAR/VER1/ShowScenario.asp?ScenarioID=1605" xr:uid="{F18457C5-BAF1-449E-8DA7-8173E0588DE2}"/>
    <hyperlink ref="A6726" r:id="rId6220" display="https://www.jrvdev.com/ROAR/VER1/ShowScenario.asp?ScenarioID=1606" xr:uid="{BAE3D937-6591-49FB-A427-4B95236B60C9}"/>
    <hyperlink ref="A6728" r:id="rId6221" display="https://www.jrvdev.com/ROAR/VER1/ShowScenario.asp?ScenarioID=4383" xr:uid="{5B75BF4F-313B-4B8A-B842-027BF25E2DE8}"/>
    <hyperlink ref="A6729" r:id="rId6222" display="https://www.jrvdev.com/ROAR/VER1/ShowScenario.asp?ScenarioID=4384" xr:uid="{E02675A0-EE74-4EC0-B72A-FA4D7ECA8F5B}"/>
    <hyperlink ref="A6730" r:id="rId6223" display="https://www.jrvdev.com/ROAR/VER1/ShowScenario.asp?ScenarioID=4385" xr:uid="{7CD2FC02-5DF4-4CFE-ADF6-49AB7D872A56}"/>
    <hyperlink ref="A6731" r:id="rId6224" display="https://www.jrvdev.com/ROAR/VER1/ShowScenario.asp?ScenarioID=4386" xr:uid="{D945FBA9-E932-4083-B308-3CF333654BCB}"/>
    <hyperlink ref="A6732" r:id="rId6225" display="https://www.jrvdev.com/ROAR/VER1/ShowScenario.asp?ScenarioID=4387" xr:uid="{8E29F01D-EC14-4854-B282-93A55AFD432C}"/>
    <hyperlink ref="A6733" r:id="rId6226" display="https://www.jrvdev.com/ROAR/VER1/ShowScenario.asp?ScenarioID=4388" xr:uid="{ACD316F8-11B2-43F8-98CD-E40F88ED0CB8}"/>
    <hyperlink ref="A6735" r:id="rId6227" display="https://www.jrvdev.com/ROAR/VER1/ShowScenario.asp?ScenarioID=2942" xr:uid="{F2ED2E42-5ADF-4BFB-9D6D-A5D4AEBF01CC}"/>
    <hyperlink ref="A6736" r:id="rId6228" display="https://www.jrvdev.com/ROAR/VER1/ShowScenario.asp?ScenarioID=2943" xr:uid="{DFAB64BE-FDF5-4269-9A97-5894FDE6223C}"/>
    <hyperlink ref="A6737" r:id="rId6229" display="https://www.jrvdev.com/ROAR/VER1/ShowScenario.asp?ScenarioID=2944" xr:uid="{58085121-8847-449D-AD97-F150089F12D3}"/>
    <hyperlink ref="A6738" r:id="rId6230" display="https://www.jrvdev.com/ROAR/VER1/ShowScenario.asp?ScenarioID=2945" xr:uid="{B8DBBD8D-6B13-4838-B1FF-00AEBD2EE268}"/>
    <hyperlink ref="A6739" r:id="rId6231" display="https://www.jrvdev.com/ROAR/VER1/ShowScenario.asp?ScenarioID=2946" xr:uid="{4CD72259-83D9-4F47-9200-3E9ABAFD826C}"/>
    <hyperlink ref="A6740" r:id="rId6232" display="https://www.jrvdev.com/ROAR/VER1/ShowScenario.asp?ScenarioID=2947" xr:uid="{DFE48079-52D9-479F-9C39-545184F0966B}"/>
    <hyperlink ref="A6741" r:id="rId6233" display="https://www.jrvdev.com/ROAR/VER1/ShowScenario.asp?ScenarioID=2948" xr:uid="{6F674DD5-7345-4A23-9127-307BBDB4BDD0}"/>
    <hyperlink ref="A6742" r:id="rId6234" display="https://www.jrvdev.com/ROAR/VER1/ShowScenario.asp?ScenarioID=2949" xr:uid="{80D63EED-7683-461D-AC04-3770DA1D9610}"/>
    <hyperlink ref="A6743" r:id="rId6235" display="https://www.jrvdev.com/ROAR/VER1/ShowScenario.asp?ScenarioID=2950" xr:uid="{CCD35071-C2BF-4B37-8788-EC22210F2FA8}"/>
    <hyperlink ref="A6744" r:id="rId6236" display="https://www.jrvdev.com/ROAR/VER1/ShowScenario.asp?ScenarioID=2951" xr:uid="{F883E14A-8240-429F-83B6-D59293059FFA}"/>
    <hyperlink ref="A6745" r:id="rId6237" display="https://www.jrvdev.com/ROAR/VER1/ShowScenario.asp?ScenarioID=2952" xr:uid="{AAEBB10E-3C9C-417A-8847-85850BFA5939}"/>
    <hyperlink ref="A6746" r:id="rId6238" display="https://www.jrvdev.com/ROAR/VER1/ShowScenario.asp?ScenarioID=2953" xr:uid="{1603C615-EFA5-4E06-A893-AD06E1A57735}"/>
    <hyperlink ref="A6747" r:id="rId6239" display="https://www.jrvdev.com/ROAR/VER1/ShowScenario.asp?ScenarioID=2954" xr:uid="{FA2B8989-E6D5-4026-80AC-4BAB24727271}"/>
    <hyperlink ref="A6748" r:id="rId6240" display="https://www.jrvdev.com/ROAR/VER1/ShowScenario.asp?ScenarioID=2955" xr:uid="{FB3F1754-8BEC-4C5B-BD6A-728812F1E736}"/>
    <hyperlink ref="A6749" r:id="rId6241" display="https://www.jrvdev.com/ROAR/VER1/ShowScenario.asp?ScenarioID=2956" xr:uid="{F6EE49AE-F78B-4A2B-808E-08FCFDC34DD2}"/>
    <hyperlink ref="A6750" r:id="rId6242" display="https://www.jrvdev.com/ROAR/VER1/ShowScenario.asp?ScenarioID=2957" xr:uid="{24497A30-8256-4C1D-97A6-8546A0831C04}"/>
    <hyperlink ref="A6752" r:id="rId6243" display="https://www.jrvdev.com/ROAR/VER1/ShowScenario.asp?ScenarioID=3695" xr:uid="{917CD5BE-5256-4A80-9F6D-97309D9CEC27}"/>
    <hyperlink ref="A6753" r:id="rId6244" display="https://www.jrvdev.com/ROAR/VER1/ShowScenario.asp?ScenarioID=3696" xr:uid="{D2CC9F62-1FA4-44DE-863C-4621A86ECE3F}"/>
    <hyperlink ref="A6755" r:id="rId6245" display="https://www.jrvdev.com/ROAR/VER1/ShowScenario.asp?ScenarioID=4180" xr:uid="{4B36CA2B-1FF5-459B-B9FF-B58CA629CDF2}"/>
    <hyperlink ref="A6756" r:id="rId6246" display="https://www.jrvdev.com/ROAR/VER1/ShowScenario.asp?ScenarioID=4181" xr:uid="{48A97984-8A96-4E52-9802-9F313FE15085}"/>
    <hyperlink ref="A6757" r:id="rId6247" display="https://www.jrvdev.com/ROAR/VER1/ShowScenario.asp?ScenarioID=4182" xr:uid="{6912B655-E126-4BAE-A377-30187DD09696}"/>
    <hyperlink ref="A6759" r:id="rId6248" display="https://www.jrvdev.com/ROAR/VER1/ShowScenario.asp?ScenarioID=4343" xr:uid="{9038C244-E30B-4170-A2DC-78F9C6ECAE46}"/>
    <hyperlink ref="A6760" r:id="rId6249" display="https://www.jrvdev.com/ROAR/VER1/ShowScenario.asp?ScenarioID=4344" xr:uid="{32B82224-9B8C-4B0F-A669-E5701371A43F}"/>
    <hyperlink ref="A6761" r:id="rId6250" display="https://www.jrvdev.com/ROAR/VER1/ShowScenario.asp?ScenarioID=4345" xr:uid="{D3DEB3A1-5B66-43E0-BA64-61ADD8F471F6}"/>
    <hyperlink ref="A6763" r:id="rId6251" display="https://www.jrvdev.com/ROAR/VER1/ShowScenario.asp?ScenarioID=4541" xr:uid="{8D75986E-9A8A-4022-BC93-EA88DCB22684}"/>
    <hyperlink ref="A6764" r:id="rId6252" display="https://www.jrvdev.com/ROAR/VER1/ShowScenario.asp?ScenarioID=4543" xr:uid="{229A9AD1-F7B5-4B0C-B52A-5FA28BFCBC71}"/>
    <hyperlink ref="A6765" r:id="rId6253" display="https://www.jrvdev.com/ROAR/VER1/ShowScenario.asp?ScenarioID=4544" xr:uid="{6DC21771-901D-4602-9DB4-F2E8AD3F16DA}"/>
    <hyperlink ref="A6767" r:id="rId6254" display="https://www.jrvdev.com/ROAR/VER1/ShowScenario.asp?ScenarioID=4732" xr:uid="{6EE912FC-8C49-4A32-B7F5-89880F0B4792}"/>
    <hyperlink ref="A6768" r:id="rId6255" display="https://www.jrvdev.com/ROAR/VER1/ShowScenario.asp?ScenarioID=4733" xr:uid="{FBD3699E-1B86-4154-A92E-4B30DA18192C}"/>
    <hyperlink ref="A6769" r:id="rId6256" display="https://www.jrvdev.com/ROAR/VER1/ShowScenario.asp?ScenarioID=4735" xr:uid="{ACDB479C-6E98-4720-BAF7-506D48600AAA}"/>
    <hyperlink ref="A6771" r:id="rId6257" display="https://www.jrvdev.com/ROAR/VER1/ShowScenario.asp?ScenarioID=5019" xr:uid="{92D02938-F310-4EFE-BF38-BD685A40B310}"/>
    <hyperlink ref="A6772" r:id="rId6258" display="https://www.jrvdev.com/ROAR/VER1/ShowScenario.asp?ScenarioID=5020" xr:uid="{810F10D0-F14A-4A6E-8C25-7202E8AB757F}"/>
    <hyperlink ref="A6773" r:id="rId6259" display="https://www.jrvdev.com/ROAR/VER1/ShowScenario.asp?ScenarioID=5021" xr:uid="{9BE65428-B3F9-4E54-953F-22BA309424B2}"/>
    <hyperlink ref="A6775" r:id="rId6260" display="https://www.jrvdev.com/ROAR/VER1/ShowScenario.asp?ScenarioID=5229" xr:uid="{BB87A79F-5A19-4A0E-9B3C-4171F782C404}"/>
    <hyperlink ref="A6776" r:id="rId6261" display="https://www.jrvdev.com/ROAR/VER1/ShowScenario.asp?ScenarioID=5230" xr:uid="{2F3C1AB2-FE4A-480E-8C3A-FF706342558B}"/>
    <hyperlink ref="A6777" r:id="rId6262" display="https://www.jrvdev.com/ROAR/VER1/ShowScenario.asp?ScenarioID=5231" xr:uid="{BB95CB04-C681-485A-AA4E-2D92B01D4CC8}"/>
    <hyperlink ref="A6779" r:id="rId6263" display="https://www.jrvdev.com/ROAR/VER1/ShowScenario.asp?ScenarioID=5391" xr:uid="{BC55F80E-63C4-4347-ADAF-37A0800A48A3}"/>
    <hyperlink ref="A6780" r:id="rId6264" display="https://www.jrvdev.com/ROAR/VER1/ShowScenario.asp?ScenarioID=5393" xr:uid="{5BD1A7B7-9E0E-4444-A8D7-87A4E5881354}"/>
    <hyperlink ref="A6781" r:id="rId6265" display="https://www.jrvdev.com/ROAR/VER1/ShowScenario.asp?ScenarioID=5392" xr:uid="{F0C12FEB-C182-4D46-AED3-7E467D78A617}"/>
    <hyperlink ref="A6783" r:id="rId6266" display="https://www.jrvdev.com/ROAR/VER1/ShowScenario.asp?ScenarioID=5644" xr:uid="{6570B0BF-E10B-4630-9A05-C77706F7AF6B}"/>
    <hyperlink ref="A6784" r:id="rId6267" display="https://www.jrvdev.com/ROAR/VER1/ShowScenario.asp?ScenarioID=5643" xr:uid="{B240A4FB-426D-43CD-83AE-C8005086F5D2}"/>
    <hyperlink ref="A6785" r:id="rId6268" display="https://www.jrvdev.com/ROAR/VER1/ShowScenario.asp?ScenarioID=5646" xr:uid="{54F03D19-2C81-4259-B920-09502553DE3E}"/>
    <hyperlink ref="A6786" r:id="rId6269" display="https://www.jrvdev.com/ROAR/VER1/ShowScenario.asp?ScenarioID=5645" xr:uid="{DDADDB38-7C27-4814-8E91-1C61AB6D797A}"/>
    <hyperlink ref="A6787" r:id="rId6270" display="https://www.jrvdev.com/ROAR/VER1/ShowScenario.asp?ScenarioID=5642" xr:uid="{EECC7725-DB9F-414F-8289-94813E962A86}"/>
    <hyperlink ref="A6789" r:id="rId6271" display="https://www.jrvdev.com/ROAR/VER1/ShowScenario.asp?ScenarioID=5909" xr:uid="{D9EA55AD-1002-4526-87BE-9C611ACEAA28}"/>
    <hyperlink ref="A6790" r:id="rId6272" display="https://www.jrvdev.com/ROAR/VER1/ShowScenario.asp?ScenarioID=5907" xr:uid="{C65E54C1-6441-48DE-95CB-EFDEB81B8E1C}"/>
    <hyperlink ref="A6791" r:id="rId6273" display="https://www.jrvdev.com/ROAR/VER1/ShowScenario.asp?ScenarioID=5908" xr:uid="{08F74822-61CC-4868-B0A6-2D1E15106C42}"/>
    <hyperlink ref="A6792" r:id="rId6274" display="https://www.jrvdev.com/ROAR/VER1/ShowScenario.asp?ScenarioID=5910" xr:uid="{68BE4E76-3FB1-465F-9CC4-A09F243E7676}"/>
    <hyperlink ref="A6794" r:id="rId6275" display="https://www.jrvdev.com/ROAR/VER1/ShowScenario.asp?ScenarioID=6385" xr:uid="{F4675F87-2F22-4221-8D00-9BE9122AE881}"/>
    <hyperlink ref="A6795" r:id="rId6276" display="https://www.jrvdev.com/ROAR/VER1/ShowScenario.asp?ScenarioID=6383" xr:uid="{B2CDE490-015A-44C6-AE13-CEDAEEE0ED13}"/>
    <hyperlink ref="A6796" r:id="rId6277" display="https://www.jrvdev.com/ROAR/VER1/ShowScenario.asp?ScenarioID=6384" xr:uid="{12E99131-85B3-49AF-9B5B-8E92921F1CB3}"/>
    <hyperlink ref="A6798" r:id="rId6278" display="https://www.jrvdev.com/ROAR/VER1/ShowScenario.asp?ScenarioID=6595" xr:uid="{E5508B89-1C68-4DCF-9BB0-BED65C30ECAD}"/>
    <hyperlink ref="A6799" r:id="rId6279" display="https://www.jrvdev.com/ROAR/VER1/ShowScenario.asp?ScenarioID=6596" xr:uid="{0D1B9B34-29B5-4889-A29C-5727F53D0E63}"/>
    <hyperlink ref="A6800" r:id="rId6280" display="https://www.jrvdev.com/ROAR/VER1/ShowScenario.asp?ScenarioID=6597" xr:uid="{8BC5AC4D-C385-4477-90A9-41207374563D}"/>
    <hyperlink ref="A6801" r:id="rId6281" display="https://www.jrvdev.com/ROAR/VER1/ShowScenario.asp?ScenarioID=6598" xr:uid="{E07D94E7-BD0D-4D0D-9062-4C6C88FBC8CD}"/>
    <hyperlink ref="A6802" r:id="rId6282" display="https://www.jrvdev.com/ROAR/VER1/ShowScenario.asp?ScenarioID=6599" xr:uid="{4C06EAF0-A554-4F92-95C5-06CA4BC758C3}"/>
    <hyperlink ref="A6803" r:id="rId6283" display="https://www.jrvdev.com/ROAR/VER1/ShowScenario.asp?ScenarioID=6600" xr:uid="{2617E78B-1855-4FC2-8273-9B4081AB0010}"/>
    <hyperlink ref="A6804" r:id="rId6284" display="https://www.jrvdev.com/ROAR/VER1/ShowScenario.asp?ScenarioID=6601" xr:uid="{3CF96718-441E-4F84-A5D4-CBC00847F8ED}"/>
    <hyperlink ref="A6805" r:id="rId6285" display="https://www.jrvdev.com/ROAR/VER1/ShowScenario.asp?ScenarioID=6602" xr:uid="{23B027F4-6E4E-4D75-B1A3-A5042AC1A5D9}"/>
    <hyperlink ref="A6806" r:id="rId6286" display="https://www.jrvdev.com/ROAR/VER1/ShowScenario.asp?ScenarioID=6603" xr:uid="{DA1961CD-6CD6-409C-B4BF-2845E387CC09}"/>
    <hyperlink ref="A6807" r:id="rId6287" display="https://www.jrvdev.com/ROAR/VER1/ShowScenario.asp?ScenarioID=6604" xr:uid="{2C325CCE-179C-46ED-9BC8-96430B0FF570}"/>
    <hyperlink ref="A6808" r:id="rId6288" display="https://www.jrvdev.com/ROAR/VER1/ShowScenario.asp?ScenarioID=6605" xr:uid="{5C20AB67-6019-4235-9C13-1C777210B339}"/>
    <hyperlink ref="A6809" r:id="rId6289" display="https://www.jrvdev.com/ROAR/VER1/ShowScenario.asp?ScenarioID=6606" xr:uid="{D1F2AD29-86C0-4A3B-95CD-A953C28EF48B}"/>
    <hyperlink ref="A6810" r:id="rId6290" display="https://www.jrvdev.com/ROAR/VER1/ShowScenario.asp?ScenarioID=6607" xr:uid="{4014FD8F-A28D-47F1-BC7E-34A0D7641F70}"/>
    <hyperlink ref="A6811" r:id="rId6291" display="https://www.jrvdev.com/ROAR/VER1/ShowScenario.asp?ScenarioID=6608" xr:uid="{485AC0FA-8660-482D-9FDB-90A176C151EE}"/>
    <hyperlink ref="A6812" r:id="rId6292" display="https://www.jrvdev.com/ROAR/VER1/ShowScenario.asp?ScenarioID=6609" xr:uid="{B4886FE7-3756-476C-B8B4-8962E6D86AAF}"/>
    <hyperlink ref="A6814" r:id="rId6293" display="https://www.jrvdev.com/ROAR/VER1/ShowScenario.asp?ScenarioID=2829" xr:uid="{234D0763-227D-42E0-8C66-5D5DB1773255}"/>
    <hyperlink ref="A6815" r:id="rId6294" display="https://www.jrvdev.com/ROAR/VER1/ShowScenario.asp?ScenarioID=2830" xr:uid="{53A18CDD-E8C7-4551-9458-05F90603F2A6}"/>
    <hyperlink ref="A6816" r:id="rId6295" display="https://www.jrvdev.com/ROAR/VER1/ShowScenario.asp?ScenarioID=2831" xr:uid="{6FAC60CC-4981-483C-885D-3038F0E26C34}"/>
    <hyperlink ref="A6817" r:id="rId6296" display="https://www.jrvdev.com/ROAR/VER1/ShowScenario.asp?ScenarioID=2832" xr:uid="{09878635-E48D-4899-8A75-C69649CC11CC}"/>
    <hyperlink ref="A6818" r:id="rId6297" display="https://www.jrvdev.com/ROAR/VER1/ShowScenario.asp?ScenarioID=2834" xr:uid="{D2779D65-7876-4C8F-A297-F292EC24E3F6}"/>
    <hyperlink ref="A6819" r:id="rId6298" display="https://www.jrvdev.com/ROAR/VER1/ShowScenario.asp?ScenarioID=2833" xr:uid="{54C895BB-B2CD-4221-915F-7BD29F2CB0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Intro</vt:lpstr>
      <vt:lpstr>ASL CoW Abbreviations &amp; Notes </vt:lpstr>
      <vt:lpstr>COW 2020</vt:lpstr>
      <vt:lpstr>CH Chronology</vt:lpstr>
      <vt:lpstr>ROAR as of 2-8=21</vt:lpstr>
      <vt:lpstr>AFVs</vt:lpstr>
      <vt:lpstr>Armor</vt:lpstr>
      <vt:lpstr>Attacker</vt:lpstr>
      <vt:lpstr>Awins</vt:lpstr>
      <vt:lpstr>Date</vt:lpstr>
      <vt:lpstr>Draws</vt:lpstr>
      <vt:lpstr>Dwins</vt:lpstr>
      <vt:lpstr>Location</vt:lpstr>
      <vt:lpstr>MISC</vt:lpstr>
      <vt:lpstr>Module</vt:lpstr>
      <vt:lpstr>Name</vt:lpstr>
      <vt:lpstr>Night</vt:lpstr>
      <vt:lpstr>OBA</vt:lpstr>
      <vt:lpstr>PTO</vt:lpstr>
      <vt:lpstr>Scenario</vt:lpstr>
      <vt:lpstr>Turns</vt:lpstr>
      <vt:lpstr>Wins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Jim</cp:lastModifiedBy>
  <dcterms:created xsi:type="dcterms:W3CDTF">2012-12-02T21:40:01Z</dcterms:created>
  <dcterms:modified xsi:type="dcterms:W3CDTF">2021-02-14T23:25:37Z</dcterms:modified>
</cp:coreProperties>
</file>